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max\Documents\market_db_dashboard\"/>
    </mc:Choice>
  </mc:AlternateContent>
  <xr:revisionPtr revIDLastSave="0" documentId="13_ncr:1_{B49705F6-20BD-4AFB-807A-16FC6C438BB3}" xr6:coauthVersionLast="47" xr6:coauthVersionMax="47" xr10:uidLastSave="{00000000-0000-0000-0000-000000000000}"/>
  <bookViews>
    <workbookView xWindow="-120" yWindow="-120" windowWidth="29040" windowHeight="15720" activeTab="4" xr2:uid="{0DAB313A-31E0-4EC0-BA56-6173326343FD}"/>
  </bookViews>
  <sheets>
    <sheet name="PDF정보" sheetId="1" r:id="rId1"/>
    <sheet name="ETF정보" sheetId="2" r:id="rId2"/>
    <sheet name="괴리율" sheetId="4" r:id="rId3"/>
    <sheet name="BM정보" sheetId="5" r:id="rId4"/>
    <sheet name="보고서" sheetId="6" r:id="rId5"/>
  </sheets>
  <definedNames>
    <definedName name="_xlnm._FilterDatabase" localSheetId="3" hidden="1">BM정보!$A$1:$O$7030</definedName>
    <definedName name="_xlnm._FilterDatabase" localSheetId="0" hidden="1">PDF정보!$A$8:$EV$8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225" i="5" l="1"/>
  <c r="O7224" i="5"/>
  <c r="O7223" i="5"/>
  <c r="O7222" i="5"/>
  <c r="O7221" i="5"/>
  <c r="O7220" i="5"/>
  <c r="O7219" i="5"/>
  <c r="O7218" i="5"/>
  <c r="O7217" i="5"/>
  <c r="O7216" i="5"/>
  <c r="N7220" i="5"/>
  <c r="N7219" i="5"/>
  <c r="N7218" i="5"/>
  <c r="N7217" i="5"/>
  <c r="N7216" i="5"/>
  <c r="N7225" i="5"/>
  <c r="N7224" i="5"/>
  <c r="N7223" i="5"/>
  <c r="N7222" i="5"/>
  <c r="N7221" i="5"/>
  <c r="O7215" i="5" l="1"/>
  <c r="O7214" i="5"/>
  <c r="O7213" i="5"/>
  <c r="O7212" i="5"/>
  <c r="O7211" i="5"/>
  <c r="O7210" i="5"/>
  <c r="O7209" i="5"/>
  <c r="O7208" i="5"/>
  <c r="O7207" i="5"/>
  <c r="O7206" i="5"/>
  <c r="N7214" i="5"/>
  <c r="N7215" i="5"/>
  <c r="N7208" i="5"/>
  <c r="N7212" i="5"/>
  <c r="N7213" i="5"/>
  <c r="N7210" i="5"/>
  <c r="N7209" i="5"/>
  <c r="N7207" i="5"/>
  <c r="N7211" i="5"/>
  <c r="N7206" i="5"/>
  <c r="D1" i="2" l="1"/>
  <c r="O7205" i="5"/>
  <c r="O7204" i="5"/>
  <c r="O7203" i="5"/>
  <c r="O7202" i="5"/>
  <c r="O7201" i="5"/>
  <c r="O7200" i="5"/>
  <c r="O7199" i="5"/>
  <c r="O7198" i="5"/>
  <c r="O7197" i="5"/>
  <c r="O7196" i="5"/>
  <c r="O7195" i="5"/>
  <c r="O7194" i="5"/>
  <c r="O7193" i="5"/>
  <c r="O7192" i="5"/>
  <c r="O7191" i="5"/>
  <c r="O7190" i="5"/>
  <c r="O7189" i="5"/>
  <c r="O7188" i="5"/>
  <c r="O7187" i="5"/>
  <c r="O7186" i="5"/>
  <c r="O7185" i="5"/>
  <c r="O7184" i="5"/>
  <c r="O7183" i="5"/>
  <c r="O7182" i="5"/>
  <c r="O7181" i="5"/>
  <c r="O7180" i="5"/>
  <c r="O7179" i="5"/>
  <c r="O7178" i="5"/>
  <c r="O7177" i="5"/>
  <c r="O7176" i="5"/>
  <c r="O7175" i="5"/>
  <c r="O7174" i="5"/>
  <c r="O7173" i="5"/>
  <c r="O7172" i="5"/>
  <c r="O7171" i="5"/>
  <c r="O7170" i="5"/>
  <c r="O7169" i="5"/>
  <c r="O7168" i="5"/>
  <c r="O7167" i="5"/>
  <c r="O7166" i="5"/>
  <c r="O7165" i="5"/>
  <c r="O7164" i="5"/>
  <c r="O7163" i="5"/>
  <c r="O7162" i="5"/>
  <c r="O7161" i="5"/>
  <c r="O7160" i="5"/>
  <c r="O7159" i="5"/>
  <c r="O7158" i="5"/>
  <c r="O7157" i="5"/>
  <c r="O7156" i="5"/>
  <c r="O7155" i="5"/>
  <c r="O7154" i="5"/>
  <c r="O7153" i="5"/>
  <c r="O7152" i="5"/>
  <c r="O7151" i="5"/>
  <c r="O7150" i="5"/>
  <c r="O7149" i="5"/>
  <c r="O7148" i="5"/>
  <c r="O7147" i="5"/>
  <c r="O7146" i="5"/>
  <c r="O7145" i="5"/>
  <c r="O7144" i="5"/>
  <c r="O7143" i="5"/>
  <c r="O7142" i="5"/>
  <c r="O7141" i="5"/>
  <c r="O7140" i="5"/>
  <c r="O7139" i="5"/>
  <c r="N7193" i="5"/>
  <c r="N7204" i="5"/>
  <c r="N7164" i="5"/>
  <c r="N7146" i="5"/>
  <c r="N7147" i="5"/>
  <c r="N7168" i="5"/>
  <c r="N7155" i="5"/>
  <c r="N7169" i="5"/>
  <c r="N7170" i="5"/>
  <c r="N7151" i="5"/>
  <c r="N7166" i="5"/>
  <c r="N7150" i="5"/>
  <c r="N7205" i="5"/>
  <c r="N7202" i="5"/>
  <c r="N7161" i="5"/>
  <c r="N7179" i="5"/>
  <c r="N7143" i="5"/>
  <c r="N7167" i="5"/>
  <c r="N7139" i="5"/>
  <c r="N7187" i="5"/>
  <c r="N7154" i="5"/>
  <c r="N7157" i="5"/>
  <c r="N7144" i="5"/>
  <c r="N7158" i="5"/>
  <c r="N7203" i="5"/>
  <c r="N7140" i="5"/>
  <c r="N7176" i="5"/>
  <c r="N7180" i="5"/>
  <c r="N7191" i="5"/>
  <c r="N7163" i="5"/>
  <c r="N7181" i="5"/>
  <c r="N7175" i="5"/>
  <c r="N7142" i="5"/>
  <c r="N7184" i="5"/>
  <c r="N7165" i="5"/>
  <c r="N7156" i="5"/>
  <c r="N7172" i="5"/>
  <c r="N7148" i="5"/>
  <c r="N7171" i="5"/>
  <c r="N7199" i="5"/>
  <c r="N7174" i="5"/>
  <c r="N7149" i="5"/>
  <c r="N7185" i="5"/>
  <c r="N7159" i="5"/>
  <c r="N7145" i="5"/>
  <c r="N7141" i="5"/>
  <c r="N7194" i="5"/>
  <c r="N7152" i="5"/>
  <c r="N7189" i="5"/>
  <c r="N7162" i="5"/>
  <c r="N7188" i="5"/>
  <c r="N7190" i="5"/>
  <c r="N7160" i="5"/>
  <c r="N7178" i="5"/>
  <c r="N7182" i="5"/>
  <c r="N7197" i="5"/>
  <c r="N7183" i="5"/>
  <c r="N7198" i="5"/>
  <c r="N7192" i="5"/>
  <c r="N7173" i="5"/>
  <c r="N7196" i="5"/>
  <c r="N7201" i="5"/>
  <c r="N7195" i="5"/>
  <c r="N7177" i="5"/>
  <c r="N7153" i="5"/>
  <c r="N7200" i="5"/>
  <c r="N7186" i="5"/>
  <c r="O7138" i="5" l="1"/>
  <c r="N7138" i="5"/>
  <c r="O7137" i="5" l="1"/>
  <c r="O7136" i="5"/>
  <c r="O7135" i="5"/>
  <c r="O7134" i="5"/>
  <c r="O7133" i="5"/>
  <c r="O7132" i="5"/>
  <c r="O7131" i="5"/>
  <c r="O7130" i="5"/>
  <c r="O7129" i="5"/>
  <c r="O7128" i="5"/>
  <c r="O7127" i="5"/>
  <c r="N7133" i="5"/>
  <c r="N7137" i="5"/>
  <c r="N7134" i="5"/>
  <c r="N7128" i="5"/>
  <c r="N7129" i="5"/>
  <c r="N7131" i="5"/>
  <c r="N7127" i="5"/>
  <c r="N7130" i="5"/>
  <c r="N7135" i="5"/>
  <c r="N7132" i="5"/>
  <c r="N7136" i="5"/>
  <c r="O7126" i="5" l="1"/>
  <c r="O7125" i="5"/>
  <c r="O7124" i="5"/>
  <c r="O7123" i="5"/>
  <c r="O7122" i="5"/>
  <c r="O7121" i="5"/>
  <c r="O7120" i="5"/>
  <c r="O7119" i="5"/>
  <c r="O7118" i="5"/>
  <c r="O7117" i="5"/>
  <c r="O7116" i="5"/>
  <c r="O7115" i="5"/>
  <c r="O7114" i="5"/>
  <c r="O7113" i="5"/>
  <c r="O7112" i="5"/>
  <c r="O7111" i="5"/>
  <c r="O7110" i="5"/>
  <c r="O7109" i="5"/>
  <c r="N7113" i="5"/>
  <c r="N7118" i="5"/>
  <c r="N7109" i="5"/>
  <c r="N7110" i="5"/>
  <c r="N7124" i="5"/>
  <c r="N7121" i="5"/>
  <c r="N7116" i="5"/>
  <c r="N7115" i="5"/>
  <c r="N7122" i="5"/>
  <c r="N7119" i="5"/>
  <c r="N7117" i="5"/>
  <c r="N7111" i="5"/>
  <c r="N7112" i="5"/>
  <c r="N7125" i="5"/>
  <c r="N7123" i="5"/>
  <c r="N7126" i="5"/>
  <c r="N7120" i="5"/>
  <c r="N7114" i="5"/>
  <c r="O7108" i="5" l="1"/>
  <c r="O7107" i="5"/>
  <c r="O7106" i="5"/>
  <c r="O7105" i="5"/>
  <c r="O7104" i="5"/>
  <c r="O7103" i="5"/>
  <c r="O7102" i="5"/>
  <c r="O7101" i="5"/>
  <c r="O7100" i="5"/>
  <c r="O7099" i="5"/>
  <c r="O7098" i="5"/>
  <c r="O7097" i="5"/>
  <c r="O7096" i="5"/>
  <c r="O7095" i="5"/>
  <c r="N7106" i="5"/>
  <c r="N7099" i="5"/>
  <c r="N7107" i="5"/>
  <c r="N7101" i="5"/>
  <c r="N7098" i="5"/>
  <c r="N7102" i="5"/>
  <c r="N7096" i="5"/>
  <c r="N7105" i="5"/>
  <c r="N7100" i="5"/>
  <c r="N7103" i="5"/>
  <c r="N7104" i="5"/>
  <c r="N7097" i="5"/>
  <c r="N7095" i="5"/>
  <c r="N7108" i="5"/>
  <c r="O7094" i="5" l="1"/>
  <c r="O7093" i="5"/>
  <c r="O7092" i="5"/>
  <c r="O7091" i="5"/>
  <c r="O7090" i="5"/>
  <c r="O7089" i="5"/>
  <c r="O7088" i="5"/>
  <c r="O7087" i="5"/>
  <c r="O7086" i="5"/>
  <c r="O7085" i="5"/>
  <c r="O7084" i="5"/>
  <c r="O7083" i="5"/>
  <c r="O7082" i="5"/>
  <c r="O7081" i="5"/>
  <c r="O7080" i="5"/>
  <c r="O7079" i="5"/>
  <c r="O7078" i="5"/>
  <c r="O7077" i="5"/>
  <c r="O7076" i="5"/>
  <c r="O7075" i="5"/>
  <c r="O7074" i="5"/>
  <c r="O7073" i="5"/>
  <c r="O7072" i="5"/>
  <c r="O7071" i="5"/>
  <c r="O7070" i="5"/>
  <c r="O7069" i="5"/>
  <c r="O7068" i="5"/>
  <c r="O7067" i="5"/>
  <c r="O7066" i="5"/>
  <c r="O7065" i="5"/>
  <c r="O7064" i="5"/>
  <c r="O7063" i="5"/>
  <c r="O7062" i="5"/>
  <c r="O7061" i="5"/>
  <c r="O7060" i="5"/>
  <c r="O7059" i="5"/>
  <c r="O7058" i="5"/>
  <c r="O7057" i="5"/>
  <c r="O7056" i="5"/>
  <c r="O7055" i="5"/>
  <c r="O7054" i="5"/>
  <c r="N7070" i="5"/>
  <c r="N7086" i="5"/>
  <c r="N7079" i="5"/>
  <c r="N7088" i="5"/>
  <c r="N7069" i="5"/>
  <c r="N7084" i="5"/>
  <c r="N7080" i="5"/>
  <c r="N7057" i="5"/>
  <c r="N7089" i="5"/>
  <c r="N7067" i="5"/>
  <c r="N7078" i="5"/>
  <c r="N7071" i="5"/>
  <c r="N7058" i="5"/>
  <c r="N7085" i="5"/>
  <c r="N7059" i="5"/>
  <c r="N7083" i="5"/>
  <c r="N7073" i="5"/>
  <c r="N7077" i="5"/>
  <c r="N7082" i="5"/>
  <c r="N7076" i="5"/>
  <c r="N7093" i="5"/>
  <c r="N7074" i="5"/>
  <c r="N7060" i="5"/>
  <c r="N7056" i="5"/>
  <c r="N7072" i="5"/>
  <c r="N7075" i="5"/>
  <c r="N7090" i="5"/>
  <c r="N7081" i="5"/>
  <c r="N7092" i="5"/>
  <c r="N7055" i="5"/>
  <c r="N7094" i="5"/>
  <c r="N7063" i="5"/>
  <c r="N7066" i="5"/>
  <c r="N7087" i="5"/>
  <c r="N7091" i="5"/>
  <c r="N7065" i="5"/>
  <c r="N7068" i="5"/>
  <c r="N7054" i="5"/>
  <c r="N7064" i="5"/>
  <c r="N7061" i="5"/>
  <c r="N7062" i="5"/>
  <c r="O7053" i="5" l="1"/>
  <c r="O7052" i="5"/>
  <c r="O7051" i="5"/>
  <c r="O7050" i="5"/>
  <c r="O7049" i="5"/>
  <c r="O7048" i="5"/>
  <c r="O7047" i="5"/>
  <c r="O7046" i="5"/>
  <c r="O7045" i="5"/>
  <c r="O7044" i="5"/>
  <c r="O7043" i="5"/>
  <c r="O7042" i="5"/>
  <c r="O7041" i="5"/>
  <c r="O7040" i="5"/>
  <c r="O7039" i="5"/>
  <c r="O7038" i="5"/>
  <c r="O7037" i="5"/>
  <c r="O7036" i="5"/>
  <c r="O7035" i="5"/>
  <c r="O7034" i="5"/>
  <c r="O7033" i="5"/>
  <c r="O7032" i="5"/>
  <c r="O7031" i="5"/>
  <c r="O4382" i="5"/>
  <c r="O4383" i="5"/>
  <c r="O6585" i="5"/>
  <c r="O3188" i="5"/>
  <c r="O5242" i="5"/>
  <c r="O5759" i="5"/>
  <c r="O854" i="5"/>
  <c r="O1606" i="5"/>
  <c r="O4308" i="5"/>
  <c r="O4267" i="5"/>
  <c r="O5272" i="5"/>
  <c r="O6442" i="5"/>
  <c r="O2457" i="5"/>
  <c r="O4037" i="5"/>
  <c r="O6326" i="5"/>
  <c r="O3187" i="5"/>
  <c r="O3995" i="5"/>
  <c r="O6160" i="5"/>
  <c r="O3458" i="5"/>
  <c r="O4043" i="5"/>
  <c r="O4796" i="5"/>
  <c r="O5559" i="5"/>
  <c r="O6193" i="5"/>
  <c r="O7000" i="5"/>
  <c r="O2723" i="5"/>
  <c r="O4601" i="5"/>
  <c r="O6243" i="5"/>
  <c r="O5264" i="5"/>
  <c r="O837" i="5"/>
  <c r="O1060" i="5"/>
  <c r="O1556" i="5"/>
  <c r="O2391" i="5"/>
  <c r="O3297" i="5"/>
  <c r="O2323" i="5"/>
  <c r="O4065" i="5"/>
  <c r="O6221" i="5"/>
  <c r="O3931" i="5"/>
  <c r="O6232" i="5"/>
  <c r="O1183" i="5"/>
  <c r="O1507" i="5"/>
  <c r="O6238" i="5"/>
  <c r="O1600" i="5"/>
  <c r="O5347" i="5"/>
  <c r="O6351" i="5"/>
  <c r="O2417" i="5"/>
  <c r="O4207" i="5"/>
  <c r="O771" i="5"/>
  <c r="O1159" i="5"/>
  <c r="O6991" i="5"/>
  <c r="O7007" i="5"/>
  <c r="O5803" i="5"/>
  <c r="O6338" i="5"/>
  <c r="O3417" i="5"/>
  <c r="O4375" i="5"/>
  <c r="O3459" i="5"/>
  <c r="O5789" i="5"/>
  <c r="O3981" i="5"/>
  <c r="O6590" i="5"/>
  <c r="O4519" i="5"/>
  <c r="O5836" i="5"/>
  <c r="O6545" i="5"/>
  <c r="O5456" i="5"/>
  <c r="O914" i="5"/>
  <c r="O5612" i="5"/>
  <c r="O5882" i="5"/>
  <c r="O6077" i="5"/>
  <c r="O2959" i="5"/>
  <c r="O3048" i="5"/>
  <c r="O5285" i="5"/>
  <c r="O3340" i="5"/>
  <c r="O3866" i="5"/>
  <c r="O6467" i="5"/>
  <c r="O6706" i="5"/>
  <c r="O6002" i="5"/>
  <c r="O1316" i="5"/>
  <c r="O1570" i="5"/>
  <c r="O6216" i="5"/>
  <c r="O2525" i="5"/>
  <c r="O3214" i="5"/>
  <c r="O4123" i="5"/>
  <c r="O6128" i="5"/>
  <c r="O1047" i="5"/>
  <c r="O1153" i="5"/>
  <c r="O1415" i="5"/>
  <c r="O2398" i="5"/>
  <c r="O2760" i="5"/>
  <c r="O3581" i="5"/>
  <c r="O5476" i="5"/>
  <c r="O4101" i="5"/>
  <c r="O4633" i="5"/>
  <c r="O5688" i="5"/>
  <c r="O3567" i="5"/>
  <c r="O1772" i="5"/>
  <c r="O2373" i="5"/>
  <c r="O3444" i="5"/>
  <c r="O1312" i="5"/>
  <c r="O1546" i="5"/>
  <c r="O4675" i="5"/>
  <c r="O6138" i="5"/>
  <c r="O3168" i="5"/>
  <c r="O3976" i="5"/>
  <c r="O6884" i="5"/>
  <c r="O1545" i="5"/>
  <c r="O2336" i="5"/>
  <c r="O3095" i="5"/>
  <c r="O4938" i="5"/>
  <c r="O5972" i="5"/>
  <c r="O1492" i="5"/>
  <c r="O3858" i="5"/>
  <c r="O6593" i="5"/>
  <c r="O6572" i="5"/>
  <c r="O3964" i="5"/>
  <c r="O4697" i="5"/>
  <c r="O4168" i="5"/>
  <c r="O4351" i="5"/>
  <c r="O4703" i="5"/>
  <c r="O3031" i="5"/>
  <c r="O2627" i="5"/>
  <c r="O2798" i="5"/>
  <c r="O6558" i="5"/>
  <c r="O2821" i="5"/>
  <c r="O2803" i="5"/>
  <c r="O5443" i="5"/>
  <c r="O1598" i="5"/>
  <c r="O6617" i="5"/>
  <c r="O4185" i="5"/>
  <c r="O4756" i="5"/>
  <c r="O6973" i="5"/>
  <c r="O3041" i="5"/>
  <c r="O4481" i="5"/>
  <c r="O5321" i="5"/>
  <c r="O3059" i="5"/>
  <c r="O5175" i="5"/>
  <c r="O3020" i="5"/>
  <c r="O3256" i="5"/>
  <c r="O2181" i="5"/>
  <c r="O4106" i="5"/>
  <c r="O5378" i="5"/>
  <c r="O3022" i="5"/>
  <c r="O3270" i="5"/>
  <c r="O2074" i="5"/>
  <c r="O4213" i="5"/>
  <c r="O4395" i="5"/>
  <c r="O5256" i="5"/>
  <c r="O3774" i="5"/>
  <c r="O5011" i="5"/>
  <c r="O3670" i="5"/>
  <c r="O3831" i="5"/>
  <c r="O2774" i="5"/>
  <c r="O4868" i="5"/>
  <c r="O4216" i="5"/>
  <c r="O4492" i="5"/>
  <c r="O5763" i="5"/>
  <c r="O6612" i="5"/>
  <c r="O2112" i="5"/>
  <c r="O2623" i="5"/>
  <c r="O2711" i="5"/>
  <c r="O3053" i="5"/>
  <c r="O3315" i="5"/>
  <c r="O3500" i="5"/>
  <c r="O3719" i="5"/>
  <c r="O4439" i="5"/>
  <c r="O6678" i="5"/>
  <c r="O5429" i="5"/>
  <c r="O5955" i="5"/>
  <c r="O6127" i="5"/>
  <c r="O6792" i="5"/>
  <c r="O2116" i="5"/>
  <c r="O2248" i="5"/>
  <c r="O3057" i="5"/>
  <c r="O3101" i="5"/>
  <c r="O3514" i="5"/>
  <c r="O3725" i="5"/>
  <c r="O4131" i="5"/>
  <c r="O5467" i="5"/>
  <c r="O5574" i="5"/>
  <c r="O5984" i="5"/>
  <c r="O6592" i="5"/>
  <c r="O5437" i="5"/>
  <c r="O3017" i="5"/>
  <c r="O4417" i="5"/>
  <c r="O2936" i="5"/>
  <c r="O3157" i="5"/>
  <c r="O4129" i="5"/>
  <c r="O5245" i="5"/>
  <c r="O6767" i="5"/>
  <c r="O5860" i="5"/>
  <c r="O3542" i="5"/>
  <c r="O3765" i="5"/>
  <c r="O3904" i="5"/>
  <c r="O2813" i="5"/>
  <c r="O2941" i="5"/>
  <c r="O3165" i="5"/>
  <c r="O4255" i="5"/>
  <c r="O5652" i="5"/>
  <c r="O3885" i="5"/>
  <c r="O5263" i="5"/>
  <c r="O6477" i="5"/>
  <c r="O6976" i="5"/>
  <c r="O4122" i="5"/>
  <c r="O3626" i="5"/>
  <c r="O1527" i="5"/>
  <c r="O6426" i="5"/>
  <c r="O3643" i="5"/>
  <c r="O2157" i="5"/>
  <c r="O3989" i="5"/>
  <c r="O5123" i="5"/>
  <c r="O6494" i="5"/>
  <c r="O6101" i="5"/>
  <c r="O6537" i="5"/>
  <c r="O5335" i="5"/>
  <c r="O1144" i="5"/>
  <c r="O5359" i="5"/>
  <c r="O6084" i="5"/>
  <c r="O3609" i="5"/>
  <c r="O3899" i="5"/>
  <c r="O4140" i="5"/>
  <c r="O3336" i="5"/>
  <c r="O2220" i="5"/>
  <c r="O3751" i="5"/>
  <c r="O3298" i="5"/>
  <c r="O2705" i="5"/>
  <c r="O6328" i="5"/>
  <c r="O4215" i="5"/>
  <c r="O3012" i="5"/>
  <c r="O3986" i="5"/>
  <c r="O3121" i="5"/>
  <c r="O3261" i="5"/>
  <c r="O3306" i="5"/>
  <c r="O6201" i="5"/>
  <c r="O5466" i="5"/>
  <c r="O3473" i="5"/>
  <c r="O4753" i="5"/>
  <c r="O3868" i="5"/>
  <c r="O5147" i="5"/>
  <c r="O5642" i="5"/>
  <c r="O5818" i="5"/>
  <c r="O3178" i="5"/>
  <c r="O3534" i="5"/>
  <c r="O3898" i="5"/>
  <c r="O3313" i="5"/>
  <c r="O4091" i="5"/>
  <c r="O4413" i="5"/>
  <c r="O5065" i="5"/>
  <c r="O6156" i="5"/>
  <c r="O6933" i="5"/>
  <c r="O3741" i="5"/>
  <c r="O5943" i="5"/>
  <c r="O6392" i="5"/>
  <c r="O5485" i="5"/>
  <c r="O3716" i="5"/>
  <c r="O6029" i="5"/>
  <c r="O4534" i="5"/>
  <c r="O4705" i="5"/>
  <c r="O4914" i="5"/>
  <c r="O5268" i="5"/>
  <c r="O6310" i="5"/>
  <c r="O4449" i="5"/>
  <c r="O5656" i="5"/>
  <c r="O4849" i="5"/>
  <c r="O4655" i="5"/>
  <c r="O4789" i="5"/>
  <c r="O6106" i="5"/>
  <c r="O6687" i="5"/>
  <c r="O5473" i="5"/>
  <c r="O3553" i="5"/>
  <c r="O3890" i="5"/>
  <c r="O5945" i="5"/>
  <c r="O2104" i="5"/>
  <c r="O2759" i="5"/>
  <c r="O7018" i="5"/>
  <c r="O5168" i="5"/>
  <c r="O2125" i="5"/>
  <c r="O3677" i="5"/>
  <c r="O4350" i="5"/>
  <c r="O6963" i="5"/>
  <c r="O5351" i="5"/>
  <c r="O3445" i="5"/>
  <c r="O2791" i="5"/>
  <c r="O3098" i="5"/>
  <c r="O6518" i="5"/>
  <c r="O5213" i="5"/>
  <c r="O5311" i="5"/>
  <c r="O4643" i="5"/>
  <c r="O5727" i="5"/>
  <c r="O3119" i="5"/>
  <c r="O3698" i="5"/>
  <c r="O4178" i="5"/>
  <c r="O5935" i="5"/>
  <c r="O5673" i="5"/>
  <c r="O6357" i="5"/>
  <c r="O4482" i="5"/>
  <c r="O2155" i="5"/>
  <c r="O4751" i="5"/>
  <c r="O5159" i="5"/>
  <c r="O6601" i="5"/>
  <c r="O6930" i="5"/>
  <c r="O4932" i="5"/>
  <c r="O5099" i="5"/>
  <c r="O5340" i="5"/>
  <c r="O6870" i="5"/>
  <c r="O4811" i="5"/>
  <c r="O2548" i="5"/>
  <c r="O5255" i="5"/>
  <c r="O5756" i="5"/>
  <c r="O6129" i="5"/>
  <c r="O2815" i="5"/>
  <c r="O3423" i="5"/>
  <c r="O4225" i="5"/>
  <c r="O6082" i="5"/>
  <c r="O5248" i="5"/>
  <c r="O6298" i="5"/>
  <c r="O4526" i="5"/>
  <c r="O3443" i="5"/>
  <c r="O3769" i="5"/>
  <c r="O6962" i="5"/>
  <c r="O5821" i="5"/>
  <c r="O3358" i="5"/>
  <c r="O3529" i="5"/>
  <c r="O4859" i="5"/>
  <c r="O2867" i="5"/>
  <c r="O3200" i="5"/>
  <c r="O4778" i="5"/>
  <c r="O5178" i="5"/>
  <c r="O6899" i="5"/>
  <c r="O5418" i="5"/>
  <c r="O3773" i="5"/>
  <c r="O5377" i="5"/>
  <c r="O2873" i="5"/>
  <c r="O3070" i="5"/>
  <c r="O5564" i="5"/>
  <c r="O6633" i="5"/>
  <c r="O4876" i="5"/>
  <c r="O6054" i="5"/>
  <c r="O5861" i="5"/>
  <c r="O4604" i="5"/>
  <c r="O855" i="5"/>
  <c r="O2103" i="5"/>
  <c r="O1076" i="5"/>
  <c r="O1284" i="5"/>
  <c r="O1323" i="5"/>
  <c r="O1753" i="5"/>
  <c r="O1861" i="5"/>
  <c r="O2177" i="5"/>
  <c r="O2366" i="5"/>
  <c r="O3304" i="5"/>
  <c r="O6447" i="5"/>
  <c r="O4154" i="5"/>
  <c r="O3524" i="5"/>
  <c r="O2499" i="5"/>
  <c r="O2862" i="5"/>
  <c r="O3049" i="5"/>
  <c r="O3112" i="5"/>
  <c r="O3244" i="5"/>
  <c r="O4205" i="5"/>
  <c r="O1629" i="5"/>
  <c r="O4684" i="5"/>
  <c r="O5004" i="5"/>
  <c r="O5804" i="5"/>
  <c r="O6196" i="5"/>
  <c r="O5358" i="5"/>
  <c r="O3530" i="5"/>
  <c r="O7012" i="5"/>
  <c r="O4579" i="5"/>
  <c r="O4234" i="5"/>
  <c r="O4396" i="5"/>
  <c r="O4783" i="5"/>
  <c r="O5052" i="5"/>
  <c r="O5149" i="5"/>
  <c r="O5368" i="5"/>
  <c r="O6398" i="5"/>
  <c r="O4374" i="5"/>
  <c r="O6703" i="5"/>
  <c r="O6882" i="5"/>
  <c r="O1530" i="5"/>
  <c r="O4029" i="5"/>
  <c r="O6186" i="5"/>
  <c r="O1203" i="5"/>
  <c r="O1039" i="5"/>
  <c r="O2922" i="5"/>
  <c r="O1549" i="5"/>
  <c r="O1787" i="5"/>
  <c r="O3359" i="5"/>
  <c r="O4259" i="5"/>
  <c r="O1123" i="5"/>
  <c r="O2388" i="5"/>
  <c r="O4893" i="5"/>
  <c r="O4063" i="5"/>
  <c r="O4773" i="5"/>
  <c r="O6308" i="5"/>
  <c r="O1506" i="5"/>
  <c r="O2351" i="5"/>
  <c r="O6079" i="5"/>
  <c r="O3925" i="5"/>
  <c r="O6174" i="5"/>
  <c r="O2736" i="5"/>
  <c r="O5229" i="5"/>
  <c r="O6017" i="5"/>
  <c r="O2898" i="5"/>
  <c r="O6233" i="5"/>
  <c r="O2486" i="5"/>
  <c r="O4477" i="5"/>
  <c r="O2234" i="5"/>
  <c r="O2588" i="5"/>
  <c r="O3805" i="5"/>
  <c r="O1657" i="5"/>
  <c r="O3209" i="5"/>
  <c r="O3792" i="5"/>
  <c r="O3382" i="5"/>
  <c r="O2297" i="5"/>
  <c r="O2765" i="5"/>
  <c r="O3247" i="5"/>
  <c r="O5251" i="5"/>
  <c r="O5454" i="5"/>
  <c r="O5451" i="5"/>
  <c r="O3692" i="5"/>
  <c r="O3007" i="5"/>
  <c r="O3613" i="5"/>
  <c r="O6475" i="5"/>
  <c r="O6983" i="5"/>
  <c r="O4338" i="5"/>
  <c r="O5006" i="5"/>
  <c r="O4331" i="5"/>
  <c r="O3834" i="5"/>
  <c r="O6625" i="5"/>
  <c r="O6990" i="5"/>
  <c r="O4499" i="5"/>
  <c r="O2943" i="5"/>
  <c r="O4864" i="5"/>
  <c r="O6063" i="5"/>
  <c r="O3448" i="5"/>
  <c r="O5603" i="5"/>
  <c r="O2414" i="5"/>
  <c r="O2669" i="5"/>
  <c r="O4657" i="5"/>
  <c r="O5771" i="5"/>
  <c r="O6254" i="5"/>
  <c r="O3225" i="5"/>
  <c r="O4103" i="5"/>
  <c r="O4495" i="5"/>
  <c r="O4910" i="5"/>
  <c r="O5747" i="5"/>
  <c r="O2036" i="5"/>
  <c r="O1423" i="5"/>
  <c r="O4160" i="5"/>
  <c r="O2853" i="5"/>
  <c r="O2100" i="5"/>
  <c r="O1086" i="5"/>
  <c r="O5514" i="5"/>
  <c r="O4334" i="5"/>
  <c r="O2986" i="5"/>
  <c r="O4187" i="5"/>
  <c r="O1056" i="5"/>
  <c r="O6366" i="5"/>
  <c r="O1655" i="5"/>
  <c r="O6231" i="5"/>
  <c r="O4340" i="5"/>
  <c r="O1938" i="5"/>
  <c r="O5526" i="5"/>
  <c r="O4467" i="5"/>
  <c r="O2063" i="5"/>
  <c r="O1964" i="5"/>
  <c r="O3883" i="5"/>
  <c r="O6516" i="5"/>
  <c r="O5692" i="5"/>
  <c r="O1258" i="5"/>
  <c r="O2333" i="5"/>
  <c r="O3127" i="5"/>
  <c r="O3674" i="5"/>
  <c r="O1896" i="5"/>
  <c r="O2691" i="5"/>
  <c r="O3264" i="5"/>
  <c r="O2092" i="5"/>
  <c r="O4078" i="5"/>
  <c r="O2781" i="5"/>
  <c r="O1904" i="5"/>
  <c r="O1572" i="5"/>
  <c r="O1706" i="5"/>
  <c r="O4790" i="5"/>
  <c r="O4967" i="5"/>
  <c r="O6126" i="5"/>
  <c r="O6903" i="5"/>
  <c r="O2394" i="5"/>
  <c r="O1783" i="5"/>
  <c r="O2473" i="5"/>
  <c r="O4564" i="5"/>
  <c r="O1768" i="5"/>
  <c r="O4750" i="5"/>
  <c r="O6759" i="5"/>
  <c r="O1737" i="5"/>
  <c r="O4580" i="5"/>
  <c r="O2195" i="5"/>
  <c r="O2863" i="5"/>
  <c r="O3141" i="5"/>
  <c r="O4720" i="5"/>
  <c r="O4127" i="5"/>
  <c r="O4241" i="5"/>
  <c r="O2819" i="5"/>
  <c r="O4430" i="5"/>
  <c r="O4958" i="5"/>
  <c r="O5150" i="5"/>
  <c r="O6161" i="5"/>
  <c r="O1894" i="5"/>
  <c r="O1010" i="5"/>
  <c r="O4913" i="5"/>
  <c r="O2552" i="5"/>
  <c r="O1923" i="5"/>
  <c r="O1459" i="5"/>
  <c r="O4130" i="5"/>
  <c r="O5395" i="5"/>
  <c r="O4726" i="5"/>
  <c r="O6275" i="5"/>
  <c r="O4356" i="5"/>
  <c r="O3829" i="5"/>
  <c r="O2247" i="5"/>
  <c r="O4740" i="5"/>
  <c r="O2865" i="5"/>
  <c r="O2996" i="5"/>
  <c r="O3235" i="5"/>
  <c r="O3393" i="5"/>
  <c r="O5106" i="5"/>
  <c r="O5988" i="5"/>
  <c r="O7001" i="5"/>
  <c r="O1784" i="5"/>
  <c r="O5189" i="5"/>
  <c r="O5446" i="5"/>
  <c r="O5629" i="5"/>
  <c r="O5952" i="5"/>
  <c r="O5623" i="5"/>
  <c r="O6344" i="5"/>
  <c r="O5108" i="5"/>
  <c r="O2012" i="5"/>
  <c r="O2254" i="5"/>
  <c r="O4892" i="5"/>
  <c r="O2871" i="5"/>
  <c r="O3714" i="5"/>
  <c r="O3721" i="5"/>
  <c r="O3893" i="5"/>
  <c r="O4930" i="5"/>
  <c r="O5079" i="5"/>
  <c r="O6779" i="5"/>
  <c r="O5780" i="5"/>
  <c r="O5226" i="5"/>
  <c r="O2328" i="5"/>
  <c r="O3644" i="5"/>
  <c r="O2641" i="5"/>
  <c r="O3097" i="5"/>
  <c r="O4300" i="5"/>
  <c r="O4283" i="5"/>
  <c r="O5281" i="5"/>
  <c r="O4760" i="5"/>
  <c r="O6061" i="5"/>
  <c r="O1623" i="5"/>
  <c r="O6595" i="5"/>
  <c r="O4454" i="5"/>
  <c r="O5813" i="5"/>
  <c r="O5233" i="5"/>
  <c r="O1092" i="5"/>
  <c r="O1534" i="5"/>
  <c r="O1405" i="5"/>
  <c r="O3047" i="5"/>
  <c r="O3648" i="5"/>
  <c r="O2512" i="5"/>
  <c r="O3972" i="5"/>
  <c r="O2462" i="5"/>
  <c r="O3271" i="5"/>
  <c r="O5712" i="5"/>
  <c r="O4227" i="5"/>
  <c r="O6140" i="5"/>
  <c r="O6268" i="5"/>
  <c r="O4928" i="5"/>
  <c r="O2816" i="5"/>
  <c r="O1204" i="5"/>
  <c r="O1230" i="5"/>
  <c r="O5902" i="5"/>
  <c r="O1130" i="5"/>
  <c r="O2973" i="5"/>
  <c r="O5199" i="5"/>
  <c r="O3855" i="5"/>
  <c r="O5760" i="5"/>
  <c r="O3636" i="5"/>
  <c r="O3440" i="5"/>
  <c r="O4040" i="5"/>
  <c r="O4787" i="5"/>
  <c r="O4164" i="5"/>
  <c r="O6109" i="5"/>
  <c r="O4200" i="5"/>
  <c r="O5567" i="5"/>
  <c r="O4983" i="5"/>
  <c r="O5142" i="5"/>
  <c r="O5341" i="5"/>
  <c r="O1928" i="5"/>
  <c r="O2828" i="5"/>
  <c r="O2347" i="5"/>
  <c r="O4134" i="5"/>
  <c r="O2516" i="5"/>
  <c r="O5728" i="5"/>
  <c r="O3951" i="5"/>
  <c r="O6286" i="5"/>
  <c r="O5121" i="5"/>
  <c r="O6331" i="5"/>
  <c r="O961" i="5"/>
  <c r="O1744" i="5"/>
  <c r="O3937" i="5"/>
  <c r="O2046" i="5"/>
  <c r="O1412" i="5"/>
  <c r="O7024" i="5"/>
  <c r="O2310" i="5"/>
  <c r="O2733" i="5"/>
  <c r="O3606" i="5"/>
  <c r="O5522" i="5"/>
  <c r="O2350" i="5"/>
  <c r="O3080" i="5"/>
  <c r="O5509" i="5"/>
  <c r="O4822" i="5"/>
  <c r="O5941" i="5"/>
  <c r="O6622" i="5"/>
  <c r="O3999" i="5"/>
  <c r="O5105" i="5"/>
  <c r="O6662" i="5"/>
  <c r="O1065" i="5"/>
  <c r="O1157" i="5"/>
  <c r="O1275" i="5"/>
  <c r="O1554" i="5"/>
  <c r="O6318" i="5"/>
  <c r="O2838" i="5"/>
  <c r="O2427" i="5"/>
  <c r="O2762" i="5"/>
  <c r="O3100" i="5"/>
  <c r="O4075" i="5"/>
  <c r="O1740" i="5"/>
  <c r="O2024" i="5"/>
  <c r="O2482" i="5"/>
  <c r="O6866" i="5"/>
  <c r="O3038" i="5"/>
  <c r="O4147" i="5"/>
  <c r="O4651" i="5"/>
  <c r="O5116" i="5"/>
  <c r="O6235" i="5"/>
  <c r="O4653" i="5"/>
  <c r="O5483" i="5"/>
  <c r="O816" i="5"/>
  <c r="O1003" i="5"/>
  <c r="O1344" i="5"/>
  <c r="O5530" i="5"/>
  <c r="O970" i="5"/>
  <c r="O4176" i="5"/>
  <c r="O4634" i="5"/>
  <c r="O5399" i="5"/>
  <c r="O1274" i="5"/>
  <c r="O2299" i="5"/>
  <c r="O3952" i="5"/>
  <c r="O4961" i="5"/>
  <c r="O2055" i="5"/>
  <c r="O2152" i="5"/>
  <c r="O1075" i="5"/>
  <c r="O3123" i="5"/>
  <c r="O3387" i="5"/>
  <c r="O3572" i="5"/>
  <c r="O3771" i="5"/>
  <c r="O3970" i="5"/>
  <c r="O6378" i="5"/>
  <c r="O6835" i="5"/>
  <c r="O1913" i="5"/>
  <c r="O2192" i="5"/>
  <c r="O2212" i="5"/>
  <c r="O3646" i="5"/>
  <c r="O2276" i="5"/>
  <c r="O2511" i="5"/>
  <c r="O2800" i="5"/>
  <c r="O3051" i="5"/>
  <c r="O5165" i="5"/>
  <c r="O5518" i="5"/>
  <c r="O5694" i="5"/>
  <c r="O5915" i="5"/>
  <c r="O6153" i="5"/>
  <c r="O5766" i="5"/>
  <c r="O2173" i="5"/>
  <c r="O3605" i="5"/>
  <c r="O1518" i="5"/>
  <c r="O1919" i="5"/>
  <c r="O2496" i="5"/>
  <c r="O4045" i="5"/>
  <c r="O5650" i="5"/>
  <c r="O6335" i="5"/>
  <c r="O4191" i="5"/>
  <c r="O6195" i="5"/>
  <c r="O2478" i="5"/>
  <c r="O834" i="5"/>
  <c r="O886" i="5"/>
  <c r="O1063" i="5"/>
  <c r="O1444" i="5"/>
  <c r="O2523" i="5"/>
  <c r="O4105" i="5"/>
  <c r="O6350" i="5"/>
  <c r="O2454" i="5"/>
  <c r="O3673" i="5"/>
  <c r="O6394" i="5"/>
  <c r="O1136" i="5"/>
  <c r="O1686" i="5"/>
  <c r="O3392" i="5"/>
  <c r="O2583" i="5"/>
  <c r="O3587" i="5"/>
  <c r="O3184" i="5"/>
  <c r="O2306" i="5"/>
  <c r="O2667" i="5"/>
  <c r="O3767" i="5"/>
  <c r="O6521" i="5"/>
  <c r="O1866" i="5"/>
  <c r="O2313" i="5"/>
  <c r="O2893" i="5"/>
  <c r="O2985" i="5"/>
  <c r="O4344" i="5"/>
  <c r="O3949" i="5"/>
  <c r="O6711" i="5"/>
  <c r="O2389" i="5"/>
  <c r="O4339" i="5"/>
  <c r="O2860" i="5"/>
  <c r="O4488" i="5"/>
  <c r="O2643" i="5"/>
  <c r="O4330" i="5"/>
  <c r="O5752" i="5"/>
  <c r="O2078" i="5"/>
  <c r="O2629" i="5"/>
  <c r="O2502" i="5"/>
  <c r="O4969" i="5"/>
  <c r="O4190" i="5"/>
  <c r="O4336" i="5"/>
  <c r="O6708" i="5"/>
  <c r="O5161" i="5"/>
  <c r="O3213" i="5"/>
  <c r="O4802" i="5"/>
  <c r="O2809" i="5"/>
  <c r="O2165" i="5"/>
  <c r="O2590" i="5"/>
  <c r="O5338" i="5"/>
  <c r="O3404" i="5"/>
  <c r="O3697" i="5"/>
  <c r="O3818" i="5"/>
  <c r="O4206" i="5"/>
  <c r="O5303" i="5"/>
  <c r="O6515" i="5"/>
  <c r="O6325" i="5"/>
  <c r="O3267" i="5"/>
  <c r="O6042" i="5"/>
  <c r="O2106" i="5"/>
  <c r="O3836" i="5"/>
  <c r="O2703" i="5"/>
  <c r="O3055" i="5"/>
  <c r="O5287" i="5"/>
  <c r="O3191" i="5"/>
  <c r="O4020" i="5"/>
  <c r="O4993" i="5"/>
  <c r="O4504" i="5"/>
  <c r="O5900" i="5"/>
  <c r="O3784" i="5"/>
  <c r="O3364" i="5"/>
  <c r="O5826" i="5"/>
  <c r="O5055" i="5"/>
  <c r="O766" i="5"/>
  <c r="O1232" i="5"/>
  <c r="O1417" i="5"/>
  <c r="O1475" i="5"/>
  <c r="O2962" i="5"/>
  <c r="O3589" i="5"/>
  <c r="O3647" i="5"/>
  <c r="O4936" i="5"/>
  <c r="O5684" i="5"/>
  <c r="O1870" i="5"/>
  <c r="O1828" i="5"/>
  <c r="O5901" i="5"/>
  <c r="O5302" i="5"/>
  <c r="O2307" i="5"/>
  <c r="O6284" i="5"/>
  <c r="O6714" i="5"/>
  <c r="O1105" i="5"/>
  <c r="O2668" i="5"/>
  <c r="O5745" i="5"/>
  <c r="O2586" i="5"/>
  <c r="O4165" i="5"/>
  <c r="O2886" i="5"/>
  <c r="O2042" i="5"/>
  <c r="O6977" i="5"/>
  <c r="O6760" i="5"/>
  <c r="O5039" i="5"/>
  <c r="O760" i="5"/>
  <c r="O2281" i="5"/>
  <c r="O2450" i="5"/>
  <c r="O2702" i="5"/>
  <c r="O4089" i="5"/>
  <c r="O2049" i="5"/>
  <c r="O6942" i="5"/>
  <c r="O3263" i="5"/>
  <c r="O2635" i="5"/>
  <c r="O2906" i="5"/>
  <c r="O3249" i="5"/>
  <c r="O3548" i="5"/>
  <c r="O4780" i="5"/>
  <c r="O4184" i="5"/>
  <c r="O3878" i="5"/>
  <c r="O2016" i="5"/>
  <c r="O1037" i="5"/>
  <c r="O2531" i="5"/>
  <c r="O4305" i="5"/>
  <c r="O2713" i="5"/>
  <c r="O3896" i="5"/>
  <c r="O4278" i="5"/>
  <c r="O6616" i="5"/>
  <c r="O6557" i="5"/>
  <c r="O6283" i="5"/>
  <c r="O3585" i="5"/>
  <c r="O2164" i="5"/>
  <c r="O4585" i="5"/>
  <c r="O5369" i="5"/>
  <c r="O5675" i="5"/>
  <c r="O6078" i="5"/>
  <c r="O6752" i="5"/>
  <c r="O2296" i="5"/>
  <c r="O5299" i="5"/>
  <c r="O1353" i="5"/>
  <c r="O3344" i="5"/>
  <c r="O808" i="5"/>
  <c r="O5134" i="5"/>
  <c r="O5615" i="5"/>
  <c r="O2742" i="5"/>
  <c r="O1337" i="5"/>
  <c r="O1525" i="5"/>
  <c r="O2533" i="5"/>
  <c r="O4240" i="5"/>
  <c r="O4403" i="5"/>
  <c r="O6862" i="5"/>
  <c r="O2135" i="5"/>
  <c r="O4623" i="5"/>
  <c r="O2882" i="5"/>
  <c r="O3153" i="5"/>
  <c r="O3290" i="5"/>
  <c r="O6209" i="5"/>
  <c r="O2091" i="5"/>
  <c r="O6423" i="5"/>
  <c r="O6822" i="5"/>
  <c r="O3463" i="5"/>
  <c r="O1090" i="5"/>
  <c r="O1257" i="5"/>
  <c r="O1779" i="5"/>
  <c r="O2564" i="5"/>
  <c r="O3621" i="5"/>
  <c r="O2354" i="5"/>
  <c r="O4394" i="5"/>
  <c r="O6841" i="5"/>
  <c r="O4847" i="5"/>
  <c r="O5194" i="5"/>
  <c r="O5414" i="5"/>
  <c r="O4028" i="5"/>
  <c r="O6677" i="5"/>
  <c r="O5658" i="5"/>
  <c r="O1516" i="5"/>
  <c r="O6136" i="5"/>
  <c r="O3973" i="5"/>
  <c r="O5863" i="5"/>
  <c r="O3588" i="5"/>
  <c r="O2535" i="5"/>
  <c r="O3386" i="5"/>
  <c r="O5978" i="5"/>
  <c r="O2269" i="5"/>
  <c r="O1254" i="5"/>
  <c r="O3149" i="5"/>
  <c r="O4299" i="5"/>
  <c r="O6180" i="5"/>
  <c r="O1764" i="5"/>
  <c r="O6453" i="5"/>
  <c r="O2293" i="5"/>
  <c r="O2438" i="5"/>
  <c r="O2930" i="5"/>
  <c r="O3005" i="5"/>
  <c r="O4237" i="5"/>
  <c r="O3797" i="5"/>
  <c r="O3980" i="5"/>
  <c r="O4427" i="5"/>
  <c r="O4656" i="5"/>
  <c r="O4831" i="5"/>
  <c r="O5000" i="5"/>
  <c r="O5697" i="5"/>
  <c r="O5350" i="5"/>
  <c r="O2626" i="5"/>
  <c r="O2710" i="5"/>
  <c r="O2755" i="5"/>
  <c r="O4984" i="5"/>
  <c r="O3204" i="5"/>
  <c r="O3262" i="5"/>
  <c r="O3501" i="5"/>
  <c r="O5645" i="5"/>
  <c r="O4466" i="5"/>
  <c r="O4659" i="5"/>
  <c r="O5221" i="5"/>
  <c r="O5413" i="5"/>
  <c r="O4102" i="5"/>
  <c r="O1053" i="5"/>
  <c r="O2399" i="5"/>
  <c r="O6517" i="5"/>
  <c r="O6524" i="5"/>
  <c r="O4966" i="5"/>
  <c r="O6527" i="5"/>
  <c r="O6707" i="5"/>
  <c r="O2577" i="5"/>
  <c r="O2587" i="5"/>
  <c r="O3253" i="5"/>
  <c r="O1987" i="5"/>
  <c r="O3419" i="5"/>
  <c r="O2683" i="5"/>
  <c r="O4196" i="5"/>
  <c r="O5944" i="5"/>
  <c r="O4820" i="5"/>
  <c r="O3768" i="5"/>
  <c r="O4345" i="5"/>
  <c r="O4508" i="5"/>
  <c r="O5948" i="5"/>
  <c r="O6303" i="5"/>
  <c r="O5265" i="5"/>
  <c r="O2062" i="5"/>
  <c r="O5949" i="5"/>
  <c r="O5808" i="5"/>
  <c r="O4188" i="5"/>
  <c r="O3174" i="5"/>
  <c r="O3950" i="5"/>
  <c r="O5349" i="5"/>
  <c r="O3030" i="5"/>
  <c r="O5355" i="5"/>
  <c r="O5537" i="5"/>
  <c r="O3208" i="5"/>
  <c r="O2018" i="5"/>
  <c r="O6163" i="5"/>
  <c r="O1977" i="5"/>
  <c r="O6838" i="5"/>
  <c r="O2754" i="5"/>
  <c r="O2901" i="5"/>
  <c r="O3004" i="5"/>
  <c r="O3705" i="5"/>
  <c r="O3906" i="5"/>
  <c r="O3563" i="5"/>
  <c r="O4735" i="5"/>
  <c r="O2611" i="5"/>
  <c r="O2094" i="5"/>
  <c r="O4632" i="5"/>
  <c r="O3162" i="5"/>
  <c r="O3259" i="5"/>
  <c r="O3498" i="5"/>
  <c r="O5250" i="5"/>
  <c r="O6449" i="5"/>
  <c r="O6445" i="5"/>
  <c r="O5384" i="5"/>
  <c r="O6804" i="5"/>
  <c r="O2971" i="5"/>
  <c r="O3750" i="5"/>
  <c r="O5626" i="5"/>
  <c r="O2534" i="5"/>
  <c r="O3324" i="5"/>
  <c r="O2728" i="5"/>
  <c r="O4854" i="5"/>
  <c r="O4054" i="5"/>
  <c r="O4353" i="5"/>
  <c r="O4942" i="5"/>
  <c r="O4732" i="5"/>
  <c r="O6964" i="5"/>
  <c r="O4409" i="5"/>
  <c r="O3056" i="5"/>
  <c r="O5088" i="5"/>
  <c r="O4096" i="5"/>
  <c r="O5611" i="5"/>
  <c r="O6604" i="5"/>
  <c r="O4603" i="5"/>
  <c r="O3739" i="5"/>
  <c r="O5207" i="5"/>
  <c r="O5068" i="5"/>
  <c r="O6853" i="5"/>
  <c r="O4051" i="5"/>
  <c r="O6936" i="5"/>
  <c r="O4133" i="5"/>
  <c r="O6158" i="5"/>
  <c r="O6285" i="5"/>
  <c r="O2730" i="5"/>
  <c r="O6145" i="5"/>
  <c r="O2096" i="5"/>
  <c r="O3571" i="5"/>
  <c r="O6121" i="5"/>
  <c r="O6961" i="5"/>
  <c r="O3541" i="5"/>
  <c r="O5681" i="5"/>
  <c r="O3574" i="5"/>
  <c r="O3795" i="5"/>
  <c r="O5693" i="5"/>
  <c r="O5974" i="5"/>
  <c r="O1438" i="5"/>
  <c r="O121" i="5"/>
  <c r="O5690" i="5"/>
  <c r="O2076" i="5"/>
  <c r="O3650" i="5"/>
  <c r="O3886" i="5"/>
  <c r="O5670" i="5"/>
  <c r="O2219" i="5"/>
  <c r="O6819" i="5"/>
  <c r="O421" i="5"/>
  <c r="O79" i="5"/>
  <c r="O4570" i="5"/>
  <c r="O3464" i="5"/>
  <c r="O5328" i="5"/>
  <c r="O6074" i="5"/>
  <c r="O450" i="5"/>
  <c r="O6795" i="5"/>
  <c r="O773" i="5"/>
  <c r="O566" i="5"/>
  <c r="O689" i="5"/>
  <c r="O1583" i="5"/>
  <c r="O2064" i="5"/>
  <c r="O596" i="5"/>
  <c r="O1561" i="5"/>
  <c r="O945" i="5"/>
  <c r="O634" i="5"/>
  <c r="O2324" i="5"/>
  <c r="O739" i="5"/>
  <c r="O5701" i="5"/>
  <c r="O965" i="5"/>
  <c r="O3934" i="5"/>
  <c r="O3509" i="5"/>
  <c r="O1473" i="5"/>
  <c r="O3408" i="5"/>
  <c r="O3428" i="5"/>
  <c r="O6135" i="5"/>
  <c r="O224" i="5"/>
  <c r="O157" i="5"/>
  <c r="O524" i="5"/>
  <c r="O797" i="5"/>
  <c r="O2053" i="5"/>
  <c r="O2146" i="5"/>
  <c r="O291" i="5"/>
  <c r="O1175" i="5"/>
  <c r="O403" i="5"/>
  <c r="O109" i="5"/>
  <c r="O80" i="5"/>
  <c r="O1617" i="5"/>
  <c r="O167" i="5"/>
  <c r="O465" i="5"/>
  <c r="O466" i="5"/>
  <c r="O189" i="5"/>
  <c r="O200" i="5"/>
  <c r="O221" i="5"/>
  <c r="O236" i="5"/>
  <c r="O498" i="5"/>
  <c r="O722" i="5"/>
  <c r="O3779" i="5"/>
  <c r="O4015" i="5"/>
  <c r="O517" i="5"/>
  <c r="O786" i="5"/>
  <c r="O5524" i="5"/>
  <c r="O813" i="5"/>
  <c r="O849" i="5"/>
  <c r="O902" i="5"/>
  <c r="O956" i="5"/>
  <c r="O1265" i="5"/>
  <c r="O3284" i="5"/>
  <c r="O3432" i="5"/>
  <c r="O5702" i="5"/>
  <c r="O4095" i="5"/>
  <c r="O1229" i="5"/>
  <c r="O415" i="5"/>
  <c r="O429" i="5"/>
  <c r="O431" i="5"/>
  <c r="O1651" i="5"/>
  <c r="O1679" i="5"/>
  <c r="O1914" i="5"/>
  <c r="O472" i="5"/>
  <c r="O2170" i="5"/>
  <c r="O480" i="5"/>
  <c r="O485" i="5"/>
  <c r="O492" i="5"/>
  <c r="O3279" i="5"/>
  <c r="O4569" i="5"/>
  <c r="O5896" i="5"/>
  <c r="O1445" i="5"/>
  <c r="O6845" i="5"/>
  <c r="O5005" i="5"/>
  <c r="O4671" i="5"/>
  <c r="O5021" i="5"/>
  <c r="O6690" i="5"/>
  <c r="O1357" i="5"/>
  <c r="O6360" i="5"/>
  <c r="O2823" i="5"/>
  <c r="O1071" i="5"/>
  <c r="O4335" i="5"/>
  <c r="O2529" i="5"/>
  <c r="O2772" i="5"/>
  <c r="O2282" i="5"/>
  <c r="O6507" i="5"/>
  <c r="O2509" i="5"/>
  <c r="O2572" i="5"/>
  <c r="O1670" i="5"/>
  <c r="O1774" i="5"/>
  <c r="O2386" i="5"/>
  <c r="O3169" i="5"/>
  <c r="O4262" i="5"/>
  <c r="O6509" i="5"/>
  <c r="O2645" i="5"/>
  <c r="O1882" i="5"/>
  <c r="O3066" i="5"/>
  <c r="O3853" i="5"/>
  <c r="O1149" i="5"/>
  <c r="O1006" i="5"/>
  <c r="O1883" i="5"/>
  <c r="O4844" i="5"/>
  <c r="O3994" i="5"/>
  <c r="O2665" i="5"/>
  <c r="O1243" i="5"/>
  <c r="O1538" i="5"/>
  <c r="O1921" i="5"/>
  <c r="O3106" i="5"/>
  <c r="O3212" i="5"/>
  <c r="O1165" i="5"/>
  <c r="O1375" i="5"/>
  <c r="O6941" i="5"/>
  <c r="O6205" i="5"/>
  <c r="O3627" i="5"/>
  <c r="O2591" i="5"/>
  <c r="O4479" i="5"/>
  <c r="O1301" i="5"/>
  <c r="O3413" i="5"/>
  <c r="O4036" i="5"/>
  <c r="O6448" i="5"/>
  <c r="O1788" i="5"/>
  <c r="O3838" i="5"/>
  <c r="O839" i="5"/>
  <c r="O5849" i="5"/>
  <c r="O5600" i="5"/>
  <c r="O2794" i="5"/>
  <c r="O1121" i="5"/>
  <c r="O5372" i="5"/>
  <c r="O1822" i="5"/>
  <c r="O2440" i="5"/>
  <c r="O1184" i="5"/>
  <c r="O3936" i="5"/>
  <c r="O1111" i="5"/>
  <c r="O3145" i="5"/>
  <c r="O1325" i="5"/>
  <c r="O1177" i="5"/>
  <c r="O6211" i="5"/>
  <c r="O1097" i="5"/>
  <c r="O4758" i="5"/>
  <c r="O1823" i="5"/>
  <c r="O1891" i="5"/>
  <c r="O2273" i="5"/>
  <c r="O3367" i="5"/>
  <c r="O3371" i="5"/>
  <c r="O5532" i="5"/>
  <c r="O3939" i="5"/>
  <c r="O5200" i="5"/>
  <c r="O1615" i="5"/>
  <c r="O4837" i="5"/>
  <c r="O6292" i="5"/>
  <c r="O4429" i="5"/>
  <c r="O3255" i="5"/>
  <c r="O4907" i="5"/>
  <c r="O5872" i="5"/>
  <c r="O2620" i="5"/>
  <c r="O4124" i="5"/>
  <c r="O2544" i="5"/>
  <c r="O6975" i="5"/>
  <c r="O7027" i="5"/>
  <c r="O5983" i="5"/>
  <c r="O6621" i="5"/>
  <c r="O3006" i="5"/>
  <c r="O5455" i="5"/>
  <c r="O3914" i="5"/>
  <c r="O4491" i="5"/>
  <c r="O6750" i="5"/>
  <c r="O2640" i="5"/>
  <c r="O4322" i="5"/>
  <c r="O1346" i="5"/>
  <c r="O3485" i="5"/>
  <c r="O4307" i="5"/>
  <c r="O1649" i="5"/>
  <c r="O6751" i="5"/>
  <c r="O6984" i="5"/>
  <c r="O3778" i="5"/>
  <c r="O7010" i="5"/>
  <c r="O1064" i="5"/>
  <c r="O4506" i="5"/>
  <c r="O2432" i="5"/>
  <c r="O4170" i="5"/>
  <c r="O2010" i="5"/>
  <c r="O1083" i="5"/>
  <c r="O1957" i="5"/>
  <c r="O461" i="5"/>
  <c r="O163" i="5"/>
  <c r="O284" i="5"/>
  <c r="O508" i="5"/>
  <c r="O3348" i="5"/>
  <c r="O1013" i="5"/>
  <c r="O2503" i="5"/>
  <c r="O3207" i="5"/>
  <c r="O4027" i="5"/>
  <c r="O4175" i="5"/>
  <c r="O1864" i="5"/>
  <c r="O1893" i="5"/>
  <c r="O5348" i="5"/>
  <c r="O5512" i="5"/>
  <c r="O905" i="5"/>
  <c r="O3679" i="5"/>
  <c r="O395" i="5"/>
  <c r="O96" i="5"/>
  <c r="O487" i="5"/>
  <c r="O497" i="5"/>
  <c r="O3684" i="5"/>
  <c r="O772" i="5"/>
  <c r="O5436" i="5"/>
  <c r="O2239" i="5"/>
  <c r="O4226" i="5"/>
  <c r="O2637" i="5"/>
  <c r="O2719" i="5"/>
  <c r="O5295" i="5"/>
  <c r="O5892" i="5"/>
  <c r="O6210" i="5"/>
  <c r="O6377" i="5"/>
  <c r="O5119" i="5"/>
  <c r="O994" i="5"/>
  <c r="O662" i="5"/>
  <c r="O4463" i="5"/>
  <c r="O3918" i="5"/>
  <c r="O5585" i="5"/>
  <c r="O122" i="5"/>
  <c r="O875" i="5"/>
  <c r="O425" i="5"/>
  <c r="O2090" i="5"/>
  <c r="O4280" i="5"/>
  <c r="O533" i="5"/>
  <c r="O532" i="5"/>
  <c r="O2084" i="5"/>
  <c r="O702" i="5"/>
  <c r="O4906" i="5"/>
  <c r="O2040" i="5"/>
  <c r="O2213" i="5"/>
  <c r="O1043" i="5"/>
  <c r="O1139" i="5"/>
  <c r="O1329" i="5"/>
  <c r="O3415" i="5"/>
  <c r="O3625" i="5"/>
  <c r="O1789" i="5"/>
  <c r="O2011" i="5"/>
  <c r="O5638" i="5"/>
  <c r="O6705" i="5"/>
  <c r="O434" i="5"/>
  <c r="O195" i="5"/>
  <c r="O414" i="5"/>
  <c r="O119" i="5"/>
  <c r="O159" i="5"/>
  <c r="O44" i="5"/>
  <c r="O5252" i="5"/>
  <c r="O5383" i="5"/>
  <c r="O3397" i="5"/>
  <c r="O3743" i="5"/>
  <c r="O2397" i="5"/>
  <c r="O2481" i="5"/>
  <c r="O2722" i="5"/>
  <c r="O3265" i="5"/>
  <c r="O5561" i="5"/>
  <c r="O5739" i="5"/>
  <c r="O4203" i="5"/>
  <c r="O4781" i="5"/>
  <c r="O5294" i="5"/>
  <c r="O5482" i="5"/>
  <c r="O6459" i="5"/>
  <c r="O409" i="5"/>
  <c r="O448" i="5"/>
  <c r="O462" i="5"/>
  <c r="O449" i="5"/>
  <c r="O258" i="5"/>
  <c r="O1286" i="5"/>
  <c r="O3577" i="5"/>
  <c r="O309" i="5"/>
  <c r="O1335" i="5"/>
  <c r="O5388" i="5"/>
  <c r="O130" i="5"/>
  <c r="O114" i="5"/>
  <c r="O97" i="5"/>
  <c r="O92" i="5"/>
  <c r="O235" i="5"/>
  <c r="O313" i="5"/>
  <c r="O526" i="5"/>
  <c r="O527" i="5"/>
  <c r="O799" i="5"/>
  <c r="O999" i="5"/>
  <c r="O1045" i="5"/>
  <c r="O1073" i="5"/>
  <c r="O618" i="5"/>
  <c r="O615" i="5"/>
  <c r="O622" i="5"/>
  <c r="O1299" i="5"/>
  <c r="O3236" i="5"/>
  <c r="O3667" i="5"/>
  <c r="O3869" i="5"/>
  <c r="O4068" i="5"/>
  <c r="O2542" i="5"/>
  <c r="O6777" i="5"/>
  <c r="O1019" i="5"/>
  <c r="O394" i="5"/>
  <c r="O417" i="5"/>
  <c r="O413" i="5"/>
  <c r="O486" i="5"/>
  <c r="O489" i="5"/>
  <c r="O507" i="5"/>
  <c r="O521" i="5"/>
  <c r="O5162" i="5"/>
  <c r="O5319" i="5"/>
  <c r="O6167" i="5"/>
  <c r="O3527" i="5"/>
  <c r="O4692" i="5"/>
  <c r="O1972" i="5"/>
  <c r="O2052" i="5"/>
  <c r="O2184" i="5"/>
  <c r="O2396" i="5"/>
  <c r="O2461" i="5"/>
  <c r="O1125" i="5"/>
  <c r="O1148" i="5"/>
  <c r="O1226" i="5"/>
  <c r="O5318" i="5"/>
  <c r="O3395" i="5"/>
  <c r="O5793" i="5"/>
  <c r="O6015" i="5"/>
  <c r="O6234" i="5"/>
  <c r="O4922" i="5"/>
  <c r="O352" i="5"/>
  <c r="O700" i="5"/>
  <c r="O144" i="5"/>
  <c r="O2261" i="5"/>
  <c r="O456" i="5"/>
  <c r="O439" i="5"/>
  <c r="O312" i="5"/>
  <c r="O211" i="5"/>
  <c r="O346" i="5"/>
  <c r="O351" i="5"/>
  <c r="O268" i="5"/>
  <c r="O305" i="5"/>
  <c r="O264" i="5"/>
  <c r="O423" i="5"/>
  <c r="O212" i="5"/>
  <c r="O188" i="5"/>
  <c r="O181" i="5"/>
  <c r="O173" i="5"/>
  <c r="O89" i="5"/>
  <c r="O74" i="5"/>
  <c r="O66" i="5"/>
  <c r="O127" i="5"/>
  <c r="O102" i="5"/>
  <c r="O164" i="5"/>
  <c r="O297" i="5"/>
  <c r="O311" i="5"/>
  <c r="O282" i="5"/>
  <c r="O266" i="5"/>
  <c r="O538" i="5"/>
  <c r="O629" i="5"/>
  <c r="O692" i="5"/>
  <c r="O732" i="5"/>
  <c r="O736" i="5"/>
  <c r="O749" i="5"/>
  <c r="O768" i="5"/>
  <c r="O827" i="5"/>
  <c r="O838" i="5"/>
  <c r="O889" i="5"/>
  <c r="O1034" i="5"/>
  <c r="O1857" i="5"/>
  <c r="O1979" i="5"/>
  <c r="O685" i="5"/>
  <c r="O688" i="5"/>
  <c r="O701" i="5"/>
  <c r="O410" i="5"/>
  <c r="O424" i="5"/>
  <c r="O426" i="5"/>
  <c r="O4362" i="5"/>
  <c r="O4540" i="5"/>
  <c r="O210" i="5"/>
  <c r="O419" i="5"/>
  <c r="O387" i="5"/>
  <c r="O380" i="5"/>
  <c r="O390" i="5"/>
  <c r="O370" i="5"/>
  <c r="O399" i="5"/>
  <c r="O400" i="5"/>
  <c r="O145" i="5"/>
  <c r="O454" i="5"/>
  <c r="O453" i="5"/>
  <c r="O468" i="5"/>
  <c r="O230" i="5"/>
  <c r="O500" i="5"/>
  <c r="O502" i="5"/>
  <c r="O4706" i="5"/>
  <c r="O4843" i="5"/>
  <c r="O5700" i="5"/>
  <c r="O660" i="5"/>
  <c r="O806" i="5"/>
  <c r="O876" i="5"/>
  <c r="O1052" i="5"/>
  <c r="O488" i="5"/>
  <c r="O1818" i="5"/>
  <c r="O1551" i="5"/>
  <c r="O1948" i="5"/>
  <c r="O2025" i="5"/>
  <c r="O2312" i="5"/>
  <c r="O6782" i="5"/>
  <c r="O6849" i="5"/>
  <c r="O3350" i="5"/>
  <c r="O3456" i="5"/>
  <c r="O3642" i="5"/>
  <c r="O3929" i="5"/>
  <c r="O4039" i="5"/>
  <c r="O5492" i="5"/>
  <c r="O411" i="5"/>
  <c r="O6818" i="5"/>
  <c r="O6954" i="5"/>
  <c r="O444" i="5"/>
  <c r="O818" i="5"/>
  <c r="O5691" i="5"/>
  <c r="O1270" i="5"/>
  <c r="O1827" i="5"/>
  <c r="O3928" i="5"/>
  <c r="O4888" i="5"/>
  <c r="O6125" i="5"/>
  <c r="O7022" i="5"/>
  <c r="O4661" i="5"/>
  <c r="O6834" i="5"/>
  <c r="O5534" i="5"/>
  <c r="O5890" i="5"/>
  <c r="O3645" i="5"/>
  <c r="O5910" i="5"/>
  <c r="O6658" i="5"/>
  <c r="O6879" i="5"/>
  <c r="O6012" i="5"/>
  <c r="O5003" i="5"/>
  <c r="O4361" i="5"/>
  <c r="O5807" i="5"/>
  <c r="O6514" i="5"/>
  <c r="O6856" i="5"/>
  <c r="O6736" i="5"/>
  <c r="O2741" i="5"/>
  <c r="O6672" i="5"/>
  <c r="O6169" i="5"/>
  <c r="O6529" i="5"/>
  <c r="O1813" i="5"/>
  <c r="O6179" i="5"/>
  <c r="O5595" i="5"/>
  <c r="O4630" i="5"/>
  <c r="O1632" i="5"/>
  <c r="O6740" i="5"/>
  <c r="O1743" i="5"/>
  <c r="O4555" i="5"/>
  <c r="O4725" i="5"/>
  <c r="O6253" i="5"/>
  <c r="O6356" i="5"/>
  <c r="O5981" i="5"/>
  <c r="O6840" i="5"/>
  <c r="O674" i="5"/>
  <c r="O5867" i="5"/>
  <c r="O6287" i="5"/>
  <c r="O6411" i="5"/>
  <c r="O2718" i="5"/>
  <c r="O6919" i="5"/>
  <c r="O6582" i="5"/>
  <c r="O6629" i="5"/>
  <c r="O1869" i="5"/>
  <c r="O6098" i="5"/>
  <c r="O6646" i="5"/>
  <c r="O6444" i="5"/>
  <c r="O2725" i="5"/>
  <c r="O6924" i="5"/>
  <c r="O1386" i="5"/>
  <c r="O2518" i="5"/>
  <c r="O3234" i="5"/>
  <c r="O3962" i="5"/>
  <c r="O5144" i="5"/>
  <c r="O6365" i="5"/>
  <c r="O3603" i="5"/>
  <c r="O1512" i="5"/>
  <c r="O1028" i="5"/>
  <c r="O1187" i="5"/>
  <c r="O3958" i="5"/>
  <c r="O1808" i="5"/>
  <c r="O2346" i="5"/>
  <c r="O4159" i="5"/>
  <c r="O4748" i="5"/>
  <c r="O811" i="5"/>
  <c r="O942" i="5"/>
  <c r="O1502" i="5"/>
  <c r="O6893" i="5"/>
  <c r="O1862" i="5"/>
  <c r="O5762" i="5"/>
  <c r="O1466" i="5"/>
  <c r="O2340" i="5"/>
  <c r="O1057" i="5"/>
  <c r="O2630" i="5"/>
  <c r="O4550" i="5"/>
  <c r="O1143" i="5"/>
  <c r="O2897" i="5"/>
  <c r="O1231" i="5"/>
  <c r="O1293" i="5"/>
  <c r="O1334" i="5"/>
  <c r="O1422" i="5"/>
  <c r="O1472" i="5"/>
  <c r="O1580" i="5"/>
  <c r="O1669" i="5"/>
  <c r="O1729" i="5"/>
  <c r="O4828" i="5"/>
  <c r="O1851" i="5"/>
  <c r="O1907" i="5"/>
  <c r="O2043" i="5"/>
  <c r="O2131" i="5"/>
  <c r="O2265" i="5"/>
  <c r="O6147" i="5"/>
  <c r="O2456" i="5"/>
  <c r="O2840" i="5"/>
  <c r="O2944" i="5"/>
  <c r="O3034" i="5"/>
  <c r="O3676" i="5"/>
  <c r="O3820" i="5"/>
  <c r="O4021" i="5"/>
  <c r="O4624" i="5"/>
  <c r="O5074" i="5"/>
  <c r="O5205" i="5"/>
  <c r="O5573" i="5"/>
  <c r="O5769" i="5"/>
  <c r="O5930" i="5"/>
  <c r="O1782" i="5"/>
  <c r="O3794" i="5"/>
  <c r="O4000" i="5"/>
  <c r="O4192" i="5"/>
  <c r="O5320" i="5"/>
  <c r="O5606" i="5"/>
  <c r="O2166" i="5"/>
  <c r="O2262" i="5"/>
  <c r="O6132" i="5"/>
  <c r="O2447" i="5"/>
  <c r="O4441" i="5"/>
  <c r="O5619" i="5"/>
  <c r="O2749" i="5"/>
  <c r="O2988" i="5"/>
  <c r="O3133" i="5"/>
  <c r="O3245" i="5"/>
  <c r="O3612" i="5"/>
  <c r="O3796" i="5"/>
  <c r="O4174" i="5"/>
  <c r="O4469" i="5"/>
  <c r="O4644" i="5"/>
  <c r="O4994" i="5"/>
  <c r="O5173" i="5"/>
  <c r="O5546" i="5"/>
  <c r="O5696" i="5"/>
  <c r="O5947" i="5"/>
  <c r="O6313" i="5"/>
  <c r="O6892" i="5"/>
  <c r="O1983" i="5"/>
  <c r="O5427" i="5"/>
  <c r="O564" i="5"/>
  <c r="O1030" i="5"/>
  <c r="O979" i="5"/>
  <c r="O1481" i="5"/>
  <c r="O2215" i="5"/>
  <c r="O4025" i="5"/>
  <c r="O848" i="5"/>
  <c r="O2317" i="5"/>
  <c r="O4193" i="5"/>
  <c r="O3977" i="5"/>
  <c r="O6185" i="5"/>
  <c r="O1589" i="5"/>
  <c r="O6081" i="5"/>
  <c r="O4179" i="5"/>
  <c r="O1069" i="5"/>
  <c r="O1319" i="5"/>
  <c r="O1591" i="5"/>
  <c r="O5857" i="5"/>
  <c r="O2465" i="5"/>
  <c r="O3196" i="5"/>
  <c r="O4181" i="5"/>
  <c r="O805" i="5"/>
  <c r="O4093" i="5"/>
  <c r="O1363" i="5"/>
  <c r="O2207" i="5"/>
  <c r="O2866" i="5"/>
  <c r="O944" i="5"/>
  <c r="O1273" i="5"/>
  <c r="O1708" i="5"/>
  <c r="O2020" i="5"/>
  <c r="O2279" i="5"/>
  <c r="O3384" i="5"/>
  <c r="O5838" i="5"/>
  <c r="O6920" i="5"/>
  <c r="O1210" i="5"/>
  <c r="O3039" i="5"/>
  <c r="O2161" i="5"/>
  <c r="O2914" i="5"/>
  <c r="O4896" i="5"/>
  <c r="O3812" i="5"/>
  <c r="O3660" i="5"/>
  <c r="O4887" i="5"/>
  <c r="O983" i="5"/>
  <c r="O2118" i="5"/>
  <c r="O2302" i="5"/>
  <c r="O1079" i="5"/>
  <c r="O1188" i="5"/>
  <c r="O1451" i="5"/>
  <c r="O4953" i="5"/>
  <c r="O5525" i="5"/>
  <c r="O5765" i="5"/>
  <c r="O6088" i="5"/>
  <c r="O6868" i="5"/>
  <c r="O3917" i="5"/>
  <c r="O3549" i="5"/>
  <c r="O3889" i="5"/>
  <c r="O2471" i="5"/>
  <c r="O2737" i="5"/>
  <c r="O2874" i="5"/>
  <c r="O3407" i="5"/>
  <c r="O3682" i="5"/>
  <c r="O3902" i="5"/>
  <c r="O1061" i="5"/>
  <c r="O1543" i="5"/>
  <c r="O1830" i="5"/>
  <c r="O2446" i="5"/>
  <c r="O1211" i="5"/>
  <c r="O4026" i="5"/>
  <c r="O4891" i="5"/>
  <c r="O6316" i="5"/>
  <c r="O4157" i="5"/>
  <c r="O2918" i="5"/>
  <c r="O6199" i="5"/>
  <c r="O5345" i="5"/>
  <c r="O2130" i="5"/>
  <c r="O6364" i="5"/>
  <c r="O4244" i="5"/>
  <c r="O3619" i="5"/>
  <c r="O5210" i="5"/>
  <c r="O5734" i="5"/>
  <c r="O4126" i="5"/>
  <c r="O6440" i="5"/>
  <c r="O4050" i="5"/>
  <c r="O2942" i="5"/>
  <c r="O3984" i="5"/>
  <c r="O6321" i="5"/>
  <c r="O2370" i="5"/>
  <c r="O4895" i="5"/>
  <c r="O6113" i="5"/>
  <c r="O6371" i="5"/>
  <c r="O734" i="5"/>
  <c r="O759" i="5"/>
  <c r="O972" i="5"/>
  <c r="O1474" i="5"/>
  <c r="O1856" i="5"/>
  <c r="O955" i="5"/>
  <c r="O2341" i="5"/>
  <c r="O1281" i="5"/>
  <c r="O1435" i="5"/>
  <c r="O4880" i="5"/>
  <c r="O828" i="5"/>
  <c r="O883" i="5"/>
  <c r="O927" i="5"/>
  <c r="O1163" i="5"/>
  <c r="O1303" i="5"/>
  <c r="O1622" i="5"/>
  <c r="O1750" i="5"/>
  <c r="O1936" i="5"/>
  <c r="O2284" i="5"/>
  <c r="O2939" i="5"/>
  <c r="O3331" i="5"/>
  <c r="O3966" i="5"/>
  <c r="O1029" i="5"/>
  <c r="O1129" i="5"/>
  <c r="O1233" i="5"/>
  <c r="O1361" i="5"/>
  <c r="O1497" i="5"/>
  <c r="O1672" i="5"/>
  <c r="O4992" i="5"/>
  <c r="O2027" i="5"/>
  <c r="O6124" i="5"/>
  <c r="O2633" i="5"/>
  <c r="O2974" i="5"/>
  <c r="O3431" i="5"/>
  <c r="O4005" i="5"/>
  <c r="O5453" i="5"/>
  <c r="O6173" i="5"/>
  <c r="O6809" i="5"/>
  <c r="O1040" i="5"/>
  <c r="O2275" i="5"/>
  <c r="O2655" i="5"/>
  <c r="O2982" i="5"/>
  <c r="O3377" i="5"/>
  <c r="O3897" i="5"/>
  <c r="O4474" i="5"/>
  <c r="O5515" i="5"/>
  <c r="O6591" i="5"/>
  <c r="O3406" i="5"/>
  <c r="O4997" i="5"/>
  <c r="O5501" i="5"/>
  <c r="O1781" i="5"/>
  <c r="O5758" i="5"/>
  <c r="O4759" i="5"/>
  <c r="O2148" i="5"/>
  <c r="O6981" i="5"/>
  <c r="O6684" i="5"/>
  <c r="O6577" i="5"/>
  <c r="O4514" i="5"/>
  <c r="O2442" i="5"/>
  <c r="O4654" i="5"/>
  <c r="O5903" i="5"/>
  <c r="O6137" i="5"/>
  <c r="O6139" i="5"/>
  <c r="O3941" i="5"/>
  <c r="O4819" i="5"/>
  <c r="O3027" i="5"/>
  <c r="O4472" i="5"/>
  <c r="O2532" i="5"/>
  <c r="O3401" i="5"/>
  <c r="O3102" i="5"/>
  <c r="O3586" i="5"/>
  <c r="O5527" i="5"/>
  <c r="O2368" i="5"/>
  <c r="O6680" i="5"/>
  <c r="O3786" i="5"/>
  <c r="O4268" i="5"/>
  <c r="O5919" i="5"/>
  <c r="O5129" i="5"/>
  <c r="O4658" i="5"/>
  <c r="O2409" i="5"/>
  <c r="O2634" i="5"/>
  <c r="O4055" i="5"/>
  <c r="O3948" i="5"/>
  <c r="O3075" i="5"/>
  <c r="O6324" i="5"/>
  <c r="O6302" i="5"/>
  <c r="O6994" i="5"/>
  <c r="O3576" i="5"/>
  <c r="O4099" i="5"/>
  <c r="O2953" i="5"/>
  <c r="O3024" i="5"/>
  <c r="O3183" i="5"/>
  <c r="O4805" i="5"/>
  <c r="O5043" i="5"/>
  <c r="O4397" i="5"/>
  <c r="O1853" i="5"/>
  <c r="O5082" i="5"/>
  <c r="O6033" i="5"/>
  <c r="O6636" i="5"/>
  <c r="O3206" i="5"/>
  <c r="O3759" i="5"/>
  <c r="O3876" i="5"/>
  <c r="O5674" i="5"/>
  <c r="O6472" i="5"/>
  <c r="O5260" i="5"/>
  <c r="O5664" i="5"/>
  <c r="O3362" i="5"/>
  <c r="O3895" i="5"/>
  <c r="O2753" i="5"/>
  <c r="O3424" i="5"/>
  <c r="O3528" i="5"/>
  <c r="O3273" i="5"/>
  <c r="O4379" i="5"/>
  <c r="O3702" i="5"/>
  <c r="O5487" i="5"/>
  <c r="O5440" i="5"/>
  <c r="O6974" i="5"/>
  <c r="O6260" i="5"/>
  <c r="O6473" i="5"/>
  <c r="O5376" i="5"/>
  <c r="O5856" i="5"/>
  <c r="O5874" i="5"/>
  <c r="O2731" i="5"/>
  <c r="O2652" i="5"/>
  <c r="O2841" i="5"/>
  <c r="O4294" i="5"/>
  <c r="O4549" i="5"/>
  <c r="O4094" i="5"/>
  <c r="O6602" i="5"/>
  <c r="O6393" i="5"/>
  <c r="O5897" i="5"/>
  <c r="O867" i="5"/>
  <c r="O3957" i="5"/>
  <c r="O1050" i="5"/>
  <c r="O648" i="5"/>
  <c r="O1413" i="5"/>
  <c r="O1650" i="5"/>
  <c r="O2522" i="5"/>
  <c r="O2824" i="5"/>
  <c r="O835" i="5"/>
  <c r="O964" i="5"/>
  <c r="O1336" i="5"/>
  <c r="O3578" i="5"/>
  <c r="O4438" i="5"/>
  <c r="O6395" i="5"/>
  <c r="O6850" i="5"/>
  <c r="O5344" i="5"/>
  <c r="O2159" i="5"/>
  <c r="O3137" i="5"/>
  <c r="O3319" i="5"/>
  <c r="O5333" i="5"/>
  <c r="O4204" i="5"/>
  <c r="O3152" i="5"/>
  <c r="O5761" i="5"/>
  <c r="O2651" i="5"/>
  <c r="O1908" i="5"/>
  <c r="O2051" i="5"/>
  <c r="O2182" i="5"/>
  <c r="O5148" i="5"/>
  <c r="O2004" i="5"/>
  <c r="O3814" i="5"/>
  <c r="O4473" i="5"/>
  <c r="O5375" i="5"/>
  <c r="O1102" i="5"/>
  <c r="O1376" i="5"/>
  <c r="O4359" i="5"/>
  <c r="O1735" i="5"/>
  <c r="O5166" i="5"/>
  <c r="O5543" i="5"/>
  <c r="O5806" i="5"/>
  <c r="O2846" i="5"/>
  <c r="O3360" i="5"/>
  <c r="O4612" i="5"/>
  <c r="O5967" i="5"/>
  <c r="O1581" i="5"/>
  <c r="O2107" i="5"/>
  <c r="O1209" i="5"/>
  <c r="O1816" i="5"/>
  <c r="O933" i="5"/>
  <c r="O1442" i="5"/>
  <c r="O6390" i="5"/>
  <c r="O4498" i="5"/>
  <c r="O2335" i="5"/>
  <c r="O1731" i="5"/>
  <c r="O2009" i="5"/>
  <c r="O1462" i="5"/>
  <c r="O5379" i="5"/>
  <c r="O4835" i="5"/>
  <c r="O2199" i="5"/>
  <c r="O6399" i="5"/>
  <c r="O2714" i="5"/>
  <c r="O5540" i="5"/>
  <c r="O1922" i="5"/>
  <c r="O2663" i="5"/>
  <c r="O1172" i="5"/>
  <c r="O1850" i="5"/>
  <c r="O1385" i="5"/>
  <c r="O1757" i="5"/>
  <c r="O1973" i="5"/>
  <c r="O4539" i="5"/>
  <c r="O3374" i="5"/>
  <c r="O3828" i="5"/>
  <c r="O4017" i="5"/>
  <c r="O6108" i="5"/>
  <c r="O5047" i="5"/>
  <c r="O1951" i="5"/>
  <c r="O1174" i="5"/>
  <c r="O3018" i="5"/>
  <c r="O2444" i="5"/>
  <c r="O2187" i="5"/>
  <c r="O5428" i="5"/>
  <c r="O2799" i="5"/>
  <c r="O1836" i="5"/>
  <c r="O6710" i="5"/>
  <c r="O6934" i="5"/>
  <c r="O3824" i="5"/>
  <c r="O4076" i="5"/>
  <c r="O1671" i="5"/>
  <c r="O6043" i="5"/>
  <c r="O2678" i="5"/>
  <c r="O1259" i="5"/>
  <c r="O1601" i="5"/>
  <c r="O2495" i="5"/>
  <c r="O6588" i="5"/>
  <c r="O4563" i="5"/>
  <c r="O2946" i="5"/>
  <c r="O2097" i="5"/>
  <c r="O6435" i="5"/>
  <c r="O6620" i="5"/>
  <c r="O5617" i="5"/>
  <c r="O2371" i="5"/>
  <c r="O2376" i="5"/>
  <c r="O1736" i="5"/>
  <c r="O1202" i="5"/>
  <c r="O2505" i="5"/>
  <c r="O1338" i="5"/>
  <c r="O1470" i="5"/>
  <c r="O1711" i="5"/>
  <c r="O2818" i="5"/>
  <c r="O4900" i="5"/>
  <c r="O5628" i="5"/>
  <c r="O2788" i="5"/>
  <c r="O3248" i="5"/>
  <c r="O6451" i="5"/>
  <c r="O6034" i="5"/>
  <c r="O4521" i="5"/>
  <c r="O4220" i="5"/>
  <c r="O2381" i="5"/>
  <c r="O6187" i="5"/>
  <c r="O1264" i="5"/>
  <c r="O1320" i="5"/>
  <c r="O2566" i="5"/>
  <c r="O1396" i="5"/>
  <c r="O4011" i="5"/>
  <c r="O2618" i="5"/>
  <c r="O1237" i="5"/>
  <c r="O4989" i="5"/>
  <c r="O5257" i="5"/>
  <c r="O1999" i="5"/>
  <c r="O2109" i="5"/>
  <c r="O2246" i="5"/>
  <c r="O4428" i="5"/>
  <c r="O6791" i="5"/>
  <c r="O3389" i="5"/>
  <c r="O3592" i="5"/>
  <c r="O3649" i="5"/>
  <c r="O4116" i="5"/>
  <c r="O4965" i="5"/>
  <c r="O2845" i="5"/>
  <c r="O1746" i="5"/>
  <c r="O4310" i="5"/>
  <c r="O5061" i="5"/>
  <c r="O4287" i="5"/>
  <c r="O1754" i="5"/>
  <c r="O1807" i="5"/>
  <c r="O1926" i="5"/>
  <c r="O1347" i="5"/>
  <c r="O3510" i="5"/>
  <c r="O3901" i="5"/>
  <c r="O1567" i="5"/>
  <c r="O1612" i="5"/>
  <c r="O4436" i="5"/>
  <c r="O4583" i="5"/>
  <c r="O2129" i="5"/>
  <c r="O2431" i="5"/>
  <c r="O5667" i="5"/>
  <c r="O6047" i="5"/>
  <c r="O6274" i="5"/>
  <c r="O3015" i="5"/>
  <c r="O4312" i="5"/>
  <c r="O5843" i="5"/>
  <c r="O3502" i="5"/>
  <c r="O1760" i="5"/>
  <c r="O3069" i="5"/>
  <c r="O2547" i="5"/>
  <c r="O1949" i="5"/>
  <c r="O3391" i="5"/>
  <c r="O2543" i="5"/>
  <c r="O1721" i="5"/>
  <c r="O4911" i="5"/>
  <c r="O5092" i="5"/>
  <c r="O5297" i="5"/>
  <c r="O5460" i="5"/>
  <c r="O5661" i="5"/>
  <c r="O4455" i="5"/>
  <c r="O6824" i="5"/>
  <c r="O3777" i="5"/>
  <c r="O667" i="5"/>
  <c r="O640" i="5"/>
  <c r="O1905" i="5"/>
  <c r="O617" i="5"/>
  <c r="O841" i="5"/>
  <c r="O948" i="5"/>
  <c r="O2546" i="5"/>
  <c r="O2756" i="5"/>
  <c r="O4302" i="5"/>
  <c r="O833" i="5"/>
  <c r="O988" i="5"/>
  <c r="O1548" i="5"/>
  <c r="O2392" i="5"/>
  <c r="O1058" i="5"/>
  <c r="O1190" i="5"/>
  <c r="O1592" i="5"/>
  <c r="O1974" i="5"/>
  <c r="O6433" i="5"/>
  <c r="O6756" i="5"/>
  <c r="O3286" i="5"/>
  <c r="O5312" i="5"/>
  <c r="O6349" i="5"/>
  <c r="O6831" i="5"/>
  <c r="O2443" i="5"/>
  <c r="O2857" i="5"/>
  <c r="O4217" i="5"/>
  <c r="O5426" i="5"/>
  <c r="O4817" i="5"/>
  <c r="O4818" i="5"/>
  <c r="O3815" i="5"/>
  <c r="O6555" i="5"/>
  <c r="O3538" i="5"/>
  <c r="O3295" i="5"/>
  <c r="O3422" i="5"/>
  <c r="O3735" i="5"/>
  <c r="O5227" i="5"/>
  <c r="O4391" i="5"/>
  <c r="O5064" i="5"/>
  <c r="O4049" i="5"/>
  <c r="O2852" i="5"/>
  <c r="O5593" i="5"/>
  <c r="O3920" i="5"/>
  <c r="O6166" i="5"/>
  <c r="O6200" i="5"/>
  <c r="O4402" i="5"/>
  <c r="O2790" i="5"/>
  <c r="O3019" i="5"/>
  <c r="O4497" i="5"/>
  <c r="O3747" i="5"/>
  <c r="O2314" i="5"/>
  <c r="O5244" i="5"/>
  <c r="O4943" i="5"/>
  <c r="O6305" i="5"/>
  <c r="O3752" i="5"/>
  <c r="O2223" i="5"/>
  <c r="O3856" i="5"/>
  <c r="O4616" i="5"/>
  <c r="O6026" i="5"/>
  <c r="O6815" i="5"/>
  <c r="O6685" i="5"/>
  <c r="O4999" i="5"/>
  <c r="O2902" i="5"/>
  <c r="O1390" i="5"/>
  <c r="O5141" i="5"/>
  <c r="O6743" i="5"/>
  <c r="O3728" i="5"/>
  <c r="O3430" i="5"/>
  <c r="O3285" i="5"/>
  <c r="O3436" i="5"/>
  <c r="O4834" i="5"/>
  <c r="O6354" i="5"/>
  <c r="O3478" i="5"/>
  <c r="O3476" i="5"/>
  <c r="O6400" i="5"/>
  <c r="O3138" i="5"/>
  <c r="O3455" i="5"/>
  <c r="O4846" i="5"/>
  <c r="O6502" i="5"/>
  <c r="O4415" i="5"/>
  <c r="O3564" i="5"/>
  <c r="O5729" i="5"/>
  <c r="O5382" i="5"/>
  <c r="O2916" i="5"/>
  <c r="O3884" i="5"/>
  <c r="O4231" i="5"/>
  <c r="O4734" i="5"/>
  <c r="O5934" i="5"/>
  <c r="O5864" i="5"/>
  <c r="O5038" i="5"/>
  <c r="O1455" i="5"/>
  <c r="O3909" i="5"/>
  <c r="O4239" i="5"/>
  <c r="O6526" i="5"/>
  <c r="O5805" i="5"/>
  <c r="O3575" i="5"/>
  <c r="O6564" i="5"/>
  <c r="O3190" i="5"/>
  <c r="O3351" i="5"/>
  <c r="O3691" i="5"/>
  <c r="O4084" i="5"/>
  <c r="O4586" i="5"/>
  <c r="O5475" i="5"/>
  <c r="O5653" i="5"/>
  <c r="O6051" i="5"/>
  <c r="O3654" i="5"/>
  <c r="O6039" i="5"/>
  <c r="O3063" i="5"/>
  <c r="O3361" i="5"/>
  <c r="O4097" i="5"/>
  <c r="O5616" i="5"/>
  <c r="O5232" i="5"/>
  <c r="O3163" i="5"/>
  <c r="O3730" i="5"/>
  <c r="O5999" i="5"/>
  <c r="O2969" i="5"/>
  <c r="O1576" i="5"/>
  <c r="O5254" i="5"/>
  <c r="O4766" i="5"/>
  <c r="O6808" i="5"/>
  <c r="O6456" i="5"/>
  <c r="O6640" i="5"/>
  <c r="O3427" i="5"/>
  <c r="O6123" i="5"/>
  <c r="O6050" i="5"/>
  <c r="O6563" i="5"/>
  <c r="O6630" i="5"/>
  <c r="O5405" i="5"/>
  <c r="O4607" i="5"/>
  <c r="O6244" i="5"/>
  <c r="O5852" i="5"/>
  <c r="O7002" i="5"/>
  <c r="O6967" i="5"/>
  <c r="O2291" i="5"/>
  <c r="O5862" i="5"/>
  <c r="O3840" i="5"/>
  <c r="O1077" i="5"/>
  <c r="O2044" i="5"/>
  <c r="O2421" i="5"/>
  <c r="O2735" i="5"/>
  <c r="O4062" i="5"/>
  <c r="O4674" i="5"/>
  <c r="O6134" i="5"/>
  <c r="O6935" i="5"/>
  <c r="O6947" i="5"/>
  <c r="O3409" i="5"/>
  <c r="O4138" i="5"/>
  <c r="O4610" i="5"/>
  <c r="O6237" i="5"/>
  <c r="O6885" i="5"/>
  <c r="O384" i="5"/>
  <c r="O418" i="5"/>
  <c r="O458" i="5"/>
  <c r="O482" i="5"/>
  <c r="O511" i="5"/>
  <c r="O565" i="5"/>
  <c r="O676" i="5"/>
  <c r="O686" i="5"/>
  <c r="O591" i="5"/>
  <c r="O664" i="5"/>
  <c r="O2338" i="5"/>
  <c r="O3202" i="5"/>
  <c r="O991" i="5"/>
  <c r="O1703" i="5"/>
  <c r="O2430" i="5"/>
  <c r="O4149" i="5"/>
  <c r="O654" i="5"/>
  <c r="O744" i="5"/>
  <c r="O1016" i="5"/>
  <c r="O1646" i="5"/>
  <c r="O6118" i="5"/>
  <c r="O5322" i="5"/>
  <c r="O6341" i="5"/>
  <c r="O2301" i="5"/>
  <c r="O2646" i="5"/>
  <c r="O4440" i="5"/>
  <c r="O4303" i="5"/>
  <c r="O879" i="5"/>
  <c r="O6689" i="5"/>
  <c r="O2720" i="5"/>
  <c r="O6712" i="5"/>
  <c r="O6720" i="5"/>
  <c r="O6758" i="5"/>
  <c r="O6761" i="5"/>
  <c r="O4223" i="5"/>
  <c r="O3140" i="5"/>
  <c r="O1300" i="5"/>
  <c r="O4284" i="5"/>
  <c r="O1755" i="5"/>
  <c r="O4327" i="5"/>
  <c r="O1714" i="5"/>
  <c r="O4687" i="5"/>
  <c r="O3837" i="5"/>
  <c r="O1027" i="5"/>
  <c r="O1199" i="5"/>
  <c r="O1305" i="5"/>
  <c r="O5750" i="5"/>
  <c r="O2752" i="5"/>
  <c r="O2881" i="5"/>
  <c r="O6883" i="5"/>
  <c r="O5958" i="5"/>
  <c r="O940" i="5"/>
  <c r="O1705" i="5"/>
  <c r="O2662" i="5"/>
  <c r="O2797" i="5"/>
  <c r="O5236" i="5"/>
  <c r="O5323" i="5"/>
  <c r="O1424" i="5"/>
  <c r="O1874" i="5"/>
  <c r="O4476" i="5"/>
  <c r="O1112" i="5"/>
  <c r="O3628" i="5"/>
  <c r="O1478" i="5"/>
  <c r="O4562" i="5"/>
  <c r="O2814" i="5"/>
  <c r="O3318" i="5"/>
  <c r="O1135" i="5"/>
  <c r="O2047" i="5"/>
  <c r="O2584" i="5"/>
  <c r="O1133" i="5"/>
  <c r="O3639" i="5"/>
  <c r="O4812" i="5"/>
  <c r="O4572" i="5"/>
  <c r="O6823" i="5"/>
  <c r="O2677" i="5"/>
  <c r="O1236" i="5"/>
  <c r="O1333" i="5"/>
  <c r="O1377" i="5"/>
  <c r="O1471" i="5"/>
  <c r="O6556" i="5"/>
  <c r="O2615" i="5"/>
  <c r="O1213" i="5"/>
  <c r="O2981" i="5"/>
  <c r="O1798" i="5"/>
  <c r="O2232" i="5"/>
  <c r="O6277" i="5"/>
  <c r="O4038" i="5"/>
  <c r="O1306" i="5"/>
  <c r="O2127" i="5"/>
  <c r="O4400" i="5"/>
  <c r="O4522" i="5"/>
  <c r="O1806" i="5"/>
  <c r="O1340" i="5"/>
  <c r="O2008" i="5"/>
  <c r="O1461" i="5"/>
  <c r="O1494" i="5"/>
  <c r="O4786" i="5"/>
  <c r="O5296" i="5"/>
  <c r="O2099" i="5"/>
  <c r="O2237" i="5"/>
  <c r="O5987" i="5"/>
  <c r="O5342" i="5"/>
  <c r="O1227" i="5"/>
  <c r="O3335" i="5"/>
  <c r="O3687" i="5"/>
  <c r="O5343" i="5"/>
  <c r="O3357" i="5"/>
  <c r="O3580" i="5"/>
  <c r="O2642" i="5"/>
  <c r="O2700" i="5"/>
  <c r="O5288" i="5"/>
  <c r="O5465" i="5"/>
  <c r="O1402" i="5"/>
  <c r="O4072" i="5"/>
  <c r="O2515" i="5"/>
  <c r="O1717" i="5"/>
  <c r="O5854" i="5"/>
  <c r="O3737" i="5"/>
  <c r="O4132" i="5"/>
  <c r="O5474" i="5"/>
  <c r="O2326" i="5"/>
  <c r="O4443" i="5"/>
  <c r="O2951" i="5"/>
  <c r="O3722" i="5"/>
  <c r="O3748" i="5"/>
  <c r="O1194" i="5"/>
  <c r="O6369" i="5"/>
  <c r="O3439" i="5"/>
  <c r="O2073" i="5"/>
  <c r="O6553" i="5"/>
  <c r="O1889" i="5"/>
  <c r="O1374" i="5"/>
  <c r="O2122" i="5"/>
  <c r="O2218" i="5"/>
  <c r="O1093" i="5"/>
  <c r="O5523" i="5"/>
  <c r="O4046" i="5"/>
  <c r="O3634" i="5"/>
  <c r="O1631" i="5"/>
  <c r="O2425" i="5"/>
  <c r="O2309" i="5"/>
  <c r="O3596" i="5"/>
  <c r="O2093" i="5"/>
  <c r="O4212" i="5"/>
  <c r="O5304" i="5"/>
  <c r="O1844" i="5"/>
  <c r="O1536" i="5"/>
  <c r="O1607" i="5"/>
  <c r="O4462" i="5"/>
  <c r="O1906" i="5"/>
  <c r="O3083" i="5"/>
  <c r="O1680" i="5"/>
  <c r="O5519" i="5"/>
  <c r="O1780" i="5"/>
  <c r="O2995" i="5"/>
  <c r="O3120" i="5"/>
  <c r="O2251" i="5"/>
  <c r="O1644" i="5"/>
  <c r="O1690" i="5"/>
  <c r="O1815" i="5"/>
  <c r="O6385" i="5"/>
  <c r="O3194" i="5"/>
  <c r="O5404" i="5"/>
  <c r="O2308" i="5"/>
  <c r="O1218" i="5"/>
  <c r="O1268" i="5"/>
  <c r="O2007" i="5"/>
  <c r="O1701" i="5"/>
  <c r="O4392" i="5"/>
  <c r="O4019" i="5"/>
  <c r="O1773" i="5"/>
  <c r="O1832" i="5"/>
  <c r="O1918" i="5"/>
  <c r="O3817" i="5"/>
  <c r="O5028" i="5"/>
  <c r="O3381" i="5"/>
  <c r="O6019" i="5"/>
  <c r="O2345" i="5"/>
  <c r="O4890" i="5"/>
  <c r="O1425" i="5"/>
  <c r="O1407" i="5"/>
  <c r="O1566" i="5"/>
  <c r="O1648" i="5"/>
  <c r="O2706" i="5"/>
  <c r="O5754" i="5"/>
  <c r="O6664" i="5"/>
  <c r="O5545" i="5"/>
  <c r="O3839" i="5"/>
  <c r="O4058" i="5"/>
  <c r="O2556" i="5"/>
  <c r="O6528" i="5"/>
  <c r="O1937" i="5"/>
  <c r="O2240" i="5"/>
  <c r="O2363" i="5"/>
  <c r="O1812" i="5"/>
  <c r="O3675" i="5"/>
  <c r="O3678" i="5"/>
  <c r="O4114" i="5"/>
  <c r="O5008" i="5"/>
  <c r="O5212" i="5"/>
  <c r="O6418" i="5"/>
  <c r="O5635" i="5"/>
  <c r="O3258" i="5"/>
  <c r="O3935" i="5"/>
  <c r="O2554" i="5"/>
  <c r="O3033" i="5"/>
  <c r="O2555" i="5"/>
  <c r="O3467" i="5"/>
  <c r="O1738" i="5"/>
  <c r="O3754" i="5"/>
  <c r="O3462" i="5"/>
  <c r="O1504" i="5"/>
  <c r="O2379" i="5"/>
  <c r="O2426" i="5"/>
  <c r="O2191" i="5"/>
  <c r="O1569" i="5"/>
  <c r="O2822" i="5"/>
  <c r="O4948" i="5"/>
  <c r="O1929" i="5"/>
  <c r="O5459" i="5"/>
  <c r="O4761" i="5"/>
  <c r="O5823" i="5"/>
  <c r="O4957" i="5"/>
  <c r="O4613" i="5"/>
  <c r="O5672" i="5"/>
  <c r="O5452" i="5"/>
  <c r="O1605" i="5"/>
  <c r="O6913" i="5"/>
  <c r="O3221" i="5"/>
  <c r="O3887" i="5"/>
  <c r="O3356" i="5"/>
  <c r="O5618" i="5"/>
  <c r="O5973" i="5"/>
  <c r="O5842" i="5"/>
  <c r="O5243" i="5"/>
  <c r="O2136" i="5"/>
  <c r="O1834" i="5"/>
  <c r="O2550" i="5"/>
  <c r="O2198" i="5"/>
  <c r="O2551" i="5"/>
  <c r="O4435" i="5"/>
  <c r="O1785" i="5"/>
  <c r="O5078" i="5"/>
  <c r="O5258" i="5"/>
  <c r="O5261" i="5"/>
  <c r="O5893" i="5"/>
  <c r="O6067" i="5"/>
  <c r="O884" i="5"/>
  <c r="O2154" i="5"/>
  <c r="O1283" i="5"/>
  <c r="O3823" i="5"/>
  <c r="O4951" i="5"/>
  <c r="O5946" i="5"/>
  <c r="O1115" i="5"/>
  <c r="O5736" i="5"/>
  <c r="O3108" i="5"/>
  <c r="O3380" i="5"/>
  <c r="O5541" i="5"/>
  <c r="O1710" i="5"/>
  <c r="O4908" i="5"/>
  <c r="O5870" i="5"/>
  <c r="O6713" i="5"/>
  <c r="O1372" i="5"/>
  <c r="O3002" i="5"/>
  <c r="O3173" i="5"/>
  <c r="O1982" i="5"/>
  <c r="O3960" i="5"/>
  <c r="O6552" i="5"/>
  <c r="O4527" i="5"/>
  <c r="O2304" i="5"/>
  <c r="O3602" i="5"/>
  <c r="O3142" i="5"/>
  <c r="O2558" i="5"/>
  <c r="O3241" i="5"/>
  <c r="O3064" i="5"/>
  <c r="O3979" i="5"/>
  <c r="O2613" i="5"/>
  <c r="O4693" i="5"/>
  <c r="O1865" i="5"/>
  <c r="O3556" i="5"/>
  <c r="O5954" i="5"/>
  <c r="O6826" i="5"/>
  <c r="O3783" i="5"/>
  <c r="O5198" i="5"/>
  <c r="O3505" i="5"/>
  <c r="O5715" i="5"/>
  <c r="O4309" i="5"/>
  <c r="O4408" i="5"/>
  <c r="O5554" i="5"/>
  <c r="O5634" i="5"/>
  <c r="O6410" i="5"/>
  <c r="O3205" i="5"/>
  <c r="O1920" i="5"/>
  <c r="O2451" i="5"/>
  <c r="O2197" i="5"/>
  <c r="O3122" i="5"/>
  <c r="O3320" i="5"/>
  <c r="O4086" i="5"/>
  <c r="O2955" i="5"/>
  <c r="O4840" i="5"/>
  <c r="O2374" i="5"/>
  <c r="O2120" i="5"/>
  <c r="O2226" i="5"/>
  <c r="O4222" i="5"/>
  <c r="O2573" i="5"/>
  <c r="O2128" i="5"/>
  <c r="O2875" i="5"/>
  <c r="O5070" i="5"/>
  <c r="O4111" i="5"/>
  <c r="O3938" i="5"/>
  <c r="O5230" i="5"/>
  <c r="O4731" i="5"/>
  <c r="O4996" i="5"/>
  <c r="O5853" i="5"/>
  <c r="O2332" i="5"/>
  <c r="O3554" i="5"/>
  <c r="O2549" i="5"/>
  <c r="O2795" i="5"/>
  <c r="O3780" i="5"/>
  <c r="O3181" i="5"/>
  <c r="O4389" i="5"/>
  <c r="O4301" i="5"/>
  <c r="O3922" i="5"/>
  <c r="O5835" i="5"/>
  <c r="O4609" i="5"/>
  <c r="O6520" i="5"/>
  <c r="O6086" i="5"/>
  <c r="O5253" i="5"/>
  <c r="O2833" i="5"/>
  <c r="O4293" i="5"/>
  <c r="O5442" i="5"/>
  <c r="O5086" i="5"/>
  <c r="O6469" i="5"/>
  <c r="O5648" i="5"/>
  <c r="O6422" i="5"/>
  <c r="O2204" i="5"/>
  <c r="O1802" i="5"/>
  <c r="O2400" i="5"/>
  <c r="O3396" i="5"/>
  <c r="O2032" i="5"/>
  <c r="O2469" i="5"/>
  <c r="O2903" i="5"/>
  <c r="O3594" i="5"/>
  <c r="O5800" i="5"/>
  <c r="O6415" i="5"/>
  <c r="O1176" i="5"/>
  <c r="O3370" i="5"/>
  <c r="O4186" i="5"/>
  <c r="O4856" i="5"/>
  <c r="O5686" i="5"/>
  <c r="O4183" i="5"/>
  <c r="O4380" i="5"/>
  <c r="O3785" i="5"/>
  <c r="O6353" i="5"/>
  <c r="O4801" i="5"/>
  <c r="O5899" i="5"/>
  <c r="O6141" i="5"/>
  <c r="O5424" i="5"/>
  <c r="O6177" i="5"/>
  <c r="O5306" i="5"/>
  <c r="O4531" i="5"/>
  <c r="O2575" i="5"/>
  <c r="O4513" i="5"/>
  <c r="O5337" i="5"/>
  <c r="O2580" i="5"/>
  <c r="O3590" i="5"/>
  <c r="O6032" i="5"/>
  <c r="O2169" i="5"/>
  <c r="O2255" i="5"/>
  <c r="O5586" i="5"/>
  <c r="O6334" i="5"/>
  <c r="O5815" i="5"/>
  <c r="O2352" i="5"/>
  <c r="O3252" i="5"/>
  <c r="O3239" i="5"/>
  <c r="O4702" i="5"/>
  <c r="O5633" i="5"/>
  <c r="O3229" i="5"/>
  <c r="O3663" i="5"/>
  <c r="O3803" i="5"/>
  <c r="O2470" i="5"/>
  <c r="O2449" i="5"/>
  <c r="O3978" i="5"/>
  <c r="O1849" i="5"/>
  <c r="O5570" i="5"/>
  <c r="O5809" i="5"/>
  <c r="O5241" i="5"/>
  <c r="O3991" i="5"/>
  <c r="O2467" i="5"/>
  <c r="O3001" i="5"/>
  <c r="O3848" i="5"/>
  <c r="O3788" i="5"/>
  <c r="O4421" i="5"/>
  <c r="O6781" i="5"/>
  <c r="O6918" i="5"/>
  <c r="O6825" i="5"/>
  <c r="O3143" i="5"/>
  <c r="O3435" i="5"/>
  <c r="O2189" i="5"/>
  <c r="O2285" i="5"/>
  <c r="O4660" i="5"/>
  <c r="O3956" i="5"/>
  <c r="O5007" i="5"/>
  <c r="O4407" i="5"/>
  <c r="O6704" i="5"/>
  <c r="O4962" i="5"/>
  <c r="O5889" i="5"/>
  <c r="O6085" i="5"/>
  <c r="O5286" i="5"/>
  <c r="O2294" i="5"/>
  <c r="O2407" i="5"/>
  <c r="O4490" i="5"/>
  <c r="O3965" i="5"/>
  <c r="O5280" i="5"/>
  <c r="O3695" i="5"/>
  <c r="O3872" i="5"/>
  <c r="O4098" i="5"/>
  <c r="O5710" i="5"/>
  <c r="O4664" i="5"/>
  <c r="O4320" i="5"/>
  <c r="O4749" i="5"/>
  <c r="O5677" i="5"/>
  <c r="O6830" i="5"/>
  <c r="O3036" i="5"/>
  <c r="O3811" i="5"/>
  <c r="O4264" i="5"/>
  <c r="O1269" i="5"/>
  <c r="O3180" i="5"/>
  <c r="O3314" i="5"/>
  <c r="O3504" i="5"/>
  <c r="O5012" i="5"/>
  <c r="O5249" i="5"/>
  <c r="O4631" i="5"/>
  <c r="O5431" i="5"/>
  <c r="O5671" i="5"/>
  <c r="O6993" i="5"/>
  <c r="O6645" i="5"/>
  <c r="O2101" i="5"/>
  <c r="O3734" i="5"/>
  <c r="O6045" i="5"/>
  <c r="O4273" i="5"/>
  <c r="O3068" i="5"/>
  <c r="O3915" i="5"/>
  <c r="O3519" i="5"/>
  <c r="O6041" i="5"/>
  <c r="O5439" i="5"/>
  <c r="O7008" i="5"/>
  <c r="O6281" i="5"/>
  <c r="O4764" i="5"/>
  <c r="O2418" i="5"/>
  <c r="O4894" i="5"/>
  <c r="O6615" i="5"/>
  <c r="O3540" i="5"/>
  <c r="O6266" i="5"/>
  <c r="O4625" i="5"/>
  <c r="O4304" i="5"/>
  <c r="O4582" i="5"/>
  <c r="O6432" i="5"/>
  <c r="O1035" i="5"/>
  <c r="O2320" i="5"/>
  <c r="O1222" i="5"/>
  <c r="O1594" i="5"/>
  <c r="O6343" i="5"/>
  <c r="O3927" i="5"/>
  <c r="O2940" i="5"/>
  <c r="O4189" i="5"/>
  <c r="O6178" i="5"/>
  <c r="O3830" i="5"/>
  <c r="O4839" i="5"/>
  <c r="O6573" i="5"/>
  <c r="O6402" i="5"/>
  <c r="O5940" i="5"/>
  <c r="O4228" i="5"/>
  <c r="O2056" i="5"/>
  <c r="O5238" i="5"/>
  <c r="O6596" i="5"/>
  <c r="O2769" i="5"/>
  <c r="O3764" i="5"/>
  <c r="O6457" i="5"/>
  <c r="O3125" i="5"/>
  <c r="O2147" i="5"/>
  <c r="O4496" i="5"/>
  <c r="O6877" i="5"/>
  <c r="O2687" i="5"/>
  <c r="O5394" i="5"/>
  <c r="O5171" i="5"/>
  <c r="O3433" i="5"/>
  <c r="O2448" i="5"/>
  <c r="O3000" i="5"/>
  <c r="O5908" i="5"/>
  <c r="O3009" i="5"/>
  <c r="O4665" i="5"/>
  <c r="O6361" i="5"/>
  <c r="O5430" i="5"/>
  <c r="O2168" i="5"/>
  <c r="O4525" i="5"/>
  <c r="O2905" i="5"/>
  <c r="O3402" i="5"/>
  <c r="O3969" i="5"/>
  <c r="O5531" i="5"/>
  <c r="O4646" i="5"/>
  <c r="O5517" i="5"/>
  <c r="O3128" i="5"/>
  <c r="O3238" i="5"/>
  <c r="O2286" i="5"/>
  <c r="O4341" i="5"/>
  <c r="O3959" i="5"/>
  <c r="O4680" i="5"/>
  <c r="O4987" i="5"/>
  <c r="O4288" i="5"/>
  <c r="O6568" i="5"/>
  <c r="O6679" i="5"/>
  <c r="O5774" i="5"/>
  <c r="O2115" i="5"/>
  <c r="O3854" i="5"/>
  <c r="O2367" i="5"/>
  <c r="O4995" i="5"/>
  <c r="O3159" i="5"/>
  <c r="O5741" i="5"/>
  <c r="O4419" i="5"/>
  <c r="O4715" i="5"/>
  <c r="O6917" i="5"/>
  <c r="O6021" i="5"/>
  <c r="O4044" i="5"/>
  <c r="O2536" i="5"/>
  <c r="O2621" i="5"/>
  <c r="O2937" i="5"/>
  <c r="O2829" i="5"/>
  <c r="O2925" i="5"/>
  <c r="O5247" i="5"/>
  <c r="O5093" i="5"/>
  <c r="O5477" i="5"/>
  <c r="O5663" i="5"/>
  <c r="O6301" i="5"/>
  <c r="O1997" i="5"/>
  <c r="O3536" i="5"/>
  <c r="O5548" i="5"/>
  <c r="O5992" i="5"/>
  <c r="O4271" i="5"/>
  <c r="O2624" i="5"/>
  <c r="O2664" i="5"/>
  <c r="O2796" i="5"/>
  <c r="O3072" i="5"/>
  <c r="O3316" i="5"/>
  <c r="O3699" i="5"/>
  <c r="O4423" i="5"/>
  <c r="O5211" i="5"/>
  <c r="O6594" i="5"/>
  <c r="O2225" i="5"/>
  <c r="O5719" i="5"/>
  <c r="O4489" i="5"/>
  <c r="O3629" i="5"/>
  <c r="O3494" i="5"/>
  <c r="O6468" i="5"/>
  <c r="O4598" i="5"/>
  <c r="O5858" i="5"/>
  <c r="O2405" i="5"/>
  <c r="O4412" i="5"/>
  <c r="O4677" i="5"/>
  <c r="O5197" i="5"/>
  <c r="O4386" i="5"/>
  <c r="O4548" i="5"/>
  <c r="O6634" i="5"/>
  <c r="O6803" i="5"/>
  <c r="O6929" i="5"/>
  <c r="O6787" i="5"/>
  <c r="O6982" i="5"/>
  <c r="O3326" i="5"/>
  <c r="O3755" i="5"/>
  <c r="O4904" i="5"/>
  <c r="O5087" i="5"/>
  <c r="O5434" i="5"/>
  <c r="O5621" i="5"/>
  <c r="O5840" i="5"/>
  <c r="O6802" i="5"/>
  <c r="O4838" i="5"/>
  <c r="O5924" i="5"/>
  <c r="O6874" i="5"/>
  <c r="O1341" i="5"/>
  <c r="O3237" i="5"/>
  <c r="O5317" i="5"/>
  <c r="O5325" i="5"/>
  <c r="O6501" i="5"/>
  <c r="O5929" i="5"/>
  <c r="O4902" i="5"/>
  <c r="O6523" i="5"/>
  <c r="O2574" i="5"/>
  <c r="O1285" i="5"/>
  <c r="O6757" i="5"/>
  <c r="O2884" i="5"/>
  <c r="O1364" i="5"/>
  <c r="O5743" i="5"/>
  <c r="O3233" i="5"/>
  <c r="O1654" i="5"/>
  <c r="O2650" i="5"/>
  <c r="O4825" i="5"/>
  <c r="O2305" i="5"/>
  <c r="O3582" i="5"/>
  <c r="O6683" i="5"/>
  <c r="O4235" i="5"/>
  <c r="O3099" i="5"/>
  <c r="O4448" i="5"/>
  <c r="O5571" i="5"/>
  <c r="O2607" i="5"/>
  <c r="O4978" i="5"/>
  <c r="O1342" i="5"/>
  <c r="O1467" i="5"/>
  <c r="O4393" i="5"/>
  <c r="O4494" i="5"/>
  <c r="O4730" i="5"/>
  <c r="O1845" i="5"/>
  <c r="O4295" i="5"/>
  <c r="O5575" i="5"/>
  <c r="O2114" i="5"/>
  <c r="O5753" i="5"/>
  <c r="O2365" i="5"/>
  <c r="O2463" i="5"/>
  <c r="O2748" i="5"/>
  <c r="O2923" i="5"/>
  <c r="O1909" i="5"/>
  <c r="O3275" i="5"/>
  <c r="O1378" i="5"/>
  <c r="O3968" i="5"/>
  <c r="O5050" i="5"/>
  <c r="O5259" i="5"/>
  <c r="O5788" i="5"/>
  <c r="O2243" i="5"/>
  <c r="O4401" i="5"/>
  <c r="O2679" i="5"/>
  <c r="O1645" i="5"/>
  <c r="O3156" i="5"/>
  <c r="O3827" i="5"/>
  <c r="O3246" i="5"/>
  <c r="O6157" i="5"/>
  <c r="O5409" i="5"/>
  <c r="O6458" i="5"/>
  <c r="O6992" i="5"/>
  <c r="O2805" i="5"/>
  <c r="O3067" i="5"/>
  <c r="O5389" i="5"/>
  <c r="O5563" i="5"/>
  <c r="O3560" i="5"/>
  <c r="O3620" i="5"/>
  <c r="O5714" i="5"/>
  <c r="O6635" i="5"/>
  <c r="O3753" i="5"/>
  <c r="O3892" i="5"/>
  <c r="O6702" i="5"/>
  <c r="O5196" i="5"/>
  <c r="O6172" i="5"/>
  <c r="O6096" i="5"/>
  <c r="O6339" i="5"/>
  <c r="O6058" i="5"/>
  <c r="O2659" i="5"/>
  <c r="O2928" i="5"/>
  <c r="O4905" i="5"/>
  <c r="O2183" i="5"/>
  <c r="O6289" i="5"/>
  <c r="O3693" i="5"/>
  <c r="O4721" i="5"/>
  <c r="O3657" i="5"/>
  <c r="O1062" i="5"/>
  <c r="O3879" i="5"/>
  <c r="O5360" i="5"/>
  <c r="O6057" i="5"/>
  <c r="O2441" i="5"/>
  <c r="O1587" i="5"/>
  <c r="O3118" i="5"/>
  <c r="O7020" i="5"/>
  <c r="O4169" i="5"/>
  <c r="O4197" i="5"/>
  <c r="O6122" i="5"/>
  <c r="O111" i="5"/>
  <c r="O379" i="5"/>
  <c r="O457" i="5"/>
  <c r="O464" i="5"/>
  <c r="O460" i="5"/>
  <c r="O479" i="5"/>
  <c r="O510" i="5"/>
  <c r="O809" i="5"/>
  <c r="O922" i="5"/>
  <c r="O558" i="5"/>
  <c r="O658" i="5"/>
  <c r="O705" i="5"/>
  <c r="O1251" i="5"/>
  <c r="O1485" i="5"/>
  <c r="O4406" i="5"/>
  <c r="O1000" i="5"/>
  <c r="O386" i="5"/>
  <c r="O1553" i="5"/>
  <c r="O1852" i="5"/>
  <c r="O2231" i="5"/>
  <c r="O493" i="5"/>
  <c r="O4016" i="5"/>
  <c r="O4573" i="5"/>
  <c r="O5718" i="5"/>
  <c r="O572" i="5"/>
  <c r="O1295" i="5"/>
  <c r="O1499" i="5"/>
  <c r="O789" i="5"/>
  <c r="O1198" i="5"/>
  <c r="O1524" i="5"/>
  <c r="O1630" i="5"/>
  <c r="O2359" i="5"/>
  <c r="O2856" i="5"/>
  <c r="O3720" i="5"/>
  <c r="O4060" i="5"/>
  <c r="O5081" i="5"/>
  <c r="O5825" i="5"/>
  <c r="O6859" i="5"/>
  <c r="O740" i="5"/>
  <c r="O2919" i="5"/>
  <c r="O4007" i="5"/>
  <c r="O4387" i="5"/>
  <c r="O6175" i="5"/>
  <c r="O6931" i="5"/>
  <c r="O3940" i="5"/>
  <c r="O1067" i="5"/>
  <c r="O1287" i="5"/>
  <c r="O1597" i="5"/>
  <c r="O1835" i="5"/>
  <c r="O6367" i="5"/>
  <c r="O6272" i="5"/>
  <c r="O6895" i="5"/>
  <c r="O2423" i="5"/>
  <c r="O3114" i="5"/>
  <c r="O4211" i="5"/>
  <c r="O4898" i="5"/>
  <c r="O4208" i="5"/>
  <c r="O6391" i="5"/>
  <c r="O1082" i="5"/>
  <c r="O1610" i="5"/>
  <c r="O2524" i="5"/>
  <c r="O4265" i="5"/>
  <c r="O1965" i="5"/>
  <c r="O2570" i="5"/>
  <c r="O4258" i="5"/>
  <c r="O6420" i="5"/>
  <c r="O5346" i="5"/>
  <c r="O6461" i="5"/>
  <c r="O3154" i="5"/>
  <c r="O3584" i="5"/>
  <c r="O5683" i="5"/>
  <c r="O1503" i="5"/>
  <c r="O3900" i="5"/>
  <c r="O6055" i="5"/>
  <c r="O4088" i="5"/>
  <c r="O1206" i="5"/>
  <c r="O2419" i="5"/>
  <c r="O6267" i="5"/>
  <c r="O656" i="5"/>
  <c r="O602" i="5"/>
  <c r="O638" i="5"/>
  <c r="O671" i="5"/>
  <c r="O678" i="5"/>
  <c r="O713" i="5"/>
  <c r="O755" i="5"/>
  <c r="O829" i="5"/>
  <c r="O1441" i="5"/>
  <c r="O1675" i="5"/>
  <c r="O1931" i="5"/>
  <c r="O6171" i="5"/>
  <c r="O1151" i="5"/>
  <c r="O1311" i="5"/>
  <c r="O1493" i="5"/>
  <c r="O1722" i="5"/>
  <c r="O1088" i="5"/>
  <c r="O2348" i="5"/>
  <c r="O6025" i="5"/>
  <c r="O2758" i="5"/>
  <c r="O3218" i="5"/>
  <c r="O3907" i="5"/>
  <c r="O4614" i="5"/>
  <c r="O1843" i="5"/>
  <c r="O2498" i="5"/>
  <c r="O3311" i="5"/>
  <c r="O6215" i="5"/>
  <c r="O1171" i="5"/>
  <c r="O3709" i="5"/>
  <c r="O2766" i="5"/>
  <c r="O5848" i="5"/>
  <c r="O1152" i="5"/>
  <c r="O1532" i="5"/>
  <c r="O1792" i="5"/>
  <c r="O6886" i="5"/>
  <c r="O6348" i="5"/>
  <c r="O2746" i="5"/>
  <c r="O4023" i="5"/>
  <c r="O4772" i="5"/>
  <c r="O4035" i="5"/>
  <c r="O6429" i="5"/>
  <c r="O3349" i="5"/>
  <c r="O6881" i="5"/>
  <c r="O6194" i="5"/>
  <c r="O6382" i="5"/>
  <c r="O2190" i="5"/>
  <c r="O6280" i="5"/>
  <c r="O1437" i="5"/>
  <c r="O3668" i="5"/>
  <c r="O3593" i="5"/>
  <c r="O5699" i="5"/>
  <c r="O2216" i="5"/>
  <c r="O5215" i="5"/>
  <c r="O4014" i="5"/>
  <c r="O5169" i="5"/>
  <c r="O5980" i="5"/>
  <c r="O6207" i="5"/>
  <c r="O6389" i="5"/>
  <c r="O3749" i="5"/>
  <c r="O3155" i="5"/>
  <c r="O6188" i="5"/>
  <c r="O6709" i="5"/>
  <c r="O4480" i="5"/>
  <c r="O3800" i="5"/>
  <c r="O6660" i="5"/>
  <c r="O1162" i="5"/>
  <c r="O1196" i="5"/>
  <c r="O5939" i="5"/>
  <c r="O4827" i="5"/>
  <c r="O6691" i="5"/>
  <c r="O2763" i="5"/>
  <c r="O2896" i="5"/>
  <c r="O3091" i="5"/>
  <c r="O3302" i="5"/>
  <c r="O4637" i="5"/>
  <c r="O4698" i="5"/>
  <c r="O6006" i="5"/>
  <c r="O6576" i="5"/>
  <c r="O3775" i="5"/>
  <c r="O4493" i="5"/>
  <c r="O2608" i="5"/>
  <c r="O4640" i="5"/>
  <c r="O4852" i="5"/>
  <c r="O5115" i="5"/>
  <c r="O5420" i="5"/>
  <c r="O4270" i="5"/>
  <c r="O4363" i="5"/>
  <c r="O6839" i="5"/>
  <c r="O6898" i="5"/>
  <c r="O2034" i="5"/>
  <c r="O2666" i="5"/>
  <c r="O3857" i="5"/>
  <c r="O4478" i="5"/>
  <c r="O3240" i="5"/>
  <c r="O2163" i="5"/>
  <c r="O2303" i="5"/>
  <c r="O2319" i="5"/>
  <c r="O5353" i="5"/>
  <c r="O2870" i="5"/>
  <c r="O3003" i="5"/>
  <c r="O5326" i="5"/>
  <c r="O3601" i="5"/>
  <c r="O4484" i="5"/>
  <c r="O6719" i="5"/>
  <c r="O2991" i="5"/>
  <c r="O6618" i="5"/>
  <c r="O3266" i="5"/>
  <c r="O3403" i="5"/>
  <c r="O3610" i="5"/>
  <c r="O3243" i="5"/>
  <c r="O3632" i="5"/>
  <c r="O3990" i="5"/>
  <c r="O2530" i="5"/>
  <c r="O4366" i="5"/>
  <c r="O4804" i="5"/>
  <c r="O3171" i="5"/>
  <c r="O4465" i="5"/>
  <c r="O4662" i="5"/>
  <c r="O6671" i="5"/>
  <c r="O4879" i="5"/>
  <c r="O2117" i="5"/>
  <c r="O3851" i="5"/>
  <c r="O4998" i="5"/>
  <c r="O3230" i="5"/>
  <c r="O5506" i="5"/>
  <c r="O5744" i="5"/>
  <c r="O5160" i="5"/>
  <c r="O6519" i="5"/>
  <c r="O6854" i="5"/>
  <c r="O3132" i="5"/>
  <c r="O3756" i="5"/>
  <c r="O4365" i="5"/>
  <c r="O4266" i="5"/>
  <c r="O2920" i="5"/>
  <c r="O4279" i="5"/>
  <c r="O3495" i="5"/>
  <c r="O6380" i="5"/>
  <c r="O4695" i="5"/>
  <c r="O5637" i="5"/>
  <c r="O6004" i="5"/>
  <c r="O3342" i="5"/>
  <c r="O2793" i="5"/>
  <c r="O3054" i="5"/>
  <c r="O4333" i="5"/>
  <c r="O4547" i="5"/>
  <c r="O3701" i="5"/>
  <c r="O3793" i="5"/>
  <c r="O4229" i="5"/>
  <c r="O6897" i="5"/>
  <c r="O6754" i="5"/>
  <c r="O3537" i="5"/>
  <c r="O6044" i="5"/>
  <c r="O4685" i="5"/>
  <c r="O5237" i="5"/>
  <c r="O5620" i="5"/>
  <c r="O5839" i="5"/>
  <c r="O4816" i="5"/>
  <c r="O5090" i="5"/>
  <c r="O5180" i="5"/>
  <c r="O5721" i="5"/>
  <c r="O4762" i="5"/>
  <c r="O3503" i="5"/>
  <c r="O4459" i="5"/>
  <c r="O5666" i="5"/>
  <c r="O6653" i="5"/>
  <c r="O2202" i="5"/>
  <c r="O2439" i="5"/>
  <c r="O3859" i="5"/>
  <c r="O6327" i="5"/>
  <c r="O3353" i="5"/>
  <c r="O3710" i="5"/>
  <c r="O2401" i="5"/>
  <c r="O1156" i="5"/>
  <c r="O3096" i="5"/>
  <c r="O4224" i="5"/>
  <c r="O6428" i="5"/>
  <c r="O6359" i="5"/>
  <c r="O2110" i="5"/>
  <c r="O3715" i="5"/>
  <c r="O1046" i="5"/>
  <c r="O2761" i="5"/>
  <c r="O1221" i="5"/>
  <c r="O3293" i="5"/>
  <c r="O3579" i="5"/>
  <c r="O3967" i="5"/>
  <c r="O6401" i="5"/>
  <c r="O5484" i="5"/>
  <c r="O5873" i="5"/>
  <c r="O6227" i="5"/>
  <c r="O3845" i="5"/>
  <c r="O4377" i="5"/>
  <c r="O1758" i="5"/>
  <c r="O1599" i="5"/>
  <c r="O3182" i="5"/>
  <c r="O4210" i="5"/>
  <c r="O4947" i="5"/>
  <c r="O954" i="5"/>
  <c r="O3547" i="5"/>
  <c r="O4451" i="5"/>
  <c r="O1990" i="5"/>
  <c r="O1055" i="5"/>
  <c r="O1205" i="5"/>
  <c r="O1291" i="5"/>
  <c r="O1426" i="5"/>
  <c r="O1533" i="5"/>
  <c r="O1795" i="5"/>
  <c r="O6278" i="5"/>
  <c r="O5155" i="5"/>
  <c r="O5851" i="5"/>
  <c r="O6864" i="5"/>
  <c r="O3323" i="5"/>
  <c r="O2402" i="5"/>
  <c r="O2887" i="5"/>
  <c r="O3126" i="5"/>
  <c r="O3631" i="5"/>
  <c r="O4013" i="5"/>
  <c r="O4763" i="5"/>
  <c r="O1699" i="5"/>
  <c r="O3201" i="5"/>
  <c r="O5290" i="5"/>
  <c r="O4053" i="5"/>
  <c r="O5625" i="5"/>
  <c r="O1014" i="5"/>
  <c r="O1759" i="5"/>
  <c r="O2162" i="5"/>
  <c r="O1207" i="5"/>
  <c r="O3659" i="5"/>
  <c r="O2890" i="5"/>
  <c r="O3953" i="5"/>
  <c r="O4785" i="5"/>
  <c r="O5894" i="5"/>
  <c r="O6932" i="5"/>
  <c r="O4617" i="5"/>
  <c r="O4002" i="5"/>
  <c r="O4557" i="5"/>
  <c r="O6510" i="5"/>
  <c r="O7025" i="5"/>
  <c r="O6105" i="5"/>
  <c r="O6414" i="5"/>
  <c r="O6548" i="5"/>
  <c r="O3727" i="5"/>
  <c r="O4882" i="5"/>
  <c r="O4509" i="5"/>
  <c r="O2789" i="5"/>
  <c r="O5982" i="5"/>
  <c r="O6544" i="5"/>
  <c r="O6439" i="5"/>
  <c r="O4507" i="5"/>
  <c r="O6269" i="5"/>
  <c r="O5218" i="5"/>
  <c r="O5444" i="5"/>
  <c r="O6812" i="5"/>
  <c r="O6956" i="5"/>
  <c r="O3050" i="5"/>
  <c r="O5878" i="5"/>
  <c r="O5085" i="5"/>
  <c r="O6543" i="5"/>
  <c r="O4666" i="5"/>
  <c r="O5403" i="5"/>
  <c r="O4669" i="5"/>
  <c r="O6581" i="5"/>
  <c r="O4710" i="5"/>
  <c r="O4808" i="5"/>
  <c r="O6270" i="5"/>
  <c r="O2889" i="5"/>
  <c r="O561" i="5"/>
  <c r="O1488" i="5"/>
  <c r="O1952" i="5"/>
  <c r="O967" i="5"/>
  <c r="O6230" i="5"/>
  <c r="O2383" i="5"/>
  <c r="O1409" i="5"/>
  <c r="O5329" i="5"/>
  <c r="O3954" i="5"/>
  <c r="O1682" i="5"/>
  <c r="O3566" i="5"/>
  <c r="O4782" i="5"/>
  <c r="O4806" i="5"/>
  <c r="O4137" i="5"/>
  <c r="O5922" i="5"/>
  <c r="O3088" i="5"/>
  <c r="O3761" i="5"/>
  <c r="O3094" i="5"/>
  <c r="O5926" i="5"/>
  <c r="O4161" i="5"/>
  <c r="O4799" i="5"/>
  <c r="O3117" i="5"/>
  <c r="O1804" i="5"/>
  <c r="O6020" i="5"/>
  <c r="O5158" i="5"/>
  <c r="O4639" i="5"/>
  <c r="O2228" i="5"/>
  <c r="O5010" i="5"/>
  <c r="O2740" i="5"/>
  <c r="O5937" i="5"/>
  <c r="O5118" i="5"/>
  <c r="O6152" i="5"/>
  <c r="O4628" i="5"/>
  <c r="O4897" i="5"/>
  <c r="O5184" i="5"/>
  <c r="O1730" i="5"/>
  <c r="O2877" i="5"/>
  <c r="O4647" i="5"/>
  <c r="O3871" i="5"/>
  <c r="O4963" i="5"/>
  <c r="O5188" i="5"/>
  <c r="O5493" i="5"/>
  <c r="O5680" i="5"/>
  <c r="O1739" i="5"/>
  <c r="O1801" i="5"/>
  <c r="O5040" i="5"/>
  <c r="O2776" i="5"/>
  <c r="O4923" i="5"/>
  <c r="O6104" i="5"/>
  <c r="O5538" i="5"/>
  <c r="O3569" i="5"/>
  <c r="O1662" i="5"/>
  <c r="O1821" i="5"/>
  <c r="O5685" i="5"/>
  <c r="O2380" i="5"/>
  <c r="O2699" i="5"/>
  <c r="O2787" i="5"/>
  <c r="O2947" i="5"/>
  <c r="O4061" i="5"/>
  <c r="O5228" i="5"/>
  <c r="O6731" i="5"/>
  <c r="O6876" i="5"/>
  <c r="O3819" i="5"/>
  <c r="O2657" i="5"/>
  <c r="O1749" i="5"/>
  <c r="O6241" i="5"/>
  <c r="O5799" i="5"/>
  <c r="O4081" i="5"/>
  <c r="O5602" i="5"/>
  <c r="O4709" i="5"/>
  <c r="O1684" i="5"/>
  <c r="O1752" i="5"/>
  <c r="O4901" i="5"/>
  <c r="O6785" i="5"/>
  <c r="O6998" i="5"/>
  <c r="O4652" i="5"/>
  <c r="O6257" i="5"/>
  <c r="O5122" i="5"/>
  <c r="O6763" i="5"/>
  <c r="O5812" i="5"/>
  <c r="O4946" i="5"/>
  <c r="O5080" i="5"/>
  <c r="O5240" i="5"/>
  <c r="O5632" i="5"/>
  <c r="O5784" i="5"/>
  <c r="O6013" i="5"/>
  <c r="O1696" i="5"/>
  <c r="O4747" i="5"/>
  <c r="O1840" i="5"/>
  <c r="O5834" i="5"/>
  <c r="O3924" i="5"/>
  <c r="O6279" i="5"/>
  <c r="O6317" i="5"/>
  <c r="O5486" i="5"/>
  <c r="O4595" i="5"/>
  <c r="O5881" i="5"/>
  <c r="O6093" i="5"/>
  <c r="O4109" i="5"/>
  <c r="O5276" i="5"/>
  <c r="O6642" i="5"/>
  <c r="O6827" i="5"/>
  <c r="O5868" i="5"/>
  <c r="O3862" i="5"/>
  <c r="O1620" i="5"/>
  <c r="O1718" i="5"/>
  <c r="O4779" i="5"/>
  <c r="O4934" i="5"/>
  <c r="O2050" i="5"/>
  <c r="O3671" i="5"/>
  <c r="O3442" i="5"/>
  <c r="O5785" i="5"/>
  <c r="O6066" i="5"/>
  <c r="O2039" i="5"/>
  <c r="O2455" i="5"/>
  <c r="O3296" i="5"/>
  <c r="O3400" i="5"/>
  <c r="O4167" i="5"/>
  <c r="O3211" i="5"/>
  <c r="O4195" i="5"/>
  <c r="O4765" i="5"/>
  <c r="O2545" i="5"/>
  <c r="O6987" i="5"/>
  <c r="O5298" i="5"/>
  <c r="O6387" i="5"/>
  <c r="O6988" i="5"/>
  <c r="O6412" i="5"/>
  <c r="O1009" i="5"/>
  <c r="O1477" i="5"/>
  <c r="O830" i="5"/>
  <c r="O903" i="5"/>
  <c r="O2513" i="5"/>
  <c r="O4001" i="5"/>
  <c r="O4135" i="5"/>
  <c r="O1296" i="5"/>
  <c r="O6110" i="5"/>
  <c r="O1715" i="5"/>
  <c r="O1898" i="5"/>
  <c r="O1049" i="5"/>
  <c r="O1531" i="5"/>
  <c r="O1793" i="5"/>
  <c r="O6373" i="5"/>
  <c r="O3330" i="5"/>
  <c r="O6953" i="5"/>
  <c r="O2395" i="5"/>
  <c r="O4010" i="5"/>
  <c r="O4774" i="5"/>
  <c r="O1080" i="5"/>
  <c r="O844" i="5"/>
  <c r="O2521" i="5"/>
  <c r="O836" i="5"/>
  <c r="O882" i="5"/>
  <c r="O4151" i="5"/>
  <c r="O6381" i="5"/>
  <c r="O1878" i="5"/>
  <c r="O2494" i="5"/>
  <c r="O1212" i="5"/>
  <c r="O1590" i="5"/>
  <c r="O1826" i="5"/>
  <c r="O6396" i="5"/>
  <c r="O6358" i="5"/>
  <c r="O2757" i="5"/>
  <c r="O4214" i="5"/>
  <c r="O2927" i="5"/>
  <c r="O4194" i="5"/>
  <c r="O4886" i="5"/>
  <c r="O6860" i="5"/>
  <c r="O1100" i="5"/>
  <c r="O1915" i="5"/>
  <c r="O2965" i="5"/>
  <c r="O3640" i="5"/>
  <c r="O4041" i="5"/>
  <c r="O5816" i="5"/>
  <c r="O2540" i="5"/>
  <c r="O5172" i="5"/>
  <c r="O7028" i="5"/>
  <c r="O1084" i="5"/>
  <c r="O2460" i="5"/>
  <c r="O1245" i="5"/>
  <c r="O4182" i="5"/>
  <c r="O2993" i="5"/>
  <c r="O3932" i="5"/>
  <c r="O5706" i="5"/>
  <c r="O4971" i="5"/>
  <c r="O6076" i="5"/>
  <c r="O2537" i="5"/>
  <c r="O6142" i="5"/>
  <c r="O4272" i="5"/>
  <c r="O3708" i="5"/>
  <c r="O6229" i="5"/>
  <c r="O5845" i="5"/>
  <c r="O1070" i="5"/>
  <c r="O1217" i="5"/>
  <c r="O1540" i="5"/>
  <c r="O5746" i="5"/>
  <c r="O6322" i="5"/>
  <c r="O1998" i="5"/>
  <c r="O2464" i="5"/>
  <c r="O2935" i="5"/>
  <c r="O3399" i="5"/>
  <c r="O4032" i="5"/>
  <c r="O4956" i="5"/>
  <c r="O3328" i="5"/>
  <c r="O4171" i="5"/>
  <c r="O4903" i="5"/>
  <c r="O5500" i="5"/>
  <c r="O6198" i="5"/>
  <c r="O2167" i="5"/>
  <c r="O5814" i="5"/>
  <c r="O3651" i="5"/>
  <c r="O2569" i="5"/>
  <c r="O2437" i="5"/>
  <c r="O1509" i="5"/>
  <c r="O4767" i="5"/>
  <c r="O6441" i="5"/>
  <c r="O6980" i="5"/>
  <c r="O4150" i="5"/>
  <c r="O3903" i="5"/>
  <c r="O6989" i="5"/>
  <c r="O2196" i="5"/>
  <c r="O3713" i="5"/>
  <c r="O3622" i="5"/>
  <c r="O3656" i="5"/>
  <c r="O5798" i="5"/>
  <c r="O2429" i="5"/>
  <c r="O1066" i="5"/>
  <c r="O4261" i="5"/>
  <c r="O6363" i="5"/>
  <c r="O6333" i="5"/>
  <c r="O2435" i="5"/>
  <c r="O2292" i="5"/>
  <c r="O6144" i="5"/>
  <c r="O3825" i="5"/>
  <c r="O3664" i="5"/>
  <c r="O2452" i="5"/>
  <c r="O3680" i="5"/>
  <c r="O6337" i="5"/>
  <c r="O5786" i="5"/>
  <c r="O2403" i="5"/>
  <c r="O6276" i="5"/>
  <c r="O1528" i="5"/>
  <c r="O2458" i="5"/>
  <c r="O1238" i="5"/>
  <c r="O3983" i="5"/>
  <c r="O6320" i="5"/>
  <c r="O3203" i="5"/>
  <c r="O1214" i="5"/>
  <c r="O4180" i="5"/>
  <c r="O2968" i="5"/>
  <c r="O6114" i="5"/>
  <c r="O6212" i="5"/>
  <c r="O4945" i="5"/>
  <c r="O779" i="5"/>
  <c r="O951" i="5"/>
  <c r="O1505" i="5"/>
  <c r="O2041" i="5"/>
  <c r="O843" i="5"/>
  <c r="O1001" i="5"/>
  <c r="O1602" i="5"/>
  <c r="O3652" i="5"/>
  <c r="O6222" i="5"/>
  <c r="O1596" i="5"/>
  <c r="O2209" i="5"/>
  <c r="O4104" i="5"/>
  <c r="O4218" i="5"/>
  <c r="O5850" i="5"/>
  <c r="O3882" i="5"/>
  <c r="O5735" i="5"/>
  <c r="O1068" i="5"/>
  <c r="O2422" i="5"/>
  <c r="O1432" i="5"/>
  <c r="O4080" i="5"/>
  <c r="O4092" i="5"/>
  <c r="O4136" i="5"/>
  <c r="O3630" i="5"/>
  <c r="O5713" i="5"/>
  <c r="O5733" i="5"/>
  <c r="O4676" i="5"/>
  <c r="O2211" i="5"/>
  <c r="O2915" i="5"/>
  <c r="O4986" i="5"/>
  <c r="O6663" i="5"/>
  <c r="O5513" i="5"/>
  <c r="O1805" i="5"/>
  <c r="O5936" i="5"/>
  <c r="O2743" i="5"/>
  <c r="O1266" i="5"/>
  <c r="O4319" i="5"/>
  <c r="O3550" i="5"/>
  <c r="O6652" i="5"/>
  <c r="O4699" i="5"/>
  <c r="O2747" i="5"/>
  <c r="O3116" i="5"/>
  <c r="O5315" i="5"/>
  <c r="O3568" i="5"/>
  <c r="O5731" i="5"/>
  <c r="O3611" i="5"/>
  <c r="O3136" i="5"/>
  <c r="O3600" i="5"/>
  <c r="O1748" i="5"/>
  <c r="O1803" i="5"/>
  <c r="O1847" i="5"/>
  <c r="O3681" i="5"/>
  <c r="O2108" i="5"/>
  <c r="O4242" i="5"/>
  <c r="O4329" i="5"/>
  <c r="O3618" i="5"/>
  <c r="O1751" i="5"/>
  <c r="O4872" i="5"/>
  <c r="O2997" i="5"/>
  <c r="O3700" i="5"/>
  <c r="O5529" i="5"/>
  <c r="O2786" i="5"/>
  <c r="O2479" i="5"/>
  <c r="O6905" i="5"/>
  <c r="O5833" i="5"/>
  <c r="O6696" i="5"/>
  <c r="O5779" i="5"/>
  <c r="O4274" i="5"/>
  <c r="O4505" i="5"/>
  <c r="O5054" i="5"/>
  <c r="O2102" i="5"/>
  <c r="O2355" i="5"/>
  <c r="O2697" i="5"/>
  <c r="O4708" i="5"/>
  <c r="O6068" i="5"/>
  <c r="O6149" i="5"/>
  <c r="O2508" i="5"/>
  <c r="O5365" i="5"/>
  <c r="O3410" i="5"/>
  <c r="O5792" i="5"/>
  <c r="O1698" i="5"/>
  <c r="O6938" i="5"/>
  <c r="O1833" i="5"/>
  <c r="O5060" i="5"/>
  <c r="O5640" i="5"/>
  <c r="O5888" i="5"/>
  <c r="O6256" i="5"/>
  <c r="O2802" i="5"/>
  <c r="O6092" i="5"/>
  <c r="O3061" i="5"/>
  <c r="O4313" i="5"/>
  <c r="O6536" i="5"/>
  <c r="O5584" i="5"/>
  <c r="O6997" i="5"/>
  <c r="O6773" i="5"/>
  <c r="O6059" i="5"/>
  <c r="O1794" i="5"/>
  <c r="O6506" i="5"/>
  <c r="O4826" i="5"/>
  <c r="O6511" i="5"/>
  <c r="O1848" i="5"/>
  <c r="O6533" i="5"/>
  <c r="O5723" i="5"/>
  <c r="O2999" i="5"/>
  <c r="O6855" i="5"/>
  <c r="O5497" i="5"/>
  <c r="O4803" i="5"/>
  <c r="O5391" i="5"/>
  <c r="O6651" i="5"/>
  <c r="O4673" i="5"/>
  <c r="O2931" i="5"/>
  <c r="O5015" i="5"/>
  <c r="O4464" i="5"/>
  <c r="O4373" i="5"/>
  <c r="O6873" i="5"/>
  <c r="O5417" i="5"/>
  <c r="O5053" i="5"/>
  <c r="O3557" i="5"/>
  <c r="O6914" i="5"/>
  <c r="O6666" i="5"/>
  <c r="O6772" i="5"/>
  <c r="O4723" i="5"/>
  <c r="O673" i="5"/>
  <c r="O5117" i="5"/>
  <c r="O2785" i="5"/>
  <c r="O4985" i="5"/>
  <c r="O6852" i="5"/>
  <c r="O1628" i="5"/>
  <c r="O5120" i="5"/>
  <c r="O5533" i="5"/>
  <c r="O6912" i="5"/>
  <c r="O3891" i="5"/>
  <c r="O6694" i="5"/>
  <c r="O5157" i="5"/>
  <c r="O6503" i="5"/>
  <c r="O6889" i="5"/>
  <c r="O6614" i="5"/>
  <c r="O6951" i="5"/>
  <c r="O6259" i="5"/>
  <c r="O5332" i="5"/>
  <c r="O5778" i="5"/>
  <c r="O6069" i="5"/>
  <c r="O5183" i="5"/>
  <c r="O6508" i="5"/>
  <c r="O4724" i="5"/>
  <c r="O5128" i="5"/>
  <c r="O2696" i="5"/>
  <c r="O4713" i="5"/>
  <c r="O6434" i="5"/>
  <c r="O5592" i="5"/>
  <c r="O5737" i="5"/>
  <c r="O6064" i="5"/>
  <c r="O4754" i="5"/>
  <c r="O6776" i="5"/>
  <c r="O6946" i="5"/>
  <c r="O4954" i="5"/>
  <c r="O5091" i="5"/>
  <c r="O6814" i="5"/>
  <c r="O5084" i="5"/>
  <c r="O6345" i="5"/>
  <c r="O6446" i="5"/>
  <c r="O3955" i="5"/>
  <c r="O5334" i="5"/>
  <c r="O3354" i="5"/>
  <c r="O4004" i="5"/>
  <c r="O7026" i="5"/>
  <c r="O6307" i="5"/>
  <c r="O6183" i="5"/>
  <c r="O3988" i="5"/>
  <c r="O6539" i="5"/>
  <c r="O4510" i="5"/>
  <c r="O3385" i="5"/>
  <c r="O3799" i="5"/>
  <c r="O1537" i="5"/>
  <c r="O4199" i="5"/>
  <c r="O6890" i="5"/>
  <c r="O5002" i="5"/>
  <c r="O6370" i="5"/>
  <c r="O6455" i="5"/>
  <c r="O4003" i="5"/>
  <c r="O6561" i="5"/>
  <c r="O4523" i="5"/>
  <c r="O3425" i="5"/>
  <c r="O3863" i="5"/>
  <c r="O1547" i="5"/>
  <c r="O4250" i="5"/>
  <c r="O6532" i="5"/>
  <c r="O4716" i="5"/>
  <c r="O5044" i="5"/>
  <c r="O5151" i="5"/>
  <c r="O5371" i="5"/>
  <c r="O6143" i="5"/>
  <c r="O4503" i="5"/>
  <c r="O3551" i="5"/>
  <c r="O4108" i="5"/>
  <c r="O4158" i="5"/>
  <c r="O6570" i="5"/>
  <c r="O4535" i="5"/>
  <c r="O2804" i="5"/>
  <c r="O2992" i="5"/>
  <c r="O3447" i="5"/>
  <c r="O1410" i="5"/>
  <c r="O3881" i="5"/>
  <c r="O4121" i="5"/>
  <c r="O4286" i="5"/>
  <c r="O4437" i="5"/>
  <c r="O6670" i="5"/>
  <c r="O6950" i="5"/>
  <c r="O4881" i="5"/>
  <c r="O5083" i="5"/>
  <c r="O5246" i="5"/>
  <c r="O5598" i="5"/>
  <c r="O6008" i="5"/>
  <c r="O6189" i="5"/>
  <c r="O6480" i="5"/>
  <c r="O4917" i="5"/>
  <c r="O6062" i="5"/>
  <c r="O6692" i="5"/>
  <c r="O6716" i="5"/>
  <c r="O5562" i="5"/>
  <c r="O4855" i="5"/>
  <c r="O6554" i="5"/>
  <c r="O7021" i="5"/>
  <c r="O4530" i="5"/>
  <c r="O1811" i="5"/>
  <c r="O2436" i="5"/>
  <c r="O3484" i="5"/>
  <c r="O6100" i="5"/>
  <c r="O2249" i="5"/>
  <c r="O6891" i="5"/>
  <c r="O2491" i="5"/>
  <c r="O6119" i="5"/>
  <c r="O4512" i="5"/>
  <c r="O4638" i="5"/>
  <c r="O4848" i="5"/>
  <c r="O1959" i="5"/>
  <c r="O2029" i="5"/>
  <c r="O5742" i="5"/>
  <c r="O5927" i="5"/>
  <c r="O2206" i="5"/>
  <c r="O3278" i="5"/>
  <c r="O6745" i="5"/>
  <c r="O7013" i="5"/>
  <c r="O3223" i="5"/>
  <c r="O6894" i="5"/>
  <c r="O6699" i="5"/>
  <c r="O5730" i="5"/>
  <c r="O1817" i="5"/>
  <c r="O5140" i="5"/>
  <c r="O5357" i="5"/>
  <c r="O2229" i="5"/>
  <c r="O6928" i="5"/>
  <c r="O6022" i="5"/>
  <c r="O3090" i="5"/>
  <c r="O2843" i="5"/>
  <c r="O4988" i="5"/>
  <c r="O5966" i="5"/>
  <c r="O5032" i="5"/>
  <c r="O3228" i="5"/>
  <c r="O5553" i="5"/>
  <c r="O6739" i="5"/>
  <c r="O5773" i="5"/>
  <c r="O1955" i="5"/>
  <c r="O5965" i="5"/>
  <c r="O6960" i="5"/>
  <c r="O5059" i="5"/>
  <c r="O6584" i="5"/>
  <c r="O6762" i="5"/>
  <c r="O5738" i="5"/>
  <c r="O6192" i="5"/>
  <c r="O5380" i="5"/>
  <c r="O5605" i="5"/>
  <c r="O5408" i="5"/>
  <c r="O1765" i="5"/>
  <c r="O4933" i="5"/>
  <c r="O1966" i="5"/>
  <c r="O5669" i="5"/>
  <c r="O5796" i="5"/>
  <c r="O3104" i="5"/>
  <c r="O4602" i="5"/>
  <c r="O4738" i="5"/>
  <c r="O6482" i="5"/>
  <c r="O6805" i="5"/>
  <c r="O6955" i="5"/>
  <c r="O6037" i="5"/>
  <c r="O5589" i="5"/>
  <c r="O5971" i="5"/>
  <c r="O4622" i="5"/>
  <c r="O4722" i="5"/>
  <c r="O5435" i="5"/>
  <c r="O6995" i="5"/>
  <c r="O6832" i="5"/>
  <c r="O5698" i="5"/>
  <c r="O3641" i="5"/>
  <c r="O4729" i="5"/>
  <c r="O2830" i="5"/>
  <c r="O3394" i="5"/>
  <c r="O4470" i="5"/>
  <c r="O2193" i="5"/>
  <c r="O4982" i="5"/>
  <c r="O5832" i="5"/>
  <c r="O6151" i="5"/>
  <c r="O5556" i="5"/>
  <c r="O2858" i="5"/>
  <c r="O5916" i="5"/>
  <c r="O5033" i="5"/>
  <c r="O2970" i="5"/>
  <c r="O1369" i="5"/>
  <c r="O3731" i="5"/>
  <c r="O2244" i="5"/>
  <c r="O6181" i="5"/>
  <c r="O3257" i="5"/>
  <c r="O3446" i="5"/>
  <c r="O2850" i="5"/>
  <c r="O3552" i="5"/>
  <c r="O2000" i="5"/>
  <c r="O2203" i="5"/>
  <c r="O3832" i="5"/>
  <c r="O4074" i="5"/>
  <c r="O4364" i="5"/>
  <c r="O4528" i="5"/>
  <c r="O2738" i="5"/>
  <c r="O4836" i="5"/>
  <c r="O6148" i="5"/>
  <c r="O3638" i="5"/>
  <c r="O2002" i="5"/>
  <c r="O2859" i="5"/>
  <c r="O6240" i="5"/>
  <c r="O4384" i="5"/>
  <c r="O5569" i="5"/>
  <c r="O3570" i="5"/>
  <c r="O3008" i="5"/>
  <c r="O6665" i="5"/>
  <c r="O2121" i="5"/>
  <c r="O6937" i="5"/>
  <c r="O3506" i="5"/>
  <c r="O6031" i="5"/>
  <c r="O2382" i="5"/>
  <c r="O4565" i="5"/>
  <c r="O6880" i="5"/>
  <c r="O4861" i="5"/>
  <c r="O3032" i="5"/>
  <c r="O5820" i="5"/>
  <c r="O7023" i="5"/>
  <c r="O1393" i="5"/>
  <c r="O4581" i="5"/>
  <c r="O4777" i="5"/>
  <c r="O4927" i="5"/>
  <c r="O2485" i="5"/>
  <c r="O2616" i="5"/>
  <c r="O4707" i="5"/>
  <c r="O3816" i="5"/>
  <c r="O6264" i="5"/>
  <c r="O4173" i="5"/>
  <c r="O3453" i="5"/>
  <c r="O6003" i="5"/>
  <c r="O6968" i="5"/>
  <c r="O3770" i="5"/>
  <c r="O6490" i="5"/>
  <c r="O2712" i="5"/>
  <c r="O5986" i="5"/>
  <c r="O1892" i="5"/>
  <c r="O5588" i="5"/>
  <c r="O6971" i="5"/>
  <c r="O6698" i="5"/>
  <c r="O6484" i="5"/>
  <c r="O3781" i="5"/>
  <c r="O3916" i="5"/>
  <c r="O5100" i="5"/>
  <c r="O4269" i="5"/>
  <c r="O6797" i="5"/>
  <c r="O2910" i="5"/>
  <c r="O4115" i="5"/>
  <c r="O5239" i="5"/>
  <c r="O5293" i="5"/>
  <c r="O3488" i="5"/>
  <c r="O6213" i="5"/>
  <c r="O6438" i="5"/>
  <c r="O6828" i="5"/>
  <c r="O4830" i="5"/>
  <c r="O6611" i="5"/>
  <c r="O2023" i="5"/>
  <c r="O5659" i="5"/>
  <c r="O2235" i="5"/>
  <c r="O4937" i="5"/>
  <c r="O2411" i="5"/>
  <c r="O5269" i="5"/>
  <c r="O4442" i="5"/>
  <c r="O3071" i="5"/>
  <c r="O6471" i="5"/>
  <c r="O1326" i="5"/>
  <c r="O5883" i="5"/>
  <c r="O5103" i="5"/>
  <c r="O4416" i="5"/>
  <c r="O6749" i="5"/>
  <c r="O5381" i="5"/>
  <c r="O6639" i="5"/>
  <c r="O3390" i="5"/>
  <c r="O4615" i="5"/>
  <c r="O5886" i="5"/>
  <c r="O4744" i="5"/>
  <c r="O5096" i="5"/>
  <c r="O5289" i="5"/>
  <c r="O3339" i="5"/>
  <c r="O3533" i="5"/>
  <c r="O6071" i="5"/>
  <c r="O5278" i="5"/>
  <c r="O6638" i="5"/>
  <c r="O4770" i="5"/>
  <c r="O3081" i="5"/>
  <c r="O6940" i="5"/>
  <c r="O6598" i="5"/>
  <c r="O6478" i="5"/>
  <c r="O6650" i="5"/>
  <c r="O7011" i="5"/>
  <c r="O5352" i="5"/>
  <c r="O6796" i="5"/>
  <c r="O4944" i="5"/>
  <c r="O6040" i="5"/>
  <c r="O4254" i="5"/>
  <c r="O5393" i="5"/>
  <c r="O6793" i="5"/>
  <c r="O5470" i="5"/>
  <c r="O5767" i="5"/>
  <c r="O3888" i="5"/>
  <c r="O6425" i="5"/>
  <c r="O6567" i="5"/>
  <c r="O5643" i="5"/>
  <c r="O6842" i="5"/>
  <c r="O6347" i="5"/>
  <c r="O6330" i="5"/>
  <c r="O6500" i="5"/>
  <c r="O5979" i="5"/>
  <c r="O6383" i="5"/>
  <c r="O6562" i="5"/>
  <c r="O6888" i="5"/>
  <c r="O5993" i="5"/>
  <c r="O6566" i="5"/>
  <c r="O6450" i="5"/>
  <c r="O6737" i="5"/>
  <c r="O5791" i="5"/>
  <c r="O6080" i="5"/>
  <c r="O1712" i="5"/>
  <c r="O6949" i="5"/>
  <c r="O6481" i="5"/>
  <c r="O6744" i="5"/>
  <c r="O5811" i="5"/>
  <c r="O6090" i="5"/>
  <c r="O6288" i="5"/>
  <c r="O6263" i="5"/>
  <c r="O2861" i="5"/>
  <c r="O4776" i="5"/>
  <c r="O4232" i="5"/>
  <c r="O4629" i="5"/>
  <c r="O6466" i="5"/>
  <c r="O6242" i="5"/>
  <c r="O4143" i="5"/>
  <c r="O2105" i="5"/>
  <c r="O2864" i="5"/>
  <c r="O40" i="5"/>
  <c r="O3546" i="5"/>
  <c r="O4795" i="5"/>
  <c r="O1277" i="5"/>
  <c r="O2779" i="5"/>
  <c r="O3058" i="5"/>
  <c r="O1307" i="5"/>
  <c r="O1692" i="5"/>
  <c r="O4672" i="5"/>
  <c r="O4912" i="5"/>
  <c r="O6789" i="5"/>
  <c r="O3332" i="5"/>
  <c r="O5450" i="5"/>
  <c r="O2783" i="5"/>
  <c r="O4800" i="5"/>
  <c r="O2775" i="5"/>
  <c r="O4578" i="5"/>
  <c r="O5651" i="5"/>
  <c r="O53" i="5"/>
  <c r="O6659" i="5"/>
  <c r="O23" i="5"/>
  <c r="O38" i="5"/>
  <c r="O171" i="5"/>
  <c r="O25" i="5"/>
  <c r="O29" i="5"/>
  <c r="O61" i="5"/>
  <c r="O2888" i="5"/>
  <c r="O3870" i="5"/>
  <c r="O6293" i="5"/>
  <c r="O5855" i="5"/>
  <c r="O5273" i="5"/>
  <c r="O5495" i="5"/>
  <c r="O5416" i="5"/>
  <c r="O5552" i="5"/>
  <c r="O110" i="5"/>
  <c r="O2079" i="5"/>
  <c r="O124" i="5"/>
  <c r="O483" i="5"/>
  <c r="O557" i="5"/>
  <c r="O3487" i="5"/>
  <c r="O4641" i="5"/>
  <c r="O1304" i="5"/>
  <c r="O1416" i="5"/>
  <c r="O5597" i="5"/>
  <c r="O5975" i="5"/>
  <c r="O1020" i="5"/>
  <c r="O2377" i="5"/>
  <c r="O3518" i="5"/>
  <c r="O3842" i="5"/>
  <c r="O4083" i="5"/>
  <c r="O4511" i="5"/>
  <c r="O2811" i="5"/>
  <c r="O3073" i="5"/>
  <c r="O3175" i="5"/>
  <c r="O1322" i="5"/>
  <c r="O1371" i="5"/>
  <c r="O3608" i="5"/>
  <c r="O1418" i="5"/>
  <c r="O1302" i="5"/>
  <c r="O3388" i="5"/>
  <c r="O3635" i="5"/>
  <c r="O754" i="5"/>
  <c r="O756" i="5"/>
  <c r="O2142" i="5"/>
  <c r="O3151" i="5"/>
  <c r="O2342" i="5"/>
  <c r="O3665" i="5"/>
  <c r="O3465" i="5"/>
  <c r="O778" i="5"/>
  <c r="O3798" i="5"/>
  <c r="O3711" i="5"/>
  <c r="O2205" i="5"/>
  <c r="O2559" i="5"/>
  <c r="O3860" i="5"/>
  <c r="O4924" i="5"/>
  <c r="O741" i="5"/>
  <c r="O2393" i="5"/>
  <c r="O3092" i="5"/>
  <c r="O3525" i="5"/>
  <c r="O4600" i="5"/>
  <c r="O3544" i="5"/>
  <c r="O1117" i="5"/>
  <c r="O2006" i="5"/>
  <c r="O601" i="5"/>
  <c r="O136" i="5"/>
  <c r="O853" i="5"/>
  <c r="O471" i="5"/>
  <c r="O1118" i="5"/>
  <c r="O1127" i="5"/>
  <c r="O764" i="5"/>
  <c r="O470" i="5"/>
  <c r="O859" i="5"/>
  <c r="O892" i="5"/>
  <c r="O2030" i="5"/>
  <c r="O6654" i="5"/>
  <c r="O750" i="5"/>
  <c r="O863" i="5"/>
  <c r="O866" i="5"/>
  <c r="O473" i="5"/>
  <c r="O12" i="5"/>
  <c r="O980" i="5"/>
  <c r="O1128" i="5"/>
  <c r="O2892" i="5"/>
  <c r="O2688" i="5"/>
  <c r="O3791" i="5"/>
  <c r="O6016" i="5"/>
  <c r="O6416" i="5"/>
  <c r="O588" i="5"/>
  <c r="O13" i="5"/>
  <c r="O8" i="5"/>
  <c r="O2487" i="5"/>
  <c r="O4823" i="5"/>
  <c r="O6701" i="5"/>
  <c r="O108" i="5"/>
  <c r="O314" i="5"/>
  <c r="O745" i="5"/>
  <c r="O746" i="5"/>
  <c r="O3961" i="5"/>
  <c r="O761" i="5"/>
  <c r="O821" i="5"/>
  <c r="O469" i="5"/>
  <c r="O582" i="5"/>
  <c r="O590" i="5"/>
  <c r="O986" i="5"/>
  <c r="O1004" i="5"/>
  <c r="O2434" i="5"/>
  <c r="O335" i="5"/>
  <c r="O2768" i="5"/>
  <c r="O73" i="5"/>
  <c r="O1514" i="5"/>
  <c r="O5932" i="5"/>
  <c r="O6522" i="5"/>
  <c r="O2721" i="5"/>
  <c r="O3933" i="5"/>
  <c r="O85" i="5"/>
  <c r="O3420" i="5"/>
  <c r="O757" i="5"/>
  <c r="O4249" i="5"/>
  <c r="O801" i="5"/>
  <c r="O842" i="5"/>
  <c r="O871" i="5"/>
  <c r="O931" i="5"/>
  <c r="O317" i="5"/>
  <c r="O583" i="5"/>
  <c r="O592" i="5"/>
  <c r="O161" i="5"/>
  <c r="O14" i="5"/>
  <c r="O11" i="5"/>
  <c r="O1098" i="5"/>
  <c r="O1138" i="5"/>
  <c r="O69" i="5"/>
  <c r="O625" i="5"/>
  <c r="O635" i="5"/>
  <c r="O826" i="5"/>
  <c r="O1667" i="5"/>
  <c r="O1796" i="5"/>
  <c r="O4964" i="5"/>
  <c r="O6542" i="5"/>
  <c r="O6780" i="5"/>
  <c r="O3021" i="5"/>
  <c r="O3129" i="5"/>
  <c r="O3277" i="5"/>
  <c r="O397" i="5"/>
  <c r="O362" i="5"/>
  <c r="O377" i="5"/>
  <c r="O363" i="5"/>
  <c r="O1085" i="5"/>
  <c r="O48" i="5"/>
  <c r="O27" i="5"/>
  <c r="O1912" i="5"/>
  <c r="O356" i="5"/>
  <c r="O2343" i="5"/>
  <c r="O710" i="5"/>
  <c r="O2812" i="5"/>
  <c r="O758" i="5"/>
  <c r="O373" i="5"/>
  <c r="O788" i="5"/>
  <c r="O303" i="5"/>
  <c r="O1619" i="5"/>
  <c r="O6627" i="5"/>
  <c r="O315" i="5"/>
  <c r="O330" i="5"/>
  <c r="O331" i="5"/>
  <c r="O577" i="5"/>
  <c r="O593" i="5"/>
  <c r="O9" i="5"/>
  <c r="O1005" i="5"/>
  <c r="O1041" i="5"/>
  <c r="O1074" i="5"/>
  <c r="O2241" i="5"/>
  <c r="O4577" i="5"/>
  <c r="O1160" i="5"/>
  <c r="O2878" i="5"/>
  <c r="O1289" i="5"/>
  <c r="O632" i="5"/>
  <c r="O54" i="5"/>
  <c r="O86" i="5"/>
  <c r="O94" i="5"/>
  <c r="O4878" i="5"/>
  <c r="O113" i="5"/>
  <c r="O679" i="5"/>
  <c r="O711" i="5"/>
  <c r="O2770" i="5"/>
  <c r="O6872" i="5"/>
  <c r="O404" i="5"/>
  <c r="O3065" i="5"/>
  <c r="O3161" i="5"/>
  <c r="O198" i="5"/>
  <c r="O369" i="5"/>
  <c r="O762" i="5"/>
  <c r="O4064" i="5"/>
  <c r="O209" i="5"/>
  <c r="O183" i="5"/>
  <c r="O142" i="5"/>
  <c r="O148" i="5"/>
  <c r="O977" i="5"/>
  <c r="O4163" i="5"/>
  <c r="O371" i="5"/>
  <c r="O1261" i="5"/>
  <c r="O319" i="5"/>
  <c r="O1810" i="5"/>
  <c r="O1775" i="5"/>
  <c r="O784" i="5"/>
  <c r="O790" i="5"/>
  <c r="O897" i="5"/>
  <c r="O928" i="5"/>
  <c r="O581" i="5"/>
  <c r="O578" i="5"/>
  <c r="O10" i="5"/>
  <c r="O585" i="5"/>
  <c r="O604" i="5"/>
  <c r="O155" i="5"/>
  <c r="O1113" i="5"/>
  <c r="O2717" i="5"/>
  <c r="O322" i="5"/>
  <c r="O2876" i="5"/>
  <c r="O83" i="5"/>
  <c r="O1321" i="5"/>
  <c r="O33" i="5"/>
  <c r="O652" i="5"/>
  <c r="O1539" i="5"/>
  <c r="O1582" i="5"/>
  <c r="O4544" i="5"/>
  <c r="O1839" i="5"/>
  <c r="O675" i="5"/>
  <c r="O680" i="5"/>
  <c r="O1946" i="5"/>
  <c r="O2230" i="5"/>
  <c r="O2480" i="5"/>
  <c r="O2619" i="5"/>
  <c r="O6821" i="5"/>
  <c r="O2847" i="5"/>
  <c r="O2952" i="5"/>
  <c r="O3082" i="5"/>
  <c r="O375" i="5"/>
  <c r="O3468" i="5"/>
  <c r="O361" i="5"/>
  <c r="O3905" i="5"/>
  <c r="O763" i="5"/>
  <c r="O5614" i="5"/>
  <c r="O5957" i="5"/>
  <c r="O6248" i="5"/>
  <c r="O6911" i="5"/>
  <c r="O100" i="5"/>
  <c r="O926" i="5"/>
  <c r="O959" i="5"/>
  <c r="O4071" i="5"/>
  <c r="O1002" i="5"/>
  <c r="O1106" i="5"/>
  <c r="O4793" i="5"/>
  <c r="O1169" i="5"/>
  <c r="O70" i="5"/>
  <c r="O393" i="5"/>
  <c r="O1332" i="5"/>
  <c r="O93" i="5"/>
  <c r="O112" i="5"/>
  <c r="O270" i="5"/>
  <c r="O249" i="5"/>
  <c r="O536" i="5"/>
  <c r="O232" i="5"/>
  <c r="O1021" i="5"/>
  <c r="O934" i="5"/>
  <c r="O1124" i="5"/>
  <c r="O574" i="5"/>
  <c r="O650" i="5"/>
  <c r="O1888" i="5"/>
  <c r="O699" i="5"/>
  <c r="O2979" i="5"/>
  <c r="O747" i="5"/>
  <c r="O751" i="5"/>
  <c r="O4325" i="5"/>
  <c r="O378" i="5"/>
  <c r="O205" i="5"/>
  <c r="O782" i="5"/>
  <c r="O793" i="5"/>
  <c r="O831" i="5"/>
  <c r="O840" i="5"/>
  <c r="O861" i="5"/>
  <c r="O874" i="5"/>
  <c r="O478" i="5"/>
  <c r="O576" i="5"/>
  <c r="O584" i="5"/>
  <c r="O1008" i="5"/>
  <c r="O1017" i="5"/>
  <c r="O15" i="5"/>
  <c r="O1081" i="5"/>
  <c r="O1114" i="5"/>
  <c r="O99" i="5"/>
  <c r="O327" i="5"/>
  <c r="O75" i="5"/>
  <c r="O3035" i="5"/>
  <c r="O630" i="5"/>
  <c r="O334" i="5"/>
  <c r="O2028" i="5"/>
  <c r="O1401" i="5"/>
  <c r="O1487" i="5"/>
  <c r="O1555" i="5"/>
  <c r="O845" i="5"/>
  <c r="O1639" i="5"/>
  <c r="O1707" i="5"/>
  <c r="O1726" i="5"/>
  <c r="O4949" i="5"/>
  <c r="O1886" i="5"/>
  <c r="O1932" i="5"/>
  <c r="O1940" i="5"/>
  <c r="O691" i="5"/>
  <c r="O5950" i="5"/>
  <c r="O6299" i="5"/>
  <c r="O6417" i="5"/>
  <c r="O2644" i="5"/>
  <c r="O2810" i="5"/>
  <c r="O6959" i="5"/>
  <c r="O2976" i="5"/>
  <c r="O3109" i="5"/>
  <c r="O3227" i="5"/>
  <c r="O3512" i="5"/>
  <c r="O3736" i="5"/>
  <c r="O3944" i="5"/>
  <c r="O4245" i="5"/>
  <c r="O6397" i="5"/>
  <c r="O137" i="5"/>
  <c r="O1032" i="5"/>
  <c r="O39" i="5"/>
  <c r="O407" i="5"/>
  <c r="O43" i="5"/>
  <c r="O1501" i="5"/>
  <c r="O18" i="5"/>
  <c r="O115" i="5"/>
  <c r="O154" i="5"/>
  <c r="O6" i="5"/>
  <c r="O262" i="5"/>
  <c r="O280" i="5"/>
  <c r="O290" i="5"/>
  <c r="O253" i="5"/>
  <c r="O289" i="5"/>
  <c r="O301" i="5"/>
  <c r="O238" i="5"/>
  <c r="O535" i="5"/>
  <c r="O233" i="5"/>
  <c r="O562" i="5"/>
  <c r="O567" i="5"/>
  <c r="O1182" i="5"/>
  <c r="O1380" i="5"/>
  <c r="O1411" i="5"/>
  <c r="O1643" i="5"/>
  <c r="O2151" i="5"/>
  <c r="O2271" i="5"/>
  <c r="O2364" i="5"/>
  <c r="O2614" i="5"/>
  <c r="O4321" i="5"/>
  <c r="O4648" i="5"/>
  <c r="O4424" i="5"/>
  <c r="O4606" i="5"/>
  <c r="O812" i="5"/>
  <c r="O263" i="5"/>
  <c r="O912" i="5"/>
  <c r="O316" i="5"/>
  <c r="O659" i="5"/>
  <c r="O1484" i="5"/>
  <c r="O1872" i="5"/>
  <c r="O2375" i="5"/>
  <c r="O791" i="5"/>
  <c r="O5565" i="5"/>
  <c r="O5022" i="5"/>
  <c r="O2404" i="5"/>
  <c r="O907" i="5"/>
  <c r="O1573" i="5"/>
  <c r="O5998" i="5"/>
  <c r="O1881" i="5"/>
  <c r="O2253" i="5"/>
  <c r="O620" i="5"/>
  <c r="O767" i="5"/>
  <c r="O1399" i="5"/>
  <c r="O1585" i="5"/>
  <c r="O1890" i="5"/>
  <c r="O6202" i="5"/>
  <c r="O2415" i="5"/>
  <c r="O2784" i="5"/>
  <c r="O1260" i="5"/>
  <c r="O1419" i="5"/>
  <c r="O1476" i="5"/>
  <c r="O5027" i="5"/>
  <c r="O4915" i="5"/>
  <c r="O6001" i="5"/>
  <c r="O2420" i="5"/>
  <c r="O2984" i="5"/>
  <c r="O3093" i="5"/>
  <c r="O3461" i="5"/>
  <c r="O7019" i="5"/>
  <c r="O1693" i="5"/>
  <c r="O624" i="5"/>
  <c r="O560" i="5"/>
  <c r="O1558" i="5"/>
  <c r="O1627" i="5"/>
  <c r="O1825" i="5"/>
  <c r="O1986" i="5"/>
  <c r="O878" i="5"/>
  <c r="O935" i="5"/>
  <c r="O1022" i="5"/>
  <c r="O1389" i="5"/>
  <c r="O2089" i="5"/>
  <c r="O3658" i="5"/>
  <c r="O2433" i="5"/>
  <c r="O2578" i="5"/>
  <c r="O2660" i="5"/>
  <c r="O968" i="5"/>
  <c r="O1225" i="5"/>
  <c r="O1267" i="5"/>
  <c r="O1310" i="5"/>
  <c r="O1489" i="5"/>
  <c r="O5077" i="5"/>
  <c r="O4297" i="5"/>
  <c r="O5749" i="5"/>
  <c r="O1863" i="5"/>
  <c r="O2311" i="5"/>
  <c r="O348" i="5"/>
  <c r="O2539" i="5"/>
  <c r="O2837" i="5"/>
  <c r="O3010" i="5"/>
  <c r="O3694" i="5"/>
  <c r="O4118" i="5"/>
  <c r="O4584" i="5"/>
  <c r="O4784" i="5"/>
  <c r="O6729" i="5"/>
  <c r="O6863" i="5"/>
  <c r="O966" i="5"/>
  <c r="O1168" i="5"/>
  <c r="O1195" i="5"/>
  <c r="O455" i="5"/>
  <c r="O3490" i="5"/>
  <c r="O3662" i="5"/>
  <c r="O5231" i="5"/>
  <c r="O542" i="5"/>
  <c r="O541" i="5"/>
  <c r="O3052" i="5"/>
  <c r="O724" i="5"/>
  <c r="O1406" i="5"/>
  <c r="O1428" i="5"/>
  <c r="O6332" i="5"/>
  <c r="O6965" i="5"/>
  <c r="O2113" i="5"/>
  <c r="O997" i="5"/>
  <c r="O2337" i="5"/>
  <c r="O2466" i="5"/>
  <c r="O1091" i="5"/>
  <c r="O2732" i="5"/>
  <c r="O2817" i="5"/>
  <c r="O1239" i="5"/>
  <c r="O1279" i="5"/>
  <c r="O1330" i="5"/>
  <c r="O1348" i="5"/>
  <c r="O1373" i="5"/>
  <c r="O1515" i="5"/>
  <c r="O1574" i="5"/>
  <c r="O5283" i="5"/>
  <c r="O5396" i="5"/>
  <c r="O1676" i="5"/>
  <c r="O1778" i="5"/>
  <c r="O5146" i="5"/>
  <c r="O2322" i="5"/>
  <c r="O709" i="5"/>
  <c r="O2594" i="5"/>
  <c r="O6806" i="5"/>
  <c r="O6909" i="5"/>
  <c r="O3037" i="5"/>
  <c r="O3148" i="5"/>
  <c r="O3497" i="5"/>
  <c r="O3963" i="5"/>
  <c r="O5095" i="5"/>
  <c r="O822" i="5"/>
  <c r="O6000" i="5"/>
  <c r="O1108" i="5"/>
  <c r="O1838" i="5"/>
  <c r="O1901" i="5"/>
  <c r="O3307" i="5"/>
  <c r="O1012" i="5"/>
  <c r="O785" i="5"/>
  <c r="O3222" i="5"/>
  <c r="O1741" i="5"/>
  <c r="O4257" i="5"/>
  <c r="O4757" i="5"/>
  <c r="O5214" i="5"/>
  <c r="O2057" i="5"/>
  <c r="O2072" i="5"/>
  <c r="O3414" i="5"/>
  <c r="O2330" i="5"/>
  <c r="O2716" i="5"/>
  <c r="O3028" i="5"/>
  <c r="O3475" i="5"/>
  <c r="O4696" i="5"/>
  <c r="O2900" i="5"/>
  <c r="O6009" i="5"/>
  <c r="O720" i="5"/>
  <c r="O4596" i="5"/>
  <c r="O3874" i="5"/>
  <c r="O3997" i="5"/>
  <c r="O4597" i="5"/>
  <c r="O4686" i="5"/>
  <c r="O3985" i="5"/>
  <c r="O5591" i="5"/>
  <c r="O1122" i="5"/>
  <c r="O3499" i="5"/>
  <c r="O1903" i="5"/>
  <c r="O1044" i="5"/>
  <c r="O1328" i="5"/>
  <c r="O3219" i="5"/>
  <c r="O5528" i="5"/>
  <c r="O3437" i="5"/>
  <c r="O5613" i="5"/>
  <c r="O4337" i="5"/>
  <c r="O4714" i="5"/>
  <c r="O5604" i="5"/>
  <c r="O6214" i="5"/>
  <c r="O3522" i="5"/>
  <c r="O4082" i="5"/>
  <c r="O6388" i="5"/>
  <c r="O4357" i="5"/>
  <c r="O6926" i="5"/>
  <c r="O4899" i="5"/>
  <c r="O5062" i="5"/>
  <c r="O5209" i="5"/>
  <c r="O5387" i="5"/>
  <c r="O5801" i="5"/>
  <c r="O6379" i="5"/>
  <c r="O6534" i="5"/>
  <c r="O2921" i="5"/>
  <c r="O4718" i="5"/>
  <c r="O4219" i="5"/>
  <c r="O4545" i="5"/>
  <c r="O5094" i="5"/>
  <c r="O4857" i="5"/>
  <c r="O1161" i="5"/>
  <c r="O323" i="5"/>
  <c r="O5959" i="5"/>
  <c r="O186" i="5"/>
  <c r="O2361" i="5"/>
  <c r="O1173" i="5"/>
  <c r="O326" i="5"/>
  <c r="O57" i="5"/>
  <c r="O6560" i="5"/>
  <c r="O129" i="5"/>
  <c r="O174" i="5"/>
  <c r="O259" i="5"/>
  <c r="O5164" i="5"/>
  <c r="O292" i="5"/>
  <c r="O302" i="5"/>
  <c r="O545" i="5"/>
  <c r="O697" i="5"/>
  <c r="O2339" i="5"/>
  <c r="O103" i="5"/>
  <c r="O56" i="5"/>
  <c r="O2967" i="5"/>
  <c r="O6587" i="5"/>
  <c r="O1702" i="5"/>
  <c r="O1829" i="5"/>
  <c r="O5190" i="5"/>
  <c r="O687" i="5"/>
  <c r="O2061" i="5"/>
  <c r="O696" i="5"/>
  <c r="O698" i="5"/>
  <c r="O714" i="5"/>
  <c r="O231" i="5"/>
  <c r="O3434" i="5"/>
  <c r="O389" i="5"/>
  <c r="O4070" i="5"/>
  <c r="O4866" i="5"/>
  <c r="O203" i="5"/>
  <c r="O199" i="5"/>
  <c r="O179" i="5"/>
  <c r="O172" i="5"/>
  <c r="O950" i="5"/>
  <c r="O4047" i="5"/>
  <c r="O65" i="5"/>
  <c r="O176" i="5"/>
  <c r="O518" i="5"/>
  <c r="O531" i="5"/>
  <c r="O241" i="5"/>
  <c r="O547" i="5"/>
  <c r="O553" i="5"/>
  <c r="O1925" i="5"/>
  <c r="O4719" i="5"/>
  <c r="O5751" i="5"/>
  <c r="O2001" i="5"/>
  <c r="O2194" i="5"/>
  <c r="O2582" i="5"/>
  <c r="O1155" i="5"/>
  <c r="O1179" i="5"/>
  <c r="O1247" i="5"/>
  <c r="O328" i="5"/>
  <c r="O3481" i="5"/>
  <c r="O47" i="5"/>
  <c r="O4543" i="5"/>
  <c r="O4853" i="5"/>
  <c r="O1953" i="5"/>
  <c r="O2017" i="5"/>
  <c r="O5551" i="5"/>
  <c r="O2236" i="5"/>
  <c r="O2268" i="5"/>
  <c r="O2631" i="5"/>
  <c r="O2844" i="5"/>
  <c r="O234" i="5"/>
  <c r="O3186" i="5"/>
  <c r="O3294" i="5"/>
  <c r="O3535" i="5"/>
  <c r="O3683" i="5"/>
  <c r="O401" i="5"/>
  <c r="O4746" i="5"/>
  <c r="O242" i="5"/>
  <c r="O441" i="5"/>
  <c r="O228" i="5"/>
  <c r="O5580" i="5"/>
  <c r="O5865" i="5"/>
  <c r="O6091" i="5"/>
  <c r="O153" i="5"/>
  <c r="O6979" i="5"/>
  <c r="O98" i="5"/>
  <c r="O978" i="5"/>
  <c r="O1116" i="5"/>
  <c r="O36" i="5"/>
  <c r="O67" i="5"/>
  <c r="O46" i="5"/>
  <c r="O1695" i="5"/>
  <c r="O55" i="5"/>
  <c r="O21" i="5"/>
  <c r="O105" i="5"/>
  <c r="O191" i="5"/>
  <c r="O248" i="5"/>
  <c r="O306" i="5"/>
  <c r="O257" i="5"/>
  <c r="O515" i="5"/>
  <c r="O260" i="5"/>
  <c r="O530" i="5"/>
  <c r="O273" i="5"/>
  <c r="O300" i="5"/>
  <c r="O299" i="5"/>
  <c r="O287" i="5"/>
  <c r="O559" i="5"/>
  <c r="O6769" i="5"/>
  <c r="O1734" i="5"/>
  <c r="O730" i="5"/>
  <c r="O4926" i="5"/>
  <c r="O5995" i="5"/>
  <c r="O6869" i="5"/>
  <c r="O2672" i="5"/>
  <c r="O2065" i="5"/>
  <c r="O4152" i="5"/>
  <c r="O2134" i="5"/>
  <c r="O3146" i="5"/>
  <c r="O3283" i="5"/>
  <c r="O2764" i="5"/>
  <c r="O6551" i="5"/>
  <c r="O2990" i="5"/>
  <c r="O6319" i="5"/>
  <c r="O4172" i="5"/>
  <c r="O2904" i="5"/>
  <c r="O5918" i="5"/>
  <c r="O2998" i="5"/>
  <c r="O6376" i="5"/>
  <c r="O5923" i="5"/>
  <c r="O3451" i="5"/>
  <c r="O2474" i="5"/>
  <c r="O1185" i="5"/>
  <c r="O1658" i="5"/>
  <c r="O6312" i="5"/>
  <c r="O2071" i="5"/>
  <c r="O2300" i="5"/>
  <c r="O2510" i="5"/>
  <c r="O2360" i="5"/>
  <c r="O3217" i="5"/>
  <c r="O5520" i="5"/>
  <c r="O3850" i="5"/>
  <c r="O4033" i="5"/>
  <c r="O2561" i="5"/>
  <c r="O3210" i="5"/>
  <c r="O3355" i="5"/>
  <c r="O2080" i="5"/>
  <c r="O2208" i="5"/>
  <c r="O1579" i="5"/>
  <c r="O2675" i="5"/>
  <c r="O4670" i="5"/>
  <c r="O2178" i="5"/>
  <c r="O2385" i="5"/>
  <c r="O4324" i="5"/>
  <c r="O1272" i="5"/>
  <c r="O1978" i="5"/>
  <c r="O5717" i="5"/>
  <c r="O3801" i="5"/>
  <c r="O3971" i="5"/>
  <c r="O6887" i="5"/>
  <c r="O4347" i="5"/>
  <c r="O6734" i="5"/>
  <c r="O4694" i="5"/>
  <c r="O2527" i="5"/>
  <c r="O6550" i="5"/>
  <c r="O2848" i="5"/>
  <c r="O4536" i="5"/>
  <c r="O2083" i="5"/>
  <c r="O3718" i="5"/>
  <c r="O5067" i="5"/>
  <c r="O6010" i="5"/>
  <c r="O4056" i="5"/>
  <c r="O4355" i="5"/>
  <c r="O3744" i="5"/>
  <c r="O4471" i="5"/>
  <c r="O1241" i="5"/>
  <c r="O1468" i="5"/>
  <c r="O5963" i="5"/>
  <c r="O5035" i="5"/>
  <c r="O5203" i="5"/>
  <c r="O3489" i="5"/>
  <c r="O4090" i="5"/>
  <c r="O5069" i="5"/>
  <c r="O3867" i="5"/>
  <c r="O2911" i="5"/>
  <c r="O3044" i="5"/>
  <c r="O2938" i="5"/>
  <c r="O5423" i="5"/>
  <c r="O3726" i="5"/>
  <c r="O5609" i="5"/>
  <c r="O4290" i="5"/>
  <c r="O3559" i="5"/>
  <c r="O2541" i="5"/>
  <c r="O5220" i="5"/>
  <c r="O1930" i="5"/>
  <c r="O1902" i="5"/>
  <c r="O4352" i="5"/>
  <c r="O1366" i="5"/>
  <c r="O1433" i="5"/>
  <c r="O2484" i="5"/>
  <c r="O4559" i="5"/>
  <c r="O5787" i="5"/>
  <c r="O2724" i="5"/>
  <c r="O5101" i="5"/>
  <c r="O4285" i="5"/>
  <c r="O4371" i="5"/>
  <c r="O4538" i="5"/>
  <c r="O3690" i="5"/>
  <c r="O4298" i="5"/>
  <c r="O5464" i="5"/>
  <c r="O5644" i="5"/>
  <c r="O5831" i="5"/>
  <c r="O5794" i="5"/>
  <c r="O6624" i="5"/>
  <c r="O4755" i="5"/>
  <c r="O4592" i="5"/>
  <c r="O3762" i="5"/>
  <c r="O3782" i="5"/>
  <c r="O6271" i="5"/>
  <c r="O4567" i="5"/>
  <c r="O2767" i="5"/>
  <c r="O3179" i="5"/>
  <c r="O3299" i="5"/>
  <c r="O5846" i="5"/>
  <c r="O6489" i="5"/>
  <c r="O6643" i="5"/>
  <c r="O1776" i="5"/>
  <c r="O4875" i="5"/>
  <c r="O2111" i="5"/>
  <c r="O6295" i="5"/>
  <c r="O2727" i="5"/>
  <c r="O2782" i="5"/>
  <c r="O5461" i="5"/>
  <c r="O3492" i="5"/>
  <c r="O4921" i="5"/>
  <c r="O7005" i="5"/>
  <c r="O1841" i="5"/>
  <c r="O1879" i="5"/>
  <c r="O5292" i="5"/>
  <c r="O6800" i="5"/>
  <c r="O7006" i="5"/>
  <c r="O6476" i="5"/>
  <c r="O2653" i="5"/>
  <c r="O6829" i="5"/>
  <c r="O6996" i="5"/>
  <c r="O3113" i="5"/>
  <c r="O2344" i="5"/>
  <c r="O2528" i="5"/>
  <c r="O1981" i="5"/>
  <c r="O2086" i="5"/>
  <c r="O2267" i="5"/>
  <c r="O3987" i="5"/>
  <c r="O4972" i="5"/>
  <c r="O4537" i="5"/>
  <c r="O3822" i="5"/>
  <c r="O5024" i="5"/>
  <c r="O6419" i="5"/>
  <c r="O1697" i="5"/>
  <c r="O4717" i="5"/>
  <c r="O5037" i="5"/>
  <c r="O5331" i="5"/>
  <c r="O5968" i="5"/>
  <c r="O2387" i="5"/>
  <c r="O4067" i="5"/>
  <c r="O3317" i="5"/>
  <c r="O3614" i="5"/>
  <c r="O3849" i="5"/>
  <c r="O6154" i="5"/>
  <c r="O4260" i="5"/>
  <c r="O4862" i="5"/>
  <c r="O1228" i="5"/>
  <c r="O5156" i="5"/>
  <c r="O5607" i="5"/>
  <c r="O4006" i="5"/>
  <c r="O4247" i="5"/>
  <c r="O5152" i="5"/>
  <c r="O1956" i="5"/>
  <c r="O5722" i="5"/>
  <c r="O6225" i="5"/>
  <c r="O7017" i="5"/>
  <c r="O1911" i="5"/>
  <c r="O503" i="5"/>
  <c r="O609" i="5"/>
  <c r="O1939" i="5"/>
  <c r="O823" i="5"/>
  <c r="O463" i="5"/>
  <c r="O505" i="5"/>
  <c r="O1150" i="5"/>
  <c r="O1621" i="5"/>
  <c r="O5300" i="5"/>
  <c r="O5964" i="5"/>
  <c r="O6549" i="5"/>
  <c r="O6915" i="5"/>
  <c r="O3496" i="5"/>
  <c r="O3703" i="5"/>
  <c r="O4156" i="5"/>
  <c r="O5410" i="5"/>
  <c r="O6165" i="5"/>
  <c r="O1443" i="5"/>
  <c r="O1665" i="5"/>
  <c r="O474" i="5"/>
  <c r="O2217" i="5"/>
  <c r="O2924" i="5"/>
  <c r="O3717" i="5"/>
  <c r="O4529" i="5"/>
  <c r="O4810" i="5"/>
  <c r="O523" i="5"/>
  <c r="O6162" i="5"/>
  <c r="O6908" i="5"/>
  <c r="O898" i="5"/>
  <c r="O4399" i="5"/>
  <c r="O1132" i="5"/>
  <c r="O4689" i="5"/>
  <c r="O4349" i="5"/>
  <c r="O1681" i="5"/>
  <c r="O1733" i="5"/>
  <c r="O5810" i="5"/>
  <c r="O2060" i="5"/>
  <c r="O6107" i="5"/>
  <c r="O2149" i="5"/>
  <c r="O6170" i="5"/>
  <c r="O6407" i="5"/>
  <c r="O2601" i="5"/>
  <c r="O2909" i="5"/>
  <c r="O5223" i="5"/>
  <c r="O5695" i="5"/>
  <c r="O3833" i="5"/>
  <c r="O1510" i="5"/>
  <c r="O1677" i="5"/>
  <c r="O3633" i="5"/>
  <c r="O4052" i="5"/>
  <c r="O4277" i="5"/>
  <c r="O4372" i="5"/>
  <c r="O2957" i="5"/>
  <c r="O3185" i="5"/>
  <c r="O4650" i="5"/>
  <c r="O1490" i="5"/>
  <c r="O6540" i="5"/>
  <c r="O4487" i="5"/>
  <c r="O2031" i="5"/>
  <c r="O6220" i="5"/>
  <c r="O6362" i="5"/>
  <c r="O2098" i="5"/>
  <c r="O5887" i="5"/>
  <c r="O4145" i="5"/>
  <c r="O4328" i="5"/>
  <c r="O2648" i="5"/>
  <c r="O2778" i="5"/>
  <c r="O4920" i="5"/>
  <c r="O5016" i="5"/>
  <c r="O3220" i="5"/>
  <c r="O3254" i="5"/>
  <c r="O4700" i="5"/>
  <c r="O3923" i="5"/>
  <c r="O1550" i="5"/>
  <c r="O4201" i="5"/>
  <c r="O4398" i="5"/>
  <c r="O4874" i="5"/>
  <c r="O1942" i="5"/>
  <c r="O5521" i="5"/>
  <c r="O3523" i="5"/>
  <c r="O3790" i="5"/>
  <c r="O2468" i="5"/>
  <c r="O6487" i="5"/>
  <c r="O4450" i="5"/>
  <c r="O2744" i="5"/>
  <c r="O2777" i="5"/>
  <c r="O4960" i="5"/>
  <c r="O3025" i="5"/>
  <c r="O5279" i="5"/>
  <c r="O5339" i="5"/>
  <c r="O5572" i="5"/>
  <c r="O5764" i="5"/>
  <c r="O1522" i="5"/>
  <c r="O6249" i="5"/>
  <c r="O1588" i="5"/>
  <c r="O4574" i="5"/>
  <c r="O4668" i="5"/>
  <c r="O1820" i="5"/>
  <c r="O5186" i="5"/>
  <c r="O5596" i="5"/>
  <c r="O6474" i="5"/>
  <c r="O2598" i="5"/>
  <c r="O2673" i="5"/>
  <c r="O6035" i="5"/>
  <c r="O6340" i="5"/>
  <c r="O3281" i="5"/>
  <c r="O4087" i="5"/>
  <c r="O6499" i="5"/>
  <c r="O2681" i="5"/>
  <c r="O4520" i="5"/>
  <c r="O2868" i="5"/>
  <c r="O3124" i="5"/>
  <c r="O5885" i="5"/>
  <c r="O4024" i="5"/>
  <c r="O2015" i="5"/>
  <c r="O1963" i="5"/>
  <c r="O5406" i="5"/>
  <c r="O2883" i="5"/>
  <c r="O6513" i="5"/>
  <c r="O4346" i="5"/>
  <c r="O4354" i="5"/>
  <c r="O742" i="5"/>
  <c r="O1989" i="5"/>
  <c r="O2880" i="5"/>
  <c r="O141" i="5"/>
  <c r="O285" i="5"/>
  <c r="O774" i="5"/>
  <c r="O3558" i="5"/>
  <c r="O3993" i="5"/>
  <c r="O2899" i="5"/>
  <c r="O1427" i="5"/>
  <c r="O68" i="5"/>
  <c r="O1683" i="5"/>
  <c r="O1742" i="5"/>
  <c r="O2879" i="5"/>
  <c r="O6727" i="5"/>
  <c r="O6923" i="5"/>
  <c r="O3060" i="5"/>
  <c r="O229" i="5"/>
  <c r="O160" i="5"/>
  <c r="O101" i="5"/>
  <c r="O506" i="5"/>
  <c r="O543" i="5"/>
  <c r="O247" i="5"/>
  <c r="O573" i="5"/>
  <c r="O1345" i="5"/>
  <c r="O4518" i="5"/>
  <c r="O794" i="5"/>
  <c r="O2014" i="5"/>
  <c r="O2067" i="5"/>
  <c r="O2412" i="5"/>
  <c r="O2771" i="5"/>
  <c r="O2913" i="5"/>
  <c r="O3011" i="5"/>
  <c r="O3150" i="5"/>
  <c r="O649" i="5"/>
  <c r="O1498" i="5"/>
  <c r="O6766" i="5"/>
  <c r="O4682" i="5"/>
  <c r="O4832" i="5"/>
  <c r="O1924" i="5"/>
  <c r="O2035" i="5"/>
  <c r="O2274" i="5"/>
  <c r="O3074" i="5"/>
  <c r="O217" i="5"/>
  <c r="O206" i="5"/>
  <c r="O207" i="5"/>
  <c r="O6768" i="5"/>
  <c r="O118" i="5"/>
  <c r="O416" i="5"/>
  <c r="O32" i="5"/>
  <c r="O81" i="5"/>
  <c r="O72" i="5"/>
  <c r="O62" i="5"/>
  <c r="O51" i="5"/>
  <c r="O271" i="5"/>
  <c r="O288" i="5"/>
  <c r="O283" i="5"/>
  <c r="O267" i="5"/>
  <c r="O293" i="5"/>
  <c r="O281" i="5"/>
  <c r="O295" i="5"/>
  <c r="O550" i="5"/>
  <c r="O551" i="5"/>
  <c r="O554" i="5"/>
  <c r="O957" i="5"/>
  <c r="O1109" i="5"/>
  <c r="O1653" i="5"/>
  <c r="O1704" i="5"/>
  <c r="O1747" i="5"/>
  <c r="O2934" i="5"/>
  <c r="O3507" i="5"/>
  <c r="O748" i="5"/>
  <c r="O817" i="5"/>
  <c r="O5390" i="5"/>
  <c r="O5781" i="5"/>
  <c r="O6910" i="5"/>
  <c r="O1339" i="5"/>
  <c r="O2021" i="5"/>
  <c r="O3486" i="5"/>
  <c r="O3653" i="5"/>
  <c r="O3910" i="5"/>
  <c r="O2416" i="5"/>
  <c r="O2801" i="5"/>
  <c r="O2948" i="5"/>
  <c r="O3026" i="5"/>
  <c r="O1350" i="5"/>
  <c r="O332" i="5"/>
  <c r="O3479" i="5"/>
  <c r="O3616" i="5"/>
  <c r="O3846" i="5"/>
  <c r="O1659" i="5"/>
  <c r="O6801" i="5"/>
  <c r="O1771" i="5"/>
  <c r="O1867" i="5"/>
  <c r="O4991" i="5"/>
  <c r="O5206" i="5"/>
  <c r="O1961" i="5"/>
  <c r="O5555" i="5"/>
  <c r="O6028" i="5"/>
  <c r="O6224" i="5"/>
  <c r="O6352" i="5"/>
  <c r="O2656" i="5"/>
  <c r="O6807" i="5"/>
  <c r="O3023" i="5"/>
  <c r="O376" i="5"/>
  <c r="O218" i="5"/>
  <c r="O442" i="5"/>
  <c r="O432" i="5"/>
  <c r="O208" i="5"/>
  <c r="O214" i="5"/>
  <c r="O177" i="5"/>
  <c r="O158" i="5"/>
  <c r="O149" i="5"/>
  <c r="O91" i="5"/>
  <c r="O132" i="5"/>
  <c r="O923" i="5"/>
  <c r="O946" i="5"/>
  <c r="O1223" i="5"/>
  <c r="O84" i="5"/>
  <c r="O135" i="5"/>
  <c r="O1884" i="5"/>
  <c r="O165" i="5"/>
  <c r="O202" i="5"/>
  <c r="O227" i="5"/>
  <c r="O261" i="5"/>
  <c r="O274" i="5"/>
  <c r="O298" i="5"/>
  <c r="O307" i="5"/>
  <c r="O276" i="5"/>
  <c r="O5489" i="5"/>
  <c r="O294" i="5"/>
  <c r="O304" i="5"/>
  <c r="O544" i="5"/>
  <c r="O252" i="5"/>
  <c r="O308" i="5"/>
  <c r="O556" i="5"/>
  <c r="O571" i="5"/>
  <c r="O318" i="5"/>
  <c r="O597" i="5"/>
  <c r="O1242" i="5"/>
  <c r="O665" i="5"/>
  <c r="O1960" i="5"/>
  <c r="O752" i="5"/>
  <c r="O5109" i="5"/>
  <c r="O814" i="5"/>
  <c r="O6024" i="5"/>
  <c r="O924" i="5"/>
  <c r="O1559" i="5"/>
  <c r="O6943" i="5"/>
  <c r="O3291" i="5"/>
  <c r="O2595" i="5"/>
  <c r="O1318" i="5"/>
  <c r="O1356" i="5"/>
  <c r="O1954" i="5"/>
  <c r="O2593" i="5"/>
  <c r="O1968" i="5"/>
  <c r="O2140" i="5"/>
  <c r="O2270" i="5"/>
  <c r="O2472" i="5"/>
  <c r="O4385" i="5"/>
  <c r="O1178" i="5"/>
  <c r="O1263" i="5"/>
  <c r="O3232" i="5"/>
  <c r="O3366" i="5"/>
  <c r="O6547" i="5"/>
  <c r="O1732" i="5"/>
  <c r="O1800" i="5"/>
  <c r="O1846" i="5"/>
  <c r="O5961" i="5"/>
  <c r="O6571" i="5"/>
  <c r="O2674" i="5"/>
  <c r="O2949" i="5"/>
  <c r="O5330" i="5"/>
  <c r="O1996" i="5"/>
  <c r="O2058" i="5"/>
  <c r="O3733" i="5"/>
  <c r="O2295" i="5"/>
  <c r="O2334" i="5"/>
  <c r="O2493" i="5"/>
  <c r="O2606" i="5"/>
  <c r="O2647" i="5"/>
  <c r="O2851" i="5"/>
  <c r="O2972" i="5"/>
  <c r="O3087" i="5"/>
  <c r="O1313" i="5"/>
  <c r="O1365" i="5"/>
  <c r="O1457" i="5"/>
  <c r="O3996" i="5"/>
  <c r="O1577" i="5"/>
  <c r="O1626" i="5"/>
  <c r="O1666" i="5"/>
  <c r="O4711" i="5"/>
  <c r="O4877" i="5"/>
  <c r="O5026" i="5"/>
  <c r="O1895" i="5"/>
  <c r="O5362" i="5"/>
  <c r="O2019" i="5"/>
  <c r="O5996" i="5"/>
  <c r="O6112" i="5"/>
  <c r="O6589" i="5"/>
  <c r="O2698" i="5"/>
  <c r="O3288" i="5"/>
  <c r="O4739" i="5"/>
  <c r="O5139" i="5"/>
  <c r="O5364" i="5"/>
  <c r="O6608" i="5"/>
  <c r="O6674" i="5"/>
  <c r="O3343" i="5"/>
  <c r="O2088" i="5"/>
  <c r="O2222" i="5"/>
  <c r="O2315" i="5"/>
  <c r="O2390" i="5"/>
  <c r="O4411" i="5"/>
  <c r="O2695" i="5"/>
  <c r="O2908" i="5"/>
  <c r="O3013" i="5"/>
  <c r="O3144" i="5"/>
  <c r="O3260" i="5"/>
  <c r="O3421" i="5"/>
  <c r="O3810" i="5"/>
  <c r="O1552" i="5"/>
  <c r="O4253" i="5"/>
  <c r="O1689" i="5"/>
  <c r="O1761" i="5"/>
  <c r="O5058" i="5"/>
  <c r="O5202" i="5"/>
  <c r="O5505" i="5"/>
  <c r="O2260" i="5"/>
  <c r="O6700" i="5"/>
  <c r="O2954" i="5"/>
  <c r="O3369" i="5"/>
  <c r="O3452" i="5"/>
  <c r="O4865" i="5"/>
  <c r="O5042" i="5"/>
  <c r="O5192" i="5"/>
  <c r="O6726" i="5"/>
  <c r="O3599" i="5"/>
  <c r="O4683" i="5"/>
  <c r="O6460" i="5"/>
  <c r="O151" i="5"/>
  <c r="O4376" i="5"/>
  <c r="O6945" i="5"/>
  <c r="O651" i="5"/>
  <c r="O4059" i="5"/>
  <c r="O406" i="5"/>
  <c r="O2026" i="5"/>
  <c r="O2075" i="5"/>
  <c r="O608" i="5"/>
  <c r="O1309" i="5"/>
  <c r="O1465" i="5"/>
  <c r="O890" i="5"/>
  <c r="O1876" i="5"/>
  <c r="O1993" i="5"/>
  <c r="O2245" i="5"/>
  <c r="O6871" i="5"/>
  <c r="O152" i="5"/>
  <c r="O937" i="5"/>
  <c r="O408" i="5"/>
  <c r="O1436" i="5"/>
  <c r="O451" i="5"/>
  <c r="O522" i="5"/>
  <c r="O546" i="5"/>
  <c r="O681" i="5"/>
  <c r="O731" i="5"/>
  <c r="O4447" i="5"/>
  <c r="O3471" i="5"/>
  <c r="O1033" i="5"/>
  <c r="O607" i="5"/>
  <c r="O3215" i="5"/>
  <c r="O3807" i="5"/>
  <c r="O1544" i="5"/>
  <c r="O1728" i="5"/>
  <c r="O5471" i="5"/>
  <c r="O5977" i="5"/>
  <c r="O5507" i="5"/>
  <c r="O1200" i="5"/>
  <c r="O1831" i="5"/>
  <c r="O4153" i="5"/>
  <c r="O5866" i="5"/>
  <c r="O2179" i="5"/>
  <c r="O1420" i="5"/>
  <c r="O5775" i="5"/>
  <c r="O921" i="5"/>
  <c r="O1687" i="5"/>
  <c r="O3160" i="5"/>
  <c r="O2145" i="5"/>
  <c r="O1766" i="5"/>
  <c r="O1969" i="5"/>
  <c r="O3738" i="5"/>
  <c r="O6837" i="5"/>
  <c r="O5132" i="5"/>
  <c r="O5301" i="5"/>
  <c r="O5415" i="5"/>
  <c r="O887" i="5"/>
  <c r="O896" i="5"/>
  <c r="O3172" i="5"/>
  <c r="O1072" i="5"/>
  <c r="O1120" i="5"/>
  <c r="O599" i="5"/>
  <c r="O982" i="5"/>
  <c r="O2185" i="5"/>
  <c r="O1343" i="5"/>
  <c r="O1950" i="5"/>
  <c r="O1454" i="5"/>
  <c r="O4069" i="5"/>
  <c r="O1625" i="5"/>
  <c r="O4701" i="5"/>
  <c r="O2602" i="5"/>
  <c r="O5579" i="5"/>
  <c r="O856" i="5"/>
  <c r="O6986" i="5"/>
  <c r="O906" i="5"/>
  <c r="O3802" i="5"/>
  <c r="O4233" i="5"/>
  <c r="O4737" i="5"/>
  <c r="O2966" i="5"/>
  <c r="O5267" i="5"/>
  <c r="O1278" i="5"/>
  <c r="O5819" i="5"/>
  <c r="O4541" i="5"/>
  <c r="O3880" i="5"/>
  <c r="O776" i="5"/>
  <c r="O824" i="5"/>
  <c r="O1541" i="5"/>
  <c r="O5895" i="5"/>
  <c r="O4486" i="5"/>
  <c r="O1797" i="5"/>
  <c r="O2654" i="5"/>
  <c r="O4485" i="5"/>
  <c r="O1126" i="5"/>
  <c r="O611" i="5"/>
  <c r="O1464" i="5"/>
  <c r="O1947" i="5"/>
  <c r="O2233" i="5"/>
  <c r="O6323" i="5"/>
  <c r="O5928" i="5"/>
  <c r="O2124" i="5"/>
  <c r="O2680" i="5"/>
  <c r="O2987" i="5"/>
  <c r="O3776" i="5"/>
  <c r="O5917" i="5"/>
  <c r="O1943" i="5"/>
  <c r="O5942" i="5"/>
  <c r="O2358" i="5"/>
  <c r="O5177" i="5"/>
  <c r="O549" i="5"/>
  <c r="O88" i="5"/>
  <c r="O1967" i="5"/>
  <c r="O2156" i="5"/>
  <c r="O1134" i="5"/>
  <c r="O5020" i="5"/>
  <c r="O3583" i="5"/>
  <c r="O653" i="5"/>
  <c r="O2929" i="5"/>
  <c r="O5373" i="5"/>
  <c r="O998" i="5"/>
  <c r="O6190" i="5"/>
  <c r="O1315" i="5"/>
  <c r="O3282" i="5"/>
  <c r="O3804" i="5"/>
  <c r="O6431" i="5"/>
  <c r="O422" i="5"/>
  <c r="O825" i="5"/>
  <c r="O5768" i="5"/>
  <c r="O358" i="5"/>
  <c r="O437" i="5"/>
  <c r="O737" i="5"/>
  <c r="O1976" i="5"/>
  <c r="O2171" i="5"/>
  <c r="O3045" i="5"/>
  <c r="O619" i="5"/>
  <c r="O627" i="5"/>
  <c r="O631" i="5"/>
  <c r="O644" i="5"/>
  <c r="O1456" i="5"/>
  <c r="O670" i="5"/>
  <c r="O1971" i="5"/>
  <c r="O2263" i="5"/>
  <c r="O703" i="5"/>
  <c r="O3276" i="5"/>
  <c r="O3438" i="5"/>
  <c r="O3607" i="5"/>
  <c r="O4593" i="5"/>
  <c r="O4885" i="5"/>
  <c r="O5576" i="5"/>
  <c r="O6204" i="5"/>
  <c r="O1700" i="5"/>
  <c r="O2872" i="5"/>
  <c r="O3193" i="5"/>
  <c r="O1142" i="5"/>
  <c r="O3310" i="5"/>
  <c r="O2186" i="5"/>
  <c r="O2259" i="5"/>
  <c r="O600" i="5"/>
  <c r="O4815" i="5"/>
  <c r="O612" i="5"/>
  <c r="O5112" i="5"/>
  <c r="O5366" i="5"/>
  <c r="O804" i="5"/>
  <c r="O3844" i="5"/>
  <c r="O1824" i="5"/>
  <c r="O5432" i="5"/>
  <c r="O2200" i="5"/>
  <c r="O5938" i="5"/>
  <c r="O6223" i="5"/>
  <c r="O2693" i="5"/>
  <c r="O2832" i="5"/>
  <c r="O2956" i="5"/>
  <c r="O3167" i="5"/>
  <c r="O365" i="5"/>
  <c r="O1562" i="5"/>
  <c r="O6479" i="5"/>
  <c r="O433" i="5"/>
  <c r="O6030" i="5"/>
  <c r="O357" i="5"/>
  <c r="O6851" i="5"/>
  <c r="O953" i="5"/>
  <c r="O5291" i="5"/>
  <c r="O1995" i="5"/>
  <c r="O2054" i="5"/>
  <c r="O2221" i="5"/>
  <c r="O2289" i="5"/>
  <c r="O1137" i="5"/>
  <c r="O595" i="5"/>
  <c r="O5076" i="5"/>
  <c r="O3176" i="5"/>
  <c r="O3287" i="5"/>
  <c r="O1384" i="5"/>
  <c r="O1440" i="5"/>
  <c r="O1482" i="5"/>
  <c r="O1520" i="5"/>
  <c r="O1727" i="5"/>
  <c r="O1837" i="5"/>
  <c r="O677" i="5"/>
  <c r="O683" i="5"/>
  <c r="O5504" i="5"/>
  <c r="O5847" i="5"/>
  <c r="O694" i="5"/>
  <c r="O2408" i="5"/>
  <c r="O717" i="5"/>
  <c r="O6966" i="5"/>
  <c r="O2975" i="5"/>
  <c r="O3224" i="5"/>
  <c r="O3347" i="5"/>
  <c r="O3472" i="5"/>
  <c r="O3661" i="5"/>
  <c r="O3911" i="5"/>
  <c r="O4012" i="5"/>
  <c r="O4649" i="5"/>
  <c r="O4941" i="5"/>
  <c r="O1880" i="5"/>
  <c r="O5841" i="5"/>
  <c r="O6070" i="5"/>
  <c r="O6247" i="5"/>
  <c r="O6673" i="5"/>
  <c r="O385" i="5"/>
  <c r="O459" i="5"/>
  <c r="O494" i="5"/>
  <c r="O795" i="5"/>
  <c r="O2022" i="5"/>
  <c r="O2081" i="5"/>
  <c r="O2227" i="5"/>
  <c r="O1015" i="5"/>
  <c r="O2729" i="5"/>
  <c r="O1154" i="5"/>
  <c r="O1197" i="5"/>
  <c r="O5098" i="5"/>
  <c r="O5282" i="5"/>
  <c r="O5463" i="5"/>
  <c r="O5649" i="5"/>
  <c r="O1452" i="5"/>
  <c r="O1483" i="5"/>
  <c r="O1529" i="5"/>
  <c r="O4343" i="5"/>
  <c r="O1674" i="5"/>
  <c r="O5748" i="5"/>
  <c r="O4940" i="5"/>
  <c r="O1933" i="5"/>
  <c r="O5457" i="5"/>
  <c r="O5657" i="5"/>
  <c r="O2214" i="5"/>
  <c r="O2287" i="5"/>
  <c r="O6273" i="5"/>
  <c r="O2609" i="5"/>
  <c r="O2917" i="5"/>
  <c r="O3016" i="5"/>
  <c r="O4128" i="5"/>
  <c r="O832" i="5"/>
  <c r="O5624" i="5"/>
  <c r="O6771" i="5"/>
  <c r="O6902" i="5"/>
  <c r="O445" i="5"/>
  <c r="O958" i="5"/>
  <c r="O1256" i="5"/>
  <c r="O3861" i="5"/>
  <c r="O3732" i="5"/>
  <c r="O993" i="5"/>
  <c r="O4468" i="5"/>
  <c r="O2085" i="5"/>
  <c r="O2150" i="5"/>
  <c r="O1147" i="5"/>
  <c r="O4426" i="5"/>
  <c r="O4608" i="5"/>
  <c r="O6858" i="5"/>
  <c r="O540" i="5"/>
  <c r="O2568" i="5"/>
  <c r="O286" i="5"/>
  <c r="O5397" i="5"/>
  <c r="O58" i="5"/>
  <c r="O1276" i="5"/>
  <c r="O3226" i="5"/>
  <c r="O1584" i="5"/>
  <c r="O5324" i="5"/>
  <c r="O2428" i="5"/>
  <c r="O2576" i="5"/>
  <c r="O37" i="5"/>
  <c r="O107" i="5"/>
  <c r="O77" i="5"/>
  <c r="O117" i="5"/>
  <c r="O175" i="5"/>
  <c r="O514" i="5"/>
  <c r="O537" i="5"/>
  <c r="O6282" i="5"/>
  <c r="O569" i="5"/>
  <c r="O244" i="5"/>
  <c r="O815" i="5"/>
  <c r="O6525" i="5"/>
  <c r="O6661" i="5"/>
  <c r="O2172" i="5"/>
  <c r="O2492" i="5"/>
  <c r="O2610" i="5"/>
  <c r="O2926" i="5"/>
  <c r="O1235" i="5"/>
  <c r="O76" i="5"/>
  <c r="O42" i="5"/>
  <c r="O1458" i="5"/>
  <c r="O5235" i="5"/>
  <c r="O1618" i="5"/>
  <c r="O695" i="5"/>
  <c r="O5997" i="5"/>
  <c r="O6304" i="5"/>
  <c r="O707" i="5"/>
  <c r="O134" i="5"/>
  <c r="O467" i="5"/>
  <c r="O484" i="5"/>
  <c r="O519" i="5"/>
  <c r="O4281" i="5"/>
  <c r="O296" i="5"/>
  <c r="O904" i="5"/>
  <c r="O243" i="5"/>
  <c r="O555" i="5"/>
  <c r="O568" i="5"/>
  <c r="O1382" i="5"/>
  <c r="O1634" i="5"/>
  <c r="O1756" i="5"/>
  <c r="O5757" i="5"/>
  <c r="O4369" i="5"/>
  <c r="O5167" i="5"/>
  <c r="O5494" i="5"/>
  <c r="O6632" i="5"/>
  <c r="O6735" i="5"/>
  <c r="O932" i="5"/>
  <c r="O690" i="5"/>
  <c r="O2123" i="5"/>
  <c r="O1327" i="5"/>
  <c r="O3787" i="5"/>
  <c r="O6718" i="5"/>
  <c r="O6865" i="5"/>
  <c r="O2932" i="5"/>
  <c r="O3231" i="5"/>
  <c r="O5914" i="5"/>
  <c r="O1685" i="5"/>
  <c r="O2143" i="5"/>
  <c r="O2068" i="5"/>
  <c r="O3617" i="5"/>
  <c r="O1025" i="5"/>
  <c r="O1119" i="5"/>
  <c r="O2751" i="5"/>
  <c r="O4807" i="5"/>
  <c r="O1240" i="5"/>
  <c r="O1282" i="5"/>
  <c r="O3250" i="5"/>
  <c r="O5732" i="5"/>
  <c r="O3806" i="5"/>
  <c r="O1694" i="5"/>
  <c r="O5124" i="5"/>
  <c r="O5496" i="5"/>
  <c r="O5720" i="5"/>
  <c r="O5913" i="5"/>
  <c r="O2690" i="5"/>
  <c r="O3139" i="5"/>
  <c r="O3813" i="5"/>
  <c r="O3992" i="5"/>
  <c r="O2082" i="5"/>
  <c r="O3454" i="5"/>
  <c r="O2141" i="5"/>
  <c r="O2277" i="5"/>
  <c r="O4475" i="5"/>
  <c r="O1140" i="5"/>
  <c r="O1181" i="5"/>
  <c r="O5031" i="5"/>
  <c r="O5145" i="5"/>
  <c r="O1317" i="5"/>
  <c r="O3604" i="5"/>
  <c r="O1463" i="5"/>
  <c r="O6748" i="5"/>
  <c r="O6682" i="5"/>
  <c r="O3046" i="5"/>
  <c r="O3412" i="5"/>
  <c r="O3623" i="5"/>
  <c r="O3864" i="5"/>
  <c r="O3029" i="5"/>
  <c r="O2839" i="5"/>
  <c r="O976" i="5"/>
  <c r="O2175" i="5"/>
  <c r="O1007" i="5"/>
  <c r="O1131" i="5"/>
  <c r="O1164" i="5"/>
  <c r="O1193" i="5"/>
  <c r="O1250" i="5"/>
  <c r="O3192" i="5"/>
  <c r="O5478" i="5"/>
  <c r="O3460" i="5"/>
  <c r="O3696" i="5"/>
  <c r="O1479" i="5"/>
  <c r="O6600" i="5"/>
  <c r="O1725" i="5"/>
  <c r="O1767" i="5"/>
  <c r="O1814" i="5"/>
  <c r="O1873" i="5"/>
  <c r="O1916" i="5"/>
  <c r="O1970" i="5"/>
  <c r="O2070" i="5"/>
  <c r="O2188" i="5"/>
  <c r="O6007" i="5"/>
  <c r="O6218" i="5"/>
  <c r="O2612" i="5"/>
  <c r="O2726" i="5"/>
  <c r="O2983" i="5"/>
  <c r="O3084" i="5"/>
  <c r="O3166" i="5"/>
  <c r="O3480" i="5"/>
  <c r="O3704" i="5"/>
  <c r="O5703" i="5"/>
  <c r="O1215" i="5"/>
  <c r="O452" i="5"/>
  <c r="O2825" i="5"/>
  <c r="O2174" i="5"/>
  <c r="O504" i="5"/>
  <c r="O1985" i="5"/>
  <c r="O719" i="5"/>
  <c r="O4889" i="5"/>
  <c r="O3573" i="5"/>
  <c r="O5136" i="5"/>
  <c r="O2003" i="5"/>
  <c r="O2087" i="5"/>
  <c r="O3686" i="5"/>
  <c r="O2278" i="5"/>
  <c r="O4444" i="5"/>
  <c r="O4524" i="5"/>
  <c r="O2807" i="5"/>
  <c r="O2912" i="5"/>
  <c r="O3042" i="5"/>
  <c r="O1308" i="5"/>
  <c r="O3341" i="5"/>
  <c r="O5590" i="5"/>
  <c r="O5828" i="5"/>
  <c r="O6023" i="5"/>
  <c r="O1633" i="5"/>
  <c r="O4619" i="5"/>
  <c r="O4728" i="5"/>
  <c r="O4871" i="5"/>
  <c r="O5195" i="5"/>
  <c r="O5587" i="5"/>
  <c r="O5822" i="5"/>
  <c r="O2266" i="5"/>
  <c r="O2372" i="5"/>
  <c r="O4110" i="5"/>
  <c r="O5071" i="5"/>
  <c r="O5131" i="5"/>
  <c r="O5970" i="5"/>
  <c r="O6206" i="5"/>
  <c r="O888" i="5"/>
  <c r="O3292" i="5"/>
  <c r="O938" i="5"/>
  <c r="O5181" i="5"/>
  <c r="O1271" i="5"/>
  <c r="O5502" i="5"/>
  <c r="O1367" i="5"/>
  <c r="O436" i="5"/>
  <c r="O2907" i="5"/>
  <c r="O3189" i="5"/>
  <c r="O668" i="5"/>
  <c r="O5711" i="5"/>
  <c r="O476" i="5"/>
  <c r="O477" i="5"/>
  <c r="O501" i="5"/>
  <c r="O552" i="5"/>
  <c r="O1219" i="5"/>
  <c r="O1290" i="5"/>
  <c r="O1370" i="5"/>
  <c r="O1249" i="5"/>
  <c r="O1688" i="5"/>
  <c r="O1958" i="5"/>
  <c r="O2048" i="5"/>
  <c r="O693" i="5"/>
  <c r="O704" i="5"/>
  <c r="O4952" i="5"/>
  <c r="O26" i="5"/>
  <c r="O1368" i="5"/>
  <c r="O1042" i="5"/>
  <c r="O605" i="5"/>
  <c r="O321" i="5"/>
  <c r="O4022" i="5"/>
  <c r="O1158" i="5"/>
  <c r="O31" i="5"/>
  <c r="O2445" i="5"/>
  <c r="O606" i="5"/>
  <c r="O642" i="5"/>
  <c r="O655" i="5"/>
  <c r="O343" i="5"/>
  <c r="O440" i="5"/>
  <c r="O2158" i="5"/>
  <c r="O1087" i="5"/>
  <c r="O324" i="5"/>
  <c r="O1388" i="5"/>
  <c r="O1542" i="5"/>
  <c r="O1678" i="5"/>
  <c r="O669" i="5"/>
  <c r="O2272" i="5"/>
  <c r="O204" i="5"/>
  <c r="O6857" i="5"/>
  <c r="O589" i="5"/>
  <c r="O2453" i="5"/>
  <c r="O82" i="5"/>
  <c r="O633" i="5"/>
  <c r="O3474" i="5"/>
  <c r="O3847" i="5"/>
  <c r="O4009" i="5"/>
  <c r="O4483" i="5"/>
  <c r="O672" i="5"/>
  <c r="O1819" i="5"/>
  <c r="O342" i="5"/>
  <c r="O706" i="5"/>
  <c r="O725" i="5"/>
  <c r="O162" i="5"/>
  <c r="O4517" i="5"/>
  <c r="O1392" i="5"/>
  <c r="O1166" i="5"/>
  <c r="O2477" i="5"/>
  <c r="O610" i="5"/>
  <c r="O645" i="5"/>
  <c r="O636" i="5"/>
  <c r="O1404" i="5"/>
  <c r="O52" i="5"/>
  <c r="O1565" i="5"/>
  <c r="O95" i="5"/>
  <c r="O2806" i="5"/>
  <c r="O341" i="5"/>
  <c r="O5951" i="5"/>
  <c r="O6203" i="5"/>
  <c r="O2836" i="5"/>
  <c r="O729" i="5"/>
  <c r="O382" i="5"/>
  <c r="O383" i="5"/>
  <c r="O438" i="5"/>
  <c r="O398" i="5"/>
  <c r="O354" i="5"/>
  <c r="O140" i="5"/>
  <c r="O402" i="5"/>
  <c r="O272" i="5"/>
  <c r="O516" i="5"/>
  <c r="O2176" i="5"/>
  <c r="O2369" i="5"/>
  <c r="O1180" i="5"/>
  <c r="O41" i="5"/>
  <c r="O3515" i="5"/>
  <c r="O646" i="5"/>
  <c r="O1508" i="5"/>
  <c r="O4057" i="5"/>
  <c r="O1691" i="5"/>
  <c r="O123" i="5"/>
  <c r="O128" i="5"/>
  <c r="O1868" i="5"/>
  <c r="O2290" i="5"/>
  <c r="O708" i="5"/>
  <c r="O3333" i="5"/>
  <c r="O3672" i="5"/>
  <c r="O765" i="5"/>
  <c r="O201" i="5"/>
  <c r="O5956" i="5"/>
  <c r="O138" i="5"/>
  <c r="O368" i="5"/>
  <c r="O360" i="5"/>
  <c r="O392" i="5"/>
  <c r="O962" i="5"/>
  <c r="O63" i="5"/>
  <c r="O71" i="5"/>
  <c r="O254" i="5"/>
  <c r="O570" i="5"/>
  <c r="O16" i="5"/>
  <c r="O623" i="5"/>
  <c r="O643" i="5"/>
  <c r="O3268" i="5"/>
  <c r="O641" i="5"/>
  <c r="O1434" i="5"/>
  <c r="O60" i="5"/>
  <c r="O1575" i="5"/>
  <c r="O28" i="5"/>
  <c r="O1709" i="5"/>
  <c r="O1763" i="5"/>
  <c r="O4916" i="5"/>
  <c r="O146" i="5"/>
  <c r="O344" i="5"/>
  <c r="O6246" i="5"/>
  <c r="O2734" i="5"/>
  <c r="O2842" i="5"/>
  <c r="O367" i="5"/>
  <c r="O3912" i="5"/>
  <c r="O4085" i="5"/>
  <c r="O4589" i="5"/>
  <c r="O250" i="5"/>
  <c r="O215" i="5"/>
  <c r="O443" i="5"/>
  <c r="O5802" i="5"/>
  <c r="O391" i="5"/>
  <c r="O355" i="5"/>
  <c r="O359" i="5"/>
  <c r="O6901" i="5"/>
  <c r="O915" i="5"/>
  <c r="O150" i="5"/>
  <c r="O973" i="5"/>
  <c r="O59" i="5"/>
  <c r="O35" i="5"/>
  <c r="O1314" i="5"/>
  <c r="O5976" i="5"/>
  <c r="O6559" i="5"/>
  <c r="O168" i="5"/>
  <c r="O481" i="5"/>
  <c r="O4884" i="5"/>
  <c r="O1096" i="5"/>
  <c r="O666" i="5"/>
  <c r="O2869" i="5"/>
  <c r="O529" i="5"/>
  <c r="O6146" i="5"/>
  <c r="O4018" i="5"/>
  <c r="O4368" i="5"/>
  <c r="O820" i="5"/>
  <c r="O819" i="5"/>
  <c r="O1387" i="5"/>
  <c r="O580" i="5"/>
  <c r="O3707" i="5"/>
  <c r="O616" i="5"/>
  <c r="O614" i="5"/>
  <c r="O1216" i="5"/>
  <c r="O329" i="5"/>
  <c r="O647" i="5"/>
  <c r="O45" i="5"/>
  <c r="O19" i="5"/>
  <c r="O1517" i="5"/>
  <c r="O661" i="5"/>
  <c r="O1609" i="5"/>
  <c r="O1640" i="5"/>
  <c r="O338" i="5"/>
  <c r="O116" i="5"/>
  <c r="O339" i="5"/>
  <c r="O1885" i="5"/>
  <c r="O187" i="5"/>
  <c r="O345" i="5"/>
  <c r="O2318" i="5"/>
  <c r="O2504" i="5"/>
  <c r="O353" i="5"/>
  <c r="O6730" i="5"/>
  <c r="O726" i="5"/>
  <c r="O396" i="5"/>
  <c r="O738" i="5"/>
  <c r="O405" i="5"/>
  <c r="O372" i="5"/>
  <c r="O3545" i="5"/>
  <c r="O4289" i="5"/>
  <c r="O447" i="5"/>
  <c r="O430" i="5"/>
  <c r="O223" i="5"/>
  <c r="O197" i="5"/>
  <c r="O427" i="5"/>
  <c r="O166" i="5"/>
  <c r="O106" i="5"/>
  <c r="O374" i="5"/>
  <c r="O147" i="5"/>
  <c r="O126" i="5"/>
  <c r="O381" i="5"/>
  <c r="O1110" i="5"/>
  <c r="O420" i="5"/>
  <c r="O446" i="5"/>
  <c r="O34" i="5"/>
  <c r="O6741" i="5"/>
  <c r="O49" i="5"/>
  <c r="O143" i="5"/>
  <c r="O169" i="5"/>
  <c r="O190" i="5"/>
  <c r="O194" i="5"/>
  <c r="O196" i="5"/>
  <c r="O491" i="5"/>
  <c r="O728" i="5"/>
  <c r="O4588" i="5"/>
  <c r="O781" i="5"/>
  <c r="O4977" i="5"/>
  <c r="O534" i="5"/>
  <c r="O239" i="5"/>
  <c r="O220" i="5"/>
  <c r="O1059" i="5"/>
  <c r="O1521" i="5"/>
  <c r="O6755" i="5"/>
  <c r="O1769" i="5"/>
  <c r="O753" i="5"/>
  <c r="O769" i="5"/>
  <c r="O5412" i="5"/>
  <c r="O6336" i="5"/>
  <c r="O6875" i="5"/>
  <c r="O925" i="5"/>
  <c r="O939" i="5"/>
  <c r="O496" i="5"/>
  <c r="O579" i="5"/>
  <c r="O586" i="5"/>
  <c r="O3875" i="5"/>
  <c r="O2489" i="5"/>
  <c r="O2520" i="5"/>
  <c r="O613" i="5"/>
  <c r="O1201" i="5"/>
  <c r="O626" i="5"/>
  <c r="O628" i="5"/>
  <c r="O333" i="5"/>
  <c r="O637" i="5"/>
  <c r="O1408" i="5"/>
  <c r="O30" i="5"/>
  <c r="O657" i="5"/>
  <c r="O336" i="5"/>
  <c r="O4238" i="5"/>
  <c r="O1668" i="5"/>
  <c r="O1723" i="5"/>
  <c r="O1770" i="5"/>
  <c r="O340" i="5"/>
  <c r="O682" i="5"/>
  <c r="O2126" i="5"/>
  <c r="O349" i="5"/>
  <c r="O6306" i="5"/>
  <c r="O715" i="5"/>
  <c r="O723" i="5"/>
  <c r="O6958" i="5"/>
  <c r="O733" i="5"/>
  <c r="O213" i="5"/>
  <c r="O4008" i="5"/>
  <c r="O4146" i="5"/>
  <c r="O237" i="5"/>
  <c r="O216" i="5"/>
  <c r="O219" i="5"/>
  <c r="O428" i="5"/>
  <c r="O178" i="5"/>
  <c r="O180" i="5"/>
  <c r="O6405" i="5"/>
  <c r="O6811" i="5"/>
  <c r="O90" i="5"/>
  <c r="O87" i="5"/>
  <c r="O104" i="5"/>
  <c r="O139" i="5"/>
  <c r="O1048" i="5"/>
  <c r="O1095" i="5"/>
  <c r="O4821" i="5"/>
  <c r="O5204" i="5"/>
  <c r="O412" i="5"/>
  <c r="O1430" i="5"/>
  <c r="O24" i="5"/>
  <c r="O1910" i="5"/>
  <c r="O1984" i="5"/>
  <c r="O193" i="5"/>
  <c r="O184" i="5"/>
  <c r="O226" i="5"/>
  <c r="O499" i="5"/>
  <c r="O269" i="5"/>
  <c r="O277" i="5"/>
  <c r="O509" i="5"/>
  <c r="O310" i="5"/>
  <c r="O255" i="5"/>
  <c r="O520" i="5"/>
  <c r="O513" i="5"/>
  <c r="O525" i="5"/>
  <c r="O251" i="5"/>
  <c r="O278" i="5"/>
  <c r="O279" i="5"/>
  <c r="O240" i="5"/>
  <c r="O548" i="5"/>
  <c r="O265" i="5"/>
  <c r="O563" i="5"/>
  <c r="O594" i="5"/>
  <c r="O1397" i="5"/>
  <c r="O1429" i="5"/>
  <c r="O1799" i="5"/>
  <c r="O1935" i="5"/>
  <c r="O2327" i="5"/>
  <c r="O6239" i="5"/>
  <c r="O4263" i="5"/>
  <c r="O5009" i="5"/>
  <c r="O5631" i="5"/>
  <c r="O5985" i="5"/>
  <c r="O6649" i="5"/>
  <c r="O952" i="5"/>
  <c r="O1031" i="5"/>
  <c r="O6669" i="5"/>
  <c r="O798" i="5"/>
  <c r="O5316" i="5"/>
  <c r="O6686" i="5"/>
  <c r="O1980" i="5"/>
  <c r="O985" i="5"/>
  <c r="O4883" i="5"/>
  <c r="O5001" i="5"/>
  <c r="O2671" i="5"/>
  <c r="O4809" i="5"/>
  <c r="O1875" i="5"/>
  <c r="O5284" i="5"/>
  <c r="O796" i="5"/>
  <c r="O803" i="5"/>
  <c r="O1652" i="5"/>
  <c r="O1855" i="5"/>
  <c r="O1927" i="5"/>
  <c r="O1255" i="5"/>
  <c r="O1262" i="5"/>
  <c r="O3376" i="5"/>
  <c r="O6291" i="5"/>
  <c r="O2685" i="5"/>
  <c r="O916" i="5"/>
  <c r="O3416" i="5"/>
  <c r="O4590" i="5"/>
  <c r="O1107" i="5"/>
  <c r="O5726" i="5"/>
  <c r="O4867" i="5"/>
  <c r="O245" i="5"/>
  <c r="O847" i="5"/>
  <c r="O5048" i="5"/>
  <c r="O2563" i="5"/>
  <c r="O5503" i="5"/>
  <c r="O222" i="5"/>
  <c r="O5354" i="5"/>
  <c r="O5960" i="5"/>
  <c r="O2565" i="5"/>
  <c r="O992" i="5"/>
  <c r="O5066" i="5"/>
  <c r="O5224" i="5"/>
  <c r="O5550" i="5"/>
  <c r="O864" i="5"/>
  <c r="O2160" i="5"/>
  <c r="O5994" i="5"/>
  <c r="O2500" i="5"/>
  <c r="O2638" i="5"/>
  <c r="O2238" i="5"/>
  <c r="O3637" i="5"/>
  <c r="O1991" i="5"/>
  <c r="O2581" i="5"/>
  <c r="O869" i="5"/>
  <c r="O2849" i="5"/>
  <c r="O996" i="5"/>
  <c r="O1486" i="5"/>
  <c r="O5104" i="5"/>
  <c r="O5262" i="5"/>
  <c r="O5370" i="5"/>
  <c r="O5582" i="5"/>
  <c r="O6011" i="5"/>
  <c r="O6182" i="5"/>
  <c r="O858" i="5"/>
  <c r="O2661" i="5"/>
  <c r="O974" i="5"/>
  <c r="O2180" i="5"/>
  <c r="O3809" i="5"/>
  <c r="O1557" i="5"/>
  <c r="O1745" i="5"/>
  <c r="O6375" i="5"/>
  <c r="O851" i="5"/>
  <c r="O868" i="5"/>
  <c r="O2005" i="5"/>
  <c r="O2077" i="5"/>
  <c r="O3666" i="5"/>
  <c r="O5953" i="5"/>
  <c r="O4034" i="5"/>
  <c r="O6843" i="5"/>
  <c r="O6053" i="5"/>
  <c r="O6217" i="5"/>
  <c r="O2538" i="5"/>
  <c r="O2585" i="5"/>
  <c r="O2670" i="5"/>
  <c r="O900" i="5"/>
  <c r="O3334" i="5"/>
  <c r="O3449" i="5"/>
  <c r="O1054" i="5"/>
  <c r="O1101" i="5"/>
  <c r="O1355" i="5"/>
  <c r="O1383" i="5"/>
  <c r="O1447" i="5"/>
  <c r="O1511" i="5"/>
  <c r="O6168" i="5"/>
  <c r="O1616" i="5"/>
  <c r="O1637" i="5"/>
  <c r="O1762" i="5"/>
  <c r="O5111" i="5"/>
  <c r="O5274" i="5"/>
  <c r="O5400" i="5"/>
  <c r="O5641" i="5"/>
  <c r="O870" i="5"/>
  <c r="O919" i="5"/>
  <c r="O969" i="5"/>
  <c r="O2095" i="5"/>
  <c r="O2201" i="5"/>
  <c r="O2378" i="5"/>
  <c r="O2526" i="5"/>
  <c r="O3300" i="5"/>
  <c r="O3457" i="5"/>
  <c r="O3685" i="5"/>
  <c r="O3873" i="5"/>
  <c r="O1568" i="5"/>
  <c r="O4252" i="5"/>
  <c r="O4370" i="5"/>
  <c r="O4681" i="5"/>
  <c r="O4863" i="5"/>
  <c r="O5019" i="5"/>
  <c r="O1917" i="5"/>
  <c r="O2329" i="5"/>
  <c r="O2410" i="5"/>
  <c r="O862" i="5"/>
  <c r="O2597" i="5"/>
  <c r="O2682" i="5"/>
  <c r="O880" i="5"/>
  <c r="O893" i="5"/>
  <c r="O901" i="5"/>
  <c r="O3177" i="5"/>
  <c r="O1381" i="5"/>
  <c r="O2686" i="5"/>
  <c r="O3158" i="5"/>
  <c r="O3712" i="5"/>
  <c r="O4048" i="5"/>
  <c r="O5398" i="5"/>
  <c r="O5558" i="5"/>
  <c r="O5790" i="5"/>
  <c r="O6005" i="5"/>
  <c r="O4077" i="5"/>
  <c r="O6403" i="5"/>
  <c r="O6565" i="5"/>
  <c r="O4502" i="5"/>
  <c r="O1777" i="5"/>
  <c r="O6072" i="5"/>
  <c r="O6462" i="5"/>
  <c r="O872" i="5"/>
  <c r="O2780" i="5"/>
  <c r="O1439" i="5"/>
  <c r="O3375" i="5"/>
  <c r="O981" i="5"/>
  <c r="O3760" i="5"/>
  <c r="O4144" i="5"/>
  <c r="O2553" i="5"/>
  <c r="O1186" i="5"/>
  <c r="O1234" i="5"/>
  <c r="O1280" i="5"/>
  <c r="O1331" i="5"/>
  <c r="O1358" i="5"/>
  <c r="O1400" i="5"/>
  <c r="O1453" i="5"/>
  <c r="O1513" i="5"/>
  <c r="O1578" i="5"/>
  <c r="O1624" i="5"/>
  <c r="O1647" i="5"/>
  <c r="O6681" i="5"/>
  <c r="O4741" i="5"/>
  <c r="O1860" i="5"/>
  <c r="O1887" i="5"/>
  <c r="O5179" i="5"/>
  <c r="O5130" i="5"/>
  <c r="O5468" i="5"/>
  <c r="O5871" i="5"/>
  <c r="O850" i="5"/>
  <c r="O2557" i="5"/>
  <c r="O857" i="5"/>
  <c r="O2701" i="5"/>
  <c r="O881" i="5"/>
  <c r="O895" i="5"/>
  <c r="O908" i="5"/>
  <c r="O1414" i="5"/>
  <c r="O1608" i="5"/>
  <c r="O1635" i="5"/>
  <c r="O2891" i="5"/>
  <c r="O2144" i="5"/>
  <c r="O3062" i="5"/>
  <c r="O3595" i="5"/>
  <c r="O5367" i="5"/>
  <c r="O975" i="5"/>
  <c r="O2119" i="5"/>
  <c r="O2242" i="5"/>
  <c r="O2325" i="5"/>
  <c r="O2459" i="5"/>
  <c r="O4282" i="5"/>
  <c r="O2827" i="5"/>
  <c r="O2963" i="5"/>
  <c r="O3077" i="5"/>
  <c r="O3199" i="5"/>
  <c r="O3321" i="5"/>
  <c r="O3508" i="5"/>
  <c r="O3706" i="5"/>
  <c r="O3926" i="5"/>
  <c r="O4119" i="5"/>
  <c r="O4306" i="5"/>
  <c r="O4414" i="5"/>
  <c r="O1713" i="5"/>
  <c r="O6944" i="5"/>
  <c r="O4935" i="5"/>
  <c r="O5041" i="5"/>
  <c r="O6261" i="5"/>
  <c r="O2603" i="5"/>
  <c r="O873" i="5"/>
  <c r="O1446" i="5"/>
  <c r="O1604" i="5"/>
  <c r="O1641" i="5"/>
  <c r="O6836" i="5"/>
  <c r="O225" i="5"/>
  <c r="O2692" i="5"/>
  <c r="O3539" i="5"/>
  <c r="O1011" i="5"/>
  <c r="O3894" i="5"/>
  <c r="O1089" i="5"/>
  <c r="O2562" i="5"/>
  <c r="O4743" i="5"/>
  <c r="O4919" i="5"/>
  <c r="O5073" i="5"/>
  <c r="O5275" i="5"/>
  <c r="O5445" i="5"/>
  <c r="O5610" i="5"/>
  <c r="O5837" i="5"/>
  <c r="O6038" i="5"/>
  <c r="O6252" i="5"/>
  <c r="O6452" i="5"/>
  <c r="O6607" i="5"/>
  <c r="O4587" i="5"/>
  <c r="O4769" i="5"/>
  <c r="O5089" i="5"/>
  <c r="O5266" i="5"/>
  <c r="O5385" i="5"/>
  <c r="O4980" i="5"/>
  <c r="O6094" i="5"/>
  <c r="O2424" i="5"/>
  <c r="O865" i="5"/>
  <c r="O2628" i="5"/>
  <c r="O2704" i="5"/>
  <c r="O891" i="5"/>
  <c r="O894" i="5"/>
  <c r="O911" i="5"/>
  <c r="O1421" i="5"/>
  <c r="O6159" i="5"/>
  <c r="O1571" i="5"/>
  <c r="O490" i="5"/>
  <c r="O5725" i="5"/>
  <c r="O3327" i="5"/>
  <c r="O5185" i="5"/>
  <c r="O3383" i="5"/>
  <c r="O984" i="5"/>
  <c r="O1018" i="5"/>
  <c r="O1038" i="5"/>
  <c r="O1099" i="5"/>
  <c r="O4314" i="5"/>
  <c r="O1208" i="5"/>
  <c r="O1248" i="5"/>
  <c r="O1288" i="5"/>
  <c r="O1354" i="5"/>
  <c r="O1362" i="5"/>
  <c r="O1403" i="5"/>
  <c r="O1469" i="5"/>
  <c r="O1523" i="5"/>
  <c r="O1586" i="5"/>
  <c r="O1636" i="5"/>
  <c r="O1664" i="5"/>
  <c r="O6770" i="5"/>
  <c r="O6985" i="5"/>
  <c r="O1871" i="5"/>
  <c r="O5018" i="5"/>
  <c r="O5135" i="5"/>
  <c r="O5327" i="5"/>
  <c r="O5491" i="5"/>
  <c r="O2567" i="5"/>
  <c r="O6817" i="5"/>
  <c r="O6978" i="5"/>
  <c r="O6465" i="5"/>
  <c r="O6742" i="5"/>
  <c r="O120" i="5"/>
  <c r="O2950" i="5"/>
  <c r="O2739" i="5"/>
  <c r="O735" i="5"/>
  <c r="O3426" i="5"/>
  <c r="O3729" i="5"/>
  <c r="O800" i="5"/>
  <c r="O5933" i="5"/>
  <c r="O2059" i="5"/>
  <c r="O2137" i="5"/>
  <c r="O2258" i="5"/>
  <c r="O2349" i="5"/>
  <c r="O2497" i="5"/>
  <c r="O2579" i="5"/>
  <c r="O1167" i="5"/>
  <c r="O2885" i="5"/>
  <c r="O2994" i="5"/>
  <c r="O3105" i="5"/>
  <c r="O3242" i="5"/>
  <c r="O3368" i="5"/>
  <c r="O3526" i="5"/>
  <c r="O3758" i="5"/>
  <c r="O3942" i="5"/>
  <c r="O4148" i="5"/>
  <c r="O4323" i="5"/>
  <c r="O4446" i="5"/>
  <c r="O4618" i="5"/>
  <c r="O1809" i="5"/>
  <c r="O4976" i="5"/>
  <c r="O5114" i="5"/>
  <c r="O5305" i="5"/>
  <c r="O5421" i="5"/>
  <c r="O6097" i="5"/>
  <c r="O852" i="5"/>
  <c r="O6493" i="5"/>
  <c r="O2632" i="5"/>
  <c r="O2854" i="5"/>
  <c r="O899" i="5"/>
  <c r="O913" i="5"/>
  <c r="O1431" i="5"/>
  <c r="O6027" i="5"/>
  <c r="O1593" i="5"/>
  <c r="O1673" i="5"/>
  <c r="O2045" i="5"/>
  <c r="O2132" i="5"/>
  <c r="O2362" i="5"/>
  <c r="O2694" i="5"/>
  <c r="O2826" i="5"/>
  <c r="O3841" i="5"/>
  <c r="O5137" i="5"/>
  <c r="O2977" i="5"/>
  <c r="O3130" i="5"/>
  <c r="O3272" i="5"/>
  <c r="O5072" i="5"/>
  <c r="O5583" i="5"/>
  <c r="O3591" i="5"/>
  <c r="O3808" i="5"/>
  <c r="O3982" i="5"/>
  <c r="O4166" i="5"/>
  <c r="O4326" i="5"/>
  <c r="O2750" i="5"/>
  <c r="O4791" i="5"/>
  <c r="O4959" i="5"/>
  <c r="O5110" i="5"/>
  <c r="O5313" i="5"/>
  <c r="O5479" i="5"/>
  <c r="O5655" i="5"/>
  <c r="O5884" i="5"/>
  <c r="O6095" i="5"/>
  <c r="O6290" i="5"/>
  <c r="O6488" i="5"/>
  <c r="O6641" i="5"/>
  <c r="O6816" i="5"/>
  <c r="O7003" i="5"/>
  <c r="O6297" i="5"/>
  <c r="O7009" i="5"/>
  <c r="O1460" i="5"/>
  <c r="O1526" i="5"/>
  <c r="O6637" i="5"/>
  <c r="O2288" i="5"/>
  <c r="O2980" i="5"/>
  <c r="O3086" i="5"/>
  <c r="O4551" i="5"/>
  <c r="O1877" i="5"/>
  <c r="O3511" i="5"/>
  <c r="O6676" i="5"/>
  <c r="O3429" i="5"/>
  <c r="O6695" i="5"/>
  <c r="O3450" i="5"/>
  <c r="O5029" i="5"/>
  <c r="O3821" i="5"/>
  <c r="O3826" i="5"/>
  <c r="O3365" i="5"/>
  <c r="O6717" i="5"/>
  <c r="O5361" i="5"/>
  <c r="O4031" i="5"/>
  <c r="O4833" i="5"/>
  <c r="O4155" i="5"/>
  <c r="O5499" i="5"/>
  <c r="O2476" i="5"/>
  <c r="O6099" i="5"/>
  <c r="O6722" i="5"/>
  <c r="O5962" i="5"/>
  <c r="O3466" i="5"/>
  <c r="O4198" i="5"/>
  <c r="O3378" i="5"/>
  <c r="O6725" i="5"/>
  <c r="O6833" i="5"/>
  <c r="O6867" i="5"/>
  <c r="O3789" i="5"/>
  <c r="O2483" i="5"/>
  <c r="O3085" i="5"/>
  <c r="O6103" i="5"/>
  <c r="O4691" i="5"/>
  <c r="O3269" i="5"/>
  <c r="O3470" i="5"/>
  <c r="O4824" i="5"/>
  <c r="O4209" i="5"/>
  <c r="O3089" i="5"/>
  <c r="O4458" i="5"/>
  <c r="O6733" i="5"/>
  <c r="O4975" i="5"/>
  <c r="O6907" i="5"/>
  <c r="O3477" i="5"/>
  <c r="O3975" i="5"/>
  <c r="O6117" i="5"/>
  <c r="O3103" i="5"/>
  <c r="O6115" i="5"/>
  <c r="O6667" i="5"/>
  <c r="O4841" i="5"/>
  <c r="O2488" i="5"/>
  <c r="O4516" i="5"/>
  <c r="O4981" i="5"/>
  <c r="O6355" i="5"/>
  <c r="O5516" i="5"/>
  <c r="O6738" i="5"/>
  <c r="O6786" i="5"/>
  <c r="O5542" i="5"/>
  <c r="O6505" i="5"/>
  <c r="O6130" i="5"/>
  <c r="O6404" i="5"/>
  <c r="O4348" i="5"/>
  <c r="O4621" i="5"/>
  <c r="O6176" i="5"/>
  <c r="O3107" i="5"/>
  <c r="O1360" i="5"/>
  <c r="O4745" i="5"/>
  <c r="O5356" i="5"/>
  <c r="O6155" i="5"/>
  <c r="O6916" i="5"/>
  <c r="O4230" i="5"/>
  <c r="O2684" i="5"/>
  <c r="O2745" i="5"/>
  <c r="O3111" i="5"/>
  <c r="O6747" i="5"/>
  <c r="O6957" i="5"/>
  <c r="O5770" i="5"/>
  <c r="O4360" i="5"/>
  <c r="O4552" i="5"/>
  <c r="O3669" i="5"/>
  <c r="O4533" i="5"/>
  <c r="O4626" i="5"/>
  <c r="O4814" i="5"/>
  <c r="O5143" i="5"/>
  <c r="O3398" i="5"/>
  <c r="O4558" i="5"/>
  <c r="O5772" i="5"/>
  <c r="O3325" i="5"/>
  <c r="O6575" i="5"/>
  <c r="O5776" i="5"/>
  <c r="O4561" i="5"/>
  <c r="O3835" i="5"/>
  <c r="O4546" i="5"/>
  <c r="O4645" i="5"/>
  <c r="O5921" i="5"/>
  <c r="O5030" i="5"/>
  <c r="O5154" i="5"/>
  <c r="O5544" i="5"/>
  <c r="O5679" i="5"/>
  <c r="O6531" i="5"/>
  <c r="O6765" i="5"/>
  <c r="O6922" i="5"/>
  <c r="O3483" i="5"/>
  <c r="O5783" i="5"/>
  <c r="O5912" i="5"/>
  <c r="O4367" i="5"/>
  <c r="O2514" i="5"/>
  <c r="O5911" i="5"/>
  <c r="O5163" i="5"/>
  <c r="O5310" i="5"/>
  <c r="O3405" i="5"/>
  <c r="O6538" i="5"/>
  <c r="O6794" i="5"/>
  <c r="O5034" i="5"/>
  <c r="O5208" i="5"/>
  <c r="O5705" i="5"/>
  <c r="O6409" i="5"/>
  <c r="O6900" i="5"/>
  <c r="O6430" i="5"/>
  <c r="O3309" i="5"/>
  <c r="O4571" i="5"/>
  <c r="O5392" i="5"/>
  <c r="O4251" i="5"/>
  <c r="O5925" i="5"/>
  <c r="O5049" i="5"/>
  <c r="O5314" i="5"/>
  <c r="O3411" i="5"/>
  <c r="O5687" i="5"/>
  <c r="O6546" i="5"/>
  <c r="O6799" i="5"/>
  <c r="O5535" i="5"/>
  <c r="O5817" i="5"/>
  <c r="O6443" i="5"/>
  <c r="O3338" i="5"/>
  <c r="O3689" i="5"/>
  <c r="O4554" i="5"/>
  <c r="O2773" i="5"/>
  <c r="O4813" i="5"/>
  <c r="O3043" i="5"/>
  <c r="O5920" i="5"/>
  <c r="O5549" i="5"/>
  <c r="O5716" i="5"/>
  <c r="O6504" i="5"/>
  <c r="O5824" i="5"/>
  <c r="O6597" i="5"/>
  <c r="O3345" i="5"/>
  <c r="O3517" i="5"/>
  <c r="O4736" i="5"/>
  <c r="O4066" i="5"/>
  <c r="O5217" i="5"/>
  <c r="O4576" i="5"/>
  <c r="O4679" i="5"/>
  <c r="O4845" i="5"/>
  <c r="O3134" i="5"/>
  <c r="O4342" i="5"/>
  <c r="O4501" i="5"/>
  <c r="O6374" i="5"/>
  <c r="O6579" i="5"/>
  <c r="O6813" i="5"/>
  <c r="O5740" i="5"/>
  <c r="O4113" i="5"/>
  <c r="O6541" i="5"/>
  <c r="O5830" i="5"/>
  <c r="O6251" i="5"/>
  <c r="O3766" i="5"/>
  <c r="O4742" i="5"/>
  <c r="O4851" i="5"/>
  <c r="O5193" i="5"/>
  <c r="O5363" i="5"/>
  <c r="O6715" i="5"/>
  <c r="O5660" i="5"/>
  <c r="O6087" i="5"/>
  <c r="O3493" i="5"/>
  <c r="O5560" i="5"/>
  <c r="O6535" i="5"/>
  <c r="O5636" i="5"/>
  <c r="O5875" i="5"/>
  <c r="O6018" i="5"/>
  <c r="O6774" i="5"/>
  <c r="O6788" i="5"/>
  <c r="O6939" i="5"/>
  <c r="O4125" i="5"/>
  <c r="O2715" i="5"/>
  <c r="O4860" i="5"/>
  <c r="O5075" i="5"/>
  <c r="O5462" i="5"/>
  <c r="O5844" i="5"/>
  <c r="O5176" i="5"/>
  <c r="O5170" i="5"/>
  <c r="O5904" i="5"/>
  <c r="O4432" i="5"/>
  <c r="O5422" i="5"/>
  <c r="O5646" i="5"/>
  <c r="O5891" i="5"/>
  <c r="O6294" i="5"/>
  <c r="O6610" i="5"/>
  <c r="O6569" i="5"/>
  <c r="O6952" i="5"/>
  <c r="O4599" i="5"/>
  <c r="O3724" i="5"/>
  <c r="O5458" i="5"/>
  <c r="O5654" i="5"/>
  <c r="O2895" i="5"/>
  <c r="O5270" i="5"/>
  <c r="O3329" i="5"/>
  <c r="O3532" i="5"/>
  <c r="O6265" i="5"/>
  <c r="O6424" i="5"/>
  <c r="O6628" i="5"/>
  <c r="O5271" i="5"/>
  <c r="O3521" i="5"/>
  <c r="O5472" i="5"/>
  <c r="O5662" i="5"/>
  <c r="O6245" i="5"/>
  <c r="O6296" i="5"/>
  <c r="O4452" i="5"/>
  <c r="O4752" i="5"/>
  <c r="O4292" i="5"/>
  <c r="O5374" i="5"/>
  <c r="O5880" i="5"/>
  <c r="O5991" i="5"/>
  <c r="O3531" i="5"/>
  <c r="O5102" i="5"/>
  <c r="O4276" i="5"/>
  <c r="O4556" i="5"/>
  <c r="O6102" i="5"/>
  <c r="O5869" i="5"/>
  <c r="O6495" i="5"/>
  <c r="O6056" i="5"/>
  <c r="O6491" i="5"/>
  <c r="O6483" i="5"/>
  <c r="O6810" i="5"/>
  <c r="O2649" i="5"/>
  <c r="O6150" i="5"/>
  <c r="O4788" i="5"/>
  <c r="O3598" i="5"/>
  <c r="O3115" i="5"/>
  <c r="O3974" i="5"/>
  <c r="O4620" i="5"/>
  <c r="O5898" i="5"/>
  <c r="O1962" i="5"/>
  <c r="O4162" i="5"/>
  <c r="O4515" i="5"/>
  <c r="O5682" i="5"/>
  <c r="O6675" i="5"/>
  <c r="O5336" i="5"/>
  <c r="O3274" i="5"/>
  <c r="O5709" i="5"/>
  <c r="O6346" i="5"/>
  <c r="O6197" i="5"/>
  <c r="O3565" i="5"/>
  <c r="O3757" i="5"/>
  <c r="O6309" i="5"/>
  <c r="O7030" i="5"/>
  <c r="O5490" i="5"/>
  <c r="O780" i="5"/>
  <c r="O3289" i="5"/>
  <c r="O2792" i="5"/>
  <c r="O2475" i="5"/>
  <c r="O2676" i="5"/>
  <c r="O3597" i="5"/>
  <c r="O5547" i="5"/>
  <c r="O6844" i="5"/>
  <c r="O949" i="5"/>
  <c r="O4202" i="5"/>
  <c r="O3131" i="5"/>
  <c r="O4358" i="5"/>
  <c r="O4532" i="5"/>
  <c r="O4663" i="5"/>
  <c r="O2855" i="5"/>
  <c r="O4445" i="5"/>
  <c r="O6697" i="5"/>
  <c r="O3303" i="5"/>
  <c r="O4690" i="5"/>
  <c r="O6386" i="5"/>
  <c r="O3843" i="5"/>
  <c r="O5578" i="5"/>
  <c r="O3615" i="5"/>
  <c r="O3772" i="5"/>
  <c r="O6648" i="5"/>
  <c r="O5113" i="5"/>
  <c r="O5557" i="5"/>
  <c r="O4642" i="5"/>
  <c r="O4870" i="5"/>
  <c r="O6131" i="5"/>
  <c r="O5539" i="5"/>
  <c r="O1975" i="5"/>
  <c r="O3147" i="5"/>
  <c r="O3135" i="5"/>
  <c r="O2592" i="5"/>
  <c r="O4678" i="5"/>
  <c r="O4850" i="5"/>
  <c r="O5498" i="5"/>
  <c r="O5566" i="5"/>
  <c r="O4990" i="5"/>
  <c r="O4842" i="5"/>
  <c r="O5989" i="5"/>
  <c r="O2153" i="5"/>
  <c r="O5174" i="5"/>
  <c r="O3305" i="5"/>
  <c r="O3482" i="5"/>
  <c r="O3624" i="5"/>
  <c r="O6724" i="5"/>
  <c r="O6368" i="5"/>
  <c r="O6688" i="5"/>
  <c r="O4979" i="5"/>
  <c r="O5138" i="5"/>
  <c r="O6728" i="5"/>
  <c r="O4378" i="5"/>
  <c r="O3418" i="5"/>
  <c r="O4704" i="5"/>
  <c r="O4221" i="5"/>
  <c r="O4381" i="5"/>
  <c r="O5594" i="5"/>
  <c r="O4688" i="5"/>
  <c r="O2894" i="5"/>
  <c r="O6329" i="5"/>
  <c r="O4457" i="5"/>
  <c r="O4177" i="5"/>
  <c r="O6732" i="5"/>
  <c r="O6878" i="5"/>
  <c r="O5025" i="5"/>
  <c r="O2820" i="5"/>
  <c r="O2264" i="5"/>
  <c r="O6406" i="5"/>
  <c r="O3312" i="5"/>
  <c r="O5608" i="5"/>
  <c r="O5777" i="5"/>
  <c r="O4858" i="5"/>
  <c r="O5133" i="5"/>
  <c r="O7029" i="5"/>
  <c r="O4968" i="5"/>
  <c r="O6384" i="5"/>
  <c r="O6512" i="5"/>
  <c r="O6408" i="5"/>
  <c r="O5182" i="5"/>
  <c r="O5568" i="5"/>
  <c r="O1992" i="5"/>
  <c r="O2689" i="5"/>
  <c r="O5782" i="5"/>
  <c r="O5931" i="5"/>
  <c r="O2490" i="5"/>
  <c r="O5425" i="5"/>
  <c r="O4553" i="5"/>
  <c r="O4712" i="5"/>
  <c r="O4869" i="5"/>
  <c r="O3943" i="5"/>
  <c r="O3110" i="5"/>
  <c r="O5969" i="5"/>
  <c r="O6530" i="5"/>
  <c r="O6896" i="5"/>
  <c r="O6184" i="5"/>
  <c r="O4248" i="5"/>
  <c r="O1994" i="5"/>
  <c r="O2069" i="5"/>
  <c r="O3688" i="5"/>
  <c r="O3014" i="5"/>
  <c r="O3491" i="5"/>
  <c r="O3655" i="5"/>
  <c r="O6580" i="5"/>
  <c r="O5017" i="5"/>
  <c r="O5386" i="5"/>
  <c r="O6668" i="5"/>
  <c r="O5191" i="5"/>
  <c r="O5407" i="5"/>
  <c r="O5755" i="5"/>
  <c r="O6921" i="5"/>
  <c r="O3513" i="5"/>
  <c r="O6574" i="5"/>
  <c r="O5023" i="5"/>
  <c r="O5219" i="5"/>
  <c r="O5577" i="5"/>
  <c r="O3337" i="5"/>
  <c r="O2066" i="5"/>
  <c r="O5797" i="5"/>
  <c r="O2250" i="5"/>
  <c r="O5014" i="5"/>
  <c r="O4246" i="5"/>
  <c r="O4410" i="5"/>
  <c r="O2808" i="5"/>
  <c r="O3852" i="5"/>
  <c r="O6191" i="5"/>
  <c r="O6413" i="5"/>
  <c r="O5401" i="5"/>
  <c r="O6693" i="5"/>
  <c r="O5795" i="5"/>
  <c r="O5599" i="5"/>
  <c r="O4931" i="5"/>
  <c r="O5051" i="5"/>
  <c r="O6927" i="5"/>
  <c r="O3520" i="5"/>
  <c r="O4566" i="5"/>
  <c r="O4404" i="5"/>
  <c r="O3723" i="5"/>
  <c r="O2933" i="5"/>
  <c r="O4030" i="5"/>
  <c r="O3164" i="5"/>
  <c r="O5449" i="5"/>
  <c r="O4575" i="5"/>
  <c r="O4727" i="5"/>
  <c r="O6226" i="5"/>
  <c r="O5187" i="5"/>
  <c r="O3280" i="5"/>
  <c r="O5013" i="5"/>
  <c r="O5678" i="5"/>
  <c r="O6437" i="5"/>
  <c r="O6583" i="5"/>
  <c r="O6746" i="5"/>
  <c r="O6925" i="5"/>
  <c r="O6228" i="5"/>
  <c r="O4431" i="5"/>
  <c r="O6578" i="5"/>
  <c r="O2636" i="5"/>
  <c r="O4560" i="5"/>
  <c r="O2210" i="5"/>
  <c r="O5063" i="5"/>
  <c r="O4256" i="5"/>
  <c r="O2617" i="5"/>
  <c r="O4591" i="5"/>
  <c r="O4909" i="5"/>
  <c r="O5045" i="5"/>
  <c r="O4236" i="5"/>
  <c r="O5411" i="5"/>
  <c r="O4500" i="5"/>
  <c r="O5689" i="5"/>
  <c r="O6120" i="5"/>
  <c r="O5216" i="5"/>
  <c r="O5433" i="5"/>
  <c r="O6764" i="5"/>
  <c r="O6073" i="5"/>
  <c r="O5057" i="5"/>
  <c r="O5665" i="5"/>
  <c r="O6164" i="5"/>
  <c r="O4275" i="5"/>
  <c r="O4422" i="5"/>
  <c r="O3516" i="5"/>
  <c r="O3742" i="5"/>
  <c r="O3877" i="5"/>
  <c r="O4100" i="5"/>
  <c r="O6436" i="5"/>
  <c r="O5469" i="5"/>
  <c r="O5827" i="5"/>
  <c r="O6065" i="5"/>
  <c r="O3040" i="5"/>
  <c r="O5201" i="5"/>
  <c r="O6609" i="5"/>
  <c r="O6721" i="5"/>
  <c r="O5724" i="5"/>
  <c r="O6970" i="5"/>
  <c r="O6599" i="5"/>
  <c r="O4568" i="5"/>
  <c r="O6948" i="5"/>
  <c r="O6262" i="5"/>
  <c r="O6427" i="5"/>
  <c r="O4042" i="5"/>
  <c r="O4873" i="5"/>
  <c r="O5234" i="5"/>
  <c r="O2013" i="5"/>
  <c r="O4768" i="5"/>
  <c r="O6255" i="5"/>
  <c r="O2519" i="5"/>
  <c r="O4434" i="5"/>
  <c r="O4594" i="5"/>
  <c r="O5056" i="5"/>
  <c r="O4243" i="5"/>
  <c r="O5438" i="5"/>
  <c r="O5581" i="5"/>
  <c r="O6904" i="5"/>
  <c r="O5036" i="5"/>
  <c r="O6464" i="5"/>
  <c r="O6613" i="5"/>
  <c r="O5639" i="5"/>
  <c r="O5419" i="5"/>
  <c r="O5668" i="5"/>
  <c r="O6219" i="5"/>
  <c r="O6486" i="5"/>
  <c r="O4611" i="5"/>
  <c r="O5480" i="5"/>
  <c r="O6775" i="5"/>
  <c r="O4117" i="5"/>
  <c r="O2224" i="5"/>
  <c r="O2964" i="5"/>
  <c r="O4120" i="5"/>
  <c r="O3170" i="5"/>
  <c r="O3352" i="5"/>
  <c r="O5647" i="5"/>
  <c r="O4775" i="5"/>
  <c r="O3913" i="5"/>
  <c r="O5225" i="5"/>
  <c r="O4418" i="5"/>
  <c r="O4542" i="5"/>
  <c r="O6999" i="5"/>
  <c r="O6208" i="5"/>
  <c r="O6798" i="5"/>
  <c r="O4733" i="5"/>
  <c r="O6647" i="5"/>
  <c r="O6372" i="5"/>
  <c r="O6783" i="5"/>
  <c r="O3919" i="5"/>
  <c r="O2406" i="5"/>
  <c r="O5222" i="5"/>
  <c r="O5481" i="5"/>
  <c r="O4605" i="5"/>
  <c r="O5879" i="5"/>
  <c r="O6089" i="5"/>
  <c r="O4107" i="5"/>
  <c r="O6485" i="5"/>
  <c r="O6631" i="5"/>
  <c r="O5601" i="5"/>
  <c r="O5877" i="5"/>
  <c r="O6052" i="5"/>
  <c r="O6972" i="5"/>
  <c r="O4955" i="5"/>
  <c r="O6623" i="5"/>
  <c r="O3865" i="5"/>
  <c r="O4925" i="5"/>
  <c r="O5859" i="5"/>
  <c r="O5990" i="5"/>
  <c r="O6250" i="5"/>
  <c r="O6342" i="5"/>
  <c r="O6790" i="5"/>
  <c r="O6861" i="5"/>
  <c r="O3379" i="5"/>
  <c r="O3543" i="5"/>
  <c r="O4794" i="5"/>
  <c r="O5107" i="5"/>
  <c r="O4291" i="5"/>
  <c r="O4950" i="5"/>
  <c r="O5097" i="5"/>
  <c r="O4420" i="5"/>
  <c r="O5630" i="5"/>
  <c r="O6644" i="5"/>
  <c r="O5676" i="5"/>
  <c r="O3346" i="5"/>
  <c r="O4112" i="5"/>
  <c r="O4332" i="5"/>
  <c r="O4667" i="5"/>
  <c r="O6075" i="5"/>
  <c r="O6421" i="5"/>
  <c r="O6300" i="5"/>
  <c r="O6454" i="5"/>
  <c r="O6820" i="5"/>
  <c r="O6906" i="5"/>
  <c r="O2298" i="5"/>
  <c r="O6463" i="5"/>
  <c r="O2945" i="5"/>
  <c r="O3908" i="5"/>
  <c r="O4939" i="5"/>
  <c r="O6083" i="5"/>
  <c r="O5622" i="5"/>
  <c r="O3763" i="5"/>
  <c r="O6036" i="5"/>
  <c r="O4315" i="5"/>
  <c r="O6784" i="5"/>
  <c r="O4771" i="5"/>
  <c r="O5277" i="5"/>
  <c r="O5876" i="5"/>
  <c r="O6492" i="5"/>
  <c r="O7004" i="5"/>
  <c r="O2639" i="5"/>
  <c r="O1791" i="5"/>
  <c r="O1945" i="5"/>
  <c r="O930" i="5"/>
  <c r="O963" i="5"/>
  <c r="O990" i="5"/>
  <c r="O1026" i="5"/>
  <c r="O1104" i="5"/>
  <c r="O1146" i="5"/>
  <c r="O1192" i="5"/>
  <c r="O1253" i="5"/>
  <c r="O1298" i="5"/>
  <c r="O1352" i="5"/>
  <c r="O1395" i="5"/>
  <c r="O1450" i="5"/>
  <c r="O1496" i="5"/>
  <c r="O1564" i="5"/>
  <c r="O1614" i="5"/>
  <c r="O1661" i="5"/>
  <c r="O1720" i="5"/>
  <c r="O1859" i="5"/>
  <c r="O1900" i="5"/>
  <c r="O2038" i="5"/>
  <c r="O2139" i="5"/>
  <c r="O2257" i="5"/>
  <c r="O2357" i="5"/>
  <c r="O2507" i="5"/>
  <c r="O2605" i="5"/>
  <c r="O2709" i="5"/>
  <c r="O2835" i="5"/>
  <c r="O2961" i="5"/>
  <c r="O3079" i="5"/>
  <c r="O3198" i="5"/>
  <c r="O3373" i="5"/>
  <c r="O3562" i="5"/>
  <c r="O3746" i="5"/>
  <c r="O3947" i="5"/>
  <c r="O4142" i="5"/>
  <c r="O4318" i="5"/>
  <c r="O4461" i="5"/>
  <c r="O4636" i="5"/>
  <c r="O4798" i="5"/>
  <c r="O4974" i="5"/>
  <c r="O5127" i="5"/>
  <c r="O5309" i="5"/>
  <c r="O5511" i="5"/>
  <c r="O5708" i="5"/>
  <c r="O5907" i="5"/>
  <c r="O6116" i="5"/>
  <c r="O6315" i="5"/>
  <c r="O6498" i="5"/>
  <c r="O6657" i="5"/>
  <c r="O6848" i="5"/>
  <c r="O7016" i="5"/>
  <c r="O995" i="5"/>
  <c r="O2517" i="5"/>
  <c r="O1519" i="5"/>
  <c r="O4079" i="5"/>
  <c r="O6133" i="5"/>
  <c r="O2413" i="5"/>
  <c r="O2560" i="5"/>
  <c r="O4073" i="5"/>
  <c r="O6014" i="5"/>
  <c r="O2571" i="5"/>
  <c r="O2384" i="5"/>
  <c r="O2321" i="5"/>
  <c r="O1359" i="5"/>
  <c r="O971" i="5"/>
  <c r="O2280" i="5"/>
  <c r="O3251" i="5"/>
  <c r="O5536" i="5"/>
  <c r="O1324" i="5"/>
  <c r="O1379" i="5"/>
  <c r="O1398" i="5"/>
  <c r="O1535" i="5"/>
  <c r="O6236" i="5"/>
  <c r="O4311" i="5"/>
  <c r="O4425" i="5"/>
  <c r="O2331" i="5"/>
  <c r="O3441" i="5"/>
  <c r="O5909" i="5"/>
  <c r="O5402" i="5"/>
  <c r="O1220" i="5"/>
  <c r="O792" i="5"/>
  <c r="O4453" i="5"/>
  <c r="O5488" i="5"/>
  <c r="O6619" i="5"/>
  <c r="O3469" i="5"/>
  <c r="O4296" i="5"/>
  <c r="O2978" i="5"/>
  <c r="O5046" i="5"/>
  <c r="O6586" i="5"/>
  <c r="O4797" i="5"/>
  <c r="O5510" i="5"/>
  <c r="O5906" i="5"/>
  <c r="O4460" i="5"/>
  <c r="O4973" i="5"/>
  <c r="O5126" i="5"/>
  <c r="O4141" i="5"/>
  <c r="O4317" i="5"/>
  <c r="O4635" i="5"/>
  <c r="O5308" i="5"/>
  <c r="O5707" i="5"/>
  <c r="O3946" i="5"/>
  <c r="O3745" i="5"/>
  <c r="O3078" i="5"/>
  <c r="O941" i="5"/>
  <c r="O2600" i="5"/>
  <c r="O1078" i="5"/>
  <c r="O3561" i="5"/>
  <c r="O943" i="5"/>
  <c r="O6626" i="5"/>
  <c r="O78" i="5"/>
  <c r="O2506" i="5"/>
  <c r="O2604" i="5"/>
  <c r="O3197" i="5"/>
  <c r="O1642" i="5"/>
  <c r="O718" i="5"/>
  <c r="O721" i="5"/>
  <c r="O743" i="5"/>
  <c r="O787" i="5"/>
  <c r="O810" i="5"/>
  <c r="O877" i="5"/>
  <c r="O910" i="5"/>
  <c r="O917" i="5"/>
  <c r="O989" i="5"/>
  <c r="O1145" i="5"/>
  <c r="O1191" i="5"/>
  <c r="O1252" i="5"/>
  <c r="O1297" i="5"/>
  <c r="O1351" i="5"/>
  <c r="O1394" i="5"/>
  <c r="O1449" i="5"/>
  <c r="O1495" i="5"/>
  <c r="O1563" i="5"/>
  <c r="O1613" i="5"/>
  <c r="O1660" i="5"/>
  <c r="O1719" i="5"/>
  <c r="O1790" i="5"/>
  <c r="O1858" i="5"/>
  <c r="O1899" i="5"/>
  <c r="O1944" i="5"/>
  <c r="O2037" i="5"/>
  <c r="O2138" i="5"/>
  <c r="O2256" i="5"/>
  <c r="O2356" i="5"/>
  <c r="O2708" i="5"/>
  <c r="O2834" i="5"/>
  <c r="O2960" i="5"/>
  <c r="O3372" i="5"/>
  <c r="O6314" i="5"/>
  <c r="O6497" i="5"/>
  <c r="O6656" i="5"/>
  <c r="O6847" i="5"/>
  <c r="O7015" i="5"/>
  <c r="O770" i="5"/>
  <c r="O4390" i="5"/>
  <c r="O1638" i="5"/>
  <c r="O860" i="5"/>
  <c r="O2658" i="5"/>
  <c r="O1094" i="5"/>
  <c r="O1663" i="5"/>
  <c r="O2283" i="5"/>
  <c r="O2622" i="5"/>
  <c r="O475" i="5"/>
  <c r="O603" i="5"/>
  <c r="O802" i="5"/>
  <c r="O777" i="5"/>
  <c r="O1480" i="5"/>
  <c r="O4433" i="5"/>
  <c r="O4829" i="5"/>
  <c r="O6753" i="5"/>
  <c r="O2625" i="5"/>
  <c r="O6723" i="5"/>
  <c r="O3301" i="5"/>
  <c r="O936" i="5"/>
  <c r="O5153" i="5"/>
  <c r="O1595" i="5"/>
  <c r="O131" i="5"/>
  <c r="O5" i="5"/>
  <c r="O7" i="5"/>
  <c r="O320" i="5"/>
  <c r="O337" i="5"/>
  <c r="O366" i="5"/>
  <c r="O388" i="5"/>
  <c r="O575" i="5"/>
  <c r="O1023" i="5"/>
  <c r="O1224" i="5"/>
  <c r="O1500" i="5"/>
  <c r="O639" i="5"/>
  <c r="O775" i="5"/>
  <c r="O347" i="5"/>
  <c r="O2" i="5"/>
  <c r="O1244" i="5"/>
  <c r="O4" i="5"/>
  <c r="O3216" i="5"/>
  <c r="O3" i="5"/>
  <c r="O6060" i="5"/>
  <c r="O528" i="5"/>
  <c r="O3921" i="5"/>
  <c r="O587" i="5"/>
  <c r="O17" i="5"/>
  <c r="O621" i="5"/>
  <c r="O22" i="5"/>
  <c r="O663" i="5"/>
  <c r="O64" i="5"/>
  <c r="O684" i="5"/>
  <c r="O156" i="5"/>
  <c r="O716" i="5"/>
  <c r="O192" i="5"/>
  <c r="O727" i="5"/>
  <c r="O182" i="5"/>
  <c r="O783" i="5"/>
  <c r="O185" i="5"/>
  <c r="O807" i="5"/>
  <c r="O133" i="5"/>
  <c r="O846" i="5"/>
  <c r="O920" i="5"/>
  <c r="O50" i="5"/>
  <c r="O1036" i="5"/>
  <c r="O364" i="5"/>
  <c r="O1292" i="5"/>
  <c r="O20" i="5"/>
  <c r="O1603" i="5"/>
  <c r="O435" i="5"/>
  <c r="O1934" i="5"/>
  <c r="O170" i="5"/>
  <c r="O2589" i="5"/>
  <c r="O495" i="5"/>
  <c r="O3322" i="5"/>
  <c r="O256" i="5"/>
  <c r="O4388" i="5"/>
  <c r="O512" i="5"/>
  <c r="O5441" i="5"/>
  <c r="O246" i="5"/>
  <c r="O6606" i="5"/>
  <c r="O539" i="5"/>
  <c r="O275" i="5"/>
  <c r="O598" i="5"/>
  <c r="O325" i="5"/>
  <c r="O712" i="5"/>
  <c r="O1724" i="5"/>
  <c r="O3998" i="5"/>
  <c r="O885" i="5"/>
  <c r="O1170" i="5"/>
  <c r="O1988" i="5"/>
  <c r="O125" i="5"/>
  <c r="O2596" i="5"/>
  <c r="O4918" i="5"/>
  <c r="O3308" i="5"/>
  <c r="O6049" i="5"/>
  <c r="O4405" i="5"/>
  <c r="O1842" i="5"/>
  <c r="O5447" i="5"/>
  <c r="O2316" i="5"/>
  <c r="O6605" i="5"/>
  <c r="O2989" i="5"/>
  <c r="O3930" i="5"/>
  <c r="O4929" i="5"/>
  <c r="O6046" i="5"/>
  <c r="O350" i="5"/>
  <c r="O5448" i="5"/>
  <c r="O5627" i="5"/>
  <c r="O5829" i="5"/>
  <c r="O6048" i="5"/>
  <c r="O6258" i="5"/>
  <c r="O6470" i="5"/>
  <c r="O6603" i="5"/>
  <c r="O6778" i="5"/>
  <c r="O6969" i="5"/>
  <c r="O909" i="5"/>
  <c r="O918" i="5"/>
  <c r="O929" i="5"/>
  <c r="O947" i="5"/>
  <c r="O960" i="5"/>
  <c r="O987" i="5"/>
  <c r="O1024" i="5"/>
  <c r="O1051" i="5"/>
  <c r="O1103" i="5"/>
  <c r="O1141" i="5"/>
  <c r="O1189" i="5"/>
  <c r="O1246" i="5"/>
  <c r="O1294" i="5"/>
  <c r="O1349" i="5"/>
  <c r="O1391" i="5"/>
  <c r="O1448" i="5"/>
  <c r="O1491" i="5"/>
  <c r="O1560" i="5"/>
  <c r="O1611" i="5"/>
  <c r="O1656" i="5"/>
  <c r="O1716" i="5"/>
  <c r="O1786" i="5"/>
  <c r="O1854" i="5"/>
  <c r="O1897" i="5"/>
  <c r="O1941" i="5"/>
  <c r="O2033" i="5"/>
  <c r="O2133" i="5"/>
  <c r="O2252" i="5"/>
  <c r="O2353" i="5"/>
  <c r="O2501" i="5"/>
  <c r="O2599" i="5"/>
  <c r="O2707" i="5"/>
  <c r="O2831" i="5"/>
  <c r="O2958" i="5"/>
  <c r="O3076" i="5"/>
  <c r="O3195" i="5"/>
  <c r="O3363" i="5"/>
  <c r="O3555" i="5"/>
  <c r="O3740" i="5"/>
  <c r="O3945" i="5"/>
  <c r="O4139" i="5"/>
  <c r="O4316" i="5"/>
  <c r="O4456" i="5"/>
  <c r="O4627" i="5"/>
  <c r="O4792" i="5"/>
  <c r="O4970" i="5"/>
  <c r="O5125" i="5"/>
  <c r="O5307" i="5"/>
  <c r="O5508" i="5"/>
  <c r="O5704" i="5"/>
  <c r="O5905" i="5"/>
  <c r="O6111" i="5"/>
  <c r="O6311" i="5"/>
  <c r="O6496" i="5"/>
  <c r="O6655" i="5"/>
  <c r="O6846" i="5"/>
  <c r="O7014" i="5"/>
  <c r="N368" i="4"/>
  <c r="M368" i="4"/>
  <c r="N367" i="4"/>
  <c r="M367" i="4"/>
  <c r="N366" i="4"/>
  <c r="M366" i="4"/>
  <c r="N365" i="4"/>
  <c r="M365" i="4"/>
  <c r="N364" i="4"/>
  <c r="M364" i="4"/>
  <c r="N363" i="4"/>
  <c r="M363" i="4"/>
  <c r="N362" i="4"/>
  <c r="M362" i="4"/>
  <c r="N361" i="4"/>
  <c r="M361" i="4"/>
  <c r="N360" i="4"/>
  <c r="M360" i="4"/>
  <c r="N359" i="4"/>
  <c r="M359" i="4"/>
  <c r="N358" i="4"/>
  <c r="M358" i="4"/>
  <c r="N357" i="4"/>
  <c r="M357" i="4"/>
  <c r="N356" i="4"/>
  <c r="M356" i="4"/>
  <c r="N355" i="4"/>
  <c r="M355" i="4"/>
  <c r="N354" i="4"/>
  <c r="M354" i="4"/>
  <c r="N353" i="4"/>
  <c r="M353" i="4"/>
  <c r="N352" i="4"/>
  <c r="M352" i="4"/>
  <c r="N351" i="4"/>
  <c r="M351" i="4"/>
  <c r="N350" i="4"/>
  <c r="M350" i="4"/>
  <c r="N349" i="4"/>
  <c r="M349" i="4"/>
  <c r="N348" i="4"/>
  <c r="M348" i="4"/>
  <c r="N347" i="4"/>
  <c r="M347" i="4"/>
  <c r="N346" i="4"/>
  <c r="M346" i="4"/>
  <c r="N345" i="4"/>
  <c r="M345" i="4"/>
  <c r="N344" i="4"/>
  <c r="M344" i="4"/>
  <c r="N343" i="4"/>
  <c r="M343" i="4"/>
  <c r="N342" i="4"/>
  <c r="M342" i="4"/>
  <c r="N341" i="4"/>
  <c r="M341" i="4"/>
  <c r="N340" i="4"/>
  <c r="M340" i="4"/>
  <c r="N339" i="4"/>
  <c r="M339" i="4"/>
  <c r="N338" i="4"/>
  <c r="M338" i="4"/>
  <c r="N337" i="4"/>
  <c r="M337" i="4"/>
  <c r="N336" i="4"/>
  <c r="M336" i="4"/>
  <c r="N335" i="4"/>
  <c r="M335" i="4"/>
  <c r="N334" i="4"/>
  <c r="M334" i="4"/>
  <c r="N333" i="4"/>
  <c r="M333" i="4"/>
  <c r="N332" i="4"/>
  <c r="M332" i="4"/>
  <c r="N331" i="4"/>
  <c r="M331" i="4"/>
  <c r="N330" i="4"/>
  <c r="M330" i="4"/>
  <c r="N329" i="4"/>
  <c r="M329" i="4"/>
  <c r="N328" i="4"/>
  <c r="M328" i="4"/>
  <c r="N327" i="4"/>
  <c r="M327" i="4"/>
  <c r="N326" i="4"/>
  <c r="M326" i="4"/>
  <c r="N325" i="4"/>
  <c r="M325" i="4"/>
  <c r="N324" i="4"/>
  <c r="M324" i="4"/>
  <c r="N323" i="4"/>
  <c r="M323" i="4"/>
  <c r="N322" i="4"/>
  <c r="M322" i="4"/>
  <c r="N321" i="4"/>
  <c r="M321" i="4"/>
  <c r="N320" i="4"/>
  <c r="M320" i="4"/>
  <c r="N319" i="4"/>
  <c r="M319" i="4"/>
  <c r="N318" i="4"/>
  <c r="M318" i="4"/>
  <c r="N317" i="4"/>
  <c r="M317" i="4"/>
  <c r="N316" i="4"/>
  <c r="M316" i="4"/>
  <c r="N315" i="4"/>
  <c r="M315" i="4"/>
  <c r="N314" i="4"/>
  <c r="M314" i="4"/>
  <c r="N313" i="4"/>
  <c r="M313" i="4"/>
  <c r="N312" i="4"/>
  <c r="M312" i="4"/>
  <c r="N311" i="4"/>
  <c r="M311" i="4"/>
  <c r="N310" i="4"/>
  <c r="M310" i="4"/>
  <c r="N309" i="4"/>
  <c r="M309" i="4"/>
  <c r="N308" i="4"/>
  <c r="M308" i="4"/>
  <c r="N307" i="4"/>
  <c r="M307" i="4"/>
  <c r="N306" i="4"/>
  <c r="M306" i="4"/>
  <c r="N305" i="4"/>
  <c r="M305" i="4"/>
  <c r="N304" i="4"/>
  <c r="M304" i="4"/>
  <c r="N303" i="4"/>
  <c r="M303" i="4"/>
  <c r="N302" i="4"/>
  <c r="M302" i="4"/>
  <c r="N301" i="4"/>
  <c r="M301" i="4"/>
  <c r="N300" i="4"/>
  <c r="M300" i="4"/>
  <c r="N299" i="4"/>
  <c r="M299" i="4"/>
  <c r="N298" i="4"/>
  <c r="M298" i="4"/>
  <c r="N297" i="4"/>
  <c r="M297" i="4"/>
  <c r="N296" i="4"/>
  <c r="M296" i="4"/>
  <c r="N295" i="4"/>
  <c r="M295" i="4"/>
  <c r="N294" i="4"/>
  <c r="M294" i="4"/>
  <c r="N293" i="4"/>
  <c r="M293" i="4"/>
  <c r="N292" i="4"/>
  <c r="M292" i="4"/>
  <c r="N291" i="4"/>
  <c r="M291" i="4"/>
  <c r="N290" i="4"/>
  <c r="M290" i="4"/>
  <c r="N289" i="4"/>
  <c r="M289" i="4"/>
  <c r="N288" i="4"/>
  <c r="M288" i="4"/>
  <c r="N287" i="4"/>
  <c r="M287" i="4"/>
  <c r="N286" i="4"/>
  <c r="M286" i="4"/>
  <c r="N285" i="4"/>
  <c r="M285" i="4"/>
  <c r="N284" i="4"/>
  <c r="M284" i="4"/>
  <c r="N283" i="4"/>
  <c r="M283" i="4"/>
  <c r="N282" i="4"/>
  <c r="M282" i="4"/>
  <c r="N281" i="4"/>
  <c r="M281" i="4"/>
  <c r="N280" i="4"/>
  <c r="M280" i="4"/>
  <c r="N279" i="4"/>
  <c r="M279" i="4"/>
  <c r="N278" i="4"/>
  <c r="M278" i="4"/>
  <c r="N277" i="4"/>
  <c r="M277" i="4"/>
  <c r="N276" i="4"/>
  <c r="M276" i="4"/>
  <c r="N275" i="4"/>
  <c r="M275" i="4"/>
  <c r="N274" i="4"/>
  <c r="M274" i="4"/>
  <c r="N273" i="4"/>
  <c r="M273" i="4"/>
  <c r="N272" i="4"/>
  <c r="M272" i="4"/>
  <c r="N271" i="4"/>
  <c r="M271" i="4"/>
  <c r="N270" i="4"/>
  <c r="M270" i="4"/>
  <c r="N269" i="4"/>
  <c r="M269" i="4"/>
  <c r="N268" i="4"/>
  <c r="M268" i="4"/>
  <c r="N267" i="4"/>
  <c r="M267" i="4"/>
  <c r="N266" i="4"/>
  <c r="M266" i="4"/>
  <c r="N265" i="4"/>
  <c r="M265" i="4"/>
  <c r="N264" i="4"/>
  <c r="M264" i="4"/>
  <c r="N263" i="4"/>
  <c r="M263" i="4"/>
  <c r="N262" i="4"/>
  <c r="M262" i="4"/>
  <c r="N261" i="4"/>
  <c r="M261" i="4"/>
  <c r="N260" i="4"/>
  <c r="M260" i="4"/>
  <c r="N259" i="4"/>
  <c r="M259" i="4"/>
  <c r="N258" i="4"/>
  <c r="M258" i="4"/>
  <c r="N257" i="4"/>
  <c r="M257" i="4"/>
  <c r="N256" i="4"/>
  <c r="M256" i="4"/>
  <c r="N255" i="4"/>
  <c r="M255" i="4"/>
  <c r="N254" i="4"/>
  <c r="M254" i="4"/>
  <c r="N253" i="4"/>
  <c r="M253" i="4"/>
  <c r="N252" i="4"/>
  <c r="M252" i="4"/>
  <c r="N251" i="4"/>
  <c r="M251" i="4"/>
  <c r="N250" i="4"/>
  <c r="M250" i="4"/>
  <c r="N249" i="4"/>
  <c r="M249" i="4"/>
  <c r="N248" i="4"/>
  <c r="M248" i="4"/>
  <c r="N247" i="4"/>
  <c r="M247" i="4"/>
  <c r="N246" i="4"/>
  <c r="M246" i="4"/>
  <c r="N245" i="4"/>
  <c r="M245" i="4"/>
  <c r="N244" i="4"/>
  <c r="M244" i="4"/>
  <c r="N243" i="4"/>
  <c r="M243" i="4"/>
  <c r="N242" i="4"/>
  <c r="M242" i="4"/>
  <c r="N241" i="4"/>
  <c r="M241" i="4"/>
  <c r="N240" i="4"/>
  <c r="M240" i="4"/>
  <c r="N239" i="4"/>
  <c r="M239" i="4"/>
  <c r="N238" i="4"/>
  <c r="M238" i="4"/>
  <c r="N237" i="4"/>
  <c r="M237" i="4"/>
  <c r="N236" i="4"/>
  <c r="M236" i="4"/>
  <c r="N235" i="4"/>
  <c r="M235" i="4"/>
  <c r="N234" i="4"/>
  <c r="M234" i="4"/>
  <c r="N233" i="4"/>
  <c r="M233" i="4"/>
  <c r="N232" i="4"/>
  <c r="M232" i="4"/>
  <c r="N231" i="4"/>
  <c r="M231" i="4"/>
  <c r="N230" i="4"/>
  <c r="M230" i="4"/>
  <c r="N229" i="4"/>
  <c r="M229" i="4"/>
  <c r="N228" i="4"/>
  <c r="M228" i="4"/>
  <c r="N227" i="4"/>
  <c r="M227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5" i="4"/>
  <c r="M115" i="4"/>
  <c r="N114" i="4"/>
  <c r="M114" i="4"/>
  <c r="N113" i="4"/>
  <c r="M113" i="4"/>
  <c r="N112" i="4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EL3" i="1"/>
  <c r="DX3" i="1"/>
  <c r="DJ3" i="1"/>
  <c r="CV3" i="1"/>
  <c r="CH3" i="1"/>
  <c r="BT3" i="1"/>
  <c r="BF3" i="1"/>
  <c r="AR3" i="1"/>
  <c r="AD3" i="1"/>
  <c r="P3" i="1"/>
  <c r="B3" i="1"/>
  <c r="N5707" i="5"/>
  <c r="N1309" i="5"/>
  <c r="N1739" i="5"/>
  <c r="N1303" i="5"/>
  <c r="N6111" i="5"/>
  <c r="N6153" i="5"/>
  <c r="N2180" i="5"/>
  <c r="N6137" i="5"/>
  <c r="N1767" i="5"/>
  <c r="N2915" i="5"/>
  <c r="N5875" i="5"/>
  <c r="N2292" i="5"/>
  <c r="N5064" i="5"/>
  <c r="N5829" i="5"/>
  <c r="N5792" i="5"/>
  <c r="N4318" i="5"/>
  <c r="N5899" i="5"/>
  <c r="N5617" i="5"/>
  <c r="N1374" i="5"/>
  <c r="N2976" i="5"/>
  <c r="N3099" i="5"/>
  <c r="N5820" i="5"/>
  <c r="N5871" i="5"/>
  <c r="N1831" i="5"/>
  <c r="N6613" i="5"/>
  <c r="N2892" i="5"/>
  <c r="N3220" i="5"/>
  <c r="N5951" i="5"/>
  <c r="N1708" i="5"/>
  <c r="N4204" i="5"/>
  <c r="N2981" i="5"/>
  <c r="N6169" i="5"/>
  <c r="N5948" i="5"/>
  <c r="N2982" i="5"/>
  <c r="N1706" i="5"/>
  <c r="N4856" i="5"/>
  <c r="N6599" i="5"/>
  <c r="N6196" i="5"/>
  <c r="N4507" i="5"/>
  <c r="N4901" i="5"/>
  <c r="N1775" i="5"/>
  <c r="N4493" i="5"/>
  <c r="N4812" i="5"/>
  <c r="N4954" i="5"/>
  <c r="N4458" i="5"/>
  <c r="N3477" i="5"/>
  <c r="N3446" i="5"/>
  <c r="N4444" i="5"/>
  <c r="N3386" i="5"/>
  <c r="N4519" i="5"/>
  <c r="N4129" i="5"/>
  <c r="N4531" i="5"/>
  <c r="N3348" i="5"/>
  <c r="N4498" i="5"/>
  <c r="N3467" i="5"/>
  <c r="N2754" i="5"/>
  <c r="N4499" i="5"/>
  <c r="N4126" i="5"/>
  <c r="N1631" i="5"/>
  <c r="N3420" i="5"/>
  <c r="N4542" i="5"/>
  <c r="N4383" i="5"/>
  <c r="N5005" i="5"/>
  <c r="N6251" i="5"/>
  <c r="N4436" i="5"/>
  <c r="N6619" i="5"/>
  <c r="N4561" i="5"/>
  <c r="N4477" i="5"/>
  <c r="N1670" i="5"/>
  <c r="N4165" i="5"/>
  <c r="N3302" i="5"/>
  <c r="N6283" i="5"/>
  <c r="N3359" i="5"/>
  <c r="N4229" i="5"/>
  <c r="N6176" i="5"/>
  <c r="N4450" i="5"/>
  <c r="N3425" i="5"/>
  <c r="N1726" i="5"/>
  <c r="N4828" i="5"/>
  <c r="N4827" i="5"/>
  <c r="N2720" i="5"/>
  <c r="N1628" i="5"/>
  <c r="N4164" i="5"/>
  <c r="N4848" i="5"/>
  <c r="N4130" i="5"/>
  <c r="N6188" i="5"/>
  <c r="N5565" i="5"/>
  <c r="N4232" i="5"/>
  <c r="N1607" i="5"/>
  <c r="N6151" i="5"/>
  <c r="N4235" i="5"/>
  <c r="N493" i="5"/>
  <c r="N3703" i="5"/>
  <c r="N367" i="5"/>
  <c r="N4667" i="5"/>
  <c r="N2673" i="5"/>
  <c r="N4703" i="5"/>
  <c r="N2429" i="5"/>
  <c r="N629" i="5"/>
  <c r="N5406" i="5"/>
  <c r="N652" i="5"/>
  <c r="N596" i="5"/>
  <c r="N4768" i="5"/>
  <c r="N1797" i="5"/>
  <c r="N5462" i="5"/>
  <c r="N3826" i="5"/>
  <c r="N5400" i="5"/>
  <c r="N1452" i="5"/>
  <c r="N384" i="5"/>
  <c r="N2183" i="5"/>
  <c r="N5955" i="5"/>
  <c r="N386" i="5"/>
  <c r="N1837" i="5"/>
  <c r="N360" i="5"/>
  <c r="N2024" i="5"/>
  <c r="N2859" i="5"/>
  <c r="N4640" i="5"/>
  <c r="N4111" i="5"/>
  <c r="N6313" i="5"/>
  <c r="N4295" i="5"/>
  <c r="N1495" i="5"/>
  <c r="N3023" i="5"/>
  <c r="N6702" i="5"/>
  <c r="N3633" i="5"/>
  <c r="N6142" i="5"/>
  <c r="N6106" i="5"/>
  <c r="N4268" i="5"/>
  <c r="N5068" i="5"/>
  <c r="N6112" i="5"/>
  <c r="N6141" i="5"/>
  <c r="N5953" i="5"/>
  <c r="N1310" i="5"/>
  <c r="N2657" i="5"/>
  <c r="N2808" i="5"/>
  <c r="N5794" i="5"/>
  <c r="N2229" i="5"/>
  <c r="N2395" i="5"/>
  <c r="N1366" i="5"/>
  <c r="N2872" i="5"/>
  <c r="N2918" i="5"/>
  <c r="N2154" i="5"/>
  <c r="N2909" i="5"/>
  <c r="N5819" i="5"/>
  <c r="N2277" i="5"/>
  <c r="N2168" i="5"/>
  <c r="N2601" i="5"/>
  <c r="N3234" i="5"/>
  <c r="N5931" i="5"/>
  <c r="N2599" i="5"/>
  <c r="N5782" i="5"/>
  <c r="N2234" i="5"/>
  <c r="N2853" i="5"/>
  <c r="N2162" i="5"/>
  <c r="N4329" i="5"/>
  <c r="N2275" i="5"/>
  <c r="N2762" i="5"/>
  <c r="N1289" i="5"/>
  <c r="N4805" i="5"/>
  <c r="N1016" i="5"/>
  <c r="N2987" i="5"/>
  <c r="N6213" i="5"/>
  <c r="N4931" i="5"/>
  <c r="N4839" i="5"/>
  <c r="N4418" i="5"/>
  <c r="N4841" i="5"/>
  <c r="N6369" i="5"/>
  <c r="N6276" i="5"/>
  <c r="N4369" i="5"/>
  <c r="N6631" i="5"/>
  <c r="N5013" i="5"/>
  <c r="N4394" i="5"/>
  <c r="N4518" i="5"/>
  <c r="N5563" i="5"/>
  <c r="N4508" i="5"/>
  <c r="N4959" i="5"/>
  <c r="N4432" i="5"/>
  <c r="N6224" i="5"/>
  <c r="N4522" i="5"/>
  <c r="N4523" i="5"/>
  <c r="N3453" i="5"/>
  <c r="N3408" i="5"/>
  <c r="N4427" i="5"/>
  <c r="N1719" i="5"/>
  <c r="N4997" i="5"/>
  <c r="N2595" i="5"/>
  <c r="N6264" i="5"/>
  <c r="N6177" i="5"/>
  <c r="N6632" i="5"/>
  <c r="N4521" i="5"/>
  <c r="N1671" i="5"/>
  <c r="N4917" i="5"/>
  <c r="N1762" i="5"/>
  <c r="N4474" i="5"/>
  <c r="N6605" i="5"/>
  <c r="N4213" i="5"/>
  <c r="N4963" i="5"/>
  <c r="N4478" i="5"/>
  <c r="N4411" i="5"/>
  <c r="N3358" i="5"/>
  <c r="N4999" i="5"/>
  <c r="N4163" i="5"/>
  <c r="N4154" i="5"/>
  <c r="N6275" i="5"/>
  <c r="N2738" i="5"/>
  <c r="N4517" i="5"/>
  <c r="N4965" i="5"/>
  <c r="N4870" i="5"/>
  <c r="N1372" i="5"/>
  <c r="N6234" i="5"/>
  <c r="N6193" i="5"/>
  <c r="N4473" i="5"/>
  <c r="N4883" i="5"/>
  <c r="N6191" i="5"/>
  <c r="N5595" i="5"/>
  <c r="N6329" i="5"/>
  <c r="N237" i="5"/>
  <c r="N4254" i="5"/>
  <c r="N5729" i="5"/>
  <c r="N371" i="5"/>
  <c r="N4728" i="5"/>
  <c r="N623" i="5"/>
  <c r="N5451" i="5"/>
  <c r="N407" i="5"/>
  <c r="N1393" i="5"/>
  <c r="N3018" i="5"/>
  <c r="N3528" i="5"/>
  <c r="N620" i="5"/>
  <c r="N2185" i="5"/>
  <c r="N5392" i="5"/>
  <c r="N646" i="5"/>
  <c r="N5259" i="5"/>
  <c r="N369" i="5"/>
  <c r="N4779" i="5"/>
  <c r="N6367" i="5"/>
  <c r="N4767" i="5"/>
  <c r="N3503" i="5"/>
  <c r="N5855" i="5"/>
  <c r="N508" i="5"/>
  <c r="N3235" i="5"/>
  <c r="N6523" i="5"/>
  <c r="N5045" i="5"/>
  <c r="N3646" i="5"/>
  <c r="N2281" i="5"/>
  <c r="N3180" i="5"/>
  <c r="N555" i="5"/>
  <c r="N3532" i="5"/>
  <c r="N4749" i="5"/>
  <c r="N2783" i="5"/>
  <c r="N1327" i="5"/>
  <c r="N2050" i="5"/>
  <c r="N501" i="5"/>
  <c r="N2248" i="5"/>
  <c r="N938" i="5"/>
  <c r="N2280" i="5"/>
  <c r="N1382" i="5"/>
  <c r="N1305" i="5"/>
  <c r="N6139" i="5"/>
  <c r="N1832" i="5"/>
  <c r="N4269" i="5"/>
  <c r="N903" i="5"/>
  <c r="N2910" i="5"/>
  <c r="N1638" i="5"/>
  <c r="N2851" i="5"/>
  <c r="N5823" i="5"/>
  <c r="N5901" i="5"/>
  <c r="N937" i="5"/>
  <c r="N2400" i="5"/>
  <c r="N5209" i="5"/>
  <c r="N2274" i="5"/>
  <c r="N6637" i="5"/>
  <c r="N1646" i="5"/>
  <c r="N2664" i="5"/>
  <c r="N6124" i="5"/>
  <c r="N2899" i="5"/>
  <c r="N1645" i="5"/>
  <c r="N3177" i="5"/>
  <c r="N3098" i="5"/>
  <c r="N6105" i="5"/>
  <c r="N1301" i="5"/>
  <c r="N3144" i="5"/>
  <c r="N4871" i="5"/>
  <c r="N1441" i="5"/>
  <c r="N4211" i="5"/>
  <c r="N4943" i="5"/>
  <c r="N4139" i="5"/>
  <c r="N1656" i="5"/>
  <c r="N5814" i="5"/>
  <c r="N1665" i="5"/>
  <c r="N1749" i="5"/>
  <c r="N6639" i="5"/>
  <c r="N1655" i="5"/>
  <c r="N4368" i="5"/>
  <c r="N4990" i="5"/>
  <c r="N5001" i="5"/>
  <c r="N4417" i="5"/>
  <c r="N4956" i="5"/>
  <c r="N4996" i="5"/>
  <c r="N3454" i="5"/>
  <c r="N3434" i="5"/>
  <c r="N6611" i="5"/>
  <c r="N6591" i="5"/>
  <c r="N4821" i="5"/>
  <c r="N3411" i="5"/>
  <c r="N3350" i="5"/>
  <c r="N6272" i="5"/>
  <c r="N4533" i="5"/>
  <c r="N1754" i="5"/>
  <c r="N4169" i="5"/>
  <c r="N4991" i="5"/>
  <c r="N6223" i="5"/>
  <c r="N3441" i="5"/>
  <c r="N6262" i="5"/>
  <c r="N3363" i="5"/>
  <c r="N4422" i="5"/>
  <c r="N4808" i="5"/>
  <c r="N4962" i="5"/>
  <c r="N4191" i="5"/>
  <c r="N4514" i="5"/>
  <c r="N4524" i="5"/>
  <c r="N4969" i="5"/>
  <c r="N3380" i="5"/>
  <c r="N1691" i="5"/>
  <c r="N1713" i="5"/>
  <c r="N4195" i="5"/>
  <c r="N6266" i="5"/>
  <c r="N5580" i="5"/>
  <c r="N4929" i="5"/>
  <c r="N5566" i="5"/>
  <c r="N4535" i="5"/>
  <c r="N4155" i="5"/>
  <c r="N1687" i="5"/>
  <c r="N1760" i="5"/>
  <c r="N3439" i="5"/>
  <c r="N6181" i="5"/>
  <c r="N4135" i="5"/>
  <c r="N4363" i="5"/>
  <c r="N6219" i="5"/>
  <c r="N1795" i="5"/>
  <c r="N2977" i="5"/>
  <c r="N3195" i="5"/>
  <c r="N238" i="5"/>
  <c r="N3281" i="5"/>
  <c r="N3679" i="5"/>
  <c r="N3021" i="5"/>
  <c r="N3654" i="5"/>
  <c r="N3664" i="5"/>
  <c r="N5978" i="5"/>
  <c r="N3494" i="5"/>
  <c r="N4725" i="5"/>
  <c r="N539" i="5"/>
  <c r="N7012" i="5"/>
  <c r="N2427" i="5"/>
  <c r="N3119" i="5"/>
  <c r="N473" i="5"/>
  <c r="N5315" i="5"/>
  <c r="N541" i="5"/>
  <c r="N542" i="5"/>
  <c r="N5151" i="5"/>
  <c r="N403" i="5"/>
  <c r="N4724" i="5"/>
  <c r="N1835" i="5"/>
  <c r="N2425" i="5"/>
  <c r="N385" i="5"/>
  <c r="N3537" i="5"/>
  <c r="N3516" i="5"/>
  <c r="N488" i="5"/>
  <c r="N3531" i="5"/>
  <c r="N5409" i="5"/>
  <c r="N359" i="5"/>
  <c r="N3019" i="5"/>
  <c r="N1544" i="5"/>
  <c r="N6758" i="5"/>
  <c r="N5105" i="5"/>
  <c r="N5977" i="5"/>
  <c r="N1766" i="5"/>
  <c r="N1308" i="5"/>
  <c r="N1589" i="5"/>
  <c r="N4050" i="5"/>
  <c r="N986" i="5"/>
  <c r="N936" i="5"/>
  <c r="N2815" i="5"/>
  <c r="N2811" i="5"/>
  <c r="N1365" i="5"/>
  <c r="N1054" i="5"/>
  <c r="N5830" i="5"/>
  <c r="N4328" i="5"/>
  <c r="N1581" i="5"/>
  <c r="N1091" i="5"/>
  <c r="N5790" i="5"/>
  <c r="N2419" i="5"/>
  <c r="N2850" i="5"/>
  <c r="N3052" i="5"/>
  <c r="N2605" i="5"/>
  <c r="N1746" i="5"/>
  <c r="N6594" i="5"/>
  <c r="N3140" i="5"/>
  <c r="N1297" i="5"/>
  <c r="N2660" i="5"/>
  <c r="N2698" i="5"/>
  <c r="N1291" i="5"/>
  <c r="N6174" i="5"/>
  <c r="N3165" i="5"/>
  <c r="N3104" i="5"/>
  <c r="N2751" i="5"/>
  <c r="N904" i="5"/>
  <c r="N6616" i="5"/>
  <c r="N5038" i="5"/>
  <c r="N1288" i="5"/>
  <c r="N5010" i="5"/>
  <c r="N6644" i="5"/>
  <c r="N4941" i="5"/>
  <c r="N4194" i="5"/>
  <c r="N1686" i="5"/>
  <c r="N5030" i="5"/>
  <c r="N5037" i="5"/>
  <c r="N4537" i="5"/>
  <c r="N1709" i="5"/>
  <c r="N5575" i="5"/>
  <c r="N1679" i="5"/>
  <c r="N4481" i="5"/>
  <c r="N2737" i="5"/>
  <c r="N4894" i="5"/>
  <c r="N4556" i="5"/>
  <c r="N6622" i="5"/>
  <c r="N4457" i="5"/>
  <c r="N4847" i="5"/>
  <c r="N6636" i="5"/>
  <c r="N3443" i="5"/>
  <c r="N6186" i="5"/>
  <c r="N1676" i="5"/>
  <c r="N2726" i="5"/>
  <c r="N3442" i="5"/>
  <c r="N6239" i="5"/>
  <c r="N5560" i="5"/>
  <c r="N4926" i="5"/>
  <c r="N4500" i="5"/>
  <c r="N4158" i="5"/>
  <c r="N3360" i="5"/>
  <c r="N4490" i="5"/>
  <c r="N3448" i="5"/>
  <c r="N6240" i="5"/>
  <c r="N6245" i="5"/>
  <c r="N3416" i="5"/>
  <c r="N4434" i="5"/>
  <c r="N4388" i="5"/>
  <c r="N4935" i="5"/>
  <c r="N4360" i="5"/>
  <c r="N4562" i="5"/>
  <c r="N1689" i="5"/>
  <c r="N1622" i="5"/>
  <c r="N4399" i="5"/>
  <c r="N4470" i="5"/>
  <c r="N6609" i="5"/>
  <c r="N6635" i="5"/>
  <c r="N3427" i="5"/>
  <c r="N1648" i="5"/>
  <c r="N1603" i="5"/>
  <c r="N1681" i="5"/>
  <c r="N2732" i="5"/>
  <c r="N3374" i="5"/>
  <c r="N3164" i="5"/>
  <c r="N4192" i="5"/>
  <c r="N3653" i="5"/>
  <c r="N3712" i="5"/>
  <c r="N6318" i="5"/>
  <c r="N5443" i="5"/>
  <c r="N6670" i="5"/>
  <c r="N6642" i="5"/>
  <c r="N4741" i="5"/>
  <c r="N6656" i="5"/>
  <c r="N638" i="5"/>
  <c r="N472" i="5"/>
  <c r="N595" i="5"/>
  <c r="N3070" i="5"/>
  <c r="N2026" i="5"/>
  <c r="N5262" i="5"/>
  <c r="N1454" i="5"/>
  <c r="N4778" i="5"/>
  <c r="N3071" i="5"/>
  <c r="N446" i="5"/>
  <c r="N2446" i="5"/>
  <c r="N487" i="5"/>
  <c r="N4650" i="5"/>
  <c r="N2706" i="5"/>
  <c r="N6655" i="5"/>
  <c r="N506" i="5"/>
  <c r="N5239" i="5"/>
  <c r="N5314" i="5"/>
  <c r="N3149" i="5"/>
  <c r="N4320" i="5"/>
  <c r="N5164" i="5"/>
  <c r="N1996" i="5"/>
  <c r="N201" i="5"/>
  <c r="N3656" i="5"/>
  <c r="N5196" i="5"/>
  <c r="N1396" i="5"/>
  <c r="N5186" i="5"/>
  <c r="N1304" i="5"/>
  <c r="N1741" i="5"/>
  <c r="N4335" i="5"/>
  <c r="N5915" i="5"/>
  <c r="N6554" i="5"/>
  <c r="N2279" i="5"/>
  <c r="N3258" i="5"/>
  <c r="N2177" i="5"/>
  <c r="N6113" i="5"/>
  <c r="N2230" i="5"/>
  <c r="N1639" i="5"/>
  <c r="N1281" i="5"/>
  <c r="N5786" i="5"/>
  <c r="N5787" i="5"/>
  <c r="N1728" i="5"/>
  <c r="N2806" i="5"/>
  <c r="N217" i="5"/>
  <c r="N5221" i="5"/>
  <c r="N2415" i="5"/>
  <c r="N1292" i="5"/>
  <c r="N6128" i="5"/>
  <c r="N2169" i="5"/>
  <c r="N2238" i="5"/>
  <c r="N2240" i="5"/>
  <c r="N3212" i="5"/>
  <c r="N3231" i="5"/>
  <c r="N1375" i="5"/>
  <c r="N3163" i="5"/>
  <c r="N1296" i="5"/>
  <c r="N4834" i="5"/>
  <c r="N4952" i="5"/>
  <c r="N1793" i="5"/>
  <c r="N4437" i="5"/>
  <c r="N3167" i="5"/>
  <c r="N3105" i="5"/>
  <c r="N5034" i="5"/>
  <c r="N4392" i="5"/>
  <c r="N4811" i="5"/>
  <c r="N6884" i="5"/>
  <c r="N4238" i="5"/>
  <c r="N4568" i="5"/>
  <c r="N4420" i="5"/>
  <c r="N4902" i="5"/>
  <c r="N1702" i="5"/>
  <c r="N6250" i="5"/>
  <c r="N4510" i="5"/>
  <c r="N4802" i="5"/>
  <c r="N3333" i="5"/>
  <c r="N4449" i="5"/>
  <c r="N4892" i="5"/>
  <c r="N6249" i="5"/>
  <c r="N3392" i="5"/>
  <c r="N3371" i="5"/>
  <c r="N3397" i="5"/>
  <c r="N3365" i="5"/>
  <c r="N4361" i="5"/>
  <c r="N1675" i="5"/>
  <c r="N5016" i="5"/>
  <c r="N6248" i="5"/>
  <c r="N2725" i="5"/>
  <c r="N4174" i="5"/>
  <c r="N4149" i="5"/>
  <c r="N4820" i="5"/>
  <c r="N4430" i="5"/>
  <c r="N6286" i="5"/>
  <c r="N4415" i="5"/>
  <c r="N4393" i="5"/>
  <c r="N4559" i="5"/>
  <c r="N6620" i="5"/>
  <c r="N1974" i="5"/>
  <c r="N4467" i="5"/>
  <c r="N4993" i="5"/>
  <c r="N5569" i="5"/>
  <c r="N4496" i="5"/>
  <c r="N3414" i="5"/>
  <c r="N4849" i="5"/>
  <c r="N4880" i="5"/>
  <c r="N4920" i="5"/>
  <c r="N4426" i="5"/>
  <c r="N4226" i="5"/>
  <c r="N3340" i="5"/>
  <c r="N4554" i="5"/>
  <c r="N6651" i="5"/>
  <c r="N3403" i="5"/>
  <c r="N3404" i="5"/>
  <c r="N6269" i="5"/>
  <c r="N3053" i="5"/>
  <c r="N6189" i="5"/>
  <c r="N3196" i="5"/>
  <c r="N430" i="5"/>
  <c r="N4372" i="5"/>
  <c r="N1275" i="5"/>
  <c r="N4715" i="5"/>
  <c r="N622" i="5"/>
  <c r="N4884" i="5"/>
  <c r="N3544" i="5"/>
  <c r="N5287" i="5"/>
  <c r="N474" i="5"/>
  <c r="N5709" i="5"/>
  <c r="N7014" i="5"/>
  <c r="N3861" i="5"/>
  <c r="N3492" i="5"/>
  <c r="N5958" i="5"/>
  <c r="N526" i="5"/>
  <c r="N6147" i="5"/>
  <c r="N2624" i="5"/>
  <c r="N5316" i="5"/>
  <c r="N5218" i="5"/>
  <c r="N1876" i="5"/>
  <c r="N7013" i="5"/>
  <c r="N3830" i="5"/>
  <c r="N2670" i="5"/>
  <c r="N6685" i="5"/>
  <c r="N6154" i="5"/>
  <c r="N5457" i="5"/>
  <c r="N525" i="5"/>
  <c r="N5408" i="5"/>
  <c r="N5861" i="5"/>
  <c r="N905" i="5"/>
  <c r="N5056" i="5"/>
  <c r="N5975" i="5"/>
  <c r="N5992" i="5"/>
  <c r="N4350" i="5"/>
  <c r="N1583" i="5"/>
  <c r="N1733" i="5"/>
  <c r="N1437" i="5"/>
  <c r="N1055" i="5"/>
  <c r="N2995" i="5"/>
  <c r="N169" i="5"/>
  <c r="N2989" i="5"/>
  <c r="N213" i="5"/>
  <c r="N2812" i="5"/>
  <c r="N3217" i="5"/>
  <c r="N2166" i="5"/>
  <c r="N6170" i="5"/>
  <c r="N6152" i="5"/>
  <c r="N1770" i="5"/>
  <c r="N3101" i="5"/>
  <c r="N2032" i="5"/>
  <c r="N4331" i="5"/>
  <c r="N2276" i="5"/>
  <c r="N6182" i="5"/>
  <c r="N4987" i="5"/>
  <c r="N3145" i="5"/>
  <c r="N1053" i="5"/>
  <c r="N4506" i="5"/>
  <c r="N1684" i="5"/>
  <c r="N4403" i="5"/>
  <c r="N4563" i="5"/>
  <c r="N4416" i="5"/>
  <c r="N6638" i="5"/>
  <c r="N4407" i="5"/>
  <c r="N5021" i="5"/>
  <c r="N5031" i="5"/>
  <c r="N4980" i="5"/>
  <c r="N6606" i="5"/>
  <c r="N5003" i="5"/>
  <c r="N4231" i="5"/>
  <c r="N3479" i="5"/>
  <c r="N3383" i="5"/>
  <c r="N6209" i="5"/>
  <c r="N4148" i="5"/>
  <c r="N4485" i="5"/>
  <c r="N3405" i="5"/>
  <c r="N4168" i="5"/>
  <c r="N5033" i="5"/>
  <c r="N4390" i="5"/>
  <c r="N4180" i="5"/>
  <c r="N6246" i="5"/>
  <c r="N6175" i="5"/>
  <c r="N4425" i="5"/>
  <c r="N4400" i="5"/>
  <c r="N4526" i="5"/>
  <c r="N4895" i="5"/>
  <c r="N6192" i="5"/>
  <c r="N4971" i="5"/>
  <c r="N4131" i="5"/>
  <c r="N4545" i="5"/>
  <c r="N5579" i="5"/>
  <c r="N6126" i="5"/>
  <c r="N6560" i="5"/>
  <c r="N4882" i="5"/>
  <c r="N2160" i="5"/>
  <c r="N2809" i="5"/>
  <c r="N1694" i="5"/>
  <c r="N2828" i="5"/>
  <c r="N1595" i="5"/>
  <c r="N5817" i="5"/>
  <c r="N4756" i="5"/>
  <c r="N5263" i="5"/>
  <c r="N2939" i="5"/>
  <c r="N447" i="5"/>
  <c r="N449" i="5"/>
  <c r="N5050" i="5"/>
  <c r="N1274" i="5"/>
  <c r="N659" i="5"/>
  <c r="N2448" i="5"/>
  <c r="N2046" i="5"/>
  <c r="N368" i="5"/>
  <c r="N3781" i="5"/>
  <c r="N4297" i="5"/>
  <c r="N5441" i="5"/>
  <c r="N2934" i="5"/>
  <c r="N4354" i="5"/>
  <c r="N540" i="5"/>
  <c r="N3814" i="5"/>
  <c r="N5609" i="5"/>
  <c r="N6839" i="5"/>
  <c r="N5425" i="5"/>
  <c r="N6505" i="5"/>
  <c r="N6761" i="5"/>
  <c r="N4716" i="5"/>
  <c r="N2010" i="5"/>
  <c r="N2049" i="5"/>
  <c r="N1903" i="5"/>
  <c r="N2778" i="5"/>
  <c r="N5142" i="5"/>
  <c r="N1032" i="5"/>
  <c r="N1269" i="5"/>
  <c r="N2194" i="5"/>
  <c r="N397" i="5"/>
  <c r="N2190" i="5"/>
  <c r="N500" i="5"/>
  <c r="N396" i="5"/>
  <c r="N2433" i="5"/>
  <c r="N2450" i="5"/>
  <c r="N2944" i="5"/>
  <c r="N2619" i="5"/>
  <c r="N2943" i="5"/>
  <c r="N4758" i="5"/>
  <c r="N5813" i="5"/>
  <c r="N4660" i="5"/>
  <c r="N4682" i="5"/>
  <c r="N2299" i="5"/>
  <c r="N5235" i="5"/>
  <c r="N3817" i="5"/>
  <c r="N3823" i="5"/>
  <c r="N4643" i="5"/>
  <c r="N5339" i="5"/>
  <c r="N600" i="5"/>
  <c r="N2617" i="5"/>
  <c r="N477" i="5"/>
  <c r="N4293" i="5"/>
  <c r="N3638" i="5"/>
  <c r="N2803" i="5"/>
  <c r="N2178" i="5"/>
  <c r="N5593" i="5"/>
  <c r="N1447" i="5"/>
  <c r="N2608" i="5"/>
  <c r="N5651" i="5"/>
  <c r="N1784" i="5"/>
  <c r="N2273" i="5"/>
  <c r="N1976" i="5"/>
  <c r="N2875" i="5"/>
  <c r="N2227" i="5"/>
  <c r="N2596" i="5"/>
  <c r="N5063" i="5"/>
  <c r="N3110" i="5"/>
  <c r="N2385" i="5"/>
  <c r="N5974" i="5"/>
  <c r="N2847" i="5"/>
  <c r="N2661" i="5"/>
  <c r="N2164" i="5"/>
  <c r="N5960" i="5"/>
  <c r="N2604" i="5"/>
  <c r="N5065" i="5"/>
  <c r="N1663" i="5"/>
  <c r="N982" i="5"/>
  <c r="N5026" i="5"/>
  <c r="N5042" i="5"/>
  <c r="N1707" i="5"/>
  <c r="N1142" i="5"/>
  <c r="N4539" i="5"/>
  <c r="N4495" i="5"/>
  <c r="N1750" i="5"/>
  <c r="N4842" i="5"/>
  <c r="N6271" i="5"/>
  <c r="N1734" i="5"/>
  <c r="N3353" i="5"/>
  <c r="N4219" i="5"/>
  <c r="N4958" i="5"/>
  <c r="N1636" i="5"/>
  <c r="N3433" i="5"/>
  <c r="N4878" i="5"/>
  <c r="N1678" i="5"/>
  <c r="N4460" i="5"/>
  <c r="N4915" i="5"/>
  <c r="N4431" i="5"/>
  <c r="N3451" i="5"/>
  <c r="N4968" i="5"/>
  <c r="N6645" i="5"/>
  <c r="N4863" i="5"/>
  <c r="N4397" i="5"/>
  <c r="N4910" i="5"/>
  <c r="N4491" i="5"/>
  <c r="N6288" i="5"/>
  <c r="N5568" i="5"/>
  <c r="N4502" i="5"/>
  <c r="N3390" i="5"/>
  <c r="N4379" i="5"/>
  <c r="N3269" i="5"/>
  <c r="N4212" i="5"/>
  <c r="N4162" i="5"/>
  <c r="N4188" i="5"/>
  <c r="N6621" i="5"/>
  <c r="N4225" i="5"/>
  <c r="N3206" i="5"/>
  <c r="N4899" i="5"/>
  <c r="N2980" i="5"/>
  <c r="N1699" i="5"/>
  <c r="N3449" i="5"/>
  <c r="N6648" i="5"/>
  <c r="N5743" i="5"/>
  <c r="N612" i="5"/>
  <c r="N5444" i="5"/>
  <c r="N2885" i="5"/>
  <c r="N3810" i="5"/>
  <c r="N585" i="5"/>
  <c r="N1493" i="5"/>
  <c r="N1279" i="5"/>
  <c r="N583" i="5"/>
  <c r="N3809" i="5"/>
  <c r="N3118" i="5"/>
  <c r="N527" i="5"/>
  <c r="N470" i="5"/>
  <c r="N6684" i="5"/>
  <c r="N3639" i="5"/>
  <c r="N6361" i="5"/>
  <c r="N1742" i="5"/>
  <c r="N6136" i="5"/>
  <c r="N2245" i="5"/>
  <c r="N5993" i="5"/>
  <c r="N6346" i="5"/>
  <c r="N2988" i="5"/>
  <c r="N1682" i="5"/>
  <c r="N2908" i="5"/>
  <c r="N4708" i="5"/>
  <c r="N3108" i="5"/>
  <c r="N2398" i="5"/>
  <c r="N3058" i="5"/>
  <c r="N2231" i="5"/>
  <c r="N1488" i="5"/>
  <c r="N3224" i="5"/>
  <c r="N2876" i="5"/>
  <c r="N1518" i="5"/>
  <c r="N2662" i="5"/>
  <c r="N6600" i="5"/>
  <c r="N1744" i="5"/>
  <c r="N3106" i="5"/>
  <c r="N2871" i="5"/>
  <c r="N1285" i="5"/>
  <c r="N1290" i="5"/>
  <c r="N1617" i="5"/>
  <c r="N4951" i="5"/>
  <c r="N4492" i="5"/>
  <c r="N4814" i="5"/>
  <c r="N4558" i="5"/>
  <c r="N4886" i="5"/>
  <c r="N1725" i="5"/>
  <c r="N4472" i="5"/>
  <c r="N4530" i="5"/>
  <c r="N4236" i="5"/>
  <c r="N4907" i="5"/>
  <c r="N3423" i="5"/>
  <c r="N4978" i="5"/>
  <c r="N3469" i="5"/>
  <c r="N4424" i="5"/>
  <c r="N4377" i="5"/>
  <c r="N4961" i="5"/>
  <c r="N1632" i="5"/>
  <c r="N5561" i="5"/>
  <c r="N3431" i="5"/>
  <c r="N4146" i="5"/>
  <c r="N3452" i="5"/>
  <c r="N5564" i="5"/>
  <c r="N4208" i="5"/>
  <c r="N4476" i="5"/>
  <c r="N4389" i="5"/>
  <c r="N3379" i="5"/>
  <c r="N4564" i="5"/>
  <c r="N6241" i="5"/>
  <c r="N5578" i="5"/>
  <c r="N1723" i="5"/>
  <c r="N4143" i="5"/>
  <c r="N4134" i="5"/>
  <c r="N3378" i="5"/>
  <c r="N4119" i="5"/>
  <c r="N4970" i="5"/>
  <c r="N6254" i="5"/>
  <c r="N5961" i="5"/>
  <c r="N4829" i="5"/>
  <c r="N4854" i="5"/>
  <c r="N2731" i="5"/>
  <c r="N3428" i="5"/>
  <c r="N2430" i="5"/>
  <c r="N5240" i="5"/>
  <c r="N661" i="5"/>
  <c r="N2878" i="5"/>
  <c r="N3020" i="5"/>
  <c r="N6360" i="5"/>
  <c r="N5976" i="5"/>
  <c r="N2173" i="5"/>
  <c r="N2610" i="5"/>
  <c r="N5067" i="5"/>
  <c r="N2612" i="5"/>
  <c r="N5994" i="5"/>
  <c r="N1442" i="5"/>
  <c r="N2906" i="5"/>
  <c r="N2157" i="5"/>
  <c r="N1721" i="5"/>
  <c r="N4706" i="5"/>
  <c r="N2922" i="5"/>
  <c r="N3274" i="5"/>
  <c r="N6123" i="5"/>
  <c r="N2916" i="5"/>
  <c r="N2695" i="5"/>
  <c r="N980" i="5"/>
  <c r="N3232" i="5"/>
  <c r="N3225" i="5"/>
  <c r="N2767" i="5"/>
  <c r="N2600" i="5"/>
  <c r="N1444" i="5"/>
  <c r="N4885" i="5"/>
  <c r="N3190" i="5"/>
  <c r="N1440" i="5"/>
  <c r="N4857" i="5"/>
  <c r="N1662" i="5"/>
  <c r="N4550" i="5"/>
  <c r="N1664" i="5"/>
  <c r="N4837" i="5"/>
  <c r="N1751" i="5"/>
  <c r="N5025" i="5"/>
  <c r="N4859" i="5"/>
  <c r="N3461" i="5"/>
  <c r="N3370" i="5"/>
  <c r="N3385" i="5"/>
  <c r="N4803" i="5"/>
  <c r="N3347" i="5"/>
  <c r="N1758" i="5"/>
  <c r="N4453" i="5"/>
  <c r="N4960" i="5"/>
  <c r="N4404" i="5"/>
  <c r="N3459" i="5"/>
  <c r="N4190" i="5"/>
  <c r="N3346" i="5"/>
  <c r="N4376" i="5"/>
  <c r="N2734" i="5"/>
  <c r="N4181" i="5"/>
  <c r="N4984" i="5"/>
  <c r="N4569" i="5"/>
  <c r="N2756" i="5"/>
  <c r="N4851" i="5"/>
  <c r="N6281" i="5"/>
  <c r="N4551" i="5"/>
  <c r="N1666" i="5"/>
  <c r="N4918" i="5"/>
  <c r="N3339" i="5"/>
  <c r="N4413" i="5"/>
  <c r="N4380" i="5"/>
  <c r="N4412" i="5"/>
  <c r="N2757" i="5"/>
  <c r="N6212" i="5"/>
  <c r="N4200" i="5"/>
  <c r="N4548" i="5"/>
  <c r="N6230" i="5"/>
  <c r="N4986" i="5"/>
  <c r="N6306" i="5"/>
  <c r="N1745" i="5"/>
  <c r="N5132" i="5"/>
  <c r="N6725" i="5"/>
  <c r="N4832" i="5"/>
  <c r="N492" i="5"/>
  <c r="N4359" i="5"/>
  <c r="N5887" i="5"/>
  <c r="N5407" i="5"/>
  <c r="N3794" i="5"/>
  <c r="N7005" i="5"/>
  <c r="N4727" i="5"/>
  <c r="N5858" i="5"/>
  <c r="N4695" i="5"/>
  <c r="N6744" i="5"/>
  <c r="N3491" i="5"/>
  <c r="N1905" i="5"/>
  <c r="N1960" i="5"/>
  <c r="N5856" i="5"/>
  <c r="N404" i="5"/>
  <c r="N5158" i="5"/>
  <c r="N6134" i="5"/>
  <c r="N6715" i="5"/>
  <c r="N2759" i="5"/>
  <c r="N1384" i="5"/>
  <c r="N1380" i="5"/>
  <c r="N6164" i="5"/>
  <c r="N6131" i="5"/>
  <c r="N4337" i="5"/>
  <c r="N2914" i="5"/>
  <c r="N5878" i="5"/>
  <c r="N2874" i="5"/>
  <c r="N1018" i="5"/>
  <c r="N2396" i="5"/>
  <c r="N1283" i="5"/>
  <c r="N5900" i="5"/>
  <c r="N5897" i="5"/>
  <c r="N3221" i="5"/>
  <c r="N1300" i="5"/>
  <c r="N6125" i="5"/>
  <c r="N2975" i="5"/>
  <c r="N6180" i="5"/>
  <c r="N3226" i="5"/>
  <c r="N1592" i="5"/>
  <c r="N2153" i="5"/>
  <c r="N2736" i="5"/>
  <c r="N6615" i="5"/>
  <c r="N3055" i="5"/>
  <c r="N4797" i="5"/>
  <c r="N1086" i="5"/>
  <c r="N1683" i="5"/>
  <c r="N1652" i="5"/>
  <c r="N6627" i="5"/>
  <c r="N4438" i="5"/>
  <c r="N6290" i="5"/>
  <c r="N4836" i="5"/>
  <c r="N6236" i="5"/>
  <c r="N4159" i="5"/>
  <c r="N3475" i="5"/>
  <c r="N1698" i="5"/>
  <c r="N1635" i="5"/>
  <c r="N6197" i="5"/>
  <c r="N4466" i="5"/>
  <c r="N4819" i="5"/>
  <c r="N4914" i="5"/>
  <c r="N1633" i="5"/>
  <c r="N3458" i="5"/>
  <c r="N4228" i="5"/>
  <c r="N2735" i="5"/>
  <c r="N6237" i="5"/>
  <c r="N4197" i="5"/>
  <c r="N4543" i="5"/>
  <c r="N4469" i="5"/>
  <c r="N4552" i="5"/>
  <c r="N4503" i="5"/>
  <c r="N3355" i="5"/>
  <c r="N5006" i="5"/>
  <c r="N4823" i="5"/>
  <c r="N3357" i="5"/>
  <c r="N4133" i="5"/>
  <c r="N5007" i="5"/>
  <c r="N2719" i="5"/>
  <c r="N4207" i="5"/>
  <c r="N5559" i="5"/>
  <c r="N1610" i="5"/>
  <c r="N3054" i="5"/>
  <c r="N3391" i="5"/>
  <c r="N6589" i="5"/>
  <c r="N2769" i="5"/>
  <c r="N1587" i="5"/>
  <c r="N2246" i="5"/>
  <c r="N6138" i="5"/>
  <c r="N1735" i="5"/>
  <c r="N2225" i="5"/>
  <c r="N3057" i="5"/>
  <c r="N2849" i="5"/>
  <c r="N5789" i="5"/>
  <c r="N2889" i="5"/>
  <c r="N4798" i="5"/>
  <c r="N5784" i="5"/>
  <c r="N2917" i="5"/>
  <c r="N2983" i="5"/>
  <c r="N3204" i="5"/>
  <c r="N1598" i="5"/>
  <c r="N6183" i="5"/>
  <c r="N2161" i="5"/>
  <c r="N6552" i="5"/>
  <c r="N3198" i="5"/>
  <c r="N5572" i="5"/>
  <c r="N6270" i="5"/>
  <c r="N4817" i="5"/>
  <c r="N1653" i="5"/>
  <c r="N4930" i="5"/>
  <c r="N4934" i="5"/>
  <c r="N4967" i="5"/>
  <c r="N6610" i="5"/>
  <c r="N4428" i="5"/>
  <c r="N4864" i="5"/>
  <c r="N3382" i="5"/>
  <c r="N3478" i="5"/>
  <c r="N1718" i="5"/>
  <c r="N4439" i="5"/>
  <c r="N4220" i="5"/>
  <c r="N6226" i="5"/>
  <c r="N4445" i="5"/>
  <c r="N4898" i="5"/>
  <c r="N4850" i="5"/>
  <c r="N6289" i="5"/>
  <c r="N4184" i="5"/>
  <c r="N4897" i="5"/>
  <c r="N5018" i="5"/>
  <c r="N4919" i="5"/>
  <c r="N4179" i="5"/>
  <c r="N4132" i="5"/>
  <c r="N5576" i="5"/>
  <c r="N4824" i="5"/>
  <c r="N1373" i="5"/>
  <c r="N3103" i="5"/>
  <c r="N3605" i="5"/>
  <c r="N4780" i="5"/>
  <c r="N5516" i="5"/>
  <c r="N559" i="5"/>
  <c r="N4112" i="5"/>
  <c r="N2626" i="5"/>
  <c r="N5303" i="5"/>
  <c r="N5157" i="5"/>
  <c r="N5420" i="5"/>
  <c r="N3517" i="5"/>
  <c r="N570" i="5"/>
  <c r="N2707" i="5"/>
  <c r="N6998" i="5"/>
  <c r="N507" i="5"/>
  <c r="N5104" i="5"/>
  <c r="N3116" i="5"/>
  <c r="N569" i="5"/>
  <c r="N5470" i="5"/>
  <c r="N5133" i="5"/>
  <c r="N5614" i="5"/>
  <c r="N655" i="5"/>
  <c r="N1520" i="5"/>
  <c r="N410" i="5"/>
  <c r="N3556" i="5"/>
  <c r="N5434" i="5"/>
  <c r="N6555" i="5"/>
  <c r="N5325" i="5"/>
  <c r="N2711" i="5"/>
  <c r="N5894" i="5"/>
  <c r="N4705" i="5"/>
  <c r="N1103" i="5"/>
  <c r="N551" i="5"/>
  <c r="N4769" i="5"/>
  <c r="N6325" i="5"/>
  <c r="N7006" i="5"/>
  <c r="N7000" i="5"/>
  <c r="N6046" i="5"/>
  <c r="N6714" i="5"/>
  <c r="N2028" i="5"/>
  <c r="N2192" i="5"/>
  <c r="N2945" i="5"/>
  <c r="N5893" i="5"/>
  <c r="N956" i="5"/>
  <c r="N3756" i="5"/>
  <c r="N5277" i="5"/>
  <c r="N6565" i="5"/>
  <c r="N3558" i="5"/>
  <c r="N3279" i="5"/>
  <c r="N535" i="5"/>
  <c r="N4609" i="5"/>
  <c r="N5149" i="5"/>
  <c r="N3083" i="5"/>
  <c r="N643" i="5"/>
  <c r="N3649" i="5"/>
  <c r="N5274" i="5"/>
  <c r="N4287" i="5"/>
  <c r="N917" i="5"/>
  <c r="N918" i="5"/>
  <c r="N1069" i="5"/>
  <c r="N5083" i="5"/>
  <c r="N3523" i="5"/>
  <c r="N5172" i="5"/>
  <c r="N5155" i="5"/>
  <c r="N277" i="5"/>
  <c r="N6144" i="5"/>
  <c r="N4284" i="5"/>
  <c r="N633" i="5"/>
  <c r="N4285" i="5"/>
  <c r="N5841" i="5"/>
  <c r="N5293" i="5"/>
  <c r="N5735" i="5"/>
  <c r="N3674" i="5"/>
  <c r="N4683" i="5"/>
  <c r="N3701" i="5"/>
  <c r="N6115" i="5"/>
  <c r="N5510" i="5"/>
  <c r="N4662" i="5"/>
  <c r="N1796" i="5"/>
  <c r="N5650" i="5"/>
  <c r="N5511" i="5"/>
  <c r="N2247" i="5"/>
  <c r="N2033" i="5"/>
  <c r="N2018" i="5"/>
  <c r="N2226" i="5"/>
  <c r="N2852" i="5"/>
  <c r="N2924" i="5"/>
  <c r="N2597" i="5"/>
  <c r="N2165" i="5"/>
  <c r="N2696" i="5"/>
  <c r="N1593" i="5"/>
  <c r="N2158" i="5"/>
  <c r="N6104" i="5"/>
  <c r="N6587" i="5"/>
  <c r="N1612" i="5"/>
  <c r="N5783" i="5"/>
  <c r="N4233" i="5"/>
  <c r="N2752" i="5"/>
  <c r="N5557" i="5"/>
  <c r="N5571" i="5"/>
  <c r="N1619" i="5"/>
  <c r="N5002" i="5"/>
  <c r="N3369" i="5"/>
  <c r="N6623" i="5"/>
  <c r="N3393" i="5"/>
  <c r="N4447" i="5"/>
  <c r="N1680" i="5"/>
  <c r="N4358" i="5"/>
  <c r="N3460" i="5"/>
  <c r="N5023" i="5"/>
  <c r="N4983" i="5"/>
  <c r="N3343" i="5"/>
  <c r="N3436" i="5"/>
  <c r="N4501" i="5"/>
  <c r="N4488" i="5"/>
  <c r="N6211" i="5"/>
  <c r="N4196" i="5"/>
  <c r="N4123" i="5"/>
  <c r="N4939" i="5"/>
  <c r="N6604" i="5"/>
  <c r="N4178" i="5"/>
  <c r="N4333" i="5"/>
  <c r="N6593" i="5"/>
  <c r="N1608" i="5"/>
  <c r="N4852" i="5"/>
  <c r="N2938" i="5"/>
  <c r="N5768" i="5"/>
  <c r="N5450" i="5"/>
  <c r="N3835" i="5"/>
  <c r="N6570" i="5"/>
  <c r="N5286" i="5"/>
  <c r="N4783" i="5"/>
  <c r="N621" i="5"/>
  <c r="N511" i="5"/>
  <c r="N3017" i="5"/>
  <c r="N572" i="5"/>
  <c r="N5423" i="5"/>
  <c r="N2623" i="5"/>
  <c r="N247" i="5"/>
  <c r="N3834" i="5"/>
  <c r="N5261" i="5"/>
  <c r="N3069" i="5"/>
  <c r="N4748" i="5"/>
  <c r="N5935" i="5"/>
  <c r="N1395" i="5"/>
  <c r="N2628" i="5"/>
  <c r="N6726" i="5"/>
  <c r="N503" i="5"/>
  <c r="N420" i="5"/>
  <c r="N5312" i="5"/>
  <c r="N441" i="5"/>
  <c r="N1278" i="5"/>
  <c r="N5376" i="5"/>
  <c r="N4718" i="5"/>
  <c r="N556" i="5"/>
  <c r="N6872" i="5"/>
  <c r="N5253" i="5"/>
  <c r="N1398" i="5"/>
  <c r="N3554" i="5"/>
  <c r="N1902" i="5"/>
  <c r="N5895" i="5"/>
  <c r="N1991" i="5"/>
  <c r="N1523" i="5"/>
  <c r="N459" i="5"/>
  <c r="N401" i="5"/>
  <c r="N383" i="5"/>
  <c r="N3599" i="5"/>
  <c r="N5453" i="5"/>
  <c r="N2413" i="5"/>
  <c r="N5375" i="5"/>
  <c r="N6305" i="5"/>
  <c r="N1179" i="5"/>
  <c r="N1901" i="5"/>
  <c r="N5307" i="5"/>
  <c r="N2960" i="5"/>
  <c r="N561" i="5"/>
  <c r="N5076" i="5"/>
  <c r="N1073" i="5"/>
  <c r="N635" i="5"/>
  <c r="N4610" i="5"/>
  <c r="N6750" i="5"/>
  <c r="N6348" i="5"/>
  <c r="N5493" i="5"/>
  <c r="N6117" i="5"/>
  <c r="N4645" i="5"/>
  <c r="N4615" i="5"/>
  <c r="N2841" i="5"/>
  <c r="N5130" i="5"/>
  <c r="N5271" i="5"/>
  <c r="N4661" i="5"/>
  <c r="N3726" i="5"/>
  <c r="N5842" i="5"/>
  <c r="N6723" i="5"/>
  <c r="N1160" i="5"/>
  <c r="N3702" i="5"/>
  <c r="N3541" i="5"/>
  <c r="N6297" i="5"/>
  <c r="N6349" i="5"/>
  <c r="N1197" i="5"/>
  <c r="N4265" i="5"/>
  <c r="N5979" i="5"/>
  <c r="N4572" i="5"/>
  <c r="N3565" i="5"/>
  <c r="N4652" i="5"/>
  <c r="N969" i="5"/>
  <c r="N4582" i="5"/>
  <c r="N5248" i="5"/>
  <c r="N498" i="5"/>
  <c r="N5087" i="5"/>
  <c r="N6835" i="5"/>
  <c r="N5154" i="5"/>
  <c r="N4602" i="5"/>
  <c r="N5844" i="5"/>
  <c r="N6" i="5"/>
  <c r="N2122" i="5"/>
  <c r="N5478" i="5"/>
  <c r="N3161" i="5"/>
  <c r="N4649" i="5"/>
  <c r="N1078" i="5"/>
  <c r="N3173" i="5"/>
  <c r="N5363" i="5"/>
  <c r="N415" i="5"/>
  <c r="N3724" i="5"/>
  <c r="N3847" i="5"/>
  <c r="N3753" i="5"/>
  <c r="N2421" i="5"/>
  <c r="N6199" i="5"/>
  <c r="N4709" i="5"/>
  <c r="N6577" i="5"/>
  <c r="N6769" i="5"/>
  <c r="N352" i="5"/>
  <c r="N3612" i="5"/>
  <c r="N3725" i="5"/>
  <c r="N1006" i="5"/>
  <c r="N4612" i="5"/>
  <c r="N2903" i="5"/>
  <c r="N5916" i="5"/>
  <c r="N6992" i="5"/>
  <c r="N6087" i="5"/>
  <c r="N5353" i="5"/>
  <c r="N373" i="5"/>
  <c r="N3587" i="5"/>
  <c r="N2794" i="5"/>
  <c r="N5473" i="5"/>
  <c r="N3251" i="5"/>
  <c r="N2296" i="5"/>
  <c r="N2224" i="5"/>
  <c r="N2143" i="5"/>
  <c r="N3742" i="5"/>
  <c r="N5968" i="5"/>
  <c r="N513" i="5"/>
  <c r="N6203" i="5"/>
  <c r="N5990" i="5"/>
  <c r="N5947" i="5"/>
  <c r="N3869" i="5"/>
  <c r="N793" i="5"/>
  <c r="N2690" i="5"/>
  <c r="N1820" i="5"/>
  <c r="N6089" i="5"/>
  <c r="N240" i="5"/>
  <c r="N2529" i="5"/>
  <c r="N803" i="5"/>
  <c r="N6150" i="5"/>
  <c r="N6471" i="5"/>
  <c r="N1895" i="5"/>
  <c r="N1025" i="5"/>
  <c r="N53" i="5"/>
  <c r="N6508" i="5"/>
  <c r="N4107" i="5"/>
  <c r="N4044" i="5"/>
  <c r="N1204" i="5"/>
  <c r="N6377" i="5"/>
  <c r="N4707" i="5"/>
  <c r="N6804" i="5"/>
  <c r="N6868" i="5"/>
  <c r="N944" i="5"/>
  <c r="N2681" i="5"/>
  <c r="N2147" i="5"/>
  <c r="N1194" i="5"/>
  <c r="N4083" i="5"/>
  <c r="N6068" i="5"/>
  <c r="N6522" i="5"/>
  <c r="N3292" i="5"/>
  <c r="N44" i="5"/>
  <c r="N5769" i="5"/>
  <c r="N6053" i="5"/>
  <c r="N5598" i="5"/>
  <c r="N6906" i="5"/>
  <c r="N1524" i="5"/>
  <c r="N6551" i="5"/>
  <c r="N4063" i="5"/>
  <c r="N5522" i="5"/>
  <c r="N6000" i="5"/>
  <c r="N729" i="5"/>
  <c r="N1089" i="5"/>
  <c r="N2352" i="5"/>
  <c r="N180" i="5"/>
  <c r="N5212" i="5"/>
  <c r="N27" i="5"/>
  <c r="N43" i="5"/>
  <c r="N5766" i="5"/>
  <c r="N5377" i="5"/>
  <c r="N6848" i="5"/>
  <c r="N1811" i="5"/>
  <c r="N1092" i="5"/>
  <c r="N1203" i="5"/>
  <c r="N6959" i="5"/>
  <c r="N757" i="5"/>
  <c r="N7029" i="5"/>
  <c r="N2102" i="5"/>
  <c r="N6966" i="5"/>
  <c r="N6892" i="5"/>
  <c r="N2502" i="5"/>
  <c r="N6005" i="5"/>
  <c r="N1173" i="5"/>
  <c r="N225" i="5"/>
  <c r="N713" i="5"/>
  <c r="N4018" i="5"/>
  <c r="N4324" i="5"/>
  <c r="N260" i="5"/>
  <c r="N6411" i="5"/>
  <c r="N3932" i="5"/>
  <c r="N673" i="5"/>
  <c r="N1411" i="5"/>
  <c r="N6982" i="5"/>
  <c r="N5851" i="5"/>
  <c r="N4024" i="5"/>
  <c r="N3014" i="5"/>
  <c r="N1060" i="5"/>
  <c r="N2932" i="5"/>
  <c r="N6374" i="5"/>
  <c r="N5485" i="5"/>
  <c r="N5925" i="5"/>
  <c r="N3876" i="5"/>
  <c r="N6171" i="5"/>
  <c r="N5912" i="5"/>
  <c r="N2921" i="5"/>
  <c r="N5793" i="5"/>
  <c r="N2016" i="5"/>
  <c r="N3107" i="5"/>
  <c r="N1729" i="5"/>
  <c r="N3109" i="5"/>
  <c r="N3100" i="5"/>
  <c r="N3189" i="5"/>
  <c r="N2894" i="5"/>
  <c r="N1379" i="5"/>
  <c r="N3197" i="5"/>
  <c r="N5043" i="5"/>
  <c r="N4224" i="5"/>
  <c r="N5011" i="5"/>
  <c r="N1659" i="5"/>
  <c r="N2986" i="5"/>
  <c r="N4479" i="5"/>
  <c r="N5551" i="5"/>
  <c r="N4187" i="5"/>
  <c r="N4391" i="5"/>
  <c r="N3413" i="5"/>
  <c r="N3456" i="5"/>
  <c r="N3432" i="5"/>
  <c r="N4565" i="5"/>
  <c r="N4957" i="5"/>
  <c r="N5040" i="5"/>
  <c r="N3345" i="5"/>
  <c r="N4182" i="5"/>
  <c r="N4877" i="5"/>
  <c r="N4928" i="5"/>
  <c r="N4441" i="5"/>
  <c r="N4879" i="5"/>
  <c r="N4461" i="5"/>
  <c r="N4800" i="5"/>
  <c r="N6227" i="5"/>
  <c r="N4520" i="5"/>
  <c r="N5008" i="5"/>
  <c r="N2729" i="5"/>
  <c r="N5029" i="5"/>
  <c r="N2758" i="5"/>
  <c r="N4410" i="5"/>
  <c r="N2979" i="5"/>
  <c r="N4796" i="5"/>
  <c r="N2163" i="5"/>
  <c r="N366" i="5"/>
  <c r="N4673" i="5"/>
  <c r="N3530" i="5"/>
  <c r="N613" i="5"/>
  <c r="N5750" i="5"/>
  <c r="N6368" i="5"/>
  <c r="N1320" i="5"/>
  <c r="N5393" i="5"/>
  <c r="N6683" i="5"/>
  <c r="N7004" i="5"/>
  <c r="N610" i="5"/>
  <c r="N199" i="5"/>
  <c r="N2671" i="5"/>
  <c r="N197" i="5"/>
  <c r="N1994" i="5"/>
  <c r="N2860" i="5"/>
  <c r="N5911" i="5"/>
  <c r="N2785" i="5"/>
  <c r="N4743" i="5"/>
  <c r="N5458" i="5"/>
  <c r="N2941" i="5"/>
  <c r="N3495" i="5"/>
  <c r="N5338" i="5"/>
  <c r="N954" i="5"/>
  <c r="N3076" i="5"/>
  <c r="N1461" i="5"/>
  <c r="N3577" i="5"/>
  <c r="N3589" i="5"/>
  <c r="N4009" i="5"/>
  <c r="N158" i="5"/>
  <c r="N480" i="5"/>
  <c r="N1496" i="5"/>
  <c r="N5280" i="5"/>
  <c r="N2029" i="5"/>
  <c r="N3796" i="5"/>
  <c r="N6172" i="5"/>
  <c r="N1874" i="5"/>
  <c r="N5465" i="5"/>
  <c r="N6572" i="5"/>
  <c r="N5256" i="5"/>
  <c r="N400" i="5"/>
  <c r="N458" i="5"/>
  <c r="N5113" i="5"/>
  <c r="N4596" i="5"/>
  <c r="N1034" i="5"/>
  <c r="N1158" i="5"/>
  <c r="N4693" i="5"/>
  <c r="N2886" i="5"/>
  <c r="N3037" i="5"/>
  <c r="N3630" i="5"/>
  <c r="N3652" i="5"/>
  <c r="N6307" i="5"/>
  <c r="N5163" i="5"/>
  <c r="N5246" i="5"/>
  <c r="N1042" i="5"/>
  <c r="N4644" i="5"/>
  <c r="N2410" i="5"/>
  <c r="N6663" i="5"/>
  <c r="N5378" i="5"/>
  <c r="N4655" i="5"/>
  <c r="N5356" i="5"/>
  <c r="N912" i="5"/>
  <c r="N3593" i="5"/>
  <c r="N5723" i="5"/>
  <c r="N3547" i="5"/>
  <c r="N995" i="5"/>
  <c r="N3710" i="5"/>
  <c r="N1108" i="5"/>
  <c r="N2953" i="5"/>
  <c r="N3636" i="5"/>
  <c r="N5748" i="5"/>
  <c r="N602" i="5"/>
  <c r="N4635" i="5"/>
  <c r="N3673" i="5"/>
  <c r="N3566" i="5"/>
  <c r="N3734" i="5"/>
  <c r="N2905" i="5"/>
  <c r="N4630" i="5"/>
  <c r="N4795" i="5"/>
  <c r="N4601" i="5"/>
  <c r="N457" i="5"/>
  <c r="N4627" i="5"/>
  <c r="N5962" i="5"/>
  <c r="N3159" i="5"/>
  <c r="N1080" i="5"/>
  <c r="N5658" i="5"/>
  <c r="N3499" i="5"/>
  <c r="N974" i="5"/>
  <c r="N5404" i="5"/>
  <c r="N975" i="5"/>
  <c r="N2022" i="5"/>
  <c r="N3185" i="5"/>
  <c r="N3521" i="5"/>
  <c r="N4632" i="5"/>
  <c r="N2251" i="5"/>
  <c r="N3172" i="5"/>
  <c r="N1209" i="5"/>
  <c r="N3497" i="5"/>
  <c r="N1077" i="5"/>
  <c r="N2179" i="5"/>
  <c r="N2920" i="5"/>
  <c r="N2919" i="5"/>
  <c r="N2665" i="5"/>
  <c r="N2034" i="5"/>
  <c r="N5873" i="5"/>
  <c r="N2996" i="5"/>
  <c r="N2807" i="5"/>
  <c r="N3168" i="5"/>
  <c r="N2895" i="5"/>
  <c r="N2239" i="5"/>
  <c r="N2898" i="5"/>
  <c r="N5821" i="5"/>
  <c r="N3228" i="5"/>
  <c r="N2242" i="5"/>
  <c r="N1615" i="5"/>
  <c r="N3179" i="5"/>
  <c r="N3166" i="5"/>
  <c r="N5648" i="5"/>
  <c r="N4176" i="5"/>
  <c r="N4494" i="5"/>
  <c r="N4989" i="5"/>
  <c r="N6277" i="5"/>
  <c r="N4944" i="5"/>
  <c r="N4560" i="5"/>
  <c r="N4844" i="5"/>
  <c r="N6585" i="5"/>
  <c r="N2728" i="5"/>
  <c r="N3445" i="5"/>
  <c r="N1777" i="5"/>
  <c r="N6263" i="5"/>
  <c r="N4905" i="5"/>
  <c r="N4459" i="5"/>
  <c r="N2722" i="5"/>
  <c r="N4201" i="5"/>
  <c r="N6280" i="5"/>
  <c r="N5036" i="5"/>
  <c r="N4512" i="5"/>
  <c r="N6279" i="5"/>
  <c r="N4357" i="5"/>
  <c r="N1637" i="5"/>
  <c r="N2760" i="5"/>
  <c r="N6287" i="5"/>
  <c r="N6595" i="5"/>
  <c r="N1717" i="5"/>
  <c r="N4866" i="5"/>
  <c r="N1693" i="5"/>
  <c r="N4262" i="5"/>
  <c r="N3678" i="5"/>
  <c r="N3691" i="5"/>
  <c r="N4658" i="5"/>
  <c r="N1971" i="5"/>
  <c r="N1906" i="5"/>
  <c r="N1950" i="5"/>
  <c r="N512" i="5"/>
  <c r="N5260" i="5"/>
  <c r="N3824" i="5"/>
  <c r="N3504" i="5"/>
  <c r="N524" i="5"/>
  <c r="N5885" i="5"/>
  <c r="N346" i="5"/>
  <c r="N5431" i="5"/>
  <c r="N6686" i="5"/>
  <c r="N1273" i="5"/>
  <c r="N5061" i="5"/>
  <c r="N4678" i="5"/>
  <c r="N2784" i="5"/>
  <c r="N3705" i="5"/>
  <c r="N2047" i="5"/>
  <c r="N2947" i="5"/>
  <c r="N993" i="5"/>
  <c r="N3548" i="5"/>
  <c r="N4685" i="5"/>
  <c r="N3818" i="5"/>
  <c r="N2949" i="5"/>
  <c r="N1993" i="5"/>
  <c r="N3306" i="5"/>
  <c r="N5230" i="5"/>
  <c r="N5311" i="5"/>
  <c r="N5233" i="5"/>
  <c r="N3552" i="5"/>
  <c r="N5254" i="5"/>
  <c r="N2701" i="5"/>
  <c r="N2776" i="5"/>
  <c r="N2014" i="5"/>
  <c r="N5323" i="5"/>
  <c r="N2392" i="5"/>
  <c r="N605" i="5"/>
  <c r="N626" i="5"/>
  <c r="N6669" i="5"/>
  <c r="N6682" i="5"/>
  <c r="N562" i="5"/>
  <c r="N617" i="5"/>
  <c r="N5327" i="5"/>
  <c r="N5520" i="5"/>
  <c r="N1834" i="5"/>
  <c r="N1043" i="5"/>
  <c r="N6107" i="5"/>
  <c r="N5592" i="5"/>
  <c r="N6179" i="5"/>
  <c r="N1926" i="5"/>
  <c r="N2700" i="5"/>
  <c r="N2764" i="5"/>
  <c r="N2750" i="5"/>
  <c r="N152" i="5"/>
  <c r="N5219" i="5"/>
  <c r="N6521" i="5"/>
  <c r="N1445" i="5"/>
  <c r="N2167" i="5"/>
  <c r="N1594" i="5"/>
  <c r="N5053" i="5"/>
  <c r="N2171" i="5"/>
  <c r="N2984" i="5"/>
  <c r="N2659" i="5"/>
  <c r="N3257" i="5"/>
  <c r="N983" i="5"/>
  <c r="N1701" i="5"/>
  <c r="N1685" i="5"/>
  <c r="N6235" i="5"/>
  <c r="N4890" i="5"/>
  <c r="N4451" i="5"/>
  <c r="N4464" i="5"/>
  <c r="N3368" i="5"/>
  <c r="N6625" i="5"/>
  <c r="N4547" i="5"/>
  <c r="N4150" i="5"/>
  <c r="N6278" i="5"/>
  <c r="N4845" i="5"/>
  <c r="N4903" i="5"/>
  <c r="N4922" i="5"/>
  <c r="N6630" i="5"/>
  <c r="N4822" i="5"/>
  <c r="N4409" i="5"/>
  <c r="N5022" i="5"/>
  <c r="N6640" i="5"/>
  <c r="N3437" i="5"/>
  <c r="N6267" i="5"/>
  <c r="N4936" i="5"/>
  <c r="N5577" i="5"/>
  <c r="N1724" i="5"/>
  <c r="N3376" i="5"/>
  <c r="N4881" i="5"/>
  <c r="N3440" i="5"/>
  <c r="N4189" i="5"/>
  <c r="N6598" i="5"/>
  <c r="N560" i="5"/>
  <c r="N1604" i="5"/>
  <c r="N573" i="5"/>
  <c r="N3704" i="5"/>
  <c r="N4911" i="5"/>
  <c r="N639" i="5"/>
  <c r="N365" i="5"/>
  <c r="N3261" i="5"/>
  <c r="N5442" i="5"/>
  <c r="N362" i="5"/>
  <c r="N426" i="5"/>
  <c r="N4766" i="5"/>
  <c r="N4713" i="5"/>
  <c r="N6133" i="5"/>
  <c r="N6999" i="5"/>
  <c r="N5888" i="5"/>
  <c r="N580" i="5"/>
  <c r="N6767" i="5"/>
  <c r="N5891" i="5"/>
  <c r="N3496" i="5"/>
  <c r="N2187" i="5"/>
  <c r="N645" i="5"/>
  <c r="N1033" i="5"/>
  <c r="N1104" i="5"/>
  <c r="N440" i="5"/>
  <c r="N4595" i="5"/>
  <c r="N4012" i="5"/>
  <c r="N5350" i="5"/>
  <c r="N399" i="5"/>
  <c r="N3576" i="5"/>
  <c r="N5472" i="5"/>
  <c r="N3783" i="5"/>
  <c r="N4689" i="5"/>
  <c r="N2822" i="5"/>
  <c r="N5889" i="5"/>
  <c r="N5297" i="5"/>
  <c r="N6302" i="5"/>
  <c r="N2453" i="5"/>
  <c r="N1107" i="5"/>
  <c r="N443" i="5"/>
  <c r="N5283" i="5"/>
  <c r="N4744" i="5"/>
  <c r="N5250" i="5"/>
  <c r="N553" i="5"/>
  <c r="N5890" i="5"/>
  <c r="N4077" i="5"/>
  <c r="N1397" i="5"/>
  <c r="N4679" i="5"/>
  <c r="N281" i="5"/>
  <c r="N5749" i="5"/>
  <c r="N6146" i="5"/>
  <c r="N3525" i="5"/>
  <c r="N375" i="5"/>
  <c r="N616" i="5"/>
  <c r="N497" i="5"/>
  <c r="N5840" i="5"/>
  <c r="N6518" i="5"/>
  <c r="N576" i="5"/>
  <c r="N2301" i="5"/>
  <c r="N6567" i="5"/>
  <c r="N3543" i="5"/>
  <c r="N5345" i="5"/>
  <c r="N963" i="5"/>
  <c r="N1588" i="5"/>
  <c r="N1582" i="5"/>
  <c r="N2174" i="5"/>
  <c r="N1312" i="5"/>
  <c r="N2923" i="5"/>
  <c r="N5876" i="5"/>
  <c r="N5872" i="5"/>
  <c r="N1435" i="5"/>
  <c r="N2765" i="5"/>
  <c r="N1280" i="5"/>
  <c r="N3213" i="5"/>
  <c r="N3051" i="5"/>
  <c r="N3219" i="5"/>
  <c r="N1299" i="5"/>
  <c r="N2699" i="5"/>
  <c r="N1613" i="5"/>
  <c r="N1284" i="5"/>
  <c r="N2159" i="5"/>
  <c r="N4966" i="5"/>
  <c r="N1618" i="5"/>
  <c r="N1704" i="5"/>
  <c r="N4876" i="5"/>
  <c r="N4838" i="5"/>
  <c r="N1611" i="5"/>
  <c r="N4227" i="5"/>
  <c r="N4923" i="5"/>
  <c r="N1778" i="5"/>
  <c r="N4234" i="5"/>
  <c r="N3372" i="5"/>
  <c r="N6247" i="5"/>
  <c r="N3384" i="5"/>
  <c r="N4375" i="5"/>
  <c r="N3476" i="5"/>
  <c r="N6225" i="5"/>
  <c r="N5024" i="5"/>
  <c r="N6285" i="5"/>
  <c r="N1715" i="5"/>
  <c r="N1625" i="5"/>
  <c r="N6592" i="5"/>
  <c r="N6255" i="5"/>
  <c r="N4217" i="5"/>
  <c r="N4122" i="5"/>
  <c r="N4414" i="5"/>
  <c r="N3429" i="5"/>
  <c r="N1630" i="5"/>
  <c r="N4367" i="5"/>
  <c r="N3387" i="5"/>
  <c r="N4755" i="5"/>
  <c r="N3816" i="5"/>
  <c r="N1838" i="5"/>
  <c r="N3822" i="5"/>
  <c r="N6751" i="5"/>
  <c r="N2625" i="5"/>
  <c r="N628" i="5"/>
  <c r="N582" i="5"/>
  <c r="N4305" i="5"/>
  <c r="N5859" i="5"/>
  <c r="N5469" i="5"/>
  <c r="N468" i="5"/>
  <c r="N6688" i="5"/>
  <c r="N2825" i="5"/>
  <c r="N1836" i="5"/>
  <c r="N1272" i="5"/>
  <c r="N4240" i="5"/>
  <c r="N2188" i="5"/>
  <c r="N5152" i="5"/>
  <c r="N1786" i="5"/>
  <c r="N3022" i="5"/>
  <c r="N6716" i="5"/>
  <c r="N1790" i="5"/>
  <c r="N422" i="5"/>
  <c r="N1399" i="5"/>
  <c r="N6328" i="5"/>
  <c r="N1062" i="5"/>
  <c r="N3514" i="5"/>
  <c r="N246" i="5"/>
  <c r="N3515" i="5"/>
  <c r="N4319" i="5"/>
  <c r="N6166" i="5"/>
  <c r="N6561" i="5"/>
  <c r="N2452" i="5"/>
  <c r="N4760" i="5"/>
  <c r="N4789" i="5"/>
  <c r="N3807" i="5"/>
  <c r="N3801" i="5"/>
  <c r="N419" i="5"/>
  <c r="N5401" i="5"/>
  <c r="N4114" i="5"/>
  <c r="N1130" i="5"/>
  <c r="N4623" i="5"/>
  <c r="N592" i="5"/>
  <c r="N2614" i="5"/>
  <c r="N207" i="5"/>
  <c r="N3840" i="5"/>
  <c r="N5171" i="5"/>
  <c r="N2845" i="5"/>
  <c r="N5123" i="5"/>
  <c r="N5143" i="5"/>
  <c r="N2887" i="5"/>
  <c r="N5467" i="5"/>
  <c r="N5995" i="5"/>
  <c r="N3637" i="5"/>
  <c r="N5320" i="5"/>
  <c r="N1164" i="5"/>
  <c r="N2957" i="5"/>
  <c r="N1071" i="5"/>
  <c r="N5387" i="5"/>
  <c r="N962" i="5"/>
  <c r="N5074" i="5"/>
  <c r="N5272" i="5"/>
  <c r="N3741" i="5"/>
  <c r="N1000" i="5"/>
  <c r="N1037" i="5"/>
  <c r="N208" i="5"/>
  <c r="N276" i="5"/>
  <c r="N4651" i="5"/>
  <c r="N3534" i="5"/>
  <c r="N5746" i="5"/>
  <c r="N4680" i="5"/>
  <c r="N6165" i="5"/>
  <c r="N3609" i="5"/>
  <c r="N4604" i="5"/>
  <c r="N5763" i="5"/>
  <c r="N4751" i="5"/>
  <c r="N5417" i="5"/>
  <c r="N2804" i="5"/>
  <c r="N2008" i="5"/>
  <c r="N4588" i="5"/>
  <c r="N2963" i="5"/>
  <c r="N5594" i="5"/>
  <c r="N3766" i="5"/>
  <c r="N6563" i="5"/>
  <c r="N5203" i="5"/>
  <c r="N3569" i="5"/>
  <c r="N4666" i="5"/>
  <c r="N5727" i="5"/>
  <c r="N976" i="5"/>
  <c r="N1190" i="5"/>
  <c r="N5850" i="5"/>
  <c r="N1223" i="5"/>
  <c r="N5179" i="5"/>
  <c r="N5517" i="5"/>
  <c r="N3707" i="5"/>
  <c r="N2832" i="5"/>
  <c r="N5853" i="5"/>
  <c r="N1120" i="5"/>
  <c r="N923" i="5"/>
  <c r="N5845" i="5"/>
  <c r="N2408" i="5"/>
  <c r="N3627" i="5"/>
  <c r="N5714" i="5"/>
  <c r="N1166" i="5"/>
  <c r="N2904" i="5"/>
  <c r="N3623" i="5"/>
  <c r="N3041" i="5"/>
  <c r="N528" i="5"/>
  <c r="N3738" i="5"/>
  <c r="N3614" i="5"/>
  <c r="N5265" i="5"/>
  <c r="N3982" i="5"/>
  <c r="N2091" i="5"/>
  <c r="N5585" i="5"/>
  <c r="N6014" i="5"/>
  <c r="N5500" i="5"/>
  <c r="N2443" i="5"/>
  <c r="N261" i="5"/>
  <c r="N2265" i="5"/>
  <c r="N3060" i="5"/>
  <c r="N3314" i="5"/>
  <c r="N3244" i="5"/>
  <c r="N5597" i="5"/>
  <c r="N3973" i="5"/>
  <c r="N6343" i="5"/>
  <c r="N3317" i="5"/>
  <c r="N4098" i="5"/>
  <c r="N2640" i="5"/>
  <c r="N702" i="5"/>
  <c r="N2545" i="5"/>
  <c r="N303" i="5"/>
  <c r="N65" i="5"/>
  <c r="N5849" i="5"/>
  <c r="N2550" i="5"/>
  <c r="N6052" i="5"/>
  <c r="N3942" i="5"/>
  <c r="N6458" i="5"/>
  <c r="N1830" i="5"/>
  <c r="N1943" i="5"/>
  <c r="N1804" i="5"/>
  <c r="N5486" i="5"/>
  <c r="N4059" i="5"/>
  <c r="N6025" i="5"/>
  <c r="N2749" i="5"/>
  <c r="N1849" i="5"/>
  <c r="N991" i="5"/>
  <c r="N6920" i="5"/>
  <c r="N1865" i="5"/>
  <c r="N2208" i="5"/>
  <c r="N5700" i="5"/>
  <c r="N6416" i="5"/>
  <c r="N948" i="5"/>
  <c r="N5942" i="5"/>
  <c r="N6442" i="5"/>
  <c r="N4042" i="5"/>
  <c r="N4104" i="5"/>
  <c r="N753" i="5"/>
  <c r="N843" i="5"/>
  <c r="N2490" i="5"/>
  <c r="N6815" i="5"/>
  <c r="N3936" i="5"/>
  <c r="N7036" i="5"/>
  <c r="N2471" i="5"/>
  <c r="N5965" i="5"/>
  <c r="N3790" i="5"/>
  <c r="N1563" i="5"/>
  <c r="N821" i="5"/>
  <c r="N671" i="5"/>
  <c r="N758" i="5"/>
  <c r="N1823" i="5"/>
  <c r="N4016" i="5"/>
  <c r="N2527" i="5"/>
  <c r="N6969" i="5"/>
  <c r="N6529" i="5"/>
  <c r="N686" i="5"/>
  <c r="N2005" i="5"/>
  <c r="N2067" i="5"/>
  <c r="N3901" i="5"/>
  <c r="N2126" i="5"/>
  <c r="N1884" i="5"/>
  <c r="N893" i="5"/>
  <c r="N4000" i="5"/>
  <c r="N1251" i="5"/>
  <c r="N6484" i="5"/>
  <c r="N6854" i="5"/>
  <c r="N863" i="5"/>
  <c r="N665" i="5"/>
  <c r="N2501" i="5"/>
  <c r="N672" i="5"/>
  <c r="N2076" i="5"/>
  <c r="N3003" i="5"/>
  <c r="N694" i="5"/>
  <c r="N1847" i="5"/>
  <c r="N6896" i="5"/>
  <c r="N3266" i="5"/>
  <c r="N6382" i="5"/>
  <c r="N4038" i="5"/>
  <c r="N3990" i="5"/>
  <c r="N2175" i="5"/>
  <c r="N2172" i="5"/>
  <c r="N5913" i="5"/>
  <c r="N153" i="5"/>
  <c r="N5854" i="5"/>
  <c r="N941" i="5"/>
  <c r="N5826" i="5"/>
  <c r="N2241" i="5"/>
  <c r="N931" i="5"/>
  <c r="N2607" i="5"/>
  <c r="N5870" i="5"/>
  <c r="N6614" i="5"/>
  <c r="N4330" i="5"/>
  <c r="N4873" i="5"/>
  <c r="N1748" i="5"/>
  <c r="N1651" i="5"/>
  <c r="N4529" i="5"/>
  <c r="N3410" i="5"/>
  <c r="N6629" i="5"/>
  <c r="N4395" i="5"/>
  <c r="N3351" i="5"/>
  <c r="N3468" i="5"/>
  <c r="N4138" i="5"/>
  <c r="N6214" i="5"/>
  <c r="N3366" i="5"/>
  <c r="N4145" i="5"/>
  <c r="N4448" i="5"/>
  <c r="N6198" i="5"/>
  <c r="N1710" i="5"/>
  <c r="N4497" i="5"/>
  <c r="N4381" i="5"/>
  <c r="N6292" i="5"/>
  <c r="N4199" i="5"/>
  <c r="N4210" i="5"/>
  <c r="N4853" i="5"/>
  <c r="N2186" i="5"/>
  <c r="N4364" i="5"/>
  <c r="N2449" i="5"/>
  <c r="N2861" i="5"/>
  <c r="N4739" i="5"/>
  <c r="N5238" i="5"/>
  <c r="N4714" i="5"/>
  <c r="N5131" i="5"/>
  <c r="N2935" i="5"/>
  <c r="N4702" i="5"/>
  <c r="N5200" i="5"/>
  <c r="N1491" i="5"/>
  <c r="N5452" i="5"/>
  <c r="N2428" i="5"/>
  <c r="N1456" i="5"/>
  <c r="N3752" i="5"/>
  <c r="N6314" i="5"/>
  <c r="N3812" i="5"/>
  <c r="N2255" i="5"/>
  <c r="N955" i="5"/>
  <c r="N3557" i="5"/>
  <c r="N520" i="5"/>
  <c r="N5454" i="5"/>
  <c r="N2254" i="5"/>
  <c r="N395" i="5"/>
  <c r="N2775" i="5"/>
  <c r="N4717" i="5"/>
  <c r="N5296" i="5"/>
  <c r="N531" i="5"/>
  <c r="N5358" i="5"/>
  <c r="N6304" i="5"/>
  <c r="N5426" i="5"/>
  <c r="N6578" i="5"/>
  <c r="N4791" i="5"/>
  <c r="N5864" i="5"/>
  <c r="N567" i="5"/>
  <c r="N1072" i="5"/>
  <c r="N4289" i="5"/>
  <c r="N3126" i="5"/>
  <c r="N3610" i="5"/>
  <c r="N5292" i="5"/>
  <c r="N4573" i="5"/>
  <c r="N1039" i="5"/>
  <c r="N161" i="5"/>
  <c r="N1040" i="5"/>
  <c r="N5094" i="5"/>
  <c r="N1038" i="5"/>
  <c r="N2959" i="5"/>
  <c r="N6310" i="5"/>
  <c r="N5139" i="5"/>
  <c r="N6158" i="5"/>
  <c r="N3788" i="5"/>
  <c r="N6562" i="5"/>
  <c r="N6741" i="5"/>
  <c r="N3590" i="5"/>
  <c r="N5215" i="5"/>
  <c r="N3129" i="5"/>
  <c r="N4617" i="5"/>
  <c r="N3199" i="5"/>
  <c r="N4665" i="5"/>
  <c r="N4676" i="5"/>
  <c r="N3622" i="5"/>
  <c r="N3191" i="5"/>
  <c r="N4591" i="5"/>
  <c r="N1264" i="5"/>
  <c r="N5305" i="5"/>
  <c r="N5810" i="5"/>
  <c r="N2972" i="5"/>
  <c r="N2060" i="5"/>
  <c r="N3586" i="5"/>
  <c r="N1012" i="5"/>
  <c r="N5415" i="5"/>
  <c r="N2833" i="5"/>
  <c r="N1010" i="5"/>
  <c r="N924" i="5"/>
  <c r="N3785" i="5"/>
  <c r="N3693" i="5"/>
  <c r="N3668" i="5"/>
  <c r="N3043" i="5"/>
  <c r="N1138" i="5"/>
  <c r="N6773" i="5"/>
  <c r="N166" i="5"/>
  <c r="N1187" i="5"/>
  <c r="N1318" i="5"/>
  <c r="N5127" i="5"/>
  <c r="N4277" i="5"/>
  <c r="N3549" i="5"/>
  <c r="N3155" i="5"/>
  <c r="N3740" i="5"/>
  <c r="N3771" i="5"/>
  <c r="N6986" i="5"/>
  <c r="N5439" i="5"/>
  <c r="N3282" i="5"/>
  <c r="N4270" i="5"/>
  <c r="N5269" i="5"/>
  <c r="N6917" i="5"/>
  <c r="N5581" i="5"/>
  <c r="N2487" i="5"/>
  <c r="N6425" i="5"/>
  <c r="N179" i="5"/>
  <c r="N4342" i="5"/>
  <c r="N778" i="5"/>
  <c r="N670" i="5"/>
  <c r="N5959" i="5"/>
  <c r="N718" i="5"/>
  <c r="N317" i="5"/>
  <c r="N6908" i="5"/>
  <c r="N514" i="5"/>
  <c r="N2533" i="5"/>
  <c r="N6086" i="5"/>
  <c r="N2592" i="5"/>
  <c r="N2087" i="5"/>
  <c r="N2114" i="5"/>
  <c r="N3937" i="5"/>
  <c r="N1144" i="5"/>
  <c r="N1498" i="5"/>
  <c r="N5647" i="5"/>
  <c r="N4082" i="5"/>
  <c r="N5603" i="5"/>
  <c r="N23" i="5"/>
  <c r="N4085" i="5"/>
  <c r="N6919" i="5"/>
  <c r="N6978" i="5"/>
  <c r="N1426" i="5"/>
  <c r="N2929" i="5"/>
  <c r="N697" i="5"/>
  <c r="N6538" i="5"/>
  <c r="N5694" i="5"/>
  <c r="N1737" i="5"/>
  <c r="N1302" i="5"/>
  <c r="N1381" i="5"/>
  <c r="N1731" i="5"/>
  <c r="N5909" i="5"/>
  <c r="N1364" i="5"/>
  <c r="N2882" i="5"/>
  <c r="N4348" i="5"/>
  <c r="N5930" i="5"/>
  <c r="N6596" i="5"/>
  <c r="N6162" i="5"/>
  <c r="N5781" i="5"/>
  <c r="N4356" i="5"/>
  <c r="N4221" i="5"/>
  <c r="N4900" i="5"/>
  <c r="N5552" i="5"/>
  <c r="N4538" i="5"/>
  <c r="N1779" i="5"/>
  <c r="N4977" i="5"/>
  <c r="N3334" i="5"/>
  <c r="N4370" i="5"/>
  <c r="N4468" i="5"/>
  <c r="N6886" i="5"/>
  <c r="N4475" i="5"/>
  <c r="N6650" i="5"/>
  <c r="N4487" i="5"/>
  <c r="N1783" i="5"/>
  <c r="N6261" i="5"/>
  <c r="N4921" i="5"/>
  <c r="N4173" i="5"/>
  <c r="N4153" i="5"/>
  <c r="N4867" i="5"/>
  <c r="N3143" i="5"/>
  <c r="N1600" i="5"/>
  <c r="N6646" i="5"/>
  <c r="N475" i="5"/>
  <c r="N3626" i="5"/>
  <c r="N393" i="5"/>
  <c r="N2627" i="5"/>
  <c r="N2303" i="5"/>
  <c r="N2937" i="5"/>
  <c r="N1492" i="5"/>
  <c r="N6765" i="5"/>
  <c r="N3632" i="5"/>
  <c r="N2447" i="5"/>
  <c r="N2045" i="5"/>
  <c r="N538" i="5"/>
  <c r="N5125" i="5"/>
  <c r="N6657" i="5"/>
  <c r="N5051" i="5"/>
  <c r="N4642" i="5"/>
  <c r="N3655" i="5"/>
  <c r="N5370" i="5"/>
  <c r="N5466" i="5"/>
  <c r="N3027" i="5"/>
  <c r="N2458" i="5"/>
  <c r="N421" i="5"/>
  <c r="N3078" i="5"/>
  <c r="N206" i="5"/>
  <c r="N563" i="5"/>
  <c r="N2435" i="5"/>
  <c r="N376" i="5"/>
  <c r="N589" i="5"/>
  <c r="N5695" i="5"/>
  <c r="N3827" i="5"/>
  <c r="N3079" i="5"/>
  <c r="N4334" i="5"/>
  <c r="N1462" i="5"/>
  <c r="N3123" i="5"/>
  <c r="N2244" i="5"/>
  <c r="N5653" i="5"/>
  <c r="N5932" i="5"/>
  <c r="N5652" i="5"/>
  <c r="N2397" i="5"/>
  <c r="N1641" i="5"/>
  <c r="N2402" i="5"/>
  <c r="N5828" i="5"/>
  <c r="N930" i="5"/>
  <c r="N5824" i="5"/>
  <c r="N2854" i="5"/>
  <c r="N3139" i="5"/>
  <c r="N4972" i="5"/>
  <c r="N3146" i="5"/>
  <c r="N4223" i="5"/>
  <c r="N5012" i="5"/>
  <c r="N4912" i="5"/>
  <c r="N4858" i="5"/>
  <c r="N4509" i="5"/>
  <c r="N3395" i="5"/>
  <c r="N4893" i="5"/>
  <c r="N1757" i="5"/>
  <c r="N4185" i="5"/>
  <c r="N6210" i="5"/>
  <c r="N4843" i="5"/>
  <c r="N4992" i="5"/>
  <c r="N5028" i="5"/>
  <c r="N4570" i="5"/>
  <c r="N6252" i="5"/>
  <c r="N6216" i="5"/>
  <c r="N4955" i="5"/>
  <c r="N4536" i="5"/>
  <c r="N4152" i="5"/>
  <c r="N4193" i="5"/>
  <c r="N1602" i="5"/>
  <c r="N3361" i="5"/>
  <c r="N350" i="5"/>
  <c r="N4810" i="5"/>
  <c r="N1907" i="5"/>
  <c r="N450" i="5"/>
  <c r="N429" i="5"/>
  <c r="N428" i="5"/>
  <c r="N3518" i="5"/>
  <c r="N5341" i="5"/>
  <c r="N405" i="5"/>
  <c r="N5440" i="5"/>
  <c r="N3067" i="5"/>
  <c r="N593" i="5"/>
  <c r="N5737" i="5"/>
  <c r="N6687" i="5"/>
  <c r="N6322" i="5"/>
  <c r="N6301" i="5"/>
  <c r="N3074" i="5"/>
  <c r="N3029" i="5"/>
  <c r="N2823" i="5"/>
  <c r="N2777" i="5"/>
  <c r="N5337" i="5"/>
  <c r="N1268" i="5"/>
  <c r="N3555" i="5"/>
  <c r="N378" i="5"/>
  <c r="N1266" i="5"/>
  <c r="N6831" i="5"/>
  <c r="N5433" i="5"/>
  <c r="N2451" i="5"/>
  <c r="N5251" i="5"/>
  <c r="N2901" i="5"/>
  <c r="N618" i="5"/>
  <c r="N607" i="5"/>
  <c r="N4696" i="5"/>
  <c r="N1178" i="5"/>
  <c r="N3520" i="5"/>
  <c r="N4614" i="5"/>
  <c r="N5228" i="5"/>
  <c r="N4051" i="5"/>
  <c r="N5761" i="5"/>
  <c r="N2411" i="5"/>
  <c r="N3644" i="5"/>
  <c r="N3631" i="5"/>
  <c r="N5365" i="5"/>
  <c r="N3035" i="5"/>
  <c r="N5696" i="5"/>
  <c r="N282" i="5"/>
  <c r="N3082" i="5"/>
  <c r="N6842" i="5"/>
  <c r="N1068" i="5"/>
  <c r="N2796" i="5"/>
  <c r="N6311" i="5"/>
  <c r="N5245" i="5"/>
  <c r="N4585" i="5"/>
  <c r="N2611" i="5"/>
  <c r="N5914" i="5"/>
  <c r="N1311" i="5"/>
  <c r="N1590" i="5"/>
  <c r="N2993" i="5"/>
  <c r="N2873" i="5"/>
  <c r="N1642" i="5"/>
  <c r="N1367" i="5"/>
  <c r="N3336" i="5"/>
  <c r="N2697" i="5"/>
  <c r="N6127" i="5"/>
  <c r="N1768" i="5"/>
  <c r="N1087" i="5"/>
  <c r="N1443" i="5"/>
  <c r="N2761" i="5"/>
  <c r="N4974" i="5"/>
  <c r="N4975" i="5"/>
  <c r="N4875" i="5"/>
  <c r="N4809" i="5"/>
  <c r="N1780" i="5"/>
  <c r="N4440" i="5"/>
  <c r="N3471" i="5"/>
  <c r="N4557" i="5"/>
  <c r="N2727" i="5"/>
  <c r="N5032" i="5"/>
  <c r="N4374" i="5"/>
  <c r="N2721" i="5"/>
  <c r="N1692" i="5"/>
  <c r="N4484" i="5"/>
  <c r="N1668" i="5"/>
  <c r="N6243" i="5"/>
  <c r="N1621" i="5"/>
  <c r="N6228" i="5"/>
  <c r="N3344" i="5"/>
  <c r="N4214" i="5"/>
  <c r="N1674" i="5"/>
  <c r="N5613" i="5"/>
  <c r="N3072" i="5"/>
  <c r="N3831" i="5"/>
  <c r="N5424" i="5"/>
  <c r="N2672" i="5"/>
  <c r="N408" i="5"/>
  <c r="N5857" i="5"/>
  <c r="N6733" i="5"/>
  <c r="N2025" i="5"/>
  <c r="N3733" i="5"/>
  <c r="N3770" i="5"/>
  <c r="N3527" i="5"/>
  <c r="N6752" i="5"/>
  <c r="N4608" i="5"/>
  <c r="N4729" i="5"/>
  <c r="N5738" i="5"/>
  <c r="N5096" i="5"/>
  <c r="N530" i="5"/>
  <c r="N4633" i="5"/>
  <c r="N5252" i="5"/>
  <c r="N4659" i="5"/>
  <c r="N5310" i="5"/>
  <c r="N6299" i="5"/>
  <c r="N4692" i="5"/>
  <c r="N4747" i="5"/>
  <c r="N6838" i="5"/>
  <c r="N3540" i="5"/>
  <c r="N5464" i="5"/>
  <c r="N5427" i="5"/>
  <c r="N1904" i="5"/>
  <c r="N4669" i="5"/>
  <c r="N2951" i="5"/>
  <c r="N4294" i="5"/>
  <c r="N3762" i="5"/>
  <c r="N4720" i="5"/>
  <c r="N577" i="5"/>
  <c r="N5227" i="5"/>
  <c r="N4341" i="5"/>
  <c r="N5175" i="5"/>
  <c r="N5732" i="5"/>
  <c r="N3689" i="5"/>
  <c r="N5736" i="5"/>
  <c r="N1135" i="5"/>
  <c r="N5190" i="5"/>
  <c r="N3647" i="5"/>
  <c r="N3582" i="5"/>
  <c r="N2843" i="5"/>
  <c r="N1185" i="5"/>
  <c r="N3864" i="5"/>
  <c r="N3581" i="5"/>
  <c r="N3618" i="5"/>
  <c r="N588" i="5"/>
  <c r="N5402" i="5"/>
  <c r="N6742" i="5"/>
  <c r="N1133" i="5"/>
  <c r="N5173" i="5"/>
  <c r="N3031" i="5"/>
  <c r="N6720" i="5"/>
  <c r="N5197" i="5"/>
  <c r="N1988" i="5"/>
  <c r="N2417" i="5"/>
  <c r="N3602" i="5"/>
  <c r="N2484" i="5"/>
  <c r="N3657" i="5"/>
  <c r="N1316" i="5"/>
  <c r="N6672" i="5"/>
  <c r="N5414" i="5"/>
  <c r="N3048" i="5"/>
  <c r="N5178" i="5"/>
  <c r="N1315" i="5"/>
  <c r="N2059" i="5"/>
  <c r="N3208" i="5"/>
  <c r="N3135" i="5"/>
  <c r="N3133" i="5"/>
  <c r="N5397" i="5"/>
  <c r="N2969" i="5"/>
  <c r="N2176" i="5"/>
  <c r="N1782" i="5"/>
  <c r="N5512" i="5"/>
  <c r="N1764" i="5"/>
  <c r="N2766" i="5"/>
  <c r="N5874" i="5"/>
  <c r="N2035" i="5"/>
  <c r="N2893" i="5"/>
  <c r="N1293" i="5"/>
  <c r="N1747" i="5"/>
  <c r="N2278" i="5"/>
  <c r="N985" i="5"/>
  <c r="N6608" i="5"/>
  <c r="N4140" i="5"/>
  <c r="N4527" i="5"/>
  <c r="N4567" i="5"/>
  <c r="N4151" i="5"/>
  <c r="N4888" i="5"/>
  <c r="N3394" i="5"/>
  <c r="N4239" i="5"/>
  <c r="N3352" i="5"/>
  <c r="N4994" i="5"/>
  <c r="N4904" i="5"/>
  <c r="N3362" i="5"/>
  <c r="N4932" i="5"/>
  <c r="N4186" i="5"/>
  <c r="N4203" i="5"/>
  <c r="N4534" i="5"/>
  <c r="N4462" i="5"/>
  <c r="N6231" i="5"/>
  <c r="N1712" i="5"/>
  <c r="N4505" i="5"/>
  <c r="N6190" i="5"/>
  <c r="N5009" i="5"/>
  <c r="N1773" i="5"/>
  <c r="N1647" i="5"/>
  <c r="N6206" i="5"/>
  <c r="N1644" i="5"/>
  <c r="N641" i="5"/>
  <c r="N5285" i="5"/>
  <c r="N7008" i="5"/>
  <c r="N4282" i="5"/>
  <c r="N4754" i="5"/>
  <c r="N5185" i="5"/>
  <c r="N196" i="5"/>
  <c r="N406" i="5"/>
  <c r="N391" i="5"/>
  <c r="N347" i="5"/>
  <c r="N581" i="5"/>
  <c r="N203" i="5"/>
  <c r="N3529" i="5"/>
  <c r="N1494" i="5"/>
  <c r="N464" i="5"/>
  <c r="N615" i="5"/>
  <c r="N5435" i="5"/>
  <c r="N4686" i="5"/>
  <c r="N3077" i="5"/>
  <c r="N4674" i="5"/>
  <c r="N4745" i="5"/>
  <c r="N3575" i="5"/>
  <c r="N5474" i="5"/>
  <c r="N5231" i="5"/>
  <c r="N1459" i="5"/>
  <c r="N952" i="5"/>
  <c r="N4770" i="5"/>
  <c r="N467" i="5"/>
  <c r="N1908" i="5"/>
  <c r="N2900" i="5"/>
  <c r="N5207" i="5"/>
  <c r="N568" i="5"/>
  <c r="N548" i="5"/>
  <c r="N456" i="5"/>
  <c r="N5140" i="5"/>
  <c r="N5275" i="5"/>
  <c r="N3619" i="5"/>
  <c r="N5758" i="5"/>
  <c r="N3536" i="5"/>
  <c r="N3524" i="5"/>
  <c r="N5291" i="5"/>
  <c r="N5270" i="5"/>
  <c r="N6731" i="5"/>
  <c r="N5102" i="5"/>
  <c r="N5382" i="5"/>
  <c r="N5731" i="5"/>
  <c r="N2840" i="5"/>
  <c r="N5174" i="5"/>
  <c r="N6730" i="5"/>
  <c r="N6143" i="5"/>
  <c r="N5092" i="5"/>
  <c r="N5776" i="5"/>
  <c r="N1109" i="5"/>
  <c r="N3559" i="5"/>
  <c r="N5492" i="5"/>
  <c r="N5765" i="5"/>
  <c r="N2902" i="5"/>
  <c r="N5322" i="5"/>
  <c r="N6293" i="5"/>
  <c r="N5193" i="5"/>
  <c r="N5730" i="5"/>
  <c r="N2962" i="5"/>
  <c r="N5449" i="5"/>
  <c r="N168" i="5"/>
  <c r="N3205" i="5"/>
  <c r="N3046" i="5"/>
  <c r="N2793" i="5"/>
  <c r="N3184" i="5"/>
  <c r="N2790" i="5"/>
  <c r="N3176" i="5"/>
  <c r="N927" i="5"/>
  <c r="N1388" i="5"/>
  <c r="N2743" i="5"/>
  <c r="N3625" i="5"/>
  <c r="N4581" i="5"/>
  <c r="N1167" i="5"/>
  <c r="N271" i="5"/>
  <c r="N6997" i="5"/>
  <c r="N972" i="5"/>
  <c r="N6569" i="5"/>
  <c r="N5364" i="5"/>
  <c r="N3694" i="5"/>
  <c r="N5243" i="5"/>
  <c r="N3209" i="5"/>
  <c r="N5936" i="5"/>
  <c r="N5098" i="5"/>
  <c r="N5956" i="5"/>
  <c r="N5740" i="5"/>
  <c r="N575" i="5"/>
  <c r="N6108" i="5"/>
  <c r="N6135" i="5"/>
  <c r="N1738" i="5"/>
  <c r="N2658" i="5"/>
  <c r="N1640" i="5"/>
  <c r="N2912" i="5"/>
  <c r="N5949" i="5"/>
  <c r="N3218" i="5"/>
  <c r="N2603" i="5"/>
  <c r="N933" i="5"/>
  <c r="N2985" i="5"/>
  <c r="N1722" i="5"/>
  <c r="N4206" i="5"/>
  <c r="N4471" i="5"/>
  <c r="N3462" i="5"/>
  <c r="N5020" i="5"/>
  <c r="N4916" i="5"/>
  <c r="N1439" i="5"/>
  <c r="N1973" i="5"/>
  <c r="N3415" i="5"/>
  <c r="N5547" i="5"/>
  <c r="N4156" i="5"/>
  <c r="N4121" i="5"/>
  <c r="N5555" i="5"/>
  <c r="N4142" i="5"/>
  <c r="N5556" i="5"/>
  <c r="N3188" i="5"/>
  <c r="N389" i="5"/>
  <c r="N640" i="5"/>
  <c r="N653" i="5"/>
  <c r="N6833" i="5"/>
  <c r="N5422" i="5"/>
  <c r="N609" i="5"/>
  <c r="N2781" i="5"/>
  <c r="N5780" i="5"/>
  <c r="N4726" i="5"/>
  <c r="N1961" i="5"/>
  <c r="N200" i="5"/>
  <c r="N3662" i="5"/>
  <c r="N565" i="5"/>
  <c r="N532" i="5"/>
  <c r="N3121" i="5"/>
  <c r="N2193" i="5"/>
  <c r="N5394" i="5"/>
  <c r="N5868" i="5"/>
  <c r="N4759" i="5"/>
  <c r="N2302" i="5"/>
  <c r="N5324" i="5"/>
  <c r="N1990" i="5"/>
  <c r="N2455" i="5"/>
  <c r="N1157" i="5"/>
  <c r="N504" i="5"/>
  <c r="N6573" i="5"/>
  <c r="N523" i="5"/>
  <c r="N436" i="5"/>
  <c r="N6204" i="5"/>
  <c r="N552" i="5"/>
  <c r="N566" i="5"/>
  <c r="N5742" i="5"/>
  <c r="N3033" i="5"/>
  <c r="N257" i="5"/>
  <c r="N5373" i="5"/>
  <c r="N915" i="5"/>
  <c r="N5111" i="5"/>
  <c r="N6749" i="5"/>
  <c r="N1948" i="5"/>
  <c r="N3591" i="5"/>
  <c r="N5191" i="5"/>
  <c r="N3642" i="5"/>
  <c r="N3600" i="5"/>
  <c r="N3124" i="5"/>
  <c r="N968" i="5"/>
  <c r="N6824" i="5"/>
  <c r="N3634" i="5"/>
  <c r="N3270" i="5"/>
  <c r="N5136" i="5"/>
  <c r="N4672" i="5"/>
  <c r="N4631" i="5"/>
  <c r="N5980" i="5"/>
  <c r="N1228" i="5"/>
  <c r="N4734" i="5"/>
  <c r="N3175" i="5"/>
  <c r="N6689" i="5"/>
  <c r="N5343" i="5"/>
  <c r="N5697" i="5"/>
  <c r="N1449" i="5"/>
  <c r="N6697" i="5"/>
  <c r="N1119" i="5"/>
  <c r="N2788" i="5"/>
  <c r="N2787" i="5"/>
  <c r="N3506" i="5"/>
  <c r="N5448" i="5"/>
  <c r="N3681" i="5"/>
  <c r="N5117" i="5"/>
  <c r="N5759" i="5"/>
  <c r="N4772" i="5"/>
  <c r="N3667" i="5"/>
  <c r="N5090" i="5"/>
  <c r="N5846" i="5"/>
  <c r="N921" i="5"/>
  <c r="N5214" i="5"/>
  <c r="N5664" i="5"/>
  <c r="N5588" i="5"/>
  <c r="N669" i="5"/>
  <c r="N6979" i="5"/>
  <c r="N6069" i="5"/>
  <c r="N2386" i="5"/>
  <c r="N2217" i="5"/>
  <c r="N6981" i="5"/>
  <c r="N754" i="5"/>
  <c r="N5922" i="5"/>
  <c r="N6913" i="5"/>
  <c r="N63" i="5"/>
  <c r="N769" i="5"/>
  <c r="N6532" i="5"/>
  <c r="N6927" i="5"/>
  <c r="N1900" i="5"/>
  <c r="N2221" i="5"/>
  <c r="N1954" i="5"/>
  <c r="N6062" i="5"/>
  <c r="N6399" i="5"/>
  <c r="N5836" i="5"/>
  <c r="N6823" i="5"/>
  <c r="N6680" i="5"/>
  <c r="N5683" i="5"/>
  <c r="N5688" i="5"/>
  <c r="N308" i="5"/>
  <c r="N6003" i="5"/>
  <c r="N3975" i="5"/>
  <c r="N313" i="5"/>
  <c r="N242" i="5"/>
  <c r="N6342" i="5"/>
  <c r="N2927" i="5"/>
  <c r="N768" i="5"/>
  <c r="N1880" i="5"/>
  <c r="N2675" i="5"/>
  <c r="N6006" i="5"/>
  <c r="N2334" i="5"/>
  <c r="N1982" i="5"/>
  <c r="N2521" i="5"/>
  <c r="N6926" i="5"/>
  <c r="N5676" i="5"/>
  <c r="N1424" i="5"/>
  <c r="N6495" i="5"/>
  <c r="N2195" i="5"/>
  <c r="N1412" i="5"/>
  <c r="N1868" i="5"/>
  <c r="N1815" i="5"/>
  <c r="N6859" i="5"/>
  <c r="N684" i="5"/>
  <c r="N5985" i="5"/>
  <c r="N5997" i="5"/>
  <c r="N2713" i="5"/>
  <c r="N6099" i="5"/>
  <c r="N6418" i="5"/>
  <c r="N699" i="5"/>
  <c r="N5933" i="5"/>
  <c r="N2609" i="5"/>
  <c r="N6553" i="5"/>
  <c r="N2855" i="5"/>
  <c r="N2152" i="5"/>
  <c r="N5795" i="5"/>
  <c r="N2170" i="5"/>
  <c r="N1975" i="5"/>
  <c r="N3162" i="5"/>
  <c r="N2694" i="5"/>
  <c r="N984" i="5"/>
  <c r="N4421" i="5"/>
  <c r="N3337" i="5"/>
  <c r="N4861" i="5"/>
  <c r="N5548" i="5"/>
  <c r="N4396" i="5"/>
  <c r="N4406" i="5"/>
  <c r="N4147" i="5"/>
  <c r="N4127" i="5"/>
  <c r="N4435" i="5"/>
  <c r="N3402" i="5"/>
  <c r="N2723" i="5"/>
  <c r="N4463" i="5"/>
  <c r="N1667" i="5"/>
  <c r="N4909" i="5"/>
  <c r="N1601" i="5"/>
  <c r="N6883" i="5"/>
  <c r="N3640" i="5"/>
  <c r="N6601" i="5"/>
  <c r="N6671" i="5"/>
  <c r="N5086" i="5"/>
  <c r="N2739" i="5"/>
  <c r="N448" i="5"/>
  <c r="N637" i="5"/>
  <c r="N4752" i="5"/>
  <c r="N1319" i="5"/>
  <c r="N1329" i="5"/>
  <c r="N3757" i="5"/>
  <c r="N648" i="5"/>
  <c r="N7001" i="5"/>
  <c r="N1156" i="5"/>
  <c r="N4719" i="5"/>
  <c r="N953" i="5"/>
  <c r="N5866" i="5"/>
  <c r="N4688" i="5"/>
  <c r="N1558" i="5"/>
  <c r="N2282" i="5"/>
  <c r="N357" i="5"/>
  <c r="N1324" i="5"/>
  <c r="N4296" i="5"/>
  <c r="N4785" i="5"/>
  <c r="N5089" i="5"/>
  <c r="N4704" i="5"/>
  <c r="N603" i="5"/>
  <c r="N591" i="5"/>
  <c r="N4590" i="5"/>
  <c r="N3675" i="5"/>
  <c r="N496" i="5"/>
  <c r="N5764" i="5"/>
  <c r="N279" i="5"/>
  <c r="N1788" i="5"/>
  <c r="N3767" i="5"/>
  <c r="N4010" i="5"/>
  <c r="N5062" i="5"/>
  <c r="N914" i="5"/>
  <c r="N5177" i="5"/>
  <c r="N1180" i="5"/>
  <c r="N5519" i="5"/>
  <c r="N1067" i="5"/>
  <c r="N4352" i="5"/>
  <c r="N5057" i="5"/>
  <c r="N5513" i="5"/>
  <c r="N2994" i="5"/>
  <c r="N1730" i="5"/>
  <c r="N2399" i="5"/>
  <c r="N3215" i="5"/>
  <c r="N2897" i="5"/>
  <c r="N981" i="5"/>
  <c r="N5816" i="5"/>
  <c r="N1657" i="5"/>
  <c r="N4446" i="5"/>
  <c r="N4402" i="5"/>
  <c r="N4835" i="5"/>
  <c r="N4386" i="5"/>
  <c r="N4175" i="5"/>
  <c r="N4385" i="5"/>
  <c r="N3418" i="5"/>
  <c r="N3464" i="5"/>
  <c r="N6590" i="5"/>
  <c r="N6195" i="5"/>
  <c r="N3426" i="5"/>
  <c r="N4950" i="5"/>
  <c r="N5000" i="5"/>
  <c r="N3447" i="5"/>
  <c r="N1629" i="5"/>
  <c r="N5019" i="5"/>
  <c r="N5371" i="5"/>
  <c r="N3073" i="5"/>
  <c r="N4620" i="5"/>
  <c r="N597" i="5"/>
  <c r="N1877" i="5"/>
  <c r="N1798" i="5"/>
  <c r="N2827" i="5"/>
  <c r="N4712" i="5"/>
  <c r="N2884" i="5"/>
  <c r="N2829" i="5"/>
  <c r="N4263" i="5"/>
  <c r="N3505" i="5"/>
  <c r="N2857" i="5"/>
  <c r="N4641" i="5"/>
  <c r="N590" i="5"/>
  <c r="N3181" i="5"/>
  <c r="N4622" i="5"/>
  <c r="N5249" i="5"/>
  <c r="N3743" i="5"/>
  <c r="N438" i="5"/>
  <c r="N1522" i="5"/>
  <c r="N2009" i="5"/>
  <c r="N2950" i="5"/>
  <c r="N4697" i="5"/>
  <c r="N484" i="5"/>
  <c r="N466" i="5"/>
  <c r="N1063" i="5"/>
  <c r="N529" i="5"/>
  <c r="N6666" i="5"/>
  <c r="N5112" i="5"/>
  <c r="N3643" i="5"/>
  <c r="N6710" i="5"/>
  <c r="N1184" i="5"/>
  <c r="N5225" i="5"/>
  <c r="N3535" i="5"/>
  <c r="N5122" i="5"/>
  <c r="N4599" i="5"/>
  <c r="N5772" i="5"/>
  <c r="N960" i="5"/>
  <c r="N6002" i="5"/>
  <c r="N6837" i="5"/>
  <c r="N1208" i="5"/>
  <c r="N3592" i="5"/>
  <c r="N3608" i="5"/>
  <c r="N5294" i="5"/>
  <c r="N5168" i="5"/>
  <c r="N5204" i="5"/>
  <c r="N4257" i="5"/>
  <c r="N978" i="5"/>
  <c r="N3686" i="5"/>
  <c r="N4278" i="5"/>
  <c r="N2791" i="5"/>
  <c r="N239" i="5"/>
  <c r="N925" i="5"/>
  <c r="N1159" i="5"/>
  <c r="N1235" i="5"/>
  <c r="N5266" i="5"/>
  <c r="N730" i="5"/>
  <c r="N3045" i="5"/>
  <c r="N1227" i="5"/>
  <c r="N434" i="5"/>
  <c r="N5386" i="5"/>
  <c r="N1489" i="5"/>
  <c r="N1221" i="5"/>
  <c r="N3750" i="5"/>
  <c r="N2412" i="5"/>
  <c r="N3624" i="5"/>
  <c r="N5183" i="5"/>
  <c r="N211" i="5"/>
  <c r="N5436" i="5"/>
  <c r="N4266" i="5"/>
  <c r="N6200" i="5"/>
  <c r="N5182" i="5"/>
  <c r="N21" i="5"/>
  <c r="N3304" i="5"/>
  <c r="N2974" i="5"/>
  <c r="N869" i="5"/>
  <c r="N5170" i="5"/>
  <c r="N5391" i="5"/>
  <c r="N7018" i="5"/>
  <c r="N1557" i="5"/>
  <c r="N870" i="5"/>
  <c r="N2472" i="5"/>
  <c r="N3913" i="5"/>
  <c r="N5919" i="5"/>
  <c r="N5624" i="5"/>
  <c r="N1886" i="5"/>
  <c r="N5584" i="5"/>
  <c r="N6533" i="5"/>
  <c r="N6853" i="5"/>
  <c r="N1359" i="5"/>
  <c r="N3294" i="5"/>
  <c r="N749" i="5"/>
  <c r="N2117" i="5"/>
  <c r="N6481" i="5"/>
  <c r="N1515" i="5"/>
  <c r="N4092" i="5"/>
  <c r="N6408" i="5"/>
  <c r="N846" i="5"/>
  <c r="N34" i="5"/>
  <c r="N1584" i="5"/>
  <c r="N3860" i="5"/>
  <c r="N2888" i="5"/>
  <c r="N2907" i="5"/>
  <c r="N1282" i="5"/>
  <c r="N3216" i="5"/>
  <c r="N1517" i="5"/>
  <c r="N2606" i="5"/>
  <c r="N4183" i="5"/>
  <c r="N6617" i="5"/>
  <c r="N6603" i="5"/>
  <c r="N4480" i="5"/>
  <c r="N4454" i="5"/>
  <c r="N4366" i="5"/>
  <c r="N4995" i="5"/>
  <c r="N3354" i="5"/>
  <c r="N4511" i="5"/>
  <c r="N4862" i="5"/>
  <c r="N4924" i="5"/>
  <c r="N4925" i="5"/>
  <c r="N6265" i="5"/>
  <c r="N4398" i="5"/>
  <c r="N4230" i="5"/>
  <c r="N1669" i="5"/>
  <c r="N4332" i="5"/>
  <c r="N4137" i="5"/>
  <c r="N4371" i="5"/>
  <c r="N5304" i="5"/>
  <c r="N451" i="5"/>
  <c r="N1931" i="5"/>
  <c r="N5907" i="5"/>
  <c r="N557" i="5"/>
  <c r="N3480" i="5"/>
  <c r="N6776" i="5"/>
  <c r="N2826" i="5"/>
  <c r="N4738" i="5"/>
  <c r="N3641" i="5"/>
  <c r="N5491" i="5"/>
  <c r="N431" i="5"/>
  <c r="N4681" i="5"/>
  <c r="N1154" i="5"/>
  <c r="N5295" i="5"/>
  <c r="N6698" i="5"/>
  <c r="N2948" i="5"/>
  <c r="N478" i="5"/>
  <c r="N1326" i="5"/>
  <c r="N2189" i="5"/>
  <c r="N5206" i="5"/>
  <c r="N5459" i="5"/>
  <c r="N2390" i="5"/>
  <c r="N423" i="5"/>
  <c r="N522" i="5"/>
  <c r="N3578" i="5"/>
  <c r="N2869" i="5"/>
  <c r="N658" i="5"/>
  <c r="N283" i="5"/>
  <c r="N967" i="5"/>
  <c r="N5313" i="5"/>
  <c r="N3283" i="5"/>
  <c r="N2956" i="5"/>
  <c r="N3125" i="5"/>
  <c r="N1112" i="5"/>
  <c r="N3512" i="5"/>
  <c r="N1162" i="5"/>
  <c r="N4292" i="5"/>
  <c r="N5509" i="5"/>
  <c r="N2954" i="5"/>
  <c r="N6155" i="5"/>
  <c r="N6708" i="5"/>
  <c r="N5336" i="5"/>
  <c r="N3151" i="5"/>
  <c r="N4656" i="5"/>
  <c r="N5981" i="5"/>
  <c r="N3502" i="5"/>
  <c r="N601" i="5"/>
  <c r="N1117" i="5"/>
  <c r="N3594" i="5"/>
  <c r="N3606" i="5"/>
  <c r="N3193" i="5"/>
  <c r="N6022" i="5"/>
  <c r="N1240" i="5"/>
  <c r="N3094" i="5"/>
  <c r="N176" i="5"/>
  <c r="N4638" i="5"/>
  <c r="N1122" i="5"/>
  <c r="N6409" i="5"/>
  <c r="N3483" i="5"/>
  <c r="N1233" i="5"/>
  <c r="N2422" i="5"/>
  <c r="N3090" i="5"/>
  <c r="N2409" i="5"/>
  <c r="N4619" i="5"/>
  <c r="N4" i="5"/>
  <c r="N6753" i="5"/>
  <c r="N547" i="5"/>
  <c r="N3765" i="5"/>
  <c r="N1987" i="5"/>
  <c r="N6662" i="5"/>
  <c r="N5447" i="5"/>
  <c r="N4247" i="5"/>
  <c r="N1543" i="5"/>
  <c r="N4736" i="5"/>
  <c r="N4787" i="5"/>
  <c r="N5698" i="5"/>
  <c r="N4776" i="5"/>
  <c r="N2062" i="5"/>
  <c r="N2708" i="5"/>
  <c r="N1363" i="5"/>
  <c r="N3312" i="5"/>
  <c r="N5645" i="5"/>
  <c r="N7046" i="5"/>
  <c r="N1860" i="5"/>
  <c r="N1966" i="5"/>
  <c r="N1912" i="5"/>
  <c r="N1403" i="5"/>
  <c r="N877" i="5"/>
  <c r="N2416" i="5"/>
  <c r="N1556" i="5"/>
  <c r="N1914" i="5"/>
  <c r="N1999" i="5"/>
  <c r="N4039" i="5"/>
  <c r="N1423" i="5"/>
  <c r="N2999" i="5"/>
  <c r="N2536" i="5"/>
  <c r="N4070" i="5"/>
  <c r="N4349" i="5"/>
  <c r="N1736" i="5"/>
  <c r="N5877" i="5"/>
  <c r="N1700" i="5"/>
  <c r="N935" i="5"/>
  <c r="N4373" i="5"/>
  <c r="N3178" i="5"/>
  <c r="N3102" i="5"/>
  <c r="N1371" i="5"/>
  <c r="N4237" i="5"/>
  <c r="N6258" i="5"/>
  <c r="N4540" i="5"/>
  <c r="N1654" i="5"/>
  <c r="N3472" i="5"/>
  <c r="N6624" i="5"/>
  <c r="N3409" i="5"/>
  <c r="N4891" i="5"/>
  <c r="N3406" i="5"/>
  <c r="N4544" i="5"/>
  <c r="N4566" i="5"/>
  <c r="N1756" i="5"/>
  <c r="N4525" i="5"/>
  <c r="N3399" i="5"/>
  <c r="N6229" i="5"/>
  <c r="N3470" i="5"/>
  <c r="N4830" i="5"/>
  <c r="N654" i="5"/>
  <c r="N2782" i="5"/>
  <c r="N6882" i="5"/>
  <c r="N510" i="5"/>
  <c r="N1453" i="5"/>
  <c r="N3797" i="5"/>
  <c r="N3680" i="5"/>
  <c r="N3659" i="5"/>
  <c r="N425" i="5"/>
  <c r="N6727" i="5"/>
  <c r="N4255" i="5"/>
  <c r="N465" i="5"/>
  <c r="N4742" i="5"/>
  <c r="N5278" i="5"/>
  <c r="N604" i="5"/>
  <c r="N1105" i="5"/>
  <c r="N5884" i="5"/>
  <c r="N2821" i="5"/>
  <c r="N2456" i="5"/>
  <c r="N1497" i="5"/>
  <c r="N3645" i="5"/>
  <c r="N462" i="5"/>
  <c r="N2391" i="5"/>
  <c r="N578" i="5"/>
  <c r="N173" i="5"/>
  <c r="N636" i="5"/>
  <c r="N1875" i="5"/>
  <c r="N3084" i="5"/>
  <c r="N5340" i="5"/>
  <c r="N4578" i="5"/>
  <c r="N1262" i="5"/>
  <c r="N2007" i="5"/>
  <c r="N2508" i="5"/>
  <c r="N1136" i="5"/>
  <c r="N6513" i="5"/>
  <c r="N2842" i="5"/>
  <c r="N1137" i="5"/>
  <c r="N5166" i="5"/>
  <c r="N3800" i="5"/>
  <c r="N5306" i="5"/>
  <c r="N3718" i="5"/>
  <c r="N5138" i="5"/>
  <c r="N6665" i="5"/>
  <c r="N2839" i="5"/>
  <c r="N517" i="5"/>
  <c r="N1004" i="5"/>
  <c r="N5774" i="5"/>
  <c r="N4735" i="5"/>
  <c r="N3171" i="5"/>
  <c r="N5456" i="5"/>
  <c r="N5518" i="5"/>
  <c r="N2252" i="5"/>
  <c r="N3571" i="5"/>
  <c r="N838" i="5"/>
  <c r="N3795" i="5"/>
  <c r="N3538" i="5"/>
  <c r="N5777" i="5"/>
  <c r="N1222" i="5"/>
  <c r="N495" i="5"/>
  <c r="N4353" i="5"/>
  <c r="N3132" i="5"/>
  <c r="N5181" i="5"/>
  <c r="N5268" i="5"/>
  <c r="N6102" i="5"/>
  <c r="N3697" i="5"/>
  <c r="N6515" i="5"/>
  <c r="N1045" i="5"/>
  <c r="N4248" i="5"/>
  <c r="N4250" i="5"/>
  <c r="N5779" i="5"/>
  <c r="N3774" i="5"/>
  <c r="N2838" i="5"/>
  <c r="N3706" i="5"/>
  <c r="N5963" i="5"/>
  <c r="N4099" i="5"/>
  <c r="N2044" i="5"/>
  <c r="N4317" i="5"/>
  <c r="N1450" i="5"/>
  <c r="N2583" i="5"/>
  <c r="N1896" i="5"/>
  <c r="N3308" i="5"/>
  <c r="N7040" i="5"/>
  <c r="N3859" i="5"/>
  <c r="N3769" i="5"/>
  <c r="N4304" i="5"/>
  <c r="N3318" i="5"/>
  <c r="N1145" i="5"/>
  <c r="N6802" i="5"/>
  <c r="N1238" i="5"/>
  <c r="N4100" i="5"/>
  <c r="N30" i="5"/>
  <c r="N6072" i="5"/>
  <c r="N250" i="5"/>
  <c r="N6064" i="5"/>
  <c r="N1898" i="5"/>
  <c r="N1513" i="5"/>
  <c r="N1732" i="5"/>
  <c r="N5640" i="5"/>
  <c r="N1559" i="5"/>
  <c r="N14" i="5"/>
  <c r="N4097" i="5"/>
  <c r="N4054" i="5"/>
  <c r="N3288" i="5"/>
  <c r="N6047" i="5"/>
  <c r="N907" i="5"/>
  <c r="N6489" i="5"/>
  <c r="N1586" i="5"/>
  <c r="N4008" i="5"/>
  <c r="N2813" i="5"/>
  <c r="N1370" i="5"/>
  <c r="N1596" i="5"/>
  <c r="N2997" i="5"/>
  <c r="N1597" i="5"/>
  <c r="N2693" i="5"/>
  <c r="N4889" i="5"/>
  <c r="N4887" i="5"/>
  <c r="N6194" i="5"/>
  <c r="N5015" i="5"/>
  <c r="N1720" i="5"/>
  <c r="N4382" i="5"/>
  <c r="N4949" i="5"/>
  <c r="N6584" i="5"/>
  <c r="N6244" i="5"/>
  <c r="N1623" i="5"/>
  <c r="N3141" i="5"/>
  <c r="N3450" i="5"/>
  <c r="N3732" i="5"/>
  <c r="N1605" i="5"/>
  <c r="N558" i="5"/>
  <c r="N3885" i="5"/>
  <c r="N6510" i="5"/>
  <c r="N6745" i="5"/>
  <c r="N3526" i="5"/>
  <c r="N2940" i="5"/>
  <c r="N491" i="5"/>
  <c r="N627" i="5"/>
  <c r="N1460" i="5"/>
  <c r="N634" i="5"/>
  <c r="N3150" i="5"/>
  <c r="N2048" i="5"/>
  <c r="N5349" i="5"/>
  <c r="N1458" i="5"/>
  <c r="N6516" i="5"/>
  <c r="N519" i="5"/>
  <c r="N5059" i="5"/>
  <c r="N2942" i="5"/>
  <c r="N6732" i="5"/>
  <c r="N5762" i="5"/>
  <c r="N1003" i="5"/>
  <c r="N4625" i="5"/>
  <c r="N5110" i="5"/>
  <c r="N3804" i="5"/>
  <c r="N4792" i="5"/>
  <c r="N3487" i="5"/>
  <c r="N3562" i="5"/>
  <c r="N3777" i="5"/>
  <c r="N1182" i="5"/>
  <c r="N5808" i="5"/>
  <c r="N4671" i="5"/>
  <c r="N5276" i="5"/>
  <c r="N4603" i="5"/>
  <c r="N6661" i="5"/>
  <c r="N5229" i="5"/>
  <c r="N3583" i="5"/>
  <c r="N5381" i="5"/>
  <c r="N3508" i="5"/>
  <c r="N1169" i="5"/>
  <c r="N5383" i="5"/>
  <c r="N3820" i="5"/>
  <c r="N2089" i="5"/>
  <c r="N1011" i="5"/>
  <c r="N6660" i="5"/>
  <c r="N5161" i="5"/>
  <c r="N3723" i="5"/>
  <c r="N1542" i="5"/>
  <c r="N3782" i="5"/>
  <c r="N5331" i="5"/>
  <c r="N6774" i="5"/>
  <c r="N11" i="5"/>
  <c r="N2786" i="5"/>
  <c r="N1076" i="5"/>
  <c r="N6706" i="5"/>
  <c r="N1317" i="5"/>
  <c r="N5290" i="5"/>
  <c r="N5430" i="5"/>
  <c r="N2578" i="5"/>
  <c r="N5147" i="5"/>
  <c r="N19" i="5"/>
  <c r="N1916" i="5"/>
  <c r="N849" i="5"/>
  <c r="N3748" i="5"/>
  <c r="N4345" i="5"/>
  <c r="N5586" i="5"/>
  <c r="N783" i="5"/>
  <c r="N50" i="5"/>
  <c r="N6850" i="5"/>
  <c r="N2686" i="5"/>
  <c r="N801" i="5"/>
  <c r="N829" i="5"/>
  <c r="N6788" i="5"/>
  <c r="N1893" i="5"/>
  <c r="N892" i="5"/>
  <c r="N318" i="5"/>
  <c r="N5523" i="5"/>
  <c r="N1572" i="5"/>
  <c r="N215" i="5"/>
  <c r="N6550" i="5"/>
  <c r="N6364" i="5"/>
  <c r="N6487" i="5"/>
  <c r="N1516" i="5"/>
  <c r="N40" i="5"/>
  <c r="N878" i="5"/>
  <c r="N6372" i="5"/>
  <c r="N2113" i="5"/>
  <c r="N5521" i="5"/>
  <c r="N1525" i="5"/>
  <c r="N3951" i="5"/>
  <c r="N6940" i="5"/>
  <c r="N785" i="5"/>
  <c r="N2349" i="5"/>
  <c r="N7050" i="5"/>
  <c r="N705" i="5"/>
  <c r="N6156" i="5"/>
  <c r="N1983" i="5"/>
  <c r="N6385" i="5"/>
  <c r="N704" i="5"/>
  <c r="N1484" i="5"/>
  <c r="N3998" i="5"/>
  <c r="N6358" i="5"/>
  <c r="N6004" i="5"/>
  <c r="N190" i="5"/>
  <c r="N2287" i="5"/>
  <c r="N6803" i="5"/>
  <c r="N1591" i="5"/>
  <c r="N1833" i="5"/>
  <c r="N5825" i="5"/>
  <c r="N2883" i="5"/>
  <c r="N3187" i="5"/>
  <c r="N3229" i="5"/>
  <c r="N1792" i="5"/>
  <c r="N6643" i="5"/>
  <c r="N1703" i="5"/>
  <c r="N5573" i="5"/>
  <c r="N1755" i="5"/>
  <c r="N3349" i="5"/>
  <c r="N3419" i="5"/>
  <c r="N6222" i="5"/>
  <c r="N6217" i="5"/>
  <c r="N3389" i="5"/>
  <c r="N5549" i="5"/>
  <c r="N1624" i="5"/>
  <c r="N2978" i="5"/>
  <c r="N4804" i="5"/>
  <c r="N584" i="5"/>
  <c r="N3838" i="5"/>
  <c r="N5114" i="5"/>
  <c r="N349" i="5"/>
  <c r="N1930" i="5"/>
  <c r="N1928" i="5"/>
  <c r="N4621" i="5"/>
  <c r="N1394" i="5"/>
  <c r="N5410" i="5"/>
  <c r="N3075" i="5"/>
  <c r="N564" i="5"/>
  <c r="N3170" i="5"/>
  <c r="N4731" i="5"/>
  <c r="N5198" i="5"/>
  <c r="N2054" i="5"/>
  <c r="N3842" i="5"/>
  <c r="N4781" i="5"/>
  <c r="N649" i="5"/>
  <c r="N1765" i="5"/>
  <c r="N1840" i="5"/>
  <c r="N6308" i="5"/>
  <c r="N209" i="5"/>
  <c r="N1116" i="5"/>
  <c r="N3648" i="5"/>
  <c r="N5194" i="5"/>
  <c r="N3036" i="5"/>
  <c r="N5715" i="5"/>
  <c r="N3563" i="5"/>
  <c r="N6763" i="5"/>
  <c r="N4586" i="5"/>
  <c r="N997" i="5"/>
  <c r="N1036" i="5"/>
  <c r="N1066" i="5"/>
  <c r="N5156" i="5"/>
  <c r="N3086" i="5"/>
  <c r="N4664" i="5"/>
  <c r="N4774" i="5"/>
  <c r="N1013" i="5"/>
  <c r="N5108" i="5"/>
  <c r="N4245" i="5"/>
  <c r="N6566" i="5"/>
  <c r="N1314" i="5"/>
  <c r="N3509" i="5"/>
  <c r="N2424" i="5"/>
  <c r="N5656" i="5"/>
  <c r="N1008" i="5"/>
  <c r="N5071" i="5"/>
  <c r="N6371" i="5"/>
  <c r="N3886" i="5"/>
  <c r="N453" i="5"/>
  <c r="N6675" i="5"/>
  <c r="N3629" i="5"/>
  <c r="N3727" i="5"/>
  <c r="N5812" i="5"/>
  <c r="N4251" i="5"/>
  <c r="N3699" i="5"/>
  <c r="N4113" i="5"/>
  <c r="N13" i="5"/>
  <c r="N5475" i="5"/>
  <c r="N2267" i="5"/>
  <c r="N5601" i="5"/>
  <c r="N5917" i="5"/>
  <c r="N269" i="5"/>
  <c r="N4323" i="5"/>
  <c r="N2546" i="5"/>
  <c r="N2651" i="5"/>
  <c r="N1356" i="5"/>
  <c r="N4023" i="5"/>
  <c r="N2676" i="5"/>
  <c r="N6149" i="5"/>
  <c r="N3059" i="5"/>
  <c r="N6010" i="5"/>
  <c r="N5920" i="5"/>
  <c r="N2211" i="5"/>
  <c r="N6984" i="5"/>
  <c r="N2684" i="5"/>
  <c r="N7042" i="5"/>
  <c r="N4116" i="5"/>
  <c r="N2744" i="5"/>
  <c r="N5506" i="5"/>
  <c r="N3997" i="5"/>
  <c r="N3006" i="5"/>
  <c r="N3977" i="5"/>
  <c r="N233" i="5"/>
  <c r="N3114" i="5"/>
  <c r="N3979" i="5"/>
  <c r="N5605" i="5"/>
  <c r="N2039" i="5"/>
  <c r="N7017" i="5"/>
  <c r="N3921" i="5"/>
  <c r="N2506" i="5"/>
  <c r="N172" i="5"/>
  <c r="N6891" i="5"/>
  <c r="N2095" i="5"/>
  <c r="N3922" i="5"/>
  <c r="N2630" i="5"/>
  <c r="N2209" i="5"/>
  <c r="N1940" i="5"/>
  <c r="N3007" i="5"/>
  <c r="N5616" i="5"/>
  <c r="N2350" i="5"/>
  <c r="N667" i="5"/>
  <c r="N5770" i="5"/>
  <c r="N6530" i="5"/>
  <c r="N739" i="5"/>
  <c r="N1570" i="5"/>
  <c r="N6038" i="5"/>
  <c r="N546" i="5"/>
  <c r="N842" i="5"/>
  <c r="N1934" i="5"/>
  <c r="N5637" i="5"/>
  <c r="N6809" i="5"/>
  <c r="N3550" i="5"/>
  <c r="N6427" i="5"/>
  <c r="N885" i="5"/>
  <c r="N873" i="5"/>
  <c r="N3946" i="5"/>
  <c r="N300" i="5"/>
  <c r="N808" i="5"/>
  <c r="N6812" i="5"/>
  <c r="N2104" i="5"/>
  <c r="N1196" i="5"/>
  <c r="N841" i="5"/>
  <c r="N586" i="5"/>
  <c r="N2702" i="5"/>
  <c r="N16" i="5"/>
  <c r="N2105" i="5"/>
  <c r="N6938" i="5"/>
  <c r="N5632" i="5"/>
  <c r="N6101" i="5"/>
  <c r="N1307" i="5"/>
  <c r="N2770" i="5"/>
  <c r="N1781" i="5"/>
  <c r="N1088" i="5"/>
  <c r="N1769" i="5"/>
  <c r="N1643" i="5"/>
  <c r="N5693" i="5"/>
  <c r="N5041" i="5"/>
  <c r="N4840" i="5"/>
  <c r="N4401" i="5"/>
  <c r="N6586" i="5"/>
  <c r="N4979" i="5"/>
  <c r="N4405" i="5"/>
  <c r="N2733" i="5"/>
  <c r="N4553" i="5"/>
  <c r="N6242" i="5"/>
  <c r="N4555" i="5"/>
  <c r="N2718" i="5"/>
  <c r="N4166" i="5"/>
  <c r="N3463" i="5"/>
  <c r="N5751" i="5"/>
  <c r="N3120" i="5"/>
  <c r="N3493" i="5"/>
  <c r="N5301" i="5"/>
  <c r="N594" i="5"/>
  <c r="N3015" i="5"/>
  <c r="N4340" i="5"/>
  <c r="N1932" i="5"/>
  <c r="N6841" i="5"/>
  <c r="N3798" i="5"/>
  <c r="N5412" i="5"/>
  <c r="N5281" i="5"/>
  <c r="N4607" i="5"/>
  <c r="N550" i="5"/>
  <c r="N4730" i="5"/>
  <c r="N4790" i="5"/>
  <c r="N2298" i="5"/>
  <c r="N958" i="5"/>
  <c r="N1270" i="5"/>
  <c r="N644" i="5"/>
  <c r="N5224" i="5"/>
  <c r="N5728" i="5"/>
  <c r="N5124" i="5"/>
  <c r="N1002" i="5"/>
  <c r="N6829" i="5"/>
  <c r="N3854" i="5"/>
  <c r="N3034" i="5"/>
  <c r="N1789" i="5"/>
  <c r="N2052" i="5"/>
  <c r="N5717" i="5"/>
  <c r="N3080" i="5"/>
  <c r="N5189" i="5"/>
  <c r="N1181" i="5"/>
  <c r="N3735" i="5"/>
  <c r="N4264" i="5"/>
  <c r="N3670" i="5"/>
  <c r="N1083" i="5"/>
  <c r="N3087" i="5"/>
  <c r="N6827" i="5"/>
  <c r="N977" i="5"/>
  <c r="N2834" i="5"/>
  <c r="N3093" i="5"/>
  <c r="N6659" i="5"/>
  <c r="N2971" i="5"/>
  <c r="N4762" i="5"/>
  <c r="N2968" i="5"/>
  <c r="N2863" i="5"/>
  <c r="N2742" i="5"/>
  <c r="N5079" i="5"/>
  <c r="N5134" i="5"/>
  <c r="N3688" i="5"/>
  <c r="N1074" i="5"/>
  <c r="N4750" i="5"/>
  <c r="N6748" i="5"/>
  <c r="N1005" i="5"/>
  <c r="N6673" i="5"/>
  <c r="N6032" i="5"/>
  <c r="N5403" i="5"/>
  <c r="N1052" i="5"/>
  <c r="N2340" i="5"/>
  <c r="N5996" i="5"/>
  <c r="N4316" i="5"/>
  <c r="N1481" i="5"/>
  <c r="N5531" i="5"/>
  <c r="N2037" i="5"/>
  <c r="N3754" i="5"/>
  <c r="N5530" i="5"/>
  <c r="N6526" i="5"/>
  <c r="N1909" i="5"/>
  <c r="N1923" i="5"/>
  <c r="N732" i="5"/>
  <c r="N6394" i="5"/>
  <c r="N791" i="5"/>
  <c r="N17" i="5"/>
  <c r="N3331" i="5"/>
  <c r="N840" i="5"/>
  <c r="N7031" i="5"/>
  <c r="N15" i="5"/>
  <c r="N4252" i="5"/>
  <c r="N3945" i="5"/>
  <c r="N6534" i="5"/>
  <c r="N6353" i="5"/>
  <c r="N2586" i="5"/>
  <c r="N5599" i="5"/>
  <c r="N826" i="5"/>
  <c r="N6948" i="5"/>
  <c r="N5627" i="5"/>
  <c r="N5524" i="5"/>
  <c r="N3147" i="5"/>
  <c r="N1332" i="5"/>
  <c r="N1844" i="5"/>
  <c r="N6404" i="5"/>
  <c r="N3987" i="5"/>
  <c r="N270" i="5"/>
  <c r="N2133" i="5"/>
  <c r="N1845" i="5"/>
  <c r="N1422" i="5"/>
  <c r="N4090" i="5"/>
  <c r="N3062" i="5"/>
  <c r="N6873" i="5"/>
  <c r="N1817" i="5"/>
  <c r="N6350" i="5"/>
  <c r="N2716" i="5"/>
  <c r="N800" i="5"/>
  <c r="N867" i="5"/>
  <c r="N6540" i="5"/>
  <c r="N3249" i="5"/>
  <c r="N3275" i="5"/>
  <c r="N5788" i="5"/>
  <c r="N5822" i="5"/>
  <c r="N1286" i="5"/>
  <c r="N932" i="5"/>
  <c r="N934" i="5"/>
  <c r="N6602" i="5"/>
  <c r="N4117" i="5"/>
  <c r="N3373" i="5"/>
  <c r="N4167" i="5"/>
  <c r="N3474" i="5"/>
  <c r="N1697" i="5"/>
  <c r="N4937" i="5"/>
  <c r="N4807" i="5"/>
  <c r="N6260" i="5"/>
  <c r="N3303" i="5"/>
  <c r="N1609" i="5"/>
  <c r="N3417" i="5"/>
  <c r="N392" i="5"/>
  <c r="N5721" i="5"/>
  <c r="N3749" i="5"/>
  <c r="N3878" i="5"/>
  <c r="N5421" i="5"/>
  <c r="N5463" i="5"/>
  <c r="N3821" i="5"/>
  <c r="N4594" i="5"/>
  <c r="N4757" i="5"/>
  <c r="N533" i="5"/>
  <c r="N4291" i="5"/>
  <c r="N2454" i="5"/>
  <c r="N482" i="5"/>
  <c r="N4312" i="5"/>
  <c r="N461" i="5"/>
  <c r="N5232" i="5"/>
  <c r="N554" i="5"/>
  <c r="N536" i="5"/>
  <c r="N505" i="5"/>
  <c r="N3839" i="5"/>
  <c r="N3564" i="5"/>
  <c r="N965" i="5"/>
  <c r="N6294" i="5"/>
  <c r="N3658" i="5"/>
  <c r="N2013" i="5"/>
  <c r="N6581" i="5"/>
  <c r="N3601" i="5"/>
  <c r="N5367" i="5"/>
  <c r="N6764" i="5"/>
  <c r="N278" i="5"/>
  <c r="N6678" i="5"/>
  <c r="N1065" i="5"/>
  <c r="N3651" i="5"/>
  <c r="N4258" i="5"/>
  <c r="N4636" i="5"/>
  <c r="N5438" i="5"/>
  <c r="N2835" i="5"/>
  <c r="N6056" i="5"/>
  <c r="N3746" i="5"/>
  <c r="N1201" i="5"/>
  <c r="N6658" i="5"/>
  <c r="N3813" i="5"/>
  <c r="N3507" i="5"/>
  <c r="N1189" i="5"/>
  <c r="N3484" i="5"/>
  <c r="N374" i="5"/>
  <c r="N1210" i="5"/>
  <c r="N1048" i="5"/>
  <c r="N2021" i="5"/>
  <c r="N5608" i="5"/>
  <c r="N3717" i="5"/>
  <c r="N6740" i="5"/>
  <c r="N1115" i="5"/>
  <c r="N3615" i="5"/>
  <c r="N3584" i="5"/>
  <c r="N5126" i="5"/>
  <c r="N5477" i="5"/>
  <c r="N1084" i="5"/>
  <c r="N5334" i="5"/>
  <c r="N5223" i="5"/>
  <c r="N4339" i="5"/>
  <c r="N1475" i="5"/>
  <c r="N4069" i="5"/>
  <c r="N5490" i="5"/>
  <c r="N2082" i="5"/>
  <c r="N2486" i="5"/>
  <c r="N4014" i="5"/>
  <c r="N3061" i="5"/>
  <c r="N6077" i="5"/>
  <c r="N6161" i="5"/>
  <c r="N5539" i="5"/>
  <c r="N6805" i="5"/>
  <c r="N2119" i="5"/>
  <c r="N2339" i="5"/>
  <c r="N6846" i="5"/>
  <c r="N4061" i="5"/>
  <c r="N3253" i="5"/>
  <c r="N6870" i="5"/>
  <c r="N6096" i="5"/>
  <c r="N5638" i="5"/>
  <c r="N5923" i="5"/>
  <c r="N1577" i="5"/>
  <c r="N307" i="5"/>
  <c r="N6994" i="5"/>
  <c r="N4017" i="5"/>
  <c r="N2464" i="5"/>
  <c r="N6355" i="5"/>
  <c r="N2123" i="5"/>
  <c r="N1578" i="5"/>
  <c r="N1254" i="5"/>
  <c r="N1338" i="5"/>
  <c r="N3989" i="5"/>
  <c r="N2360" i="5"/>
  <c r="N1917" i="5"/>
  <c r="N7023" i="5"/>
  <c r="N6894" i="5"/>
  <c r="N2372" i="5"/>
  <c r="N4057" i="5"/>
  <c r="N6387" i="5"/>
  <c r="N6935" i="5"/>
  <c r="N1540" i="5"/>
  <c r="N708" i="5"/>
  <c r="N3326" i="5"/>
  <c r="N2342" i="5"/>
  <c r="N1250" i="5"/>
  <c r="N2569" i="5"/>
  <c r="N2460" i="5"/>
  <c r="N6110" i="5"/>
  <c r="N6132" i="5"/>
  <c r="N942" i="5"/>
  <c r="N5831" i="5"/>
  <c r="N631" i="5"/>
  <c r="N2236" i="5"/>
  <c r="N2232" i="5"/>
  <c r="N4222" i="5"/>
  <c r="N4973" i="5"/>
  <c r="N1752" i="5"/>
  <c r="N5039" i="5"/>
  <c r="N4170" i="5"/>
  <c r="N3430" i="5"/>
  <c r="N4384" i="5"/>
  <c r="N4947" i="5"/>
  <c r="N4801" i="5"/>
  <c r="N1727" i="5"/>
  <c r="N4465" i="5"/>
  <c r="N4825" i="5"/>
  <c r="N3438" i="5"/>
  <c r="N411" i="5"/>
  <c r="N6634" i="5"/>
  <c r="N471" i="5"/>
  <c r="N630" i="5"/>
  <c r="N2779" i="5"/>
  <c r="N509" i="5"/>
  <c r="N444" i="5"/>
  <c r="N6701" i="5"/>
  <c r="N5896" i="5"/>
  <c r="N5869" i="5"/>
  <c r="N1328" i="5"/>
  <c r="N2256" i="5"/>
  <c r="N6317" i="5"/>
  <c r="N205" i="5"/>
  <c r="N549" i="5"/>
  <c r="N3026" i="5"/>
  <c r="N4687" i="5"/>
  <c r="N957" i="5"/>
  <c r="N2418" i="5"/>
  <c r="N1106" i="5"/>
  <c r="N5756" i="5"/>
  <c r="N2880" i="5"/>
  <c r="N4598" i="5"/>
  <c r="N4577" i="5"/>
  <c r="N5385" i="5"/>
  <c r="N3791" i="5"/>
  <c r="N4013" i="5"/>
  <c r="N5205" i="5"/>
  <c r="N1198" i="5"/>
  <c r="N3736" i="5"/>
  <c r="N3501" i="5"/>
  <c r="N6709" i="5"/>
  <c r="N5843" i="5"/>
  <c r="N6576" i="5"/>
  <c r="N3628" i="5"/>
  <c r="N417" i="5"/>
  <c r="N4647" i="5"/>
  <c r="N210" i="5"/>
  <c r="N1241" i="5"/>
  <c r="N1259" i="5"/>
  <c r="N3596" i="5"/>
  <c r="N1260" i="5"/>
  <c r="N8" i="5"/>
  <c r="N2789" i="5"/>
  <c r="N2440" i="5"/>
  <c r="N1313" i="5"/>
  <c r="N3862" i="5"/>
  <c r="N6201" i="5"/>
  <c r="N1448" i="5"/>
  <c r="N6100" i="5"/>
  <c r="N5318" i="5"/>
  <c r="N4721" i="5"/>
  <c r="N5722" i="5"/>
  <c r="N3684" i="5"/>
  <c r="N4700" i="5"/>
  <c r="N6525" i="5"/>
  <c r="N6023" i="5"/>
  <c r="N6391" i="5"/>
  <c r="N3305" i="5"/>
  <c r="N1261" i="5"/>
  <c r="N3572" i="5"/>
  <c r="N3967" i="5"/>
  <c r="N1808" i="5"/>
  <c r="N703" i="5"/>
  <c r="N1151" i="5"/>
  <c r="N5940" i="5"/>
  <c r="N1093" i="5"/>
  <c r="N6208" i="5"/>
  <c r="N1878" i="5"/>
  <c r="N5699" i="5"/>
  <c r="N6098" i="5"/>
  <c r="N6862" i="5"/>
  <c r="N3912" i="5"/>
  <c r="N2746" i="5"/>
  <c r="N3896" i="5"/>
  <c r="N322" i="5"/>
  <c r="N4344" i="5"/>
  <c r="N6967" i="5"/>
  <c r="N6531" i="5"/>
  <c r="N1248" i="5"/>
  <c r="N2462" i="5"/>
  <c r="N5708" i="5"/>
  <c r="N2142" i="5"/>
  <c r="N823" i="5"/>
  <c r="N5713" i="5"/>
  <c r="N1536" i="5"/>
  <c r="N2109" i="5"/>
  <c r="N1476" i="5"/>
  <c r="N2103" i="5"/>
  <c r="N5881" i="5"/>
  <c r="N1215" i="5"/>
  <c r="N6956" i="5"/>
  <c r="N6504" i="5"/>
  <c r="N2540" i="5"/>
  <c r="N1471" i="5"/>
  <c r="N5544" i="5"/>
  <c r="N1872" i="5"/>
  <c r="N6375" i="5"/>
  <c r="N6789" i="5"/>
  <c r="N6971" i="5"/>
  <c r="N3934" i="5"/>
  <c r="N2210" i="5"/>
  <c r="N909" i="5"/>
  <c r="N1056" i="5"/>
  <c r="N1446" i="5"/>
  <c r="N2991" i="5"/>
  <c r="N5827" i="5"/>
  <c r="N2763" i="5"/>
  <c r="N3222" i="5"/>
  <c r="N1287" i="5"/>
  <c r="N4860" i="5"/>
  <c r="N4216" i="5"/>
  <c r="N2755" i="5"/>
  <c r="N3364" i="5"/>
  <c r="N4982" i="5"/>
  <c r="N4513" i="5"/>
  <c r="N4120" i="5"/>
  <c r="N4516" i="5"/>
  <c r="N3473" i="5"/>
  <c r="N543" i="5"/>
  <c r="N202" i="5"/>
  <c r="N611" i="5"/>
  <c r="N195" i="5"/>
  <c r="N2053" i="5"/>
  <c r="N3808" i="5"/>
  <c r="N3280" i="5"/>
  <c r="N2457" i="5"/>
  <c r="N5255" i="5"/>
  <c r="N4746" i="5"/>
  <c r="N204" i="5"/>
  <c r="N1992" i="5"/>
  <c r="N442" i="5"/>
  <c r="N6699" i="5"/>
  <c r="N3297" i="5"/>
  <c r="N5760" i="5"/>
  <c r="N5718" i="5"/>
  <c r="N916" i="5"/>
  <c r="N2006" i="5"/>
  <c r="N6696" i="5"/>
  <c r="N3616" i="5"/>
  <c r="N6695" i="5"/>
  <c r="N3720" i="5"/>
  <c r="N5757" i="5"/>
  <c r="N5716" i="5"/>
  <c r="N5247" i="5"/>
  <c r="N624" i="5"/>
  <c r="N3669" i="5"/>
  <c r="N4628" i="5"/>
  <c r="N4677" i="5"/>
  <c r="N3498" i="5"/>
  <c r="N2042" i="5"/>
  <c r="N5461" i="5"/>
  <c r="N3183" i="5"/>
  <c r="N1139" i="5"/>
  <c r="N3131" i="5"/>
  <c r="N516" i="5"/>
  <c r="N5180" i="5"/>
  <c r="N5332" i="5"/>
  <c r="N3621" i="5"/>
  <c r="N2966" i="5"/>
  <c r="N6693" i="5"/>
  <c r="N5344" i="5"/>
  <c r="N4737" i="5"/>
  <c r="N2866" i="5"/>
  <c r="N2300" i="5"/>
  <c r="N64" i="5"/>
  <c r="N6941" i="5"/>
  <c r="N3980" i="5"/>
  <c r="N2327" i="5"/>
  <c r="N4243" i="5"/>
  <c r="N1526" i="5"/>
  <c r="N236" i="5"/>
  <c r="N1888" i="5"/>
  <c r="N3866" i="5"/>
  <c r="N3301" i="5"/>
  <c r="N45" i="5"/>
  <c r="N887" i="5"/>
  <c r="N2325" i="5"/>
  <c r="N4033" i="5"/>
  <c r="N2199" i="5"/>
  <c r="N1576" i="5"/>
  <c r="N6482" i="5"/>
  <c r="N1239" i="5"/>
  <c r="N5938" i="5"/>
  <c r="N6444" i="5"/>
  <c r="N6713" i="5"/>
  <c r="N2149" i="5"/>
  <c r="N782" i="5"/>
  <c r="N2541" i="5"/>
  <c r="N5998" i="5"/>
  <c r="N1100" i="5"/>
  <c r="N5484" i="5"/>
  <c r="N6860" i="5"/>
  <c r="N775" i="5"/>
  <c r="N6865" i="5"/>
  <c r="N1507" i="5"/>
  <c r="N1979" i="5"/>
  <c r="N7032" i="5"/>
  <c r="N5628" i="5"/>
  <c r="N5929" i="5"/>
  <c r="N2324" i="5"/>
  <c r="N2284" i="5"/>
  <c r="N515" i="5"/>
  <c r="N6972" i="5"/>
  <c r="N2270" i="5"/>
  <c r="N6498" i="5"/>
  <c r="N6937" i="5"/>
  <c r="N872" i="5"/>
  <c r="N1894" i="5"/>
  <c r="N6078" i="5"/>
  <c r="N2692" i="5"/>
  <c r="N1193" i="5"/>
  <c r="N309" i="5"/>
  <c r="N6509" i="5"/>
  <c r="N2493" i="5"/>
  <c r="N5771" i="5"/>
  <c r="N1843" i="5"/>
  <c r="N733" i="5"/>
  <c r="N3915" i="5"/>
  <c r="N6352" i="5"/>
  <c r="N5941" i="5"/>
  <c r="N251" i="5"/>
  <c r="N3991" i="5"/>
  <c r="N5705" i="5"/>
  <c r="N6066" i="5"/>
  <c r="N6065" i="5"/>
  <c r="N2631" i="5"/>
  <c r="N6851" i="5"/>
  <c r="N5833" i="5"/>
  <c r="N6018" i="5"/>
  <c r="N186" i="5"/>
  <c r="N1915" i="5"/>
  <c r="N6557" i="5"/>
  <c r="N2511" i="5"/>
  <c r="N6968" i="5"/>
  <c r="N3273" i="5"/>
  <c r="N6924" i="5"/>
  <c r="N1482" i="5"/>
  <c r="N6436" i="5"/>
  <c r="N294" i="5"/>
  <c r="N6431" i="5"/>
  <c r="N2344" i="5"/>
  <c r="N701" i="5"/>
  <c r="N5804" i="5"/>
  <c r="N32" i="5"/>
  <c r="N6988" i="5"/>
  <c r="N574" i="5"/>
  <c r="N1922" i="5"/>
  <c r="N1533" i="5"/>
  <c r="N2613" i="5"/>
  <c r="N2297" i="5"/>
  <c r="N939" i="5"/>
  <c r="N1377" i="5"/>
  <c r="N4347" i="5"/>
  <c r="N1017" i="5"/>
  <c r="N4515" i="5"/>
  <c r="N2753" i="5"/>
  <c r="N4846" i="5"/>
  <c r="N4532" i="5"/>
  <c r="N4157" i="5"/>
  <c r="N4908" i="5"/>
  <c r="N3342" i="5"/>
  <c r="N4218" i="5"/>
  <c r="N1772" i="5"/>
  <c r="N1606" i="5"/>
  <c r="N3611" i="5"/>
  <c r="N6700" i="5"/>
  <c r="N608" i="5"/>
  <c r="N1519" i="5"/>
  <c r="N3815" i="5"/>
  <c r="N5526" i="5"/>
  <c r="N7010" i="5"/>
  <c r="N4732" i="5"/>
  <c r="N2437" i="5"/>
  <c r="N4102" i="5"/>
  <c r="N5217" i="5"/>
  <c r="N382" i="5"/>
  <c r="N6681" i="5"/>
  <c r="N3519" i="5"/>
  <c r="N625" i="5"/>
  <c r="N3152" i="5"/>
  <c r="N5308" i="5"/>
  <c r="N913" i="5"/>
  <c r="N3486" i="5"/>
  <c r="N5121" i="5"/>
  <c r="N5726" i="5"/>
  <c r="N5100" i="5"/>
  <c r="N5081" i="5"/>
  <c r="N6664" i="5"/>
  <c r="N4580" i="5"/>
  <c r="N1124" i="5"/>
  <c r="N1044" i="5"/>
  <c r="N3685" i="5"/>
  <c r="N2058" i="5"/>
  <c r="N177" i="5"/>
  <c r="N587" i="5"/>
  <c r="N4773" i="5"/>
  <c r="N6691" i="5"/>
  <c r="N1567" i="5"/>
  <c r="N2" i="5"/>
  <c r="N5213" i="5"/>
  <c r="N3880" i="5"/>
  <c r="N6202" i="5"/>
  <c r="N4242" i="5"/>
  <c r="N3250" i="5"/>
  <c r="N5162" i="5"/>
  <c r="N2837" i="5"/>
  <c r="N1391" i="5"/>
  <c r="N22" i="5"/>
  <c r="N2655" i="5"/>
  <c r="N6429" i="5"/>
  <c r="N6863" i="5"/>
  <c r="N6942" i="5"/>
  <c r="N1433" i="5"/>
  <c r="N6417" i="5"/>
  <c r="N1027" i="5"/>
  <c r="N4094" i="5"/>
  <c r="N2363" i="5"/>
  <c r="N1529" i="5"/>
  <c r="N1551" i="5"/>
  <c r="N2317" i="5"/>
  <c r="N910" i="5"/>
  <c r="N1566" i="5"/>
  <c r="N6054" i="5"/>
  <c r="N6958" i="5"/>
  <c r="N3976" i="5"/>
  <c r="N4271" i="5"/>
  <c r="N5619" i="5"/>
  <c r="N598" i="5"/>
  <c r="N4005" i="5"/>
  <c r="N170" i="5"/>
  <c r="N901" i="5"/>
  <c r="N1242" i="5"/>
  <c r="N2562" i="5"/>
  <c r="N6001" i="5"/>
  <c r="N6800" i="5"/>
  <c r="N25" i="5"/>
  <c r="N750" i="5"/>
  <c r="N6957" i="5"/>
  <c r="N6443" i="5"/>
  <c r="N372" i="5"/>
  <c r="N1885" i="5"/>
  <c r="N6951" i="5"/>
  <c r="N6334" i="5"/>
  <c r="N2374" i="5"/>
  <c r="N1813" i="5"/>
  <c r="N883" i="5"/>
  <c r="N33" i="5"/>
  <c r="N4015" i="5"/>
  <c r="N3001" i="5"/>
  <c r="N295" i="5"/>
  <c r="N2145" i="5"/>
  <c r="N3065" i="5"/>
  <c r="N5534" i="5"/>
  <c r="N60" i="5"/>
  <c r="N1956" i="5"/>
  <c r="N6386" i="5"/>
  <c r="N2066" i="5"/>
  <c r="N4308" i="5"/>
  <c r="N2204" i="5"/>
  <c r="N2365" i="5"/>
  <c r="N2475" i="5"/>
  <c r="N2566" i="5"/>
  <c r="N3952" i="5"/>
  <c r="N4298" i="5"/>
  <c r="N5943" i="5"/>
  <c r="N1791" i="5"/>
  <c r="N3551" i="5"/>
  <c r="N6405" i="5"/>
  <c r="N2219" i="5"/>
  <c r="N6020" i="5"/>
  <c r="N6167" i="5"/>
  <c r="N5973" i="5"/>
  <c r="N6780" i="5"/>
  <c r="N2353" i="5"/>
  <c r="N737" i="5"/>
  <c r="N811" i="5"/>
  <c r="N214" i="5"/>
  <c r="N855" i="5"/>
  <c r="N5532" i="5"/>
  <c r="N3291" i="5"/>
  <c r="N6825" i="5"/>
  <c r="N6337" i="5"/>
  <c r="N943" i="5"/>
  <c r="N6114" i="5"/>
  <c r="N1368" i="5"/>
  <c r="N2911" i="5"/>
  <c r="N1295" i="5"/>
  <c r="N5785" i="5"/>
  <c r="N4799" i="5"/>
  <c r="N4528" i="5"/>
  <c r="N3335" i="5"/>
  <c r="N3455" i="5"/>
  <c r="N4202" i="5"/>
  <c r="N4818" i="5"/>
  <c r="N1626" i="5"/>
  <c r="N3377" i="5"/>
  <c r="N6268" i="5"/>
  <c r="N1599" i="5"/>
  <c r="N5818" i="5"/>
  <c r="N2393" i="5"/>
  <c r="N6840" i="5"/>
  <c r="N571" i="5"/>
  <c r="N6770" i="5"/>
  <c r="N4784" i="5"/>
  <c r="N6771" i="5"/>
  <c r="N1267" i="5"/>
  <c r="N6300" i="5"/>
  <c r="N6316" i="5"/>
  <c r="N3848" i="5"/>
  <c r="N2191" i="5"/>
  <c r="N994" i="5"/>
  <c r="N606" i="5"/>
  <c r="N1035" i="5"/>
  <c r="N4597" i="5"/>
  <c r="N2844" i="5"/>
  <c r="N5615" i="5"/>
  <c r="N3773" i="5"/>
  <c r="N5389" i="5"/>
  <c r="N1113" i="5"/>
  <c r="N3617" i="5"/>
  <c r="N5775" i="5"/>
  <c r="N3207" i="5"/>
  <c r="N961" i="5"/>
  <c r="N996" i="5"/>
  <c r="N3128" i="5"/>
  <c r="N2964" i="5"/>
  <c r="N3202" i="5"/>
  <c r="N6737" i="5"/>
  <c r="N1081" i="5"/>
  <c r="N1390" i="5"/>
  <c r="N5128" i="5"/>
  <c r="N5129" i="5"/>
  <c r="N5146" i="5"/>
  <c r="N6768" i="5"/>
  <c r="N3806" i="5"/>
  <c r="N1199" i="5"/>
  <c r="N3709" i="5"/>
  <c r="N5135" i="5"/>
  <c r="N3568" i="5"/>
  <c r="N4249" i="5"/>
  <c r="N6057" i="5"/>
  <c r="N3097" i="5"/>
  <c r="N2577" i="5"/>
  <c r="N4775" i="5"/>
  <c r="N1892" i="5"/>
  <c r="N1128" i="5"/>
  <c r="N1407" i="5"/>
  <c r="N6460" i="5"/>
  <c r="N6845" i="5"/>
  <c r="N7027" i="5"/>
  <c r="N3906" i="5"/>
  <c r="N6528" i="5"/>
  <c r="N663" i="5"/>
  <c r="N2358" i="5"/>
  <c r="N4055" i="5"/>
  <c r="N1335" i="5"/>
  <c r="N3598" i="5"/>
  <c r="N4064" i="5"/>
  <c r="N1562" i="5"/>
  <c r="N5661" i="5"/>
  <c r="N2075" i="5"/>
  <c r="N5503" i="5"/>
  <c r="N1825" i="5"/>
  <c r="N3887" i="5"/>
  <c r="N6085" i="5"/>
  <c r="N2477" i="5"/>
  <c r="N762" i="5"/>
  <c r="N1574" i="5"/>
  <c r="N5210" i="5"/>
  <c r="N882" i="5"/>
  <c r="N3309" i="5"/>
  <c r="N2510" i="5"/>
  <c r="N5798" i="5"/>
  <c r="N6392" i="5"/>
  <c r="N6500" i="5"/>
  <c r="N2482" i="5"/>
  <c r="N6955" i="5"/>
  <c r="N3332" i="5"/>
  <c r="N5220" i="5"/>
  <c r="N2369" i="5"/>
  <c r="N5711" i="5"/>
  <c r="N26" i="5"/>
  <c r="N2106" i="5"/>
  <c r="N2322" i="5"/>
  <c r="N2589" i="5"/>
  <c r="N1330" i="5"/>
  <c r="N751" i="5"/>
  <c r="N5803" i="5"/>
  <c r="N3965" i="5"/>
  <c r="N5545" i="5"/>
  <c r="N6888" i="5"/>
  <c r="N2523" i="5"/>
  <c r="N1431" i="5"/>
  <c r="N2019" i="5"/>
  <c r="N6485" i="5"/>
  <c r="N2556" i="5"/>
  <c r="N156" i="5"/>
  <c r="N5921" i="5"/>
  <c r="N3852" i="5"/>
  <c r="N4065" i="5"/>
  <c r="N252" i="5"/>
  <c r="N3005" i="5"/>
  <c r="N4062" i="5"/>
  <c r="N3272" i="5"/>
  <c r="N3265" i="5"/>
  <c r="N5590" i="5"/>
  <c r="N5508" i="5"/>
  <c r="N5847" i="5"/>
  <c r="N2768" i="5"/>
  <c r="N6130" i="5"/>
  <c r="N1661" i="5"/>
  <c r="N1658" i="5"/>
  <c r="N1650" i="5"/>
  <c r="N4378" i="5"/>
  <c r="N6259" i="5"/>
  <c r="N4128" i="5"/>
  <c r="N4940" i="5"/>
  <c r="N6238" i="5"/>
  <c r="N5567" i="5"/>
  <c r="N4855" i="5"/>
  <c r="N4942" i="5"/>
  <c r="N2879" i="5"/>
  <c r="N5399" i="5"/>
  <c r="N4793" i="5"/>
  <c r="N469" i="5"/>
  <c r="N3802" i="5"/>
  <c r="N1785" i="5"/>
  <c r="N2294" i="5"/>
  <c r="N463" i="5"/>
  <c r="N3837" i="5"/>
  <c r="N5279" i="5"/>
  <c r="N6159" i="5"/>
  <c r="N6579" i="5"/>
  <c r="N1989" i="5"/>
  <c r="N3836" i="5"/>
  <c r="N5188" i="5"/>
  <c r="N5167" i="5"/>
  <c r="N4782" i="5"/>
  <c r="N6145" i="5"/>
  <c r="N5103" i="5"/>
  <c r="N5937" i="5"/>
  <c r="N2799" i="5"/>
  <c r="N6580" i="5"/>
  <c r="N5109" i="5"/>
  <c r="N5733" i="5"/>
  <c r="N919" i="5"/>
  <c r="N5437" i="5"/>
  <c r="N3799" i="5"/>
  <c r="N4618" i="5"/>
  <c r="N5118" i="5"/>
  <c r="N3485" i="5"/>
  <c r="N4587" i="5"/>
  <c r="N3200" i="5"/>
  <c r="N2423" i="5"/>
  <c r="N2249" i="5"/>
  <c r="N3841" i="5"/>
  <c r="N4574" i="5"/>
  <c r="N6705" i="5"/>
  <c r="N1046" i="5"/>
  <c r="N3211" i="5"/>
  <c r="N3" i="5"/>
  <c r="N3877" i="5"/>
  <c r="N6583" i="5"/>
  <c r="N4088" i="5"/>
  <c r="N3050" i="5"/>
  <c r="N6445" i="5"/>
  <c r="N264" i="5"/>
  <c r="N6421" i="5"/>
  <c r="N790" i="5"/>
  <c r="N691" i="5"/>
  <c r="N2332" i="5"/>
  <c r="N5702" i="5"/>
  <c r="N301" i="5"/>
  <c r="N945" i="5"/>
  <c r="N5928" i="5"/>
  <c r="N6858" i="5"/>
  <c r="N4006" i="5"/>
  <c r="N6420" i="5"/>
  <c r="N1573" i="5"/>
  <c r="N2131" i="5"/>
  <c r="N248" i="5"/>
  <c r="N6985" i="5"/>
  <c r="N3313" i="5"/>
  <c r="N2580" i="5"/>
  <c r="N706" i="5"/>
  <c r="N2069" i="5"/>
  <c r="N3328" i="5"/>
  <c r="N6545" i="5"/>
  <c r="N2818" i="5"/>
  <c r="N1216" i="5"/>
  <c r="N4095" i="5"/>
  <c r="N6492" i="5"/>
  <c r="N3000" i="5"/>
  <c r="N3271" i="5"/>
  <c r="N1127" i="5"/>
  <c r="N6499" i="5"/>
  <c r="N2572" i="5"/>
  <c r="N178" i="5"/>
  <c r="N48" i="5"/>
  <c r="N1827" i="5"/>
  <c r="N2745" i="5"/>
  <c r="N2582" i="5"/>
  <c r="N3247" i="5"/>
  <c r="N3888" i="5"/>
  <c r="N763" i="5"/>
  <c r="N6497" i="5"/>
  <c r="N1853" i="5"/>
  <c r="N5626" i="5"/>
  <c r="N6537" i="5"/>
  <c r="N316" i="5"/>
  <c r="N833" i="5"/>
  <c r="N900" i="5"/>
  <c r="N6923" i="5"/>
  <c r="N5330" i="5"/>
  <c r="N7016" i="5"/>
  <c r="N35" i="5"/>
  <c r="N2200" i="5"/>
  <c r="N6931" i="5"/>
  <c r="N1538" i="5"/>
  <c r="N6388" i="5"/>
  <c r="N6465" i="5"/>
  <c r="N6779" i="5"/>
  <c r="N6055" i="5"/>
  <c r="N875" i="5"/>
  <c r="N2687" i="5"/>
  <c r="N4040" i="5"/>
  <c r="N3933" i="5"/>
  <c r="N5502" i="5"/>
  <c r="N1569" i="5"/>
  <c r="N6785" i="5"/>
  <c r="N2288" i="5"/>
  <c r="N2513" i="5"/>
  <c r="N1508" i="5"/>
  <c r="N1585" i="5"/>
  <c r="N6541" i="5"/>
  <c r="N1369" i="5"/>
  <c r="N2663" i="5"/>
  <c r="N3233" i="5"/>
  <c r="N1614" i="5"/>
  <c r="N6628" i="5"/>
  <c r="N1774" i="5"/>
  <c r="N3412" i="5"/>
  <c r="N6626" i="5"/>
  <c r="N4998" i="5"/>
  <c r="N4365" i="5"/>
  <c r="N3388" i="5"/>
  <c r="N1761" i="5"/>
  <c r="N1298" i="5"/>
  <c r="N1839" i="5"/>
  <c r="N3731" i="5"/>
  <c r="N3117" i="5"/>
  <c r="N6757" i="5"/>
  <c r="N4256" i="5"/>
  <c r="N5620" i="5"/>
  <c r="N6315" i="5"/>
  <c r="N4668" i="5"/>
  <c r="N4694" i="5"/>
  <c r="N481" i="5"/>
  <c r="N2432" i="5"/>
  <c r="N3805" i="5"/>
  <c r="N1064" i="5"/>
  <c r="N2952" i="5"/>
  <c r="N3030" i="5"/>
  <c r="N3676" i="5"/>
  <c r="N660" i="5"/>
  <c r="N650" i="5"/>
  <c r="N5354" i="5"/>
  <c r="N5226" i="5"/>
  <c r="N4053" i="5"/>
  <c r="N5807" i="5"/>
  <c r="N160" i="5"/>
  <c r="N5734" i="5"/>
  <c r="N6754" i="5"/>
  <c r="N163" i="5"/>
  <c r="N3772" i="5"/>
  <c r="N4637" i="5"/>
  <c r="N5468" i="5"/>
  <c r="N3203" i="5"/>
  <c r="N1121" i="5"/>
  <c r="N2442" i="5"/>
  <c r="N3570" i="5"/>
  <c r="N3091" i="5"/>
  <c r="N3092" i="5"/>
  <c r="N3828" i="5"/>
  <c r="N5778" i="5"/>
  <c r="N2864" i="5"/>
  <c r="N6746" i="5"/>
  <c r="N3042" i="5"/>
  <c r="N5319" i="5"/>
  <c r="N175" i="5"/>
  <c r="N328" i="5"/>
  <c r="N433" i="5"/>
  <c r="N3597" i="5"/>
  <c r="N5984" i="5"/>
  <c r="N2141" i="5"/>
  <c r="N2108" i="5"/>
  <c r="N1237" i="5"/>
  <c r="N6095" i="5"/>
  <c r="N771" i="5"/>
  <c r="N1414" i="5"/>
  <c r="N3760" i="5"/>
  <c r="N6017" i="5"/>
  <c r="N721" i="5"/>
  <c r="N6122" i="5"/>
  <c r="N6403" i="5"/>
  <c r="N3995" i="5"/>
  <c r="N6447" i="5"/>
  <c r="N7026" i="5"/>
  <c r="N2674" i="5"/>
  <c r="N1977" i="5"/>
  <c r="N6437" i="5"/>
  <c r="N2819" i="5"/>
  <c r="N6173" i="5"/>
  <c r="N784" i="5"/>
  <c r="N6879" i="5"/>
  <c r="N772" i="5"/>
  <c r="N2470" i="5"/>
  <c r="N1258" i="5"/>
  <c r="N4106" i="5"/>
  <c r="N2519" i="5"/>
  <c r="N4303" i="5"/>
  <c r="N2642" i="5"/>
  <c r="N847" i="5"/>
  <c r="N1126" i="5"/>
  <c r="N2213" i="5"/>
  <c r="N6876" i="5"/>
  <c r="N6400" i="5"/>
  <c r="N1564" i="5"/>
  <c r="N734" i="5"/>
  <c r="N2127" i="5"/>
  <c r="N4021" i="5"/>
  <c r="N55" i="5"/>
  <c r="N3881" i="5"/>
  <c r="N6939" i="5"/>
  <c r="N1944" i="5"/>
  <c r="N717" i="5"/>
  <c r="N311" i="5"/>
  <c r="N2575" i="5"/>
  <c r="N1214" i="5"/>
  <c r="N6468" i="5"/>
  <c r="N1937" i="5"/>
  <c r="N794" i="5"/>
  <c r="N5800" i="5"/>
  <c r="N6019" i="5"/>
  <c r="N1354" i="5"/>
  <c r="N2120" i="5"/>
  <c r="N2366" i="5"/>
  <c r="N2136" i="5"/>
  <c r="N1019" i="5"/>
  <c r="N2547" i="5"/>
  <c r="N3923" i="5"/>
  <c r="N2747" i="5"/>
  <c r="N2070" i="5"/>
  <c r="N3855" i="5"/>
  <c r="N1467" i="5"/>
  <c r="N4004" i="5"/>
  <c r="N1486" i="5"/>
  <c r="N6129" i="5"/>
  <c r="N2235" i="5"/>
  <c r="N6885" i="5"/>
  <c r="N4988" i="5"/>
  <c r="N4865" i="5"/>
  <c r="N2990" i="5"/>
  <c r="N1672" i="5"/>
  <c r="N6633" i="5"/>
  <c r="N4831" i="5"/>
  <c r="N3661" i="5"/>
  <c r="N364" i="5"/>
  <c r="N2936" i="5"/>
  <c r="N489" i="5"/>
  <c r="N537" i="5"/>
  <c r="N5432" i="5"/>
  <c r="N521" i="5"/>
  <c r="N418" i="5"/>
  <c r="N3787" i="5"/>
  <c r="N647" i="5"/>
  <c r="N1131" i="5"/>
  <c r="N3846" i="5"/>
  <c r="N5347" i="5"/>
  <c r="N2958" i="5"/>
  <c r="N4283" i="5"/>
  <c r="N3542" i="5"/>
  <c r="N2615" i="5"/>
  <c r="N5720" i="5"/>
  <c r="N6755" i="5"/>
  <c r="N3137" i="5"/>
  <c r="N437" i="5"/>
  <c r="N928" i="5"/>
  <c r="N1123" i="5"/>
  <c r="N3047" i="5"/>
  <c r="N1171" i="5"/>
  <c r="N1188" i="5"/>
  <c r="N6674" i="5"/>
  <c r="N6519" i="5"/>
  <c r="N3595" i="5"/>
  <c r="N5527" i="5"/>
  <c r="N1075" i="5"/>
  <c r="N5106" i="5"/>
  <c r="N2795" i="5"/>
  <c r="N5479" i="5"/>
  <c r="N880" i="5"/>
  <c r="N3307" i="5"/>
  <c r="N1099" i="5"/>
  <c r="N5675" i="5"/>
  <c r="N3954" i="5"/>
  <c r="N6016" i="5"/>
  <c r="N230" i="5"/>
  <c r="N1871" i="5"/>
  <c r="N1855" i="5"/>
  <c r="N6015" i="5"/>
  <c r="N2257" i="5"/>
  <c r="N3889" i="5"/>
  <c r="N4093" i="5"/>
  <c r="N2480" i="5"/>
  <c r="N6168" i="5"/>
  <c r="N5837" i="5"/>
  <c r="N3008" i="5"/>
  <c r="N6900" i="5"/>
  <c r="N2272" i="5"/>
  <c r="N5689" i="5"/>
  <c r="N6501" i="5"/>
  <c r="N2011" i="5"/>
  <c r="N3868" i="5"/>
  <c r="N6359" i="5"/>
  <c r="N7025" i="5"/>
  <c r="N302" i="5"/>
  <c r="N2073" i="5"/>
  <c r="N5682" i="5"/>
  <c r="N2258" i="5"/>
  <c r="N220" i="5"/>
  <c r="N4071" i="5"/>
  <c r="N5631" i="5"/>
  <c r="N6928" i="5"/>
  <c r="N6784" i="5"/>
  <c r="N2526" i="5"/>
  <c r="N4003" i="5"/>
  <c r="N1097" i="5"/>
  <c r="N850" i="5"/>
  <c r="N6432" i="5"/>
  <c r="N1866" i="5"/>
  <c r="N2086" i="5"/>
  <c r="N5680" i="5"/>
  <c r="N1812" i="5"/>
  <c r="N5202" i="5"/>
  <c r="N3978" i="5"/>
  <c r="N2068" i="5"/>
  <c r="N683" i="5"/>
  <c r="N2290" i="5"/>
  <c r="N1095" i="5"/>
  <c r="N2591" i="5"/>
  <c r="N6933" i="5"/>
  <c r="N3911" i="5"/>
  <c r="N2124" i="5"/>
  <c r="N6097" i="5"/>
  <c r="N6036" i="5"/>
  <c r="N2581" i="5"/>
  <c r="N1821" i="5"/>
  <c r="N6547" i="5"/>
  <c r="N1465" i="5"/>
  <c r="N2649" i="5"/>
  <c r="N1355" i="5"/>
  <c r="N545" i="5"/>
  <c r="N792" i="5"/>
  <c r="N2307" i="5"/>
  <c r="N3969" i="5"/>
  <c r="N3761" i="5"/>
  <c r="N884" i="5"/>
  <c r="N6544" i="5"/>
  <c r="N4045" i="5"/>
  <c r="N224" i="5"/>
  <c r="N1998" i="5"/>
  <c r="N1953" i="5"/>
  <c r="N6380" i="5"/>
  <c r="N2207" i="5"/>
  <c r="N117" i="5"/>
  <c r="N107" i="5"/>
  <c r="N6539" i="5"/>
  <c r="N70" i="5"/>
  <c r="N5882" i="5"/>
  <c r="N99" i="5"/>
  <c r="N1505" i="5"/>
  <c r="N332" i="5"/>
  <c r="AP470" i="1"/>
  <c r="CS301" i="1"/>
  <c r="DU353" i="1"/>
  <c r="AN13" i="1"/>
  <c r="DE154" i="1"/>
  <c r="Z186" i="1"/>
  <c r="EX448" i="1"/>
  <c r="AN185" i="1"/>
  <c r="CS88" i="1"/>
  <c r="DG39" i="1"/>
  <c r="DS473" i="1"/>
  <c r="CT237" i="1"/>
  <c r="CD386" i="1"/>
  <c r="CE468" i="1"/>
  <c r="EI497" i="1"/>
  <c r="EW51" i="1"/>
  <c r="CQ176" i="1"/>
  <c r="EJ172" i="1"/>
  <c r="EU49" i="1"/>
  <c r="Y412" i="1"/>
  <c r="DG311" i="1"/>
  <c r="BR474" i="1"/>
  <c r="DT424" i="1"/>
  <c r="DU141" i="1"/>
  <c r="BP440" i="1"/>
  <c r="CQ148" i="1"/>
  <c r="CR96" i="1"/>
  <c r="EJ428" i="1"/>
  <c r="AO498" i="1"/>
  <c r="DT294" i="1"/>
  <c r="EU158" i="1"/>
  <c r="EX366" i="1"/>
  <c r="DS34" i="1"/>
  <c r="AM183" i="1"/>
  <c r="BQ54" i="1"/>
  <c r="AO294" i="1"/>
  <c r="M180" i="1"/>
  <c r="DF479" i="1"/>
  <c r="K76" i="1"/>
  <c r="EW159" i="1"/>
  <c r="CS439" i="1"/>
  <c r="Z276" i="1"/>
  <c r="BA15" i="1"/>
  <c r="CE29" i="1"/>
  <c r="CR373" i="1"/>
  <c r="BA14" i="1"/>
  <c r="AO97" i="1"/>
  <c r="BC74" i="1"/>
  <c r="EW298" i="1"/>
  <c r="BA416" i="1"/>
  <c r="EH333" i="1"/>
  <c r="EH207" i="1"/>
  <c r="BA407" i="1"/>
  <c r="DG12" i="1"/>
  <c r="DF110" i="1"/>
  <c r="DG260" i="1"/>
  <c r="EW131" i="1"/>
  <c r="Z407" i="1"/>
  <c r="CT234" i="1"/>
  <c r="AN139" i="1"/>
  <c r="CF226" i="1"/>
  <c r="EX96" i="1"/>
  <c r="DE9" i="1"/>
  <c r="BO254" i="1"/>
  <c r="CD90" i="1"/>
  <c r="BD352" i="1"/>
  <c r="DV482" i="1"/>
  <c r="BD271" i="1"/>
  <c r="BP165" i="1"/>
  <c r="Z420" i="1"/>
  <c r="M315" i="1"/>
  <c r="BA113" i="1"/>
  <c r="AM487" i="1"/>
  <c r="Z159" i="1"/>
  <c r="K259" i="1"/>
  <c r="BD211" i="1"/>
  <c r="DH434" i="1"/>
  <c r="CF160" i="1"/>
  <c r="DG237" i="1"/>
  <c r="AN102" i="1"/>
  <c r="DU296" i="1"/>
  <c r="CC356" i="1"/>
  <c r="DT377" i="1"/>
  <c r="CS294" i="1"/>
  <c r="EJ65" i="1"/>
  <c r="DF474" i="1"/>
  <c r="CC183" i="1"/>
  <c r="AO69" i="1"/>
  <c r="BO78" i="1"/>
  <c r="DG150" i="1"/>
  <c r="CT488" i="1"/>
  <c r="BQ227" i="1"/>
  <c r="BR238" i="1"/>
  <c r="EU41" i="1"/>
  <c r="BR76" i="1"/>
  <c r="DH290" i="1"/>
  <c r="AM478" i="1"/>
  <c r="AM499" i="1"/>
  <c r="BP383" i="1"/>
  <c r="DH311" i="1"/>
  <c r="K140" i="1"/>
  <c r="DT192" i="1"/>
  <c r="EX10" i="1"/>
  <c r="EJ482" i="1"/>
  <c r="DH141" i="1"/>
  <c r="AA139" i="1"/>
  <c r="DF446" i="1"/>
  <c r="K429" i="1"/>
  <c r="Y208" i="1"/>
  <c r="DV178" i="1"/>
  <c r="EX407" i="1"/>
  <c r="AB72" i="1"/>
  <c r="DE479" i="1"/>
  <c r="CE155" i="1"/>
  <c r="CE297" i="1"/>
  <c r="N168" i="1"/>
  <c r="CR302" i="1"/>
  <c r="CR419" i="1"/>
  <c r="M363" i="1"/>
  <c r="DT310" i="1"/>
  <c r="CS396" i="1"/>
  <c r="EG390" i="1"/>
  <c r="AM429" i="1"/>
  <c r="CF236" i="1"/>
  <c r="CQ396" i="1"/>
  <c r="CD134" i="1"/>
  <c r="CR427" i="1"/>
  <c r="BB158" i="1"/>
  <c r="N6163" i="5"/>
  <c r="N1763" i="5"/>
  <c r="N4346" i="5"/>
  <c r="N4872" i="5"/>
  <c r="N4118" i="5"/>
  <c r="N3422" i="5"/>
  <c r="N3396" i="5"/>
  <c r="N4946" i="5"/>
  <c r="N4443" i="5"/>
  <c r="N6291" i="5"/>
  <c r="N4124" i="5"/>
  <c r="N1997" i="5"/>
  <c r="N1949" i="5"/>
  <c r="N370" i="5"/>
  <c r="N2669" i="5"/>
  <c r="N6826" i="5"/>
  <c r="N5446" i="5"/>
  <c r="N4272" i="5"/>
  <c r="N5044" i="5"/>
  <c r="N3278" i="5"/>
  <c r="N483" i="5"/>
  <c r="N5199" i="5"/>
  <c r="N4670" i="5"/>
  <c r="N6743" i="5"/>
  <c r="N6575" i="5"/>
  <c r="N5216" i="5"/>
  <c r="N5379" i="5"/>
  <c r="N6679" i="5"/>
  <c r="N6320" i="5"/>
  <c r="N6116" i="5"/>
  <c r="N2973" i="5"/>
  <c r="N3489" i="5"/>
  <c r="N174" i="5"/>
  <c r="N3186" i="5"/>
  <c r="N1049" i="5"/>
  <c r="N4592" i="5"/>
  <c r="N6295" i="5"/>
  <c r="N2740" i="5"/>
  <c r="N1389" i="5"/>
  <c r="N3635" i="5"/>
  <c r="N6718" i="5"/>
  <c r="N3863" i="5"/>
  <c r="N3687" i="5"/>
  <c r="N3545" i="5"/>
  <c r="N5606" i="5"/>
  <c r="N2359" i="5"/>
  <c r="N2514" i="5"/>
  <c r="N1152" i="5"/>
  <c r="N1485" i="5"/>
  <c r="N874" i="5"/>
  <c r="N2378" i="5"/>
  <c r="N4032" i="5"/>
  <c r="N6503" i="5"/>
  <c r="N41" i="5"/>
  <c r="N2337" i="5"/>
  <c r="N7051" i="5"/>
  <c r="N6934" i="5"/>
  <c r="N6464" i="5"/>
  <c r="N39" i="5"/>
  <c r="N351" i="5"/>
  <c r="N2336" i="5"/>
  <c r="N1247" i="5"/>
  <c r="N781" i="5"/>
  <c r="N226" i="5"/>
  <c r="N727" i="5"/>
  <c r="N2000" i="5"/>
  <c r="N896" i="5"/>
  <c r="N2264" i="5"/>
  <c r="N3907" i="5"/>
  <c r="N6952" i="5"/>
  <c r="N3287" i="5"/>
  <c r="N2517" i="5"/>
  <c r="N5972" i="5"/>
  <c r="N4079" i="5"/>
  <c r="N1504" i="5"/>
  <c r="N2111" i="5"/>
  <c r="N5703" i="5"/>
  <c r="N836" i="5"/>
  <c r="N3739" i="5"/>
  <c r="N5540" i="5"/>
  <c r="N678" i="5"/>
  <c r="N714" i="5"/>
  <c r="N755" i="5"/>
  <c r="N36" i="5"/>
  <c r="N1347" i="5"/>
  <c r="N2558" i="5"/>
  <c r="N6795" i="5"/>
  <c r="N5988" i="5"/>
  <c r="N2817" i="5"/>
  <c r="N2146" i="5"/>
  <c r="N1957" i="5"/>
  <c r="N1580" i="5"/>
  <c r="N228" i="5"/>
  <c r="N1336" i="5"/>
  <c r="N1938" i="5"/>
  <c r="N1345" i="5"/>
  <c r="N1245" i="5"/>
  <c r="N5529" i="5"/>
  <c r="N6990" i="5"/>
  <c r="N1357" i="5"/>
  <c r="N1408" i="5"/>
  <c r="N832" i="5"/>
  <c r="N3920" i="5"/>
  <c r="N5677" i="5"/>
  <c r="N6027" i="5"/>
  <c r="N1565" i="5"/>
  <c r="N2260" i="5"/>
  <c r="N2313" i="5"/>
  <c r="N3299" i="5"/>
  <c r="N1842" i="5"/>
  <c r="N6814" i="5"/>
  <c r="N2465" i="5"/>
  <c r="N2140" i="5"/>
  <c r="N2137" i="5"/>
  <c r="N5880" i="5"/>
  <c r="N6895" i="5"/>
  <c r="N735" i="5"/>
  <c r="N2316" i="5"/>
  <c r="N1341" i="5"/>
  <c r="N681" i="5"/>
  <c r="N2285" i="5"/>
  <c r="N3984" i="5"/>
  <c r="N119" i="5"/>
  <c r="N127" i="5"/>
  <c r="N96" i="5"/>
  <c r="N5944" i="5"/>
  <c r="N333" i="5"/>
  <c r="CF474" i="1"/>
  <c r="DT329" i="1"/>
  <c r="EJ211" i="1"/>
  <c r="Z251" i="1"/>
  <c r="AM296" i="1"/>
  <c r="CD438" i="1"/>
  <c r="CC40" i="1"/>
  <c r="BQ13" i="1"/>
  <c r="EG273" i="1"/>
  <c r="EV415" i="1"/>
  <c r="AM500" i="1"/>
  <c r="EV265" i="1"/>
  <c r="EX234" i="1"/>
  <c r="DU224" i="1"/>
  <c r="AN390" i="1"/>
  <c r="N225" i="1"/>
  <c r="CQ428" i="1"/>
  <c r="EI381" i="1"/>
  <c r="BC180" i="1"/>
  <c r="BO140" i="1"/>
  <c r="DE74" i="1"/>
  <c r="Y283" i="1"/>
  <c r="M335" i="1"/>
  <c r="CS195" i="1"/>
  <c r="AO130" i="1"/>
  <c r="AO486" i="1"/>
  <c r="BD378" i="1"/>
  <c r="BB86" i="1"/>
  <c r="DH288" i="1"/>
  <c r="EU439" i="1"/>
  <c r="DV352" i="1"/>
  <c r="DE64" i="1"/>
  <c r="DH399" i="1"/>
  <c r="DU440" i="1"/>
  <c r="CR62" i="1"/>
  <c r="CT153" i="1"/>
  <c r="CT372" i="1"/>
  <c r="EX490" i="1"/>
  <c r="BB350" i="1"/>
  <c r="CS139" i="1"/>
  <c r="M346" i="1"/>
  <c r="AP362" i="1"/>
  <c r="BD111" i="1"/>
  <c r="BB385" i="1"/>
  <c r="BB69" i="1"/>
  <c r="N349" i="1"/>
  <c r="AP427" i="1"/>
  <c r="BP44" i="1"/>
  <c r="M167" i="1"/>
  <c r="EG336" i="1"/>
  <c r="L325" i="1"/>
  <c r="AO17" i="1"/>
  <c r="BD498" i="1"/>
  <c r="CD483" i="1"/>
  <c r="L13" i="1"/>
  <c r="BC61" i="1"/>
  <c r="CC54" i="1"/>
  <c r="AP348" i="1"/>
  <c r="AA330" i="1"/>
  <c r="BD17" i="1"/>
  <c r="CF296" i="1"/>
  <c r="M153" i="1"/>
  <c r="DT428" i="1"/>
  <c r="AA343" i="1"/>
  <c r="CD416" i="1"/>
  <c r="DT342" i="1"/>
  <c r="DS188" i="1"/>
  <c r="CD407" i="1"/>
  <c r="BO135" i="1"/>
  <c r="DV440" i="1"/>
  <c r="DH75" i="1"/>
  <c r="N316" i="1"/>
  <c r="DE297" i="1"/>
  <c r="EH92" i="1"/>
  <c r="AA320" i="1"/>
  <c r="AN46" i="1"/>
  <c r="DS97" i="1"/>
  <c r="K166" i="1"/>
  <c r="AM27" i="1"/>
  <c r="CQ362" i="1"/>
  <c r="EH426" i="1"/>
  <c r="EU114" i="1"/>
  <c r="EW228" i="1"/>
  <c r="AP185" i="1"/>
  <c r="AN289" i="1"/>
  <c r="AA176" i="1"/>
  <c r="EU164" i="1"/>
  <c r="BQ299" i="1"/>
  <c r="N192" i="1"/>
  <c r="AO293" i="1"/>
  <c r="BQ35" i="1"/>
  <c r="EG128" i="1"/>
  <c r="EJ18" i="1"/>
  <c r="M137" i="1"/>
  <c r="BQ425" i="1"/>
  <c r="BD335" i="1"/>
  <c r="BQ43" i="1"/>
  <c r="CR121" i="1"/>
  <c r="L182" i="1"/>
  <c r="Y493" i="1"/>
  <c r="DF306" i="1"/>
  <c r="BQ64" i="1"/>
  <c r="BP134" i="1"/>
  <c r="DE160" i="1"/>
  <c r="BO464" i="1"/>
  <c r="AN152" i="1"/>
  <c r="DF462" i="1"/>
  <c r="EW197" i="1"/>
  <c r="DV427" i="1"/>
  <c r="EV421" i="1"/>
  <c r="BQ314" i="1"/>
  <c r="AA86" i="1"/>
  <c r="EG457" i="1"/>
  <c r="Z89" i="1"/>
  <c r="BO494" i="1"/>
  <c r="BP487" i="1"/>
  <c r="EG15" i="1"/>
  <c r="K48" i="1"/>
  <c r="CE151" i="1"/>
  <c r="Y342" i="1"/>
  <c r="BO326" i="1"/>
  <c r="AP489" i="1"/>
  <c r="DG242" i="1"/>
  <c r="CT150" i="1"/>
  <c r="EH199" i="1"/>
  <c r="EH342" i="1"/>
  <c r="DV236" i="1"/>
  <c r="EG201" i="1"/>
  <c r="N6512" i="5"/>
  <c r="N5791" i="5"/>
  <c r="N1743" i="5"/>
  <c r="N1660" i="5"/>
  <c r="N4177" i="5"/>
  <c r="N4408" i="5"/>
  <c r="N1634" i="5"/>
  <c r="N5027" i="5"/>
  <c r="N6233" i="5"/>
  <c r="N2730" i="5"/>
  <c r="N2233" i="5"/>
  <c r="N6319" i="5"/>
  <c r="N4753" i="5"/>
  <c r="N4740" i="5"/>
  <c r="N6734" i="5"/>
  <c r="N1521" i="5"/>
  <c r="N1400" i="5"/>
  <c r="N502" i="5"/>
  <c r="N377" i="5"/>
  <c r="N5863" i="5"/>
  <c r="N3588" i="5"/>
  <c r="N5078" i="5"/>
  <c r="N2881" i="5"/>
  <c r="N284" i="5"/>
  <c r="N5335" i="5"/>
  <c r="N6844" i="5"/>
  <c r="N5384" i="5"/>
  <c r="N911" i="5"/>
  <c r="N3040" i="5"/>
  <c r="N1161" i="5"/>
  <c r="N218" i="5"/>
  <c r="N394" i="5"/>
  <c r="N4657" i="5"/>
  <c r="N3192" i="5"/>
  <c r="N3134" i="5"/>
  <c r="N2970" i="5"/>
  <c r="N5107" i="5"/>
  <c r="N5429" i="5"/>
  <c r="N4606" i="5"/>
  <c r="N5622" i="5"/>
  <c r="N4710" i="5"/>
  <c r="N6775" i="5"/>
  <c r="N5046" i="5"/>
  <c r="N6488" i="5"/>
  <c r="N1490" i="5"/>
  <c r="N6120" i="5"/>
  <c r="N2110" i="5"/>
  <c r="N273" i="5"/>
  <c r="N5674" i="5"/>
  <c r="N7043" i="5"/>
  <c r="N2329" i="5"/>
  <c r="N2148" i="5"/>
  <c r="N3311" i="5"/>
  <c r="N6452" i="5"/>
  <c r="N6480" i="5"/>
  <c r="N2531" i="5"/>
  <c r="N6459" i="5"/>
  <c r="N1891" i="5"/>
  <c r="N1192" i="5"/>
  <c r="N3286" i="5"/>
  <c r="N413" i="5"/>
  <c r="N899" i="5"/>
  <c r="N2151" i="5"/>
  <c r="N5670" i="5"/>
  <c r="N6536" i="5"/>
  <c r="N2291" i="5"/>
  <c r="N6899" i="5"/>
  <c r="N2096" i="5"/>
  <c r="N2553" i="5"/>
  <c r="N6960" i="5"/>
  <c r="N5483" i="5"/>
  <c r="N6031" i="5"/>
  <c r="N3256" i="5"/>
  <c r="N3900" i="5"/>
  <c r="N761" i="5"/>
  <c r="N1980" i="5"/>
  <c r="N4299" i="5"/>
  <c r="N6793" i="5"/>
  <c r="N2202" i="5"/>
  <c r="N2356" i="5"/>
  <c r="N3972" i="5"/>
  <c r="N7044" i="5"/>
  <c r="N5361" i="5"/>
  <c r="N298" i="5"/>
  <c r="N3327" i="5"/>
  <c r="N1530" i="5"/>
  <c r="N3898" i="5"/>
  <c r="N2205" i="5"/>
  <c r="N3983" i="5"/>
  <c r="N2712" i="5"/>
  <c r="N2132" i="5"/>
  <c r="N5806" i="5"/>
  <c r="N6365" i="5"/>
  <c r="N5969" i="5"/>
  <c r="N5945" i="5"/>
  <c r="N6975" i="5"/>
  <c r="N5834" i="5"/>
  <c r="N1819" i="5"/>
  <c r="N255" i="5"/>
  <c r="N2345" i="5"/>
  <c r="N857" i="5"/>
  <c r="N1854" i="5"/>
  <c r="N4321" i="5"/>
  <c r="N5362" i="5"/>
  <c r="N6652" i="5"/>
  <c r="N6947" i="5"/>
  <c r="N2474" i="5"/>
  <c r="N831" i="5"/>
  <c r="N3778" i="5"/>
  <c r="N3296" i="5"/>
  <c r="N2305" i="5"/>
  <c r="N1933" i="5"/>
  <c r="N6828" i="5"/>
  <c r="N4311" i="5"/>
  <c r="N2570" i="5"/>
  <c r="N293" i="5"/>
  <c r="N3112" i="5"/>
  <c r="N319" i="5"/>
  <c r="N1506" i="5"/>
  <c r="N79" i="5"/>
  <c r="N194" i="5"/>
  <c r="N137" i="5"/>
  <c r="N77" i="5"/>
  <c r="N5924" i="5"/>
  <c r="N2530" i="5"/>
  <c r="N115" i="5"/>
  <c r="I2" i="4"/>
  <c r="EW411" i="1"/>
  <c r="BB203" i="1"/>
  <c r="BD329" i="1"/>
  <c r="DV79" i="1"/>
  <c r="DS21" i="1"/>
  <c r="DG205" i="1"/>
  <c r="EI484" i="1"/>
  <c r="EJ82" i="1"/>
  <c r="CR272" i="1"/>
  <c r="CD439" i="1"/>
  <c r="EU477" i="1"/>
  <c r="CQ336" i="1"/>
  <c r="BA401" i="1"/>
  <c r="L206" i="1"/>
  <c r="DH244" i="1"/>
  <c r="BQ240" i="1"/>
  <c r="CC83" i="1"/>
  <c r="BP18" i="1"/>
  <c r="AA436" i="1"/>
  <c r="Z217" i="1"/>
  <c r="BB445" i="1"/>
  <c r="AP222" i="1"/>
  <c r="Z408" i="1"/>
  <c r="DV73" i="1"/>
  <c r="BO111" i="1"/>
  <c r="CE246" i="1"/>
  <c r="M472" i="1"/>
  <c r="AA272" i="1"/>
  <c r="DU272" i="1"/>
  <c r="EI135" i="1"/>
  <c r="BO40" i="1"/>
  <c r="AO57" i="1"/>
  <c r="DU315" i="1"/>
  <c r="EH188" i="1"/>
  <c r="CQ22" i="1"/>
  <c r="AA313" i="1"/>
  <c r="DF478" i="1"/>
  <c r="Z454" i="1"/>
  <c r="BD129" i="1"/>
  <c r="DU86" i="1"/>
  <c r="AP99" i="1"/>
  <c r="BD416" i="1"/>
  <c r="DV14" i="1"/>
  <c r="K219" i="1"/>
  <c r="L281" i="1"/>
  <c r="EX359" i="1"/>
  <c r="DG133" i="1"/>
  <c r="L459" i="1"/>
  <c r="DF376" i="1"/>
  <c r="EH494" i="1"/>
  <c r="EW57" i="1"/>
  <c r="BQ172" i="1"/>
  <c r="BD469" i="1"/>
  <c r="CT453" i="1"/>
  <c r="EU36" i="1"/>
  <c r="DE206" i="1"/>
  <c r="DT422" i="1"/>
  <c r="DF433" i="1"/>
  <c r="BC242" i="1"/>
  <c r="CT415" i="1"/>
  <c r="CT268" i="1"/>
  <c r="BR473" i="1"/>
  <c r="CT280" i="1"/>
  <c r="BO434" i="1"/>
  <c r="DE280" i="1"/>
  <c r="L429" i="1"/>
  <c r="AO257" i="1"/>
  <c r="DU46" i="1"/>
  <c r="L47" i="1"/>
  <c r="BO310" i="1"/>
  <c r="EJ419" i="1"/>
  <c r="DG490" i="1"/>
  <c r="CE324" i="1"/>
  <c r="EH42" i="1"/>
  <c r="K205" i="1"/>
  <c r="EI91" i="1"/>
  <c r="DG125" i="1"/>
  <c r="DV122" i="1"/>
  <c r="BD297" i="1"/>
  <c r="DT483" i="1"/>
  <c r="BD180" i="1"/>
  <c r="EJ365" i="1"/>
  <c r="DF60" i="1"/>
  <c r="EJ270" i="1"/>
  <c r="CR53" i="1"/>
  <c r="DE293" i="1"/>
  <c r="DV191" i="1"/>
  <c r="AM456" i="1"/>
  <c r="CF154" i="1"/>
  <c r="BR459" i="1"/>
  <c r="BO339" i="1"/>
  <c r="EV130" i="1"/>
  <c r="EW163" i="1"/>
  <c r="L257" i="1"/>
  <c r="DU286" i="1"/>
  <c r="EG134" i="1"/>
  <c r="BD294" i="1"/>
  <c r="BA279" i="1"/>
  <c r="N408" i="1"/>
  <c r="AP92" i="1"/>
  <c r="EI61" i="1"/>
  <c r="AA329" i="1"/>
  <c r="CT355" i="1"/>
  <c r="BB160" i="1"/>
  <c r="CS189" i="1"/>
  <c r="DE322" i="1"/>
  <c r="CR410" i="1"/>
  <c r="AA75" i="1"/>
  <c r="L413" i="1"/>
  <c r="BB59" i="1"/>
  <c r="EU342" i="1"/>
  <c r="M475" i="1"/>
  <c r="AP290" i="1"/>
  <c r="DU441" i="1"/>
  <c r="L232" i="1"/>
  <c r="AM424" i="1"/>
  <c r="DS163" i="1"/>
  <c r="CE154" i="1"/>
  <c r="DE169" i="1"/>
  <c r="CD404" i="1"/>
  <c r="DF73" i="1"/>
  <c r="CT148" i="1"/>
  <c r="Y334" i="1"/>
  <c r="BQ197" i="1"/>
  <c r="K220" i="1"/>
  <c r="EJ209" i="1"/>
  <c r="BD393" i="1"/>
  <c r="BR159" i="1"/>
  <c r="N6157" i="5"/>
  <c r="N5054" i="5"/>
  <c r="N6612" i="5"/>
  <c r="N4161" i="5"/>
  <c r="N4816" i="5"/>
  <c r="N4387" i="5"/>
  <c r="N4456" i="5"/>
  <c r="N1695" i="5"/>
  <c r="N5035" i="5"/>
  <c r="N4429" i="5"/>
  <c r="N6218" i="5"/>
  <c r="N4833" i="5"/>
  <c r="N4777" i="5"/>
  <c r="N2877" i="5"/>
  <c r="N2426" i="5"/>
  <c r="N1455" i="5"/>
  <c r="N3028" i="5"/>
  <c r="N1155" i="5"/>
  <c r="N4698" i="5"/>
  <c r="N614" i="5"/>
  <c r="N5299" i="5"/>
  <c r="N424" i="5"/>
  <c r="N6756" i="5"/>
  <c r="N6118" i="5"/>
  <c r="N1927" i="5"/>
  <c r="N1110" i="5"/>
  <c r="N5388" i="5"/>
  <c r="N2797" i="5"/>
  <c r="N3695" i="5"/>
  <c r="N5372" i="5"/>
  <c r="N5744" i="5"/>
  <c r="N1114" i="5"/>
  <c r="N222" i="5"/>
  <c r="N5428" i="5"/>
  <c r="N6717" i="5"/>
  <c r="N5416" i="5"/>
  <c r="N7" i="5"/>
  <c r="N4654" i="5"/>
  <c r="N3157" i="5"/>
  <c r="N287" i="5"/>
  <c r="N5755" i="5"/>
  <c r="N6721" i="5"/>
  <c r="N4286" i="5"/>
  <c r="N929" i="5"/>
  <c r="N1125" i="5"/>
  <c r="N6456" i="5"/>
  <c r="N2560" i="5"/>
  <c r="N886" i="5"/>
  <c r="N6336" i="5"/>
  <c r="N6954" i="5"/>
  <c r="N2271" i="5"/>
  <c r="N3970" i="5"/>
  <c r="N265" i="5"/>
  <c r="N5712" i="5"/>
  <c r="N6810" i="5"/>
  <c r="N881" i="5"/>
  <c r="N6381" i="5"/>
  <c r="N1432" i="5"/>
  <c r="N1024" i="5"/>
  <c r="N2715" i="5"/>
  <c r="N3988" i="5"/>
  <c r="N58" i="5"/>
  <c r="N744" i="5"/>
  <c r="N2654" i="5"/>
  <c r="N728" i="5"/>
  <c r="N5543" i="5"/>
  <c r="N3902" i="5"/>
  <c r="N5669" i="5"/>
  <c r="N2543" i="5"/>
  <c r="N710" i="5"/>
  <c r="N6440" i="5"/>
  <c r="N3993" i="5"/>
  <c r="N2773" i="5"/>
  <c r="N894" i="5"/>
  <c r="N6535" i="5"/>
  <c r="N3935" i="5"/>
  <c r="N736" i="5"/>
  <c r="N740" i="5"/>
  <c r="N3239" i="5"/>
  <c r="N3924" i="5"/>
  <c r="N2304" i="5"/>
  <c r="N2571" i="5"/>
  <c r="N3948" i="5"/>
  <c r="N2196" i="5"/>
  <c r="N6034" i="5"/>
  <c r="N804" i="5"/>
  <c r="N6397" i="5"/>
  <c r="N2261" i="5"/>
  <c r="N2576" i="5"/>
  <c r="N3289" i="5"/>
  <c r="N3263" i="5"/>
  <c r="N3063" i="5"/>
  <c r="N716" i="5"/>
  <c r="N2534" i="5"/>
  <c r="N7024" i="5"/>
  <c r="N1353" i="5"/>
  <c r="N306" i="5"/>
  <c r="N2376" i="5"/>
  <c r="N6878" i="5"/>
  <c r="N2512" i="5"/>
  <c r="N3894" i="5"/>
  <c r="N249" i="5"/>
  <c r="N675" i="5"/>
  <c r="N4007" i="5"/>
  <c r="N6974" i="5"/>
  <c r="N5991" i="5"/>
  <c r="N5629" i="5"/>
  <c r="N3237" i="5"/>
  <c r="N4035" i="5"/>
  <c r="N6806" i="5"/>
  <c r="N817" i="5"/>
  <c r="N1191" i="5"/>
  <c r="N682" i="5"/>
  <c r="N4011" i="5"/>
  <c r="N2401" i="5"/>
  <c r="N2497" i="5"/>
  <c r="N3994" i="5"/>
  <c r="N6897" i="5"/>
  <c r="N126" i="5"/>
  <c r="N6466" i="5"/>
  <c r="N1550" i="5"/>
  <c r="N82" i="5"/>
  <c r="N81" i="5"/>
  <c r="N6936" i="5"/>
  <c r="N2468" i="5"/>
  <c r="N72" i="5"/>
  <c r="N345" i="5"/>
  <c r="DE369" i="1"/>
  <c r="EV297" i="1"/>
  <c r="DT492" i="1"/>
  <c r="BR346" i="1"/>
  <c r="AP361" i="1"/>
  <c r="BR435" i="1"/>
  <c r="EU297" i="1"/>
  <c r="DE419" i="1"/>
  <c r="DU202" i="1"/>
  <c r="DE228" i="1"/>
  <c r="BD145" i="1"/>
  <c r="Z42" i="1"/>
  <c r="M286" i="1"/>
  <c r="CS299" i="1"/>
  <c r="DG183" i="1"/>
  <c r="CR156" i="1"/>
  <c r="EJ295" i="1"/>
  <c r="DU198" i="1"/>
  <c r="DT274" i="1"/>
  <c r="EW111" i="1"/>
  <c r="DE407" i="1"/>
  <c r="N203" i="1"/>
  <c r="CD353" i="1"/>
  <c r="BP330" i="1"/>
  <c r="CC379" i="1"/>
  <c r="EG379" i="1"/>
  <c r="CC307" i="1"/>
  <c r="BP267" i="1"/>
  <c r="EJ131" i="1"/>
  <c r="DU490" i="1"/>
  <c r="CR310" i="1"/>
  <c r="AN121" i="1"/>
  <c r="DS297" i="1"/>
  <c r="EG314" i="1"/>
  <c r="DU409" i="1"/>
  <c r="CC142" i="1"/>
  <c r="DT67" i="1"/>
  <c r="Y48" i="1"/>
  <c r="CC425" i="1"/>
  <c r="DV280" i="1"/>
  <c r="EV474" i="1"/>
  <c r="BB244" i="1"/>
  <c r="BR367" i="1"/>
  <c r="CD69" i="1"/>
  <c r="CS406" i="1"/>
  <c r="Y193" i="1"/>
  <c r="BQ499" i="1"/>
  <c r="AA492" i="1"/>
  <c r="EW475" i="1"/>
  <c r="AN150" i="1"/>
  <c r="BO57" i="1"/>
  <c r="N334" i="1"/>
  <c r="Z60" i="1"/>
  <c r="BB76" i="1"/>
  <c r="EU339" i="1"/>
  <c r="DV93" i="1"/>
  <c r="BQ330" i="1"/>
  <c r="CT231" i="1"/>
  <c r="N75" i="1"/>
  <c r="EG232" i="1"/>
  <c r="CT469" i="1"/>
  <c r="AP52" i="1"/>
  <c r="BQ10" i="1"/>
  <c r="DF156" i="1"/>
  <c r="BA58" i="1"/>
  <c r="AM387" i="1"/>
  <c r="DV39" i="1"/>
  <c r="CR355" i="1"/>
  <c r="EI49" i="1"/>
  <c r="DG203" i="1"/>
  <c r="BP417" i="1"/>
  <c r="EI262" i="1"/>
  <c r="BD38" i="1"/>
  <c r="BB230" i="1"/>
  <c r="DV20" i="1"/>
  <c r="BA475" i="1"/>
  <c r="CD81" i="1"/>
  <c r="AB393" i="1"/>
  <c r="BD33" i="1"/>
  <c r="Y426" i="1"/>
  <c r="Z146" i="1"/>
  <c r="AO250" i="1"/>
  <c r="L401" i="1"/>
  <c r="AM125" i="1"/>
  <c r="DG25" i="1"/>
  <c r="EV457" i="1"/>
  <c r="DU284" i="1"/>
  <c r="L490" i="1"/>
  <c r="AO382" i="1"/>
  <c r="AB32" i="1"/>
  <c r="Z473" i="1"/>
  <c r="AA120" i="1"/>
  <c r="BO154" i="1"/>
  <c r="CF342" i="1"/>
  <c r="EW102" i="1"/>
  <c r="EV230" i="1"/>
  <c r="K498" i="1"/>
  <c r="N298" i="1"/>
  <c r="DF405" i="1"/>
  <c r="BC442" i="1"/>
  <c r="AM179" i="1"/>
  <c r="CE62" i="1"/>
  <c r="CS344" i="1"/>
  <c r="DH330" i="1"/>
  <c r="BP9" i="1"/>
  <c r="AN354" i="1"/>
  <c r="DS154" i="1"/>
  <c r="EX267" i="1"/>
  <c r="DV91" i="1"/>
  <c r="Z93" i="1"/>
  <c r="EX458" i="1"/>
  <c r="EV482" i="1"/>
  <c r="EV128" i="1"/>
  <c r="AM304" i="1"/>
  <c r="AN97" i="1"/>
  <c r="CD127" i="1"/>
  <c r="BC22" i="1"/>
  <c r="BB42" i="1"/>
  <c r="Z400" i="1"/>
  <c r="EV480" i="1"/>
  <c r="CE201" i="1"/>
  <c r="Z403" i="1"/>
  <c r="AP467" i="1"/>
  <c r="M120" i="1"/>
  <c r="EX500" i="1"/>
  <c r="AO170" i="1"/>
  <c r="L440" i="1"/>
  <c r="K400" i="1"/>
  <c r="N4355" i="5"/>
  <c r="N1436" i="5"/>
  <c r="N5898" i="5"/>
  <c r="N1015" i="5"/>
  <c r="N2848" i="5"/>
  <c r="N4546" i="5"/>
  <c r="N4541" i="5"/>
  <c r="N5562" i="5"/>
  <c r="N3400" i="5"/>
  <c r="N5017" i="5"/>
  <c r="N1688" i="5"/>
  <c r="N1716" i="5"/>
  <c r="N5144" i="5"/>
  <c r="N490" i="5"/>
  <c r="N5419" i="5"/>
  <c r="N3692" i="5"/>
  <c r="N4275" i="5"/>
  <c r="N4253" i="5"/>
  <c r="N398" i="5"/>
  <c r="N356" i="5"/>
  <c r="N5150" i="5"/>
  <c r="N579" i="5"/>
  <c r="N2824" i="5"/>
  <c r="N534" i="5"/>
  <c r="N3845" i="5"/>
  <c r="N998" i="5"/>
  <c r="N3539" i="5"/>
  <c r="N1111" i="5"/>
  <c r="N3603" i="5"/>
  <c r="N2955" i="5"/>
  <c r="N6692" i="5"/>
  <c r="N4600" i="5"/>
  <c r="N2618" i="5"/>
  <c r="N1051" i="5"/>
  <c r="N4648" i="5"/>
  <c r="N5657" i="5"/>
  <c r="N4653" i="5"/>
  <c r="N6728" i="5"/>
  <c r="N4589" i="5"/>
  <c r="N1007" i="5"/>
  <c r="N6739" i="5"/>
  <c r="N711" i="5"/>
  <c r="N3698" i="5"/>
  <c r="N979" i="5"/>
  <c r="N3856" i="5"/>
  <c r="N4765" i="5"/>
  <c r="N1361" i="5"/>
  <c r="N3867" i="5"/>
  <c r="N6449" i="5"/>
  <c r="N6438" i="5"/>
  <c r="N731" i="5"/>
  <c r="N6995" i="5"/>
  <c r="N1503" i="5"/>
  <c r="N62" i="5"/>
  <c r="N6415" i="5"/>
  <c r="N2065" i="5"/>
  <c r="N688" i="5"/>
  <c r="N6777" i="5"/>
  <c r="N6340" i="5"/>
  <c r="N5646" i="5"/>
  <c r="N1023" i="5"/>
  <c r="N1571" i="5"/>
  <c r="N6029" i="5"/>
  <c r="N5541" i="5"/>
  <c r="N6962" i="5"/>
  <c r="N5848" i="5"/>
  <c r="N4030" i="5"/>
  <c r="N3962" i="5"/>
  <c r="N3919" i="5"/>
  <c r="N5630" i="5"/>
  <c r="N4002" i="5"/>
  <c r="N59" i="5"/>
  <c r="N6430" i="5"/>
  <c r="N2634" i="5"/>
  <c r="N949" i="5"/>
  <c r="N6341" i="5"/>
  <c r="N1534" i="5"/>
  <c r="N4699" i="5"/>
  <c r="N3958" i="5"/>
  <c r="N2368" i="5"/>
  <c r="N31" i="5"/>
  <c r="N2309" i="5"/>
  <c r="N494" i="5"/>
  <c r="N818" i="5"/>
  <c r="N7020" i="5"/>
  <c r="N1985" i="5"/>
  <c r="N3764" i="5"/>
  <c r="N897" i="5"/>
  <c r="N1429" i="5"/>
  <c r="N6491" i="5"/>
  <c r="N1098" i="5"/>
  <c r="N6093" i="5"/>
  <c r="N1869" i="5"/>
  <c r="N171" i="5"/>
  <c r="N5802" i="5"/>
  <c r="N3961" i="5"/>
  <c r="N3944" i="5"/>
  <c r="N5536" i="5"/>
  <c r="N6996" i="5"/>
  <c r="N6786" i="5"/>
  <c r="N707" i="5"/>
  <c r="N3240" i="5"/>
  <c r="N5902" i="5"/>
  <c r="N5546" i="5"/>
  <c r="N1545" i="5"/>
  <c r="N1921" i="5"/>
  <c r="N3755" i="5"/>
  <c r="N5591" i="5"/>
  <c r="N6402" i="5"/>
  <c r="N1344" i="5"/>
  <c r="N5801" i="5"/>
  <c r="N3849" i="5"/>
  <c r="N6354" i="5"/>
  <c r="N1828" i="5"/>
  <c r="N2632" i="5"/>
  <c r="N5797" i="5"/>
  <c r="N4300" i="5"/>
  <c r="N292" i="5"/>
  <c r="N135" i="5"/>
  <c r="N1549" i="5"/>
  <c r="N2636" i="5"/>
  <c r="N3241" i="5"/>
  <c r="N6479" i="5"/>
  <c r="N84" i="5"/>
  <c r="N1149" i="5"/>
  <c r="N4325" i="5"/>
  <c r="N340" i="5"/>
  <c r="N331" i="5"/>
  <c r="L50" i="1"/>
  <c r="DU251" i="1"/>
  <c r="K490" i="1"/>
  <c r="DV461" i="1"/>
  <c r="EV236" i="1"/>
  <c r="DE119" i="1"/>
  <c r="BR393" i="1"/>
  <c r="DU343" i="1"/>
  <c r="DF57" i="1"/>
  <c r="BB432" i="1"/>
  <c r="BP340" i="1"/>
  <c r="CS475" i="1"/>
  <c r="CF412" i="1"/>
  <c r="BO333" i="1"/>
  <c r="CD12" i="1"/>
  <c r="DF55" i="1"/>
  <c r="DF167" i="1"/>
  <c r="DG137" i="1"/>
  <c r="DH132" i="1"/>
  <c r="EU125" i="1"/>
  <c r="CR196" i="1"/>
  <c r="DS76" i="1"/>
  <c r="DV466" i="1"/>
  <c r="CE321" i="1"/>
  <c r="EJ481" i="1"/>
  <c r="CE308" i="1"/>
  <c r="N421" i="1"/>
  <c r="BR120" i="1"/>
  <c r="CF247" i="1"/>
  <c r="DH232" i="1"/>
  <c r="AB203" i="1"/>
  <c r="AB339" i="1"/>
  <c r="AN370" i="1"/>
  <c r="DG395" i="1"/>
  <c r="M154" i="1"/>
  <c r="CT31" i="1"/>
  <c r="CF245" i="1"/>
  <c r="CC456" i="1"/>
  <c r="Y460" i="1"/>
  <c r="EI26" i="1"/>
  <c r="BP197" i="1"/>
  <c r="M318" i="1"/>
  <c r="BD91" i="1"/>
  <c r="Y9" i="1"/>
  <c r="CT81" i="1"/>
  <c r="L349" i="1"/>
  <c r="DH388" i="1"/>
  <c r="EJ307" i="1"/>
  <c r="EW255" i="1"/>
  <c r="AB160" i="1"/>
  <c r="DT152" i="1"/>
  <c r="L117" i="1"/>
  <c r="DF109" i="1"/>
  <c r="CR266" i="1"/>
  <c r="CC42" i="1"/>
  <c r="CQ184" i="1"/>
  <c r="DG16" i="1"/>
  <c r="DU175" i="1"/>
  <c r="DV223" i="1"/>
  <c r="AA142" i="1"/>
  <c r="DT282" i="1"/>
  <c r="BP232" i="1"/>
  <c r="CD62" i="1"/>
  <c r="DU84" i="1"/>
  <c r="BA67" i="1"/>
  <c r="BR149" i="1"/>
  <c r="AP147" i="1"/>
  <c r="CF132" i="1"/>
  <c r="EI21" i="1"/>
  <c r="AA387" i="1"/>
  <c r="BP498" i="1"/>
  <c r="DH354" i="1"/>
  <c r="BP301" i="1"/>
  <c r="Z436" i="1"/>
  <c r="N79" i="1"/>
  <c r="EJ92" i="1"/>
  <c r="M339" i="1"/>
  <c r="DS263" i="1"/>
  <c r="BO114" i="1"/>
  <c r="CF315" i="1"/>
  <c r="AP121" i="1"/>
  <c r="BC465" i="1"/>
  <c r="AB460" i="1"/>
  <c r="AN284" i="1"/>
  <c r="BB346" i="1"/>
  <c r="DU492" i="1"/>
  <c r="L339" i="1"/>
  <c r="M100" i="1"/>
  <c r="CE345" i="1"/>
  <c r="M91" i="1"/>
  <c r="DU370" i="1"/>
  <c r="BR204" i="1"/>
  <c r="DU81" i="1"/>
  <c r="EG19" i="1"/>
  <c r="BQ79" i="1"/>
  <c r="CE175" i="1"/>
  <c r="M185" i="1"/>
  <c r="L214" i="1"/>
  <c r="AN293" i="1"/>
  <c r="CQ234" i="1"/>
  <c r="DV154" i="1"/>
  <c r="EW176" i="1"/>
  <c r="EG14" i="1"/>
  <c r="DS72" i="1"/>
  <c r="CF54" i="1"/>
  <c r="DV235" i="1"/>
  <c r="EX470" i="1"/>
  <c r="K181" i="1"/>
  <c r="BO35" i="1"/>
  <c r="AN400" i="1"/>
  <c r="EX42" i="1"/>
  <c r="DG147" i="1"/>
  <c r="EU149" i="1"/>
  <c r="CS211" i="1"/>
  <c r="CC405" i="1"/>
  <c r="EU219" i="1"/>
  <c r="EJ346" i="1"/>
  <c r="AA258" i="1"/>
  <c r="DF197" i="1"/>
  <c r="BD21" i="1"/>
  <c r="CR319" i="1"/>
  <c r="BD159" i="1"/>
  <c r="AO154" i="1"/>
  <c r="AO324" i="1"/>
  <c r="DV363" i="1"/>
  <c r="EX246" i="1"/>
  <c r="M182" i="1"/>
  <c r="N4056" i="5"/>
  <c r="N2891" i="5"/>
  <c r="N2403" i="5"/>
  <c r="N1873" i="5"/>
  <c r="N6257" i="5"/>
  <c r="N4455" i="5"/>
  <c r="N4482" i="5"/>
  <c r="N6274" i="5"/>
  <c r="N4869" i="5"/>
  <c r="N6370" i="5"/>
  <c r="N4826" i="5"/>
  <c r="N6607" i="5"/>
  <c r="N4273" i="5"/>
  <c r="N387" i="5"/>
  <c r="N3016" i="5"/>
  <c r="N3482" i="5"/>
  <c r="N6759" i="5"/>
  <c r="N1401" i="5"/>
  <c r="N5865" i="5"/>
  <c r="N4052" i="5"/>
  <c r="N4690" i="5"/>
  <c r="N5445" i="5"/>
  <c r="N3024" i="5"/>
  <c r="N5719" i="5"/>
  <c r="N2473" i="5"/>
  <c r="N5148" i="5"/>
  <c r="N2801" i="5"/>
  <c r="N280" i="5"/>
  <c r="N3561" i="5"/>
  <c r="N3032" i="5"/>
  <c r="N3182" i="5"/>
  <c r="N4575" i="5"/>
  <c r="N3607" i="5"/>
  <c r="N2043" i="5"/>
  <c r="N1229" i="5"/>
  <c r="N5267" i="5"/>
  <c r="N1234" i="5"/>
  <c r="N6719" i="5"/>
  <c r="N5654" i="5"/>
  <c r="N6760" i="5"/>
  <c r="N4786" i="5"/>
  <c r="N5745" i="5"/>
  <c r="N3671" i="5"/>
  <c r="N6855" i="5"/>
  <c r="N4109" i="5"/>
  <c r="N6970" i="5"/>
  <c r="N6991" i="5"/>
  <c r="N3929" i="5"/>
  <c r="N2771" i="5"/>
  <c r="N7053" i="5"/>
  <c r="N5662" i="5"/>
  <c r="N3917" i="5"/>
  <c r="N725" i="5"/>
  <c r="N256" i="5"/>
  <c r="N777" i="5"/>
  <c r="N6426" i="5"/>
  <c r="N3927" i="5"/>
  <c r="N6008" i="5"/>
  <c r="N6953" i="5"/>
  <c r="N700" i="5"/>
  <c r="N1406" i="5"/>
  <c r="N4307" i="5"/>
  <c r="N2500" i="5"/>
  <c r="N950" i="5"/>
  <c r="N2641" i="5"/>
  <c r="N2652" i="5"/>
  <c r="N2343" i="5"/>
  <c r="N888" i="5"/>
  <c r="N2637" i="5"/>
  <c r="N6383" i="5"/>
  <c r="N6407" i="5"/>
  <c r="N7048" i="5"/>
  <c r="N2542" i="5"/>
  <c r="N275" i="5"/>
  <c r="N1415" i="5"/>
  <c r="N3925" i="5"/>
  <c r="N6477" i="5"/>
  <c r="N6502" i="5"/>
  <c r="N3260" i="5"/>
  <c r="N61" i="5"/>
  <c r="N5839" i="5"/>
  <c r="N2107" i="5"/>
  <c r="N2489" i="5"/>
  <c r="N2036" i="5"/>
  <c r="N6378" i="5"/>
  <c r="N243" i="5"/>
  <c r="N6493" i="5"/>
  <c r="N764" i="5"/>
  <c r="N2328" i="5"/>
  <c r="N6071" i="5"/>
  <c r="N5796" i="5"/>
  <c r="N860" i="5"/>
  <c r="N6881" i="5"/>
  <c r="N6076" i="5"/>
  <c r="N2055" i="5"/>
  <c r="N1176" i="5"/>
  <c r="N3985" i="5"/>
  <c r="N2129" i="5"/>
  <c r="N3949" i="5"/>
  <c r="N5504" i="5"/>
  <c r="N776" i="5"/>
  <c r="N685" i="5"/>
  <c r="N806" i="5"/>
  <c r="N6807" i="5"/>
  <c r="N5533" i="5"/>
  <c r="N1514" i="5"/>
  <c r="N666" i="5"/>
  <c r="N1861" i="5"/>
  <c r="N2330" i="5"/>
  <c r="N6463" i="5"/>
  <c r="N1256" i="5"/>
  <c r="N2020" i="5"/>
  <c r="N2331" i="5"/>
  <c r="N6401" i="5"/>
  <c r="N2335" i="5"/>
  <c r="N5986" i="5"/>
  <c r="N2748" i="5"/>
  <c r="N6875" i="5"/>
  <c r="N113" i="5"/>
  <c r="N131" i="5"/>
  <c r="N90" i="5"/>
  <c r="N6915" i="5"/>
  <c r="N1882" i="5"/>
  <c r="N106" i="5"/>
  <c r="N2315" i="5"/>
  <c r="N2206" i="5"/>
  <c r="N336" i="5"/>
  <c r="N344" i="5"/>
  <c r="DE13" i="1"/>
  <c r="CE464" i="1"/>
  <c r="DU13" i="1"/>
  <c r="CQ55" i="1"/>
  <c r="CS468" i="1"/>
  <c r="EV217" i="1"/>
  <c r="AB55" i="1"/>
  <c r="BP60" i="1"/>
  <c r="EH190" i="1"/>
  <c r="BC409" i="1"/>
  <c r="DV467" i="1"/>
  <c r="K436" i="1"/>
  <c r="CS257" i="1"/>
  <c r="AN465" i="1"/>
  <c r="CR204" i="1"/>
  <c r="DU21" i="1"/>
  <c r="CS158" i="1"/>
  <c r="BA441" i="1"/>
  <c r="DT216" i="1"/>
  <c r="CE457" i="1"/>
  <c r="BB139" i="1"/>
  <c r="EV182" i="1"/>
  <c r="Z286" i="1"/>
  <c r="K129" i="1"/>
  <c r="EH217" i="1"/>
  <c r="AO50" i="1"/>
  <c r="CC147" i="1"/>
  <c r="AP77" i="1"/>
  <c r="Y481" i="1"/>
  <c r="CE228" i="1"/>
  <c r="EW304" i="1"/>
  <c r="DF86" i="1"/>
  <c r="BA267" i="1"/>
  <c r="EI25" i="1"/>
  <c r="DF161" i="1"/>
  <c r="EU31" i="1"/>
  <c r="CR277" i="1"/>
  <c r="CQ316" i="1"/>
  <c r="BA70" i="1"/>
  <c r="CF369" i="1"/>
  <c r="DU247" i="1"/>
  <c r="DG191" i="1"/>
  <c r="CD10" i="1"/>
  <c r="EW307" i="1"/>
  <c r="L500" i="1"/>
  <c r="Y396" i="1"/>
  <c r="AA66" i="1"/>
  <c r="EI365" i="1"/>
  <c r="AM289" i="1"/>
  <c r="M420" i="1"/>
  <c r="M288" i="1"/>
  <c r="CR10" i="1"/>
  <c r="EU383" i="1"/>
  <c r="CQ235" i="1"/>
  <c r="M149" i="1"/>
  <c r="DG21" i="1"/>
  <c r="BD39" i="1"/>
  <c r="BO258" i="1"/>
  <c r="EH388" i="1"/>
  <c r="DE465" i="1"/>
  <c r="CS371" i="1"/>
  <c r="CR336" i="1"/>
  <c r="DT211" i="1"/>
  <c r="CC127" i="1"/>
  <c r="BA250" i="1"/>
  <c r="DH334" i="1"/>
  <c r="EV167" i="1"/>
  <c r="CC420" i="1"/>
  <c r="AA173" i="1"/>
  <c r="EV282" i="1"/>
  <c r="EH355" i="1"/>
  <c r="AB197" i="1"/>
  <c r="L12" i="1"/>
  <c r="AO37" i="1"/>
  <c r="EU433" i="1"/>
  <c r="EU215" i="1"/>
  <c r="DF29" i="1"/>
  <c r="K352" i="1"/>
  <c r="BR371" i="1"/>
  <c r="N107" i="1"/>
  <c r="BB72" i="1"/>
  <c r="CS109" i="1"/>
  <c r="BQ469" i="1"/>
  <c r="DH294" i="1"/>
  <c r="BQ246" i="1"/>
  <c r="L492" i="1"/>
  <c r="AN336" i="1"/>
  <c r="BC158" i="1"/>
  <c r="DG140" i="1"/>
  <c r="EG195" i="1"/>
  <c r="CD316" i="1"/>
  <c r="CS68" i="1"/>
  <c r="DV157" i="1"/>
  <c r="AP388" i="1"/>
  <c r="CE463" i="1"/>
  <c r="EI463" i="1"/>
  <c r="AP351" i="1"/>
  <c r="EV106" i="1"/>
  <c r="Z166" i="1"/>
  <c r="AN182" i="1"/>
  <c r="EJ147" i="1"/>
  <c r="CD477" i="1"/>
  <c r="AN315" i="1"/>
  <c r="M367" i="1"/>
  <c r="DV69" i="1"/>
  <c r="AB408" i="1"/>
  <c r="BQ297" i="1"/>
  <c r="CT256" i="1"/>
  <c r="AA245" i="1"/>
  <c r="DV120" i="1"/>
  <c r="EW194" i="1"/>
  <c r="AM129" i="1"/>
  <c r="L399" i="1"/>
  <c r="AN295" i="1"/>
  <c r="AO315" i="1"/>
  <c r="AA361" i="1"/>
  <c r="BQ203" i="1"/>
  <c r="BC197" i="1"/>
  <c r="EW96" i="1"/>
  <c r="AA141" i="1"/>
  <c r="EW205" i="1"/>
  <c r="BO409" i="1"/>
  <c r="DE292" i="1"/>
  <c r="N468" i="1"/>
  <c r="AM395" i="1"/>
  <c r="AO284" i="1"/>
  <c r="EG58" i="1"/>
  <c r="N1090" i="5"/>
  <c r="N2602" i="5"/>
  <c r="N1143" i="5"/>
  <c r="N1620" i="5"/>
  <c r="N4927" i="5"/>
  <c r="N4489" i="5"/>
  <c r="N3341" i="5"/>
  <c r="N2724" i="5"/>
  <c r="N5328" i="5"/>
  <c r="N348" i="5"/>
  <c r="N5862" i="5"/>
  <c r="N5298" i="5"/>
  <c r="N3122" i="5"/>
  <c r="N4571" i="5"/>
  <c r="N1323" i="5"/>
  <c r="N4613" i="5"/>
  <c r="N2522" i="5"/>
  <c r="N1070" i="5"/>
  <c r="N162" i="5"/>
  <c r="N2438" i="5"/>
  <c r="N3737" i="5"/>
  <c r="N3039" i="5"/>
  <c r="N3056" i="5"/>
  <c r="N5159" i="5"/>
  <c r="N1211" i="5"/>
  <c r="N3728" i="5"/>
  <c r="N3758" i="5"/>
  <c r="N1451" i="5"/>
  <c r="N6690" i="5"/>
  <c r="N4733" i="5"/>
  <c r="N6856" i="5"/>
  <c r="N6472" i="5"/>
  <c r="N5927" i="5"/>
  <c r="N6993" i="5"/>
  <c r="N1029" i="5"/>
  <c r="N2333" i="5"/>
  <c r="N3319" i="5"/>
  <c r="N6045" i="5"/>
  <c r="N1939" i="5"/>
  <c r="N5666" i="5"/>
  <c r="N6040" i="5"/>
  <c r="N5602" i="5"/>
  <c r="N4322" i="5"/>
  <c r="N6351" i="5"/>
  <c r="N752" i="5"/>
  <c r="N6869" i="5"/>
  <c r="N191" i="5"/>
  <c r="N774" i="5"/>
  <c r="N1253" i="5"/>
  <c r="N1967" i="5"/>
  <c r="N1434" i="5"/>
  <c r="N6073" i="5"/>
  <c r="N6448" i="5"/>
  <c r="N2509" i="5"/>
  <c r="N29" i="5"/>
  <c r="N476" i="5"/>
  <c r="N6861" i="5"/>
  <c r="N770" i="5"/>
  <c r="N7037" i="5"/>
  <c r="N3895" i="5"/>
  <c r="N815" i="5"/>
  <c r="N6834" i="5"/>
  <c r="N6711" i="5"/>
  <c r="N1340" i="5"/>
  <c r="N1964" i="5"/>
  <c r="N2499" i="5"/>
  <c r="N1205" i="5"/>
  <c r="N1816" i="5"/>
  <c r="N3780" i="5"/>
  <c r="N5635" i="5"/>
  <c r="N1527" i="5"/>
  <c r="N1257" i="5"/>
  <c r="N5767" i="5"/>
  <c r="N5201" i="5"/>
  <c r="N2476" i="5"/>
  <c r="N6712" i="5"/>
  <c r="N1243" i="5"/>
  <c r="N2380" i="5"/>
  <c r="N1554" i="5"/>
  <c r="N1962" i="5"/>
  <c r="N1255" i="5"/>
  <c r="N908" i="5"/>
  <c r="N2559" i="5"/>
  <c r="N134" i="5"/>
  <c r="N3255" i="5"/>
  <c r="N6454" i="5"/>
  <c r="N76" i="5"/>
  <c r="N94" i="5"/>
  <c r="N128" i="5"/>
  <c r="EX314" i="1"/>
  <c r="AB311" i="1"/>
  <c r="EI275" i="1"/>
  <c r="BD410" i="1"/>
  <c r="Z268" i="1"/>
  <c r="CR99" i="1"/>
  <c r="AB164" i="1"/>
  <c r="DU107" i="1"/>
  <c r="CC418" i="1"/>
  <c r="DF117" i="1"/>
  <c r="AM241" i="1"/>
  <c r="AB69" i="1"/>
  <c r="AA202" i="1"/>
  <c r="M229" i="1"/>
  <c r="EV165" i="1"/>
  <c r="EI278" i="1"/>
  <c r="N119" i="1"/>
  <c r="BO60" i="1"/>
  <c r="AB499" i="1"/>
  <c r="DU342" i="1"/>
  <c r="CD310" i="1"/>
  <c r="CQ287" i="1"/>
  <c r="EI333" i="1"/>
  <c r="AP475" i="1"/>
  <c r="M39" i="1"/>
  <c r="CQ239" i="1"/>
  <c r="EW447" i="1"/>
  <c r="CT341" i="1"/>
  <c r="K242" i="1"/>
  <c r="AN29" i="1"/>
  <c r="DH317" i="1"/>
  <c r="CQ221" i="1"/>
  <c r="BB94" i="1"/>
  <c r="DS500" i="1"/>
  <c r="DH9" i="1"/>
  <c r="AP493" i="1"/>
  <c r="DT254" i="1"/>
  <c r="BO12" i="1"/>
  <c r="EG183" i="1"/>
  <c r="AM220" i="1"/>
  <c r="EW322" i="1"/>
  <c r="DH220" i="1"/>
  <c r="CS460" i="1"/>
  <c r="AM360" i="1"/>
  <c r="CQ404" i="1"/>
  <c r="BD25" i="1"/>
  <c r="AP448" i="1"/>
  <c r="CT99" i="1"/>
  <c r="BB188" i="1"/>
  <c r="BC177" i="1"/>
  <c r="BO187" i="1"/>
  <c r="DE258" i="1"/>
  <c r="N448" i="1"/>
  <c r="AM343" i="1"/>
  <c r="M399" i="1"/>
  <c r="DS109" i="1"/>
  <c r="AP495" i="1"/>
  <c r="AB11" i="1"/>
  <c r="BD265" i="1"/>
  <c r="CQ344" i="1"/>
  <c r="AP282" i="1"/>
  <c r="BR88" i="1"/>
  <c r="CE149" i="1"/>
  <c r="CD423" i="1"/>
  <c r="DT353" i="1"/>
  <c r="EJ393" i="1"/>
  <c r="EW34" i="1"/>
  <c r="BQ183" i="1"/>
  <c r="AN475" i="1"/>
  <c r="EU490" i="1"/>
  <c r="Y101" i="1"/>
  <c r="DE263" i="1"/>
  <c r="N135" i="1"/>
  <c r="Y72" i="1"/>
  <c r="DE146" i="1"/>
  <c r="CD153" i="1"/>
  <c r="BP138" i="1"/>
  <c r="AN235" i="1"/>
  <c r="DF404" i="1"/>
  <c r="DE257" i="1"/>
  <c r="BC494" i="1"/>
  <c r="DE310" i="1"/>
  <c r="CQ407" i="1"/>
  <c r="BP496" i="1"/>
  <c r="BD78" i="1"/>
  <c r="BP343" i="1"/>
  <c r="DS375" i="1"/>
  <c r="CS351" i="1"/>
  <c r="AA413" i="1"/>
  <c r="CF92" i="1"/>
  <c r="CF271" i="1"/>
  <c r="BD251" i="1"/>
  <c r="BC48" i="1"/>
  <c r="EW344" i="1"/>
  <c r="CS289" i="1"/>
  <c r="CC231" i="1"/>
  <c r="CD305" i="1"/>
  <c r="M241" i="1"/>
  <c r="BP208" i="1"/>
  <c r="EX275" i="1"/>
  <c r="AP254" i="1"/>
  <c r="AO286" i="1"/>
  <c r="EH322" i="1"/>
  <c r="BC214" i="1"/>
  <c r="DE305" i="1"/>
  <c r="DF490" i="1"/>
  <c r="AO406" i="1"/>
  <c r="EW231" i="1"/>
  <c r="DG56" i="1"/>
  <c r="EW437" i="1"/>
  <c r="EG467" i="1"/>
  <c r="AN418" i="1"/>
  <c r="CD346" i="1"/>
  <c r="BA99" i="1"/>
  <c r="K87" i="1"/>
  <c r="AB490" i="1"/>
  <c r="CT326" i="1"/>
  <c r="EV326" i="1"/>
  <c r="CR223" i="1"/>
  <c r="EW438" i="1"/>
  <c r="EJ89" i="1"/>
  <c r="CQ290" i="1"/>
  <c r="AA143" i="1"/>
  <c r="BC135" i="1"/>
  <c r="CR230" i="1"/>
  <c r="EH485" i="1"/>
  <c r="EH309" i="1"/>
  <c r="AN337" i="1"/>
  <c r="CT118" i="1"/>
  <c r="EG171" i="1"/>
  <c r="CS496" i="1"/>
  <c r="DT311" i="1"/>
  <c r="DV215" i="1"/>
  <c r="CR189" i="1"/>
  <c r="CC254" i="1"/>
  <c r="CF407" i="1"/>
  <c r="AP406" i="1"/>
  <c r="BR498" i="1"/>
  <c r="BP154" i="1"/>
  <c r="DV488" i="1"/>
  <c r="DF359" i="1"/>
  <c r="EH427" i="1"/>
  <c r="CE466" i="1"/>
  <c r="DE499" i="1"/>
  <c r="EG281" i="1"/>
  <c r="DV159" i="1"/>
  <c r="BQ284" i="1"/>
  <c r="CC423" i="1"/>
  <c r="EJ407" i="1"/>
  <c r="CQ458" i="1"/>
  <c r="BD85" i="1"/>
  <c r="CE123" i="1"/>
  <c r="CQ446" i="1"/>
  <c r="DE173" i="1"/>
  <c r="CC50" i="1"/>
  <c r="BO252" i="1"/>
  <c r="CD467" i="1"/>
  <c r="BB9" i="1"/>
  <c r="CE84" i="1"/>
  <c r="AP103" i="1"/>
  <c r="AP194" i="1"/>
  <c r="DE256" i="1"/>
  <c r="CQ37" i="1"/>
  <c r="BQ235" i="1"/>
  <c r="CC482" i="1"/>
  <c r="AA195" i="1"/>
  <c r="N2913" i="5"/>
  <c r="N1771" i="5"/>
  <c r="N6588" i="5"/>
  <c r="N3356" i="5"/>
  <c r="N6178" i="5"/>
  <c r="N6282" i="5"/>
  <c r="N3435" i="5"/>
  <c r="N1673" i="5"/>
  <c r="N5886" i="5"/>
  <c r="N2445" i="5"/>
  <c r="N5957" i="5"/>
  <c r="N358" i="5"/>
  <c r="N4279" i="5"/>
  <c r="N7009" i="5"/>
  <c r="N5187" i="5"/>
  <c r="N2961" i="5"/>
  <c r="N4110" i="5"/>
  <c r="N2800" i="5"/>
  <c r="N262" i="5"/>
  <c r="N6677" i="5"/>
  <c r="N1220" i="5"/>
  <c r="N10" i="5"/>
  <c r="N5374" i="5"/>
  <c r="N3160" i="5"/>
  <c r="N926" i="5"/>
  <c r="N5455" i="5"/>
  <c r="N3833" i="5"/>
  <c r="N2965" i="5"/>
  <c r="N5623" i="5"/>
  <c r="N6707" i="5"/>
  <c r="N5659" i="5"/>
  <c r="N2266" i="5"/>
  <c r="N858" i="5"/>
  <c r="N5671" i="5"/>
  <c r="N6903" i="5"/>
  <c r="N6042" i="5"/>
  <c r="N3747" i="5"/>
  <c r="N1030" i="5"/>
  <c r="N5329" i="5"/>
  <c r="N231" i="5"/>
  <c r="N2496" i="5"/>
  <c r="N6476" i="5"/>
  <c r="N1809" i="5"/>
  <c r="N3010" i="5"/>
  <c r="N3148" i="5"/>
  <c r="N3904" i="5"/>
  <c r="N2548" i="5"/>
  <c r="N185" i="5"/>
  <c r="N2139" i="5"/>
  <c r="N6061" i="5"/>
  <c r="N6792" i="5"/>
  <c r="N2138" i="5"/>
  <c r="N3113" i="5"/>
  <c r="N1405" i="5"/>
  <c r="N4326" i="5"/>
  <c r="N5665" i="5"/>
  <c r="N2259" i="5"/>
  <c r="N2537" i="5"/>
  <c r="N6507" i="5"/>
  <c r="N1466" i="5"/>
  <c r="N723" i="5"/>
  <c r="N1410" i="5"/>
  <c r="N898" i="5"/>
  <c r="N709" i="5"/>
  <c r="N2588" i="5"/>
  <c r="N6424" i="5"/>
  <c r="N5643" i="5"/>
  <c r="N1358" i="5"/>
  <c r="N6950" i="5"/>
  <c r="N5535" i="5"/>
  <c r="N1546" i="5"/>
  <c r="N1172" i="5"/>
  <c r="N2198" i="5"/>
  <c r="N6339" i="5"/>
  <c r="N2491" i="5"/>
  <c r="N324" i="5"/>
  <c r="N951" i="5"/>
  <c r="N5621" i="5"/>
  <c r="N1864" i="5"/>
  <c r="N3267" i="5"/>
  <c r="N3986" i="5"/>
  <c r="N1094" i="5"/>
  <c r="N1474" i="5"/>
  <c r="N100" i="5"/>
  <c r="N89" i="5"/>
  <c r="N68" i="5"/>
  <c r="N6051" i="5"/>
  <c r="N121" i="5"/>
  <c r="N335" i="5"/>
  <c r="CS466" i="1"/>
  <c r="CS228" i="1"/>
  <c r="CS37" i="1"/>
  <c r="EJ116" i="1"/>
  <c r="CD434" i="1"/>
  <c r="AN124" i="1"/>
  <c r="DE91" i="1"/>
  <c r="BP317" i="1"/>
  <c r="EU473" i="1"/>
  <c r="EJ139" i="1"/>
  <c r="EW253" i="1"/>
  <c r="AO390" i="1"/>
  <c r="AO458" i="1"/>
  <c r="CF168" i="1"/>
  <c r="DV114" i="1"/>
  <c r="K234" i="1"/>
  <c r="AB388" i="1"/>
  <c r="EG172" i="1"/>
  <c r="N292" i="1"/>
  <c r="BP71" i="1"/>
  <c r="DT195" i="1"/>
  <c r="DE240" i="1"/>
  <c r="BD446" i="1"/>
  <c r="EH114" i="1"/>
  <c r="CQ284" i="1"/>
  <c r="AB464" i="1"/>
  <c r="DS382" i="1"/>
  <c r="L270" i="1"/>
  <c r="EI146" i="1"/>
  <c r="AP498" i="1"/>
  <c r="BB51" i="1"/>
  <c r="CQ478" i="1"/>
  <c r="EX39" i="1"/>
  <c r="CS160" i="1"/>
  <c r="Y386" i="1"/>
  <c r="CF193" i="1"/>
  <c r="EG344" i="1"/>
  <c r="DU482" i="1"/>
  <c r="DH272" i="1"/>
  <c r="CC104" i="1"/>
  <c r="L450" i="1"/>
  <c r="BR104" i="1"/>
  <c r="EV27" i="1"/>
  <c r="AB447" i="1"/>
  <c r="Y57" i="1"/>
  <c r="CC480" i="1"/>
  <c r="EI163" i="1"/>
  <c r="BC151" i="1"/>
  <c r="DH417" i="1"/>
  <c r="Z499" i="1"/>
  <c r="BA80" i="1"/>
  <c r="EI329" i="1"/>
  <c r="M473" i="1"/>
  <c r="CR119" i="1"/>
  <c r="CR46" i="1"/>
  <c r="EI301" i="1"/>
  <c r="EG190" i="1"/>
  <c r="BR32" i="1"/>
  <c r="CQ489" i="1"/>
  <c r="AN380" i="1"/>
  <c r="CT249" i="1"/>
  <c r="DT63" i="1"/>
  <c r="EI451" i="1"/>
  <c r="DT449" i="1"/>
  <c r="DF485" i="1"/>
  <c r="AB245" i="1"/>
  <c r="Z429" i="1"/>
  <c r="AA469" i="1"/>
  <c r="CC381" i="1"/>
  <c r="DT164" i="1"/>
  <c r="CR276" i="1"/>
  <c r="BR387" i="1"/>
  <c r="AB422" i="1"/>
  <c r="Z221" i="1"/>
  <c r="AP334" i="1"/>
  <c r="CC469" i="1"/>
  <c r="AM213" i="1"/>
  <c r="EU91" i="1"/>
  <c r="CQ89" i="1"/>
  <c r="DU359" i="1"/>
  <c r="CT489" i="1"/>
  <c r="CT132" i="1"/>
  <c r="K54" i="1"/>
  <c r="BQ88" i="1"/>
  <c r="CR180" i="1"/>
  <c r="DF407" i="1"/>
  <c r="L424" i="1"/>
  <c r="K419" i="1"/>
  <c r="CD447" i="1"/>
  <c r="DH401" i="1"/>
  <c r="DG218" i="1"/>
  <c r="BB57" i="1"/>
  <c r="AM453" i="1"/>
  <c r="BR326" i="1"/>
  <c r="CC270" i="1"/>
  <c r="BR339" i="1"/>
  <c r="EH52" i="1"/>
  <c r="M64" i="1"/>
  <c r="Z25" i="1"/>
  <c r="EW207" i="1"/>
  <c r="Y136" i="1"/>
  <c r="N185" i="1"/>
  <c r="EH282" i="1"/>
  <c r="AB435" i="1"/>
  <c r="DU57" i="1"/>
  <c r="CC260" i="1"/>
  <c r="BD441" i="1"/>
  <c r="CS122" i="1"/>
  <c r="CF389" i="1"/>
  <c r="CC92" i="1"/>
  <c r="BC339" i="1"/>
  <c r="BD204" i="1"/>
  <c r="Y105" i="1"/>
  <c r="CR484" i="1"/>
  <c r="AO442" i="1"/>
  <c r="CF68" i="1"/>
  <c r="BR311" i="1"/>
  <c r="DV109" i="1"/>
  <c r="CS311" i="1"/>
  <c r="DE448" i="1"/>
  <c r="N360" i="1"/>
  <c r="CR198" i="1"/>
  <c r="BR461" i="1"/>
  <c r="EW249" i="1"/>
  <c r="DF137" i="1"/>
  <c r="K385" i="1"/>
  <c r="CD203" i="1"/>
  <c r="DG452" i="1"/>
  <c r="DT238" i="1"/>
  <c r="AM144" i="1"/>
  <c r="AA42" i="1"/>
  <c r="CE362" i="1"/>
  <c r="Z225" i="1"/>
  <c r="AN459" i="1"/>
  <c r="DV393" i="1"/>
  <c r="CT134" i="1"/>
  <c r="CT287" i="1"/>
  <c r="CT300" i="1"/>
  <c r="AB489" i="1"/>
  <c r="BP126" i="1"/>
  <c r="EW340" i="1"/>
  <c r="EV71" i="1"/>
  <c r="DF282" i="1"/>
  <c r="EW368" i="1"/>
  <c r="DS241" i="1"/>
  <c r="CD368" i="1"/>
  <c r="EU83" i="1"/>
  <c r="EX446" i="1"/>
  <c r="EW405" i="1"/>
  <c r="BP109" i="1"/>
  <c r="Y67" i="1"/>
  <c r="N378" i="1"/>
  <c r="Y184" i="1"/>
  <c r="CC194" i="1"/>
  <c r="K137" i="1"/>
  <c r="DT491" i="1"/>
  <c r="AB107" i="1"/>
  <c r="AA229" i="1"/>
  <c r="EW484" i="1"/>
  <c r="AB246" i="1"/>
  <c r="EU27" i="1"/>
  <c r="N272" i="1"/>
  <c r="BD236" i="1"/>
  <c r="AN28" i="1"/>
  <c r="CQ101" i="1"/>
  <c r="EX464" i="1"/>
  <c r="N2810" i="5"/>
  <c r="N1085" i="5"/>
  <c r="N4806" i="5"/>
  <c r="N1649" i="5"/>
  <c r="N3381" i="5"/>
  <c r="N4948" i="5"/>
  <c r="N6253" i="5"/>
  <c r="N1322" i="5"/>
  <c r="N6326" i="5"/>
  <c r="N427" i="5"/>
  <c r="N3481" i="5"/>
  <c r="N3832" i="5"/>
  <c r="N267" i="5"/>
  <c r="N2030" i="5"/>
  <c r="N5413" i="5"/>
  <c r="N3546" i="5"/>
  <c r="N5610" i="5"/>
  <c r="N1041" i="5"/>
  <c r="N3745" i="5"/>
  <c r="N5809" i="5"/>
  <c r="N4626" i="5"/>
  <c r="N3763" i="5"/>
  <c r="N5141" i="5"/>
  <c r="N1082" i="5"/>
  <c r="N2865" i="5"/>
  <c r="N3708" i="5"/>
  <c r="N5120" i="5"/>
  <c r="N3488" i="5"/>
  <c r="N6830" i="5"/>
  <c r="N5080" i="5"/>
  <c r="N4260" i="5"/>
  <c r="N2691" i="5"/>
  <c r="N6794" i="5"/>
  <c r="N6469" i="5"/>
  <c r="N1213" i="5"/>
  <c r="N6067" i="5"/>
  <c r="N2382" i="5"/>
  <c r="N745" i="5"/>
  <c r="N1887" i="5"/>
  <c r="N2144" i="5"/>
  <c r="N693" i="5"/>
  <c r="N5494" i="5"/>
  <c r="N2585" i="5"/>
  <c r="N726" i="5"/>
  <c r="N2680" i="5"/>
  <c r="N1824" i="5"/>
  <c r="N3850" i="5"/>
  <c r="N698" i="5"/>
  <c r="N2312" i="5"/>
  <c r="N6041" i="5"/>
  <c r="N810" i="5"/>
  <c r="N310" i="5"/>
  <c r="N4080" i="5"/>
  <c r="N3926" i="5"/>
  <c r="N6817" i="5"/>
  <c r="N1919" i="5"/>
  <c r="N1427" i="5"/>
  <c r="N5903" i="5"/>
  <c r="N3851" i="5"/>
  <c r="N674" i="5"/>
  <c r="N2563" i="5"/>
  <c r="N6081" i="5"/>
  <c r="N3066" i="5"/>
  <c r="N827" i="5"/>
  <c r="N3793" i="5"/>
  <c r="N3324" i="5"/>
  <c r="N4041" i="5"/>
  <c r="N290" i="5"/>
  <c r="N312" i="5"/>
  <c r="N2565" i="5"/>
  <c r="N5982" i="5"/>
  <c r="N6398" i="5"/>
  <c r="N719" i="5"/>
  <c r="N2097" i="5"/>
  <c r="N3872" i="5"/>
  <c r="N1224" i="5"/>
  <c r="N1349" i="5"/>
  <c r="N6395" i="5"/>
  <c r="N6344" i="5"/>
  <c r="N2072" i="5"/>
  <c r="N51" i="5"/>
  <c r="N2653" i="5"/>
  <c r="N88" i="5"/>
  <c r="N2467" i="5"/>
  <c r="N104" i="5"/>
  <c r="N4315" i="5"/>
  <c r="N122" i="5"/>
  <c r="N73" i="5"/>
  <c r="K2" i="4"/>
  <c r="EG389" i="1"/>
  <c r="BO232" i="1"/>
  <c r="L406" i="1"/>
  <c r="DT132" i="1"/>
  <c r="BC363" i="1"/>
  <c r="DH278" i="1"/>
  <c r="BD331" i="1"/>
  <c r="CS146" i="1"/>
  <c r="BQ150" i="1"/>
  <c r="DU90" i="1"/>
  <c r="EU120" i="1"/>
  <c r="BR372" i="1"/>
  <c r="DG198" i="1"/>
  <c r="DE326" i="1"/>
  <c r="BC436" i="1"/>
  <c r="EH491" i="1"/>
  <c r="DV80" i="1"/>
  <c r="EJ21" i="1"/>
  <c r="BB41" i="1"/>
  <c r="DH471" i="1"/>
  <c r="BB312" i="1"/>
  <c r="AA378" i="1"/>
  <c r="CC448" i="1"/>
  <c r="AN233" i="1"/>
  <c r="DS119" i="1"/>
  <c r="CR449" i="1"/>
  <c r="CT156" i="1"/>
  <c r="M338" i="1"/>
  <c r="EI174" i="1"/>
  <c r="EG193" i="1"/>
  <c r="L239" i="1"/>
  <c r="AB444" i="1"/>
  <c r="EI177" i="1"/>
  <c r="DF70" i="1"/>
  <c r="EJ451" i="1"/>
  <c r="DS115" i="1"/>
  <c r="CT494" i="1"/>
  <c r="DV340" i="1"/>
  <c r="L377" i="1"/>
  <c r="DF23" i="1"/>
  <c r="EH393" i="1"/>
  <c r="BC449" i="1"/>
  <c r="DG405" i="1"/>
  <c r="BQ244" i="1"/>
  <c r="BC261" i="1"/>
  <c r="M264" i="1"/>
  <c r="CS307" i="1"/>
  <c r="BR276" i="1"/>
  <c r="BA355" i="1"/>
  <c r="CE398" i="1"/>
  <c r="Z495" i="1"/>
  <c r="CF425" i="1"/>
  <c r="M235" i="1"/>
  <c r="CS107" i="1"/>
  <c r="BB295" i="1"/>
  <c r="BR132" i="1"/>
  <c r="CS28" i="1"/>
  <c r="EG410" i="1"/>
  <c r="AB176" i="1"/>
  <c r="EU118" i="1"/>
  <c r="N281" i="1"/>
  <c r="EX424" i="1"/>
  <c r="AB326" i="1"/>
  <c r="DH96" i="1"/>
  <c r="M298" i="1"/>
  <c r="Y327" i="1"/>
  <c r="BO480" i="1"/>
  <c r="CQ98" i="1"/>
  <c r="DE238" i="1"/>
  <c r="EJ162" i="1"/>
  <c r="DG483" i="1"/>
  <c r="BD132" i="1"/>
  <c r="K356" i="1"/>
  <c r="DT474" i="1"/>
  <c r="CD179" i="1"/>
  <c r="BA151" i="1"/>
  <c r="CF12" i="1"/>
  <c r="DV250" i="1"/>
  <c r="AP329" i="1"/>
  <c r="CD405" i="1"/>
  <c r="Z73" i="1"/>
  <c r="EV202" i="1"/>
  <c r="BO366" i="1"/>
  <c r="Y272" i="1"/>
  <c r="CQ39" i="1"/>
  <c r="BA201" i="1"/>
  <c r="L292" i="1"/>
  <c r="EH86" i="1"/>
  <c r="CS134" i="1"/>
  <c r="AO492" i="1"/>
  <c r="CC348" i="1"/>
  <c r="DH284" i="1"/>
  <c r="AP468" i="1"/>
  <c r="DG221" i="1"/>
  <c r="CT399" i="1"/>
  <c r="BQ268" i="1"/>
  <c r="DS254" i="1"/>
  <c r="L62" i="1"/>
  <c r="BO120" i="1"/>
  <c r="DH303" i="1"/>
  <c r="BA60" i="1"/>
  <c r="CD452" i="1"/>
  <c r="DT181" i="1"/>
  <c r="AO41" i="1"/>
  <c r="BB236" i="1"/>
  <c r="DT360" i="1"/>
  <c r="AN272" i="1"/>
  <c r="BO151" i="1"/>
  <c r="BR306" i="1"/>
  <c r="L196" i="1"/>
  <c r="K266" i="1"/>
  <c r="M106" i="1"/>
  <c r="AA447" i="1"/>
  <c r="EI443" i="1"/>
  <c r="BA247" i="1"/>
  <c r="BD163" i="1"/>
  <c r="CS57" i="1"/>
  <c r="CT444" i="1"/>
  <c r="EH385" i="1"/>
  <c r="L362" i="1"/>
  <c r="AP477" i="1"/>
  <c r="AN101" i="1"/>
  <c r="AM133" i="1"/>
  <c r="EW200" i="1"/>
  <c r="CD140" i="1"/>
  <c r="EG417" i="1"/>
  <c r="DU467" i="1"/>
  <c r="K454" i="1"/>
  <c r="CS168" i="1"/>
  <c r="EJ344" i="1"/>
  <c r="CQ29" i="1"/>
  <c r="CE199" i="1"/>
  <c r="CC483" i="1"/>
  <c r="DU410" i="1"/>
  <c r="DU461" i="1"/>
  <c r="N40" i="1"/>
  <c r="EV362" i="1"/>
  <c r="CQ394" i="1"/>
  <c r="EV463" i="1"/>
  <c r="DU295" i="1"/>
  <c r="AB365" i="1"/>
  <c r="N496" i="1"/>
  <c r="AB406" i="1"/>
  <c r="AM263" i="1"/>
  <c r="AA155" i="1"/>
  <c r="M347" i="1"/>
  <c r="CS64" i="1"/>
  <c r="CD351" i="1"/>
  <c r="BD462" i="1"/>
  <c r="DS281" i="1"/>
  <c r="DG435" i="1"/>
  <c r="BB31" i="1"/>
  <c r="DF64" i="1"/>
  <c r="DU489" i="1"/>
  <c r="BP201" i="1"/>
  <c r="DU277" i="1"/>
  <c r="AM69" i="1"/>
  <c r="BP108" i="1"/>
  <c r="CF248" i="1"/>
  <c r="N306" i="1"/>
  <c r="DU163" i="1"/>
  <c r="EU303" i="1"/>
  <c r="AP240" i="1"/>
  <c r="AP487" i="1"/>
  <c r="DH207" i="1"/>
  <c r="DT459" i="1"/>
  <c r="N1385" i="5"/>
  <c r="N5066" i="5"/>
  <c r="N5952" i="5"/>
  <c r="N1705" i="5"/>
  <c r="N4913" i="5"/>
  <c r="N3465" i="5"/>
  <c r="N1690" i="5"/>
  <c r="N4549" i="5"/>
  <c r="N3713" i="5"/>
  <c r="N5302" i="5"/>
  <c r="N5208" i="5"/>
  <c r="N6330" i="5"/>
  <c r="N5411" i="5"/>
  <c r="N3574" i="5"/>
  <c r="N5860" i="5"/>
  <c r="N2431" i="5"/>
  <c r="N4078" i="5"/>
  <c r="N435" i="5"/>
  <c r="N6333" i="5"/>
  <c r="N4634" i="5"/>
  <c r="N5073" i="5"/>
  <c r="N355" i="5"/>
  <c r="N4663" i="5"/>
  <c r="N3153" i="5"/>
  <c r="N5405" i="5"/>
  <c r="N4066" i="5"/>
  <c r="N4579" i="5"/>
  <c r="N4593" i="5"/>
  <c r="N3613" i="5"/>
  <c r="N4246" i="5"/>
  <c r="N3729" i="5"/>
  <c r="N4764" i="5"/>
  <c r="N2092" i="5"/>
  <c r="N6021" i="5"/>
  <c r="N4043" i="5"/>
  <c r="N1501" i="5"/>
  <c r="N1022" i="5"/>
  <c r="N632" i="5"/>
  <c r="N4026" i="5"/>
  <c r="N695" i="5"/>
  <c r="N2682" i="5"/>
  <c r="N3903" i="5"/>
  <c r="N2485" i="5"/>
  <c r="N1464" i="5"/>
  <c r="N6389" i="5"/>
  <c r="N1951" i="5"/>
  <c r="N1986" i="5"/>
  <c r="N3604" i="5"/>
  <c r="N865" i="5"/>
  <c r="N3884" i="5"/>
  <c r="N696" i="5"/>
  <c r="N2362" i="5"/>
  <c r="N1553" i="5"/>
  <c r="N2002" i="5"/>
  <c r="N1881" i="5"/>
  <c r="N6357" i="5"/>
  <c r="N5395" i="5"/>
  <c r="N5069" i="5"/>
  <c r="N814" i="5"/>
  <c r="N2150" i="5"/>
  <c r="N1217" i="5"/>
  <c r="N990" i="5"/>
  <c r="N738" i="5"/>
  <c r="N6160" i="5"/>
  <c r="N760" i="5"/>
  <c r="N155" i="5"/>
  <c r="N2377" i="5"/>
  <c r="N1925" i="5"/>
  <c r="N5706" i="5"/>
  <c r="N2100" i="5"/>
  <c r="N1416" i="5"/>
  <c r="N1946" i="5"/>
  <c r="N6818" i="5"/>
  <c r="N3928" i="5"/>
  <c r="N3325" i="5"/>
  <c r="N289" i="5"/>
  <c r="N5049" i="5"/>
  <c r="N1511" i="5"/>
  <c r="N2931" i="5"/>
  <c r="N2507" i="5"/>
  <c r="N1911" i="5"/>
  <c r="N432" i="5"/>
  <c r="N7033" i="5"/>
  <c r="N6922" i="5"/>
  <c r="N1418" i="5"/>
  <c r="N136" i="5"/>
  <c r="N6439" i="5"/>
  <c r="N6478" i="5"/>
  <c r="N75" i="5"/>
  <c r="C2" i="4"/>
  <c r="K175" i="1"/>
  <c r="CF259" i="1"/>
  <c r="Y298" i="1"/>
  <c r="BQ156" i="1"/>
  <c r="BD223" i="1"/>
  <c r="K384" i="1"/>
  <c r="CD74" i="1"/>
  <c r="BB337" i="1"/>
  <c r="EG295" i="1"/>
  <c r="K316" i="1"/>
  <c r="BB44" i="1"/>
  <c r="EV87" i="1"/>
  <c r="AB128" i="1"/>
  <c r="CC402" i="1"/>
  <c r="AN116" i="1"/>
  <c r="N153" i="1"/>
  <c r="DU431" i="1"/>
  <c r="BP179" i="1"/>
  <c r="EU222" i="1"/>
  <c r="DH62" i="1"/>
  <c r="AA417" i="1"/>
  <c r="L155" i="1"/>
  <c r="DT408" i="1"/>
  <c r="AA114" i="1"/>
  <c r="AB387" i="1"/>
  <c r="BB364" i="1"/>
  <c r="EU288" i="1"/>
  <c r="CQ302" i="1"/>
  <c r="CC64" i="1"/>
  <c r="BD412" i="1"/>
  <c r="CE219" i="1"/>
  <c r="CF365" i="1"/>
  <c r="CR153" i="1"/>
  <c r="DV239" i="1"/>
  <c r="BC252" i="1"/>
  <c r="AN364" i="1"/>
  <c r="AA399" i="1"/>
  <c r="K28" i="1"/>
  <c r="CD421" i="1"/>
  <c r="CC449" i="1"/>
  <c r="CT240" i="1"/>
  <c r="N291" i="1"/>
  <c r="BD103" i="1"/>
  <c r="DG475" i="1"/>
  <c r="EI117" i="1"/>
  <c r="AB34" i="1"/>
  <c r="BQ493" i="1"/>
  <c r="K20" i="1"/>
  <c r="AN291" i="1"/>
  <c r="EH448" i="1"/>
  <c r="BA382" i="1"/>
  <c r="EG412" i="1"/>
  <c r="BO283" i="1"/>
  <c r="BQ273" i="1"/>
  <c r="EH441" i="1"/>
  <c r="EV169" i="1"/>
  <c r="M45" i="1"/>
  <c r="BC94" i="1"/>
  <c r="AO298" i="1"/>
  <c r="BA496" i="1"/>
  <c r="EI370" i="1"/>
  <c r="BP456" i="1"/>
  <c r="EI261" i="1"/>
  <c r="DU98" i="1"/>
  <c r="EX293" i="1"/>
  <c r="AO117" i="1"/>
  <c r="CT272" i="1"/>
  <c r="EG388" i="1"/>
  <c r="M448" i="1"/>
  <c r="DE97" i="1"/>
  <c r="DU131" i="1"/>
  <c r="AM286" i="1"/>
  <c r="DU196" i="1"/>
  <c r="L207" i="1"/>
  <c r="CD96" i="1"/>
  <c r="DV47" i="1"/>
  <c r="BQ120" i="1"/>
  <c r="AP466" i="1"/>
  <c r="CF363" i="1"/>
  <c r="Z303" i="1"/>
  <c r="M86" i="1"/>
  <c r="BP155" i="1"/>
  <c r="BQ436" i="1"/>
  <c r="CE341" i="1"/>
  <c r="EJ440" i="1"/>
  <c r="CD131" i="1"/>
  <c r="EH360" i="1"/>
  <c r="CQ271" i="1"/>
  <c r="EI72" i="1"/>
  <c r="CR312" i="1"/>
  <c r="DH145" i="1"/>
  <c r="EX217" i="1"/>
  <c r="AN45" i="1"/>
  <c r="EV327" i="1"/>
  <c r="EH449" i="1"/>
  <c r="DF93" i="1"/>
  <c r="BB98" i="1"/>
  <c r="AB451" i="1"/>
  <c r="BO381" i="1"/>
  <c r="CF448" i="1"/>
  <c r="K325" i="1"/>
  <c r="Y303" i="1"/>
  <c r="DG219" i="1"/>
  <c r="CD377" i="1"/>
  <c r="BP102" i="1"/>
  <c r="DF289" i="1"/>
  <c r="BO292" i="1"/>
  <c r="DG430" i="1"/>
  <c r="AO83" i="1"/>
  <c r="DG304" i="1"/>
  <c r="EV15" i="1"/>
  <c r="CC49" i="1"/>
  <c r="BO200" i="1"/>
  <c r="CS493" i="1"/>
  <c r="Z349" i="1"/>
  <c r="CS224" i="1"/>
  <c r="DH213" i="1"/>
  <c r="EW67" i="1"/>
  <c r="DG94" i="1"/>
  <c r="EU351" i="1"/>
  <c r="CR437" i="1"/>
  <c r="EV447" i="1"/>
  <c r="AB87" i="1"/>
  <c r="EX273" i="1"/>
  <c r="EG302" i="1"/>
  <c r="CQ50" i="1"/>
  <c r="CF375" i="1"/>
  <c r="BQ384" i="1"/>
  <c r="DU155" i="1"/>
  <c r="EJ267" i="1"/>
  <c r="AP27" i="1"/>
  <c r="EX126" i="1"/>
  <c r="BC377" i="1"/>
  <c r="DT406" i="1"/>
  <c r="BD212" i="1"/>
  <c r="L448" i="1"/>
  <c r="BO306" i="1"/>
  <c r="BD92" i="1"/>
  <c r="AN352" i="1"/>
  <c r="AB223" i="1"/>
  <c r="BQ481" i="1"/>
  <c r="BA362" i="1"/>
  <c r="AM95" i="1"/>
  <c r="BR298" i="1"/>
  <c r="DV282" i="1"/>
  <c r="EG357" i="1"/>
  <c r="L152" i="1"/>
  <c r="L470" i="1"/>
  <c r="CE496" i="1"/>
  <c r="CQ330" i="1"/>
  <c r="BO132" i="1"/>
  <c r="M370" i="1"/>
  <c r="DH413" i="1"/>
  <c r="AA156" i="1"/>
  <c r="K418" i="1"/>
  <c r="K203" i="1"/>
  <c r="EI479" i="1"/>
  <c r="BP438" i="1"/>
  <c r="EX116" i="1"/>
  <c r="EJ442" i="1"/>
  <c r="Y336" i="1"/>
  <c r="AP471" i="1"/>
  <c r="AN197" i="1"/>
  <c r="AN441" i="1"/>
  <c r="AP408" i="1"/>
  <c r="N1383" i="5"/>
  <c r="N1438" i="5"/>
  <c r="N2237" i="5"/>
  <c r="N4171" i="5"/>
  <c r="N5014" i="5"/>
  <c r="N4483" i="5"/>
  <c r="N4442" i="5"/>
  <c r="N1759" i="5"/>
  <c r="N409" i="5"/>
  <c r="N5910" i="5"/>
  <c r="N2622" i="5"/>
  <c r="N4244" i="5"/>
  <c r="N4761" i="5"/>
  <c r="N479" i="5"/>
  <c r="N5460" i="5"/>
  <c r="N3829" i="5"/>
  <c r="N455" i="5"/>
  <c r="N966" i="5"/>
  <c r="N1183" i="5"/>
  <c r="N5084" i="5"/>
  <c r="N5093" i="5"/>
  <c r="N2420" i="5"/>
  <c r="N5396" i="5"/>
  <c r="N1202" i="5"/>
  <c r="N1050" i="5"/>
  <c r="N5222" i="5"/>
  <c r="N3825" i="5"/>
  <c r="N6514" i="5"/>
  <c r="N2388" i="5"/>
  <c r="N3819" i="5"/>
  <c r="N4327" i="5"/>
  <c r="N1787" i="5"/>
  <c r="N2348" i="5"/>
  <c r="N6434" i="5"/>
  <c r="N946" i="5"/>
  <c r="N1346" i="5"/>
  <c r="N5589" i="5"/>
  <c r="N2323" i="5"/>
  <c r="N2338" i="5"/>
  <c r="N3254" i="5"/>
  <c r="N266" i="5"/>
  <c r="N2038" i="5"/>
  <c r="N6877" i="5"/>
  <c r="N795" i="5"/>
  <c r="N796" i="5"/>
  <c r="N5487" i="5"/>
  <c r="N786" i="5"/>
  <c r="N6121" i="5"/>
  <c r="N2347" i="5"/>
  <c r="N4019" i="5"/>
  <c r="N1348" i="5"/>
  <c r="N6012" i="5"/>
  <c r="N4261" i="5"/>
  <c r="N5672" i="5"/>
  <c r="N2118" i="5"/>
  <c r="N6813" i="5"/>
  <c r="N3870" i="5"/>
  <c r="N1899" i="5"/>
  <c r="N2564" i="5"/>
  <c r="N2406" i="5"/>
  <c r="N2061" i="5"/>
  <c r="N2064" i="5"/>
  <c r="N6473" i="5"/>
  <c r="N6983" i="5"/>
  <c r="N1102" i="5"/>
  <c r="N5987" i="5"/>
  <c r="N6009" i="5"/>
  <c r="N1803" i="5"/>
  <c r="N1947" i="5"/>
  <c r="N1936" i="5"/>
  <c r="N690" i="5"/>
  <c r="N6074" i="5"/>
  <c r="N5954" i="5"/>
  <c r="N1889" i="5"/>
  <c r="N7015" i="5"/>
  <c r="N6063" i="5"/>
  <c r="N6880" i="5"/>
  <c r="N46" i="5"/>
  <c r="N1350" i="5"/>
  <c r="N6453" i="5"/>
  <c r="N3905" i="5"/>
  <c r="N4068" i="5"/>
  <c r="N78" i="5"/>
  <c r="N125" i="5"/>
  <c r="N2286" i="5"/>
  <c r="N5488" i="5"/>
  <c r="N6470" i="5"/>
  <c r="N103" i="5"/>
  <c r="N150" i="5"/>
  <c r="N338" i="5"/>
  <c r="Y140" i="1"/>
  <c r="DT415" i="1"/>
  <c r="DE30" i="1"/>
  <c r="N36" i="1"/>
  <c r="Z81" i="1"/>
  <c r="EH423" i="1"/>
  <c r="AN100" i="1"/>
  <c r="DF166" i="1"/>
  <c r="N429" i="1"/>
  <c r="DV338" i="1"/>
  <c r="EI122" i="1"/>
  <c r="AO230" i="1"/>
  <c r="BR106" i="1"/>
  <c r="Z32" i="1"/>
  <c r="Z487" i="1"/>
  <c r="AO490" i="1"/>
  <c r="BR184" i="1"/>
  <c r="EH109" i="1"/>
  <c r="Z246" i="1"/>
  <c r="BA169" i="1"/>
  <c r="EV312" i="1"/>
  <c r="CS383" i="1"/>
  <c r="DT218" i="1"/>
  <c r="CQ254" i="1"/>
  <c r="AA81" i="1"/>
  <c r="DH323" i="1"/>
  <c r="M240" i="1"/>
  <c r="Y379" i="1"/>
  <c r="DF460" i="1"/>
  <c r="EV353" i="1"/>
  <c r="EW317" i="1"/>
  <c r="DU17" i="1"/>
  <c r="EJ261" i="1"/>
  <c r="CC323" i="1"/>
  <c r="EI368" i="1"/>
  <c r="EI283" i="1"/>
  <c r="AM467" i="1"/>
  <c r="EU396" i="1"/>
  <c r="EI291" i="1"/>
  <c r="CT114" i="1"/>
  <c r="BO134" i="1"/>
  <c r="AB222" i="1"/>
  <c r="M312" i="1"/>
  <c r="DV272" i="1"/>
  <c r="BR469" i="1"/>
  <c r="AN312" i="1"/>
  <c r="DE219" i="1"/>
  <c r="CS225" i="1"/>
  <c r="EI210" i="1"/>
  <c r="AO14" i="1"/>
  <c r="EX260" i="1"/>
  <c r="N229" i="1"/>
  <c r="AA264" i="1"/>
  <c r="AB344" i="1"/>
  <c r="CS35" i="1"/>
  <c r="K21" i="1"/>
  <c r="BP237" i="1"/>
  <c r="DF239" i="1"/>
  <c r="DH22" i="1"/>
  <c r="CC319" i="1"/>
  <c r="CT258" i="1"/>
  <c r="CS449" i="1"/>
  <c r="DG369" i="1"/>
  <c r="DS94" i="1"/>
  <c r="BP204" i="1"/>
  <c r="AM20" i="1"/>
  <c r="Z219" i="1"/>
  <c r="Z190" i="1"/>
  <c r="CT20" i="1"/>
  <c r="CF110" i="1"/>
  <c r="EJ438" i="1"/>
  <c r="CE416" i="1"/>
  <c r="BD384" i="1"/>
  <c r="EI225" i="1"/>
  <c r="DS451" i="1"/>
  <c r="CD270" i="1"/>
  <c r="EG25" i="1"/>
  <c r="Z127" i="1"/>
  <c r="AB416" i="1"/>
  <c r="L379" i="1"/>
  <c r="EJ233" i="1"/>
  <c r="EJ237" i="1"/>
  <c r="AM149" i="1"/>
  <c r="BB345" i="1"/>
  <c r="BR430" i="1"/>
  <c r="DH216" i="1"/>
  <c r="BR44" i="1"/>
  <c r="AO144" i="1"/>
  <c r="CE347" i="1"/>
  <c r="N243" i="1"/>
  <c r="BP443" i="1"/>
  <c r="AA98" i="1"/>
  <c r="N383" i="1"/>
  <c r="DT472" i="1"/>
  <c r="AM391" i="1"/>
  <c r="DH129" i="1"/>
  <c r="EI413" i="1"/>
  <c r="DG51" i="1"/>
  <c r="DV346" i="1"/>
  <c r="BP254" i="1"/>
  <c r="K243" i="1"/>
  <c r="BC267" i="1"/>
  <c r="EX46" i="1"/>
  <c r="EJ436" i="1"/>
  <c r="M316" i="1"/>
  <c r="DT172" i="1"/>
  <c r="EH470" i="1"/>
  <c r="BQ118" i="1"/>
  <c r="AM330" i="1"/>
  <c r="BA378" i="1"/>
  <c r="M114" i="1"/>
  <c r="Y163" i="1"/>
  <c r="AP153" i="1"/>
  <c r="BC68" i="1"/>
  <c r="DG105" i="1"/>
  <c r="AN428" i="1"/>
  <c r="BR185" i="1"/>
  <c r="Z125" i="1"/>
  <c r="K284" i="1"/>
  <c r="Y92" i="1"/>
  <c r="BQ473" i="1"/>
  <c r="EX53" i="1"/>
  <c r="AP322" i="1"/>
  <c r="CT315" i="1"/>
  <c r="EW44" i="1"/>
  <c r="DV44" i="1"/>
  <c r="CT423" i="1"/>
  <c r="CS61" i="1"/>
  <c r="BP431" i="1"/>
  <c r="AM150" i="1"/>
  <c r="EV401" i="1"/>
  <c r="DV309" i="1"/>
  <c r="Y188" i="1"/>
  <c r="DT47" i="1"/>
  <c r="EJ400" i="1"/>
  <c r="EH219" i="1"/>
  <c r="DG339" i="1"/>
  <c r="CE274" i="1"/>
  <c r="DH57" i="1"/>
  <c r="CR435" i="1"/>
  <c r="EH107" i="1"/>
  <c r="EG386" i="1"/>
  <c r="CC226" i="1"/>
  <c r="DH205" i="1"/>
  <c r="N278" i="1"/>
  <c r="BQ458" i="1"/>
  <c r="BR158" i="1"/>
  <c r="DF497" i="1"/>
  <c r="CC426" i="1"/>
  <c r="CC338" i="1"/>
  <c r="CR103" i="1"/>
  <c r="EI59" i="1"/>
  <c r="DU97" i="1"/>
  <c r="CQ23" i="1"/>
  <c r="BB451" i="1"/>
  <c r="AO306" i="1"/>
  <c r="K370" i="1"/>
  <c r="BQ67" i="1"/>
  <c r="DH440" i="1"/>
  <c r="DF116" i="1"/>
  <c r="CT373" i="1"/>
  <c r="CS317" i="1"/>
  <c r="AP451" i="1"/>
  <c r="CT321" i="1"/>
  <c r="CD412" i="1"/>
  <c r="N6347" i="5"/>
  <c r="N2814" i="5"/>
  <c r="N2896" i="5"/>
  <c r="N4141" i="5"/>
  <c r="N3421" i="5"/>
  <c r="N5574" i="5"/>
  <c r="N3401" i="5"/>
  <c r="N4144" i="5"/>
  <c r="N544" i="5"/>
  <c r="N2184" i="5"/>
  <c r="N486" i="5"/>
  <c r="N5258" i="5"/>
  <c r="N6323" i="5"/>
  <c r="N2946" i="5"/>
  <c r="N4794" i="5"/>
  <c r="N485" i="5"/>
  <c r="N3620" i="5"/>
  <c r="N5380" i="5"/>
  <c r="N5346" i="5"/>
  <c r="N6312" i="5"/>
  <c r="N1132" i="5"/>
  <c r="N5321" i="5"/>
  <c r="N5752" i="5"/>
  <c r="N1079" i="5"/>
  <c r="N4241" i="5"/>
  <c r="N3136" i="5"/>
  <c r="N5390" i="5"/>
  <c r="N3784" i="5"/>
  <c r="N970" i="5"/>
  <c r="N3715" i="5"/>
  <c r="N6918" i="5"/>
  <c r="N2295" i="5"/>
  <c r="N2561" i="5"/>
  <c r="N6082" i="5"/>
  <c r="N822" i="5"/>
  <c r="N4313" i="5"/>
  <c r="N6781" i="5"/>
  <c r="N6103" i="5"/>
  <c r="N3938" i="5"/>
  <c r="N1548" i="5"/>
  <c r="N1535" i="5"/>
  <c r="N889" i="5"/>
  <c r="N327" i="5"/>
  <c r="N1244" i="5"/>
  <c r="N5169" i="5"/>
  <c r="N5690" i="5"/>
  <c r="N6060" i="5"/>
  <c r="N3873" i="5"/>
  <c r="N5668" i="5"/>
  <c r="N1924" i="5"/>
  <c r="N5939" i="5"/>
  <c r="N56" i="5"/>
  <c r="N743" i="5"/>
  <c r="N3276" i="5"/>
  <c r="N5704" i="5"/>
  <c r="N232" i="5"/>
  <c r="N851" i="5"/>
  <c r="N819" i="5"/>
  <c r="N747" i="5"/>
  <c r="N5495" i="5"/>
  <c r="N5838" i="5"/>
  <c r="N6050" i="5"/>
  <c r="N2094" i="5"/>
  <c r="N2098" i="5"/>
  <c r="N766" i="5"/>
  <c r="N1935" i="5"/>
  <c r="N2685" i="5"/>
  <c r="N6798" i="5"/>
  <c r="N1826" i="5"/>
  <c r="N2197" i="5"/>
  <c r="N5660" i="5"/>
  <c r="N6075" i="5"/>
  <c r="N3959" i="5"/>
  <c r="N7028" i="5"/>
  <c r="N1129" i="5"/>
  <c r="N3169" i="5"/>
  <c r="N6070" i="5"/>
  <c r="N6783" i="5"/>
  <c r="N4096" i="5"/>
  <c r="N4309" i="5"/>
  <c r="N6011" i="5"/>
  <c r="N4091" i="5"/>
  <c r="N148" i="5"/>
  <c r="N1417" i="5"/>
  <c r="N2635" i="5"/>
  <c r="N91" i="5"/>
  <c r="N7035" i="5"/>
  <c r="N6943" i="5"/>
  <c r="N330" i="5"/>
  <c r="AB45" i="1"/>
  <c r="BC498" i="1"/>
  <c r="AA138" i="1"/>
  <c r="DE225" i="1"/>
  <c r="M433" i="1"/>
  <c r="Y499" i="1"/>
  <c r="BD388" i="1"/>
  <c r="AP66" i="1"/>
  <c r="EI327" i="1"/>
  <c r="AN148" i="1"/>
  <c r="Y28" i="1"/>
  <c r="BP260" i="1"/>
  <c r="L465" i="1"/>
  <c r="L15" i="1"/>
  <c r="DH280" i="1"/>
  <c r="BR337" i="1"/>
  <c r="DU143" i="1"/>
  <c r="DU377" i="1"/>
  <c r="EG207" i="1"/>
  <c r="BP20" i="1"/>
  <c r="DH11" i="1"/>
  <c r="DV170" i="1"/>
  <c r="CT285" i="1"/>
  <c r="EI204" i="1"/>
  <c r="CF137" i="1"/>
  <c r="EJ432" i="1"/>
  <c r="AA296" i="1"/>
  <c r="DU160" i="1"/>
  <c r="BP22" i="1"/>
  <c r="EX281" i="1"/>
  <c r="L285" i="1"/>
  <c r="AN448" i="1"/>
  <c r="CT62" i="1"/>
  <c r="AM443" i="1"/>
  <c r="CR417" i="1"/>
  <c r="EX375" i="1"/>
  <c r="EI209" i="1"/>
  <c r="BB154" i="1"/>
  <c r="AN342" i="1"/>
  <c r="AP135" i="1"/>
  <c r="BA17" i="1"/>
  <c r="Y322" i="1"/>
  <c r="N405" i="1"/>
  <c r="EG100" i="1"/>
  <c r="Y11" i="1"/>
  <c r="AB456" i="1"/>
  <c r="N150" i="1"/>
  <c r="EJ179" i="1"/>
  <c r="BP368" i="1"/>
  <c r="DS377" i="1"/>
  <c r="DH325" i="1"/>
  <c r="AO200" i="1"/>
  <c r="BB115" i="1"/>
  <c r="DG442" i="1"/>
  <c r="EJ426" i="1"/>
  <c r="DU100" i="1"/>
  <c r="DT12" i="1"/>
  <c r="DF196" i="1"/>
  <c r="EH323" i="1"/>
  <c r="EW120" i="1"/>
  <c r="CC235" i="1"/>
  <c r="AN86" i="1"/>
  <c r="BD237" i="1"/>
  <c r="L346" i="1"/>
  <c r="DG448" i="1"/>
  <c r="EV350" i="1"/>
  <c r="DS208" i="1"/>
  <c r="M342" i="1"/>
  <c r="AM378" i="1"/>
  <c r="BB206" i="1"/>
  <c r="L404" i="1"/>
  <c r="CE45" i="1"/>
  <c r="BB40" i="1"/>
  <c r="CR253" i="1"/>
  <c r="EH78" i="1"/>
  <c r="CF174" i="1"/>
  <c r="CE404" i="1"/>
  <c r="AM186" i="1"/>
  <c r="AN193" i="1"/>
  <c r="BQ447" i="1"/>
  <c r="CF131" i="1"/>
  <c r="CE150" i="1"/>
  <c r="EX83" i="1"/>
  <c r="CE87" i="1"/>
  <c r="BD339" i="1"/>
  <c r="EW198" i="1"/>
  <c r="DH54" i="1"/>
  <c r="AO54" i="1"/>
  <c r="DG230" i="1"/>
  <c r="AA498" i="1"/>
  <c r="DV192" i="1"/>
  <c r="EU241" i="1"/>
  <c r="Y388" i="1"/>
  <c r="CT347" i="1"/>
  <c r="EG188" i="1"/>
  <c r="AB31" i="1"/>
  <c r="EU325" i="1"/>
  <c r="CD130" i="1"/>
  <c r="CQ315" i="1"/>
  <c r="BB248" i="1"/>
  <c r="Z94" i="1"/>
  <c r="EH348" i="1"/>
  <c r="AN251" i="1"/>
  <c r="DG409" i="1"/>
  <c r="CQ356" i="1"/>
  <c r="N224" i="1"/>
  <c r="M453" i="1"/>
  <c r="EW330" i="1"/>
  <c r="CQ82" i="1"/>
  <c r="EV200" i="1"/>
  <c r="EU60" i="1"/>
  <c r="CF169" i="1"/>
  <c r="AN75" i="1"/>
  <c r="EW281" i="1"/>
  <c r="EI12" i="1"/>
  <c r="BD442" i="1"/>
  <c r="Y238" i="1"/>
  <c r="CR221" i="1"/>
  <c r="DU314" i="1"/>
  <c r="EH410" i="1"/>
  <c r="DV72" i="1"/>
  <c r="DG162" i="1"/>
  <c r="CS464" i="1"/>
  <c r="CS59" i="1"/>
  <c r="CS105" i="1"/>
  <c r="EX416" i="1"/>
  <c r="L156" i="1"/>
  <c r="CR66" i="1"/>
  <c r="EI230" i="1"/>
  <c r="CQ137" i="1"/>
  <c r="CE494" i="1"/>
  <c r="DG276" i="1"/>
  <c r="BO189" i="1"/>
  <c r="N179" i="1"/>
  <c r="DT391" i="1"/>
  <c r="N136" i="1"/>
  <c r="EW85" i="1"/>
  <c r="DV473" i="1"/>
  <c r="AN371" i="1"/>
  <c r="EJ475" i="1"/>
  <c r="EG158" i="1"/>
  <c r="CC247" i="1"/>
  <c r="DG148" i="1"/>
  <c r="EJ204" i="1"/>
  <c r="BO191" i="1"/>
  <c r="EI314" i="1"/>
  <c r="BP231" i="1"/>
  <c r="CR11" i="1"/>
  <c r="EJ75" i="1"/>
  <c r="DS462" i="1"/>
  <c r="BA39" i="1"/>
  <c r="BQ141" i="1"/>
  <c r="CQ30" i="1"/>
  <c r="EG103" i="1"/>
  <c r="AA368" i="1"/>
  <c r="BO42" i="1"/>
  <c r="EX421" i="1"/>
  <c r="CD413" i="1"/>
  <c r="EW312" i="1"/>
  <c r="Y113" i="1"/>
  <c r="CE225" i="1"/>
  <c r="CD109" i="1"/>
  <c r="DS329" i="1"/>
  <c r="EV479" i="1"/>
  <c r="AA133" i="1"/>
  <c r="CE443" i="1"/>
  <c r="N906" i="5"/>
  <c r="N2156" i="5"/>
  <c r="N1487" i="5"/>
  <c r="N5553" i="5"/>
  <c r="N6618" i="5"/>
  <c r="N4868" i="5"/>
  <c r="N388" i="5"/>
  <c r="N2253" i="5"/>
  <c r="N6766" i="5"/>
  <c r="N2858" i="5"/>
  <c r="N1277" i="5"/>
  <c r="N6653" i="5"/>
  <c r="N4611" i="5"/>
  <c r="N6676" i="5"/>
  <c r="N959" i="5"/>
  <c r="N920" i="5"/>
  <c r="N4276" i="5"/>
  <c r="N3194" i="5"/>
  <c r="N6520" i="5"/>
  <c r="N6747" i="5"/>
  <c r="N5242" i="5"/>
  <c r="N3138" i="5"/>
  <c r="N4711" i="5"/>
  <c r="N5926" i="5"/>
  <c r="N3957" i="5"/>
  <c r="N6905" i="5"/>
  <c r="N3329" i="5"/>
  <c r="N4302" i="5"/>
  <c r="N2003" i="5"/>
  <c r="N1230" i="5"/>
  <c r="N2594" i="5"/>
  <c r="N3890" i="5"/>
  <c r="N5587" i="5"/>
  <c r="N3300" i="5"/>
  <c r="N1978" i="5"/>
  <c r="N5048" i="5"/>
  <c r="N5710" i="5"/>
  <c r="N2223" i="5"/>
  <c r="N2567" i="5"/>
  <c r="N2134" i="5"/>
  <c r="N2639" i="5"/>
  <c r="N5481" i="5"/>
  <c r="N2492" i="5"/>
  <c r="N947" i="5"/>
  <c r="N4020" i="5"/>
  <c r="N1351" i="5"/>
  <c r="N2463" i="5"/>
  <c r="N2125" i="5"/>
  <c r="N4022" i="5"/>
  <c r="N272" i="5"/>
  <c r="N3999" i="5"/>
  <c r="N6379" i="5"/>
  <c r="N676" i="5"/>
  <c r="N2375" i="5"/>
  <c r="N5989" i="5"/>
  <c r="N1331" i="5"/>
  <c r="N2704" i="5"/>
  <c r="N6335" i="5"/>
  <c r="N2549" i="5"/>
  <c r="N6946" i="5"/>
  <c r="N6080" i="5"/>
  <c r="N2088" i="5"/>
  <c r="G2" i="4"/>
  <c r="EJ328" i="1"/>
  <c r="L446" i="1"/>
  <c r="DV328" i="1"/>
  <c r="DF469" i="1"/>
  <c r="EX63" i="1"/>
  <c r="BP408" i="1"/>
  <c r="DS257" i="1"/>
  <c r="Z405" i="1"/>
  <c r="AN310" i="1"/>
  <c r="AN47" i="1"/>
  <c r="DE243" i="1"/>
  <c r="AB44" i="1"/>
  <c r="L279" i="1"/>
  <c r="CE129" i="1"/>
  <c r="L243" i="1"/>
  <c r="BD13" i="1"/>
  <c r="EW99" i="1"/>
  <c r="AN99" i="1"/>
  <c r="BC457" i="1"/>
  <c r="N99" i="1"/>
  <c r="DH364" i="1"/>
  <c r="DV479" i="1"/>
  <c r="EU368" i="1"/>
  <c r="M489" i="1"/>
  <c r="DU460" i="1"/>
  <c r="EV280" i="1"/>
  <c r="L315" i="1"/>
  <c r="EV318" i="1"/>
  <c r="DG255" i="1"/>
  <c r="DS240" i="1"/>
  <c r="BD141" i="1"/>
  <c r="DV231" i="1"/>
  <c r="CT464" i="1"/>
  <c r="EJ484" i="1"/>
  <c r="BD44" i="1"/>
  <c r="AP53" i="1"/>
  <c r="AB461" i="1"/>
  <c r="BP471" i="1"/>
  <c r="CE214" i="1"/>
  <c r="EU98" i="1"/>
  <c r="AN214" i="1"/>
  <c r="CC224" i="1"/>
  <c r="DF425" i="1"/>
  <c r="DH131" i="1"/>
  <c r="CF28" i="1"/>
  <c r="EW40" i="1"/>
  <c r="DF345" i="1"/>
  <c r="BA298" i="1"/>
  <c r="EW315" i="1"/>
  <c r="M352" i="1"/>
  <c r="BO15" i="1"/>
  <c r="DT85" i="1"/>
  <c r="AA390" i="1"/>
  <c r="BA265" i="1"/>
  <c r="DE412" i="1"/>
  <c r="EH434" i="1"/>
  <c r="AN413" i="1"/>
  <c r="AO92" i="1"/>
  <c r="DH408" i="1"/>
  <c r="L337" i="1"/>
  <c r="DE11" i="1"/>
  <c r="BD173" i="1"/>
  <c r="DG54" i="1"/>
  <c r="BC287" i="1"/>
  <c r="K438" i="1"/>
  <c r="AO95" i="1"/>
  <c r="EG315" i="1"/>
  <c r="Z175" i="1"/>
  <c r="Y164" i="1"/>
  <c r="BO190" i="1"/>
  <c r="AP106" i="1"/>
  <c r="DV452" i="1"/>
  <c r="AN357" i="1"/>
  <c r="CF401" i="1"/>
  <c r="DE233" i="1"/>
  <c r="N149" i="1"/>
  <c r="EU499" i="1"/>
  <c r="EV215" i="1"/>
  <c r="AN156" i="1"/>
  <c r="AM78" i="1"/>
  <c r="CF180" i="1"/>
  <c r="DE338" i="1"/>
  <c r="K66" i="1"/>
  <c r="BR187" i="1"/>
  <c r="AN403" i="1"/>
  <c r="EU373" i="1"/>
  <c r="CS476" i="1"/>
  <c r="BD436" i="1"/>
  <c r="EU90" i="1"/>
  <c r="BA274" i="1"/>
  <c r="EW146" i="1"/>
  <c r="BB417" i="1"/>
  <c r="BO380" i="1"/>
  <c r="BO10" i="1"/>
  <c r="CQ482" i="1"/>
  <c r="CS235" i="1"/>
  <c r="DS29" i="1"/>
  <c r="CD233" i="1"/>
  <c r="CQ437" i="1"/>
  <c r="BP457" i="1"/>
  <c r="CE24" i="1"/>
  <c r="M194" i="1"/>
  <c r="K94" i="1"/>
  <c r="Z189" i="1"/>
  <c r="BP227" i="1"/>
  <c r="AB348" i="1"/>
  <c r="BP193" i="1"/>
  <c r="CR458" i="1"/>
  <c r="AA219" i="1"/>
  <c r="EX438" i="1"/>
  <c r="DT253" i="1"/>
  <c r="DE344" i="1"/>
  <c r="CT193" i="1"/>
  <c r="CC133" i="1"/>
  <c r="BB460" i="1"/>
  <c r="BP59" i="1"/>
  <c r="CC192" i="1"/>
  <c r="DG249" i="1"/>
  <c r="DG302" i="1"/>
  <c r="DH124" i="1"/>
  <c r="BA59" i="1"/>
  <c r="L278" i="1"/>
  <c r="CE208" i="1"/>
  <c r="DE376" i="1"/>
  <c r="Z212" i="1"/>
  <c r="CR480" i="1"/>
  <c r="BQ187" i="1"/>
  <c r="CF115" i="1"/>
  <c r="DT59" i="1"/>
  <c r="AO461" i="1"/>
  <c r="BA432" i="1"/>
  <c r="EI302" i="1"/>
  <c r="EJ326" i="1"/>
  <c r="BC431" i="1"/>
  <c r="EG243" i="1"/>
  <c r="M53" i="1"/>
  <c r="CE320" i="1"/>
  <c r="N415" i="1"/>
  <c r="N344" i="1"/>
  <c r="BO312" i="1"/>
  <c r="AM244" i="1"/>
  <c r="CQ253" i="1"/>
  <c r="EX166" i="1"/>
  <c r="EU107" i="1"/>
  <c r="EH377" i="1"/>
  <c r="EJ317" i="1"/>
  <c r="DH297" i="1"/>
  <c r="EX334" i="1"/>
  <c r="EU275" i="1"/>
  <c r="AM380" i="1"/>
  <c r="AN114" i="1"/>
  <c r="CS348" i="1"/>
  <c r="DH212" i="1"/>
  <c r="DF386" i="1"/>
  <c r="CQ105" i="1"/>
  <c r="DV441" i="1"/>
  <c r="CQ96" i="1"/>
  <c r="DS77" i="1"/>
  <c r="BO404" i="1"/>
  <c r="DS130" i="1"/>
  <c r="BB310" i="1"/>
  <c r="BA452" i="1"/>
  <c r="AO198" i="1"/>
  <c r="BA312" i="1"/>
  <c r="DG312" i="1"/>
  <c r="CF165" i="1"/>
  <c r="CD370" i="1"/>
  <c r="CQ158" i="1"/>
  <c r="BQ475" i="1"/>
  <c r="EJ41" i="1"/>
  <c r="DV30" i="1"/>
  <c r="DG404" i="1"/>
  <c r="AP399" i="1"/>
  <c r="BR412" i="1"/>
  <c r="Z467" i="1"/>
  <c r="CT281" i="1"/>
  <c r="EW186" i="1"/>
  <c r="BD274" i="1"/>
  <c r="L125" i="1"/>
  <c r="K59" i="1"/>
  <c r="DG126" i="1"/>
  <c r="AA61" i="1"/>
  <c r="EI38" i="1"/>
  <c r="M412" i="1"/>
  <c r="EG182" i="1"/>
  <c r="DT123" i="1"/>
  <c r="DV483" i="1"/>
  <c r="CF37" i="1"/>
  <c r="EJ472" i="1"/>
  <c r="CR100" i="1"/>
  <c r="N293" i="1"/>
  <c r="CD177" i="1"/>
  <c r="CR215" i="1"/>
  <c r="N1387" i="5"/>
  <c r="N2925" i="5"/>
  <c r="N5815" i="5"/>
  <c r="N4933" i="5"/>
  <c r="N4198" i="5"/>
  <c r="N6284" i="5"/>
  <c r="N3663" i="5"/>
  <c r="N3068" i="5"/>
  <c r="N5195" i="5"/>
  <c r="N6571" i="5"/>
  <c r="N5351" i="5"/>
  <c r="N5300" i="5"/>
  <c r="N3513" i="5"/>
  <c r="N5773" i="5"/>
  <c r="N5725" i="5"/>
  <c r="N5099" i="5"/>
  <c r="N3127" i="5"/>
  <c r="N4763" i="5"/>
  <c r="N2250" i="5"/>
  <c r="N2439" i="5"/>
  <c r="N353" i="5"/>
  <c r="N5418" i="5"/>
  <c r="N2741" i="5"/>
  <c r="N7034" i="5"/>
  <c r="N6791" i="5"/>
  <c r="N2269" i="5"/>
  <c r="N6490" i="5"/>
  <c r="N3321" i="5"/>
  <c r="N1537" i="5"/>
  <c r="N4049" i="5"/>
  <c r="N1463" i="5"/>
  <c r="N2268" i="5"/>
  <c r="N862" i="5"/>
  <c r="N2405" i="5"/>
  <c r="N6965" i="5"/>
  <c r="N3966" i="5"/>
  <c r="N6949" i="5"/>
  <c r="N6925" i="5"/>
  <c r="N2503" i="5"/>
  <c r="N787" i="5"/>
  <c r="N4001" i="5"/>
  <c r="N2505" i="5"/>
  <c r="N2212" i="5"/>
  <c r="N6548" i="5"/>
  <c r="N52" i="5"/>
  <c r="N1276" i="5"/>
  <c r="N2381" i="5"/>
  <c r="N6345" i="5"/>
  <c r="N1334" i="5"/>
  <c r="N859" i="5"/>
  <c r="N1568" i="5"/>
  <c r="N807" i="5"/>
  <c r="N835" i="5"/>
  <c r="N3871" i="5"/>
  <c r="N1512" i="5"/>
  <c r="N3245" i="5"/>
  <c r="N2469" i="5"/>
  <c r="N4306" i="5"/>
  <c r="N1472" i="5"/>
  <c r="N3290" i="5"/>
  <c r="N221" i="5"/>
  <c r="N85" i="5"/>
  <c r="N87" i="5"/>
  <c r="DS397" i="1"/>
  <c r="EJ433" i="1"/>
  <c r="AO299" i="1"/>
  <c r="BQ186" i="1"/>
  <c r="BR472" i="1"/>
  <c r="EG343" i="1"/>
  <c r="DU462" i="1"/>
  <c r="BR269" i="1"/>
  <c r="DG149" i="1"/>
  <c r="DH45" i="1"/>
  <c r="BO369" i="1"/>
  <c r="EH273" i="1"/>
  <c r="Y21" i="1"/>
  <c r="BR193" i="1"/>
  <c r="DF413" i="1"/>
  <c r="EU44" i="1"/>
  <c r="CT301" i="1"/>
  <c r="DV415" i="1"/>
  <c r="EU462" i="1"/>
  <c r="EU463" i="1"/>
  <c r="DT490" i="1"/>
  <c r="DU494" i="1"/>
  <c r="AP335" i="1"/>
  <c r="BB378" i="1"/>
  <c r="DV252" i="1"/>
  <c r="CE244" i="1"/>
  <c r="CD344" i="1"/>
  <c r="EW170" i="1"/>
  <c r="CQ453" i="1"/>
  <c r="M34" i="1"/>
  <c r="Z432" i="1"/>
  <c r="BC379" i="1"/>
  <c r="AP221" i="1"/>
  <c r="Z207" i="1"/>
  <c r="CC166" i="1"/>
  <c r="CQ270" i="1"/>
  <c r="EU436" i="1"/>
  <c r="EU285" i="1"/>
  <c r="M423" i="1"/>
  <c r="AO153" i="1"/>
  <c r="BR183" i="1"/>
  <c r="CD207" i="1"/>
  <c r="BP132" i="1"/>
  <c r="BQ452" i="1"/>
  <c r="AA481" i="1"/>
  <c r="EG17" i="1"/>
  <c r="K320" i="1"/>
  <c r="BP114" i="1"/>
  <c r="BA235" i="1"/>
  <c r="AB104" i="1"/>
  <c r="AM292" i="1"/>
  <c r="EV210" i="1"/>
  <c r="CE122" i="1"/>
  <c r="DT217" i="1"/>
  <c r="AO295" i="1"/>
  <c r="BB233" i="1"/>
  <c r="AB329" i="1"/>
  <c r="DT460" i="1"/>
  <c r="CQ212" i="1"/>
  <c r="CR226" i="1"/>
  <c r="EX351" i="1"/>
  <c r="DF370" i="1"/>
  <c r="K253" i="1"/>
  <c r="EJ188" i="1"/>
  <c r="Z220" i="1"/>
  <c r="EX462" i="1"/>
  <c r="CD376" i="1"/>
  <c r="K360" i="1"/>
  <c r="CF128" i="1"/>
  <c r="CR313" i="1"/>
  <c r="K200" i="1"/>
  <c r="CC419" i="1"/>
  <c r="CF322" i="1"/>
  <c r="BP209" i="1"/>
  <c r="EH247" i="1"/>
  <c r="CS118" i="1"/>
  <c r="DE149" i="1"/>
  <c r="AP244" i="1"/>
  <c r="EX295" i="1"/>
  <c r="N50" i="1"/>
  <c r="DE405" i="1"/>
  <c r="BB193" i="1"/>
  <c r="EX256" i="1"/>
  <c r="EU169" i="1"/>
  <c r="AB79" i="1"/>
  <c r="EG239" i="1"/>
  <c r="BP104" i="1"/>
  <c r="EI387" i="1"/>
  <c r="CD321" i="1"/>
  <c r="DH472" i="1"/>
  <c r="EI109" i="1"/>
  <c r="EH403" i="1"/>
  <c r="BD55" i="1"/>
  <c r="CR47" i="1"/>
  <c r="BQ135" i="1"/>
  <c r="EG318" i="1"/>
  <c r="EV338" i="1"/>
  <c r="L134" i="1"/>
  <c r="BA313" i="1"/>
  <c r="DF83" i="1"/>
  <c r="AA62" i="1"/>
  <c r="K424" i="1"/>
  <c r="CR431" i="1"/>
  <c r="AN298" i="1"/>
  <c r="DE151" i="1"/>
  <c r="CQ329" i="1"/>
  <c r="AN333" i="1"/>
  <c r="DT446" i="1"/>
  <c r="EU483" i="1"/>
  <c r="DS15" i="1"/>
  <c r="BR398" i="1"/>
  <c r="EX162" i="1"/>
  <c r="AN474" i="1"/>
  <c r="DH209" i="1"/>
  <c r="CC238" i="1"/>
  <c r="EI416" i="1"/>
  <c r="BP194" i="1"/>
  <c r="EV195" i="1"/>
  <c r="BQ101" i="1"/>
  <c r="DS369" i="1"/>
  <c r="DF254" i="1"/>
  <c r="BD23" i="1"/>
  <c r="EH218" i="1"/>
  <c r="DU309" i="1"/>
  <c r="CF61" i="1"/>
  <c r="EH363" i="1"/>
  <c r="BP144" i="1"/>
  <c r="CC358" i="1"/>
  <c r="N43" i="1"/>
  <c r="M14" i="1"/>
  <c r="EH468" i="1"/>
  <c r="BP344" i="1"/>
  <c r="EG262" i="1"/>
  <c r="AP98" i="1"/>
  <c r="M225" i="1"/>
  <c r="BQ357" i="1"/>
  <c r="DS233" i="1"/>
  <c r="BD311" i="1"/>
  <c r="CD487" i="1"/>
  <c r="AO133" i="1"/>
  <c r="CD106" i="1"/>
  <c r="BR499" i="1"/>
  <c r="EX367" i="1"/>
  <c r="CF239" i="1"/>
  <c r="EU73" i="1"/>
  <c r="CC444" i="1"/>
  <c r="DH105" i="1"/>
  <c r="CR69" i="1"/>
  <c r="AO428" i="1"/>
  <c r="CS53" i="1"/>
  <c r="EV439" i="1"/>
  <c r="BP162" i="1"/>
  <c r="DU487" i="1"/>
  <c r="DV268" i="1"/>
  <c r="EI260" i="1"/>
  <c r="BR428" i="1"/>
  <c r="CE414" i="1"/>
  <c r="AB333" i="1"/>
  <c r="AP78" i="1"/>
  <c r="EX255" i="1"/>
  <c r="BO100" i="1"/>
  <c r="BA171" i="1"/>
  <c r="M311" i="1"/>
  <c r="DF155" i="1"/>
  <c r="BB176" i="1"/>
  <c r="AO332" i="1"/>
  <c r="DU112" i="1"/>
  <c r="DG352" i="1"/>
  <c r="M102" i="1"/>
  <c r="BP94" i="1"/>
  <c r="CQ365" i="1"/>
  <c r="DF143" i="1"/>
  <c r="BD209" i="1"/>
  <c r="EH150" i="1"/>
  <c r="BQ382" i="1"/>
  <c r="DE278" i="1"/>
  <c r="BD475" i="1"/>
  <c r="CC99" i="1"/>
  <c r="BA55" i="1"/>
  <c r="Z165" i="1"/>
  <c r="Z379" i="1"/>
  <c r="K262" i="1"/>
  <c r="CR370" i="1"/>
  <c r="BD161" i="1"/>
  <c r="DT453" i="1"/>
  <c r="BP324" i="1"/>
  <c r="AO459" i="1"/>
  <c r="EJ59" i="1"/>
  <c r="CR207" i="1"/>
  <c r="AB37" i="1"/>
  <c r="DE136" i="1"/>
  <c r="N440" i="1"/>
  <c r="N2998" i="5"/>
  <c r="N2155" i="5"/>
  <c r="N1616" i="5"/>
  <c r="N4452" i="5"/>
  <c r="N4209" i="5"/>
  <c r="N4125" i="5"/>
  <c r="N3665" i="5"/>
  <c r="N361" i="5"/>
  <c r="N6832" i="5"/>
  <c r="N2667" i="5"/>
  <c r="N6524" i="5"/>
  <c r="N5355" i="5"/>
  <c r="N6309" i="5"/>
  <c r="N5747" i="5"/>
  <c r="N3696" i="5"/>
  <c r="N5369" i="5"/>
  <c r="N2090" i="5"/>
  <c r="N3585" i="5"/>
  <c r="N2831" i="5"/>
  <c r="N4605" i="5"/>
  <c r="N2407" i="5"/>
  <c r="N5983" i="5"/>
  <c r="N3522" i="5"/>
  <c r="N3941" i="5"/>
  <c r="N6376" i="5"/>
  <c r="N6091" i="5"/>
  <c r="N229" i="5"/>
  <c r="N4288" i="5"/>
  <c r="N6331" i="5"/>
  <c r="N1028" i="5"/>
  <c r="N6079" i="5"/>
  <c r="N5701" i="5"/>
  <c r="N1236" i="5"/>
  <c r="N861" i="5"/>
  <c r="N5685" i="5"/>
  <c r="N241" i="5"/>
  <c r="N5482" i="5"/>
  <c r="N6782" i="5"/>
  <c r="N1218" i="5"/>
  <c r="N6857" i="5"/>
  <c r="N1477" i="5"/>
  <c r="N1404" i="5"/>
  <c r="N6911" i="5"/>
  <c r="N1425" i="5"/>
  <c r="N2518" i="5"/>
  <c r="N1958" i="5"/>
  <c r="N1867" i="5"/>
  <c r="N2643" i="5"/>
  <c r="N6428" i="5"/>
  <c r="N1153" i="5"/>
  <c r="N1528" i="5"/>
  <c r="N1232" i="5"/>
  <c r="N5805" i="5"/>
  <c r="N812" i="5"/>
  <c r="N6963" i="5"/>
  <c r="N3064" i="5"/>
  <c r="N759" i="5"/>
  <c r="N6446" i="5"/>
  <c r="N5905" i="5"/>
  <c r="N6889" i="5"/>
  <c r="N1561" i="5"/>
  <c r="N105" i="5"/>
  <c r="N341" i="5"/>
  <c r="CE356" i="1"/>
  <c r="CR212" i="1"/>
  <c r="DF492" i="1"/>
  <c r="AA280" i="1"/>
  <c r="BB120" i="1"/>
  <c r="BP297" i="1"/>
  <c r="K274" i="1"/>
  <c r="CQ178" i="1"/>
  <c r="DG71" i="1"/>
  <c r="BP319" i="1"/>
  <c r="CD221" i="1"/>
  <c r="DF315" i="1"/>
  <c r="EV335" i="1"/>
  <c r="DH130" i="1"/>
  <c r="EH328" i="1"/>
  <c r="BC77" i="1"/>
  <c r="AO194" i="1"/>
  <c r="Z351" i="1"/>
  <c r="CD308" i="1"/>
  <c r="EG428" i="1"/>
  <c r="EI161" i="1"/>
  <c r="L482" i="1"/>
  <c r="CS110" i="1"/>
  <c r="BQ342" i="1"/>
  <c r="CF201" i="1"/>
  <c r="BD281" i="1"/>
  <c r="Y455" i="1"/>
  <c r="BB161" i="1"/>
  <c r="N209" i="1"/>
  <c r="DT20" i="1"/>
  <c r="BD379" i="1"/>
  <c r="DE38" i="1"/>
  <c r="EX25" i="1"/>
  <c r="DT86" i="1"/>
  <c r="BB130" i="1"/>
  <c r="DH296" i="1"/>
  <c r="DT105" i="1"/>
  <c r="AP123" i="1"/>
  <c r="AO221" i="1"/>
  <c r="AB403" i="1"/>
  <c r="CR299" i="1"/>
  <c r="DF103" i="1"/>
  <c r="CT82" i="1"/>
  <c r="CT241" i="1"/>
  <c r="CR291" i="1"/>
  <c r="EG159" i="1"/>
  <c r="DH403" i="1"/>
  <c r="AN187" i="1"/>
  <c r="DH203" i="1"/>
  <c r="CS426" i="1"/>
  <c r="CR171" i="1"/>
  <c r="AB230" i="1"/>
  <c r="EW418" i="1"/>
  <c r="CR280" i="1"/>
  <c r="Y231" i="1"/>
  <c r="K46" i="1"/>
  <c r="BO330" i="1"/>
  <c r="DH419" i="1"/>
  <c r="N301" i="1"/>
  <c r="BO73" i="1"/>
  <c r="AN478" i="1"/>
  <c r="DT126" i="1"/>
  <c r="DE354" i="1"/>
  <c r="BD115" i="1"/>
  <c r="CQ14" i="1"/>
  <c r="BB243" i="1"/>
  <c r="AB286" i="1"/>
  <c r="BR446" i="1"/>
  <c r="CQ465" i="1"/>
  <c r="DG470" i="1"/>
  <c r="DG65" i="1"/>
  <c r="Z410" i="1"/>
  <c r="CT87" i="1"/>
  <c r="BR374" i="1"/>
  <c r="CQ174" i="1"/>
  <c r="CS112" i="1"/>
  <c r="L334" i="1"/>
  <c r="CD85" i="1"/>
  <c r="BB80" i="1"/>
  <c r="EX435" i="1"/>
  <c r="BP50" i="1"/>
  <c r="CS455" i="1"/>
  <c r="BP243" i="1"/>
  <c r="Y65" i="1"/>
  <c r="AA288" i="1"/>
  <c r="N205" i="1"/>
  <c r="EG194" i="1"/>
  <c r="EW95" i="1"/>
  <c r="DF13" i="1"/>
  <c r="EI218" i="1"/>
  <c r="EV150" i="1"/>
  <c r="N152" i="1"/>
  <c r="BB456" i="1"/>
  <c r="EW500" i="1"/>
  <c r="BA173" i="1"/>
  <c r="DE182" i="1"/>
  <c r="CS442" i="1"/>
  <c r="DE389" i="1"/>
  <c r="CS55" i="1"/>
  <c r="Y278" i="1"/>
  <c r="DU436" i="1"/>
  <c r="DH344" i="1"/>
  <c r="EH134" i="1"/>
  <c r="DE117" i="1"/>
  <c r="EI40" i="1"/>
  <c r="AA257" i="1"/>
  <c r="BC250" i="1"/>
  <c r="AA477" i="1"/>
  <c r="EX232" i="1"/>
  <c r="EU192" i="1"/>
  <c r="EI362" i="1"/>
  <c r="CR33" i="1"/>
  <c r="EU109" i="1"/>
  <c r="M374" i="1"/>
  <c r="BP358" i="1"/>
  <c r="CF345" i="1"/>
  <c r="BO11" i="1"/>
  <c r="CQ173" i="1"/>
  <c r="DG178" i="1"/>
  <c r="CT445" i="1"/>
  <c r="M287" i="1"/>
  <c r="N498" i="1"/>
  <c r="DG386" i="1"/>
  <c r="CF75" i="1"/>
  <c r="EX242" i="1"/>
  <c r="AP14" i="1"/>
  <c r="EH246" i="1"/>
  <c r="AA164" i="1"/>
  <c r="EI47" i="1"/>
  <c r="DS366" i="1"/>
  <c r="Z360" i="1"/>
  <c r="BB70" i="1"/>
  <c r="CD19" i="1"/>
  <c r="EJ95" i="1"/>
  <c r="AM344" i="1"/>
  <c r="BO98" i="1"/>
  <c r="BC347" i="1"/>
  <c r="DG31" i="1"/>
  <c r="DF250" i="1"/>
  <c r="BQ353" i="1"/>
  <c r="DU363" i="1"/>
  <c r="EW474" i="1"/>
  <c r="EU290" i="1"/>
  <c r="CD87" i="1"/>
  <c r="N188" i="1"/>
  <c r="EW273" i="1"/>
  <c r="EI152" i="1"/>
  <c r="CT116" i="1"/>
  <c r="DG103" i="1"/>
  <c r="BA185" i="1"/>
  <c r="M142" i="1"/>
  <c r="BB490" i="1"/>
  <c r="CD339" i="1"/>
  <c r="EX9" i="1"/>
  <c r="BB75" i="1"/>
  <c r="N131" i="1"/>
  <c r="CQ274" i="1"/>
  <c r="EU304" i="1"/>
  <c r="EW106" i="1"/>
  <c r="EI127" i="1"/>
  <c r="K114" i="1"/>
  <c r="BC303" i="1"/>
  <c r="EW370" i="1"/>
  <c r="Z426" i="1"/>
  <c r="L154" i="1"/>
  <c r="CE142" i="1"/>
  <c r="EU262" i="1"/>
  <c r="AO29" i="1"/>
  <c r="CR168" i="1"/>
  <c r="CE317" i="1"/>
  <c r="CF44" i="1"/>
  <c r="L169" i="1"/>
  <c r="EX371" i="1"/>
  <c r="CE109" i="1"/>
  <c r="Y357" i="1"/>
  <c r="DG485" i="1"/>
  <c r="BQ243" i="1"/>
  <c r="AP183" i="1"/>
  <c r="Z17" i="1"/>
  <c r="DH414" i="1"/>
  <c r="BD234" i="1"/>
  <c r="EW498" i="1"/>
  <c r="CD176" i="1"/>
  <c r="AP142" i="1"/>
  <c r="AN136" i="1"/>
  <c r="AA224" i="1"/>
  <c r="BB413" i="1"/>
  <c r="EW466" i="1"/>
  <c r="L120" i="1"/>
  <c r="DV217" i="1"/>
  <c r="N436" i="1"/>
  <c r="DG132" i="1"/>
  <c r="N6109" i="5"/>
  <c r="N3227" i="5"/>
  <c r="N4813" i="5"/>
  <c r="N4981" i="5"/>
  <c r="N4504" i="5"/>
  <c r="N2228" i="5"/>
  <c r="N5515" i="5"/>
  <c r="N2933" i="5"/>
  <c r="N4691" i="5"/>
  <c r="N6564" i="5"/>
  <c r="N7007" i="5"/>
  <c r="N5357" i="5"/>
  <c r="N5101" i="5"/>
  <c r="N3711" i="5"/>
  <c r="N3700" i="5"/>
  <c r="N4067" i="5"/>
  <c r="N5476" i="5"/>
  <c r="N3095" i="5"/>
  <c r="N4701" i="5"/>
  <c r="N971" i="5"/>
  <c r="N6729" i="5"/>
  <c r="N2717" i="5"/>
  <c r="N2215" i="5"/>
  <c r="N2816" i="5"/>
  <c r="N2535" i="5"/>
  <c r="N5058" i="5"/>
  <c r="N6044" i="5"/>
  <c r="N5538" i="5"/>
  <c r="N1859" i="5"/>
  <c r="N6820" i="5"/>
  <c r="N3759" i="5"/>
  <c r="N5055" i="5"/>
  <c r="N5634" i="5"/>
  <c r="N773" i="5"/>
  <c r="N3295" i="5"/>
  <c r="N2222" i="5"/>
  <c r="N6455" i="5"/>
  <c r="N6866" i="5"/>
  <c r="N871" i="5"/>
  <c r="N5633" i="5"/>
  <c r="N299" i="5"/>
  <c r="N3013" i="5"/>
  <c r="N2017" i="5"/>
  <c r="N1897" i="5"/>
  <c r="N1499" i="5"/>
  <c r="N2568" i="5"/>
  <c r="N244" i="5"/>
  <c r="N6852" i="5"/>
  <c r="N3009" i="5"/>
  <c r="N5964" i="5"/>
  <c r="N7030" i="5"/>
  <c r="N1509" i="5"/>
  <c r="N5582" i="5"/>
  <c r="N2128" i="5"/>
  <c r="N4281" i="5"/>
  <c r="N1339" i="5"/>
  <c r="N6778" i="5"/>
  <c r="N132" i="5"/>
  <c r="N145" i="5"/>
  <c r="N146" i="5"/>
  <c r="N1473" i="5"/>
  <c r="N7045" i="5"/>
  <c r="N342" i="5"/>
  <c r="EW239" i="1"/>
  <c r="BO382" i="1"/>
  <c r="DF449" i="1"/>
  <c r="EG102" i="1"/>
  <c r="BR462" i="1"/>
  <c r="EJ385" i="1"/>
  <c r="M105" i="1"/>
  <c r="N462" i="1"/>
  <c r="Y137" i="1"/>
  <c r="EW208" i="1"/>
  <c r="CD489" i="1"/>
  <c r="DG108" i="1"/>
  <c r="DG441" i="1"/>
  <c r="BP112" i="1"/>
  <c r="AP215" i="1"/>
  <c r="CS239" i="1"/>
  <c r="L181" i="1"/>
  <c r="EV259" i="1"/>
  <c r="CQ390" i="1"/>
  <c r="M371" i="1"/>
  <c r="EG376" i="1"/>
  <c r="Z438" i="1"/>
  <c r="EI172" i="1"/>
  <c r="Z227" i="1"/>
  <c r="BR376" i="1"/>
  <c r="CQ93" i="1"/>
  <c r="EI14" i="1"/>
  <c r="DG190" i="1"/>
  <c r="BC322" i="1"/>
  <c r="EH281" i="1"/>
  <c r="AN412" i="1"/>
  <c r="Y312" i="1"/>
  <c r="DF375" i="1"/>
  <c r="EH372" i="1"/>
  <c r="DF436" i="1"/>
  <c r="DU421" i="1"/>
  <c r="CR294" i="1"/>
  <c r="DF277" i="1"/>
  <c r="L153" i="1"/>
  <c r="DE371" i="1"/>
  <c r="EJ316" i="1"/>
  <c r="DF498" i="1"/>
  <c r="BD123" i="1"/>
  <c r="L473" i="1"/>
  <c r="Z257" i="1"/>
  <c r="EI285" i="1"/>
  <c r="DG172" i="1"/>
  <c r="AB78" i="1"/>
  <c r="EH115" i="1"/>
  <c r="BB189" i="1"/>
  <c r="BQ134" i="1"/>
  <c r="DT327" i="1"/>
  <c r="BQ369" i="1"/>
  <c r="Z287" i="1"/>
  <c r="BQ237" i="1"/>
  <c r="Z76" i="1"/>
  <c r="CF309" i="1"/>
  <c r="CF376" i="1"/>
  <c r="EX360" i="1"/>
  <c r="CR255" i="1"/>
  <c r="CT449" i="1"/>
  <c r="BO263" i="1"/>
  <c r="BB192" i="1"/>
  <c r="BC15" i="1"/>
  <c r="N475" i="1"/>
  <c r="EX460" i="1"/>
  <c r="DU336" i="1"/>
  <c r="EI254" i="1"/>
  <c r="AP51" i="1"/>
  <c r="DF387" i="1"/>
  <c r="EH362" i="1"/>
  <c r="BQ443" i="1"/>
  <c r="DS47" i="1"/>
  <c r="CF134" i="1"/>
  <c r="CE391" i="1"/>
  <c r="EX475" i="1"/>
  <c r="BC268" i="1"/>
  <c r="AN215" i="1"/>
  <c r="EX139" i="1"/>
  <c r="BA348" i="1"/>
  <c r="BO20" i="1"/>
  <c r="K223" i="1"/>
  <c r="DG170" i="1"/>
  <c r="DH256" i="1"/>
  <c r="M317" i="1"/>
  <c r="AN497" i="1"/>
  <c r="AN108" i="1"/>
  <c r="DT53" i="1"/>
  <c r="EX441" i="1"/>
  <c r="EH226" i="1"/>
  <c r="AA305" i="1"/>
  <c r="BC467" i="1"/>
  <c r="EH151" i="1"/>
  <c r="AM489" i="1"/>
  <c r="CE241" i="1"/>
  <c r="DS185" i="1"/>
  <c r="AP223" i="1"/>
  <c r="DS245" i="1"/>
  <c r="L42" i="1"/>
  <c r="AP134" i="1"/>
  <c r="BD486" i="1"/>
  <c r="EG164" i="1"/>
  <c r="BQ87" i="1"/>
  <c r="AA327" i="1"/>
  <c r="CC489" i="1"/>
  <c r="DG471" i="1"/>
  <c r="CR471" i="1"/>
  <c r="CQ318" i="1"/>
  <c r="BP13" i="1"/>
  <c r="BQ327" i="1"/>
  <c r="AB171" i="1"/>
  <c r="BP302" i="1"/>
  <c r="DG121" i="1"/>
  <c r="EW218" i="1"/>
  <c r="EU171" i="1"/>
  <c r="EU366" i="1"/>
  <c r="EV68" i="1"/>
  <c r="AP157" i="1"/>
  <c r="CS399" i="1"/>
  <c r="DU203" i="1"/>
  <c r="Z230" i="1"/>
  <c r="EG252" i="1"/>
  <c r="Y251" i="1"/>
  <c r="AM10" i="1"/>
  <c r="CT142" i="1"/>
  <c r="BO303" i="1"/>
  <c r="CD51" i="1"/>
  <c r="L166" i="1"/>
  <c r="CE376" i="1"/>
  <c r="DF392" i="1"/>
  <c r="DF257" i="1"/>
  <c r="DU390" i="1"/>
  <c r="EI419" i="1"/>
  <c r="N499" i="1"/>
  <c r="DU40" i="1"/>
  <c r="Y30" i="1"/>
  <c r="CC470" i="1"/>
  <c r="Y463" i="1"/>
  <c r="BD12" i="1"/>
  <c r="EU86" i="1"/>
  <c r="EJ240" i="1"/>
  <c r="CC305" i="1"/>
  <c r="CS479" i="1"/>
  <c r="BC275" i="1"/>
  <c r="BC83" i="1"/>
  <c r="CT161" i="1"/>
  <c r="BR160" i="1"/>
  <c r="BA321" i="1"/>
  <c r="Y465" i="1"/>
  <c r="EI360" i="1"/>
  <c r="DS455" i="1"/>
  <c r="CS477" i="1"/>
  <c r="L174" i="1"/>
  <c r="M388" i="1"/>
  <c r="CQ397" i="1"/>
  <c r="Z56" i="1"/>
  <c r="EI84" i="1"/>
  <c r="EX79" i="1"/>
  <c r="K478" i="1"/>
  <c r="DF174" i="1"/>
  <c r="BR9" i="1"/>
  <c r="N95" i="1"/>
  <c r="N350" i="1"/>
  <c r="DH305" i="1"/>
  <c r="BB60" i="1"/>
  <c r="CR265" i="1"/>
  <c r="EU29" i="1"/>
  <c r="CE13" i="1"/>
  <c r="AP473" i="1"/>
  <c r="K17" i="1"/>
  <c r="DG95" i="1"/>
  <c r="CF339" i="1"/>
  <c r="EJ444" i="1"/>
  <c r="DU204" i="1"/>
  <c r="BQ440" i="1"/>
  <c r="EI93" i="1"/>
  <c r="K83" i="1"/>
  <c r="DU350" i="1"/>
  <c r="BB380" i="1"/>
  <c r="CR93" i="1"/>
  <c r="BR449" i="1"/>
  <c r="AM466" i="1"/>
  <c r="AN183" i="1"/>
  <c r="EJ452" i="1"/>
  <c r="Z476" i="1"/>
  <c r="BQ263" i="1"/>
  <c r="CT176" i="1"/>
  <c r="Y448" i="1"/>
  <c r="AN179" i="1"/>
  <c r="EX41" i="1"/>
  <c r="CQ95" i="1"/>
  <c r="BR111" i="1"/>
  <c r="N4267" i="5"/>
  <c r="N6649" i="5"/>
  <c r="N4160" i="5"/>
  <c r="N3407" i="5"/>
  <c r="N4896" i="5"/>
  <c r="N5241" i="5"/>
  <c r="N5077" i="5"/>
  <c r="N6511" i="5"/>
  <c r="N379" i="5"/>
  <c r="N3553" i="5"/>
  <c r="N3751" i="5"/>
  <c r="N2870" i="5"/>
  <c r="N6694" i="5"/>
  <c r="N1134" i="5"/>
  <c r="N285" i="5"/>
  <c r="N165" i="5"/>
  <c r="N2182" i="5"/>
  <c r="N5119" i="5"/>
  <c r="N3089" i="5"/>
  <c r="N2830" i="5"/>
  <c r="N3259" i="5"/>
  <c r="N5398" i="5"/>
  <c r="N6819" i="5"/>
  <c r="N6037" i="5"/>
  <c r="N6419" i="5"/>
  <c r="N2629" i="5"/>
  <c r="N6433" i="5"/>
  <c r="N2283" i="5"/>
  <c r="N57" i="5"/>
  <c r="N1890" i="5"/>
  <c r="N2116" i="5"/>
  <c r="N742" i="5"/>
  <c r="N879" i="5"/>
  <c r="N6811" i="5"/>
  <c r="N227" i="5"/>
  <c r="N3940" i="5"/>
  <c r="N6207" i="5"/>
  <c r="N895" i="5"/>
  <c r="N2579" i="5"/>
  <c r="N7039" i="5"/>
  <c r="N5918" i="5"/>
  <c r="N219" i="5"/>
  <c r="N3786" i="5"/>
  <c r="N1952" i="5"/>
  <c r="N3914" i="5"/>
  <c r="N2504" i="5"/>
  <c r="N3893" i="5"/>
  <c r="N1510" i="5"/>
  <c r="N6467" i="5"/>
  <c r="N748" i="5"/>
  <c r="N5681" i="5"/>
  <c r="N6362" i="5"/>
  <c r="N3974" i="5"/>
  <c r="N2677" i="5"/>
  <c r="N2220" i="5"/>
  <c r="N2085" i="5"/>
  <c r="N1146" i="5"/>
  <c r="N668" i="5"/>
  <c r="N1848" i="5"/>
  <c r="N83" i="5"/>
  <c r="N97" i="5"/>
  <c r="N337" i="5"/>
  <c r="EG311" i="1"/>
  <c r="CD124" i="1"/>
  <c r="DV227" i="1"/>
  <c r="AA311" i="1"/>
  <c r="CS144" i="1"/>
  <c r="BP41" i="1"/>
  <c r="CS446" i="1"/>
  <c r="EW109" i="1"/>
  <c r="DV17" i="1"/>
  <c r="N325" i="1"/>
  <c r="CD431" i="1"/>
  <c r="N237" i="1"/>
  <c r="AO477" i="1"/>
  <c r="DF48" i="1"/>
  <c r="CQ204" i="1"/>
  <c r="L160" i="1"/>
  <c r="AO75" i="1"/>
  <c r="BQ242" i="1"/>
  <c r="DG496" i="1"/>
  <c r="DH300" i="1"/>
  <c r="AN275" i="1"/>
  <c r="CE281" i="1"/>
  <c r="AN81" i="1"/>
  <c r="BP489" i="1"/>
  <c r="BQ14" i="1"/>
  <c r="EU415" i="1"/>
  <c r="BR391" i="1"/>
  <c r="DT320" i="1"/>
  <c r="EU387" i="1"/>
  <c r="EU255" i="1"/>
  <c r="L260" i="1"/>
  <c r="Z85" i="1"/>
  <c r="Y84" i="1"/>
  <c r="CS305" i="1"/>
  <c r="DE411" i="1"/>
  <c r="DG13" i="1"/>
  <c r="AA214" i="1"/>
  <c r="EW331" i="1"/>
  <c r="BC419" i="1"/>
  <c r="DU201" i="1"/>
  <c r="AM116" i="1"/>
  <c r="CE164" i="1"/>
  <c r="CS250" i="1"/>
  <c r="EX322" i="1"/>
  <c r="AO427" i="1"/>
  <c r="DT56" i="1"/>
  <c r="DS344" i="1"/>
  <c r="M186" i="1"/>
  <c r="DT437" i="1"/>
  <c r="DH85" i="1"/>
  <c r="EU307" i="1"/>
  <c r="BA388" i="1"/>
  <c r="AB432" i="1"/>
  <c r="Z316" i="1"/>
  <c r="BC154" i="1"/>
  <c r="BP25" i="1"/>
  <c r="Z475" i="1"/>
  <c r="EG431" i="1"/>
  <c r="AB289" i="1"/>
  <c r="EV277" i="1"/>
  <c r="N181" i="1"/>
  <c r="AM192" i="1"/>
  <c r="CT429" i="1"/>
  <c r="AM496" i="1"/>
  <c r="M413" i="1"/>
  <c r="L48" i="1"/>
  <c r="CS400" i="1"/>
  <c r="DG78" i="1"/>
  <c r="EW48" i="1"/>
  <c r="EH286" i="1"/>
  <c r="CT16" i="1"/>
  <c r="L308" i="1"/>
  <c r="BD164" i="1"/>
  <c r="AN145" i="1"/>
  <c r="CS437" i="1"/>
  <c r="EI259" i="1"/>
  <c r="K290" i="1"/>
  <c r="DV306" i="1"/>
  <c r="N191" i="1"/>
  <c r="N197" i="1"/>
  <c r="Z352" i="1"/>
  <c r="CR402" i="1"/>
  <c r="AN70" i="1"/>
  <c r="DF316" i="1"/>
  <c r="EJ498" i="1"/>
  <c r="BC313" i="1"/>
  <c r="Z324" i="1"/>
  <c r="EX349" i="1"/>
  <c r="DG429" i="1"/>
  <c r="DT435" i="1"/>
  <c r="DS153" i="1"/>
  <c r="BC40" i="1"/>
  <c r="EU399" i="1"/>
  <c r="CS397" i="1"/>
  <c r="CT441" i="1"/>
  <c r="DT284" i="1"/>
  <c r="BO108" i="1"/>
  <c r="K447" i="1"/>
  <c r="CR257" i="1"/>
  <c r="EW300" i="1"/>
  <c r="N331" i="1"/>
  <c r="BA345" i="1"/>
  <c r="BO142" i="1"/>
  <c r="BD458" i="1"/>
  <c r="DG217" i="1"/>
  <c r="BP198" i="1"/>
  <c r="N473" i="1"/>
  <c r="BD471" i="1"/>
  <c r="DF337" i="1"/>
  <c r="EH110" i="1"/>
  <c r="BO278" i="1"/>
  <c r="BC367" i="1"/>
  <c r="BB110" i="1"/>
  <c r="AN256" i="1"/>
  <c r="CC407" i="1"/>
  <c r="CE53" i="1"/>
  <c r="AA463" i="1"/>
  <c r="BR350" i="1"/>
  <c r="AO12" i="1"/>
  <c r="DF442" i="1"/>
  <c r="BQ380" i="1"/>
  <c r="BB395" i="1"/>
  <c r="BP21" i="1"/>
  <c r="DF267" i="1"/>
  <c r="BP280" i="1"/>
  <c r="EG272" i="1"/>
  <c r="CR20" i="1"/>
  <c r="K453" i="1"/>
  <c r="CT431" i="1"/>
  <c r="DT462" i="1"/>
  <c r="AN246" i="1"/>
  <c r="EW29" i="1"/>
  <c r="K13" i="1"/>
  <c r="CR24" i="1"/>
  <c r="EV341" i="1"/>
  <c r="K336" i="1"/>
  <c r="DV146" i="1"/>
  <c r="EW80" i="1"/>
  <c r="BP42" i="1"/>
  <c r="BO211" i="1"/>
  <c r="CR445" i="1"/>
  <c r="BA36" i="1"/>
  <c r="EG95" i="1"/>
  <c r="CR108" i="1"/>
  <c r="AM393" i="1"/>
  <c r="CD298" i="1"/>
  <c r="EU392" i="1"/>
  <c r="CR83" i="1"/>
  <c r="BO215" i="1"/>
  <c r="DT280" i="1"/>
  <c r="AA318" i="1"/>
  <c r="AM333" i="1"/>
  <c r="AB159" i="1"/>
  <c r="BC308" i="1"/>
  <c r="DV439" i="1"/>
  <c r="CR158" i="1"/>
  <c r="EG67" i="1"/>
  <c r="DU302" i="1"/>
  <c r="CQ155" i="1"/>
  <c r="DV295" i="1"/>
  <c r="BR37" i="1"/>
  <c r="BC284" i="1"/>
  <c r="DT163" i="1"/>
  <c r="DE374" i="1"/>
  <c r="AA140" i="1"/>
  <c r="Y285" i="1"/>
  <c r="DU80" i="1"/>
  <c r="N65" i="1"/>
  <c r="BD263" i="1"/>
  <c r="CQ447" i="1"/>
  <c r="EJ141" i="1"/>
  <c r="CR292" i="1"/>
  <c r="DE130" i="1"/>
  <c r="L236" i="1"/>
  <c r="BQ239" i="1"/>
  <c r="EI165" i="1"/>
  <c r="EU440" i="1"/>
  <c r="CS373" i="1"/>
  <c r="CT374" i="1"/>
  <c r="DS102" i="1"/>
  <c r="AN178" i="1"/>
  <c r="CD243" i="1"/>
  <c r="BQ206" i="1"/>
  <c r="DV357" i="1"/>
  <c r="BQ117" i="1"/>
  <c r="DH118" i="1"/>
  <c r="DT246" i="1"/>
  <c r="EH488" i="1"/>
  <c r="EJ14" i="1"/>
  <c r="BC230" i="1"/>
  <c r="CC204" i="1"/>
  <c r="CS481" i="1"/>
  <c r="DT193" i="1"/>
  <c r="N5514" i="5"/>
  <c r="N1378" i="5"/>
  <c r="N4423" i="5"/>
  <c r="N6256" i="5"/>
  <c r="N1321" i="5"/>
  <c r="N619" i="5"/>
  <c r="N5234" i="5"/>
  <c r="N460" i="5"/>
  <c r="N6517" i="5"/>
  <c r="N1207" i="5"/>
  <c r="N5085" i="5"/>
  <c r="N286" i="5"/>
  <c r="N6574" i="5"/>
  <c r="N3201" i="5"/>
  <c r="N3044" i="5"/>
  <c r="N1186" i="5"/>
  <c r="N3768" i="5"/>
  <c r="N42" i="5"/>
  <c r="N2121" i="5"/>
  <c r="N3953" i="5"/>
  <c r="N6410" i="5"/>
  <c r="N1430" i="5"/>
  <c r="N5542" i="5"/>
  <c r="N2638" i="5"/>
  <c r="N5663" i="5"/>
  <c r="N6822" i="5"/>
  <c r="N1057" i="5"/>
  <c r="N809" i="5"/>
  <c r="N2650" i="5"/>
  <c r="N2306" i="5"/>
  <c r="N2216" i="5"/>
  <c r="N6084" i="5"/>
  <c r="N1851" i="5"/>
  <c r="N2346" i="5"/>
  <c r="N3992" i="5"/>
  <c r="N1942" i="5"/>
  <c r="N1552" i="5"/>
  <c r="N187" i="5"/>
  <c r="N4074" i="5"/>
  <c r="N1420" i="5"/>
  <c r="N1850" i="5"/>
  <c r="N3918" i="5"/>
  <c r="N6821" i="5"/>
  <c r="N124" i="5"/>
  <c r="N92" i="5"/>
  <c r="N129" i="5"/>
  <c r="N2310" i="5"/>
  <c r="DH44" i="1"/>
  <c r="CQ405" i="1"/>
  <c r="CD289" i="1"/>
  <c r="EI166" i="1"/>
  <c r="EG435" i="1"/>
  <c r="EG342" i="1"/>
  <c r="BR140" i="1"/>
  <c r="CF16" i="1"/>
  <c r="AN16" i="1"/>
  <c r="BA377" i="1"/>
  <c r="DS408" i="1"/>
  <c r="EJ395" i="1"/>
  <c r="DH494" i="1"/>
  <c r="CQ53" i="1"/>
  <c r="M393" i="1"/>
  <c r="N304" i="1"/>
  <c r="EG458" i="1"/>
  <c r="BA269" i="1"/>
  <c r="DU235" i="1"/>
  <c r="EW247" i="1"/>
  <c r="N333" i="1"/>
  <c r="EH11" i="1"/>
  <c r="DS30" i="1"/>
  <c r="Z22" i="1"/>
  <c r="BA13" i="1"/>
  <c r="AP483" i="1"/>
  <c r="EU258" i="1"/>
  <c r="CR379" i="1"/>
  <c r="BP125" i="1"/>
  <c r="CF387" i="1"/>
  <c r="DT431" i="1"/>
  <c r="CD171" i="1"/>
  <c r="BA486" i="1"/>
  <c r="CF431" i="1"/>
  <c r="BB198" i="1"/>
  <c r="DH286" i="1"/>
  <c r="DE478" i="1"/>
  <c r="DG434" i="1"/>
  <c r="CD200" i="1"/>
  <c r="BR241" i="1"/>
  <c r="M455" i="1"/>
  <c r="CE467" i="1"/>
  <c r="EU15" i="1"/>
  <c r="AP112" i="1"/>
  <c r="EH453" i="1"/>
  <c r="EU193" i="1"/>
  <c r="BQ360" i="1"/>
  <c r="BR421" i="1"/>
  <c r="EV190" i="1"/>
  <c r="DV251" i="1"/>
  <c r="Z229" i="1"/>
  <c r="AO402" i="1"/>
  <c r="CD327" i="1"/>
  <c r="DV60" i="1"/>
  <c r="L69" i="1"/>
  <c r="CD241" i="1"/>
  <c r="DF221" i="1"/>
  <c r="BQ461" i="1"/>
  <c r="BA219" i="1"/>
  <c r="EV103" i="1"/>
  <c r="DV303" i="1"/>
  <c r="EG404" i="1"/>
  <c r="CE94" i="1"/>
  <c r="AO449" i="1"/>
  <c r="L358" i="1"/>
  <c r="N455" i="1"/>
  <c r="Z435" i="1"/>
  <c r="CC15" i="1"/>
  <c r="CT9" i="1"/>
  <c r="EJ129" i="1"/>
  <c r="EX183" i="1"/>
  <c r="CF95" i="1"/>
  <c r="CR475" i="1"/>
  <c r="Z418" i="1"/>
  <c r="AN362" i="1"/>
  <c r="BP481" i="1"/>
  <c r="CD390" i="1"/>
  <c r="DU367" i="1"/>
  <c r="AB27" i="1"/>
  <c r="DS248" i="1"/>
  <c r="BQ34" i="1"/>
  <c r="L65" i="1"/>
  <c r="EG332" i="1"/>
  <c r="BA299" i="1"/>
  <c r="CT434" i="1"/>
  <c r="DH47" i="1"/>
  <c r="EH353" i="1"/>
  <c r="L466" i="1"/>
  <c r="BC108" i="1"/>
  <c r="CQ125" i="1"/>
  <c r="BC439" i="1"/>
  <c r="BP309" i="1"/>
  <c r="AO208" i="1"/>
  <c r="EU426" i="1"/>
  <c r="CF31" i="1"/>
  <c r="AP414" i="1"/>
  <c r="EX368" i="1"/>
  <c r="CE86" i="1"/>
  <c r="Z11" i="1"/>
  <c r="DU99" i="1"/>
  <c r="K40" i="1"/>
  <c r="BP486" i="1"/>
  <c r="Z29" i="1"/>
  <c r="DV362" i="1"/>
  <c r="AO225" i="1"/>
  <c r="AN444" i="1"/>
  <c r="CE183" i="1"/>
  <c r="EJ402" i="1"/>
  <c r="CC93" i="1"/>
  <c r="CD359" i="1"/>
  <c r="BC63" i="1"/>
  <c r="AM232" i="1"/>
  <c r="CE99" i="1"/>
  <c r="BC362" i="1"/>
  <c r="DT494" i="1"/>
  <c r="EW161" i="1"/>
  <c r="AN113" i="1"/>
  <c r="DH236" i="1"/>
  <c r="CE334" i="1"/>
  <c r="BA23" i="1"/>
  <c r="K351" i="1"/>
  <c r="DS271" i="1"/>
  <c r="EW496" i="1"/>
  <c r="DG487" i="1"/>
  <c r="DH74" i="1"/>
  <c r="M233" i="1"/>
  <c r="DV459" i="1"/>
  <c r="BP466" i="1"/>
  <c r="EU431" i="1"/>
  <c r="DU38" i="1"/>
  <c r="EI407" i="1"/>
  <c r="AO316" i="1"/>
  <c r="CS12" i="1"/>
  <c r="DU417" i="1"/>
  <c r="EH50" i="1"/>
  <c r="AA41" i="1"/>
  <c r="BC346" i="1"/>
  <c r="CS14" i="1"/>
  <c r="CD214" i="1"/>
  <c r="CR155" i="1"/>
  <c r="CC494" i="1"/>
  <c r="AN425" i="1"/>
  <c r="BQ115" i="1"/>
  <c r="EX148" i="1"/>
  <c r="BD215" i="1"/>
  <c r="CE222" i="1"/>
  <c r="AA388" i="1"/>
  <c r="EI158" i="1"/>
  <c r="EW130" i="1"/>
  <c r="BO172" i="1"/>
  <c r="AP363" i="1"/>
  <c r="BA336" i="1"/>
  <c r="Y259" i="1"/>
  <c r="Y453" i="1"/>
  <c r="CC159" i="1"/>
  <c r="CC94" i="1"/>
  <c r="CE231" i="1"/>
  <c r="AN22" i="1"/>
  <c r="DV424" i="1"/>
  <c r="EW442" i="1"/>
  <c r="BA150" i="1"/>
  <c r="CT65" i="1"/>
  <c r="EG170" i="1"/>
  <c r="EX482" i="1"/>
  <c r="L355" i="1"/>
  <c r="Y15" i="1"/>
  <c r="AN358" i="1"/>
  <c r="BP412" i="1"/>
  <c r="EX384" i="1"/>
  <c r="EI341" i="1"/>
  <c r="AB264" i="1"/>
  <c r="K93" i="1"/>
  <c r="EW266" i="1"/>
  <c r="CD206" i="1"/>
  <c r="CC124" i="1"/>
  <c r="BR151" i="1"/>
  <c r="DV305" i="1"/>
  <c r="EG254" i="1"/>
  <c r="AO174" i="1"/>
  <c r="AO326" i="1"/>
  <c r="EH103" i="1"/>
  <c r="AP380" i="1"/>
  <c r="EG230" i="1"/>
  <c r="EU354" i="1"/>
  <c r="CR326" i="1"/>
  <c r="DV381" i="1"/>
  <c r="CD148" i="1"/>
  <c r="BC166" i="1"/>
  <c r="BR425" i="1"/>
  <c r="Y205" i="1"/>
  <c r="BC181" i="1"/>
  <c r="L291" i="1"/>
  <c r="BQ191" i="1"/>
  <c r="BR388" i="1"/>
  <c r="EH138" i="1"/>
  <c r="EW204" i="1"/>
  <c r="DT232" i="1"/>
  <c r="BR322" i="1"/>
  <c r="BP447" i="1"/>
  <c r="BA499" i="1"/>
  <c r="AP167" i="1"/>
  <c r="AP277" i="1"/>
  <c r="L277" i="1"/>
  <c r="BA33" i="1"/>
  <c r="EJ404" i="1"/>
  <c r="CR49" i="1"/>
  <c r="BB214" i="1"/>
  <c r="N480" i="1"/>
  <c r="CE25" i="1"/>
  <c r="N1306" i="5"/>
  <c r="N5950" i="5"/>
  <c r="N4433" i="5"/>
  <c r="N3457" i="5"/>
  <c r="N657" i="5"/>
  <c r="N5284" i="5"/>
  <c r="N1061" i="5"/>
  <c r="N2668" i="5"/>
  <c r="N5326" i="5"/>
  <c r="N964" i="5"/>
  <c r="N3580" i="5"/>
  <c r="N9" i="5"/>
  <c r="N416" i="5"/>
  <c r="N1170" i="5"/>
  <c r="N5655" i="5"/>
  <c r="N5176" i="5"/>
  <c r="N5137" i="5"/>
  <c r="N1805" i="5"/>
  <c r="N830" i="5"/>
  <c r="N1468" i="5"/>
  <c r="N3284" i="5"/>
  <c r="N4081" i="5"/>
  <c r="N4087" i="5"/>
  <c r="N1857" i="5"/>
  <c r="N7049" i="5"/>
  <c r="N1984" i="5"/>
  <c r="N3246" i="5"/>
  <c r="N2263" i="5"/>
  <c r="N2772" i="5"/>
  <c r="N189" i="5"/>
  <c r="N234" i="5"/>
  <c r="N7047" i="5"/>
  <c r="N1547" i="5"/>
  <c r="N6847" i="5"/>
  <c r="N2483" i="5"/>
  <c r="N288" i="5"/>
  <c r="N1575" i="5"/>
  <c r="N2383" i="5"/>
  <c r="N805" i="5"/>
  <c r="N6007" i="5"/>
  <c r="N2820" i="5"/>
  <c r="N326" i="5"/>
  <c r="N245" i="5"/>
  <c r="N6890" i="5"/>
  <c r="N1883" i="5"/>
  <c r="N123" i="5"/>
  <c r="N2479" i="5"/>
  <c r="EV253" i="1"/>
  <c r="AN48" i="1"/>
  <c r="BC378" i="1"/>
  <c r="AA376" i="1"/>
  <c r="BD292" i="1"/>
  <c r="CF430" i="1"/>
  <c r="BA465" i="1"/>
  <c r="EW311" i="1"/>
  <c r="DS394" i="1"/>
  <c r="BA334" i="1"/>
  <c r="AB358" i="1"/>
  <c r="BD84" i="1"/>
  <c r="DU11" i="1"/>
  <c r="BO378" i="1"/>
  <c r="Z414" i="1"/>
  <c r="BO233" i="1"/>
  <c r="CD393" i="1"/>
  <c r="EW98" i="1"/>
  <c r="DH174" i="1"/>
  <c r="L208" i="1"/>
  <c r="AM115" i="1"/>
  <c r="BB281" i="1"/>
  <c r="BO81" i="1"/>
  <c r="CC311" i="1"/>
  <c r="CD172" i="1"/>
  <c r="DS121" i="1"/>
  <c r="DS398" i="1"/>
  <c r="AP420" i="1"/>
  <c r="DH89" i="1"/>
  <c r="BC360" i="1"/>
  <c r="EJ479" i="1"/>
  <c r="DG92" i="1"/>
  <c r="Z304" i="1"/>
  <c r="CS170" i="1"/>
  <c r="DG341" i="1"/>
  <c r="CF50" i="1"/>
  <c r="DF390" i="1"/>
  <c r="BC474" i="1"/>
  <c r="BO267" i="1"/>
  <c r="EV62" i="1"/>
  <c r="CS357" i="1"/>
  <c r="DF365" i="1"/>
  <c r="BB376" i="1"/>
  <c r="CT468" i="1"/>
  <c r="CT34" i="1"/>
  <c r="EU377" i="1"/>
  <c r="BB392" i="1"/>
  <c r="BD345" i="1"/>
  <c r="AM164" i="1"/>
  <c r="EV12" i="1"/>
  <c r="Z387" i="1"/>
  <c r="EG104" i="1"/>
  <c r="DT14" i="1"/>
  <c r="Z61" i="1"/>
  <c r="DV318" i="1"/>
  <c r="EH181" i="1"/>
  <c r="EH112" i="1"/>
  <c r="K230" i="1"/>
  <c r="BP400" i="1"/>
  <c r="AN262" i="1"/>
  <c r="BR288" i="1"/>
  <c r="K422" i="1"/>
  <c r="L56" i="1"/>
  <c r="EU146" i="1"/>
  <c r="BQ42" i="1"/>
  <c r="AP457" i="1"/>
  <c r="DS337" i="1"/>
  <c r="AO445" i="1"/>
  <c r="DF152" i="1"/>
  <c r="EI411" i="1"/>
  <c r="CS108" i="1"/>
  <c r="AB259" i="1"/>
  <c r="EI173" i="1"/>
  <c r="DE373" i="1"/>
  <c r="BP29" i="1"/>
  <c r="BB382" i="1"/>
  <c r="M96" i="1"/>
  <c r="EI330" i="1"/>
  <c r="AN267" i="1"/>
  <c r="L171" i="1"/>
  <c r="BA129" i="1"/>
  <c r="BQ463" i="1"/>
  <c r="CT261" i="1"/>
  <c r="DH104" i="1"/>
  <c r="EG149" i="1"/>
  <c r="Z417" i="1"/>
  <c r="K210" i="1"/>
  <c r="EG400" i="1"/>
  <c r="BC219" i="1"/>
  <c r="BB436" i="1"/>
  <c r="AB250" i="1"/>
  <c r="DF331" i="1"/>
  <c r="DG60" i="1"/>
  <c r="DS328" i="1"/>
  <c r="DT119" i="1"/>
  <c r="BP326" i="1"/>
  <c r="EV334" i="1"/>
  <c r="M244" i="1"/>
  <c r="AM377" i="1"/>
  <c r="L485" i="1"/>
  <c r="BD128" i="1"/>
  <c r="K251" i="1"/>
  <c r="BD413" i="1"/>
  <c r="AP435" i="1"/>
  <c r="DU137" i="1"/>
  <c r="BD16" i="1"/>
  <c r="AN190" i="1"/>
  <c r="CC374" i="1"/>
  <c r="CS310" i="1"/>
  <c r="CE383" i="1"/>
  <c r="BD188" i="1"/>
  <c r="N300" i="1"/>
  <c r="BR413" i="1"/>
  <c r="AO308" i="1"/>
  <c r="EJ327" i="1"/>
  <c r="BD40" i="1"/>
  <c r="DV396" i="1"/>
  <c r="M341" i="1"/>
  <c r="EG356" i="1"/>
  <c r="EI382" i="1"/>
  <c r="AO114" i="1"/>
  <c r="DG96" i="1"/>
  <c r="BA26" i="1"/>
  <c r="EI284" i="1"/>
  <c r="EG440" i="1"/>
  <c r="EH235" i="1"/>
  <c r="L251" i="1"/>
  <c r="CD50" i="1"/>
  <c r="CF263" i="1"/>
  <c r="CR394" i="1"/>
  <c r="AB266" i="1"/>
  <c r="DS302" i="1"/>
  <c r="EX226" i="1"/>
  <c r="AB251" i="1"/>
  <c r="AB310" i="1"/>
  <c r="AB336" i="1"/>
  <c r="BO16" i="1"/>
  <c r="Y79" i="1"/>
  <c r="EJ349" i="1"/>
  <c r="DT270" i="1"/>
  <c r="DU293" i="1"/>
  <c r="BQ36" i="1"/>
  <c r="BQ114" i="1"/>
  <c r="EX237" i="1"/>
  <c r="Y224" i="1"/>
  <c r="CE446" i="1"/>
  <c r="AB156" i="1"/>
  <c r="CD276" i="1"/>
  <c r="Z129" i="1"/>
  <c r="DF21" i="1"/>
  <c r="EI240" i="1"/>
  <c r="N139" i="1"/>
  <c r="DU267" i="1"/>
  <c r="DE90" i="1"/>
  <c r="DS378" i="1"/>
  <c r="CF297" i="1"/>
  <c r="BA48" i="1"/>
  <c r="K297" i="1"/>
  <c r="BB220" i="1"/>
  <c r="CT390" i="1"/>
  <c r="BB28" i="1"/>
  <c r="AM100" i="1"/>
  <c r="EU448" i="1"/>
  <c r="CF163" i="1"/>
  <c r="EH331" i="1"/>
  <c r="DG414" i="1"/>
  <c r="BC182" i="1"/>
  <c r="Y250" i="1"/>
  <c r="BD395" i="1"/>
  <c r="CE449" i="1"/>
  <c r="AA248" i="1"/>
  <c r="CQ325" i="1"/>
  <c r="EX57" i="1"/>
  <c r="BB420" i="1"/>
  <c r="DH359" i="1"/>
  <c r="EW244" i="1"/>
  <c r="DG18" i="1"/>
  <c r="CC189" i="1"/>
  <c r="EW402" i="1"/>
  <c r="M90" i="1"/>
  <c r="AP148" i="1"/>
  <c r="EW433" i="1"/>
  <c r="CD24" i="1"/>
  <c r="DT397" i="1"/>
  <c r="EW141" i="1"/>
  <c r="DG247" i="1"/>
  <c r="CT213" i="1"/>
  <c r="EX454" i="1"/>
  <c r="BQ171" i="1"/>
  <c r="EH240" i="1"/>
  <c r="EW319" i="1"/>
  <c r="BD463" i="1"/>
  <c r="AO242" i="1"/>
  <c r="BP207" i="1"/>
  <c r="EX216" i="1"/>
  <c r="CF228" i="1"/>
  <c r="DF67" i="1"/>
  <c r="AM275" i="1"/>
  <c r="EG267" i="1"/>
  <c r="EG220" i="1"/>
  <c r="Y407" i="1"/>
  <c r="CT454" i="1"/>
  <c r="DE196" i="1"/>
  <c r="EI355" i="1"/>
  <c r="CS229" i="1"/>
  <c r="BA395" i="1"/>
  <c r="BP249" i="1"/>
  <c r="Z210" i="1"/>
  <c r="BC136" i="1"/>
  <c r="N2666" i="5"/>
  <c r="N3142" i="5"/>
  <c r="N5554" i="5"/>
  <c r="N6232" i="5"/>
  <c r="N1294" i="5"/>
  <c r="N445" i="5"/>
  <c r="N3803" i="5"/>
  <c r="N5359" i="5"/>
  <c r="N5282" i="5"/>
  <c r="N5366" i="5"/>
  <c r="N6298" i="5"/>
  <c r="N5368" i="5"/>
  <c r="N6703" i="5"/>
  <c r="N5883" i="5"/>
  <c r="N3156" i="5"/>
  <c r="N5739" i="5"/>
  <c r="N3285" i="5"/>
  <c r="N2520" i="5"/>
  <c r="N3264" i="5"/>
  <c r="N864" i="5"/>
  <c r="N6090" i="5"/>
  <c r="N4101" i="5"/>
  <c r="N4310" i="5"/>
  <c r="N3891" i="5"/>
  <c r="N2319" i="5"/>
  <c r="N6864" i="5"/>
  <c r="N304" i="5"/>
  <c r="N3939" i="5"/>
  <c r="N767" i="5"/>
  <c r="N253" i="5"/>
  <c r="N3310" i="5"/>
  <c r="N2481" i="5"/>
  <c r="N848" i="5"/>
  <c r="N6475" i="5"/>
  <c r="N992" i="5"/>
  <c r="N5596" i="5"/>
  <c r="N824" i="5"/>
  <c r="N6356" i="5"/>
  <c r="N157" i="5"/>
  <c r="N6668" i="5"/>
  <c r="N834" i="5"/>
  <c r="N1177" i="5"/>
  <c r="N1246" i="5"/>
  <c r="N6904" i="5"/>
  <c r="N5835" i="5"/>
  <c r="N4115" i="5"/>
  <c r="N1802" i="5"/>
  <c r="DH241" i="1"/>
  <c r="CR343" i="1"/>
  <c r="Z19" i="1"/>
  <c r="BB101" i="1"/>
  <c r="AN260" i="1"/>
  <c r="M487" i="1"/>
  <c r="BQ153" i="1"/>
  <c r="BB137" i="1"/>
  <c r="DF192" i="1"/>
  <c r="EJ299" i="1"/>
  <c r="CD292" i="1"/>
  <c r="EW473" i="1"/>
  <c r="AM204" i="1"/>
  <c r="BC105" i="1"/>
  <c r="Z183" i="1"/>
  <c r="L430" i="1"/>
  <c r="BB124" i="1"/>
  <c r="DV355" i="1"/>
  <c r="CE390" i="1"/>
  <c r="CS298" i="1"/>
  <c r="DS379" i="1"/>
  <c r="BO175" i="1"/>
  <c r="CE385" i="1"/>
  <c r="BB242" i="1"/>
  <c r="BA28" i="1"/>
  <c r="EG70" i="1"/>
  <c r="CQ282" i="1"/>
  <c r="N128" i="1"/>
  <c r="BC145" i="1"/>
  <c r="DU109" i="1"/>
  <c r="K382" i="1"/>
  <c r="DH276" i="1"/>
  <c r="AA196" i="1"/>
  <c r="BD195" i="1"/>
  <c r="AP28" i="1"/>
  <c r="DV277" i="1"/>
  <c r="DU240" i="1"/>
  <c r="DH332" i="1"/>
  <c r="DU45" i="1"/>
  <c r="BR233" i="1"/>
  <c r="DH291" i="1"/>
  <c r="AB315" i="1"/>
  <c r="M273" i="1"/>
  <c r="AB109" i="1"/>
  <c r="Y51" i="1"/>
  <c r="EI67" i="1"/>
  <c r="BQ321" i="1"/>
  <c r="DF141" i="1"/>
  <c r="K265" i="1"/>
  <c r="EX131" i="1"/>
  <c r="Z437" i="1"/>
  <c r="BC415" i="1"/>
  <c r="DF434" i="1"/>
  <c r="BP465" i="1"/>
  <c r="N332" i="1"/>
  <c r="M56" i="1"/>
  <c r="L36" i="1"/>
  <c r="Y347" i="1"/>
  <c r="EX209" i="1"/>
  <c r="DE70" i="1"/>
  <c r="M430" i="1"/>
  <c r="DS56" i="1"/>
  <c r="DT325" i="1"/>
  <c r="K135" i="1"/>
  <c r="EU236" i="1"/>
  <c r="N115" i="1"/>
  <c r="DS324" i="1"/>
  <c r="DG465" i="1"/>
  <c r="AO22" i="1"/>
  <c r="Y424" i="1"/>
  <c r="EV157" i="1"/>
  <c r="EU420" i="1"/>
  <c r="EH288" i="1"/>
  <c r="DG66" i="1"/>
  <c r="EU150" i="1"/>
  <c r="Z440" i="1"/>
  <c r="K304" i="1"/>
  <c r="Y182" i="1"/>
  <c r="BO397" i="1"/>
  <c r="AB119" i="1"/>
  <c r="CF470" i="1"/>
  <c r="BC161" i="1"/>
  <c r="DE410" i="1"/>
  <c r="CQ375" i="1"/>
  <c r="DV127" i="1"/>
  <c r="EH89" i="1"/>
  <c r="CT288" i="1"/>
  <c r="CE102" i="1"/>
  <c r="EG217" i="1"/>
  <c r="N148" i="1"/>
  <c r="L79" i="1"/>
  <c r="L89" i="1"/>
  <c r="EJ298" i="1"/>
  <c r="EI471" i="1"/>
  <c r="EI339" i="1"/>
  <c r="CD313" i="1"/>
  <c r="BP375" i="1"/>
  <c r="BB360" i="1"/>
  <c r="CE284" i="1"/>
  <c r="AA99" i="1"/>
  <c r="AB426" i="1"/>
  <c r="EU409" i="1"/>
  <c r="Y173" i="1"/>
  <c r="EG303" i="1"/>
  <c r="CC281" i="1"/>
  <c r="CF475" i="1"/>
  <c r="EH61" i="1"/>
  <c r="BR62" i="1"/>
  <c r="EX145" i="1"/>
  <c r="CE388" i="1"/>
  <c r="Y241" i="1"/>
  <c r="BQ85" i="1"/>
  <c r="BC500" i="1"/>
  <c r="O7" i="1"/>
  <c r="CC353" i="1"/>
  <c r="AA50" i="1"/>
  <c r="BO499" i="1"/>
  <c r="BQ331" i="1"/>
  <c r="BP444" i="1"/>
  <c r="EX403" i="1"/>
  <c r="BA461" i="1"/>
  <c r="EI151" i="1"/>
  <c r="BR338" i="1"/>
  <c r="BD489" i="1"/>
  <c r="CF213" i="1"/>
  <c r="DS277" i="1"/>
  <c r="AA128" i="1"/>
  <c r="EV228" i="1"/>
  <c r="CD350" i="1"/>
  <c r="EH254" i="1"/>
  <c r="BA29" i="1"/>
  <c r="N294" i="1"/>
  <c r="AA279" i="1"/>
  <c r="BC255" i="1"/>
  <c r="AP497" i="1"/>
  <c r="EV112" i="1"/>
  <c r="CR304" i="1"/>
  <c r="AM274" i="1"/>
  <c r="AB449" i="1"/>
  <c r="AP219" i="1"/>
  <c r="AA395" i="1"/>
  <c r="EX276" i="1"/>
  <c r="BO122" i="1"/>
  <c r="CD493" i="1"/>
  <c r="CE247" i="1"/>
  <c r="EH325" i="1"/>
  <c r="CS272" i="1"/>
  <c r="EI468" i="1"/>
  <c r="BP152" i="1"/>
  <c r="DU465" i="1"/>
  <c r="BD168" i="1"/>
  <c r="DH38" i="1"/>
  <c r="CS242" i="1"/>
  <c r="AB116" i="1"/>
  <c r="CQ122" i="1"/>
  <c r="BO264" i="1"/>
  <c r="DU78" i="1"/>
  <c r="EI201" i="1"/>
  <c r="BP119" i="1"/>
  <c r="AM21" i="1"/>
  <c r="N246" i="1"/>
  <c r="BD26" i="1"/>
  <c r="AN132" i="1"/>
  <c r="CD190" i="1"/>
  <c r="AO140" i="1"/>
  <c r="AB479" i="1"/>
  <c r="DG26" i="1"/>
  <c r="EV499" i="1"/>
  <c r="Z180" i="1"/>
  <c r="EH137" i="1"/>
  <c r="CF337" i="1"/>
  <c r="DH46" i="1"/>
  <c r="N80" i="1"/>
  <c r="DS417" i="1"/>
  <c r="M373" i="1"/>
  <c r="DV111" i="1"/>
  <c r="AA424" i="1"/>
  <c r="BB232" i="1"/>
  <c r="AN331" i="1"/>
  <c r="BC441" i="1"/>
  <c r="EW97" i="1"/>
  <c r="Y414" i="1"/>
  <c r="DE298" i="1"/>
  <c r="DT448" i="1"/>
  <c r="CT276" i="1"/>
  <c r="CD278" i="1"/>
  <c r="BC176" i="1"/>
  <c r="Z68" i="1"/>
  <c r="BB453" i="1"/>
  <c r="CD286" i="1"/>
  <c r="AO435" i="1"/>
  <c r="Y152" i="1"/>
  <c r="CF388" i="1"/>
  <c r="N175" i="1"/>
  <c r="DU117" i="1"/>
  <c r="AP85" i="1"/>
  <c r="K57" i="1"/>
  <c r="CD378" i="1"/>
  <c r="EI347" i="1"/>
  <c r="CS184" i="1"/>
  <c r="AM258" i="1"/>
  <c r="EJ500" i="1"/>
  <c r="AM102" i="1"/>
  <c r="CC35" i="1"/>
  <c r="AM210" i="1"/>
  <c r="K392" i="1"/>
  <c r="AA72" i="1"/>
  <c r="BQ27" i="1"/>
  <c r="N6140" i="5"/>
  <c r="N1794" i="5"/>
  <c r="N3444" i="5"/>
  <c r="N4964" i="5"/>
  <c r="N3666" i="5"/>
  <c r="N651" i="5"/>
  <c r="N2031" i="5"/>
  <c r="N2856" i="5"/>
  <c r="N4584" i="5"/>
  <c r="N3792" i="5"/>
  <c r="N2539" i="5"/>
  <c r="N3085" i="5"/>
  <c r="N4629" i="5"/>
  <c r="N2967" i="5"/>
  <c r="N1168" i="5"/>
  <c r="N6722" i="5"/>
  <c r="N4722" i="5"/>
  <c r="N2314" i="5"/>
  <c r="N2515" i="5"/>
  <c r="N1147" i="5"/>
  <c r="N1969" i="5"/>
  <c r="N2318" i="5"/>
  <c r="N2326" i="5"/>
  <c r="N2373" i="5"/>
  <c r="N2573" i="5"/>
  <c r="N5528" i="5"/>
  <c r="N3865" i="5"/>
  <c r="N798" i="5"/>
  <c r="N2494" i="5"/>
  <c r="N2930" i="5"/>
  <c r="N6980" i="5"/>
  <c r="N2071" i="5"/>
  <c r="N813" i="5"/>
  <c r="N1852" i="5"/>
  <c r="N54" i="5"/>
  <c r="N2320" i="5"/>
  <c r="N1252" i="5"/>
  <c r="N66" i="5"/>
  <c r="N4089" i="5"/>
  <c r="N24" i="5"/>
  <c r="N3996" i="5"/>
  <c r="N4027" i="5"/>
  <c r="N3004" i="5"/>
  <c r="N2678" i="5"/>
  <c r="N80" i="5"/>
  <c r="N182" i="5"/>
  <c r="N192" i="5"/>
  <c r="AO148" i="1"/>
  <c r="BQ194" i="1"/>
  <c r="AA240" i="1"/>
  <c r="EI444" i="1"/>
  <c r="Z385" i="1"/>
  <c r="L103" i="1"/>
  <c r="DE217" i="1"/>
  <c r="BA46" i="1"/>
  <c r="CE254" i="1"/>
  <c r="DH459" i="1"/>
  <c r="DU32" i="1"/>
  <c r="CD415" i="1"/>
  <c r="CE63" i="1"/>
  <c r="AO235" i="1"/>
  <c r="DG200" i="1"/>
  <c r="EX379" i="1"/>
  <c r="M246" i="1"/>
  <c r="DU18" i="1"/>
  <c r="EJ37" i="1"/>
  <c r="CT283" i="1"/>
  <c r="EI423" i="1"/>
  <c r="EV117" i="1"/>
  <c r="EX66" i="1"/>
  <c r="AO489" i="1"/>
  <c r="EX247" i="1"/>
  <c r="BC312" i="1"/>
  <c r="CF303" i="1"/>
  <c r="DG474" i="1"/>
  <c r="CQ265" i="1"/>
  <c r="CD198" i="1"/>
  <c r="EW390" i="1"/>
  <c r="AN245" i="1"/>
  <c r="DE277" i="1"/>
  <c r="CR409" i="1"/>
  <c r="DV138" i="1"/>
  <c r="EH387" i="1"/>
  <c r="AM145" i="1"/>
  <c r="AP340" i="1"/>
  <c r="DV125" i="1"/>
  <c r="DG274" i="1"/>
  <c r="L157" i="1"/>
  <c r="DV434" i="1"/>
  <c r="BA81" i="1"/>
  <c r="K302" i="1"/>
  <c r="AA161" i="1"/>
  <c r="DG159" i="1"/>
  <c r="AB327" i="1"/>
  <c r="DF38" i="1"/>
  <c r="AA242" i="1"/>
  <c r="CQ467" i="1"/>
  <c r="N167" i="1"/>
  <c r="CT211" i="1"/>
  <c r="N500" i="1"/>
  <c r="M165" i="1"/>
  <c r="Y332" i="1"/>
  <c r="N54" i="1"/>
  <c r="BR211" i="1"/>
  <c r="CS214" i="1"/>
  <c r="EH285" i="1"/>
  <c r="DT265" i="1"/>
  <c r="CR60" i="1"/>
  <c r="M419" i="1"/>
  <c r="DG47" i="1"/>
  <c r="AB287" i="1"/>
  <c r="AN294" i="1"/>
  <c r="DF151" i="1"/>
  <c r="Z62" i="1"/>
  <c r="DE477" i="1"/>
  <c r="L484" i="1"/>
  <c r="AM438" i="1"/>
  <c r="AM484" i="1"/>
  <c r="BO483" i="1"/>
  <c r="DH166" i="1"/>
  <c r="BD457" i="1"/>
  <c r="EG92" i="1"/>
  <c r="EU266" i="1"/>
  <c r="Y171" i="1"/>
  <c r="CF254" i="1"/>
  <c r="EW348" i="1"/>
  <c r="BB270" i="1"/>
  <c r="CE138" i="1"/>
  <c r="CR450" i="1"/>
  <c r="AO421" i="1"/>
  <c r="N279" i="1"/>
  <c r="EX245" i="1"/>
  <c r="DE139" i="1"/>
  <c r="AB188" i="1"/>
  <c r="AA209" i="1"/>
  <c r="M307" i="1"/>
  <c r="Z173" i="1"/>
  <c r="EJ143" i="1"/>
  <c r="DV428" i="1"/>
  <c r="CT330" i="1"/>
  <c r="EG140" i="1"/>
  <c r="CS330" i="1"/>
  <c r="BC120" i="1"/>
  <c r="DS388" i="1"/>
  <c r="AB312" i="1"/>
  <c r="BC66" i="1"/>
  <c r="BQ105" i="1"/>
  <c r="EJ96" i="1"/>
  <c r="CE440" i="1"/>
  <c r="DH115" i="1"/>
  <c r="DE198" i="1"/>
  <c r="BC454" i="1"/>
  <c r="CD53" i="1"/>
  <c r="DT81" i="1"/>
  <c r="CD322" i="1"/>
  <c r="DS440" i="1"/>
  <c r="BC276" i="1"/>
  <c r="DE28" i="1"/>
  <c r="CD145" i="1"/>
  <c r="N102" i="1"/>
  <c r="AN76" i="1"/>
  <c r="DT499" i="1"/>
  <c r="AO73" i="1"/>
  <c r="DF356" i="1"/>
  <c r="DG232" i="1"/>
  <c r="AO48" i="1"/>
  <c r="AA177" i="1"/>
  <c r="N420" i="1"/>
  <c r="Y172" i="1"/>
  <c r="DT355" i="1"/>
  <c r="DF248" i="1"/>
  <c r="M83" i="1"/>
  <c r="L180" i="1"/>
  <c r="AM336" i="1"/>
  <c r="CT424" i="1"/>
  <c r="K103" i="1"/>
  <c r="CT122" i="1"/>
  <c r="BA305" i="1"/>
  <c r="CE42" i="1"/>
  <c r="EW389" i="1"/>
  <c r="BC104" i="1"/>
  <c r="EW77" i="1"/>
  <c r="AO456" i="1"/>
  <c r="DT140" i="1"/>
  <c r="DS442" i="1"/>
  <c r="EX205" i="1"/>
  <c r="EG368" i="1"/>
  <c r="DF437" i="1"/>
  <c r="AP20" i="1"/>
  <c r="EU298" i="1"/>
  <c r="EW180" i="1"/>
  <c r="EH139" i="1"/>
  <c r="DT196" i="1"/>
  <c r="AO203" i="1"/>
  <c r="DH433" i="1"/>
  <c r="EX296" i="1"/>
  <c r="BP495" i="1"/>
  <c r="AO467" i="1"/>
  <c r="BR103" i="1"/>
  <c r="DS183" i="1"/>
  <c r="DF269" i="1"/>
  <c r="EG309" i="1"/>
  <c r="DU430" i="1"/>
  <c r="CS127" i="1"/>
  <c r="EJ44" i="1"/>
  <c r="AM315" i="1"/>
  <c r="BD337" i="1"/>
  <c r="EH349" i="1"/>
  <c r="Z323" i="1"/>
  <c r="DH353" i="1"/>
  <c r="CE492" i="1"/>
  <c r="DV319" i="1"/>
  <c r="DG268" i="1"/>
  <c r="DU217" i="1"/>
  <c r="AM409" i="1"/>
  <c r="AN486" i="1"/>
  <c r="AM182" i="1"/>
  <c r="AM35" i="1"/>
  <c r="DG36" i="1"/>
  <c r="Z194" i="1"/>
  <c r="EJ434" i="1"/>
  <c r="EW276" i="1"/>
  <c r="DE140" i="1"/>
  <c r="DU404" i="1"/>
  <c r="K236" i="1"/>
  <c r="Y447" i="1"/>
  <c r="EX306" i="1"/>
  <c r="EW86" i="1"/>
  <c r="DG235" i="1"/>
  <c r="DT292" i="1"/>
  <c r="BA263" i="1"/>
  <c r="AM243" i="1"/>
  <c r="BQ374" i="1"/>
  <c r="CE224" i="1"/>
  <c r="CF182" i="1"/>
  <c r="M256" i="1"/>
  <c r="DE62" i="1"/>
  <c r="CR179" i="1"/>
  <c r="AM41" i="1"/>
  <c r="DV444" i="1"/>
  <c r="EJ272" i="1"/>
  <c r="CQ19" i="1"/>
  <c r="DF142" i="1"/>
  <c r="BB196" i="1"/>
  <c r="K301" i="1"/>
  <c r="EU489" i="1"/>
  <c r="BD83" i="1"/>
  <c r="BQ491" i="1"/>
  <c r="EX102" i="1"/>
  <c r="BC306" i="1"/>
  <c r="M484" i="1"/>
  <c r="Y452" i="1"/>
  <c r="DS242" i="1"/>
  <c r="DH119" i="1"/>
  <c r="EX497" i="1"/>
  <c r="DH163" i="1"/>
  <c r="N5832" i="5"/>
  <c r="N5570" i="5"/>
  <c r="N4486" i="5"/>
  <c r="N4172" i="5"/>
  <c r="N1929" i="5"/>
  <c r="N3714" i="5"/>
  <c r="N4280" i="5"/>
  <c r="N3811" i="5"/>
  <c r="N4624" i="5"/>
  <c r="N2868" i="5"/>
  <c r="N3210" i="5"/>
  <c r="N3038" i="5"/>
  <c r="N5244" i="5"/>
  <c r="N5333" i="5"/>
  <c r="N2862" i="5"/>
  <c r="N6772" i="5"/>
  <c r="N12" i="5"/>
  <c r="N6483" i="5"/>
  <c r="N6901" i="5"/>
  <c r="N4072" i="5"/>
  <c r="N1502" i="5"/>
  <c r="N989" i="5"/>
  <c r="N1800" i="5"/>
  <c r="N2321" i="5"/>
  <c r="N2461" i="5"/>
  <c r="N1469" i="5"/>
  <c r="N4048" i="5"/>
  <c r="N6450" i="5"/>
  <c r="N2081" i="5"/>
  <c r="N5496" i="5"/>
  <c r="N20" i="5"/>
  <c r="N235" i="5"/>
  <c r="N2703" i="5"/>
  <c r="N5687" i="5"/>
  <c r="N6474" i="5"/>
  <c r="N6423" i="5"/>
  <c r="N2001" i="5"/>
  <c r="N6976" i="5"/>
  <c r="N6790" i="5"/>
  <c r="N2554" i="5"/>
  <c r="N1231" i="5"/>
  <c r="N3293" i="5"/>
  <c r="N5967" i="5"/>
  <c r="N5904" i="5"/>
  <c r="N2308" i="5"/>
  <c r="N1801" i="5"/>
  <c r="N334" i="5"/>
  <c r="BC413" i="1"/>
  <c r="EJ297" i="1"/>
  <c r="EX355" i="1"/>
  <c r="AN27" i="1"/>
  <c r="BB22" i="1"/>
  <c r="BA439" i="1"/>
  <c r="DS330" i="1"/>
  <c r="EH359" i="1"/>
  <c r="BD245" i="1"/>
  <c r="DH181" i="1"/>
  <c r="AA26" i="1"/>
  <c r="EW210" i="1"/>
  <c r="BA392" i="1"/>
  <c r="M159" i="1"/>
  <c r="AO27" i="1"/>
  <c r="N105" i="1"/>
  <c r="CR227" i="1"/>
  <c r="CD445" i="1"/>
  <c r="BB156" i="1"/>
  <c r="CE239" i="1"/>
  <c r="K134" i="1"/>
  <c r="BD383" i="1"/>
  <c r="DT473" i="1"/>
  <c r="DU324" i="1"/>
  <c r="BA224" i="1"/>
  <c r="DV123" i="1"/>
  <c r="CC367" i="1"/>
  <c r="CQ46" i="1"/>
  <c r="CD253" i="1"/>
  <c r="BQ309" i="1"/>
  <c r="BQ228" i="1"/>
  <c r="DT359" i="1"/>
  <c r="EJ132" i="1"/>
  <c r="BA182" i="1"/>
  <c r="N357" i="1"/>
  <c r="EJ185" i="1"/>
  <c r="EJ15" i="1"/>
  <c r="EI447" i="1"/>
  <c r="N2394" i="5"/>
  <c r="N4815" i="5"/>
  <c r="N6215" i="5"/>
  <c r="N3375" i="5"/>
  <c r="N1995" i="5"/>
  <c r="N3650" i="5"/>
  <c r="N258" i="5"/>
  <c r="N159" i="5"/>
  <c r="N1206" i="5"/>
  <c r="N6724" i="5"/>
  <c r="N2798" i="5"/>
  <c r="N1141" i="5"/>
  <c r="N5091" i="5"/>
  <c r="N5811" i="5"/>
  <c r="N1165" i="5"/>
  <c r="N1263" i="5"/>
  <c r="N5072" i="5"/>
  <c r="N4105" i="5"/>
  <c r="N1814" i="5"/>
  <c r="N3875" i="5"/>
  <c r="N6390" i="5"/>
  <c r="N7019" i="5"/>
  <c r="N4576" i="5"/>
  <c r="N5604" i="5"/>
  <c r="N1555" i="5"/>
  <c r="N988" i="5"/>
  <c r="N1968" i="5"/>
  <c r="N2516" i="5"/>
  <c r="N3882" i="5"/>
  <c r="N2459" i="5"/>
  <c r="N6494" i="5"/>
  <c r="N1863" i="5"/>
  <c r="N2354" i="5"/>
  <c r="N724" i="5"/>
  <c r="N5612" i="5"/>
  <c r="N1470" i="5"/>
  <c r="N5499" i="5"/>
  <c r="N1858" i="5"/>
  <c r="N6413" i="5"/>
  <c r="N1959" i="5"/>
  <c r="N183" i="5"/>
  <c r="N1212" i="5"/>
  <c r="N314" i="5"/>
  <c r="N67" i="5"/>
  <c r="N147" i="5"/>
  <c r="N5799" i="5"/>
  <c r="N143" i="5"/>
  <c r="EI281" i="1"/>
  <c r="BA66" i="1"/>
  <c r="BC206" i="1"/>
  <c r="N164" i="1"/>
  <c r="DE19" i="1"/>
  <c r="EG37" i="1"/>
  <c r="AA418" i="1"/>
  <c r="CR61" i="1"/>
  <c r="CE400" i="1"/>
  <c r="L287" i="1"/>
  <c r="BO481" i="1"/>
  <c r="CE407" i="1"/>
  <c r="EW232" i="1"/>
  <c r="CT492" i="1"/>
  <c r="CD332" i="1"/>
  <c r="BR42" i="1"/>
  <c r="AP199" i="1"/>
  <c r="BP75" i="1"/>
  <c r="BQ145" i="1"/>
  <c r="T2" i="2"/>
  <c r="K201" i="1"/>
  <c r="BB54" i="1"/>
  <c r="CE39" i="1"/>
  <c r="AP484" i="1"/>
  <c r="AB424" i="1"/>
  <c r="CT345" i="1"/>
  <c r="BR394" i="1"/>
  <c r="AN78" i="1"/>
  <c r="BA357" i="1"/>
  <c r="AB242" i="1"/>
  <c r="BQ95" i="1"/>
  <c r="EH177" i="1"/>
  <c r="AO379" i="1"/>
  <c r="BC70" i="1"/>
  <c r="AA126" i="1"/>
  <c r="CC200" i="1"/>
  <c r="BQ152" i="1"/>
  <c r="AM71" i="1"/>
  <c r="CS329" i="1"/>
  <c r="CS90" i="1"/>
  <c r="EG484" i="1"/>
  <c r="M283" i="1"/>
  <c r="AA268" i="1"/>
  <c r="BA9" i="1"/>
  <c r="EU71" i="1"/>
  <c r="CQ49" i="1"/>
  <c r="BD406" i="1"/>
  <c r="BA282" i="1"/>
  <c r="EU167" i="1"/>
  <c r="EI36" i="1"/>
  <c r="DG423" i="1"/>
  <c r="DF49" i="1"/>
  <c r="EI39" i="1"/>
  <c r="CS52" i="1"/>
  <c r="BB19" i="1"/>
  <c r="EU205" i="1"/>
  <c r="AB148" i="1"/>
  <c r="AB239" i="1"/>
  <c r="AB392" i="1"/>
  <c r="L204" i="1"/>
  <c r="CR239" i="1"/>
  <c r="DS496" i="1"/>
  <c r="EX378" i="1"/>
  <c r="EJ246" i="1"/>
  <c r="DG101" i="1"/>
  <c r="BQ494" i="1"/>
  <c r="BB448" i="1"/>
  <c r="BQ188" i="1"/>
  <c r="AP203" i="1"/>
  <c r="CR388" i="1"/>
  <c r="CC466" i="1"/>
  <c r="DV484" i="1"/>
  <c r="BA418" i="1"/>
  <c r="CE76" i="1"/>
  <c r="CF352" i="1"/>
  <c r="L462" i="1"/>
  <c r="AP124" i="1"/>
  <c r="BB279" i="1"/>
  <c r="DH120" i="1"/>
  <c r="BR492" i="1"/>
  <c r="DU148" i="1"/>
  <c r="CE487" i="1"/>
  <c r="M174" i="1"/>
  <c r="DH257" i="1"/>
  <c r="BA160" i="1"/>
  <c r="BP484" i="1"/>
  <c r="EU139" i="1"/>
  <c r="DH138" i="1"/>
  <c r="DF169" i="1"/>
  <c r="DG327" i="1"/>
  <c r="EG424" i="1"/>
  <c r="EW209" i="1"/>
  <c r="DH275" i="1"/>
  <c r="BD202" i="1"/>
  <c r="DE311" i="1"/>
  <c r="M496" i="1"/>
  <c r="BC372" i="1"/>
  <c r="BQ453" i="1"/>
  <c r="DS310" i="1"/>
  <c r="CD194" i="1"/>
  <c r="EX136" i="1"/>
  <c r="BP497" i="1"/>
  <c r="DS434" i="1"/>
  <c r="DV407" i="1"/>
  <c r="BR139" i="1"/>
  <c r="DF255" i="1"/>
  <c r="AO424" i="1"/>
  <c r="EI41" i="1"/>
  <c r="CD268" i="1"/>
  <c r="BC443" i="1"/>
  <c r="BR335" i="1"/>
  <c r="BQ113" i="1"/>
  <c r="EJ53" i="1"/>
  <c r="M101" i="1"/>
  <c r="CF155" i="1"/>
  <c r="L35" i="1"/>
  <c r="Z52" i="1"/>
  <c r="CD39" i="1"/>
  <c r="BQ121" i="1"/>
  <c r="EJ276" i="1"/>
  <c r="Y451" i="1"/>
  <c r="L190" i="1"/>
  <c r="CR335" i="1"/>
  <c r="BR245" i="1"/>
  <c r="DT434" i="1"/>
  <c r="CS424" i="1"/>
  <c r="BC295" i="1"/>
  <c r="BA236" i="1"/>
  <c r="BP478" i="1"/>
  <c r="BA470" i="1"/>
  <c r="CS159" i="1"/>
  <c r="L83" i="1"/>
  <c r="CE428" i="1"/>
  <c r="DU111" i="1"/>
  <c r="AB483" i="1"/>
  <c r="CE242" i="1"/>
  <c r="EW235" i="1"/>
  <c r="DH151" i="1"/>
  <c r="DG225" i="1"/>
  <c r="AO362" i="1"/>
  <c r="BO399" i="1"/>
  <c r="AB436" i="1"/>
  <c r="EX294" i="1"/>
  <c r="DS367" i="1"/>
  <c r="CC32" i="1"/>
  <c r="EH379" i="1"/>
  <c r="N219" i="1"/>
  <c r="M211" i="1"/>
  <c r="L187" i="1"/>
  <c r="BP262" i="1"/>
  <c r="Z329" i="1"/>
  <c r="CE481" i="1"/>
  <c r="M284" i="1"/>
  <c r="DU177" i="1"/>
  <c r="DT301" i="1"/>
  <c r="CQ152" i="1"/>
  <c r="EH458" i="1"/>
  <c r="EG93" i="1"/>
  <c r="AB14" i="1"/>
  <c r="AB98" i="1"/>
  <c r="EH378" i="1"/>
  <c r="EI18" i="1"/>
  <c r="DF258" i="1"/>
  <c r="M98" i="1"/>
  <c r="CC227" i="1"/>
  <c r="CR288" i="1"/>
  <c r="BA483" i="1"/>
  <c r="AB153" i="1"/>
  <c r="EW73" i="1"/>
  <c r="AN316" i="1"/>
  <c r="DU439" i="1"/>
  <c r="DG99" i="1"/>
  <c r="CR76" i="1"/>
  <c r="BO34" i="1"/>
  <c r="CE68" i="1"/>
  <c r="Z423" i="1"/>
  <c r="Z2" i="2"/>
  <c r="EX202" i="1"/>
  <c r="CF298" i="1"/>
  <c r="CT167" i="1"/>
  <c r="CR285" i="1"/>
  <c r="AM445" i="1"/>
  <c r="K404" i="1"/>
  <c r="N317" i="1"/>
  <c r="CD79" i="1"/>
  <c r="K475" i="1"/>
  <c r="EX40" i="1"/>
  <c r="BO168" i="1"/>
  <c r="EJ99" i="1"/>
  <c r="DH321" i="1"/>
  <c r="AB60" i="1"/>
  <c r="DT432" i="1"/>
  <c r="EH316" i="1"/>
  <c r="Y436" i="1"/>
  <c r="AM51" i="1"/>
  <c r="EI219" i="1"/>
  <c r="L121" i="1"/>
  <c r="DV212" i="1"/>
  <c r="CT107" i="1"/>
  <c r="Y343" i="1"/>
  <c r="CC208" i="1"/>
  <c r="M168" i="1"/>
  <c r="K495" i="1"/>
  <c r="CE197" i="1"/>
  <c r="EH405" i="1"/>
  <c r="CT316" i="1"/>
  <c r="Y177" i="1"/>
  <c r="CT248" i="1"/>
  <c r="N987" i="5"/>
  <c r="N6220" i="5"/>
  <c r="N6184" i="5"/>
  <c r="N198" i="5"/>
  <c r="N7002" i="5"/>
  <c r="N402" i="5"/>
  <c r="N1163" i="5"/>
  <c r="N3560" i="5"/>
  <c r="N5095" i="5"/>
  <c r="N2041" i="5"/>
  <c r="N3088" i="5"/>
  <c r="N5264" i="5"/>
  <c r="N2646" i="5"/>
  <c r="N1910" i="5"/>
  <c r="N746" i="5"/>
  <c r="N2648" i="5"/>
  <c r="N2709" i="5"/>
  <c r="N3981" i="5"/>
  <c r="N6094" i="5"/>
  <c r="N2214" i="5"/>
  <c r="N38" i="5"/>
  <c r="N18" i="5"/>
  <c r="N4034" i="5"/>
  <c r="N2112" i="5"/>
  <c r="N890" i="5"/>
  <c r="N687" i="5"/>
  <c r="N844" i="5"/>
  <c r="N6013" i="5"/>
  <c r="N5684" i="5"/>
  <c r="N2371" i="5"/>
  <c r="N193" i="5"/>
  <c r="N130" i="5"/>
  <c r="N133" i="5"/>
  <c r="CQ346" i="1"/>
  <c r="AA292" i="1"/>
  <c r="EH500" i="1"/>
  <c r="BC142" i="1"/>
  <c r="CC28" i="1"/>
  <c r="AO325" i="1"/>
  <c r="M119" i="1"/>
  <c r="BB301" i="1"/>
  <c r="Z314" i="1"/>
  <c r="DU188" i="1"/>
  <c r="EW144" i="1"/>
  <c r="CQ63" i="1"/>
  <c r="DG236" i="1"/>
  <c r="DS249" i="1"/>
  <c r="BD165" i="1"/>
  <c r="Y29" i="1"/>
  <c r="EX155" i="1"/>
  <c r="N262" i="1"/>
  <c r="AN57" i="1"/>
  <c r="EH442" i="1"/>
  <c r="AA12" i="1"/>
  <c r="EW299" i="1"/>
  <c r="BB226" i="1"/>
  <c r="M57" i="1"/>
  <c r="M58" i="1"/>
  <c r="EH98" i="1"/>
  <c r="DS35" i="1"/>
  <c r="Z498" i="1"/>
  <c r="EI460" i="1"/>
  <c r="Z213" i="1"/>
  <c r="EH125" i="1"/>
  <c r="DU327" i="1"/>
  <c r="AB105" i="1"/>
  <c r="CQ27" i="1"/>
  <c r="DU216" i="1"/>
  <c r="EG375" i="1"/>
  <c r="CC155" i="1"/>
  <c r="EU47" i="1"/>
  <c r="Y186" i="1"/>
  <c r="BQ500" i="1"/>
  <c r="DF447" i="1"/>
  <c r="L284" i="1"/>
  <c r="DT137" i="1"/>
  <c r="M434" i="1"/>
  <c r="CQ163" i="1"/>
  <c r="BR115" i="1"/>
  <c r="BB235" i="1"/>
  <c r="DU91" i="1"/>
  <c r="BQ290" i="1"/>
  <c r="AO55" i="1"/>
  <c r="BQ178" i="1"/>
  <c r="BR73" i="1"/>
  <c r="AP169" i="1"/>
  <c r="L467" i="1"/>
  <c r="DU268" i="1"/>
  <c r="CE18" i="1"/>
  <c r="M439" i="1"/>
  <c r="EG133" i="1"/>
  <c r="AN340" i="1"/>
  <c r="BA156" i="1"/>
  <c r="EV465" i="1"/>
  <c r="EI492" i="1"/>
  <c r="BP307" i="1"/>
  <c r="EW394" i="1"/>
  <c r="EW203" i="1"/>
  <c r="CS226" i="1"/>
  <c r="BB15" i="1"/>
  <c r="BB414" i="1"/>
  <c r="EV172" i="1"/>
  <c r="BO72" i="1"/>
  <c r="EH330" i="1"/>
  <c r="BB368" i="1"/>
  <c r="BR274" i="1"/>
  <c r="CF65" i="1"/>
  <c r="DG432" i="1"/>
  <c r="DS201" i="1"/>
  <c r="DU33" i="1"/>
  <c r="N342" i="1"/>
  <c r="BQ265" i="1"/>
  <c r="EH236" i="1"/>
  <c r="CD307" i="1"/>
  <c r="BD73" i="1"/>
  <c r="CE451" i="1"/>
  <c r="EU70" i="1"/>
  <c r="EH242" i="1"/>
  <c r="AP143" i="1"/>
  <c r="EU136" i="1"/>
  <c r="BQ362" i="1"/>
  <c r="Y306" i="1"/>
  <c r="AM469" i="1"/>
  <c r="CR12" i="1"/>
  <c r="AP114" i="1"/>
  <c r="BQ402" i="1"/>
  <c r="CE172" i="1"/>
  <c r="CC123" i="1"/>
  <c r="BC290" i="1"/>
  <c r="BQ165" i="1"/>
  <c r="CC56" i="1"/>
  <c r="DG76" i="1"/>
  <c r="BO205" i="1"/>
  <c r="AP131" i="1"/>
  <c r="BR145" i="1"/>
  <c r="DE279" i="1"/>
  <c r="BC416" i="1"/>
  <c r="EH396" i="1"/>
  <c r="DE226" i="1"/>
  <c r="CD101" i="1"/>
  <c r="Z378" i="1"/>
  <c r="DS472" i="1"/>
  <c r="EH319" i="1"/>
  <c r="BR119" i="1"/>
  <c r="DT219" i="1"/>
  <c r="CQ83" i="1"/>
  <c r="DT189" i="1"/>
  <c r="AP293" i="1"/>
  <c r="DT401" i="1"/>
  <c r="EI485" i="1"/>
  <c r="EU245" i="1"/>
  <c r="EW412" i="1"/>
  <c r="CT411" i="1"/>
  <c r="K339" i="1"/>
  <c r="AM135" i="1"/>
  <c r="AO42" i="1"/>
  <c r="DF411" i="1"/>
  <c r="BP149" i="1"/>
  <c r="AA287" i="1"/>
  <c r="AM297" i="1"/>
  <c r="Y237" i="1"/>
  <c r="CR164" i="1"/>
  <c r="M480" i="1"/>
  <c r="AB372" i="1"/>
  <c r="DH68" i="1"/>
  <c r="EV476" i="1"/>
  <c r="DS343" i="1"/>
  <c r="DU352" i="1"/>
  <c r="AP36" i="1"/>
  <c r="EH12" i="1"/>
  <c r="AA308" i="1"/>
  <c r="L420" i="1"/>
  <c r="DV406" i="1"/>
  <c r="EV25" i="1"/>
  <c r="BC215" i="1"/>
  <c r="EU327" i="1"/>
  <c r="Z151" i="1"/>
  <c r="CC304" i="1"/>
  <c r="DU325" i="1"/>
  <c r="EJ274" i="1"/>
  <c r="CD236" i="1"/>
  <c r="K268" i="1"/>
  <c r="K277" i="1"/>
  <c r="DU209" i="1"/>
  <c r="BB105" i="1"/>
  <c r="DS428" i="1"/>
  <c r="BR262" i="1"/>
  <c r="DU397" i="1"/>
  <c r="L375" i="1"/>
  <c r="BD389" i="1"/>
  <c r="BD316" i="1"/>
  <c r="DS351" i="1"/>
  <c r="CC219" i="1"/>
  <c r="EU391" i="1"/>
  <c r="BB71" i="1"/>
  <c r="EU108" i="1"/>
  <c r="DF139" i="1"/>
  <c r="EH205" i="1"/>
  <c r="EH47" i="1"/>
  <c r="CQ246" i="1"/>
  <c r="DF418" i="1"/>
  <c r="AM19" i="1"/>
  <c r="M466" i="1"/>
  <c r="CD440" i="1"/>
  <c r="EV184" i="1"/>
  <c r="EV321" i="1"/>
  <c r="AN153" i="1"/>
  <c r="CF320" i="1"/>
  <c r="DE399" i="1"/>
  <c r="BC493" i="1"/>
  <c r="EI472" i="1"/>
  <c r="M415" i="1"/>
  <c r="AN424" i="1"/>
  <c r="EJ136" i="1"/>
  <c r="Z144" i="1"/>
  <c r="AM127" i="1"/>
  <c r="CF190" i="1"/>
  <c r="DG214" i="1"/>
  <c r="K101" i="1"/>
  <c r="EJ448" i="1"/>
  <c r="DF115" i="1"/>
  <c r="EI415" i="1"/>
  <c r="CF435" i="1"/>
  <c r="BO158" i="1"/>
  <c r="BP428" i="1"/>
  <c r="AB400" i="1"/>
  <c r="AN456" i="1"/>
  <c r="K256" i="1"/>
  <c r="AB485" i="1"/>
  <c r="EJ49" i="1"/>
  <c r="BD253" i="1"/>
  <c r="DF220" i="1"/>
  <c r="BD477" i="1"/>
  <c r="Y309" i="1"/>
  <c r="BR258" i="1"/>
  <c r="AA484" i="1"/>
  <c r="CT491" i="1"/>
  <c r="AO100" i="1"/>
  <c r="K128" i="1"/>
  <c r="BC269" i="1"/>
  <c r="CQ135" i="1"/>
  <c r="Y265" i="1"/>
  <c r="CF96" i="1"/>
  <c r="CQ337" i="1"/>
  <c r="Y116" i="1"/>
  <c r="AO394" i="1"/>
  <c r="AO232" i="1"/>
  <c r="L419" i="1"/>
  <c r="EH356" i="1"/>
  <c r="BD257" i="1"/>
  <c r="CR92" i="1"/>
  <c r="BQ428" i="1"/>
  <c r="CC222" i="1"/>
  <c r="CT295" i="1"/>
  <c r="AB263" i="1"/>
  <c r="CC109" i="1"/>
  <c r="N2414" i="5"/>
  <c r="N4976" i="5"/>
  <c r="N4938" i="5"/>
  <c r="N4274" i="5"/>
  <c r="N3490" i="5"/>
  <c r="N5257" i="5"/>
  <c r="N4771" i="5"/>
  <c r="N6296" i="5"/>
  <c r="N3533" i="5"/>
  <c r="N5097" i="5"/>
  <c r="N5165" i="5"/>
  <c r="N3500" i="5"/>
  <c r="N6893" i="5"/>
  <c r="N854" i="5"/>
  <c r="N789" i="5"/>
  <c r="N2574" i="5"/>
  <c r="N4031" i="5"/>
  <c r="N2532" i="5"/>
  <c r="N2488" i="5"/>
  <c r="N2525" i="5"/>
  <c r="N2364" i="5"/>
  <c r="N2645" i="5"/>
  <c r="N6909" i="5"/>
  <c r="N315" i="5"/>
  <c r="N680" i="5"/>
  <c r="N6549" i="5"/>
  <c r="N2555" i="5"/>
  <c r="N7038" i="5"/>
  <c r="N2710" i="5"/>
  <c r="N891" i="5"/>
  <c r="N1531" i="5"/>
  <c r="N93" i="5"/>
  <c r="E2" i="4"/>
  <c r="CS336" i="1"/>
  <c r="CT179" i="1"/>
  <c r="AM52" i="1"/>
  <c r="EH233" i="1"/>
  <c r="AO352" i="1"/>
  <c r="CS218" i="1"/>
  <c r="N388" i="1"/>
  <c r="BD36" i="1"/>
  <c r="AA65" i="1"/>
  <c r="DE455" i="1"/>
  <c r="AM318" i="1"/>
  <c r="CD163" i="1"/>
  <c r="DT390" i="1"/>
  <c r="EH168" i="1"/>
  <c r="CC53" i="1"/>
  <c r="CR214" i="1"/>
  <c r="CT313" i="1"/>
  <c r="AM396" i="1"/>
  <c r="M324" i="1"/>
  <c r="EG253" i="1"/>
  <c r="CS337" i="1"/>
  <c r="CS326" i="1"/>
  <c r="BP483" i="1"/>
  <c r="CT178" i="1"/>
  <c r="AM389" i="1"/>
  <c r="EG106" i="1"/>
  <c r="BR400" i="1"/>
  <c r="BB430" i="1"/>
  <c r="CR470" i="1"/>
  <c r="EH99" i="1"/>
  <c r="CQ143" i="1"/>
  <c r="BP382" i="1"/>
  <c r="Z232" i="1"/>
  <c r="BB481" i="1"/>
  <c r="DE231" i="1"/>
  <c r="AO213" i="1"/>
  <c r="BD322" i="1"/>
  <c r="BR307" i="1"/>
  <c r="BD268" i="1"/>
  <c r="Y158" i="1"/>
  <c r="BB127" i="1"/>
  <c r="CT67" i="1"/>
  <c r="BO253" i="1"/>
  <c r="AB213" i="1"/>
  <c r="DH351" i="1"/>
  <c r="EI335" i="1"/>
  <c r="EJ120" i="1"/>
  <c r="CE230" i="1"/>
  <c r="BA329" i="1"/>
  <c r="AM229" i="1"/>
  <c r="EJ26" i="1"/>
  <c r="CS355" i="1"/>
  <c r="BB155" i="1"/>
  <c r="BA195" i="1"/>
  <c r="BP461" i="1"/>
  <c r="AN207" i="1"/>
  <c r="DG361" i="1"/>
  <c r="AA351" i="1"/>
  <c r="BR467" i="1"/>
  <c r="BA296" i="1"/>
  <c r="DT350" i="1"/>
  <c r="AM148" i="1"/>
  <c r="AP318" i="1"/>
  <c r="BR496" i="1"/>
  <c r="DU180" i="1"/>
  <c r="BC321" i="1"/>
  <c r="DE113" i="1"/>
  <c r="CC382" i="1"/>
  <c r="K451" i="1"/>
  <c r="CS99" i="1"/>
  <c r="L488" i="1"/>
  <c r="DF213" i="1"/>
  <c r="CD41" i="1"/>
  <c r="CR21" i="1"/>
  <c r="BB181" i="1"/>
  <c r="BA223" i="1"/>
  <c r="DV49" i="1"/>
  <c r="CC459" i="1"/>
  <c r="DE253" i="1"/>
  <c r="AA486" i="1"/>
  <c r="DT334" i="1"/>
  <c r="BO59" i="1"/>
  <c r="EI244" i="1"/>
  <c r="AN479" i="1"/>
  <c r="EW265" i="1"/>
  <c r="BQ412" i="1"/>
  <c r="CD458" i="1"/>
  <c r="CT337" i="1"/>
  <c r="Y38" i="1"/>
  <c r="Y181" i="1"/>
  <c r="BD151" i="1"/>
  <c r="AA302" i="1"/>
  <c r="CE394" i="1"/>
  <c r="CQ427" i="1"/>
  <c r="EU50" i="1"/>
  <c r="EX231" i="1"/>
  <c r="EI92" i="1"/>
  <c r="BD56" i="1"/>
  <c r="K9" i="1"/>
  <c r="BO277" i="1"/>
  <c r="BB320" i="1"/>
  <c r="N310" i="1"/>
  <c r="DT423" i="1"/>
  <c r="CR107" i="1"/>
  <c r="CC77" i="1"/>
  <c r="DV249" i="1"/>
  <c r="BD443" i="1"/>
  <c r="DT394" i="1"/>
  <c r="CT37" i="1"/>
  <c r="AO355" i="1"/>
  <c r="DT239" i="1"/>
  <c r="DU186" i="1"/>
  <c r="BR436" i="1"/>
  <c r="BQ26" i="1"/>
  <c r="DV365" i="1"/>
  <c r="CT217" i="1"/>
  <c r="DH70" i="1"/>
  <c r="H2" i="2"/>
  <c r="CR124" i="1"/>
  <c r="DE361" i="1"/>
  <c r="AN131" i="1"/>
  <c r="L101" i="1"/>
  <c r="BD344" i="1"/>
  <c r="N160" i="1"/>
  <c r="EU92" i="1"/>
  <c r="AO123" i="1"/>
  <c r="DG11" i="1"/>
  <c r="CE100" i="1"/>
  <c r="Z96" i="1"/>
  <c r="AB12" i="1"/>
  <c r="AP248" i="1"/>
  <c r="EW202" i="1"/>
  <c r="CD433" i="1"/>
  <c r="AP71" i="1"/>
  <c r="BR397" i="1"/>
  <c r="DF18" i="1"/>
  <c r="EV394" i="1"/>
  <c r="DF118" i="1"/>
  <c r="BR23" i="1"/>
  <c r="BQ37" i="1"/>
  <c r="EX391" i="1"/>
  <c r="AN107" i="1"/>
  <c r="AB446" i="1"/>
  <c r="L326" i="1"/>
  <c r="N206" i="1"/>
  <c r="DH65" i="1"/>
  <c r="AA459" i="1"/>
  <c r="Z274" i="1"/>
  <c r="DH112" i="1"/>
  <c r="BC24" i="1"/>
  <c r="CC369" i="1"/>
  <c r="DG93" i="1"/>
  <c r="BP357" i="1"/>
  <c r="DS230" i="1"/>
  <c r="BR71" i="1"/>
  <c r="EU23" i="1"/>
  <c r="DT493" i="1"/>
  <c r="AO96" i="1"/>
  <c r="L274" i="1"/>
  <c r="L382" i="1"/>
  <c r="BA105" i="1"/>
  <c r="AN426" i="1"/>
  <c r="DV344" i="1"/>
  <c r="AM212" i="1"/>
  <c r="EV251" i="1"/>
  <c r="CF40" i="1"/>
  <c r="BA331" i="1"/>
  <c r="BP192" i="1"/>
  <c r="CR115" i="1"/>
  <c r="EJ273" i="1"/>
  <c r="BA153" i="1"/>
  <c r="N39" i="1"/>
  <c r="CF25" i="1"/>
  <c r="BQ126" i="1"/>
  <c r="CD348" i="1"/>
  <c r="AA422" i="1"/>
  <c r="EX185" i="1"/>
  <c r="BP334" i="1"/>
  <c r="BC191" i="1"/>
  <c r="AA466" i="1"/>
  <c r="Z49" i="1"/>
  <c r="DG254" i="1"/>
  <c r="DU382" i="1"/>
  <c r="DT479" i="1"/>
  <c r="AN227" i="1"/>
  <c r="EV84" i="1"/>
  <c r="DU384" i="1"/>
  <c r="M130" i="1"/>
  <c r="BB304" i="1"/>
  <c r="DF325" i="1"/>
  <c r="DS279" i="1"/>
  <c r="DT23" i="1"/>
  <c r="BA123" i="1"/>
  <c r="CF357" i="1"/>
  <c r="DE425" i="1"/>
  <c r="DV43" i="1"/>
  <c r="EG433" i="1"/>
  <c r="DV130" i="1"/>
  <c r="BD197" i="1"/>
  <c r="DV90" i="1"/>
  <c r="EU291" i="1"/>
  <c r="BO280" i="1"/>
  <c r="CD254" i="1"/>
  <c r="BO109" i="1"/>
  <c r="EV331" i="1"/>
  <c r="DU212" i="1"/>
  <c r="EH265" i="1"/>
  <c r="DG424" i="1"/>
  <c r="DU484" i="1"/>
  <c r="BD225" i="1"/>
  <c r="M325" i="1"/>
  <c r="N227" i="1"/>
  <c r="DV163" i="1"/>
  <c r="CE452" i="1"/>
  <c r="EJ463" i="1"/>
  <c r="DG158" i="1"/>
  <c r="DT395" i="1"/>
  <c r="CS161" i="1"/>
  <c r="CC244" i="1"/>
  <c r="BC483" i="1"/>
  <c r="M272" i="1"/>
  <c r="Z198" i="1"/>
  <c r="DE494" i="1"/>
  <c r="N940" i="5"/>
  <c r="N4906" i="5"/>
  <c r="N3398" i="5"/>
  <c r="N5060" i="5"/>
  <c r="N2620" i="5"/>
  <c r="N2621" i="5"/>
  <c r="N999" i="5"/>
  <c r="N3690" i="5"/>
  <c r="N5153" i="5"/>
  <c r="N3789" i="5"/>
  <c r="N3682" i="5"/>
  <c r="N6871" i="5"/>
  <c r="N2077" i="5"/>
  <c r="N5618" i="5"/>
  <c r="N3930" i="5"/>
  <c r="N3897" i="5"/>
  <c r="N6961" i="5"/>
  <c r="N2590" i="5"/>
  <c r="N3315" i="5"/>
  <c r="N259" i="5"/>
  <c r="N297" i="5"/>
  <c r="N6451" i="5"/>
  <c r="N5480" i="5"/>
  <c r="N1174" i="5"/>
  <c r="N765" i="5"/>
  <c r="N677" i="5"/>
  <c r="N642" i="5"/>
  <c r="N3298" i="5"/>
  <c r="N1478" i="5"/>
  <c r="N5879" i="5"/>
  <c r="N111" i="5"/>
  <c r="N144" i="5"/>
  <c r="N343" i="5"/>
  <c r="EV432" i="1"/>
  <c r="K332" i="1"/>
  <c r="EH239" i="1"/>
  <c r="BB85" i="1"/>
  <c r="EV263" i="1"/>
  <c r="EX147" i="1"/>
  <c r="EH204" i="1"/>
  <c r="CE313" i="1"/>
  <c r="BB439" i="1"/>
  <c r="CT253" i="1"/>
  <c r="EU141" i="1"/>
  <c r="AM107" i="1"/>
  <c r="BO457" i="1"/>
  <c r="DH206" i="1"/>
  <c r="AM401" i="1"/>
  <c r="EI474" i="1"/>
  <c r="DS71" i="1"/>
  <c r="BC240" i="1"/>
  <c r="AP108" i="1"/>
  <c r="K180" i="1"/>
  <c r="CQ107" i="1"/>
  <c r="CQ335" i="1"/>
  <c r="DV302" i="1"/>
  <c r="BC96" i="1"/>
  <c r="DS312" i="1"/>
  <c r="CD324" i="1"/>
  <c r="BB452" i="1"/>
  <c r="EX100" i="1"/>
  <c r="EG349" i="1"/>
  <c r="BB291" i="1"/>
  <c r="AO64" i="1"/>
  <c r="M42" i="1"/>
  <c r="EU55" i="1"/>
  <c r="DE283" i="1"/>
  <c r="DG246" i="1"/>
  <c r="BQ276" i="1"/>
  <c r="EG476" i="1"/>
  <c r="EW52" i="1"/>
  <c r="EW354" i="1"/>
  <c r="AA293" i="1"/>
  <c r="BA264" i="1"/>
  <c r="CE292" i="1"/>
  <c r="BR303" i="1"/>
  <c r="EH307" i="1"/>
  <c r="DS229" i="1"/>
  <c r="AA271" i="1"/>
  <c r="DT399" i="1"/>
  <c r="CF197" i="1"/>
  <c r="CT277" i="1"/>
  <c r="Y138" i="1"/>
  <c r="DV492" i="1"/>
  <c r="AB404" i="1"/>
  <c r="AO77" i="1"/>
  <c r="CF419" i="1"/>
  <c r="CE207" i="1"/>
  <c r="AO52" i="1"/>
  <c r="AM412" i="1"/>
  <c r="M411" i="1"/>
  <c r="BB174" i="1"/>
  <c r="EU78" i="1"/>
  <c r="BO435" i="1"/>
  <c r="CT224" i="1"/>
  <c r="AA29" i="1"/>
  <c r="CS92" i="1"/>
  <c r="CR401" i="1"/>
  <c r="AP84" i="1"/>
  <c r="AB38" i="1"/>
  <c r="DV438" i="1"/>
  <c r="EG260" i="1"/>
  <c r="CF450" i="1"/>
  <c r="L402" i="1"/>
  <c r="CE294" i="1"/>
  <c r="EJ102" i="1"/>
  <c r="EH49" i="1"/>
  <c r="AP19" i="1"/>
  <c r="AN351" i="1"/>
  <c r="EV437" i="1"/>
  <c r="Y168" i="1"/>
  <c r="AM211" i="1"/>
  <c r="CE360" i="1"/>
  <c r="BA76" i="1"/>
  <c r="L258" i="1"/>
  <c r="DV265" i="1"/>
  <c r="EI179" i="1"/>
  <c r="DE124" i="1"/>
  <c r="EW129" i="1"/>
  <c r="EI234" i="1"/>
  <c r="CR297" i="1"/>
  <c r="DS161" i="1"/>
  <c r="Z104" i="1"/>
  <c r="EW224" i="1"/>
  <c r="EH447" i="1"/>
  <c r="Z14" i="1"/>
  <c r="L135" i="1"/>
  <c r="EJ445" i="1"/>
  <c r="AM157" i="1"/>
  <c r="Y486" i="1"/>
  <c r="CT350" i="1"/>
  <c r="EI169" i="1"/>
  <c r="DF99" i="1"/>
  <c r="EU404" i="1"/>
  <c r="DU270" i="1"/>
  <c r="CR481" i="1"/>
  <c r="BQ450" i="1"/>
  <c r="K440" i="1"/>
  <c r="EG125" i="1"/>
  <c r="BC138" i="1"/>
  <c r="EI88" i="1"/>
  <c r="BR87" i="1"/>
  <c r="CF59" i="1"/>
  <c r="DV310" i="1"/>
  <c r="DG266" i="1"/>
  <c r="CE459" i="1"/>
  <c r="EH414" i="1"/>
  <c r="EH369" i="1"/>
  <c r="DH153" i="1"/>
  <c r="CS258" i="1"/>
  <c r="EV478" i="1"/>
  <c r="BD57" i="1"/>
  <c r="Y142" i="1"/>
  <c r="Z292" i="1"/>
  <c r="Y271" i="1"/>
  <c r="EH329" i="1"/>
  <c r="BC79" i="1"/>
  <c r="EJ195" i="1"/>
  <c r="EG395" i="1"/>
  <c r="EJ483" i="1"/>
  <c r="AN243" i="1"/>
  <c r="Z197" i="1"/>
  <c r="N495" i="1"/>
  <c r="AA332" i="1"/>
  <c r="L71" i="1"/>
  <c r="CE328" i="1"/>
  <c r="EG187" i="1"/>
  <c r="DS26" i="1"/>
  <c r="AA393" i="1"/>
  <c r="AO156" i="1"/>
  <c r="EI354" i="1"/>
  <c r="BP404" i="1"/>
  <c r="CC241" i="1"/>
  <c r="M95" i="1"/>
  <c r="CF216" i="1"/>
  <c r="L78" i="1"/>
  <c r="DG127" i="1"/>
  <c r="CF120" i="1"/>
  <c r="DG35" i="1"/>
  <c r="DG138" i="1"/>
  <c r="BR247" i="1"/>
  <c r="CE401" i="1"/>
  <c r="DH262" i="1"/>
  <c r="DV15" i="1"/>
  <c r="DT251" i="1"/>
  <c r="BP103" i="1"/>
  <c r="CS498" i="1"/>
  <c r="Z394" i="1"/>
  <c r="CC120" i="1"/>
  <c r="AM15" i="1"/>
  <c r="N28" i="1"/>
  <c r="AA190" i="1"/>
  <c r="K398" i="1"/>
  <c r="DV203" i="1"/>
  <c r="EH312" i="1"/>
  <c r="BB356" i="1"/>
  <c r="AM137" i="1"/>
  <c r="EG463" i="1"/>
  <c r="BC476" i="1"/>
  <c r="CC251" i="1"/>
  <c r="DS390" i="1"/>
  <c r="AA312" i="1"/>
  <c r="Y36" i="1"/>
  <c r="BQ184" i="1"/>
  <c r="AP235" i="1"/>
  <c r="CD92" i="1"/>
  <c r="DE190" i="1"/>
  <c r="BC466" i="1"/>
  <c r="BD342" i="1"/>
  <c r="Y442" i="1"/>
  <c r="CE59" i="1"/>
  <c r="DE423" i="1"/>
  <c r="DU64" i="1"/>
  <c r="DG174" i="1"/>
  <c r="EV168" i="1"/>
  <c r="EW226" i="1"/>
  <c r="N106" i="1"/>
  <c r="EG124" i="1"/>
  <c r="BQ144" i="1"/>
  <c r="DV143" i="1"/>
  <c r="DU356" i="1"/>
  <c r="DU195" i="1"/>
  <c r="EX323" i="1"/>
  <c r="K471" i="1"/>
  <c r="L61" i="1"/>
  <c r="EI78" i="1"/>
  <c r="BD348" i="1"/>
  <c r="EW158" i="1"/>
  <c r="N361" i="1"/>
  <c r="BA356" i="1"/>
  <c r="AP465" i="1"/>
  <c r="DE244" i="1"/>
  <c r="BD476" i="1"/>
  <c r="AA366" i="1"/>
  <c r="AP31" i="1"/>
  <c r="M462" i="1"/>
  <c r="CT129" i="1"/>
  <c r="BR485" i="1"/>
  <c r="AB361" i="1"/>
  <c r="DT286" i="1"/>
  <c r="BD261" i="1"/>
  <c r="BR222" i="1"/>
  <c r="BQ260" i="1"/>
  <c r="AO297" i="1"/>
  <c r="CQ263" i="1"/>
  <c r="DF260" i="1"/>
  <c r="CS382" i="1"/>
  <c r="BB210" i="1"/>
  <c r="EU443" i="1"/>
  <c r="AO237" i="1"/>
  <c r="K143" i="1"/>
  <c r="DU303" i="1"/>
  <c r="Y161" i="1"/>
  <c r="CF373" i="1"/>
  <c r="DE172" i="1"/>
  <c r="CD13" i="1"/>
  <c r="N2293" i="5"/>
  <c r="N3367" i="5"/>
  <c r="N4985" i="5"/>
  <c r="N656" i="5"/>
  <c r="N5908" i="5"/>
  <c r="N499" i="5"/>
  <c r="N5047" i="5"/>
  <c r="N6321" i="5"/>
  <c r="N3174" i="5"/>
  <c r="N3130" i="5"/>
  <c r="N3567" i="5"/>
  <c r="N2836" i="5"/>
  <c r="N2593" i="5"/>
  <c r="N3883" i="5"/>
  <c r="N5642" i="5"/>
  <c r="N1806" i="5"/>
  <c r="N741" i="5"/>
  <c r="N1913" i="5"/>
  <c r="N2012" i="5"/>
  <c r="N3316" i="5"/>
  <c r="N4046" i="5"/>
  <c r="N2079" i="5"/>
  <c r="N1918" i="5"/>
  <c r="N1856" i="5"/>
  <c r="N5489" i="5"/>
  <c r="N6393" i="5"/>
  <c r="N1862" i="5"/>
  <c r="N3115" i="5"/>
  <c r="N2218" i="5"/>
  <c r="N2040" i="5"/>
  <c r="N95" i="5"/>
  <c r="N320" i="5"/>
  <c r="N151" i="5"/>
  <c r="CC152" i="1"/>
  <c r="EX337" i="1"/>
  <c r="Y25" i="1"/>
  <c r="EU468" i="1"/>
  <c r="DV218" i="1"/>
  <c r="EV252" i="1"/>
  <c r="DE98" i="1"/>
  <c r="EW46" i="1"/>
  <c r="EW75" i="1"/>
  <c r="BR407" i="1"/>
  <c r="CC230" i="1"/>
  <c r="CR39" i="1"/>
  <c r="DH13" i="1"/>
  <c r="L267" i="1"/>
  <c r="CE78" i="1"/>
  <c r="BA262" i="1"/>
  <c r="DG362" i="1"/>
  <c r="DT372" i="1"/>
  <c r="BQ411" i="1"/>
  <c r="BR343" i="1"/>
  <c r="AN205" i="1"/>
  <c r="CQ218" i="1"/>
  <c r="EU132" i="1"/>
  <c r="BB250" i="1"/>
  <c r="AP186" i="1"/>
  <c r="DV347" i="1"/>
  <c r="DV390" i="1"/>
  <c r="AB21" i="1"/>
  <c r="DF222" i="1"/>
  <c r="AB341" i="1"/>
  <c r="CR173" i="1"/>
  <c r="DG38" i="1"/>
  <c r="BO69" i="1"/>
  <c r="BO477" i="1"/>
  <c r="AM139" i="1"/>
  <c r="DH411" i="1"/>
  <c r="CT250" i="1"/>
  <c r="L353" i="1"/>
  <c r="EI249" i="1"/>
  <c r="EV342" i="1"/>
  <c r="K480" i="1"/>
  <c r="BC486" i="1"/>
  <c r="DG426" i="1"/>
  <c r="CQ164" i="1"/>
  <c r="EU256" i="1"/>
  <c r="K198" i="1"/>
  <c r="DV465" i="1"/>
  <c r="CF103" i="1"/>
  <c r="BQ25" i="1"/>
  <c r="CE280" i="1"/>
  <c r="BA162" i="1"/>
  <c r="DS437" i="1"/>
  <c r="DH239" i="1"/>
  <c r="CS124" i="1"/>
  <c r="EX420" i="1"/>
  <c r="DH199" i="1"/>
  <c r="DH335" i="1"/>
  <c r="EJ38" i="1"/>
  <c r="AA282" i="1"/>
  <c r="CC290" i="1"/>
  <c r="N466" i="1"/>
  <c r="AN477" i="1"/>
  <c r="DT273" i="1"/>
  <c r="BR250" i="1"/>
  <c r="EJ478" i="1"/>
  <c r="AM369" i="1"/>
  <c r="EX300" i="1"/>
  <c r="Y242" i="1"/>
  <c r="AN144" i="1"/>
  <c r="BP251" i="1"/>
  <c r="DT145" i="1"/>
  <c r="BO14" i="1"/>
  <c r="BR488" i="1"/>
  <c r="N392" i="1"/>
  <c r="DS339" i="1"/>
  <c r="M19" i="1"/>
  <c r="DT207" i="1"/>
  <c r="EG466" i="1"/>
  <c r="EG464" i="1"/>
  <c r="DS157" i="1"/>
  <c r="EJ178" i="1"/>
  <c r="DU416" i="1"/>
  <c r="AB421" i="1"/>
  <c r="DG117" i="1"/>
  <c r="K215" i="1"/>
  <c r="Z107" i="1"/>
  <c r="EW84" i="1"/>
  <c r="CT171" i="1"/>
  <c r="DG180" i="1"/>
  <c r="DG204" i="1"/>
  <c r="BB180" i="1"/>
  <c r="BR31" i="1"/>
  <c r="BO95" i="1"/>
  <c r="AN397" i="1"/>
  <c r="L318" i="1"/>
  <c r="BP381" i="1"/>
  <c r="AA342" i="1"/>
  <c r="N299" i="1"/>
  <c r="BQ56" i="1"/>
  <c r="DV449" i="1"/>
  <c r="BB240" i="1"/>
  <c r="DU59" i="1"/>
  <c r="EJ187" i="1"/>
  <c r="DG476" i="1"/>
  <c r="CT309" i="1"/>
  <c r="DF459" i="1"/>
  <c r="BP160" i="1"/>
  <c r="Y170" i="1"/>
  <c r="CQ41" i="1"/>
  <c r="BQ157" i="1"/>
  <c r="EG50" i="1"/>
  <c r="BP482" i="1"/>
  <c r="N327" i="1"/>
  <c r="BQ22" i="1"/>
  <c r="EI140" i="1"/>
  <c r="EW21" i="1"/>
  <c r="CF368" i="1"/>
  <c r="AO263" i="1"/>
  <c r="CD83" i="1"/>
  <c r="DF488" i="1"/>
  <c r="EV281" i="1"/>
  <c r="DG436" i="1"/>
  <c r="EG358" i="1"/>
  <c r="EX204" i="1"/>
  <c r="DV82" i="1"/>
  <c r="EJ397" i="1"/>
  <c r="L371" i="1"/>
  <c r="BD495" i="1"/>
  <c r="DG383" i="1"/>
  <c r="CT112" i="1"/>
  <c r="EJ133" i="1"/>
  <c r="CC89" i="1"/>
  <c r="EJ54" i="1"/>
  <c r="DS191" i="1"/>
  <c r="N12" i="1"/>
  <c r="CD380" i="1"/>
  <c r="BR178" i="1"/>
  <c r="DU259" i="1"/>
  <c r="BP238" i="1"/>
  <c r="CQ293" i="1"/>
  <c r="BO9" i="1"/>
  <c r="CR316" i="1"/>
  <c r="DT348" i="1"/>
  <c r="EH394" i="1"/>
  <c r="AP149" i="1"/>
  <c r="BO166" i="1"/>
  <c r="CT356" i="1"/>
  <c r="BD448" i="1"/>
  <c r="DU236" i="1"/>
  <c r="EW28" i="1"/>
  <c r="CC275" i="1"/>
  <c r="AM390" i="1"/>
  <c r="BB218" i="1"/>
  <c r="CS22" i="1"/>
  <c r="AN388" i="1"/>
  <c r="K226" i="1"/>
  <c r="EI356" i="1"/>
  <c r="AO437" i="1"/>
  <c r="BQ62" i="1"/>
  <c r="BQ394" i="1"/>
  <c r="CR298" i="1"/>
  <c r="L18" i="1"/>
  <c r="N490" i="1"/>
  <c r="Z179" i="1"/>
  <c r="EW11" i="1"/>
  <c r="CC31" i="1"/>
  <c r="L227" i="1"/>
  <c r="BP473" i="1"/>
  <c r="EJ310" i="1"/>
  <c r="L426" i="1"/>
  <c r="EX31" i="1"/>
  <c r="EV74" i="1"/>
  <c r="CD105" i="1"/>
  <c r="EW371" i="1"/>
  <c r="AA104" i="1"/>
  <c r="EW495" i="1"/>
  <c r="EW477" i="1"/>
  <c r="AM87" i="1"/>
  <c r="L293" i="1"/>
  <c r="M248" i="1"/>
  <c r="K106" i="1"/>
  <c r="DH90" i="1"/>
  <c r="EI489" i="1"/>
  <c r="AO61" i="1"/>
  <c r="AP411" i="1"/>
  <c r="AA460" i="1"/>
  <c r="BA93" i="1"/>
  <c r="BR67" i="1"/>
  <c r="EJ248" i="1"/>
  <c r="CT388" i="1"/>
  <c r="DV139" i="1"/>
  <c r="CS24" i="1"/>
  <c r="BA157" i="1"/>
  <c r="BO468" i="1"/>
  <c r="L338" i="1"/>
  <c r="DT147" i="1"/>
  <c r="CD114" i="1"/>
  <c r="EG320" i="1"/>
  <c r="CE158" i="1"/>
  <c r="AA298" i="1"/>
  <c r="DV210" i="1"/>
  <c r="AP25" i="1"/>
  <c r="Z430" i="1"/>
  <c r="CS280" i="1"/>
  <c r="EW302" i="1"/>
  <c r="BP191" i="1"/>
  <c r="DE318" i="1"/>
  <c r="DE54" i="1"/>
  <c r="DF81" i="1"/>
  <c r="BD267" i="1"/>
  <c r="BO133" i="1"/>
  <c r="DU280" i="1"/>
  <c r="K158" i="1"/>
  <c r="CS497" i="1"/>
  <c r="EW391" i="1"/>
  <c r="Z308" i="1"/>
  <c r="AB138" i="1"/>
  <c r="BC429" i="1"/>
  <c r="EV354" i="1"/>
  <c r="DE274" i="1"/>
  <c r="BR36" i="1"/>
  <c r="N223" i="1"/>
  <c r="EU213" i="1"/>
  <c r="N1376" i="5"/>
  <c r="N5004" i="5"/>
  <c r="N6185" i="5"/>
  <c r="N5088" i="5"/>
  <c r="N1265" i="5"/>
  <c r="N599" i="5"/>
  <c r="N5082" i="5"/>
  <c r="N2389" i="5"/>
  <c r="N1140" i="5"/>
  <c r="N3683" i="5"/>
  <c r="N6762" i="5"/>
  <c r="N3322" i="5"/>
  <c r="N6148" i="5"/>
  <c r="N3956" i="5"/>
  <c r="N3111" i="5"/>
  <c r="N5999" i="5"/>
  <c r="N154" i="5"/>
  <c r="N2078" i="5"/>
  <c r="N1879" i="5"/>
  <c r="N5644" i="5"/>
  <c r="N2587" i="5"/>
  <c r="N1360" i="5"/>
  <c r="N2705" i="5"/>
  <c r="N2384" i="5"/>
  <c r="N780" i="5"/>
  <c r="N6338" i="5"/>
  <c r="N3874" i="5"/>
  <c r="N2203" i="5"/>
  <c r="N3843" i="5"/>
  <c r="N2552" i="5"/>
  <c r="N71" i="5"/>
  <c r="N120" i="5"/>
  <c r="K107" i="1"/>
  <c r="BO284" i="1"/>
  <c r="DT220" i="1"/>
  <c r="BD153" i="1"/>
  <c r="BB454" i="1"/>
  <c r="DE59" i="1"/>
  <c r="CD478" i="1"/>
  <c r="DH379" i="1"/>
  <c r="DE358" i="1"/>
  <c r="DH50" i="1"/>
  <c r="DF185" i="1"/>
  <c r="BC294" i="1"/>
  <c r="BP270" i="1"/>
  <c r="DH340" i="1"/>
  <c r="Z31" i="1"/>
  <c r="DF364" i="1"/>
  <c r="CT32" i="1"/>
  <c r="DV326" i="1"/>
  <c r="EI307" i="1"/>
  <c r="AM136" i="1"/>
  <c r="N411" i="1"/>
  <c r="CS478" i="1"/>
  <c r="EW287" i="1"/>
  <c r="A7" i="1"/>
  <c r="DV97" i="1"/>
  <c r="Y60" i="1"/>
  <c r="AA470" i="1"/>
  <c r="AO280" i="1"/>
  <c r="AO448" i="1"/>
  <c r="EG213" i="1"/>
  <c r="BB256" i="1"/>
  <c r="DE41" i="1"/>
  <c r="EJ17" i="1"/>
  <c r="Z273" i="1"/>
  <c r="CF17" i="1"/>
  <c r="CR150" i="1"/>
  <c r="BP211" i="1"/>
  <c r="DV117" i="1"/>
  <c r="AP432" i="1"/>
  <c r="CC274" i="1"/>
  <c r="AP446" i="1"/>
  <c r="EI43" i="1"/>
  <c r="CR70" i="1"/>
  <c r="DG182" i="1"/>
  <c r="DT296" i="1"/>
  <c r="DH282" i="1"/>
  <c r="EJ331" i="1"/>
  <c r="M78" i="1"/>
  <c r="EV126" i="1"/>
  <c r="BR20" i="1"/>
  <c r="BA373" i="1"/>
  <c r="DS92" i="1"/>
  <c r="BD150" i="1"/>
  <c r="BA84" i="1"/>
  <c r="CR477" i="1"/>
  <c r="EV383" i="1"/>
  <c r="Z95" i="1"/>
  <c r="BA232" i="1"/>
  <c r="CF395" i="1"/>
  <c r="BD307" i="1"/>
  <c r="CS346" i="1"/>
  <c r="EX297" i="1"/>
  <c r="CE382" i="1"/>
  <c r="AP211" i="1"/>
  <c r="CS482" i="1"/>
  <c r="EW89" i="1"/>
  <c r="EJ251" i="1"/>
  <c r="CC102" i="1"/>
  <c r="Y185" i="1"/>
  <c r="BQ379" i="1"/>
  <c r="CT77" i="1"/>
  <c r="BQ97" i="1"/>
  <c r="CD496" i="1"/>
  <c r="DV384" i="1"/>
  <c r="AM226" i="1"/>
  <c r="AB103" i="1"/>
  <c r="CR374" i="1"/>
  <c r="CR386" i="1"/>
  <c r="AA404" i="1"/>
  <c r="BO46" i="1"/>
  <c r="AO454" i="1"/>
  <c r="BQ490" i="1"/>
  <c r="DT476" i="1"/>
  <c r="CQ180" i="1"/>
  <c r="CT188" i="1"/>
  <c r="EH431" i="1"/>
  <c r="AA480" i="1"/>
  <c r="AB487" i="1"/>
  <c r="EV349" i="1"/>
  <c r="AB219" i="1"/>
  <c r="DT88" i="1"/>
  <c r="EH80" i="1"/>
  <c r="CC370" i="1"/>
  <c r="DU129" i="1"/>
  <c r="DT478" i="1"/>
  <c r="BD232" i="1"/>
  <c r="DV451" i="1"/>
  <c r="BP433" i="1"/>
  <c r="BR477" i="1"/>
  <c r="Y371" i="1"/>
  <c r="M201" i="1"/>
  <c r="N1972" i="5"/>
  <c r="N6221" i="5"/>
  <c r="N4362" i="5"/>
  <c r="N3721" i="5"/>
  <c r="N6324" i="5"/>
  <c r="N5724" i="5"/>
  <c r="N2616" i="5"/>
  <c r="N2387" i="5"/>
  <c r="N5145" i="5"/>
  <c r="N5289" i="5"/>
  <c r="N3722" i="5"/>
  <c r="N37" i="5"/>
  <c r="N2355" i="5"/>
  <c r="N3963" i="5"/>
  <c r="N3248" i="5"/>
  <c r="N816" i="5"/>
  <c r="N3002" i="5"/>
  <c r="N3243" i="5"/>
  <c r="N6801" i="5"/>
  <c r="N779" i="5"/>
  <c r="N820" i="5"/>
  <c r="N6496" i="5"/>
  <c r="N325" i="5"/>
  <c r="N799" i="5"/>
  <c r="N2647" i="5"/>
  <c r="N2361" i="5"/>
  <c r="N2557" i="5"/>
  <c r="N853" i="5"/>
  <c r="N1981" i="5"/>
  <c r="N5966" i="5"/>
  <c r="N1343" i="5"/>
  <c r="N2478" i="5"/>
  <c r="Y376" i="1"/>
  <c r="EV396" i="1"/>
  <c r="BQ267" i="1"/>
  <c r="BP163" i="1"/>
  <c r="AP265" i="1"/>
  <c r="EH340" i="1"/>
  <c r="AA420" i="1"/>
  <c r="CS91" i="1"/>
  <c r="DH452" i="1"/>
  <c r="EJ409" i="1"/>
  <c r="AN320" i="1"/>
  <c r="EU306" i="1"/>
  <c r="EU212" i="1"/>
  <c r="DU266" i="1"/>
  <c r="DE99" i="1"/>
  <c r="DH375" i="1"/>
  <c r="EG78" i="1"/>
  <c r="EX17" i="1"/>
  <c r="DG365" i="1"/>
  <c r="M36" i="1"/>
  <c r="CR478" i="1"/>
  <c r="DF114" i="1"/>
  <c r="BO210" i="1"/>
  <c r="Z347" i="1"/>
  <c r="AM113" i="1"/>
  <c r="DV388" i="1"/>
  <c r="CC71" i="1"/>
  <c r="CT247" i="1"/>
  <c r="CF172" i="1"/>
  <c r="DE307" i="1"/>
  <c r="AA430" i="1"/>
  <c r="EX249" i="1"/>
  <c r="CT307" i="1"/>
  <c r="BA230" i="1"/>
  <c r="CF66" i="1"/>
  <c r="CQ262" i="1"/>
  <c r="AB273" i="1"/>
  <c r="BO152" i="1"/>
  <c r="M212" i="1"/>
  <c r="CF499" i="1"/>
  <c r="AO187" i="1"/>
  <c r="AB22" i="1"/>
  <c r="AM407" i="1"/>
  <c r="DG449" i="1"/>
  <c r="AB316" i="1"/>
  <c r="AB83" i="1"/>
  <c r="AP268" i="1"/>
  <c r="AB194" i="1"/>
  <c r="BC249" i="1"/>
  <c r="Y441" i="1"/>
  <c r="EX158" i="1"/>
  <c r="AO349" i="1"/>
  <c r="EX47" i="1"/>
  <c r="AB190" i="1"/>
  <c r="BP252" i="1"/>
  <c r="AA407" i="1"/>
  <c r="BA477" i="1"/>
  <c r="DH167" i="1"/>
  <c r="CT174" i="1"/>
  <c r="EW25" i="1"/>
  <c r="BO136" i="1"/>
  <c r="AP208" i="1"/>
  <c r="DF450" i="1"/>
  <c r="DU233" i="1"/>
  <c r="BO462" i="1"/>
  <c r="EJ239" i="1"/>
  <c r="AB166" i="1"/>
  <c r="CT12" i="1"/>
  <c r="EJ421" i="1"/>
  <c r="K29" i="1"/>
  <c r="DS93" i="1"/>
  <c r="EG365" i="1"/>
  <c r="EH23" i="1"/>
  <c r="N358" i="1"/>
  <c r="BQ496" i="1"/>
  <c r="EV208" i="1"/>
  <c r="BO452" i="1"/>
  <c r="Z459" i="1"/>
  <c r="K439" i="1"/>
  <c r="CR283" i="1"/>
  <c r="BP66" i="1"/>
  <c r="BC384" i="1"/>
  <c r="DT439" i="1"/>
  <c r="CF206" i="1"/>
  <c r="BA229" i="1"/>
  <c r="EJ163" i="1"/>
  <c r="BP418" i="1"/>
  <c r="M132" i="1"/>
  <c r="EI430" i="1"/>
  <c r="CE333" i="1"/>
  <c r="BR136" i="1"/>
  <c r="CQ266" i="1"/>
  <c r="DH495" i="1"/>
  <c r="EJ302" i="1"/>
  <c r="DH126" i="1"/>
  <c r="CE177" i="1"/>
  <c r="BA52" i="1"/>
  <c r="DG396" i="1"/>
  <c r="CS79" i="1"/>
  <c r="EH100" i="1"/>
  <c r="EW308" i="1"/>
  <c r="N355" i="1"/>
  <c r="DE126" i="1"/>
  <c r="AP41" i="1"/>
  <c r="BB165" i="1"/>
  <c r="BD45" i="1"/>
  <c r="DG374" i="1"/>
  <c r="BA120" i="1"/>
  <c r="DH292" i="1"/>
  <c r="L405" i="1"/>
  <c r="AB331" i="1"/>
  <c r="AO196" i="1"/>
  <c r="BR264" i="1"/>
  <c r="BD401" i="1"/>
  <c r="CS374" i="1"/>
  <c r="BC14" i="1"/>
  <c r="DF26" i="1"/>
  <c r="CS421" i="1"/>
  <c r="BC408" i="1"/>
  <c r="CE339" i="1"/>
  <c r="DS261" i="1"/>
  <c r="CQ182" i="1"/>
  <c r="DV13" i="1"/>
  <c r="EH211" i="1"/>
  <c r="DU121" i="1"/>
  <c r="EX253" i="1"/>
  <c r="AP377" i="1"/>
  <c r="CQ207" i="1"/>
  <c r="CS323" i="1"/>
  <c r="DH196" i="1"/>
  <c r="AA52" i="1"/>
  <c r="DF10" i="1"/>
  <c r="Y263" i="1"/>
  <c r="CD379" i="1"/>
  <c r="BQ479" i="1"/>
  <c r="DS180" i="1"/>
  <c r="DF14" i="1"/>
  <c r="DT291" i="1"/>
  <c r="BD227" i="1"/>
  <c r="EI390" i="1"/>
  <c r="EH290" i="1"/>
  <c r="DU406" i="1"/>
  <c r="CD195" i="1"/>
  <c r="N212" i="1"/>
  <c r="BB437" i="1"/>
  <c r="BB336" i="1"/>
  <c r="CQ242" i="1"/>
  <c r="M314" i="1"/>
  <c r="EX265" i="1"/>
  <c r="DE247" i="1"/>
  <c r="CS183" i="1"/>
  <c r="AP115" i="1"/>
  <c r="EJ268" i="1"/>
  <c r="BL2" i="2"/>
  <c r="CS113" i="1"/>
  <c r="DG283" i="1"/>
  <c r="DV422" i="1"/>
  <c r="EU201" i="1"/>
  <c r="Y174" i="1"/>
  <c r="CR182" i="1"/>
  <c r="CQ386" i="1"/>
  <c r="AA357" i="1"/>
  <c r="DE53" i="1"/>
  <c r="CS427" i="1"/>
  <c r="DV468" i="1"/>
  <c r="AB377" i="1"/>
  <c r="K481" i="1"/>
  <c r="EH13" i="1"/>
  <c r="CQ269" i="1"/>
  <c r="EH280" i="1"/>
  <c r="M452" i="1"/>
  <c r="CD215" i="1"/>
  <c r="BC28" i="1"/>
  <c r="CR321" i="1"/>
  <c r="DF77" i="1"/>
  <c r="CF11" i="1"/>
  <c r="CT200" i="1"/>
  <c r="DG379" i="1"/>
  <c r="CF301" i="1"/>
  <c r="BA256" i="1"/>
  <c r="Y390" i="1"/>
  <c r="CT147" i="1"/>
  <c r="AA184" i="1"/>
  <c r="Z335" i="1"/>
  <c r="K250" i="1"/>
  <c r="BP356" i="1"/>
  <c r="BQ441" i="1"/>
  <c r="EW408" i="1"/>
  <c r="DE350" i="1"/>
  <c r="EI194" i="1"/>
  <c r="EV427" i="1"/>
  <c r="BB25" i="1"/>
  <c r="AO353" i="1"/>
  <c r="AP417" i="1"/>
  <c r="BR83" i="1"/>
  <c r="CS223" i="1"/>
  <c r="DS358" i="1"/>
  <c r="EX190" i="1"/>
  <c r="AB122" i="1"/>
  <c r="Z452" i="1"/>
  <c r="AA186" i="1"/>
  <c r="BD377" i="1"/>
  <c r="Y341" i="1"/>
  <c r="BR378" i="1"/>
  <c r="L330" i="1"/>
  <c r="CR202" i="1"/>
  <c r="AO483" i="1"/>
  <c r="BA442" i="1"/>
  <c r="N146" i="1"/>
  <c r="K163" i="1"/>
  <c r="BO195" i="1"/>
  <c r="DH387" i="1"/>
  <c r="BQ33" i="1"/>
  <c r="CE65" i="1"/>
  <c r="EJ378" i="1"/>
  <c r="BB408" i="1"/>
  <c r="CE422" i="1"/>
  <c r="DU297" i="1"/>
  <c r="CE318" i="1"/>
  <c r="CE147" i="1"/>
  <c r="CS261" i="1"/>
  <c r="EH496" i="1"/>
  <c r="DG166" i="1"/>
  <c r="N3223" i="5"/>
  <c r="N4136" i="5"/>
  <c r="N2890" i="5"/>
  <c r="N5892" i="5"/>
  <c r="N2015" i="5"/>
  <c r="N5309" i="5"/>
  <c r="N3158" i="5"/>
  <c r="N6836" i="5"/>
  <c r="N2714" i="5"/>
  <c r="N5501" i="5"/>
  <c r="N6028" i="5"/>
  <c r="N2201" i="5"/>
  <c r="N5686" i="5"/>
  <c r="N6944" i="5"/>
  <c r="N3916" i="5"/>
  <c r="N6977" i="5"/>
  <c r="N6205" i="5"/>
  <c r="N5667" i="5"/>
  <c r="N3323" i="5"/>
  <c r="N5600" i="5"/>
  <c r="N268" i="5"/>
  <c r="N1342" i="5"/>
  <c r="N86" i="5"/>
  <c r="Z184" i="1"/>
  <c r="CR135" i="1"/>
  <c r="CS360" i="1"/>
  <c r="L94" i="1"/>
  <c r="AO285" i="1"/>
  <c r="DE251" i="1"/>
  <c r="BA340" i="1"/>
  <c r="L74" i="1"/>
  <c r="BO388" i="1"/>
  <c r="EU449" i="1"/>
  <c r="CF86" i="1"/>
  <c r="BD264" i="1"/>
  <c r="DE286" i="1"/>
  <c r="CT151" i="1"/>
  <c r="EU224" i="1"/>
  <c r="BB383" i="1"/>
  <c r="AO484" i="1"/>
  <c r="CE204" i="1"/>
  <c r="CR250" i="1"/>
  <c r="L273" i="1"/>
  <c r="BA394" i="1"/>
  <c r="BD203" i="1"/>
  <c r="AM32" i="1"/>
  <c r="CR448" i="1"/>
  <c r="DE203" i="1"/>
  <c r="BD273" i="1"/>
  <c r="DH227" i="1"/>
  <c r="CQ338" i="1"/>
  <c r="DV472" i="1"/>
  <c r="Y444" i="1"/>
  <c r="EJ300" i="1"/>
  <c r="BA338" i="1"/>
  <c r="DT468" i="1"/>
  <c r="DV275" i="1"/>
  <c r="DH347" i="1"/>
  <c r="AM287" i="1"/>
  <c r="BC51" i="1"/>
  <c r="BP23" i="1"/>
  <c r="CE111" i="1"/>
  <c r="DT121" i="1"/>
  <c r="CS312" i="1"/>
  <c r="BP171" i="1"/>
  <c r="Z262" i="1"/>
  <c r="N487" i="1"/>
  <c r="BP411" i="1"/>
  <c r="CE181" i="1"/>
  <c r="EI369" i="1"/>
  <c r="M87" i="1"/>
  <c r="CQ100" i="1"/>
  <c r="BB56" i="1"/>
  <c r="EI19" i="1"/>
  <c r="CD141" i="1"/>
  <c r="CC269" i="1"/>
  <c r="CE189" i="1"/>
  <c r="BB234" i="1"/>
  <c r="AO339" i="1"/>
  <c r="EI32" i="1"/>
  <c r="DH455" i="1"/>
  <c r="Z342" i="1"/>
  <c r="CS58" i="1"/>
  <c r="AO367" i="1"/>
  <c r="DT57" i="1"/>
  <c r="Y320" i="1"/>
  <c r="AN93" i="1"/>
  <c r="EH43" i="1"/>
  <c r="BB329" i="1"/>
  <c r="DF251" i="1"/>
  <c r="EX339" i="1"/>
  <c r="Y402" i="1"/>
  <c r="DE116" i="1"/>
  <c r="EH335" i="1"/>
  <c r="AO331" i="1"/>
  <c r="AM106" i="1"/>
  <c r="Z231" i="1"/>
  <c r="M259" i="1"/>
  <c r="DT421" i="1"/>
  <c r="BQ408" i="1"/>
  <c r="EJ197" i="1"/>
  <c r="CD77" i="1"/>
  <c r="DE202" i="1"/>
  <c r="DS298" i="1"/>
  <c r="BA381" i="1"/>
  <c r="CS42" i="1"/>
  <c r="EH252" i="1"/>
  <c r="DG163" i="1"/>
  <c r="EJ277" i="1"/>
  <c r="CE454" i="1"/>
  <c r="EV477" i="1"/>
  <c r="CF183" i="1"/>
  <c r="CR339" i="1"/>
  <c r="DV245" i="1"/>
  <c r="Y106" i="1"/>
  <c r="DS499" i="1"/>
  <c r="EV284" i="1"/>
  <c r="CF10" i="1"/>
  <c r="BB477" i="1"/>
  <c r="EH259" i="1"/>
  <c r="AP256" i="1"/>
  <c r="CC259" i="1"/>
  <c r="DS450" i="1"/>
  <c r="CC88" i="1"/>
  <c r="CD395" i="1"/>
  <c r="BC203" i="1"/>
  <c r="DF500" i="1"/>
  <c r="CD60" i="1"/>
  <c r="EG380" i="1"/>
  <c r="CT10" i="1"/>
  <c r="DE454" i="1"/>
  <c r="BR246" i="1"/>
  <c r="AO84" i="1"/>
  <c r="BP153" i="1"/>
  <c r="DV480" i="1"/>
  <c r="BP244" i="1"/>
  <c r="DG79" i="1"/>
  <c r="DV400" i="1"/>
  <c r="EV151" i="1"/>
  <c r="BP393" i="1"/>
  <c r="N366" i="1"/>
  <c r="BC293" i="1"/>
  <c r="EJ224" i="1"/>
  <c r="CR483" i="1"/>
  <c r="M208" i="1"/>
  <c r="BO248" i="1"/>
  <c r="CF397" i="1"/>
  <c r="BA281" i="1"/>
  <c r="EX238" i="1"/>
  <c r="M205" i="1"/>
  <c r="AM227" i="1"/>
  <c r="CR205" i="1"/>
  <c r="DV397" i="1"/>
  <c r="BB84" i="1"/>
  <c r="BA32" i="1"/>
  <c r="AA499" i="1"/>
  <c r="DS235" i="1"/>
  <c r="DG318" i="1"/>
  <c r="BO309" i="1"/>
  <c r="CF326" i="1"/>
  <c r="BB46" i="1"/>
  <c r="EU244" i="1"/>
  <c r="BO315" i="1"/>
  <c r="EJ314" i="1"/>
  <c r="EX114" i="1"/>
  <c r="AB158" i="1"/>
  <c r="DU61" i="1"/>
  <c r="EU276" i="1"/>
  <c r="BO486" i="1"/>
  <c r="CD279" i="1"/>
  <c r="DF216" i="1"/>
  <c r="L137" i="1"/>
  <c r="EG83" i="1"/>
  <c r="L72" i="1"/>
  <c r="EJ287" i="1"/>
  <c r="DS494" i="1"/>
  <c r="BO130" i="1"/>
  <c r="EV135" i="1"/>
  <c r="N390" i="1"/>
  <c r="BB62" i="1"/>
  <c r="AO372" i="1"/>
  <c r="Y139" i="1"/>
  <c r="CC229" i="1"/>
  <c r="BD172" i="1"/>
  <c r="EJ164" i="1"/>
  <c r="DH26" i="1"/>
  <c r="AO74" i="1"/>
  <c r="BD43" i="1"/>
  <c r="AO192" i="1"/>
  <c r="CQ144" i="1"/>
  <c r="BD117" i="1"/>
  <c r="AB278" i="1"/>
  <c r="BA196" i="1"/>
  <c r="EI212" i="1"/>
  <c r="CR400" i="1"/>
  <c r="CE163" i="1"/>
  <c r="CS240" i="1"/>
  <c r="BO39" i="1"/>
  <c r="CC413" i="1"/>
  <c r="AM228" i="1"/>
  <c r="AA91" i="1"/>
  <c r="DH53" i="1"/>
  <c r="EG56" i="1"/>
  <c r="EI243" i="1"/>
  <c r="AM94" i="1"/>
  <c r="EW365" i="1"/>
  <c r="DT477" i="1"/>
  <c r="AB493" i="1"/>
  <c r="BD142" i="1"/>
  <c r="Z325" i="1"/>
  <c r="BO228" i="1"/>
  <c r="DG377" i="1"/>
  <c r="DH235" i="1"/>
  <c r="AO182" i="1"/>
  <c r="DE215" i="1"/>
  <c r="CD249" i="1"/>
  <c r="EX278" i="1"/>
  <c r="DE300" i="1"/>
  <c r="DT236" i="1"/>
  <c r="BR310" i="1"/>
  <c r="DH18" i="1"/>
  <c r="M302" i="1"/>
  <c r="BP117" i="1"/>
  <c r="EW68" i="1"/>
  <c r="AN135" i="1"/>
  <c r="DT178" i="1"/>
  <c r="DF43" i="1"/>
  <c r="DG73" i="1"/>
  <c r="AB233" i="1"/>
  <c r="EX484" i="1"/>
  <c r="DE333" i="1"/>
  <c r="AB221" i="1"/>
  <c r="DS46" i="1"/>
  <c r="CQ256" i="1"/>
  <c r="EG275" i="1"/>
  <c r="K321" i="1"/>
  <c r="CQ191" i="1"/>
  <c r="DS469" i="1"/>
  <c r="DH103" i="1"/>
  <c r="BR172" i="1"/>
  <c r="EG145" i="1"/>
  <c r="N242" i="1"/>
  <c r="AO124" i="1"/>
  <c r="EU88" i="1"/>
  <c r="DH136" i="1"/>
  <c r="Y395" i="1"/>
  <c r="EU54" i="1"/>
  <c r="EW292" i="1"/>
  <c r="AM350" i="1"/>
  <c r="EI233" i="1"/>
  <c r="BR261" i="1"/>
  <c r="AN52" i="1"/>
  <c r="EW284" i="1"/>
  <c r="BA222" i="1"/>
  <c r="EW378" i="1"/>
  <c r="M358" i="1"/>
  <c r="K225" i="1"/>
  <c r="EI111" i="1"/>
  <c r="BR21" i="1"/>
  <c r="DU281" i="1"/>
  <c r="CS338" i="1"/>
  <c r="AP159" i="1"/>
  <c r="N2598" i="5"/>
  <c r="N1627" i="5"/>
  <c r="N2780" i="5"/>
  <c r="N1325" i="5"/>
  <c r="N6843" i="5"/>
  <c r="N5273" i="5"/>
  <c r="N1200" i="5"/>
  <c r="N3853" i="5"/>
  <c r="N2063" i="5"/>
  <c r="N1150" i="5"/>
  <c r="N1413" i="5"/>
  <c r="N2311" i="5"/>
  <c r="N6907" i="5"/>
  <c r="N1818" i="5"/>
  <c r="N2774" i="5"/>
  <c r="N3573" i="5"/>
  <c r="N1483" i="5"/>
  <c r="N2056" i="5"/>
  <c r="N254" i="5"/>
  <c r="N1970" i="5"/>
  <c r="N2926" i="5"/>
  <c r="N1419" i="5"/>
  <c r="N112" i="5"/>
  <c r="AO273" i="1"/>
  <c r="EG385" i="1"/>
  <c r="AM57" i="1"/>
  <c r="L11" i="1"/>
  <c r="EX419" i="1"/>
  <c r="CR74" i="1"/>
  <c r="DS301" i="1"/>
  <c r="N412" i="1"/>
  <c r="AO363" i="1"/>
  <c r="EX132" i="1"/>
  <c r="EV486" i="1"/>
  <c r="Y480" i="1"/>
  <c r="DU51" i="1"/>
  <c r="CD375" i="1"/>
  <c r="AO313" i="1"/>
  <c r="AM379" i="1"/>
  <c r="EJ410" i="1"/>
  <c r="BP107" i="1"/>
  <c r="AA301" i="1"/>
  <c r="BB48" i="1"/>
  <c r="AP474" i="1"/>
  <c r="DF366" i="1"/>
  <c r="AP191" i="1"/>
  <c r="DV418" i="1"/>
  <c r="DT168" i="1"/>
  <c r="Y418" i="1"/>
  <c r="CS60" i="1"/>
  <c r="DH298" i="1"/>
  <c r="EH175" i="1"/>
  <c r="L247" i="1"/>
  <c r="K92" i="1"/>
  <c r="AP158" i="1"/>
  <c r="AA163" i="1"/>
  <c r="CD59" i="1"/>
  <c r="CQ493" i="1"/>
  <c r="AN225" i="1"/>
  <c r="EH260" i="1"/>
  <c r="K246" i="1"/>
  <c r="DT356" i="1"/>
  <c r="N470" i="1"/>
  <c r="EU64" i="1"/>
  <c r="BC82" i="1"/>
  <c r="CF278" i="1"/>
  <c r="AN447" i="1"/>
  <c r="Y353" i="1"/>
  <c r="DH447" i="1"/>
  <c r="DU248" i="1"/>
  <c r="AM120" i="1"/>
  <c r="EJ281" i="1"/>
  <c r="EI17" i="1"/>
  <c r="BD497" i="1"/>
  <c r="AB198" i="1"/>
  <c r="N196" i="1"/>
  <c r="AP87" i="1"/>
  <c r="L497" i="1"/>
  <c r="BC462" i="1"/>
  <c r="BR359" i="1"/>
  <c r="AA183" i="1"/>
  <c r="AM111" i="1"/>
  <c r="BA73" i="1"/>
  <c r="EU203" i="1"/>
  <c r="Z396" i="1"/>
  <c r="CE51" i="1"/>
  <c r="BR236" i="1"/>
  <c r="K23" i="1"/>
  <c r="K147" i="1"/>
  <c r="EJ84" i="1"/>
  <c r="DS389" i="1"/>
  <c r="DU435" i="1"/>
  <c r="BD482" i="1"/>
  <c r="DH493" i="1"/>
  <c r="BB434" i="1"/>
  <c r="BP311" i="1"/>
  <c r="AO432" i="1"/>
  <c r="K165" i="1"/>
  <c r="K144" i="1"/>
  <c r="EH18" i="1"/>
  <c r="BQ99" i="1"/>
  <c r="BC430" i="1"/>
  <c r="L168" i="1"/>
  <c r="BB319" i="1"/>
  <c r="BP74" i="1"/>
  <c r="DS88" i="1"/>
  <c r="DE78" i="1"/>
  <c r="CC412" i="1"/>
  <c r="DS155" i="1"/>
  <c r="N70" i="1"/>
  <c r="L317" i="1"/>
  <c r="DV243" i="1"/>
  <c r="BQ59" i="1"/>
  <c r="EJ493" i="1"/>
  <c r="EJ256" i="1"/>
  <c r="CT452" i="1"/>
  <c r="CR120" i="1"/>
  <c r="DU58" i="1"/>
  <c r="DH177" i="1"/>
  <c r="M121" i="1"/>
  <c r="L37" i="1"/>
  <c r="EJ78" i="1"/>
  <c r="EI104" i="1"/>
  <c r="N484" i="1"/>
  <c r="BP85" i="1"/>
  <c r="L480" i="1"/>
  <c r="DV498" i="1"/>
  <c r="EV102" i="1"/>
  <c r="AN488" i="1"/>
  <c r="BC472" i="1"/>
  <c r="EJ320" i="1"/>
  <c r="DV213" i="1"/>
  <c r="BP199" i="1"/>
  <c r="BP98" i="1"/>
  <c r="AN9" i="1"/>
  <c r="Z354" i="1"/>
  <c r="AM171" i="1"/>
  <c r="EI156" i="1"/>
  <c r="CE349" i="1"/>
  <c r="CF468" i="1"/>
  <c r="BB118" i="1"/>
  <c r="K445" i="1"/>
  <c r="EI103" i="1"/>
  <c r="M330" i="1"/>
  <c r="BA217" i="1"/>
  <c r="DV92" i="1"/>
  <c r="CE420" i="1"/>
  <c r="DE120" i="1"/>
  <c r="N399" i="1"/>
  <c r="EX35" i="1"/>
  <c r="DF444" i="1"/>
  <c r="CS328" i="1"/>
  <c r="BC164" i="1"/>
  <c r="EV419" i="1"/>
  <c r="CF256" i="1"/>
  <c r="CF439" i="1"/>
  <c r="BB305" i="1"/>
  <c r="AP442" i="1"/>
  <c r="CT199" i="1"/>
  <c r="EI320" i="1"/>
  <c r="AN250" i="1"/>
  <c r="CQ367" i="1"/>
  <c r="EH435" i="1"/>
  <c r="AN56" i="1"/>
  <c r="DU167" i="1"/>
  <c r="EU336" i="1"/>
  <c r="CF55" i="1"/>
  <c r="EV272" i="1"/>
  <c r="BO476" i="1"/>
  <c r="DU323" i="1"/>
  <c r="CQ227" i="1"/>
  <c r="BB224" i="1"/>
  <c r="EU160" i="1"/>
  <c r="BP460" i="1"/>
  <c r="Y273" i="1"/>
  <c r="DT414" i="1"/>
  <c r="DV288" i="1"/>
  <c r="BD214" i="1"/>
  <c r="DV290" i="1"/>
  <c r="CT89" i="1"/>
  <c r="EG199" i="1"/>
  <c r="K261" i="1"/>
  <c r="EU105" i="1"/>
  <c r="AB155" i="1"/>
  <c r="DE312" i="1"/>
  <c r="EH424" i="1"/>
  <c r="BD136" i="1"/>
  <c r="BP168" i="1"/>
  <c r="EI276" i="1"/>
  <c r="DU344" i="1"/>
  <c r="M117" i="1"/>
  <c r="AN167" i="1"/>
  <c r="BO387" i="1"/>
  <c r="BA163" i="1"/>
  <c r="K206" i="1"/>
  <c r="EU341" i="1"/>
  <c r="AP230" i="1"/>
  <c r="EJ351" i="1"/>
  <c r="AA396" i="1"/>
  <c r="BQ472" i="1"/>
  <c r="EJ408" i="1"/>
  <c r="EJ361" i="1"/>
  <c r="DV161" i="1"/>
  <c r="EX499" i="1"/>
  <c r="CC160" i="1"/>
  <c r="DF389" i="1"/>
  <c r="DH392" i="1"/>
  <c r="CC258" i="1"/>
  <c r="L203" i="1"/>
  <c r="BB489" i="1"/>
  <c r="CR439" i="1"/>
  <c r="AO149" i="1"/>
  <c r="EJ106" i="1"/>
  <c r="EH69" i="1"/>
  <c r="DV495" i="1"/>
  <c r="BQ487" i="1"/>
  <c r="CC377" i="1"/>
  <c r="DG64" i="1"/>
  <c r="DH82" i="1"/>
  <c r="CD213" i="1"/>
  <c r="L350" i="1"/>
  <c r="BD47" i="1"/>
  <c r="BC148" i="1"/>
  <c r="EW482" i="1"/>
  <c r="CT159" i="1"/>
  <c r="EJ489" i="1"/>
  <c r="EV125" i="1"/>
  <c r="DF484" i="1"/>
  <c r="CQ442" i="1"/>
  <c r="EG68" i="1"/>
  <c r="K116" i="1"/>
  <c r="CT377" i="1"/>
  <c r="DG111" i="1"/>
  <c r="EW49" i="1"/>
  <c r="Z318" i="1"/>
  <c r="DV257" i="1"/>
  <c r="EX406" i="1"/>
  <c r="EH149" i="1"/>
  <c r="CE473" i="1"/>
  <c r="DU354" i="1"/>
  <c r="CE405" i="1"/>
  <c r="EH224" i="1"/>
  <c r="DH383" i="1"/>
  <c r="BR500" i="1"/>
  <c r="DS425" i="1"/>
  <c r="BO407" i="1"/>
  <c r="EW363" i="1"/>
  <c r="CQ483" i="1"/>
  <c r="DT343" i="1"/>
  <c r="DH376" i="1"/>
  <c r="AP118" i="1"/>
  <c r="BQ294" i="1"/>
  <c r="DG301" i="1"/>
  <c r="AP403" i="1"/>
  <c r="BP32" i="1"/>
  <c r="N902" i="5"/>
  <c r="N4215" i="5"/>
  <c r="N1271" i="5"/>
  <c r="N1031" i="5"/>
  <c r="N3081" i="5"/>
  <c r="N5160" i="5"/>
  <c r="N5852" i="5"/>
  <c r="N2289" i="5"/>
  <c r="N1480" i="5"/>
  <c r="N47" i="5"/>
  <c r="N2080" i="5"/>
  <c r="N1059" i="5"/>
  <c r="N1479" i="5"/>
  <c r="N6363" i="5"/>
  <c r="N5679" i="5"/>
  <c r="N6043" i="5"/>
  <c r="N1920" i="5"/>
  <c r="N802" i="5"/>
  <c r="N6039" i="5"/>
  <c r="N5636" i="5"/>
  <c r="N3908" i="5"/>
  <c r="N149" i="5"/>
  <c r="N689" i="5"/>
  <c r="AM310" i="1"/>
  <c r="AA159" i="1"/>
  <c r="CE402" i="1"/>
  <c r="BB23" i="1"/>
  <c r="EI338" i="1"/>
  <c r="DF238" i="1"/>
  <c r="CF112" i="1"/>
  <c r="L294" i="1"/>
  <c r="CC384" i="1"/>
  <c r="EX388" i="1"/>
  <c r="AP261" i="1"/>
  <c r="CT139" i="1"/>
  <c r="L111" i="1"/>
  <c r="EI265" i="1"/>
  <c r="BO85" i="1"/>
  <c r="BC266" i="1"/>
  <c r="EW178" i="1"/>
  <c r="CT354" i="1"/>
  <c r="DH76" i="1"/>
  <c r="DH373" i="1"/>
  <c r="AP18" i="1"/>
  <c r="DG366" i="1"/>
  <c r="EG348" i="1"/>
  <c r="EV366" i="1"/>
  <c r="BA491" i="1"/>
  <c r="AA174" i="1"/>
  <c r="K27" i="1"/>
  <c r="DH83" i="1"/>
  <c r="DV145" i="1"/>
  <c r="BO285" i="1"/>
  <c r="BB261" i="1"/>
  <c r="CD454" i="1"/>
  <c r="Y284" i="1"/>
  <c r="AB396" i="1"/>
  <c r="AA215" i="1"/>
  <c r="BP298" i="1"/>
  <c r="DU89" i="1"/>
  <c r="AA495" i="1"/>
  <c r="AN389" i="1"/>
  <c r="Y210" i="1"/>
  <c r="M166" i="1"/>
  <c r="BO223" i="1"/>
  <c r="EH425" i="1"/>
  <c r="AN490" i="1"/>
  <c r="EV405" i="1"/>
  <c r="CQ384" i="1"/>
  <c r="DT138" i="1"/>
  <c r="M409" i="1"/>
  <c r="DH412" i="1"/>
  <c r="AB207" i="1"/>
  <c r="CF393" i="1"/>
  <c r="DH229" i="1"/>
  <c r="EX468" i="1"/>
  <c r="DV94" i="1"/>
  <c r="BP422" i="1"/>
  <c r="DS53" i="1"/>
  <c r="BQ259" i="1"/>
  <c r="EG94" i="1"/>
  <c r="CC140" i="1"/>
  <c r="CS440" i="1"/>
  <c r="N81" i="1"/>
  <c r="CR224" i="1"/>
  <c r="EI326" i="1"/>
  <c r="BO155" i="1"/>
  <c r="EH171" i="1"/>
  <c r="DT289" i="1"/>
  <c r="L81" i="1"/>
  <c r="Y330" i="1"/>
  <c r="EU330" i="1"/>
  <c r="CQ366" i="1"/>
  <c r="DV446" i="1"/>
  <c r="CD211" i="1"/>
  <c r="AB383" i="1"/>
  <c r="DH88" i="1"/>
  <c r="CS491" i="1"/>
  <c r="CS165" i="1"/>
  <c r="DS28" i="1"/>
  <c r="AP378" i="1"/>
  <c r="N30" i="1"/>
  <c r="DE223" i="1"/>
  <c r="DH240" i="1"/>
  <c r="AM338" i="1"/>
  <c r="L27" i="1"/>
  <c r="CR15" i="1"/>
  <c r="DG293" i="1"/>
  <c r="BB209" i="1"/>
  <c r="EX184" i="1"/>
  <c r="DV128" i="1"/>
  <c r="BO325" i="1"/>
  <c r="AA394" i="1"/>
  <c r="CE121" i="1"/>
  <c r="BP212" i="1"/>
  <c r="M156" i="1"/>
  <c r="BA213" i="1"/>
  <c r="EV145" i="1"/>
  <c r="EG498" i="1"/>
  <c r="CQ410" i="1"/>
  <c r="CE303" i="1"/>
  <c r="DG189" i="1"/>
  <c r="DF31" i="1"/>
  <c r="BR125" i="1"/>
  <c r="CQ161" i="1"/>
  <c r="AB298" i="1"/>
  <c r="EI241" i="1"/>
  <c r="Z143" i="1"/>
  <c r="AO98" i="1"/>
  <c r="EV85" i="1"/>
  <c r="M260" i="1"/>
  <c r="CF19" i="1"/>
  <c r="BR438" i="1"/>
  <c r="CQ149" i="1"/>
  <c r="CC288" i="1"/>
  <c r="AM324" i="1"/>
  <c r="DU258" i="1"/>
  <c r="DU488" i="1"/>
  <c r="BA25" i="1"/>
  <c r="EJ387" i="1"/>
  <c r="N445" i="1"/>
  <c r="CC48" i="1"/>
  <c r="CR38" i="1"/>
  <c r="BA444" i="1"/>
  <c r="AB398" i="1"/>
  <c r="BQ169" i="1"/>
  <c r="DF278" i="1"/>
  <c r="BA447" i="1"/>
  <c r="DH156" i="1"/>
  <c r="DT180" i="1"/>
  <c r="EG203" i="1"/>
  <c r="EJ435" i="1"/>
  <c r="K390" i="1"/>
  <c r="Y257" i="1"/>
  <c r="DU491" i="1"/>
  <c r="AA300" i="1"/>
  <c r="CS402" i="1"/>
  <c r="CR324" i="1"/>
  <c r="CR318" i="1"/>
  <c r="M387" i="1"/>
  <c r="Z161" i="1"/>
  <c r="DT227" i="1"/>
  <c r="DT116" i="1"/>
  <c r="BA78" i="1"/>
  <c r="DS84" i="1"/>
  <c r="EV309" i="1"/>
  <c r="K196" i="1"/>
  <c r="CT255" i="1"/>
  <c r="DH430" i="1"/>
  <c r="EH250" i="1"/>
  <c r="CR125" i="1"/>
  <c r="BP282" i="1"/>
  <c r="AB42" i="1"/>
  <c r="DT125" i="1"/>
  <c r="CE72" i="1"/>
  <c r="DE306" i="1"/>
  <c r="BP427" i="1"/>
  <c r="N37" i="1"/>
  <c r="BQ213" i="1"/>
  <c r="AN368" i="1"/>
  <c r="AA57" i="1"/>
  <c r="AO429" i="1"/>
  <c r="DT148" i="1"/>
  <c r="EH27" i="1"/>
  <c r="BO29" i="1"/>
  <c r="CR303" i="1"/>
  <c r="CQ33" i="1"/>
  <c r="DV435" i="1"/>
  <c r="CQ194" i="1"/>
  <c r="DE490" i="1"/>
  <c r="Y17" i="1"/>
  <c r="BP455" i="1"/>
  <c r="BA481" i="1"/>
  <c r="EH126" i="1"/>
  <c r="CF87" i="1"/>
  <c r="BR291" i="1"/>
  <c r="EG378" i="1"/>
  <c r="DU379" i="1"/>
  <c r="EU196" i="1"/>
  <c r="CF129" i="1"/>
  <c r="BC452" i="1"/>
  <c r="DS128" i="1"/>
  <c r="BO416" i="1"/>
  <c r="DF159" i="1"/>
  <c r="AO229" i="1"/>
  <c r="CD460" i="1"/>
  <c r="K479" i="1"/>
  <c r="BA402" i="1"/>
  <c r="CF314" i="1"/>
  <c r="L428" i="1"/>
  <c r="CR159" i="1"/>
  <c r="M193" i="1"/>
  <c r="EW445" i="1"/>
  <c r="AO288" i="1"/>
  <c r="L295" i="1"/>
  <c r="DV96" i="1"/>
  <c r="BR481" i="1"/>
  <c r="EX305" i="1"/>
  <c r="N174" i="1"/>
  <c r="DF105" i="1"/>
  <c r="BQ383" i="1"/>
  <c r="EH234" i="1"/>
  <c r="EV314" i="1"/>
  <c r="CC450" i="1"/>
  <c r="M232" i="1"/>
  <c r="CT63" i="1"/>
  <c r="EI434" i="1"/>
  <c r="CR338" i="1"/>
  <c r="DT149" i="1"/>
  <c r="EU209" i="1"/>
  <c r="L192" i="1"/>
  <c r="AA96" i="1"/>
  <c r="AA391" i="1"/>
  <c r="CF62" i="1"/>
  <c r="EV311" i="1"/>
  <c r="Z148" i="1"/>
  <c r="EU147" i="1"/>
  <c r="CF452" i="1"/>
  <c r="CE200" i="1"/>
  <c r="BC302" i="1"/>
  <c r="EH102" i="1"/>
  <c r="M155" i="1"/>
  <c r="AN23" i="1"/>
  <c r="N1740" i="5"/>
  <c r="N4953" i="5"/>
  <c r="N5342" i="5"/>
  <c r="N2436" i="5"/>
  <c r="N381" i="5"/>
  <c r="N5753" i="5"/>
  <c r="N5906" i="5"/>
  <c r="N1047" i="5"/>
  <c r="N839" i="5"/>
  <c r="N263" i="5"/>
  <c r="N6527" i="5"/>
  <c r="N1225" i="5"/>
  <c r="N868" i="5"/>
  <c r="N5946" i="5"/>
  <c r="N7021" i="5"/>
  <c r="N6902" i="5"/>
  <c r="N2584" i="5"/>
  <c r="N2074" i="5"/>
  <c r="N6849" i="5"/>
  <c r="N3262" i="5"/>
  <c r="N6558" i="5"/>
  <c r="N4314" i="5"/>
  <c r="N114" i="5"/>
  <c r="L151" i="1"/>
  <c r="EH486" i="1"/>
  <c r="AN73" i="1"/>
  <c r="AM375" i="1"/>
  <c r="CF408" i="1"/>
  <c r="CC433" i="1"/>
  <c r="DG466" i="1"/>
  <c r="CT348" i="1"/>
  <c r="EV242" i="1"/>
  <c r="CC496" i="1"/>
  <c r="EJ252" i="1"/>
  <c r="AB204" i="1"/>
  <c r="BB39" i="1"/>
  <c r="CS94" i="1"/>
  <c r="EU220" i="1"/>
  <c r="AA355" i="1"/>
  <c r="N367" i="1"/>
  <c r="AO166" i="1"/>
  <c r="M382" i="1"/>
  <c r="AM48" i="1"/>
  <c r="BQ484" i="1"/>
  <c r="EW12" i="1"/>
  <c r="CC86" i="1"/>
  <c r="DH418" i="1"/>
  <c r="AB395" i="1"/>
  <c r="CC488" i="1"/>
  <c r="AM290" i="1"/>
  <c r="M467" i="1"/>
  <c r="BQ77" i="1"/>
  <c r="Y78" i="1"/>
  <c r="DV458" i="1"/>
  <c r="EH292" i="1"/>
  <c r="CE40" i="1"/>
  <c r="AB385" i="1"/>
  <c r="CR273" i="1"/>
  <c r="EI337" i="1"/>
  <c r="CF414" i="1"/>
  <c r="CC354" i="1"/>
  <c r="BC317" i="1"/>
  <c r="CT43" i="1"/>
  <c r="DG179" i="1"/>
  <c r="Y107" i="1"/>
  <c r="AN11" i="1"/>
  <c r="DS95" i="1"/>
  <c r="BQ129" i="1"/>
  <c r="BC314" i="1"/>
  <c r="DS253" i="1"/>
  <c r="AO312" i="1"/>
  <c r="EU152" i="1"/>
  <c r="BP291" i="1"/>
  <c r="AP50" i="1"/>
  <c r="AA379" i="1"/>
  <c r="DE156" i="1"/>
  <c r="AO43" i="1"/>
  <c r="EX478" i="1"/>
  <c r="BB404" i="1"/>
  <c r="EI442" i="1"/>
  <c r="BO362" i="1"/>
  <c r="CQ495" i="1"/>
  <c r="EX307" i="1"/>
  <c r="DT106" i="1"/>
  <c r="CS45" i="1"/>
  <c r="EH375" i="1"/>
  <c r="DU185" i="1"/>
  <c r="Z100" i="1"/>
  <c r="BC485" i="1"/>
  <c r="DV189" i="1"/>
  <c r="Z90" i="1"/>
  <c r="DH19" i="1"/>
  <c r="CQ12" i="1"/>
  <c r="AB99" i="1"/>
  <c r="EI467" i="1"/>
  <c r="BD447" i="1"/>
  <c r="DH358" i="1"/>
  <c r="CS121" i="1"/>
  <c r="DH28" i="1"/>
  <c r="DT461" i="1"/>
  <c r="BO271" i="1"/>
  <c r="Z479" i="1"/>
  <c r="CF289" i="1"/>
  <c r="AP90" i="1"/>
  <c r="DH485" i="1"/>
  <c r="BA198" i="1"/>
  <c r="AA160" i="1"/>
  <c r="CS391" i="1"/>
  <c r="DF42" i="1"/>
  <c r="BA200" i="1"/>
  <c r="BO105" i="1"/>
  <c r="CE226" i="1"/>
  <c r="BA117" i="1"/>
  <c r="DF184" i="1"/>
  <c r="EI465" i="1"/>
  <c r="AP192" i="1"/>
  <c r="DS435" i="1"/>
  <c r="BQ435" i="1"/>
  <c r="DV155" i="1"/>
  <c r="BD244" i="1"/>
  <c r="DG299" i="1"/>
  <c r="L452" i="1"/>
  <c r="AA416" i="1"/>
  <c r="DU193" i="1"/>
  <c r="BO406" i="1"/>
  <c r="EG268" i="1"/>
  <c r="Y119" i="1"/>
  <c r="BR130" i="1"/>
  <c r="CQ79" i="1"/>
  <c r="DF415" i="1"/>
  <c r="AB497" i="1"/>
  <c r="EV433" i="1"/>
  <c r="Z57" i="1"/>
  <c r="CQ328" i="1"/>
  <c r="CQ357" i="1"/>
  <c r="AA386" i="1"/>
  <c r="AM160" i="1"/>
  <c r="EU382" i="1"/>
  <c r="Y74" i="1"/>
  <c r="M267" i="1"/>
  <c r="AN464" i="1"/>
  <c r="DE105" i="1"/>
  <c r="BR55" i="1"/>
  <c r="EW314" i="1"/>
  <c r="BR396" i="1"/>
  <c r="DS318" i="1"/>
  <c r="BA233" i="1"/>
  <c r="DH25" i="1"/>
  <c r="EX220" i="1"/>
  <c r="CT163" i="1"/>
  <c r="EJ283" i="1"/>
  <c r="AP310" i="1"/>
  <c r="CC178" i="1"/>
  <c r="CT407" i="1"/>
  <c r="EV360" i="1"/>
  <c r="BO345" i="1"/>
  <c r="N303" i="1"/>
  <c r="DF208" i="1"/>
  <c r="AN274" i="1"/>
  <c r="BQ392" i="1"/>
  <c r="K12" i="1"/>
  <c r="CQ332" i="1"/>
  <c r="CC128" i="1"/>
  <c r="DS211" i="1"/>
  <c r="EW101" i="1"/>
  <c r="CR284" i="1"/>
  <c r="CC451" i="1"/>
  <c r="DH260" i="1"/>
  <c r="L495" i="1"/>
  <c r="Z204" i="1"/>
  <c r="DG52" i="1"/>
  <c r="EH209" i="1"/>
  <c r="BP353" i="1"/>
  <c r="Y234" i="1"/>
  <c r="K70" i="1"/>
  <c r="AN217" i="1"/>
  <c r="AO264" i="1"/>
  <c r="Z34" i="1"/>
  <c r="DV297" i="1"/>
  <c r="CC196" i="1"/>
  <c r="AB303" i="1"/>
  <c r="EV141" i="1"/>
  <c r="CF476" i="1"/>
  <c r="L461" i="1"/>
  <c r="AP284" i="1"/>
  <c r="EG139" i="1"/>
  <c r="EJ218" i="1"/>
  <c r="EW293" i="1"/>
  <c r="AN159" i="1"/>
  <c r="AO268" i="1"/>
  <c r="AM169" i="1"/>
  <c r="CC253" i="1"/>
  <c r="Z333" i="1"/>
  <c r="Y365" i="1"/>
  <c r="BB163" i="1"/>
  <c r="EH481" i="1"/>
  <c r="AM451" i="1"/>
  <c r="AB70" i="1"/>
  <c r="CR29" i="1"/>
  <c r="CS322" i="1"/>
  <c r="EI185" i="1"/>
  <c r="EU478" i="1"/>
  <c r="N127" i="1"/>
  <c r="EV307" i="1"/>
  <c r="DV260" i="1"/>
  <c r="AB394" i="1"/>
  <c r="EU487" i="1"/>
  <c r="EU151" i="1"/>
  <c r="BA203" i="1"/>
  <c r="DU366" i="1"/>
  <c r="EG415" i="1"/>
  <c r="BP312" i="1"/>
  <c r="AB85" i="1"/>
  <c r="CT244" i="1"/>
  <c r="CD234" i="1"/>
  <c r="BC236" i="1"/>
  <c r="CF173" i="1"/>
  <c r="DG46" i="1"/>
  <c r="DU145" i="1"/>
  <c r="CC151" i="1"/>
  <c r="CC47" i="1"/>
  <c r="AB267" i="1"/>
  <c r="DU256" i="1"/>
  <c r="AP358" i="1"/>
  <c r="AP461" i="1"/>
  <c r="EX289" i="1"/>
  <c r="Y246" i="1"/>
  <c r="DV171" i="1"/>
  <c r="BQ482" i="1"/>
  <c r="DV199" i="1"/>
  <c r="Z250" i="1"/>
  <c r="AN209" i="1"/>
  <c r="DU479" i="1"/>
  <c r="AP412" i="1"/>
  <c r="AO389" i="1"/>
  <c r="DT77" i="1"/>
  <c r="EH477" i="1"/>
  <c r="Y362" i="1"/>
  <c r="EU277" i="1"/>
  <c r="Y128" i="1"/>
  <c r="AO171" i="1"/>
  <c r="CR320" i="1"/>
  <c r="BP345" i="1"/>
  <c r="CC346" i="1"/>
  <c r="CS332" i="1"/>
  <c r="AA432" i="1"/>
  <c r="CC130" i="1"/>
  <c r="DS314" i="1"/>
  <c r="AM277" i="1"/>
  <c r="EH227" i="1"/>
  <c r="DH345" i="1"/>
  <c r="EG363" i="1"/>
  <c r="AO368" i="1"/>
  <c r="EH93" i="1"/>
  <c r="BP120" i="1"/>
  <c r="CF102" i="1"/>
  <c r="N3230" i="5"/>
  <c r="N1753" i="5"/>
  <c r="N5583" i="5"/>
  <c r="N1457" i="5"/>
  <c r="N4583" i="5"/>
  <c r="N5754" i="5"/>
  <c r="N6556" i="5"/>
  <c r="N3730" i="5"/>
  <c r="N6373" i="5"/>
  <c r="N6406" i="5"/>
  <c r="N3947" i="5"/>
  <c r="N828" i="5"/>
  <c r="N5497" i="5"/>
  <c r="N1020" i="5"/>
  <c r="N2683" i="5"/>
  <c r="N664" i="5"/>
  <c r="N2538" i="5"/>
  <c r="N5070" i="5"/>
  <c r="N2466" i="5"/>
  <c r="N6787" i="5"/>
  <c r="N1500" i="5"/>
  <c r="N69" i="5"/>
  <c r="N101" i="5"/>
  <c r="EW464" i="1"/>
  <c r="CF391" i="1"/>
  <c r="DG141" i="1"/>
  <c r="EJ474" i="1"/>
  <c r="Z492" i="1"/>
  <c r="DG253" i="1"/>
  <c r="BQ348" i="1"/>
  <c r="CR183" i="1"/>
  <c r="EH439" i="1"/>
  <c r="AN473" i="1"/>
  <c r="DF420" i="1"/>
  <c r="EV365" i="1"/>
  <c r="CF433" i="1"/>
  <c r="CD293" i="1"/>
  <c r="BC146" i="1"/>
  <c r="BO194" i="1"/>
  <c r="CF20" i="1"/>
  <c r="BO112" i="1"/>
  <c r="CD210" i="1"/>
  <c r="AO358" i="1"/>
  <c r="EH306" i="1"/>
  <c r="Z128" i="1"/>
  <c r="CS288" i="1"/>
  <c r="AO453" i="1"/>
  <c r="DT331" i="1"/>
  <c r="EG441" i="1"/>
  <c r="CR452" i="1"/>
  <c r="AO480" i="1"/>
  <c r="Y190" i="1"/>
  <c r="CQ289" i="1"/>
  <c r="BR370" i="1"/>
  <c r="DS192" i="1"/>
  <c r="BQ326" i="1"/>
  <c r="BD229" i="1"/>
  <c r="BQ345" i="1"/>
  <c r="AM54" i="1"/>
  <c r="EX342" i="1"/>
  <c r="DS464" i="1"/>
  <c r="CD33" i="1"/>
  <c r="L305" i="1"/>
  <c r="BD121" i="1"/>
  <c r="DT153" i="1"/>
  <c r="BP17" i="1"/>
  <c r="BP58" i="1"/>
  <c r="BP216" i="1"/>
  <c r="CR18" i="1"/>
  <c r="DS294" i="1"/>
  <c r="CE298" i="1"/>
  <c r="L475" i="1"/>
  <c r="BP406" i="1"/>
  <c r="AO248" i="1"/>
  <c r="BC297" i="1"/>
  <c r="K161" i="1"/>
  <c r="DV183" i="1"/>
  <c r="Y80" i="1"/>
  <c r="AO482" i="1"/>
  <c r="BD104" i="1"/>
  <c r="BP320" i="1"/>
  <c r="AA354" i="1"/>
  <c r="AB305" i="1"/>
  <c r="CD180" i="1"/>
  <c r="EI400" i="1"/>
  <c r="CE461" i="1"/>
  <c r="EI310" i="1"/>
  <c r="DG37" i="1"/>
  <c r="EX112" i="1"/>
  <c r="EH17" i="1"/>
  <c r="EX28" i="1"/>
  <c r="BO375" i="1"/>
  <c r="EW351" i="1"/>
  <c r="DV414" i="1"/>
  <c r="AO106" i="1"/>
  <c r="DU271" i="1"/>
  <c r="AP439" i="1"/>
  <c r="Z182" i="1"/>
  <c r="Y369" i="1"/>
  <c r="CR181" i="1"/>
  <c r="EX315" i="1"/>
  <c r="EG162" i="1"/>
  <c r="BB173" i="1"/>
  <c r="AO119" i="1"/>
  <c r="BB262" i="1"/>
  <c r="BC356" i="1"/>
  <c r="AO462" i="1"/>
  <c r="BO449" i="1"/>
  <c r="DF292" i="1"/>
  <c r="CE130" i="1"/>
  <c r="CF220" i="1"/>
  <c r="AO164" i="1"/>
  <c r="CS72" i="1"/>
  <c r="BC102" i="1"/>
  <c r="EX55" i="1"/>
  <c r="BA358" i="1"/>
  <c r="N126" i="1"/>
  <c r="AN264" i="1"/>
  <c r="K168" i="1"/>
  <c r="EX461" i="1"/>
  <c r="BB465" i="1"/>
  <c r="AB132" i="1"/>
  <c r="DE163" i="1"/>
  <c r="CF138" i="1"/>
  <c r="N255" i="1"/>
  <c r="EI246" i="1"/>
  <c r="AM494" i="1"/>
  <c r="DU74" i="1"/>
  <c r="DS485" i="1"/>
  <c r="M22" i="1"/>
  <c r="AA189" i="1"/>
  <c r="DS256" i="1"/>
  <c r="DT17" i="1"/>
  <c r="BD133" i="1"/>
  <c r="CQ165" i="1"/>
  <c r="EH48" i="1"/>
  <c r="CT262" i="1"/>
  <c r="CC461" i="1"/>
  <c r="CF411" i="1"/>
  <c r="BD131" i="1"/>
  <c r="BD49" i="1"/>
  <c r="EG177" i="1"/>
  <c r="AB59" i="1"/>
  <c r="BA12" i="1"/>
  <c r="BP379" i="1"/>
  <c r="AO136" i="1"/>
  <c r="CC453" i="1"/>
  <c r="BO413" i="1"/>
  <c r="AN379" i="1"/>
  <c r="K209" i="1"/>
  <c r="CC211" i="1"/>
  <c r="BR123" i="1"/>
  <c r="DS45" i="1"/>
  <c r="AN18" i="1"/>
  <c r="EI213" i="1"/>
  <c r="DV477" i="1"/>
  <c r="EI74" i="1"/>
  <c r="BA371" i="1"/>
  <c r="AA283" i="1"/>
  <c r="CR447" i="1"/>
  <c r="BA387" i="1"/>
  <c r="CF264" i="1"/>
  <c r="Y266" i="1"/>
  <c r="BQ163" i="1"/>
  <c r="EV274" i="1"/>
  <c r="EV162" i="1"/>
  <c r="Y32" i="1"/>
  <c r="AB56" i="1"/>
  <c r="DS422" i="1"/>
  <c r="Z121" i="1"/>
  <c r="CE237" i="1"/>
  <c r="BP294" i="1"/>
  <c r="AB89" i="1"/>
  <c r="CC67" i="1"/>
  <c r="EV140" i="1"/>
  <c r="CT474" i="1"/>
  <c r="Z375" i="1"/>
  <c r="AO110" i="1"/>
  <c r="DF47" i="1"/>
  <c r="M482" i="1"/>
  <c r="BC171" i="1"/>
  <c r="K249" i="1"/>
  <c r="CQ75" i="1"/>
  <c r="CC318" i="1"/>
  <c r="CF255" i="1"/>
  <c r="AN277" i="1"/>
  <c r="CT312" i="1"/>
  <c r="BC43" i="1"/>
  <c r="AM316" i="1"/>
  <c r="Z138" i="1"/>
  <c r="BB102" i="1"/>
  <c r="BA317" i="1"/>
  <c r="M125" i="1"/>
  <c r="Y372" i="1"/>
  <c r="N96" i="1"/>
  <c r="AP21" i="1"/>
  <c r="EU30" i="1"/>
  <c r="CS95" i="1"/>
  <c r="CD231" i="1"/>
  <c r="CS385" i="1"/>
  <c r="EW30" i="1"/>
  <c r="K45" i="1"/>
  <c r="DV248" i="1"/>
  <c r="AA367" i="1"/>
  <c r="AP319" i="1"/>
  <c r="EI45" i="1"/>
  <c r="BP76" i="1"/>
  <c r="EG352" i="1"/>
  <c r="AM34" i="1"/>
  <c r="AP352" i="1"/>
  <c r="DG257" i="1"/>
  <c r="EX330" i="1"/>
  <c r="EV132" i="1"/>
  <c r="BA170" i="1"/>
  <c r="CE27" i="1"/>
  <c r="DV202" i="1"/>
  <c r="BR465" i="1"/>
  <c r="EV17" i="1"/>
  <c r="DE483" i="1"/>
  <c r="DU497" i="1"/>
  <c r="AO416" i="1"/>
  <c r="CS178" i="1"/>
  <c r="N257" i="1"/>
  <c r="BC382" i="1"/>
  <c r="CF83" i="1"/>
  <c r="EH212" i="1"/>
  <c r="EH454" i="1"/>
  <c r="BB366" i="1"/>
  <c r="DF427" i="1"/>
  <c r="EH345" i="1"/>
  <c r="CQ20" i="1"/>
  <c r="DE189" i="1"/>
  <c r="K373" i="1"/>
  <c r="DH477" i="1"/>
  <c r="EV81" i="1"/>
  <c r="CC410" i="1"/>
  <c r="EJ173" i="1"/>
  <c r="DV116" i="1"/>
  <c r="CE35" i="1"/>
  <c r="DT309" i="1"/>
  <c r="Z35" i="1"/>
  <c r="DG464" i="1"/>
  <c r="AB80" i="1"/>
  <c r="DF146" i="1"/>
  <c r="AP387" i="1"/>
  <c r="EX331" i="1"/>
  <c r="AO176" i="1"/>
  <c r="EG497" i="1"/>
  <c r="BA37" i="1"/>
  <c r="AN164" i="1"/>
  <c r="K152" i="1"/>
  <c r="DF188" i="1"/>
  <c r="EU61" i="1"/>
  <c r="CC394" i="1"/>
  <c r="EG9" i="1"/>
  <c r="N4419" i="5"/>
  <c r="N5115" i="5"/>
  <c r="N4290" i="5"/>
  <c r="N3677" i="5"/>
  <c r="N212" i="5"/>
  <c r="N1014" i="5"/>
  <c r="N3899" i="5"/>
  <c r="N715" i="5"/>
  <c r="N4047" i="5"/>
  <c r="N6930" i="5"/>
  <c r="N4028" i="5"/>
  <c r="N6546" i="5"/>
  <c r="N1941" i="5"/>
  <c r="N7022" i="5"/>
  <c r="N2341" i="5"/>
  <c r="N2130" i="5"/>
  <c r="N6921" i="5"/>
  <c r="CD369" i="1"/>
  <c r="EX488" i="1"/>
  <c r="M262" i="1"/>
  <c r="AP367" i="1"/>
  <c r="BB170" i="1"/>
  <c r="CC220" i="1"/>
  <c r="BA366" i="1"/>
  <c r="EJ153" i="1"/>
  <c r="DH390" i="1"/>
  <c r="DG453" i="1"/>
  <c r="L421" i="1"/>
  <c r="BP424" i="1"/>
  <c r="BD299" i="1"/>
  <c r="DV164" i="1"/>
  <c r="AN34" i="1"/>
  <c r="AA74" i="1"/>
  <c r="AN140" i="1"/>
  <c r="CD294" i="1"/>
  <c r="Z480" i="1"/>
  <c r="EX138" i="1"/>
  <c r="CS333" i="1"/>
  <c r="Y378" i="1"/>
  <c r="Z462" i="1"/>
  <c r="EU110" i="1"/>
  <c r="BO127" i="1"/>
  <c r="BD289" i="1"/>
  <c r="DG243" i="1"/>
  <c r="EG447" i="1"/>
  <c r="L425" i="1"/>
  <c r="AA265" i="1"/>
  <c r="BO414" i="1"/>
  <c r="N274" i="1"/>
  <c r="EU252" i="1"/>
  <c r="BB151" i="1"/>
  <c r="CQ358" i="1"/>
  <c r="AS2" i="2"/>
  <c r="CD291" i="1"/>
  <c r="M173" i="1"/>
  <c r="BA310" i="1"/>
  <c r="CS148" i="1"/>
  <c r="DS479" i="1"/>
  <c r="L226" i="1"/>
  <c r="DV86" i="1"/>
  <c r="AN494" i="1"/>
  <c r="EH180" i="1"/>
  <c r="AA227" i="1"/>
  <c r="AM191" i="1"/>
  <c r="Y221" i="1"/>
  <c r="AA427" i="1"/>
  <c r="M198" i="1"/>
  <c r="CR348" i="1"/>
  <c r="EU437" i="1"/>
  <c r="AP62" i="1"/>
  <c r="CS286" i="1"/>
  <c r="Z377" i="1"/>
  <c r="AM480" i="1"/>
  <c r="CS81" i="1"/>
  <c r="DH150" i="1"/>
  <c r="CE381" i="1"/>
  <c r="AN155" i="1"/>
  <c r="DV24" i="1"/>
  <c r="BC345" i="1"/>
  <c r="N491" i="1"/>
  <c r="BC57" i="1"/>
  <c r="AA323" i="1"/>
  <c r="DU403" i="1"/>
  <c r="CQ418" i="1"/>
  <c r="BR212" i="1"/>
  <c r="CD49" i="1"/>
  <c r="DE380" i="1"/>
  <c r="L58" i="1"/>
  <c r="BR186" i="1"/>
  <c r="DT250" i="1"/>
  <c r="CC91" i="1"/>
  <c r="M479" i="1"/>
  <c r="CS417" i="1"/>
  <c r="AB445" i="1"/>
  <c r="AM196" i="1"/>
  <c r="CC169" i="1"/>
  <c r="CT210" i="1"/>
  <c r="AN119" i="1"/>
  <c r="EW356" i="1"/>
  <c r="CQ226" i="1"/>
  <c r="BD434" i="1"/>
  <c r="N26" i="1"/>
  <c r="DS80" i="1"/>
  <c r="AN491" i="1"/>
  <c r="EU272" i="1"/>
  <c r="K141" i="1"/>
  <c r="DH500" i="1"/>
  <c r="EG79" i="1"/>
  <c r="BC445" i="1"/>
  <c r="BR315" i="1"/>
  <c r="DG90" i="1"/>
  <c r="CS120" i="1"/>
  <c r="K450" i="1"/>
  <c r="EV348" i="1"/>
  <c r="L246" i="1"/>
  <c r="BA360" i="1"/>
  <c r="CC106" i="1"/>
  <c r="N428" i="1"/>
  <c r="CR142" i="1"/>
  <c r="BB204" i="1"/>
  <c r="AP17" i="1"/>
  <c r="EU260" i="1"/>
  <c r="BQ449" i="1"/>
  <c r="DT450" i="1"/>
  <c r="L199" i="1"/>
  <c r="Y425" i="1"/>
  <c r="AP89" i="1"/>
  <c r="CQ371" i="1"/>
  <c r="DE486" i="1"/>
  <c r="BB63" i="1"/>
  <c r="DF335" i="1"/>
  <c r="EJ443" i="1"/>
  <c r="CS485" i="1"/>
  <c r="M218" i="1"/>
  <c r="DU374" i="1"/>
  <c r="EU408" i="1"/>
  <c r="Z272" i="1"/>
  <c r="EU428" i="1"/>
  <c r="EV492" i="1"/>
  <c r="CF348" i="1"/>
  <c r="EG175" i="1"/>
  <c r="BO311" i="1"/>
  <c r="EX405" i="1"/>
  <c r="CE266" i="1"/>
  <c r="CF443" i="1"/>
  <c r="CR347" i="1"/>
  <c r="CS46" i="1"/>
  <c r="Z46" i="1"/>
  <c r="BA69" i="1"/>
  <c r="AN283" i="1"/>
  <c r="EI206" i="1"/>
  <c r="EW305" i="1"/>
  <c r="BO275" i="1"/>
  <c r="CE140" i="1"/>
  <c r="DF100" i="1"/>
  <c r="BB277" i="1"/>
  <c r="DG59" i="1"/>
  <c r="DV324" i="1"/>
  <c r="AB182" i="1"/>
  <c r="M336" i="1"/>
  <c r="K73" i="1"/>
  <c r="EW13" i="1"/>
  <c r="DS426" i="1"/>
  <c r="BC435" i="1"/>
  <c r="K313" i="1"/>
  <c r="Z37" i="1"/>
  <c r="AM252" i="1"/>
  <c r="L427" i="1"/>
  <c r="DF470" i="1"/>
  <c r="EU93" i="1"/>
  <c r="CR341" i="1"/>
  <c r="DT74" i="1"/>
  <c r="CD347" i="1"/>
  <c r="BD433" i="1"/>
  <c r="CE396" i="1"/>
  <c r="EJ411" i="1"/>
  <c r="CF170" i="1"/>
  <c r="BA374" i="1"/>
  <c r="EH399" i="1"/>
  <c r="CR72" i="1"/>
  <c r="DH127" i="1"/>
  <c r="CC27" i="1"/>
  <c r="K465" i="1"/>
  <c r="CS106" i="1"/>
  <c r="CQ377" i="1"/>
  <c r="L73" i="1"/>
  <c r="Y434" i="1"/>
  <c r="CF167" i="1"/>
  <c r="CT86" i="1"/>
  <c r="Z312" i="1"/>
  <c r="BP347" i="1"/>
  <c r="BP90" i="1"/>
  <c r="DT127" i="1"/>
  <c r="EH26" i="1"/>
  <c r="EG178" i="1"/>
  <c r="EW167" i="1"/>
  <c r="DS19" i="1"/>
  <c r="CT93" i="1"/>
  <c r="DG484" i="1"/>
  <c r="Z421" i="1"/>
  <c r="CQ91" i="1"/>
  <c r="AO173" i="1"/>
  <c r="CF208" i="1"/>
  <c r="BD155" i="1"/>
  <c r="BR450" i="1"/>
  <c r="CS172" i="1"/>
  <c r="BC405" i="1"/>
  <c r="DE392" i="1"/>
  <c r="EJ210" i="1"/>
  <c r="CE403" i="1"/>
  <c r="BO444" i="1"/>
  <c r="L194" i="1"/>
  <c r="BA350" i="1"/>
  <c r="DU468" i="1"/>
  <c r="DU498" i="1"/>
  <c r="BB58" i="1"/>
  <c r="EJ494" i="1"/>
  <c r="DF465" i="1"/>
  <c r="EJ429" i="1"/>
  <c r="DH187" i="1"/>
  <c r="EU176" i="1"/>
  <c r="N129" i="1"/>
  <c r="BA365" i="1"/>
  <c r="BR493" i="1"/>
  <c r="CF90" i="1"/>
  <c r="EH499" i="1"/>
  <c r="K212" i="1"/>
  <c r="DU146" i="1"/>
  <c r="DU199" i="1"/>
  <c r="BD287" i="1"/>
  <c r="CQ288" i="1"/>
  <c r="CS445" i="1"/>
  <c r="BA463" i="1"/>
  <c r="BO368" i="1"/>
  <c r="CR413" i="1"/>
  <c r="DT300" i="1"/>
  <c r="EW41" i="1"/>
  <c r="BA438" i="1"/>
  <c r="BO162" i="1"/>
  <c r="BB143" i="1"/>
  <c r="EU37" i="1"/>
  <c r="BB389" i="1"/>
  <c r="DU456" i="1"/>
  <c r="Y331" i="1"/>
  <c r="EW134" i="1"/>
  <c r="CE336" i="1"/>
  <c r="AN270" i="1"/>
  <c r="EH174" i="1"/>
  <c r="BR414" i="1"/>
  <c r="BA146" i="1"/>
  <c r="AP187" i="1"/>
  <c r="BO304" i="1"/>
  <c r="AA84" i="1"/>
  <c r="CQ114" i="1"/>
  <c r="M299" i="1"/>
  <c r="EH489" i="1"/>
  <c r="DG177" i="1"/>
  <c r="K240" i="1"/>
  <c r="L87" i="1"/>
  <c r="M111" i="1"/>
  <c r="AM371" i="1"/>
  <c r="EH192" i="1"/>
  <c r="BA103" i="1"/>
  <c r="CR114" i="1"/>
  <c r="BQ73" i="1"/>
  <c r="AP190" i="1"/>
  <c r="BD70" i="1"/>
  <c r="EU26" i="1"/>
  <c r="AP460" i="1"/>
  <c r="BO198" i="1"/>
  <c r="AN404" i="1"/>
  <c r="K91" i="1"/>
  <c r="DG390" i="1"/>
  <c r="DT229" i="1"/>
  <c r="N147" i="1"/>
  <c r="DE309" i="1"/>
  <c r="CT264" i="1"/>
  <c r="AA166" i="1"/>
  <c r="CE46" i="1"/>
  <c r="DS12" i="1"/>
  <c r="AP353" i="1"/>
  <c r="BO55" i="1"/>
  <c r="CD490" i="1"/>
  <c r="Z47" i="1"/>
  <c r="EU133" i="1"/>
  <c r="DS456" i="1"/>
  <c r="CC431" i="1"/>
  <c r="EI222" i="1"/>
  <c r="EW139" i="1"/>
  <c r="BB247" i="1"/>
  <c r="Z401" i="1"/>
  <c r="EG263" i="1"/>
  <c r="DG498" i="1"/>
  <c r="CD68" i="1"/>
  <c r="L109" i="1"/>
  <c r="N413" i="1"/>
  <c r="BP70" i="1"/>
  <c r="N471" i="1"/>
  <c r="K414" i="1"/>
  <c r="M176" i="1"/>
  <c r="CQ313" i="1"/>
  <c r="AB235" i="1"/>
  <c r="CC186" i="1"/>
  <c r="DF87" i="1"/>
  <c r="CC295" i="1"/>
  <c r="DF252" i="1"/>
  <c r="BC492" i="1"/>
  <c r="AA221" i="1"/>
  <c r="DH302" i="1"/>
  <c r="BR38" i="1"/>
  <c r="EG28" i="1"/>
  <c r="EU145" i="1"/>
  <c r="BC36" i="1"/>
  <c r="CQ48" i="1"/>
  <c r="AA452" i="1"/>
  <c r="AA192" i="1"/>
  <c r="BA339" i="1"/>
  <c r="EI144" i="1"/>
  <c r="M54" i="1"/>
  <c r="DU253" i="1"/>
  <c r="DS164" i="1"/>
  <c r="AA64" i="1"/>
  <c r="BA410" i="1"/>
  <c r="EU355" i="1"/>
  <c r="BP284" i="1"/>
  <c r="AO289" i="1"/>
  <c r="DS430" i="1"/>
  <c r="AM427" i="1"/>
  <c r="EG224" i="1"/>
  <c r="CF317" i="1"/>
  <c r="Y108" i="1"/>
  <c r="EI438" i="1"/>
  <c r="DT392" i="1"/>
  <c r="EG21" i="1"/>
  <c r="AB57" i="1"/>
  <c r="BB394" i="1"/>
  <c r="CT113" i="1"/>
  <c r="CC101" i="1"/>
  <c r="DT46" i="1"/>
  <c r="AB75" i="1"/>
  <c r="AB367" i="1"/>
  <c r="CD280" i="1"/>
  <c r="L321" i="1"/>
  <c r="DE302" i="1"/>
  <c r="N41" i="1"/>
  <c r="BA85" i="1"/>
  <c r="EW338" i="1"/>
  <c r="BR490" i="1"/>
  <c r="EJ356" i="1"/>
  <c r="BP101" i="1"/>
  <c r="AB177" i="1"/>
  <c r="DV76" i="1"/>
  <c r="DU495" i="1"/>
  <c r="CT130" i="1"/>
  <c r="M252" i="1"/>
  <c r="K300" i="1"/>
  <c r="CQ406" i="1"/>
  <c r="M144" i="1"/>
  <c r="DF410" i="1"/>
  <c r="K179" i="1"/>
  <c r="AB270" i="1"/>
  <c r="CD456" i="1"/>
  <c r="BA96" i="1"/>
  <c r="BD418" i="1"/>
  <c r="AP425" i="1"/>
  <c r="L400" i="1"/>
  <c r="BR319" i="1"/>
  <c r="EJ412" i="1"/>
  <c r="AA97" i="1"/>
  <c r="BB322" i="1"/>
  <c r="AP138" i="1"/>
  <c r="BR213" i="1"/>
  <c r="EH390" i="1"/>
  <c r="EW463" i="1"/>
  <c r="K151" i="1"/>
  <c r="CD498" i="1"/>
  <c r="EU305" i="1"/>
  <c r="EG151" i="1"/>
  <c r="EG126" i="1"/>
  <c r="EV343" i="1"/>
  <c r="Z293" i="1"/>
  <c r="BR419" i="1"/>
  <c r="EV306" i="1"/>
  <c r="CR41" i="1"/>
  <c r="L131" i="1"/>
  <c r="AO127" i="1"/>
  <c r="EG321" i="1"/>
  <c r="AN44" i="1"/>
  <c r="N74" i="1"/>
  <c r="CF76" i="1"/>
  <c r="EI197" i="1"/>
  <c r="DF319" i="1"/>
  <c r="AA90" i="1"/>
  <c r="DV40" i="1"/>
  <c r="EW362" i="1"/>
  <c r="BO403" i="1"/>
  <c r="EX264" i="1"/>
  <c r="N472" i="1"/>
  <c r="BR341" i="1"/>
  <c r="DH247" i="1"/>
  <c r="M345" i="1"/>
  <c r="EH57" i="1"/>
  <c r="BQ84" i="1"/>
  <c r="DS151" i="1"/>
  <c r="BQ19" i="1"/>
  <c r="DF347" i="1"/>
  <c r="DE127" i="1"/>
  <c r="DG131" i="1"/>
  <c r="CC26" i="1"/>
  <c r="Y377" i="1"/>
  <c r="N61" i="1"/>
  <c r="DU402" i="1"/>
  <c r="EH352" i="1"/>
  <c r="BO75" i="1"/>
  <c r="AM368" i="1"/>
  <c r="DH463" i="1"/>
  <c r="EI445" i="1"/>
  <c r="EW288" i="1"/>
  <c r="EG117" i="1"/>
  <c r="Z392" i="1"/>
  <c r="N305" i="1"/>
  <c r="DH109" i="1"/>
  <c r="Z296" i="1"/>
  <c r="DU125" i="1"/>
  <c r="N363" i="1"/>
  <c r="EW277" i="1"/>
  <c r="BR448" i="1"/>
  <c r="AO318" i="1"/>
  <c r="BE7" i="1"/>
  <c r="BQ245" i="1"/>
  <c r="Z51" i="1"/>
  <c r="BA322" i="1"/>
  <c r="EG235" i="1"/>
  <c r="CR393" i="1"/>
  <c r="EV337" i="1"/>
  <c r="Z264" i="1"/>
  <c r="BQ424" i="1"/>
  <c r="EJ477" i="1"/>
  <c r="BQ367" i="1"/>
  <c r="BQ371" i="1"/>
  <c r="BP401" i="1"/>
  <c r="DH191" i="1"/>
  <c r="K195" i="1"/>
  <c r="N163" i="1"/>
  <c r="DV359" i="1"/>
  <c r="Y466" i="1"/>
  <c r="CC263" i="1"/>
  <c r="AA356" i="1"/>
  <c r="AB296" i="1"/>
  <c r="DE485" i="1"/>
  <c r="DH281" i="1"/>
  <c r="K389" i="1"/>
  <c r="EU471" i="1"/>
  <c r="BO249" i="1"/>
  <c r="CR184" i="1"/>
  <c r="CD240" i="1"/>
  <c r="CT46" i="1"/>
  <c r="CC389" i="1"/>
  <c r="CS404" i="1"/>
  <c r="BA139" i="1"/>
  <c r="CE439" i="1"/>
  <c r="Z361" i="1"/>
  <c r="CE316" i="1"/>
  <c r="EJ422" i="1"/>
  <c r="CR170" i="1"/>
  <c r="CC29" i="1"/>
  <c r="BR336" i="1"/>
  <c r="CS414" i="1"/>
  <c r="M108" i="1"/>
  <c r="M379" i="1"/>
  <c r="BP287" i="1"/>
  <c r="AM28" i="1"/>
  <c r="EU58" i="1"/>
  <c r="BB121" i="1"/>
  <c r="AO481" i="1"/>
  <c r="DS50" i="1"/>
  <c r="CS456" i="1"/>
  <c r="AA180" i="1"/>
  <c r="BO400" i="1"/>
  <c r="CF211" i="1"/>
  <c r="K130" i="1"/>
  <c r="DG368" i="1"/>
  <c r="AA78" i="1"/>
  <c r="DE84" i="1"/>
  <c r="DU473" i="1"/>
  <c r="AP325" i="1"/>
  <c r="DE469" i="1"/>
  <c r="DF256" i="1"/>
  <c r="CD403" i="1"/>
  <c r="EG392" i="1"/>
  <c r="AA389" i="1"/>
  <c r="CT367" i="1"/>
  <c r="BO31" i="1"/>
  <c r="EH155" i="1"/>
  <c r="EH167" i="1"/>
  <c r="DV413" i="1"/>
  <c r="BB447" i="1"/>
  <c r="DE353" i="1"/>
  <c r="CC375" i="1"/>
  <c r="K410" i="1"/>
  <c r="AN453" i="1"/>
  <c r="EG228" i="1"/>
  <c r="AN79" i="1"/>
  <c r="CD297" i="1"/>
  <c r="EG65" i="1"/>
  <c r="AB36" i="1"/>
  <c r="EV442" i="1"/>
  <c r="EG427" i="1"/>
  <c r="CQ73" i="1"/>
  <c r="N5558" i="5"/>
  <c r="N363" i="5"/>
  <c r="N7003" i="5"/>
  <c r="N3579" i="5"/>
  <c r="N2792" i="5"/>
  <c r="N2444" i="5"/>
  <c r="N6867" i="5"/>
  <c r="N6808" i="5"/>
  <c r="N305" i="5"/>
  <c r="N6543" i="5"/>
  <c r="N323" i="5"/>
  <c r="N1963" i="5"/>
  <c r="N321" i="5"/>
  <c r="N7052" i="5"/>
  <c r="N6457" i="5"/>
  <c r="N6914" i="5"/>
  <c r="N6910" i="5"/>
  <c r="Y62" i="1"/>
  <c r="CT274" i="1"/>
  <c r="EI486" i="1"/>
  <c r="CE379" i="1"/>
  <c r="DG408" i="1"/>
  <c r="BR99" i="1"/>
  <c r="Z98" i="1"/>
  <c r="CS41" i="1"/>
  <c r="DG74" i="1"/>
  <c r="CC368" i="1"/>
  <c r="EJ366" i="1"/>
  <c r="DH429" i="1"/>
  <c r="AA34" i="1"/>
  <c r="BP380" i="1"/>
  <c r="DS407" i="1"/>
  <c r="CS395" i="1"/>
  <c r="DE152" i="1"/>
  <c r="EV201" i="1"/>
  <c r="Z261" i="1"/>
  <c r="DH52" i="1"/>
  <c r="CR152" i="1"/>
  <c r="CF331" i="1"/>
  <c r="BB399" i="1"/>
  <c r="EG127" i="1"/>
  <c r="Z158" i="1"/>
  <c r="CQ153" i="1"/>
  <c r="DU333" i="1"/>
  <c r="CE262" i="1"/>
  <c r="CR249" i="1"/>
  <c r="AA347" i="1"/>
  <c r="CS116" i="1"/>
  <c r="EW243" i="1"/>
  <c r="EV183" i="1"/>
  <c r="BP346" i="1"/>
  <c r="CD392" i="1"/>
  <c r="K393" i="1"/>
  <c r="AA22" i="1"/>
  <c r="K139" i="1"/>
  <c r="AM37" i="1"/>
  <c r="EG84" i="1"/>
  <c r="M82" i="1"/>
  <c r="EI86" i="1"/>
  <c r="EJ367" i="1"/>
  <c r="BQ214" i="1"/>
  <c r="CF288" i="1"/>
  <c r="BR207" i="1"/>
  <c r="EW113" i="1"/>
  <c r="DT100" i="1"/>
  <c r="CF399" i="1"/>
  <c r="CT90" i="1"/>
  <c r="EI450" i="1"/>
  <c r="AB304" i="1"/>
  <c r="CR54" i="1"/>
  <c r="CF270" i="1"/>
  <c r="L92" i="1"/>
  <c r="EJ51" i="1"/>
  <c r="CQ156" i="1"/>
  <c r="DH406" i="1"/>
  <c r="CR235" i="1"/>
  <c r="CE250" i="1"/>
  <c r="DS220" i="1"/>
  <c r="CS206" i="1"/>
  <c r="EH142" i="1"/>
  <c r="CQ304" i="1"/>
  <c r="DF414" i="1"/>
  <c r="BQ399" i="1"/>
  <c r="BP205" i="1"/>
  <c r="BD290" i="1"/>
  <c r="CE133" i="1"/>
  <c r="CQ460" i="1"/>
  <c r="M116" i="1"/>
  <c r="AO266" i="1"/>
  <c r="AB307" i="1"/>
  <c r="EI115" i="1"/>
  <c r="BC54" i="1"/>
  <c r="EJ11" i="1"/>
  <c r="AN143" i="1"/>
  <c r="DS63" i="1"/>
  <c r="EH45" i="1"/>
  <c r="K231" i="1"/>
  <c r="DU234" i="1"/>
  <c r="EU398" i="1"/>
  <c r="BQ31" i="1"/>
  <c r="Y135" i="1"/>
  <c r="DS285" i="1"/>
  <c r="L253" i="1"/>
  <c r="BQ310" i="1"/>
  <c r="EW151" i="1"/>
  <c r="N493" i="1"/>
  <c r="DU337" i="1"/>
  <c r="DH94" i="1"/>
  <c r="EJ58" i="1"/>
  <c r="EW221" i="1"/>
  <c r="CQ220" i="1"/>
  <c r="CC485" i="1"/>
  <c r="EJ134" i="1"/>
  <c r="BC220" i="1"/>
  <c r="AN204" i="1"/>
  <c r="L313" i="1"/>
  <c r="CS17" i="1"/>
  <c r="EU63" i="1"/>
  <c r="EV30" i="1"/>
  <c r="EI102" i="1"/>
  <c r="CT177" i="1"/>
  <c r="N307" i="1"/>
  <c r="CD281" i="1"/>
  <c r="DE39" i="1"/>
  <c r="EJ392" i="1"/>
  <c r="EW282" i="1"/>
  <c r="BD420" i="1"/>
  <c r="EI129" i="1"/>
  <c r="CT109" i="1"/>
  <c r="EU416" i="1"/>
  <c r="EW18" i="1"/>
  <c r="CD28" i="1"/>
  <c r="CS253" i="1"/>
  <c r="Z485" i="1"/>
  <c r="DH31" i="1"/>
  <c r="CD142" i="1"/>
  <c r="CQ108" i="1"/>
  <c r="EX280" i="1"/>
  <c r="DU230" i="1"/>
  <c r="AA103" i="1"/>
  <c r="DE236" i="1"/>
  <c r="DU197" i="1"/>
  <c r="L100" i="1"/>
  <c r="AP75" i="1"/>
  <c r="EI300" i="1"/>
  <c r="EJ214" i="1"/>
  <c r="BA488" i="1"/>
  <c r="AA44" i="1"/>
  <c r="BO125" i="1"/>
  <c r="N91" i="1"/>
  <c r="Y110" i="1"/>
  <c r="BP377" i="1"/>
  <c r="DT76" i="1"/>
  <c r="EU279" i="1"/>
  <c r="DG222" i="1"/>
  <c r="DE229" i="1"/>
  <c r="BP351" i="1"/>
  <c r="BD242" i="1"/>
  <c r="EI63" i="1"/>
  <c r="AA193" i="1"/>
  <c r="M245" i="1"/>
  <c r="AA244" i="1"/>
  <c r="EI256" i="1"/>
  <c r="DT379" i="1"/>
  <c r="EV254" i="1"/>
  <c r="CQ409" i="1"/>
  <c r="EW303" i="1"/>
  <c r="EU87" i="1"/>
  <c r="EX169" i="1"/>
  <c r="AP161" i="1"/>
  <c r="BO33" i="1"/>
  <c r="AB234" i="1"/>
  <c r="K307" i="1"/>
  <c r="BP140" i="1"/>
  <c r="EJ425" i="1"/>
  <c r="DU119" i="1"/>
  <c r="BD112" i="1"/>
  <c r="CF204" i="1"/>
  <c r="BC448" i="1"/>
  <c r="BR401" i="1"/>
  <c r="DT169" i="1"/>
  <c r="DU232" i="1"/>
  <c r="N118" i="1"/>
  <c r="BR89" i="1"/>
  <c r="Z149" i="1"/>
  <c r="CS157" i="1"/>
  <c r="CR176" i="1"/>
  <c r="N328" i="1"/>
  <c r="DF199" i="1"/>
  <c r="BQ215" i="1"/>
  <c r="L367" i="1"/>
  <c r="AM308" i="1"/>
  <c r="AA147" i="1"/>
  <c r="BD42" i="1"/>
  <c r="DE265" i="1"/>
  <c r="EJ254" i="1"/>
  <c r="BA383" i="1"/>
  <c r="CF214" i="1"/>
  <c r="AM47" i="1"/>
  <c r="CD288" i="1"/>
  <c r="EI277" i="1"/>
  <c r="EG489" i="1"/>
  <c r="Z38" i="1"/>
  <c r="EG62" i="1"/>
  <c r="L264" i="1"/>
  <c r="BD239" i="1"/>
  <c r="BO412" i="1"/>
  <c r="DU300" i="1"/>
  <c r="DG153" i="1"/>
  <c r="DE93" i="1"/>
  <c r="DH168" i="1"/>
  <c r="BA314" i="1"/>
  <c r="DV207" i="1"/>
  <c r="EH463" i="1"/>
  <c r="DT323" i="1"/>
  <c r="Z242" i="1"/>
  <c r="DU418" i="1"/>
  <c r="EV116" i="1"/>
  <c r="EV266" i="1"/>
  <c r="L133" i="1"/>
  <c r="BC112" i="1"/>
  <c r="N244" i="1"/>
  <c r="EW493" i="1"/>
  <c r="DF344" i="1"/>
  <c r="K154" i="1"/>
  <c r="CD196" i="1"/>
  <c r="CQ476" i="1"/>
  <c r="CC216" i="1"/>
  <c r="Y417" i="1"/>
  <c r="AP210" i="1"/>
  <c r="L472" i="1"/>
  <c r="BQ57" i="1"/>
  <c r="EX134" i="1"/>
  <c r="BA391" i="1"/>
  <c r="AN332" i="1"/>
  <c r="DU357" i="1"/>
  <c r="CD232" i="1"/>
  <c r="AA25" i="1"/>
  <c r="BO305" i="1"/>
  <c r="EV198" i="1"/>
  <c r="DT40" i="1"/>
  <c r="BB34" i="1"/>
  <c r="AB269" i="1"/>
  <c r="AP128" i="1"/>
  <c r="BR230" i="1"/>
  <c r="CF219" i="1"/>
  <c r="CQ312" i="1"/>
  <c r="CC261" i="1"/>
  <c r="BO56" i="1"/>
  <c r="BR235" i="1"/>
  <c r="EX225" i="1"/>
  <c r="CT349" i="1"/>
  <c r="K56" i="1"/>
  <c r="EX201" i="1"/>
  <c r="CQ168" i="1"/>
  <c r="CQ400" i="1"/>
  <c r="EI398" i="1"/>
  <c r="DV460" i="1"/>
  <c r="BB458" i="1"/>
  <c r="DE186" i="1"/>
  <c r="L235" i="1"/>
  <c r="CT98" i="1"/>
  <c r="DU31" i="1"/>
  <c r="BA490" i="1"/>
  <c r="BO61" i="1"/>
  <c r="M383" i="1"/>
  <c r="DV113" i="1"/>
  <c r="DV307" i="1"/>
  <c r="Z434" i="1"/>
  <c r="BA404" i="1"/>
  <c r="N173" i="1"/>
  <c r="CC34" i="1"/>
  <c r="BC73" i="1"/>
  <c r="CR143" i="1"/>
  <c r="DU92" i="1"/>
  <c r="EV46" i="1"/>
  <c r="Y281" i="1"/>
  <c r="BD28" i="1"/>
  <c r="AP441" i="1"/>
  <c r="EW440" i="1"/>
  <c r="BQ355" i="1"/>
  <c r="CE279" i="1"/>
  <c r="AN255" i="1"/>
  <c r="BP296" i="1"/>
  <c r="EH163" i="1"/>
  <c r="BD89" i="1"/>
  <c r="BP219" i="1"/>
  <c r="AA247" i="1"/>
  <c r="AP259" i="1"/>
  <c r="BR65" i="1"/>
  <c r="EJ454" i="1"/>
  <c r="Y315" i="1"/>
  <c r="N59" i="1"/>
  <c r="DE461" i="1"/>
  <c r="CS25" i="1"/>
  <c r="AA14" i="1"/>
  <c r="BC496" i="1"/>
  <c r="BA147" i="1"/>
  <c r="N20" i="1"/>
  <c r="BA190" i="1"/>
  <c r="Y274" i="1"/>
  <c r="M21" i="1"/>
  <c r="AP397" i="1"/>
  <c r="BD149" i="1"/>
  <c r="CD277" i="1"/>
  <c r="BB20" i="1"/>
  <c r="BP26" i="1"/>
  <c r="L76" i="1"/>
  <c r="AB252" i="1"/>
  <c r="BR456" i="1"/>
  <c r="CR329" i="1"/>
  <c r="CR244" i="1"/>
  <c r="AB20" i="1"/>
  <c r="Y123" i="1"/>
  <c r="DE413" i="1"/>
  <c r="CR192" i="1"/>
  <c r="BQ413" i="1"/>
  <c r="DS158" i="1"/>
  <c r="AM247" i="1"/>
  <c r="Y23" i="1"/>
  <c r="DE323" i="1"/>
  <c r="EU472" i="1"/>
  <c r="AB40" i="1"/>
  <c r="EX338" i="1"/>
  <c r="DG238" i="1"/>
  <c r="EH483" i="1"/>
  <c r="BP469" i="1"/>
  <c r="BA258" i="1"/>
  <c r="BC473" i="1"/>
  <c r="DH86" i="1"/>
  <c r="CF273" i="1"/>
  <c r="EI94" i="1"/>
  <c r="Y462" i="1"/>
  <c r="EG333" i="1"/>
  <c r="M140" i="1"/>
  <c r="CE257" i="1"/>
  <c r="EJ93" i="1"/>
  <c r="BP200" i="1"/>
  <c r="EJ98" i="1"/>
  <c r="EI477" i="1"/>
  <c r="AO165" i="1"/>
  <c r="AB288" i="1"/>
  <c r="BB468" i="1"/>
  <c r="DU400" i="1"/>
  <c r="CT40" i="1"/>
  <c r="BC216" i="1"/>
  <c r="EJ398" i="1"/>
  <c r="BB219" i="1"/>
  <c r="EH136" i="1"/>
  <c r="CS331" i="1"/>
  <c r="AP424" i="1"/>
  <c r="BC152" i="1"/>
  <c r="DS67" i="1"/>
  <c r="BD332" i="1"/>
  <c r="DE267" i="1"/>
  <c r="AB237" i="1"/>
  <c r="BA140" i="1"/>
  <c r="Y71" i="1"/>
  <c r="EI101" i="1"/>
  <c r="BR279" i="1"/>
  <c r="AB314" i="1"/>
  <c r="EX444" i="1"/>
  <c r="DG402" i="1"/>
  <c r="DF111" i="1"/>
  <c r="EU43" i="1"/>
  <c r="L229" i="1"/>
  <c r="DE348" i="1"/>
  <c r="BO193" i="1"/>
  <c r="DU261" i="1"/>
  <c r="Y98" i="1"/>
  <c r="BP65" i="1"/>
  <c r="BR232" i="1"/>
  <c r="K213" i="1"/>
  <c r="Y313" i="1"/>
  <c r="BB340" i="1"/>
  <c r="DT457" i="1"/>
  <c r="CR315" i="1"/>
  <c r="DV385" i="1"/>
  <c r="DS466" i="1"/>
  <c r="EX49" i="1"/>
  <c r="AN296" i="1"/>
  <c r="EJ104" i="1"/>
  <c r="CC267" i="1"/>
  <c r="EU249" i="1"/>
  <c r="N379" i="1"/>
  <c r="BC479" i="1"/>
  <c r="DT190" i="1"/>
  <c r="BQ301" i="1"/>
  <c r="BR64" i="1"/>
  <c r="CF41" i="1"/>
  <c r="CQ435" i="1"/>
  <c r="EI96" i="1"/>
  <c r="BO427" i="1"/>
  <c r="AO21" i="1"/>
  <c r="EV39" i="1"/>
  <c r="AP443" i="1"/>
  <c r="K58" i="1"/>
  <c r="DH476" i="1"/>
  <c r="DG281" i="1"/>
  <c r="AA326" i="1"/>
  <c r="BR59" i="1"/>
  <c r="AA102" i="1"/>
  <c r="Y95" i="1"/>
  <c r="DF290" i="1"/>
  <c r="DG411" i="1"/>
  <c r="CT125" i="1"/>
  <c r="EX29" i="1"/>
  <c r="AN411" i="1"/>
  <c r="AP37" i="1"/>
  <c r="DH102" i="1"/>
  <c r="CD427" i="1"/>
  <c r="DS461" i="1"/>
  <c r="BO402" i="1"/>
  <c r="EX451" i="1"/>
  <c r="Y93" i="1"/>
  <c r="EH29" i="1"/>
  <c r="CT71" i="1"/>
  <c r="BB128" i="1"/>
  <c r="AM162" i="1"/>
  <c r="BP177" i="1"/>
  <c r="CQ159" i="1"/>
  <c r="DG55" i="1"/>
  <c r="DH492" i="1"/>
  <c r="DE216" i="1"/>
  <c r="DU135" i="1"/>
  <c r="CQ124" i="1"/>
  <c r="DT144" i="1"/>
  <c r="DV158" i="1"/>
  <c r="BC260" i="1"/>
  <c r="DG244" i="1"/>
  <c r="EU89" i="1"/>
  <c r="CF290" i="1"/>
  <c r="L304" i="1"/>
  <c r="BD270" i="1"/>
  <c r="AP415" i="1"/>
  <c r="EW399" i="1"/>
  <c r="DF352" i="1"/>
  <c r="CR403" i="1"/>
  <c r="DU393" i="1"/>
  <c r="CT293" i="1"/>
  <c r="AO261" i="1"/>
  <c r="CD227" i="1"/>
  <c r="DV160" i="1"/>
  <c r="BQ414" i="1"/>
  <c r="BD354" i="1"/>
  <c r="BP12" i="1"/>
  <c r="DV264" i="1"/>
  <c r="BA468" i="1"/>
  <c r="CE337" i="1"/>
  <c r="BA102" i="1"/>
  <c r="BC298" i="1"/>
  <c r="AO218" i="1"/>
  <c r="EI9" i="1"/>
  <c r="DV68" i="1"/>
  <c r="BA111" i="1"/>
  <c r="N76" i="1"/>
  <c r="BD157" i="1"/>
  <c r="BA304" i="1"/>
  <c r="EJ406" i="1"/>
  <c r="CS306" i="1"/>
  <c r="EU328" i="1"/>
  <c r="EU320" i="1"/>
  <c r="EX244" i="1"/>
  <c r="N159" i="1"/>
  <c r="EH366" i="1"/>
  <c r="DS488" i="1"/>
  <c r="Y289" i="1"/>
  <c r="AN231" i="1"/>
  <c r="DU312" i="1"/>
  <c r="DV433" i="1"/>
  <c r="BO240" i="1"/>
  <c r="L43" i="1"/>
  <c r="DT275" i="1"/>
  <c r="EW259" i="1"/>
  <c r="EW238" i="1"/>
  <c r="BA440" i="1"/>
  <c r="K257" i="1"/>
  <c r="CD290" i="1"/>
  <c r="BQ313" i="1"/>
  <c r="M179" i="1"/>
  <c r="BO370" i="1"/>
  <c r="DE108" i="1"/>
  <c r="N409" i="1"/>
  <c r="CQ197" i="1"/>
  <c r="DU72" i="1"/>
  <c r="AM428" i="1"/>
  <c r="N145" i="1"/>
  <c r="AP463" i="1"/>
  <c r="DG342" i="1"/>
  <c r="Y277" i="1"/>
  <c r="AM208" i="1"/>
  <c r="N215" i="1"/>
  <c r="CS114" i="1"/>
  <c r="BQ154" i="1"/>
  <c r="Z228" i="1"/>
  <c r="DV299" i="1"/>
  <c r="BO441" i="1"/>
  <c r="AP276" i="1"/>
  <c r="EV379" i="1"/>
  <c r="DV321" i="1"/>
  <c r="DE366" i="1"/>
  <c r="CE153" i="1"/>
  <c r="DS152" i="1"/>
  <c r="AM43" i="1"/>
  <c r="AP345" i="1"/>
  <c r="AN292" i="1"/>
  <c r="Y326" i="1"/>
  <c r="Z320" i="1"/>
  <c r="DS87" i="1"/>
  <c r="EG282" i="1"/>
  <c r="AO383" i="1"/>
  <c r="N3424" i="5"/>
  <c r="N4788" i="5"/>
  <c r="N6187" i="5"/>
  <c r="N3779" i="5"/>
  <c r="N3049" i="5"/>
  <c r="N6435" i="5"/>
  <c r="N6462" i="5"/>
  <c r="N3955" i="5"/>
  <c r="N4086" i="5"/>
  <c r="N6797" i="5"/>
  <c r="N3011" i="5"/>
  <c r="N2551" i="5"/>
  <c r="N4075" i="5"/>
  <c r="N712" i="5"/>
  <c r="N5498" i="5"/>
  <c r="N98" i="5"/>
  <c r="N138" i="5"/>
  <c r="DE368" i="1"/>
  <c r="CR75" i="1"/>
  <c r="AP390" i="1"/>
  <c r="EW297" i="1"/>
  <c r="EI402" i="1"/>
  <c r="CC309" i="1"/>
  <c r="DG444" i="1"/>
  <c r="AP356" i="1"/>
  <c r="CR500" i="1"/>
  <c r="DE450" i="1"/>
  <c r="Z365" i="1"/>
  <c r="EX494" i="1"/>
  <c r="EG442" i="1"/>
  <c r="EW329" i="1"/>
  <c r="DU77" i="1"/>
  <c r="BC247" i="1"/>
  <c r="DH222" i="1"/>
  <c r="DF311" i="1"/>
  <c r="BB33" i="1"/>
  <c r="BP228" i="1"/>
  <c r="EX450" i="1"/>
  <c r="AP226" i="1"/>
  <c r="N457" i="1"/>
  <c r="CQ317" i="1"/>
  <c r="CS275" i="1"/>
  <c r="CE486" i="1"/>
  <c r="EU340" i="1"/>
  <c r="Y191" i="1"/>
  <c r="EX357" i="1"/>
  <c r="AN442" i="1"/>
  <c r="DE164" i="1"/>
  <c r="AB54" i="1"/>
  <c r="EH162" i="1"/>
  <c r="CR259" i="1"/>
  <c r="DT416" i="1"/>
  <c r="CT257" i="1"/>
  <c r="AB457" i="1"/>
  <c r="DG167" i="1"/>
  <c r="Y235" i="1"/>
  <c r="DS98" i="1"/>
  <c r="DF480" i="1"/>
  <c r="EW301" i="1"/>
  <c r="CT336" i="1"/>
  <c r="EJ226" i="1"/>
  <c r="BP464" i="1"/>
  <c r="AB129" i="1"/>
  <c r="K459" i="1"/>
  <c r="CF48" i="1"/>
  <c r="BC263" i="1"/>
  <c r="Y31" i="1"/>
  <c r="CD261" i="1"/>
  <c r="DT279" i="1"/>
  <c r="AM403" i="1"/>
  <c r="CD42" i="1"/>
  <c r="BO374" i="1"/>
  <c r="DE427" i="1"/>
  <c r="CR491" i="1"/>
  <c r="CD242" i="1"/>
  <c r="EI449" i="1"/>
  <c r="AM325" i="1"/>
  <c r="L52" i="1"/>
  <c r="CT463" i="1"/>
  <c r="EW10" i="1"/>
  <c r="BP176" i="1"/>
  <c r="M24" i="1"/>
  <c r="BO329" i="1"/>
  <c r="CQ106" i="1"/>
  <c r="EX228" i="1"/>
  <c r="EV461" i="1"/>
  <c r="DF134" i="1"/>
  <c r="N68" i="1"/>
  <c r="Z315" i="1"/>
  <c r="EJ85" i="1"/>
  <c r="CF145" i="1"/>
  <c r="EG391" i="1"/>
  <c r="EJ294" i="1"/>
  <c r="DE42" i="1"/>
  <c r="DH301" i="1"/>
  <c r="AB39" i="1"/>
  <c r="Y291" i="1"/>
  <c r="K391" i="1"/>
  <c r="BD445" i="1"/>
  <c r="BO473" i="1"/>
  <c r="K383" i="1"/>
  <c r="BQ210" i="1"/>
  <c r="EW94" i="1"/>
  <c r="BD286" i="1"/>
  <c r="DS167" i="1"/>
  <c r="BB216" i="1"/>
  <c r="EI121" i="1"/>
  <c r="DU205" i="1"/>
  <c r="AN89" i="1"/>
  <c r="AB134" i="1"/>
  <c r="AA111" i="1"/>
  <c r="DH195" i="1"/>
  <c r="BQ318" i="1"/>
  <c r="M147" i="1"/>
  <c r="DF50" i="1"/>
  <c r="EU154" i="1"/>
  <c r="CR423" i="1"/>
  <c r="DT403" i="1"/>
  <c r="CQ314" i="1"/>
  <c r="CQ172" i="1"/>
  <c r="CQ500" i="1"/>
  <c r="DU88" i="1"/>
  <c r="CE296" i="1"/>
  <c r="K348" i="1"/>
  <c r="DS490" i="1"/>
  <c r="CD128" i="1"/>
  <c r="EG173" i="1"/>
  <c r="AO319" i="1"/>
  <c r="BP416" i="1"/>
  <c r="CE107" i="1"/>
  <c r="BQ170" i="1"/>
  <c r="DF24" i="1"/>
  <c r="M210" i="1"/>
  <c r="L248" i="1"/>
  <c r="CQ473" i="1"/>
  <c r="BQ340" i="1"/>
  <c r="AO411" i="1"/>
  <c r="AB355" i="1"/>
  <c r="DE343" i="1"/>
  <c r="EV89" i="1"/>
  <c r="EI100" i="1"/>
  <c r="CF58" i="1"/>
  <c r="Z71" i="1"/>
  <c r="AM422" i="1"/>
  <c r="L310" i="1"/>
  <c r="DE432" i="1"/>
  <c r="AA370" i="1"/>
  <c r="EG153" i="1"/>
  <c r="AP344" i="1"/>
  <c r="BO489" i="1"/>
  <c r="EG123" i="1"/>
  <c r="AA380" i="1"/>
  <c r="AA337" i="1"/>
  <c r="AB110" i="1"/>
  <c r="EH438" i="1"/>
  <c r="DS132" i="1"/>
  <c r="AP162" i="1"/>
  <c r="BD66" i="1"/>
  <c r="CT184" i="1"/>
  <c r="AO377" i="1"/>
  <c r="EJ166" i="1"/>
  <c r="CT324" i="1"/>
  <c r="DG155" i="1"/>
  <c r="BR420" i="1"/>
  <c r="Z271" i="1"/>
  <c r="DT143" i="1"/>
  <c r="BO217" i="1"/>
  <c r="BQ410" i="1"/>
  <c r="BR406" i="1"/>
  <c r="BP376" i="1"/>
  <c r="EH428" i="1"/>
  <c r="EG418" i="1"/>
  <c r="DU221" i="1"/>
  <c r="CE286" i="1"/>
  <c r="BR480" i="1"/>
  <c r="CD500" i="1"/>
  <c r="CQ183" i="1"/>
  <c r="EH440" i="1"/>
  <c r="CQ66" i="1"/>
  <c r="EH304" i="1"/>
  <c r="CE126" i="1"/>
  <c r="CQ294" i="1"/>
  <c r="BD184" i="1"/>
  <c r="EG399" i="1"/>
  <c r="Y132" i="1"/>
  <c r="CD166" i="1"/>
  <c r="BQ138" i="1"/>
  <c r="DF165" i="1"/>
  <c r="BR377" i="1"/>
  <c r="AP371" i="1"/>
  <c r="DH382" i="1"/>
  <c r="CT144" i="1"/>
  <c r="BD122" i="1"/>
  <c r="N280" i="1"/>
  <c r="CF178" i="1"/>
  <c r="DU200" i="1"/>
  <c r="CE283" i="1"/>
  <c r="EH228" i="1"/>
  <c r="N264" i="1"/>
  <c r="DF355" i="1"/>
  <c r="CT206" i="1"/>
  <c r="K99" i="1"/>
  <c r="BR277" i="1"/>
  <c r="BR234" i="1"/>
  <c r="DE464" i="1"/>
  <c r="EJ413" i="1"/>
  <c r="BQ364" i="1"/>
  <c r="DS416" i="1"/>
  <c r="DV26" i="1"/>
  <c r="EJ19" i="1"/>
  <c r="Y392" i="1"/>
  <c r="DH32" i="1"/>
  <c r="DF273" i="1"/>
  <c r="EJ263" i="1"/>
  <c r="AB480" i="1"/>
  <c r="DE276" i="1"/>
  <c r="EV347" i="1"/>
  <c r="CT417" i="1"/>
  <c r="AB196" i="1"/>
  <c r="CS191" i="1"/>
  <c r="CF453" i="1"/>
  <c r="AM61" i="1"/>
  <c r="BP30" i="1"/>
  <c r="CF127" i="1"/>
  <c r="DU73" i="1"/>
  <c r="EX200" i="1"/>
  <c r="Y427" i="1"/>
  <c r="BD346" i="1"/>
  <c r="N478" i="1"/>
  <c r="DT203" i="1"/>
  <c r="EV212" i="1"/>
  <c r="BO90" i="1"/>
  <c r="Y279" i="1"/>
  <c r="DH438" i="1"/>
  <c r="M497" i="1"/>
  <c r="L301" i="1"/>
  <c r="DT354" i="1"/>
  <c r="BP187" i="1"/>
  <c r="DS13" i="1"/>
  <c r="DH219" i="1"/>
  <c r="DS123" i="1"/>
  <c r="EV382" i="1"/>
  <c r="K312" i="1"/>
  <c r="EU319" i="1"/>
  <c r="DS387" i="1"/>
  <c r="AM497" i="1"/>
  <c r="K159" i="1"/>
  <c r="EG436" i="1"/>
  <c r="AN212" i="1"/>
  <c r="DE495" i="1"/>
  <c r="Z448" i="1"/>
  <c r="CF291" i="1"/>
  <c r="EX429" i="1"/>
  <c r="EX172" i="1"/>
  <c r="M305" i="1"/>
  <c r="BA259" i="1"/>
  <c r="CD315" i="1"/>
  <c r="DT183" i="1"/>
  <c r="DG297" i="1"/>
  <c r="CD149" i="1"/>
  <c r="CF210" i="1"/>
  <c r="M151" i="1"/>
  <c r="BP147" i="1"/>
  <c r="CQ104" i="1"/>
  <c r="CE458" i="1"/>
  <c r="BD24" i="1"/>
  <c r="CT242" i="1"/>
  <c r="BO17" i="1"/>
  <c r="EG387" i="1"/>
  <c r="BD158" i="1"/>
  <c r="AM130" i="1"/>
  <c r="DT480" i="1"/>
  <c r="DS110" i="1"/>
  <c r="EW481" i="1"/>
  <c r="BC331" i="1"/>
  <c r="EI306" i="1"/>
  <c r="DV234" i="1"/>
  <c r="N450" i="1"/>
  <c r="EU470" i="1"/>
  <c r="BD371" i="1"/>
  <c r="CT342" i="1"/>
  <c r="EV458" i="1"/>
  <c r="AM12" i="1"/>
  <c r="N103" i="1"/>
  <c r="K190" i="1"/>
  <c r="BA456" i="1"/>
  <c r="BO318" i="1"/>
  <c r="BR202" i="1"/>
  <c r="BC163" i="1"/>
  <c r="CS365" i="1"/>
  <c r="EV239" i="1"/>
  <c r="EH51" i="1"/>
  <c r="BQ47" i="1"/>
  <c r="Y24" i="1"/>
  <c r="BC482" i="1"/>
  <c r="AN43" i="1"/>
  <c r="K455" i="1"/>
  <c r="DE487" i="1"/>
  <c r="DV197" i="1"/>
  <c r="BR47" i="1"/>
  <c r="CE406" i="1"/>
  <c r="Z439" i="1"/>
  <c r="EJ374" i="1"/>
  <c r="CS140" i="1"/>
  <c r="DG14" i="1"/>
  <c r="BA249" i="1"/>
  <c r="AN198" i="1"/>
  <c r="CQ99" i="1"/>
  <c r="N117" i="1"/>
  <c r="BD87" i="1"/>
  <c r="AN120" i="1"/>
  <c r="BO453" i="1"/>
  <c r="AA397" i="1"/>
  <c r="CD31" i="1"/>
  <c r="DT271" i="1"/>
  <c r="N116" i="1"/>
  <c r="BR252" i="1"/>
  <c r="AN161" i="1"/>
  <c r="AB130" i="1"/>
  <c r="EU263" i="1"/>
  <c r="EI346" i="1"/>
  <c r="BO103" i="1"/>
  <c r="BB342" i="1"/>
  <c r="AO201" i="1"/>
  <c r="BR91" i="1"/>
  <c r="EW62" i="1"/>
  <c r="DU24" i="1"/>
  <c r="N165" i="1"/>
  <c r="BP363" i="1"/>
  <c r="DT124" i="1"/>
  <c r="DV136" i="1"/>
  <c r="AP251" i="1"/>
  <c r="EV448" i="1"/>
  <c r="EJ202" i="1"/>
  <c r="BO107" i="1"/>
  <c r="Y363" i="1"/>
  <c r="DS54" i="1"/>
  <c r="BC368" i="1"/>
  <c r="CF249" i="1"/>
  <c r="EJ380" i="1"/>
  <c r="EG136" i="1"/>
  <c r="EW396" i="1"/>
  <c r="DE351" i="1"/>
  <c r="K276" i="1"/>
  <c r="EX377" i="1"/>
  <c r="AA47" i="1"/>
  <c r="EU250" i="1"/>
  <c r="EJ140" i="1"/>
  <c r="K412" i="1"/>
  <c r="AB199" i="1"/>
  <c r="K264" i="1"/>
  <c r="DG319" i="1"/>
  <c r="CQ451" i="1"/>
  <c r="EG174" i="1"/>
  <c r="AO49" i="1"/>
  <c r="AN134" i="1"/>
  <c r="BD31" i="1"/>
  <c r="AP450" i="1"/>
  <c r="AP79" i="1"/>
  <c r="AM88" i="1"/>
  <c r="EG313" i="1"/>
  <c r="K149" i="1"/>
  <c r="CE10" i="1"/>
  <c r="EU210" i="1"/>
  <c r="AP217" i="1"/>
  <c r="DF270" i="1"/>
  <c r="M250" i="1"/>
  <c r="M438" i="1"/>
  <c r="L393" i="1"/>
  <c r="BR292" i="1"/>
  <c r="DE476" i="1"/>
  <c r="CE495" i="1"/>
  <c r="CQ188" i="1"/>
  <c r="CF260" i="1"/>
  <c r="AM81" i="1"/>
  <c r="CR282" i="1"/>
  <c r="DF62" i="1"/>
  <c r="K39" i="1"/>
  <c r="EJ486" i="1"/>
  <c r="EW258" i="1"/>
  <c r="BP321" i="1"/>
  <c r="BQ300" i="1"/>
  <c r="DT28" i="1"/>
  <c r="DV491" i="1"/>
  <c r="EX163" i="1"/>
  <c r="DH488" i="1"/>
  <c r="DV12" i="1"/>
  <c r="EU116" i="1"/>
  <c r="CE106" i="1"/>
  <c r="AB102" i="1"/>
  <c r="BQ451" i="1"/>
  <c r="AP429" i="1"/>
  <c r="AA473" i="1"/>
  <c r="BQ127" i="1"/>
  <c r="EX483" i="1"/>
  <c r="DU231" i="1"/>
  <c r="DG359" i="1"/>
  <c r="BO197" i="1"/>
  <c r="BD301" i="1"/>
  <c r="AM109" i="1"/>
  <c r="EV436" i="1"/>
  <c r="CQ81" i="1"/>
  <c r="CD473" i="1"/>
  <c r="L25" i="1"/>
  <c r="Z66" i="1"/>
  <c r="CF77" i="1"/>
  <c r="AA261" i="1"/>
  <c r="BC124" i="1"/>
  <c r="CE194" i="1"/>
  <c r="Y459" i="1"/>
  <c r="BQ202" i="1"/>
  <c r="CD455" i="1"/>
  <c r="M301" i="1"/>
  <c r="AN301" i="1"/>
  <c r="DS489" i="1"/>
  <c r="BO204" i="1"/>
  <c r="K67" i="1"/>
  <c r="EX18" i="1"/>
  <c r="AN360" i="1"/>
  <c r="CE180" i="1"/>
  <c r="DG75" i="1"/>
  <c r="DG263" i="1"/>
  <c r="CT357" i="1"/>
  <c r="CT400" i="1"/>
  <c r="AP391" i="1"/>
  <c r="BO463" i="1"/>
  <c r="AP175" i="1"/>
  <c r="Y167" i="1"/>
  <c r="DH193" i="1"/>
  <c r="CD58" i="1"/>
  <c r="DF272" i="1"/>
  <c r="BC13" i="1"/>
  <c r="EJ151" i="1"/>
  <c r="AA205" i="1"/>
  <c r="BA369" i="1"/>
  <c r="DH198" i="1"/>
  <c r="CF202" i="1"/>
  <c r="BD88" i="1"/>
  <c r="DG175" i="1"/>
  <c r="EJ244" i="1"/>
  <c r="AB466" i="1"/>
  <c r="CT450" i="1"/>
  <c r="AA199" i="1"/>
  <c r="Y366" i="1"/>
  <c r="BO138" i="1"/>
  <c r="BD69" i="1"/>
  <c r="AN96" i="1"/>
  <c r="DV132" i="1"/>
  <c r="BQ474" i="1"/>
  <c r="CS251" i="1"/>
  <c r="BB343" i="1"/>
  <c r="Y308" i="1"/>
  <c r="AP76" i="1"/>
  <c r="BD252" i="1"/>
  <c r="EJ130" i="1"/>
  <c r="CR178" i="1"/>
  <c r="CF496" i="1"/>
  <c r="DT407" i="1"/>
  <c r="EG54" i="1"/>
  <c r="CR309" i="1"/>
  <c r="L98" i="1"/>
  <c r="EH46" i="1"/>
  <c r="BD221" i="1"/>
  <c r="CF164" i="1"/>
  <c r="DU446" i="1"/>
  <c r="BO393" i="1"/>
  <c r="BC93" i="1"/>
  <c r="BQ338" i="1"/>
  <c r="AM222" i="1"/>
  <c r="CT33" i="1"/>
  <c r="K221" i="1"/>
  <c r="BC385" i="1"/>
  <c r="CQ433" i="1"/>
  <c r="DH10" i="1"/>
  <c r="CD147" i="1"/>
  <c r="K10" i="1"/>
  <c r="BC26" i="1"/>
  <c r="CR117" i="1"/>
  <c r="EG34" i="1"/>
  <c r="AA19" i="1"/>
  <c r="AM123" i="1"/>
  <c r="K324" i="1"/>
  <c r="EW126" i="1"/>
  <c r="Z301" i="1"/>
  <c r="DU50" i="1"/>
  <c r="EG423" i="1"/>
  <c r="CT119" i="1"/>
  <c r="EX417" i="1"/>
  <c r="DT257" i="1"/>
  <c r="DH221" i="1"/>
  <c r="AA246" i="1"/>
  <c r="EV440" i="1"/>
  <c r="EU129" i="1"/>
  <c r="EX312" i="1"/>
  <c r="BA430" i="1"/>
  <c r="CC146" i="1"/>
  <c r="BR405" i="1"/>
  <c r="DG20" i="1"/>
  <c r="CQ261" i="1"/>
  <c r="DU294" i="1"/>
  <c r="K399" i="1"/>
  <c r="CR112" i="1"/>
  <c r="EX491" i="1"/>
  <c r="BA119" i="1"/>
  <c r="DF320" i="1"/>
  <c r="K428" i="1"/>
  <c r="AN219" i="1"/>
  <c r="CT432" i="1"/>
  <c r="BC95" i="1"/>
  <c r="N2992" i="5"/>
  <c r="N6273" i="5"/>
  <c r="N329" i="5"/>
  <c r="N5352" i="5"/>
  <c r="N4616" i="5"/>
  <c r="N1009" i="5"/>
  <c r="N6088" i="5"/>
  <c r="N6059" i="5"/>
  <c r="N2524" i="5"/>
  <c r="N3330" i="5"/>
  <c r="N3252" i="5"/>
  <c r="N4103" i="5"/>
  <c r="N1579" i="5"/>
  <c r="N4684" i="5"/>
  <c r="N2633" i="5"/>
  <c r="N866" i="5"/>
  <c r="N4029" i="5"/>
  <c r="BR144" i="1"/>
  <c r="AP288" i="1"/>
  <c r="BP185" i="1"/>
  <c r="CQ118" i="1"/>
  <c r="AP139" i="1"/>
  <c r="AN129" i="1"/>
  <c r="DE103" i="1"/>
  <c r="AM392" i="1"/>
  <c r="L374" i="1"/>
  <c r="DS424" i="1"/>
  <c r="CS458" i="1"/>
  <c r="N110" i="1"/>
  <c r="CD80" i="1"/>
  <c r="CE253" i="1"/>
  <c r="CC371" i="1"/>
  <c r="DE424" i="1"/>
  <c r="EV23" i="1"/>
  <c r="DG385" i="1"/>
  <c r="DH349" i="1"/>
  <c r="Y90" i="1"/>
  <c r="EG72" i="1"/>
  <c r="EG278" i="1"/>
  <c r="DU307" i="1"/>
  <c r="EJ57" i="1"/>
  <c r="CC477" i="1"/>
  <c r="DT298" i="1"/>
  <c r="Y91" i="1"/>
  <c r="EI139" i="1"/>
  <c r="BD183" i="1"/>
  <c r="BP172" i="1"/>
  <c r="BP27" i="1"/>
  <c r="EJ20" i="1"/>
  <c r="AN88" i="1"/>
  <c r="BO173" i="1"/>
  <c r="EH395" i="1"/>
  <c r="EI251" i="1"/>
  <c r="DE429" i="1"/>
  <c r="CE277" i="1"/>
  <c r="EI37" i="1"/>
  <c r="AN61" i="1"/>
  <c r="DU260" i="1"/>
  <c r="EV52" i="1"/>
  <c r="EW450" i="1"/>
  <c r="EX106" i="1"/>
  <c r="AM76" i="1"/>
  <c r="EX37" i="1"/>
  <c r="AP368" i="1"/>
  <c r="BQ176" i="1"/>
  <c r="BB493" i="1"/>
  <c r="CD491" i="1"/>
  <c r="CF311" i="1"/>
  <c r="EX179" i="1"/>
  <c r="DS495" i="1"/>
  <c r="M175" i="1"/>
  <c r="AP49" i="1"/>
  <c r="DG288" i="1"/>
  <c r="CS274" i="1"/>
  <c r="BB495" i="1"/>
  <c r="CQ297" i="1"/>
  <c r="CF189" i="1"/>
  <c r="Y165" i="1"/>
  <c r="N171" i="1"/>
  <c r="AA385" i="1"/>
  <c r="BC326" i="1"/>
  <c r="CE476" i="1"/>
  <c r="K77" i="1"/>
  <c r="AP472" i="1"/>
  <c r="BA145" i="1"/>
  <c r="DF454" i="1"/>
  <c r="Z280" i="1"/>
  <c r="CQ80" i="1"/>
  <c r="EH443" i="1"/>
  <c r="EG373" i="1"/>
  <c r="CT361" i="1"/>
  <c r="CR78" i="1"/>
  <c r="M405" i="1"/>
  <c r="Z23" i="1"/>
  <c r="EH384" i="1"/>
  <c r="CE141" i="1"/>
  <c r="BD431" i="1"/>
  <c r="DU35" i="1"/>
  <c r="DV336" i="1"/>
  <c r="EJ191" i="1"/>
  <c r="AO414" i="1"/>
  <c r="CE359" i="1"/>
  <c r="BB289" i="1"/>
  <c r="AA410" i="1"/>
  <c r="N58" i="1"/>
  <c r="CC282" i="1"/>
  <c r="AB405" i="1"/>
  <c r="M249" i="1"/>
  <c r="CQ461" i="1"/>
  <c r="EI70" i="1"/>
  <c r="BA126" i="1"/>
  <c r="EW234" i="1"/>
  <c r="BO491" i="1"/>
  <c r="EV222" i="1"/>
  <c r="DU173" i="1"/>
  <c r="CD318" i="1"/>
  <c r="CE118" i="1"/>
  <c r="AP246" i="1"/>
  <c r="EV107" i="1"/>
  <c r="BO53" i="1"/>
  <c r="M357" i="1"/>
  <c r="EX137" i="1"/>
  <c r="EI224" i="1"/>
  <c r="CT278" i="1"/>
  <c r="BR295" i="1"/>
  <c r="DS141" i="1"/>
  <c r="CS423" i="1"/>
  <c r="BD429" i="1"/>
  <c r="BC355" i="1"/>
  <c r="BB245" i="1"/>
  <c r="CR487" i="1"/>
  <c r="M70" i="1"/>
  <c r="EI342" i="1"/>
  <c r="AM105" i="1"/>
  <c r="N55" i="1"/>
  <c r="EU104" i="1"/>
  <c r="CT418" i="1"/>
  <c r="CQ225" i="1"/>
  <c r="Y56" i="1"/>
  <c r="EH291" i="1"/>
  <c r="AB217" i="1"/>
  <c r="DU93" i="1"/>
  <c r="CC310" i="1"/>
  <c r="EX206" i="1"/>
  <c r="AP127" i="1"/>
  <c r="N402" i="1"/>
  <c r="BA415" i="1"/>
  <c r="CE89" i="1"/>
  <c r="AB193" i="1"/>
  <c r="DS323" i="1"/>
  <c r="BC434" i="1"/>
  <c r="DG296" i="1"/>
  <c r="EG163" i="1"/>
  <c r="EX442" i="1"/>
  <c r="AA232" i="1"/>
  <c r="CT123" i="1"/>
  <c r="CS495" i="1"/>
  <c r="AO311" i="1"/>
  <c r="L49" i="1"/>
  <c r="DG145" i="1"/>
  <c r="EH277" i="1"/>
  <c r="DT90" i="1"/>
  <c r="DV316" i="1"/>
  <c r="BQ419" i="1"/>
  <c r="AA27" i="1"/>
  <c r="EV305" i="1"/>
  <c r="BD81" i="1"/>
  <c r="EX160" i="1"/>
  <c r="Y20" i="1"/>
  <c r="N261" i="1"/>
  <c r="CF233" i="1"/>
  <c r="BR157" i="1"/>
  <c r="DS247" i="1"/>
  <c r="N284" i="1"/>
  <c r="AA286" i="1"/>
  <c r="K125" i="1"/>
  <c r="CR325" i="1"/>
  <c r="BA179" i="1"/>
  <c r="BR181" i="1"/>
  <c r="BO247" i="1"/>
  <c r="BB197" i="1"/>
  <c r="N250" i="1"/>
  <c r="BC251" i="1"/>
  <c r="Y349" i="1"/>
  <c r="M143" i="1"/>
  <c r="DS355" i="1"/>
  <c r="CF97" i="1"/>
  <c r="EG29" i="1"/>
  <c r="AA148" i="1"/>
  <c r="AO469" i="1"/>
  <c r="DS16" i="1"/>
  <c r="CT121" i="1"/>
  <c r="BC264" i="1"/>
  <c r="K184" i="1"/>
  <c r="DF493" i="1"/>
  <c r="BO63" i="1"/>
  <c r="AB81" i="1"/>
  <c r="AN269" i="1"/>
  <c r="DF489" i="1"/>
  <c r="CD474" i="1"/>
  <c r="DS174" i="1"/>
  <c r="CC78" i="1"/>
  <c r="AA461" i="1"/>
  <c r="M26" i="1"/>
  <c r="AB97" i="1"/>
  <c r="CE20" i="1"/>
  <c r="CT227" i="1"/>
  <c r="CR229" i="1"/>
  <c r="K84" i="1"/>
  <c r="EH407" i="1"/>
  <c r="EI312" i="1"/>
  <c r="CT314" i="1"/>
  <c r="CT59" i="1"/>
  <c r="CF106" i="1"/>
  <c r="DH468" i="1"/>
  <c r="AO172" i="1"/>
  <c r="M67" i="1"/>
  <c r="EX14" i="1"/>
  <c r="EJ159" i="1"/>
  <c r="BR296" i="1"/>
  <c r="N234" i="1"/>
  <c r="DG109" i="1"/>
  <c r="CT343" i="1"/>
  <c r="EI345" i="1"/>
  <c r="DV284" i="1"/>
  <c r="AN445" i="1"/>
  <c r="CC173" i="1"/>
  <c r="BO389" i="1"/>
  <c r="CS193" i="1"/>
  <c r="AP307" i="1"/>
  <c r="AA53" i="1"/>
  <c r="CC400" i="1"/>
  <c r="DE128" i="1"/>
  <c r="BB479" i="1"/>
  <c r="EX283" i="1"/>
  <c r="EU318" i="1"/>
  <c r="BB136" i="1"/>
  <c r="DG355" i="1"/>
  <c r="CE60" i="1"/>
  <c r="BA480" i="1"/>
  <c r="DH172" i="1"/>
  <c r="EJ165" i="1"/>
  <c r="Z97" i="1"/>
  <c r="BB140" i="1"/>
  <c r="DU71" i="1"/>
  <c r="DT75" i="1"/>
  <c r="DG412" i="1"/>
  <c r="L216" i="1"/>
  <c r="AB185" i="1"/>
  <c r="BR195" i="1"/>
  <c r="DE204" i="1"/>
  <c r="AM18" i="1"/>
  <c r="CT386" i="1"/>
  <c r="EJ94" i="1"/>
  <c r="AA60" i="1"/>
  <c r="EH14" i="1"/>
  <c r="DT37" i="1"/>
  <c r="Z99" i="1"/>
  <c r="EW160" i="1"/>
  <c r="DG213" i="1"/>
  <c r="EJ193" i="1"/>
  <c r="CQ139" i="1"/>
  <c r="EU24" i="1"/>
  <c r="M195" i="1"/>
  <c r="AA58" i="1"/>
  <c r="BB13" i="1"/>
  <c r="N389" i="1"/>
  <c r="K131" i="1"/>
  <c r="Y192" i="1"/>
  <c r="AM177" i="1"/>
  <c r="EV94" i="1"/>
  <c r="EI196" i="1"/>
  <c r="K194" i="1"/>
  <c r="BR317" i="1"/>
  <c r="DT212" i="1"/>
  <c r="CD161" i="1"/>
  <c r="BA246" i="1"/>
  <c r="DU122" i="1"/>
  <c r="AM126" i="1"/>
  <c r="CR332" i="1"/>
  <c r="CF366" i="1"/>
  <c r="BQ89" i="1"/>
  <c r="BB401" i="1"/>
  <c r="EI11" i="1"/>
  <c r="DF372" i="1"/>
  <c r="AM278" i="1"/>
  <c r="CS293" i="1"/>
  <c r="DF379" i="1"/>
  <c r="DT247" i="1"/>
  <c r="AM426" i="1"/>
  <c r="AO487" i="1"/>
  <c r="DS289" i="1"/>
  <c r="CQ131" i="1"/>
  <c r="N134" i="1"/>
  <c r="EX150" i="1"/>
  <c r="CS304" i="1"/>
  <c r="N373" i="1"/>
  <c r="N141" i="1"/>
  <c r="DG229" i="1"/>
  <c r="CC351" i="1"/>
  <c r="DF431" i="1"/>
  <c r="DV327" i="1"/>
  <c r="AA198" i="1"/>
  <c r="AB271" i="1"/>
  <c r="AB410" i="1"/>
  <c r="BC78" i="1"/>
  <c r="CE223" i="1"/>
  <c r="K18" i="1"/>
  <c r="M402" i="1"/>
  <c r="Y498" i="1"/>
  <c r="EH63" i="1"/>
  <c r="DE144" i="1"/>
  <c r="CF91" i="1"/>
  <c r="Z239" i="1"/>
  <c r="AP445" i="1"/>
  <c r="DS400" i="1"/>
  <c r="EV48" i="1"/>
  <c r="CD360" i="1"/>
  <c r="DV372" i="1"/>
  <c r="DF201" i="1"/>
  <c r="DF332" i="1"/>
  <c r="N375" i="1"/>
  <c r="BO355" i="1"/>
  <c r="DF170" i="1"/>
  <c r="BQ438" i="1"/>
  <c r="CC110" i="1"/>
  <c r="CE30" i="1"/>
  <c r="AP44" i="1"/>
  <c r="EJ149" i="1"/>
  <c r="BR10" i="1"/>
  <c r="DF183" i="1"/>
  <c r="M15" i="1"/>
  <c r="CR356" i="1"/>
  <c r="CT486" i="1"/>
  <c r="DS202" i="1"/>
  <c r="DV432" i="1"/>
  <c r="AO62" i="1"/>
  <c r="CT165" i="1"/>
  <c r="EX165" i="1"/>
  <c r="CT187" i="1"/>
  <c r="EH408" i="1"/>
  <c r="EV176" i="1"/>
  <c r="EJ203" i="1"/>
  <c r="BB427" i="1"/>
  <c r="AP272" i="1"/>
  <c r="N352" i="1"/>
  <c r="DV373" i="1"/>
  <c r="CQ351" i="1"/>
  <c r="EI221" i="1"/>
  <c r="Y58" i="1"/>
  <c r="EU378" i="1"/>
  <c r="BB91" i="1"/>
  <c r="N481" i="1"/>
  <c r="DH237" i="1"/>
  <c r="BA164" i="1"/>
  <c r="DU373" i="1"/>
  <c r="EV467" i="1"/>
  <c r="DU144" i="1"/>
  <c r="EI183" i="1"/>
  <c r="DG124" i="1"/>
  <c r="BD430" i="1"/>
  <c r="CQ486" i="1"/>
  <c r="AN375" i="1"/>
  <c r="CS370" i="1"/>
  <c r="DS333" i="1"/>
  <c r="BA178" i="1"/>
  <c r="AB306" i="1"/>
  <c r="AN450" i="1"/>
  <c r="EG455" i="1"/>
  <c r="BC200" i="1"/>
  <c r="DG30" i="1"/>
  <c r="DS349" i="1"/>
  <c r="DE77" i="1"/>
  <c r="CS470" i="1"/>
  <c r="BQ70" i="1"/>
  <c r="CE399" i="1"/>
  <c r="BC361" i="1"/>
  <c r="DH117" i="1"/>
  <c r="DU189" i="1"/>
  <c r="BO313" i="1"/>
  <c r="EH320" i="1"/>
  <c r="CD63" i="1"/>
  <c r="DV152" i="1"/>
  <c r="EI80" i="1"/>
  <c r="BD262" i="1"/>
  <c r="Z188" i="1"/>
  <c r="EI351" i="1"/>
  <c r="BC225" i="1"/>
  <c r="DE218" i="1"/>
  <c r="DG207" i="1"/>
  <c r="DF218" i="1"/>
  <c r="CF125" i="1"/>
  <c r="BA425" i="1"/>
  <c r="CD88" i="1"/>
  <c r="EJ471" i="1"/>
  <c r="BB88" i="1"/>
  <c r="DV348" i="1"/>
  <c r="EG377" i="1"/>
  <c r="DS446" i="1"/>
  <c r="BB308" i="1"/>
  <c r="EJ373" i="1"/>
  <c r="EG241" i="1"/>
  <c r="EG250" i="1"/>
  <c r="EV264" i="1"/>
  <c r="CS276" i="1"/>
  <c r="Z406" i="1"/>
  <c r="CS36" i="1"/>
  <c r="DG334" i="1"/>
  <c r="EU207" i="1"/>
  <c r="BP220" i="1"/>
  <c r="Z135" i="1"/>
  <c r="BQ41" i="1"/>
  <c r="BD496" i="1"/>
  <c r="AM282" i="1"/>
  <c r="CF18" i="1"/>
  <c r="EV80" i="1"/>
  <c r="EV45" i="1"/>
  <c r="DE49" i="1"/>
  <c r="BB45" i="1"/>
  <c r="L438" i="1"/>
  <c r="BC329" i="1"/>
  <c r="BQ349" i="1"/>
  <c r="DF202" i="1"/>
  <c r="Y296" i="1"/>
  <c r="DE462" i="1"/>
  <c r="EJ174" i="1"/>
  <c r="DH261" i="1"/>
  <c r="DH442" i="1"/>
  <c r="AA73" i="1"/>
  <c r="AP341" i="1"/>
  <c r="AP48" i="1"/>
  <c r="L64" i="1"/>
  <c r="BD182" i="1"/>
  <c r="EV304" i="1"/>
  <c r="CS490" i="1"/>
  <c r="DE234" i="1"/>
  <c r="DT221" i="1"/>
  <c r="AM251" i="1"/>
  <c r="BP361" i="1"/>
  <c r="CQ15" i="1"/>
  <c r="EH15" i="1"/>
  <c r="BC241" i="1"/>
  <c r="AA306" i="1"/>
  <c r="N483" i="1"/>
  <c r="CC236" i="1"/>
  <c r="DH92" i="1"/>
  <c r="BB332" i="1"/>
  <c r="CS327" i="1"/>
  <c r="CE203" i="1"/>
  <c r="N122" i="1"/>
  <c r="AB61" i="1"/>
  <c r="Y299" i="1"/>
  <c r="M404" i="1"/>
  <c r="K405" i="1"/>
  <c r="AP227" i="1"/>
  <c r="EX303" i="1"/>
  <c r="DH224" i="1"/>
  <c r="CC141" i="1"/>
  <c r="M279" i="1"/>
  <c r="DG82" i="1"/>
  <c r="Z222" i="1"/>
  <c r="DS410" i="1"/>
  <c r="EW199" i="1"/>
  <c r="EX174" i="1"/>
  <c r="EV357" i="1"/>
  <c r="AM372" i="1"/>
  <c r="BO451" i="1"/>
  <c r="AN208" i="1"/>
  <c r="EX171" i="1"/>
  <c r="EG101" i="1"/>
  <c r="Z382" i="1"/>
  <c r="DS226" i="1"/>
  <c r="EW100" i="1"/>
  <c r="AP189" i="1"/>
  <c r="AM90" i="1"/>
  <c r="DG139" i="1"/>
  <c r="BC204" i="1"/>
  <c r="DU276" i="1"/>
  <c r="EG481" i="1"/>
  <c r="BQ261" i="1"/>
  <c r="DV334" i="1"/>
  <c r="AO239" i="1"/>
  <c r="DE474" i="1"/>
  <c r="CQ205" i="1"/>
  <c r="EG350" i="1"/>
  <c r="EX427" i="1"/>
  <c r="Z445" i="1"/>
  <c r="BA172" i="1"/>
  <c r="AA33" i="1"/>
  <c r="CE233" i="1"/>
  <c r="BB457" i="1"/>
  <c r="AN414" i="1"/>
  <c r="CQ238" i="1"/>
  <c r="DG491" i="1"/>
  <c r="EJ430" i="1"/>
  <c r="BP269" i="1"/>
  <c r="BO405" i="1"/>
  <c r="EX466" i="1"/>
  <c r="EU226" i="1"/>
  <c r="Y141" i="1"/>
  <c r="K60" i="1"/>
  <c r="CQ121" i="1"/>
  <c r="BD58" i="1"/>
  <c r="Y87" i="1"/>
  <c r="EU406" i="1"/>
  <c r="DT262" i="1"/>
  <c r="M79" i="1"/>
  <c r="EJ30" i="1"/>
  <c r="BA370" i="1"/>
  <c r="DE370" i="1"/>
  <c r="N2805" i="5"/>
  <c r="N6735" i="5"/>
  <c r="N6654" i="5"/>
  <c r="N3511" i="5"/>
  <c r="N167" i="5"/>
  <c r="N4259" i="5"/>
  <c r="N4060" i="5"/>
  <c r="N5692" i="5"/>
  <c r="N223" i="5"/>
  <c r="N6033" i="5"/>
  <c r="N2093" i="5"/>
  <c r="N216" i="5"/>
  <c r="N2057" i="5"/>
  <c r="N5607" i="5"/>
  <c r="N1219" i="5"/>
  <c r="N4073" i="5"/>
  <c r="N2262" i="5"/>
  <c r="BO352" i="1"/>
  <c r="K468" i="1"/>
  <c r="CR376" i="1"/>
  <c r="CT311" i="1"/>
  <c r="CD94" i="1"/>
  <c r="Y500" i="1"/>
  <c r="EW377" i="1"/>
  <c r="CT216" i="1"/>
  <c r="BD313" i="1"/>
  <c r="CS177" i="1"/>
  <c r="EJ396" i="1"/>
  <c r="EI71" i="1"/>
  <c r="EG421" i="1"/>
  <c r="Z67" i="1"/>
  <c r="AA458" i="1"/>
  <c r="K214" i="1"/>
  <c r="CR490" i="1"/>
  <c r="CC203" i="1"/>
  <c r="EX103" i="1"/>
  <c r="EI475" i="1"/>
  <c r="EX486" i="1"/>
  <c r="CC373" i="1"/>
  <c r="BC311" i="1"/>
  <c r="CR36" i="1"/>
  <c r="AO90" i="1"/>
  <c r="DH367" i="1"/>
  <c r="BR78" i="1"/>
  <c r="AN126" i="1"/>
  <c r="DF225" i="1"/>
  <c r="EU230" i="1"/>
  <c r="BP396" i="1"/>
  <c r="BQ287" i="1"/>
  <c r="BP36" i="1"/>
  <c r="DT101" i="1"/>
  <c r="DE102" i="1"/>
  <c r="BR365" i="1"/>
  <c r="AB192" i="1"/>
  <c r="EI383" i="1"/>
  <c r="DU391" i="1"/>
  <c r="BB238" i="1"/>
  <c r="DE365" i="1"/>
  <c r="BR424" i="1"/>
  <c r="AN470" i="1"/>
  <c r="CE418" i="1"/>
  <c r="N18" i="1"/>
  <c r="BO398" i="1"/>
  <c r="BB264" i="1"/>
  <c r="EI237" i="1"/>
  <c r="DS258" i="1"/>
  <c r="CD396" i="1"/>
  <c r="DF452" i="1"/>
  <c r="EW290" i="1"/>
  <c r="BC244" i="1"/>
  <c r="AM25" i="1"/>
  <c r="BQ71" i="1"/>
  <c r="CE157" i="1"/>
  <c r="M188" i="1"/>
  <c r="DS181" i="1"/>
  <c r="EV13" i="1"/>
  <c r="N267" i="1"/>
  <c r="EI414" i="1"/>
  <c r="BA330" i="1"/>
  <c r="AB351" i="1"/>
  <c r="BQ406" i="1"/>
  <c r="CS230" i="1"/>
  <c r="K173" i="1"/>
  <c r="EX104" i="1"/>
  <c r="EX140" i="1"/>
  <c r="DV371" i="1"/>
  <c r="DS91" i="1"/>
  <c r="K79" i="1"/>
  <c r="DF357" i="1"/>
  <c r="CR67" i="1"/>
  <c r="BP83" i="1"/>
  <c r="AM491" i="1"/>
  <c r="AO116" i="1"/>
  <c r="CQ232" i="1"/>
  <c r="CE367" i="1"/>
  <c r="DT256" i="1"/>
  <c r="EI483" i="1"/>
  <c r="DF236" i="1"/>
  <c r="DV283" i="1"/>
  <c r="DH341" i="1"/>
  <c r="AN173" i="1"/>
  <c r="CQ228" i="1"/>
  <c r="DF310" i="1"/>
  <c r="BB142" i="1"/>
  <c r="DT87" i="1"/>
  <c r="DT438" i="1"/>
  <c r="CF130" i="1"/>
  <c r="EW395" i="1"/>
  <c r="CC484" i="1"/>
  <c r="CC467" i="1"/>
  <c r="DG330" i="1"/>
  <c r="DT458" i="1"/>
  <c r="EI87" i="1"/>
  <c r="BC143" i="1"/>
  <c r="CD470" i="1"/>
  <c r="DH15" i="1"/>
  <c r="EV164" i="1"/>
  <c r="BP10" i="1"/>
  <c r="CD48" i="1"/>
  <c r="EJ461" i="1"/>
  <c r="BA31" i="1"/>
  <c r="DG142" i="1"/>
  <c r="AA456" i="1"/>
  <c r="DE260" i="1"/>
  <c r="BA400" i="1"/>
  <c r="DV343" i="1"/>
  <c r="DH179" i="1"/>
  <c r="M349" i="1"/>
  <c r="CQ222" i="1"/>
  <c r="DS145" i="1"/>
  <c r="L432" i="1"/>
  <c r="M223" i="1"/>
  <c r="CS85" i="1"/>
  <c r="CQ378" i="1"/>
  <c r="BD277" i="1"/>
  <c r="K285" i="1"/>
  <c r="Z113" i="1"/>
  <c r="EJ354" i="1"/>
  <c r="AO15" i="1"/>
  <c r="BD285" i="1"/>
  <c r="CE289" i="1"/>
  <c r="CD363" i="1"/>
  <c r="Y400" i="1"/>
  <c r="CQ203" i="1"/>
  <c r="BR231" i="1"/>
  <c r="AP354" i="1"/>
  <c r="EJ234" i="1"/>
  <c r="CF454" i="1"/>
  <c r="AA437" i="1"/>
  <c r="AO16" i="1"/>
  <c r="EH123" i="1"/>
  <c r="M170" i="1"/>
  <c r="EG364" i="1"/>
  <c r="AM215" i="1"/>
  <c r="AO384" i="1"/>
  <c r="Z446" i="1"/>
  <c r="EH60" i="1"/>
  <c r="CD251" i="1"/>
  <c r="BO185" i="1"/>
  <c r="BO65" i="1"/>
  <c r="EW469" i="1"/>
  <c r="CE411" i="1"/>
  <c r="BO102" i="1"/>
  <c r="DH404" i="1"/>
  <c r="EV438" i="1"/>
  <c r="EH243" i="1"/>
  <c r="EV96" i="1"/>
  <c r="DH27" i="1"/>
  <c r="AO475" i="1"/>
  <c r="DU290" i="1"/>
  <c r="CQ154" i="1"/>
  <c r="DS272" i="1"/>
  <c r="BR208" i="1"/>
  <c r="N386" i="1"/>
  <c r="DT133" i="1"/>
  <c r="CQ277" i="1"/>
  <c r="BA302" i="1"/>
  <c r="DU351" i="1"/>
  <c r="AO370" i="1"/>
  <c r="EW60" i="1"/>
  <c r="AP346" i="1"/>
  <c r="L99" i="1"/>
  <c r="BP52" i="1"/>
  <c r="DG195" i="1"/>
  <c r="L479" i="1"/>
  <c r="BD11" i="1"/>
  <c r="DT321" i="1"/>
  <c r="DE355" i="1"/>
  <c r="CF286" i="1"/>
  <c r="AO10" i="1"/>
  <c r="BP470" i="1"/>
  <c r="BP53" i="1"/>
  <c r="BC107" i="1"/>
  <c r="EJ67" i="1"/>
  <c r="M80" i="1"/>
  <c r="CQ392" i="1"/>
  <c r="CS30" i="1"/>
  <c r="BQ182" i="1"/>
  <c r="CC340" i="1"/>
  <c r="DE398" i="1"/>
  <c r="AO147" i="1"/>
  <c r="CS353" i="1"/>
  <c r="N23" i="1"/>
  <c r="CT106" i="1"/>
  <c r="CT207" i="1"/>
  <c r="DT419" i="1"/>
  <c r="BR363" i="1"/>
  <c r="CR148" i="1"/>
  <c r="CS153" i="1"/>
  <c r="CC359" i="1"/>
  <c r="BB311" i="1"/>
  <c r="EU13" i="1"/>
  <c r="DH369" i="1"/>
  <c r="BD48" i="1"/>
  <c r="CD22" i="1"/>
  <c r="CT183" i="1"/>
  <c r="EW222" i="1"/>
  <c r="L477" i="1"/>
  <c r="CF100" i="1"/>
  <c r="CQ369" i="1"/>
  <c r="EW458" i="1"/>
  <c r="BB134" i="1"/>
  <c r="BC228" i="1"/>
  <c r="AP102" i="1"/>
  <c r="EW425" i="1"/>
  <c r="BO214" i="1"/>
  <c r="BR128" i="1"/>
  <c r="CR104" i="1"/>
  <c r="EU461" i="1"/>
  <c r="N178" i="1"/>
  <c r="AA24" i="1"/>
  <c r="AB328" i="1"/>
  <c r="CQ74" i="1"/>
  <c r="CC105" i="1"/>
  <c r="BR40" i="1"/>
  <c r="BP430" i="1"/>
  <c r="L205" i="1"/>
  <c r="CT53" i="1"/>
  <c r="CQ186" i="1"/>
  <c r="EW24" i="1"/>
  <c r="DU299" i="1"/>
  <c r="DF336" i="1"/>
  <c r="CC300" i="1"/>
  <c r="EJ199" i="1"/>
  <c r="BB500" i="1"/>
  <c r="DE213" i="1"/>
  <c r="DH116" i="1"/>
  <c r="CT19" i="1"/>
  <c r="CR138" i="1"/>
  <c r="AB467" i="1"/>
  <c r="EV54" i="1"/>
  <c r="AA187" i="1"/>
  <c r="EJ311" i="1"/>
  <c r="CT351" i="1"/>
  <c r="BA446" i="1"/>
  <c r="BO22" i="1"/>
  <c r="CC306" i="1"/>
  <c r="BO272" i="1"/>
  <c r="EW192" i="1"/>
  <c r="CT376" i="1"/>
  <c r="CC452" i="1"/>
  <c r="L90" i="1"/>
  <c r="DV429" i="1"/>
  <c r="Y484" i="1"/>
  <c r="DU238" i="1"/>
  <c r="DG250" i="1"/>
  <c r="M76" i="1"/>
  <c r="EW59" i="1"/>
  <c r="DE287" i="1"/>
  <c r="EU135" i="1"/>
  <c r="CF136" i="1"/>
  <c r="EU161" i="1"/>
  <c r="N52" i="1"/>
  <c r="EJ359" i="1"/>
  <c r="DF475" i="1"/>
  <c r="AP228" i="1"/>
  <c r="DU85" i="1"/>
  <c r="EJ206" i="1"/>
  <c r="CU7" i="1"/>
  <c r="EV387" i="1"/>
  <c r="CF88" i="1"/>
  <c r="CE344" i="1"/>
  <c r="L344" i="1"/>
  <c r="Z281" i="1"/>
  <c r="K299" i="1"/>
  <c r="BC336" i="1"/>
  <c r="EJ91" i="1"/>
  <c r="DU239" i="1"/>
  <c r="BC243" i="1"/>
  <c r="EJ231" i="1"/>
  <c r="AB106" i="1"/>
  <c r="Z193" i="1"/>
  <c r="AA54" i="1"/>
  <c r="Z328" i="1"/>
  <c r="Y96" i="1"/>
  <c r="BB347" i="1"/>
  <c r="BO455" i="1"/>
  <c r="CR16" i="1"/>
  <c r="BO37" i="1"/>
  <c r="BA426" i="1"/>
  <c r="Y497" i="1"/>
  <c r="EX48" i="1"/>
  <c r="AM67" i="1"/>
  <c r="AB478" i="1"/>
  <c r="DT71" i="1"/>
  <c r="AP243" i="1"/>
  <c r="BC489" i="1"/>
  <c r="AA31" i="1"/>
  <c r="K409" i="1"/>
  <c r="EG259" i="1"/>
  <c r="DG165" i="1"/>
  <c r="EX268" i="1"/>
  <c r="CT382" i="1"/>
  <c r="EH128" i="1"/>
  <c r="AO434" i="1"/>
  <c r="EH297" i="1"/>
  <c r="AA493" i="1"/>
  <c r="Z200" i="1"/>
  <c r="BA479" i="1"/>
  <c r="BB252" i="1"/>
  <c r="K86" i="1"/>
  <c r="DV263" i="1"/>
  <c r="EI24" i="1"/>
  <c r="BC412" i="1"/>
  <c r="BA283" i="1"/>
  <c r="BC218" i="1"/>
  <c r="CC401" i="1"/>
  <c r="CR140" i="1"/>
  <c r="BR224" i="1"/>
  <c r="EH79" i="1"/>
  <c r="DS266" i="1"/>
  <c r="DS227" i="1"/>
  <c r="BP300" i="1"/>
  <c r="CR295" i="1"/>
  <c r="CD408" i="1"/>
  <c r="AA373" i="1"/>
  <c r="CQ259" i="1"/>
  <c r="L122" i="1"/>
  <c r="DU60" i="1"/>
  <c r="DH370" i="1"/>
  <c r="EI305" i="1"/>
  <c r="DT134" i="1"/>
  <c r="DU413" i="1"/>
  <c r="EJ495" i="1"/>
  <c r="BC291" i="1"/>
  <c r="EU386" i="1"/>
  <c r="CR56" i="1"/>
  <c r="EV95" i="1"/>
  <c r="DH436" i="1"/>
  <c r="EH299" i="1"/>
  <c r="EU315" i="1"/>
  <c r="EJ462" i="1"/>
  <c r="EI420" i="1"/>
  <c r="DE47" i="1"/>
  <c r="BB469" i="1"/>
  <c r="BR266" i="1"/>
  <c r="EX353" i="1"/>
  <c r="BR476" i="1"/>
  <c r="CE159" i="1"/>
  <c r="BB27" i="1"/>
  <c r="AM31" i="1"/>
  <c r="BC406" i="1"/>
  <c r="DU83" i="1"/>
  <c r="DV168" i="1"/>
  <c r="EH480" i="1"/>
  <c r="EH404" i="1"/>
  <c r="DG410" i="1"/>
  <c r="DE26" i="1"/>
  <c r="BQ104" i="1"/>
  <c r="BC254" i="1"/>
  <c r="AO167" i="1"/>
  <c r="CR219" i="1"/>
  <c r="N348" i="1"/>
  <c r="DH106" i="1"/>
  <c r="DG118" i="1"/>
  <c r="CQ38" i="1"/>
  <c r="BR113" i="1"/>
  <c r="BR452" i="1"/>
  <c r="BA121" i="1"/>
  <c r="BR287" i="1"/>
  <c r="CR455" i="1"/>
  <c r="DU19" i="1"/>
  <c r="CF495" i="1"/>
  <c r="CS32" i="1"/>
  <c r="CQ86" i="1"/>
  <c r="EI208" i="1"/>
  <c r="EJ455" i="1"/>
  <c r="EI296" i="1"/>
  <c r="EV411" i="1"/>
  <c r="M384" i="1"/>
  <c r="BO25" i="1"/>
  <c r="DS66" i="1"/>
  <c r="AO369" i="1"/>
  <c r="DG228" i="1"/>
  <c r="DG107" i="1"/>
  <c r="BR216" i="1"/>
  <c r="BA290" i="1"/>
  <c r="DG481" i="1"/>
  <c r="EV423" i="1"/>
  <c r="BP210" i="1"/>
  <c r="AP271" i="1"/>
  <c r="AP421" i="1"/>
  <c r="AN141" i="1"/>
  <c r="BB409" i="1"/>
  <c r="Z50" i="1"/>
  <c r="EH436" i="1"/>
  <c r="Y16" i="1"/>
  <c r="DU361" i="1"/>
  <c r="N86" i="1"/>
  <c r="DV124" i="1"/>
  <c r="CF327" i="1"/>
  <c r="CS164" i="1"/>
  <c r="CF460" i="1"/>
  <c r="DH215" i="1"/>
  <c r="CE319" i="1"/>
  <c r="DU194" i="1"/>
  <c r="EG328" i="1"/>
  <c r="M206" i="1"/>
  <c r="CE365" i="1"/>
  <c r="AN151" i="1"/>
  <c r="N260" i="1"/>
  <c r="Z453" i="1"/>
  <c r="K127" i="1"/>
  <c r="BR440" i="1"/>
  <c r="DU381" i="1"/>
  <c r="AO400" i="1"/>
  <c r="EH67" i="1"/>
  <c r="CF279" i="1"/>
  <c r="EH64" i="1"/>
  <c r="DW7" i="1"/>
  <c r="DE27" i="1"/>
  <c r="CE22" i="1"/>
  <c r="DU150" i="1"/>
  <c r="EV377" i="1"/>
  <c r="EX320" i="1"/>
  <c r="CS150" i="1"/>
  <c r="CC468" i="1"/>
  <c r="N218" i="1"/>
  <c r="Y19" i="1"/>
  <c r="BD96" i="1"/>
  <c r="EW63" i="1"/>
  <c r="CC497" i="1"/>
  <c r="N85" i="1"/>
  <c r="DS36" i="1"/>
  <c r="BP258" i="1"/>
  <c r="DG226" i="1"/>
  <c r="CC303" i="1"/>
  <c r="EW294" i="1"/>
  <c r="K82" i="1"/>
  <c r="CS316" i="1"/>
  <c r="AA421" i="1"/>
  <c r="DF303" i="1"/>
  <c r="CE26" i="1"/>
  <c r="N97" i="1"/>
  <c r="BC350" i="1"/>
  <c r="EV152" i="1"/>
  <c r="DU28" i="1"/>
  <c r="DE85" i="1"/>
  <c r="BC471" i="1"/>
  <c r="BP458" i="1"/>
  <c r="DG335" i="1"/>
  <c r="BC110" i="1"/>
  <c r="Z474" i="1"/>
  <c r="K64" i="1"/>
  <c r="AN168" i="1"/>
  <c r="CE392" i="1"/>
  <c r="BQ139" i="1"/>
  <c r="DV471" i="1"/>
  <c r="EJ135" i="1"/>
  <c r="BP386" i="1"/>
  <c r="BA54" i="1"/>
  <c r="EV163" i="1"/>
  <c r="DE284" i="1"/>
  <c r="AB301" i="1"/>
  <c r="CC30" i="1"/>
  <c r="K423" i="1"/>
  <c r="BC72" i="1"/>
  <c r="BP111" i="1"/>
  <c r="Z258" i="1"/>
  <c r="CC284" i="1"/>
  <c r="CR111" i="1"/>
  <c r="CD312" i="1"/>
  <c r="BR41" i="1"/>
  <c r="AM188" i="1"/>
  <c r="EV9" i="1"/>
  <c r="Y431" i="1"/>
  <c r="EV303" i="1"/>
  <c r="EV170" i="1"/>
  <c r="CT215" i="1"/>
  <c r="AA194" i="1"/>
  <c r="AP39" i="1"/>
  <c r="CT84" i="1"/>
  <c r="CC13" i="1"/>
  <c r="BC39" i="1"/>
  <c r="AB151" i="1"/>
  <c r="Z322" i="1"/>
  <c r="EX418" i="1"/>
  <c r="DT345" i="1"/>
  <c r="AM493" i="1"/>
  <c r="AA46" i="1"/>
  <c r="DF263" i="1"/>
  <c r="DF440" i="1"/>
  <c r="BA109" i="1"/>
  <c r="CT279" i="1"/>
  <c r="CR308" i="1"/>
  <c r="DV325" i="1"/>
  <c r="AB431" i="1"/>
  <c r="EG409" i="1"/>
  <c r="AA375" i="1"/>
  <c r="N1677" i="5"/>
  <c r="N439" i="5"/>
  <c r="N6667" i="5"/>
  <c r="N973" i="5"/>
  <c r="N837" i="5"/>
  <c r="N6929" i="5"/>
  <c r="N28" i="5"/>
  <c r="N4076" i="5"/>
  <c r="N1195" i="5"/>
  <c r="N6796" i="5"/>
  <c r="N6332" i="5"/>
  <c r="N74" i="5"/>
  <c r="A2" i="4"/>
  <c r="DU54" i="1"/>
  <c r="BA474" i="1"/>
  <c r="EU254" i="1"/>
  <c r="EJ321" i="1"/>
  <c r="DH328" i="1"/>
  <c r="Z471" i="1"/>
  <c r="EJ128" i="1"/>
  <c r="BQ317" i="1"/>
  <c r="DE147" i="1"/>
  <c r="CC481" i="1"/>
  <c r="M234" i="1"/>
  <c r="BP142" i="1"/>
  <c r="CE251" i="1"/>
  <c r="BA420" i="1"/>
  <c r="EV144" i="1"/>
  <c r="DF95" i="1"/>
  <c r="DU218" i="1"/>
  <c r="CQ340" i="1"/>
  <c r="AB154" i="1"/>
  <c r="M209" i="1"/>
  <c r="EX457" i="1"/>
  <c r="BQ16" i="1"/>
  <c r="AP200" i="1"/>
  <c r="CF111" i="1"/>
  <c r="DT177" i="1"/>
  <c r="EI348" i="1"/>
  <c r="EG491" i="1"/>
  <c r="Y70" i="1"/>
  <c r="BP92" i="1"/>
  <c r="EW376" i="1"/>
  <c r="DV454" i="1"/>
  <c r="DF46" i="1"/>
  <c r="CF13" i="1"/>
  <c r="CD204" i="1"/>
  <c r="BR297" i="1"/>
  <c r="EG398" i="1"/>
  <c r="CR331" i="1"/>
  <c r="DG197" i="1"/>
  <c r="BP338" i="1"/>
  <c r="BB435" i="1"/>
  <c r="EJ220" i="1"/>
  <c r="CF99" i="1"/>
  <c r="DS357" i="1"/>
  <c r="CE101" i="1"/>
  <c r="EV372" i="1"/>
  <c r="CT78" i="1"/>
  <c r="AP437" i="1"/>
  <c r="CE374" i="1"/>
  <c r="CQ68" i="1"/>
  <c r="DS60" i="1"/>
  <c r="DH309" i="1"/>
  <c r="BC59" i="1"/>
  <c r="L255" i="1"/>
  <c r="BP275" i="1"/>
  <c r="AO401" i="1"/>
  <c r="DV119" i="1"/>
  <c r="BQ322" i="1"/>
  <c r="CD9" i="1"/>
  <c r="Y143" i="1"/>
  <c r="Z260" i="1"/>
  <c r="M72" i="1"/>
  <c r="CQ109" i="1"/>
  <c r="CT360" i="1"/>
  <c r="K292" i="1"/>
  <c r="CT164" i="1"/>
  <c r="AM82" i="1"/>
  <c r="EV124" i="1"/>
  <c r="AP382" i="1"/>
  <c r="CD224" i="1"/>
  <c r="CS447" i="1"/>
  <c r="EV336" i="1"/>
  <c r="BO279" i="1"/>
  <c r="BR170" i="1"/>
  <c r="DG106" i="1"/>
  <c r="Z343" i="1"/>
  <c r="EX285" i="1"/>
  <c r="AM361" i="1"/>
  <c r="CF477" i="1"/>
  <c r="N419" i="1"/>
  <c r="K347" i="1"/>
  <c r="N287" i="1"/>
  <c r="CQ264" i="1"/>
  <c r="BD160" i="1"/>
  <c r="AA251" i="1"/>
  <c r="DS468" i="1"/>
  <c r="DF300" i="1"/>
  <c r="BA34" i="1"/>
  <c r="DF52" i="1"/>
  <c r="EV257" i="1"/>
  <c r="CC320" i="1"/>
  <c r="BP405" i="1"/>
  <c r="CC60" i="1"/>
  <c r="CS428" i="1"/>
  <c r="DG10" i="1"/>
  <c r="DV421" i="1"/>
  <c r="EW332" i="1"/>
  <c r="AM447" i="1"/>
  <c r="CR459" i="1"/>
  <c r="CS82" i="1"/>
  <c r="BB265" i="1"/>
  <c r="BP196" i="1"/>
  <c r="CR354" i="1"/>
  <c r="DT167" i="1"/>
  <c r="EU130" i="1"/>
  <c r="BP292" i="1"/>
  <c r="EV55" i="1"/>
  <c r="CC357" i="1"/>
  <c r="DU422" i="1"/>
  <c r="Y247" i="1"/>
  <c r="AM205" i="1"/>
  <c r="DV198" i="1"/>
  <c r="AN487" i="1"/>
  <c r="Y440" i="1"/>
  <c r="EG111" i="1"/>
  <c r="EW117" i="1"/>
  <c r="CC474" i="1"/>
  <c r="BB327" i="1"/>
  <c r="BR383" i="1"/>
  <c r="DE145" i="1"/>
  <c r="EU326" i="1"/>
  <c r="BA341" i="1"/>
  <c r="CC291" i="1"/>
  <c r="CE96" i="1"/>
  <c r="EH87" i="1"/>
  <c r="M481" i="1"/>
  <c r="CR307" i="1"/>
  <c r="DG62" i="1"/>
  <c r="EJ192" i="1"/>
  <c r="AA201" i="1"/>
  <c r="EU204" i="1"/>
  <c r="N449" i="1"/>
  <c r="DF210" i="1"/>
  <c r="BA455" i="1"/>
  <c r="BQ388" i="1"/>
  <c r="EG327" i="1"/>
  <c r="EJ155" i="1"/>
  <c r="EW193" i="1"/>
  <c r="DV100" i="1"/>
  <c r="CR58" i="1"/>
  <c r="DE397" i="1"/>
  <c r="BC239" i="1"/>
  <c r="EH82" i="1"/>
  <c r="BA429" i="1"/>
  <c r="EW400" i="1"/>
  <c r="DV402" i="1"/>
  <c r="N365" i="1"/>
  <c r="EV159" i="1"/>
  <c r="DH289" i="1"/>
  <c r="EJ101" i="1"/>
  <c r="N489" i="1"/>
  <c r="CQ134" i="1"/>
  <c r="AA273" i="1"/>
  <c r="EG308" i="1"/>
  <c r="DV370" i="1"/>
  <c r="EI313" i="1"/>
  <c r="EI133" i="1"/>
  <c r="BP175" i="1"/>
  <c r="CC312" i="1"/>
  <c r="AN347" i="1"/>
  <c r="AP373" i="1"/>
  <c r="CQ388" i="1"/>
  <c r="DS352" i="1"/>
  <c r="K458" i="1"/>
  <c r="DG329" i="1"/>
  <c r="DS300" i="1"/>
  <c r="CD202" i="1"/>
  <c r="DV399" i="1"/>
  <c r="EI99" i="1"/>
  <c r="EJ32" i="1"/>
  <c r="DV420" i="1"/>
  <c r="CC137" i="1"/>
  <c r="AA172" i="1"/>
  <c r="CT379" i="1"/>
  <c r="BO199" i="1"/>
  <c r="AM173" i="1"/>
  <c r="EH271" i="1"/>
  <c r="BB172" i="1"/>
  <c r="DG500" i="1"/>
  <c r="EG445" i="1"/>
  <c r="BB184" i="1"/>
  <c r="Z465" i="1"/>
  <c r="CC14" i="1"/>
  <c r="CT60" i="1"/>
  <c r="CC65" i="1"/>
  <c r="DT136" i="1"/>
  <c r="EG59" i="1"/>
  <c r="L481" i="1"/>
  <c r="CF171" i="1"/>
  <c r="AO135" i="1"/>
  <c r="N347" i="1"/>
  <c r="DU65" i="1"/>
  <c r="EU447" i="1"/>
  <c r="EH472" i="1"/>
  <c r="N124" i="1"/>
  <c r="CR247" i="1"/>
  <c r="BP397" i="1"/>
  <c r="CE75" i="1"/>
  <c r="CC347" i="1"/>
  <c r="EG51" i="1"/>
  <c r="CF355" i="1"/>
  <c r="N314" i="1"/>
  <c r="AM261" i="1"/>
  <c r="EW485" i="1"/>
  <c r="CR397" i="1"/>
  <c r="CE178" i="1"/>
  <c r="EI287" i="1"/>
  <c r="BD450" i="1"/>
  <c r="DT79" i="1"/>
  <c r="EW53" i="1"/>
  <c r="Z313" i="1"/>
  <c r="EH184" i="1"/>
  <c r="AA124" i="1"/>
  <c r="EJ77" i="1"/>
  <c r="AP342" i="1"/>
  <c r="L105" i="1"/>
  <c r="EI205" i="1"/>
  <c r="AA178" i="1"/>
  <c r="AB93" i="1"/>
  <c r="Z154" i="1"/>
  <c r="N456" i="1"/>
  <c r="BB37" i="1"/>
  <c r="EV324" i="1"/>
  <c r="DS100" i="1"/>
  <c r="K485" i="1"/>
  <c r="Y94" i="1"/>
  <c r="CD113" i="1"/>
  <c r="AP239" i="1"/>
  <c r="CD258" i="1"/>
  <c r="CD345" i="1"/>
  <c r="AM206" i="1"/>
  <c r="DS420" i="1"/>
  <c r="DE212" i="1"/>
  <c r="DG193" i="1"/>
  <c r="BA65" i="1"/>
  <c r="AN432" i="1"/>
  <c r="DU369" i="1"/>
  <c r="EH83" i="1"/>
  <c r="CF299" i="1"/>
  <c r="EV121" i="1"/>
  <c r="CC100" i="1"/>
  <c r="AM320" i="1"/>
  <c r="L195" i="1"/>
  <c r="EJ48" i="1"/>
  <c r="EX128" i="1"/>
  <c r="AM246" i="1"/>
  <c r="BB221" i="1"/>
  <c r="BP45" i="1"/>
  <c r="BR155" i="1"/>
  <c r="BD120" i="1"/>
  <c r="AO138" i="1"/>
  <c r="Z489" i="1"/>
  <c r="DE24" i="1"/>
  <c r="CQ485" i="1"/>
  <c r="AM140" i="1"/>
  <c r="DV323" i="1"/>
  <c r="CT135" i="1"/>
  <c r="CQ57" i="1"/>
  <c r="CR225" i="1"/>
  <c r="EX188" i="1"/>
  <c r="N180" i="1"/>
  <c r="Z103" i="1"/>
  <c r="BC101" i="1"/>
  <c r="K124" i="1"/>
  <c r="AA438" i="1"/>
  <c r="BB355" i="1"/>
  <c r="K156" i="1"/>
  <c r="DE314" i="1"/>
  <c r="DS401" i="1"/>
  <c r="AA158" i="1"/>
  <c r="EG204" i="1"/>
  <c r="AA216" i="1"/>
  <c r="CQ193" i="1"/>
  <c r="BA489" i="1"/>
  <c r="BD464" i="1"/>
  <c r="BP305" i="1"/>
  <c r="DS296" i="1"/>
  <c r="CS141" i="1"/>
  <c r="EX434" i="1"/>
  <c r="EG88" i="1"/>
  <c r="EH263" i="1"/>
  <c r="DH242" i="1"/>
  <c r="N282" i="1"/>
  <c r="EV104" i="1"/>
  <c r="AO373" i="1"/>
  <c r="CR469" i="1"/>
  <c r="CQ138" i="1"/>
  <c r="DU471" i="1"/>
  <c r="AB30" i="1"/>
  <c r="BP170" i="1"/>
  <c r="CD54" i="1"/>
  <c r="CT485" i="1"/>
  <c r="EG271" i="1"/>
  <c r="K293" i="1"/>
  <c r="EV290" i="1"/>
  <c r="DE100" i="1"/>
  <c r="EJ138" i="1"/>
  <c r="CD271" i="1"/>
  <c r="EW324" i="1"/>
  <c r="EI319" i="1"/>
  <c r="CF227" i="1"/>
  <c r="Y18" i="1"/>
  <c r="DF145" i="1"/>
  <c r="BC286" i="1"/>
  <c r="AM104" i="1"/>
  <c r="Z211" i="1"/>
  <c r="BB285" i="1"/>
  <c r="CD333" i="1"/>
  <c r="CT91" i="1"/>
  <c r="CR460" i="1"/>
  <c r="EG383" i="1"/>
  <c r="AN15" i="1"/>
  <c r="AA408" i="1"/>
  <c r="DU493" i="1"/>
  <c r="DF148" i="1"/>
  <c r="CR44" i="1"/>
  <c r="DT277" i="1"/>
  <c r="AP479" i="1"/>
  <c r="BD300" i="1"/>
  <c r="AB325" i="1"/>
  <c r="BO18" i="1"/>
  <c r="CE389" i="1"/>
  <c r="CQ310" i="1"/>
  <c r="AN224" i="1"/>
  <c r="DU423" i="1"/>
  <c r="DH78" i="1"/>
  <c r="DS214" i="1"/>
  <c r="L266" i="1"/>
  <c r="N343" i="1"/>
  <c r="AB64" i="1"/>
  <c r="L299" i="1"/>
  <c r="M236" i="1"/>
  <c r="CF177" i="1"/>
  <c r="N277" i="1"/>
  <c r="N144" i="1"/>
  <c r="AM143" i="1"/>
  <c r="EW435" i="1"/>
  <c r="DS22" i="1"/>
  <c r="BO230" i="1"/>
  <c r="Y187" i="1"/>
  <c r="L499" i="1"/>
  <c r="BP268" i="1"/>
  <c r="CC111" i="1"/>
  <c r="AO277" i="1"/>
  <c r="Y178" i="1"/>
  <c r="DV142" i="1"/>
  <c r="DT10" i="1"/>
  <c r="CS465" i="1"/>
  <c r="DE342" i="1"/>
  <c r="Y166" i="1"/>
  <c r="BQ94" i="1"/>
  <c r="EH332" i="1"/>
  <c r="DV103" i="1"/>
  <c r="CF287" i="1"/>
  <c r="CE196" i="1"/>
  <c r="EV175" i="1"/>
  <c r="Y160" i="1"/>
  <c r="Y350" i="1"/>
  <c r="L431" i="1"/>
  <c r="EH38" i="1"/>
  <c r="BQ361" i="1"/>
  <c r="CF262" i="1"/>
  <c r="BP318" i="1"/>
  <c r="CF446" i="1"/>
  <c r="AO193" i="1"/>
  <c r="EV79" i="1"/>
  <c r="AM92" i="1"/>
  <c r="BR408" i="1"/>
  <c r="BA417" i="1"/>
  <c r="CC415" i="1"/>
  <c r="BB52" i="1"/>
  <c r="DG41" i="1"/>
  <c r="EX269" i="1"/>
  <c r="AM207" i="1"/>
  <c r="EI141" i="1"/>
  <c r="DE470" i="1"/>
  <c r="EG12" i="1"/>
  <c r="CE115" i="1"/>
  <c r="M377" i="1"/>
  <c r="CT401" i="1"/>
  <c r="AA234" i="1"/>
  <c r="Y354" i="1"/>
  <c r="DV180" i="1"/>
  <c r="BD185" i="1"/>
  <c r="Y218" i="1"/>
  <c r="BR179" i="1"/>
  <c r="Z416" i="1"/>
  <c r="EV219" i="1"/>
  <c r="DH285" i="1"/>
  <c r="N45" i="1"/>
  <c r="CQ127" i="1"/>
  <c r="EI371" i="1"/>
  <c r="BC67" i="1"/>
  <c r="CD136" i="1"/>
  <c r="EW256" i="1"/>
  <c r="DH189" i="1"/>
  <c r="AM166" i="1"/>
  <c r="Y311" i="1"/>
  <c r="AN276" i="1"/>
  <c r="EX374" i="1"/>
  <c r="DV386" i="1"/>
  <c r="DE118" i="1"/>
  <c r="AM340" i="1"/>
  <c r="EI295" i="1"/>
  <c r="DE201" i="1"/>
  <c r="AB313" i="1"/>
  <c r="EX250" i="1"/>
  <c r="DF308" i="1"/>
  <c r="AO314" i="1"/>
  <c r="CR420" i="1"/>
  <c r="EU84" i="1"/>
  <c r="L28" i="1"/>
  <c r="DS203" i="1"/>
  <c r="BP370" i="1"/>
  <c r="EX414" i="1"/>
  <c r="EJ342" i="1"/>
  <c r="BC318" i="1"/>
  <c r="EX173" i="1"/>
  <c r="Y403" i="1"/>
  <c r="DG450" i="1"/>
  <c r="AN308" i="1"/>
  <c r="CQ120" i="1"/>
  <c r="CS380" i="1"/>
  <c r="EX329" i="1"/>
  <c r="M61" i="1"/>
  <c r="BC282" i="1"/>
  <c r="K11" i="1"/>
  <c r="CS196" i="1"/>
  <c r="EI187" i="1"/>
  <c r="BC428" i="1"/>
  <c r="K72" i="1"/>
  <c r="CE447" i="1"/>
  <c r="BD334" i="1"/>
  <c r="BO456" i="1"/>
  <c r="EI469" i="1"/>
  <c r="BB307" i="1"/>
  <c r="DU95" i="1"/>
  <c r="AM311" i="1"/>
  <c r="Z130" i="1"/>
  <c r="BP118" i="1"/>
  <c r="AN299" i="1"/>
  <c r="BQ277" i="1"/>
  <c r="CD29" i="1"/>
  <c r="EJ255" i="1"/>
  <c r="EV19" i="1"/>
  <c r="DT162" i="1"/>
  <c r="BP477" i="1"/>
  <c r="CR392" i="1"/>
  <c r="L383" i="1"/>
  <c r="AA217" i="1"/>
  <c r="BA239" i="1"/>
  <c r="CE260" i="1"/>
  <c r="AM121" i="1"/>
  <c r="EV57" i="1"/>
  <c r="DU338" i="1"/>
  <c r="DS17" i="1"/>
  <c r="AP323" i="1"/>
  <c r="CT443" i="1"/>
  <c r="CC443" i="1"/>
  <c r="L391" i="1"/>
  <c r="Y169" i="1"/>
  <c r="CR50" i="1"/>
  <c r="Y145" i="1"/>
  <c r="DU358" i="1"/>
  <c r="CF441" i="1"/>
  <c r="CR237" i="1"/>
  <c r="DH271" i="1"/>
  <c r="EJ266" i="1"/>
  <c r="M277" i="1"/>
  <c r="DV115" i="1"/>
  <c r="EV434" i="1"/>
  <c r="CS281" i="1"/>
  <c r="L252" i="1"/>
  <c r="DE391" i="1"/>
  <c r="DT93" i="1"/>
  <c r="DS186" i="1"/>
  <c r="AB345" i="1"/>
  <c r="AN396" i="1"/>
  <c r="DU87" i="1"/>
  <c r="BQ415" i="1"/>
  <c r="BQ50" i="1"/>
  <c r="DE168" i="1"/>
  <c r="Y156" i="1"/>
  <c r="EJ284" i="1"/>
  <c r="CS102" i="1"/>
  <c r="EV32" i="1"/>
  <c r="CS410" i="1"/>
  <c r="BC165" i="1"/>
  <c r="DE45" i="1"/>
  <c r="BC246" i="1"/>
  <c r="CC143" i="1"/>
  <c r="CQ47" i="1"/>
  <c r="BC81" i="1"/>
  <c r="BA167" i="1"/>
  <c r="AA208" i="1"/>
  <c r="EW88" i="1"/>
  <c r="CE50" i="1"/>
  <c r="BB269" i="1"/>
  <c r="DS477" i="1"/>
  <c r="N1711" i="5"/>
  <c r="N2434" i="5"/>
  <c r="N3844" i="5"/>
  <c r="N5192" i="5"/>
  <c r="N6932" i="5"/>
  <c r="N1807" i="5"/>
  <c r="N3892" i="5"/>
  <c r="N2528" i="5"/>
  <c r="N1333" i="5"/>
  <c r="N722" i="5"/>
  <c r="N876" i="5"/>
  <c r="N118" i="5"/>
  <c r="BQ385" i="1"/>
  <c r="EG331" i="1"/>
  <c r="BR15" i="1"/>
  <c r="BC389" i="1"/>
  <c r="EH104" i="1"/>
  <c r="CF292" i="1"/>
  <c r="CQ353" i="1"/>
  <c r="DH234" i="1"/>
  <c r="DS373" i="1"/>
  <c r="BP476" i="1"/>
  <c r="AO496" i="1"/>
  <c r="DT114" i="1"/>
  <c r="EU113" i="1"/>
  <c r="Y227" i="1"/>
  <c r="BP47" i="1"/>
  <c r="EU229" i="1"/>
  <c r="CS27" i="1"/>
  <c r="DG326" i="1"/>
  <c r="EG167" i="1"/>
  <c r="BP234" i="1"/>
  <c r="AP170" i="1"/>
  <c r="EU38" i="1"/>
  <c r="EG366" i="1"/>
  <c r="EX99" i="1"/>
  <c r="BO317" i="1"/>
  <c r="CS313" i="1"/>
  <c r="M337" i="1"/>
  <c r="AN329" i="1"/>
  <c r="CC19" i="1"/>
  <c r="BO300" i="1"/>
  <c r="DH266" i="1"/>
  <c r="CF457" i="1"/>
  <c r="N73" i="1"/>
  <c r="AO46" i="1"/>
  <c r="DG269" i="1"/>
  <c r="BA19" i="1"/>
  <c r="BO383" i="1"/>
  <c r="AO292" i="1"/>
  <c r="EV422" i="1"/>
  <c r="M230" i="1"/>
  <c r="CQ479" i="1"/>
  <c r="M494" i="1"/>
  <c r="Y422" i="1"/>
  <c r="EU316" i="1"/>
  <c r="BB428" i="1"/>
  <c r="CE419" i="1"/>
  <c r="CT448" i="1"/>
  <c r="DS270" i="1"/>
  <c r="BP274" i="1"/>
  <c r="Z391" i="1"/>
  <c r="AM197" i="1"/>
  <c r="EH457" i="1"/>
  <c r="CD20" i="1"/>
  <c r="CF85" i="1"/>
  <c r="BB442" i="1"/>
  <c r="EH257" i="1"/>
  <c r="K34" i="1"/>
  <c r="N458" i="1"/>
  <c r="EX348" i="1"/>
  <c r="AM273" i="1"/>
  <c r="AP292" i="1"/>
  <c r="EI85" i="1"/>
  <c r="EV345" i="1"/>
  <c r="CD492" i="1"/>
  <c r="DT110" i="1"/>
  <c r="EV262" i="1"/>
  <c r="EW230" i="1"/>
  <c r="CT117" i="1"/>
  <c r="CF374" i="1"/>
  <c r="DF153" i="1"/>
  <c r="DF307" i="1"/>
  <c r="EV188" i="1"/>
  <c r="BB302" i="1"/>
  <c r="EH25" i="1"/>
  <c r="DV481" i="1"/>
  <c r="BQ158" i="1"/>
  <c r="EU231" i="1"/>
  <c r="EV114" i="1"/>
  <c r="DS114" i="1"/>
  <c r="M418" i="1"/>
  <c r="K108" i="1"/>
  <c r="EI422" i="1"/>
  <c r="AP453" i="1"/>
  <c r="DS286" i="1"/>
  <c r="AA135" i="1"/>
  <c r="DS143" i="1"/>
  <c r="DV487" i="1"/>
  <c r="M495" i="1"/>
  <c r="Y458" i="1"/>
  <c r="K354" i="1"/>
  <c r="BP230" i="1"/>
  <c r="CS78" i="1"/>
  <c r="EG185" i="1"/>
  <c r="DG114" i="1"/>
  <c r="EV143" i="1"/>
  <c r="CT500" i="1"/>
  <c r="BQ221" i="1"/>
  <c r="CF237" i="1"/>
  <c r="M322" i="1"/>
  <c r="DU151" i="1"/>
  <c r="BD171" i="1"/>
  <c r="AA335" i="1"/>
  <c r="BQ365" i="1"/>
  <c r="AB95" i="1"/>
  <c r="EG99" i="1"/>
  <c r="EU248" i="1"/>
  <c r="Y49" i="1"/>
  <c r="EI226" i="1"/>
  <c r="BA175" i="1"/>
  <c r="DG169" i="1"/>
  <c r="DU161" i="1"/>
  <c r="AB262" i="1"/>
  <c r="BC365" i="1"/>
  <c r="DF262" i="1"/>
  <c r="EU273" i="1"/>
  <c r="Z359" i="1"/>
  <c r="BD235" i="1"/>
  <c r="CD373" i="1"/>
  <c r="AM280" i="1"/>
  <c r="AB232" i="1"/>
  <c r="BD62" i="1"/>
  <c r="BO28" i="1"/>
  <c r="CF257" i="1"/>
  <c r="BB200" i="1"/>
  <c r="BB266" i="1"/>
  <c r="N221" i="1"/>
  <c r="BA403" i="1"/>
  <c r="Y394" i="1"/>
  <c r="CD444" i="1"/>
  <c r="EI60" i="1"/>
  <c r="CE271" i="1"/>
  <c r="CS283" i="1"/>
  <c r="EI322" i="1"/>
  <c r="CT473" i="1"/>
  <c r="DG291" i="1"/>
  <c r="DV204" i="1"/>
  <c r="EI143" i="1"/>
  <c r="BR491" i="1"/>
  <c r="AO85" i="1"/>
  <c r="DV201" i="1"/>
  <c r="EV51" i="1"/>
  <c r="N315" i="1"/>
  <c r="BP148" i="1"/>
  <c r="CT389" i="1"/>
  <c r="DU472" i="1"/>
  <c r="CD36" i="1"/>
  <c r="DT186" i="1"/>
  <c r="BQ124" i="1"/>
  <c r="EG452" i="1"/>
  <c r="CD436" i="1"/>
  <c r="DE489" i="1"/>
  <c r="CS441" i="1"/>
  <c r="BR460" i="1"/>
  <c r="DV403" i="1"/>
  <c r="DV242" i="1"/>
  <c r="AM402" i="1"/>
  <c r="CF324" i="1"/>
  <c r="N438" i="1"/>
  <c r="EV235" i="1"/>
  <c r="DE400" i="1"/>
  <c r="EX168" i="1"/>
  <c r="DH60" i="1"/>
  <c r="Y487" i="1"/>
  <c r="AN467" i="1"/>
  <c r="AQ7" i="1"/>
  <c r="AN31" i="1"/>
  <c r="CQ412" i="1"/>
  <c r="DF378" i="1"/>
  <c r="DT95" i="1"/>
  <c r="BD363" i="1"/>
  <c r="CE285" i="1"/>
  <c r="CQ10" i="1"/>
  <c r="CQ113" i="1"/>
  <c r="BO349" i="1"/>
  <c r="CQ341" i="1"/>
  <c r="L31" i="1"/>
  <c r="BC338" i="1"/>
  <c r="Y374" i="1"/>
  <c r="DH246" i="1"/>
  <c r="DF468" i="1"/>
  <c r="DV281" i="1"/>
  <c r="BD276" i="1"/>
  <c r="EX498" i="1"/>
  <c r="EX390" i="1"/>
  <c r="EX146" i="1"/>
  <c r="CF372" i="1"/>
  <c r="BC248" i="1"/>
  <c r="K176" i="1"/>
  <c r="CD67" i="1"/>
  <c r="CS156" i="1"/>
  <c r="Z384" i="1"/>
  <c r="EG200" i="1"/>
  <c r="AN40" i="1"/>
  <c r="DE441" i="1"/>
  <c r="DV443" i="1"/>
  <c r="EI160" i="1"/>
  <c r="Y473" i="1"/>
  <c r="Y359" i="1"/>
  <c r="EU243" i="1"/>
  <c r="CQ286" i="1"/>
  <c r="L63" i="1"/>
  <c r="AN175" i="1"/>
  <c r="EV393" i="1"/>
  <c r="K110" i="1"/>
  <c r="CT476" i="1"/>
  <c r="AO485" i="1"/>
  <c r="DH478" i="1"/>
  <c r="BD347" i="1"/>
  <c r="BD408" i="1"/>
  <c r="AO158" i="1"/>
  <c r="DU415" i="1"/>
  <c r="EI178" i="1"/>
  <c r="CT467" i="1"/>
  <c r="EU337" i="1"/>
  <c r="AP96" i="1"/>
  <c r="EW214" i="1"/>
  <c r="DE129" i="1"/>
  <c r="DV462" i="1"/>
  <c r="BQ445" i="1"/>
  <c r="DH134" i="1"/>
  <c r="DE482" i="1"/>
  <c r="AM46" i="1"/>
  <c r="CF252" i="1"/>
  <c r="EV93" i="1"/>
  <c r="EH94" i="1"/>
  <c r="CC162" i="1"/>
  <c r="AP279" i="1"/>
  <c r="EJ279" i="1"/>
  <c r="CD21" i="1"/>
  <c r="EU323" i="1"/>
  <c r="Z376" i="1"/>
  <c r="BC162" i="1"/>
  <c r="DE184" i="1"/>
  <c r="DH444" i="1"/>
  <c r="BC309" i="1"/>
  <c r="CT481" i="1"/>
  <c r="AO328" i="1"/>
  <c r="BQ249" i="1"/>
  <c r="DU447" i="1"/>
  <c r="CE270" i="1"/>
  <c r="DH400" i="1"/>
  <c r="L96" i="1"/>
  <c r="AA479" i="1"/>
  <c r="BQ106" i="1"/>
  <c r="CF63" i="1"/>
  <c r="BB201" i="1"/>
  <c r="EU454" i="1"/>
  <c r="CC66" i="1"/>
  <c r="EX279" i="1"/>
  <c r="DV230" i="1"/>
  <c r="DT158" i="1"/>
  <c r="BQ359" i="1"/>
  <c r="DH160" i="1"/>
  <c r="AP269" i="1"/>
  <c r="DV416" i="1"/>
  <c r="AP372" i="1"/>
  <c r="Y419" i="1"/>
  <c r="AO274" i="1"/>
  <c r="DS356" i="1"/>
  <c r="CE268" i="1"/>
  <c r="EJ83" i="1"/>
  <c r="EU380" i="1"/>
  <c r="EG142" i="1"/>
  <c r="CS398" i="1"/>
  <c r="EU199" i="1"/>
  <c r="BC475" i="1"/>
  <c r="EG46" i="1"/>
  <c r="BB462" i="1"/>
  <c r="BP493" i="1"/>
  <c r="AP214" i="1"/>
  <c r="BO216" i="1"/>
  <c r="L22" i="1"/>
  <c r="BD423" i="1"/>
  <c r="AM337" i="1"/>
  <c r="AP125" i="1"/>
  <c r="BP37" i="1"/>
  <c r="CE354" i="1"/>
  <c r="CE215" i="1"/>
  <c r="DU79" i="1"/>
  <c r="M369" i="1"/>
  <c r="BC11" i="1"/>
  <c r="CF473" i="1"/>
  <c r="CS9" i="1"/>
  <c r="AA294" i="1"/>
  <c r="EJ123" i="1"/>
  <c r="BR51" i="1"/>
  <c r="DT154" i="1"/>
  <c r="AA334" i="1"/>
  <c r="CC330" i="1"/>
  <c r="AA67" i="1"/>
  <c r="CF377" i="1"/>
  <c r="BP402" i="1"/>
  <c r="BD170" i="1"/>
  <c r="AN327" i="1"/>
  <c r="Z185" i="1"/>
  <c r="AP225" i="1"/>
  <c r="EV301" i="1"/>
  <c r="DF107" i="1"/>
  <c r="BC71" i="1"/>
  <c r="BA487" i="1"/>
  <c r="EW236" i="1"/>
  <c r="BC194" i="1"/>
  <c r="CE174" i="1"/>
  <c r="CE342" i="1"/>
  <c r="M306" i="1"/>
  <c r="BD29" i="1"/>
  <c r="CQ380" i="1"/>
  <c r="BB429" i="1"/>
  <c r="K85" i="1"/>
  <c r="BR318" i="1"/>
  <c r="CC212" i="1"/>
  <c r="CR194" i="1"/>
  <c r="N308" i="1"/>
  <c r="CC342" i="1"/>
  <c r="EG382" i="1"/>
  <c r="CD257" i="1"/>
  <c r="DG286" i="1"/>
  <c r="AM75" i="1"/>
  <c r="M451" i="1"/>
  <c r="AN41" i="1"/>
  <c r="EV138" i="1"/>
  <c r="DT32" i="1"/>
  <c r="AA231" i="1"/>
  <c r="Z105" i="1"/>
  <c r="CQ469" i="1"/>
  <c r="N443" i="1"/>
  <c r="BQ285" i="1"/>
  <c r="DU412" i="1"/>
  <c r="N401" i="1"/>
  <c r="DG282" i="1"/>
  <c r="DU158" i="1"/>
  <c r="EG286" i="1"/>
  <c r="BA240" i="1"/>
  <c r="CT270" i="1"/>
  <c r="AP298" i="1"/>
  <c r="EI372" i="1"/>
  <c r="BA218" i="1"/>
  <c r="N394" i="1"/>
  <c r="DH445" i="1"/>
  <c r="AP101" i="1"/>
  <c r="CS119" i="1"/>
  <c r="DE249" i="1"/>
  <c r="DF90" i="1"/>
  <c r="DF123" i="1"/>
  <c r="L365" i="1"/>
  <c r="Y428" i="1"/>
  <c r="EW471" i="1"/>
  <c r="N235" i="1"/>
  <c r="AP119" i="1"/>
  <c r="CQ474" i="1"/>
  <c r="DE386" i="1"/>
  <c r="DF112" i="1"/>
  <c r="BP235" i="1"/>
  <c r="BR316" i="1"/>
  <c r="EU280" i="1"/>
  <c r="BC315" i="1"/>
  <c r="AB343" i="1"/>
  <c r="N374" i="1"/>
  <c r="AM17" i="1"/>
  <c r="Y122" i="1"/>
  <c r="EU181" i="1"/>
  <c r="AA20" i="1"/>
  <c r="CC333" i="1"/>
  <c r="EG105" i="1"/>
  <c r="K191" i="1"/>
  <c r="AB123" i="1"/>
  <c r="Z238" i="1"/>
  <c r="DV447" i="1"/>
  <c r="EH157" i="1"/>
  <c r="DT318" i="1"/>
  <c r="AP146" i="1"/>
  <c r="EI171" i="1"/>
  <c r="DG272" i="1"/>
  <c r="CC45" i="1"/>
  <c r="EV247" i="1"/>
  <c r="EG265" i="1"/>
  <c r="AN68" i="1"/>
  <c r="Z463" i="1"/>
  <c r="DS150" i="1"/>
  <c r="BC307" i="1"/>
  <c r="AM300" i="1"/>
  <c r="AM431" i="1"/>
  <c r="DT362" i="1"/>
  <c r="CC495" i="1"/>
  <c r="AP82" i="1"/>
  <c r="CT297" i="1"/>
  <c r="EW50" i="1"/>
  <c r="CT403" i="1"/>
  <c r="L144" i="1"/>
  <c r="EH415" i="1"/>
  <c r="DT307" i="1"/>
  <c r="EG438" i="1"/>
  <c r="CF105" i="1"/>
  <c r="DV345" i="1"/>
  <c r="CD335" i="1"/>
  <c r="EV142" i="1"/>
  <c r="BQ23" i="1"/>
  <c r="M381" i="1"/>
  <c r="AN469" i="1"/>
  <c r="EH482" i="1"/>
  <c r="EJ66" i="1"/>
  <c r="EU138" i="1"/>
  <c r="N320" i="1"/>
  <c r="Y478" i="1"/>
  <c r="N4336" i="5"/>
  <c r="N6597" i="5"/>
  <c r="N3025" i="5"/>
  <c r="N3510" i="5"/>
  <c r="N4338" i="5"/>
  <c r="N7041" i="5"/>
  <c r="N788" i="5"/>
  <c r="N1945" i="5"/>
  <c r="N181" i="5"/>
  <c r="N3968" i="5"/>
  <c r="N3931" i="5"/>
  <c r="N6486" i="5"/>
  <c r="N6414" i="5"/>
  <c r="EI58" i="1"/>
  <c r="EH245" i="1"/>
  <c r="Z223" i="1"/>
  <c r="CS185" i="1"/>
  <c r="EX157" i="1"/>
  <c r="BB348" i="1"/>
  <c r="AP459" i="1"/>
  <c r="DH80" i="1"/>
  <c r="DV200" i="1"/>
  <c r="CQ94" i="1"/>
  <c r="EI452" i="1"/>
  <c r="M190" i="1"/>
  <c r="DV129" i="1"/>
  <c r="BD186" i="1"/>
  <c r="CR287" i="1"/>
  <c r="DV476" i="1"/>
  <c r="DT80" i="1"/>
  <c r="BB119" i="1"/>
  <c r="DG388" i="1"/>
  <c r="Z443" i="1"/>
  <c r="DU434" i="1"/>
  <c r="EX440" i="1"/>
  <c r="L184" i="1"/>
  <c r="BA35" i="1"/>
  <c r="Z469" i="1"/>
  <c r="DF231" i="1"/>
  <c r="DT322" i="1"/>
  <c r="M407" i="1"/>
  <c r="AM264" i="1"/>
  <c r="BC174" i="1"/>
  <c r="AA123" i="1"/>
  <c r="DT255" i="1"/>
  <c r="AP60" i="1"/>
  <c r="BP113" i="1"/>
  <c r="CS278" i="1"/>
  <c r="BO221" i="1"/>
  <c r="K415" i="1"/>
  <c r="BD404" i="1"/>
  <c r="DG156" i="1"/>
  <c r="Z431" i="1"/>
  <c r="K376" i="1"/>
  <c r="BD362" i="1"/>
  <c r="DH72" i="1"/>
  <c r="EX119" i="1"/>
  <c r="DE500" i="1"/>
  <c r="BC89" i="1"/>
  <c r="EJ446" i="1"/>
  <c r="CT75" i="1"/>
  <c r="DV140" i="1"/>
  <c r="DE55" i="1"/>
  <c r="BD97" i="1"/>
  <c r="BR351" i="1"/>
  <c r="DE473" i="1"/>
  <c r="DU429" i="1"/>
  <c r="EJ152" i="1"/>
  <c r="AB375" i="1"/>
  <c r="EV278" i="1"/>
  <c r="DH451" i="1"/>
  <c r="EX474" i="1"/>
  <c r="EH117" i="1"/>
  <c r="AM239" i="1"/>
  <c r="DT373" i="1"/>
  <c r="AP488" i="1"/>
  <c r="BB79" i="1"/>
  <c r="DS11" i="1"/>
  <c r="CT94" i="1"/>
  <c r="EU10" i="1"/>
  <c r="EJ362" i="1"/>
  <c r="CS287" i="1"/>
  <c r="BB431" i="1"/>
  <c r="DU48" i="1"/>
  <c r="DG240" i="1"/>
  <c r="CD366" i="1"/>
  <c r="BD119" i="1"/>
  <c r="BR162" i="1"/>
  <c r="EV414" i="1"/>
  <c r="DV455" i="1"/>
  <c r="AN142" i="1"/>
  <c r="EV358" i="1"/>
  <c r="CQ385" i="1"/>
  <c r="CQ229" i="1"/>
  <c r="DF457" i="1"/>
  <c r="BQ280" i="1"/>
  <c r="N16" i="1"/>
  <c r="AM91" i="1"/>
  <c r="EH213" i="1"/>
  <c r="CC387" i="1"/>
  <c r="CS359" i="1"/>
  <c r="DV9" i="1"/>
  <c r="Y82" i="1"/>
  <c r="DS144" i="1"/>
  <c r="K298" i="1"/>
  <c r="DH439" i="1"/>
  <c r="BC304" i="1"/>
  <c r="EJ457" i="1"/>
  <c r="EH311" i="1"/>
  <c r="DG431" i="1"/>
  <c r="CC103" i="1"/>
  <c r="DH432" i="1"/>
  <c r="EW375" i="1"/>
  <c r="CF235" i="1"/>
  <c r="CD265" i="1"/>
  <c r="EJ238" i="1"/>
  <c r="CF52" i="1"/>
  <c r="BO308" i="1"/>
  <c r="DU243" i="1"/>
  <c r="DE114" i="1"/>
  <c r="CS451" i="1"/>
  <c r="BC98" i="1"/>
  <c r="EI299" i="1"/>
  <c r="BQ248" i="1"/>
  <c r="CQ181" i="1"/>
  <c r="CT160" i="1"/>
  <c r="EG96" i="1"/>
  <c r="DH140" i="1"/>
  <c r="DU68" i="1"/>
  <c r="AP132" i="1"/>
  <c r="DG61" i="1"/>
  <c r="DS259" i="1"/>
  <c r="BR251" i="1"/>
  <c r="BD397" i="1"/>
  <c r="M290" i="1"/>
  <c r="EX463" i="1"/>
  <c r="DF283" i="1"/>
  <c r="L91" i="1"/>
  <c r="EV364" i="1"/>
  <c r="Z294" i="1"/>
  <c r="EH467" i="1"/>
  <c r="EU476" i="1"/>
  <c r="Y61" i="1"/>
  <c r="DU466" i="1"/>
  <c r="CQ216" i="1"/>
  <c r="CS292" i="1"/>
  <c r="L237" i="1"/>
  <c r="EU289" i="1"/>
  <c r="EH391" i="1"/>
  <c r="EV65" i="1"/>
  <c r="EG23" i="1"/>
  <c r="EU42" i="1"/>
  <c r="BB471" i="1"/>
  <c r="AO340" i="1"/>
  <c r="AA168" i="1"/>
  <c r="CQ252" i="1"/>
  <c r="BD243" i="1"/>
  <c r="CQ481" i="1"/>
  <c r="BO487" i="1"/>
  <c r="BA133" i="1"/>
  <c r="Z70" i="1"/>
  <c r="DS156" i="1"/>
  <c r="BB10" i="1"/>
  <c r="BP81" i="1"/>
  <c r="BB24" i="1"/>
  <c r="BP173" i="1"/>
  <c r="AA108" i="1"/>
  <c r="CS335" i="1"/>
  <c r="CF29" i="1"/>
  <c r="DF45" i="1"/>
  <c r="CC243" i="1"/>
  <c r="CD479" i="1"/>
  <c r="L9" i="1"/>
  <c r="DU394" i="1"/>
  <c r="AM317" i="1"/>
  <c r="AA153" i="1"/>
  <c r="BD250" i="1"/>
  <c r="BQ478" i="1"/>
  <c r="DT297" i="1"/>
  <c r="AO282" i="1"/>
  <c r="BO361" i="1"/>
  <c r="AN106" i="1"/>
  <c r="M391" i="1"/>
  <c r="EV449" i="1"/>
  <c r="CF380" i="1"/>
  <c r="EX30" i="1"/>
  <c r="DH409" i="1"/>
  <c r="CE424" i="1"/>
  <c r="BR263" i="1"/>
  <c r="BO32" i="1"/>
  <c r="EX15" i="1"/>
  <c r="BQ431" i="1"/>
  <c r="CE49" i="1"/>
  <c r="CD430" i="1"/>
  <c r="DT269" i="1"/>
  <c r="DF177" i="1"/>
  <c r="CS433" i="1"/>
  <c r="CE350" i="1"/>
  <c r="BQ147" i="1"/>
  <c r="AM479" i="1"/>
  <c r="DS81" i="1"/>
  <c r="BA276" i="1"/>
  <c r="EX180" i="1"/>
  <c r="EG485" i="1"/>
  <c r="M397" i="1"/>
  <c r="CF370" i="1"/>
  <c r="Z208" i="1"/>
  <c r="BP11" i="1"/>
  <c r="EU191" i="1"/>
  <c r="K282" i="1"/>
  <c r="BA95" i="1"/>
  <c r="EI459" i="1"/>
  <c r="EV464" i="1"/>
  <c r="CR131" i="1"/>
  <c r="BQ66" i="1"/>
  <c r="DF25" i="1"/>
  <c r="CD248" i="1"/>
  <c r="BO431" i="1"/>
  <c r="BB362" i="1"/>
  <c r="BP359" i="1"/>
  <c r="L347" i="1"/>
  <c r="BC265" i="1"/>
  <c r="BP332" i="1"/>
  <c r="EV496" i="1"/>
  <c r="DT427" i="1"/>
  <c r="Y267" i="1"/>
  <c r="AB168" i="1"/>
  <c r="AP398" i="1"/>
  <c r="Y397" i="1"/>
  <c r="BC459" i="1"/>
  <c r="Z54" i="1"/>
  <c r="DV118" i="1"/>
  <c r="BA478" i="1"/>
  <c r="Z24" i="1"/>
  <c r="AB363" i="1"/>
  <c r="CQ146" i="1"/>
  <c r="EG64" i="1"/>
  <c r="AP458" i="1"/>
  <c r="EX372" i="1"/>
  <c r="K55" i="1"/>
  <c r="L165" i="1"/>
  <c r="DE402" i="1"/>
  <c r="DH372" i="1"/>
  <c r="AB434" i="1"/>
  <c r="L357" i="1"/>
  <c r="BA352" i="1"/>
  <c r="Y37" i="1"/>
  <c r="BA427" i="1"/>
  <c r="BQ377" i="1"/>
  <c r="DV209" i="1"/>
  <c r="AB121" i="1"/>
  <c r="BP128" i="1"/>
  <c r="DH491" i="1"/>
  <c r="EW414" i="1"/>
  <c r="EX481" i="1"/>
  <c r="BP95" i="1"/>
  <c r="CR361" i="1"/>
  <c r="EI364" i="1"/>
  <c r="CD199" i="1"/>
  <c r="CT335" i="1"/>
  <c r="CF437" i="1"/>
  <c r="DF214" i="1"/>
  <c r="DG290" i="1"/>
  <c r="BA220" i="1"/>
  <c r="BR118" i="1"/>
  <c r="DU328" i="1"/>
  <c r="CF166" i="1"/>
  <c r="DF206" i="1"/>
  <c r="EW480" i="1"/>
  <c r="EV99" i="1"/>
  <c r="L272" i="1"/>
  <c r="CQ454" i="1"/>
  <c r="CD117" i="1"/>
  <c r="EX411" i="1"/>
  <c r="DF408" i="1"/>
  <c r="EH374" i="1"/>
  <c r="CR434" i="1"/>
  <c r="L54" i="1"/>
  <c r="N161" i="1"/>
  <c r="DT370" i="1"/>
  <c r="DT328" i="1"/>
  <c r="CT306" i="1"/>
  <c r="CS65" i="1"/>
  <c r="DG248" i="1"/>
  <c r="AM269" i="1"/>
  <c r="BC354" i="1"/>
  <c r="BC337" i="1"/>
  <c r="EV160" i="1"/>
  <c r="Y410" i="1"/>
  <c r="K472" i="1"/>
  <c r="EX16" i="1"/>
  <c r="CD263" i="1"/>
  <c r="CE366" i="1"/>
  <c r="BC159" i="1"/>
  <c r="DH279" i="1"/>
  <c r="DS223" i="1"/>
  <c r="BD259" i="1"/>
  <c r="EH131" i="1"/>
  <c r="BR270" i="1"/>
  <c r="BA408" i="1"/>
  <c r="AB417" i="1"/>
  <c r="BB388" i="1"/>
  <c r="AN228" i="1"/>
  <c r="N329" i="1"/>
  <c r="DV219" i="1"/>
  <c r="CS135" i="1"/>
  <c r="EH364" i="1"/>
  <c r="Y389" i="1"/>
  <c r="EH202" i="1"/>
  <c r="EH293" i="1"/>
  <c r="EG176" i="1"/>
  <c r="AB225" i="1"/>
  <c r="DG284" i="1"/>
  <c r="BR305" i="1"/>
  <c r="AA444" i="1"/>
  <c r="CF33" i="1"/>
  <c r="EU232" i="1"/>
  <c r="BB255" i="1"/>
  <c r="CF283" i="1"/>
  <c r="CF276" i="1"/>
  <c r="BD196" i="1"/>
  <c r="AP46" i="1"/>
  <c r="BA166" i="1"/>
  <c r="BR265" i="1"/>
  <c r="DT156" i="1"/>
  <c r="Y213" i="1"/>
  <c r="BA462" i="1"/>
  <c r="BA414" i="1"/>
  <c r="DU414" i="1"/>
  <c r="CD45" i="1"/>
  <c r="AN110" i="1"/>
  <c r="CS413" i="1"/>
  <c r="Y127" i="1"/>
  <c r="L68" i="1"/>
  <c r="DS338" i="1"/>
  <c r="EV134" i="1"/>
  <c r="CC454" i="1"/>
  <c r="BC139" i="1"/>
  <c r="DG478" i="1"/>
  <c r="DE382" i="1"/>
  <c r="EJ45" i="1"/>
  <c r="CD306" i="1"/>
  <c r="AP164" i="1"/>
  <c r="AO321" i="1"/>
  <c r="BO471" i="1"/>
  <c r="AO426" i="1"/>
  <c r="BD340" i="1"/>
  <c r="Z41" i="1"/>
  <c r="EV287" i="1"/>
  <c r="AA471" i="1"/>
  <c r="AP100" i="1"/>
  <c r="Y348" i="1"/>
  <c r="AP129" i="1"/>
  <c r="Z372" i="1"/>
  <c r="AN271" i="1"/>
  <c r="EJ496" i="1"/>
  <c r="EX123" i="1"/>
  <c r="K252" i="1"/>
  <c r="AA39" i="1"/>
  <c r="DU485" i="1"/>
  <c r="DF242" i="1"/>
  <c r="CS368" i="1"/>
  <c r="EJ118" i="1"/>
  <c r="CD387" i="1"/>
  <c r="CQ275" i="1"/>
  <c r="M219" i="1"/>
  <c r="EW250" i="1"/>
  <c r="BO104" i="1"/>
  <c r="AA144" i="1"/>
  <c r="DV32" i="1"/>
  <c r="BB263" i="1"/>
  <c r="AM439" i="1"/>
  <c r="CR144" i="1"/>
  <c r="BS7" i="1"/>
  <c r="CF153" i="1"/>
  <c r="AO33" i="1"/>
  <c r="BA287" i="1"/>
  <c r="AO356" i="1"/>
  <c r="BP35" i="1"/>
  <c r="M162" i="1"/>
  <c r="EU400" i="1"/>
  <c r="Y260" i="1"/>
  <c r="CE71" i="1"/>
  <c r="EJ341" i="1"/>
  <c r="EW454" i="1"/>
  <c r="EI316" i="1"/>
  <c r="EV292" i="1"/>
  <c r="M23" i="1"/>
  <c r="BD500" i="1"/>
  <c r="CC492" i="1"/>
  <c r="BA268" i="1"/>
  <c r="DS393" i="1"/>
  <c r="EX218" i="1"/>
  <c r="DF318" i="1"/>
  <c r="M171" i="1"/>
  <c r="BC376" i="1"/>
  <c r="AN415" i="1"/>
  <c r="CR110" i="1"/>
  <c r="AA465" i="1"/>
  <c r="BB375" i="1"/>
  <c r="AA281" i="1"/>
  <c r="AM233" i="1"/>
  <c r="DT199" i="1"/>
  <c r="DU288" i="1"/>
  <c r="EI119" i="1"/>
  <c r="DG344" i="1"/>
  <c r="BA90" i="1"/>
  <c r="L283" i="1"/>
  <c r="EJ40" i="1"/>
  <c r="EH351" i="1"/>
  <c r="DT467" i="1"/>
  <c r="BD468" i="1"/>
  <c r="EI343" i="1"/>
  <c r="CR136" i="1"/>
  <c r="CQ395" i="1"/>
  <c r="DV419" i="1"/>
  <c r="N330" i="1"/>
  <c r="Z275" i="1"/>
  <c r="CF133" i="1"/>
  <c r="N425" i="1"/>
  <c r="BO235" i="1"/>
  <c r="EJ308" i="1"/>
  <c r="BA405" i="1"/>
  <c r="CS38" i="1"/>
  <c r="BB162" i="1"/>
  <c r="BA361" i="1"/>
  <c r="N4351" i="5"/>
  <c r="N6641" i="5"/>
  <c r="N5867" i="5"/>
  <c r="N3660" i="5"/>
  <c r="N452" i="5"/>
  <c r="N49" i="5"/>
  <c r="N1870" i="5"/>
  <c r="N856" i="5"/>
  <c r="N3236" i="5"/>
  <c r="N5678" i="5"/>
  <c r="N2689" i="5"/>
  <c r="N825" i="5"/>
  <c r="N1560" i="5"/>
  <c r="DT240" i="1"/>
  <c r="Z374" i="1"/>
  <c r="EI170" i="1"/>
  <c r="N84" i="1"/>
  <c r="EG98" i="1"/>
  <c r="EV234" i="1"/>
  <c r="L82" i="1"/>
  <c r="EG130" i="1"/>
  <c r="DE327" i="1"/>
  <c r="CC246" i="1"/>
  <c r="AO155" i="1"/>
  <c r="CT39" i="1"/>
  <c r="EW384" i="1"/>
  <c r="BR210" i="1"/>
  <c r="EJ71" i="1"/>
  <c r="EX292" i="1"/>
  <c r="AO35" i="1"/>
  <c r="BA43" i="1"/>
  <c r="AN485" i="1"/>
  <c r="EW467" i="1"/>
  <c r="K477" i="1"/>
  <c r="CE361" i="1"/>
  <c r="CT138" i="1"/>
  <c r="CT459" i="1"/>
  <c r="BC121" i="1"/>
  <c r="AN194" i="1"/>
  <c r="BQ373" i="1"/>
  <c r="BO465" i="1"/>
  <c r="BQ111" i="1"/>
  <c r="M68" i="1"/>
  <c r="CR473" i="1"/>
  <c r="DH142" i="1"/>
  <c r="CS300" i="1"/>
  <c r="AB16" i="1"/>
  <c r="K44" i="1"/>
  <c r="DF246" i="1"/>
  <c r="CF175" i="1"/>
  <c r="AN166" i="1"/>
  <c r="Z357" i="1"/>
  <c r="N369" i="1"/>
  <c r="BC111" i="1"/>
  <c r="EG456" i="1"/>
  <c r="N199" i="1"/>
  <c r="BC272" i="1"/>
  <c r="Y26" i="1"/>
  <c r="AA324" i="1"/>
  <c r="BD52" i="1"/>
  <c r="EH354" i="1"/>
  <c r="BD194" i="1"/>
  <c r="AN42" i="1"/>
  <c r="AN226" i="1"/>
  <c r="CD367" i="1"/>
  <c r="CC119" i="1"/>
  <c r="DH84" i="1"/>
  <c r="BR171" i="1"/>
  <c r="AA93" i="1"/>
  <c r="EW128" i="1"/>
  <c r="N190" i="1"/>
  <c r="DU318" i="1"/>
  <c r="EG301" i="1"/>
  <c r="EW426" i="1"/>
  <c r="EJ418" i="1"/>
  <c r="Y471" i="1"/>
  <c r="CQ343" i="1"/>
  <c r="DE242" i="1"/>
  <c r="DG40" i="1"/>
  <c r="L249" i="1"/>
  <c r="AA291" i="1"/>
  <c r="CT440" i="1"/>
  <c r="DS124" i="1"/>
  <c r="DS321" i="1"/>
  <c r="EG244" i="1"/>
  <c r="BD479" i="1"/>
  <c r="BQ420" i="1"/>
  <c r="Z388" i="1"/>
  <c r="CC107" i="1"/>
  <c r="CD245" i="1"/>
  <c r="AN440" i="1"/>
  <c r="AN244" i="1"/>
  <c r="EI359" i="1"/>
  <c r="BD217" i="1"/>
  <c r="EW386" i="1"/>
  <c r="CR462" i="1"/>
  <c r="EI487" i="1"/>
  <c r="BP449" i="1"/>
  <c r="BA193" i="1"/>
  <c r="AO134" i="1"/>
  <c r="M285" i="1"/>
  <c r="EG26" i="1"/>
  <c r="DG33" i="1"/>
  <c r="N387" i="1"/>
  <c r="EI304" i="1"/>
  <c r="EV413" i="1"/>
  <c r="DV408" i="1"/>
  <c r="DU320" i="1"/>
  <c r="AA485" i="1"/>
  <c r="CT366" i="1"/>
  <c r="EH296" i="1"/>
  <c r="Y415" i="1"/>
  <c r="EX236" i="1"/>
  <c r="DG445" i="1"/>
  <c r="AA360" i="1"/>
  <c r="BQ315" i="1"/>
  <c r="CC446" i="1"/>
  <c r="Y118" i="1"/>
  <c r="EU198" i="1"/>
  <c r="DT245" i="1"/>
  <c r="DT243" i="1"/>
  <c r="AM298" i="1"/>
  <c r="AO205" i="1"/>
  <c r="DF441" i="1"/>
  <c r="EW457" i="1"/>
  <c r="AP16" i="1"/>
  <c r="EU65" i="1"/>
  <c r="EH261" i="1"/>
  <c r="CF302" i="1"/>
  <c r="BC19" i="1"/>
  <c r="BO450" i="1"/>
  <c r="DU110" i="1"/>
  <c r="DF144" i="1"/>
  <c r="EU395" i="1"/>
  <c r="L259" i="1"/>
  <c r="BC173" i="1"/>
  <c r="CR451" i="1"/>
  <c r="AN391" i="1"/>
  <c r="AA434" i="1"/>
  <c r="DH162" i="1"/>
  <c r="Z338" i="1"/>
  <c r="AN60" i="1"/>
  <c r="AO63" i="1"/>
  <c r="DF464" i="1"/>
  <c r="BO177" i="1"/>
  <c r="AM56" i="1"/>
  <c r="AM347" i="1"/>
  <c r="EG184" i="1"/>
  <c r="BQ395" i="1"/>
  <c r="AM217" i="1"/>
  <c r="CF152" i="1"/>
  <c r="Z327" i="1"/>
  <c r="EW430" i="1"/>
  <c r="EW69" i="1"/>
  <c r="Z309" i="1"/>
  <c r="AM93" i="1"/>
  <c r="EW462" i="1"/>
  <c r="EI380" i="1"/>
  <c r="EG330" i="1"/>
  <c r="DE321" i="1"/>
  <c r="CS415" i="1"/>
  <c r="BO479" i="1"/>
  <c r="EX304" i="1"/>
  <c r="CC341" i="1"/>
  <c r="EV275" i="1"/>
  <c r="L222" i="1"/>
  <c r="BP273" i="1"/>
  <c r="EW320" i="1"/>
  <c r="DH173" i="1"/>
  <c r="AA299" i="1"/>
  <c r="AA359" i="1"/>
  <c r="AM214" i="1"/>
  <c r="Z332" i="1"/>
  <c r="K353" i="1"/>
  <c r="AA223" i="1"/>
  <c r="CR360" i="1"/>
  <c r="L437" i="1"/>
  <c r="CQ376" i="1"/>
  <c r="EX493" i="1"/>
  <c r="CD78" i="1"/>
  <c r="BC12" i="1"/>
  <c r="AP163" i="1"/>
  <c r="BC222" i="1"/>
  <c r="BR72" i="1"/>
  <c r="BB330" i="1"/>
  <c r="AN385" i="1"/>
  <c r="CE85" i="1"/>
  <c r="AP355" i="1"/>
  <c r="DT206" i="1"/>
  <c r="BR382" i="1"/>
  <c r="DS200" i="1"/>
  <c r="DG264" i="1"/>
  <c r="CQ200" i="1"/>
  <c r="AB458" i="1"/>
  <c r="DE304" i="1"/>
  <c r="BB335" i="1"/>
  <c r="DG331" i="1"/>
  <c r="DF360" i="1"/>
  <c r="AP212" i="1"/>
  <c r="DF329" i="1"/>
  <c r="AN53" i="1"/>
  <c r="BC488" i="1"/>
  <c r="DH268" i="1"/>
  <c r="AO67" i="1"/>
  <c r="DE112" i="1"/>
  <c r="DG285" i="1"/>
  <c r="BA421" i="1"/>
  <c r="Z245" i="1"/>
  <c r="BP414" i="1"/>
  <c r="EJ470" i="1"/>
  <c r="Y133" i="1"/>
  <c r="L230" i="1"/>
  <c r="BP423" i="1"/>
  <c r="Z181" i="1"/>
  <c r="DG50" i="1"/>
  <c r="CR134" i="1"/>
  <c r="EV149" i="1"/>
  <c r="L387" i="1"/>
  <c r="AM230" i="1"/>
  <c r="L423" i="1"/>
  <c r="BA451" i="1"/>
  <c r="EG113" i="1"/>
  <c r="CR314" i="1"/>
  <c r="CQ389" i="1"/>
  <c r="EV310" i="1"/>
  <c r="AA440" i="1"/>
  <c r="EU338" i="1"/>
  <c r="EW263" i="1"/>
  <c r="DF205" i="1"/>
  <c r="CT370" i="1"/>
  <c r="DS317" i="1"/>
  <c r="BD224" i="1"/>
  <c r="EH160" i="1"/>
  <c r="DG58" i="1"/>
  <c r="EG233" i="1"/>
  <c r="L209" i="1"/>
  <c r="CF146" i="1"/>
  <c r="M456" i="1"/>
  <c r="CE300" i="1"/>
  <c r="CE499" i="1"/>
  <c r="BC401" i="1"/>
  <c r="DH125" i="1"/>
  <c r="CS103" i="1"/>
  <c r="DU499" i="1"/>
  <c r="Y314" i="1"/>
  <c r="DF328" i="1"/>
  <c r="N100" i="1"/>
  <c r="EG381" i="1"/>
  <c r="AB90" i="1"/>
  <c r="CF267" i="1"/>
  <c r="CT162" i="1"/>
  <c r="DE115" i="1"/>
  <c r="DF496" i="1"/>
  <c r="N113" i="1"/>
  <c r="CC432" i="1"/>
  <c r="BQ132" i="1"/>
  <c r="EU127" i="1"/>
  <c r="BB371" i="1"/>
  <c r="CR9" i="1"/>
  <c r="CT421" i="1"/>
  <c r="Y464" i="1"/>
  <c r="BR464" i="1"/>
  <c r="EU381" i="1"/>
  <c r="DS219" i="1"/>
  <c r="L415" i="1"/>
  <c r="BC147" i="1"/>
  <c r="AM175" i="1"/>
  <c r="DF106" i="1"/>
  <c r="CC364" i="1"/>
  <c r="Y316" i="1"/>
  <c r="AA445" i="1"/>
  <c r="CS245" i="1"/>
  <c r="BD190" i="1"/>
  <c r="EG147" i="1"/>
  <c r="EI317" i="1"/>
  <c r="BD343" i="1"/>
  <c r="CS394" i="1"/>
  <c r="DE178" i="1"/>
  <c r="Y75" i="1"/>
  <c r="L463" i="1"/>
  <c r="K464" i="1"/>
  <c r="DE87" i="1"/>
  <c r="EJ87" i="1"/>
  <c r="DE177" i="1"/>
  <c r="BQ143" i="1"/>
  <c r="BA435" i="1"/>
  <c r="EU197" i="1"/>
  <c r="BA188" i="1"/>
  <c r="EJ62" i="1"/>
  <c r="BC289" i="1"/>
  <c r="CF434" i="1"/>
  <c r="CR45" i="1"/>
  <c r="DU190" i="1"/>
  <c r="DV99" i="1"/>
  <c r="AA431" i="1"/>
  <c r="Z203" i="1"/>
  <c r="CR468" i="1"/>
  <c r="EG161" i="1"/>
  <c r="EX251" i="1"/>
  <c r="AP313" i="1"/>
  <c r="CC191" i="1"/>
  <c r="DF240" i="1"/>
  <c r="BO433" i="1"/>
  <c r="BA130" i="1"/>
  <c r="AN91" i="1"/>
  <c r="Z497" i="1"/>
  <c r="AB317" i="1"/>
  <c r="AP224" i="1"/>
  <c r="DU181" i="1"/>
  <c r="CR367" i="1"/>
  <c r="CT102" i="1"/>
  <c r="BP127" i="1"/>
  <c r="AB474" i="1"/>
  <c r="AB202" i="1"/>
  <c r="BA91" i="1"/>
  <c r="EV178" i="1"/>
  <c r="BD439" i="1"/>
  <c r="CR167" i="1"/>
  <c r="AO129" i="1"/>
  <c r="DH197" i="1"/>
  <c r="AB215" i="1"/>
  <c r="BP78" i="1"/>
  <c r="BR13" i="1"/>
  <c r="CD107" i="1"/>
  <c r="DT51" i="1"/>
  <c r="CR165" i="1"/>
  <c r="AM138" i="1"/>
  <c r="CE81" i="1"/>
  <c r="DH306" i="1"/>
  <c r="Y155" i="1"/>
  <c r="N404" i="1"/>
  <c r="Y367" i="1"/>
  <c r="EU438" i="1"/>
  <c r="BB227" i="1"/>
  <c r="BC349" i="1"/>
  <c r="CS194" i="1"/>
  <c r="DF342" i="1"/>
  <c r="BC330" i="1"/>
  <c r="EW83" i="1"/>
  <c r="CE192" i="1"/>
  <c r="BD154" i="1"/>
  <c r="CE37" i="1"/>
  <c r="CS407" i="1"/>
  <c r="BP354" i="1"/>
  <c r="DF467" i="1"/>
  <c r="DH217" i="1"/>
  <c r="BP122" i="1"/>
  <c r="EJ39" i="1"/>
  <c r="EW171" i="1"/>
  <c r="DU427" i="1"/>
  <c r="CF378" i="1"/>
  <c r="AA446" i="1"/>
  <c r="DH422" i="1"/>
  <c r="CD435" i="1"/>
  <c r="BA134" i="1"/>
  <c r="K105" i="1"/>
  <c r="EX50" i="1"/>
  <c r="BA18" i="1"/>
  <c r="BC179" i="1"/>
  <c r="AO72" i="1"/>
  <c r="DT304" i="1"/>
  <c r="BA82" i="1"/>
  <c r="AP326" i="1"/>
  <c r="BQ397" i="1"/>
  <c r="CR352" i="1"/>
  <c r="AA441" i="1"/>
  <c r="BR61" i="1"/>
  <c r="DU311" i="1"/>
  <c r="EU57" i="1"/>
  <c r="AA297" i="1"/>
  <c r="BD359" i="1"/>
  <c r="AO128" i="1"/>
  <c r="EG90" i="1"/>
  <c r="DU152" i="1"/>
  <c r="DF204" i="1"/>
  <c r="EG16" i="1"/>
  <c r="EW285" i="1"/>
  <c r="CS308" i="1"/>
  <c r="M485" i="1"/>
  <c r="EI424" i="1"/>
  <c r="DS18" i="1"/>
  <c r="EI481" i="1"/>
  <c r="CC167" i="1"/>
  <c r="L32" i="1"/>
  <c r="AB224" i="1"/>
  <c r="N396" i="1"/>
  <c r="AM200" i="1"/>
  <c r="EV268" i="1"/>
  <c r="EH189" i="1"/>
  <c r="CR80" i="1"/>
  <c r="BB249" i="1"/>
  <c r="BR114" i="1"/>
  <c r="DS264" i="1"/>
  <c r="DV478" i="1"/>
  <c r="BP463" i="1"/>
  <c r="EI199" i="1"/>
  <c r="CE91" i="1"/>
  <c r="CD495" i="1"/>
  <c r="AN238" i="1"/>
  <c r="EW121" i="1"/>
  <c r="DE471" i="1"/>
  <c r="AP430" i="1"/>
  <c r="AN381" i="1"/>
  <c r="EV250" i="1"/>
  <c r="DG309" i="1"/>
  <c r="L468" i="1"/>
  <c r="AN92" i="1"/>
  <c r="CS209" i="1"/>
  <c r="BC144" i="1"/>
  <c r="BB152" i="1"/>
  <c r="CF330" i="1"/>
  <c r="BB271" i="1"/>
  <c r="EH341" i="1"/>
  <c r="CF272" i="1"/>
  <c r="EJ200" i="1"/>
  <c r="BC141" i="1"/>
  <c r="DU191" i="1"/>
  <c r="CQ360" i="1"/>
  <c r="EJ208" i="1"/>
  <c r="EI270" i="1"/>
  <c r="CQ307" i="1"/>
  <c r="BQ200" i="1"/>
  <c r="BQ155" i="1"/>
  <c r="CR161" i="1"/>
  <c r="AB465" i="1"/>
  <c r="DE417" i="1"/>
  <c r="N3214" i="5"/>
  <c r="N7011" i="5"/>
  <c r="N4675" i="5"/>
  <c r="N5184" i="5"/>
  <c r="N2181" i="5"/>
  <c r="N1148" i="5"/>
  <c r="N4301" i="5"/>
  <c r="N6035" i="5"/>
  <c r="N5625" i="5"/>
  <c r="N6119" i="5"/>
  <c r="N1226" i="5"/>
  <c r="N4058" i="5"/>
  <c r="N142" i="5"/>
  <c r="DH343" i="1"/>
  <c r="M449" i="1"/>
  <c r="DE439" i="1"/>
  <c r="CC479" i="1"/>
  <c r="BP295" i="1"/>
  <c r="DH144" i="1"/>
  <c r="Y150" i="1"/>
  <c r="DF374" i="1"/>
  <c r="CD319" i="1"/>
  <c r="AN309" i="1"/>
  <c r="DH480" i="1"/>
  <c r="DG337" i="1"/>
  <c r="EU390" i="1"/>
  <c r="BO282" i="1"/>
  <c r="EV16" i="1"/>
  <c r="AA32" i="1"/>
  <c r="EG119" i="1"/>
  <c r="BO234" i="1"/>
  <c r="EX467" i="1"/>
  <c r="CS131" i="1"/>
  <c r="CF353" i="1"/>
  <c r="EX111" i="1"/>
  <c r="Z87" i="1"/>
  <c r="DS287" i="1"/>
  <c r="BP279" i="1"/>
  <c r="M340" i="1"/>
  <c r="BD407" i="1"/>
  <c r="DV175" i="1"/>
  <c r="DE50" i="1"/>
  <c r="CE112" i="1"/>
  <c r="K157" i="1"/>
  <c r="K50" i="1"/>
  <c r="DE18" i="1"/>
  <c r="EW499" i="1"/>
  <c r="BD14" i="1"/>
  <c r="EU309" i="1"/>
  <c r="N283" i="1"/>
  <c r="DH450" i="1"/>
  <c r="DG347" i="1"/>
  <c r="DF385" i="1"/>
  <c r="CS345" i="1"/>
  <c r="BD107" i="1"/>
  <c r="CE179" i="1"/>
  <c r="BO176" i="1"/>
  <c r="DE498" i="1"/>
  <c r="EI498" i="1"/>
  <c r="BP488" i="1"/>
  <c r="Y111" i="1"/>
  <c r="CD364" i="1"/>
  <c r="EG277" i="1"/>
  <c r="M398" i="1"/>
  <c r="CC271" i="1"/>
  <c r="BC340" i="1"/>
  <c r="K334" i="1"/>
  <c r="CC273" i="1"/>
  <c r="BO255" i="1"/>
  <c r="AM245" i="1"/>
  <c r="BR223" i="1"/>
  <c r="BA419" i="1"/>
  <c r="BC357" i="1"/>
  <c r="BR219" i="1"/>
  <c r="M365" i="1"/>
  <c r="BD405" i="1"/>
  <c r="AA16" i="1"/>
  <c r="L328" i="1"/>
  <c r="AP168" i="1"/>
  <c r="EU292" i="1"/>
  <c r="BO89" i="1"/>
  <c r="BD198" i="1"/>
  <c r="EX487" i="1"/>
  <c r="DG316" i="1"/>
  <c r="EH215" i="1"/>
  <c r="BP490" i="1"/>
  <c r="AO157" i="1"/>
  <c r="EG222" i="1"/>
  <c r="BP390" i="1"/>
  <c r="EW177" i="1"/>
  <c r="EU268" i="1"/>
  <c r="AN199" i="1"/>
  <c r="EH244" i="1"/>
  <c r="DU426" i="1"/>
  <c r="DE451" i="1"/>
  <c r="EG304" i="1"/>
  <c r="EJ189" i="1"/>
  <c r="EV105" i="1"/>
  <c r="M20" i="1"/>
  <c r="EU56" i="1"/>
  <c r="Y151" i="1"/>
  <c r="EV315" i="1"/>
  <c r="DG373" i="1"/>
  <c r="BR321" i="1"/>
  <c r="AP165" i="1"/>
  <c r="Y477" i="1"/>
  <c r="BO131" i="1"/>
  <c r="AA270" i="1"/>
  <c r="EJ476" i="1"/>
  <c r="DV273" i="1"/>
  <c r="BB53" i="1"/>
  <c r="BC328" i="1"/>
  <c r="Y337" i="1"/>
  <c r="BO321" i="1"/>
  <c r="M197" i="1"/>
  <c r="L233" i="1"/>
  <c r="BR361" i="1"/>
  <c r="Z134" i="1"/>
  <c r="AP58" i="1"/>
  <c r="CF203" i="1"/>
  <c r="AN435" i="1"/>
  <c r="AB477" i="1"/>
  <c r="M40" i="1"/>
  <c r="EV154" i="1"/>
  <c r="CS350" i="1"/>
  <c r="EI448" i="1"/>
  <c r="EW33" i="1"/>
  <c r="BD381" i="1"/>
  <c r="EJ278" i="1"/>
  <c r="DH35" i="1"/>
  <c r="CD475" i="1"/>
  <c r="BC41" i="1"/>
  <c r="AP253" i="1"/>
  <c r="BR471" i="1"/>
  <c r="CT189" i="1"/>
  <c r="AP95" i="1"/>
  <c r="L356" i="1"/>
  <c r="BR441" i="1"/>
  <c r="DV262" i="1"/>
  <c r="CF148" i="1"/>
  <c r="CT394" i="1"/>
  <c r="DS445" i="1"/>
  <c r="CR25" i="1"/>
  <c r="BC305" i="1"/>
  <c r="EW74" i="1"/>
  <c r="AM119" i="1"/>
  <c r="CT190" i="1"/>
  <c r="BO262" i="1"/>
  <c r="EH20" i="1"/>
  <c r="EJ97" i="1"/>
  <c r="L409" i="1"/>
  <c r="BQ401" i="1"/>
  <c r="K171" i="1"/>
  <c r="AB390" i="1"/>
  <c r="DV378" i="1"/>
  <c r="AN62" i="1"/>
  <c r="AM441" i="1"/>
  <c r="DT497" i="1"/>
  <c r="DV453" i="1"/>
  <c r="EG299" i="1"/>
  <c r="CR421" i="1"/>
  <c r="EW460" i="1"/>
  <c r="DT214" i="1"/>
  <c r="DS419" i="1"/>
  <c r="AP15" i="1"/>
  <c r="AN176" i="1"/>
  <c r="CF294" i="1"/>
  <c r="DT205" i="1"/>
  <c r="CQ347" i="1"/>
  <c r="L26" i="1"/>
  <c r="CD110" i="1"/>
  <c r="CR286" i="1"/>
  <c r="BA189" i="1"/>
  <c r="CF464" i="1"/>
  <c r="AA239" i="1"/>
  <c r="EU414" i="1"/>
  <c r="DV34" i="1"/>
  <c r="CC442" i="1"/>
  <c r="DH416" i="1"/>
  <c r="CF418" i="1"/>
  <c r="EH484" i="1"/>
  <c r="DV457" i="1"/>
  <c r="AN328" i="1"/>
  <c r="DH186" i="1"/>
  <c r="EH164" i="1"/>
  <c r="AN72" i="1"/>
  <c r="EU363" i="1"/>
  <c r="CS98" i="1"/>
  <c r="DF32" i="1"/>
  <c r="BB482" i="1"/>
  <c r="EU407" i="1"/>
  <c r="BO148" i="1"/>
  <c r="M469" i="1"/>
  <c r="DT70" i="1"/>
  <c r="M251" i="1"/>
  <c r="AP314" i="1"/>
  <c r="EG152" i="1"/>
  <c r="DH188" i="1"/>
  <c r="K359" i="1"/>
  <c r="K170" i="1"/>
  <c r="Z20" i="1"/>
  <c r="BR268" i="1"/>
  <c r="AB292" i="1"/>
  <c r="L381" i="1"/>
  <c r="EJ348" i="1"/>
  <c r="EX433" i="1"/>
  <c r="DH456" i="1"/>
  <c r="AM329" i="1"/>
  <c r="EI410" i="1"/>
  <c r="BQ166" i="1"/>
  <c r="BP315" i="1"/>
  <c r="AB216" i="1"/>
  <c r="DV456" i="1"/>
  <c r="DT58" i="1"/>
  <c r="AM96" i="1"/>
  <c r="EJ319" i="1"/>
  <c r="BA354" i="1"/>
  <c r="EW316" i="1"/>
  <c r="BR34" i="1"/>
  <c r="AB133" i="1"/>
  <c r="DV131" i="1"/>
  <c r="AB347" i="1"/>
  <c r="CF64" i="1"/>
  <c r="L395" i="1"/>
  <c r="EI15" i="1"/>
  <c r="CR59" i="1"/>
  <c r="DS429" i="1"/>
  <c r="DS325" i="1"/>
  <c r="CR84" i="1"/>
  <c r="AN313" i="1"/>
  <c r="EJ269" i="1"/>
  <c r="CT57" i="1"/>
  <c r="EW175" i="1"/>
  <c r="DU27" i="1"/>
  <c r="AM44" i="1"/>
  <c r="CS198" i="1"/>
  <c r="BB303" i="1"/>
  <c r="DE159" i="1"/>
  <c r="DH164" i="1"/>
  <c r="AP144" i="1"/>
  <c r="AB73" i="1"/>
  <c r="AN174" i="1"/>
  <c r="EG196" i="1"/>
  <c r="AO304" i="1"/>
  <c r="AM89" i="1"/>
  <c r="BD124" i="1"/>
  <c r="BR26" i="1"/>
  <c r="EV216" i="1"/>
  <c r="DT488" i="1"/>
  <c r="BQ190" i="1"/>
  <c r="EX85" i="1"/>
  <c r="CQ443" i="1"/>
  <c r="BP349" i="1"/>
  <c r="EH172" i="1"/>
  <c r="CC308" i="1"/>
  <c r="CS202" i="1"/>
  <c r="BB36" i="1"/>
  <c r="DF285" i="1"/>
  <c r="EX241" i="1"/>
  <c r="DF133" i="1"/>
  <c r="EU467" i="1"/>
  <c r="BD315" i="1"/>
  <c r="CD182" i="1"/>
  <c r="CC63" i="1"/>
  <c r="DG381" i="1"/>
  <c r="K367" i="1"/>
  <c r="EI466" i="1"/>
  <c r="L127" i="1"/>
  <c r="CS192" i="1"/>
  <c r="CQ415" i="1"/>
  <c r="BP286" i="1"/>
  <c r="BD411" i="1"/>
  <c r="EI90" i="1"/>
  <c r="BO299" i="1"/>
  <c r="CE302" i="1"/>
  <c r="CC337" i="1"/>
  <c r="N35" i="1"/>
  <c r="EI247" i="1"/>
  <c r="Y381" i="1"/>
  <c r="N2243" i="5"/>
  <c r="N4723" i="5"/>
  <c r="N2802" i="5"/>
  <c r="N4646" i="5"/>
  <c r="N5525" i="5"/>
  <c r="N6083" i="5"/>
  <c r="N6092" i="5"/>
  <c r="N3960" i="5"/>
  <c r="N3909" i="5"/>
  <c r="N5611" i="5"/>
  <c r="N6024" i="5"/>
  <c r="N2115" i="5"/>
  <c r="N139" i="5"/>
  <c r="BP263" i="1"/>
  <c r="BD179" i="1"/>
  <c r="BC426" i="1"/>
  <c r="CR228" i="1"/>
  <c r="EH444" i="1"/>
  <c r="DV341" i="1"/>
  <c r="DF299" i="1"/>
  <c r="CF313" i="1"/>
  <c r="DE123" i="1"/>
  <c r="M44" i="1"/>
  <c r="CD57" i="1"/>
  <c r="CC276" i="1"/>
  <c r="CE14" i="1"/>
  <c r="EJ47" i="1"/>
  <c r="N253" i="1"/>
  <c r="BA72" i="1"/>
  <c r="CT13" i="1"/>
  <c r="AP287" i="1"/>
  <c r="BA293" i="1"/>
  <c r="DS129" i="1"/>
  <c r="EV233" i="1"/>
  <c r="DH67" i="1"/>
  <c r="CR48" i="1"/>
  <c r="CR350" i="1"/>
  <c r="EV211" i="1"/>
  <c r="DS61" i="1"/>
  <c r="DF154" i="1"/>
  <c r="BR146" i="1"/>
  <c r="DF212" i="1"/>
  <c r="BA433" i="1"/>
  <c r="DH443" i="1"/>
  <c r="CT197" i="1"/>
  <c r="CT483" i="1"/>
  <c r="AO222" i="1"/>
  <c r="AP395" i="1"/>
  <c r="N345" i="1"/>
  <c r="L88" i="1"/>
  <c r="AO81" i="1"/>
  <c r="DT412" i="1"/>
  <c r="DH461" i="1"/>
  <c r="AM33" i="1"/>
  <c r="AP195" i="1"/>
  <c r="CR362" i="1"/>
  <c r="DF58" i="1"/>
  <c r="DG392" i="1"/>
  <c r="BQ241" i="1"/>
  <c r="DT33" i="1"/>
  <c r="BB463" i="1"/>
  <c r="EV185" i="1"/>
  <c r="CT14" i="1"/>
  <c r="CQ438" i="1"/>
  <c r="CD499" i="1"/>
  <c r="BQ177" i="1"/>
  <c r="CT327" i="1"/>
  <c r="EV173" i="1"/>
  <c r="CE97" i="1"/>
  <c r="BR218" i="1"/>
  <c r="EX44" i="1"/>
  <c r="AP491" i="1"/>
  <c r="DF495" i="1"/>
  <c r="BB470" i="1"/>
  <c r="EU185" i="1"/>
  <c r="EI113" i="1"/>
  <c r="CD450" i="1"/>
  <c r="BC320" i="1"/>
  <c r="DU23" i="1"/>
  <c r="BA186" i="1"/>
  <c r="DT481" i="1"/>
  <c r="EI421" i="1"/>
  <c r="CS297" i="1"/>
  <c r="DG48" i="1"/>
  <c r="CF479" i="1"/>
  <c r="EU388" i="1"/>
  <c r="DT375" i="1"/>
  <c r="Y370" i="1"/>
  <c r="BO182" i="1"/>
  <c r="K187" i="1"/>
  <c r="CS123" i="1"/>
  <c r="DT404" i="1"/>
  <c r="CR499" i="1"/>
  <c r="EW260" i="1"/>
  <c r="EH373" i="1"/>
  <c r="Y197" i="1"/>
  <c r="DF341" i="1"/>
  <c r="CR129" i="1"/>
  <c r="BB387" i="1"/>
  <c r="DF249" i="1"/>
  <c r="AA266" i="1"/>
  <c r="M470" i="1"/>
  <c r="BR131" i="1"/>
  <c r="AN421" i="1"/>
  <c r="BD382" i="1"/>
  <c r="CS366" i="1"/>
  <c r="CC177" i="1"/>
  <c r="CR349" i="1"/>
  <c r="CR488" i="1"/>
  <c r="CR371" i="1"/>
  <c r="AB482" i="1"/>
  <c r="EI476" i="1"/>
  <c r="CQ349" i="1"/>
  <c r="EV444" i="1"/>
  <c r="BO443" i="1"/>
  <c r="BC122" i="1"/>
  <c r="CR465" i="1"/>
  <c r="CT198" i="1"/>
  <c r="EH113" i="1"/>
  <c r="EJ431" i="1"/>
  <c r="N313" i="1"/>
  <c r="AO189" i="1"/>
  <c r="CT236" i="1"/>
  <c r="BQ312" i="1"/>
  <c r="DT465" i="1"/>
  <c r="BP246" i="1"/>
  <c r="CE263" i="1"/>
  <c r="AN254" i="1"/>
  <c r="DE403" i="1"/>
  <c r="CR17" i="1"/>
  <c r="EH347" i="1"/>
  <c r="Y203" i="1"/>
  <c r="M177" i="1"/>
  <c r="DF158" i="1"/>
  <c r="DS228" i="1"/>
  <c r="Z444" i="1"/>
  <c r="DV392" i="1"/>
  <c r="CR35" i="1"/>
  <c r="AB212" i="1"/>
  <c r="CT319" i="1"/>
  <c r="DT382" i="1"/>
  <c r="CR157" i="1"/>
  <c r="M424" i="1"/>
  <c r="AN338" i="1"/>
  <c r="CD115" i="1"/>
  <c r="EG189" i="1"/>
  <c r="AA185" i="1"/>
  <c r="M18" i="1"/>
  <c r="Y492" i="1"/>
  <c r="EX144" i="1"/>
  <c r="EG181" i="1"/>
  <c r="DU220" i="1"/>
  <c r="BB81" i="1"/>
  <c r="CF428" i="1"/>
  <c r="BO376" i="1"/>
  <c r="CD341" i="1"/>
  <c r="AM223" i="1"/>
  <c r="BQ460" i="1"/>
  <c r="EU122" i="1"/>
  <c r="DF426" i="1"/>
  <c r="N417" i="1"/>
  <c r="AO385" i="1"/>
  <c r="DV211" i="1"/>
  <c r="AB332" i="1"/>
  <c r="AO346" i="1"/>
  <c r="BD138" i="1"/>
  <c r="DF398" i="1"/>
  <c r="DT11" i="1"/>
  <c r="BP378" i="1"/>
  <c r="AO125" i="1"/>
  <c r="EV402" i="1"/>
  <c r="N226" i="1"/>
  <c r="DT358" i="1"/>
  <c r="BC332" i="1"/>
  <c r="AA382" i="1"/>
  <c r="BQ416" i="1"/>
  <c r="BD364" i="1"/>
  <c r="CS356" i="1"/>
  <c r="K315" i="1"/>
  <c r="DV401" i="1"/>
  <c r="BA57" i="1"/>
  <c r="BC245" i="1"/>
  <c r="BQ269" i="1"/>
  <c r="AP490" i="1"/>
  <c r="CD331" i="1"/>
  <c r="Z101" i="1"/>
  <c r="BO145" i="1"/>
  <c r="AM63" i="1"/>
  <c r="DG234" i="1"/>
  <c r="DH248" i="1"/>
  <c r="DH51" i="1"/>
  <c r="L471" i="1"/>
  <c r="BA143" i="1"/>
  <c r="CR40" i="1"/>
  <c r="BA385" i="1"/>
  <c r="BC20" i="1"/>
  <c r="CC75" i="1"/>
  <c r="EG157" i="1"/>
  <c r="M465" i="1"/>
  <c r="BR489" i="1"/>
  <c r="DF138" i="1"/>
  <c r="DG70" i="1"/>
  <c r="EH471" i="1"/>
  <c r="CF26" i="1"/>
  <c r="CS20" i="1"/>
  <c r="BD474" i="1"/>
  <c r="EV283" i="1"/>
  <c r="BD139" i="1"/>
  <c r="BQ254" i="1"/>
  <c r="BC167" i="1"/>
  <c r="DH487" i="1"/>
  <c r="AP32" i="1"/>
  <c r="BQ346" i="1"/>
  <c r="N56" i="1"/>
  <c r="EH411" i="1"/>
  <c r="DH178" i="1"/>
  <c r="EX129" i="1"/>
  <c r="BD449" i="1"/>
  <c r="EH173" i="1"/>
  <c r="CD365" i="1"/>
  <c r="AM234" i="1"/>
  <c r="N77" i="1"/>
  <c r="BP115" i="1"/>
  <c r="Z321" i="1"/>
  <c r="AM384" i="1"/>
  <c r="DF358" i="1"/>
  <c r="BA208" i="1"/>
  <c r="EV295" i="1"/>
  <c r="BO342" i="1"/>
  <c r="BP468" i="1"/>
  <c r="EV299" i="1"/>
  <c r="EX152" i="1"/>
  <c r="EV58" i="1"/>
  <c r="BB328" i="1"/>
  <c r="AA457" i="1"/>
  <c r="CS263" i="1"/>
  <c r="CC490" i="1"/>
  <c r="N49" i="1"/>
  <c r="DF422" i="1"/>
  <c r="EH84" i="1"/>
  <c r="DV81" i="1"/>
  <c r="BR217" i="1"/>
  <c r="BR497" i="1"/>
  <c r="BC155" i="1"/>
  <c r="DU184" i="1"/>
  <c r="AN373" i="1"/>
  <c r="AA233" i="1"/>
  <c r="CE477" i="1"/>
  <c r="CT158" i="1"/>
  <c r="CS259" i="1"/>
  <c r="N236" i="1"/>
  <c r="DS396" i="1"/>
  <c r="DH122" i="1"/>
  <c r="BQ347" i="1"/>
  <c r="DE335" i="1"/>
  <c r="EJ467" i="1"/>
  <c r="CE212" i="1"/>
  <c r="AN446" i="1"/>
  <c r="EJ167" i="1"/>
  <c r="BQ448" i="1"/>
  <c r="L70" i="1"/>
  <c r="CR210" i="1"/>
  <c r="BO343" i="1"/>
  <c r="EH132" i="1"/>
  <c r="Y216" i="1"/>
  <c r="DG425" i="1"/>
  <c r="BQ378" i="1"/>
  <c r="AA344" i="1"/>
  <c r="BA464" i="1"/>
  <c r="AM326" i="1"/>
  <c r="CE441" i="1"/>
  <c r="AO471" i="1"/>
  <c r="BA337" i="1"/>
  <c r="AM26" i="1"/>
  <c r="DT120" i="1"/>
  <c r="DE211" i="1"/>
  <c r="AA18" i="1"/>
  <c r="AN306" i="1"/>
  <c r="DU20" i="1"/>
  <c r="EI318" i="1"/>
  <c r="CS252" i="1"/>
  <c r="EU500" i="1"/>
  <c r="BP445" i="1"/>
  <c r="L478" i="1"/>
  <c r="L44" i="1"/>
  <c r="BD350" i="1"/>
  <c r="AM381" i="1"/>
  <c r="CR358" i="1"/>
  <c r="BP323" i="1"/>
  <c r="DE79" i="1"/>
  <c r="BO394" i="1"/>
  <c r="DT61" i="1"/>
  <c r="CQ199" i="1"/>
  <c r="BA24" i="1"/>
  <c r="EX308" i="1"/>
  <c r="DS354" i="1"/>
  <c r="AN353" i="1"/>
  <c r="DT365" i="1"/>
  <c r="BR410" i="1"/>
  <c r="EG408" i="1"/>
  <c r="EU214" i="1"/>
  <c r="DH386" i="1"/>
  <c r="DV144" i="1"/>
  <c r="AN63" i="1"/>
  <c r="Z12" i="1"/>
  <c r="BQ423" i="1"/>
  <c r="EJ358" i="1"/>
  <c r="EI488" i="1"/>
  <c r="CQ249" i="1"/>
  <c r="CT334" i="1"/>
  <c r="AA276" i="1"/>
  <c r="M493" i="1"/>
  <c r="AB112" i="1"/>
  <c r="M135" i="1"/>
  <c r="CR264" i="1"/>
  <c r="DS449" i="1"/>
  <c r="AB66" i="1"/>
  <c r="AM153" i="1"/>
  <c r="BC125" i="1"/>
  <c r="DH79" i="1"/>
  <c r="BD314" i="1"/>
  <c r="EW323" i="1"/>
  <c r="Z344" i="1"/>
  <c r="BD356" i="1"/>
  <c r="EW156" i="1"/>
  <c r="DH184" i="1"/>
  <c r="DE72" i="1"/>
  <c r="EH269" i="1"/>
  <c r="BR267" i="1"/>
  <c r="L211" i="1"/>
  <c r="AN21" i="1"/>
  <c r="CS342" i="1"/>
  <c r="BR360" i="1"/>
  <c r="AP296" i="1"/>
  <c r="BB73" i="1"/>
  <c r="BA42" i="1"/>
  <c r="DV368" i="1"/>
  <c r="AA253" i="1"/>
  <c r="DH64" i="1"/>
  <c r="DV398" i="1"/>
  <c r="EV76" i="1"/>
  <c r="EX73" i="1"/>
  <c r="CC286" i="1"/>
  <c r="DH176" i="1"/>
  <c r="DS252" i="1"/>
  <c r="Z311" i="1"/>
  <c r="N33" i="1"/>
  <c r="BD421" i="1"/>
  <c r="BD483" i="1"/>
  <c r="CF123" i="1"/>
  <c r="CR364" i="1"/>
  <c r="BD275" i="1"/>
  <c r="DE339" i="1"/>
  <c r="BC453" i="1"/>
  <c r="DS79" i="1"/>
  <c r="DG215" i="1"/>
  <c r="EG225" i="1"/>
  <c r="CR116" i="1"/>
  <c r="BO269" i="1"/>
  <c r="N83" i="1"/>
  <c r="BD9" i="1"/>
  <c r="EU450" i="1"/>
  <c r="DE142" i="1"/>
  <c r="M454" i="1"/>
  <c r="EX370" i="1"/>
  <c r="DG400" i="1"/>
  <c r="AM62" i="1"/>
  <c r="BA349" i="1"/>
  <c r="N271" i="1"/>
  <c r="BR379" i="1"/>
  <c r="EJ312" i="1"/>
  <c r="AM341" i="1"/>
  <c r="DF416" i="1"/>
  <c r="EI216" i="1"/>
  <c r="BD174" i="1"/>
  <c r="AA260" i="1"/>
  <c r="DU424" i="1"/>
  <c r="AA489" i="1"/>
  <c r="EH336" i="1"/>
  <c r="AO141" i="1"/>
  <c r="DH333" i="1"/>
  <c r="CS364" i="1"/>
  <c r="CR234" i="1"/>
  <c r="BD260" i="1"/>
  <c r="Z40" i="1"/>
  <c r="DE328" i="1"/>
  <c r="EW188" i="1"/>
  <c r="BA271" i="1"/>
  <c r="AM442" i="1"/>
  <c r="EI123" i="1"/>
  <c r="CR436" i="1"/>
  <c r="Y344" i="1"/>
  <c r="CF277" i="1"/>
  <c r="EI334" i="1"/>
  <c r="CF386" i="1"/>
  <c r="AA303" i="1"/>
  <c r="DS39" i="1"/>
  <c r="AM108" i="1"/>
  <c r="BD125" i="1"/>
  <c r="EU168" i="1"/>
  <c r="DF187" i="1"/>
  <c r="BA389" i="1"/>
  <c r="EH350" i="1"/>
  <c r="EV389" i="1"/>
  <c r="AO466" i="1"/>
  <c r="BC62" i="1"/>
  <c r="BB476" i="1"/>
  <c r="CE491" i="1"/>
  <c r="L447" i="1"/>
  <c r="EH203" i="1"/>
  <c r="DE264" i="1"/>
  <c r="EG312" i="1"/>
  <c r="AB209" i="1"/>
  <c r="EJ232" i="1"/>
  <c r="EU126" i="1"/>
  <c r="CF258" i="1"/>
  <c r="AO269" i="1"/>
  <c r="BQ92" i="1"/>
  <c r="L145" i="1"/>
  <c r="DF323" i="1"/>
  <c r="BD438" i="1"/>
  <c r="DT264" i="1"/>
  <c r="M421" i="1"/>
  <c r="AB62" i="1"/>
  <c r="DE388" i="1"/>
  <c r="N1541" i="5"/>
  <c r="N5237" i="5"/>
  <c r="N3154" i="5"/>
  <c r="N1829" i="5"/>
  <c r="N1428" i="5"/>
  <c r="N1362" i="5"/>
  <c r="N291" i="5"/>
  <c r="N4036" i="5"/>
  <c r="N1955" i="5"/>
  <c r="DS165" i="1"/>
  <c r="Z412" i="1"/>
  <c r="CR461" i="1"/>
  <c r="BB373" i="1"/>
  <c r="AA17" i="1"/>
  <c r="BC279" i="1"/>
  <c r="CR218" i="1"/>
  <c r="EU62" i="1"/>
  <c r="CD301" i="1"/>
  <c r="EV20" i="1"/>
  <c r="Z150" i="1"/>
  <c r="AB50" i="1"/>
  <c r="BO323" i="1"/>
  <c r="N351" i="1"/>
  <c r="DF463" i="1"/>
  <c r="EX346" i="1"/>
  <c r="BC205" i="1"/>
  <c r="EW409" i="1"/>
  <c r="BP121" i="1"/>
  <c r="DG130" i="1"/>
  <c r="DU282" i="1"/>
  <c r="CQ209" i="1"/>
  <c r="CD103" i="1"/>
  <c r="BR94" i="1"/>
  <c r="L140" i="1"/>
  <c r="BP224" i="1"/>
  <c r="EG10" i="1"/>
  <c r="DG336" i="1"/>
  <c r="CC460" i="1"/>
  <c r="EI491" i="1"/>
  <c r="BD219" i="1"/>
  <c r="BD67" i="1"/>
  <c r="CE47" i="1"/>
  <c r="CS233" i="1"/>
  <c r="AN265" i="1"/>
  <c r="CR208" i="1"/>
  <c r="AN319" i="1"/>
  <c r="AB211" i="1"/>
  <c r="DF131" i="1"/>
  <c r="DH484" i="1"/>
  <c r="BD35" i="1"/>
  <c r="CQ245" i="1"/>
  <c r="EX423" i="1"/>
  <c r="CR457" i="1"/>
  <c r="EJ161" i="1"/>
  <c r="CC428" i="1"/>
  <c r="CQ166" i="1"/>
  <c r="L469" i="1"/>
  <c r="DS267" i="1"/>
  <c r="DT107" i="1"/>
  <c r="AP452" i="1"/>
  <c r="CR428" i="1"/>
  <c r="AB244" i="1"/>
  <c r="CD299" i="1"/>
  <c r="EW32" i="1"/>
  <c r="EX426" i="1"/>
  <c r="AA109" i="1"/>
  <c r="AM30" i="1"/>
  <c r="AA454" i="1"/>
  <c r="CD283" i="1"/>
  <c r="CS186" i="1"/>
  <c r="EI293" i="1"/>
  <c r="AP494" i="1"/>
  <c r="CF78" i="1"/>
  <c r="CC149" i="1"/>
  <c r="DS332" i="1"/>
  <c r="EI433" i="1"/>
  <c r="DU263" i="1"/>
  <c r="CD410" i="1"/>
  <c r="CC218" i="1"/>
  <c r="DH255" i="1"/>
  <c r="Z464" i="1"/>
  <c r="CT180" i="1"/>
  <c r="BO251" i="1"/>
  <c r="N201" i="1"/>
  <c r="CT69" i="1"/>
  <c r="EJ403" i="1"/>
  <c r="CF22" i="1"/>
  <c r="EU457" i="1"/>
  <c r="CC21" i="1"/>
  <c r="EX413" i="1"/>
  <c r="BB323" i="1"/>
  <c r="CQ272" i="1"/>
  <c r="AM58" i="1"/>
  <c r="BB107" i="1"/>
  <c r="DG181" i="1"/>
  <c r="EW133" i="1"/>
  <c r="M408" i="1"/>
  <c r="BP157" i="1"/>
  <c r="CQ117" i="1"/>
  <c r="CT72" i="1"/>
  <c r="CC22" i="1"/>
  <c r="AA207" i="1"/>
  <c r="CR141" i="1"/>
  <c r="DV153" i="1"/>
  <c r="EH68" i="1"/>
  <c r="DG89" i="1"/>
  <c r="DG201" i="1"/>
  <c r="BO66" i="1"/>
  <c r="DS105" i="1"/>
  <c r="Z381" i="1"/>
  <c r="AO443" i="1"/>
  <c r="K309" i="1"/>
  <c r="AN472" i="1"/>
  <c r="CE371" i="1"/>
  <c r="N189" i="1"/>
  <c r="EG338" i="1"/>
  <c r="BO328" i="1"/>
  <c r="DV256" i="1"/>
  <c r="AN493" i="1"/>
  <c r="DS486" i="1"/>
  <c r="Z300" i="1"/>
  <c r="EU417" i="1"/>
  <c r="N57" i="1"/>
  <c r="EW427" i="1"/>
  <c r="BA97" i="1"/>
  <c r="BA333" i="1"/>
  <c r="EW150" i="1"/>
  <c r="DE61" i="1"/>
  <c r="CR28" i="1"/>
  <c r="AA200" i="1"/>
  <c r="AM382" i="1"/>
  <c r="EH220" i="1"/>
  <c r="BC91" i="1"/>
  <c r="EW173" i="1"/>
  <c r="AO440" i="1"/>
  <c r="CR380" i="1"/>
  <c r="DF244" i="1"/>
  <c r="EG39" i="1"/>
  <c r="DT130" i="1"/>
  <c r="BR66" i="1"/>
  <c r="BQ376" i="1"/>
  <c r="EH66" i="1"/>
  <c r="BP459" i="1"/>
  <c r="EJ369" i="1"/>
  <c r="BR256" i="1"/>
  <c r="CD209" i="1"/>
  <c r="EU401" i="1"/>
  <c r="BQ442" i="1"/>
  <c r="DU254" i="1"/>
  <c r="EI409" i="1"/>
  <c r="DV294" i="1"/>
  <c r="CQ456" i="1"/>
  <c r="DE73" i="1"/>
  <c r="CE92" i="1"/>
  <c r="DH101" i="1"/>
  <c r="BD226" i="1"/>
  <c r="CE33" i="1"/>
  <c r="DH17" i="1"/>
  <c r="EV248" i="1"/>
  <c r="AA392" i="1"/>
  <c r="EH120" i="1"/>
  <c r="DH133" i="1"/>
  <c r="BC30" i="1"/>
  <c r="L282" i="1"/>
  <c r="EJ405" i="1"/>
  <c r="BA308" i="1"/>
  <c r="L23" i="1"/>
  <c r="BB116" i="1"/>
  <c r="EI175" i="1"/>
  <c r="BA252" i="1"/>
  <c r="CT137" i="1"/>
  <c r="AN484" i="1"/>
  <c r="BC189" i="1"/>
  <c r="EG30" i="1"/>
  <c r="EG413" i="1"/>
  <c r="BQ74" i="1"/>
  <c r="EW278" i="1"/>
  <c r="CQ211" i="1"/>
  <c r="AN422" i="1"/>
  <c r="DF51" i="1"/>
  <c r="AB67" i="1"/>
  <c r="BO242" i="1"/>
  <c r="CF109" i="1"/>
  <c r="CQ352" i="1"/>
  <c r="M81" i="1"/>
  <c r="N25" i="1"/>
  <c r="CF463" i="1"/>
  <c r="DE331" i="1"/>
  <c r="BO423" i="1"/>
  <c r="BQ337" i="1"/>
  <c r="EW417" i="1"/>
  <c r="DG241" i="1"/>
  <c r="CS484" i="1"/>
  <c r="DF396" i="1"/>
  <c r="DV88" i="1"/>
  <c r="CC202" i="1"/>
  <c r="DU360" i="1"/>
  <c r="AB471" i="1"/>
  <c r="Y183" i="1"/>
  <c r="DT443" i="1"/>
  <c r="EW406" i="1"/>
  <c r="K311" i="1"/>
  <c r="DG34" i="1"/>
  <c r="CE95" i="1"/>
  <c r="DT99" i="1"/>
  <c r="BB183" i="1"/>
  <c r="BC259" i="1"/>
  <c r="EX332" i="1"/>
  <c r="L314" i="1"/>
  <c r="BA285" i="1"/>
  <c r="CS174" i="1"/>
  <c r="EG44" i="1"/>
  <c r="BP218" i="1"/>
  <c r="K368" i="1"/>
  <c r="EH303" i="1"/>
  <c r="DF453" i="1"/>
  <c r="EV196" i="1"/>
  <c r="DS159" i="1"/>
  <c r="BQ55" i="1"/>
  <c r="BA44" i="1"/>
  <c r="DU49" i="1"/>
  <c r="CD165" i="1"/>
  <c r="K394" i="1"/>
  <c r="BO207" i="1"/>
  <c r="BR46" i="1"/>
  <c r="K38" i="1"/>
  <c r="K68" i="1"/>
  <c r="BD419" i="1"/>
  <c r="L218" i="1"/>
  <c r="AP205" i="1"/>
  <c r="Z447" i="1"/>
  <c r="EV229" i="1"/>
  <c r="M196" i="1"/>
  <c r="N157" i="1"/>
  <c r="EX198" i="1"/>
  <c r="L159" i="1"/>
  <c r="DS55" i="1"/>
  <c r="DV237" i="1"/>
  <c r="EH498" i="1"/>
  <c r="M343" i="1"/>
  <c r="BB384" i="1"/>
  <c r="EU123" i="1"/>
  <c r="BQ76" i="1"/>
  <c r="AN157" i="1"/>
  <c r="EG31" i="1"/>
  <c r="AO447" i="1"/>
  <c r="BD192" i="1"/>
  <c r="BC127" i="1"/>
  <c r="CR300" i="1"/>
  <c r="BD175" i="1"/>
  <c r="AM362" i="1"/>
  <c r="EU372" i="1"/>
  <c r="DG333" i="1"/>
  <c r="BB357" i="1"/>
  <c r="CQ434" i="1"/>
  <c r="EW342" i="1"/>
  <c r="BP272" i="1"/>
  <c r="BP426" i="1"/>
  <c r="BP19" i="1"/>
  <c r="CF32" i="1"/>
  <c r="BO371" i="1"/>
  <c r="EV33" i="1"/>
  <c r="EU405" i="1"/>
  <c r="AN401" i="1"/>
  <c r="AA315" i="1"/>
  <c r="EI331" i="1"/>
  <c r="CD320" i="1"/>
  <c r="AO270" i="1"/>
  <c r="CS43" i="1"/>
  <c r="BD169" i="1"/>
  <c r="Z170" i="1"/>
  <c r="DS380" i="1"/>
  <c r="DV350" i="1"/>
  <c r="AA71" i="1"/>
  <c r="EI98" i="1"/>
  <c r="DE372" i="1"/>
  <c r="EW387" i="1"/>
  <c r="DH73" i="1"/>
  <c r="DE209" i="1"/>
  <c r="CT131" i="1"/>
  <c r="AP482" i="1"/>
  <c r="EW122" i="1"/>
  <c r="BB205" i="1"/>
  <c r="BD102" i="1"/>
  <c r="BB185" i="1"/>
  <c r="AM271" i="1"/>
  <c r="BC172" i="1"/>
  <c r="DF92" i="1"/>
  <c r="L312" i="1"/>
  <c r="CT18" i="1"/>
  <c r="M17" i="1"/>
  <c r="L128" i="1"/>
  <c r="DE141" i="1"/>
  <c r="BA68" i="1"/>
  <c r="BB229" i="1"/>
  <c r="L372" i="1"/>
  <c r="BA128" i="1"/>
  <c r="BP215" i="1"/>
  <c r="BR165" i="1"/>
  <c r="BR468" i="1"/>
  <c r="AN242" i="1"/>
  <c r="DE460" i="1"/>
  <c r="K427" i="1"/>
  <c r="BC370" i="1"/>
  <c r="AP267" i="1"/>
  <c r="DF237" i="1"/>
  <c r="DV367" i="1"/>
  <c r="CC313" i="1"/>
  <c r="DH238" i="1"/>
  <c r="BQ136" i="1"/>
  <c r="L188" i="1"/>
  <c r="AN395" i="1"/>
  <c r="BQ418" i="1"/>
  <c r="AP249" i="1"/>
  <c r="AP336" i="1"/>
  <c r="CC148" i="1"/>
  <c r="EH462" i="1"/>
  <c r="BA197" i="1"/>
  <c r="CD481" i="1"/>
  <c r="DT374" i="1"/>
  <c r="CT26" i="1"/>
  <c r="K155" i="1"/>
  <c r="BA493" i="1"/>
  <c r="DS341" i="1"/>
  <c r="CF343" i="1"/>
  <c r="DT141" i="1"/>
  <c r="AO425" i="1"/>
  <c r="EX110" i="1"/>
  <c r="DS170" i="1"/>
  <c r="DF296" i="1"/>
  <c r="AP40" i="1"/>
  <c r="AO214" i="1"/>
  <c r="CS44" i="1"/>
  <c r="CR289" i="1"/>
  <c r="BA376" i="1"/>
  <c r="BC50" i="1"/>
  <c r="BD231" i="1"/>
  <c r="AM23" i="1"/>
  <c r="EV273" i="1"/>
  <c r="DG100" i="1"/>
  <c r="CR317" i="1"/>
  <c r="EW358" i="1"/>
  <c r="BC46" i="1"/>
  <c r="CD451" i="1"/>
  <c r="DS198" i="1"/>
  <c r="AB441" i="1"/>
  <c r="BC341" i="1"/>
  <c r="BB195" i="1"/>
  <c r="Y204" i="1"/>
  <c r="CF94" i="1"/>
  <c r="BC418" i="1"/>
  <c r="AN74" i="1"/>
  <c r="BR92" i="1"/>
  <c r="CF261" i="1"/>
  <c r="BB68" i="1"/>
  <c r="BP247" i="1"/>
  <c r="BB92" i="1"/>
  <c r="BR138" i="1"/>
  <c r="AP333" i="1"/>
  <c r="DT21" i="1"/>
  <c r="BO94" i="1"/>
  <c r="BO147" i="1"/>
  <c r="Y276" i="1"/>
  <c r="AB210" i="1"/>
  <c r="EI375" i="1"/>
  <c r="CT398" i="1"/>
  <c r="M295" i="1"/>
  <c r="AA250" i="1"/>
  <c r="DV494" i="1"/>
  <c r="DU124" i="1"/>
  <c r="AA374" i="1"/>
  <c r="EI478" i="1"/>
  <c r="CQ51" i="1"/>
  <c r="BA136" i="1"/>
  <c r="BO307" i="1"/>
  <c r="K208" i="1"/>
  <c r="EW213" i="1"/>
  <c r="EV370" i="1"/>
  <c r="AM68" i="1"/>
  <c r="M204" i="1"/>
  <c r="CD372" i="1"/>
  <c r="CS231" i="1"/>
  <c r="EV47" i="1"/>
  <c r="DV374" i="1"/>
  <c r="BB65" i="1"/>
  <c r="EW140" i="1"/>
  <c r="BR323" i="1"/>
  <c r="EJ459" i="1"/>
  <c r="CT48" i="1"/>
  <c r="BD167" i="1"/>
  <c r="BD366" i="1"/>
  <c r="EH194" i="1"/>
  <c r="DH421" i="1"/>
  <c r="BD467" i="1"/>
  <c r="BR354" i="1"/>
  <c r="BP448" i="1"/>
  <c r="EW489" i="1"/>
  <c r="EJ22" i="1"/>
  <c r="BB403" i="1"/>
  <c r="BD109" i="1"/>
  <c r="EG257" i="1"/>
  <c r="DV172" i="1"/>
  <c r="N198" i="1"/>
  <c r="CS176" i="1"/>
  <c r="BA94" i="1"/>
  <c r="CF325" i="1"/>
  <c r="BB241" i="1"/>
  <c r="CC493" i="1"/>
  <c r="BO475" i="1"/>
  <c r="AM435" i="1"/>
  <c r="DG364" i="1"/>
  <c r="AO20" i="1"/>
  <c r="DS215" i="1"/>
  <c r="M181" i="1"/>
  <c r="BD20" i="1"/>
  <c r="BA216" i="1"/>
  <c r="Y34" i="1"/>
  <c r="EI236" i="1"/>
  <c r="BQ198" i="1"/>
  <c r="AA146" i="1"/>
  <c r="CC463" i="1"/>
  <c r="M478" i="1"/>
  <c r="CF234" i="1"/>
  <c r="EJ329" i="1"/>
  <c r="EJ465" i="1"/>
  <c r="AA15" i="1"/>
  <c r="DU41" i="1"/>
  <c r="AO392" i="1"/>
  <c r="N3277" i="5"/>
  <c r="N6366" i="5"/>
  <c r="N5348" i="5"/>
  <c r="N1392" i="5"/>
  <c r="N1965" i="5"/>
  <c r="N1337" i="5"/>
  <c r="N2051" i="5"/>
  <c r="N692" i="5"/>
  <c r="N4037" i="5"/>
  <c r="BB103" i="1"/>
  <c r="EJ259" i="1"/>
  <c r="AP337" i="1"/>
  <c r="BB178" i="1"/>
  <c r="CT95" i="1"/>
  <c r="M275" i="1"/>
  <c r="DE132" i="1"/>
  <c r="DF223" i="1"/>
  <c r="Y198" i="1"/>
  <c r="M124" i="1"/>
  <c r="EV409" i="1"/>
  <c r="CE435" i="1"/>
  <c r="BB464" i="1"/>
  <c r="CD389" i="1"/>
  <c r="Y249" i="1"/>
  <c r="EI112" i="1"/>
  <c r="Z451" i="1"/>
  <c r="EJ468" i="1"/>
  <c r="DU29" i="1"/>
  <c r="BA194" i="1"/>
  <c r="CF396" i="1"/>
  <c r="AO254" i="1"/>
  <c r="EX404" i="1"/>
  <c r="Y124" i="1"/>
  <c r="BA436" i="1"/>
  <c r="CT154" i="1"/>
  <c r="CC153" i="1"/>
  <c r="AM202" i="1"/>
  <c r="AA110" i="1"/>
  <c r="DV426" i="1"/>
  <c r="BA159" i="1"/>
  <c r="DF203" i="1"/>
  <c r="EJ158" i="1"/>
  <c r="CS203" i="1"/>
  <c r="CD116" i="1"/>
  <c r="BB369" i="1"/>
  <c r="CT422" i="1"/>
  <c r="BR362" i="1"/>
  <c r="CS486" i="1"/>
  <c r="CC336" i="1"/>
  <c r="BD74" i="1"/>
  <c r="CD317" i="1"/>
  <c r="DV137" i="1"/>
  <c r="CQ268" i="1"/>
  <c r="AB125" i="1"/>
  <c r="CC365" i="1"/>
  <c r="EU488" i="1"/>
  <c r="EW343" i="1"/>
  <c r="K211" i="1"/>
  <c r="M48" i="1"/>
  <c r="CD72" i="1"/>
  <c r="DS395" i="1"/>
  <c r="AB187" i="1"/>
  <c r="N222" i="1"/>
  <c r="CS167" i="1"/>
  <c r="DV56" i="1"/>
  <c r="DS25" i="1"/>
  <c r="CT265" i="1"/>
  <c r="CF217" i="1"/>
  <c r="AO26" i="1"/>
  <c r="BB488" i="1"/>
  <c r="BC451" i="1"/>
  <c r="EI239" i="1"/>
  <c r="DS374" i="1"/>
  <c r="EI198" i="1"/>
  <c r="EX77" i="1"/>
  <c r="DT436" i="1"/>
  <c r="BR403" i="1"/>
  <c r="BB397" i="1"/>
  <c r="EJ333" i="1"/>
  <c r="BQ149" i="1"/>
  <c r="CC131" i="1"/>
  <c r="BO347" i="1"/>
  <c r="EX84" i="1"/>
  <c r="BR494" i="1"/>
  <c r="CS187" i="1"/>
  <c r="DU383" i="1"/>
  <c r="EG470" i="1"/>
  <c r="K499" i="1"/>
  <c r="BC190" i="1"/>
  <c r="DS113" i="1"/>
  <c r="DU215" i="1"/>
  <c r="BB466" i="1"/>
  <c r="CF306" i="1"/>
  <c r="CR444" i="1"/>
  <c r="BP266" i="1"/>
  <c r="DH69" i="1"/>
  <c r="EV471" i="1"/>
  <c r="BO454" i="1"/>
  <c r="EU333" i="1"/>
  <c r="CC180" i="1"/>
  <c r="BB292" i="1"/>
  <c r="BB426" i="1"/>
  <c r="CQ448" i="1"/>
  <c r="BA115" i="1"/>
  <c r="EW422" i="1"/>
  <c r="DS480" i="1"/>
  <c r="DF113" i="1"/>
  <c r="EG307" i="1"/>
  <c r="AP331" i="1"/>
  <c r="DH497" i="1"/>
  <c r="BD80" i="1"/>
  <c r="EI290" i="1"/>
  <c r="EH147" i="1"/>
  <c r="EW483" i="1"/>
  <c r="BD72" i="1"/>
  <c r="DF78" i="1"/>
  <c r="M123" i="1"/>
  <c r="CF191" i="1"/>
  <c r="EH289" i="1"/>
  <c r="EJ488" i="1"/>
  <c r="CQ26" i="1"/>
  <c r="BA79" i="1"/>
  <c r="M126" i="1"/>
  <c r="CQ251" i="1"/>
  <c r="AA482" i="1"/>
  <c r="DT43" i="1"/>
  <c r="EW434" i="1"/>
  <c r="BO174" i="1"/>
  <c r="CE38" i="1"/>
  <c r="Z326" i="1"/>
  <c r="K401" i="1"/>
  <c r="CT157" i="1"/>
  <c r="N340" i="1"/>
  <c r="EU59" i="1"/>
  <c r="Y490" i="1"/>
  <c r="BO319" i="1"/>
  <c r="Y175" i="1"/>
  <c r="L496" i="1"/>
  <c r="M133" i="1"/>
  <c r="N286" i="1"/>
  <c r="K442" i="1"/>
  <c r="M289" i="1"/>
  <c r="BR324" i="1"/>
  <c r="Y154" i="1"/>
  <c r="Z82" i="1"/>
  <c r="EU286" i="1"/>
  <c r="DF393" i="1"/>
  <c r="AP9" i="1"/>
  <c r="DE46" i="1"/>
  <c r="EW490" i="1"/>
  <c r="BC221" i="1"/>
  <c r="BA61" i="1"/>
  <c r="EH493" i="1"/>
  <c r="EJ124" i="1"/>
  <c r="BA351" i="1"/>
  <c r="BB148" i="1"/>
  <c r="BC477" i="1"/>
  <c r="CC80" i="1"/>
  <c r="EU335" i="1"/>
  <c r="BO428" i="1"/>
  <c r="CS339" i="1"/>
  <c r="M28" i="1"/>
  <c r="BR349" i="1"/>
  <c r="AO310" i="1"/>
  <c r="CQ299" i="1"/>
  <c r="AN416" i="1"/>
  <c r="EI271" i="1"/>
  <c r="DH233" i="1"/>
  <c r="Z58" i="1"/>
  <c r="EI89" i="1"/>
  <c r="BP97" i="1"/>
  <c r="DU279" i="1"/>
  <c r="CF500" i="1"/>
  <c r="EJ325" i="1"/>
  <c r="DU389" i="1"/>
  <c r="BD417" i="1"/>
  <c r="BR320" i="1"/>
  <c r="BP314" i="1"/>
  <c r="M437" i="1"/>
  <c r="L80" i="1"/>
  <c r="DF190" i="1"/>
  <c r="DS290" i="1"/>
  <c r="BO497" i="1"/>
  <c r="EG108" i="1"/>
  <c r="EV487" i="1"/>
  <c r="BC99" i="1"/>
  <c r="EX347" i="1"/>
  <c r="CF73" i="1"/>
  <c r="BR271" i="1"/>
  <c r="CF350" i="1"/>
  <c r="BD338" i="1"/>
  <c r="EU411" i="1"/>
  <c r="EW108" i="1"/>
  <c r="CT299" i="1"/>
  <c r="AB384" i="1"/>
  <c r="EJ184" i="1"/>
  <c r="AB140" i="1"/>
  <c r="AO350" i="1"/>
  <c r="CD122" i="1"/>
  <c r="AO94" i="1"/>
  <c r="CC154" i="1"/>
  <c r="BR443" i="1"/>
  <c r="EX182" i="1"/>
  <c r="BQ233" i="1"/>
  <c r="Y435" i="1"/>
  <c r="AO348" i="1"/>
  <c r="N321" i="1"/>
  <c r="DF34" i="1"/>
  <c r="BA45" i="1"/>
  <c r="BC201" i="1"/>
  <c r="BB483" i="1"/>
  <c r="CQ257" i="1"/>
  <c r="L136" i="1"/>
  <c r="DH39" i="1"/>
  <c r="EU223" i="1"/>
  <c r="AO430" i="1"/>
  <c r="DU219" i="1"/>
  <c r="DH55" i="1"/>
  <c r="CD15" i="1"/>
  <c r="K425" i="1"/>
  <c r="DU214" i="1"/>
  <c r="AB295" i="1"/>
  <c r="BO202" i="1"/>
  <c r="BP123" i="1"/>
  <c r="DV225" i="1"/>
  <c r="Z353" i="1"/>
  <c r="CQ363" i="1"/>
  <c r="AB100" i="1"/>
  <c r="AN125" i="1"/>
  <c r="EI250" i="1"/>
  <c r="CF319" i="1"/>
  <c r="Z366" i="1"/>
  <c r="CQ90" i="1"/>
  <c r="AA350" i="1"/>
  <c r="K416" i="1"/>
  <c r="DV333" i="1"/>
  <c r="EV390" i="1"/>
  <c r="DG345" i="1"/>
  <c r="CS100" i="1"/>
  <c r="EU425" i="1"/>
  <c r="L245" i="1"/>
  <c r="AO150" i="1"/>
  <c r="EH148" i="1"/>
  <c r="CR206" i="1"/>
  <c r="Z493" i="1"/>
  <c r="DU176" i="1"/>
  <c r="BD193" i="1"/>
  <c r="DV98" i="1"/>
  <c r="DU310" i="1"/>
  <c r="BB113" i="1"/>
  <c r="EJ305" i="1"/>
  <c r="AN177" i="1"/>
  <c r="CD86" i="1"/>
  <c r="EI418" i="1"/>
  <c r="CS282" i="1"/>
  <c r="BD484" i="1"/>
  <c r="Y109" i="1"/>
  <c r="AA87" i="1"/>
  <c r="CD260" i="1"/>
  <c r="EG500" i="1"/>
  <c r="EV385" i="1"/>
  <c r="AP416" i="1"/>
  <c r="DS237" i="1"/>
  <c r="DF33" i="1"/>
  <c r="AP80" i="1"/>
  <c r="EV42" i="1"/>
  <c r="AO118" i="1"/>
  <c r="CT21" i="1"/>
  <c r="EI323" i="1"/>
  <c r="CF466" i="1"/>
  <c r="CE205" i="1"/>
  <c r="EX453" i="1"/>
  <c r="L16" i="1"/>
  <c r="EJ338" i="1"/>
  <c r="EH32" i="1"/>
  <c r="AB226" i="1"/>
  <c r="CS358" i="1"/>
  <c r="DU392" i="1"/>
  <c r="DS421" i="1"/>
  <c r="EJ110" i="1"/>
  <c r="AA262" i="1"/>
  <c r="DU455" i="1"/>
  <c r="DT302" i="1"/>
  <c r="AO279" i="1"/>
  <c r="DE191" i="1"/>
  <c r="CQ189" i="1"/>
  <c r="L288" i="1"/>
  <c r="AA442" i="1"/>
  <c r="AN454" i="1"/>
  <c r="BO250" i="1"/>
  <c r="BR483" i="1"/>
  <c r="AP308" i="1"/>
  <c r="AB227" i="1"/>
  <c r="BP419" i="1"/>
  <c r="BB167" i="1"/>
  <c r="CE136" i="1"/>
  <c r="EW359" i="1"/>
  <c r="CF43" i="1"/>
  <c r="CT332" i="1"/>
  <c r="AM85" i="1"/>
  <c r="CD181" i="1"/>
  <c r="EI425" i="1"/>
  <c r="BA71" i="1"/>
  <c r="AB135" i="1"/>
  <c r="CT302" i="1"/>
  <c r="CC265" i="1"/>
  <c r="CE198" i="1"/>
  <c r="EJ145" i="1"/>
  <c r="EG148" i="1"/>
  <c r="BB349" i="1"/>
  <c r="CF323" i="1"/>
  <c r="EI83" i="1"/>
  <c r="AB472" i="1"/>
  <c r="Y494" i="1"/>
  <c r="M243" i="1"/>
  <c r="DT496" i="1"/>
  <c r="M291" i="1"/>
  <c r="Y159" i="1"/>
  <c r="EU267" i="1"/>
  <c r="Z160" i="1"/>
  <c r="EV392" i="1"/>
  <c r="N156" i="1"/>
  <c r="BB78" i="1"/>
  <c r="CQ210" i="1"/>
  <c r="EJ343" i="1"/>
  <c r="EH258" i="1"/>
  <c r="AO388" i="1"/>
  <c r="CQ132" i="1"/>
  <c r="AO243" i="1"/>
  <c r="BO70" i="1"/>
  <c r="AN211" i="1"/>
  <c r="BB314" i="1"/>
  <c r="AA309" i="1"/>
  <c r="DE56" i="1"/>
  <c r="N216" i="1"/>
  <c r="BR332" i="1"/>
  <c r="BC188" i="1"/>
  <c r="DH182" i="1"/>
  <c r="CF141" i="1"/>
  <c r="Z441" i="1"/>
  <c r="CS248" i="1"/>
  <c r="DF37" i="1"/>
  <c r="AB330" i="1"/>
  <c r="AB254" i="1"/>
  <c r="BD372" i="1"/>
  <c r="DG350" i="1"/>
  <c r="DS265" i="1"/>
  <c r="EU350" i="1"/>
  <c r="N354" i="1"/>
  <c r="DS452" i="1"/>
  <c r="DF340" i="1"/>
  <c r="BP146" i="1"/>
  <c r="AB146" i="1"/>
  <c r="BO201" i="1"/>
  <c r="BD298" i="1"/>
  <c r="AO228" i="1"/>
  <c r="EH55" i="1"/>
  <c r="K26" i="1"/>
  <c r="CE173" i="1"/>
  <c r="EH337" i="1"/>
  <c r="DE107" i="1"/>
  <c r="L59" i="1"/>
  <c r="DG394" i="1"/>
  <c r="CR203" i="1"/>
  <c r="AA28" i="1"/>
  <c r="AO13" i="1"/>
  <c r="M463" i="1"/>
  <c r="DU118" i="1"/>
  <c r="CF308" i="1"/>
  <c r="AO320" i="1"/>
  <c r="BP100" i="1"/>
  <c r="BP174" i="1"/>
  <c r="BP485" i="1"/>
  <c r="EJ126" i="1"/>
  <c r="Z460" i="1"/>
  <c r="CQ69" i="1"/>
  <c r="CT410" i="1"/>
  <c r="BO460" i="1"/>
  <c r="DS160" i="1"/>
  <c r="BA204" i="1"/>
  <c r="CC383" i="1"/>
  <c r="Y340" i="1"/>
  <c r="EX107" i="1"/>
  <c r="Y411" i="1"/>
  <c r="CQ133" i="1"/>
  <c r="K52" i="1"/>
  <c r="DT25" i="1"/>
  <c r="DH87" i="1"/>
  <c r="DS103" i="1"/>
  <c r="AN324" i="1"/>
  <c r="DF224" i="1"/>
  <c r="BQ270" i="1"/>
  <c r="BC364" i="1"/>
  <c r="CQ491" i="1"/>
  <c r="AA383" i="1"/>
  <c r="DS178" i="1"/>
  <c r="DU372" i="1"/>
  <c r="AN356" i="1"/>
  <c r="DE497" i="1"/>
  <c r="CD201" i="1"/>
  <c r="DU283" i="1"/>
  <c r="AP270" i="1"/>
  <c r="EU128" i="1"/>
  <c r="DH154" i="1"/>
  <c r="DS431" i="1"/>
  <c r="CQ331" i="1"/>
  <c r="AP375" i="1"/>
  <c r="EU246" i="1"/>
  <c r="BA251" i="1"/>
  <c r="DS42" i="1"/>
  <c r="AA483" i="1"/>
  <c r="EW212" i="1"/>
  <c r="CD480" i="1"/>
  <c r="Z106" i="1"/>
  <c r="EI366" i="1"/>
  <c r="Z110" i="1"/>
  <c r="BA20" i="1"/>
  <c r="AN280" i="1"/>
  <c r="AN405" i="1"/>
  <c r="CT143" i="1"/>
  <c r="EV28" i="1"/>
  <c r="EV418" i="1"/>
  <c r="AB149" i="1"/>
  <c r="CE255" i="1"/>
  <c r="CS54" i="1"/>
  <c r="EV491" i="1"/>
  <c r="EV108" i="1"/>
  <c r="CS453" i="1"/>
  <c r="EW286" i="1"/>
  <c r="N2846" i="5"/>
  <c r="N2027" i="5"/>
  <c r="N6582" i="5"/>
  <c r="N5673" i="5"/>
  <c r="N4108" i="5"/>
  <c r="N2544" i="5"/>
  <c r="N296" i="5"/>
  <c r="N3910" i="5"/>
  <c r="N1409" i="5"/>
  <c r="Z9" i="1"/>
  <c r="M498" i="1"/>
  <c r="CC108" i="1"/>
  <c r="EI52" i="1"/>
  <c r="BO287" i="1"/>
  <c r="DG168" i="1"/>
  <c r="BC343" i="1"/>
  <c r="AB448" i="1"/>
  <c r="DS206" i="1"/>
  <c r="N439" i="1"/>
  <c r="CR492" i="1"/>
  <c r="K111" i="1"/>
  <c r="DU96" i="1"/>
  <c r="BQ427" i="1"/>
  <c r="AP291" i="1"/>
  <c r="EI324" i="1"/>
  <c r="BP110" i="1"/>
  <c r="DS444" i="1"/>
  <c r="M92" i="1"/>
  <c r="EI51" i="1"/>
  <c r="BB95" i="1"/>
  <c r="EJ473" i="1"/>
  <c r="EJ196" i="1"/>
  <c r="CC138" i="1"/>
  <c r="CQ303" i="1"/>
  <c r="BP435" i="1"/>
  <c r="DT299" i="1"/>
  <c r="Y495" i="1"/>
  <c r="Z456" i="1"/>
  <c r="BP388" i="1"/>
  <c r="DH464" i="1"/>
  <c r="CQ419" i="1"/>
  <c r="BP135" i="1"/>
  <c r="AB180" i="1"/>
  <c r="DG202" i="1"/>
  <c r="AP105" i="1"/>
  <c r="AA377" i="1"/>
  <c r="AM492" i="1"/>
  <c r="BD51" i="1"/>
  <c r="CT175" i="1"/>
  <c r="DH410" i="1"/>
  <c r="M461" i="1"/>
  <c r="CC90" i="1"/>
  <c r="EV475" i="1"/>
  <c r="DH42" i="1"/>
  <c r="EU51" i="1"/>
  <c r="DE250" i="1"/>
  <c r="EH41" i="1"/>
  <c r="BR331" i="1"/>
  <c r="BC417" i="1"/>
  <c r="Z461" i="1"/>
  <c r="DG315" i="1"/>
  <c r="DV64" i="1"/>
  <c r="EH397" i="1"/>
  <c r="AO478" i="1"/>
  <c r="DH12" i="1"/>
  <c r="EV61" i="1"/>
  <c r="BP387" i="1"/>
  <c r="EW183" i="1"/>
  <c r="AB137" i="1"/>
  <c r="BO351" i="1"/>
  <c r="BO36" i="1"/>
  <c r="AP91" i="1"/>
  <c r="BA485" i="1"/>
  <c r="M401" i="1"/>
  <c r="CR479" i="1"/>
  <c r="CQ439" i="1"/>
  <c r="CS377" i="1"/>
  <c r="EG294" i="1"/>
  <c r="CC164" i="1"/>
  <c r="BR201" i="1"/>
  <c r="DU346" i="1"/>
  <c r="CT387" i="1"/>
  <c r="DE89" i="1"/>
  <c r="Y68" i="1"/>
  <c r="BQ250" i="1"/>
  <c r="AN232" i="1"/>
  <c r="DE390" i="1"/>
  <c r="CR281" i="1"/>
  <c r="CD457" i="1"/>
  <c r="DE445" i="1"/>
  <c r="EH166" i="1"/>
  <c r="EX310" i="1"/>
  <c r="DE457" i="1"/>
  <c r="EI136" i="1"/>
  <c r="L146" i="1"/>
  <c r="M199" i="1"/>
  <c r="DH299" i="1"/>
  <c r="DT72" i="1"/>
  <c r="DE106" i="1"/>
  <c r="AM458" i="1"/>
  <c r="DE444" i="1"/>
  <c r="CC280" i="1"/>
  <c r="BQ238" i="1"/>
  <c r="DE96" i="1"/>
  <c r="DU37" i="1"/>
  <c r="L319" i="1"/>
  <c r="DT287" i="1"/>
  <c r="BQ446" i="1"/>
  <c r="BA309" i="1"/>
  <c r="EI340" i="1"/>
  <c r="CS372" i="1"/>
  <c r="CE74" i="1"/>
  <c r="EV139" i="1"/>
  <c r="DG28" i="1"/>
  <c r="N183" i="1"/>
  <c r="BO225" i="1"/>
  <c r="CD23" i="1"/>
  <c r="CD129" i="1"/>
  <c r="AM83" i="1"/>
  <c r="AA304" i="1"/>
  <c r="DS221" i="1"/>
  <c r="CD152" i="1"/>
  <c r="EW143" i="1"/>
  <c r="CQ488" i="1"/>
  <c r="CD468" i="1"/>
  <c r="DS413" i="1"/>
  <c r="DF207" i="1"/>
  <c r="DE377" i="1"/>
  <c r="L351" i="1"/>
  <c r="DF327" i="1"/>
  <c r="DG110" i="1"/>
  <c r="BA161" i="1"/>
  <c r="AN349" i="1"/>
  <c r="EJ90" i="1"/>
  <c r="DH314" i="1"/>
  <c r="EV136" i="1"/>
  <c r="DU255" i="1"/>
  <c r="BB74" i="1"/>
  <c r="EI311" i="1"/>
  <c r="DF19" i="1"/>
  <c r="BR196" i="1"/>
  <c r="DU405" i="1"/>
  <c r="CT290" i="1"/>
  <c r="DE40" i="1"/>
  <c r="DE442" i="1"/>
  <c r="AO322" i="1"/>
  <c r="L340" i="1"/>
  <c r="DV165" i="1"/>
  <c r="BA286" i="1"/>
  <c r="DS27" i="1"/>
  <c r="CC439" i="1"/>
  <c r="AO79" i="1"/>
  <c r="DG439" i="1"/>
  <c r="EI124" i="1"/>
  <c r="Z468" i="1"/>
  <c r="CE70" i="1"/>
  <c r="CD212" i="1"/>
  <c r="AB172" i="1"/>
  <c r="CE493" i="1"/>
  <c r="DF294" i="1"/>
  <c r="DU166" i="1"/>
  <c r="CE56" i="1"/>
  <c r="DT54" i="1"/>
  <c r="CS84" i="1"/>
  <c r="BQ131" i="1"/>
  <c r="DH460" i="1"/>
  <c r="EH466" i="1"/>
  <c r="K245" i="1"/>
  <c r="BD113" i="1"/>
  <c r="CE88" i="1"/>
  <c r="AO220" i="1"/>
  <c r="BP229" i="1"/>
  <c r="AO337" i="1"/>
  <c r="EJ242" i="1"/>
  <c r="EU356" i="1"/>
  <c r="DG459" i="1"/>
  <c r="BP150" i="1"/>
  <c r="CQ202" i="1"/>
  <c r="AN118" i="1"/>
  <c r="DF288" i="1"/>
  <c r="AM364" i="1"/>
  <c r="AB96" i="1"/>
  <c r="BA87" i="1"/>
  <c r="CT41" i="1"/>
  <c r="AP180" i="1"/>
  <c r="M77" i="1"/>
  <c r="AB63" i="1"/>
  <c r="AB373" i="1"/>
  <c r="EG292" i="1"/>
  <c r="BQ485" i="1"/>
  <c r="CF442" i="1"/>
  <c r="AP43" i="1"/>
  <c r="AM460" i="1"/>
  <c r="CE433" i="1"/>
  <c r="CF107" i="1"/>
  <c r="AO409" i="1"/>
  <c r="CE408" i="1"/>
  <c r="M355" i="1"/>
  <c r="CR65" i="1"/>
  <c r="DV342" i="1"/>
  <c r="EX141" i="1"/>
  <c r="L158" i="1"/>
  <c r="EI455" i="1"/>
  <c r="DT29" i="1"/>
  <c r="CS431" i="1"/>
  <c r="EH456" i="1"/>
  <c r="BB344" i="1"/>
  <c r="DS311" i="1"/>
  <c r="AB48" i="1"/>
  <c r="EW388" i="1"/>
  <c r="EG462" i="1"/>
  <c r="K408" i="1"/>
  <c r="CT73" i="1"/>
  <c r="CF436" i="1"/>
  <c r="N434" i="1"/>
  <c r="CS169" i="1"/>
  <c r="DU334" i="1"/>
  <c r="EG329" i="1"/>
  <c r="AM322" i="1"/>
  <c r="AP384" i="1"/>
  <c r="EW264" i="1"/>
  <c r="CS388" i="1"/>
  <c r="DF56" i="1"/>
  <c r="AP302" i="1"/>
  <c r="DT405" i="1"/>
  <c r="DS73" i="1"/>
  <c r="AM84" i="1"/>
  <c r="K142" i="1"/>
  <c r="AO45" i="1"/>
  <c r="EX92" i="1"/>
  <c r="EX299" i="1"/>
  <c r="BB446" i="1"/>
  <c r="BR102" i="1"/>
  <c r="CS190" i="1"/>
  <c r="M389" i="1"/>
  <c r="AN20" i="1"/>
  <c r="AN287" i="1"/>
  <c r="DH394" i="1"/>
  <c r="CQ126" i="1"/>
  <c r="CT292" i="1"/>
  <c r="AM452" i="1"/>
  <c r="AB389" i="1"/>
  <c r="AO32" i="1"/>
  <c r="CC422" i="1"/>
  <c r="CF89" i="1"/>
  <c r="L162" i="1"/>
  <c r="Z457" i="1"/>
  <c r="CR466" i="1"/>
  <c r="DV304" i="1"/>
  <c r="AM355" i="1"/>
  <c r="DS231" i="1"/>
  <c r="EJ417" i="1"/>
  <c r="EJ423" i="1"/>
  <c r="CE456" i="1"/>
  <c r="CR27" i="1"/>
  <c r="EU474" i="1"/>
  <c r="EV72" i="1"/>
  <c r="BQ189" i="1"/>
  <c r="AM495" i="1"/>
  <c r="EU283" i="1"/>
  <c r="BO97" i="1"/>
  <c r="K263" i="1"/>
  <c r="Z124" i="1"/>
  <c r="DG317" i="1"/>
  <c r="CT323" i="1"/>
  <c r="AO386" i="1"/>
  <c r="EG291" i="1"/>
  <c r="EH420" i="1"/>
  <c r="EV53" i="1"/>
  <c r="CQ455" i="1"/>
  <c r="AM36" i="1"/>
  <c r="BR198" i="1"/>
  <c r="BP181" i="1"/>
  <c r="AP492" i="1"/>
  <c r="BR418" i="1"/>
  <c r="M390" i="1"/>
  <c r="AM146" i="1"/>
  <c r="BO357" i="1"/>
  <c r="DG295" i="1"/>
  <c r="CE36" i="1"/>
  <c r="EX81" i="1"/>
  <c r="DE449" i="1"/>
  <c r="EV269" i="1"/>
  <c r="EW283" i="1"/>
  <c r="CE145" i="1"/>
  <c r="BR404" i="1"/>
  <c r="EH327" i="1"/>
  <c r="EI273" i="1"/>
  <c r="CS213" i="1"/>
  <c r="CF200" i="1"/>
  <c r="EJ271" i="1"/>
  <c r="EG186" i="1"/>
  <c r="EH58" i="1"/>
  <c r="EI176" i="1"/>
  <c r="EJ394" i="1"/>
  <c r="EW136" i="1"/>
  <c r="EI184" i="1"/>
  <c r="EU421" i="1"/>
  <c r="AA82" i="1"/>
  <c r="BD140" i="1"/>
  <c r="DH114" i="1"/>
  <c r="EG444" i="1"/>
  <c r="L386" i="1"/>
  <c r="M266" i="1"/>
  <c r="CQ301" i="1"/>
  <c r="EH201" i="1"/>
  <c r="DE308" i="1"/>
  <c r="DG440" i="1"/>
  <c r="EJ157" i="1"/>
  <c r="AB248" i="1"/>
  <c r="BQ199" i="1"/>
  <c r="CF243" i="1"/>
  <c r="N273" i="1"/>
  <c r="DE82" i="1"/>
  <c r="DE138" i="1"/>
  <c r="DS33" i="1"/>
  <c r="AB302" i="1"/>
  <c r="AA472" i="1"/>
  <c r="AP444" i="1"/>
  <c r="AO281" i="1"/>
  <c r="CC121" i="1"/>
  <c r="EG55" i="1"/>
  <c r="EV38" i="1"/>
  <c r="Y226" i="1"/>
  <c r="DT420" i="1"/>
  <c r="CS480" i="1"/>
  <c r="Y324" i="1"/>
  <c r="CF335" i="1"/>
  <c r="AA325" i="1"/>
  <c r="AM235" i="1"/>
  <c r="L200" i="1"/>
  <c r="Y255" i="1"/>
  <c r="DE192" i="1"/>
  <c r="EU308" i="1"/>
  <c r="N9" i="1"/>
  <c r="BO51" i="1"/>
  <c r="N200" i="1"/>
  <c r="CC112" i="1"/>
  <c r="CS483" i="1"/>
  <c r="EW201" i="1"/>
  <c r="CR398" i="1"/>
  <c r="EJ80" i="1"/>
  <c r="CS49" i="1"/>
  <c r="EX352" i="1"/>
  <c r="CS249" i="1"/>
  <c r="CR342" i="1"/>
  <c r="BO101" i="1"/>
  <c r="EH255" i="1"/>
  <c r="M150" i="1"/>
  <c r="AN201" i="1"/>
  <c r="DS101" i="1"/>
  <c r="EG192" i="1"/>
  <c r="BA92" i="1"/>
  <c r="CF426" i="1"/>
  <c r="M104" i="1"/>
  <c r="BP316" i="1"/>
  <c r="AP481" i="1"/>
  <c r="DU140" i="1"/>
  <c r="DU222" i="1"/>
  <c r="CT263" i="1"/>
  <c r="CC136" i="1"/>
  <c r="EW353" i="1"/>
  <c r="AM79" i="1"/>
  <c r="BA472" i="1"/>
  <c r="EH402" i="1"/>
  <c r="Z13" i="1"/>
  <c r="CR213" i="1"/>
  <c r="EJ447" i="1"/>
  <c r="EJ322" i="1"/>
  <c r="CT478" i="1"/>
  <c r="DG380" i="1"/>
  <c r="AM203" i="1"/>
  <c r="BB253" i="1"/>
  <c r="AP110" i="1"/>
  <c r="K388" i="1"/>
  <c r="Y244" i="1"/>
  <c r="CC416" i="1"/>
  <c r="CT223" i="1"/>
  <c r="DS78" i="1"/>
  <c r="DT161" i="1"/>
  <c r="AP81" i="1"/>
  <c r="BC280" i="1"/>
  <c r="DE341" i="1"/>
  <c r="CS69" i="1"/>
  <c r="EH474" i="1"/>
  <c r="EX412" i="1"/>
  <c r="CR267" i="1"/>
  <c r="AP306" i="1"/>
  <c r="CD432" i="1"/>
  <c r="AP216" i="1"/>
  <c r="Y380" i="1"/>
  <c r="BD390" i="1"/>
  <c r="DF261" i="1"/>
  <c r="CD417" i="1"/>
  <c r="AA314" i="1"/>
  <c r="AO329" i="1"/>
  <c r="CT96" i="1"/>
  <c r="Z411" i="1"/>
  <c r="DT440" i="1"/>
  <c r="DS305" i="1"/>
  <c r="M226" i="1"/>
  <c r="DV206" i="1"/>
  <c r="EU142" i="1"/>
  <c r="BO153" i="1"/>
  <c r="M428" i="1"/>
  <c r="EG221" i="1"/>
  <c r="DH378" i="1"/>
  <c r="M414" i="1"/>
  <c r="DG314" i="1"/>
  <c r="CQ441" i="1"/>
  <c r="AA113" i="1"/>
  <c r="AB18" i="1"/>
  <c r="DT176" i="1"/>
  <c r="DE422" i="1"/>
  <c r="EG33" i="1"/>
  <c r="L221" i="1"/>
  <c r="AA494" i="1"/>
  <c r="BR200" i="1"/>
  <c r="BR105" i="1"/>
  <c r="DU340" i="1"/>
  <c r="EJ183" i="1"/>
  <c r="CQ102" i="1"/>
  <c r="EX122" i="1"/>
  <c r="EU459" i="1"/>
  <c r="DF75" i="1"/>
  <c r="CD302" i="1"/>
  <c r="BQ226" i="1"/>
  <c r="DU347" i="1"/>
  <c r="AN206" i="1"/>
  <c r="CC349" i="1"/>
  <c r="N4945" i="5"/>
  <c r="N5360" i="5"/>
  <c r="N354" i="5"/>
  <c r="N6874" i="5"/>
  <c r="N6058" i="5"/>
  <c r="N6506" i="5"/>
  <c r="N1096" i="5"/>
  <c r="N4084" i="5"/>
  <c r="N4343" i="5"/>
  <c r="DV89" i="1"/>
  <c r="BC285" i="1"/>
  <c r="EV110" i="1"/>
  <c r="BB129" i="1"/>
  <c r="CT140" i="1"/>
  <c r="Y470" i="1"/>
  <c r="AB274" i="1"/>
  <c r="AB481" i="1"/>
  <c r="AP234" i="1"/>
  <c r="BR454" i="1"/>
  <c r="DF129" i="1"/>
  <c r="EU206" i="1"/>
  <c r="DU39" i="1"/>
  <c r="DF27" i="1"/>
  <c r="EH361" i="1"/>
  <c r="Z383" i="1"/>
  <c r="AP274" i="1"/>
  <c r="DH312" i="1"/>
  <c r="DT330" i="1"/>
  <c r="CT42" i="1"/>
  <c r="K295" i="1"/>
  <c r="N120" i="1"/>
  <c r="DE269" i="1"/>
  <c r="BP39" i="1"/>
  <c r="BD369" i="1"/>
  <c r="AO374" i="1"/>
  <c r="BC153" i="1"/>
  <c r="DS315" i="1"/>
  <c r="DU159" i="1"/>
  <c r="CR145" i="1"/>
  <c r="EV344" i="1"/>
  <c r="BA318" i="1"/>
  <c r="DT281" i="1"/>
  <c r="DV196" i="1"/>
  <c r="EX432" i="1"/>
  <c r="DV486" i="1"/>
  <c r="CF346" i="1"/>
  <c r="EX72" i="1"/>
  <c r="DT485" i="1"/>
  <c r="BP394" i="1"/>
  <c r="BB217" i="1"/>
  <c r="M375" i="1"/>
  <c r="EU375" i="1"/>
  <c r="EU389" i="1"/>
  <c r="CT141" i="1"/>
  <c r="CE144" i="1"/>
  <c r="DS292" i="1"/>
  <c r="EX480" i="1"/>
  <c r="AN407" i="1"/>
  <c r="CE210" i="1"/>
  <c r="EX394" i="1"/>
  <c r="Z302" i="1"/>
  <c r="EW280" i="1"/>
  <c r="CF493" i="1"/>
  <c r="DV448" i="1"/>
  <c r="AO168" i="1"/>
  <c r="EW37" i="1"/>
  <c r="CD328" i="1"/>
  <c r="CE195" i="1"/>
  <c r="DS346" i="1"/>
  <c r="DV430" i="1"/>
  <c r="DV247" i="1"/>
  <c r="BP285" i="1"/>
  <c r="Z123" i="1"/>
  <c r="CF489" i="1"/>
  <c r="EW233" i="1"/>
  <c r="CE450" i="1"/>
  <c r="EJ332" i="1"/>
  <c r="N453" i="1"/>
  <c r="DH490" i="1"/>
  <c r="DT426" i="1"/>
  <c r="CT479" i="1"/>
  <c r="EI309" i="1"/>
  <c r="EV218" i="1"/>
  <c r="K62" i="1"/>
  <c r="BQ352" i="1"/>
  <c r="EJ137" i="1"/>
  <c r="EG359" i="1"/>
  <c r="M145" i="1"/>
  <c r="CR30" i="1"/>
  <c r="BC427" i="1"/>
  <c r="M328" i="1"/>
  <c r="AO491" i="1"/>
  <c r="AA197" i="1"/>
  <c r="BC52" i="1"/>
  <c r="DG15" i="1"/>
  <c r="EU294" i="1"/>
  <c r="DV271" i="1"/>
  <c r="Z117" i="1"/>
  <c r="Z214" i="1"/>
  <c r="CF119" i="1"/>
  <c r="DH245" i="1"/>
  <c r="DH474" i="1"/>
  <c r="DU179" i="1"/>
  <c r="AN241" i="1"/>
  <c r="AO217" i="1"/>
  <c r="CS302" i="1"/>
  <c r="AN39" i="1"/>
  <c r="AM486" i="1"/>
  <c r="EX383" i="1"/>
  <c r="AP433" i="1"/>
  <c r="DG417" i="1"/>
  <c r="Y47" i="1"/>
  <c r="N17" i="1"/>
  <c r="M55" i="1"/>
  <c r="DF293" i="1"/>
  <c r="CQ171" i="1"/>
  <c r="EV21" i="1"/>
  <c r="CE229" i="1"/>
  <c r="AB346" i="1"/>
  <c r="CR254" i="1"/>
  <c r="DF198" i="1"/>
  <c r="BD10" i="1"/>
  <c r="CT24" i="1"/>
  <c r="AM411" i="1"/>
  <c r="BD282" i="1"/>
  <c r="BO54" i="1"/>
  <c r="CT111" i="1"/>
  <c r="CT499" i="1"/>
  <c r="DS385" i="1"/>
  <c r="EW415" i="1"/>
  <c r="CF486" i="1"/>
  <c r="CF482" i="1"/>
  <c r="BC117" i="1"/>
  <c r="DT65" i="1"/>
  <c r="BD205" i="1"/>
  <c r="AM323" i="1"/>
  <c r="EG71" i="1"/>
  <c r="BR366" i="1"/>
  <c r="BD373" i="1"/>
  <c r="AB350" i="1"/>
  <c r="DT369" i="1"/>
  <c r="AN410" i="1"/>
  <c r="BP452" i="1"/>
  <c r="AN37" i="1"/>
  <c r="EV356" i="1"/>
  <c r="AP229" i="1"/>
  <c r="BD189" i="1"/>
  <c r="BR243" i="1"/>
  <c r="EX115" i="1"/>
  <c r="DH146" i="1"/>
  <c r="Y157" i="1"/>
  <c r="DH454" i="1"/>
  <c r="K469" i="1"/>
  <c r="DU411" i="1"/>
  <c r="DE346" i="1"/>
  <c r="N326" i="1"/>
  <c r="CF251" i="1"/>
  <c r="M222" i="1"/>
  <c r="K122" i="1"/>
  <c r="BO209" i="1"/>
  <c r="BP40" i="1"/>
  <c r="BC129" i="1"/>
  <c r="EV323" i="1"/>
  <c r="AN213" i="1"/>
  <c r="AN394" i="1"/>
  <c r="M460" i="1"/>
  <c r="EI298" i="1"/>
  <c r="CD358" i="1"/>
  <c r="N362" i="1"/>
  <c r="BQ319" i="1"/>
  <c r="CE259" i="1"/>
  <c r="BP166" i="1"/>
  <c r="EI148" i="1"/>
  <c r="BO115" i="1"/>
  <c r="DU454" i="1"/>
  <c r="EJ154" i="1"/>
  <c r="AM363" i="1"/>
  <c r="AB265" i="1"/>
  <c r="EH487" i="1"/>
  <c r="CC278" i="1"/>
  <c r="AB411" i="1"/>
  <c r="BO274" i="1"/>
  <c r="Y335" i="1"/>
  <c r="DE491" i="1"/>
  <c r="EH81" i="1"/>
  <c r="EI147" i="1"/>
  <c r="AO51" i="1"/>
  <c r="BQ409" i="1"/>
  <c r="AM448" i="1"/>
  <c r="DE336" i="1"/>
  <c r="EH274" i="1"/>
  <c r="CC279" i="1"/>
  <c r="AP496" i="1"/>
  <c r="BA437" i="1"/>
  <c r="CS197" i="1"/>
  <c r="DU139" i="1"/>
  <c r="EV481" i="1"/>
  <c r="Z243" i="1"/>
  <c r="BD490" i="1"/>
  <c r="Y215" i="1"/>
  <c r="DF304" i="1"/>
  <c r="DU245" i="1"/>
  <c r="CC430" i="1"/>
  <c r="CS341" i="1"/>
  <c r="K426" i="1"/>
  <c r="DU453" i="1"/>
  <c r="CD349" i="1"/>
  <c r="BQ86" i="1"/>
  <c r="EH95" i="1"/>
  <c r="EI42" i="1"/>
  <c r="EW169" i="1"/>
  <c r="DS137" i="1"/>
  <c r="EG310" i="1"/>
  <c r="AB427" i="1"/>
  <c r="EX286" i="1"/>
  <c r="AB26" i="1"/>
  <c r="BA127" i="1"/>
  <c r="DG389" i="1"/>
  <c r="CQ115" i="1"/>
  <c r="BC44" i="1"/>
  <c r="DT267" i="1"/>
  <c r="EG499" i="1"/>
  <c r="AO399" i="1"/>
  <c r="CT195" i="1"/>
  <c r="BC118" i="1"/>
  <c r="CS204" i="1"/>
  <c r="BA344" i="1"/>
  <c r="AM406" i="1"/>
  <c r="M74" i="1"/>
  <c r="EJ229" i="1"/>
  <c r="EG223" i="1"/>
  <c r="AP263" i="1"/>
  <c r="Y199" i="1"/>
  <c r="EX90" i="1"/>
  <c r="AA145" i="1"/>
  <c r="AN278" i="1"/>
  <c r="DU378" i="1"/>
  <c r="M491" i="1"/>
  <c r="Z259" i="1"/>
  <c r="BC115" i="1"/>
  <c r="DF321" i="1"/>
  <c r="BR463" i="1"/>
  <c r="AN17" i="1"/>
  <c r="BR284" i="1"/>
  <c r="AB399" i="1"/>
  <c r="DF140" i="1"/>
  <c r="CC79" i="1"/>
  <c r="CT226" i="1"/>
  <c r="CT36" i="1"/>
  <c r="BQ459" i="1"/>
  <c r="Y254" i="1"/>
  <c r="AB381" i="1"/>
  <c r="DH149" i="1"/>
  <c r="DT166" i="1"/>
  <c r="CC411" i="1"/>
  <c r="CT353" i="1"/>
  <c r="EW441" i="1"/>
  <c r="AP478" i="1"/>
  <c r="AN195" i="1"/>
  <c r="BR375" i="1"/>
  <c r="AA269" i="1"/>
  <c r="EW449" i="1"/>
  <c r="DE110" i="1"/>
  <c r="CC150" i="1"/>
  <c r="AO420" i="1"/>
  <c r="AN378" i="1"/>
  <c r="AO398" i="1"/>
  <c r="AA88" i="1"/>
  <c r="DH362" i="1"/>
  <c r="AN223" i="1"/>
  <c r="N393" i="1"/>
  <c r="BA473" i="1"/>
  <c r="CQ361" i="1"/>
  <c r="CF156" i="1"/>
  <c r="DU25" i="1"/>
  <c r="BB215" i="1"/>
  <c r="CC417" i="1"/>
  <c r="EU317" i="1"/>
  <c r="Y373" i="1"/>
  <c r="Y280" i="1"/>
  <c r="DV423" i="1"/>
  <c r="DH29" i="1"/>
  <c r="BR333" i="1"/>
  <c r="Z234" i="1"/>
  <c r="DT303" i="1"/>
  <c r="CQ250" i="1"/>
  <c r="CS452" i="1"/>
  <c r="BD488" i="1"/>
  <c r="CD132" i="1"/>
  <c r="BO184" i="1"/>
  <c r="DE125" i="1"/>
  <c r="EH141" i="1"/>
  <c r="DS168" i="1"/>
  <c r="EU432" i="1"/>
  <c r="DG371" i="1"/>
  <c r="AB281" i="1"/>
  <c r="Y189" i="1"/>
  <c r="K395" i="1"/>
  <c r="CR359" i="1"/>
  <c r="M271" i="1"/>
  <c r="BA280" i="1"/>
  <c r="BA482" i="1"/>
  <c r="CS215" i="1"/>
  <c r="CE295" i="1"/>
  <c r="CF349" i="1"/>
  <c r="AM397" i="1"/>
  <c r="DE291" i="1"/>
  <c r="CC296" i="1"/>
  <c r="CC386" i="1"/>
  <c r="EJ296" i="1"/>
  <c r="BA469" i="1"/>
  <c r="CE73" i="1"/>
  <c r="AM440" i="1"/>
  <c r="BC469" i="1"/>
  <c r="EX345" i="1"/>
  <c r="EI200" i="1"/>
  <c r="EX74" i="1"/>
  <c r="CT120" i="1"/>
  <c r="L224" i="1"/>
  <c r="CT470" i="1"/>
  <c r="BA448" i="1"/>
  <c r="M499" i="1"/>
  <c r="N158" i="1"/>
  <c r="EH262" i="1"/>
  <c r="AM163" i="1"/>
  <c r="EX214" i="1"/>
  <c r="Y212" i="1"/>
  <c r="EX335" i="1"/>
  <c r="CD47" i="1"/>
  <c r="CQ84" i="1"/>
  <c r="AO159" i="1"/>
  <c r="BO49" i="1"/>
  <c r="CC328" i="1"/>
  <c r="AB147" i="1"/>
  <c r="DS411" i="1"/>
  <c r="M293" i="1"/>
  <c r="CC185" i="1"/>
  <c r="CR345" i="1"/>
  <c r="EH386" i="1"/>
  <c r="DU153" i="1"/>
  <c r="EH381" i="1"/>
  <c r="EJ73" i="1"/>
  <c r="EI417" i="1"/>
  <c r="L265" i="1"/>
  <c r="DH469" i="1"/>
  <c r="DV470" i="1"/>
  <c r="CS429" i="1"/>
  <c r="BB467" i="1"/>
  <c r="EG369" i="1"/>
  <c r="EI34" i="1"/>
  <c r="CD143" i="1"/>
  <c r="DF369" i="1"/>
  <c r="CF307" i="1"/>
  <c r="EI108" i="1"/>
  <c r="K375" i="1"/>
  <c r="BB415" i="1"/>
  <c r="AA235" i="1"/>
  <c r="BD199" i="1"/>
  <c r="BD63" i="1"/>
  <c r="DH489" i="1"/>
  <c r="DT26" i="1"/>
  <c r="BA453" i="1"/>
  <c r="BQ456" i="1"/>
  <c r="EJ33" i="1"/>
  <c r="CQ450" i="1"/>
  <c r="EU200" i="1"/>
  <c r="CQ417" i="1"/>
  <c r="DS52" i="1"/>
  <c r="EH77" i="1"/>
  <c r="CT172" i="1"/>
  <c r="CE127" i="1"/>
  <c r="BP99" i="1"/>
  <c r="CS243" i="1"/>
  <c r="CF494" i="1"/>
  <c r="DS313" i="1"/>
  <c r="DE289" i="1"/>
  <c r="EX291" i="1"/>
  <c r="EU180" i="1"/>
  <c r="L456" i="1"/>
  <c r="EV317" i="1"/>
  <c r="CE307" i="1"/>
  <c r="CC322" i="1"/>
  <c r="AB167" i="1"/>
  <c r="N143" i="1"/>
  <c r="BD415" i="1"/>
  <c r="BA243" i="1"/>
  <c r="EJ497" i="1"/>
  <c r="EX178" i="1"/>
  <c r="AA468" i="1"/>
  <c r="Y64" i="1"/>
  <c r="AP339" i="1"/>
  <c r="DG433" i="1"/>
  <c r="AB423" i="1"/>
  <c r="CQ471" i="1"/>
  <c r="N195" i="1"/>
  <c r="BP96" i="1"/>
  <c r="BO281" i="1"/>
  <c r="DE170" i="1"/>
  <c r="CD169" i="1"/>
  <c r="BP451" i="1"/>
  <c r="CD381" i="1"/>
  <c r="CR177" i="1"/>
  <c r="CS295" i="1"/>
  <c r="BC42" i="1"/>
  <c r="CF159" i="1"/>
  <c r="AM455" i="1"/>
  <c r="K476" i="1"/>
  <c r="EJ499" i="1"/>
  <c r="DV226" i="1"/>
  <c r="BO124" i="1"/>
  <c r="CT291" i="1"/>
  <c r="DG273" i="1"/>
  <c r="AN172" i="1"/>
  <c r="DE174" i="1"/>
  <c r="AO407" i="1"/>
  <c r="CT344" i="1"/>
  <c r="EV43" i="1"/>
  <c r="AM267" i="1"/>
  <c r="DS336" i="1"/>
  <c r="DG472" i="1"/>
  <c r="DF136" i="1"/>
  <c r="DG460" i="1"/>
  <c r="DT213" i="1"/>
  <c r="AO395" i="1"/>
  <c r="CC55" i="1"/>
  <c r="DU275" i="1"/>
  <c r="BO384" i="1"/>
  <c r="CS296" i="1"/>
  <c r="N4639" i="5"/>
  <c r="N5075" i="5"/>
  <c r="N922" i="5"/>
  <c r="N6989" i="5"/>
  <c r="N5971" i="5"/>
  <c r="N1175" i="5"/>
  <c r="N1101" i="5"/>
  <c r="N3971" i="5"/>
  <c r="N141" i="5"/>
  <c r="DH365" i="1"/>
  <c r="Z255" i="1"/>
  <c r="DT160" i="1"/>
  <c r="Z428" i="1"/>
  <c r="DT352" i="1"/>
  <c r="BR107" i="1"/>
  <c r="BQ29" i="1"/>
  <c r="K286" i="1"/>
  <c r="CQ498" i="1"/>
  <c r="EI182" i="1"/>
  <c r="CD340" i="1"/>
  <c r="DT357" i="1"/>
  <c r="EG472" i="1"/>
  <c r="BR244" i="1"/>
  <c r="Y469" i="1"/>
  <c r="BP432" i="1"/>
  <c r="EV407" i="1"/>
  <c r="CC72" i="1"/>
  <c r="CQ323" i="1"/>
  <c r="DS471" i="1"/>
  <c r="K271" i="1"/>
  <c r="EW341" i="1"/>
  <c r="EJ335" i="1"/>
  <c r="K113" i="1"/>
  <c r="DF487" i="1"/>
  <c r="BA291" i="1"/>
  <c r="EG42" i="1"/>
  <c r="EU239" i="1"/>
  <c r="CF194" i="1"/>
  <c r="Y293" i="1"/>
  <c r="BO488" i="1"/>
  <c r="EI235" i="1"/>
  <c r="Z116" i="1"/>
  <c r="BB149" i="1"/>
  <c r="EJ29" i="1"/>
  <c r="DF291" i="1"/>
  <c r="Z240" i="1"/>
  <c r="EX358" i="1"/>
  <c r="BR124" i="1"/>
  <c r="CQ28" i="1"/>
  <c r="DH336" i="1"/>
  <c r="BQ80" i="1"/>
  <c r="AO236" i="1"/>
  <c r="EH317" i="1"/>
  <c r="Y404" i="1"/>
  <c r="DH366" i="1"/>
  <c r="BC383" i="1"/>
  <c r="BB77" i="1"/>
  <c r="EG38" i="1"/>
  <c r="AO109" i="1"/>
  <c r="BC374" i="1"/>
  <c r="EJ72" i="1"/>
  <c r="BQ98" i="1"/>
  <c r="BA22" i="1"/>
  <c r="AP231" i="1"/>
  <c r="AO262" i="1"/>
  <c r="K172" i="1"/>
  <c r="BD293" i="1"/>
  <c r="EG495" i="1"/>
  <c r="DU120" i="1"/>
  <c r="CS459" i="1"/>
  <c r="CR311" i="1"/>
  <c r="DH457" i="1"/>
  <c r="EI321" i="1"/>
  <c r="EJ381" i="1"/>
  <c r="DE295" i="1"/>
  <c r="BR79" i="1"/>
  <c r="CR389" i="1"/>
  <c r="EW23" i="1"/>
  <c r="DE273" i="1"/>
  <c r="EU211" i="1"/>
  <c r="DE480" i="1"/>
  <c r="EU284" i="1"/>
  <c r="AP182" i="1"/>
  <c r="CF432" i="1"/>
  <c r="AP24" i="1"/>
  <c r="AP280" i="1"/>
  <c r="DE475" i="1"/>
  <c r="CQ87" i="1"/>
  <c r="K238" i="1"/>
  <c r="DU365" i="1"/>
  <c r="DT157" i="1"/>
  <c r="BR409" i="1"/>
  <c r="BD208" i="1"/>
  <c r="BD137" i="1"/>
  <c r="M436" i="1"/>
  <c r="M46" i="1"/>
  <c r="CR269" i="1"/>
  <c r="AN476" i="1"/>
  <c r="BB433" i="1"/>
  <c r="N275" i="1"/>
  <c r="CR366" i="1"/>
  <c r="AP426" i="1"/>
  <c r="L474" i="1"/>
  <c r="BQ358" i="1"/>
  <c r="BA110" i="1"/>
  <c r="BB316" i="1"/>
  <c r="L324" i="1"/>
  <c r="DU229" i="1"/>
  <c r="AM216" i="1"/>
  <c r="CF27" i="1"/>
  <c r="N217" i="1"/>
  <c r="EH392" i="1"/>
  <c r="BA191" i="1"/>
  <c r="AO152" i="1"/>
  <c r="EV249" i="1"/>
  <c r="BO498" i="1"/>
  <c r="BR417" i="1"/>
  <c r="BP308" i="1"/>
  <c r="K61" i="1"/>
  <c r="BB491" i="1"/>
  <c r="EI64" i="1"/>
  <c r="BR444" i="1"/>
  <c r="DH377" i="1"/>
  <c r="Z178" i="1"/>
  <c r="CD216" i="1"/>
  <c r="EH476" i="1"/>
  <c r="DE180" i="1"/>
  <c r="BA174" i="1"/>
  <c r="DU419" i="1"/>
  <c r="DS182" i="1"/>
  <c r="BP389" i="1"/>
  <c r="EW219" i="1"/>
  <c r="BO245" i="1"/>
  <c r="AA132" i="1"/>
  <c r="DT84" i="1"/>
  <c r="AB175" i="1"/>
  <c r="DH34" i="1"/>
  <c r="DE183" i="1"/>
  <c r="AA36" i="1"/>
  <c r="DS412" i="1"/>
  <c r="K207" i="1"/>
  <c r="CF118" i="1"/>
  <c r="AF2" i="2"/>
  <c r="BO167" i="1"/>
  <c r="AB420" i="1"/>
  <c r="AP116" i="1"/>
  <c r="BB494" i="1"/>
  <c r="CS66" i="1"/>
  <c r="BO256" i="1"/>
  <c r="AB41" i="1"/>
  <c r="CF266" i="1"/>
  <c r="DH14" i="1"/>
  <c r="AB247" i="1"/>
  <c r="BA192" i="1"/>
  <c r="BR275" i="1"/>
  <c r="DS359" i="1"/>
  <c r="CE462" i="1"/>
  <c r="CT80" i="1"/>
  <c r="AO68" i="1"/>
  <c r="L394" i="1"/>
  <c r="EI336" i="1"/>
  <c r="Y445" i="1"/>
  <c r="Z43" i="1"/>
  <c r="EG393" i="1"/>
  <c r="BR214" i="1"/>
  <c r="BB372" i="1"/>
  <c r="M192" i="1"/>
  <c r="DS14" i="1"/>
  <c r="EG468" i="1"/>
  <c r="CC145" i="1"/>
  <c r="EH401" i="1"/>
  <c r="CF458" i="1"/>
  <c r="BD284" i="1"/>
  <c r="EJ355" i="1"/>
  <c r="M323" i="1"/>
  <c r="BQ216" i="1"/>
  <c r="AM334" i="1"/>
  <c r="L320" i="1"/>
  <c r="EX350" i="1"/>
  <c r="BB280" i="1"/>
  <c r="Z298" i="1"/>
  <c r="DE458" i="1"/>
  <c r="BR82" i="1"/>
  <c r="CT273" i="1"/>
  <c r="DF486" i="1"/>
  <c r="DE337" i="1"/>
  <c r="CQ462" i="1"/>
  <c r="BD105" i="1"/>
  <c r="CF334" i="1"/>
  <c r="DT381" i="1"/>
  <c r="CE305" i="1"/>
  <c r="EU28" i="1"/>
  <c r="Y69" i="1"/>
  <c r="AM463" i="1"/>
  <c r="CT425" i="1"/>
  <c r="DV332" i="1"/>
  <c r="CT385" i="1"/>
  <c r="EJ258" i="1"/>
  <c r="EI69" i="1"/>
  <c r="EG91" i="1"/>
  <c r="DE384" i="1"/>
  <c r="N67" i="1"/>
  <c r="AN341" i="1"/>
  <c r="AM454" i="1"/>
  <c r="DU66" i="1"/>
  <c r="DG81" i="1"/>
  <c r="EX437" i="1"/>
  <c r="AN203" i="1"/>
  <c r="EU321" i="1"/>
  <c r="BO417" i="1"/>
  <c r="EG255" i="1"/>
  <c r="DF494" i="1"/>
  <c r="DT500" i="1"/>
  <c r="DS62" i="1"/>
  <c r="BB251" i="1"/>
  <c r="AM276" i="1"/>
  <c r="EJ450" i="1"/>
  <c r="BR285" i="1"/>
  <c r="BR415" i="1"/>
  <c r="EU247" i="1"/>
  <c r="DV33" i="1"/>
  <c r="CS247" i="1"/>
  <c r="EU296" i="1"/>
  <c r="CQ408" i="1"/>
  <c r="AB24" i="1"/>
  <c r="DE438" i="1"/>
  <c r="CS269" i="1"/>
  <c r="DE463" i="1"/>
  <c r="EU174" i="1"/>
  <c r="EX485" i="1"/>
  <c r="CD420" i="1"/>
  <c r="EU423" i="1"/>
  <c r="CT496" i="1"/>
  <c r="EG80" i="1"/>
  <c r="EW494" i="1"/>
  <c r="DF135" i="1"/>
  <c r="EH193" i="1"/>
  <c r="DF194" i="1"/>
  <c r="EW268" i="1"/>
  <c r="CS448" i="1"/>
  <c r="N72" i="1"/>
  <c r="EW17" i="1"/>
  <c r="EH124" i="1"/>
  <c r="EG41" i="1"/>
  <c r="AA259" i="1"/>
  <c r="DV360" i="1"/>
  <c r="DS447" i="1"/>
  <c r="BA207" i="1"/>
  <c r="BP336" i="1"/>
  <c r="AP178" i="1"/>
  <c r="DE360" i="1"/>
  <c r="EJ339" i="1"/>
  <c r="BA346" i="1"/>
  <c r="Y437" i="1"/>
  <c r="CD223" i="1"/>
  <c r="DE301" i="1"/>
  <c r="BB480" i="1"/>
  <c r="Z78" i="1"/>
  <c r="Z317" i="1"/>
  <c r="DS90" i="1"/>
  <c r="AB342" i="1"/>
  <c r="DS189" i="1"/>
  <c r="DF233" i="1"/>
  <c r="DG348" i="1"/>
  <c r="CC421" i="1"/>
  <c r="CE220" i="1"/>
  <c r="BB108" i="1"/>
  <c r="N312" i="1"/>
  <c r="AM249" i="1"/>
  <c r="Z75" i="1"/>
  <c r="Y225" i="1"/>
  <c r="M353" i="1"/>
  <c r="CR305" i="1"/>
  <c r="AM281" i="1"/>
  <c r="Z306" i="1"/>
  <c r="AM376" i="1"/>
  <c r="BB484" i="1"/>
  <c r="Z64" i="1"/>
  <c r="EX27" i="1"/>
  <c r="CD16" i="1"/>
  <c r="CF250" i="1"/>
  <c r="BO77" i="1"/>
  <c r="BO290" i="1"/>
  <c r="BA56" i="1"/>
  <c r="DU500" i="1"/>
  <c r="BQ498" i="1"/>
  <c r="EG27" i="1"/>
  <c r="BR53" i="1"/>
  <c r="CT149" i="1"/>
  <c r="DS184" i="1"/>
  <c r="AA69" i="1"/>
  <c r="BQ65" i="1"/>
  <c r="EH232" i="1"/>
  <c r="N288" i="1"/>
  <c r="CD219" i="1"/>
  <c r="AN279" i="1"/>
  <c r="BC425" i="1"/>
  <c r="AB74" i="1"/>
  <c r="Z86" i="1"/>
  <c r="DV27" i="1"/>
  <c r="EW242" i="1"/>
  <c r="DS239" i="1"/>
  <c r="CC372" i="1"/>
  <c r="AA263" i="1"/>
  <c r="CC232" i="1"/>
  <c r="AM306" i="1"/>
  <c r="L234" i="1"/>
  <c r="BR112" i="1"/>
  <c r="CE98" i="1"/>
  <c r="DG461" i="1"/>
  <c r="L342" i="1"/>
  <c r="EU376" i="1"/>
  <c r="L86" i="1"/>
  <c r="AA372" i="1"/>
  <c r="DS224" i="1"/>
  <c r="BR432" i="1"/>
  <c r="CD355" i="1"/>
  <c r="BO358" i="1"/>
  <c r="EH146" i="1"/>
  <c r="L51" i="1"/>
  <c r="EH182" i="1"/>
  <c r="M361" i="1"/>
  <c r="CT74" i="1"/>
  <c r="BR384" i="1"/>
  <c r="AB33" i="1"/>
  <c r="AO209" i="1"/>
  <c r="Z112" i="1"/>
  <c r="CF244" i="1"/>
  <c r="CE278" i="1"/>
  <c r="DS303" i="1"/>
  <c r="DV190" i="1"/>
  <c r="EV14" i="1"/>
  <c r="BB390" i="1"/>
  <c r="DS112" i="1"/>
  <c r="BP293" i="1"/>
  <c r="CF462" i="1"/>
  <c r="DH393" i="1"/>
  <c r="CE43" i="1"/>
  <c r="Y421" i="1"/>
  <c r="BC213" i="1"/>
  <c r="DG49" i="1"/>
  <c r="DT151" i="1"/>
  <c r="DT241" i="1"/>
  <c r="AA89" i="1"/>
  <c r="M477" i="1"/>
  <c r="AN248" i="1"/>
  <c r="EX97" i="1"/>
  <c r="AA95" i="1"/>
  <c r="AN137" i="1"/>
  <c r="EW345" i="1"/>
  <c r="BQ110" i="1"/>
  <c r="CD44" i="1"/>
  <c r="EH248" i="1"/>
  <c r="BA27" i="1"/>
  <c r="CS138" i="1"/>
  <c r="AP273" i="1"/>
  <c r="AN33" i="1"/>
  <c r="AP238" i="1"/>
  <c r="CC174" i="1"/>
  <c r="EX318" i="1"/>
  <c r="DE349" i="1"/>
  <c r="EG477" i="1"/>
  <c r="AA462" i="1"/>
  <c r="EI228" i="1"/>
  <c r="CR32" i="1"/>
  <c r="AP440" i="1"/>
  <c r="AA101" i="1"/>
  <c r="DS436" i="1"/>
  <c r="Z126" i="1"/>
  <c r="BO143" i="1"/>
  <c r="EI168" i="1"/>
  <c r="EI75" i="1"/>
  <c r="AB260" i="1"/>
  <c r="EX252" i="1"/>
  <c r="AB118" i="1"/>
  <c r="AM353" i="1"/>
  <c r="CC132" i="1"/>
  <c r="EW423" i="1"/>
  <c r="EW382" i="1"/>
  <c r="CD139" i="1"/>
  <c r="BD246" i="1"/>
  <c r="DE197" i="1"/>
  <c r="CG7" i="1"/>
  <c r="Y413" i="1"/>
  <c r="M258" i="1"/>
  <c r="AP455" i="1"/>
  <c r="L130" i="1"/>
  <c r="AN399" i="1"/>
  <c r="BQ465" i="1"/>
  <c r="EG443" i="1"/>
  <c r="BD333" i="1"/>
  <c r="CC237" i="1"/>
  <c r="DE162" i="1"/>
  <c r="DT198" i="1"/>
  <c r="DT456" i="1"/>
  <c r="BQ308" i="1"/>
  <c r="EG405" i="1"/>
  <c r="EI195" i="1"/>
  <c r="DT27" i="1"/>
  <c r="AM110" i="1"/>
  <c r="AP150" i="1"/>
  <c r="AB183" i="1"/>
  <c r="CT436" i="1"/>
  <c r="L197" i="1"/>
  <c r="N211" i="1"/>
  <c r="BP304" i="1"/>
  <c r="AN111" i="1"/>
  <c r="BP453" i="1"/>
  <c r="CQ308" i="1"/>
  <c r="BD459" i="1"/>
  <c r="Z119" i="1"/>
  <c r="EG402" i="1"/>
  <c r="CD174" i="1"/>
  <c r="EI253" i="1"/>
  <c r="DS179" i="1"/>
  <c r="AN495" i="1"/>
  <c r="CD93" i="1"/>
  <c r="BQ489" i="1"/>
  <c r="CR42" i="1"/>
  <c r="EV204" i="1"/>
  <c r="K33" i="1"/>
  <c r="CE444" i="1"/>
  <c r="DT332" i="1"/>
  <c r="CD76" i="1"/>
  <c r="DS207" i="1"/>
  <c r="DE347" i="1"/>
  <c r="EG13" i="1"/>
  <c r="DG376" i="1"/>
  <c r="BR147" i="1"/>
  <c r="BO106" i="1"/>
  <c r="AA55" i="1"/>
  <c r="EV224" i="1"/>
  <c r="DT89" i="1"/>
  <c r="AB496" i="1"/>
  <c r="AB475" i="1"/>
  <c r="BB440" i="1"/>
  <c r="EU162" i="1"/>
  <c r="AP321" i="1"/>
  <c r="BC29" i="1"/>
  <c r="CR22" i="1"/>
  <c r="BQ339" i="1"/>
  <c r="BB352" i="1"/>
  <c r="CR52" i="1"/>
  <c r="CC113" i="1"/>
  <c r="DS127" i="1"/>
  <c r="DT364" i="1"/>
  <c r="EV67" i="1"/>
  <c r="L210" i="1"/>
  <c r="DG88" i="1"/>
  <c r="AM423" i="1"/>
  <c r="CS354" i="1"/>
  <c r="AP289" i="1"/>
  <c r="EH191" i="1"/>
  <c r="CQ240" i="1"/>
  <c r="EJ357" i="1"/>
  <c r="AN457" i="1"/>
  <c r="EI367" i="1"/>
  <c r="DG86" i="1"/>
  <c r="EG397" i="1"/>
  <c r="CD383" i="1"/>
  <c r="CT294" i="1"/>
  <c r="CC135" i="1"/>
  <c r="EU369" i="1"/>
  <c r="BO268" i="1"/>
  <c r="BD365" i="1"/>
  <c r="EG494" i="1"/>
  <c r="CD330" i="1"/>
  <c r="K69" i="1"/>
  <c r="BA324" i="1"/>
  <c r="BP480" i="1"/>
  <c r="K269" i="1"/>
  <c r="EI457" i="1"/>
  <c r="DV394" i="1"/>
  <c r="EV406" i="1"/>
  <c r="EH96" i="1"/>
  <c r="BD177" i="1"/>
  <c r="DS409" i="1"/>
  <c r="K254" i="1"/>
  <c r="EG165" i="1"/>
  <c r="BB333" i="1"/>
  <c r="Z174" i="1"/>
  <c r="AP177" i="1"/>
  <c r="BR273" i="1"/>
  <c r="EJ379" i="1"/>
  <c r="DT260" i="1"/>
  <c r="DT48" i="1"/>
  <c r="AO307" i="1"/>
  <c r="BD321" i="1"/>
  <c r="BQ181" i="1"/>
  <c r="DV224" i="1"/>
  <c r="EX399" i="1"/>
  <c r="EV386" i="1"/>
  <c r="CC362" i="1"/>
  <c r="N249" i="1"/>
  <c r="DH16" i="1"/>
  <c r="N433" i="1"/>
  <c r="AN290" i="1"/>
  <c r="BP333" i="1"/>
  <c r="CQ283" i="1"/>
  <c r="CQ463" i="1"/>
  <c r="BQ159" i="1"/>
  <c r="CF36" i="1"/>
  <c r="EW168" i="1"/>
  <c r="Z33" i="1"/>
  <c r="BB29" i="1"/>
  <c r="EH389" i="1"/>
  <c r="DE143" i="1"/>
  <c r="BC396" i="1"/>
  <c r="AA165" i="1"/>
  <c r="BP392" i="1"/>
  <c r="CQ472" i="1"/>
  <c r="N1776" i="5"/>
  <c r="N3672" i="5"/>
  <c r="N5288" i="5"/>
  <c r="N6030" i="5"/>
  <c r="N2367" i="5"/>
  <c r="N3943" i="5"/>
  <c r="N3242" i="5"/>
  <c r="L163" i="1"/>
  <c r="N263" i="1"/>
  <c r="L345" i="1"/>
  <c r="CS463" i="1"/>
  <c r="CD469" i="1"/>
  <c r="EX395" i="1"/>
  <c r="BD403" i="1"/>
  <c r="EV494" i="1"/>
  <c r="CS425" i="1"/>
  <c r="EV161" i="1"/>
  <c r="BQ211" i="1"/>
  <c r="Y307" i="1"/>
  <c r="AA310" i="1"/>
  <c r="Z398" i="1"/>
  <c r="Y104" i="1"/>
  <c r="DG451" i="1"/>
  <c r="EX240" i="1"/>
  <c r="CR211" i="1"/>
  <c r="Y239" i="1"/>
  <c r="DU207" i="1"/>
  <c r="EU183" i="1"/>
  <c r="L332" i="1"/>
  <c r="EW215" i="1"/>
  <c r="CT439" i="1"/>
  <c r="BC140" i="1"/>
  <c r="EH251" i="1"/>
  <c r="AM475" i="1"/>
  <c r="Z176" i="1"/>
  <c r="EV373" i="1"/>
  <c r="DS443" i="1"/>
  <c r="DT316" i="1"/>
  <c r="EX194" i="1"/>
  <c r="DT171" i="1"/>
  <c r="BO379" i="1"/>
  <c r="EV213" i="1"/>
  <c r="BO62" i="1"/>
  <c r="AA275" i="1"/>
  <c r="AN392" i="1"/>
  <c r="BB112" i="1"/>
  <c r="DU94" i="1"/>
  <c r="K283" i="1"/>
  <c r="DG401" i="1"/>
  <c r="K310" i="1"/>
  <c r="BR137" i="1"/>
  <c r="AO387" i="1"/>
  <c r="BC47" i="1"/>
  <c r="EH418" i="1"/>
  <c r="CQ374" i="1"/>
  <c r="EU497" i="1"/>
  <c r="EV296" i="1"/>
  <c r="EV35" i="1"/>
  <c r="AM70" i="1"/>
  <c r="EW39" i="1"/>
  <c r="EU33" i="1"/>
  <c r="AP309" i="1"/>
  <c r="CC486" i="1"/>
  <c r="BP446" i="1"/>
  <c r="BP233" i="1"/>
  <c r="EH206" i="1"/>
  <c r="Y228" i="1"/>
  <c r="CC39" i="1"/>
  <c r="DT237" i="1"/>
  <c r="EH437" i="1"/>
  <c r="EJ371" i="1"/>
  <c r="AA210" i="1"/>
  <c r="DH81" i="1"/>
  <c r="BO30" i="1"/>
  <c r="DH441" i="1"/>
  <c r="EX373" i="1"/>
  <c r="BB131" i="1"/>
  <c r="BC106" i="1"/>
  <c r="BQ195" i="1"/>
  <c r="CD274" i="1"/>
  <c r="AO354" i="1"/>
  <c r="DG53" i="1"/>
  <c r="BQ343" i="1"/>
  <c r="EG179" i="1"/>
  <c r="EI431" i="1"/>
  <c r="BP167" i="1"/>
  <c r="BO244" i="1"/>
  <c r="EV260" i="1"/>
  <c r="BR127" i="1"/>
  <c r="DH121" i="1"/>
  <c r="BA107" i="1"/>
  <c r="BQ231" i="1"/>
  <c r="CC116" i="1"/>
  <c r="EV403" i="1"/>
  <c r="DG223" i="1"/>
  <c r="EX58" i="1"/>
  <c r="DG428" i="1"/>
  <c r="K333" i="1"/>
  <c r="EX361" i="1"/>
  <c r="BR156" i="1"/>
  <c r="EH76" i="1"/>
  <c r="CE276" i="1"/>
  <c r="CT66" i="1"/>
  <c r="AB195" i="1"/>
  <c r="N290" i="1"/>
  <c r="DG480" i="1"/>
  <c r="CC117" i="1"/>
  <c r="CQ333" i="1"/>
  <c r="DS213" i="1"/>
  <c r="CC475" i="1"/>
  <c r="AO300" i="1"/>
  <c r="AM190" i="1"/>
  <c r="EU159" i="1"/>
  <c r="EU137" i="1"/>
  <c r="CC255" i="1"/>
  <c r="EX130" i="1"/>
  <c r="AP67" i="1"/>
  <c r="DE433" i="1"/>
  <c r="AA9" i="1"/>
  <c r="BA384" i="1"/>
  <c r="CS246" i="1"/>
  <c r="CS467" i="1"/>
  <c r="BD325" i="1"/>
  <c r="CR422" i="1"/>
  <c r="DE352" i="1"/>
  <c r="AP220" i="1"/>
  <c r="BA458" i="1"/>
  <c r="BO466" i="1"/>
  <c r="EG135" i="1"/>
  <c r="K374" i="1"/>
  <c r="CD428" i="1"/>
  <c r="DH415" i="1"/>
  <c r="CC262" i="1"/>
  <c r="BO354" i="1"/>
  <c r="Z191" i="1"/>
  <c r="CD238" i="1"/>
  <c r="AN24" i="1"/>
  <c r="BR101" i="1"/>
  <c r="AA340" i="1"/>
  <c r="EX223" i="1"/>
  <c r="DH59" i="1"/>
  <c r="DU496" i="1"/>
  <c r="EG75" i="1"/>
  <c r="EV49" i="1"/>
  <c r="AN35" i="1"/>
  <c r="DT429" i="1"/>
  <c r="CD100" i="1"/>
  <c r="DG397" i="1"/>
  <c r="DF191" i="1"/>
  <c r="Z118" i="1"/>
  <c r="DG157" i="1"/>
  <c r="AO24" i="1"/>
  <c r="N359" i="1"/>
  <c r="CQ116" i="1"/>
  <c r="DF349" i="1"/>
  <c r="CT352" i="1"/>
  <c r="CD120" i="1"/>
  <c r="M129" i="1"/>
  <c r="CE427" i="1"/>
  <c r="DS371" i="1"/>
  <c r="L172" i="1"/>
  <c r="K466" i="1"/>
  <c r="BO500" i="1"/>
  <c r="N289" i="1"/>
  <c r="BP450" i="1"/>
  <c r="AM154" i="1"/>
  <c r="AO249" i="1"/>
  <c r="DG136" i="1"/>
  <c r="CQ497" i="1"/>
  <c r="EJ168" i="1"/>
  <c r="EI130" i="1"/>
  <c r="DS454" i="1"/>
  <c r="BC464" i="1"/>
  <c r="AB491" i="1"/>
  <c r="Z491" i="1"/>
  <c r="CS443" i="1"/>
  <c r="EW124" i="1"/>
  <c r="BB317" i="1"/>
  <c r="K456" i="1"/>
  <c r="Y339" i="1"/>
  <c r="CS48" i="1"/>
  <c r="EH272" i="1"/>
  <c r="AA419" i="1"/>
  <c r="DE426" i="1"/>
  <c r="AP303" i="1"/>
  <c r="CE436" i="1"/>
  <c r="CE311" i="1"/>
  <c r="BQ21" i="1"/>
  <c r="CT100" i="1"/>
  <c r="Y115" i="1"/>
  <c r="AB161" i="1"/>
  <c r="BA399" i="1"/>
  <c r="CR89" i="1"/>
  <c r="DE104" i="1"/>
  <c r="BR203" i="1"/>
  <c r="BB272" i="1"/>
  <c r="CE322" i="1"/>
  <c r="CQ111" i="1"/>
  <c r="M107" i="1"/>
  <c r="K119" i="1"/>
  <c r="AB101" i="1"/>
  <c r="EI500" i="1"/>
  <c r="EW436" i="1"/>
  <c r="BO294" i="1"/>
  <c r="EG191" i="1"/>
  <c r="DT98" i="1"/>
  <c r="Y439" i="1"/>
  <c r="EI66" i="1"/>
  <c r="DU385" i="1"/>
  <c r="AO333" i="1"/>
  <c r="EX443" i="1"/>
  <c r="DE205" i="1"/>
  <c r="CT68" i="1"/>
  <c r="BR458" i="1"/>
  <c r="Y10" i="1"/>
  <c r="BO82" i="1"/>
  <c r="Y456" i="1"/>
  <c r="CE170" i="1"/>
  <c r="BB246" i="1"/>
  <c r="CT428" i="1"/>
  <c r="AM66" i="1"/>
  <c r="BB61" i="1"/>
  <c r="CR81" i="1"/>
  <c r="DU149" i="1"/>
  <c r="DG116" i="1"/>
  <c r="AA162" i="1"/>
  <c r="CT340" i="1"/>
  <c r="BB444" i="1"/>
  <c r="CC195" i="1"/>
  <c r="BD402" i="1"/>
  <c r="DF456" i="1"/>
  <c r="DG63" i="1"/>
  <c r="BC394" i="1"/>
  <c r="AA331" i="1"/>
  <c r="DS9" i="1"/>
  <c r="BB225" i="1"/>
  <c r="BA443" i="1"/>
  <c r="BB117" i="1"/>
  <c r="AB249" i="1"/>
  <c r="DV254" i="1"/>
  <c r="AA105" i="1"/>
  <c r="EJ180" i="1"/>
  <c r="AM415" i="1"/>
  <c r="AB495" i="1"/>
  <c r="DV162" i="1"/>
  <c r="EW446" i="1"/>
  <c r="DH210" i="1"/>
  <c r="DV134" i="1"/>
  <c r="Z299" i="1"/>
  <c r="BC178" i="1"/>
  <c r="CR187" i="1"/>
  <c r="Z235" i="1"/>
  <c r="BQ286" i="1"/>
  <c r="BP226" i="1"/>
  <c r="CE310" i="1"/>
  <c r="BD399" i="1"/>
  <c r="EV398" i="1"/>
  <c r="CE265" i="1"/>
  <c r="EJ56" i="1"/>
  <c r="Y125" i="1"/>
  <c r="EV64" i="1"/>
  <c r="EW78" i="1"/>
  <c r="Z305" i="1"/>
  <c r="EG237" i="1"/>
  <c r="CT61" i="1"/>
  <c r="EX207" i="1"/>
  <c r="CT208" i="1"/>
  <c r="AB294" i="1"/>
  <c r="BQ434" i="1"/>
  <c r="AO364" i="1"/>
  <c r="N400" i="1"/>
  <c r="BD254" i="1"/>
  <c r="DH395" i="1"/>
  <c r="Y384" i="1"/>
  <c r="DH175" i="1"/>
  <c r="CF47" i="1"/>
  <c r="BD126" i="1"/>
  <c r="CD429" i="1"/>
  <c r="BB351" i="1"/>
  <c r="EW309" i="1"/>
  <c r="EJ390" i="1"/>
  <c r="CF222" i="1"/>
  <c r="DF217" i="1"/>
  <c r="EW174" i="1"/>
  <c r="EU312" i="1"/>
  <c r="N29" i="1"/>
  <c r="CF195" i="1"/>
  <c r="K449" i="1"/>
  <c r="EG115" i="1"/>
  <c r="AO403" i="1"/>
  <c r="AB454" i="1"/>
  <c r="EW118" i="1"/>
  <c r="EH237" i="1"/>
  <c r="DF421" i="1"/>
  <c r="L491" i="1"/>
  <c r="DT22" i="1"/>
  <c r="CF404" i="1"/>
  <c r="EI138" i="1"/>
  <c r="N424" i="1"/>
  <c r="CE478" i="1"/>
  <c r="EU240" i="1"/>
  <c r="M308" i="1"/>
  <c r="M30" i="1"/>
  <c r="AA487" i="1"/>
  <c r="BD341" i="1"/>
  <c r="CR252" i="1"/>
  <c r="AN158" i="1"/>
  <c r="Z249" i="1"/>
  <c r="AA412" i="1"/>
  <c r="BQ93" i="1"/>
  <c r="CF45" i="1"/>
  <c r="BR431" i="1"/>
  <c r="CC87" i="1"/>
  <c r="EG76" i="1"/>
  <c r="BR386" i="1"/>
  <c r="N335" i="1"/>
  <c r="BC481" i="1"/>
  <c r="EW492" i="1"/>
  <c r="AP136" i="1"/>
  <c r="CC197" i="1"/>
  <c r="DS69" i="1"/>
  <c r="BA30" i="1"/>
  <c r="BA460" i="1"/>
  <c r="AP72" i="1"/>
  <c r="K136" i="1"/>
  <c r="Z283" i="1"/>
  <c r="DI7" i="1"/>
  <c r="K241" i="1"/>
  <c r="K377" i="1"/>
  <c r="CR186" i="1"/>
  <c r="BC27" i="1"/>
  <c r="BQ174" i="1"/>
  <c r="CC114" i="1"/>
  <c r="EX392" i="1"/>
  <c r="N60" i="1"/>
  <c r="BP145" i="1"/>
  <c r="EG284" i="1"/>
  <c r="CF438" i="1"/>
  <c r="AO267" i="1"/>
  <c r="M468" i="1"/>
  <c r="CF445" i="1"/>
  <c r="L220" i="1"/>
  <c r="CC73" i="1"/>
  <c r="L38" i="1"/>
  <c r="DV500" i="1"/>
  <c r="CF472" i="1"/>
  <c r="CT397" i="1"/>
  <c r="Y206" i="1"/>
  <c r="EW35" i="1"/>
  <c r="EH492" i="1"/>
  <c r="AP338" i="1"/>
  <c r="DV278" i="1"/>
  <c r="DF417" i="1"/>
  <c r="DH226" i="1"/>
  <c r="BA64" i="1"/>
  <c r="CF188" i="1"/>
  <c r="BB297" i="1"/>
  <c r="AP281" i="1"/>
  <c r="EV243" i="1"/>
  <c r="BO79" i="1"/>
  <c r="EI164" i="1"/>
  <c r="EU253" i="1"/>
  <c r="CT218" i="1"/>
  <c r="AB455" i="1"/>
  <c r="DG321" i="1"/>
  <c r="DG85" i="1"/>
  <c r="EG372" i="1"/>
  <c r="Z171" i="1"/>
  <c r="AM209" i="1"/>
  <c r="EW289" i="1"/>
  <c r="CE415" i="1"/>
  <c r="AA118" i="1"/>
  <c r="AP283" i="1"/>
  <c r="CS422" i="1"/>
  <c r="K308" i="1"/>
  <c r="AB15" i="1"/>
  <c r="CQ477" i="1"/>
  <c r="BA368" i="1"/>
  <c r="BB418" i="1"/>
  <c r="DG340" i="1"/>
  <c r="L147" i="1"/>
  <c r="BP350" i="1"/>
  <c r="CE301" i="1"/>
  <c r="BB16" i="1"/>
  <c r="CR391" i="1"/>
  <c r="L418" i="1"/>
  <c r="N162" i="1"/>
  <c r="AB255" i="1"/>
  <c r="BO429" i="1"/>
  <c r="EH223" i="1"/>
  <c r="BQ61" i="1"/>
  <c r="Y222" i="1"/>
  <c r="BO273" i="1"/>
  <c r="BP281" i="1"/>
  <c r="BC366" i="1"/>
  <c r="DH230" i="1"/>
  <c r="CD205" i="1"/>
  <c r="DT234" i="1"/>
  <c r="DF65" i="1"/>
  <c r="L53" i="1"/>
  <c r="K403" i="1"/>
  <c r="DU12" i="1"/>
  <c r="CT331" i="1"/>
  <c r="BA423" i="1"/>
  <c r="EH479" i="1"/>
  <c r="BD187" i="1"/>
  <c r="EJ46" i="1"/>
  <c r="BD15" i="1"/>
  <c r="CT245" i="1"/>
  <c r="DH77" i="1"/>
  <c r="AB376" i="1"/>
  <c r="EX75" i="1"/>
  <c r="DF343" i="1"/>
  <c r="CD418" i="1"/>
  <c r="M146" i="1"/>
  <c r="EG449" i="1"/>
  <c r="DV320" i="1"/>
  <c r="Y268" i="1"/>
  <c r="EX362" i="1"/>
  <c r="AA277" i="1"/>
  <c r="AO278" i="1"/>
  <c r="AO240" i="1"/>
  <c r="BB486" i="1"/>
  <c r="DT222" i="1"/>
  <c r="CS181" i="1"/>
  <c r="BP255" i="1"/>
  <c r="AM99" i="1"/>
  <c r="BC231" i="1"/>
  <c r="BO331" i="1"/>
  <c r="N1696" i="5"/>
  <c r="N2351" i="5"/>
  <c r="N6026" i="5"/>
  <c r="N2083" i="5"/>
  <c r="N1249" i="5"/>
  <c r="N108" i="5"/>
  <c r="Y97" i="1"/>
  <c r="DT55" i="1"/>
  <c r="Z285" i="1"/>
  <c r="EH294" i="1"/>
  <c r="BR122" i="1"/>
  <c r="DT31" i="1"/>
  <c r="DT337" i="1"/>
  <c r="Y99" i="1"/>
  <c r="AO283" i="1"/>
  <c r="L309" i="1"/>
  <c r="AM477" i="1"/>
  <c r="EX43" i="1"/>
  <c r="CS77" i="1"/>
  <c r="CS494" i="1"/>
  <c r="DG9" i="1"/>
  <c r="BR154" i="1"/>
  <c r="EI404" i="1"/>
  <c r="BO482" i="1"/>
  <c r="CQ35" i="1"/>
  <c r="DU55" i="1"/>
  <c r="CE188" i="1"/>
  <c r="EX393" i="1"/>
  <c r="BP365" i="1"/>
  <c r="L176" i="1"/>
  <c r="CD25" i="1"/>
  <c r="EX436" i="1"/>
  <c r="CS314" i="1"/>
  <c r="BC9" i="1"/>
  <c r="AO303" i="1"/>
  <c r="BC407" i="1"/>
  <c r="BO438" i="1"/>
  <c r="CS83" i="1"/>
  <c r="CC240" i="1"/>
  <c r="EJ401" i="1"/>
  <c r="L19" i="1"/>
  <c r="AO216" i="1"/>
  <c r="BP67" i="1"/>
  <c r="AO360" i="1"/>
  <c r="N451" i="1"/>
  <c r="EX302" i="1"/>
  <c r="CE437" i="1"/>
  <c r="BP362" i="1"/>
  <c r="DH319" i="1"/>
  <c r="CQ215" i="1"/>
  <c r="EW335" i="1"/>
  <c r="N137" i="1"/>
  <c r="BR423" i="1"/>
  <c r="AM385" i="1"/>
  <c r="BP68" i="1"/>
  <c r="N3466" i="5"/>
  <c r="N3719" i="5"/>
  <c r="N2023" i="5"/>
  <c r="N6987" i="5"/>
  <c r="N2357" i="5"/>
  <c r="N3858" i="5"/>
  <c r="N140" i="5"/>
  <c r="EI217" i="1"/>
  <c r="BC149" i="1"/>
  <c r="DG280" i="1"/>
  <c r="M10" i="1"/>
  <c r="DH147" i="1"/>
  <c r="N427" i="1"/>
  <c r="CD409" i="1"/>
  <c r="DT371" i="1"/>
  <c r="CT405" i="1"/>
  <c r="BR57" i="1"/>
  <c r="M445" i="1"/>
  <c r="AN325" i="1"/>
  <c r="EG280" i="1"/>
  <c r="Z30" i="1"/>
  <c r="CF221" i="1"/>
  <c r="EV166" i="1"/>
  <c r="BR174" i="1"/>
  <c r="BC423" i="1"/>
  <c r="AM39" i="1"/>
  <c r="BB449" i="1"/>
  <c r="DV437" i="1"/>
  <c r="BR58" i="1"/>
  <c r="Z247" i="1"/>
  <c r="AO405" i="1"/>
  <c r="BO495" i="1"/>
  <c r="BR167" i="1"/>
  <c r="CR51" i="1"/>
  <c r="DT41" i="1"/>
  <c r="AA255" i="1"/>
  <c r="EV363" i="1"/>
  <c r="N377" i="1"/>
  <c r="EJ227" i="1"/>
  <c r="K441" i="1"/>
  <c r="M139" i="1"/>
  <c r="EU353" i="1"/>
  <c r="AA439" i="1"/>
  <c r="CR31" i="1"/>
  <c r="Z233" i="1"/>
  <c r="BR309" i="1"/>
  <c r="N384" i="1"/>
  <c r="DH437" i="1"/>
  <c r="AN322" i="1"/>
  <c r="CE479" i="1"/>
  <c r="EJ146" i="1"/>
  <c r="BB47" i="1"/>
  <c r="Y443" i="1"/>
  <c r="AO474" i="1"/>
  <c r="BC211" i="1"/>
  <c r="AB334" i="1"/>
  <c r="M276" i="1"/>
  <c r="AO245" i="1"/>
  <c r="BD351" i="1"/>
  <c r="CQ457" i="1"/>
  <c r="DU169" i="1"/>
  <c r="EH127" i="1"/>
  <c r="N391" i="1"/>
  <c r="M29" i="1"/>
  <c r="Y50" i="1"/>
  <c r="CE11" i="1"/>
  <c r="AA491" i="1"/>
  <c r="N465" i="1"/>
  <c r="EG82" i="1"/>
  <c r="CF268" i="1"/>
  <c r="DT361" i="1"/>
  <c r="BC327" i="1"/>
  <c r="BR434" i="1"/>
  <c r="CR193" i="1"/>
  <c r="L148" i="1"/>
  <c r="CE232" i="1"/>
  <c r="DG328" i="1"/>
  <c r="BP49" i="1"/>
  <c r="AM72" i="1"/>
  <c r="Z163" i="1"/>
  <c r="BR286" i="1"/>
  <c r="AP197" i="1"/>
  <c r="AB43" i="1"/>
  <c r="DE131" i="1"/>
  <c r="EX309" i="1"/>
  <c r="M280" i="1"/>
  <c r="DS345" i="1"/>
  <c r="DE165" i="1"/>
  <c r="Z488" i="1"/>
  <c r="DV410" i="1"/>
  <c r="BC192" i="1"/>
  <c r="CC213" i="1"/>
  <c r="DH225" i="1"/>
  <c r="CC476" i="1"/>
  <c r="AB300" i="1"/>
  <c r="EH133" i="1"/>
  <c r="CR443" i="1"/>
  <c r="M376" i="1"/>
  <c r="EI242" i="1"/>
  <c r="EG52" i="1"/>
  <c r="AM305" i="1"/>
  <c r="BA497" i="1"/>
  <c r="EV313" i="1"/>
  <c r="BB338" i="1"/>
  <c r="CE184" i="1"/>
  <c r="BC375" i="1"/>
  <c r="DT35" i="1"/>
  <c r="DU10" i="1"/>
  <c r="BO52" i="1"/>
  <c r="CR127" i="1"/>
  <c r="DS82" i="1"/>
  <c r="BA492" i="1"/>
  <c r="EX117" i="1"/>
  <c r="EI344" i="1"/>
  <c r="AA496" i="1"/>
  <c r="CE352" i="1"/>
  <c r="AP357" i="1"/>
  <c r="AP156" i="1"/>
  <c r="BB146" i="1"/>
  <c r="EJ156" i="1"/>
  <c r="L242" i="1"/>
  <c r="Z346" i="1"/>
  <c r="EI406" i="1"/>
  <c r="BQ69" i="1"/>
  <c r="CD398" i="1"/>
  <c r="AM167" i="1"/>
  <c r="BR364" i="1"/>
  <c r="DV21" i="1"/>
  <c r="CF360" i="1"/>
  <c r="BP245" i="1"/>
  <c r="DG122" i="1"/>
  <c r="EX363" i="1"/>
  <c r="EX449" i="1"/>
  <c r="DF412" i="1"/>
  <c r="AO365" i="1"/>
  <c r="BA155" i="1"/>
  <c r="CF469" i="1"/>
  <c r="BC130" i="1"/>
  <c r="BD425" i="1"/>
  <c r="EG114" i="1"/>
  <c r="DV63" i="1"/>
  <c r="K145" i="1"/>
  <c r="BQ437" i="1"/>
  <c r="BO469" i="1"/>
  <c r="CD385" i="1"/>
  <c r="EV41" i="1"/>
  <c r="DE245" i="1"/>
  <c r="DV50" i="1"/>
  <c r="Z279" i="1"/>
  <c r="BQ209" i="1"/>
  <c r="EU202" i="1"/>
  <c r="Y52" i="1"/>
  <c r="CT209" i="1"/>
  <c r="EW191" i="1"/>
  <c r="DV70" i="1"/>
  <c r="DV87" i="1"/>
  <c r="EG296" i="1"/>
  <c r="AM490" i="1"/>
  <c r="K492" i="1"/>
  <c r="CE176" i="1"/>
  <c r="EV404" i="1"/>
  <c r="EG266" i="1"/>
  <c r="CS219" i="1"/>
  <c r="K487" i="1"/>
  <c r="EV115" i="1"/>
  <c r="DH381" i="1"/>
  <c r="Y195" i="1"/>
  <c r="DG17" i="1"/>
  <c r="AO31" i="1"/>
  <c r="DH23" i="1"/>
  <c r="DF178" i="1"/>
  <c r="AM332" i="1"/>
  <c r="K244" i="1"/>
  <c r="AA455" i="1"/>
  <c r="DV75" i="1"/>
  <c r="AB322" i="1"/>
  <c r="DT97" i="1"/>
  <c r="BO373" i="1"/>
  <c r="BR248" i="1"/>
  <c r="BD380" i="1"/>
  <c r="DT13" i="1"/>
  <c r="EW491" i="1"/>
  <c r="CQ244" i="1"/>
  <c r="EU394" i="1"/>
  <c r="BR27" i="1"/>
  <c r="CT471" i="1"/>
  <c r="DU438" i="1"/>
  <c r="BD435" i="1"/>
  <c r="CE338" i="1"/>
  <c r="BB153" i="1"/>
  <c r="BP225" i="1"/>
  <c r="Z424" i="1"/>
  <c r="BQ272" i="1"/>
  <c r="EW127" i="1"/>
  <c r="AN348" i="1"/>
  <c r="AN335" i="1"/>
  <c r="BQ91" i="1"/>
  <c r="BA301" i="1"/>
  <c r="N497" i="1"/>
  <c r="CE57" i="1"/>
  <c r="M12" i="1"/>
  <c r="BD130" i="1"/>
  <c r="DE86" i="1"/>
  <c r="BP415" i="1"/>
  <c r="EG289" i="1"/>
  <c r="CE236" i="1"/>
  <c r="CF69" i="1"/>
  <c r="CT391" i="1"/>
  <c r="AP141" i="1"/>
  <c r="AP396" i="1"/>
  <c r="EV37" i="1"/>
  <c r="BQ116" i="1"/>
  <c r="K331" i="1"/>
  <c r="K496" i="1"/>
  <c r="AA475" i="1"/>
  <c r="DS418" i="1"/>
  <c r="BP184" i="1"/>
  <c r="AP209" i="1"/>
  <c r="N407" i="1"/>
  <c r="AP201" i="1"/>
  <c r="BP89" i="1"/>
  <c r="CT493" i="1"/>
  <c r="CD384" i="1"/>
  <c r="CE287" i="1"/>
  <c r="CT378" i="1"/>
  <c r="L271" i="1"/>
  <c r="CD394" i="1"/>
  <c r="EU163" i="1"/>
  <c r="DH385" i="1"/>
  <c r="DH431" i="1"/>
  <c r="BR182" i="1"/>
  <c r="CQ230" i="1"/>
  <c r="CC23" i="1"/>
  <c r="EU349" i="1"/>
  <c r="BR228" i="1"/>
  <c r="BB459" i="1"/>
  <c r="N42" i="1"/>
  <c r="BA49" i="1"/>
  <c r="N62" i="1"/>
  <c r="M274" i="1"/>
  <c r="BB169" i="1"/>
  <c r="EH460" i="1"/>
  <c r="Z263" i="1"/>
  <c r="BC325" i="1"/>
  <c r="DE324" i="1"/>
  <c r="CT51" i="1"/>
  <c r="EI391" i="1"/>
  <c r="DG97" i="1"/>
  <c r="EV88" i="1"/>
  <c r="DT64" i="1"/>
  <c r="CF196" i="1"/>
  <c r="EX317" i="1"/>
  <c r="N437" i="1"/>
  <c r="CE421" i="1"/>
  <c r="EV220" i="1"/>
  <c r="EJ64" i="1"/>
  <c r="N233" i="1"/>
  <c r="CS489" i="1"/>
  <c r="CT318" i="1"/>
  <c r="DV147" i="1"/>
  <c r="Y282" i="1"/>
  <c r="CQ403" i="1"/>
  <c r="CR493" i="1"/>
  <c r="AN230" i="1"/>
  <c r="EG246" i="1"/>
  <c r="BD424" i="1"/>
  <c r="EU67" i="1"/>
  <c r="EG451" i="1"/>
  <c r="DU368" i="1"/>
  <c r="BQ288" i="1"/>
  <c r="CR231" i="1"/>
  <c r="L178" i="1"/>
  <c r="CF344" i="1"/>
  <c r="CC363" i="1"/>
  <c r="EJ290" i="1"/>
  <c r="BR22" i="1"/>
  <c r="BQ497" i="1"/>
  <c r="DU223" i="1"/>
  <c r="DV188" i="1"/>
  <c r="EG414" i="1"/>
  <c r="EU189" i="1"/>
  <c r="DT155" i="1"/>
  <c r="Y416" i="1"/>
  <c r="BO478" i="1"/>
  <c r="DG227" i="1"/>
  <c r="BD295" i="1"/>
  <c r="AO197" i="1"/>
  <c r="BC18" i="1"/>
  <c r="DG258" i="1"/>
  <c r="AB324" i="1"/>
  <c r="BO472" i="1"/>
  <c r="EV101" i="1"/>
  <c r="CE249" i="1"/>
  <c r="BA270" i="1"/>
  <c r="EV300" i="1"/>
  <c r="DS269" i="1"/>
  <c r="BQ44" i="1"/>
  <c r="AP324" i="1"/>
  <c r="EW439" i="1"/>
  <c r="EX177" i="1"/>
  <c r="BD426" i="1"/>
  <c r="AN402" i="1"/>
  <c r="EU344" i="1"/>
  <c r="AA115" i="1"/>
  <c r="CC250" i="1"/>
  <c r="EV120" i="1"/>
  <c r="BO392" i="1"/>
  <c r="BR356" i="1"/>
  <c r="AO202" i="1"/>
  <c r="EW137" i="1"/>
  <c r="K42" i="1"/>
  <c r="AN105" i="1"/>
  <c r="DV474" i="1"/>
  <c r="L297" i="1"/>
  <c r="CR77" i="1"/>
  <c r="K117" i="1"/>
  <c r="AN346" i="1"/>
  <c r="CS488" i="1"/>
  <c r="EX282" i="1"/>
  <c r="CR162" i="1"/>
  <c r="BC470" i="1"/>
  <c r="BR143" i="1"/>
  <c r="AO34" i="1"/>
  <c r="EJ31" i="1"/>
  <c r="EG256" i="1"/>
  <c r="CT202" i="1"/>
  <c r="CQ179" i="1"/>
  <c r="EU496" i="1"/>
  <c r="BP306" i="1"/>
  <c r="BC150" i="1"/>
  <c r="BR293" i="1"/>
  <c r="CS33" i="1"/>
  <c r="EX195" i="1"/>
  <c r="BD472" i="1"/>
  <c r="EU117" i="1"/>
  <c r="EG340" i="1"/>
  <c r="CS111" i="1"/>
  <c r="DT230" i="1"/>
  <c r="Z169" i="1"/>
  <c r="K146" i="1"/>
  <c r="L60" i="1"/>
  <c r="K189" i="1"/>
  <c r="AM268" i="1"/>
  <c r="CD164" i="1"/>
  <c r="DG416" i="1"/>
  <c r="EU261" i="1"/>
  <c r="K148" i="1"/>
  <c r="DU228" i="1"/>
  <c r="DG418" i="1"/>
  <c r="EV100" i="1"/>
  <c r="EU195" i="1"/>
  <c r="EI280" i="1"/>
  <c r="EX125" i="1"/>
  <c r="L14" i="1"/>
  <c r="BA409" i="1"/>
  <c r="AN10" i="1"/>
  <c r="EI441" i="1"/>
  <c r="AM9" i="1"/>
  <c r="EX181" i="1"/>
  <c r="CT124" i="1"/>
  <c r="CS434" i="1"/>
  <c r="EW318" i="1"/>
  <c r="AA35" i="1"/>
  <c r="DV174" i="1"/>
  <c r="Z187" i="1"/>
  <c r="DF271" i="1"/>
  <c r="BP259" i="1"/>
  <c r="AB208" i="1"/>
  <c r="BA62" i="1"/>
  <c r="CT30" i="1"/>
  <c r="BD201" i="1"/>
  <c r="BQ403" i="1"/>
  <c r="CF338" i="1"/>
  <c r="BP84" i="1"/>
  <c r="CF420" i="1"/>
  <c r="EX290" i="1"/>
  <c r="CC84" i="1"/>
  <c r="AO163" i="1"/>
  <c r="EG322" i="1"/>
  <c r="AO206" i="1"/>
  <c r="CS376" i="1"/>
  <c r="Y54" i="1"/>
  <c r="BA168" i="1"/>
  <c r="EU322" i="1"/>
  <c r="EG394" i="1"/>
  <c r="EW71" i="1"/>
  <c r="CQ383" i="1"/>
  <c r="CC429" i="1"/>
  <c r="EI189" i="1"/>
  <c r="AO460" i="1"/>
  <c r="M441" i="1"/>
  <c r="BA242" i="1"/>
  <c r="K327" i="1"/>
  <c r="DV42" i="1"/>
  <c r="CT54" i="1"/>
  <c r="CF147" i="1"/>
  <c r="DU265" i="1"/>
  <c r="BQ51" i="1"/>
  <c r="DG494" i="1"/>
  <c r="EW339" i="1"/>
  <c r="AP104" i="1"/>
  <c r="DV104" i="1"/>
  <c r="DF80" i="1"/>
  <c r="CS151" i="1"/>
  <c r="AB369" i="1"/>
  <c r="EI266" i="1"/>
  <c r="DU264" i="1"/>
  <c r="DF466" i="1"/>
  <c r="EU334" i="1"/>
  <c r="M360" i="1"/>
  <c r="EH382" i="1"/>
  <c r="BO121" i="1"/>
  <c r="DT319" i="1"/>
  <c r="BC398" i="1"/>
  <c r="EX408" i="1"/>
  <c r="EW36" i="1"/>
  <c r="AB359" i="1"/>
  <c r="EJ13" i="1"/>
  <c r="DV369" i="1"/>
  <c r="CC37" i="1"/>
  <c r="DF381" i="1"/>
  <c r="BR166" i="1"/>
  <c r="AO302" i="1"/>
  <c r="CT416" i="1"/>
  <c r="Y89" i="1"/>
  <c r="CR240" i="1"/>
  <c r="EH40" i="1"/>
  <c r="DS20" i="1"/>
  <c r="DG447" i="1"/>
  <c r="BD216" i="1"/>
  <c r="EH469" i="1"/>
  <c r="AN500" i="1"/>
  <c r="BP437" i="1"/>
  <c r="CQ372" i="1"/>
  <c r="AB58" i="1"/>
  <c r="M417" i="1"/>
  <c r="AM464" i="1"/>
  <c r="DH204" i="1"/>
  <c r="CD459" i="1"/>
  <c r="BD255" i="1"/>
  <c r="M392" i="1"/>
  <c r="EU412" i="1"/>
  <c r="EG97" i="1"/>
  <c r="AB415" i="1"/>
  <c r="Y361" i="1"/>
  <c r="DG173" i="1"/>
  <c r="BO437" i="1"/>
  <c r="EI315" i="1"/>
  <c r="M152" i="1"/>
  <c r="BB125" i="1"/>
  <c r="BR63" i="1"/>
  <c r="EI461" i="1"/>
  <c r="DF147" i="1"/>
  <c r="BC137" i="1"/>
  <c r="DT150" i="1"/>
  <c r="N111" i="1"/>
  <c r="L422" i="1"/>
  <c r="BC202" i="1"/>
  <c r="BB208" i="1"/>
  <c r="N319" i="1"/>
  <c r="CS212" i="1"/>
  <c r="BQ256" i="1"/>
  <c r="EH73" i="1"/>
  <c r="AP255" i="1"/>
  <c r="CR149" i="1"/>
  <c r="N371" i="1"/>
  <c r="N3268" i="5"/>
  <c r="N5741" i="5"/>
  <c r="N3320" i="5"/>
  <c r="N720" i="5"/>
  <c r="N2928" i="5"/>
  <c r="N1846" i="5"/>
  <c r="N6945" i="5"/>
  <c r="AM187" i="1"/>
  <c r="CD170" i="1"/>
  <c r="CD336" i="1"/>
  <c r="CQ187" i="1"/>
  <c r="DG164" i="1"/>
  <c r="DH263" i="1"/>
  <c r="CD354" i="1"/>
  <c r="N485" i="1"/>
  <c r="N414" i="1"/>
  <c r="DS319" i="1"/>
  <c r="BC381" i="1"/>
  <c r="EV153" i="1"/>
  <c r="Y45" i="1"/>
  <c r="CQ324" i="1"/>
  <c r="BB443" i="1"/>
  <c r="BP467" i="1"/>
  <c r="DS86" i="1"/>
  <c r="EX36" i="1"/>
  <c r="AP151" i="1"/>
  <c r="AP301" i="1"/>
  <c r="DU348" i="1"/>
  <c r="AN311" i="1"/>
  <c r="CE331" i="1"/>
  <c r="CD226" i="1"/>
  <c r="EW27" i="1"/>
  <c r="EH313" i="1"/>
  <c r="BC56" i="1"/>
  <c r="L108" i="1"/>
  <c r="CF14" i="1"/>
  <c r="K317" i="1"/>
  <c r="AN282" i="1"/>
  <c r="EV119" i="1"/>
  <c r="DE394" i="1"/>
  <c r="CQ214" i="1"/>
  <c r="BP395" i="1"/>
  <c r="AM331" i="1"/>
  <c r="EI95" i="1"/>
  <c r="DE252" i="1"/>
  <c r="Y345" i="1"/>
  <c r="DU63" i="1"/>
  <c r="DF22" i="1"/>
  <c r="DF69" i="1"/>
  <c r="BQ108" i="1"/>
  <c r="CC206" i="1"/>
  <c r="DT308" i="1"/>
  <c r="DH389" i="1"/>
  <c r="Y457" i="1"/>
  <c r="BC463" i="1"/>
  <c r="AO391" i="1"/>
  <c r="CF392" i="1"/>
  <c r="L359" i="1"/>
  <c r="CE438" i="1"/>
  <c r="L33" i="1"/>
  <c r="K35" i="1"/>
  <c r="N93" i="1"/>
  <c r="BB425" i="1"/>
  <c r="BP79" i="1"/>
  <c r="EJ69" i="1"/>
  <c r="CR34" i="1"/>
  <c r="BB150" i="1"/>
  <c r="EJ363" i="1"/>
  <c r="EJ12" i="1"/>
  <c r="M31" i="1"/>
  <c r="CF329" i="1"/>
  <c r="BR110" i="1"/>
  <c r="K218" i="1"/>
  <c r="AO137" i="1"/>
  <c r="N259" i="1"/>
  <c r="BA108" i="1"/>
  <c r="AO71" i="1"/>
  <c r="BD323" i="1"/>
  <c r="M406" i="1"/>
  <c r="AO359" i="1"/>
  <c r="CF379" i="1"/>
  <c r="AO36" i="1"/>
  <c r="CC324" i="1"/>
  <c r="BB144" i="1"/>
  <c r="BD355" i="1"/>
  <c r="EX430" i="1"/>
  <c r="DV37" i="1"/>
  <c r="Y81" i="1"/>
  <c r="EU190" i="1"/>
  <c r="DH446" i="1"/>
  <c r="BR39" i="1"/>
  <c r="DE440" i="1"/>
  <c r="BB287" i="1"/>
  <c r="EW274" i="1"/>
  <c r="EX476" i="1"/>
  <c r="EU485" i="1"/>
  <c r="AA212" i="1"/>
  <c r="DT387" i="1"/>
  <c r="EW448" i="1"/>
  <c r="CQ373" i="1"/>
  <c r="EU40" i="1"/>
  <c r="BQ100" i="1"/>
  <c r="DU187" i="1"/>
  <c r="EJ375" i="1"/>
  <c r="CS171" i="1"/>
  <c r="BP322" i="1"/>
  <c r="CF35" i="1"/>
  <c r="DU15" i="1"/>
  <c r="CF176" i="1"/>
  <c r="DE481" i="1"/>
  <c r="CS461" i="1"/>
  <c r="EU173" i="1"/>
  <c r="CF480" i="1"/>
  <c r="DU451" i="1"/>
  <c r="AN109" i="1"/>
  <c r="EW392" i="1"/>
  <c r="AA149" i="1"/>
  <c r="BO395" i="1"/>
  <c r="M432" i="1"/>
  <c r="BR358" i="1"/>
  <c r="CR87" i="1"/>
  <c r="EG43" i="1"/>
  <c r="DU133" i="1"/>
  <c r="EW251" i="1"/>
  <c r="EJ249" i="1"/>
  <c r="CC266" i="1"/>
  <c r="DH396" i="1"/>
  <c r="CS128" i="1"/>
  <c r="CR63" i="1"/>
  <c r="BD222" i="1"/>
  <c r="K153" i="1"/>
  <c r="AA122" i="1"/>
  <c r="DS234" i="1"/>
  <c r="AA488" i="1"/>
  <c r="BQ335" i="1"/>
  <c r="BR168" i="1"/>
  <c r="AO47" i="1"/>
  <c r="DU287" i="1"/>
  <c r="BO485" i="1"/>
  <c r="AN468" i="1"/>
  <c r="EG107" i="1"/>
  <c r="DG289" i="1"/>
  <c r="EW336" i="1"/>
  <c r="EJ207" i="1"/>
  <c r="CF224" i="1"/>
  <c r="EV91" i="1"/>
  <c r="CT365" i="1"/>
  <c r="L333" i="1"/>
  <c r="CT145" i="1"/>
  <c r="AN83" i="1"/>
  <c r="EV451" i="1"/>
  <c r="Z216" i="1"/>
  <c r="K326" i="1"/>
  <c r="AN366" i="1"/>
  <c r="AA433" i="1"/>
  <c r="EW270" i="1"/>
  <c r="EU299" i="1"/>
  <c r="N446" i="1"/>
  <c r="L323" i="1"/>
  <c r="Y236" i="1"/>
  <c r="CE137" i="1"/>
  <c r="BA149" i="1"/>
  <c r="CC81" i="1"/>
  <c r="BD61" i="1"/>
  <c r="AN427" i="1"/>
  <c r="AA406" i="1"/>
  <c r="CC462" i="1"/>
  <c r="CE375" i="1"/>
  <c r="AO25" i="1"/>
  <c r="CT304" i="1"/>
  <c r="EJ490" i="1"/>
  <c r="N341" i="1"/>
  <c r="EW269" i="1"/>
  <c r="EU346" i="1"/>
  <c r="CE238" i="1"/>
  <c r="DE134" i="1"/>
  <c r="CR26" i="1"/>
  <c r="L250" i="1"/>
  <c r="BO346" i="1"/>
  <c r="CD11" i="1"/>
  <c r="BD328" i="1"/>
  <c r="DV126" i="1"/>
  <c r="EU140" i="1"/>
  <c r="CR123" i="1"/>
  <c r="L39" i="1"/>
  <c r="EX76" i="1"/>
  <c r="M60" i="1"/>
  <c r="CS15" i="1"/>
  <c r="DE387" i="1"/>
  <c r="EH225" i="1"/>
  <c r="EX376" i="1"/>
  <c r="BP137" i="1"/>
  <c r="AO317" i="1"/>
  <c r="K273" i="1"/>
  <c r="L45" i="1"/>
  <c r="CR262" i="1"/>
  <c r="BA210" i="1"/>
  <c r="AP312" i="1"/>
  <c r="DU76" i="1"/>
  <c r="DV337" i="1"/>
  <c r="CT228" i="1"/>
  <c r="DF330" i="1"/>
  <c r="EH208" i="1"/>
  <c r="EG22" i="1"/>
  <c r="L486" i="1"/>
  <c r="DT475" i="1"/>
  <c r="EH473" i="1"/>
  <c r="DF71" i="1"/>
  <c r="EG143" i="1"/>
  <c r="DG325" i="1"/>
  <c r="CS227" i="1"/>
  <c r="DG42" i="1"/>
  <c r="CF144" i="1"/>
  <c r="M202" i="1"/>
  <c r="BQ18" i="1"/>
  <c r="AM405" i="1"/>
  <c r="EJ215" i="1"/>
  <c r="EW55" i="1"/>
  <c r="L217" i="1"/>
  <c r="BB145" i="1"/>
  <c r="EV26" i="1"/>
  <c r="BQ305" i="1"/>
  <c r="EW468" i="1"/>
  <c r="EU329" i="1"/>
  <c r="CS285" i="1"/>
  <c r="DU345" i="1"/>
  <c r="BP278" i="1"/>
  <c r="BR24" i="1"/>
  <c r="BB111" i="1"/>
  <c r="BB50" i="1"/>
  <c r="BQ253" i="1"/>
  <c r="CC188" i="1"/>
  <c r="AP245" i="1"/>
  <c r="AB184" i="1"/>
  <c r="AP343" i="1"/>
  <c r="EG401" i="1"/>
  <c r="CR85" i="1"/>
  <c r="BB461" i="1"/>
  <c r="AB117" i="1"/>
  <c r="DF89" i="1"/>
  <c r="DU52" i="1"/>
  <c r="DS172" i="1"/>
  <c r="BR173" i="1"/>
  <c r="N454" i="1"/>
  <c r="EW237" i="1"/>
  <c r="CT396" i="1"/>
  <c r="EG73" i="1"/>
  <c r="CF282" i="1"/>
  <c r="DE434" i="1"/>
  <c r="CD119" i="1"/>
  <c r="EX471" i="1"/>
  <c r="AB362" i="1"/>
  <c r="AN307" i="1"/>
  <c r="DH462" i="1"/>
  <c r="EX62" i="1"/>
  <c r="EU465" i="1"/>
  <c r="BD50" i="1"/>
  <c r="EU403" i="1"/>
  <c r="BR35" i="1"/>
  <c r="DH360" i="1"/>
  <c r="EH315" i="1"/>
  <c r="CE110" i="1"/>
  <c r="DT45" i="1"/>
  <c r="Z371" i="1"/>
  <c r="EV256" i="1"/>
  <c r="N22" i="1"/>
  <c r="AN65" i="1"/>
  <c r="AB379" i="1"/>
  <c r="EH169" i="1"/>
  <c r="CR404" i="1"/>
  <c r="CF242" i="1"/>
  <c r="EH461" i="1"/>
  <c r="L458" i="1"/>
  <c r="CS411" i="1"/>
  <c r="BR433" i="1"/>
  <c r="M270" i="1"/>
  <c r="AA252" i="1"/>
  <c r="BB157" i="1"/>
  <c r="AN471" i="1"/>
  <c r="Z284" i="1"/>
  <c r="EU460" i="1"/>
  <c r="AO334" i="1"/>
  <c r="DG57" i="1"/>
  <c r="BO203" i="1"/>
  <c r="BD279" i="1"/>
  <c r="EU464" i="1"/>
  <c r="DF41" i="1"/>
  <c r="DF429" i="1"/>
  <c r="CE485" i="1"/>
  <c r="BP129" i="1"/>
  <c r="CC294" i="1"/>
  <c r="EH75" i="1"/>
  <c r="BO139" i="1"/>
  <c r="AM253" i="1"/>
  <c r="DE285" i="1"/>
  <c r="CC440" i="1"/>
  <c r="CQ381" i="1"/>
  <c r="BD220" i="1"/>
  <c r="CR95" i="1"/>
  <c r="DF295" i="1"/>
  <c r="DG32" i="1"/>
  <c r="CQ32" i="1"/>
  <c r="EI118" i="1"/>
  <c r="AA398" i="1"/>
  <c r="BP413" i="1"/>
  <c r="DE155" i="1"/>
  <c r="Y333" i="1"/>
  <c r="BB273" i="1"/>
  <c r="Z74" i="1"/>
  <c r="BB424" i="1"/>
  <c r="N398" i="1"/>
  <c r="M242" i="1"/>
  <c r="EH295" i="1"/>
  <c r="EH170" i="1"/>
  <c r="EX469" i="1"/>
  <c r="CC498" i="1"/>
  <c r="N193" i="1"/>
  <c r="DU408" i="1"/>
  <c r="EH135" i="1"/>
  <c r="DG231" i="1"/>
  <c r="AB178" i="1"/>
  <c r="BO332" i="1"/>
  <c r="EW326" i="1"/>
  <c r="EV412" i="1"/>
  <c r="EW486" i="1"/>
  <c r="AB186" i="1"/>
  <c r="BA353" i="1"/>
  <c r="DH63" i="1"/>
  <c r="BD135" i="1"/>
  <c r="BR33" i="1"/>
  <c r="BD317" i="1"/>
  <c r="BC134" i="1"/>
  <c r="AB162" i="1"/>
  <c r="EH301" i="1"/>
  <c r="DG185" i="1"/>
  <c r="BP342" i="1"/>
  <c r="BQ368" i="1"/>
  <c r="BO88" i="1"/>
  <c r="AB10" i="1"/>
  <c r="AO344" i="1"/>
  <c r="DU36" i="1"/>
  <c r="BP253" i="1"/>
  <c r="CC215" i="1"/>
  <c r="DT285" i="1"/>
  <c r="DF281" i="1"/>
  <c r="DF458" i="1"/>
  <c r="EV50" i="1"/>
  <c r="AB349" i="1"/>
  <c r="BR30" i="1"/>
  <c r="EG131" i="1"/>
  <c r="EG238" i="1"/>
  <c r="AM474" i="1"/>
  <c r="EX20" i="1"/>
  <c r="CE77" i="1"/>
  <c r="BQ112" i="1"/>
  <c r="Z337" i="1"/>
  <c r="BC422" i="1"/>
  <c r="DG354" i="1"/>
  <c r="K97" i="1"/>
  <c r="EU97" i="1"/>
  <c r="Z142" i="1"/>
  <c r="DH326" i="1"/>
  <c r="AO99" i="1"/>
  <c r="CS457" i="1"/>
  <c r="L191" i="1"/>
  <c r="M378" i="1"/>
  <c r="DE316" i="1"/>
  <c r="EU370" i="1"/>
  <c r="CC447" i="1"/>
  <c r="CQ423" i="1"/>
  <c r="AP434" i="1"/>
  <c r="M109" i="1"/>
  <c r="M492" i="1"/>
  <c r="EV453" i="1"/>
  <c r="DH100" i="1"/>
  <c r="Y77" i="1"/>
  <c r="EI131" i="1"/>
  <c r="EW261" i="1"/>
  <c r="EX196" i="1"/>
  <c r="BA40" i="1"/>
  <c r="AB46" i="1"/>
  <c r="BQ404" i="1"/>
  <c r="EI105" i="1"/>
  <c r="DV61" i="1"/>
  <c r="BO297" i="1"/>
  <c r="EI46" i="1"/>
  <c r="CE48" i="1"/>
  <c r="BA327" i="1"/>
  <c r="N368" i="1"/>
  <c r="CS67" i="1"/>
  <c r="N258" i="1"/>
  <c r="N21" i="1"/>
  <c r="EG215" i="1"/>
  <c r="EJ81" i="1"/>
  <c r="N92" i="1"/>
  <c r="CF93" i="1"/>
  <c r="AP385" i="1"/>
  <c r="DE150" i="1"/>
  <c r="K461" i="1"/>
  <c r="AP436" i="1"/>
  <c r="EU16" i="1"/>
  <c r="DU168" i="1"/>
  <c r="EG469" i="1"/>
  <c r="BA135" i="1"/>
  <c r="DT452" i="1"/>
  <c r="K43" i="1"/>
  <c r="Y496" i="1"/>
  <c r="DF186" i="1"/>
  <c r="DH483" i="1"/>
  <c r="CR216" i="1"/>
  <c r="DE88" i="1"/>
  <c r="EJ181" i="1"/>
  <c r="CE171" i="1"/>
  <c r="CR495" i="1"/>
  <c r="CR133" i="1"/>
  <c r="DG360" i="1"/>
  <c r="BB282" i="1"/>
  <c r="BC76" i="1"/>
  <c r="DF339" i="1"/>
  <c r="DT341" i="1"/>
  <c r="CS39" i="1"/>
  <c r="EW164" i="1"/>
  <c r="EJ480" i="1"/>
  <c r="CC144" i="1"/>
  <c r="BC234" i="1"/>
  <c r="L238" i="1"/>
  <c r="CC157" i="1"/>
  <c r="M203" i="1"/>
  <c r="N121" i="1"/>
  <c r="N5052" i="5"/>
  <c r="DG27" i="1"/>
  <c r="AO181" i="1"/>
  <c r="L329" i="1"/>
  <c r="BF2" i="2"/>
  <c r="DT383" i="1"/>
  <c r="BR422" i="1"/>
  <c r="M426" i="1"/>
  <c r="DT228" i="1"/>
  <c r="AM434" i="1"/>
  <c r="DF455" i="1"/>
  <c r="AA116" i="1"/>
  <c r="AB386" i="1"/>
  <c r="DT351" i="1"/>
  <c r="EX108" i="1"/>
  <c r="CQ219" i="1"/>
  <c r="BO149" i="1"/>
  <c r="BP190" i="1"/>
  <c r="AN406" i="1"/>
  <c r="EI28" i="1"/>
  <c r="AO177" i="1"/>
  <c r="CD486" i="1"/>
  <c r="BC237" i="1"/>
  <c r="EU68" i="1"/>
  <c r="DF171" i="1"/>
  <c r="M169" i="1"/>
  <c r="DV150" i="1"/>
  <c r="AA317" i="1"/>
  <c r="N3879" i="5"/>
  <c r="N2441" i="5"/>
  <c r="N4025" i="5"/>
  <c r="N2135" i="5"/>
  <c r="N5507" i="5"/>
  <c r="N845" i="5"/>
  <c r="N1532" i="5"/>
  <c r="EI427" i="1"/>
  <c r="AM301" i="1"/>
  <c r="BR141" i="1"/>
  <c r="CD463" i="1"/>
  <c r="BD71" i="1"/>
  <c r="DH41" i="1"/>
  <c r="CQ11" i="1"/>
  <c r="DF180" i="1"/>
  <c r="CF38" i="1"/>
  <c r="CT17" i="1"/>
  <c r="DT451" i="1"/>
  <c r="CS352" i="1"/>
  <c r="BR334" i="1"/>
  <c r="AO131" i="1"/>
  <c r="EG121" i="1"/>
  <c r="BB286" i="1"/>
  <c r="EI480" i="1"/>
  <c r="DE492" i="1"/>
  <c r="EX452" i="1"/>
  <c r="AM457" i="1"/>
  <c r="BO93" i="1"/>
  <c r="BC49" i="1"/>
  <c r="EG434" i="1"/>
  <c r="DS140" i="1"/>
  <c r="EH216" i="1"/>
  <c r="BR260" i="1"/>
  <c r="CQ72" i="1"/>
  <c r="BO243" i="1"/>
  <c r="EG351" i="1"/>
  <c r="AO183" i="1"/>
  <c r="CD329" i="1"/>
  <c r="CC441" i="1"/>
  <c r="CQ413" i="1"/>
  <c r="BD22" i="1"/>
  <c r="AA450" i="1"/>
  <c r="CD89" i="1"/>
  <c r="AM266" i="1"/>
  <c r="Y286" i="1"/>
  <c r="Y406" i="1"/>
  <c r="EV98" i="1"/>
  <c r="DE68" i="1"/>
  <c r="CE186" i="1"/>
  <c r="BD452" i="1"/>
  <c r="Z36" i="1"/>
  <c r="AM373" i="1"/>
  <c r="M265" i="1"/>
  <c r="DE193" i="1"/>
  <c r="CS97" i="1"/>
  <c r="AB463" i="1"/>
  <c r="BD396" i="1"/>
  <c r="DF102" i="1"/>
  <c r="DH470" i="1"/>
  <c r="CQ248" i="1"/>
  <c r="BR169" i="1"/>
  <c r="DS278" i="1"/>
  <c r="N248" i="1"/>
  <c r="N452" i="1"/>
  <c r="N346" i="1"/>
  <c r="CF382" i="1"/>
  <c r="DE121" i="1"/>
  <c r="BD98" i="1"/>
  <c r="CR415" i="1"/>
  <c r="EG122" i="1"/>
  <c r="AO44" i="1"/>
  <c r="CF444" i="1"/>
  <c r="M47" i="1"/>
  <c r="DS204" i="1"/>
  <c r="CQ267" i="1"/>
  <c r="DU44" i="1"/>
  <c r="DU481" i="1"/>
  <c r="BQ167" i="1"/>
  <c r="EU422" i="1"/>
  <c r="DG489" i="1"/>
  <c r="BA261" i="1"/>
  <c r="BC233" i="1"/>
  <c r="DF241" i="1"/>
  <c r="BQ81" i="1"/>
  <c r="DG457" i="1"/>
  <c r="EV131" i="1"/>
  <c r="DT444" i="1"/>
  <c r="EH334" i="1"/>
  <c r="AP407" i="1"/>
  <c r="DT242" i="1"/>
  <c r="CQ421" i="1"/>
  <c r="K109" i="1"/>
  <c r="EJ415" i="1"/>
  <c r="EX154" i="1"/>
  <c r="K160" i="1"/>
  <c r="CF122" i="1"/>
  <c r="EH287" i="1"/>
  <c r="CD135" i="1"/>
  <c r="EJ439" i="1"/>
  <c r="BA325" i="1"/>
  <c r="CR418" i="1"/>
  <c r="Z15" i="1"/>
  <c r="DU156" i="1"/>
  <c r="DF428" i="1"/>
  <c r="EJ352" i="1"/>
  <c r="M131" i="1"/>
  <c r="EU362" i="1"/>
  <c r="DV389" i="1"/>
  <c r="EJ250" i="1"/>
  <c r="DH152" i="1"/>
  <c r="DG209" i="1"/>
  <c r="DV148" i="1"/>
  <c r="BA132" i="1"/>
  <c r="DT104" i="1"/>
  <c r="EG419" i="1"/>
  <c r="AP10" i="1"/>
  <c r="CS26" i="1"/>
  <c r="K396" i="1"/>
  <c r="AB257" i="1"/>
  <c r="EV207" i="1"/>
  <c r="AO415" i="1"/>
  <c r="DE208" i="1"/>
  <c r="DT376" i="1"/>
  <c r="EJ313" i="1"/>
  <c r="DH202" i="1"/>
  <c r="AN236" i="1"/>
  <c r="EX270" i="1"/>
  <c r="EW185" i="1"/>
  <c r="AB231" i="1"/>
  <c r="DT498" i="1"/>
  <c r="EU451" i="1"/>
  <c r="AN408" i="1"/>
  <c r="Y292" i="1"/>
  <c r="BD487" i="1"/>
  <c r="BR352" i="1"/>
  <c r="BD249" i="1"/>
  <c r="DE66" i="1"/>
  <c r="BD444" i="1"/>
  <c r="N172" i="1"/>
  <c r="EV113" i="1"/>
  <c r="AO497" i="1"/>
  <c r="L34" i="1"/>
  <c r="CC179" i="1"/>
  <c r="EG429" i="1"/>
  <c r="N245" i="1"/>
  <c r="CQ70" i="1"/>
  <c r="EW184" i="1"/>
  <c r="DT487" i="1"/>
  <c r="DE207" i="1"/>
  <c r="AA51" i="1"/>
  <c r="Y230" i="1"/>
  <c r="AA228" i="1"/>
  <c r="CD155" i="1"/>
  <c r="DT306" i="1"/>
  <c r="EX410" i="1"/>
  <c r="DU376" i="1"/>
  <c r="BB411" i="1"/>
  <c r="AP97" i="1"/>
  <c r="AP315" i="1"/>
  <c r="DV233" i="1"/>
  <c r="CT56" i="1"/>
  <c r="CR368" i="1"/>
  <c r="BR133" i="1"/>
  <c r="EW206" i="1"/>
  <c r="CF478" i="1"/>
  <c r="N130" i="1"/>
  <c r="AP45" i="1"/>
  <c r="AB308" i="1"/>
  <c r="BC373" i="1"/>
  <c r="EW116" i="1"/>
  <c r="N109" i="1"/>
  <c r="L335" i="1"/>
  <c r="DU210" i="1"/>
  <c r="K102" i="1"/>
  <c r="M227" i="1"/>
  <c r="EJ217" i="1"/>
  <c r="EG141" i="1"/>
  <c r="CR333" i="1"/>
  <c r="EW189" i="1"/>
  <c r="DV11" i="1"/>
  <c r="DT315" i="1"/>
  <c r="EU418" i="1"/>
  <c r="AN268" i="1"/>
  <c r="DV31" i="1"/>
  <c r="AA129" i="1"/>
  <c r="BA181" i="1"/>
  <c r="EV493" i="1"/>
  <c r="EG206" i="1"/>
  <c r="BA118" i="1"/>
  <c r="BA241" i="1"/>
  <c r="Z295" i="1"/>
  <c r="CD40" i="1"/>
  <c r="DF127" i="1"/>
  <c r="M368" i="1"/>
  <c r="CS343" i="1"/>
  <c r="DU242" i="1"/>
  <c r="CF455" i="1"/>
  <c r="AM128" i="1"/>
  <c r="EU278" i="1"/>
  <c r="DH458" i="1"/>
  <c r="K420" i="1"/>
  <c r="L231" i="1"/>
  <c r="AP311" i="1"/>
  <c r="CE469" i="1"/>
  <c r="EU358" i="1"/>
  <c r="DV232" i="1"/>
  <c r="BB419" i="1"/>
  <c r="AM485" i="1"/>
  <c r="EH214" i="1"/>
  <c r="BD296" i="1"/>
  <c r="CF300" i="1"/>
  <c r="BC33" i="1"/>
  <c r="CF230" i="1"/>
  <c r="DH58" i="1"/>
  <c r="DV10" i="1"/>
  <c r="EI446" i="1"/>
  <c r="BD499" i="1"/>
  <c r="EI186" i="1"/>
  <c r="EU18" i="1"/>
  <c r="AM199" i="1"/>
  <c r="BQ218" i="1"/>
  <c r="M362" i="1"/>
  <c r="Z267" i="1"/>
  <c r="CR263" i="1"/>
  <c r="AN365" i="1"/>
  <c r="EV320" i="1"/>
  <c r="EW104" i="1"/>
  <c r="CS199" i="1"/>
  <c r="AP88" i="1"/>
  <c r="K182" i="1"/>
  <c r="EI134" i="1"/>
  <c r="EW91" i="1"/>
  <c r="EV237" i="1"/>
  <c r="EG66" i="1"/>
  <c r="DH350" i="1"/>
  <c r="DV296" i="1"/>
  <c r="AA451" i="1"/>
  <c r="BB18" i="1"/>
  <c r="CE167" i="1"/>
  <c r="DV274" i="1"/>
  <c r="DV285" i="1"/>
  <c r="DV29" i="1"/>
  <c r="CD168" i="1"/>
  <c r="DU244" i="1"/>
  <c r="AB71" i="1"/>
  <c r="Y55" i="1"/>
  <c r="CR482" i="1"/>
  <c r="DS280" i="1"/>
  <c r="Y148" i="1"/>
  <c r="BP57" i="1"/>
  <c r="BA253" i="1"/>
  <c r="DH108" i="1"/>
  <c r="BP256" i="1"/>
  <c r="DU53" i="1"/>
  <c r="L261" i="1"/>
  <c r="EJ103" i="1"/>
  <c r="AO259" i="1"/>
  <c r="EH314" i="1"/>
  <c r="BO337" i="1"/>
  <c r="EU157" i="1"/>
  <c r="AN286" i="1"/>
  <c r="Y102" i="1"/>
  <c r="DG152" i="1"/>
  <c r="BO422" i="1"/>
  <c r="M172" i="1"/>
  <c r="EJ285" i="1"/>
  <c r="DF438" i="1"/>
  <c r="CS262" i="1"/>
  <c r="EH249" i="1"/>
  <c r="CT308" i="1"/>
  <c r="Z152" i="1"/>
  <c r="EX479" i="1"/>
  <c r="DF264" i="1"/>
  <c r="CD137" i="1"/>
  <c r="Y207" i="1"/>
  <c r="EV83" i="1"/>
  <c r="AM97" i="1"/>
  <c r="EG335" i="1"/>
  <c r="N204" i="1"/>
  <c r="BA148" i="1"/>
  <c r="Z270" i="1"/>
  <c r="AO11" i="1"/>
  <c r="DS282" i="1"/>
  <c r="AP316" i="1"/>
  <c r="AN330" i="1"/>
  <c r="DU269" i="1"/>
  <c r="DV62" i="1"/>
  <c r="CF497" i="1"/>
  <c r="DU127" i="1"/>
  <c r="DT305" i="1"/>
  <c r="DU292" i="1"/>
  <c r="AA349" i="1"/>
  <c r="EJ107" i="1"/>
  <c r="CC317" i="1"/>
  <c r="AP33" i="1"/>
  <c r="CQ77" i="1"/>
  <c r="BC393" i="1"/>
  <c r="DG24" i="1"/>
  <c r="BO425" i="1"/>
  <c r="EX191" i="1"/>
  <c r="CR105" i="1"/>
  <c r="DS250" i="1"/>
  <c r="BQ390" i="1"/>
  <c r="BO458" i="1"/>
  <c r="M103" i="1"/>
  <c r="EV430" i="1"/>
  <c r="CE160" i="1"/>
  <c r="CD95" i="1"/>
  <c r="AB65" i="1"/>
  <c r="CS70" i="1"/>
  <c r="EV177" i="1"/>
  <c r="DG265" i="1"/>
  <c r="K80" i="1"/>
  <c r="AB169" i="1"/>
  <c r="BO365" i="1"/>
  <c r="CD229" i="1"/>
  <c r="BB166" i="1"/>
  <c r="DS111" i="1"/>
  <c r="EV455" i="1"/>
  <c r="N323" i="1"/>
  <c r="AN180" i="1"/>
  <c r="BR282" i="1"/>
  <c r="AM221" i="1"/>
  <c r="BA116" i="1"/>
  <c r="EJ309" i="1"/>
  <c r="Z140" i="1"/>
  <c r="CS56" i="1"/>
  <c r="BO363" i="1"/>
  <c r="EG461" i="1"/>
  <c r="CE125" i="1"/>
  <c r="CD167" i="1"/>
  <c r="DS173" i="1"/>
  <c r="DV279" i="1"/>
  <c r="CC25" i="1"/>
  <c r="DT191" i="1"/>
  <c r="EW155" i="1"/>
  <c r="AB453" i="1"/>
  <c r="EW262" i="1"/>
  <c r="CR97" i="1"/>
  <c r="DV45" i="1"/>
  <c r="CQ364" i="1"/>
  <c r="M446" i="1"/>
  <c r="BC87" i="1"/>
  <c r="CR430" i="1"/>
  <c r="AN323" i="1"/>
  <c r="BP54" i="1"/>
  <c r="CT466" i="1"/>
  <c r="CT201" i="1"/>
  <c r="AN247" i="1"/>
  <c r="CT173" i="1"/>
  <c r="DE435" i="1"/>
  <c r="BD414" i="1"/>
  <c r="BA221" i="1"/>
  <c r="DT44" i="1"/>
  <c r="BP131" i="1"/>
  <c r="K378" i="1"/>
  <c r="DU208" i="1"/>
  <c r="DT366" i="1"/>
  <c r="DG278" i="1"/>
  <c r="EV245" i="1"/>
  <c r="CT310" i="1"/>
  <c r="AP202" i="1"/>
  <c r="AN369" i="1"/>
  <c r="EU178" i="1"/>
  <c r="BA396" i="1"/>
  <c r="EG240" i="1"/>
  <c r="EG261" i="1"/>
  <c r="BC253" i="1"/>
  <c r="L376" i="1"/>
  <c r="BB159" i="1"/>
  <c r="DS23" i="1"/>
  <c r="AO488" i="1"/>
  <c r="Z88" i="1"/>
  <c r="EH321" i="1"/>
  <c r="CS379" i="1"/>
  <c r="EG490" i="1"/>
  <c r="DH228" i="1"/>
  <c r="AP402" i="1"/>
  <c r="Z370" i="1"/>
  <c r="Y40" i="1"/>
  <c r="AA63" i="1"/>
  <c r="EG396" i="1"/>
  <c r="EJ260" i="1"/>
  <c r="AP29" i="1"/>
  <c r="DT441" i="1"/>
  <c r="EG346" i="1"/>
  <c r="CR174" i="1"/>
  <c r="K81" i="1"/>
  <c r="EU324" i="1"/>
  <c r="CS279" i="1"/>
  <c r="K247" i="1"/>
  <c r="CD46" i="1"/>
  <c r="EV454" i="1"/>
  <c r="AP347" i="1"/>
  <c r="DU115" i="1"/>
  <c r="CE471" i="1"/>
  <c r="DS320" i="1"/>
  <c r="BP236" i="1"/>
  <c r="EV426" i="1"/>
  <c r="BA449" i="1"/>
  <c r="AP456" i="1"/>
  <c r="BD318" i="1"/>
  <c r="BP391" i="1"/>
  <c r="Y117" i="1"/>
  <c r="CQ160" i="1"/>
  <c r="Z427" i="1"/>
  <c r="EW220" i="1"/>
  <c r="CD75" i="1"/>
  <c r="DF297" i="1"/>
  <c r="EW227" i="1"/>
  <c r="BB35" i="1"/>
  <c r="K115" i="1"/>
  <c r="M380" i="1"/>
  <c r="DS460" i="1"/>
  <c r="AB214" i="1"/>
  <c r="M63" i="1"/>
  <c r="CC126" i="1"/>
  <c r="CD300" i="1"/>
  <c r="AB492" i="1"/>
  <c r="EW443" i="1"/>
  <c r="AN334" i="1"/>
  <c r="CS104" i="1"/>
  <c r="N88" i="1"/>
  <c r="CR351" i="1"/>
  <c r="N34" i="1"/>
  <c r="K319" i="1"/>
  <c r="BP474" i="1"/>
  <c r="BB186" i="1"/>
  <c r="BR475" i="1"/>
  <c r="N6736" i="5"/>
  <c r="N5" i="5"/>
  <c r="N5639" i="5"/>
  <c r="N1421" i="5"/>
  <c r="N6441" i="5"/>
  <c r="N1026" i="5"/>
  <c r="N339" i="5"/>
  <c r="EV179" i="1"/>
  <c r="AP145" i="1"/>
  <c r="BA112" i="1"/>
  <c r="BD392" i="1"/>
  <c r="CD399" i="1"/>
  <c r="AN239" i="1"/>
  <c r="BP479" i="1"/>
  <c r="EW257" i="1"/>
  <c r="CF60" i="1"/>
  <c r="AA131" i="1"/>
  <c r="BP339" i="1"/>
  <c r="AN466" i="1"/>
  <c r="EH152" i="1"/>
  <c r="L384" i="1"/>
  <c r="AA45" i="1"/>
  <c r="N155" i="1"/>
  <c r="EV118" i="1"/>
  <c r="L363" i="1"/>
  <c r="BC196" i="1"/>
  <c r="L434" i="1"/>
  <c r="DE241" i="1"/>
  <c r="BQ391" i="1"/>
  <c r="CQ452" i="1"/>
  <c r="EW385" i="1"/>
  <c r="AA121" i="1"/>
  <c r="EU446" i="1"/>
  <c r="CD173" i="1"/>
  <c r="AA236" i="1"/>
  <c r="EJ50" i="1"/>
  <c r="EU479" i="1"/>
  <c r="DF215" i="1"/>
  <c r="CR64" i="1"/>
  <c r="CC393" i="1"/>
  <c r="Z244" i="1"/>
  <c r="M127" i="1"/>
  <c r="EI399" i="1"/>
  <c r="BC109" i="1"/>
  <c r="CS268" i="1"/>
  <c r="Z449" i="1"/>
  <c r="DT400" i="1"/>
  <c r="Y375" i="1"/>
  <c r="BR237" i="1"/>
  <c r="DE195" i="1"/>
  <c r="EH187" i="1"/>
  <c r="Y323" i="1"/>
  <c r="AN443" i="1"/>
  <c r="AM449" i="1"/>
  <c r="N32" i="1"/>
  <c r="EJ340" i="1"/>
  <c r="BQ160" i="1"/>
  <c r="AO247" i="1"/>
  <c r="BA124" i="1"/>
  <c r="K474" i="1"/>
  <c r="EH343" i="1"/>
  <c r="DS340" i="1"/>
  <c r="AM383" i="1"/>
  <c r="BR353" i="1"/>
  <c r="EX344" i="1"/>
  <c r="DE80" i="1"/>
  <c r="AN303" i="1"/>
  <c r="EG473" i="1"/>
  <c r="AN30" i="1"/>
  <c r="DS405" i="1"/>
  <c r="EJ460" i="1"/>
  <c r="AP34" i="1"/>
  <c r="EX211" i="1"/>
  <c r="DG196" i="1"/>
  <c r="CC62" i="1"/>
  <c r="AA345" i="1"/>
  <c r="EX356" i="1"/>
  <c r="EX32" i="1"/>
  <c r="AN218" i="1"/>
  <c r="DV354" i="1"/>
  <c r="CC327" i="1"/>
  <c r="EJ223" i="1"/>
  <c r="N1386" i="5"/>
  <c r="N6303" i="5"/>
  <c r="N414" i="5"/>
  <c r="N6422" i="5"/>
  <c r="N1822" i="5"/>
  <c r="N756" i="5"/>
  <c r="N6912" i="5"/>
  <c r="BP151" i="1"/>
  <c r="AA119" i="1"/>
  <c r="DV220" i="1"/>
  <c r="CR433" i="1"/>
  <c r="BP373" i="1"/>
  <c r="EG446" i="1"/>
  <c r="EV34" i="1"/>
  <c r="CR486" i="1"/>
  <c r="BC446" i="1"/>
  <c r="EH44" i="1"/>
  <c r="BR225" i="1"/>
  <c r="DF96" i="1"/>
  <c r="DT455" i="1"/>
  <c r="CS273" i="1"/>
  <c r="EV395" i="1"/>
  <c r="EJ100" i="1"/>
  <c r="DU319" i="1"/>
  <c r="EG169" i="1"/>
  <c r="Y472" i="1"/>
  <c r="BR301" i="1"/>
  <c r="CC465" i="1"/>
  <c r="BO410" i="1"/>
  <c r="CR201" i="1"/>
  <c r="DE329" i="1"/>
  <c r="K365" i="1"/>
  <c r="L280" i="1"/>
  <c r="BQ462" i="1"/>
  <c r="CS412" i="1"/>
  <c r="DS478" i="1"/>
  <c r="DU249" i="1"/>
  <c r="EW181" i="1"/>
  <c r="AA225" i="1"/>
  <c r="DU444" i="1"/>
  <c r="CS487" i="1"/>
  <c r="CS29" i="1"/>
  <c r="DU433" i="1"/>
  <c r="Y294" i="1"/>
  <c r="BB175" i="1"/>
  <c r="CE346" i="1"/>
  <c r="CD66" i="1"/>
  <c r="CC233" i="1"/>
  <c r="AM73" i="1"/>
  <c r="K358" i="1"/>
  <c r="N476" i="1"/>
  <c r="DF362" i="1"/>
  <c r="AA79" i="1"/>
  <c r="EI376" i="1"/>
  <c r="AN393" i="1"/>
  <c r="EJ23" i="1"/>
  <c r="N170" i="1"/>
  <c r="CF421" i="1"/>
  <c r="CS420" i="1"/>
  <c r="BC369" i="1"/>
  <c r="AM189" i="1"/>
  <c r="Y305" i="1"/>
  <c r="DH200" i="1"/>
  <c r="CD382" i="1"/>
  <c r="EI386" i="1"/>
  <c r="N416" i="1"/>
  <c r="BD336" i="1"/>
  <c r="DE58" i="1"/>
  <c r="AM471" i="1"/>
  <c r="DG187" i="1"/>
  <c r="BA375" i="1"/>
  <c r="AN458" i="1"/>
  <c r="CD61" i="1"/>
  <c r="AB143" i="1"/>
  <c r="AA256" i="1"/>
  <c r="AB86" i="1"/>
  <c r="CS401" i="1"/>
  <c r="EW380" i="1"/>
  <c r="BR453" i="1"/>
  <c r="DH223" i="1"/>
  <c r="AA371" i="1"/>
  <c r="DF276" i="1"/>
  <c r="EG439" i="1"/>
  <c r="BB441" i="1"/>
  <c r="CR118" i="1"/>
  <c r="BR180" i="1"/>
  <c r="EU134" i="1"/>
  <c r="AB228" i="1"/>
  <c r="BO401" i="1"/>
  <c r="BR290" i="1"/>
  <c r="DH398" i="1"/>
  <c r="BQ28" i="1"/>
  <c r="AP374" i="1"/>
  <c r="N297" i="1"/>
  <c r="EX87" i="1"/>
  <c r="CC408" i="1"/>
  <c r="EX455" i="1"/>
  <c r="BD370" i="1"/>
  <c r="EG81" i="1"/>
  <c r="EV359" i="1"/>
  <c r="CS154" i="1"/>
  <c r="AO413" i="1"/>
  <c r="CE235" i="1"/>
  <c r="EJ109" i="1"/>
  <c r="BD375" i="1"/>
  <c r="DV311" i="1"/>
  <c r="AA56" i="1"/>
  <c r="BD181" i="1"/>
  <c r="BR100" i="1"/>
  <c r="CF356" i="1"/>
  <c r="BC212" i="1"/>
  <c r="Z481" i="1"/>
  <c r="Z486" i="1"/>
  <c r="EH210" i="1"/>
  <c r="CC210" i="1"/>
  <c r="DE315" i="1"/>
  <c r="M500" i="1"/>
  <c r="L10" i="1"/>
  <c r="BQ192" i="1"/>
  <c r="BO91" i="1"/>
  <c r="AO93" i="1"/>
  <c r="AA117" i="1"/>
  <c r="EH108" i="1"/>
  <c r="CQ224" i="1"/>
  <c r="Z470" i="1"/>
  <c r="BA466" i="1"/>
  <c r="AM348" i="1"/>
  <c r="AB275" i="1"/>
  <c r="EV294" i="1"/>
  <c r="M88" i="1"/>
  <c r="DU332" i="1"/>
  <c r="BR373" i="1"/>
  <c r="EI81" i="1"/>
  <c r="DU34" i="1"/>
  <c r="AB92" i="1"/>
  <c r="AP300" i="1"/>
  <c r="EJ127" i="1"/>
  <c r="CD30" i="1"/>
  <c r="EW152" i="1"/>
  <c r="CR396" i="1"/>
  <c r="AO219" i="1"/>
  <c r="BQ467" i="1"/>
  <c r="EI396" i="1"/>
  <c r="DE359" i="1"/>
  <c r="EG269" i="1"/>
  <c r="K446" i="1"/>
  <c r="BO324" i="1"/>
  <c r="BD461" i="1"/>
  <c r="CT339" i="1"/>
  <c r="AP94" i="1"/>
  <c r="AB382" i="1"/>
  <c r="DE157" i="1"/>
  <c r="DV322" i="1"/>
  <c r="DV266" i="1"/>
  <c r="K303" i="1"/>
  <c r="AB356" i="1"/>
  <c r="AN80" i="1"/>
  <c r="EI56" i="1"/>
  <c r="BA226" i="1"/>
  <c r="DE248" i="1"/>
  <c r="DV450" i="1"/>
  <c r="EX80" i="1"/>
  <c r="EJ291" i="1"/>
  <c r="DS243" i="1"/>
  <c r="M483" i="1"/>
  <c r="N240" i="1"/>
  <c r="CF215" i="1"/>
  <c r="BO110" i="1"/>
  <c r="DF229" i="1"/>
  <c r="AM366" i="1"/>
  <c r="EH358" i="1"/>
  <c r="CF135" i="1"/>
  <c r="BO165" i="1"/>
  <c r="CD35" i="1"/>
  <c r="M443" i="1"/>
  <c r="DU386" i="1"/>
  <c r="DF85" i="1"/>
  <c r="N220" i="1"/>
  <c r="BD385" i="1"/>
  <c r="CF113" i="1"/>
  <c r="EX472" i="1"/>
  <c r="Z369" i="1"/>
  <c r="EW279" i="1"/>
  <c r="CD123" i="1"/>
  <c r="EW310" i="1"/>
  <c r="N71" i="1"/>
  <c r="EW241" i="1"/>
  <c r="DE111" i="1"/>
  <c r="CQ492" i="1"/>
  <c r="DV52" i="1"/>
  <c r="DE431" i="1"/>
  <c r="Z269" i="1"/>
  <c r="EH106" i="1"/>
  <c r="BP178" i="1"/>
  <c r="CE165" i="1"/>
  <c r="M200" i="1"/>
  <c r="DE33" i="1"/>
  <c r="EJ35" i="1"/>
  <c r="DH264" i="1"/>
  <c r="EV133" i="1"/>
  <c r="DF172" i="1"/>
  <c r="DG399" i="1"/>
  <c r="CQ382" i="1"/>
  <c r="L115" i="1"/>
  <c r="EH39" i="1"/>
  <c r="DE395" i="1"/>
  <c r="DF305" i="1"/>
  <c r="Y243" i="1"/>
  <c r="DG407" i="1"/>
  <c r="AY2" i="2"/>
  <c r="EJ469" i="1"/>
  <c r="EX248" i="1"/>
  <c r="CQ56" i="1"/>
  <c r="AA411" i="1"/>
  <c r="AB229" i="1"/>
  <c r="DH190" i="1"/>
  <c r="BR54" i="1"/>
  <c r="CQ350" i="1"/>
  <c r="M110" i="1"/>
  <c r="CS450" i="1"/>
  <c r="Y449" i="1"/>
  <c r="CS277" i="1"/>
  <c r="DT30" i="1"/>
  <c r="CT251" i="1"/>
  <c r="EW470" i="1"/>
  <c r="CQ391" i="1"/>
  <c r="EX288" i="1"/>
  <c r="AO464" i="1"/>
  <c r="EX52" i="1"/>
  <c r="EJ9" i="1"/>
  <c r="CR353" i="1"/>
  <c r="BP106" i="1"/>
  <c r="DH252" i="1"/>
  <c r="CT243" i="1"/>
  <c r="K357" i="1"/>
  <c r="DE167" i="1"/>
  <c r="EH36" i="1"/>
  <c r="CS474" i="1"/>
  <c r="EH88" i="1"/>
  <c r="EU480" i="1"/>
  <c r="M300" i="1"/>
  <c r="CR146" i="1"/>
  <c r="Z367" i="1"/>
  <c r="EV351" i="1"/>
  <c r="EV279" i="1"/>
  <c r="DU355" i="1"/>
  <c r="CF403" i="1"/>
  <c r="DU285" i="1"/>
  <c r="EU17" i="1"/>
  <c r="CS386" i="1"/>
  <c r="M38" i="1"/>
  <c r="EW337" i="1"/>
  <c r="DU105" i="1"/>
  <c r="DT409" i="1"/>
  <c r="CD225" i="1"/>
  <c r="CC68" i="1"/>
  <c r="Y368" i="1"/>
  <c r="DH420" i="1"/>
  <c r="Z18" i="1"/>
  <c r="BC38" i="1"/>
  <c r="EW190" i="1"/>
  <c r="CS349" i="1"/>
  <c r="BQ306" i="1"/>
  <c r="DH295" i="1"/>
  <c r="DE299" i="1"/>
  <c r="EG353" i="1"/>
  <c r="CD267" i="1"/>
  <c r="DH71" i="1"/>
  <c r="AP258" i="1"/>
  <c r="BO320" i="1"/>
  <c r="BQ396" i="1"/>
  <c r="DG438" i="1"/>
  <c r="L112" i="1"/>
  <c r="AB293" i="1"/>
  <c r="EH54" i="1"/>
  <c r="BR381" i="1"/>
  <c r="DU182" i="1"/>
  <c r="BA323" i="1"/>
  <c r="DH40" i="1"/>
  <c r="DF445" i="1"/>
  <c r="DV228" i="1"/>
  <c r="N207" i="1"/>
  <c r="BR281" i="1"/>
  <c r="BC334" i="1"/>
  <c r="DS458" i="1"/>
  <c r="DS459" i="1"/>
  <c r="BD54" i="1"/>
  <c r="CT104" i="1"/>
  <c r="EJ337" i="1"/>
  <c r="DG188" i="1"/>
  <c r="CC403" i="1"/>
  <c r="BR347" i="1"/>
  <c r="EI403" i="1"/>
  <c r="EG475" i="1"/>
  <c r="AB120" i="1"/>
  <c r="CS290" i="1"/>
  <c r="DH465" i="1"/>
  <c r="BC257" i="1"/>
  <c r="DG102" i="1"/>
  <c r="CD326" i="1"/>
  <c r="CF456" i="1"/>
  <c r="CE143" i="1"/>
  <c r="AO53" i="1"/>
  <c r="CT457" i="1"/>
  <c r="Y229" i="1"/>
  <c r="CD193" i="1"/>
  <c r="EV267" i="1"/>
  <c r="CF15" i="1"/>
  <c r="EJ119" i="1"/>
  <c r="AB179" i="1"/>
  <c r="AM238" i="1"/>
  <c r="EU287" i="1"/>
  <c r="BA137" i="1"/>
  <c r="DS138" i="1"/>
  <c r="BQ476" i="1"/>
  <c r="EI269" i="1"/>
  <c r="BP182" i="1"/>
  <c r="CQ379" i="1"/>
  <c r="CQ192" i="1"/>
  <c r="DG22" i="1"/>
  <c r="K31" i="1"/>
  <c r="EH145" i="1"/>
  <c r="CF269" i="1"/>
  <c r="EU80" i="1"/>
  <c r="CT230" i="1"/>
  <c r="CS236" i="1"/>
  <c r="M178" i="1"/>
  <c r="BA47" i="1"/>
  <c r="EH430" i="1"/>
  <c r="DV19" i="1"/>
  <c r="DE330" i="1"/>
  <c r="EI157" i="1"/>
  <c r="CF465" i="1"/>
  <c r="CT110" i="1"/>
  <c r="BB423" i="1"/>
  <c r="DH143" i="1"/>
  <c r="CT64" i="1"/>
  <c r="CR381" i="1"/>
  <c r="AP499" i="1"/>
  <c r="CF30" i="1"/>
  <c r="BB487" i="1"/>
  <c r="DV184" i="1"/>
  <c r="EW115" i="1"/>
  <c r="CR369" i="1"/>
  <c r="CF108" i="1"/>
  <c r="BB126" i="1"/>
  <c r="BP33" i="1"/>
  <c r="AB53" i="1"/>
  <c r="BC58" i="1"/>
  <c r="EX422" i="1"/>
  <c r="Z164" i="1"/>
  <c r="BA459" i="1"/>
  <c r="EX60" i="1"/>
  <c r="CE139" i="1"/>
  <c r="BA428" i="1"/>
  <c r="EW407" i="1"/>
  <c r="AO361" i="1"/>
  <c r="AN462" i="1"/>
  <c r="AA500" i="1"/>
  <c r="BQ58" i="1"/>
  <c r="L493" i="1"/>
  <c r="L263" i="1"/>
  <c r="BQ38" i="1"/>
  <c r="AA10" i="1"/>
  <c r="CE483" i="1"/>
  <c r="BP403" i="1"/>
  <c r="CR406" i="1"/>
  <c r="CC264" i="1"/>
  <c r="Y27" i="1"/>
  <c r="BQ333" i="1"/>
  <c r="BR70" i="1"/>
  <c r="CF192" i="1"/>
  <c r="AN326" i="1"/>
  <c r="DU331" i="1"/>
  <c r="DF175" i="1"/>
  <c r="AM14" i="1"/>
  <c r="CC58" i="1"/>
  <c r="EX328" i="1"/>
  <c r="CQ247" i="1"/>
  <c r="M344" i="1"/>
  <c r="K174" i="1"/>
  <c r="AP193" i="1"/>
  <c r="EH186" i="1"/>
  <c r="BD386" i="1"/>
  <c r="K484" i="1"/>
  <c r="AA295" i="1"/>
  <c r="AO185" i="1"/>
  <c r="CC252" i="1"/>
  <c r="EI203" i="1"/>
  <c r="L454" i="1"/>
  <c r="BD387" i="1"/>
  <c r="BR177" i="1"/>
  <c r="DS70" i="1"/>
  <c r="BC271" i="1"/>
  <c r="BB89" i="1"/>
  <c r="CF340" i="1"/>
  <c r="DT78" i="1"/>
  <c r="AP61" i="1"/>
  <c r="M253" i="1"/>
  <c r="DF11" i="1"/>
  <c r="EJ34" i="1"/>
  <c r="CF328" i="1"/>
  <c r="DT470" i="1"/>
  <c r="CC245" i="1"/>
  <c r="CE34" i="1"/>
  <c r="BC186" i="1"/>
  <c r="DS162" i="1"/>
  <c r="CE131" i="1"/>
  <c r="BP164" i="1"/>
  <c r="DV387" i="1"/>
  <c r="CE465" i="1"/>
  <c r="DU22" i="1"/>
  <c r="EG361" i="1"/>
  <c r="BP348" i="1"/>
  <c r="CC398" i="1"/>
  <c r="K90" i="1"/>
  <c r="CT186" i="1"/>
  <c r="CT305" i="1"/>
  <c r="EH196" i="1"/>
  <c r="BR253" i="1"/>
  <c r="CR57" i="1"/>
  <c r="BP63" i="1"/>
  <c r="BO171" i="1"/>
  <c r="BR121" i="1"/>
  <c r="K216" i="1"/>
  <c r="DV270" i="1"/>
  <c r="EI190" i="1"/>
  <c r="M294" i="1"/>
  <c r="CF185" i="1"/>
  <c r="BB43" i="1"/>
  <c r="N5649" i="5"/>
  <c r="N5116" i="5"/>
  <c r="N1118" i="5"/>
  <c r="N2370" i="5"/>
  <c r="N2101" i="5"/>
  <c r="N6048" i="5"/>
  <c r="N188" i="5"/>
  <c r="CD356" i="1"/>
  <c r="EW246" i="1"/>
  <c r="BD247" i="1"/>
  <c r="BQ39" i="1"/>
  <c r="AP262" i="1"/>
  <c r="BQ281" i="1"/>
  <c r="DV110" i="1"/>
  <c r="BD100" i="1"/>
  <c r="EJ306" i="1"/>
  <c r="M183" i="1"/>
  <c r="DT442" i="1"/>
  <c r="BO48" i="1"/>
  <c r="BD470" i="1"/>
  <c r="EI162" i="1"/>
  <c r="Z162" i="1"/>
  <c r="M161" i="1"/>
  <c r="AO255" i="1"/>
  <c r="AO107" i="1"/>
  <c r="M447" i="1"/>
  <c r="BQ179" i="1"/>
  <c r="CR261" i="1"/>
  <c r="EG430" i="1"/>
  <c r="BB147" i="1"/>
  <c r="BP462" i="1"/>
  <c r="DG135" i="1"/>
  <c r="EV258" i="1"/>
  <c r="BQ334" i="1"/>
  <c r="BQ257" i="1"/>
  <c r="Y73" i="1"/>
  <c r="CF498" i="1"/>
  <c r="N213" i="1"/>
  <c r="EH153" i="1"/>
  <c r="DV339" i="1"/>
  <c r="BA209" i="1"/>
  <c r="AO188" i="1"/>
  <c r="AA400" i="1"/>
  <c r="EU413" i="1"/>
  <c r="AB258" i="1"/>
  <c r="BA184" i="1"/>
  <c r="DS484" i="1"/>
  <c r="Y358" i="1"/>
  <c r="EJ414" i="1"/>
  <c r="N104" i="1"/>
  <c r="DG69" i="1"/>
  <c r="DF243" i="1"/>
  <c r="CS436" i="1"/>
  <c r="EU274" i="1"/>
  <c r="CE309" i="1"/>
  <c r="CS438" i="1"/>
  <c r="AP22" i="1"/>
  <c r="AM302" i="1"/>
  <c r="CR94" i="1"/>
  <c r="CC385" i="1"/>
  <c r="CR242" i="1"/>
  <c r="CQ140" i="1"/>
  <c r="EG290" i="1"/>
  <c r="EU444" i="1"/>
  <c r="BQ363" i="1"/>
  <c r="CQ201" i="1"/>
  <c r="Y360" i="1"/>
  <c r="M247" i="1"/>
  <c r="DT179" i="1"/>
  <c r="CQ280" i="1"/>
  <c r="DT339" i="1"/>
  <c r="BO74" i="1"/>
  <c r="DG151" i="1"/>
  <c r="CF241" i="1"/>
  <c r="CR160" i="1"/>
  <c r="BB49" i="1"/>
  <c r="M326" i="1"/>
  <c r="EU156" i="1"/>
  <c r="CD488" i="1"/>
  <c r="DV335" i="1"/>
  <c r="N239" i="1"/>
  <c r="DE466" i="1"/>
  <c r="CE314" i="1"/>
  <c r="CR363" i="1"/>
  <c r="BO419" i="1"/>
  <c r="Z278" i="1"/>
  <c r="CE185" i="1"/>
  <c r="DT411" i="1"/>
  <c r="N464" i="1"/>
  <c r="L143" i="1"/>
  <c r="EX271" i="1"/>
  <c r="DS166" i="1"/>
  <c r="EG323" i="1"/>
  <c r="CF179" i="1"/>
  <c r="BQ398" i="1"/>
  <c r="EW465" i="1"/>
  <c r="EG150" i="1"/>
  <c r="EW229" i="1"/>
  <c r="EX340" i="1"/>
  <c r="Y114" i="1"/>
  <c r="AP370" i="1"/>
  <c r="Z172" i="1"/>
  <c r="EJ213" i="1"/>
  <c r="EV298" i="1"/>
  <c r="DG192" i="1"/>
  <c r="AP74" i="1"/>
  <c r="DT173" i="1"/>
  <c r="CE472" i="1"/>
  <c r="Z27" i="1"/>
  <c r="DU9" i="1"/>
  <c r="AP107" i="1"/>
  <c r="CE216" i="1"/>
  <c r="CS207" i="1"/>
  <c r="CE256" i="1"/>
  <c r="BR52" i="1"/>
  <c r="AB318" i="1"/>
  <c r="CD188" i="1"/>
  <c r="BP214" i="1"/>
  <c r="DE21" i="1"/>
  <c r="M141" i="1"/>
  <c r="BP161" i="1"/>
  <c r="Y295" i="1"/>
  <c r="CS267" i="1"/>
  <c r="DF20" i="1"/>
  <c r="CE378" i="1"/>
  <c r="DG446" i="1"/>
  <c r="EW64" i="1"/>
  <c r="EJ257" i="1"/>
  <c r="EG229" i="1"/>
  <c r="AP54" i="1"/>
  <c r="BR342" i="1"/>
  <c r="DT425" i="1"/>
  <c r="DF209" i="1"/>
  <c r="EJ424" i="1"/>
  <c r="AM354" i="1"/>
  <c r="EU111" i="1"/>
  <c r="M50" i="1"/>
  <c r="EU75" i="1"/>
  <c r="EJ169" i="1"/>
  <c r="BC156" i="1"/>
  <c r="DG252" i="1"/>
  <c r="AB437" i="1"/>
  <c r="CC41" i="1"/>
  <c r="EV302" i="1"/>
  <c r="BQ464" i="1"/>
  <c r="CF459" i="1"/>
  <c r="BQ146" i="1"/>
  <c r="DU171" i="1"/>
  <c r="DE266" i="1"/>
  <c r="BR302" i="1"/>
  <c r="N442" i="1"/>
  <c r="Z254" i="1"/>
  <c r="EH241" i="1"/>
  <c r="CT328" i="1"/>
  <c r="AO211" i="1"/>
  <c r="AO223" i="1"/>
  <c r="EV452" i="1"/>
  <c r="BO426" i="1"/>
  <c r="Z484" i="1"/>
  <c r="BO50" i="1"/>
  <c r="AP172" i="1"/>
  <c r="BA494" i="1"/>
  <c r="AB459" i="1"/>
  <c r="EG214" i="1"/>
  <c r="EJ63" i="1"/>
  <c r="CD374" i="1"/>
  <c r="CC165" i="1"/>
  <c r="N182" i="1"/>
  <c r="EG77" i="1"/>
  <c r="CC297" i="1"/>
  <c r="CR232" i="1"/>
  <c r="BC438" i="1"/>
  <c r="BC358" i="1"/>
  <c r="DF482" i="1"/>
  <c r="DE452" i="1"/>
  <c r="AO470" i="1"/>
  <c r="DF274" i="1"/>
  <c r="CQ480" i="1"/>
  <c r="EX277" i="1"/>
  <c r="DE94" i="1"/>
  <c r="CC331" i="1"/>
  <c r="AB429" i="1"/>
  <c r="DH348" i="1"/>
  <c r="BO119" i="1"/>
  <c r="CE442" i="1"/>
  <c r="EX385" i="1"/>
  <c r="BB391" i="1"/>
  <c r="CC176" i="1"/>
  <c r="L17" i="1"/>
  <c r="DE16" i="1"/>
  <c r="CS76" i="1"/>
  <c r="EV483" i="1"/>
  <c r="BD480" i="1"/>
  <c r="BD291" i="1"/>
  <c r="M94" i="1"/>
  <c r="DH448" i="1"/>
  <c r="AN374" i="1"/>
  <c r="CT426" i="1"/>
  <c r="M41" i="1"/>
  <c r="BA359" i="1"/>
  <c r="DU395" i="1"/>
  <c r="BP239" i="1"/>
  <c r="AP252" i="1"/>
  <c r="EW372" i="1"/>
  <c r="Z252" i="1"/>
  <c r="DT68" i="1"/>
  <c r="DE415" i="1"/>
  <c r="CT325" i="1"/>
  <c r="CD448" i="1"/>
  <c r="BP500" i="1"/>
  <c r="DG161" i="1"/>
  <c r="DT388" i="1"/>
  <c r="DG216" i="1"/>
  <c r="EJ384" i="1"/>
  <c r="DS238" i="1"/>
  <c r="DG306" i="1"/>
  <c r="K355" i="1"/>
  <c r="DG23" i="1"/>
  <c r="BO27" i="1"/>
  <c r="CS471" i="1"/>
  <c r="K491" i="1"/>
  <c r="BB412" i="1"/>
  <c r="CE326" i="1"/>
  <c r="N228" i="1"/>
  <c r="K19" i="1"/>
  <c r="CS409" i="1"/>
  <c r="EW162" i="1"/>
  <c r="N467" i="1"/>
  <c r="DF471" i="1"/>
  <c r="CC380" i="1"/>
  <c r="AB174" i="1"/>
  <c r="N69" i="1"/>
  <c r="BR28" i="1"/>
  <c r="EI493" i="1"/>
  <c r="EU452" i="1"/>
  <c r="BA398" i="1"/>
  <c r="EV361" i="1"/>
  <c r="Y149" i="1"/>
  <c r="EV191" i="1"/>
  <c r="CC334" i="1"/>
  <c r="DH329" i="1"/>
  <c r="CC214" i="1"/>
  <c r="BA297" i="1"/>
  <c r="AB401" i="1"/>
  <c r="AO463" i="1"/>
  <c r="BR255" i="1"/>
  <c r="N1402" i="5"/>
  <c r="N5691" i="5"/>
  <c r="N3950" i="5"/>
  <c r="N6384" i="5"/>
  <c r="DS414" i="1"/>
  <c r="BQ11" i="1"/>
  <c r="N10" i="1"/>
  <c r="CE482" i="1"/>
  <c r="EW424" i="1"/>
  <c r="DU304" i="1"/>
  <c r="Y408" i="1"/>
  <c r="BA244" i="1"/>
  <c r="CS444" i="1"/>
  <c r="DS273" i="1"/>
  <c r="DF423" i="1"/>
  <c r="EI57" i="1"/>
  <c r="DG437" i="1"/>
  <c r="BA234" i="1"/>
  <c r="AN14" i="1"/>
  <c r="Z63" i="1"/>
  <c r="DG294" i="1"/>
  <c r="EU348" i="1"/>
  <c r="AB272" i="1"/>
  <c r="EW398" i="1"/>
  <c r="BR96" i="1"/>
  <c r="N376" i="1"/>
  <c r="CR365" i="1"/>
  <c r="Y248" i="1"/>
  <c r="CD38" i="1"/>
  <c r="AM342" i="1"/>
  <c r="EG18" i="1"/>
  <c r="Z108" i="1"/>
  <c r="DE122" i="1"/>
  <c r="CR337" i="1"/>
  <c r="BA454" i="1"/>
  <c r="L388" i="1"/>
  <c r="AM184" i="1"/>
  <c r="CT220" i="1"/>
  <c r="AN192" i="1"/>
  <c r="CS435" i="1"/>
  <c r="Y129" i="1"/>
  <c r="AO190" i="1"/>
  <c r="CE430" i="1"/>
  <c r="BO420" i="1"/>
  <c r="CC59" i="1"/>
  <c r="DH453" i="1"/>
  <c r="BD394" i="1"/>
  <c r="AB127" i="1"/>
  <c r="CE221" i="1"/>
  <c r="EV60" i="1"/>
  <c r="BC169" i="1"/>
  <c r="DS487" i="1"/>
  <c r="AP383" i="1"/>
  <c r="AO233" i="1"/>
  <c r="EV375" i="1"/>
  <c r="BA214" i="1"/>
  <c r="EG425" i="1"/>
  <c r="DF157" i="1"/>
  <c r="AB442" i="1"/>
  <c r="N202" i="1"/>
  <c r="BD27" i="1"/>
  <c r="BR344" i="1"/>
  <c r="CR88" i="1"/>
  <c r="BP31" i="1"/>
  <c r="EJ70" i="1"/>
  <c r="EI395" i="1"/>
  <c r="DF84" i="1"/>
  <c r="BQ430" i="1"/>
  <c r="AB413" i="1"/>
  <c r="DG91" i="1"/>
  <c r="M488" i="1"/>
  <c r="CE16" i="1"/>
  <c r="BP158" i="1"/>
  <c r="CQ319" i="1"/>
  <c r="CS173" i="1"/>
  <c r="BD134" i="1"/>
  <c r="EW154" i="1"/>
  <c r="DH423" i="1"/>
  <c r="AM432" i="1"/>
  <c r="AN430" i="1"/>
  <c r="EJ324" i="1"/>
  <c r="EX325" i="1"/>
  <c r="AO251" i="1"/>
  <c r="EH22" i="1"/>
  <c r="CS180" i="1"/>
  <c r="BR74" i="1"/>
  <c r="BQ332" i="1"/>
  <c r="CT28" i="1"/>
  <c r="L352" i="1"/>
  <c r="EH16" i="1"/>
  <c r="Y219" i="1"/>
  <c r="L41" i="1"/>
  <c r="Y356" i="1"/>
  <c r="K494" i="1"/>
  <c r="DF361" i="1"/>
  <c r="AA278" i="1"/>
  <c r="CD337" i="1"/>
  <c r="DE194" i="1"/>
  <c r="BR85" i="1"/>
  <c r="EX19" i="1"/>
  <c r="CR109" i="1"/>
  <c r="DT174" i="1"/>
  <c r="BB212" i="1"/>
  <c r="K150" i="1"/>
  <c r="CT364" i="1"/>
  <c r="CQ119" i="1"/>
  <c r="BB213" i="1"/>
  <c r="EJ427" i="1"/>
  <c r="CD91" i="1"/>
  <c r="K448" i="1"/>
  <c r="K364" i="1"/>
  <c r="DT36" i="1"/>
  <c r="AO380" i="1"/>
  <c r="K235" i="1"/>
  <c r="DF40" i="1"/>
  <c r="DE418" i="1"/>
  <c r="BQ222" i="1"/>
  <c r="Y488" i="1"/>
  <c r="AN263" i="1"/>
  <c r="L396" i="1"/>
  <c r="AB238" i="1"/>
  <c r="Z236" i="1"/>
  <c r="BR188" i="1"/>
  <c r="EV148" i="1"/>
  <c r="Z442" i="1"/>
  <c r="K417" i="1"/>
  <c r="EX159" i="1"/>
  <c r="BD206" i="1"/>
  <c r="CE426" i="1"/>
  <c r="EH159" i="1"/>
  <c r="BQ381" i="1"/>
  <c r="EJ222" i="1"/>
  <c r="EI229" i="1"/>
  <c r="DF322" i="1"/>
  <c r="BA342" i="1"/>
  <c r="BB365" i="1"/>
  <c r="DV376" i="1"/>
  <c r="CD275" i="1"/>
  <c r="EU269" i="1"/>
  <c r="CQ354" i="1"/>
  <c r="BB257" i="1"/>
  <c r="Y220" i="1"/>
  <c r="EW26" i="1"/>
  <c r="EW72" i="1"/>
  <c r="AM335" i="1"/>
  <c r="EV450" i="1"/>
  <c r="DH310" i="1"/>
  <c r="BC399" i="1"/>
  <c r="BB122" i="1"/>
  <c r="BO236" i="1"/>
  <c r="EI363" i="1"/>
  <c r="DF39" i="1"/>
  <c r="CR426" i="1"/>
  <c r="AM303" i="1"/>
  <c r="EU227" i="1"/>
  <c r="CQ42" i="1"/>
  <c r="EU45" i="1"/>
  <c r="K305" i="1"/>
  <c r="CQ62" i="1"/>
  <c r="BR294" i="1"/>
  <c r="CC10" i="1"/>
  <c r="CD343" i="1"/>
  <c r="DH402" i="1"/>
  <c r="L302" i="1"/>
  <c r="EG276" i="1"/>
  <c r="AP392" i="1"/>
  <c r="BC273" i="1"/>
  <c r="M75" i="1"/>
  <c r="EU52" i="1"/>
  <c r="EG40" i="1"/>
  <c r="CF485" i="1"/>
  <c r="CR485" i="1"/>
  <c r="AB340" i="1"/>
  <c r="CT419" i="1"/>
  <c r="CC38" i="1"/>
  <c r="CQ24" i="1"/>
  <c r="DF53" i="1"/>
  <c r="DH425" i="1"/>
  <c r="EU301" i="1"/>
  <c r="AA476" i="1"/>
  <c r="AB476" i="1"/>
  <c r="DT482" i="1"/>
  <c r="K363" i="1"/>
  <c r="CS133" i="1"/>
  <c r="CC17" i="1"/>
  <c r="EU102" i="1"/>
  <c r="AP12" i="1"/>
  <c r="BC227" i="1"/>
  <c r="AB323" i="1"/>
  <c r="EW333" i="1"/>
  <c r="EV209" i="1"/>
  <c r="CD158" i="1"/>
  <c r="CQ21" i="1"/>
  <c r="AA290" i="1"/>
  <c r="EV466" i="1"/>
  <c r="L57" i="1"/>
  <c r="BA450" i="1"/>
  <c r="DV300" i="1"/>
  <c r="BR194" i="1"/>
  <c r="Z59" i="1"/>
  <c r="EX227" i="1"/>
  <c r="EU347" i="1"/>
  <c r="DS383" i="1"/>
  <c r="L494" i="1"/>
  <c r="EV456" i="1"/>
  <c r="CT191" i="1"/>
  <c r="EU100" i="1"/>
  <c r="DT313" i="1"/>
  <c r="EJ28" i="1"/>
  <c r="AO191" i="1"/>
  <c r="BC209" i="1"/>
  <c r="AN50" i="1"/>
  <c r="AO408" i="1"/>
  <c r="DH405" i="1"/>
  <c r="AN133" i="1"/>
  <c r="EV181" i="1"/>
  <c r="EV194" i="1"/>
  <c r="CT229" i="1"/>
  <c r="M292" i="1"/>
  <c r="EH70" i="1"/>
  <c r="N112" i="1"/>
  <c r="AM242" i="1"/>
  <c r="BR380" i="1"/>
  <c r="EW110" i="1"/>
  <c r="N380" i="5"/>
  <c r="N1810" i="5"/>
  <c r="N2644" i="5"/>
  <c r="N6412" i="5"/>
  <c r="EX386" i="1"/>
  <c r="BD288" i="1"/>
  <c r="EX389" i="1"/>
  <c r="DS304" i="1"/>
  <c r="AM2" i="2"/>
  <c r="K178" i="1"/>
  <c r="BR368" i="1"/>
  <c r="CR414" i="1"/>
  <c r="L126" i="1"/>
  <c r="EU82" i="1"/>
  <c r="EG317" i="1"/>
  <c r="K500" i="1"/>
  <c r="CQ67" i="1"/>
  <c r="AN117" i="1"/>
  <c r="DU459" i="1"/>
  <c r="K482" i="1"/>
  <c r="BP141" i="1"/>
  <c r="AB108" i="1"/>
  <c r="CS16" i="1"/>
  <c r="BB194" i="1"/>
  <c r="CD104" i="1"/>
  <c r="AN196" i="1"/>
  <c r="AO104" i="1"/>
  <c r="DF491" i="1"/>
  <c r="CF23" i="1"/>
  <c r="K30" i="1"/>
  <c r="BB402" i="1"/>
  <c r="BA311" i="1"/>
  <c r="K444" i="1"/>
  <c r="BB32" i="1"/>
  <c r="DU425" i="1"/>
  <c r="Z199" i="1"/>
  <c r="EI289" i="1"/>
  <c r="EW428" i="1"/>
  <c r="CF361" i="1"/>
  <c r="DV259" i="1"/>
  <c r="BC21" i="1"/>
  <c r="Y482" i="1"/>
  <c r="EG370" i="1"/>
  <c r="DV133" i="1"/>
  <c r="AN344" i="1"/>
  <c r="EX33" i="1"/>
  <c r="CT284" i="1"/>
  <c r="M490" i="1"/>
  <c r="CQ296" i="1"/>
  <c r="L360" i="1"/>
  <c r="AB438" i="1"/>
  <c r="DH384" i="1"/>
  <c r="DE468" i="1"/>
  <c r="AO19" i="1"/>
  <c r="CE258" i="1"/>
  <c r="Z433" i="1"/>
  <c r="Y120" i="1"/>
  <c r="EJ43" i="1"/>
  <c r="BR84" i="1"/>
  <c r="AO290" i="1"/>
  <c r="DE367" i="1"/>
  <c r="N426" i="1"/>
  <c r="EU332" i="1"/>
  <c r="CR241" i="1"/>
  <c r="DH339" i="1"/>
  <c r="EG209" i="1"/>
  <c r="CR217" i="1"/>
  <c r="BD53" i="1"/>
  <c r="AM418" i="1"/>
  <c r="BO41" i="1"/>
  <c r="CS210" i="1"/>
  <c r="EW452" i="1"/>
  <c r="DG492" i="1"/>
  <c r="BO493" i="1"/>
  <c r="L219" i="1"/>
  <c r="EJ491" i="1"/>
  <c r="AA319" i="1"/>
  <c r="BR329" i="1"/>
  <c r="CD446" i="1"/>
  <c r="CS260" i="1"/>
  <c r="M427" i="1"/>
  <c r="M359" i="1"/>
  <c r="CE19" i="1"/>
  <c r="CQ359" i="1"/>
  <c r="L366" i="1"/>
  <c r="K493" i="1"/>
  <c r="AN229" i="1"/>
  <c r="CR390" i="1"/>
  <c r="CE315" i="1"/>
  <c r="EG110" i="1"/>
  <c r="CF467" i="1"/>
  <c r="DF130" i="1"/>
  <c r="EI211" i="1"/>
  <c r="Z415" i="1"/>
  <c r="EJ492" i="1"/>
  <c r="DG393" i="1"/>
  <c r="BQ329" i="1"/>
  <c r="DS177" i="1"/>
  <c r="EG49" i="1"/>
  <c r="AM74" i="1"/>
  <c r="BO24" i="1"/>
  <c r="AM124" i="1"/>
  <c r="CR195" i="1"/>
  <c r="AB452" i="1"/>
  <c r="BR439" i="1"/>
  <c r="CD391" i="1"/>
  <c r="M313" i="1"/>
  <c r="EU66" i="1"/>
  <c r="M93" i="1"/>
  <c r="BC131" i="1"/>
  <c r="AB297" i="1"/>
  <c r="CQ151" i="1"/>
  <c r="K186" i="1"/>
  <c r="AM488" i="1"/>
  <c r="CQ440" i="1"/>
  <c r="EX156" i="1"/>
  <c r="EH198" i="1"/>
  <c r="EW367" i="1"/>
  <c r="CD497" i="1"/>
  <c r="N48" i="1"/>
  <c r="BR25" i="1"/>
  <c r="EH452" i="1"/>
  <c r="K15" i="1"/>
  <c r="Y420" i="1"/>
  <c r="EU453" i="1"/>
  <c r="DT368" i="1"/>
  <c r="N13" i="1"/>
  <c r="N3775" i="5"/>
  <c r="N6396" i="5"/>
  <c r="N679" i="5"/>
  <c r="N662" i="5"/>
  <c r="DS441" i="1"/>
  <c r="BO86" i="1"/>
  <c r="EI110" i="1"/>
  <c r="EG432" i="1"/>
  <c r="DG83" i="1"/>
  <c r="EW429" i="1"/>
  <c r="CE293" i="1"/>
  <c r="AB462" i="1"/>
  <c r="AB268" i="1"/>
  <c r="AO444" i="1"/>
  <c r="BP136" i="1"/>
  <c r="EU19" i="1"/>
  <c r="AM256" i="1"/>
  <c r="Y42" i="1"/>
  <c r="CQ34" i="1"/>
  <c r="BP341" i="1"/>
  <c r="EV36" i="1"/>
  <c r="CS454" i="1"/>
  <c r="CE369" i="1"/>
  <c r="EU25" i="1"/>
  <c r="DS492" i="1"/>
  <c r="EX415" i="1"/>
  <c r="EV339" i="1"/>
  <c r="EH302" i="1"/>
  <c r="CC187" i="1"/>
  <c r="BC229" i="1"/>
  <c r="BC45" i="1"/>
  <c r="AA206" i="1"/>
  <c r="EW352" i="1"/>
  <c r="DH426" i="1"/>
  <c r="M228" i="1"/>
  <c r="L29" i="1"/>
  <c r="BP271" i="1"/>
  <c r="EX24" i="1"/>
  <c r="CQ445" i="1"/>
  <c r="EG454" i="1"/>
  <c r="K89" i="1"/>
  <c r="BQ220" i="1"/>
  <c r="BC217" i="1"/>
  <c r="CE355" i="1"/>
  <c r="L397" i="1"/>
  <c r="DU291" i="1"/>
  <c r="EU492" i="1"/>
  <c r="CC158" i="1"/>
  <c r="BO218" i="1"/>
  <c r="DG415" i="1"/>
  <c r="CE489" i="1"/>
  <c r="BO141" i="1"/>
  <c r="EW421" i="1"/>
  <c r="EG248" i="1"/>
  <c r="BA158" i="1"/>
  <c r="BD90" i="1"/>
  <c r="EI385" i="1"/>
  <c r="EU94" i="1"/>
  <c r="DH391" i="1"/>
  <c r="N372" i="1"/>
  <c r="Z201" i="1"/>
  <c r="DU420" i="1"/>
  <c r="CR275" i="1"/>
  <c r="AO423" i="1"/>
  <c r="CD252" i="1"/>
  <c r="EG324" i="1"/>
  <c r="BD456" i="1"/>
  <c r="DT117" i="1"/>
  <c r="AP155" i="1"/>
  <c r="AN285" i="1"/>
  <c r="AA336" i="1"/>
  <c r="BB374" i="1"/>
  <c r="M486" i="1"/>
  <c r="EX477" i="1"/>
  <c r="CQ241" i="1"/>
  <c r="M474" i="1"/>
  <c r="DG463" i="1"/>
  <c r="BO47" i="1"/>
  <c r="CD269" i="1"/>
  <c r="AN461" i="1"/>
  <c r="EW334" i="1"/>
  <c r="CQ223" i="1"/>
  <c r="AO252" i="1"/>
  <c r="DE17" i="1"/>
  <c r="DF228" i="1"/>
  <c r="DG80" i="1"/>
  <c r="CS270" i="1"/>
  <c r="EH197" i="1"/>
  <c r="EU379" i="1"/>
  <c r="CD311" i="1"/>
  <c r="AB25" i="1"/>
  <c r="EW14" i="1"/>
  <c r="BP328" i="1"/>
  <c r="EI456" i="1"/>
  <c r="AN438" i="1"/>
  <c r="BD144" i="1"/>
  <c r="EG274" i="1"/>
  <c r="CE114" i="1"/>
  <c r="CS321" i="1"/>
  <c r="K322" i="1"/>
  <c r="CQ136" i="1"/>
  <c r="CS408" i="1"/>
  <c r="AM225" i="1"/>
  <c r="EI357" i="1"/>
  <c r="BO80" i="1"/>
  <c r="DS146" i="1"/>
  <c r="DS391" i="1"/>
  <c r="DE44" i="1"/>
  <c r="CS89" i="1"/>
  <c r="CF304" i="1"/>
  <c r="EI332" i="1"/>
  <c r="CS130" i="1"/>
  <c r="L322" i="1"/>
  <c r="EX326" i="1"/>
  <c r="BR209" i="1"/>
  <c r="BA278" i="1"/>
  <c r="CR296" i="1"/>
  <c r="DU26" i="1"/>
  <c r="DU227" i="1"/>
  <c r="DU317" i="1"/>
  <c r="AM118" i="1"/>
  <c r="BD451" i="1"/>
  <c r="EW487" i="1"/>
  <c r="CS389" i="1"/>
  <c r="BO348" i="1"/>
  <c r="AO186" i="1"/>
  <c r="AN234" i="1"/>
  <c r="N5236" i="5"/>
  <c r="N3012" i="5"/>
  <c r="N3964" i="5"/>
  <c r="N2498" i="5"/>
  <c r="CS217" i="1"/>
  <c r="Z282" i="1"/>
  <c r="CF492" i="1"/>
  <c r="EV221" i="1"/>
  <c r="AM433" i="1"/>
  <c r="DV182" i="1"/>
  <c r="Z248" i="1"/>
  <c r="Y269" i="1"/>
  <c r="DF36" i="1"/>
  <c r="AP328" i="1"/>
  <c r="AO184" i="1"/>
  <c r="CT275" i="1"/>
  <c r="BQ251" i="1"/>
  <c r="K473" i="1"/>
  <c r="EG480" i="1"/>
  <c r="DU483" i="1"/>
  <c r="AN451" i="1"/>
  <c r="Z373" i="1"/>
  <c r="BQ96" i="1"/>
  <c r="DU362" i="1"/>
  <c r="EH65" i="1"/>
  <c r="EG298" i="1"/>
  <c r="CF114" i="1"/>
  <c r="CF341" i="1"/>
  <c r="BC160" i="1"/>
  <c r="Z364" i="1"/>
  <c r="N460" i="1"/>
  <c r="DF265" i="1"/>
  <c r="CF56" i="1"/>
  <c r="DH293" i="1"/>
  <c r="EX229" i="1"/>
  <c r="CQ18" i="1"/>
  <c r="DG458" i="1"/>
  <c r="DF28" i="1"/>
  <c r="L95" i="1"/>
  <c r="AB320" i="1"/>
  <c r="DG420" i="1"/>
  <c r="DF227" i="1"/>
  <c r="L77" i="1"/>
  <c r="CF413" i="1"/>
  <c r="AM237" i="1"/>
  <c r="AP207" i="1"/>
  <c r="Z290" i="1"/>
  <c r="AB173" i="1"/>
  <c r="CS23" i="1"/>
  <c r="CF305" i="1"/>
  <c r="CS319" i="1"/>
  <c r="CF416" i="1"/>
  <c r="AP379" i="1"/>
  <c r="EH318" i="1"/>
  <c r="DS225" i="1"/>
  <c r="AM176" i="1"/>
  <c r="EJ198" i="1"/>
  <c r="EI202" i="1"/>
  <c r="EG384" i="1"/>
  <c r="EX354" i="1"/>
  <c r="CR279" i="1"/>
  <c r="BO188" i="1"/>
  <c r="DV36" i="1"/>
  <c r="EW22" i="1"/>
  <c r="AB206" i="1"/>
  <c r="BP221" i="1"/>
  <c r="BA63" i="1"/>
  <c r="CE306" i="1"/>
  <c r="BQ229" i="1"/>
  <c r="Z55" i="1"/>
  <c r="DF128" i="1"/>
  <c r="N422" i="1"/>
  <c r="BD152" i="1"/>
  <c r="BC386" i="1"/>
  <c r="AP47" i="1"/>
  <c r="BD99" i="1"/>
  <c r="K237" i="1"/>
  <c r="AA362" i="1"/>
  <c r="AN261" i="1"/>
  <c r="DF286" i="1"/>
  <c r="EH344" i="1"/>
  <c r="AA85" i="1"/>
  <c r="AB52" i="1"/>
  <c r="CE429" i="1"/>
  <c r="CR293" i="1"/>
  <c r="AA179" i="1"/>
  <c r="CD102" i="1"/>
  <c r="EH31" i="1"/>
  <c r="CT414" i="1"/>
  <c r="BQ103" i="1"/>
  <c r="AM248" i="1"/>
  <c r="EV246" i="1"/>
  <c r="K430" i="1"/>
  <c r="CD255" i="1"/>
  <c r="AB261" i="1"/>
  <c r="DH110" i="1"/>
  <c r="N492" i="1"/>
  <c r="L341" i="1"/>
  <c r="DS347" i="1"/>
  <c r="AN460" i="1"/>
  <c r="BO84" i="1"/>
  <c r="CE252" i="1"/>
  <c r="BQ303" i="1"/>
  <c r="Z155" i="1"/>
  <c r="DE364" i="1"/>
  <c r="DU308" i="1"/>
  <c r="BB21" i="1"/>
  <c r="DT111" i="1"/>
  <c r="AO343" i="1"/>
  <c r="BP491" i="1"/>
  <c r="Y433" i="1"/>
  <c r="CD126" i="1"/>
  <c r="K185" i="1"/>
  <c r="AN186" i="1"/>
  <c r="AO336" i="1"/>
  <c r="AO341" i="1"/>
  <c r="CF358" i="1"/>
  <c r="BO276" i="1"/>
  <c r="AO160" i="1"/>
  <c r="L213" i="1"/>
  <c r="DS402" i="1"/>
  <c r="L276" i="1"/>
  <c r="DV286" i="1"/>
  <c r="DU432" i="1"/>
  <c r="AP423" i="1"/>
  <c r="M269" i="1"/>
  <c r="BQ205" i="1"/>
  <c r="N518" i="5"/>
  <c r="N274" i="5"/>
  <c r="N1352" i="5"/>
  <c r="N6898" i="5"/>
  <c r="EI220" i="1"/>
  <c r="DT91" i="1"/>
  <c r="CF124" i="1"/>
  <c r="DV48" i="1"/>
  <c r="BO92" i="1"/>
  <c r="N337" i="1"/>
  <c r="M278" i="1"/>
  <c r="CD362" i="1"/>
  <c r="AM370" i="1"/>
  <c r="BC352" i="1"/>
  <c r="DE447" i="1"/>
  <c r="M444" i="1"/>
  <c r="DG454" i="1"/>
  <c r="M296" i="1"/>
  <c r="EK7" i="1"/>
  <c r="DG68" i="1"/>
  <c r="BD79" i="1"/>
  <c r="BB66" i="1"/>
  <c r="CR382" i="1"/>
  <c r="DG256" i="1"/>
  <c r="CT286" i="1"/>
  <c r="CT381" i="1"/>
  <c r="DF377" i="1"/>
  <c r="Z218" i="1"/>
  <c r="DV112" i="1"/>
  <c r="M457" i="1"/>
  <c r="BR14" i="1"/>
  <c r="CE410" i="1"/>
  <c r="DG343" i="1"/>
  <c r="EG374" i="1"/>
  <c r="DU464" i="1"/>
  <c r="Z419" i="1"/>
  <c r="AN417" i="1"/>
  <c r="BR81" i="1"/>
  <c r="CE448" i="1"/>
  <c r="CT259" i="1"/>
  <c r="Y270" i="1"/>
  <c r="Z241" i="1"/>
  <c r="EV472" i="1"/>
  <c r="BQ470" i="1"/>
  <c r="CR408" i="1"/>
  <c r="DV108" i="1"/>
  <c r="DS122" i="1"/>
  <c r="CQ295" i="1"/>
  <c r="CD146" i="1"/>
  <c r="DT52" i="1"/>
  <c r="AO494" i="1"/>
  <c r="EW453" i="1"/>
  <c r="DG300" i="1"/>
  <c r="AP11" i="1"/>
  <c r="DF234" i="1"/>
  <c r="BA386" i="1"/>
  <c r="EV227" i="1"/>
  <c r="K192" i="1"/>
  <c r="BC114" i="1"/>
  <c r="EJ420" i="1"/>
  <c r="EW123" i="1"/>
  <c r="CQ424" i="1"/>
  <c r="EJ52" i="1"/>
  <c r="DU192" i="1"/>
  <c r="L444" i="1"/>
  <c r="CF285" i="1"/>
  <c r="Y232" i="1"/>
  <c r="DE175" i="1"/>
  <c r="BQ252" i="1"/>
  <c r="EW296" i="1"/>
  <c r="EH195" i="1"/>
  <c r="CQ59" i="1"/>
  <c r="EW182" i="1"/>
  <c r="DH135" i="1"/>
  <c r="AP111" i="1"/>
  <c r="AO275" i="1"/>
  <c r="L403" i="1"/>
  <c r="DH249" i="1"/>
  <c r="CC335" i="1"/>
  <c r="DS107" i="1"/>
  <c r="DF17" i="1"/>
  <c r="N251" i="1"/>
  <c r="AM40" i="1"/>
  <c r="EG319" i="1"/>
  <c r="DH254" i="1"/>
  <c r="CD325" i="1"/>
  <c r="CQ185" i="1"/>
  <c r="DE254" i="1"/>
  <c r="CT460" i="1"/>
  <c r="CC268" i="1"/>
  <c r="CR456" i="1"/>
  <c r="DE235" i="1"/>
  <c r="EH370" i="1"/>
  <c r="CT70" i="1"/>
  <c r="DU442" i="1"/>
  <c r="DT347" i="1"/>
  <c r="AP266" i="1"/>
  <c r="DF301" i="1"/>
  <c r="EG61" i="1"/>
  <c r="EV158" i="1"/>
  <c r="CQ355" i="1"/>
  <c r="BO186" i="1"/>
  <c r="DS335" i="1"/>
  <c r="BP331" i="1"/>
  <c r="BO448" i="1"/>
  <c r="DE408" i="1"/>
  <c r="BQ17" i="1"/>
  <c r="CF423" i="1"/>
  <c r="EU74" i="1"/>
  <c r="Z136" i="1"/>
  <c r="AN372" i="1"/>
  <c r="AP83" i="1"/>
  <c r="EV271" i="1"/>
  <c r="BP240" i="1"/>
  <c r="EG448" i="1"/>
  <c r="BQ426" i="1"/>
  <c r="CD342" i="1"/>
  <c r="BA277" i="1"/>
  <c r="EV460" i="1"/>
  <c r="DF439" i="1"/>
  <c r="CQ475" i="1"/>
  <c r="N4874" i="5"/>
  <c r="N3744" i="5"/>
  <c r="N2679" i="5"/>
  <c r="DF380" i="1"/>
  <c r="AN361" i="1"/>
  <c r="Y258" i="1"/>
  <c r="BC34" i="1"/>
  <c r="DS246" i="1"/>
  <c r="CS101" i="1"/>
  <c r="K255" i="1"/>
  <c r="M334" i="1"/>
  <c r="EG488" i="1"/>
  <c r="CQ348" i="1"/>
  <c r="BD32" i="1"/>
  <c r="K402" i="1"/>
  <c r="DE34" i="1"/>
  <c r="DE200" i="1"/>
  <c r="Y262" i="1"/>
  <c r="EX176" i="1"/>
  <c r="L364" i="1"/>
  <c r="DG403" i="1"/>
  <c r="AP59" i="1"/>
  <c r="AM152" i="1"/>
  <c r="DS283" i="1"/>
  <c r="DV485" i="1"/>
  <c r="BD454" i="1"/>
  <c r="BC119" i="1"/>
  <c r="K306" i="1"/>
  <c r="AN317" i="1"/>
  <c r="EW125" i="1"/>
  <c r="DU136" i="1"/>
  <c r="EX38" i="1"/>
  <c r="AB163" i="1"/>
  <c r="DS384" i="1"/>
  <c r="BA131" i="1"/>
  <c r="DG387" i="1"/>
  <c r="BP398" i="1"/>
  <c r="EX86" i="1"/>
  <c r="AN492" i="1"/>
  <c r="DS135" i="1"/>
  <c r="DF226" i="1"/>
  <c r="CC96" i="1"/>
  <c r="CC302" i="1"/>
  <c r="BR90" i="1"/>
  <c r="DT209" i="1"/>
  <c r="EX153" i="1"/>
  <c r="CD414" i="1"/>
  <c r="CT477" i="1"/>
  <c r="AM465" i="1"/>
  <c r="DS365" i="1"/>
  <c r="AM299" i="1"/>
  <c r="CQ342" i="1"/>
  <c r="DS89" i="1"/>
  <c r="BO344" i="1"/>
  <c r="DS194" i="1"/>
  <c r="AB500" i="1"/>
  <c r="CE395" i="1"/>
  <c r="Y318" i="1"/>
  <c r="CT133" i="1"/>
  <c r="N494" i="1"/>
  <c r="AP304" i="1"/>
  <c r="L228" i="1"/>
  <c r="AN84" i="1"/>
  <c r="CQ36" i="1"/>
  <c r="AM400" i="1"/>
  <c r="M148" i="1"/>
  <c r="L150" i="1"/>
  <c r="AB428" i="1"/>
  <c r="BP248" i="1"/>
  <c r="CT358" i="1"/>
  <c r="K126" i="1"/>
  <c r="EG416" i="1"/>
  <c r="AN85" i="1"/>
  <c r="CD441" i="1"/>
  <c r="BD95" i="1"/>
  <c r="BR98" i="1"/>
  <c r="DV149" i="1"/>
  <c r="CD144" i="1"/>
  <c r="EW87" i="1"/>
  <c r="EG341" i="1"/>
  <c r="AN59" i="1"/>
  <c r="DT410" i="1"/>
  <c r="DU437" i="1"/>
  <c r="EW373" i="1"/>
  <c r="CC438" i="1"/>
  <c r="EX89" i="1"/>
  <c r="DT175" i="1"/>
  <c r="K460" i="1"/>
  <c r="CQ401" i="1"/>
  <c r="AB418" i="1"/>
  <c r="BO164" i="1"/>
  <c r="BB474" i="1"/>
  <c r="AC7" i="1"/>
  <c r="L129" i="1"/>
  <c r="DS106" i="1"/>
  <c r="CE80" i="1"/>
  <c r="CT11" i="1"/>
  <c r="BC232" i="1"/>
  <c r="DU445" i="1"/>
  <c r="AB236" i="1"/>
  <c r="AA448" i="1"/>
  <c r="K288" i="1"/>
  <c r="BA307" i="1"/>
  <c r="DF448" i="1"/>
  <c r="BO364" i="1"/>
  <c r="AB352" i="1"/>
  <c r="L407" i="1"/>
  <c r="BP261" i="1"/>
  <c r="CF24" i="1"/>
  <c r="EW43" i="1"/>
  <c r="N19" i="1"/>
  <c r="EI145" i="1"/>
  <c r="AA30" i="1"/>
  <c r="BC25" i="1"/>
  <c r="EV127" i="1"/>
  <c r="DU371" i="1"/>
  <c r="DF354" i="1"/>
  <c r="EG236" i="1"/>
  <c r="EH143" i="1"/>
  <c r="AO59" i="1"/>
  <c r="AP285" i="1"/>
  <c r="EG487" i="1"/>
  <c r="CS232" i="1"/>
  <c r="BA88" i="1"/>
  <c r="DF384" i="1"/>
  <c r="Z205" i="1"/>
  <c r="EW179" i="1"/>
  <c r="N4205" i="5"/>
  <c r="N2688" i="5"/>
  <c r="N2004" i="5"/>
  <c r="AO145" i="1"/>
  <c r="EV226" i="1"/>
  <c r="BB299" i="1"/>
  <c r="DS10" i="1"/>
  <c r="BB17" i="1"/>
  <c r="EJ275" i="1"/>
  <c r="DG72" i="1"/>
  <c r="CD401" i="1"/>
  <c r="DT336" i="1"/>
  <c r="EG168" i="1"/>
  <c r="CR387" i="1"/>
  <c r="BB478" i="1"/>
  <c r="EV429" i="1"/>
  <c r="EJ86" i="1"/>
  <c r="CT128" i="1"/>
  <c r="EJ225" i="1"/>
  <c r="DG211" i="1"/>
  <c r="BD280" i="1"/>
  <c r="Z133" i="1"/>
  <c r="CS136" i="1"/>
  <c r="DS293" i="1"/>
  <c r="DE230" i="1"/>
  <c r="AB290" i="1"/>
  <c r="EU153" i="1"/>
  <c r="DH95" i="1"/>
  <c r="CD118" i="1"/>
  <c r="BP329" i="1"/>
  <c r="Y288" i="1"/>
  <c r="CC139" i="1"/>
  <c r="DF79" i="1"/>
  <c r="DV412" i="1"/>
  <c r="Z226" i="1"/>
  <c r="CS384" i="1"/>
  <c r="BO340" i="1"/>
  <c r="Z153" i="1"/>
  <c r="EI328" i="1"/>
  <c r="CQ425" i="1"/>
  <c r="AB284" i="1"/>
  <c r="DH66" i="1"/>
  <c r="DT276" i="1"/>
  <c r="EG205" i="1"/>
  <c r="CE234" i="1"/>
  <c r="DG338" i="1"/>
  <c r="AN115" i="1"/>
  <c r="DV391" i="1"/>
  <c r="BQ336" i="1"/>
  <c r="EX221" i="1"/>
  <c r="DH467" i="1"/>
  <c r="CQ398" i="1"/>
  <c r="DV469" i="1"/>
  <c r="AP56" i="1"/>
  <c r="CF225" i="1"/>
  <c r="CT392" i="1"/>
  <c r="DF122" i="1"/>
  <c r="CD228" i="1"/>
  <c r="BP492" i="1"/>
  <c r="CE66" i="1"/>
  <c r="BR56" i="1"/>
  <c r="DT314" i="1"/>
  <c r="AA220" i="1"/>
  <c r="CD108" i="1"/>
  <c r="CD185" i="1"/>
  <c r="DE255" i="1"/>
  <c r="EU148" i="1"/>
  <c r="EV56" i="1"/>
  <c r="DG332" i="1"/>
  <c r="CQ145" i="1"/>
  <c r="AO342" i="1"/>
  <c r="BA50" i="1"/>
  <c r="DT225" i="1"/>
  <c r="CC345" i="1"/>
  <c r="BR190" i="1"/>
  <c r="L123" i="1"/>
  <c r="DE496" i="1"/>
  <c r="AM352" i="1"/>
  <c r="BQ279" i="1"/>
  <c r="EU96" i="1"/>
  <c r="DF268" i="1"/>
  <c r="EJ228" i="1"/>
  <c r="EG459" i="1"/>
  <c r="DE63" i="1"/>
  <c r="EW327" i="1"/>
  <c r="K133" i="1"/>
  <c r="BP434" i="1"/>
  <c r="AM159" i="1"/>
  <c r="L124" i="1"/>
  <c r="EJ350" i="1"/>
  <c r="Y264" i="1"/>
  <c r="EW217" i="1"/>
  <c r="DV425" i="1"/>
  <c r="BR278" i="1"/>
  <c r="N430" i="1"/>
  <c r="EX319" i="1"/>
  <c r="EG231" i="1"/>
  <c r="N6647" i="5"/>
  <c r="N184" i="5"/>
  <c r="N3857" i="5"/>
  <c r="AP404" i="1"/>
  <c r="BB275" i="1"/>
  <c r="AB13" i="1"/>
  <c r="N252" i="1"/>
  <c r="BR206" i="1"/>
  <c r="DS205" i="1"/>
  <c r="EX94" i="1"/>
  <c r="N51" i="1"/>
  <c r="BC344" i="1"/>
  <c r="Z397" i="1"/>
  <c r="EU365" i="1"/>
  <c r="M386" i="1"/>
  <c r="EW66" i="1"/>
  <c r="CE69" i="1"/>
  <c r="L385" i="1"/>
  <c r="AA426" i="1"/>
  <c r="BB100" i="1"/>
  <c r="AP359" i="1"/>
  <c r="EU242" i="1"/>
  <c r="BB497" i="1"/>
  <c r="DU178" i="1"/>
  <c r="DT224" i="1"/>
  <c r="CD189" i="1"/>
  <c r="CE475" i="1"/>
  <c r="BC168" i="1"/>
  <c r="CQ45" i="1"/>
  <c r="BD427" i="1"/>
  <c r="CS271" i="1"/>
  <c r="L85" i="1"/>
  <c r="DE92" i="1"/>
  <c r="BR330" i="1"/>
  <c r="M304" i="1"/>
  <c r="CS387" i="1"/>
  <c r="AO65" i="1"/>
  <c r="BP43" i="1"/>
  <c r="AM481" i="1"/>
  <c r="DU128" i="1"/>
  <c r="CT427" i="1"/>
  <c r="EW45" i="1"/>
  <c r="DE357" i="1"/>
  <c r="EX213" i="1"/>
  <c r="EG496" i="1"/>
  <c r="DG391" i="1"/>
  <c r="EX311" i="1"/>
  <c r="EU32" i="1"/>
  <c r="BR16" i="1"/>
  <c r="CF104" i="1"/>
  <c r="EH35" i="1"/>
  <c r="AP486" i="1"/>
  <c r="EX88" i="1"/>
  <c r="DV221" i="1"/>
  <c r="DV74" i="1"/>
  <c r="AN345" i="1"/>
  <c r="EG450" i="1"/>
  <c r="CT115" i="1"/>
  <c r="BB398" i="1"/>
  <c r="AB126" i="1"/>
  <c r="Z266" i="1"/>
  <c r="CF238" i="1"/>
  <c r="L84" i="1"/>
  <c r="Z192" i="1"/>
  <c r="BB133" i="1"/>
  <c r="AA285" i="1"/>
  <c r="AM257" i="1"/>
  <c r="DT326" i="1"/>
  <c r="EH419" i="1"/>
  <c r="EW488" i="1"/>
  <c r="DG305" i="1"/>
  <c r="EU11" i="1"/>
  <c r="CC360" i="1"/>
  <c r="DT344" i="1"/>
  <c r="BR176" i="1"/>
  <c r="CD235" i="1"/>
  <c r="EX321" i="1"/>
  <c r="L66" i="1"/>
  <c r="EH119" i="1"/>
  <c r="Y328" i="1"/>
  <c r="DU147" i="1"/>
  <c r="DV107" i="1"/>
  <c r="EU124" i="1"/>
  <c r="AA321" i="1"/>
  <c r="EV111" i="1"/>
  <c r="Z340" i="1"/>
  <c r="CQ311" i="1"/>
  <c r="DV169" i="1"/>
  <c r="CR271" i="1"/>
  <c r="Y39" i="1"/>
  <c r="CR268" i="1"/>
  <c r="BO286" i="1"/>
  <c r="CE474" i="1"/>
  <c r="AP381" i="1"/>
  <c r="DG87" i="1"/>
  <c r="CS469" i="1"/>
  <c r="DS381" i="1"/>
  <c r="N6738" i="5"/>
  <c r="N2495" i="5"/>
  <c r="L240" i="1"/>
  <c r="CR19" i="1"/>
  <c r="BQ492" i="1"/>
  <c r="EX447" i="1"/>
  <c r="CT320" i="1"/>
  <c r="EI361" i="1"/>
  <c r="BD465" i="1"/>
  <c r="CT333" i="1"/>
  <c r="EG69" i="1"/>
  <c r="CS152" i="1"/>
  <c r="CQ436" i="1"/>
  <c r="BC64" i="1"/>
  <c r="DE43" i="1"/>
  <c r="Y134" i="1"/>
  <c r="DU102" i="1"/>
  <c r="EH432" i="1"/>
  <c r="AP213" i="1"/>
  <c r="CR497" i="1"/>
  <c r="AO113" i="1"/>
  <c r="EW211" i="1"/>
  <c r="CD18" i="1"/>
  <c r="CF321" i="1"/>
  <c r="EI68" i="1"/>
  <c r="DU116" i="1"/>
  <c r="K88" i="1"/>
  <c r="CQ273" i="1"/>
  <c r="DF124" i="1"/>
  <c r="DV57" i="1"/>
  <c r="BD147" i="1"/>
  <c r="BQ298" i="1"/>
  <c r="CS255" i="1"/>
  <c r="CQ52" i="1"/>
  <c r="BA202" i="1"/>
  <c r="DT413" i="1"/>
  <c r="BB499" i="1"/>
  <c r="EJ262" i="1"/>
  <c r="AA365" i="1"/>
  <c r="DU349" i="1"/>
  <c r="CC11" i="1"/>
  <c r="N151" i="1"/>
  <c r="DH267" i="1"/>
  <c r="DF30" i="1"/>
  <c r="CF70" i="1"/>
  <c r="EH101" i="1"/>
  <c r="AM151" i="1"/>
  <c r="CD70" i="1"/>
  <c r="AP401" i="1"/>
  <c r="CE329" i="1"/>
  <c r="CT29" i="1"/>
  <c r="AN128" i="1"/>
  <c r="CT136" i="1"/>
  <c r="N138" i="1"/>
  <c r="CS63" i="1"/>
  <c r="BP439" i="1"/>
  <c r="AA423" i="1"/>
  <c r="EV82" i="1"/>
  <c r="CC97" i="1"/>
  <c r="CT15" i="1"/>
  <c r="EW135" i="1"/>
  <c r="BC487" i="1"/>
  <c r="EV70" i="1"/>
  <c r="EV435" i="1"/>
  <c r="Z120" i="1"/>
  <c r="DU246" i="1"/>
  <c r="EH122" i="1"/>
  <c r="K227" i="1"/>
  <c r="CT430" i="1"/>
  <c r="BC281" i="1"/>
  <c r="EG245" i="1"/>
  <c r="DF232" i="1"/>
  <c r="EG211" i="1"/>
  <c r="BQ173" i="1"/>
  <c r="CR220" i="1"/>
  <c r="EX23" i="1"/>
  <c r="CE146" i="1"/>
  <c r="DH113" i="1"/>
  <c r="BP217" i="1"/>
  <c r="AN273" i="1"/>
  <c r="CQ76" i="1"/>
  <c r="DG19" i="1"/>
  <c r="EV288" i="1"/>
  <c r="Z355" i="1"/>
  <c r="AA425" i="1"/>
  <c r="CD160" i="1"/>
  <c r="EI435" i="1"/>
  <c r="AA107" i="1"/>
  <c r="DS171" i="1"/>
  <c r="DG303" i="1"/>
  <c r="CD27" i="1"/>
  <c r="DV241" i="1"/>
  <c r="EV445" i="1"/>
  <c r="Z363" i="1"/>
  <c r="BD41" i="1"/>
  <c r="DV431" i="1"/>
  <c r="DE109" i="1"/>
  <c r="BC420" i="1"/>
  <c r="EW497" i="1"/>
  <c r="EJ382" i="1"/>
  <c r="CS378" i="1"/>
  <c r="CF347" i="1"/>
  <c r="BO44" i="1"/>
  <c r="EW112" i="1"/>
  <c r="AP241" i="1"/>
  <c r="BA495" i="1"/>
  <c r="Y194" i="1"/>
  <c r="BO99" i="1"/>
  <c r="N231" i="1"/>
  <c r="EU310" i="1"/>
  <c r="DS353" i="1"/>
  <c r="Z177" i="1"/>
  <c r="EJ235" i="1"/>
  <c r="EW451" i="1"/>
  <c r="Y43" i="1"/>
  <c r="DH356" i="1"/>
  <c r="CQ88" i="1"/>
  <c r="DS363" i="1"/>
  <c r="EU259" i="1"/>
  <c r="EI458" i="1"/>
  <c r="EV241" i="1"/>
  <c r="DS467" i="1"/>
  <c r="DH231" i="1"/>
  <c r="M66" i="1"/>
  <c r="K121" i="1"/>
  <c r="DE290" i="1"/>
  <c r="N311" i="1"/>
  <c r="CE290" i="1"/>
  <c r="L173" i="1"/>
  <c r="AO495" i="1"/>
  <c r="CS73" i="1"/>
  <c r="CD309" i="1"/>
  <c r="N101" i="1"/>
  <c r="EV340" i="1"/>
  <c r="BO146" i="1"/>
  <c r="EJ108" i="1"/>
  <c r="BA424" i="1"/>
  <c r="AO433" i="1"/>
  <c r="Z425" i="1"/>
  <c r="AP171" i="1"/>
  <c r="BQ320" i="1"/>
  <c r="AB200" i="1"/>
  <c r="CE211" i="1"/>
  <c r="DS74" i="1"/>
  <c r="CQ54" i="1"/>
  <c r="BB370" i="1"/>
  <c r="DH307" i="1"/>
  <c r="DU225" i="1"/>
  <c r="CQ129" i="1"/>
  <c r="EI392" i="1"/>
  <c r="DE179" i="1"/>
  <c r="DF424" i="1"/>
  <c r="EG53" i="1"/>
  <c r="AB498" i="1"/>
  <c r="AA243" i="1"/>
  <c r="DG313" i="1"/>
  <c r="EG406" i="1"/>
  <c r="AO146" i="1"/>
  <c r="CE103" i="1"/>
  <c r="AO468" i="1"/>
  <c r="AM147" i="1"/>
  <c r="BB237" i="1"/>
  <c r="EV346" i="1"/>
  <c r="CE202" i="1"/>
  <c r="AO38" i="1"/>
  <c r="AM193" i="1"/>
  <c r="BP337" i="1"/>
  <c r="DF481" i="1"/>
  <c r="CQ141" i="1"/>
  <c r="DE270" i="1"/>
  <c r="BP425" i="1"/>
  <c r="CF218" i="1"/>
  <c r="BQ30" i="1"/>
  <c r="BQ119" i="1"/>
  <c r="AM180" i="1"/>
  <c r="AB150" i="1"/>
  <c r="DS68" i="1"/>
  <c r="BB177" i="1"/>
  <c r="AO139" i="1"/>
  <c r="AP174" i="1"/>
  <c r="BD256" i="1"/>
  <c r="DE288" i="1"/>
  <c r="AB276" i="1"/>
  <c r="CE425" i="1"/>
  <c r="BP51" i="1"/>
  <c r="CF275" i="1"/>
  <c r="Y474" i="1"/>
  <c r="BB293" i="1"/>
  <c r="BB334" i="1"/>
  <c r="BO322" i="1"/>
  <c r="Y468" i="1"/>
  <c r="CD295" i="1"/>
  <c r="EU495" i="1"/>
  <c r="CE41" i="1"/>
  <c r="CE162" i="1"/>
  <c r="AO28" i="1"/>
  <c r="DG467" i="1"/>
  <c r="EW196" i="1"/>
  <c r="BO213" i="1"/>
  <c r="N3716" i="5"/>
  <c r="N5211" i="5"/>
  <c r="DU341" i="1"/>
  <c r="N47" i="1"/>
  <c r="EX272" i="1"/>
  <c r="BP105" i="1"/>
  <c r="CD442" i="1"/>
  <c r="AB82" i="1"/>
  <c r="BA53" i="1"/>
  <c r="EG89" i="1"/>
  <c r="BD64" i="1"/>
  <c r="EW138" i="1"/>
  <c r="EI264" i="1"/>
  <c r="EI126" i="1"/>
  <c r="AM351" i="1"/>
  <c r="CC46" i="1"/>
  <c r="CF181" i="1"/>
  <c r="EV174" i="1"/>
  <c r="AA203" i="1"/>
  <c r="M333" i="1"/>
  <c r="BP499" i="1"/>
  <c r="EH9" i="1"/>
  <c r="DU206" i="1"/>
  <c r="AO39" i="1"/>
  <c r="L453" i="1"/>
  <c r="CE134" i="1"/>
  <c r="EH276" i="1"/>
  <c r="EJ186" i="1"/>
  <c r="BA457" i="1"/>
  <c r="DG320" i="1"/>
  <c r="CE434" i="1"/>
  <c r="AA94" i="1"/>
  <c r="BB475" i="1"/>
  <c r="BB300" i="1"/>
  <c r="AN216" i="1"/>
  <c r="BC184" i="1"/>
  <c r="AM224" i="1"/>
  <c r="EJ288" i="1"/>
  <c r="DS58" i="1"/>
  <c r="CQ276" i="1"/>
  <c r="BP143" i="1"/>
  <c r="Y409" i="1"/>
  <c r="EU95" i="1"/>
  <c r="DU407" i="1"/>
  <c r="AM158" i="1"/>
  <c r="K104" i="1"/>
  <c r="BP183" i="1"/>
  <c r="AP295" i="1"/>
  <c r="BA284" i="1"/>
  <c r="DH496" i="1"/>
  <c r="EW82" i="1"/>
  <c r="DU274" i="1"/>
  <c r="EJ265" i="1"/>
  <c r="DF371" i="1"/>
  <c r="EI495" i="1"/>
  <c r="EJ416" i="1"/>
  <c r="L142" i="1"/>
  <c r="CT146" i="1"/>
  <c r="EU427" i="1"/>
  <c r="AA384" i="1"/>
  <c r="DG406" i="1"/>
  <c r="M410" i="1"/>
  <c r="BD494" i="1"/>
  <c r="BA11" i="1"/>
  <c r="AO330" i="1"/>
  <c r="EV484" i="1"/>
  <c r="EG45" i="1"/>
  <c r="BB67" i="1"/>
  <c r="K37" i="1"/>
  <c r="CC51" i="1"/>
  <c r="AM349" i="1"/>
  <c r="CE377" i="1"/>
  <c r="EV488" i="1"/>
  <c r="DG194" i="1"/>
  <c r="DE262" i="1"/>
  <c r="L354" i="1"/>
  <c r="CF427" i="1"/>
  <c r="AM444" i="1"/>
  <c r="DG473" i="1"/>
  <c r="AM181" i="1"/>
  <c r="CR71" i="1"/>
  <c r="AN71" i="1"/>
  <c r="BR257" i="1"/>
  <c r="CC464" i="1"/>
  <c r="BP472" i="1"/>
  <c r="BO359" i="1"/>
  <c r="CE93" i="1"/>
  <c r="DV496" i="1"/>
  <c r="AM260" i="1"/>
  <c r="CS205" i="1"/>
  <c r="BQ324" i="1"/>
  <c r="EU35" i="1"/>
  <c r="AP366" i="1"/>
  <c r="BQ53" i="1"/>
  <c r="BO289" i="1"/>
  <c r="Z297" i="1"/>
  <c r="K120" i="1"/>
  <c r="L179" i="1"/>
  <c r="AA40" i="1"/>
  <c r="EX364" i="1"/>
  <c r="BO447" i="1"/>
  <c r="EU430" i="1"/>
  <c r="DH91" i="1"/>
  <c r="EU85" i="1"/>
  <c r="BQ422" i="1"/>
  <c r="EU221" i="1"/>
  <c r="EG20" i="1"/>
  <c r="BB132" i="1"/>
  <c r="DH352" i="1"/>
  <c r="EV78" i="1"/>
  <c r="CT127" i="1"/>
  <c r="M385" i="1"/>
  <c r="AP73" i="1"/>
  <c r="DG261" i="1"/>
  <c r="BB306" i="1"/>
  <c r="EV325" i="1"/>
  <c r="BB363" i="1"/>
  <c r="DV261" i="1"/>
  <c r="DF54" i="1"/>
  <c r="BB367" i="1"/>
  <c r="EH464" i="1"/>
  <c r="N53" i="1"/>
  <c r="DV187" i="1"/>
  <c r="CC283" i="1"/>
  <c r="DE319" i="1"/>
  <c r="N194" i="1"/>
  <c r="BA227" i="1"/>
  <c r="AB17" i="1"/>
  <c r="CC115" i="1"/>
  <c r="CT402" i="1"/>
  <c r="BQ49" i="1"/>
  <c r="Z141" i="1"/>
  <c r="DE246" i="1"/>
  <c r="DF9" i="1"/>
  <c r="EV232" i="1"/>
  <c r="DS195" i="1"/>
  <c r="CT487" i="1"/>
  <c r="EX459" i="1"/>
  <c r="CR188" i="1"/>
  <c r="BD207" i="1"/>
  <c r="BC157" i="1"/>
  <c r="CF265" i="1"/>
  <c r="EI191" i="1"/>
  <c r="DT185" i="1"/>
  <c r="DG176" i="1"/>
  <c r="EV376" i="1"/>
  <c r="EV199" i="1"/>
  <c r="DT204" i="1"/>
  <c r="CR191" i="1"/>
  <c r="DG275" i="1"/>
  <c r="Z490" i="1"/>
  <c r="Z341" i="1"/>
  <c r="EV468" i="1"/>
  <c r="DG134" i="1"/>
  <c r="EU359" i="1"/>
  <c r="DF302" i="1"/>
  <c r="DV246" i="1"/>
  <c r="EU482" i="1"/>
  <c r="EG422" i="1"/>
  <c r="BO436" i="1"/>
  <c r="CE23" i="1"/>
  <c r="CT50" i="1"/>
  <c r="DV216" i="1"/>
  <c r="BR148" i="1"/>
  <c r="DF176" i="1"/>
  <c r="L244" i="1"/>
  <c r="BA500" i="1"/>
  <c r="EV205" i="1"/>
  <c r="AO345" i="1"/>
  <c r="EJ74" i="1"/>
  <c r="BQ372" i="1"/>
  <c r="Z72" i="1"/>
  <c r="EI294" i="1"/>
  <c r="CE490" i="1"/>
  <c r="L455" i="1"/>
  <c r="EH310" i="1"/>
  <c r="CR126" i="1"/>
  <c r="BR18" i="1"/>
  <c r="AN130" i="1"/>
  <c r="Y162" i="1"/>
  <c r="EU360" i="1"/>
  <c r="EI153" i="1"/>
  <c r="EU393" i="1"/>
  <c r="AM356" i="1"/>
  <c r="CS241" i="1"/>
  <c r="CD388" i="1"/>
  <c r="CQ494" i="1"/>
  <c r="DH397" i="1"/>
  <c r="CQ167" i="1"/>
  <c r="AO371" i="1"/>
  <c r="DF253" i="1"/>
  <c r="EH28" i="1"/>
  <c r="EG116" i="1"/>
  <c r="BA316" i="1"/>
  <c r="EU172" i="1"/>
  <c r="L67" i="1"/>
  <c r="Y450" i="1"/>
  <c r="CC395" i="1"/>
  <c r="BC113" i="1"/>
  <c r="CS318" i="1"/>
  <c r="EG156" i="1"/>
  <c r="L215" i="1"/>
  <c r="EU494" i="1"/>
  <c r="BR242" i="1"/>
  <c r="AM195" i="1"/>
  <c r="DF400" i="1"/>
  <c r="EI150" i="1"/>
  <c r="EV462" i="1"/>
  <c r="EX301" i="1"/>
  <c r="DE317" i="1"/>
  <c r="EV417" i="1"/>
  <c r="EW114" i="1"/>
  <c r="CE273" i="1"/>
  <c r="CF142" i="1"/>
  <c r="AB23" i="1"/>
  <c r="CE119" i="1"/>
  <c r="BO58" i="1"/>
  <c r="EV238" i="1"/>
  <c r="CQ339" i="1"/>
  <c r="DS32" i="1"/>
  <c r="AO457" i="1"/>
  <c r="EV206" i="1"/>
  <c r="BC402" i="1"/>
  <c r="DS457" i="1"/>
  <c r="EJ289" i="1"/>
  <c r="DS118" i="1"/>
  <c r="AN122" i="1"/>
  <c r="K32" i="1"/>
  <c r="BQ291" i="1"/>
  <c r="BD110" i="1"/>
  <c r="L348" i="1"/>
  <c r="AO366" i="1"/>
  <c r="BO128" i="1"/>
  <c r="DH137" i="1"/>
  <c r="EX298" i="1"/>
  <c r="AM436" i="1"/>
  <c r="DV404" i="1"/>
  <c r="AN257" i="1"/>
  <c r="AN170" i="1"/>
  <c r="N186" i="1"/>
  <c r="Y476" i="1"/>
  <c r="AB283" i="1"/>
  <c r="EH267" i="1"/>
  <c r="BD143" i="1"/>
  <c r="N6704" i="5"/>
  <c r="N6816" i="5"/>
  <c r="EV322" i="1"/>
  <c r="EJ148" i="1"/>
  <c r="EG212" i="1"/>
  <c r="Z48" i="1"/>
  <c r="BR191" i="1"/>
  <c r="AM165" i="1"/>
  <c r="BD374" i="1"/>
  <c r="DU130" i="1"/>
  <c r="Y300" i="1"/>
  <c r="CT196" i="1"/>
  <c r="BO360" i="1"/>
  <c r="BO260" i="1"/>
  <c r="BO385" i="1"/>
  <c r="CT383" i="1"/>
  <c r="BQ133" i="1"/>
  <c r="EW432" i="1"/>
  <c r="BD60" i="1"/>
  <c r="AA449" i="1"/>
  <c r="CD244" i="1"/>
  <c r="EX336" i="1"/>
  <c r="EU314" i="1"/>
  <c r="BO442" i="1"/>
  <c r="CC299" i="1"/>
  <c r="DT333" i="1"/>
  <c r="EJ243" i="1"/>
  <c r="DE222" i="1"/>
  <c r="CD400" i="1"/>
  <c r="BD18" i="1"/>
  <c r="BA300" i="1"/>
  <c r="BR80" i="1"/>
  <c r="K280" i="1"/>
  <c r="BO336" i="1"/>
  <c r="CQ255" i="1"/>
  <c r="DF373" i="1"/>
  <c r="BA114" i="1"/>
  <c r="DG419" i="1"/>
  <c r="BA332" i="1"/>
  <c r="CD187" i="1"/>
  <c r="CC272" i="1"/>
  <c r="CF46" i="1"/>
  <c r="CT495" i="1"/>
  <c r="BA275" i="1"/>
  <c r="BQ60" i="1"/>
  <c r="CC57" i="1"/>
  <c r="BC170" i="1"/>
  <c r="N208" i="1"/>
  <c r="BC324" i="1"/>
  <c r="AO271" i="1"/>
  <c r="CD256" i="1"/>
  <c r="BC123" i="1"/>
  <c r="EG249" i="1"/>
  <c r="EX230" i="1"/>
  <c r="EV380" i="1"/>
  <c r="AA218" i="1"/>
  <c r="CD65" i="1"/>
  <c r="AP35" i="1"/>
  <c r="EJ16" i="1"/>
  <c r="BP335" i="1"/>
  <c r="DU106" i="1"/>
  <c r="DV356" i="1"/>
  <c r="BC335" i="1"/>
  <c r="AO175" i="1"/>
  <c r="BQ102" i="1"/>
  <c r="AM60" i="1"/>
  <c r="M51" i="1"/>
  <c r="M189" i="1"/>
  <c r="DE83" i="1"/>
  <c r="CF471" i="1"/>
  <c r="CE67" i="1"/>
  <c r="AA414" i="1"/>
  <c r="Z472" i="1"/>
  <c r="BC421" i="1"/>
  <c r="EJ111" i="1"/>
  <c r="DH304" i="1"/>
  <c r="BP91" i="1"/>
  <c r="CE12" i="1"/>
  <c r="K457" i="1"/>
  <c r="BP77" i="1"/>
  <c r="CS62" i="1"/>
  <c r="N154" i="1"/>
  <c r="CE488" i="1"/>
  <c r="CC134" i="1"/>
  <c r="CC301" i="1"/>
  <c r="EJ55" i="1"/>
  <c r="EJ160" i="1"/>
  <c r="AP438" i="1"/>
  <c r="BP82" i="1"/>
  <c r="CE248" i="1"/>
  <c r="BA315" i="1"/>
  <c r="CD476" i="1"/>
  <c r="Z289" i="1"/>
  <c r="DS284" i="1"/>
  <c r="CT194" i="1"/>
  <c r="AO296" i="1"/>
  <c r="AO122" i="1"/>
  <c r="BO196" i="1"/>
  <c r="M16" i="1"/>
  <c r="L306" i="1"/>
  <c r="CE190" i="1"/>
  <c r="DU226" i="1"/>
  <c r="CC378" i="1"/>
  <c r="DE133" i="1"/>
  <c r="CR91" i="1"/>
  <c r="AN220" i="1"/>
  <c r="DU70" i="1"/>
  <c r="CS363" i="1"/>
  <c r="CC18" i="1"/>
  <c r="AM367" i="1"/>
  <c r="BR402" i="1"/>
  <c r="AM404" i="1"/>
  <c r="DV177" i="1"/>
  <c r="AN69" i="1"/>
  <c r="BO377" i="1"/>
  <c r="EH278" i="1"/>
  <c r="BB315" i="1"/>
  <c r="CS188" i="1"/>
  <c r="EI53" i="1"/>
  <c r="DH111" i="1"/>
  <c r="DG382" i="1"/>
  <c r="BD485" i="1"/>
  <c r="AA363" i="1"/>
  <c r="AN455" i="1"/>
  <c r="L202" i="1"/>
  <c r="EU481" i="1"/>
  <c r="K112" i="1"/>
  <c r="N6799" i="5"/>
  <c r="N3238" i="5"/>
  <c r="BR470" i="1"/>
  <c r="CE325" i="1"/>
  <c r="DF182" i="1"/>
  <c r="CE32" i="1"/>
  <c r="M25" i="1"/>
  <c r="AN162" i="1"/>
  <c r="AO80" i="1"/>
  <c r="CT260" i="1"/>
  <c r="N63" i="1"/>
  <c r="BA141" i="1"/>
  <c r="DV135" i="1"/>
  <c r="N44" i="1"/>
  <c r="BO496" i="1"/>
  <c r="K95" i="1"/>
  <c r="K330" i="1"/>
  <c r="BQ224" i="1"/>
  <c r="DS470" i="1"/>
  <c r="L241" i="1"/>
  <c r="DE35" i="1"/>
  <c r="BP372" i="1"/>
  <c r="L370" i="1"/>
  <c r="M416" i="1"/>
  <c r="EU456" i="1"/>
  <c r="DV312" i="1"/>
  <c r="DU138" i="1"/>
  <c r="M85" i="1"/>
  <c r="EJ282" i="1"/>
  <c r="AN419" i="1"/>
  <c r="CS200" i="1"/>
  <c r="CT126" i="1"/>
  <c r="BA471" i="1"/>
  <c r="Z206" i="1"/>
  <c r="AM374" i="1"/>
  <c r="N230" i="1"/>
  <c r="AP204" i="1"/>
  <c r="DH313" i="1"/>
  <c r="DS187" i="1"/>
  <c r="DV313" i="1"/>
  <c r="Y46" i="1"/>
  <c r="CF491" i="1"/>
  <c r="BR164" i="1"/>
  <c r="BQ439" i="1"/>
  <c r="DH407" i="1"/>
  <c r="DT378" i="1"/>
  <c r="EU498" i="1"/>
  <c r="AN382" i="1"/>
  <c r="EG367" i="1"/>
  <c r="EH446" i="1"/>
  <c r="BP62" i="1"/>
  <c r="AB201" i="1"/>
  <c r="DU241" i="1"/>
  <c r="BR299" i="1"/>
  <c r="BQ455" i="1"/>
  <c r="BO440" i="1"/>
  <c r="Z195" i="1"/>
  <c r="AN436" i="1"/>
  <c r="AN94" i="1"/>
  <c r="CQ85" i="1"/>
  <c r="CT222" i="1"/>
  <c r="CR476" i="1"/>
  <c r="EG479" i="1"/>
  <c r="BQ283" i="1"/>
  <c r="DE148" i="1"/>
  <c r="BO43" i="1"/>
  <c r="DT60" i="1"/>
  <c r="CE500" i="1"/>
  <c r="DV176" i="1"/>
  <c r="EI453" i="1"/>
  <c r="DG224" i="1"/>
  <c r="AM291" i="1"/>
  <c r="N5641" i="5"/>
  <c r="N2379" i="5"/>
  <c r="BP283" i="1"/>
  <c r="EG32" i="1"/>
  <c r="DV205" i="1"/>
  <c r="CQ430" i="1"/>
  <c r="BB485" i="1"/>
  <c r="AN482" i="1"/>
  <c r="N444" i="1"/>
  <c r="DE271" i="1"/>
  <c r="BC371" i="1"/>
  <c r="EJ292" i="1"/>
  <c r="EH324" i="1"/>
  <c r="AA70" i="1"/>
  <c r="CT393" i="1"/>
  <c r="CE373" i="1"/>
  <c r="N166" i="1"/>
  <c r="K343" i="1"/>
  <c r="BA51" i="1"/>
  <c r="CR322" i="1"/>
  <c r="N322" i="1"/>
  <c r="AN54" i="1"/>
  <c r="EU234" i="1"/>
  <c r="AO238" i="1"/>
  <c r="CC234" i="1"/>
  <c r="Y126" i="1"/>
  <c r="AP176" i="1"/>
  <c r="BP436" i="1"/>
  <c r="BC53" i="1"/>
  <c r="DG493" i="1"/>
  <c r="DV366" i="1"/>
  <c r="BR221" i="1"/>
  <c r="DT293" i="1"/>
  <c r="CS237" i="1"/>
  <c r="BQ247" i="1"/>
  <c r="CD494" i="1"/>
  <c r="CQ468" i="1"/>
  <c r="DS83" i="1"/>
  <c r="BD398" i="1"/>
  <c r="L106" i="1"/>
  <c r="EJ368" i="1"/>
  <c r="EI188" i="1"/>
  <c r="CF449" i="1"/>
  <c r="EU165" i="1"/>
  <c r="BP15" i="1"/>
  <c r="DU273" i="1"/>
  <c r="AP42" i="1"/>
  <c r="CE384" i="1"/>
  <c r="BP195" i="1"/>
  <c r="EW225" i="1"/>
  <c r="BR134" i="1"/>
  <c r="K349" i="1"/>
  <c r="DE443" i="1"/>
  <c r="DT146" i="1"/>
  <c r="CC190" i="1"/>
  <c r="AP464" i="1"/>
  <c r="BD258" i="1"/>
  <c r="BQ266" i="1"/>
  <c r="EH371" i="1"/>
  <c r="EG474" i="1"/>
  <c r="BA83" i="1"/>
  <c r="BP421" i="1"/>
  <c r="AO30" i="1"/>
  <c r="CC292" i="1"/>
  <c r="DF61" i="1"/>
  <c r="DS433" i="1"/>
  <c r="BQ370" i="1"/>
  <c r="EH357" i="1"/>
  <c r="Y329" i="1"/>
  <c r="EU39" i="1"/>
  <c r="M35" i="1"/>
  <c r="AN154" i="1"/>
  <c r="DU213" i="1"/>
  <c r="L97" i="1"/>
  <c r="CS381" i="1"/>
  <c r="BB259" i="1"/>
  <c r="BP420" i="1"/>
  <c r="CQ291" i="1"/>
  <c r="AM446" i="1"/>
  <c r="CT203" i="1"/>
  <c r="CR357" i="1"/>
  <c r="CQ487" i="1"/>
  <c r="BA335" i="1"/>
  <c r="AP349" i="1"/>
  <c r="CE261" i="1"/>
  <c r="DT312" i="1"/>
  <c r="BC310" i="1"/>
  <c r="CD303" i="1"/>
  <c r="BC444" i="1"/>
  <c r="DG298" i="1"/>
  <c r="M261" i="1"/>
  <c r="EG316" i="1"/>
  <c r="CT252" i="1"/>
  <c r="EU455" i="1"/>
  <c r="AN384" i="1"/>
  <c r="DH161" i="1"/>
  <c r="DS59" i="1"/>
  <c r="AN160" i="1"/>
  <c r="EG297" i="1"/>
  <c r="DV411" i="1"/>
  <c r="CC289" i="1"/>
  <c r="DT454" i="1"/>
  <c r="Y66" i="1"/>
  <c r="AP278" i="1"/>
  <c r="DE29" i="1"/>
  <c r="AA213" i="1"/>
  <c r="AM359" i="1"/>
  <c r="EJ76" i="1"/>
  <c r="AO115" i="1"/>
  <c r="DS439" i="1"/>
  <c r="EJ144" i="1"/>
  <c r="Z494" i="1"/>
  <c r="DE232" i="1"/>
  <c r="AA402" i="1"/>
  <c r="CR139" i="1"/>
  <c r="EV397" i="1"/>
  <c r="CT363" i="1"/>
  <c r="BR95" i="1"/>
  <c r="DU104" i="1"/>
  <c r="AO396" i="1"/>
  <c r="Z330" i="1"/>
  <c r="EH154" i="1"/>
  <c r="DT418" i="1"/>
  <c r="DF499" i="1"/>
  <c r="EU194" i="1"/>
  <c r="CT455" i="1"/>
  <c r="DV417" i="1"/>
  <c r="AP320" i="1"/>
  <c r="AO66" i="1"/>
  <c r="EG493" i="1"/>
  <c r="EH365" i="1"/>
  <c r="CD352" i="1"/>
  <c r="BD218" i="1"/>
  <c r="CS126" i="1"/>
  <c r="CC129" i="1"/>
  <c r="EX492" i="1"/>
  <c r="AP365" i="1"/>
  <c r="BQ137" i="1"/>
  <c r="BR19" i="1"/>
  <c r="CT413" i="1"/>
  <c r="EW321" i="1"/>
  <c r="AO260" i="1"/>
  <c r="EX215" i="1"/>
  <c r="BP87" i="1"/>
  <c r="EH383" i="1"/>
  <c r="CS315" i="1"/>
  <c r="EV270" i="1"/>
  <c r="AO224" i="1"/>
  <c r="L414" i="1"/>
  <c r="BR395" i="1"/>
  <c r="DV166" i="1"/>
  <c r="BC468" i="1"/>
  <c r="DH270" i="1"/>
  <c r="N82" i="1"/>
  <c r="M329" i="1"/>
  <c r="Z83" i="1"/>
  <c r="DV66" i="1"/>
  <c r="DF391" i="1"/>
  <c r="EX13" i="1"/>
  <c r="BQ407" i="1"/>
  <c r="BO38" i="1"/>
  <c r="EH270" i="1"/>
  <c r="AP317" i="1"/>
  <c r="EX287" i="1"/>
  <c r="AO393" i="1"/>
  <c r="CE413" i="1"/>
  <c r="K217" i="1"/>
  <c r="AP405" i="1"/>
  <c r="AO265" i="1"/>
  <c r="CR256" i="1"/>
  <c r="BO231" i="1"/>
  <c r="AO143" i="1"/>
  <c r="K340" i="1"/>
  <c r="CF101" i="1"/>
  <c r="CF359" i="1"/>
  <c r="DU329" i="1"/>
  <c r="EG47" i="1"/>
  <c r="AA80" i="1"/>
  <c r="BB239" i="1"/>
  <c r="DT69" i="1"/>
  <c r="BQ495" i="1"/>
  <c r="BC23" i="1"/>
  <c r="DT340" i="1"/>
  <c r="CQ97" i="1"/>
  <c r="EV355" i="1"/>
  <c r="Z389" i="1"/>
  <c r="BR447" i="1"/>
  <c r="DG375" i="1"/>
  <c r="AM394" i="1"/>
  <c r="BO192" i="1"/>
  <c r="CC436" i="1"/>
  <c r="DU252" i="1"/>
  <c r="AN95" i="1"/>
  <c r="EX425" i="1"/>
  <c r="AP294" i="1"/>
  <c r="EH264" i="1"/>
  <c r="AN188" i="1"/>
  <c r="BO150" i="1"/>
  <c r="N5317" i="5"/>
  <c r="N6964" i="5"/>
  <c r="N1539" i="5"/>
  <c r="L298" i="1"/>
  <c r="BD473" i="1"/>
  <c r="BA187" i="1"/>
  <c r="Z122" i="1"/>
  <c r="BP384" i="1"/>
  <c r="BC411" i="1"/>
  <c r="N184" i="1"/>
  <c r="EU424" i="1"/>
  <c r="Y338" i="1"/>
  <c r="DT283" i="1"/>
  <c r="AO479" i="1"/>
  <c r="K22" i="1"/>
  <c r="BA101" i="1"/>
  <c r="BR355" i="1"/>
  <c r="BQ356" i="1"/>
  <c r="BA320" i="1"/>
  <c r="CF367" i="1"/>
  <c r="AN449" i="1"/>
  <c r="BR280" i="1"/>
  <c r="M327" i="1"/>
  <c r="K275" i="1"/>
  <c r="L268" i="1"/>
  <c r="EH176" i="1"/>
  <c r="AB468" i="1"/>
  <c r="CD17" i="1"/>
  <c r="DH498" i="1"/>
  <c r="DV59" i="1"/>
  <c r="BA142" i="1"/>
  <c r="AA106" i="1"/>
  <c r="DV464" i="1"/>
  <c r="EI379" i="1"/>
  <c r="DV95" i="1"/>
  <c r="CE182" i="1"/>
  <c r="EX456" i="1"/>
  <c r="EU20" i="1"/>
  <c r="DH250" i="1"/>
  <c r="CE299" i="1"/>
  <c r="AO204" i="1"/>
  <c r="Y253" i="1"/>
  <c r="BO470" i="1"/>
  <c r="AN423" i="1"/>
  <c r="BB14" i="1"/>
  <c r="EG48" i="1"/>
  <c r="AM416" i="1"/>
  <c r="EW403" i="1"/>
  <c r="Z450" i="1"/>
  <c r="CC33" i="1"/>
  <c r="Z380" i="1"/>
  <c r="AM134" i="1"/>
  <c r="Y351" i="1"/>
  <c r="AN420" i="1"/>
  <c r="AM122" i="1"/>
  <c r="DU475" i="1"/>
  <c r="Z345" i="1"/>
  <c r="K162" i="1"/>
  <c r="N256" i="1"/>
  <c r="DS217" i="1"/>
  <c r="DH169" i="1"/>
  <c r="EX118" i="1"/>
  <c r="BD76" i="1"/>
  <c r="CQ420" i="1"/>
  <c r="DS222" i="1"/>
  <c r="EX193" i="1"/>
  <c r="CE353" i="1"/>
  <c r="CE52" i="1"/>
  <c r="Z339" i="1"/>
  <c r="AP26" i="1"/>
  <c r="DG292" i="1"/>
  <c r="AO452" i="1"/>
  <c r="BQ278" i="1"/>
  <c r="AA267" i="1"/>
  <c r="AN146" i="1"/>
  <c r="EJ42" i="1"/>
  <c r="BR77" i="1"/>
  <c r="AA23" i="1"/>
  <c r="BQ68" i="1"/>
  <c r="DS306" i="1"/>
  <c r="EI279" i="1"/>
  <c r="EW361" i="1"/>
  <c r="CS418" i="1"/>
  <c r="BA295" i="1"/>
  <c r="Z92" i="1"/>
  <c r="EI154" i="1"/>
  <c r="CS201" i="1"/>
  <c r="BC198" i="1"/>
  <c r="EI22" i="1"/>
  <c r="N406" i="1"/>
  <c r="N125" i="1"/>
  <c r="DV23" i="1"/>
  <c r="EI378" i="1"/>
  <c r="BR75" i="1"/>
  <c r="Y33" i="1"/>
  <c r="BR308" i="1"/>
  <c r="CF381" i="1"/>
  <c r="EX56" i="1"/>
  <c r="AO86" i="1"/>
  <c r="AA137" i="1"/>
  <c r="DS322" i="1"/>
  <c r="EI274" i="1"/>
  <c r="K361" i="1"/>
  <c r="DS331" i="1"/>
  <c r="DF324" i="1"/>
  <c r="Y438" i="1"/>
  <c r="EX365" i="1"/>
  <c r="EU331" i="1"/>
  <c r="BP156" i="1"/>
  <c r="EH72" i="1"/>
  <c r="N441" i="1"/>
  <c r="EV490" i="1"/>
  <c r="CE161" i="1"/>
  <c r="AA59" i="1"/>
  <c r="AM64" i="1"/>
  <c r="Z277" i="1"/>
  <c r="AA307" i="1"/>
  <c r="CT338" i="1"/>
  <c r="CR395" i="1"/>
  <c r="AN321" i="1"/>
  <c r="EI180" i="1"/>
  <c r="BP38" i="1"/>
  <c r="BB164" i="1"/>
  <c r="CS234" i="1"/>
  <c r="DV298" i="1"/>
  <c r="BA138" i="1"/>
  <c r="BC126" i="1"/>
  <c r="EH34" i="1"/>
  <c r="CE17" i="1"/>
  <c r="EG411" i="1"/>
  <c r="M217" i="1"/>
  <c r="DG84" i="1"/>
  <c r="L21" i="1"/>
  <c r="BQ142" i="1"/>
  <c r="DS262" i="1"/>
  <c r="M396" i="1"/>
  <c r="CT395" i="1"/>
  <c r="DF451" i="1"/>
  <c r="CQ217" i="1"/>
  <c r="K100" i="1"/>
  <c r="EW20" i="1"/>
  <c r="CC205" i="1"/>
  <c r="CS51" i="1"/>
  <c r="DF476" i="1"/>
  <c r="EJ303" i="1"/>
  <c r="BD368" i="1"/>
  <c r="AP454" i="1"/>
  <c r="DV181" i="1"/>
  <c r="Y467" i="1"/>
  <c r="AO70" i="1"/>
  <c r="DT50" i="1"/>
  <c r="DU82" i="1"/>
  <c r="CE191" i="1"/>
  <c r="EW306" i="1"/>
  <c r="AO142" i="1"/>
  <c r="DF280" i="1"/>
  <c r="DH93" i="1"/>
  <c r="AN253" i="1"/>
  <c r="AN112" i="1"/>
  <c r="CQ44" i="1"/>
  <c r="BC455" i="1"/>
  <c r="BP24" i="1"/>
  <c r="K434" i="1"/>
  <c r="N390" i="5"/>
  <c r="N6542" i="5"/>
  <c r="N6973" i="5"/>
  <c r="BD228" i="1"/>
  <c r="EX397" i="1"/>
  <c r="EH497" i="1"/>
  <c r="BP265" i="1"/>
  <c r="BP288" i="1"/>
  <c r="CD264" i="1"/>
  <c r="DV258" i="1"/>
  <c r="CS21" i="1"/>
  <c r="DT187" i="1"/>
  <c r="BD37" i="1"/>
  <c r="AM421" i="1"/>
  <c r="EV424" i="1"/>
  <c r="BR17" i="1"/>
  <c r="DT430" i="1"/>
  <c r="BQ325" i="1"/>
  <c r="DU108" i="1"/>
  <c r="EI282" i="1"/>
  <c r="DH37" i="1"/>
  <c r="BQ296" i="1"/>
  <c r="CR243" i="1"/>
  <c r="DV46" i="1"/>
  <c r="AP120" i="1"/>
  <c r="M52" i="1"/>
  <c r="EJ293" i="1"/>
  <c r="BO492" i="1"/>
  <c r="Z362" i="1"/>
  <c r="EH413" i="1"/>
  <c r="Z455" i="1"/>
  <c r="DU301" i="1"/>
  <c r="Z478" i="1"/>
  <c r="DU134" i="1"/>
  <c r="CR245" i="1"/>
  <c r="EX175" i="1"/>
  <c r="Z413" i="1"/>
  <c r="CS393" i="1"/>
  <c r="EX187" i="1"/>
  <c r="Y461" i="1"/>
  <c r="K369" i="1"/>
  <c r="K41" i="1"/>
  <c r="AM98" i="1"/>
  <c r="AN66" i="1"/>
  <c r="AA181" i="1"/>
  <c r="CD357" i="1"/>
  <c r="BO237" i="1"/>
  <c r="EH156" i="1"/>
  <c r="CS362" i="1"/>
  <c r="BR345" i="1"/>
  <c r="DS85" i="1"/>
  <c r="AB364" i="1"/>
  <c r="CQ306" i="1"/>
  <c r="BP441" i="1"/>
  <c r="CT384" i="1"/>
  <c r="DF473" i="1"/>
  <c r="EU281" i="1"/>
  <c r="CT282" i="1"/>
  <c r="CT23" i="1"/>
  <c r="BA257" i="1"/>
  <c r="BQ275" i="1"/>
  <c r="M254" i="1"/>
  <c r="CT465" i="1"/>
  <c r="EI352" i="1"/>
  <c r="BB405" i="1"/>
  <c r="EW413" i="1"/>
  <c r="AA77" i="1"/>
  <c r="CT329" i="1"/>
  <c r="DF348" i="1"/>
  <c r="EI155" i="1"/>
  <c r="CD314" i="1"/>
  <c r="CC74" i="1"/>
  <c r="DS326" i="1"/>
  <c r="CQ449" i="1"/>
  <c r="M257" i="1"/>
  <c r="BD68" i="1"/>
  <c r="EW355" i="1"/>
  <c r="DU237" i="1"/>
  <c r="BD428" i="1"/>
  <c r="CQ162" i="1"/>
  <c r="AM250" i="1"/>
  <c r="EI215" i="1"/>
  <c r="L476" i="1"/>
  <c r="DS38" i="1"/>
  <c r="EX105" i="1"/>
  <c r="BO446" i="1"/>
  <c r="DH318" i="1"/>
  <c r="DE409" i="1"/>
  <c r="BQ125" i="1"/>
  <c r="CS432" i="1"/>
  <c r="CC499" i="1"/>
  <c r="DF403" i="1"/>
  <c r="BP34" i="1"/>
  <c r="BD361" i="1"/>
  <c r="AM288" i="1"/>
  <c r="CS430" i="1"/>
  <c r="EH91" i="1"/>
  <c r="DV499" i="1"/>
  <c r="EH400" i="1"/>
  <c r="L139" i="1"/>
  <c r="L107" i="1"/>
  <c r="DE282" i="1"/>
  <c r="BQ262" i="1"/>
  <c r="BO26" i="1"/>
  <c r="EJ318" i="1"/>
  <c r="BA211" i="1"/>
  <c r="BQ323" i="1"/>
  <c r="BD162" i="1"/>
  <c r="EJ487" i="1"/>
  <c r="DH481" i="1"/>
  <c r="AM295" i="1"/>
  <c r="EU144" i="1"/>
  <c r="EU217" i="1"/>
  <c r="EH478" i="1"/>
  <c r="BA206" i="1"/>
  <c r="AN25" i="1"/>
  <c r="AP160" i="1"/>
  <c r="CE64" i="1"/>
  <c r="CQ309" i="1"/>
  <c r="AO446" i="1"/>
  <c r="AP480" i="1"/>
  <c r="EV147" i="1"/>
  <c r="K98" i="1"/>
  <c r="EV425" i="1"/>
  <c r="EU384" i="1"/>
  <c r="AB91" i="1"/>
  <c r="CQ459" i="1"/>
  <c r="CR301" i="1"/>
  <c r="BQ486" i="1"/>
  <c r="CE282" i="1"/>
  <c r="CC355" i="1"/>
  <c r="AB253" i="1"/>
  <c r="CQ233" i="1"/>
  <c r="K318" i="1"/>
  <c r="EW19" i="1"/>
  <c r="DT469" i="1"/>
  <c r="DV349" i="1"/>
  <c r="BP264" i="1"/>
  <c r="CR323" i="1"/>
  <c r="CE327" i="1"/>
  <c r="CD323" i="1"/>
  <c r="CE152" i="1"/>
  <c r="AA381" i="1"/>
  <c r="L212" i="1"/>
  <c r="CQ464" i="1"/>
  <c r="EI401" i="1"/>
  <c r="EG112" i="1"/>
  <c r="DT197" i="1"/>
  <c r="DF195" i="1"/>
  <c r="Y112" i="1"/>
  <c r="BD310" i="1"/>
  <c r="EJ36" i="1"/>
  <c r="AN210" i="1"/>
  <c r="K167" i="1"/>
  <c r="M160" i="1"/>
  <c r="CC366" i="1"/>
  <c r="AB141" i="1"/>
  <c r="CF212" i="1"/>
  <c r="N14" i="1"/>
  <c r="CF240" i="1"/>
  <c r="AM388" i="1"/>
  <c r="N89" i="1"/>
  <c r="M215" i="1"/>
  <c r="CT369" i="1"/>
  <c r="CT375" i="1"/>
  <c r="AM53" i="1"/>
  <c r="EU435" i="1"/>
  <c r="BD166" i="1"/>
  <c r="EX101" i="1"/>
  <c r="AP418" i="1"/>
  <c r="AB114" i="1"/>
  <c r="AB299" i="1"/>
  <c r="Y489" i="1"/>
  <c r="CD425" i="1"/>
  <c r="AP236" i="1"/>
  <c r="BB339" i="1"/>
  <c r="EH229" i="1"/>
  <c r="EI377" i="1"/>
  <c r="CC161" i="1"/>
  <c r="AM114" i="1"/>
  <c r="BP56" i="1"/>
  <c r="DF338" i="1"/>
  <c r="AP122" i="1"/>
  <c r="AO180" i="1"/>
  <c r="AP154" i="1"/>
  <c r="BP385" i="1"/>
  <c r="AP360" i="1"/>
  <c r="DV84" i="1"/>
  <c r="CR43" i="1"/>
  <c r="DE210" i="1"/>
  <c r="BQ307" i="1"/>
  <c r="EI33" i="1"/>
  <c r="DH56" i="1"/>
  <c r="BA248" i="1"/>
  <c r="AA188" i="1"/>
  <c r="CF209" i="1"/>
  <c r="DE363" i="1"/>
  <c r="EI116" i="1"/>
  <c r="N1001" i="5"/>
  <c r="N797" i="5"/>
  <c r="N109" i="5"/>
  <c r="CE343" i="1"/>
  <c r="Y364" i="1"/>
  <c r="AA48" i="1"/>
  <c r="CF422" i="1"/>
  <c r="AP140" i="1"/>
  <c r="EJ142" i="1"/>
  <c r="M113" i="1"/>
  <c r="EV31" i="1"/>
  <c r="CF461" i="1"/>
  <c r="EV416" i="1"/>
  <c r="DT38" i="1"/>
  <c r="CC473" i="1"/>
  <c r="AB181" i="1"/>
  <c r="L110" i="1"/>
  <c r="EX380" i="1"/>
  <c r="CC445" i="1"/>
  <c r="AO121" i="1"/>
  <c r="CD55" i="1"/>
  <c r="EW148" i="1"/>
  <c r="BD278" i="1"/>
  <c r="EH238" i="1"/>
  <c r="DE71" i="1"/>
  <c r="AN36" i="1"/>
  <c r="L102" i="1"/>
  <c r="CE397" i="1"/>
  <c r="AA182" i="1"/>
  <c r="DV490" i="1"/>
  <c r="EG453" i="1"/>
  <c r="EW347" i="1"/>
  <c r="K233" i="1"/>
  <c r="DT235" i="1"/>
  <c r="L327" i="1"/>
  <c r="CT456" i="1"/>
  <c r="CD361" i="1"/>
  <c r="AB51" i="1"/>
  <c r="K169" i="1"/>
  <c r="BC31" i="1"/>
  <c r="DT139" i="1"/>
  <c r="AO212" i="1"/>
  <c r="CD150" i="1"/>
  <c r="DU62" i="1"/>
  <c r="BQ386" i="1"/>
  <c r="K397" i="1"/>
  <c r="BC256" i="1"/>
  <c r="DH277" i="1"/>
  <c r="CD262" i="1"/>
  <c r="BP202" i="1"/>
  <c r="BO484" i="1"/>
  <c r="DF368" i="1"/>
  <c r="CQ103" i="1"/>
  <c r="EW165" i="1"/>
  <c r="CT420" i="1"/>
  <c r="AA37" i="1"/>
  <c r="M394" i="1"/>
  <c r="CF410" i="1"/>
  <c r="N295" i="1"/>
  <c r="DT346" i="1"/>
  <c r="EJ176" i="1"/>
  <c r="N418" i="1"/>
  <c r="CR306" i="1"/>
  <c r="BD349" i="1"/>
  <c r="BR197" i="1"/>
  <c r="EV428" i="1"/>
  <c r="BD148" i="1"/>
  <c r="DF313" i="1"/>
  <c r="EJ175" i="1"/>
  <c r="Y405" i="1"/>
  <c r="K346" i="1"/>
  <c r="DT338" i="1"/>
  <c r="BC100" i="1"/>
  <c r="M128" i="1"/>
  <c r="BQ52" i="1"/>
  <c r="BB90" i="1"/>
  <c r="AP196" i="1"/>
  <c r="Z84" i="1"/>
  <c r="EH346" i="1"/>
  <c r="DE340" i="1"/>
  <c r="AP173" i="1"/>
  <c r="AM38" i="1"/>
  <c r="EJ25" i="1"/>
  <c r="EV498" i="1"/>
  <c r="AO227" i="1"/>
  <c r="EV374" i="1"/>
  <c r="BA74" i="1"/>
  <c r="Z331" i="1"/>
  <c r="Z358" i="1"/>
  <c r="L343" i="1"/>
  <c r="BA152" i="1"/>
  <c r="AM86" i="1"/>
  <c r="CD285" i="1"/>
  <c r="DF72" i="1"/>
  <c r="BB30" i="1"/>
  <c r="L262" i="1"/>
  <c r="DE275" i="1"/>
  <c r="EU72" i="1"/>
  <c r="DH148" i="1"/>
  <c r="CR163" i="1"/>
  <c r="BQ264" i="1"/>
  <c r="BO461" i="1"/>
  <c r="EU216" i="1"/>
  <c r="AO323" i="1"/>
  <c r="AA346" i="1"/>
  <c r="Z265" i="1"/>
  <c r="CF232" i="1"/>
  <c r="CE323" i="1"/>
  <c r="DE158" i="1"/>
  <c r="AO499" i="1"/>
  <c r="CR73" i="1"/>
  <c r="AO431" i="1"/>
  <c r="EW107" i="1"/>
  <c r="EI426" i="1"/>
  <c r="DG357" i="1"/>
  <c r="BQ161" i="1"/>
  <c r="EX69" i="1"/>
  <c r="BA393" i="1"/>
  <c r="BP310" i="1"/>
  <c r="EI358" i="1"/>
  <c r="DS133" i="1"/>
  <c r="EX197" i="1"/>
  <c r="BO96" i="1"/>
  <c r="AN318" i="1"/>
  <c r="BD455" i="1"/>
  <c r="CC9" i="1"/>
  <c r="CC458" i="1"/>
  <c r="N5934" i="5"/>
  <c r="N412" i="5"/>
  <c r="EU295" i="1"/>
  <c r="DU335" i="1"/>
  <c r="Y399" i="1"/>
  <c r="EU311" i="1"/>
  <c r="AB321" i="1"/>
  <c r="AA333" i="1"/>
  <c r="DS44" i="1"/>
  <c r="BO259" i="1"/>
  <c r="CD151" i="1"/>
  <c r="EU367" i="1"/>
  <c r="EV420" i="1"/>
  <c r="EI350" i="1"/>
  <c r="EG57" i="1"/>
  <c r="DU470" i="1"/>
  <c r="DE69" i="1"/>
  <c r="CE187" i="1"/>
  <c r="Z16" i="1"/>
  <c r="EU81" i="1"/>
  <c r="DT62" i="1"/>
  <c r="CS403" i="1"/>
  <c r="K260" i="1"/>
  <c r="CD112" i="1"/>
  <c r="EH222" i="1"/>
  <c r="M158" i="1"/>
  <c r="EX167" i="1"/>
  <c r="CF229" i="1"/>
  <c r="AN149" i="1"/>
  <c r="M32" i="1"/>
  <c r="Y201" i="1"/>
  <c r="EV378" i="1"/>
  <c r="BP277" i="1"/>
  <c r="EJ389" i="1"/>
  <c r="DE437" i="1"/>
  <c r="EU103" i="1"/>
  <c r="EX11" i="1"/>
  <c r="BQ9" i="1"/>
  <c r="BC410" i="1"/>
  <c r="BB318" i="1"/>
  <c r="AP286" i="1"/>
  <c r="AB433" i="1"/>
  <c r="DT464" i="1"/>
  <c r="CQ327" i="1"/>
  <c r="CS334" i="1"/>
  <c r="CF161" i="1"/>
  <c r="AA435" i="1"/>
  <c r="EU343" i="1"/>
  <c r="AP64" i="1"/>
  <c r="N370" i="1"/>
  <c r="BR314" i="1"/>
  <c r="EV240" i="1"/>
  <c r="CT408" i="1"/>
  <c r="AP332" i="1"/>
  <c r="DT363" i="1"/>
  <c r="CC388" i="1"/>
  <c r="L451" i="1"/>
  <c r="EW240" i="1"/>
  <c r="DS43" i="1"/>
  <c r="BO288" i="1"/>
  <c r="DT252" i="1"/>
  <c r="DH171" i="1"/>
  <c r="AN147" i="1"/>
  <c r="DU399" i="1"/>
  <c r="EU69" i="1"/>
  <c r="AM198" i="1"/>
  <c r="EH256" i="1"/>
  <c r="EH266" i="1"/>
  <c r="BP290" i="1"/>
  <c r="DT73" i="1"/>
  <c r="DE75" i="1"/>
  <c r="DT248" i="1"/>
  <c r="N123" i="1"/>
  <c r="DU278" i="1"/>
  <c r="CT44" i="1"/>
  <c r="CS147" i="1"/>
  <c r="EX409" i="1"/>
  <c r="BA294" i="1"/>
  <c r="DV436" i="1"/>
  <c r="BR484" i="1"/>
  <c r="AO397" i="1"/>
  <c r="EH380" i="1"/>
  <c r="EG279" i="1"/>
  <c r="EW195" i="1"/>
  <c r="EX387" i="1"/>
  <c r="CS132" i="1"/>
  <c r="DV77" i="1"/>
  <c r="CQ345" i="1"/>
  <c r="BC458" i="1"/>
  <c r="DU380" i="1"/>
  <c r="CT482" i="1"/>
  <c r="DF363" i="1"/>
  <c r="CC491" i="1"/>
  <c r="CE55" i="1"/>
  <c r="EW479" i="1"/>
  <c r="CC181" i="1"/>
  <c r="DS360" i="1"/>
  <c r="DE32" i="1"/>
  <c r="DU56" i="1"/>
  <c r="EW142" i="1"/>
  <c r="CS149" i="1"/>
  <c r="DE237" i="1"/>
  <c r="BQ293" i="1"/>
  <c r="EW401" i="1"/>
  <c r="EX51" i="1"/>
  <c r="EI258" i="1"/>
  <c r="AM476" i="1"/>
  <c r="DT398" i="1"/>
  <c r="CS325" i="1"/>
  <c r="Z131" i="1"/>
  <c r="EV261" i="1"/>
  <c r="CC424" i="1"/>
  <c r="AP65" i="1"/>
  <c r="BD320" i="1"/>
  <c r="AB9" i="1"/>
  <c r="CF390" i="1"/>
  <c r="EJ68" i="1"/>
  <c r="CF398" i="1"/>
  <c r="BC414" i="1"/>
  <c r="AA328" i="1"/>
  <c r="AN259" i="1"/>
  <c r="L412" i="1"/>
  <c r="BA125" i="1"/>
  <c r="CD273" i="1"/>
  <c r="BR226" i="1"/>
  <c r="L390" i="1"/>
  <c r="CQ25" i="1"/>
  <c r="EI482" i="1"/>
  <c r="EV155" i="1"/>
  <c r="K335" i="1"/>
  <c r="Z482" i="1"/>
  <c r="AB484" i="1"/>
  <c r="AP369" i="1"/>
  <c r="EU364" i="1"/>
  <c r="CE267" i="1"/>
  <c r="CT254" i="1"/>
  <c r="BC456" i="1"/>
  <c r="AB439" i="1"/>
  <c r="M33" i="1"/>
  <c r="CR467" i="1"/>
  <c r="BB379" i="1"/>
  <c r="BD46" i="1"/>
  <c r="BQ389" i="1"/>
  <c r="Y393" i="1"/>
  <c r="BO224" i="1"/>
  <c r="EI405" i="1"/>
  <c r="BR442" i="1"/>
  <c r="EX95" i="1"/>
  <c r="BC35" i="1"/>
  <c r="EI437" i="1"/>
  <c r="EW119" i="1"/>
  <c r="AO258" i="1"/>
  <c r="EV255" i="1"/>
  <c r="K24" i="1"/>
  <c r="CE9" i="1"/>
  <c r="DF435" i="1"/>
  <c r="CS405" i="1"/>
  <c r="EX54" i="1"/>
  <c r="DH259" i="1"/>
  <c r="BA260" i="1"/>
  <c r="L443" i="1"/>
  <c r="DS134" i="1"/>
  <c r="Y475" i="1"/>
  <c r="EW103" i="1"/>
  <c r="DS40" i="1"/>
  <c r="EH21" i="1"/>
  <c r="AN496" i="1"/>
  <c r="BP93" i="1"/>
  <c r="EG242" i="1"/>
  <c r="DT118" i="1"/>
  <c r="EU53" i="1"/>
  <c r="EG247" i="1"/>
  <c r="DF394" i="1"/>
  <c r="EX401" i="1"/>
  <c r="CF415" i="1"/>
  <c r="N380" i="1"/>
  <c r="CQ426" i="1"/>
  <c r="AM22" i="1"/>
  <c r="BB492" i="1"/>
  <c r="EI394" i="1"/>
  <c r="BQ234" i="1"/>
  <c r="BB498" i="1"/>
  <c r="DT244" i="1"/>
  <c r="EX266" i="1"/>
  <c r="BR300" i="1"/>
  <c r="CD471" i="1"/>
  <c r="AM231" i="1"/>
  <c r="DH243" i="1"/>
  <c r="DU157" i="1"/>
  <c r="BO212" i="1"/>
  <c r="DT367" i="1"/>
  <c r="CS47" i="1"/>
  <c r="EV231" i="1"/>
  <c r="DH30" i="1"/>
  <c r="BR163" i="1"/>
  <c r="DU322" i="1"/>
  <c r="EH451" i="1"/>
  <c r="BC499" i="1"/>
  <c r="K183" i="1"/>
  <c r="AP386" i="1"/>
  <c r="BA412" i="1"/>
  <c r="EH339" i="1"/>
  <c r="CD266" i="1"/>
  <c r="AM45" i="1"/>
  <c r="CC12" i="1"/>
  <c r="EJ121" i="1"/>
  <c r="M164" i="1"/>
  <c r="DS307" i="1"/>
  <c r="AN297" i="1"/>
  <c r="EG325" i="1"/>
  <c r="EX398" i="1"/>
  <c r="BC128" i="1"/>
  <c r="CR233" i="1"/>
  <c r="CF246" i="1"/>
  <c r="EW149" i="1"/>
  <c r="DG267" i="1"/>
  <c r="EG155" i="1"/>
  <c r="DV195" i="1"/>
  <c r="N1021" i="5"/>
  <c r="DH273" i="1"/>
  <c r="DH159" i="1"/>
  <c r="M59" i="1"/>
  <c r="Y179" i="1"/>
  <c r="Z147" i="1"/>
  <c r="BB290" i="1"/>
  <c r="EU238" i="1"/>
  <c r="DT96" i="1"/>
  <c r="CD437" i="1"/>
  <c r="DS465" i="1"/>
  <c r="DU16" i="1"/>
  <c r="CD371" i="1"/>
  <c r="CQ16" i="1"/>
  <c r="EG355" i="1"/>
  <c r="DS392" i="1"/>
  <c r="BC86" i="1"/>
  <c r="CE358" i="1"/>
  <c r="BA205" i="1"/>
  <c r="Z28" i="1"/>
  <c r="DV331" i="1"/>
  <c r="DT433" i="1"/>
  <c r="CD443" i="1"/>
  <c r="CT219" i="1"/>
  <c r="BO129" i="1"/>
  <c r="DV269" i="1"/>
  <c r="CE132" i="1"/>
  <c r="AN104" i="1"/>
  <c r="DE414" i="1"/>
  <c r="DT288" i="1"/>
  <c r="BD367" i="1"/>
  <c r="EH417" i="1"/>
  <c r="CR489" i="1"/>
  <c r="AM468" i="1"/>
  <c r="EH326" i="1"/>
  <c r="Z45" i="1"/>
  <c r="AA348" i="1"/>
  <c r="AA467" i="1"/>
  <c r="CD453" i="1"/>
  <c r="DE383" i="1"/>
  <c r="BR327" i="1"/>
  <c r="Z109" i="1"/>
  <c r="EU271" i="1"/>
  <c r="CR429" i="1"/>
  <c r="BB455" i="1"/>
  <c r="CC182" i="1"/>
  <c r="CC256" i="1"/>
  <c r="DE268" i="1"/>
  <c r="CC487" i="1"/>
  <c r="BC37" i="1"/>
  <c r="EH490" i="1"/>
  <c r="K164" i="1"/>
  <c r="CC36" i="1"/>
  <c r="L116" i="1"/>
  <c r="EW350" i="1"/>
  <c r="AA222" i="1"/>
  <c r="L193" i="1"/>
  <c r="N296" i="1"/>
  <c r="DG160" i="1"/>
  <c r="EV469" i="1"/>
  <c r="BD305" i="1"/>
  <c r="CE105" i="1"/>
  <c r="CD422" i="1"/>
  <c r="AN202" i="1"/>
  <c r="Y76" i="1"/>
  <c r="EG109" i="1"/>
  <c r="AP117" i="1"/>
  <c r="CE351" i="1"/>
  <c r="N1714" i="5"/>
  <c r="N6461" i="5"/>
  <c r="EX124" i="1"/>
  <c r="DF108" i="1"/>
  <c r="DS251" i="1"/>
  <c r="CC350" i="1"/>
  <c r="CE28" i="1"/>
  <c r="M255" i="1"/>
  <c r="DG239" i="1"/>
  <c r="BC193" i="1"/>
  <c r="DH287" i="1"/>
  <c r="DT249" i="1"/>
  <c r="K431" i="1"/>
  <c r="AM218" i="1"/>
  <c r="CE330" i="1"/>
  <c r="K497" i="1"/>
  <c r="DH139" i="1"/>
  <c r="CT446" i="1"/>
  <c r="DS196" i="1"/>
  <c r="DU398" i="1"/>
  <c r="EX316" i="1"/>
  <c r="BD200" i="1"/>
  <c r="DE493" i="1"/>
  <c r="BQ454" i="1"/>
  <c r="EI214" i="1"/>
  <c r="CF121" i="1"/>
  <c r="CF57" i="1"/>
  <c r="EX67" i="1"/>
  <c r="CD121" i="1"/>
  <c r="AB279" i="1"/>
  <c r="EG11" i="1"/>
  <c r="Y319" i="1"/>
  <c r="CT221" i="1"/>
  <c r="CQ128" i="1"/>
  <c r="Z21" i="1"/>
  <c r="M348" i="1"/>
  <c r="DH98" i="1"/>
  <c r="AN169" i="1"/>
  <c r="BP169" i="1"/>
  <c r="CF80" i="1"/>
  <c r="CQ17" i="1"/>
  <c r="EI137" i="1"/>
  <c r="EJ301" i="1"/>
  <c r="CF186" i="1"/>
  <c r="BB211" i="1"/>
  <c r="CC239" i="1"/>
  <c r="Y483" i="1"/>
  <c r="CD157" i="1"/>
  <c r="DH218" i="1"/>
  <c r="EX465" i="1"/>
  <c r="Z224" i="1"/>
  <c r="DT49" i="1"/>
  <c r="EJ216" i="1"/>
  <c r="CS392" i="1"/>
  <c r="EW76" i="1"/>
  <c r="DH327" i="1"/>
  <c r="BR390" i="1"/>
  <c r="DF16" i="1"/>
  <c r="BB171" i="1"/>
  <c r="EI114" i="1"/>
  <c r="DH21" i="1"/>
  <c r="CE412" i="1"/>
  <c r="DT447" i="1"/>
  <c r="AO450" i="1"/>
  <c r="AO357" i="1"/>
  <c r="CE480" i="1"/>
  <c r="M207" i="1"/>
  <c r="CS125" i="1"/>
  <c r="AB145" i="1"/>
  <c r="EX34" i="1"/>
  <c r="DS232" i="1"/>
  <c r="EX192" i="1"/>
  <c r="AA211" i="1"/>
  <c r="CS309" i="1"/>
  <c r="CF84" i="1"/>
  <c r="EI13" i="1"/>
  <c r="EV69" i="1"/>
  <c r="AO161" i="1"/>
  <c r="EU208" i="1"/>
  <c r="EG85" i="1"/>
  <c r="DS190" i="1"/>
  <c r="EU293" i="1"/>
  <c r="CQ370" i="1"/>
  <c r="M213" i="1"/>
  <c r="BQ168" i="1"/>
  <c r="EJ171" i="1"/>
  <c r="DF419" i="1"/>
  <c r="L307" i="1"/>
  <c r="DH315" i="1"/>
  <c r="CF447" i="1"/>
  <c r="EI82" i="1"/>
  <c r="DV375" i="1"/>
  <c r="CC293" i="1"/>
  <c r="AA289" i="1"/>
  <c r="AP419" i="1"/>
  <c r="DH97" i="1"/>
  <c r="M372" i="1"/>
  <c r="M99" i="1"/>
  <c r="AM417" i="1"/>
  <c r="BP86" i="1"/>
  <c r="L361" i="1"/>
  <c r="CT25" i="1"/>
  <c r="BA380" i="1"/>
  <c r="BD376" i="1"/>
  <c r="CQ175" i="1"/>
  <c r="K380" i="1"/>
  <c r="BD30" i="1"/>
  <c r="BR466" i="1"/>
  <c r="AM410" i="1"/>
  <c r="DV489" i="1"/>
  <c r="DE239" i="1"/>
  <c r="AN429" i="1"/>
  <c r="AP166" i="1"/>
  <c r="BB199" i="1"/>
  <c r="DE261" i="1"/>
  <c r="EX257" i="1"/>
  <c r="N133" i="1"/>
  <c r="BQ444" i="1"/>
  <c r="CS80" i="1"/>
  <c r="L138" i="1"/>
  <c r="AN240" i="1"/>
  <c r="AM319" i="1"/>
  <c r="CS163" i="1"/>
  <c r="Z167" i="1"/>
  <c r="DU114" i="1"/>
  <c r="CE209" i="1"/>
  <c r="DG77" i="1"/>
  <c r="EH338" i="1"/>
  <c r="BA343" i="1"/>
  <c r="EI499" i="1"/>
  <c r="DF312" i="1"/>
  <c r="AB256" i="1"/>
  <c r="CD259" i="1"/>
  <c r="BO157" i="1"/>
  <c r="BA379" i="1"/>
  <c r="CE357" i="1"/>
  <c r="AM16" i="1"/>
  <c r="K199" i="1"/>
  <c r="DU443" i="1"/>
  <c r="BA104" i="1"/>
  <c r="EI192" i="1"/>
  <c r="CR102" i="1"/>
  <c r="BB207" i="1"/>
  <c r="CS40" i="1"/>
  <c r="BQ107" i="1"/>
  <c r="BP454" i="1"/>
  <c r="EV11" i="1"/>
  <c r="CC125" i="1"/>
  <c r="BP299" i="1"/>
  <c r="EH85" i="1"/>
  <c r="DT402" i="1"/>
  <c r="DS327" i="1"/>
  <c r="DG308" i="1"/>
  <c r="AP93" i="1"/>
  <c r="CD191" i="1"/>
  <c r="DF189" i="1"/>
  <c r="BC270" i="1"/>
  <c r="DE325" i="1"/>
  <c r="EW275" i="1"/>
  <c r="EU371" i="1"/>
  <c r="CF151" i="1"/>
  <c r="DU165" i="1"/>
  <c r="DS406" i="1"/>
  <c r="BB283" i="1"/>
  <c r="N31" i="1"/>
  <c r="BQ393" i="1"/>
  <c r="AM65" i="1"/>
  <c r="N66" i="1"/>
  <c r="CF385" i="1"/>
  <c r="BC392" i="1"/>
  <c r="N3338" i="5"/>
  <c r="EX219" i="1"/>
  <c r="AO126" i="1"/>
  <c r="AO455" i="1"/>
  <c r="CQ236" i="1"/>
  <c r="DS361" i="1"/>
  <c r="AB494" i="1"/>
  <c r="EV171" i="1"/>
  <c r="CT368" i="1"/>
  <c r="DU172" i="1"/>
  <c r="EI268" i="1"/>
  <c r="M366" i="1"/>
  <c r="BP73" i="1"/>
  <c r="EW38" i="1"/>
  <c r="AB124" i="1"/>
  <c r="EJ464" i="1"/>
  <c r="DH371" i="1"/>
  <c r="CS492" i="1"/>
  <c r="CS499" i="1"/>
  <c r="AA171" i="1"/>
  <c r="CE484" i="1"/>
  <c r="N364" i="1"/>
  <c r="EV66" i="1"/>
  <c r="BQ405" i="1"/>
  <c r="BR479" i="1"/>
  <c r="BR445" i="1"/>
  <c r="DT92" i="1"/>
  <c r="L198" i="1"/>
  <c r="EV187" i="1"/>
  <c r="AM425" i="1"/>
  <c r="CE387" i="1"/>
  <c r="CF333" i="1"/>
  <c r="CT298" i="1"/>
  <c r="DU339" i="1"/>
  <c r="CD162" i="1"/>
  <c r="CE432" i="1"/>
  <c r="DU477" i="1"/>
  <c r="EI232" i="1"/>
  <c r="AB337" i="1"/>
  <c r="K63" i="1"/>
  <c r="BA484" i="1"/>
  <c r="AA284" i="1"/>
  <c r="BC75" i="1"/>
  <c r="AO338" i="1"/>
  <c r="CD461" i="1"/>
  <c r="EJ370" i="1"/>
  <c r="DT94" i="1"/>
  <c r="BB396" i="1"/>
  <c r="EH398" i="1"/>
  <c r="L186" i="1"/>
  <c r="DE375" i="1"/>
  <c r="L183" i="1"/>
  <c r="BR429" i="1"/>
  <c r="DG482" i="1"/>
  <c r="BD82" i="1"/>
  <c r="L311" i="1"/>
  <c r="AM339" i="1"/>
  <c r="AM219" i="1"/>
  <c r="CC329" i="1"/>
  <c r="DV314" i="1"/>
  <c r="EW383" i="1"/>
  <c r="BO334" i="1"/>
  <c r="EV319" i="1"/>
  <c r="CD98" i="1"/>
  <c r="CQ13" i="1"/>
  <c r="AN184" i="1"/>
  <c r="CS220" i="1"/>
  <c r="BC199" i="1"/>
  <c r="DT194" i="1"/>
  <c r="BA180" i="1"/>
  <c r="EU491" i="1"/>
  <c r="N5550" i="5"/>
  <c r="N1799" i="5"/>
  <c r="BQ457" i="1"/>
  <c r="DV106" i="1"/>
  <c r="BQ196" i="1"/>
  <c r="BQ45" i="1"/>
  <c r="CC437" i="1"/>
  <c r="DG43" i="1"/>
  <c r="AP218" i="1"/>
  <c r="CS145" i="1"/>
  <c r="DG44" i="1"/>
  <c r="DE221" i="1"/>
  <c r="DT165" i="1"/>
  <c r="DS175" i="1"/>
  <c r="CF332" i="1"/>
  <c r="M84" i="1"/>
  <c r="K138" i="1"/>
  <c r="BO159" i="1"/>
  <c r="AN51" i="1"/>
  <c r="DF76" i="1"/>
  <c r="CD82" i="1"/>
  <c r="AB191" i="1"/>
  <c r="BR289" i="1"/>
  <c r="EG478" i="1"/>
  <c r="DS483" i="1"/>
  <c r="DV38" i="1"/>
  <c r="BQ258" i="1"/>
  <c r="EG198" i="1"/>
  <c r="EH185" i="1"/>
  <c r="AA464" i="1"/>
  <c r="EU385" i="1"/>
  <c r="BQ15" i="1"/>
  <c r="BO220" i="1"/>
  <c r="CF42" i="1"/>
  <c r="BD65" i="1"/>
  <c r="AA204" i="1"/>
  <c r="CR334" i="1"/>
  <c r="CR90" i="1"/>
  <c r="CS13" i="1"/>
  <c r="EX142" i="1"/>
  <c r="DG413" i="1"/>
  <c r="K435" i="1"/>
  <c r="EG426" i="1"/>
  <c r="CS266" i="1"/>
  <c r="AB277" i="1"/>
  <c r="DF383" i="1"/>
  <c r="EU115" i="1"/>
  <c r="DF230" i="1"/>
  <c r="CR222" i="1"/>
  <c r="CS291" i="1"/>
  <c r="M184" i="1"/>
  <c r="BB223" i="1"/>
  <c r="Y252" i="1"/>
  <c r="EG305" i="1"/>
  <c r="AP422" i="1"/>
  <c r="DS299" i="1"/>
  <c r="CF117" i="1"/>
  <c r="DH355" i="1"/>
  <c r="CR405" i="1"/>
  <c r="N11" i="1"/>
  <c r="CC500" i="1"/>
  <c r="BQ40" i="1"/>
  <c r="BA16" i="1"/>
  <c r="EI432" i="1"/>
  <c r="EH268" i="1"/>
  <c r="BO118" i="1"/>
  <c r="AO410" i="1"/>
  <c r="CS75" i="1"/>
  <c r="Z79" i="1"/>
  <c r="AN304" i="1"/>
  <c r="M310" i="1"/>
  <c r="CF162" i="1"/>
  <c r="AM482" i="1"/>
  <c r="EG208" i="1"/>
  <c r="AP57" i="1"/>
  <c r="AB370" i="1"/>
  <c r="DS350" i="1"/>
  <c r="CS238" i="1"/>
  <c r="CS87" i="1"/>
  <c r="DT396" i="1"/>
  <c r="CC391" i="1"/>
  <c r="EI412" i="1"/>
  <c r="K193" i="1"/>
  <c r="BC210" i="1"/>
  <c r="CT461" i="1"/>
  <c r="Y261" i="1"/>
  <c r="AP447" i="1"/>
  <c r="EX396" i="1"/>
  <c r="L441" i="1"/>
  <c r="DF211" i="1"/>
  <c r="EG345" i="1"/>
  <c r="CT79" i="1"/>
  <c r="DE396" i="1"/>
  <c r="BA406" i="1"/>
  <c r="CQ279" i="1"/>
  <c r="CC427" i="1"/>
  <c r="BQ417" i="1"/>
  <c r="DV289" i="1"/>
  <c r="BB138" i="1"/>
  <c r="EW267" i="1"/>
  <c r="N403" i="1"/>
  <c r="CR200" i="1"/>
  <c r="CR175" i="1"/>
  <c r="EJ353" i="1"/>
  <c r="CT266" i="1"/>
  <c r="EH116" i="1"/>
  <c r="AP242" i="1"/>
  <c r="AM59" i="1"/>
  <c r="Z395" i="1"/>
  <c r="AA43" i="1"/>
  <c r="EJ194" i="1"/>
  <c r="Z483" i="1"/>
  <c r="EW47" i="1"/>
  <c r="AO58" i="1"/>
  <c r="EW478" i="1"/>
  <c r="BP203" i="1"/>
  <c r="DS497" i="1"/>
  <c r="AP364" i="1"/>
  <c r="DE220" i="1"/>
  <c r="Y317" i="1"/>
  <c r="EH455" i="1"/>
  <c r="BO430" i="1"/>
  <c r="DV179" i="1"/>
  <c r="BO474" i="1"/>
  <c r="AP428" i="1"/>
  <c r="BA215" i="1"/>
  <c r="BC65" i="1"/>
  <c r="AA100" i="1"/>
  <c r="CC85" i="1"/>
  <c r="Y121" i="1"/>
  <c r="BA10" i="1"/>
  <c r="DF181" i="1"/>
  <c r="CQ123" i="1"/>
  <c r="CT435" i="1"/>
  <c r="DF350" i="1"/>
  <c r="DF179" i="1"/>
  <c r="DG422" i="1"/>
  <c r="Z237" i="1"/>
  <c r="DG486" i="1"/>
  <c r="N98" i="1"/>
  <c r="BB341" i="1"/>
  <c r="DG119" i="1"/>
  <c r="EX259" i="1"/>
  <c r="BR369" i="1"/>
  <c r="Z409" i="1"/>
  <c r="BQ217" i="1"/>
  <c r="BQ164" i="1"/>
  <c r="CD296" i="1"/>
  <c r="N87" i="1"/>
  <c r="DT202" i="1"/>
  <c r="K345" i="1"/>
  <c r="BD303" i="1"/>
  <c r="BB354" i="1"/>
  <c r="M354" i="1"/>
  <c r="M350" i="1"/>
  <c r="N5471" i="5"/>
  <c r="N1841" i="5"/>
  <c r="EJ377" i="1"/>
  <c r="CR169" i="1"/>
  <c r="BR229" i="1"/>
  <c r="CC406" i="1"/>
  <c r="DE20" i="1"/>
  <c r="CD97" i="1"/>
  <c r="CT55" i="1"/>
  <c r="EI107" i="1"/>
  <c r="BQ78" i="1"/>
  <c r="BP80" i="1"/>
  <c r="BP242" i="1"/>
  <c r="EH105" i="1"/>
  <c r="DH283" i="1"/>
  <c r="BD34" i="1"/>
  <c r="CQ322" i="1"/>
  <c r="CR407" i="1"/>
  <c r="Z69" i="1"/>
  <c r="M400" i="1"/>
  <c r="BR109" i="1"/>
  <c r="CR132" i="1"/>
  <c r="DE227" i="1"/>
  <c r="AM307" i="1"/>
  <c r="DT82" i="1"/>
  <c r="BR272" i="1"/>
  <c r="BO238" i="1"/>
  <c r="DG497" i="1"/>
  <c r="CT170" i="1"/>
  <c r="EI30" i="1"/>
  <c r="BO160" i="1"/>
  <c r="BC404" i="1"/>
  <c r="DE488" i="1"/>
  <c r="CE54" i="1"/>
  <c r="EH144" i="1"/>
  <c r="AB152" i="1"/>
  <c r="BR482" i="1"/>
  <c r="EI353" i="1"/>
  <c r="EJ212" i="1"/>
  <c r="AN200" i="1"/>
  <c r="N140" i="1"/>
  <c r="EV63" i="1"/>
  <c r="BD210" i="1"/>
  <c r="CR147" i="1"/>
  <c r="DU387" i="1"/>
  <c r="CC95" i="1"/>
  <c r="K281" i="1"/>
  <c r="BA367" i="1"/>
  <c r="EI454" i="1"/>
  <c r="DH123" i="1"/>
  <c r="DS142" i="1"/>
  <c r="AA490" i="1"/>
  <c r="AA157" i="1"/>
  <c r="CD37" i="1"/>
  <c r="AO472" i="1"/>
  <c r="DG251" i="1"/>
  <c r="L175" i="1"/>
  <c r="BR357" i="1"/>
  <c r="EH118" i="1"/>
  <c r="AB49" i="1"/>
  <c r="BO87" i="1"/>
  <c r="AM272" i="1"/>
  <c r="DT324" i="1"/>
  <c r="DT18" i="1"/>
  <c r="BR199" i="1"/>
  <c r="CC478" i="1"/>
  <c r="BD101" i="1"/>
  <c r="BA177" i="1"/>
  <c r="DG279" i="1"/>
  <c r="BA292" i="1"/>
  <c r="BP355" i="1"/>
  <c r="EH62" i="1"/>
  <c r="AB368" i="1"/>
  <c r="CR399" i="1"/>
  <c r="EI167" i="1"/>
  <c r="BA273" i="1"/>
  <c r="BD432" i="1"/>
  <c r="DT259" i="1"/>
  <c r="Y245" i="1"/>
  <c r="BB406" i="1"/>
  <c r="Z77" i="1"/>
  <c r="EX135" i="1"/>
  <c r="AP184" i="1"/>
  <c r="CE372" i="1"/>
  <c r="AM437" i="1"/>
  <c r="AP233" i="1"/>
  <c r="DF163" i="1"/>
  <c r="AM321" i="1"/>
  <c r="DV193" i="1"/>
  <c r="EH275" i="1"/>
  <c r="AA127" i="1"/>
  <c r="DV276" i="1"/>
  <c r="DF259" i="1"/>
  <c r="AM42" i="1"/>
  <c r="L223" i="1"/>
  <c r="EU187" i="1"/>
  <c r="K406" i="1"/>
  <c r="K433" i="1"/>
  <c r="AO256" i="1"/>
  <c r="EW70" i="1"/>
  <c r="N238" i="1"/>
  <c r="CQ198" i="1"/>
  <c r="EX381" i="1"/>
  <c r="CF316" i="1"/>
  <c r="M89" i="1"/>
  <c r="AO120" i="1"/>
  <c r="Y454" i="1"/>
  <c r="EH284" i="1"/>
  <c r="DG45" i="1"/>
  <c r="EI494" i="1"/>
  <c r="AB409" i="1"/>
  <c r="K239" i="1"/>
  <c r="BO459" i="1"/>
  <c r="EX199" i="1"/>
  <c r="EJ105" i="1"/>
  <c r="BR215" i="1"/>
  <c r="BO301" i="1"/>
  <c r="DH486" i="1"/>
  <c r="BO170" i="1"/>
  <c r="CC175" i="1"/>
  <c r="EI132" i="1"/>
  <c r="CC223" i="1"/>
  <c r="CD222" i="1"/>
  <c r="BQ433" i="1"/>
  <c r="BP180" i="1"/>
  <c r="EI73" i="1"/>
  <c r="EH53" i="1"/>
  <c r="CQ208" i="1"/>
  <c r="EJ264" i="1"/>
  <c r="EJ360" i="1"/>
  <c r="BD481" i="1"/>
  <c r="CR377" i="1"/>
  <c r="BC424" i="1"/>
  <c r="BA303" i="1"/>
  <c r="CT103" i="1"/>
  <c r="BO226" i="1"/>
  <c r="AB144" i="1"/>
  <c r="AB443" i="1"/>
  <c r="DF401" i="1"/>
  <c r="DS432" i="1"/>
  <c r="EH495" i="1"/>
  <c r="BB438" i="1"/>
  <c r="CS472" i="1"/>
  <c r="DS404" i="1"/>
  <c r="N90" i="1"/>
  <c r="CT88" i="1"/>
  <c r="AO23" i="1"/>
  <c r="DE453" i="1"/>
  <c r="AP462" i="1"/>
  <c r="AP413" i="1"/>
  <c r="BR68" i="1"/>
  <c r="AO473" i="1"/>
  <c r="BQ82" i="1"/>
  <c r="BB135" i="1"/>
  <c r="CC287" i="1"/>
  <c r="Y275" i="1"/>
  <c r="DT226" i="1"/>
  <c r="N27" i="1"/>
  <c r="K49" i="1"/>
  <c r="DG29" i="1"/>
  <c r="BA86" i="1"/>
  <c r="Z496" i="1"/>
  <c r="CT246" i="1"/>
  <c r="EJ114" i="1"/>
  <c r="BA364" i="1"/>
  <c r="DH201" i="1"/>
  <c r="CS473" i="1"/>
  <c r="EW455" i="1"/>
  <c r="DG477" i="1"/>
  <c r="EH422" i="1"/>
  <c r="CR330" i="1"/>
  <c r="L303" i="1"/>
  <c r="N132" i="1"/>
  <c r="Z168" i="1"/>
  <c r="CC361" i="1"/>
  <c r="BA21" i="1"/>
  <c r="K279" i="1"/>
  <c r="AN350" i="1"/>
  <c r="AB291" i="1"/>
  <c r="BB416" i="1"/>
  <c r="BB422" i="1"/>
  <c r="N164" i="5"/>
  <c r="N5970" i="5"/>
  <c r="EV24" i="1"/>
  <c r="M62" i="1"/>
  <c r="EI429" i="1"/>
  <c r="CT480" i="1"/>
  <c r="EJ399" i="1"/>
  <c r="CS284" i="1"/>
  <c r="CF281" i="1"/>
  <c r="CF318" i="1"/>
  <c r="M27" i="1"/>
  <c r="DH427" i="1"/>
  <c r="EX120" i="1"/>
  <c r="EW42" i="1"/>
  <c r="EV332" i="1"/>
  <c r="AB142" i="1"/>
  <c r="BD360" i="1"/>
  <c r="DF245" i="1"/>
  <c r="EU486" i="1"/>
  <c r="AA352" i="1"/>
  <c r="BP28" i="1"/>
  <c r="CF417" i="1"/>
  <c r="AB425" i="1"/>
  <c r="EU106" i="1"/>
  <c r="BQ24" i="1"/>
  <c r="CR236" i="1"/>
  <c r="BC432" i="1"/>
  <c r="EV197" i="1"/>
  <c r="BR325" i="1"/>
  <c r="DS37" i="1"/>
  <c r="EW54" i="1"/>
  <c r="CR260" i="1"/>
  <c r="N397" i="1"/>
  <c r="Z10" i="1"/>
  <c r="BP61" i="1"/>
  <c r="EH429" i="1"/>
  <c r="DS368" i="1"/>
  <c r="BA422" i="1"/>
  <c r="AA130" i="1"/>
  <c r="DE185" i="1"/>
  <c r="AO151" i="1"/>
  <c r="EW444" i="1"/>
  <c r="EG138" i="1"/>
  <c r="CF383" i="1"/>
  <c r="DT128" i="1"/>
  <c r="M395" i="1"/>
  <c r="EW132" i="1"/>
  <c r="L380" i="1"/>
  <c r="CF187" i="1"/>
  <c r="M163" i="1"/>
  <c r="DT261" i="1"/>
  <c r="DU113" i="1"/>
  <c r="EV285" i="1"/>
  <c r="DE161" i="1"/>
  <c r="CD465" i="1"/>
  <c r="BA106" i="1"/>
  <c r="DG115" i="1"/>
  <c r="EW166" i="1"/>
  <c r="DU126" i="1"/>
  <c r="EW245" i="1"/>
  <c r="K489" i="1"/>
  <c r="EI384" i="1"/>
  <c r="BB298" i="1"/>
  <c r="DF44" i="1"/>
  <c r="BB331" i="1"/>
  <c r="DS276" i="1"/>
  <c r="CQ231" i="1"/>
  <c r="DT15" i="1"/>
  <c r="DT135" i="1"/>
  <c r="EI20" i="1"/>
  <c r="BQ204" i="1"/>
  <c r="AA369" i="1"/>
  <c r="EI263" i="1"/>
  <c r="AB68" i="1"/>
  <c r="N3776" i="5"/>
  <c r="N5505" i="5"/>
  <c r="DF101" i="1"/>
  <c r="Y385" i="1"/>
  <c r="Y223" i="1"/>
  <c r="CF253" i="1"/>
  <c r="BP303" i="1"/>
  <c r="BQ341" i="1"/>
  <c r="BP442" i="1"/>
  <c r="N353" i="1"/>
  <c r="EW313" i="1"/>
  <c r="BD391" i="1"/>
  <c r="AA364" i="1"/>
  <c r="AA254" i="1"/>
  <c r="EX284" i="1"/>
  <c r="BR60" i="1"/>
  <c r="BR108" i="1"/>
  <c r="CS96" i="1"/>
  <c r="AN305" i="1"/>
  <c r="DG307" i="1"/>
  <c r="L300" i="1"/>
  <c r="CF440" i="1"/>
  <c r="DS342" i="1"/>
  <c r="EW92" i="1"/>
  <c r="EW349" i="1"/>
  <c r="CF71" i="1"/>
  <c r="K387" i="1"/>
  <c r="BC323" i="1"/>
  <c r="M450" i="1"/>
  <c r="CS143" i="1"/>
  <c r="DG120" i="1"/>
  <c r="CQ281" i="1"/>
  <c r="BR392" i="1"/>
  <c r="DH183" i="1"/>
  <c r="BC433" i="1"/>
  <c r="BR259" i="1"/>
  <c r="EG144" i="1"/>
  <c r="DG277" i="1"/>
  <c r="M297" i="1"/>
  <c r="DG271" i="1"/>
  <c r="Y22" i="1"/>
  <c r="BD176" i="1"/>
  <c r="BC55" i="1"/>
  <c r="CR23" i="1"/>
  <c r="DT16" i="1"/>
  <c r="CC242" i="1"/>
  <c r="CT58" i="1"/>
  <c r="DE356" i="1"/>
  <c r="M364" i="1"/>
  <c r="AN481" i="1"/>
  <c r="CD220" i="1"/>
  <c r="AA415" i="1"/>
  <c r="CS182" i="1"/>
  <c r="CS340" i="1"/>
  <c r="DF119" i="1"/>
  <c r="EW9" i="1"/>
  <c r="BD93" i="1"/>
  <c r="BA328" i="1"/>
  <c r="DS193" i="1"/>
  <c r="AO178" i="1"/>
  <c r="CT169" i="1"/>
  <c r="EU182" i="1"/>
  <c r="Z399" i="1"/>
  <c r="K248" i="1"/>
  <c r="CD52" i="1"/>
  <c r="AM170" i="1"/>
  <c r="AP449" i="1"/>
  <c r="BP366" i="1"/>
  <c r="EJ453" i="1"/>
  <c r="CC156" i="1"/>
  <c r="L439" i="1"/>
  <c r="BO266" i="1"/>
  <c r="CF354" i="1"/>
  <c r="L378" i="1"/>
  <c r="Z350" i="1"/>
  <c r="EX71" i="1"/>
  <c r="AM450" i="1"/>
  <c r="DG356" i="1"/>
  <c r="AB371" i="1"/>
  <c r="DH211" i="1"/>
  <c r="AM462" i="1"/>
  <c r="EW16" i="1"/>
  <c r="CT322" i="1"/>
  <c r="EW393" i="1"/>
  <c r="AO244" i="1"/>
  <c r="AN288" i="1"/>
  <c r="DE303" i="1"/>
  <c r="CQ496" i="1"/>
  <c r="BD400" i="1"/>
  <c r="AP275" i="1"/>
  <c r="DT489" i="1"/>
  <c r="EG226" i="1"/>
  <c r="DG398" i="1"/>
  <c r="AP130" i="1"/>
  <c r="DS255" i="1"/>
  <c r="L93" i="1"/>
  <c r="K267" i="1"/>
  <c r="Y131" i="1"/>
  <c r="BO206" i="1"/>
  <c r="CT498" i="1"/>
  <c r="BC16" i="1"/>
  <c r="Y355" i="1"/>
  <c r="CT22" i="1"/>
  <c r="CQ278" i="1"/>
  <c r="BA397" i="1"/>
  <c r="CT155" i="1"/>
  <c r="DU457" i="1"/>
  <c r="AB84" i="1"/>
  <c r="K323" i="1"/>
  <c r="DF409" i="1"/>
  <c r="AO291" i="1"/>
  <c r="CE124" i="1"/>
  <c r="AB338" i="1"/>
  <c r="DH157" i="1"/>
  <c r="EX400" i="1"/>
  <c r="DG349" i="1"/>
  <c r="DF247" i="1"/>
  <c r="EI255" i="1"/>
  <c r="EV10" i="1"/>
  <c r="CS244" i="1"/>
  <c r="BO45" i="1"/>
  <c r="BP352" i="1"/>
  <c r="AN489" i="1"/>
  <c r="AP350" i="1"/>
  <c r="BD240" i="1"/>
  <c r="BO156" i="1"/>
  <c r="EI286" i="1"/>
  <c r="EW223" i="1"/>
  <c r="EJ27" i="1"/>
  <c r="Z348" i="1"/>
  <c r="CQ258" i="1"/>
  <c r="K314" i="1"/>
  <c r="DV292" i="1"/>
  <c r="EX495" i="1"/>
  <c r="DH449" i="1"/>
  <c r="CT212" i="1"/>
  <c r="EI159" i="1"/>
  <c r="BP369" i="1"/>
  <c r="DE456" i="1"/>
  <c r="EW420" i="1"/>
  <c r="DE176" i="1"/>
  <c r="AO78" i="1"/>
  <c r="BO23" i="1"/>
  <c r="EW145" i="1"/>
  <c r="EG483" i="1"/>
  <c r="CR464" i="1"/>
  <c r="CF488" i="1"/>
  <c r="EU374" i="1"/>
  <c r="K467" i="1"/>
  <c r="BQ354" i="1"/>
  <c r="CR172" i="1"/>
  <c r="CS19" i="1"/>
  <c r="EW404" i="1"/>
  <c r="DT484" i="1"/>
  <c r="DV156" i="1"/>
  <c r="AB380" i="1"/>
  <c r="CC61" i="1"/>
  <c r="BB182" i="1"/>
  <c r="DE67" i="1"/>
  <c r="EJ79" i="1"/>
  <c r="EU9" i="1"/>
  <c r="BP250" i="1"/>
  <c r="K258" i="1"/>
  <c r="DE57" i="1"/>
  <c r="EI55" i="1"/>
  <c r="BC333" i="1"/>
  <c r="DH363" i="1"/>
  <c r="EW325" i="1"/>
  <c r="BA326" i="1"/>
  <c r="BD233" i="1"/>
  <c r="CQ31" i="1"/>
  <c r="DH253" i="1"/>
  <c r="AM279" i="1"/>
  <c r="CD247" i="1"/>
  <c r="BP124" i="1"/>
  <c r="AO91" i="1"/>
  <c r="BO467" i="1"/>
  <c r="BD422" i="1"/>
  <c r="CC414" i="1"/>
  <c r="DH208" i="1"/>
  <c r="N395" i="1"/>
  <c r="N3096" i="5"/>
  <c r="DT417" i="1"/>
  <c r="EI248" i="1"/>
  <c r="M118" i="1"/>
  <c r="AA478" i="1"/>
  <c r="N486" i="1"/>
  <c r="AM255" i="1"/>
  <c r="CD282" i="1"/>
  <c r="DH258" i="1"/>
  <c r="EV369" i="1"/>
  <c r="CT289" i="1"/>
  <c r="BP72" i="1"/>
  <c r="L167" i="1"/>
  <c r="EG300" i="1"/>
  <c r="Y214" i="1"/>
  <c r="EX243" i="1"/>
  <c r="EU48" i="1"/>
  <c r="DF284" i="1"/>
  <c r="CE227" i="1"/>
  <c r="BB473" i="1"/>
  <c r="CQ466" i="1"/>
  <c r="AB354" i="1"/>
  <c r="EU184" i="1"/>
  <c r="CC392" i="1"/>
  <c r="Y196" i="1"/>
  <c r="Z390" i="1"/>
  <c r="BQ351" i="1"/>
  <c r="BA245" i="1"/>
  <c r="EV352" i="1"/>
  <c r="BB400" i="1"/>
  <c r="BR97" i="1"/>
  <c r="CT269" i="1"/>
  <c r="BP116" i="1"/>
  <c r="CS221" i="1"/>
  <c r="AB165" i="1"/>
  <c r="EG293" i="1"/>
  <c r="EH230" i="1"/>
  <c r="CC98" i="1"/>
  <c r="DU305" i="1"/>
  <c r="K132" i="1"/>
  <c r="AO381" i="1"/>
  <c r="EV18" i="1"/>
  <c r="DF309" i="1"/>
  <c r="Z137" i="1"/>
  <c r="BO302" i="1"/>
  <c r="AN123" i="1"/>
  <c r="EI349" i="1"/>
  <c r="DE153" i="1"/>
  <c r="DT495" i="1"/>
  <c r="AN181" i="1"/>
  <c r="CD426" i="1"/>
  <c r="BQ477" i="1"/>
  <c r="BP69" i="1"/>
  <c r="DT122" i="1"/>
  <c r="CF139" i="1"/>
  <c r="M471" i="1"/>
  <c r="CD156" i="1"/>
  <c r="K341" i="1"/>
  <c r="AO305" i="1"/>
  <c r="EU166" i="1"/>
  <c r="CE166" i="1"/>
  <c r="EU264" i="1"/>
  <c r="DE95" i="1"/>
  <c r="AP250" i="1"/>
  <c r="DH308" i="1"/>
  <c r="EX431" i="1"/>
  <c r="EX262" i="1"/>
  <c r="EX235" i="1"/>
  <c r="AA49" i="1"/>
  <c r="EI231" i="1"/>
  <c r="BO341" i="1"/>
  <c r="M136" i="1"/>
  <c r="DE224" i="1"/>
  <c r="EU143" i="1"/>
  <c r="EV92" i="1"/>
  <c r="AA230" i="1"/>
  <c r="EU170" i="1"/>
  <c r="CF405" i="1"/>
  <c r="CE240" i="1"/>
  <c r="CQ177" i="1"/>
  <c r="DS260" i="1"/>
  <c r="EG234" i="1"/>
  <c r="N94" i="1"/>
  <c r="DT39" i="1"/>
  <c r="EH465" i="1"/>
  <c r="AN439" i="1"/>
  <c r="CT442" i="1"/>
  <c r="AN359" i="1"/>
  <c r="CD64" i="1"/>
  <c r="EW419" i="1"/>
  <c r="CF293" i="1"/>
  <c r="AO375" i="1"/>
  <c r="CC396" i="1"/>
  <c r="M191" i="1"/>
  <c r="AA226" i="1"/>
  <c r="EI10" i="1"/>
  <c r="EV459" i="1"/>
  <c r="Y130" i="1"/>
  <c r="N454" i="5"/>
  <c r="N102" i="5"/>
  <c r="N266" i="1"/>
  <c r="CD449" i="1"/>
  <c r="DE430" i="1"/>
  <c r="BC461" i="1"/>
  <c r="DS99" i="1"/>
  <c r="AP237" i="1"/>
  <c r="BC497" i="1"/>
  <c r="CE348" i="1"/>
  <c r="DT335" i="1"/>
  <c r="M71" i="1"/>
  <c r="DS427" i="1"/>
  <c r="EV75" i="1"/>
  <c r="EV410" i="1"/>
  <c r="BA319" i="1"/>
  <c r="CR258" i="1"/>
  <c r="AN64" i="1"/>
  <c r="EX489" i="1"/>
  <c r="CD99" i="1"/>
  <c r="CR328" i="1"/>
  <c r="CT239" i="1"/>
  <c r="BD238" i="1"/>
  <c r="DE10" i="1"/>
  <c r="CQ78" i="1"/>
  <c r="DU262" i="1"/>
  <c r="DE362" i="1"/>
  <c r="N461" i="1"/>
  <c r="EV384" i="1"/>
  <c r="CC199" i="1"/>
  <c r="BR50" i="1"/>
  <c r="CQ9" i="1"/>
  <c r="CD14" i="1"/>
  <c r="AP257" i="1"/>
  <c r="EI50" i="1"/>
  <c r="AN32" i="1"/>
  <c r="AA338" i="1"/>
  <c r="CT235" i="1"/>
  <c r="EV497" i="1"/>
  <c r="EV225" i="1"/>
  <c r="AN249" i="1"/>
  <c r="CD272" i="1"/>
  <c r="AP86" i="1"/>
  <c r="CD175" i="1"/>
  <c r="DF168" i="1"/>
  <c r="AM312" i="1"/>
  <c r="CE243" i="1"/>
  <c r="CR106" i="1"/>
  <c r="AM461" i="1"/>
  <c r="DV229" i="1"/>
  <c r="BP257" i="1"/>
  <c r="EX26" i="1"/>
  <c r="BQ185" i="1"/>
  <c r="BR304" i="1"/>
  <c r="AO272" i="1"/>
  <c r="EJ221" i="1"/>
  <c r="DV35" i="1"/>
  <c r="AM132" i="1"/>
  <c r="DS49" i="1"/>
  <c r="AB469" i="1"/>
  <c r="DH24" i="1"/>
  <c r="BB381" i="1"/>
  <c r="M281" i="1"/>
  <c r="BC278" i="1"/>
  <c r="BP407" i="1"/>
  <c r="AB378" i="1"/>
  <c r="AN343" i="1"/>
  <c r="BP222" i="1"/>
  <c r="CD466" i="1"/>
  <c r="CQ206" i="1"/>
  <c r="L460" i="1"/>
  <c r="L331" i="1"/>
  <c r="CR82" i="1"/>
  <c r="BR455" i="1"/>
  <c r="DT393" i="1"/>
  <c r="DU388" i="1"/>
  <c r="EV443" i="1"/>
  <c r="BD191" i="1"/>
  <c r="CT105" i="1"/>
  <c r="DV267" i="1"/>
  <c r="CQ470" i="1"/>
  <c r="BB231" i="1"/>
  <c r="DU154" i="1"/>
  <c r="L483" i="1"/>
  <c r="AM112" i="1"/>
  <c r="AP181" i="1"/>
  <c r="AP264" i="1"/>
  <c r="EX68" i="1"/>
  <c r="AB94" i="1"/>
  <c r="AN498" i="1"/>
  <c r="DF120" i="1"/>
  <c r="EI288" i="1"/>
  <c r="CE116" i="1"/>
  <c r="EH231" i="1"/>
  <c r="DF149" i="1"/>
  <c r="BB421" i="1"/>
  <c r="CQ58" i="1"/>
  <c r="BA228" i="1"/>
  <c r="L369" i="1"/>
  <c r="BC277" i="1"/>
  <c r="DT258" i="1"/>
  <c r="CT192" i="1"/>
  <c r="CF150" i="1"/>
  <c r="BO116" i="1"/>
  <c r="CD159" i="1"/>
  <c r="EV122" i="1"/>
  <c r="DG479" i="1"/>
  <c r="BO64" i="1"/>
  <c r="EX59" i="1"/>
  <c r="CE168" i="1"/>
  <c r="AM420" i="1"/>
  <c r="CT232" i="1"/>
  <c r="BC10" i="1"/>
  <c r="DT34" i="1"/>
  <c r="CE340" i="1"/>
  <c r="CD472" i="1"/>
  <c r="K329" i="1"/>
  <c r="EG420" i="1"/>
  <c r="M221" i="1"/>
  <c r="M157" i="1"/>
  <c r="AO351" i="1"/>
  <c r="Y398" i="1"/>
  <c r="DG310" i="1"/>
  <c r="CD217" i="1"/>
  <c r="BC80" i="1"/>
  <c r="K177" i="1"/>
  <c r="DS372" i="1"/>
  <c r="AA241" i="1"/>
  <c r="BO137" i="1"/>
  <c r="AN339" i="1"/>
  <c r="DV364" i="1"/>
  <c r="AB113" i="1"/>
  <c r="Y146" i="1"/>
  <c r="BC319" i="1"/>
  <c r="DF367" i="1"/>
  <c r="EG251" i="1"/>
  <c r="DV315" i="1"/>
  <c r="BQ289" i="1"/>
  <c r="EI97" i="1"/>
  <c r="DE296" i="1"/>
  <c r="N474" i="1"/>
  <c r="EH412" i="1"/>
  <c r="DT466" i="1"/>
  <c r="CS222" i="1"/>
  <c r="DE36" i="1"/>
  <c r="CC285" i="1"/>
  <c r="EJ253" i="1"/>
  <c r="BB254" i="1"/>
  <c r="EW271" i="1"/>
  <c r="N64" i="1"/>
  <c r="EG258" i="1"/>
  <c r="CE312" i="1"/>
  <c r="DE25" i="1"/>
  <c r="BR254" i="1"/>
  <c r="EV328" i="1"/>
  <c r="EJ170" i="1"/>
  <c r="Y346" i="1"/>
  <c r="EG180" i="1"/>
  <c r="CS320" i="1"/>
  <c r="BQ180" i="1"/>
  <c r="EX127" i="1"/>
  <c r="N423" i="1"/>
  <c r="BB93" i="1"/>
  <c r="CD419" i="1"/>
  <c r="CE380" i="1"/>
  <c r="DV442" i="1"/>
  <c r="DF164" i="1"/>
  <c r="DE416" i="1"/>
  <c r="BD326" i="1"/>
  <c r="EJ383" i="1"/>
  <c r="CS208" i="1"/>
  <c r="EJ345" i="1"/>
  <c r="EJ125" i="1"/>
  <c r="EH459" i="1"/>
  <c r="CR190" i="1"/>
  <c r="AP68" i="1"/>
  <c r="CR270" i="1"/>
  <c r="CR416" i="1"/>
  <c r="EV189" i="1"/>
  <c r="DT349" i="1"/>
  <c r="BD353" i="1"/>
  <c r="N110" i="5"/>
  <c r="DE420" i="1"/>
  <c r="DT113" i="1"/>
  <c r="EX254" i="1"/>
  <c r="EV286" i="1"/>
  <c r="DS376" i="1"/>
  <c r="CF67" i="1"/>
  <c r="DH338" i="1"/>
  <c r="DT463" i="1"/>
  <c r="BQ32" i="1"/>
  <c r="L442" i="1"/>
  <c r="EG216" i="1"/>
  <c r="K188" i="1"/>
  <c r="BO169" i="1"/>
  <c r="BB26" i="1"/>
  <c r="CF74" i="1"/>
  <c r="EI267" i="1"/>
  <c r="AO9" i="1"/>
  <c r="DF91" i="1"/>
  <c r="EU445" i="1"/>
  <c r="AM328" i="1"/>
  <c r="DG427" i="1"/>
  <c r="EW381" i="1"/>
  <c r="AM398" i="1"/>
  <c r="BC342" i="1"/>
  <c r="CT462" i="1"/>
  <c r="CF295" i="1"/>
  <c r="DF162" i="1"/>
  <c r="CQ260" i="1"/>
  <c r="K272" i="1"/>
  <c r="EI76" i="1"/>
  <c r="EI496" i="1"/>
  <c r="CR290" i="1"/>
  <c r="BD491" i="1"/>
  <c r="AP70" i="1"/>
  <c r="CR101" i="1"/>
  <c r="EU475" i="1"/>
  <c r="BD283" i="1"/>
  <c r="DH155" i="1"/>
  <c r="Y491" i="1"/>
  <c r="Z202" i="1"/>
  <c r="DT233" i="1"/>
  <c r="DS244" i="1"/>
  <c r="DH61" i="1"/>
  <c r="EI388" i="1"/>
  <c r="AB488" i="1"/>
  <c r="DH251" i="1"/>
  <c r="CT458" i="1"/>
  <c r="BC90" i="1"/>
  <c r="AO287" i="1"/>
  <c r="CT47" i="1"/>
  <c r="EG166" i="1"/>
  <c r="CS216" i="1"/>
  <c r="BB104" i="1"/>
  <c r="M268" i="1"/>
  <c r="AM399" i="1"/>
  <c r="CT380" i="1"/>
  <c r="BA289" i="1"/>
  <c r="AM142" i="1"/>
  <c r="BC296" i="1"/>
  <c r="AM55" i="1"/>
  <c r="DS275" i="1"/>
  <c r="AB29" i="1"/>
  <c r="DU42" i="1"/>
  <c r="EI79" i="1"/>
  <c r="EW65" i="1"/>
  <c r="DV353" i="1"/>
  <c r="CR440" i="1"/>
  <c r="AN138" i="1"/>
  <c r="CE148" i="1"/>
  <c r="L487" i="1"/>
  <c r="CS264" i="1"/>
  <c r="BQ295" i="1"/>
  <c r="AA339" i="1"/>
  <c r="N302" i="1"/>
  <c r="EU228" i="1"/>
  <c r="BQ429" i="1"/>
  <c r="EX324" i="1"/>
  <c r="L464" i="1"/>
  <c r="BQ12" i="1"/>
  <c r="BB114" i="1"/>
  <c r="EU99" i="1"/>
  <c r="EH74" i="1"/>
  <c r="N852" i="5"/>
  <c r="BC292" i="1"/>
  <c r="AA136" i="1"/>
  <c r="BP48" i="1"/>
  <c r="EV203" i="1"/>
  <c r="AN437" i="1"/>
  <c r="CE169" i="1"/>
  <c r="Z404" i="1"/>
  <c r="BQ148" i="1"/>
  <c r="EU251" i="1"/>
  <c r="K16" i="1"/>
  <c r="CF53" i="1"/>
  <c r="CT296" i="1"/>
  <c r="M303" i="1"/>
  <c r="M331" i="1"/>
  <c r="DU101" i="1"/>
  <c r="EJ441" i="1"/>
  <c r="EX369" i="1"/>
  <c r="DU469" i="1"/>
  <c r="BQ46" i="1"/>
  <c r="CR411" i="1"/>
  <c r="K362" i="1"/>
  <c r="EV44" i="1"/>
  <c r="DE48" i="1"/>
  <c r="AA191" i="1"/>
  <c r="BA154" i="1"/>
  <c r="EW172" i="1"/>
  <c r="AO111" i="1"/>
  <c r="DH192" i="1"/>
  <c r="DV253" i="1"/>
  <c r="AN383" i="1"/>
  <c r="EI207" i="1"/>
  <c r="Y383" i="1"/>
  <c r="K413" i="1"/>
  <c r="EH376" i="1"/>
  <c r="BB274" i="1"/>
  <c r="BD114" i="1"/>
  <c r="AP389" i="1"/>
  <c r="M332" i="1"/>
  <c r="BA98" i="1"/>
  <c r="K381" i="1"/>
  <c r="AB402" i="1"/>
  <c r="DF395" i="1"/>
  <c r="EV368" i="1"/>
  <c r="BQ311" i="1"/>
  <c r="BD213" i="1"/>
  <c r="BC353" i="1"/>
  <c r="AO493" i="1"/>
  <c r="AB189" i="1"/>
  <c r="EU21" i="1"/>
  <c r="CS324" i="1"/>
  <c r="DF279" i="1"/>
  <c r="CD43" i="1"/>
  <c r="EW461" i="1"/>
  <c r="M263" i="1"/>
  <c r="EH30" i="1"/>
  <c r="EH409" i="1"/>
  <c r="EH367" i="1"/>
  <c r="CQ444" i="1"/>
  <c r="EV129" i="1"/>
  <c r="BP429" i="1"/>
  <c r="BB377" i="1"/>
  <c r="DV53" i="1"/>
  <c r="BR45" i="1"/>
  <c r="DE23" i="1"/>
  <c r="CD34" i="1"/>
  <c r="CC207" i="1"/>
  <c r="DS364" i="1"/>
  <c r="N318" i="1"/>
  <c r="BR399" i="1"/>
  <c r="EI125" i="1"/>
  <c r="AA353" i="1"/>
  <c r="DF125" i="1"/>
  <c r="CR185" i="1"/>
  <c r="EV500" i="1"/>
  <c r="M97" i="1"/>
  <c r="CC343" i="1"/>
  <c r="CE431" i="1"/>
  <c r="DH424" i="1"/>
  <c r="EJ236" i="1"/>
  <c r="CD111" i="1"/>
  <c r="BD108" i="1"/>
  <c r="EH37" i="1"/>
  <c r="DG184" i="1"/>
  <c r="M435" i="1"/>
  <c r="BB353" i="1"/>
  <c r="AA152" i="1"/>
  <c r="BO68" i="1"/>
  <c r="DT486" i="1"/>
  <c r="BC92" i="1"/>
  <c r="AB220" i="1"/>
  <c r="BC226" i="1"/>
  <c r="Y63" i="1"/>
  <c r="CT76" i="1"/>
  <c r="DS57" i="1"/>
  <c r="AO438" i="1"/>
  <c r="CF406" i="1"/>
  <c r="DF150" i="1"/>
  <c r="EI303" i="1"/>
  <c r="BB294" i="1"/>
  <c r="CE335" i="1"/>
  <c r="L289" i="1"/>
  <c r="DG346" i="1"/>
  <c r="CC434" i="1"/>
  <c r="DV382" i="1"/>
  <c r="EU79" i="1"/>
  <c r="BA100" i="1"/>
  <c r="DG353" i="1"/>
  <c r="EU257" i="1"/>
  <c r="K371" i="1"/>
  <c r="EW90" i="1"/>
  <c r="EJ245" i="1"/>
  <c r="Y86" i="1"/>
  <c r="Z39" i="1"/>
  <c r="CT438" i="1"/>
  <c r="DG443" i="1"/>
  <c r="EW459" i="1"/>
  <c r="EV244" i="1"/>
  <c r="AN386" i="1"/>
  <c r="BB228" i="1"/>
  <c r="BR69" i="1"/>
  <c r="BR205" i="1"/>
  <c r="EV367" i="1"/>
  <c r="EJ391" i="1"/>
  <c r="BA89" i="1"/>
  <c r="CC339" i="1"/>
  <c r="BP55" i="1"/>
  <c r="CD56" i="1"/>
  <c r="EU397" i="1"/>
  <c r="EW252" i="1"/>
  <c r="K411" i="1"/>
  <c r="BP313" i="1"/>
  <c r="DG98" i="1"/>
  <c r="N2084" i="5"/>
  <c r="CF231" i="1"/>
  <c r="CQ321" i="1"/>
  <c r="DE404" i="1"/>
  <c r="EX428" i="1"/>
  <c r="BP188" i="1"/>
  <c r="CR438" i="1"/>
  <c r="EV109" i="1"/>
  <c r="AB353" i="1"/>
  <c r="K123" i="1"/>
  <c r="K74" i="1"/>
  <c r="K289" i="1"/>
  <c r="BB83" i="1"/>
  <c r="CD71" i="1"/>
  <c r="CD304" i="1"/>
  <c r="DS176" i="1"/>
  <c r="EW366" i="1"/>
  <c r="M37" i="1"/>
  <c r="CC298" i="1"/>
  <c r="DF200" i="1"/>
  <c r="EV40" i="1"/>
  <c r="BQ72" i="1"/>
  <c r="Y325" i="1"/>
  <c r="CR385" i="1"/>
  <c r="CR494" i="1"/>
  <c r="EU265" i="1"/>
  <c r="CD26" i="1"/>
  <c r="CD183" i="1"/>
  <c r="CC193" i="1"/>
  <c r="AB414" i="1"/>
  <c r="K36" i="1"/>
  <c r="AP126" i="1"/>
  <c r="M239" i="1"/>
  <c r="AP206" i="1"/>
  <c r="DS423" i="1"/>
  <c r="BA347" i="1"/>
  <c r="AN221" i="1"/>
  <c r="DH499" i="1"/>
  <c r="AN171" i="1"/>
  <c r="AM357" i="1"/>
  <c r="K452" i="1"/>
  <c r="CR37" i="1"/>
  <c r="BC348" i="1"/>
  <c r="AO309" i="1"/>
  <c r="BC238" i="1"/>
  <c r="K379" i="1"/>
  <c r="AB170" i="1"/>
  <c r="DT131" i="1"/>
  <c r="AB319" i="1"/>
  <c r="L119" i="1"/>
  <c r="AP137" i="1"/>
  <c r="BD241" i="1"/>
  <c r="Z356" i="1"/>
  <c r="AM498" i="1"/>
  <c r="BD266" i="1"/>
  <c r="DT142" i="1"/>
  <c r="BR86" i="1"/>
  <c r="EX164" i="1"/>
  <c r="CE21" i="1"/>
  <c r="CR474" i="1"/>
  <c r="EH445" i="1"/>
  <c r="CR151" i="1"/>
  <c r="AP476" i="1"/>
  <c r="BP289" i="1"/>
  <c r="Z334" i="1"/>
  <c r="CT225" i="1"/>
  <c r="M49" i="1"/>
  <c r="CF126" i="1"/>
  <c r="EI462" i="1"/>
  <c r="CF487" i="1"/>
  <c r="CF98" i="1"/>
  <c r="EW410" i="1"/>
  <c r="EH406" i="1"/>
  <c r="CC390" i="1"/>
  <c r="N276" i="1"/>
  <c r="DE272" i="1"/>
  <c r="BC283" i="1"/>
  <c r="DG245" i="1"/>
  <c r="CF116" i="1"/>
  <c r="AM270" i="1"/>
  <c r="Y401" i="1"/>
  <c r="N6559" i="5"/>
  <c r="AM155" i="1"/>
  <c r="CQ490" i="1"/>
  <c r="L164" i="1"/>
  <c r="AA405" i="1"/>
  <c r="CD218" i="1"/>
  <c r="CF79" i="1"/>
  <c r="EH305" i="1"/>
  <c r="EU175" i="1"/>
  <c r="BC400" i="1"/>
  <c r="N482" i="1"/>
  <c r="CD230" i="1"/>
  <c r="BD146" i="1"/>
  <c r="Y485" i="1"/>
  <c r="CT38" i="1"/>
  <c r="EG36" i="1"/>
  <c r="AA151" i="1"/>
  <c r="CS117" i="1"/>
  <c r="DS108" i="1"/>
  <c r="CS74" i="1"/>
  <c r="Z319" i="1"/>
  <c r="M187" i="1"/>
  <c r="DG186" i="1"/>
  <c r="CF484" i="1"/>
  <c r="Y432" i="1"/>
  <c r="CE445" i="1"/>
  <c r="AO108" i="1"/>
  <c r="L75" i="1"/>
  <c r="DG499" i="1"/>
  <c r="EV408" i="1"/>
  <c r="CQ64" i="1"/>
  <c r="EX149" i="1"/>
  <c r="CF199" i="1"/>
  <c r="EU112" i="1"/>
  <c r="BR227" i="1"/>
  <c r="BD437" i="1"/>
  <c r="DG128" i="1"/>
  <c r="CR496" i="1"/>
  <c r="AN363" i="1"/>
  <c r="Z393" i="1"/>
  <c r="EV330" i="1"/>
  <c r="BQ225" i="1"/>
  <c r="CS361" i="1"/>
  <c r="DH99" i="1"/>
  <c r="BB268" i="1"/>
  <c r="CQ399" i="1"/>
  <c r="EI245" i="1"/>
  <c r="DS316" i="1"/>
  <c r="EI473" i="1"/>
  <c r="BQ292" i="1"/>
  <c r="AB280" i="1"/>
  <c r="BO439" i="1"/>
  <c r="BO208" i="1"/>
  <c r="DG495" i="1"/>
  <c r="CT412" i="1"/>
  <c r="EI27" i="1"/>
  <c r="BO161" i="1"/>
  <c r="BB313" i="1"/>
  <c r="BP367" i="1"/>
  <c r="DH165" i="1"/>
  <c r="AN302" i="1"/>
  <c r="BQ151" i="1"/>
  <c r="DS212" i="1"/>
  <c r="BC258" i="1"/>
  <c r="AO56" i="1"/>
  <c r="BC390" i="1"/>
  <c r="CS254" i="1"/>
  <c r="AO76" i="1"/>
  <c r="CF223" i="1"/>
  <c r="Y53" i="1"/>
  <c r="BA363" i="1"/>
  <c r="BP399" i="1"/>
  <c r="DS96" i="1"/>
  <c r="BR416" i="1"/>
  <c r="BP409" i="1"/>
  <c r="EU76" i="1"/>
  <c r="DF317" i="1"/>
  <c r="EJ388" i="1"/>
  <c r="BB191" i="1"/>
  <c r="EX82" i="1"/>
  <c r="L30" i="1"/>
  <c r="BC235" i="1"/>
  <c r="DF98" i="1"/>
  <c r="DF472" i="1"/>
  <c r="EV329" i="1"/>
  <c r="AP179" i="1"/>
  <c r="DV101" i="1"/>
  <c r="L417" i="1"/>
  <c r="BD118" i="1"/>
  <c r="EW374" i="1"/>
  <c r="DV244" i="1"/>
  <c r="EX333" i="1"/>
  <c r="Y423" i="1"/>
  <c r="DH49" i="1"/>
  <c r="AB218" i="1"/>
  <c r="CD208" i="1"/>
  <c r="EX402" i="1"/>
  <c r="CT409" i="1"/>
  <c r="BB325" i="1"/>
  <c r="CC168" i="1"/>
  <c r="CR137" i="1"/>
  <c r="Z310" i="1"/>
  <c r="EJ485" i="1"/>
  <c r="DH331" i="1"/>
  <c r="EJ10" i="1"/>
  <c r="AN281" i="1"/>
  <c r="N116" i="5"/>
  <c r="EJ60" i="1"/>
  <c r="AN431" i="1"/>
  <c r="BR457" i="1"/>
  <c r="EU434" i="1"/>
  <c r="BO113" i="1"/>
  <c r="DF346" i="1"/>
  <c r="DU449" i="1"/>
  <c r="EJ205" i="1"/>
  <c r="BC32" i="1"/>
  <c r="K71" i="1"/>
  <c r="EJ304" i="1"/>
  <c r="M65" i="1"/>
  <c r="DG421" i="1"/>
  <c r="AM327" i="1"/>
  <c r="AP305" i="1"/>
  <c r="EJ112" i="1"/>
  <c r="EU419" i="1"/>
  <c r="BC60" i="1"/>
  <c r="DS399" i="1"/>
  <c r="EI464" i="1"/>
  <c r="EJ437" i="1"/>
  <c r="BP159" i="1"/>
  <c r="EV316" i="1"/>
  <c r="AA322" i="1"/>
  <c r="AP327" i="1"/>
  <c r="BO270" i="1"/>
  <c r="DE332" i="1"/>
  <c r="BD106" i="1"/>
  <c r="BD358" i="1"/>
  <c r="DG112" i="1"/>
  <c r="L416" i="1"/>
  <c r="AP410" i="1"/>
  <c r="DG199" i="1"/>
  <c r="DT66" i="1"/>
  <c r="AO215" i="1"/>
  <c r="EJ219" i="1"/>
  <c r="BO229" i="1"/>
  <c r="EH71" i="1"/>
  <c r="AA358" i="1"/>
  <c r="BD478" i="1"/>
  <c r="L149" i="1"/>
  <c r="DG462" i="1"/>
  <c r="BQ75" i="1"/>
  <c r="EX473" i="1"/>
  <c r="DE65" i="1"/>
  <c r="CC314" i="1"/>
  <c r="CD402" i="1"/>
  <c r="AP55" i="1"/>
  <c r="AM11" i="1"/>
  <c r="M459" i="1"/>
  <c r="CR384" i="1"/>
  <c r="DE345" i="1"/>
  <c r="DE76" i="1"/>
  <c r="EX263" i="1"/>
  <c r="EV470" i="1"/>
  <c r="CC399" i="1"/>
  <c r="Y147" i="1"/>
  <c r="EU188" i="1"/>
  <c r="N469" i="1"/>
  <c r="CD184" i="1"/>
  <c r="BD248" i="1"/>
  <c r="EH24" i="1"/>
  <c r="AP485" i="1"/>
  <c r="DE15" i="1"/>
  <c r="EJ230" i="1"/>
  <c r="CF184" i="1"/>
  <c r="CS71" i="1"/>
  <c r="BP189" i="1"/>
  <c r="EJ61" i="1"/>
  <c r="BO338" i="1"/>
  <c r="Y310" i="1"/>
  <c r="CC321" i="1"/>
  <c r="BO261" i="1"/>
  <c r="Z422" i="1"/>
  <c r="EI120" i="1"/>
  <c r="DV194" i="1"/>
  <c r="AN434" i="1"/>
  <c r="BC208" i="1"/>
  <c r="BD156" i="1"/>
  <c r="AM103" i="1"/>
  <c r="AO436" i="1"/>
  <c r="BQ162" i="1"/>
  <c r="EI31" i="1"/>
  <c r="AB407" i="1"/>
  <c r="EG264" i="1"/>
  <c r="AN483" i="1"/>
  <c r="AA13" i="1"/>
  <c r="DU486" i="1"/>
  <c r="CS179" i="1"/>
  <c r="BO367" i="1"/>
  <c r="DH380" i="1"/>
  <c r="EI436" i="1"/>
  <c r="DS463" i="1"/>
  <c r="DU289" i="1"/>
  <c r="DH269" i="1"/>
  <c r="DE385" i="1"/>
  <c r="BC300" i="1"/>
  <c r="DU162" i="1"/>
  <c r="BR126" i="1"/>
  <c r="DS474" i="1"/>
  <c r="AM358" i="1"/>
  <c r="DV208" i="1"/>
  <c r="BQ316" i="1"/>
  <c r="CR454" i="1"/>
  <c r="BR240" i="1"/>
  <c r="BA75" i="1"/>
  <c r="DF12" i="1"/>
  <c r="N269" i="1"/>
  <c r="BQ83" i="1"/>
  <c r="EU469" i="1"/>
  <c r="CQ499" i="1"/>
  <c r="BB190" i="1"/>
  <c r="AA68" i="1"/>
  <c r="AO89" i="1"/>
  <c r="BB96" i="1"/>
  <c r="BA212" i="1"/>
  <c r="BP88" i="1"/>
  <c r="BR478" i="1"/>
  <c r="EJ24" i="1"/>
  <c r="CE83" i="1"/>
  <c r="EG360" i="1"/>
  <c r="CD154" i="1"/>
  <c r="CE460" i="1"/>
  <c r="CQ416" i="1"/>
  <c r="BQ207" i="1"/>
  <c r="BB187" i="1"/>
  <c r="EI238" i="1"/>
  <c r="DS125" i="1"/>
  <c r="BC223" i="1"/>
  <c r="EH416" i="1"/>
  <c r="CE217" i="1"/>
  <c r="EG471" i="1"/>
  <c r="BB309" i="1"/>
  <c r="AN12" i="1"/>
  <c r="CD464" i="1"/>
  <c r="DT290" i="1"/>
  <c r="EG347" i="1"/>
  <c r="DV105" i="1"/>
  <c r="DF160" i="1"/>
  <c r="CE272" i="1"/>
  <c r="BP206" i="1"/>
  <c r="DH479" i="1"/>
  <c r="K470" i="1"/>
  <c r="AB412" i="1"/>
  <c r="Y256" i="1"/>
  <c r="EI227" i="1"/>
  <c r="AA169" i="1"/>
  <c r="DF432" i="1"/>
  <c r="BD86" i="1"/>
  <c r="AP188" i="1"/>
  <c r="AB88" i="1"/>
  <c r="BB123" i="1"/>
  <c r="N15" i="1"/>
  <c r="L368" i="1"/>
  <c r="DG104" i="1"/>
  <c r="AO276" i="1"/>
  <c r="BA183" i="1"/>
  <c r="CR432" i="1"/>
  <c r="BO327" i="1"/>
  <c r="EX382" i="1"/>
  <c r="CR248" i="1"/>
  <c r="CD133" i="1"/>
  <c r="EG407" i="1"/>
  <c r="DH428" i="1"/>
  <c r="EJ347" i="1"/>
  <c r="CS50" i="1"/>
  <c r="DF94" i="1"/>
  <c r="DE472" i="1"/>
  <c r="BQ466" i="1"/>
  <c r="CD287" i="1"/>
  <c r="EW357" i="1"/>
  <c r="DU480" i="1"/>
  <c r="DG455" i="1"/>
  <c r="Y176" i="1"/>
  <c r="N431" i="1"/>
  <c r="DE171" i="1"/>
  <c r="EV489" i="1"/>
  <c r="AM285" i="1"/>
  <c r="BR426" i="1"/>
  <c r="BD440" i="1"/>
  <c r="EI62" i="1"/>
  <c r="DH185" i="1"/>
  <c r="DT129" i="1"/>
  <c r="CE79" i="1"/>
  <c r="DS481" i="1"/>
  <c r="EU352" i="1"/>
  <c r="BB496" i="1"/>
  <c r="DT295" i="1"/>
  <c r="EX143" i="1"/>
  <c r="CF371" i="1"/>
  <c r="EJ150" i="1"/>
  <c r="EG334" i="1"/>
  <c r="K65" i="1"/>
  <c r="M237" i="1"/>
  <c r="AO210" i="1"/>
  <c r="DV22" i="1"/>
  <c r="CQ429" i="1"/>
  <c r="EV399" i="1"/>
  <c r="EJ88" i="1"/>
  <c r="EH10" i="1"/>
  <c r="Z256" i="1"/>
  <c r="AO451" i="1"/>
  <c r="EW31" i="1"/>
  <c r="DG143" i="1"/>
  <c r="K462" i="1"/>
  <c r="BR451" i="1"/>
  <c r="DV214" i="1"/>
  <c r="DG259" i="1"/>
  <c r="DV18" i="1"/>
  <c r="AO246" i="1"/>
  <c r="EX121" i="1"/>
  <c r="BO415" i="1"/>
  <c r="BO67" i="1"/>
  <c r="CS93" i="1"/>
  <c r="DE378" i="1"/>
  <c r="EJ247" i="1"/>
  <c r="BR385" i="1"/>
  <c r="K222" i="1"/>
  <c r="BA41" i="1"/>
  <c r="EG87" i="1"/>
  <c r="BR313" i="1"/>
  <c r="CS129" i="1"/>
  <c r="CD32" i="1"/>
  <c r="N177" i="1"/>
  <c r="CT214" i="1"/>
  <c r="CD197" i="1"/>
  <c r="CT317" i="1"/>
  <c r="DF443" i="1"/>
  <c r="EU302" i="1"/>
  <c r="AO40" i="1"/>
  <c r="K51" i="1"/>
  <c r="DS295" i="1"/>
  <c r="CT152" i="1"/>
  <c r="EX170" i="1"/>
  <c r="BR249" i="1"/>
  <c r="CC170" i="1"/>
  <c r="EJ190" i="1"/>
  <c r="CR498" i="1"/>
  <c r="DG67" i="1"/>
  <c r="CD178" i="1"/>
  <c r="AP30" i="1"/>
  <c r="CF49" i="1"/>
  <c r="BP360" i="1"/>
  <c r="BP213" i="1"/>
  <c r="CQ431" i="1"/>
  <c r="BD312" i="1"/>
  <c r="AM345" i="1"/>
  <c r="AB285" i="1"/>
  <c r="L170" i="1"/>
  <c r="CE44" i="1"/>
  <c r="L389" i="1"/>
  <c r="EV291" i="1"/>
  <c r="AP393" i="1"/>
  <c r="EW295" i="1"/>
  <c r="EJ466" i="1"/>
  <c r="AN38" i="1"/>
  <c r="BR152" i="1"/>
  <c r="EG362" i="1"/>
  <c r="CE269" i="1"/>
  <c r="DT215" i="1"/>
  <c r="DU316" i="1"/>
  <c r="DV330" i="1"/>
  <c r="BQ387" i="1"/>
  <c r="BQ274" i="1"/>
  <c r="CC201" i="1"/>
  <c r="AM259" i="1"/>
  <c r="BD324" i="1"/>
  <c r="L225" i="1"/>
  <c r="CC404" i="1"/>
  <c r="BQ223" i="1"/>
  <c r="L296" i="1"/>
  <c r="AA11" i="1"/>
  <c r="CT166" i="1"/>
  <c r="BO396" i="1"/>
  <c r="CC44" i="1"/>
  <c r="AP247" i="1"/>
  <c r="EU22" i="1"/>
  <c r="DE428" i="1"/>
  <c r="DU452" i="1"/>
  <c r="L392" i="1"/>
  <c r="CE156" i="1"/>
  <c r="DH482" i="1"/>
  <c r="DT115" i="1"/>
  <c r="BO335" i="1"/>
  <c r="CS367" i="1"/>
  <c r="EV186" i="1"/>
  <c r="DF97" i="1"/>
  <c r="DF126" i="1"/>
  <c r="DV405" i="1"/>
  <c r="Y12" i="1"/>
  <c r="EG288" i="1"/>
  <c r="BQ471" i="1"/>
  <c r="N268" i="1"/>
  <c r="M112" i="1"/>
  <c r="BC17" i="1"/>
  <c r="M429" i="1"/>
  <c r="DV380" i="1"/>
  <c r="DG270" i="1"/>
  <c r="AM313" i="1"/>
  <c r="CT181" i="1"/>
  <c r="BO239" i="1"/>
  <c r="DF235" i="1"/>
  <c r="DH324" i="1"/>
  <c r="CC471" i="1"/>
  <c r="EU186" i="1"/>
  <c r="DE446" i="1"/>
  <c r="EW61" i="1"/>
  <c r="AM174" i="1"/>
  <c r="CC332" i="1"/>
  <c r="DU103" i="1"/>
  <c r="BP371" i="1"/>
  <c r="K78" i="1"/>
  <c r="AP330" i="1"/>
  <c r="EU493" i="1"/>
  <c r="BO179" i="1"/>
  <c r="K486" i="1"/>
  <c r="L269" i="1"/>
  <c r="BA390" i="1"/>
  <c r="CF409" i="1"/>
  <c r="DS209" i="1"/>
  <c r="L113" i="1"/>
  <c r="N477" i="1"/>
  <c r="BQ400" i="1"/>
  <c r="CT35" i="1"/>
  <c r="EI65" i="1"/>
  <c r="EU270" i="1"/>
  <c r="EG219" i="1"/>
  <c r="AO417" i="1"/>
  <c r="AO441" i="1"/>
  <c r="AO419" i="1"/>
  <c r="CR375" i="1"/>
  <c r="BO181" i="1"/>
  <c r="CE193" i="1"/>
  <c r="CF157" i="1"/>
  <c r="DE421" i="1"/>
  <c r="BR135" i="1"/>
  <c r="DV83" i="1"/>
  <c r="CT371" i="1"/>
  <c r="L177" i="1"/>
  <c r="CE113" i="1"/>
  <c r="M476" i="1"/>
  <c r="AB76" i="1"/>
  <c r="Y240" i="1"/>
  <c r="BO117" i="1"/>
  <c r="BQ219" i="1"/>
  <c r="DS476" i="1"/>
  <c r="CQ61" i="1"/>
  <c r="DE484" i="1"/>
  <c r="DE214" i="1"/>
  <c r="BA272" i="1"/>
  <c r="BA434" i="1"/>
  <c r="L275" i="1"/>
  <c r="BO83" i="1"/>
  <c r="CS462" i="1"/>
  <c r="EJ182" i="1"/>
  <c r="AP113" i="1"/>
  <c r="EI193" i="1"/>
  <c r="DH435" i="1"/>
  <c r="EV371" i="1"/>
  <c r="AO234" i="1"/>
  <c r="EH161" i="1"/>
  <c r="EV308" i="1"/>
  <c r="BA255" i="1"/>
  <c r="CE417" i="1"/>
  <c r="EG137" i="1"/>
  <c r="Z215" i="1"/>
  <c r="BP16" i="1"/>
  <c r="CQ147" i="1"/>
  <c r="L161" i="1"/>
  <c r="DS274" i="1"/>
  <c r="CF82" i="1"/>
  <c r="BQ201" i="1"/>
  <c r="DS498" i="1"/>
  <c r="CD411" i="1"/>
  <c r="AB374" i="1"/>
  <c r="CR424" i="1"/>
  <c r="EX93" i="1"/>
  <c r="BR153" i="1"/>
  <c r="EH178" i="1"/>
  <c r="DS438" i="1"/>
  <c r="CF336" i="1"/>
  <c r="BD327" i="1"/>
  <c r="AA443" i="1"/>
  <c r="BB179" i="1"/>
  <c r="EH33" i="1"/>
  <c r="BA165" i="1"/>
  <c r="DV55" i="1"/>
  <c r="EG197" i="1"/>
  <c r="CC76" i="1"/>
  <c r="EI373" i="1"/>
  <c r="EU34" i="1"/>
  <c r="DT42" i="1"/>
  <c r="BO183" i="1"/>
  <c r="EJ323" i="1"/>
  <c r="BR328" i="1"/>
  <c r="AA76" i="1"/>
  <c r="M122" i="1"/>
  <c r="BC175" i="1"/>
  <c r="DG488" i="1"/>
  <c r="CT27" i="1"/>
  <c r="EI149" i="1"/>
  <c r="CQ334" i="1"/>
  <c r="AO101" i="1"/>
  <c r="EU121" i="1"/>
  <c r="EI142" i="1"/>
  <c r="AM29" i="1"/>
  <c r="N254" i="1"/>
  <c r="BO13" i="1"/>
  <c r="Y287" i="1"/>
  <c r="CF274" i="1"/>
  <c r="CR79" i="1"/>
  <c r="DG322" i="1"/>
  <c r="M442" i="1"/>
  <c r="EV90" i="1"/>
  <c r="AM185" i="1"/>
  <c r="DG206" i="1"/>
  <c r="BQ232" i="1"/>
  <c r="DV41" i="1"/>
  <c r="BC288" i="1"/>
  <c r="CT52" i="1"/>
  <c r="BQ90" i="1"/>
  <c r="AA150" i="1"/>
  <c r="DV293" i="1"/>
  <c r="BO246" i="1"/>
  <c r="DE436" i="1"/>
  <c r="EG403" i="1"/>
  <c r="CC122" i="1"/>
  <c r="N410" i="1"/>
  <c r="AM284" i="1"/>
  <c r="CR154" i="1"/>
  <c r="DF132" i="1"/>
  <c r="DH346" i="1"/>
  <c r="CC163" i="1"/>
  <c r="AA237" i="1"/>
  <c r="CR453" i="1"/>
  <c r="DT19" i="1"/>
  <c r="Z53" i="1"/>
  <c r="CT182" i="1"/>
  <c r="L104" i="1"/>
  <c r="Z196" i="1"/>
  <c r="BR161" i="1"/>
  <c r="BR220" i="1"/>
  <c r="BR29" i="1"/>
  <c r="DH20" i="1"/>
  <c r="N6568" i="5"/>
  <c r="CR378" i="1"/>
  <c r="BQ123" i="1"/>
  <c r="EX258" i="1"/>
  <c r="K372" i="1"/>
  <c r="BC97" i="1"/>
  <c r="AO231" i="1"/>
  <c r="N5537" i="5"/>
  <c r="K437" i="1"/>
  <c r="EG120" i="1"/>
  <c r="Z291" i="1"/>
  <c r="BR487" i="1"/>
  <c r="EX313" i="1"/>
  <c r="K337" i="1"/>
  <c r="AM262" i="1"/>
  <c r="DS493" i="1"/>
  <c r="DG456" i="1"/>
  <c r="EI16" i="1"/>
  <c r="EV293" i="1"/>
  <c r="AP409" i="1"/>
  <c r="EU429" i="1"/>
  <c r="EI272" i="1"/>
  <c r="DH43" i="1"/>
  <c r="EW291" i="1"/>
  <c r="BR142" i="1"/>
  <c r="N463" i="1"/>
  <c r="DE199" i="1"/>
  <c r="BC262" i="1"/>
  <c r="AN26" i="1"/>
  <c r="L185" i="1"/>
  <c r="EG371" i="1"/>
  <c r="AM178" i="1"/>
  <c r="DV238" i="1"/>
  <c r="BQ236" i="1"/>
  <c r="BO418" i="1"/>
  <c r="AM117" i="1"/>
  <c r="Y59" i="1"/>
  <c r="CQ300" i="1"/>
  <c r="DS64" i="1"/>
  <c r="AN19" i="1"/>
  <c r="BB202" i="1"/>
  <c r="DG129" i="1"/>
  <c r="CR412" i="1"/>
  <c r="L489" i="1"/>
  <c r="BO490" i="1"/>
  <c r="BB168" i="1"/>
  <c r="AB136" i="1"/>
  <c r="CC228" i="1"/>
  <c r="DT109" i="1"/>
  <c r="BR117" i="1"/>
  <c r="AO82" i="1"/>
  <c r="DF353" i="1"/>
  <c r="EG326" i="1"/>
  <c r="BR283" i="1"/>
  <c r="EH97" i="1"/>
  <c r="CR344" i="1"/>
  <c r="DH322" i="1"/>
  <c r="AN409" i="1"/>
  <c r="DH128" i="1"/>
  <c r="CQ402" i="1"/>
  <c r="AA403" i="1"/>
  <c r="EG486" i="1"/>
  <c r="Z500" i="1"/>
  <c r="CQ326" i="1"/>
  <c r="Z288" i="1"/>
  <c r="DV358" i="1"/>
  <c r="AN55" i="1"/>
  <c r="DS148" i="1"/>
  <c r="L498" i="1"/>
  <c r="BC480" i="1"/>
  <c r="CC69" i="1"/>
  <c r="CS34" i="1"/>
  <c r="CC52" i="1"/>
  <c r="BP374" i="1"/>
  <c r="M13" i="1"/>
  <c r="N1058" i="5"/>
  <c r="EV137" i="1"/>
  <c r="EX343" i="1"/>
  <c r="DU142" i="1"/>
  <c r="K278" i="1"/>
  <c r="CD482" i="1"/>
  <c r="AP469" i="1"/>
  <c r="N210" i="1"/>
  <c r="EU402" i="1"/>
  <c r="Z26" i="1"/>
  <c r="EG218" i="1"/>
  <c r="N309" i="1"/>
  <c r="AO500" i="1"/>
  <c r="CD397" i="1"/>
  <c r="DV379" i="1"/>
  <c r="DS453" i="1"/>
  <c r="DV25" i="1"/>
  <c r="AN191" i="1"/>
  <c r="BA225" i="1"/>
  <c r="N336" i="1"/>
  <c r="BC85" i="1"/>
  <c r="CC209" i="1"/>
  <c r="EU300" i="1"/>
  <c r="BA199" i="1"/>
  <c r="L20" i="1"/>
  <c r="BA476" i="1"/>
  <c r="BD409" i="1"/>
  <c r="BB82" i="1"/>
  <c r="N214" i="1"/>
  <c r="DV445" i="1"/>
  <c r="CF198" i="1"/>
  <c r="BR93" i="1"/>
  <c r="CF205" i="1"/>
  <c r="DE381" i="1"/>
  <c r="M69" i="1"/>
  <c r="BC388" i="1"/>
  <c r="EH183" i="1"/>
  <c r="DT159" i="1"/>
  <c r="CE120" i="1"/>
  <c r="EX439" i="1"/>
  <c r="EH130" i="1"/>
  <c r="DT9" i="1"/>
  <c r="AO422" i="1"/>
  <c r="CD186" i="1"/>
  <c r="AB157" i="1"/>
  <c r="Z466" i="1"/>
  <c r="Z91" i="1"/>
  <c r="BP475" i="1"/>
  <c r="CS18" i="1"/>
  <c r="AA453" i="1"/>
  <c r="AP260" i="1"/>
  <c r="DT210" i="1"/>
  <c r="AM50" i="1"/>
  <c r="CE291" i="1"/>
  <c r="Y202" i="1"/>
  <c r="BB296" i="1"/>
  <c r="CF207" i="1"/>
  <c r="AM101" i="1"/>
  <c r="AO376" i="1"/>
  <c r="AB19" i="1"/>
  <c r="EU361" i="1"/>
  <c r="BR340" i="1"/>
  <c r="EX445" i="1"/>
  <c r="DS139" i="1"/>
  <c r="M321" i="1"/>
  <c r="CT497" i="1"/>
  <c r="DG324" i="1"/>
  <c r="CS265" i="1"/>
  <c r="BO316" i="1"/>
  <c r="DH473" i="1"/>
  <c r="CR425" i="1"/>
  <c r="AO207" i="1"/>
  <c r="AM194" i="1"/>
  <c r="DG363" i="1"/>
  <c r="CE31" i="1"/>
  <c r="AB309" i="1"/>
  <c r="AB282" i="1"/>
  <c r="EH283" i="1"/>
  <c r="Z111" i="1"/>
  <c r="N247" i="1"/>
  <c r="EU282" i="1"/>
  <c r="DU132" i="1"/>
  <c r="EV441" i="1"/>
  <c r="N2" i="2"/>
  <c r="AN163" i="1"/>
  <c r="L457" i="1"/>
  <c r="CR113" i="1"/>
  <c r="CT85" i="1"/>
  <c r="Y290" i="1"/>
  <c r="AN98" i="1"/>
  <c r="EV381" i="1"/>
  <c r="EI408" i="1"/>
  <c r="AM473" i="1"/>
  <c r="CR441" i="1"/>
  <c r="L24" i="1"/>
  <c r="CQ422" i="1"/>
  <c r="BA122" i="1"/>
  <c r="DV377" i="1"/>
  <c r="AN499" i="1"/>
  <c r="EU12" i="1"/>
  <c r="CF402" i="1"/>
  <c r="DE31" i="1"/>
  <c r="BC299" i="1"/>
  <c r="AM283" i="1"/>
  <c r="CC352" i="1"/>
  <c r="BD269" i="1"/>
  <c r="EJ177" i="1"/>
  <c r="DT263" i="1"/>
  <c r="DE401" i="1"/>
  <c r="EI325" i="1"/>
  <c r="Y430" i="1"/>
  <c r="DE12" i="1"/>
  <c r="CE409" i="1"/>
  <c r="CT451" i="1"/>
  <c r="AM240" i="1"/>
  <c r="EG337" i="1"/>
  <c r="M9" i="1"/>
  <c r="CR463" i="1"/>
  <c r="DS116" i="1"/>
  <c r="DU428" i="1"/>
  <c r="DG358" i="1"/>
  <c r="CT168" i="1"/>
  <c r="CC455" i="1"/>
  <c r="AM236" i="1"/>
  <c r="Y209" i="1"/>
  <c r="L433" i="1"/>
  <c r="CT475" i="1"/>
  <c r="DS415" i="1"/>
  <c r="DV167" i="1"/>
  <c r="DT103" i="1"/>
  <c r="EV123" i="1"/>
  <c r="M216" i="1"/>
  <c r="DV151" i="1"/>
  <c r="DT384" i="1"/>
  <c r="AN480" i="1"/>
  <c r="EX327" i="1"/>
  <c r="K350" i="1"/>
  <c r="EI439" i="1"/>
  <c r="CE364" i="1"/>
  <c r="CQ170" i="1"/>
  <c r="AO102" i="1"/>
  <c r="AB115" i="1"/>
  <c r="N338" i="1"/>
  <c r="BC132" i="1"/>
  <c r="CR251" i="1"/>
  <c r="EU155" i="1"/>
  <c r="BO296" i="1"/>
  <c r="AN82" i="1"/>
  <c r="AA134" i="1"/>
  <c r="CF451" i="1"/>
  <c r="EI308" i="1"/>
  <c r="CR14" i="1"/>
  <c r="M440" i="1"/>
  <c r="CE61" i="1"/>
  <c r="CC249" i="1"/>
  <c r="BQ366" i="1"/>
  <c r="CF394" i="1"/>
  <c r="EG129" i="1"/>
  <c r="DH180" i="1"/>
  <c r="AN314" i="1"/>
  <c r="CR327" i="1"/>
  <c r="DT445" i="1"/>
  <c r="AN49" i="1"/>
  <c r="BQ20" i="1"/>
  <c r="EH221" i="1"/>
  <c r="CQ243" i="1"/>
  <c r="CE108" i="1"/>
  <c r="AM414" i="1"/>
  <c r="DU67" i="1"/>
  <c r="DT208" i="1"/>
  <c r="AO169" i="1"/>
  <c r="CD338" i="1"/>
  <c r="L114" i="1"/>
  <c r="DU326" i="1"/>
  <c r="AP13" i="1"/>
  <c r="BP364" i="1"/>
  <c r="CF364" i="1"/>
  <c r="EV495" i="1"/>
  <c r="DS348" i="1"/>
  <c r="DT386" i="1"/>
  <c r="DU123" i="1"/>
  <c r="CC217" i="1"/>
  <c r="M356" i="1"/>
  <c r="DH466" i="1"/>
  <c r="M214" i="1"/>
  <c r="AM156" i="1"/>
  <c r="CS11" i="1"/>
  <c r="EJ334" i="1"/>
  <c r="Y103" i="1"/>
  <c r="Y44" i="1"/>
  <c r="BQ140" i="1"/>
  <c r="CC225" i="1"/>
  <c r="AO378" i="1"/>
  <c r="CT303" i="1"/>
  <c r="Y297" i="1"/>
  <c r="EH129" i="1"/>
  <c r="AO18" i="1"/>
  <c r="DT317" i="1"/>
  <c r="N459" i="1"/>
  <c r="EX61" i="1"/>
  <c r="DS386" i="1"/>
  <c r="EJ456" i="1"/>
  <c r="CS86" i="1"/>
  <c r="EG339" i="1"/>
  <c r="DT188" i="1"/>
  <c r="BP223" i="1"/>
  <c r="M351" i="1"/>
  <c r="BR411" i="1"/>
  <c r="CT404" i="1"/>
  <c r="DE188" i="1"/>
  <c r="BD94" i="1"/>
  <c r="BD230" i="1"/>
  <c r="N169" i="1"/>
  <c r="BO390" i="1"/>
  <c r="BA413" i="1"/>
  <c r="EI470" i="1"/>
  <c r="AB131" i="1"/>
  <c r="CR13" i="1"/>
  <c r="AM80" i="1"/>
  <c r="CQ411" i="1"/>
  <c r="BR150" i="1"/>
  <c r="AO335" i="1"/>
  <c r="BO408" i="1"/>
  <c r="BR312" i="1"/>
  <c r="BO386" i="1"/>
  <c r="CE15" i="1"/>
  <c r="CT101" i="1"/>
  <c r="AP232" i="1"/>
  <c r="CD73" i="1"/>
  <c r="BO71" i="1"/>
  <c r="CE453" i="1"/>
  <c r="AA175" i="1"/>
  <c r="AB139" i="1"/>
  <c r="DU396" i="1"/>
  <c r="EJ449" i="1"/>
  <c r="L132" i="1"/>
  <c r="M309" i="1"/>
  <c r="AO132" i="1"/>
  <c r="EH90" i="1"/>
  <c r="Z102" i="1"/>
  <c r="DT272" i="1"/>
  <c r="AA249" i="1"/>
  <c r="BO424" i="1"/>
  <c r="N324" i="1"/>
  <c r="EV400" i="1"/>
  <c r="M224" i="1"/>
  <c r="CE288" i="1"/>
  <c r="BB361" i="1"/>
  <c r="DH320" i="1"/>
  <c r="CS347" i="1"/>
  <c r="DV475" i="1"/>
  <c r="DH274" i="1"/>
  <c r="BA38" i="1"/>
  <c r="DG262" i="1"/>
  <c r="AB486" i="1"/>
  <c r="M282" i="1"/>
  <c r="Z114" i="1"/>
  <c r="EV59" i="1"/>
  <c r="EU357" i="1"/>
  <c r="M422" i="1"/>
  <c r="CF72" i="1"/>
  <c r="EW369" i="1"/>
  <c r="CE245" i="1"/>
  <c r="BO293" i="1"/>
  <c r="CR340" i="1"/>
  <c r="EX151" i="1"/>
  <c r="AB470" i="1"/>
  <c r="K294" i="1"/>
  <c r="DF275" i="1"/>
  <c r="DE281" i="1"/>
  <c r="BD466" i="1"/>
  <c r="BO411" i="1"/>
  <c r="EW272" i="1"/>
  <c r="BR11" i="1"/>
  <c r="Y153" i="1"/>
  <c r="EW254" i="1"/>
  <c r="BC395" i="1"/>
  <c r="CS419" i="1"/>
  <c r="K229" i="1"/>
  <c r="AO241" i="1"/>
  <c r="CE264" i="1"/>
  <c r="CQ484" i="1"/>
  <c r="EW248" i="1"/>
  <c r="AM483" i="1"/>
  <c r="AO195" i="1"/>
  <c r="L46" i="1"/>
  <c r="DU401" i="1"/>
  <c r="AM470" i="1"/>
  <c r="BB410" i="1"/>
  <c r="M238" i="1"/>
  <c r="Y180" i="1"/>
  <c r="DG171" i="1"/>
  <c r="AN237" i="1"/>
  <c r="CE90" i="1"/>
  <c r="EU179" i="1"/>
  <c r="CT406" i="1"/>
  <c r="K53" i="1"/>
  <c r="K483" i="1"/>
  <c r="DU174" i="1"/>
  <c r="AN433" i="1"/>
  <c r="BO421" i="1"/>
  <c r="EV22" i="1"/>
  <c r="BQ488" i="1"/>
  <c r="AP376" i="1"/>
  <c r="DV16" i="1"/>
  <c r="EG227" i="1"/>
  <c r="Y321" i="1"/>
  <c r="Y304" i="1"/>
  <c r="CQ305" i="1"/>
  <c r="Y429" i="1"/>
  <c r="EG270" i="1"/>
  <c r="EJ117" i="1"/>
  <c r="EG287" i="1"/>
  <c r="N435" i="1"/>
  <c r="AA497" i="1"/>
  <c r="EG210" i="1"/>
  <c r="DS120" i="1"/>
  <c r="CQ112" i="1"/>
  <c r="K407" i="1"/>
  <c r="K96" i="1"/>
  <c r="AA316" i="1"/>
  <c r="CF429" i="1"/>
  <c r="M220" i="1"/>
  <c r="AM161" i="1"/>
  <c r="EX22" i="1"/>
  <c r="DE467" i="1"/>
  <c r="L316" i="1"/>
  <c r="BC187" i="1"/>
  <c r="BR495" i="1"/>
  <c r="CF481" i="1"/>
  <c r="BC391" i="1"/>
  <c r="CQ110" i="1"/>
  <c r="BD178" i="1"/>
  <c r="EU466" i="1"/>
  <c r="DS268" i="1"/>
  <c r="DV222" i="1"/>
  <c r="CE498" i="1"/>
  <c r="CT204" i="1"/>
  <c r="DU321" i="1"/>
  <c r="AP152" i="1"/>
  <c r="CF351" i="1"/>
  <c r="DS370" i="1"/>
  <c r="EI181" i="1"/>
  <c r="CR122" i="1"/>
  <c r="AB473" i="1"/>
  <c r="CR383" i="1"/>
  <c r="DS491" i="1"/>
  <c r="BA237" i="1"/>
  <c r="DV102" i="1"/>
  <c r="BA431" i="1"/>
  <c r="CR130" i="1"/>
  <c r="DV493" i="1"/>
  <c r="EG118" i="1"/>
  <c r="CC198" i="1"/>
  <c r="M403" i="1"/>
  <c r="CT49" i="1"/>
  <c r="AA38" i="1"/>
  <c r="EG146" i="1"/>
  <c r="AA401" i="1"/>
  <c r="EU177" i="1"/>
  <c r="BO21" i="1"/>
  <c r="DG212" i="1"/>
  <c r="Z458" i="1"/>
  <c r="BQ122" i="1"/>
  <c r="BR129" i="1"/>
  <c r="M115" i="1"/>
  <c r="CE213" i="1"/>
  <c r="EV73" i="1"/>
  <c r="EI440" i="1"/>
  <c r="CS166" i="1"/>
  <c r="EH300" i="1"/>
  <c r="BC403" i="1"/>
  <c r="DU313" i="1"/>
  <c r="AN90" i="1"/>
  <c r="K202" i="1"/>
  <c r="BR189" i="1"/>
  <c r="EU119" i="1"/>
  <c r="BA498" i="1"/>
  <c r="DT108" i="1"/>
  <c r="DG123" i="1"/>
  <c r="AA21" i="1"/>
  <c r="DT24" i="1"/>
  <c r="DH357" i="1"/>
  <c r="AM419" i="1"/>
  <c r="AB440" i="1"/>
  <c r="CD334" i="1"/>
  <c r="N6049" i="5"/>
  <c r="AP69" i="1"/>
  <c r="EW56" i="1"/>
  <c r="DV85" i="1"/>
  <c r="K118" i="1"/>
  <c r="CS375" i="1"/>
  <c r="EH368" i="1"/>
  <c r="DS334" i="1"/>
  <c r="DU14" i="1"/>
  <c r="DV240" i="1"/>
  <c r="BO265" i="1"/>
  <c r="BC351" i="1"/>
  <c r="EG492" i="1"/>
  <c r="CR238" i="1"/>
  <c r="CF310" i="1"/>
  <c r="AM24" i="1"/>
  <c r="AA125" i="1"/>
  <c r="AP431" i="1"/>
  <c r="AN87" i="1"/>
  <c r="CE135" i="1"/>
  <c r="AN77" i="1"/>
  <c r="BB284" i="1"/>
  <c r="EU225" i="1"/>
  <c r="DV141" i="1"/>
  <c r="Y35" i="1"/>
  <c r="EV214" i="1"/>
  <c r="CD84" i="1"/>
  <c r="DV497" i="1"/>
  <c r="EU237" i="1"/>
  <c r="BQ304" i="1"/>
  <c r="DE60" i="1"/>
  <c r="DS147" i="1"/>
  <c r="BC484" i="1"/>
  <c r="CQ71" i="1"/>
  <c r="N187" i="1"/>
  <c r="N381" i="1"/>
  <c r="CD406" i="1"/>
  <c r="BD308" i="1"/>
  <c r="CT484" i="1"/>
  <c r="CD138" i="1"/>
  <c r="CR197" i="1"/>
  <c r="DG154" i="1"/>
  <c r="DF66" i="1"/>
  <c r="EW187" i="1"/>
  <c r="BQ282" i="1"/>
  <c r="DS210" i="1"/>
  <c r="DT389" i="1"/>
  <c r="EH179" i="1"/>
  <c r="EG60" i="1"/>
  <c r="AM141" i="1"/>
  <c r="DS65" i="1"/>
  <c r="EW105" i="1"/>
  <c r="EH450" i="1"/>
  <c r="DE137" i="1"/>
  <c r="CT83" i="1"/>
  <c r="AM386" i="1"/>
  <c r="CC397" i="1"/>
  <c r="DU43" i="1"/>
  <c r="EV276" i="1"/>
  <c r="CQ157" i="1"/>
  <c r="CQ169" i="1"/>
  <c r="CT472" i="1"/>
  <c r="DE135" i="1"/>
  <c r="CC472" i="1"/>
  <c r="CF280" i="1"/>
  <c r="AM365" i="1"/>
  <c r="BB472" i="1"/>
  <c r="DH265" i="1"/>
  <c r="EV223" i="1"/>
  <c r="L290" i="1"/>
  <c r="EG63" i="1"/>
  <c r="DV329" i="1"/>
  <c r="BO219" i="1"/>
  <c r="Y13" i="1"/>
  <c r="EH253" i="1"/>
  <c r="N265" i="1"/>
  <c r="CF21" i="1"/>
  <c r="K443" i="1"/>
  <c r="EJ280" i="1"/>
  <c r="BR389" i="1"/>
  <c r="BR239" i="1"/>
  <c r="AA170" i="1"/>
  <c r="DS199" i="1"/>
  <c r="DG146" i="1"/>
  <c r="AO199" i="1"/>
  <c r="L118" i="1"/>
  <c r="BB386" i="1"/>
  <c r="BP64" i="1"/>
  <c r="CC43" i="1"/>
  <c r="CE275" i="1"/>
  <c r="CF384" i="1"/>
  <c r="BQ350" i="1"/>
  <c r="BC447" i="1"/>
  <c r="BP186" i="1"/>
  <c r="CT490" i="1"/>
  <c r="AO112" i="1"/>
  <c r="EU441" i="1"/>
  <c r="EX224" i="1"/>
  <c r="EH279" i="1"/>
  <c r="AB450" i="1"/>
  <c r="Z132" i="1"/>
  <c r="DT182" i="1"/>
  <c r="BC437" i="1"/>
  <c r="DV301" i="1"/>
  <c r="BC195" i="1"/>
  <c r="CF140" i="1"/>
  <c r="DT83" i="1"/>
  <c r="DU476" i="1"/>
  <c r="DF388" i="1"/>
  <c r="DE459" i="1"/>
  <c r="AO88" i="1"/>
  <c r="CQ432" i="1"/>
  <c r="DT170" i="1"/>
  <c r="CT45" i="1"/>
  <c r="BO126" i="1"/>
  <c r="AN189" i="1"/>
  <c r="DS149" i="1"/>
  <c r="DG384" i="1"/>
  <c r="BA306" i="1"/>
  <c r="AN376" i="1"/>
  <c r="CC24" i="1"/>
  <c r="EV431" i="1"/>
  <c r="BB141" i="1"/>
  <c r="BR43" i="1"/>
  <c r="AO412" i="1"/>
  <c r="CC16" i="1"/>
  <c r="DT380" i="1"/>
  <c r="L398" i="1"/>
  <c r="EU345" i="1"/>
  <c r="N46" i="1"/>
  <c r="DF121" i="1"/>
  <c r="AN58" i="1"/>
  <c r="EI54" i="1"/>
  <c r="BR49" i="1"/>
  <c r="M425" i="1"/>
  <c r="BQ109" i="1"/>
  <c r="K47" i="1"/>
  <c r="EU101" i="1"/>
  <c r="EW431" i="1"/>
  <c r="K296" i="1"/>
  <c r="BO178" i="1"/>
  <c r="EJ201" i="1"/>
  <c r="DF477" i="1"/>
  <c r="EH298" i="1"/>
  <c r="EW216" i="1"/>
  <c r="BC478" i="1"/>
  <c r="DF399" i="1"/>
  <c r="DV351" i="1"/>
  <c r="CR246" i="1"/>
  <c r="AB28" i="1"/>
  <c r="BB358" i="1"/>
  <c r="BC183" i="1"/>
  <c r="AB397" i="1"/>
  <c r="DV58" i="1"/>
  <c r="CD485" i="1"/>
  <c r="N176" i="1"/>
  <c r="DT223" i="1"/>
  <c r="DU183" i="1"/>
  <c r="EH59" i="1"/>
  <c r="EG154" i="1"/>
  <c r="L436" i="1"/>
  <c r="EW379" i="1"/>
  <c r="BO163" i="1"/>
  <c r="BB55" i="1"/>
  <c r="AO347" i="1"/>
  <c r="EH475" i="1"/>
  <c r="CC315" i="1"/>
  <c r="Y352" i="1"/>
  <c r="AO60" i="1"/>
  <c r="DS216" i="1"/>
  <c r="Y88" i="1"/>
  <c r="AM309" i="1"/>
  <c r="EH56" i="1"/>
  <c r="N114" i="1"/>
  <c r="CC70" i="1"/>
  <c r="AO162" i="1"/>
  <c r="Y41" i="1"/>
  <c r="BB288" i="1"/>
  <c r="EW346" i="1"/>
  <c r="Y382" i="1"/>
  <c r="CC344" i="1"/>
  <c r="DV65" i="1"/>
  <c r="N142" i="1"/>
  <c r="L435" i="1"/>
  <c r="BD319" i="1"/>
  <c r="CS155" i="1"/>
  <c r="N78" i="1"/>
  <c r="EG283" i="1"/>
  <c r="DU306" i="1"/>
  <c r="CD192" i="1"/>
  <c r="AP299" i="1"/>
  <c r="BC133" i="1"/>
  <c r="EW476" i="1"/>
  <c r="DE294" i="1"/>
  <c r="EW328" i="1"/>
  <c r="DT268" i="1"/>
  <c r="BD59" i="1"/>
  <c r="L254" i="1"/>
  <c r="K75" i="1"/>
  <c r="DS75" i="1"/>
  <c r="DH158" i="1"/>
  <c r="BQ193" i="1"/>
  <c r="DF314" i="1"/>
  <c r="DV121" i="1"/>
  <c r="BQ255" i="1"/>
  <c r="CC20" i="1"/>
  <c r="DT385" i="1"/>
  <c r="EH433" i="1"/>
  <c r="AN377" i="1"/>
  <c r="DU69" i="1"/>
  <c r="EW472" i="1"/>
  <c r="CC257" i="1"/>
  <c r="CQ43" i="1"/>
  <c r="CT362" i="1"/>
  <c r="EW157" i="1"/>
  <c r="DV409" i="1"/>
  <c r="AO404" i="1"/>
  <c r="CQ237" i="1"/>
  <c r="EU235" i="1"/>
  <c r="DH194" i="1"/>
  <c r="DG144" i="1"/>
  <c r="EW360" i="1"/>
  <c r="Z307" i="1"/>
  <c r="Z44" i="1"/>
  <c r="CS500" i="1"/>
  <c r="N2656" i="5"/>
  <c r="BQ302" i="1"/>
  <c r="CT267" i="1"/>
  <c r="AB360" i="1"/>
  <c r="DF266" i="1"/>
  <c r="BA288" i="1"/>
  <c r="Z80" i="1"/>
  <c r="CQ292" i="1"/>
  <c r="DH337" i="1"/>
  <c r="DF104" i="1"/>
  <c r="CR86" i="1"/>
  <c r="EI77" i="1"/>
  <c r="AA154" i="1"/>
  <c r="Y217" i="1"/>
  <c r="EV193" i="1"/>
  <c r="DF68" i="1"/>
  <c r="BQ212" i="1"/>
  <c r="CF51" i="1"/>
  <c r="DU330" i="1"/>
  <c r="DS169" i="1"/>
  <c r="BO76" i="1"/>
  <c r="N2404" i="5"/>
  <c r="BR348" i="1"/>
  <c r="DE313" i="1"/>
  <c r="CT108" i="1"/>
  <c r="CS390" i="1"/>
  <c r="Z368" i="1"/>
  <c r="DU448" i="1"/>
  <c r="L286" i="1"/>
  <c r="M458" i="1"/>
  <c r="DS126" i="1"/>
  <c r="EU131" i="1"/>
  <c r="AB335" i="1"/>
  <c r="AB430" i="1"/>
  <c r="BB324" i="1"/>
  <c r="EX21" i="1"/>
  <c r="CT437" i="1"/>
  <c r="AM408" i="1"/>
  <c r="DV67" i="1"/>
  <c r="AB391" i="1"/>
  <c r="BA231" i="1"/>
  <c r="EX78" i="1"/>
  <c r="BR486" i="1"/>
  <c r="AP400" i="1"/>
  <c r="EU313" i="1"/>
  <c r="BO180" i="1"/>
  <c r="DS104" i="1"/>
  <c r="EG437" i="1"/>
  <c r="CS162" i="1"/>
  <c r="BC387" i="1"/>
  <c r="DS362" i="1"/>
  <c r="EJ376" i="1"/>
  <c r="CE332" i="1"/>
  <c r="AN67" i="1"/>
  <c r="N270" i="1"/>
  <c r="AA92" i="1"/>
  <c r="BR175" i="1"/>
  <c r="EW416" i="1"/>
  <c r="AP23" i="1"/>
  <c r="AB241" i="1"/>
  <c r="AA83" i="1"/>
  <c r="AP109" i="1"/>
  <c r="DV78" i="1"/>
  <c r="N24" i="1"/>
  <c r="CD246" i="1"/>
  <c r="N241" i="1"/>
  <c r="DV54" i="1"/>
  <c r="CE386" i="1"/>
  <c r="EG354" i="1"/>
  <c r="Z402" i="1"/>
  <c r="AB357" i="1"/>
  <c r="CQ285" i="1"/>
  <c r="Y387" i="1"/>
  <c r="CF39" i="1"/>
  <c r="CE82" i="1"/>
  <c r="Z157" i="1"/>
  <c r="CE370" i="1"/>
  <c r="EW153" i="1"/>
  <c r="DT102" i="1"/>
  <c r="L373" i="1"/>
  <c r="EV97" i="1"/>
  <c r="M464" i="1"/>
  <c r="AA112" i="1"/>
  <c r="CC316" i="1"/>
  <c r="CQ130" i="1"/>
  <c r="CQ320" i="1"/>
  <c r="BC274" i="1"/>
  <c r="CQ393" i="1"/>
  <c r="CQ213" i="1"/>
  <c r="DU47" i="1"/>
  <c r="EU218" i="1"/>
  <c r="DF334" i="1"/>
  <c r="EW456" i="1"/>
  <c r="EW79" i="1"/>
  <c r="K344" i="1"/>
  <c r="CD284" i="1"/>
  <c r="DF351" i="1"/>
  <c r="BO372" i="1"/>
  <c r="AP38" i="1"/>
  <c r="DG208" i="1"/>
  <c r="BB106" i="1"/>
  <c r="EW364" i="1"/>
  <c r="EW81" i="1"/>
  <c r="BQ480" i="1"/>
  <c r="AM77" i="1"/>
  <c r="CE104" i="1"/>
  <c r="CF312" i="1"/>
  <c r="EJ115" i="1"/>
  <c r="Z386" i="1"/>
  <c r="DH33" i="1"/>
  <c r="AM265" i="1"/>
  <c r="DV383" i="1"/>
  <c r="DG351" i="1"/>
  <c r="Y144" i="1"/>
  <c r="Y233" i="1"/>
  <c r="CR199" i="1"/>
  <c r="BQ128" i="1"/>
  <c r="CR346" i="1"/>
  <c r="DF406" i="1"/>
  <c r="DU75" i="1"/>
  <c r="EG160" i="1"/>
  <c r="CQ414" i="1"/>
  <c r="DE379" i="1"/>
  <c r="DV287" i="1"/>
  <c r="EX203" i="1"/>
  <c r="BC88" i="1"/>
  <c r="BB267" i="1"/>
  <c r="BQ208" i="1"/>
  <c r="CC376" i="1"/>
  <c r="DF402" i="1"/>
  <c r="AN252" i="1"/>
  <c r="N339" i="1"/>
  <c r="DH361" i="1"/>
  <c r="AP133" i="1"/>
  <c r="DS48" i="1"/>
  <c r="BA411" i="1"/>
  <c r="AP297" i="1"/>
  <c r="CT205" i="1"/>
  <c r="CF81" i="1"/>
  <c r="BB38" i="1"/>
  <c r="DF298" i="1"/>
  <c r="K342" i="1"/>
  <c r="DE22" i="1"/>
  <c r="CC171" i="1"/>
  <c r="AO327" i="1"/>
  <c r="AM293" i="1"/>
  <c r="DT200" i="1"/>
  <c r="CS416" i="1"/>
  <c r="DS117" i="1"/>
  <c r="EU233" i="1"/>
  <c r="K338" i="1"/>
  <c r="BA467" i="1"/>
  <c r="N382" i="1"/>
  <c r="CT185" i="1"/>
  <c r="BQ483" i="1"/>
  <c r="BC224" i="1"/>
  <c r="AO301" i="1"/>
  <c r="M431" i="1"/>
  <c r="AB205" i="1"/>
  <c r="AB47" i="1"/>
  <c r="DF326" i="1"/>
  <c r="AM172" i="1"/>
  <c r="EJ330" i="1"/>
  <c r="BB97" i="1"/>
  <c r="CR442" i="1"/>
  <c r="K328" i="1"/>
  <c r="EV289" i="1"/>
  <c r="AN127" i="1"/>
  <c r="DF63" i="1"/>
  <c r="L256" i="1"/>
  <c r="AB35" i="1"/>
  <c r="DE406" i="1"/>
  <c r="DS131" i="1"/>
  <c r="DE187" i="1"/>
  <c r="BC301" i="1"/>
  <c r="CT92" i="1"/>
  <c r="N447" i="1"/>
  <c r="EX64" i="1"/>
  <c r="CS115" i="1"/>
  <c r="BC460" i="1"/>
  <c r="CE117" i="1"/>
  <c r="BC490" i="1"/>
  <c r="BD453" i="1"/>
  <c r="BQ230" i="1"/>
  <c r="DU375" i="1"/>
  <c r="AA238" i="1"/>
  <c r="EI35" i="1"/>
  <c r="EU410" i="1"/>
  <c r="DF397" i="1"/>
  <c r="DS218" i="1"/>
  <c r="CQ190" i="1"/>
  <c r="EX161" i="1"/>
  <c r="N356" i="1"/>
  <c r="DH170" i="1"/>
  <c r="L410" i="1"/>
  <c r="AN355" i="1"/>
  <c r="EW147" i="1"/>
  <c r="CR128" i="1"/>
  <c r="AM49" i="1"/>
  <c r="DH342" i="1"/>
  <c r="BQ328" i="1"/>
  <c r="BC316" i="1"/>
  <c r="AM168" i="1"/>
  <c r="BB109" i="1"/>
  <c r="EI389" i="1"/>
  <c r="DH48" i="1"/>
  <c r="BD492" i="1"/>
  <c r="DF35" i="1"/>
  <c r="AM472" i="1"/>
  <c r="DE334" i="1"/>
  <c r="BD302" i="1"/>
  <c r="AO87" i="1"/>
  <c r="AO465" i="1"/>
  <c r="K488" i="1"/>
  <c r="CQ387" i="1"/>
  <c r="BA445" i="1"/>
  <c r="EV388" i="1"/>
  <c r="DG287" i="1"/>
  <c r="BP139" i="1"/>
  <c r="EJ386" i="1"/>
  <c r="EG24" i="1"/>
  <c r="DE259" i="1"/>
  <c r="EI292" i="1"/>
  <c r="N2867" i="5"/>
  <c r="EI257" i="1"/>
  <c r="BP241" i="1"/>
  <c r="Y85" i="1"/>
  <c r="BP325" i="1"/>
  <c r="DT231" i="1"/>
  <c r="Z209" i="1"/>
  <c r="BR427" i="1"/>
  <c r="DE52" i="1"/>
  <c r="BQ48" i="1"/>
  <c r="M231" i="1"/>
  <c r="Y100" i="1"/>
  <c r="L449" i="1"/>
  <c r="CE58" i="1"/>
  <c r="AO103" i="1"/>
  <c r="BB11" i="1"/>
  <c r="EW93" i="1"/>
  <c r="DU478" i="1"/>
  <c r="CS256" i="1"/>
  <c r="K287" i="1"/>
  <c r="EG285" i="1"/>
  <c r="K204" i="1"/>
  <c r="EV333" i="1"/>
  <c r="CR274" i="1"/>
  <c r="BC397" i="1"/>
  <c r="DG372" i="1"/>
  <c r="DV185" i="1"/>
  <c r="EW15" i="1"/>
  <c r="Y302" i="1"/>
  <c r="EU484" i="1"/>
  <c r="BO432" i="1"/>
  <c r="BB87" i="1"/>
  <c r="AM254" i="1"/>
  <c r="EX70" i="1"/>
  <c r="EX210" i="1"/>
  <c r="BD75" i="1"/>
  <c r="M11" i="1"/>
  <c r="DU463" i="1"/>
  <c r="CR278" i="1"/>
  <c r="DS236" i="1"/>
  <c r="EX212" i="1"/>
  <c r="EX186" i="1"/>
  <c r="Z253" i="1"/>
  <c r="BQ344" i="1"/>
  <c r="DF333" i="1"/>
  <c r="CT346" i="1"/>
  <c r="DS403" i="1"/>
  <c r="AP63" i="1"/>
  <c r="EU442" i="1"/>
  <c r="DF219" i="1"/>
  <c r="N385" i="1"/>
  <c r="CD424" i="1"/>
  <c r="AM13" i="1"/>
  <c r="AM201" i="1"/>
  <c r="DV463" i="1"/>
  <c r="EG460" i="1"/>
  <c r="BB64" i="1"/>
  <c r="BO391" i="1"/>
  <c r="DE81" i="1"/>
  <c r="BC491" i="1"/>
  <c r="CE363" i="1"/>
  <c r="CC172" i="1"/>
  <c r="EX496" i="1"/>
  <c r="BC495" i="1"/>
  <c r="CC118" i="1"/>
  <c r="EX208" i="1"/>
  <c r="EU46" i="1"/>
  <c r="AM131" i="1"/>
  <c r="BO295" i="1"/>
  <c r="EI106" i="1"/>
  <c r="EJ113" i="1"/>
  <c r="CF483" i="1"/>
  <c r="DT184" i="1"/>
  <c r="AN387" i="1"/>
  <c r="BA176" i="1"/>
  <c r="BB359" i="1"/>
  <c r="EW58" i="1"/>
  <c r="DG367" i="1"/>
  <c r="BO19" i="1"/>
  <c r="BO227" i="1"/>
  <c r="L55" i="1"/>
  <c r="DV173" i="1"/>
  <c r="EG306" i="1"/>
  <c r="AO179" i="1"/>
  <c r="DV308" i="1"/>
  <c r="DS448" i="1"/>
  <c r="DT201" i="1"/>
  <c r="BO353" i="1"/>
  <c r="CT271" i="1"/>
  <c r="BB258" i="1"/>
  <c r="CQ65" i="1"/>
  <c r="EX113" i="1"/>
  <c r="Y211" i="1"/>
  <c r="BR116" i="1"/>
  <c r="CR472" i="1"/>
  <c r="M320" i="1"/>
  <c r="M319" i="1"/>
  <c r="L445" i="1"/>
  <c r="CF143" i="1"/>
  <c r="N2099" i="5"/>
  <c r="CE304" i="1"/>
  <c r="EI397" i="1"/>
  <c r="BA266" i="1"/>
  <c r="CF490" i="1"/>
  <c r="EI44" i="1"/>
  <c r="K25" i="1"/>
  <c r="AA167" i="1"/>
  <c r="EX261" i="1"/>
  <c r="BC359" i="1"/>
  <c r="CS369" i="1"/>
  <c r="EI223" i="1"/>
  <c r="DF193" i="1"/>
  <c r="DG210" i="1"/>
  <c r="DF82" i="1"/>
  <c r="BO123" i="1"/>
  <c r="DV186" i="1"/>
  <c r="DV317" i="1"/>
  <c r="DF88" i="1"/>
  <c r="DE166" i="1"/>
  <c r="BO356" i="1"/>
  <c r="CQ60" i="1"/>
  <c r="CE206" i="1"/>
  <c r="AN165" i="1"/>
  <c r="L141" i="1"/>
  <c r="EG202" i="1"/>
  <c r="BD309" i="1"/>
  <c r="K386" i="1"/>
  <c r="Y14" i="1"/>
  <c r="CC277" i="1"/>
  <c r="BQ175" i="1"/>
  <c r="AB111" i="1"/>
  <c r="DV255" i="1"/>
  <c r="BB276" i="1"/>
  <c r="DF483" i="1"/>
  <c r="CF362" i="1"/>
  <c r="DV71" i="1"/>
  <c r="DS31" i="1"/>
  <c r="BP276" i="1"/>
  <c r="N108" i="1"/>
  <c r="BO314" i="1"/>
  <c r="AM314" i="1"/>
  <c r="BC380" i="1"/>
  <c r="AM430" i="1"/>
  <c r="EI128" i="1"/>
  <c r="BD357" i="1"/>
  <c r="EJ364" i="1"/>
  <c r="EX222" i="1"/>
  <c r="EH140" i="1"/>
  <c r="AN258" i="1"/>
  <c r="CS137" i="1"/>
  <c r="K366" i="1"/>
  <c r="EV391" i="1"/>
  <c r="BD272" i="1"/>
  <c r="BC69" i="1"/>
  <c r="BQ271" i="1"/>
  <c r="AP500" i="1"/>
  <c r="CT433" i="1"/>
  <c r="BP130" i="1"/>
  <c r="CQ40" i="1"/>
  <c r="Z477" i="1"/>
  <c r="EH421" i="1"/>
  <c r="DT278" i="1"/>
  <c r="BD460" i="1"/>
  <c r="DE393" i="1"/>
  <c r="BQ130" i="1"/>
  <c r="EJ315" i="1"/>
  <c r="EG35" i="1"/>
  <c r="BC207" i="1"/>
  <c r="EX233" i="1"/>
  <c r="BR192" i="1"/>
  <c r="N6327" i="5"/>
  <c r="K270" i="1"/>
  <c r="CD484" i="1"/>
  <c r="EI29" i="1"/>
  <c r="DS197" i="1"/>
  <c r="CQ92" i="1"/>
  <c r="BA77" i="1"/>
  <c r="BC116" i="1"/>
  <c r="AO226" i="1"/>
  <c r="AB77" i="1"/>
  <c r="DF461" i="1"/>
  <c r="AA429" i="1"/>
  <c r="EG482" i="1"/>
  <c r="CD125" i="1"/>
  <c r="N432" i="1"/>
  <c r="DU474" i="1"/>
  <c r="EH121" i="1"/>
  <c r="M138" i="1"/>
  <c r="AB243" i="1"/>
  <c r="EH19" i="1"/>
  <c r="BR12" i="1"/>
  <c r="CF284" i="1"/>
  <c r="DF15" i="1"/>
  <c r="EH308" i="1"/>
  <c r="EH158" i="1"/>
  <c r="BD304" i="1"/>
  <c r="EJ286" i="1"/>
  <c r="DF382" i="1"/>
  <c r="CT359" i="1"/>
  <c r="BB450" i="1"/>
  <c r="EV77" i="1"/>
  <c r="K228" i="1"/>
  <c r="AO253" i="1"/>
  <c r="Z336" i="1"/>
  <c r="EI428" i="1"/>
  <c r="EX341" i="1"/>
  <c r="EI23" i="1"/>
  <c r="Z145" i="1"/>
  <c r="EX274" i="1"/>
  <c r="CQ142" i="1"/>
  <c r="K432" i="1"/>
  <c r="CD462" i="1"/>
  <c r="CE423" i="1"/>
  <c r="DT266" i="1"/>
  <c r="CT447" i="1"/>
  <c r="DU298" i="1"/>
  <c r="EG86" i="1"/>
  <c r="DG469" i="1"/>
  <c r="EU77" i="1"/>
  <c r="DE37" i="1"/>
  <c r="BO298" i="1"/>
  <c r="Z115" i="1"/>
  <c r="DE14" i="1"/>
  <c r="BR48" i="1"/>
  <c r="N6916" i="5"/>
  <c r="BB278" i="1"/>
  <c r="BB393" i="1"/>
  <c r="CQ196" i="1"/>
  <c r="EV146" i="1"/>
  <c r="EX109" i="1"/>
  <c r="EX65" i="1"/>
  <c r="DS308" i="1"/>
  <c r="AO476" i="1"/>
  <c r="K291" i="1"/>
  <c r="DU450" i="1"/>
  <c r="BD19" i="1"/>
  <c r="CC184" i="1"/>
  <c r="BC103" i="1"/>
  <c r="DS482" i="1"/>
  <c r="DE101" i="1"/>
  <c r="DF74" i="1"/>
  <c r="AO418" i="1"/>
  <c r="EI374" i="1"/>
  <c r="K421" i="1"/>
  <c r="BP133" i="1"/>
  <c r="BD493" i="1"/>
  <c r="EI297" i="1"/>
  <c r="CR209" i="1"/>
  <c r="M73" i="1"/>
  <c r="DE181" i="1"/>
  <c r="CR166" i="1"/>
  <c r="BO144" i="1"/>
  <c r="DH36" i="1"/>
  <c r="DU164" i="1"/>
  <c r="Y391" i="1"/>
  <c r="EX12" i="1"/>
  <c r="EX45" i="1"/>
  <c r="DH214" i="1"/>
  <c r="BD330" i="1"/>
  <c r="AM413" i="1"/>
  <c r="AB419" i="1"/>
  <c r="EV192" i="1"/>
  <c r="DH475" i="1"/>
  <c r="EX189" i="1"/>
  <c r="Y479" i="1"/>
  <c r="BQ63" i="1"/>
  <c r="CT97" i="1"/>
  <c r="M43" i="1"/>
  <c r="CF149" i="1"/>
  <c r="CE128" i="1"/>
  <c r="DH374" i="1"/>
  <c r="N232" i="1"/>
  <c r="DH368" i="1"/>
  <c r="EV29" i="1"/>
  <c r="DS51" i="1"/>
  <c r="CF34" i="1"/>
  <c r="DU211" i="1"/>
  <c r="EV473" i="1"/>
  <c r="Z139" i="1"/>
  <c r="DF59" i="1"/>
  <c r="EW397" i="1"/>
  <c r="CD239" i="1"/>
  <c r="L408" i="1"/>
  <c r="EH111" i="1"/>
  <c r="CS303" i="1"/>
  <c r="CE455" i="1"/>
  <c r="BA144" i="1"/>
  <c r="K14" i="1"/>
  <c r="CC325" i="1"/>
  <c r="DU458" i="1"/>
  <c r="CE393" i="1"/>
  <c r="BP410" i="1"/>
  <c r="DS475" i="1"/>
  <c r="EJ458" i="1"/>
  <c r="M134" i="1"/>
  <c r="CQ195" i="1"/>
  <c r="DS41" i="1"/>
  <c r="AN452" i="1"/>
  <c r="CS10" i="1"/>
  <c r="CF158" i="1"/>
  <c r="BB407" i="1"/>
  <c r="AN103" i="1"/>
  <c r="BP46" i="1"/>
  <c r="DH107" i="1"/>
  <c r="BD116" i="1"/>
  <c r="EV86" i="1"/>
  <c r="DT471" i="1"/>
  <c r="DG378" i="1"/>
  <c r="N488" i="1"/>
  <c r="DG233" i="1"/>
  <c r="AA274" i="1"/>
  <c r="CQ298" i="1"/>
  <c r="BD77" i="1"/>
  <c r="BB99" i="1"/>
  <c r="AN398" i="1"/>
  <c r="DT112" i="1"/>
  <c r="DG370" i="1"/>
  <c r="CE218" i="1"/>
  <c r="DV361" i="1"/>
  <c r="EG132" i="1"/>
  <c r="BQ375" i="1"/>
  <c r="BB260" i="1"/>
  <c r="DH316" i="1"/>
  <c r="BO257" i="1"/>
  <c r="EX133" i="1"/>
  <c r="EX91" i="1"/>
  <c r="BB326" i="1"/>
  <c r="DG113" i="1"/>
  <c r="BQ468" i="1"/>
  <c r="CT238" i="1"/>
  <c r="DU364" i="1"/>
  <c r="K197" i="1"/>
  <c r="EX98" i="1"/>
  <c r="K232" i="1"/>
  <c r="DG468" i="1"/>
  <c r="CD250" i="1"/>
  <c r="EV156" i="1"/>
  <c r="EJ122" i="1"/>
  <c r="BO241" i="1"/>
  <c r="CC248" i="1"/>
  <c r="AB366" i="1"/>
  <c r="AM294" i="1"/>
  <c r="DS288" i="1"/>
  <c r="CS142" i="1"/>
  <c r="CC326" i="1"/>
  <c r="EU14" i="1"/>
  <c r="BP494" i="1"/>
  <c r="BC440" i="1"/>
  <c r="DV395" i="1"/>
  <c r="BP327" i="1"/>
  <c r="BC185" i="1"/>
  <c r="N285" i="1"/>
  <c r="BB222" i="1"/>
  <c r="DG323" i="1"/>
  <c r="AO105" i="1"/>
  <c r="DV291" i="1"/>
  <c r="K224" i="1"/>
  <c r="DV28" i="1"/>
  <c r="L411" i="1"/>
  <c r="BR437" i="1"/>
  <c r="DU250" i="1"/>
  <c r="EI393" i="1"/>
  <c r="BA372" i="1"/>
  <c r="DS309" i="1"/>
  <c r="CE368" i="1"/>
  <c r="L189" i="1"/>
  <c r="EI490" i="1"/>
  <c r="CR55" i="1"/>
  <c r="BO350" i="1"/>
  <c r="BC84" i="1"/>
  <c r="DU257" i="1"/>
  <c r="BD306" i="1"/>
  <c r="EG74" i="1"/>
  <c r="EH165" i="1"/>
  <c r="CR446" i="1"/>
  <c r="DG220" i="1"/>
  <c r="EJ336" i="1"/>
  <c r="AP198" i="1"/>
  <c r="BQ432" i="1"/>
  <c r="CS31" i="1"/>
  <c r="AA341" i="1"/>
  <c r="AP394" i="1"/>
  <c r="BA254" i="1"/>
  <c r="DF430" i="1"/>
  <c r="Y301" i="1"/>
  <c r="AA428" i="1"/>
  <c r="BO222" i="1"/>
  <c r="CF424" i="1"/>
  <c r="AN300" i="1"/>
  <c r="BC450" i="1"/>
  <c r="CC409" i="1"/>
  <c r="CE470" i="1"/>
  <c r="CF9" i="1"/>
  <c r="DF173" i="1"/>
  <c r="DV51" i="1"/>
  <c r="EJ372" i="1"/>
  <c r="AO439" i="1"/>
  <c r="A2" i="2"/>
  <c r="DS24" i="1"/>
  <c r="AM459" i="1"/>
  <c r="CQ368" i="1"/>
  <c r="N6887" i="5"/>
  <c r="DU170" i="1"/>
  <c r="BB12" i="1"/>
  <c r="AN463" i="1"/>
  <c r="Y200" i="1"/>
  <c r="CT233" i="1"/>
  <c r="L336" i="1"/>
  <c r="CD237" i="1"/>
  <c r="EI48" i="1"/>
  <c r="BO291" i="1"/>
  <c r="CC82" i="1"/>
  <c r="Z65" i="1"/>
  <c r="CC457" i="1"/>
  <c r="L201" i="1"/>
  <c r="CE497" i="1"/>
  <c r="EH200" i="1"/>
  <c r="BQ421" i="1"/>
  <c r="BA238" i="1"/>
  <c r="DU30" i="1"/>
  <c r="BO445" i="1"/>
  <c r="CQ150" i="1"/>
  <c r="DF287" i="1"/>
  <c r="BP14" i="1"/>
  <c r="K463" i="1"/>
  <c r="EJ241" i="1"/>
  <c r="Z156" i="1"/>
  <c r="Y83" i="1"/>
  <c r="EV180" i="1"/>
  <c r="DE51" i="1"/>
  <c r="EX239" i="1"/>
  <c r="BD127" i="1"/>
  <c r="EI252" i="1"/>
  <c r="L40" i="1"/>
  <c r="CR68" i="1"/>
  <c r="DS291" i="1"/>
  <c r="N479" i="1"/>
  <c r="AA474" i="1"/>
  <c r="DE320" i="1"/>
  <c r="EU458" i="1"/>
  <c r="CR372" i="1"/>
  <c r="AB240" i="1"/>
  <c r="BB321" i="1"/>
  <c r="AM346" i="1"/>
  <c r="DS136" i="1"/>
  <c r="AN266" i="1"/>
  <c r="CC221" i="1"/>
  <c r="EV446" i="1"/>
  <c r="CC435" i="1"/>
  <c r="N38" i="1"/>
  <c r="AN367" i="1"/>
  <c r="AA409" i="1"/>
  <c r="EV485" i="1"/>
  <c r="Y446" i="1"/>
  <c r="CR98" i="1"/>
  <c r="AN222" i="1"/>
  <c r="CS175" i="1"/>
  <c r="EG465" i="1"/>
  <c r="CF400" i="1"/>
  <c r="D12" i="6" l="1" a="1"/>
  <c r="D12" i="6" s="1"/>
  <c r="D2" i="6" a="1"/>
  <c r="D2" i="6" s="1"/>
  <c r="D11" i="6" a="1"/>
  <c r="D11" i="6" s="1"/>
  <c r="D10" i="6" a="1"/>
  <c r="D10" i="6" s="1"/>
  <c r="D9" i="6" a="1"/>
  <c r="D9" i="6" s="1"/>
  <c r="D8" i="6" a="1"/>
  <c r="D8" i="6" s="1"/>
  <c r="D7" i="6" a="1"/>
  <c r="D7" i="6" s="1"/>
  <c r="D6" i="6" a="1"/>
  <c r="D6" i="6" s="1"/>
  <c r="D5" i="6" a="1"/>
  <c r="D5" i="6" s="1"/>
  <c r="D4" i="6" a="1"/>
  <c r="D4" i="6" s="1"/>
  <c r="D3" i="6" a="1"/>
  <c r="D3" i="6" s="1"/>
  <c r="C8" i="6" a="1"/>
  <c r="C8" i="6" s="1"/>
  <c r="C7" i="6" a="1"/>
  <c r="C7" i="6" s="1"/>
  <c r="C6" i="6" a="1"/>
  <c r="C6" i="6" s="1"/>
  <c r="C5" i="6" a="1"/>
  <c r="C5" i="6" s="1"/>
  <c r="C4" i="6" a="1"/>
  <c r="C4" i="6" s="1"/>
  <c r="C3" i="6" a="1"/>
  <c r="C3" i="6" s="1"/>
  <c r="C12" i="6" a="1"/>
  <c r="C12" i="6" s="1"/>
  <c r="C11" i="6" a="1"/>
  <c r="C11" i="6" s="1"/>
  <c r="C10" i="6" a="1"/>
  <c r="C10" i="6" s="1"/>
  <c r="C9" i="6" a="1"/>
  <c r="C9" i="6" s="1"/>
  <c r="C2" i="6" a="1"/>
  <c r="C2" i="6" s="1"/>
  <c r="O1" i="5"/>
  <c r="P284" i="4"/>
  <c r="Q90" i="4"/>
  <c r="Q190" i="4"/>
  <c r="P200" i="4"/>
  <c r="Q230" i="4"/>
  <c r="Q250" i="4"/>
  <c r="Q290" i="4"/>
  <c r="Q101" i="4"/>
  <c r="Q141" i="4"/>
  <c r="Q181" i="4"/>
  <c r="P321" i="4"/>
  <c r="Q341" i="4"/>
  <c r="Q72" i="4"/>
  <c r="Q82" i="4"/>
  <c r="Q142" i="4"/>
  <c r="Q182" i="4"/>
  <c r="Q312" i="4"/>
  <c r="Q362" i="4"/>
  <c r="Q53" i="4"/>
  <c r="P63" i="4"/>
  <c r="P73" i="4"/>
  <c r="Q83" i="4"/>
  <c r="Q263" i="4"/>
  <c r="Q283" i="4"/>
  <c r="Q293" i="4"/>
  <c r="Q303" i="4"/>
  <c r="Q353" i="4"/>
  <c r="Q363" i="4"/>
  <c r="P188" i="4"/>
  <c r="P208" i="4"/>
  <c r="P228" i="4"/>
  <c r="O328" i="4"/>
  <c r="O348" i="4"/>
  <c r="O108" i="4"/>
  <c r="O128" i="4"/>
  <c r="P138" i="4"/>
  <c r="Q36" i="4"/>
  <c r="Q196" i="4"/>
  <c r="Q216" i="4"/>
  <c r="Q236" i="4"/>
  <c r="Q246" i="4"/>
  <c r="Q276" i="4"/>
  <c r="Q296" i="4"/>
  <c r="Q316" i="4"/>
  <c r="O59" i="4"/>
  <c r="O34" i="4"/>
  <c r="O197" i="4"/>
  <c r="Q129" i="4"/>
  <c r="P149" i="4"/>
  <c r="Q35" i="4"/>
  <c r="P95" i="4"/>
  <c r="Q185" i="4"/>
  <c r="Q215" i="4"/>
  <c r="Q235" i="4"/>
  <c r="Q255" i="4"/>
  <c r="Q275" i="4"/>
  <c r="P37" i="4"/>
  <c r="P257" i="4"/>
  <c r="P267" i="4"/>
  <c r="P297" i="4"/>
  <c r="Q328" i="4"/>
  <c r="P349" i="4"/>
  <c r="P110" i="4"/>
  <c r="P160" i="4"/>
  <c r="O121" i="4"/>
  <c r="O141" i="4"/>
  <c r="O171" i="4"/>
  <c r="O201" i="4"/>
  <c r="O261" i="4"/>
  <c r="O301" i="4"/>
  <c r="O321" i="4"/>
  <c r="O361" i="4"/>
  <c r="O42" i="4"/>
  <c r="P62" i="4"/>
  <c r="O72" i="4"/>
  <c r="O82" i="4"/>
  <c r="O102" i="4"/>
  <c r="O142" i="4"/>
  <c r="O162" i="4"/>
  <c r="O182" i="4"/>
  <c r="O192" i="4"/>
  <c r="O202" i="4"/>
  <c r="O222" i="4"/>
  <c r="O282" i="4"/>
  <c r="P342" i="4"/>
  <c r="O362" i="4"/>
  <c r="O33" i="4"/>
  <c r="O53" i="4"/>
  <c r="O63" i="4"/>
  <c r="P113" i="4"/>
  <c r="P163" i="4"/>
  <c r="P183" i="4"/>
  <c r="O223" i="4"/>
  <c r="P283" i="4"/>
  <c r="O313" i="4"/>
  <c r="P80" i="4"/>
  <c r="O135" i="4"/>
  <c r="Q265" i="4"/>
  <c r="Q345" i="4"/>
  <c r="O96" i="4"/>
  <c r="P22" i="4"/>
  <c r="O47" i="4"/>
  <c r="O77" i="4"/>
  <c r="O209" i="4"/>
  <c r="O61" i="4"/>
  <c r="P124" i="4"/>
  <c r="O294" i="4"/>
  <c r="O364" i="4"/>
  <c r="O65" i="4"/>
  <c r="O95" i="4"/>
  <c r="P19" i="4"/>
  <c r="O145" i="4"/>
  <c r="O175" i="4"/>
  <c r="O235" i="4"/>
  <c r="O255" i="4"/>
  <c r="O66" i="4"/>
  <c r="O86" i="4"/>
  <c r="P21" i="4"/>
  <c r="O106" i="4"/>
  <c r="O176" i="4"/>
  <c r="O287" i="4"/>
  <c r="O367" i="4"/>
  <c r="P310" i="4"/>
  <c r="O239" i="4"/>
  <c r="P91" i="4"/>
  <c r="P17" i="4"/>
  <c r="O304" i="4"/>
  <c r="P314" i="4"/>
  <c r="P18" i="4"/>
  <c r="O75" i="4"/>
  <c r="O105" i="4"/>
  <c r="O155" i="4"/>
  <c r="O215" i="4"/>
  <c r="O245" i="4"/>
  <c r="P20" i="4"/>
  <c r="P116" i="4"/>
  <c r="O336" i="4"/>
  <c r="P168" i="4"/>
  <c r="O248" i="4"/>
  <c r="O268" i="4"/>
  <c r="O288" i="4"/>
  <c r="Q321" i="4"/>
  <c r="Q44" i="4"/>
  <c r="P74" i="4"/>
  <c r="Q163" i="4"/>
  <c r="Q55" i="4"/>
  <c r="Q75" i="4"/>
  <c r="Q134" i="4"/>
  <c r="Q323" i="4"/>
  <c r="P333" i="4"/>
  <c r="Q343" i="4"/>
  <c r="Q95" i="4"/>
  <c r="P194" i="4"/>
  <c r="Q76" i="4"/>
  <c r="Q115" i="4"/>
  <c r="Q135" i="4"/>
  <c r="Q175" i="4"/>
  <c r="P57" i="4"/>
  <c r="Q87" i="4"/>
  <c r="Q116" i="4"/>
  <c r="Q156" i="4"/>
  <c r="Q166" i="4"/>
  <c r="P345" i="4"/>
  <c r="Q58" i="4"/>
  <c r="Q68" i="4"/>
  <c r="P137" i="4"/>
  <c r="Q157" i="4"/>
  <c r="P177" i="4"/>
  <c r="Q49" i="4"/>
  <c r="Q89" i="4"/>
  <c r="Q128" i="4"/>
  <c r="Q218" i="4"/>
  <c r="Q248" i="4"/>
  <c r="P41" i="4"/>
  <c r="Q229" i="4"/>
  <c r="Q249" i="4"/>
  <c r="P279" i="4"/>
  <c r="Q289" i="4"/>
  <c r="Q309" i="4"/>
  <c r="Q130" i="4"/>
  <c r="P175" i="4"/>
  <c r="Q361" i="4"/>
  <c r="Q105" i="4"/>
  <c r="Q169" i="4"/>
  <c r="Q336" i="4"/>
  <c r="Q355" i="4"/>
  <c r="P128" i="4"/>
  <c r="Q121" i="4"/>
  <c r="P47" i="4"/>
  <c r="P96" i="4"/>
  <c r="Q124" i="4"/>
  <c r="Q327" i="4"/>
  <c r="Q356" i="4"/>
  <c r="P142" i="4"/>
  <c r="Q108" i="4"/>
  <c r="P117" i="4"/>
  <c r="P143" i="4"/>
  <c r="Q153" i="4"/>
  <c r="P329" i="4"/>
  <c r="Q348" i="4"/>
  <c r="P155" i="4"/>
  <c r="P121" i="4"/>
  <c r="Q109" i="4"/>
  <c r="Q202" i="4"/>
  <c r="Q359" i="4"/>
  <c r="P361" i="4"/>
  <c r="Q42" i="4"/>
  <c r="Q61" i="4"/>
  <c r="P127" i="4"/>
  <c r="P135" i="4"/>
  <c r="Q183" i="4"/>
  <c r="Q222" i="4"/>
  <c r="Q242" i="4"/>
  <c r="Q282" i="4"/>
  <c r="Q301" i="4"/>
  <c r="Q119" i="4"/>
  <c r="Q136" i="4"/>
  <c r="Q155" i="4"/>
  <c r="Q350" i="4"/>
  <c r="V9" i="4"/>
  <c r="V8" i="4"/>
  <c r="V7" i="4"/>
  <c r="V6" i="4"/>
  <c r="V5" i="4"/>
  <c r="P107" i="4"/>
  <c r="O188" i="4"/>
  <c r="P180" i="4"/>
  <c r="Q315" i="4"/>
  <c r="P315" i="4"/>
  <c r="O143" i="4"/>
  <c r="O353" i="4"/>
  <c r="Q133" i="4"/>
  <c r="P133" i="4"/>
  <c r="O216" i="4"/>
  <c r="O208" i="4"/>
  <c r="O315" i="4"/>
  <c r="Q335" i="4"/>
  <c r="P335" i="4"/>
  <c r="Q81" i="4"/>
  <c r="P81" i="4"/>
  <c r="O99" i="4"/>
  <c r="O335" i="4"/>
  <c r="O62" i="4"/>
  <c r="O81" i="4"/>
  <c r="Q201" i="4"/>
  <c r="P201" i="4"/>
  <c r="Q269" i="4"/>
  <c r="P269" i="4"/>
  <c r="O110" i="4"/>
  <c r="O269" i="4"/>
  <c r="Q288" i="4"/>
  <c r="P288" i="4"/>
  <c r="O88" i="4"/>
  <c r="Q161" i="4"/>
  <c r="P161" i="4"/>
  <c r="O161" i="4"/>
  <c r="O342" i="4"/>
  <c r="Q221" i="4"/>
  <c r="P221" i="4"/>
  <c r="P241" i="4"/>
  <c r="Q241" i="4"/>
  <c r="O318" i="4"/>
  <c r="O74" i="4"/>
  <c r="Q193" i="4"/>
  <c r="Q281" i="4"/>
  <c r="P281" i="4"/>
  <c r="Q262" i="4"/>
  <c r="P262" i="4"/>
  <c r="O281" i="4"/>
  <c r="Q176" i="4"/>
  <c r="O262" i="4"/>
  <c r="Q88" i="4"/>
  <c r="P88" i="4"/>
  <c r="O152" i="4"/>
  <c r="O295" i="4"/>
  <c r="P147" i="4"/>
  <c r="P114" i="4"/>
  <c r="P140" i="4"/>
  <c r="O168" i="4"/>
  <c r="O302" i="4"/>
  <c r="O133" i="4"/>
  <c r="O237" i="4"/>
  <c r="Q295" i="4"/>
  <c r="P295" i="4"/>
  <c r="O221" i="4"/>
  <c r="P55" i="4"/>
  <c r="O241" i="4"/>
  <c r="Q48" i="4"/>
  <c r="P48" i="4"/>
  <c r="Q122" i="4"/>
  <c r="P122" i="4"/>
  <c r="Q253" i="4"/>
  <c r="P253" i="4"/>
  <c r="O330" i="4"/>
  <c r="P330" i="4"/>
  <c r="O48" i="4"/>
  <c r="Q77" i="4"/>
  <c r="P77" i="4"/>
  <c r="O122" i="4"/>
  <c r="O253" i="4"/>
  <c r="O273" i="4"/>
  <c r="Q302" i="4"/>
  <c r="P302" i="4"/>
  <c r="O349" i="4"/>
  <c r="Q349" i="4"/>
  <c r="Q197" i="4"/>
  <c r="O35" i="4"/>
  <c r="O172" i="4"/>
  <c r="Q213" i="4"/>
  <c r="O125" i="4"/>
  <c r="O284" i="4"/>
  <c r="O181" i="4"/>
  <c r="O246" i="4"/>
  <c r="P307" i="4"/>
  <c r="O126" i="4"/>
  <c r="O205" i="4"/>
  <c r="O307" i="4"/>
  <c r="P354" i="4"/>
  <c r="P67" i="4"/>
  <c r="P141" i="4"/>
  <c r="O214" i="4"/>
  <c r="O247" i="4"/>
  <c r="O279" i="4"/>
  <c r="P293" i="4"/>
  <c r="P362" i="4"/>
  <c r="O37" i="4"/>
  <c r="O46" i="4"/>
  <c r="P53" i="4"/>
  <c r="O120" i="4"/>
  <c r="O134" i="4"/>
  <c r="O190" i="4"/>
  <c r="O324" i="4"/>
  <c r="O340" i="4"/>
  <c r="O355" i="4"/>
  <c r="P61" i="4"/>
  <c r="O90" i="4"/>
  <c r="P105" i="4"/>
  <c r="O286" i="4"/>
  <c r="Q113" i="4"/>
  <c r="O191" i="4"/>
  <c r="O200" i="4"/>
  <c r="P207" i="4"/>
  <c r="P222" i="4"/>
  <c r="O240" i="4"/>
  <c r="P255" i="4"/>
  <c r="P301" i="4"/>
  <c r="O325" i="4"/>
  <c r="O341" i="4"/>
  <c r="P348" i="4"/>
  <c r="P363" i="4"/>
  <c r="P353" i="4"/>
  <c r="O299" i="4"/>
  <c r="O322" i="4"/>
  <c r="P60" i="4"/>
  <c r="O148" i="4"/>
  <c r="P119" i="4"/>
  <c r="Q173" i="4"/>
  <c r="O300" i="4"/>
  <c r="P347" i="4"/>
  <c r="O149" i="4"/>
  <c r="P270" i="4"/>
  <c r="O332" i="4"/>
  <c r="P23" i="4"/>
  <c r="O112" i="4"/>
  <c r="O127" i="4"/>
  <c r="Q149" i="4"/>
  <c r="P174" i="4"/>
  <c r="O199" i="4"/>
  <c r="O316" i="4"/>
  <c r="P75" i="4"/>
  <c r="P182" i="4"/>
  <c r="P316" i="4"/>
  <c r="Q333" i="4"/>
  <c r="O363" i="4"/>
  <c r="Q39" i="4"/>
  <c r="Q62" i="4"/>
  <c r="O69" i="4"/>
  <c r="P82" i="4"/>
  <c r="O91" i="4"/>
  <c r="O113" i="4"/>
  <c r="Q168" i="4"/>
  <c r="O183" i="4"/>
  <c r="Q208" i="4"/>
  <c r="P215" i="4"/>
  <c r="Q223" i="4"/>
  <c r="Q233" i="4"/>
  <c r="P248" i="4"/>
  <c r="O272" i="4"/>
  <c r="P287" i="4"/>
  <c r="Q310" i="4"/>
  <c r="Q342" i="4"/>
  <c r="P357" i="4"/>
  <c r="Q364" i="4"/>
  <c r="O266" i="4"/>
  <c r="O365" i="4"/>
  <c r="O319" i="4"/>
  <c r="Q93" i="4"/>
  <c r="O115" i="4"/>
  <c r="O153" i="4"/>
  <c r="O169" i="4"/>
  <c r="O185" i="4"/>
  <c r="O194" i="4"/>
  <c r="O225" i="4"/>
  <c r="P250" i="4"/>
  <c r="O267" i="4"/>
  <c r="P274" i="4"/>
  <c r="O350" i="4"/>
  <c r="O359" i="4"/>
  <c r="O366" i="4"/>
  <c r="O93" i="4"/>
  <c r="O101" i="4"/>
  <c r="P169" i="4"/>
  <c r="Q177" i="4"/>
  <c r="O218" i="4"/>
  <c r="O242" i="4"/>
  <c r="O296" i="4"/>
  <c r="O312" i="4"/>
  <c r="P320" i="4"/>
  <c r="P350" i="4"/>
  <c r="Q33" i="4"/>
  <c r="O49" i="4"/>
  <c r="O78" i="4"/>
  <c r="Q86" i="4"/>
  <c r="Q102" i="4"/>
  <c r="P108" i="4"/>
  <c r="O116" i="4"/>
  <c r="Q123" i="4"/>
  <c r="O138" i="4"/>
  <c r="P154" i="4"/>
  <c r="Q162" i="4"/>
  <c r="O186" i="4"/>
  <c r="Q210" i="4"/>
  <c r="P235" i="4"/>
  <c r="Q243" i="4"/>
  <c r="O259" i="4"/>
  <c r="Q268" i="4"/>
  <c r="O289" i="4"/>
  <c r="P296" i="4"/>
  <c r="P328" i="4"/>
  <c r="P360" i="4"/>
  <c r="O217" i="4"/>
  <c r="P72" i="4"/>
  <c r="P282" i="4"/>
  <c r="P42" i="4"/>
  <c r="O50" i="4"/>
  <c r="O79" i="4"/>
  <c r="P202" i="4"/>
  <c r="P227" i="4"/>
  <c r="O236" i="4"/>
  <c r="P260" i="4"/>
  <c r="O276" i="4"/>
  <c r="O290" i="4"/>
  <c r="P313" i="4"/>
  <c r="P336" i="4"/>
  <c r="O345" i="4"/>
  <c r="P16" i="4"/>
  <c r="P34" i="4"/>
  <c r="P58" i="4"/>
  <c r="O73" i="4"/>
  <c r="O87" i="4"/>
  <c r="P102" i="4"/>
  <c r="Q110" i="4"/>
  <c r="O132" i="4"/>
  <c r="O146" i="4"/>
  <c r="O163" i="4"/>
  <c r="Q171" i="4"/>
  <c r="O179" i="4"/>
  <c r="Q188" i="4"/>
  <c r="Q203" i="4"/>
  <c r="O211" i="4"/>
  <c r="O220" i="4"/>
  <c r="P236" i="4"/>
  <c r="O244" i="4"/>
  <c r="Q261" i="4"/>
  <c r="P268" i="4"/>
  <c r="P276" i="4"/>
  <c r="O283" i="4"/>
  <c r="P290" i="4"/>
  <c r="Q298" i="4"/>
  <c r="Q330" i="4"/>
  <c r="P337" i="4"/>
  <c r="O352" i="4"/>
  <c r="P340" i="4"/>
  <c r="Q54" i="4"/>
  <c r="P54" i="4"/>
  <c r="Q251" i="4"/>
  <c r="P251" i="4"/>
  <c r="P317" i="4"/>
  <c r="Q317" i="4"/>
  <c r="P237" i="4"/>
  <c r="Q237" i="4"/>
  <c r="O317" i="4"/>
  <c r="O354" i="4"/>
  <c r="P214" i="4"/>
  <c r="Q40" i="4"/>
  <c r="P40" i="4"/>
  <c r="P69" i="4"/>
  <c r="Q125" i="4"/>
  <c r="P125" i="4"/>
  <c r="Q139" i="4"/>
  <c r="P139" i="4"/>
  <c r="P153" i="4"/>
  <c r="Q326" i="4"/>
  <c r="P326" i="4"/>
  <c r="Q311" i="4"/>
  <c r="P311" i="4"/>
  <c r="O326" i="4"/>
  <c r="P334" i="4"/>
  <c r="O334" i="4"/>
  <c r="P97" i="4"/>
  <c r="Q97" i="4"/>
  <c r="Q120" i="4"/>
  <c r="P120" i="4"/>
  <c r="Q170" i="4"/>
  <c r="P170" i="4"/>
  <c r="Q231" i="4"/>
  <c r="P231" i="4"/>
  <c r="O97" i="4"/>
  <c r="O147" i="4"/>
  <c r="O170" i="4"/>
  <c r="Q103" i="4"/>
  <c r="P103" i="4"/>
  <c r="Q131" i="4"/>
  <c r="P131" i="4"/>
  <c r="Q206" i="4"/>
  <c r="P206" i="4"/>
  <c r="O54" i="4"/>
  <c r="O206" i="4"/>
  <c r="O228" i="4"/>
  <c r="O251" i="4"/>
  <c r="Q192" i="4"/>
  <c r="P192" i="4"/>
  <c r="O40" i="4"/>
  <c r="Q69" i="4"/>
  <c r="O139" i="4"/>
  <c r="O260" i="4"/>
  <c r="Q56" i="4"/>
  <c r="P56" i="4"/>
  <c r="Q70" i="4"/>
  <c r="P70" i="4"/>
  <c r="O311" i="4"/>
  <c r="Q178" i="4"/>
  <c r="P178" i="4"/>
  <c r="O231" i="4"/>
  <c r="O357" i="4"/>
  <c r="Q209" i="4"/>
  <c r="P209" i="4"/>
  <c r="Q232" i="4"/>
  <c r="P232" i="4"/>
  <c r="Q357" i="4"/>
  <c r="Q50" i="4"/>
  <c r="P50" i="4"/>
  <c r="Q148" i="4"/>
  <c r="P148" i="4"/>
  <c r="P217" i="4"/>
  <c r="Q217" i="4"/>
  <c r="O232" i="4"/>
  <c r="P254" i="4"/>
  <c r="O254" i="4"/>
  <c r="O114" i="4"/>
  <c r="O165" i="4"/>
  <c r="Q150" i="4"/>
  <c r="P150" i="4"/>
  <c r="O203" i="4"/>
  <c r="O360" i="4"/>
  <c r="Q167" i="4"/>
  <c r="P167" i="4"/>
  <c r="O198" i="4"/>
  <c r="P220" i="4"/>
  <c r="P265" i="4"/>
  <c r="Q280" i="4"/>
  <c r="P280" i="4"/>
  <c r="Q294" i="4"/>
  <c r="P294" i="4"/>
  <c r="O308" i="4"/>
  <c r="O346" i="4"/>
  <c r="Q64" i="4"/>
  <c r="P64" i="4"/>
  <c r="Q164" i="4"/>
  <c r="P164" i="4"/>
  <c r="Q195" i="4"/>
  <c r="P195" i="4"/>
  <c r="Q305" i="4"/>
  <c r="P305" i="4"/>
  <c r="Q43" i="4"/>
  <c r="P43" i="4"/>
  <c r="O64" i="4"/>
  <c r="Q92" i="4"/>
  <c r="P92" i="4"/>
  <c r="O164" i="4"/>
  <c r="O187" i="4"/>
  <c r="P187" i="4"/>
  <c r="O195" i="4"/>
  <c r="P277" i="4"/>
  <c r="Q277" i="4"/>
  <c r="O305" i="4"/>
  <c r="Q59" i="4"/>
  <c r="P59" i="4"/>
  <c r="O92" i="4"/>
  <c r="Q165" i="4"/>
  <c r="P165" i="4"/>
  <c r="O277" i="4"/>
  <c r="Q351" i="4"/>
  <c r="P351" i="4"/>
  <c r="P100" i="4"/>
  <c r="O100" i="4"/>
  <c r="O234" i="4"/>
  <c r="P234" i="4"/>
  <c r="O351" i="4"/>
  <c r="Q158" i="4"/>
  <c r="P158" i="4"/>
  <c r="Q256" i="4"/>
  <c r="P256" i="4"/>
  <c r="Q322" i="4"/>
  <c r="P322" i="4"/>
  <c r="Q45" i="4"/>
  <c r="P45" i="4"/>
  <c r="O158" i="4"/>
  <c r="P181" i="4"/>
  <c r="P203" i="4"/>
  <c r="Q212" i="4"/>
  <c r="P212" i="4"/>
  <c r="Q226" i="4"/>
  <c r="P226" i="4"/>
  <c r="O256" i="4"/>
  <c r="O270" i="4"/>
  <c r="Q285" i="4"/>
  <c r="P285" i="4"/>
  <c r="O45" i="4"/>
  <c r="O80" i="4"/>
  <c r="P86" i="4"/>
  <c r="O136" i="4"/>
  <c r="Q159" i="4"/>
  <c r="P159" i="4"/>
  <c r="Q189" i="4"/>
  <c r="P189" i="4"/>
  <c r="Q204" i="4"/>
  <c r="P204" i="4"/>
  <c r="O212" i="4"/>
  <c r="O226" i="4"/>
  <c r="O285" i="4"/>
  <c r="Q331" i="4"/>
  <c r="P331" i="4"/>
  <c r="O94" i="4"/>
  <c r="P94" i="4"/>
  <c r="P136" i="4"/>
  <c r="O159" i="4"/>
  <c r="O167" i="4"/>
  <c r="O189" i="4"/>
  <c r="Q198" i="4"/>
  <c r="P198" i="4"/>
  <c r="O204" i="4"/>
  <c r="O265" i="4"/>
  <c r="Q271" i="4"/>
  <c r="P271" i="4"/>
  <c r="Q308" i="4"/>
  <c r="P308" i="4"/>
  <c r="O331" i="4"/>
  <c r="Q346" i="4"/>
  <c r="P346" i="4"/>
  <c r="Q37" i="4"/>
  <c r="O130" i="4"/>
  <c r="P130" i="4"/>
  <c r="Q144" i="4"/>
  <c r="P144" i="4"/>
  <c r="Q199" i="4"/>
  <c r="P199" i="4"/>
  <c r="P242" i="4"/>
  <c r="O280" i="4"/>
  <c r="O43" i="4"/>
  <c r="O70" i="4"/>
  <c r="O103" i="4"/>
  <c r="Q126" i="4"/>
  <c r="P126" i="4"/>
  <c r="O131" i="4"/>
  <c r="Q266" i="4"/>
  <c r="P266" i="4"/>
  <c r="Q306" i="4"/>
  <c r="P306" i="4"/>
  <c r="O329" i="4"/>
  <c r="O358" i="4"/>
  <c r="Q132" i="4"/>
  <c r="P132" i="4"/>
  <c r="O137" i="4"/>
  <c r="O249" i="4"/>
  <c r="Q272" i="4"/>
  <c r="P272" i="4"/>
  <c r="P300" i="4"/>
  <c r="Q71" i="4"/>
  <c r="P71" i="4"/>
  <c r="O76" i="4"/>
  <c r="O98" i="4"/>
  <c r="Q104" i="4"/>
  <c r="P104" i="4"/>
  <c r="P109" i="4"/>
  <c r="Q137" i="4"/>
  <c r="O154" i="4"/>
  <c r="P193" i="4"/>
  <c r="Q238" i="4"/>
  <c r="P238" i="4"/>
  <c r="P243" i="4"/>
  <c r="P249" i="4"/>
  <c r="O278" i="4"/>
  <c r="P312" i="4"/>
  <c r="P323" i="4"/>
  <c r="Q329" i="4"/>
  <c r="P341" i="4"/>
  <c r="O60" i="4"/>
  <c r="O71" i="4"/>
  <c r="P76" i="4"/>
  <c r="P87" i="4"/>
  <c r="Q99" i="4"/>
  <c r="P99" i="4"/>
  <c r="O104" i="4"/>
  <c r="Q138" i="4"/>
  <c r="Q143" i="4"/>
  <c r="O160" i="4"/>
  <c r="P176" i="4"/>
  <c r="Q200" i="4"/>
  <c r="Q205" i="4"/>
  <c r="P205" i="4"/>
  <c r="O210" i="4"/>
  <c r="O227" i="4"/>
  <c r="O238" i="4"/>
  <c r="Q244" i="4"/>
  <c r="P244" i="4"/>
  <c r="Q279" i="4"/>
  <c r="Q284" i="4"/>
  <c r="P289" i="4"/>
  <c r="Q313" i="4"/>
  <c r="Q318" i="4"/>
  <c r="P318" i="4"/>
  <c r="Q324" i="4"/>
  <c r="P324" i="4"/>
  <c r="O347" i="4"/>
  <c r="Q352" i="4"/>
  <c r="P352" i="4"/>
  <c r="O38" i="4"/>
  <c r="Q358" i="4"/>
  <c r="P358" i="4"/>
  <c r="Q38" i="4"/>
  <c r="P38" i="4"/>
  <c r="O271" i="4"/>
  <c r="Q65" i="4"/>
  <c r="P65" i="4"/>
  <c r="Q98" i="4"/>
  <c r="P98" i="4"/>
  <c r="O109" i="4"/>
  <c r="O193" i="4"/>
  <c r="O243" i="4"/>
  <c r="Q278" i="4"/>
  <c r="P278" i="4"/>
  <c r="O306" i="4"/>
  <c r="O323" i="4"/>
  <c r="O39" i="4"/>
  <c r="O44" i="4"/>
  <c r="P49" i="4"/>
  <c r="Q66" i="4"/>
  <c r="P66" i="4"/>
  <c r="P115" i="4"/>
  <c r="O166" i="4"/>
  <c r="P171" i="4"/>
  <c r="P210" i="4"/>
  <c r="O233" i="4"/>
  <c r="Q239" i="4"/>
  <c r="P239" i="4"/>
  <c r="P261" i="4"/>
  <c r="P359" i="4"/>
  <c r="P364" i="4"/>
  <c r="P39" i="4"/>
  <c r="P44" i="4"/>
  <c r="O55" i="4"/>
  <c r="P93" i="4"/>
  <c r="P166" i="4"/>
  <c r="Q172" i="4"/>
  <c r="P172" i="4"/>
  <c r="O177" i="4"/>
  <c r="Q211" i="4"/>
  <c r="P211" i="4"/>
  <c r="P216" i="4"/>
  <c r="Q228" i="4"/>
  <c r="P233" i="4"/>
  <c r="Q245" i="4"/>
  <c r="P245" i="4"/>
  <c r="O250" i="4"/>
  <c r="P273" i="4"/>
  <c r="Q273" i="4"/>
  <c r="Q319" i="4"/>
  <c r="P319" i="4"/>
  <c r="Q325" i="4"/>
  <c r="P325" i="4"/>
  <c r="Q360" i="4"/>
  <c r="Q365" i="4"/>
  <c r="P365" i="4"/>
  <c r="O144" i="4"/>
  <c r="Q291" i="4"/>
  <c r="P291" i="4"/>
  <c r="Q51" i="4"/>
  <c r="P51" i="4"/>
  <c r="Q78" i="4"/>
  <c r="P78" i="4"/>
  <c r="O117" i="4"/>
  <c r="O274" i="4"/>
  <c r="Q52" i="4"/>
  <c r="P52" i="4"/>
  <c r="Q118" i="4"/>
  <c r="P118" i="4"/>
  <c r="O151" i="4"/>
  <c r="O207" i="4"/>
  <c r="P229" i="4"/>
  <c r="P246" i="4"/>
  <c r="Q252" i="4"/>
  <c r="P252" i="4"/>
  <c r="O263" i="4"/>
  <c r="O292" i="4"/>
  <c r="O309" i="4"/>
  <c r="Q338" i="4"/>
  <c r="P338" i="4"/>
  <c r="Q344" i="4"/>
  <c r="P344" i="4"/>
  <c r="P35" i="4"/>
  <c r="O41" i="4"/>
  <c r="Q57" i="4"/>
  <c r="Q73" i="4"/>
  <c r="Q79" i="4"/>
  <c r="P79" i="4"/>
  <c r="O84" i="4"/>
  <c r="O118" i="4"/>
  <c r="P123" i="4"/>
  <c r="P134" i="4"/>
  <c r="O140" i="4"/>
  <c r="Q146" i="4"/>
  <c r="P146" i="4"/>
  <c r="Q152" i="4"/>
  <c r="O196" i="4"/>
  <c r="O213" i="4"/>
  <c r="P218" i="4"/>
  <c r="P223" i="4"/>
  <c r="Q247" i="4"/>
  <c r="Q257" i="4"/>
  <c r="P263" i="4"/>
  <c r="P309" i="4"/>
  <c r="O338" i="4"/>
  <c r="O344" i="4"/>
  <c r="P355" i="4"/>
  <c r="Q111" i="4"/>
  <c r="P111" i="4"/>
  <c r="O150" i="4"/>
  <c r="O67" i="4"/>
  <c r="Q179" i="4"/>
  <c r="P179" i="4"/>
  <c r="Q46" i="4"/>
  <c r="P46" i="4"/>
  <c r="O257" i="4"/>
  <c r="O52" i="4"/>
  <c r="P196" i="4"/>
  <c r="P213" i="4"/>
  <c r="Q219" i="4"/>
  <c r="P219" i="4"/>
  <c r="Q224" i="4"/>
  <c r="P224" i="4"/>
  <c r="O252" i="4"/>
  <c r="Q258" i="4"/>
  <c r="P258" i="4"/>
  <c r="Q264" i="4"/>
  <c r="P264" i="4"/>
  <c r="O275" i="4"/>
  <c r="O298" i="4"/>
  <c r="O303" i="4"/>
  <c r="O327" i="4"/>
  <c r="Q339" i="4"/>
  <c r="P339" i="4"/>
  <c r="O178" i="4"/>
  <c r="Q184" i="4"/>
  <c r="P184" i="4"/>
  <c r="Q366" i="4"/>
  <c r="P366" i="4"/>
  <c r="O89" i="4"/>
  <c r="O111" i="4"/>
  <c r="Q145" i="4"/>
  <c r="P145" i="4"/>
  <c r="O297" i="4"/>
  <c r="O51" i="4"/>
  <c r="P83" i="4"/>
  <c r="P89" i="4"/>
  <c r="Q112" i="4"/>
  <c r="P112" i="4"/>
  <c r="Q151" i="4"/>
  <c r="P151" i="4"/>
  <c r="O173" i="4"/>
  <c r="O229" i="4"/>
  <c r="P240" i="4"/>
  <c r="Q292" i="4"/>
  <c r="P292" i="4"/>
  <c r="O57" i="4"/>
  <c r="O123" i="4"/>
  <c r="P101" i="4"/>
  <c r="P185" i="4"/>
  <c r="O36" i="4"/>
  <c r="Q41" i="4"/>
  <c r="Q63" i="4"/>
  <c r="P68" i="4"/>
  <c r="P90" i="4"/>
  <c r="Q96" i="4"/>
  <c r="O107" i="4"/>
  <c r="P129" i="4"/>
  <c r="P157" i="4"/>
  <c r="O174" i="4"/>
  <c r="O180" i="4"/>
  <c r="Q191" i="4"/>
  <c r="P191" i="4"/>
  <c r="P197" i="4"/>
  <c r="O224" i="4"/>
  <c r="O230" i="4"/>
  <c r="O258" i="4"/>
  <c r="O264" i="4"/>
  <c r="P275" i="4"/>
  <c r="O293" i="4"/>
  <c r="P298" i="4"/>
  <c r="P303" i="4"/>
  <c r="P327" i="4"/>
  <c r="O339" i="4"/>
  <c r="O356" i="4"/>
  <c r="Q368" i="4"/>
  <c r="P368" i="4"/>
  <c r="O56" i="4"/>
  <c r="O83" i="4"/>
  <c r="Q106" i="4"/>
  <c r="P106" i="4"/>
  <c r="O156" i="4"/>
  <c r="O184" i="4"/>
  <c r="O291" i="4"/>
  <c r="O314" i="4"/>
  <c r="O337" i="4"/>
  <c r="O343" i="4"/>
  <c r="Q117" i="4"/>
  <c r="P156" i="4"/>
  <c r="Q286" i="4"/>
  <c r="P286" i="4"/>
  <c r="Q297" i="4"/>
  <c r="O320" i="4"/>
  <c r="Q332" i="4"/>
  <c r="P332" i="4"/>
  <c r="Q337" i="4"/>
  <c r="P343" i="4"/>
  <c r="Q84" i="4"/>
  <c r="P84" i="4"/>
  <c r="P173" i="4"/>
  <c r="O68" i="4"/>
  <c r="Q85" i="4"/>
  <c r="P85" i="4"/>
  <c r="O129" i="4"/>
  <c r="O157" i="4"/>
  <c r="P162" i="4"/>
  <c r="P190" i="4"/>
  <c r="P36" i="4"/>
  <c r="O58" i="4"/>
  <c r="O85" i="4"/>
  <c r="Q91" i="4"/>
  <c r="O119" i="4"/>
  <c r="O124" i="4"/>
  <c r="P152" i="4"/>
  <c r="Q186" i="4"/>
  <c r="P186" i="4"/>
  <c r="Q214" i="4"/>
  <c r="O219" i="4"/>
  <c r="Q225" i="4"/>
  <c r="P225" i="4"/>
  <c r="P230" i="4"/>
  <c r="P247" i="4"/>
  <c r="Q259" i="4"/>
  <c r="P259" i="4"/>
  <c r="Q270" i="4"/>
  <c r="Q299" i="4"/>
  <c r="P299" i="4"/>
  <c r="Q304" i="4"/>
  <c r="P304" i="4"/>
  <c r="O310" i="4"/>
  <c r="O333" i="4"/>
  <c r="P356" i="4"/>
  <c r="O368" i="4"/>
  <c r="Q60" i="4"/>
  <c r="Q74" i="4"/>
  <c r="Q107" i="4"/>
  <c r="Q140" i="4"/>
  <c r="Q154" i="4"/>
  <c r="Q187" i="4"/>
  <c r="Q220" i="4"/>
  <c r="Q234" i="4"/>
  <c r="Q267" i="4"/>
  <c r="Q300" i="4"/>
  <c r="Q314" i="4"/>
  <c r="Q347" i="4"/>
  <c r="Q367" i="4"/>
  <c r="P367" i="4"/>
  <c r="Q47" i="4"/>
  <c r="Q80" i="4"/>
  <c r="Q94" i="4"/>
  <c r="Q127" i="4"/>
  <c r="Q160" i="4"/>
  <c r="Q174" i="4"/>
  <c r="Q207" i="4"/>
  <c r="Q240" i="4"/>
  <c r="Q254" i="4"/>
  <c r="Q287" i="4"/>
  <c r="Q320" i="4"/>
  <c r="Q334" i="4"/>
  <c r="Q34" i="4"/>
  <c r="Q67" i="4"/>
  <c r="Q100" i="4"/>
  <c r="Q114" i="4"/>
  <c r="Q147" i="4"/>
  <c r="Q180" i="4"/>
  <c r="Q194" i="4"/>
  <c r="Q227" i="4"/>
  <c r="Q260" i="4"/>
  <c r="Q274" i="4"/>
  <c r="Q307" i="4"/>
  <c r="Q340" i="4"/>
  <c r="Q354" i="4"/>
  <c r="P33" i="4"/>
  <c r="Q14" i="4"/>
  <c r="Q5" i="4"/>
  <c r="P4" i="4"/>
  <c r="P24" i="4"/>
  <c r="Q25" i="4"/>
  <c r="P10" i="4"/>
  <c r="Q7" i="4"/>
  <c r="Q9" i="4"/>
  <c r="Q11" i="4"/>
  <c r="Q13" i="4"/>
  <c r="Q6" i="4"/>
  <c r="Q26" i="4"/>
  <c r="Q27" i="4"/>
  <c r="Q8" i="4"/>
  <c r="Q28" i="4"/>
  <c r="O29" i="4"/>
  <c r="P30" i="4"/>
  <c r="Q31" i="4"/>
  <c r="Q12" i="4"/>
  <c r="Q32" i="4"/>
  <c r="P14" i="4"/>
  <c r="O18" i="4"/>
  <c r="P15" i="4"/>
  <c r="O19" i="4"/>
  <c r="O21" i="4"/>
  <c r="O22" i="4"/>
  <c r="O23" i="4"/>
  <c r="P29" i="4"/>
  <c r="Q21" i="4"/>
  <c r="O15" i="4"/>
  <c r="Q15" i="4"/>
  <c r="Q17" i="4"/>
  <c r="Q19" i="4"/>
  <c r="Q20" i="4"/>
  <c r="Q22" i="4"/>
  <c r="O16" i="4"/>
  <c r="O17" i="4"/>
  <c r="O20" i="4"/>
  <c r="Q16" i="4"/>
  <c r="Q18" i="4"/>
  <c r="O14" i="4"/>
  <c r="Q23" i="4"/>
  <c r="P27" i="4"/>
  <c r="P6" i="4"/>
  <c r="P8" i="4"/>
  <c r="P9" i="4"/>
  <c r="P31" i="4"/>
  <c r="P12" i="4"/>
  <c r="P32" i="4"/>
  <c r="P13" i="4"/>
  <c r="O4" i="4"/>
  <c r="O24" i="4"/>
  <c r="Q4" i="4"/>
  <c r="Q24" i="4"/>
  <c r="P25" i="4"/>
  <c r="O25" i="4"/>
  <c r="Q29" i="4"/>
  <c r="O10" i="4"/>
  <c r="O30" i="4"/>
  <c r="Q10" i="4"/>
  <c r="Q30" i="4"/>
  <c r="P5" i="4"/>
  <c r="P26" i="4"/>
  <c r="P7" i="4"/>
  <c r="P28" i="4"/>
  <c r="P11" i="4"/>
  <c r="O5" i="4"/>
  <c r="O6" i="4"/>
  <c r="O26" i="4"/>
  <c r="O7" i="4"/>
  <c r="O27" i="4"/>
  <c r="O8" i="4"/>
  <c r="O28" i="4"/>
  <c r="O9" i="4"/>
  <c r="O11" i="4"/>
  <c r="O31" i="4"/>
  <c r="O12" i="4"/>
  <c r="O32" i="4"/>
  <c r="O13" i="4"/>
  <c r="B2" i="6" l="1"/>
  <c r="B10" i="6"/>
  <c r="B12" i="6"/>
  <c r="B11" i="6"/>
  <c r="B3" i="6"/>
  <c r="B6" i="6"/>
  <c r="B7" i="6"/>
  <c r="B9" i="6"/>
  <c r="B8" i="6"/>
  <c r="B5" i="6"/>
  <c r="B4" i="6"/>
  <c r="U8" i="4"/>
  <c r="W8" i="4" s="1"/>
  <c r="U6" i="4"/>
  <c r="W6" i="4" s="1"/>
  <c r="U7" i="4"/>
  <c r="W7" i="4" s="1"/>
  <c r="U5" i="4"/>
  <c r="W5" i="4" s="1"/>
  <c r="U9" i="4"/>
  <c r="W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infomax</author>
  </authors>
  <commentList>
    <comment ref="C3" authorId="0" shapeId="0" xr:uid="{CE30A643-EA0C-4765-A557-4CCC4E0CF276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J3" authorId="0" shapeId="0" xr:uid="{2DB8C218-6486-4807-B223-0939FB9D934A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P3" authorId="0" shapeId="0" xr:uid="{0736DB3A-61D9-4437-83C7-5BE0DC4980B3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V3" authorId="0" shapeId="0" xr:uid="{4C39715C-124D-429A-B469-F18937CE246F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B3" authorId="0" shapeId="0" xr:uid="{0AB808D7-BC41-4A74-B388-3A67588FABC9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H3" authorId="0" shapeId="0" xr:uid="{5D2B3F5C-5DF2-465B-98ED-2284CF6B29D9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O3" authorId="0" shapeId="0" xr:uid="{3F0FD9C9-EDEA-4010-992E-E89413E00C57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U3" authorId="0" shapeId="0" xr:uid="{AAE95A8D-21CD-456F-B5C2-9CBD67B421FF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A3" authorId="0" shapeId="0" xr:uid="{2483CD64-D375-42B3-87DD-C97D23DF021A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H3" authorId="0" shapeId="0" xr:uid="{57544528-E15A-43A9-825C-70102E7419BE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N3" authorId="0" shapeId="0" xr:uid="{6C6267A8-513B-40DF-AD0B-34452353A6B2}">
      <text>
        <r>
          <rPr>
            <b/>
            <sz val="9"/>
            <color indexed="81"/>
            <rFont val="Tahoma"/>
            <family val="2"/>
          </rPr>
          <t>(단위: 원)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<sst xmlns="http://schemas.openxmlformats.org/spreadsheetml/2006/main" count="40556" uniqueCount="16106">
  <si>
    <t>코드</t>
  </si>
  <si>
    <t>조회건수</t>
  </si>
  <si>
    <t>일자</t>
  </si>
  <si>
    <t>조회기준</t>
  </si>
  <si>
    <t>정렬기준</t>
  </si>
  <si>
    <t>정렬</t>
  </si>
  <si>
    <t>273130</t>
  </si>
  <si>
    <t>-</t>
  </si>
  <si>
    <t>ETF비중</t>
  </si>
  <si>
    <t>D</t>
  </si>
  <si>
    <t>ISIN</t>
  </si>
  <si>
    <t>종목코드</t>
  </si>
  <si>
    <t>종목명</t>
  </si>
  <si>
    <t>현재가</t>
  </si>
  <si>
    <t>보유수량</t>
  </si>
  <si>
    <t>전일평가</t>
  </si>
  <si>
    <t>민평3사가격</t>
  </si>
  <si>
    <t>민평3사듀레이션</t>
  </si>
  <si>
    <t>363570</t>
  </si>
  <si>
    <t>439870</t>
  </si>
  <si>
    <t>438570</t>
  </si>
  <si>
    <t>438560</t>
  </si>
  <si>
    <t>436140</t>
  </si>
  <si>
    <t>469830</t>
  </si>
  <si>
    <t>0016X0</t>
  </si>
  <si>
    <t>385540</t>
  </si>
  <si>
    <t>0141T0</t>
  </si>
  <si>
    <t>438330</t>
  </si>
  <si>
    <t>KR103502GFC1</t>
  </si>
  <si>
    <t>03502G</t>
  </si>
  <si>
    <t>국고03250-3512(25-11)</t>
  </si>
  <si>
    <t>KR103502GF62</t>
  </si>
  <si>
    <t>국고채권02625-3506(25-5)</t>
  </si>
  <si>
    <t>KR103502GEC4</t>
  </si>
  <si>
    <t>국고03000-3412(24-13)</t>
  </si>
  <si>
    <t>KR103502GDC6</t>
  </si>
  <si>
    <t>국고04125-3312(23-11)</t>
  </si>
  <si>
    <t>KR103502GCC8</t>
  </si>
  <si>
    <t>국고04250-3212(22-14)</t>
  </si>
  <si>
    <t>KR103502GD64</t>
  </si>
  <si>
    <t>국고03250-3306(23-5)</t>
  </si>
  <si>
    <t>KR103502GC65</t>
  </si>
  <si>
    <t>국고03375-3206(22-5)</t>
  </si>
  <si>
    <t>원화현금</t>
  </si>
  <si>
    <t>KR103502GF39</t>
  </si>
  <si>
    <t>국고02625-5503(25-2)</t>
  </si>
  <si>
    <t>KR103501GG39</t>
  </si>
  <si>
    <t>03501G</t>
  </si>
  <si>
    <t>국고03500-5603(26-2)</t>
  </si>
  <si>
    <t>KR356115GFB8</t>
  </si>
  <si>
    <t>56115G</t>
  </si>
  <si>
    <t>토지주택채권559</t>
  </si>
  <si>
    <t>KR103503GF38</t>
  </si>
  <si>
    <t>03503G</t>
  </si>
  <si>
    <t>국고02625-3003(25-3)</t>
  </si>
  <si>
    <t>KR103502GE30</t>
  </si>
  <si>
    <t>국고03250-5403(24-2)</t>
  </si>
  <si>
    <t>KR103503GF95</t>
  </si>
  <si>
    <t>국고02500-3009(25-8)</t>
  </si>
  <si>
    <t>KR103504GE95</t>
  </si>
  <si>
    <t>03504G</t>
  </si>
  <si>
    <t>국고02875-4409(24-10)</t>
  </si>
  <si>
    <t>KR602378BD79</t>
  </si>
  <si>
    <t>02378B</t>
  </si>
  <si>
    <t>신한캐피탈483-2</t>
  </si>
  <si>
    <t>KR103503GG37</t>
  </si>
  <si>
    <t>국고03375-3103(26-3)</t>
  </si>
  <si>
    <t>KR103502GB33</t>
  </si>
  <si>
    <t>국고01875-5103(21-2)</t>
  </si>
  <si>
    <t>KR356103GD46</t>
  </si>
  <si>
    <t>56103G</t>
  </si>
  <si>
    <t>토지주택채권430</t>
  </si>
  <si>
    <t>KR103502GE63</t>
  </si>
  <si>
    <t>국고채권03500-3406(24-5)</t>
  </si>
  <si>
    <t>KR103502GC99</t>
  </si>
  <si>
    <t>국고03125-5209(22-9)</t>
  </si>
  <si>
    <t>KR103502GD98</t>
  </si>
  <si>
    <t>국고03625-5309(23-7)</t>
  </si>
  <si>
    <t>KR103502GA91</t>
  </si>
  <si>
    <t>국고01500-4009(20-7)</t>
  </si>
  <si>
    <t>KR350703GA53</t>
  </si>
  <si>
    <t>50703G</t>
  </si>
  <si>
    <t>도로공사738</t>
  </si>
  <si>
    <t>KR103502GE97</t>
  </si>
  <si>
    <t>국고02750-5409(24-8)</t>
  </si>
  <si>
    <t>KR6053212E69</t>
  </si>
  <si>
    <t>053212</t>
  </si>
  <si>
    <t>케이티스카이라이프19-2</t>
  </si>
  <si>
    <t>KR350802GE83</t>
  </si>
  <si>
    <t>50802G</t>
  </si>
  <si>
    <t>한국가스공사500</t>
  </si>
  <si>
    <t>KR6063624E60</t>
  </si>
  <si>
    <t>063624</t>
  </si>
  <si>
    <t>한국서부발전63-2(녹)</t>
  </si>
  <si>
    <t>KRC0350C3098</t>
  </si>
  <si>
    <t>0350C3</t>
  </si>
  <si>
    <t>국고채이자01870-3009</t>
  </si>
  <si>
    <t>KRC035FP30C4</t>
  </si>
  <si>
    <t>035FP3</t>
  </si>
  <si>
    <t>국고채원금03070-3012(10-7)</t>
  </si>
  <si>
    <t>KR103504GD96</t>
  </si>
  <si>
    <t>국고03875-4309(23-9)</t>
  </si>
  <si>
    <t>KR103504GF94</t>
  </si>
  <si>
    <t>국고02750-4509(25-9)</t>
  </si>
  <si>
    <t>KR350104GA41</t>
  </si>
  <si>
    <t>50104G</t>
  </si>
  <si>
    <t>한국전력1032</t>
  </si>
  <si>
    <t>KR103504GC97</t>
  </si>
  <si>
    <t>국고03250-4209(22-11)</t>
  </si>
  <si>
    <t>KR350102GA35</t>
  </si>
  <si>
    <t>50102G</t>
  </si>
  <si>
    <t>한국전력1023</t>
  </si>
  <si>
    <t>KR103502GB66</t>
  </si>
  <si>
    <t>국고02000-3106(21-5)</t>
  </si>
  <si>
    <t>KR103503GB99</t>
  </si>
  <si>
    <t>국고01875-4109(21-9)</t>
  </si>
  <si>
    <t>KR103502GC32</t>
  </si>
  <si>
    <t>국고02500-5203(22-2)</t>
  </si>
  <si>
    <t>KR6034733891</t>
  </si>
  <si>
    <t>034733</t>
  </si>
  <si>
    <t>SK285-3</t>
  </si>
  <si>
    <t>KR103502GBC0</t>
  </si>
  <si>
    <t>국고02375-3112(21-11)</t>
  </si>
  <si>
    <t>KR103502GA67</t>
  </si>
  <si>
    <t>국고채권01375-3006(20-4)</t>
  </si>
  <si>
    <t>KR103501GE64</t>
  </si>
  <si>
    <t>국고채03250-2706(24-4)</t>
  </si>
  <si>
    <t>KRC0350C2835</t>
  </si>
  <si>
    <t>0350C2</t>
  </si>
  <si>
    <t>국고채이자03520-28</t>
  </si>
  <si>
    <t>KR103501GFC3</t>
  </si>
  <si>
    <t>국고02750-2812(25-10)</t>
  </si>
  <si>
    <t>KR103501GF63</t>
  </si>
  <si>
    <t>국고02250-2806(25-4)</t>
  </si>
  <si>
    <t>KR103501GEC6</t>
  </si>
  <si>
    <t>국고02875-2712(24-12)</t>
  </si>
  <si>
    <t>국고채권03500-5603(26-2)</t>
  </si>
  <si>
    <t>국고채권02625-5503(25-2)</t>
  </si>
  <si>
    <t>국고채권02500-3009(25-8)</t>
  </si>
  <si>
    <t>국고채권02750-4509(25-9)</t>
  </si>
  <si>
    <t>KR6175332G30</t>
  </si>
  <si>
    <t>175332</t>
  </si>
  <si>
    <t>JB금융지주40</t>
  </si>
  <si>
    <t>029882</t>
  </si>
  <si>
    <t>KR350108GC11</t>
  </si>
  <si>
    <t>50108G</t>
  </si>
  <si>
    <t>국고채권03250-5403(24-2)</t>
  </si>
  <si>
    <t>국고채권03250-4209(22-11)</t>
  </si>
  <si>
    <t>KR6205491F66</t>
  </si>
  <si>
    <t>205491</t>
  </si>
  <si>
    <t>하나카드281-1</t>
  </si>
  <si>
    <t>국고채권02875-4409(24-10)</t>
  </si>
  <si>
    <t>국고채권02750-5409(24-8)</t>
  </si>
  <si>
    <t>국고채권02625-3003(25-3)</t>
  </si>
  <si>
    <t>KR6008563DB1</t>
  </si>
  <si>
    <t>메리츠증권2311-3</t>
  </si>
  <si>
    <t>KR103502GAC2</t>
  </si>
  <si>
    <t>국고채권01500-3012(20-9)</t>
  </si>
  <si>
    <t>136301</t>
  </si>
  <si>
    <t>KR6051912E33</t>
  </si>
  <si>
    <t>LG화학57-2</t>
  </si>
  <si>
    <t>KR6033665G46</t>
  </si>
  <si>
    <t>033665</t>
  </si>
  <si>
    <t>우리금융캐피탈545-1(녹)</t>
  </si>
  <si>
    <t>KR310515GG67</t>
  </si>
  <si>
    <t>KR6176944F70</t>
  </si>
  <si>
    <t>176944</t>
  </si>
  <si>
    <t>아이엠캐피탈134-2</t>
  </si>
  <si>
    <t>KR6008561G50</t>
  </si>
  <si>
    <t>008561</t>
  </si>
  <si>
    <t>메리츠증권2605-1</t>
  </si>
  <si>
    <t>KR6008278G47</t>
  </si>
  <si>
    <t>008278</t>
  </si>
  <si>
    <t>산은캐피탈786-4</t>
  </si>
  <si>
    <t>KR6176943G47</t>
  </si>
  <si>
    <t>176943</t>
  </si>
  <si>
    <t>아이엠캐피탈149-1</t>
  </si>
  <si>
    <t>KR6068171F65</t>
  </si>
  <si>
    <t>한국동서발전53-1</t>
  </si>
  <si>
    <t>KR353401GF99</t>
  </si>
  <si>
    <t>대전도시공사2025-50</t>
  </si>
  <si>
    <t>KR350201GE80</t>
  </si>
  <si>
    <t>50201G</t>
  </si>
  <si>
    <t>서울교통공사2024-2(녹)</t>
  </si>
  <si>
    <t>KR103502G966</t>
  </si>
  <si>
    <t>국고채이자분리채권03520-2803</t>
  </si>
  <si>
    <t>국고채권03250-3512(25-11)</t>
  </si>
  <si>
    <t>국고채권04250-3212(22-14)</t>
  </si>
  <si>
    <t>KR10350172C8</t>
  </si>
  <si>
    <t>035017</t>
  </si>
  <si>
    <t>국고채권03000-4212(12-5)</t>
  </si>
  <si>
    <t>KR103502GF96</t>
  </si>
  <si>
    <t>국고채권02625-5509(25-7)</t>
  </si>
  <si>
    <t>E08801</t>
  </si>
  <si>
    <t>KR103502G933</t>
  </si>
  <si>
    <t>국고채권02000-4903(19-2)</t>
  </si>
  <si>
    <t>KR10350271C8</t>
  </si>
  <si>
    <t>035027</t>
  </si>
  <si>
    <t>국고채권04000-3112(11-7)</t>
  </si>
  <si>
    <t>KR103502G891</t>
  </si>
  <si>
    <t>국고채권02375-3809(18-7)</t>
  </si>
  <si>
    <t>KR103503G865</t>
  </si>
  <si>
    <t>물가연동국고채권01750-2806(18-5)</t>
  </si>
  <si>
    <t>국고채권01875-5103(21-2)</t>
  </si>
  <si>
    <t>KR1035027WC3</t>
  </si>
  <si>
    <t>국고채권05500-2912(09-5)</t>
  </si>
  <si>
    <t>국고채권01875-4109(21-9)</t>
  </si>
  <si>
    <t>138042</t>
  </si>
  <si>
    <t>KR6176943E49</t>
  </si>
  <si>
    <t>아이엠캐피탈114-3</t>
  </si>
  <si>
    <t>025083</t>
  </si>
  <si>
    <t>169372</t>
  </si>
  <si>
    <t>KR350802GD76</t>
  </si>
  <si>
    <t>한국가스공사454</t>
  </si>
  <si>
    <t>KR6169371EB2</t>
  </si>
  <si>
    <t>169371</t>
  </si>
  <si>
    <t>메리츠캐피탈266-1</t>
  </si>
  <si>
    <t>KR6019803G30</t>
  </si>
  <si>
    <t>019803</t>
  </si>
  <si>
    <t>하나캐피탈476-3</t>
  </si>
  <si>
    <t>KR6034731G36</t>
  </si>
  <si>
    <t>034731</t>
  </si>
  <si>
    <t>SK318-1</t>
  </si>
  <si>
    <t>KR350103GG61</t>
  </si>
  <si>
    <t>50103G</t>
  </si>
  <si>
    <t>한국전력공사채권1587</t>
  </si>
  <si>
    <t>55701G</t>
  </si>
  <si>
    <t>KR6097244EC6</t>
  </si>
  <si>
    <t>엔에이치농협캐피탈240-4</t>
  </si>
  <si>
    <t>KR6214346F65</t>
  </si>
  <si>
    <t>214346</t>
  </si>
  <si>
    <t>한국투자캐피탈128-4</t>
  </si>
  <si>
    <t>KR355901GG64</t>
  </si>
  <si>
    <t>55901G</t>
  </si>
  <si>
    <t>인천항만공사28</t>
  </si>
  <si>
    <t>KR6064981G48</t>
  </si>
  <si>
    <t>064981</t>
  </si>
  <si>
    <t>한국남동발전71-1</t>
  </si>
  <si>
    <t>KR352701GG55</t>
  </si>
  <si>
    <t>52701G</t>
  </si>
  <si>
    <t>국가철도공단채권447</t>
  </si>
  <si>
    <t>KR357501GG56</t>
  </si>
  <si>
    <t>KR6030753G45</t>
  </si>
  <si>
    <t>030753</t>
  </si>
  <si>
    <t>하나증권15-1</t>
  </si>
  <si>
    <t>KR601980CG44</t>
  </si>
  <si>
    <t>01980C</t>
  </si>
  <si>
    <t>하나캐피탈479-3</t>
  </si>
  <si>
    <t>KR6033667G44</t>
  </si>
  <si>
    <t>033667</t>
  </si>
  <si>
    <t>우리금융캐피탈545-3(녹)</t>
  </si>
  <si>
    <t>KR6169372F76</t>
  </si>
  <si>
    <t>메리츠캐피탈281-2</t>
  </si>
  <si>
    <t>KR6066561G66</t>
  </si>
  <si>
    <t>한국중부발전78-1</t>
  </si>
  <si>
    <t>019805</t>
  </si>
  <si>
    <t>095923</t>
  </si>
  <si>
    <t>KR6005942G64</t>
  </si>
  <si>
    <t>005942</t>
  </si>
  <si>
    <t>엔에이치투자증권76-2</t>
  </si>
  <si>
    <t>KR353601GG54</t>
  </si>
  <si>
    <t>53601G</t>
  </si>
  <si>
    <t>경기주택도시공사26-05-137</t>
  </si>
  <si>
    <t>KR354601GG60</t>
  </si>
  <si>
    <t>54601G</t>
  </si>
  <si>
    <t>한국철도공사281(녹)</t>
  </si>
  <si>
    <t>KR6079314F11</t>
  </si>
  <si>
    <t>079314</t>
  </si>
  <si>
    <t>JB 우리캐피탈529-4</t>
  </si>
  <si>
    <t>KR357502GG55</t>
  </si>
  <si>
    <t>KR350701GG18</t>
  </si>
  <si>
    <t>50701G</t>
  </si>
  <si>
    <t>KR6079313EA5</t>
  </si>
  <si>
    <t>JB 우리캐피탈523-3(지)</t>
  </si>
  <si>
    <t>KR6174149G51</t>
  </si>
  <si>
    <t>우리카드285-2</t>
  </si>
  <si>
    <t>KR6063623E61</t>
  </si>
  <si>
    <t>한국서부발전63-1</t>
  </si>
  <si>
    <t>KR6005943G63</t>
  </si>
  <si>
    <t>005943</t>
  </si>
  <si>
    <t>엔에이치투자증권76-3</t>
  </si>
  <si>
    <t>KR354601GDC2</t>
  </si>
  <si>
    <t>한국철도공사243</t>
  </si>
  <si>
    <t>KR6138101G37</t>
  </si>
  <si>
    <t>138101</t>
  </si>
  <si>
    <t>SK지오센트릭24-1</t>
  </si>
  <si>
    <t>KR6025081G30</t>
  </si>
  <si>
    <t>025081</t>
  </si>
  <si>
    <t>하나에프앤아이191-1</t>
  </si>
  <si>
    <t>E08101</t>
  </si>
  <si>
    <t>KR6016361E99</t>
  </si>
  <si>
    <t>016361</t>
  </si>
  <si>
    <t>삼성증권21-1</t>
  </si>
  <si>
    <t>KR6176942FC6</t>
  </si>
  <si>
    <t>176942</t>
  </si>
  <si>
    <t>아이엠캐피탈142-2</t>
  </si>
  <si>
    <t>KR6214342F69</t>
  </si>
  <si>
    <t>214342</t>
  </si>
  <si>
    <t>한국투자캐피탈127-2</t>
  </si>
  <si>
    <t>KR350201GG47</t>
  </si>
  <si>
    <t>서울교통공사2026-4</t>
  </si>
  <si>
    <t>FE3049</t>
  </si>
  <si>
    <t>KR2001021G38</t>
  </si>
  <si>
    <t>001021</t>
  </si>
  <si>
    <t>서울특별시채권2026-2</t>
  </si>
  <si>
    <t>KR6006802G20</t>
  </si>
  <si>
    <t>006802</t>
  </si>
  <si>
    <t>미래에셋증권82-2</t>
  </si>
  <si>
    <t>KR6006281G38</t>
  </si>
  <si>
    <t>006281</t>
  </si>
  <si>
    <t>녹십자45-1</t>
  </si>
  <si>
    <t>023781</t>
  </si>
  <si>
    <t>국고02625-5509(25-7)</t>
  </si>
  <si>
    <t>KR2005011E66</t>
  </si>
  <si>
    <t>005011</t>
  </si>
  <si>
    <t>광주광역시지방채2024-01</t>
  </si>
  <si>
    <t>KR6105562G53</t>
  </si>
  <si>
    <t>105562</t>
  </si>
  <si>
    <t>KB금융지주61-1</t>
  </si>
  <si>
    <t>KR353603GG11</t>
  </si>
  <si>
    <t>53603G</t>
  </si>
  <si>
    <t>경기주택도시공사26-01-128</t>
  </si>
  <si>
    <t>국고05500-2912(09-5)</t>
  </si>
  <si>
    <t>KR103503GG60</t>
  </si>
  <si>
    <t>국고04250-3606(26-6)</t>
  </si>
  <si>
    <t>KR6204322E16</t>
  </si>
  <si>
    <t>204322</t>
  </si>
  <si>
    <t>에이치엘만도15-1</t>
  </si>
  <si>
    <t>KR6272211FA3</t>
  </si>
  <si>
    <t>272211</t>
  </si>
  <si>
    <t>한화시스템7-1</t>
  </si>
  <si>
    <t>KR6017673DA9</t>
  </si>
  <si>
    <t>017673</t>
  </si>
  <si>
    <t>SK텔레콤87-3</t>
  </si>
  <si>
    <t>KR6039492E44</t>
  </si>
  <si>
    <t>키움증권9-2</t>
  </si>
  <si>
    <t>KR6139481E29</t>
  </si>
  <si>
    <t>139481</t>
  </si>
  <si>
    <t>이마트26-1</t>
  </si>
  <si>
    <t>KR6097247G30</t>
  </si>
  <si>
    <t>097247</t>
  </si>
  <si>
    <t>엔에이치농협캐피탈261-7</t>
  </si>
  <si>
    <t>KR310211GG31</t>
  </si>
  <si>
    <t>10211G</t>
  </si>
  <si>
    <t>산금26신이0300-0326-1</t>
  </si>
  <si>
    <t>KR601980AE63</t>
  </si>
  <si>
    <t>하나캐피탈430-5</t>
  </si>
  <si>
    <t>KR354701GG69</t>
  </si>
  <si>
    <t>54701G</t>
  </si>
  <si>
    <t>부산교통공사2026-04(녹)</t>
  </si>
  <si>
    <t>KR6086792G40</t>
  </si>
  <si>
    <t>086792</t>
  </si>
  <si>
    <t>하나금융지주72-2</t>
  </si>
  <si>
    <t>KR6008274G58</t>
  </si>
  <si>
    <t>008274</t>
  </si>
  <si>
    <t>산은캐피탈787-4</t>
  </si>
  <si>
    <t>KR350707GG46</t>
  </si>
  <si>
    <t>50707G</t>
  </si>
  <si>
    <t>도로공사1005</t>
  </si>
  <si>
    <t>KR6017673D42</t>
  </si>
  <si>
    <t>SK텔레콤86-3</t>
  </si>
  <si>
    <t>KR6204321G49</t>
  </si>
  <si>
    <t>204321</t>
  </si>
  <si>
    <t>에이치엘만도17-2</t>
  </si>
  <si>
    <t>KR603062AE78</t>
  </si>
  <si>
    <t>03062A</t>
  </si>
  <si>
    <t>롯데카드538-3</t>
  </si>
  <si>
    <t>KR6373223E27</t>
  </si>
  <si>
    <t>373223</t>
  </si>
  <si>
    <t>LG에너지솔루션3-3(녹)</t>
  </si>
  <si>
    <t>KR6011911F45</t>
  </si>
  <si>
    <t>011911</t>
  </si>
  <si>
    <t>엘엑스판토스3-1</t>
  </si>
  <si>
    <t>KR350901GG40</t>
  </si>
  <si>
    <t>50901G</t>
  </si>
  <si>
    <t>한국수자원공사296</t>
  </si>
  <si>
    <t>KR310213GG47</t>
  </si>
  <si>
    <t>10213G</t>
  </si>
  <si>
    <t>산업금융채권 26신이0300-0420-2</t>
  </si>
  <si>
    <t>KR6105562G46</t>
  </si>
  <si>
    <t>KB금융지주60-2</t>
  </si>
  <si>
    <t>KR6008565EB4</t>
  </si>
  <si>
    <t>008565</t>
  </si>
  <si>
    <t>메리츠증권2411-4</t>
  </si>
  <si>
    <t>KR6047052E98</t>
  </si>
  <si>
    <t>047052</t>
  </si>
  <si>
    <t>포스코인터33-2</t>
  </si>
  <si>
    <t>KR6169371FB9</t>
  </si>
  <si>
    <t>메리츠캐피탈286-1</t>
  </si>
  <si>
    <t>KR6086791G25</t>
  </si>
  <si>
    <t>086791</t>
  </si>
  <si>
    <t>하나금융지주71</t>
  </si>
  <si>
    <t>KR6039491G19</t>
  </si>
  <si>
    <t>039491</t>
  </si>
  <si>
    <t>키움증권17-1</t>
  </si>
  <si>
    <t>KR6280361G16</t>
  </si>
  <si>
    <t>280361</t>
  </si>
  <si>
    <t>롯데웰푸드74-1</t>
  </si>
  <si>
    <t>KR6000038F46</t>
  </si>
  <si>
    <t>우리은행29-04-이표03-갑-30</t>
  </si>
  <si>
    <t>KR6214341FC5</t>
  </si>
  <si>
    <t>214341</t>
  </si>
  <si>
    <t>한국투자캐피탈132-1</t>
  </si>
  <si>
    <t>KR6019803F56</t>
  </si>
  <si>
    <t>하나캐피탈456-3</t>
  </si>
  <si>
    <t>KR6000032F59</t>
  </si>
  <si>
    <t>000032</t>
  </si>
  <si>
    <t>우리은행29-05-이표03-갑-22</t>
  </si>
  <si>
    <t>KR6006801F63</t>
  </si>
  <si>
    <t>006801</t>
  </si>
  <si>
    <t>미래에셋증권77</t>
  </si>
  <si>
    <t>KR6003452F96</t>
  </si>
  <si>
    <t>003452</t>
  </si>
  <si>
    <t>KB증권48-2</t>
  </si>
  <si>
    <t>KR6030624F68</t>
  </si>
  <si>
    <t>030624</t>
  </si>
  <si>
    <t>롯데카드565-4</t>
  </si>
  <si>
    <t>KR6174146FA0</t>
  </si>
  <si>
    <t>174146</t>
  </si>
  <si>
    <t>우리카드270-3</t>
  </si>
  <si>
    <t>KR356110GFB9</t>
  </si>
  <si>
    <t>토지주택채권554</t>
  </si>
  <si>
    <t>KR6023533914</t>
  </si>
  <si>
    <t>023533</t>
  </si>
  <si>
    <t>롯데쇼핑82-3</t>
  </si>
  <si>
    <t>국고01875-2906(19-4)</t>
  </si>
  <si>
    <t>KR602978FF51</t>
  </si>
  <si>
    <t>02978F</t>
  </si>
  <si>
    <t>삼성카드2780</t>
  </si>
  <si>
    <t>KR350702GF26</t>
  </si>
  <si>
    <t>50702G</t>
  </si>
  <si>
    <t>도로공사924</t>
  </si>
  <si>
    <t>KR601980BFC7</t>
  </si>
  <si>
    <t>01980B</t>
  </si>
  <si>
    <t>하나캐피탈470-5</t>
  </si>
  <si>
    <t>KR6047811F73</t>
  </si>
  <si>
    <t>047811</t>
  </si>
  <si>
    <t>한국항공우주산업29-1</t>
  </si>
  <si>
    <t>KR6145768FC3</t>
  </si>
  <si>
    <t>145768</t>
  </si>
  <si>
    <t>BNK캐피탈385-6</t>
  </si>
  <si>
    <t>KR6029883EB6</t>
  </si>
  <si>
    <t>029883</t>
  </si>
  <si>
    <t>현대캐피탈2034-1</t>
  </si>
  <si>
    <t>KR6095924D78</t>
  </si>
  <si>
    <t>095924</t>
  </si>
  <si>
    <t>현대커머셜478-4</t>
  </si>
  <si>
    <t>KR310201GD10</t>
  </si>
  <si>
    <t>10201G</t>
  </si>
  <si>
    <t>산금23신이0500-0103-01</t>
  </si>
  <si>
    <t>KR356101GD14</t>
  </si>
  <si>
    <t>56101G</t>
  </si>
  <si>
    <t>토지주택채권420</t>
  </si>
  <si>
    <t>KR350106GBA4</t>
  </si>
  <si>
    <t>50106G</t>
  </si>
  <si>
    <t>한국전력1080</t>
  </si>
  <si>
    <t>KR356113GFB3</t>
  </si>
  <si>
    <t>56113G</t>
  </si>
  <si>
    <t>토지주택채권557</t>
  </si>
  <si>
    <t>KR6051914A27</t>
  </si>
  <si>
    <t>051914</t>
  </si>
  <si>
    <t>LG화학53-4</t>
  </si>
  <si>
    <t>KR356103GFC2</t>
  </si>
  <si>
    <t>토지주택채권562</t>
  </si>
  <si>
    <t>10101G</t>
  </si>
  <si>
    <t>KR103501GG62</t>
  </si>
  <si>
    <t>국고03500-2906(26-5)</t>
  </si>
  <si>
    <t>KR356102GG10</t>
  </si>
  <si>
    <t>56102G</t>
  </si>
  <si>
    <t>토지주택채권565</t>
  </si>
  <si>
    <t>KR358301GFA4</t>
  </si>
  <si>
    <t>58301G</t>
  </si>
  <si>
    <t>세종도시교통공사1</t>
  </si>
  <si>
    <t>KR2001024D61</t>
  </si>
  <si>
    <t>001024</t>
  </si>
  <si>
    <t>서울도시철도23-06</t>
  </si>
  <si>
    <t>KR6030627E90</t>
  </si>
  <si>
    <t>030627</t>
  </si>
  <si>
    <t>롯데카드542-2</t>
  </si>
  <si>
    <t>KR6019805F13</t>
  </si>
  <si>
    <t>하나캐피탈447-4</t>
  </si>
  <si>
    <t>KR381103GE84</t>
  </si>
  <si>
    <t>81103G</t>
  </si>
  <si>
    <t>농금채(중앙회)2024-8이3Y-C</t>
  </si>
  <si>
    <t>KR350701GF19</t>
  </si>
  <si>
    <t>도로공사921</t>
  </si>
  <si>
    <t>엔에이치투자증권(CP)</t>
  </si>
  <si>
    <t>KR6003492F56</t>
  </si>
  <si>
    <t>003492</t>
  </si>
  <si>
    <t>대한항공111-2</t>
  </si>
  <si>
    <t>KR6028671EA8</t>
  </si>
  <si>
    <t>028671</t>
  </si>
  <si>
    <t>팬오션22</t>
  </si>
  <si>
    <t>KR6375502E73</t>
  </si>
  <si>
    <t>375502</t>
  </si>
  <si>
    <t>DL이앤씨2-2</t>
  </si>
  <si>
    <t>KR6023763F49</t>
  </si>
  <si>
    <t>023763</t>
  </si>
  <si>
    <t>한국캐피탈545-3</t>
  </si>
  <si>
    <t>KR6021963G40</t>
  </si>
  <si>
    <t>021963</t>
  </si>
  <si>
    <t>케이비캐피탈580-3</t>
  </si>
  <si>
    <t>KR6023531G64</t>
  </si>
  <si>
    <t>023531</t>
  </si>
  <si>
    <t>롯데쇼핑109-1</t>
  </si>
  <si>
    <t>KR6046293G14</t>
  </si>
  <si>
    <t>046293</t>
  </si>
  <si>
    <t>엠지캐피탈394-3</t>
  </si>
  <si>
    <t>019455</t>
  </si>
  <si>
    <t>KR6160721F65</t>
  </si>
  <si>
    <t>160721</t>
  </si>
  <si>
    <t>현대케피코13-1</t>
  </si>
  <si>
    <t>KR6030624EB1</t>
  </si>
  <si>
    <t>롯데카드548-4</t>
  </si>
  <si>
    <t>KR6046294FB2</t>
  </si>
  <si>
    <t>046294</t>
  </si>
  <si>
    <t>엠지캐피탈390-4</t>
  </si>
  <si>
    <t>KR6012452G13</t>
  </si>
  <si>
    <t>012452</t>
  </si>
  <si>
    <t>한화에어로스페이스130-1</t>
  </si>
  <si>
    <t>KR6489792G20</t>
  </si>
  <si>
    <t>489792</t>
  </si>
  <si>
    <t>한화비전1-2</t>
  </si>
  <si>
    <t>KR6310106F53</t>
  </si>
  <si>
    <t>310106</t>
  </si>
  <si>
    <t>키움캐피탈220-2</t>
  </si>
  <si>
    <t>KR6095234F71</t>
  </si>
  <si>
    <t>095234</t>
  </si>
  <si>
    <t>애큐온캐피탈249-4</t>
  </si>
  <si>
    <t>KR6129552F49</t>
  </si>
  <si>
    <t>129552</t>
  </si>
  <si>
    <t>평택에너지앤파워9-2</t>
  </si>
  <si>
    <t>KR6029692F59</t>
  </si>
  <si>
    <t>029692</t>
  </si>
  <si>
    <t>롯데캐피탈478-2</t>
  </si>
  <si>
    <t>KR6280361F74</t>
  </si>
  <si>
    <t>롯데웰푸드73-1</t>
  </si>
  <si>
    <t>KR6176942F98</t>
  </si>
  <si>
    <t>아이엠캐피탈136-2</t>
  </si>
  <si>
    <t>KR6029693F82</t>
  </si>
  <si>
    <t>029693</t>
  </si>
  <si>
    <t>롯데캐피탈483-2</t>
  </si>
  <si>
    <t>KR6160722F64</t>
  </si>
  <si>
    <t>160722</t>
  </si>
  <si>
    <t>현대케피코13-2</t>
  </si>
  <si>
    <t>KR6103342F80</t>
  </si>
  <si>
    <t>103342</t>
  </si>
  <si>
    <t>대신에프앤아이43-2</t>
  </si>
  <si>
    <t>KR6145766FA1</t>
  </si>
  <si>
    <t>145766</t>
  </si>
  <si>
    <t>BNK캐피탈382-6</t>
  </si>
  <si>
    <t>KR6064311F65</t>
  </si>
  <si>
    <t>한국남부발전80-1</t>
  </si>
  <si>
    <t>KR6079314F60</t>
  </si>
  <si>
    <t>JB 우리캐피탈537-4</t>
  </si>
  <si>
    <t>KR6079312F88</t>
  </si>
  <si>
    <t>079312</t>
  </si>
  <si>
    <t>JB 우리캐피탈542-2</t>
  </si>
  <si>
    <t>KR6029692F91</t>
  </si>
  <si>
    <t>롯데캐피탈484-2</t>
  </si>
  <si>
    <t>KR6000664955</t>
  </si>
  <si>
    <t>000664</t>
  </si>
  <si>
    <t>에스케이하이닉스220-4</t>
  </si>
  <si>
    <t>KR6144802F38</t>
  </si>
  <si>
    <t>144802</t>
  </si>
  <si>
    <t>현대종합특수강12-2</t>
  </si>
  <si>
    <t>KR6068402EB7</t>
  </si>
  <si>
    <t>068402</t>
  </si>
  <si>
    <t>SK렌터카58-2</t>
  </si>
  <si>
    <t>KR6003491F16</t>
  </si>
  <si>
    <t>003491</t>
  </si>
  <si>
    <t>대한항공110-1</t>
  </si>
  <si>
    <t>KR6003343F24</t>
  </si>
  <si>
    <t>003343</t>
  </si>
  <si>
    <t>SK에코플랜트182-3</t>
  </si>
  <si>
    <t>066574</t>
  </si>
  <si>
    <t>KR6139481F28</t>
  </si>
  <si>
    <t>이마트28-1</t>
  </si>
  <si>
    <t>KR609523DF25</t>
  </si>
  <si>
    <t>09523D</t>
  </si>
  <si>
    <t>애큐온캐피탈242-8</t>
  </si>
  <si>
    <t>KR6034231FA0</t>
  </si>
  <si>
    <t>034231</t>
  </si>
  <si>
    <t>파라다이스8-1</t>
  </si>
  <si>
    <t>F10334</t>
  </si>
  <si>
    <t>대신에프앤아이(CP)</t>
  </si>
  <si>
    <t>KR6018602F28</t>
  </si>
  <si>
    <t>018602</t>
  </si>
  <si>
    <t>파르나스호텔32-2</t>
  </si>
  <si>
    <t>KR6089862F16</t>
  </si>
  <si>
    <t>089862</t>
  </si>
  <si>
    <t>롯데렌탈61-2</t>
  </si>
  <si>
    <t>KR6046294F71</t>
  </si>
  <si>
    <t>엠지캐피탈384-4</t>
  </si>
  <si>
    <t>KR6011762E38</t>
  </si>
  <si>
    <t>011762</t>
  </si>
  <si>
    <t>현대코퍼레이션42-2</t>
  </si>
  <si>
    <t>KR6003492E24</t>
  </si>
  <si>
    <t>대한항공106-2</t>
  </si>
  <si>
    <t>KR6042672E32</t>
  </si>
  <si>
    <t>042672</t>
  </si>
  <si>
    <t>HD현대인프라코어81-2</t>
  </si>
  <si>
    <t>KR103502G834</t>
  </si>
  <si>
    <t>국고02625-4803(18-2)</t>
  </si>
  <si>
    <t>국고02000-4903(19-2)</t>
  </si>
  <si>
    <t>KR103502GD31</t>
  </si>
  <si>
    <t>국고03250-5303(23-2)</t>
  </si>
  <si>
    <t>KR103502GA34</t>
  </si>
  <si>
    <t>국고01500-5003(20-2)</t>
  </si>
  <si>
    <t>KR103502G735</t>
  </si>
  <si>
    <t>국고02125-4703(17-1)</t>
  </si>
  <si>
    <t>KR103502G4C9</t>
  </si>
  <si>
    <t>국고02750-4412(국고14-7)</t>
  </si>
  <si>
    <t>국고02375-3809(18-7)</t>
  </si>
  <si>
    <t>KR103502G792</t>
  </si>
  <si>
    <t>국고02250-3709(17-5)</t>
  </si>
  <si>
    <t>KR6373221F28</t>
  </si>
  <si>
    <t>373221</t>
  </si>
  <si>
    <t>LG에너지솔루션4-1</t>
  </si>
  <si>
    <t>KR6030203E27</t>
  </si>
  <si>
    <t>030203</t>
  </si>
  <si>
    <t>KT200-3</t>
  </si>
  <si>
    <t>국고0300-4212(12-5)</t>
  </si>
  <si>
    <t>KR103502G693</t>
  </si>
  <si>
    <t>국고01500-3609(국고16-6)</t>
  </si>
  <si>
    <t>KR620549AFC9</t>
  </si>
  <si>
    <t>20549A</t>
  </si>
  <si>
    <t>하나카드294-1</t>
  </si>
  <si>
    <t>KR350111GG53</t>
  </si>
  <si>
    <t>50111G</t>
  </si>
  <si>
    <t>한국전력1584</t>
  </si>
  <si>
    <t>KR6373224E26</t>
  </si>
  <si>
    <t>373224</t>
  </si>
  <si>
    <t>LG에너지솔루션3-4(녹)</t>
  </si>
  <si>
    <t>KR6000036EA6</t>
  </si>
  <si>
    <t>우리은행28-10-이표05-갑-23</t>
  </si>
  <si>
    <t>KR6004947EA0</t>
  </si>
  <si>
    <t>하나은행47-10이5갑-28</t>
  </si>
  <si>
    <t>물가01750-2806(18-5)</t>
  </si>
  <si>
    <t>국고0400-3112(11-7)</t>
  </si>
  <si>
    <t>KR6023781G46</t>
  </si>
  <si>
    <t>신한캐피탈526-1</t>
  </si>
  <si>
    <t>KR6105561G39</t>
  </si>
  <si>
    <t>105561</t>
  </si>
  <si>
    <t>KB금융지주59</t>
  </si>
  <si>
    <t>KR6316141G56</t>
  </si>
  <si>
    <t>316141</t>
  </si>
  <si>
    <t>우리금융지주26</t>
  </si>
  <si>
    <t>KR354301GE73</t>
  </si>
  <si>
    <t>54301G</t>
  </si>
  <si>
    <t>인천도시공사235</t>
  </si>
  <si>
    <t>KR350701GG67</t>
  </si>
  <si>
    <t>도로공사1007</t>
  </si>
  <si>
    <t>KR6063621F39</t>
  </si>
  <si>
    <t>063621</t>
  </si>
  <si>
    <t>한국서부발전65-1</t>
  </si>
  <si>
    <t>KR6032717E71</t>
  </si>
  <si>
    <t>032717</t>
  </si>
  <si>
    <t>신한카드2226-2</t>
  </si>
  <si>
    <t>KR6004944F33</t>
  </si>
  <si>
    <t>004944</t>
  </si>
  <si>
    <t>하나은행48-03이3갑-17</t>
  </si>
  <si>
    <t>KR350706GG47</t>
  </si>
  <si>
    <t>50706G</t>
  </si>
  <si>
    <t>도로공사1004</t>
  </si>
  <si>
    <t>KR6004023G10</t>
  </si>
  <si>
    <t>004023</t>
  </si>
  <si>
    <t>현대제철142-3</t>
  </si>
  <si>
    <t>KR600827BF60</t>
  </si>
  <si>
    <t>00827B</t>
  </si>
  <si>
    <t>산은캐피탈769-6</t>
  </si>
  <si>
    <t>KR350112GBB0</t>
  </si>
  <si>
    <t>50112G</t>
  </si>
  <si>
    <t>한국전력1094</t>
  </si>
  <si>
    <t>KR350105GBC2</t>
  </si>
  <si>
    <t>50105G</t>
  </si>
  <si>
    <t>한국전력1102</t>
  </si>
  <si>
    <t>KR6066563752</t>
  </si>
  <si>
    <t>066563</t>
  </si>
  <si>
    <t>한국중부발전38-3</t>
  </si>
  <si>
    <t>KR6063622F95</t>
  </si>
  <si>
    <t>063622</t>
  </si>
  <si>
    <t>한국서부발전72-2</t>
  </si>
  <si>
    <t>KR350103GF21</t>
  </si>
  <si>
    <t>한국전력1462</t>
  </si>
  <si>
    <t>KR103505GC96</t>
  </si>
  <si>
    <t>03505G</t>
  </si>
  <si>
    <t>국고03500-7209(22-12)</t>
  </si>
  <si>
    <t>KR6051914820</t>
  </si>
  <si>
    <t>LG화학51-4</t>
  </si>
  <si>
    <t>KR350702GEB2</t>
  </si>
  <si>
    <t>도로공사912</t>
  </si>
  <si>
    <t>KR350901G8B6</t>
  </si>
  <si>
    <t>한국수자원공사244</t>
  </si>
  <si>
    <t>KR350902G687</t>
  </si>
  <si>
    <t>50902G</t>
  </si>
  <si>
    <t>한국수자원공사채</t>
  </si>
  <si>
    <t>KR350706GFA2</t>
  </si>
  <si>
    <t>도로공사976</t>
  </si>
  <si>
    <t>KR6421093D14</t>
  </si>
  <si>
    <t>421093</t>
  </si>
  <si>
    <t>POSCO313-3</t>
  </si>
  <si>
    <t>KR6018672F15</t>
  </si>
  <si>
    <t>018672</t>
  </si>
  <si>
    <t>SK가스42-2</t>
  </si>
  <si>
    <t>KR6140179BB9</t>
  </si>
  <si>
    <t>140179</t>
  </si>
  <si>
    <t>케이비국민카드342-4</t>
  </si>
  <si>
    <t>KR103502G768</t>
  </si>
  <si>
    <t>국고02125-2706(국고17-3)</t>
  </si>
  <si>
    <t>KR6030203816</t>
  </si>
  <si>
    <t>KT190-3</t>
  </si>
  <si>
    <t>KRC0350C3031</t>
  </si>
  <si>
    <t>국고채이자01870-3003</t>
  </si>
  <si>
    <t>KR2004131539</t>
  </si>
  <si>
    <t>004131</t>
  </si>
  <si>
    <t>인천지방채37-13</t>
  </si>
  <si>
    <t>KR350901GF74</t>
  </si>
  <si>
    <t>한국수자원공사287</t>
  </si>
  <si>
    <t>KR2044022D22</t>
  </si>
  <si>
    <t>044022</t>
  </si>
  <si>
    <t>경기지역개발23-02</t>
  </si>
  <si>
    <t>KR1035027V32</t>
  </si>
  <si>
    <t>국고채권0550-2803</t>
  </si>
  <si>
    <t>KR6000664D23</t>
  </si>
  <si>
    <t>에스케이하이닉스224-4</t>
  </si>
  <si>
    <t>KR6032714DB0</t>
  </si>
  <si>
    <t>032714</t>
  </si>
  <si>
    <t>신한카드2197-3</t>
  </si>
  <si>
    <t>KR3527017197</t>
  </si>
  <si>
    <t>527017</t>
  </si>
  <si>
    <t>KR352703GD80</t>
  </si>
  <si>
    <t>52703G</t>
  </si>
  <si>
    <t>국가철도공단채권393</t>
  </si>
  <si>
    <t>KR620549AD84</t>
  </si>
  <si>
    <t>하나카드242-6</t>
  </si>
  <si>
    <t>KR6004173D60</t>
  </si>
  <si>
    <t>004173</t>
  </si>
  <si>
    <t>신세계140-2</t>
  </si>
  <si>
    <t>KR6055552C72</t>
  </si>
  <si>
    <t>055552</t>
  </si>
  <si>
    <t>신한금융지주149-2</t>
  </si>
  <si>
    <t>KR602988FDB7</t>
  </si>
  <si>
    <t>02988F</t>
  </si>
  <si>
    <t>현대캐피탈1999-6</t>
  </si>
  <si>
    <t>KR6032642DB3</t>
  </si>
  <si>
    <t>032642</t>
  </si>
  <si>
    <t>LG유플러스115-2</t>
  </si>
  <si>
    <t>KR6032642E14</t>
  </si>
  <si>
    <t>LG유플러스116-2</t>
  </si>
  <si>
    <t>KR350802GDB2</t>
  </si>
  <si>
    <t>한국가스공사474</t>
  </si>
  <si>
    <t>KR6035421E14</t>
  </si>
  <si>
    <t>035421</t>
  </si>
  <si>
    <t>네이버5-1</t>
  </si>
  <si>
    <t>KR3561087221</t>
  </si>
  <si>
    <t>561087</t>
  </si>
  <si>
    <t>토지주택채권109</t>
  </si>
  <si>
    <t>KR6000662D25</t>
  </si>
  <si>
    <t>000662</t>
  </si>
  <si>
    <t>에스케이하이닉스224-2</t>
  </si>
  <si>
    <t>KR381005GE42</t>
  </si>
  <si>
    <t>81005G</t>
  </si>
  <si>
    <t>농업금융채권(은행)2024-04이3Y-E</t>
  </si>
  <si>
    <t>KR6076953D23</t>
  </si>
  <si>
    <t>076953</t>
  </si>
  <si>
    <t>한화토탈에너지스27-3</t>
  </si>
  <si>
    <t>KR6086794C59</t>
  </si>
  <si>
    <t>086794</t>
  </si>
  <si>
    <t>하나금융지주55-4</t>
  </si>
  <si>
    <t>KR3561027227</t>
  </si>
  <si>
    <t>561027</t>
  </si>
  <si>
    <t>토지주택채권103</t>
  </si>
  <si>
    <t>KR381101GE29</t>
  </si>
  <si>
    <t>81101G</t>
  </si>
  <si>
    <t>농금채(중앙회)2024-2이3Y-A</t>
  </si>
  <si>
    <t>KR3561127225</t>
  </si>
  <si>
    <t>561127</t>
  </si>
  <si>
    <t>토지주택채권112</t>
  </si>
  <si>
    <t>KR6019806G37</t>
  </si>
  <si>
    <t>019806</t>
  </si>
  <si>
    <t>하나캐피탈476-6</t>
  </si>
  <si>
    <t>KR6065908G37</t>
  </si>
  <si>
    <t>065908</t>
  </si>
  <si>
    <t>현대카드957-1</t>
  </si>
  <si>
    <t>KR6021962G41</t>
  </si>
  <si>
    <t>021962</t>
  </si>
  <si>
    <t>케이비캐피탈580-2</t>
  </si>
  <si>
    <t>KR6032713E75</t>
  </si>
  <si>
    <t>032713</t>
  </si>
  <si>
    <t>신한카드2225-1</t>
  </si>
  <si>
    <t>KR381004GEA8</t>
  </si>
  <si>
    <t>81004G</t>
  </si>
  <si>
    <t>농업금융채권(은행)2024-10이2.5Y-D</t>
  </si>
  <si>
    <t>KR6105562F13</t>
  </si>
  <si>
    <t>KB금융지주50-1</t>
  </si>
  <si>
    <t>KR6032713D68</t>
  </si>
  <si>
    <t>신한카드2174-3</t>
  </si>
  <si>
    <t>KR350701GD94</t>
  </si>
  <si>
    <t>도로공사857</t>
  </si>
  <si>
    <t>KR6204323E15</t>
  </si>
  <si>
    <t>204323</t>
  </si>
  <si>
    <t>에이치엘만도15-2</t>
  </si>
  <si>
    <t>S47670</t>
  </si>
  <si>
    <t>S0078P</t>
  </si>
  <si>
    <t>KR6025083DB9</t>
  </si>
  <si>
    <t>하나에프앤아이186-3</t>
  </si>
  <si>
    <t>019453</t>
  </si>
  <si>
    <t>S42059</t>
  </si>
  <si>
    <t>S49662</t>
  </si>
  <si>
    <t>KR6104232DA8</t>
  </si>
  <si>
    <t>104232</t>
  </si>
  <si>
    <t>엘에스전선29-2</t>
  </si>
  <si>
    <t>KR6095239F35</t>
  </si>
  <si>
    <t>095239</t>
  </si>
  <si>
    <t>애큐온캐피탈245-1</t>
  </si>
  <si>
    <t>097248</t>
  </si>
  <si>
    <t>KR381103GE19</t>
  </si>
  <si>
    <t>농금채(중앙회)2024-1이3Y-C</t>
  </si>
  <si>
    <t>019802</t>
  </si>
  <si>
    <t>KR6029271EA6</t>
  </si>
  <si>
    <t>029271</t>
  </si>
  <si>
    <t>SK실트론51-1</t>
  </si>
  <si>
    <t>145764</t>
  </si>
  <si>
    <t>065901</t>
  </si>
  <si>
    <t>019807</t>
  </si>
  <si>
    <t>KR6008564EB7</t>
  </si>
  <si>
    <t>008564</t>
  </si>
  <si>
    <t>메리츠증권2411-3</t>
  </si>
  <si>
    <t>033662</t>
  </si>
  <si>
    <t>KR6065901FB8</t>
  </si>
  <si>
    <t>현대카드945-1</t>
  </si>
  <si>
    <t>019458</t>
  </si>
  <si>
    <t>KR6097242FB9</t>
  </si>
  <si>
    <t>097242</t>
  </si>
  <si>
    <t>엔에이치농협캐피탈254-2</t>
  </si>
  <si>
    <t>039091</t>
  </si>
  <si>
    <t>079311</t>
  </si>
  <si>
    <t>하나은행(CD)</t>
  </si>
  <si>
    <t>KRZE00301G18</t>
  </si>
  <si>
    <t>E00301</t>
  </si>
  <si>
    <t>중소기업은행(CD)</t>
  </si>
  <si>
    <t>KR6006802E14</t>
  </si>
  <si>
    <t>미래에셋증권69-2</t>
  </si>
  <si>
    <t>F09523</t>
  </si>
  <si>
    <t>애큐온캐피탈(CP)</t>
  </si>
  <si>
    <t>KR70000Y0004</t>
  </si>
  <si>
    <t>0000Y0</t>
  </si>
  <si>
    <t>HK 26-12 회사채(AA-이상)액티브</t>
  </si>
  <si>
    <t>KR603062AE52</t>
  </si>
  <si>
    <t>롯데카드531-3</t>
  </si>
  <si>
    <t>KR70192Z0001</t>
  </si>
  <si>
    <t>0192Z0</t>
  </si>
  <si>
    <t>TIGER 중기종합채권(A-이상)액티브</t>
  </si>
  <si>
    <t>KR6029272F24</t>
  </si>
  <si>
    <t>029272</t>
  </si>
  <si>
    <t>에스케이실트론52-2</t>
  </si>
  <si>
    <t>KR357001GF94</t>
  </si>
  <si>
    <t>57001G</t>
  </si>
  <si>
    <t>김해시도시개발공사2025-01(용두지구)</t>
  </si>
  <si>
    <t>KR6003493F97</t>
  </si>
  <si>
    <t>003493</t>
  </si>
  <si>
    <t>대한항공112-3</t>
  </si>
  <si>
    <t>KR6018882E20</t>
  </si>
  <si>
    <t>018882</t>
  </si>
  <si>
    <t>한온시스템15-2</t>
  </si>
  <si>
    <t>KR6139132C32</t>
  </si>
  <si>
    <t>139132</t>
  </si>
  <si>
    <t>iM금융지주19</t>
  </si>
  <si>
    <t>KR6169372F43</t>
  </si>
  <si>
    <t>메리츠캐피탈276-2</t>
  </si>
  <si>
    <t>KR355201GF39</t>
  </si>
  <si>
    <t>55201G</t>
  </si>
  <si>
    <t>충북개발공사(음성) 2025-03</t>
  </si>
  <si>
    <t>KR6169374F25</t>
  </si>
  <si>
    <t>169374</t>
  </si>
  <si>
    <t>메리츠캐피탈271-4</t>
  </si>
  <si>
    <t>KR6023763FC1</t>
  </si>
  <si>
    <t>한국캐피탈558-1</t>
  </si>
  <si>
    <t>KR6169375F24</t>
  </si>
  <si>
    <t>169375</t>
  </si>
  <si>
    <t>메리츠캐피탈271-5</t>
  </si>
  <si>
    <t>E08401</t>
  </si>
  <si>
    <t>KR354701GE87</t>
  </si>
  <si>
    <t>부산교통공사2024-09(녹)</t>
  </si>
  <si>
    <t>KR6176941EB3</t>
  </si>
  <si>
    <t>176941</t>
  </si>
  <si>
    <t>아이엠캐피탈123</t>
  </si>
  <si>
    <t>E03901</t>
  </si>
  <si>
    <t>KR6145761F59</t>
  </si>
  <si>
    <t>145761</t>
  </si>
  <si>
    <t>BNK캐피탈375-1</t>
  </si>
  <si>
    <t>KR616937BFB2</t>
  </si>
  <si>
    <t>16937B</t>
  </si>
  <si>
    <t>메리츠캐피탈288-2</t>
  </si>
  <si>
    <t>KR354301GF72</t>
  </si>
  <si>
    <t>인천도시공사255(녹)</t>
  </si>
  <si>
    <t>KR355001GG14</t>
  </si>
  <si>
    <t>55001G</t>
  </si>
  <si>
    <t>경남개발공사37</t>
  </si>
  <si>
    <t>KR6060001841</t>
  </si>
  <si>
    <t>060001</t>
  </si>
  <si>
    <t>국민은행조건부(상)3804이표일(03)10후25</t>
  </si>
  <si>
    <t>KR6285132F14</t>
  </si>
  <si>
    <t>285132</t>
  </si>
  <si>
    <t>SK케미칼15-2</t>
  </si>
  <si>
    <t>KR6095081FC1</t>
  </si>
  <si>
    <t>095081</t>
  </si>
  <si>
    <t>흥국생명보험10(후)</t>
  </si>
  <si>
    <t>KR357201GF92</t>
  </si>
  <si>
    <t>57201G</t>
  </si>
  <si>
    <t>고양도시관리공사2025-04</t>
  </si>
  <si>
    <t>KR6000723F20</t>
  </si>
  <si>
    <t>000723</t>
  </si>
  <si>
    <t>현대건설309-2</t>
  </si>
  <si>
    <t>KR6025083F39</t>
  </si>
  <si>
    <t>하나에프앤아이189-3</t>
  </si>
  <si>
    <t>KR6030624F27</t>
  </si>
  <si>
    <t>롯데카드558-2</t>
  </si>
  <si>
    <t>KR6018883A98</t>
  </si>
  <si>
    <t>018883</t>
  </si>
  <si>
    <t>한온시스템11-3</t>
  </si>
  <si>
    <t>KR6002551F31</t>
  </si>
  <si>
    <t>002551</t>
  </si>
  <si>
    <t>케이비손해보험3(후)</t>
  </si>
  <si>
    <t>KR609592AE74</t>
  </si>
  <si>
    <t>09592A</t>
  </si>
  <si>
    <t>현대커머셜526-4</t>
  </si>
  <si>
    <t>KR6316141995</t>
  </si>
  <si>
    <t>우리금융조건부(상)3-1(후)</t>
  </si>
  <si>
    <t>KR355701GF75</t>
  </si>
  <si>
    <t>울산광역시도시공사20</t>
  </si>
  <si>
    <t>KR101501DDB9</t>
  </si>
  <si>
    <t>01501D</t>
  </si>
  <si>
    <t>국민주택1종채권23-11</t>
  </si>
  <si>
    <t>KR6096772F93</t>
  </si>
  <si>
    <t>096772</t>
  </si>
  <si>
    <t>SK이노베이션24-2</t>
  </si>
  <si>
    <t>KR6214342FA7</t>
  </si>
  <si>
    <t>한국투자캐피탈130-2</t>
  </si>
  <si>
    <t>KR6031324F10</t>
  </si>
  <si>
    <t>031324</t>
  </si>
  <si>
    <t>비씨카드177-4</t>
  </si>
  <si>
    <t>KR6051912F16</t>
  </si>
  <si>
    <t>LG화학58-2</t>
  </si>
  <si>
    <t>KR6047812F15</t>
  </si>
  <si>
    <t>047812</t>
  </si>
  <si>
    <t>한국항공우주산업28-2</t>
  </si>
  <si>
    <t>KR6086793F24</t>
  </si>
  <si>
    <t>086793</t>
  </si>
  <si>
    <t>하나금융지주65-3</t>
  </si>
  <si>
    <t>KR354901GF27</t>
  </si>
  <si>
    <t>54901G</t>
  </si>
  <si>
    <t>경상북도개발공사2025-1</t>
  </si>
  <si>
    <t>KR6032718F38</t>
  </si>
  <si>
    <t>032718</t>
  </si>
  <si>
    <t>신한카드2254-2</t>
  </si>
  <si>
    <t>KR6215592F30</t>
  </si>
  <si>
    <t>215592</t>
  </si>
  <si>
    <t>파주에너지서비스7-2</t>
  </si>
  <si>
    <t>KR6063624F77</t>
  </si>
  <si>
    <t>한국서부발전71-2</t>
  </si>
  <si>
    <t>KR6029889F45</t>
  </si>
  <si>
    <t>029889</t>
  </si>
  <si>
    <t>현대캐피탈2050-3(녹)</t>
  </si>
  <si>
    <t>KR6065909FA3</t>
  </si>
  <si>
    <t>065909</t>
  </si>
  <si>
    <t>현대카드944-2</t>
  </si>
  <si>
    <t>KR602988EFA7</t>
  </si>
  <si>
    <t>02988E</t>
  </si>
  <si>
    <t>현대캐피탈2079-5</t>
  </si>
  <si>
    <t>KR6023787F58</t>
  </si>
  <si>
    <t>023787</t>
  </si>
  <si>
    <t>신한캐피탈513-7</t>
  </si>
  <si>
    <t>KR63161419C1</t>
  </si>
  <si>
    <t>우리금융조건부(상)5(후)</t>
  </si>
  <si>
    <t>KR310501GC34</t>
  </si>
  <si>
    <t>10501G</t>
  </si>
  <si>
    <t>중소기업은행 조건부자본증권(상)2203이(후</t>
  </si>
  <si>
    <t>KR6004941A31</t>
  </si>
  <si>
    <t>004941</t>
  </si>
  <si>
    <t>하나은행 조건부자본증권(상)43-03이10갑-2</t>
  </si>
  <si>
    <t>KR6000032856</t>
  </si>
  <si>
    <t>우리은행조건부자본증권(상)22-5이(후)15-</t>
  </si>
  <si>
    <t>KR381002GBA8</t>
  </si>
  <si>
    <t>81002G</t>
  </si>
  <si>
    <t>농업금융채권(은행) 조건부자본증권(상)202</t>
  </si>
  <si>
    <t>KR602988JAA7</t>
  </si>
  <si>
    <t>02988J</t>
  </si>
  <si>
    <t>현대캐피탈1868-6</t>
  </si>
  <si>
    <t>KR6138094B49</t>
  </si>
  <si>
    <t>138094</t>
  </si>
  <si>
    <t>SK에너지48-4</t>
  </si>
  <si>
    <t>KR6060005A36</t>
  </si>
  <si>
    <t>060005</t>
  </si>
  <si>
    <t>국민은행조건부(상)4003이표일(03)10후19</t>
  </si>
  <si>
    <t>KR6063622FA4</t>
  </si>
  <si>
    <t>한국서부발전73-2</t>
  </si>
  <si>
    <t>KR6004941B63</t>
  </si>
  <si>
    <t>하나은행 조건부자본증권(상)4406이(후)10</t>
  </si>
  <si>
    <t>KR6004942A89</t>
  </si>
  <si>
    <t>004942</t>
  </si>
  <si>
    <t>하나은행 조건부자본증권(상)43-08이10갑-1</t>
  </si>
  <si>
    <t>KR6060005A85</t>
  </si>
  <si>
    <t>국민은행조건부(상)4008이(03)10후28(지)</t>
  </si>
  <si>
    <t>KR60649814C1</t>
  </si>
  <si>
    <t>한국남동발전42</t>
  </si>
  <si>
    <t>KR101501DF78</t>
  </si>
  <si>
    <t>국민주택1종채권25-07</t>
  </si>
  <si>
    <t>KR101501DG28</t>
  </si>
  <si>
    <t>국민주택1종채권26-02</t>
  </si>
  <si>
    <t>KR6066562879</t>
  </si>
  <si>
    <t>066562</t>
  </si>
  <si>
    <t>한국중부발전44-2</t>
  </si>
  <si>
    <t>KR6037641F47</t>
  </si>
  <si>
    <t>037641</t>
  </si>
  <si>
    <t>지에스엔텍14-1</t>
  </si>
  <si>
    <t>KR6176944E55</t>
  </si>
  <si>
    <t>아이엠캐피탈115-4</t>
  </si>
  <si>
    <t>KR6169371F51</t>
  </si>
  <si>
    <t>메리츠캐피탈278-1</t>
  </si>
  <si>
    <t>KRZF10334ZFB</t>
  </si>
  <si>
    <t>대신에프앤아이 20251113-364-32</t>
  </si>
  <si>
    <t>KRZF10334XFB</t>
  </si>
  <si>
    <t>대신에프앤아이 20251113-364-30</t>
  </si>
  <si>
    <t>KR6139132F88</t>
  </si>
  <si>
    <t>iM금융지주28-2</t>
  </si>
  <si>
    <t>KR6140173B31</t>
  </si>
  <si>
    <t>140173</t>
  </si>
  <si>
    <t>케이비국민카드324-3</t>
  </si>
  <si>
    <t>시작</t>
  </si>
  <si>
    <t>종료</t>
  </si>
  <si>
    <t>Data 개수</t>
  </si>
  <si>
    <t>주기</t>
  </si>
  <si>
    <t>일</t>
  </si>
  <si>
    <t>영업일</t>
  </si>
  <si>
    <t>시세산출</t>
  </si>
  <si>
    <t>종가</t>
  </si>
  <si>
    <t>기준가</t>
  </si>
  <si>
    <t>순자산총액</t>
  </si>
  <si>
    <t>장중최종NAV</t>
  </si>
  <si>
    <t>ETF괴리율</t>
  </si>
  <si>
    <t>상장주식수</t>
  </si>
  <si>
    <t>상장주식수</t>
    <phoneticPr fontId="1" type="noConversion"/>
  </si>
  <si>
    <t>가중평균 듀레이션</t>
    <phoneticPr fontId="1" type="noConversion"/>
  </si>
  <si>
    <t>FE0594</t>
  </si>
  <si>
    <t>FA0345</t>
  </si>
  <si>
    <t>케이비증권(CP)</t>
  </si>
  <si>
    <t>KRZFA0345YFA</t>
  </si>
  <si>
    <t>KRZFA0345WFA</t>
  </si>
  <si>
    <t>KRZFA0345XFA</t>
  </si>
  <si>
    <t>KRZE08101FC2</t>
  </si>
  <si>
    <t>KRZF0156PPG1</t>
  </si>
  <si>
    <t>F0156P</t>
  </si>
  <si>
    <t>우리지니제일차(CP)</t>
  </si>
  <si>
    <t>KRZF0156PNG1</t>
  </si>
  <si>
    <t>KRZF00238BG4</t>
  </si>
  <si>
    <t>F00238</t>
  </si>
  <si>
    <t>케이씨씨(CP)</t>
  </si>
  <si>
    <t>KRZF00238CG4</t>
  </si>
  <si>
    <t>KRZFE05941FB</t>
  </si>
  <si>
    <t>KRZFE05942FB</t>
  </si>
  <si>
    <t>KRZFA2047RG2</t>
  </si>
  <si>
    <t>FA2047</t>
  </si>
  <si>
    <t>미디어그로쓰캐피탈제1호(CP)</t>
  </si>
  <si>
    <t>KRZFA2047QG2</t>
  </si>
  <si>
    <t>KR6030622F94</t>
  </si>
  <si>
    <t>030622</t>
  </si>
  <si>
    <t>롯데카드571-2</t>
  </si>
  <si>
    <t>KR103502G867</t>
  </si>
  <si>
    <t>국고02625-2806(18-4)</t>
  </si>
  <si>
    <t>KR352702GF48</t>
  </si>
  <si>
    <t>52702G</t>
  </si>
  <si>
    <t>국가철도공단채권428</t>
  </si>
  <si>
    <t>KR3561047290</t>
  </si>
  <si>
    <t>561047</t>
  </si>
  <si>
    <t>토지주택채권156</t>
  </si>
  <si>
    <t>KR6293981E37</t>
  </si>
  <si>
    <t>293981</t>
  </si>
  <si>
    <t>예스코28</t>
  </si>
  <si>
    <t>KR103501GC90</t>
  </si>
  <si>
    <t>국고03125-2709(22-8)</t>
  </si>
  <si>
    <t>KR103502G9C8</t>
  </si>
  <si>
    <t>국고채권01375-2912(19-8)</t>
  </si>
  <si>
    <t>KR354425GD75</t>
  </si>
  <si>
    <t>54425G</t>
  </si>
  <si>
    <t>주택금융공사110(사)</t>
  </si>
  <si>
    <t>KR356108GDB8</t>
  </si>
  <si>
    <t>56108G</t>
  </si>
  <si>
    <t>토지주택채권464</t>
  </si>
  <si>
    <t>KR6086792C44</t>
  </si>
  <si>
    <t>하나금융지주54-2</t>
  </si>
  <si>
    <t>KR103501GE98</t>
  </si>
  <si>
    <t>국고03000-2909(24-7)</t>
  </si>
  <si>
    <t>KR350106G891</t>
  </si>
  <si>
    <t>한국전력962</t>
  </si>
  <si>
    <t>KRC0350C3437</t>
  </si>
  <si>
    <t>국고채이자01830-3403</t>
  </si>
  <si>
    <t>KRC0350C3296</t>
  </si>
  <si>
    <t>국고채이자01850-3209</t>
  </si>
  <si>
    <t>KR6055552D89</t>
  </si>
  <si>
    <t>신한금융지주159-2</t>
  </si>
  <si>
    <t>KR606590BE14</t>
  </si>
  <si>
    <t>06590B</t>
  </si>
  <si>
    <t>현대카드897-4</t>
  </si>
  <si>
    <t>KR6140173D47</t>
  </si>
  <si>
    <t>케이비국민카드378-1</t>
  </si>
  <si>
    <t>KR602988SDB0</t>
  </si>
  <si>
    <t>02988S</t>
  </si>
  <si>
    <t>현대캐피탈2002-3</t>
  </si>
  <si>
    <t>KR6205494E49</t>
  </si>
  <si>
    <t>205494</t>
  </si>
  <si>
    <t>하나카드259-2</t>
  </si>
  <si>
    <t>KR6008561EA5</t>
  </si>
  <si>
    <t>메리츠증권2410-1</t>
  </si>
  <si>
    <t>095922</t>
  </si>
  <si>
    <t>KR6008272E52</t>
  </si>
  <si>
    <t>008272</t>
  </si>
  <si>
    <t>산은캐피탈734-2</t>
  </si>
  <si>
    <t>KR6176944F62</t>
  </si>
  <si>
    <t>아이엠캐피탈132-1</t>
  </si>
  <si>
    <t>KR602196LE76</t>
  </si>
  <si>
    <t>02196L</t>
  </si>
  <si>
    <t>케이비캐피탈541-5</t>
  </si>
  <si>
    <t>KR6095923E52</t>
  </si>
  <si>
    <t>현대커머셜518-1</t>
  </si>
  <si>
    <t>KR602196BF10</t>
  </si>
  <si>
    <t>02196B</t>
  </si>
  <si>
    <t>케이비캐피탈552-5</t>
  </si>
  <si>
    <t>033663</t>
  </si>
  <si>
    <t>KR6030621EB7</t>
  </si>
  <si>
    <t>030621</t>
  </si>
  <si>
    <t>롯데카드548-1</t>
  </si>
  <si>
    <t>KR6007071EB4</t>
  </si>
  <si>
    <t>007071</t>
  </si>
  <si>
    <t>지에스리테일36-1</t>
  </si>
  <si>
    <t>KR6145991C21</t>
  </si>
  <si>
    <t>145991</t>
  </si>
  <si>
    <t>삼양사5-1</t>
  </si>
  <si>
    <t>KR6131791F20</t>
  </si>
  <si>
    <t>131791</t>
  </si>
  <si>
    <t>연합자산관리38-1</t>
  </si>
  <si>
    <t>KR6039091F22</t>
  </si>
  <si>
    <t>현대트랜시스48-1</t>
  </si>
  <si>
    <t>KR6064981F23</t>
  </si>
  <si>
    <t>한국남동발전64-1</t>
  </si>
  <si>
    <t>E08402</t>
  </si>
  <si>
    <t>우리은행(CD)</t>
  </si>
  <si>
    <t>KR354401GE15</t>
  </si>
  <si>
    <t>54401G</t>
  </si>
  <si>
    <t>주택금융공사132(사)</t>
  </si>
  <si>
    <t>KR6034731E53</t>
  </si>
  <si>
    <t>SK311-1</t>
  </si>
  <si>
    <t>KR103501GD99</t>
  </si>
  <si>
    <t>국고03500-2809(23-6)</t>
  </si>
  <si>
    <t>KR6004022F12</t>
  </si>
  <si>
    <t>004022</t>
  </si>
  <si>
    <t>현대제철140-2</t>
  </si>
  <si>
    <t>KR350101G934</t>
  </si>
  <si>
    <t>50101G</t>
  </si>
  <si>
    <t>한국전력980</t>
  </si>
  <si>
    <t>KR103502G8C0</t>
  </si>
  <si>
    <t>국고02375-2812(18-10)</t>
  </si>
  <si>
    <t>KR350801GB87</t>
  </si>
  <si>
    <t>50801G</t>
  </si>
  <si>
    <t>한국가스공사415</t>
  </si>
  <si>
    <t>KR6004021E97</t>
  </si>
  <si>
    <t>004021</t>
  </si>
  <si>
    <t>현대제철139-1</t>
  </si>
  <si>
    <t>경남은행(CD)</t>
  </si>
  <si>
    <t>KRZE08101FB4</t>
  </si>
  <si>
    <t>KR103502G3C1</t>
  </si>
  <si>
    <t>국고03750-3312(국고13-8)</t>
  </si>
  <si>
    <t>KR103502G6C4</t>
  </si>
  <si>
    <t>국고01500-2612(16-8)</t>
  </si>
  <si>
    <t>KR3561097212</t>
  </si>
  <si>
    <t>561097</t>
  </si>
  <si>
    <t>토지주택채권99</t>
  </si>
  <si>
    <t>KR350702GD10</t>
  </si>
  <si>
    <t>도로공사830</t>
  </si>
  <si>
    <t>KR381004GD85</t>
  </si>
  <si>
    <t>농업금융채권(은행)2023-08이5Y-D</t>
  </si>
  <si>
    <t>KR6032715DB7</t>
  </si>
  <si>
    <t>032715</t>
  </si>
  <si>
    <t>신한카드2198-1</t>
  </si>
  <si>
    <t>KR2001024D79</t>
  </si>
  <si>
    <t>서울도시철도23-07</t>
  </si>
  <si>
    <t>KR350802GD43</t>
  </si>
  <si>
    <t>한국가스공사443</t>
  </si>
  <si>
    <t>KR2044022CC3</t>
  </si>
  <si>
    <t>경기지역개발22-12</t>
  </si>
  <si>
    <t>KR350103G9B0</t>
  </si>
  <si>
    <t>한국전력1004</t>
  </si>
  <si>
    <t>KR353601GDC3</t>
  </si>
  <si>
    <t>경기주택도시공사23-12-64</t>
  </si>
  <si>
    <t>KR356101DF98</t>
  </si>
  <si>
    <t>56101D</t>
  </si>
  <si>
    <t>토지주택채권(용지)25-09</t>
  </si>
  <si>
    <t>KR6082971E77</t>
  </si>
  <si>
    <t>082971</t>
  </si>
  <si>
    <t>미래에셋캐피탈108</t>
  </si>
  <si>
    <t>KR6032641E64</t>
  </si>
  <si>
    <t>032641</t>
  </si>
  <si>
    <t>LG유플러스117-1</t>
  </si>
  <si>
    <t>KR6152251EA7</t>
  </si>
  <si>
    <t>152251</t>
  </si>
  <si>
    <t>지에스에너지17-1</t>
  </si>
  <si>
    <t>KR6029884EA6</t>
  </si>
  <si>
    <t>029884</t>
  </si>
  <si>
    <t>현대캐피탈2029-4</t>
  </si>
  <si>
    <t>KR350708GF38</t>
  </si>
  <si>
    <t>50708G</t>
  </si>
  <si>
    <t>도로공사 937</t>
  </si>
  <si>
    <t>KR6095925E92</t>
  </si>
  <si>
    <t>095925</t>
  </si>
  <si>
    <t>현대커머셜531-5</t>
  </si>
  <si>
    <t>KR6008561F85</t>
  </si>
  <si>
    <t>메리츠증권2508-1</t>
  </si>
  <si>
    <t>KR6019455EB5</t>
  </si>
  <si>
    <t>아이비케이캐피탈317-5</t>
  </si>
  <si>
    <t>KR6008279FB9</t>
  </si>
  <si>
    <t>008279</t>
  </si>
  <si>
    <t>산은캐피탈777-3</t>
  </si>
  <si>
    <t>KR6175332FA5</t>
  </si>
  <si>
    <t>JB금융지주38-2</t>
  </si>
  <si>
    <t>KR60176737B7</t>
  </si>
  <si>
    <t>SK텔레콤72-3</t>
  </si>
  <si>
    <t>KR6021241F11</t>
  </si>
  <si>
    <t>021241</t>
  </si>
  <si>
    <t>코웨이7-1</t>
  </si>
  <si>
    <t>KR6145764F80</t>
  </si>
  <si>
    <t>BNK캐피탈379-4</t>
  </si>
  <si>
    <t>KR6140177FC2</t>
  </si>
  <si>
    <t>140177</t>
  </si>
  <si>
    <t>케이비국민카드439-6</t>
  </si>
  <si>
    <t>KR6030622F60</t>
  </si>
  <si>
    <t>롯데카드565-2</t>
  </si>
  <si>
    <t>KR6079318F41</t>
  </si>
  <si>
    <t>079318</t>
  </si>
  <si>
    <t>JB 우리캐피탈534-2</t>
  </si>
  <si>
    <t>KR6023531F99</t>
  </si>
  <si>
    <t>롯데쇼핑106-1</t>
  </si>
  <si>
    <t>KR6006801F22</t>
  </si>
  <si>
    <t>미래에셋증권75</t>
  </si>
  <si>
    <t>KR6021965F23</t>
  </si>
  <si>
    <t>021965</t>
  </si>
  <si>
    <t>케이비캐피탈553-5</t>
  </si>
  <si>
    <t>KR6033663F56</t>
  </si>
  <si>
    <t>우리금융캐피탈524-3</t>
  </si>
  <si>
    <t>KR6097246F73</t>
  </si>
  <si>
    <t>097246</t>
  </si>
  <si>
    <t>엔에이치농협캐피탈249-6</t>
  </si>
  <si>
    <t>KR6019802F65</t>
  </si>
  <si>
    <t>하나캐피탈458-2</t>
  </si>
  <si>
    <t>KR103501GC33</t>
  </si>
  <si>
    <t>국고02375-2703(22-1)</t>
  </si>
  <si>
    <t>KR101501DE46</t>
  </si>
  <si>
    <t>국민주택1종24-04</t>
  </si>
  <si>
    <t>KR103501GD32</t>
  </si>
  <si>
    <t>국고03250-2803(23-1)</t>
  </si>
  <si>
    <t>KR354202G936</t>
  </si>
  <si>
    <t>54202G</t>
  </si>
  <si>
    <t>한국지역난방공사42-2</t>
  </si>
  <si>
    <t>KR101501DE61</t>
  </si>
  <si>
    <t>국민주택1종24-06</t>
  </si>
  <si>
    <t>KR3561027243</t>
  </si>
  <si>
    <t>토지주택채권125</t>
  </si>
  <si>
    <t>E03201</t>
  </si>
  <si>
    <t>KR350702GDA6</t>
  </si>
  <si>
    <t>도로공사863</t>
  </si>
  <si>
    <t>KR101501DDA1</t>
  </si>
  <si>
    <t>국민주택1종23-10</t>
  </si>
  <si>
    <t>KR3561037283</t>
  </si>
  <si>
    <t>561037</t>
  </si>
  <si>
    <t>토지주택채권152</t>
  </si>
  <si>
    <t>KR1035037T34</t>
  </si>
  <si>
    <t>035037</t>
  </si>
  <si>
    <t>국고0525-2703</t>
  </si>
  <si>
    <t>KR355901GDA9</t>
  </si>
  <si>
    <t>인천항만공사22</t>
  </si>
  <si>
    <t>KR6029787B59</t>
  </si>
  <si>
    <t>029787</t>
  </si>
  <si>
    <t>삼성카드2517</t>
  </si>
  <si>
    <t>KRC0350C3197</t>
  </si>
  <si>
    <t>국고채이자01860-3109</t>
  </si>
  <si>
    <t>KRC0350C4690</t>
  </si>
  <si>
    <t>0350C4</t>
  </si>
  <si>
    <t>국고채이자01300-46</t>
  </si>
  <si>
    <t>KR103502G990</t>
  </si>
  <si>
    <t>국고01125-3909(19-6)</t>
  </si>
  <si>
    <t>KR103501GE31</t>
  </si>
  <si>
    <t>국고03250-2903(24-1)</t>
  </si>
  <si>
    <t>KRC0350C3395</t>
  </si>
  <si>
    <t>국고채이자01840-33</t>
  </si>
  <si>
    <t>KR3561067314</t>
  </si>
  <si>
    <t>561067</t>
  </si>
  <si>
    <t>토지주택채권178</t>
  </si>
  <si>
    <t>1000</t>
    <phoneticPr fontId="1" type="noConversion"/>
  </si>
  <si>
    <t>KR6019801G40</t>
  </si>
  <si>
    <t>019801</t>
  </si>
  <si>
    <t>하나캐피탈477-1</t>
  </si>
  <si>
    <t>KR351601GEA7</t>
  </si>
  <si>
    <t>51601G</t>
  </si>
  <si>
    <t>중소벤처기업진흥채권876(사)</t>
  </si>
  <si>
    <t>KR6030612G38</t>
  </si>
  <si>
    <t>030612</t>
  </si>
  <si>
    <t>교보증권11-2</t>
  </si>
  <si>
    <t>KR6063323234</t>
  </si>
  <si>
    <t>063323</t>
  </si>
  <si>
    <t>한국수력원자력31-3</t>
  </si>
  <si>
    <t>KR6055551E71</t>
  </si>
  <si>
    <t>055551</t>
  </si>
  <si>
    <t>신한금융지주167-1</t>
  </si>
  <si>
    <t>KR6033782EA6</t>
  </si>
  <si>
    <t>033782</t>
  </si>
  <si>
    <t>KT&amp;G4-2</t>
  </si>
  <si>
    <t>KR354204GE71</t>
  </si>
  <si>
    <t>54204G</t>
  </si>
  <si>
    <t>한국지역난방공사65-1</t>
  </si>
  <si>
    <t>KR2001011BB1</t>
  </si>
  <si>
    <t>001011</t>
  </si>
  <si>
    <t>서울특별시채권2021-05</t>
  </si>
  <si>
    <t>KR6097952D20</t>
  </si>
  <si>
    <t>097952</t>
  </si>
  <si>
    <t>씨제이제일제당30-2</t>
  </si>
  <si>
    <t>KR6003451F22</t>
  </si>
  <si>
    <t>KB증권46-1</t>
  </si>
  <si>
    <t>KR6097245EC3</t>
  </si>
  <si>
    <t>097245</t>
  </si>
  <si>
    <t>엔에이치농협캐피탈240-5</t>
  </si>
  <si>
    <t>KR6019807EC5</t>
  </si>
  <si>
    <t>하나캐피탈445-3</t>
  </si>
  <si>
    <t>KR6205495G46</t>
  </si>
  <si>
    <t>205495</t>
  </si>
  <si>
    <t>하나카드300-1(녹)</t>
  </si>
  <si>
    <t>KR6006801G54</t>
  </si>
  <si>
    <t>미래에셋증권84</t>
  </si>
  <si>
    <t>KR6063323242</t>
  </si>
  <si>
    <t>한국수력원자력32-3</t>
  </si>
  <si>
    <t>KR6174142G58</t>
  </si>
  <si>
    <t>174142</t>
  </si>
  <si>
    <t>우리카드282-2</t>
  </si>
  <si>
    <t>KR6030492EA5</t>
  </si>
  <si>
    <t>030492</t>
  </si>
  <si>
    <t>한국투자증권27-2</t>
  </si>
  <si>
    <t>KR3507037322</t>
  </si>
  <si>
    <t>507037</t>
  </si>
  <si>
    <t>도로공사568</t>
  </si>
  <si>
    <t>KR6034122E84</t>
  </si>
  <si>
    <t>034122</t>
  </si>
  <si>
    <t>SBS14-2</t>
  </si>
  <si>
    <t>KR6205493G55</t>
  </si>
  <si>
    <t>205493</t>
  </si>
  <si>
    <t>하나카드301-3</t>
  </si>
  <si>
    <t>KR6023783EA6</t>
  </si>
  <si>
    <t>023783</t>
  </si>
  <si>
    <t>신한캐피탈502-3</t>
  </si>
  <si>
    <t>KR6011072E25</t>
  </si>
  <si>
    <t>011072</t>
  </si>
  <si>
    <t>LG이노텍45-2</t>
  </si>
  <si>
    <t>KR6000017E83</t>
  </si>
  <si>
    <t>000017</t>
  </si>
  <si>
    <t>신한은행28-08-이-3-B</t>
  </si>
  <si>
    <t>KR6176941G56</t>
  </si>
  <si>
    <t>아이엠캐피탈150-1</t>
  </si>
  <si>
    <t>KR6140173G51</t>
  </si>
  <si>
    <t>케이비국민카드448-3</t>
  </si>
  <si>
    <t>KR6166262E84</t>
  </si>
  <si>
    <t>166262</t>
  </si>
  <si>
    <t>농협금융지주45-2</t>
  </si>
  <si>
    <t>KR6023782EB6</t>
  </si>
  <si>
    <t>023782</t>
  </si>
  <si>
    <t>신한캐피탈503-2</t>
  </si>
  <si>
    <t>KR356102GE12</t>
  </si>
  <si>
    <t>토지주택채권471</t>
  </si>
  <si>
    <t>KR350108GF18</t>
  </si>
  <si>
    <t>한국전력1458</t>
  </si>
  <si>
    <t>KR6068174F47</t>
  </si>
  <si>
    <t>068174</t>
  </si>
  <si>
    <t>한국동서발전52-1</t>
  </si>
  <si>
    <t>KR6000662E40</t>
  </si>
  <si>
    <t>에스케이하이닉스225-2</t>
  </si>
  <si>
    <t>KR6032712G17</t>
  </si>
  <si>
    <t>032712</t>
  </si>
  <si>
    <t>신한카드2282-2</t>
  </si>
  <si>
    <t>KR356102GC30</t>
  </si>
  <si>
    <t>토지주택채권415</t>
  </si>
  <si>
    <t>KR6064313291</t>
  </si>
  <si>
    <t>064313</t>
  </si>
  <si>
    <t>한국남부발전18-3</t>
  </si>
  <si>
    <t>KR6068173741</t>
  </si>
  <si>
    <t>068173</t>
  </si>
  <si>
    <t>한국동서발전</t>
  </si>
  <si>
    <t>KR6105564753</t>
  </si>
  <si>
    <t>105564</t>
  </si>
  <si>
    <t>KB금융지주25-4</t>
  </si>
  <si>
    <t>KR6064984G11</t>
  </si>
  <si>
    <t>064984</t>
  </si>
  <si>
    <t>한국남동발전70-1</t>
  </si>
  <si>
    <t>KR6421092F13</t>
  </si>
  <si>
    <t>421092</t>
  </si>
  <si>
    <t>POSCO314-2</t>
  </si>
  <si>
    <t>KR6095922F11</t>
  </si>
  <si>
    <t>현대커머셜540-2</t>
  </si>
  <si>
    <t>KR6063321253</t>
  </si>
  <si>
    <t>063321</t>
  </si>
  <si>
    <t>한국수력원자력33-2</t>
  </si>
  <si>
    <t>KR101501DD70</t>
  </si>
  <si>
    <t>국민주택1종23-07</t>
  </si>
  <si>
    <t>KR6021967F62</t>
  </si>
  <si>
    <t>021967</t>
  </si>
  <si>
    <t>케이비캐피탈560-3</t>
  </si>
  <si>
    <t>KR356105GG41</t>
  </si>
  <si>
    <t>토지주택채권592</t>
  </si>
  <si>
    <t>KR6000663E49</t>
  </si>
  <si>
    <t>000663</t>
  </si>
  <si>
    <t>에스케이하이닉스225-3</t>
  </si>
  <si>
    <t>KR6000038F61</t>
  </si>
  <si>
    <t>우리은행29-06-이표2.5-갑-30</t>
  </si>
  <si>
    <t>KR6003452F21</t>
  </si>
  <si>
    <t>KB증권46-2</t>
  </si>
  <si>
    <t>KR6055551G38</t>
  </si>
  <si>
    <t>신한금융지주185</t>
  </si>
  <si>
    <t>KR354203GE72</t>
  </si>
  <si>
    <t>54203G</t>
  </si>
  <si>
    <t>한국지역난방공사64-3</t>
  </si>
  <si>
    <t>KR6005941F25</t>
  </si>
  <si>
    <t>005941</t>
  </si>
  <si>
    <t>엔에이치투자71-1</t>
  </si>
  <si>
    <t>KR6063321E66</t>
  </si>
  <si>
    <t>한국수력원자력80-1</t>
  </si>
  <si>
    <t>KR6064982G13</t>
  </si>
  <si>
    <t>한국남동발전69-2</t>
  </si>
  <si>
    <t>KR6063622F20</t>
  </si>
  <si>
    <t>한국서부발전64-2</t>
  </si>
  <si>
    <t>KR6082971F92</t>
  </si>
  <si>
    <t>미래에셋캐피탈127-1</t>
  </si>
  <si>
    <t>KR6032711F43</t>
  </si>
  <si>
    <t>신한카드2256-1</t>
  </si>
  <si>
    <t>KR6000124G24</t>
  </si>
  <si>
    <t>000124</t>
  </si>
  <si>
    <t>CJ대한통운104-3</t>
  </si>
  <si>
    <t>KR6138931F75</t>
  </si>
  <si>
    <t>138931</t>
  </si>
  <si>
    <t>BNK금융지주50</t>
  </si>
  <si>
    <t>KR6055553F29</t>
  </si>
  <si>
    <t>055553</t>
  </si>
  <si>
    <t>신한금융지주173-2</t>
  </si>
  <si>
    <t>KR354202GFC4</t>
  </si>
  <si>
    <t>한국지역난방공사71-2(녹)</t>
  </si>
  <si>
    <t>KR6174147F47</t>
  </si>
  <si>
    <t>174147</t>
  </si>
  <si>
    <t>우리카드261-2(사)</t>
  </si>
  <si>
    <t>KR354205GE70</t>
  </si>
  <si>
    <t>54205G</t>
  </si>
  <si>
    <t>한국지역난방공사65-2</t>
  </si>
  <si>
    <t>KR6034733867</t>
  </si>
  <si>
    <t>SK284-3</t>
  </si>
  <si>
    <t>KR356101GG37</t>
  </si>
  <si>
    <t>토지주택채권581</t>
  </si>
  <si>
    <t>KR6006801F48</t>
  </si>
  <si>
    <t>미래에셋증권76</t>
  </si>
  <si>
    <t>KR600494AE98</t>
  </si>
  <si>
    <t>00494A</t>
  </si>
  <si>
    <t>하나은행47-09이5갑-27</t>
  </si>
  <si>
    <t>KR6174142F75</t>
  </si>
  <si>
    <t>우리카드265-2(사)</t>
  </si>
  <si>
    <t>KR351605GE31</t>
  </si>
  <si>
    <t>51605G</t>
  </si>
  <si>
    <t>중소벤처기업진흥채권848(사)</t>
  </si>
  <si>
    <t>KR350109GEA2</t>
  </si>
  <si>
    <t>50109G</t>
  </si>
  <si>
    <t>한국전력1432</t>
  </si>
  <si>
    <t>KR6018673G13</t>
  </si>
  <si>
    <t>018673</t>
  </si>
  <si>
    <t>SK가스43-3</t>
  </si>
  <si>
    <t>KR6021964F57</t>
  </si>
  <si>
    <t>021964</t>
  </si>
  <si>
    <t>케이비캐피탈557-4</t>
  </si>
  <si>
    <t>KR6010951E98</t>
  </si>
  <si>
    <t>010951</t>
  </si>
  <si>
    <t>S-Oil61-1</t>
  </si>
  <si>
    <t>KR6205493F56</t>
  </si>
  <si>
    <t>하나카드280-3</t>
  </si>
  <si>
    <t>KR6205492F73</t>
  </si>
  <si>
    <t>205492</t>
  </si>
  <si>
    <t>하나카드283-2</t>
  </si>
  <si>
    <t>KR6140172FA7</t>
  </si>
  <si>
    <t>140172</t>
  </si>
  <si>
    <t>케이비국민카드436-2</t>
  </si>
  <si>
    <t>KR6174144F57</t>
  </si>
  <si>
    <t>174144</t>
  </si>
  <si>
    <t>우리카드263-4</t>
  </si>
  <si>
    <t>KR6019809F50</t>
  </si>
  <si>
    <t>하나캐피탈457-5</t>
  </si>
  <si>
    <t>KR6105562F54</t>
  </si>
  <si>
    <t>KB금융지주54-2</t>
  </si>
  <si>
    <t>KR6097247FA0</t>
  </si>
  <si>
    <t>엔에이치농협캐피탈253-7</t>
  </si>
  <si>
    <t>KR6205494F63</t>
  </si>
  <si>
    <t>하나카드281-4</t>
  </si>
  <si>
    <t>KR6174141F84</t>
  </si>
  <si>
    <t>174141</t>
  </si>
  <si>
    <t>우리카드268-1(사)</t>
  </si>
  <si>
    <t>KR6065905FA1</t>
  </si>
  <si>
    <t>065905</t>
  </si>
  <si>
    <t>현대카드943-2</t>
  </si>
  <si>
    <t>KR6032712E92</t>
  </si>
  <si>
    <t>신한카드2230-2</t>
  </si>
  <si>
    <t>KR6004946E99</t>
  </si>
  <si>
    <t>004946</t>
  </si>
  <si>
    <t>하나은행47-09이5갑-20</t>
  </si>
  <si>
    <t>KR6032716F89</t>
  </si>
  <si>
    <t>032716</t>
  </si>
  <si>
    <t>신한카드2271-1</t>
  </si>
  <si>
    <t>KR6140172F87</t>
  </si>
  <si>
    <t>케이비국민카드435-2(사)</t>
  </si>
  <si>
    <t>KR6140173F86</t>
  </si>
  <si>
    <t>케이비국민카드435-3(사)</t>
  </si>
  <si>
    <t>KR354201GEB1</t>
  </si>
  <si>
    <t>54201G</t>
  </si>
  <si>
    <t>한국지역난방공사67-1(녹)</t>
  </si>
  <si>
    <t>KR614017CC14</t>
  </si>
  <si>
    <t>14017C</t>
  </si>
  <si>
    <t>케이비국민카드349-4</t>
  </si>
  <si>
    <t>KR6140174F85</t>
  </si>
  <si>
    <t>140174</t>
  </si>
  <si>
    <t>케이비국민카드435-4(사)</t>
  </si>
  <si>
    <t>KR350108GBB8</t>
  </si>
  <si>
    <t>한국전력1090</t>
  </si>
  <si>
    <t>KR6205491F90</t>
  </si>
  <si>
    <t>하나카드287-1(사)</t>
  </si>
  <si>
    <t>KR6032714F73</t>
  </si>
  <si>
    <t>신한카드2266-1</t>
  </si>
  <si>
    <t>KR350114GBB6</t>
  </si>
  <si>
    <t>50114G</t>
  </si>
  <si>
    <t>한국전력1096</t>
  </si>
  <si>
    <t>KR350104GBC5</t>
  </si>
  <si>
    <t>한국전력1101</t>
  </si>
  <si>
    <t>KR617414BFA3</t>
  </si>
  <si>
    <t>17414B</t>
  </si>
  <si>
    <t>우리카드271-4</t>
  </si>
  <si>
    <t>KR61380938A3</t>
  </si>
  <si>
    <t>138093</t>
  </si>
  <si>
    <t>SK에너지44-3</t>
  </si>
  <si>
    <t>KR350801GB61</t>
  </si>
  <si>
    <t>한국가스공사414</t>
  </si>
  <si>
    <t>KR6005942F24</t>
  </si>
  <si>
    <t>엔에이치투자71-2</t>
  </si>
  <si>
    <t>KR352702G4B2</t>
  </si>
  <si>
    <t>한국철도시설채권25</t>
  </si>
  <si>
    <t>KR354202GEC7</t>
  </si>
  <si>
    <t>한국지역난방공사68-2</t>
  </si>
  <si>
    <t>KR101501DE38</t>
  </si>
  <si>
    <t>국민주택1종24-03</t>
  </si>
  <si>
    <t>KR353602GF21</t>
  </si>
  <si>
    <t>53602G</t>
  </si>
  <si>
    <t>경기주택도시공사25-02-94</t>
  </si>
  <si>
    <t>KRC0350C2793</t>
  </si>
  <si>
    <t>국고채이자03560-27</t>
  </si>
  <si>
    <t>KR350106GF77</t>
  </si>
  <si>
    <t>한국전력1515</t>
  </si>
  <si>
    <t>KR6032715F72</t>
  </si>
  <si>
    <t>신한카드2266-2</t>
  </si>
  <si>
    <t>KR6145992F35</t>
  </si>
  <si>
    <t>145992</t>
  </si>
  <si>
    <t>삼양사6-2</t>
  </si>
  <si>
    <t>KR6001743F40</t>
  </si>
  <si>
    <t>001743</t>
  </si>
  <si>
    <t>SK네트웍스186-3</t>
  </si>
  <si>
    <t>KR352201GF44</t>
  </si>
  <si>
    <t>52201G</t>
  </si>
  <si>
    <t>인천국제공항공사205</t>
  </si>
  <si>
    <t>KR350106GF85</t>
  </si>
  <si>
    <t>한국전력1521</t>
  </si>
  <si>
    <t>KR350702G525</t>
  </si>
  <si>
    <t>도로공사616</t>
  </si>
  <si>
    <t>KR6032717F54</t>
  </si>
  <si>
    <t>신한카드2260-3</t>
  </si>
  <si>
    <t>KR603271AF58</t>
  </si>
  <si>
    <t>03271A</t>
  </si>
  <si>
    <t>신한카드2261-3</t>
  </si>
  <si>
    <t>KR6006801F97</t>
  </si>
  <si>
    <t>미래에셋증권80</t>
  </si>
  <si>
    <t>KR6063621F96</t>
  </si>
  <si>
    <t>한국서부발전72-1</t>
  </si>
  <si>
    <t>한국전력1124</t>
  </si>
  <si>
    <t>KR356102GD62</t>
  </si>
  <si>
    <t>토지주택채권438</t>
  </si>
  <si>
    <t>KR60040539A3</t>
  </si>
  <si>
    <t>004053</t>
  </si>
  <si>
    <t>에이치디현대오일뱅크121-3</t>
  </si>
  <si>
    <t>KR101501DEB7</t>
  </si>
  <si>
    <t>국민주택1종24-11</t>
  </si>
  <si>
    <t>KR350702GD69</t>
  </si>
  <si>
    <t>도로공사849</t>
  </si>
  <si>
    <t>KR350706GF63</t>
  </si>
  <si>
    <t>도로공사959</t>
  </si>
  <si>
    <t>KR351605GF30</t>
  </si>
  <si>
    <t>중소벤처기업진흥채권886(사)</t>
  </si>
  <si>
    <t>KR350201GB67</t>
  </si>
  <si>
    <t>서울교통공사2021-2</t>
  </si>
  <si>
    <t>004171</t>
  </si>
  <si>
    <t>KR352202GB96</t>
  </si>
  <si>
    <t>52202G</t>
  </si>
  <si>
    <t>인천국제공항공사165</t>
  </si>
  <si>
    <t>KR6066562861</t>
  </si>
  <si>
    <t>한국중부발전43-2</t>
  </si>
  <si>
    <t>KR603271AD68</t>
  </si>
  <si>
    <t>신한카드2176-3</t>
  </si>
  <si>
    <t>KR2001051BC5</t>
  </si>
  <si>
    <t>001051</t>
  </si>
  <si>
    <t>서울특별시채권2021-11</t>
  </si>
  <si>
    <t>KR60665626B0</t>
  </si>
  <si>
    <t>한국중부발전 36-2</t>
  </si>
  <si>
    <t>KR350701G782</t>
  </si>
  <si>
    <t>도로공사663</t>
  </si>
  <si>
    <t>KRC0350C3130</t>
  </si>
  <si>
    <t>국고채이자01870-3103</t>
  </si>
  <si>
    <t>KRC0350C3163</t>
  </si>
  <si>
    <t>국고채이자02810-31</t>
  </si>
  <si>
    <t>KR354601GF87</t>
  </si>
  <si>
    <t>한국철도공사265</t>
  </si>
  <si>
    <t>KR6032717D31</t>
  </si>
  <si>
    <t>신한카드2168</t>
  </si>
  <si>
    <t>KR6055553E95</t>
  </si>
  <si>
    <t>신한금융지주169-2</t>
  </si>
  <si>
    <t>KR60867937C5</t>
  </si>
  <si>
    <t>하나금융지주40-3</t>
  </si>
  <si>
    <t>KR350704GE90</t>
  </si>
  <si>
    <t>50704G</t>
  </si>
  <si>
    <t>도로공사901</t>
  </si>
  <si>
    <t>KRC0350C3338</t>
  </si>
  <si>
    <t>국고채이자01840-3303</t>
  </si>
  <si>
    <t>KR6088981D65</t>
  </si>
  <si>
    <t>088981</t>
  </si>
  <si>
    <t>맥쿼리한국인프라3</t>
  </si>
  <si>
    <t>KRC0350C3494</t>
  </si>
  <si>
    <t>국고채이자01820-3409</t>
  </si>
  <si>
    <t>KRC0350C2736</t>
  </si>
  <si>
    <t>국고채이자03260-27</t>
  </si>
  <si>
    <t>KR6032713E42</t>
  </si>
  <si>
    <t>신한카드2209-3</t>
  </si>
  <si>
    <t>KR6004022G11</t>
  </si>
  <si>
    <t>현대제철142-2</t>
  </si>
  <si>
    <t>KR6034732EB8</t>
  </si>
  <si>
    <t>034732</t>
  </si>
  <si>
    <t>SK313-2</t>
  </si>
  <si>
    <t>KR350701G6B2</t>
  </si>
  <si>
    <t>도로공사652</t>
  </si>
  <si>
    <t>KRC0350C3692</t>
  </si>
  <si>
    <t>국고채이자01630-36</t>
  </si>
  <si>
    <t>KR6096772D46</t>
  </si>
  <si>
    <t>SK이노베이션7-2</t>
  </si>
  <si>
    <t>KRC0350C3734</t>
  </si>
  <si>
    <t>국고채이자01630</t>
  </si>
  <si>
    <t>KR6095923E45</t>
  </si>
  <si>
    <t>현대커머셜513-3</t>
  </si>
  <si>
    <t>KR351601G635</t>
  </si>
  <si>
    <t>중소기업진흥채권53</t>
  </si>
  <si>
    <t>KR356101GA90</t>
  </si>
  <si>
    <t>토지주택채권373</t>
  </si>
  <si>
    <t>KR6017673742</t>
  </si>
  <si>
    <t>SK텔레콤71-3</t>
  </si>
  <si>
    <t>KR6131793DA6</t>
  </si>
  <si>
    <t>131793</t>
  </si>
  <si>
    <t>연합자산관리34-3</t>
  </si>
  <si>
    <t>KR6034733D94</t>
  </si>
  <si>
    <t>SK308-3</t>
  </si>
  <si>
    <t>KR6034734D93</t>
  </si>
  <si>
    <t>034734</t>
  </si>
  <si>
    <t>SK308-4</t>
  </si>
  <si>
    <t>KR3546017236</t>
  </si>
  <si>
    <t>546017</t>
  </si>
  <si>
    <t>한국철도공사90</t>
  </si>
  <si>
    <t>KR6166263D68</t>
  </si>
  <si>
    <t>166263</t>
  </si>
  <si>
    <t>농협금융지주41-3</t>
  </si>
  <si>
    <t>KR6138101E13</t>
  </si>
  <si>
    <t>SK지오센트릭21-1</t>
  </si>
  <si>
    <t>KR103501GDC8</t>
  </si>
  <si>
    <t>국고03875-2612(23-10)</t>
  </si>
  <si>
    <t>KR6096773D45</t>
  </si>
  <si>
    <t>096773</t>
  </si>
  <si>
    <t>SK이노베이션7-3</t>
  </si>
  <si>
    <t>KR6051911F17</t>
  </si>
  <si>
    <t>051911</t>
  </si>
  <si>
    <t>LG화학58-1</t>
  </si>
  <si>
    <t>KRC0350C3064</t>
  </si>
  <si>
    <t>국고채이자03100-30</t>
  </si>
  <si>
    <t>KR352701G582</t>
  </si>
  <si>
    <t>한국철도시설채권27</t>
  </si>
  <si>
    <t>KR350702GE43</t>
  </si>
  <si>
    <t>도로공사888</t>
  </si>
  <si>
    <t>KR350705GEA7</t>
  </si>
  <si>
    <t>50705G</t>
  </si>
  <si>
    <t>도로공사908</t>
  </si>
  <si>
    <t>KR356102G522</t>
  </si>
  <si>
    <t>토지주탁채권298</t>
  </si>
  <si>
    <t>KR6017672F25</t>
  </si>
  <si>
    <t>017672</t>
  </si>
  <si>
    <t>SK텔레콤90-2</t>
  </si>
  <si>
    <t>KR2005041562</t>
  </si>
  <si>
    <t>005041</t>
  </si>
  <si>
    <t>광주지방채13</t>
  </si>
  <si>
    <t>KR350706GDA7</t>
  </si>
  <si>
    <t>도로공사867</t>
  </si>
  <si>
    <t>KR609592AG31</t>
  </si>
  <si>
    <t>현대커머셜570-1</t>
  </si>
  <si>
    <t>KR6131791EA8</t>
  </si>
  <si>
    <t>연합자산관리37-1</t>
  </si>
  <si>
    <t>KR6034732E52</t>
  </si>
  <si>
    <t>SK311-2</t>
  </si>
  <si>
    <t>KR6131792F29</t>
  </si>
  <si>
    <t>131792</t>
  </si>
  <si>
    <t>연합자산관리38-2</t>
  </si>
  <si>
    <t>KR6030492F26</t>
  </si>
  <si>
    <t>한국투자증권28-2</t>
  </si>
  <si>
    <t>KR6086793FA6</t>
  </si>
  <si>
    <t>하나금융지주69-3</t>
  </si>
  <si>
    <t>KRC0350C2934</t>
  </si>
  <si>
    <t>국고채이자01880-29</t>
  </si>
  <si>
    <t>KR354601G9A1</t>
  </si>
  <si>
    <t>한국철도공사183</t>
  </si>
  <si>
    <t>KR354406GB21</t>
  </si>
  <si>
    <t>54406G</t>
  </si>
  <si>
    <t>주택금융공사MBS2021-3(1-6)(사)</t>
  </si>
  <si>
    <t>KR350105G9C6</t>
  </si>
  <si>
    <t>한국전력1012</t>
  </si>
  <si>
    <t>KR6140174D38</t>
  </si>
  <si>
    <t>케이비국민카드376-2</t>
  </si>
  <si>
    <t>KR6063321D42</t>
  </si>
  <si>
    <t>한국수력원자력72-1</t>
  </si>
  <si>
    <t>KR601980DFC3</t>
  </si>
  <si>
    <t>01980D</t>
  </si>
  <si>
    <t>하나캐피탈471-2</t>
  </si>
  <si>
    <t>KRC0350C2892</t>
  </si>
  <si>
    <t>국고채이자01880-28</t>
  </si>
  <si>
    <t>KR6034732E29</t>
  </si>
  <si>
    <t>SK310-2</t>
  </si>
  <si>
    <t>KR6023784E94</t>
  </si>
  <si>
    <t>023784</t>
  </si>
  <si>
    <t>신한캐피탈501-4</t>
  </si>
  <si>
    <t>KR354602GB23</t>
  </si>
  <si>
    <t>54602G</t>
  </si>
  <si>
    <t>한국철도공사196</t>
  </si>
  <si>
    <t>KR6017673825</t>
  </si>
  <si>
    <t>SK텔레콤73-3</t>
  </si>
  <si>
    <t>KR381002GD87</t>
  </si>
  <si>
    <t>농업금융채권(은행)2023-08이5Y-B</t>
  </si>
  <si>
    <t>KR2044022D30</t>
  </si>
  <si>
    <t>경기지역개발23-03</t>
  </si>
  <si>
    <t>KR2066022E16</t>
  </si>
  <si>
    <t>066022</t>
  </si>
  <si>
    <t>전남지역개발24-01</t>
  </si>
  <si>
    <t>KR350705GDA9</t>
  </si>
  <si>
    <t>도로공사866</t>
  </si>
  <si>
    <t>KR2055022E50</t>
  </si>
  <si>
    <t>055022</t>
  </si>
  <si>
    <t>전북지역개발24-05</t>
  </si>
  <si>
    <t>KR350109GC69</t>
  </si>
  <si>
    <t>한국전력1217</t>
  </si>
  <si>
    <t>KR2001124B21</t>
  </si>
  <si>
    <t>001124</t>
  </si>
  <si>
    <t>서울도시철도공사21-02</t>
  </si>
  <si>
    <t>KR3561097220</t>
  </si>
  <si>
    <t>토지주택채권111</t>
  </si>
  <si>
    <t>KR352201GDC3</t>
  </si>
  <si>
    <t>인천국제공항공사192</t>
  </si>
  <si>
    <t>KR381005GE67</t>
  </si>
  <si>
    <t>농업금융채권(은행)2024-06이5Y-E</t>
  </si>
  <si>
    <t>KR2055022F75</t>
  </si>
  <si>
    <t>전북지역개발25-07</t>
  </si>
  <si>
    <t>KR2077012F71</t>
  </si>
  <si>
    <t>077012</t>
  </si>
  <si>
    <t>경북지역개발25-07</t>
  </si>
  <si>
    <t>KR350108GA47</t>
  </si>
  <si>
    <t>한국전력1036</t>
  </si>
  <si>
    <t>KR354411GG29</t>
  </si>
  <si>
    <t>54411G</t>
  </si>
  <si>
    <t>주택금융공사MBS 2026-3(1-1)(사)</t>
  </si>
  <si>
    <t>KR350801G947</t>
  </si>
  <si>
    <t>한국가스공사393</t>
  </si>
  <si>
    <t>KR103505GE94</t>
  </si>
  <si>
    <t>국고02750-7409(24-11)</t>
  </si>
  <si>
    <t>KR103503G899</t>
  </si>
  <si>
    <t>국고02000-6809(18-8)</t>
  </si>
  <si>
    <t>KR6063321WB6</t>
  </si>
  <si>
    <t>한국수력원자력11</t>
  </si>
  <si>
    <t>KR356101DEA0</t>
  </si>
  <si>
    <t>토지주택채권(용지)24-10</t>
  </si>
  <si>
    <t>KR2004012C94</t>
  </si>
  <si>
    <t>004012</t>
  </si>
  <si>
    <t>인천지역개발22-09</t>
  </si>
  <si>
    <t>KR356103DBC8</t>
  </si>
  <si>
    <t>56103D</t>
  </si>
  <si>
    <t>토지주택채권(용지3)21-12</t>
  </si>
  <si>
    <t>KR103502G594</t>
  </si>
  <si>
    <t>국고02625-3509(국고15-6)</t>
  </si>
  <si>
    <t>KR2001294A34</t>
  </si>
  <si>
    <t>001294</t>
  </si>
  <si>
    <t>서울도시철도20-03</t>
  </si>
  <si>
    <t>KR6152252E11</t>
  </si>
  <si>
    <t>152252</t>
  </si>
  <si>
    <t>지에스에너지16-2</t>
  </si>
  <si>
    <t>KR6029882F18</t>
  </si>
  <si>
    <t>현대캐피탈2040-2</t>
  </si>
  <si>
    <t>KR103503GA66</t>
  </si>
  <si>
    <t>물가01125-3006(20-5)</t>
  </si>
  <si>
    <t>KR6037561F19</t>
  </si>
  <si>
    <t>037561</t>
  </si>
  <si>
    <t>엘지헬로비전14</t>
  </si>
  <si>
    <t>KR2001264A48</t>
  </si>
  <si>
    <t>001264</t>
  </si>
  <si>
    <t>서울도시철도20-04</t>
  </si>
  <si>
    <t>KR103502G7C2</t>
  </si>
  <si>
    <t>국고02375-2712(17-7)</t>
  </si>
  <si>
    <t>FA5712</t>
  </si>
  <si>
    <t>비케이프로제칠차(CP)</t>
  </si>
  <si>
    <t>KRZF02969VBB</t>
  </si>
  <si>
    <t>F02969</t>
  </si>
  <si>
    <t>롯데캐피탈(CP)</t>
  </si>
  <si>
    <t>KRZF02969TBB</t>
  </si>
  <si>
    <t>KR6195941EA2</t>
  </si>
  <si>
    <t>195941</t>
  </si>
  <si>
    <t>에이치케이이노엔5-1</t>
  </si>
  <si>
    <t>KR6174142FC5</t>
  </si>
  <si>
    <t>우리카드273-2</t>
  </si>
  <si>
    <t>KRZE08401FAW</t>
  </si>
  <si>
    <t>우리 여의도중앙기업영업지원팀 20251029-3</t>
  </si>
  <si>
    <t>KR6145765F71</t>
  </si>
  <si>
    <t>145765</t>
  </si>
  <si>
    <t>BNK캐피탈378-3</t>
  </si>
  <si>
    <t>KR6064311G23</t>
  </si>
  <si>
    <t>한국남부발전83-1</t>
  </si>
  <si>
    <t>KR6063621G20</t>
  </si>
  <si>
    <t>한국서부발전76-1</t>
  </si>
  <si>
    <t>KR6131792G28</t>
  </si>
  <si>
    <t>연합자산관리41-2</t>
  </si>
  <si>
    <t>KRZE08101FBK</t>
  </si>
  <si>
    <t>하나 금융기관영업팀 20251119-365-1</t>
  </si>
  <si>
    <t>KRZE08801FBM</t>
  </si>
  <si>
    <t>신한 자금부 20251121-364-1</t>
  </si>
  <si>
    <t>KR6079314F37</t>
  </si>
  <si>
    <t>JB 우리캐피탈532-4</t>
  </si>
  <si>
    <t>KR6097244G17</t>
  </si>
  <si>
    <t>엔에이치농협캐피탈257-4</t>
  </si>
  <si>
    <t>KR6033663EC4</t>
  </si>
  <si>
    <t>우리금융캐피탈516-3</t>
  </si>
  <si>
    <t>KRZE03901FC2</t>
  </si>
  <si>
    <t>경남 서울영업부 20251202-365-1</t>
  </si>
  <si>
    <t>KR6033662F99</t>
  </si>
  <si>
    <t>우리금융캐피탈532-2</t>
  </si>
  <si>
    <t>KR6032641G13</t>
  </si>
  <si>
    <t>LG유플러스120-1</t>
  </si>
  <si>
    <t>KRZE08101FCG</t>
  </si>
  <si>
    <t>하나 금융기관영업팀 20251216-365-1</t>
  </si>
  <si>
    <t>KR6033661F74</t>
  </si>
  <si>
    <t>033661</t>
  </si>
  <si>
    <t>우리금융캐피탈528-1</t>
  </si>
  <si>
    <t>KR350901GFC5</t>
  </si>
  <si>
    <t>한국수자원공사292</t>
  </si>
  <si>
    <t>KR6082972F75</t>
  </si>
  <si>
    <t>082972</t>
  </si>
  <si>
    <t>미래에셋캐피탈124-1</t>
  </si>
  <si>
    <t>KR6004944FB2</t>
  </si>
  <si>
    <t>하나은행48-11이3갑-12</t>
  </si>
  <si>
    <t>KR6096772F44</t>
  </si>
  <si>
    <t>SK이노베이션23-2</t>
  </si>
  <si>
    <t>KR6033661FB7</t>
  </si>
  <si>
    <t>우리금융캐피탈536</t>
  </si>
  <si>
    <t>KR6214342FC3</t>
  </si>
  <si>
    <t>한국투자캐피탈132-2</t>
  </si>
  <si>
    <t>KR350202GG20</t>
  </si>
  <si>
    <t>50202G</t>
  </si>
  <si>
    <t>서울교통공사2026-2</t>
  </si>
  <si>
    <t>KR352302GG25</t>
  </si>
  <si>
    <t>52302G</t>
  </si>
  <si>
    <t>부산항만공사53-2</t>
  </si>
  <si>
    <t>KR6004945E90</t>
  </si>
  <si>
    <t>하나은행47-09이5갑-12</t>
  </si>
  <si>
    <t>KR350110GBB4</t>
  </si>
  <si>
    <t>KR352702G4A4</t>
  </si>
  <si>
    <t>국가철도공단채권255</t>
  </si>
  <si>
    <t>국고채권02375-3112(21-11)</t>
  </si>
  <si>
    <t>KR350102GC25</t>
  </si>
  <si>
    <t>KR6004023F94</t>
  </si>
  <si>
    <t>현대제철141-3</t>
  </si>
  <si>
    <t>KR350106GB97</t>
  </si>
  <si>
    <t>한국전력공사채권1072</t>
  </si>
  <si>
    <t>토지주택채권298</t>
  </si>
  <si>
    <t>KR350702GE50</t>
  </si>
  <si>
    <t>한국도로공사고속도로건설채권890</t>
  </si>
  <si>
    <t>KR352701G5C8</t>
  </si>
  <si>
    <t>국가철도공단채권275</t>
  </si>
  <si>
    <t>KR350104GC15</t>
  </si>
  <si>
    <t>국고채권01500-5003(20-2)</t>
  </si>
  <si>
    <t>국고채권03000-3412(24-13)</t>
  </si>
  <si>
    <t>국고채권01500-4009(20-7)</t>
  </si>
  <si>
    <t>KR6004944G24</t>
  </si>
  <si>
    <t>하나은행49-02이3갑-12</t>
  </si>
  <si>
    <t>KR381101GA31</t>
  </si>
  <si>
    <t>KR6033665FC6</t>
  </si>
  <si>
    <t>우리금융캐피탈537-5</t>
  </si>
  <si>
    <t>KR6205495FA4</t>
  </si>
  <si>
    <t>하나카드289-2</t>
  </si>
  <si>
    <t>KR2001284AB6</t>
  </si>
  <si>
    <t>KR350104GG29</t>
  </si>
  <si>
    <t>국고채권04125-3312(23-11)</t>
  </si>
  <si>
    <t>KR6079319F40</t>
  </si>
  <si>
    <t>JB 우리캐피탈534-3</t>
  </si>
  <si>
    <t>KR352201GG68</t>
  </si>
  <si>
    <t>인천국제공항공사213</t>
  </si>
  <si>
    <t>KR6097249G38</t>
  </si>
  <si>
    <t>엔에이치농협캐피탈261-9</t>
  </si>
  <si>
    <t>KR355902GG63</t>
  </si>
  <si>
    <t>55902G</t>
  </si>
  <si>
    <t>인천항만공사29</t>
  </si>
  <si>
    <t>KR350802GG57</t>
  </si>
  <si>
    <t>한국가스공사562</t>
  </si>
  <si>
    <t>KR6063622G52</t>
  </si>
  <si>
    <t>한국서부발전78-2</t>
  </si>
  <si>
    <t>FA0594</t>
  </si>
  <si>
    <t>F15399</t>
  </si>
  <si>
    <t>F07105</t>
  </si>
  <si>
    <t>FA0354</t>
  </si>
  <si>
    <t>F00354</t>
  </si>
  <si>
    <t>FA3949</t>
  </si>
  <si>
    <t>KR6019807F60</t>
  </si>
  <si>
    <t>하나캐피탈459-2</t>
  </si>
  <si>
    <t>KRZE00301G3K</t>
  </si>
  <si>
    <t>기업 자금부 20260319-273-1</t>
  </si>
  <si>
    <t>KRZFA3049BFP</t>
  </si>
  <si>
    <t>FA3049</t>
  </si>
  <si>
    <t>한국투자증권 20251124-364-110</t>
  </si>
  <si>
    <t>KRZFA1122CG6</t>
  </si>
  <si>
    <t>FA1122</t>
  </si>
  <si>
    <t>넘버원제십오차 20260611-183-12</t>
  </si>
  <si>
    <t>KRZFA1122BG6</t>
  </si>
  <si>
    <t>넘버원제십오차 20260611-183-11</t>
  </si>
  <si>
    <t>KRZFJ71050G2</t>
  </si>
  <si>
    <t>FJ7105</t>
  </si>
  <si>
    <t>한국투자금융지주 20260226-274-198</t>
  </si>
  <si>
    <t>KRZFJ71053G2</t>
  </si>
  <si>
    <t>한국투자금융지주 20260226-274-201</t>
  </si>
  <si>
    <t>KRZFJ71054G2</t>
  </si>
  <si>
    <t>한국투자금융지주 20260226-274-202</t>
  </si>
  <si>
    <t>KRZFJ71052G2</t>
  </si>
  <si>
    <t>한국투자금융지주 20260226-274-200</t>
  </si>
  <si>
    <t>KRZFJ71051G2</t>
  </si>
  <si>
    <t>한국투자금융지주 20260226-274-199</t>
  </si>
  <si>
    <t>KRZFA0594KG5</t>
  </si>
  <si>
    <t>NH투자증권 20260527-194-85</t>
  </si>
  <si>
    <t>KRZFA0594LG5</t>
  </si>
  <si>
    <t>NH투자증권 20260527-194-86</t>
  </si>
  <si>
    <t>KRZF00354AFQ</t>
  </si>
  <si>
    <t>대신증권 20251211-364-43</t>
  </si>
  <si>
    <t>KRZF003549FQ</t>
  </si>
  <si>
    <t>대신증권 20251211-364-42</t>
  </si>
  <si>
    <t>KRZF07105TG4</t>
  </si>
  <si>
    <t>한국투자금융지주 20260409-243-27</t>
  </si>
  <si>
    <t>KRZF07105RG4</t>
  </si>
  <si>
    <t>한국투자금융지주 20260409-243-25</t>
  </si>
  <si>
    <t>KRZF07105VG4</t>
  </si>
  <si>
    <t>한국투자금융지주 20260409-243-28</t>
  </si>
  <si>
    <t>KRZF07105SG4</t>
  </si>
  <si>
    <t>한국투자금융지주 20260409-243-26</t>
  </si>
  <si>
    <t>KRZF071057FQ</t>
  </si>
  <si>
    <t>한국투자금융지주 20251216-363-40</t>
  </si>
  <si>
    <t>KRZF071056FQ</t>
  </si>
  <si>
    <t>한국투자금융지주 20251216-363-39</t>
  </si>
  <si>
    <t>KRZFE3049ZFQ</t>
  </si>
  <si>
    <t>한국투자증권 20251230-364-197</t>
  </si>
  <si>
    <t>KRZFJ30490FC</t>
  </si>
  <si>
    <t>FJ3049</t>
  </si>
  <si>
    <t>한국투자증권 20251230-364-198</t>
  </si>
  <si>
    <t>KRZFE3049YFQ</t>
  </si>
  <si>
    <t>한국투자증권 20251230-364-196</t>
  </si>
  <si>
    <t>KRZFJ30491FC</t>
  </si>
  <si>
    <t>한국투자증권 20251230-364-199</t>
  </si>
  <si>
    <t>KR354411G990</t>
  </si>
  <si>
    <t>한국주택금융공사MBS2019-18(1-6)(사)</t>
  </si>
  <si>
    <t>KRC0350C2991</t>
  </si>
  <si>
    <t>국고채이자분리채권01880-2909</t>
  </si>
  <si>
    <t>KR2001274AA9</t>
  </si>
  <si>
    <t>국고채권03000-2909(24-7)</t>
  </si>
  <si>
    <t>국고채권02250-3709(17-5)</t>
  </si>
  <si>
    <t>KR351607GF38</t>
  </si>
  <si>
    <t>51607G</t>
  </si>
  <si>
    <t>중소벤처기업진흥채권888(사)</t>
  </si>
  <si>
    <t>국고채이자분리채권01870-3009</t>
  </si>
  <si>
    <t>KR6250291673</t>
  </si>
  <si>
    <t>250291</t>
  </si>
  <si>
    <t>뉴스테이허브제1호위탁관리부동산투자회사1</t>
  </si>
  <si>
    <t>국고채권03375-3206(22-5)</t>
  </si>
  <si>
    <t>국고채권02750-4412(14-7)</t>
  </si>
  <si>
    <t>KR353602GG53</t>
  </si>
  <si>
    <t>경기주택도시공사26-05-138</t>
  </si>
  <si>
    <t>KR6051914B26</t>
  </si>
  <si>
    <t>LG화학54-4</t>
  </si>
  <si>
    <t>KR350102G957</t>
  </si>
  <si>
    <t>KR6004023F11</t>
  </si>
  <si>
    <t>현대제철140-3</t>
  </si>
  <si>
    <t>국고채권03875-4309(23-9)</t>
  </si>
  <si>
    <t>국고채권03625-5309(23-7)</t>
  </si>
  <si>
    <t>KR6011173C82</t>
  </si>
  <si>
    <t>011173</t>
  </si>
  <si>
    <t>롯데케미칼59-3</t>
  </si>
  <si>
    <t>KR6032718D55</t>
  </si>
  <si>
    <t>신한카드2173-3</t>
  </si>
  <si>
    <t>KR350106GE86</t>
  </si>
  <si>
    <t>한국전력공사채권1413</t>
  </si>
  <si>
    <t>KR350104G748</t>
  </si>
  <si>
    <t>한국전력공사채권906</t>
  </si>
  <si>
    <t>국고채권02000-3106(21-5)</t>
  </si>
  <si>
    <t>국고채이자분리채권01880-2809</t>
  </si>
  <si>
    <t>KR351604GCB3</t>
  </si>
  <si>
    <t>51604G</t>
  </si>
  <si>
    <t>중소벤처기업진흥채권796(사)</t>
  </si>
  <si>
    <t>국고채권03250-5303(23-2)</t>
  </si>
  <si>
    <t>KR6138102F29</t>
  </si>
  <si>
    <t>138102</t>
  </si>
  <si>
    <t>SK지오센트릭23-2</t>
  </si>
  <si>
    <t>KR3561027284</t>
  </si>
  <si>
    <t>토지주택채권151</t>
  </si>
  <si>
    <t>국고채이자분리채권01860-3109</t>
  </si>
  <si>
    <t>KR2001011BC9</t>
  </si>
  <si>
    <t>서울특별시채권2021-08</t>
  </si>
  <si>
    <t>KR2001034B61</t>
  </si>
  <si>
    <t>KR6066562754</t>
  </si>
  <si>
    <t>한국중부발전38-2</t>
  </si>
  <si>
    <t>KR350104GA17</t>
  </si>
  <si>
    <t>한국주택금융공사MBS2021-3(1-6)(사)</t>
  </si>
  <si>
    <t>KR6017673EC3</t>
  </si>
  <si>
    <t>SK텔레콤89-3</t>
  </si>
  <si>
    <t>KRC0350C4534</t>
  </si>
  <si>
    <t>국고채이자분리채권01530-4503</t>
  </si>
  <si>
    <t>국고채권03250-2903(24-1)</t>
  </si>
  <si>
    <t>국고채권03750-3312(13-8)</t>
  </si>
  <si>
    <t>물가연동국고채권01125-3006(20-5)</t>
  </si>
  <si>
    <t>국고채권03125-5209(22-9)</t>
  </si>
  <si>
    <t>KR103502G636</t>
  </si>
  <si>
    <t>국고채권02000-4603(16-1)</t>
  </si>
  <si>
    <t>KR3561037291</t>
  </si>
  <si>
    <t>토지주택채권155</t>
  </si>
  <si>
    <t>KR6008671DB2</t>
  </si>
  <si>
    <t>008671</t>
  </si>
  <si>
    <t>신한투자증권2311-1</t>
  </si>
  <si>
    <t>KR352501GD50</t>
  </si>
  <si>
    <t>52501G</t>
  </si>
  <si>
    <t>한국자산관리공사채권제67회5005-22(사)</t>
  </si>
  <si>
    <t>국고채권02125-4703(17-1)</t>
  </si>
  <si>
    <t>국고채권02625-4803(18-2)</t>
  </si>
  <si>
    <t>KR350702GD85</t>
  </si>
  <si>
    <t>한국도로공사고속도로건설채권855</t>
  </si>
  <si>
    <t>국고채권03250-3306(23-5)</t>
  </si>
  <si>
    <t>국고채권02375-2712(17-7)</t>
  </si>
  <si>
    <t>KR3561057273</t>
  </si>
  <si>
    <t>561057</t>
  </si>
  <si>
    <t>토지주택채권149</t>
  </si>
  <si>
    <t>국고채권02500-5203(22-2)</t>
  </si>
  <si>
    <t>KR3561027235</t>
  </si>
  <si>
    <t>토지주택채권116</t>
  </si>
  <si>
    <t>국고채권03250-2803(23-1)</t>
  </si>
  <si>
    <t>KR3561057216</t>
  </si>
  <si>
    <t>토지주택채권96</t>
  </si>
  <si>
    <t>KRC0350C4062</t>
  </si>
  <si>
    <t>국고채이자분리채권02070-4006</t>
  </si>
  <si>
    <t>국고채권02375-2703(22-1)</t>
  </si>
  <si>
    <t>만기일</t>
    <phoneticPr fontId="1" type="noConversion"/>
  </si>
  <si>
    <t>민평3사 수익률(산출일)</t>
    <phoneticPr fontId="1" type="noConversion"/>
  </si>
  <si>
    <t>KR357402GF73</t>
  </si>
  <si>
    <t>57402G</t>
  </si>
  <si>
    <t>한국공항공사23</t>
  </si>
  <si>
    <t>KR6000122C46</t>
  </si>
  <si>
    <t>CJ대한통운99-2</t>
  </si>
  <si>
    <t>KRC0350C3593</t>
  </si>
  <si>
    <t>국고채이자분리채권01810-3509</t>
  </si>
  <si>
    <t>일자</t>
    <phoneticPr fontId="1" type="noConversion"/>
  </si>
  <si>
    <t>273130</t>
    <phoneticPr fontId="1" type="noConversion"/>
  </si>
  <si>
    <t>385540</t>
    <phoneticPr fontId="1" type="noConversion"/>
  </si>
  <si>
    <t>436140</t>
    <phoneticPr fontId="1" type="noConversion"/>
  </si>
  <si>
    <t>356540</t>
    <phoneticPr fontId="1" type="noConversion"/>
  </si>
  <si>
    <t>451540</t>
    <phoneticPr fontId="1" type="noConversion"/>
  </si>
  <si>
    <t>451000</t>
    <phoneticPr fontId="1" type="noConversion"/>
  </si>
  <si>
    <t>3사평균</t>
    <phoneticPr fontId="1" type="noConversion"/>
  </si>
  <si>
    <t>6사평균</t>
    <phoneticPr fontId="1" type="noConversion"/>
  </si>
  <si>
    <t>인포맥스 대분류</t>
    <phoneticPr fontId="1" type="noConversion"/>
  </si>
  <si>
    <t>인포맥스 중분류</t>
    <phoneticPr fontId="1" type="noConversion"/>
  </si>
  <si>
    <t>가중치(%)</t>
  </si>
  <si>
    <t>KAP Korea Total Market Bond Index((AA- or higher, TR)</t>
  </si>
  <si>
    <t>국채</t>
  </si>
  <si>
    <t xml:space="preserve">RF  </t>
  </si>
  <si>
    <t>KR101501DC14</t>
  </si>
  <si>
    <t>국민주택1종22-01</t>
  </si>
  <si>
    <t>KR101501DC22</t>
  </si>
  <si>
    <t>국민주택1종22-02</t>
  </si>
  <si>
    <t>KR101501DC30</t>
  </si>
  <si>
    <t>국민주택1종22-03</t>
  </si>
  <si>
    <t>KR101501DC48</t>
  </si>
  <si>
    <t>국민주택1종22-04</t>
  </si>
  <si>
    <t>KR101501DC55</t>
  </si>
  <si>
    <t>국민주택1종22-05</t>
  </si>
  <si>
    <t>KR101501DC63</t>
  </si>
  <si>
    <t>국민주택1종22-06</t>
  </si>
  <si>
    <t>KR101501DC71</t>
  </si>
  <si>
    <t>국민주택1종22-07</t>
  </si>
  <si>
    <t>KR101501DC89</t>
  </si>
  <si>
    <t>국민주택1종22-08</t>
  </si>
  <si>
    <t>KR101501DC97</t>
  </si>
  <si>
    <t>국민주택1종22-09</t>
  </si>
  <si>
    <t>KR101501DCA3</t>
  </si>
  <si>
    <t>국민주택1종22-10</t>
  </si>
  <si>
    <t>KR101501DCB1</t>
  </si>
  <si>
    <t>국민주택1종22-11</t>
  </si>
  <si>
    <t>KR101501DCC9</t>
  </si>
  <si>
    <t>국민주택1종22-12</t>
  </si>
  <si>
    <t>KR101501DD13</t>
  </si>
  <si>
    <t>국민주택1종23-01</t>
  </si>
  <si>
    <t>KR101501DD21</t>
  </si>
  <si>
    <t>국민주택1종23-02</t>
  </si>
  <si>
    <t>KR101501DD39</t>
  </si>
  <si>
    <t>국민주택1종23-03</t>
  </si>
  <si>
    <t>KR101501DD47</t>
  </si>
  <si>
    <t>국민주택1종23-04</t>
  </si>
  <si>
    <t>KR101501DD54</t>
  </si>
  <si>
    <t>국민주택1종23-05</t>
  </si>
  <si>
    <t>KR101501DD62</t>
  </si>
  <si>
    <t>국민주택1종23-06</t>
  </si>
  <si>
    <t>KR101501DD88</t>
  </si>
  <si>
    <t>국민주택1종23-08</t>
  </si>
  <si>
    <t>KR101501DD96</t>
  </si>
  <si>
    <t>국민주택1종23-09</t>
  </si>
  <si>
    <t>국민주택1종23-11</t>
  </si>
  <si>
    <t>KR101501DDC7</t>
  </si>
  <si>
    <t>국민주택1종23-12</t>
  </si>
  <si>
    <t>KR101501DE12</t>
  </si>
  <si>
    <t>국민주택1종24-01</t>
  </si>
  <si>
    <t>KR101501DE20</t>
  </si>
  <si>
    <t>국민주택1종24-02</t>
  </si>
  <si>
    <t>KR101501DE53</t>
  </si>
  <si>
    <t>국민주택1종24-05</t>
  </si>
  <si>
    <t>KR101501DE79</t>
  </si>
  <si>
    <t>국민주택1종24-07</t>
  </si>
  <si>
    <t>KR101501DE87</t>
  </si>
  <si>
    <t>국민주택1종24-08</t>
  </si>
  <si>
    <t>KR101501DE95</t>
  </si>
  <si>
    <t>국민주택1종24-09</t>
  </si>
  <si>
    <t>KR101501DEA9</t>
  </si>
  <si>
    <t>국민주택1종24-10</t>
  </si>
  <si>
    <t>KR101501DEC5</t>
  </si>
  <si>
    <t>국민주택1종24-12</t>
  </si>
  <si>
    <t>KR101501DF11</t>
  </si>
  <si>
    <t>국민주택1종25-01</t>
  </si>
  <si>
    <t>KR101501DF29</t>
  </si>
  <si>
    <t>국민주택1종25-02</t>
  </si>
  <si>
    <t>KR101501DF37</t>
  </si>
  <si>
    <t>국민주택1종25-03</t>
  </si>
  <si>
    <t>KR101501DF45</t>
  </si>
  <si>
    <t>국민주택1종25-04</t>
  </si>
  <si>
    <t>KR101501DF52</t>
  </si>
  <si>
    <t>국민주택1종25-05</t>
  </si>
  <si>
    <t>KR101501DF60</t>
  </si>
  <si>
    <t>국민주택1종25-06</t>
  </si>
  <si>
    <t>국민주택1종25-07</t>
  </si>
  <si>
    <t>KR101501DF86</t>
  </si>
  <si>
    <t>국민주택1종25-08</t>
  </si>
  <si>
    <t>KR101501DF94</t>
  </si>
  <si>
    <t>국민주택1종25-09</t>
  </si>
  <si>
    <t>KR101501DFA6</t>
  </si>
  <si>
    <t>국민주택1종25-10</t>
  </si>
  <si>
    <t>KR101501DFB4</t>
  </si>
  <si>
    <t>국민주택1종25-11</t>
  </si>
  <si>
    <t>KR101501DFC2</t>
  </si>
  <si>
    <t>국민주택1종25-12</t>
  </si>
  <si>
    <t>KR101501DG10</t>
  </si>
  <si>
    <t>국민주택1종26-01</t>
  </si>
  <si>
    <t>국민주택1종26-02</t>
  </si>
  <si>
    <t>KR101501DG36</t>
  </si>
  <si>
    <t>국민주택1종26-03</t>
  </si>
  <si>
    <t>KR101501DG44</t>
  </si>
  <si>
    <t>국민주택1종26-04</t>
  </si>
  <si>
    <t>KR101501DG51</t>
  </si>
  <si>
    <t>국민주택1종26-05</t>
  </si>
  <si>
    <t>KR102701GG21</t>
  </si>
  <si>
    <t>외평채권02750-2702(26-2)</t>
  </si>
  <si>
    <t>KR102701GG39</t>
  </si>
  <si>
    <t>외평채권02875-2703(26-3)</t>
  </si>
  <si>
    <t>KR102701GG47</t>
  </si>
  <si>
    <t>외평채권03000-2704(26-4)</t>
  </si>
  <si>
    <t>KR102701GG54</t>
  </si>
  <si>
    <t>외평채권03250-2705(26-5)</t>
  </si>
  <si>
    <t>KR102701GG62</t>
  </si>
  <si>
    <t>외평채권03250-2706(26-6)</t>
  </si>
  <si>
    <t>국고03000-4212(국고12-5)</t>
  </si>
  <si>
    <t>국고02375-2703(국고22-1)</t>
  </si>
  <si>
    <t>국고03125-2709(국고22-8)</t>
  </si>
  <si>
    <t>국고03250-2803(국고23-1)</t>
  </si>
  <si>
    <t>국고03500-2809(국고23-6)</t>
  </si>
  <si>
    <t>국고03250-2903(국고24-1)</t>
  </si>
  <si>
    <t>국고03250-2706(국고24-4)</t>
  </si>
  <si>
    <t>국고03000-2909(국고24-7)</t>
  </si>
  <si>
    <t>국고02875-2712(국고24-12)</t>
  </si>
  <si>
    <t>KR103501GF30</t>
  </si>
  <si>
    <t>국고02625-2703(국고25-1)</t>
  </si>
  <si>
    <t>국고02250-2806(국고25-4)</t>
  </si>
  <si>
    <t>KR103501GF97</t>
  </si>
  <si>
    <t>국고02250-2709(국고25-6)</t>
  </si>
  <si>
    <t>국고02750-2812(국고25-10)</t>
  </si>
  <si>
    <t>국고03500-5603(국고26-2)</t>
  </si>
  <si>
    <t>국고03500-2906(국고26-5)</t>
  </si>
  <si>
    <t>KR10350270C0</t>
  </si>
  <si>
    <t>국고04750-3012(국고10-7)</t>
  </si>
  <si>
    <t>국고04000-3112(국고11-7)</t>
  </si>
  <si>
    <t>국고05500-2803(국고08-2)</t>
  </si>
  <si>
    <t>국고05500-2912(국고09-5)</t>
  </si>
  <si>
    <t>국고02000-4603(국고16-1)</t>
  </si>
  <si>
    <t>국고02125-4703(국고17-1)</t>
  </si>
  <si>
    <t>국고02250-3709(국고17-5)</t>
  </si>
  <si>
    <t>국고02375-2712(국고17-7)</t>
  </si>
  <si>
    <t>국고02625-4803(국고18-2)</t>
  </si>
  <si>
    <t>국고02625-2806(국고18-4)</t>
  </si>
  <si>
    <t>국고02375-3809(국고18-7)</t>
  </si>
  <si>
    <t>국고02375-2812(국고18-10)</t>
  </si>
  <si>
    <t>국고02000-4903(국고19-2)</t>
  </si>
  <si>
    <t>국고01875-2906(국고19-4)</t>
  </si>
  <si>
    <t>국고01125-3909(국고19-6)</t>
  </si>
  <si>
    <t>국고01375-2912(국고19-8)</t>
  </si>
  <si>
    <t>국고01500-5003(국고20-2)</t>
  </si>
  <si>
    <t>국고01375-3006(국고20-4)</t>
  </si>
  <si>
    <t>국고01500-4009(국고20-7)</t>
  </si>
  <si>
    <t>국고01500-3012(국고20-9)</t>
  </si>
  <si>
    <t>국고01875-5103(국고21-2)</t>
  </si>
  <si>
    <t>국고02000-3106(국고21-5)</t>
  </si>
  <si>
    <t>국고02375-3112(국고21-11)</t>
  </si>
  <si>
    <t>국고02500-5203(국고22-2)</t>
  </si>
  <si>
    <t>국고03375-3206(국고22-5)</t>
  </si>
  <si>
    <t>국고03125-5209(국고22-9)</t>
  </si>
  <si>
    <t>국고04250-3212(국고22-14)</t>
  </si>
  <si>
    <t>국고03250-5303(국고23-2)</t>
  </si>
  <si>
    <t>국고03250-3306(국고23-5)</t>
  </si>
  <si>
    <t>국고03625-5309(국고23-7)</t>
  </si>
  <si>
    <t>국고04125-3312(국고23-11)</t>
  </si>
  <si>
    <t>국고03250-5403(국고24-2)</t>
  </si>
  <si>
    <t>국고03500-3406(국고24-5)</t>
  </si>
  <si>
    <t>국고02750-5409(국고24-8)</t>
  </si>
  <si>
    <t>국고03000-3412(국고24-13)</t>
  </si>
  <si>
    <t>국고02625-5503(국고25-2)</t>
  </si>
  <si>
    <t>국고02625-3506(국고25-5)</t>
  </si>
  <si>
    <t>국고02625-5509(국고25-7)</t>
  </si>
  <si>
    <t>국고03250-3512(국고25-11)</t>
  </si>
  <si>
    <t>KR103502GG38</t>
  </si>
  <si>
    <t>국고03000-2803(국고26-1)</t>
  </si>
  <si>
    <t>KR103502GG61</t>
  </si>
  <si>
    <t>물가01125-3606(26-4)</t>
  </si>
  <si>
    <t>국고05250-2703(국고07-3)</t>
  </si>
  <si>
    <t>KR103503G691</t>
  </si>
  <si>
    <t>국고01500-6609(국고16-9)</t>
  </si>
  <si>
    <t>국고02000-6809(국고18-8)</t>
  </si>
  <si>
    <t>KR103503GA90</t>
  </si>
  <si>
    <t>국고01625-7009(국고20-10)</t>
  </si>
  <si>
    <t>국고01875-4109(국고21-9)</t>
  </si>
  <si>
    <t>KR103503GC64</t>
  </si>
  <si>
    <t>물가01625-3206(22-6)</t>
  </si>
  <si>
    <t>KR103503GE62</t>
  </si>
  <si>
    <t>물가00750-3406(24-6)</t>
  </si>
  <si>
    <t>국고02625-3003(국고25-3)</t>
  </si>
  <si>
    <t>국고02500-3009(국고25-8)</t>
  </si>
  <si>
    <t>국고03375-3103(국고26-3)</t>
  </si>
  <si>
    <t>국고04250-3606(국고26-6)</t>
  </si>
  <si>
    <t>국고03250-4209(국고22-11)</t>
  </si>
  <si>
    <t>국고03875-4309(국고23-9)</t>
  </si>
  <si>
    <t>국고02875-4409(국고24-10)</t>
  </si>
  <si>
    <t>국고02750-4509(국고25-9)</t>
  </si>
  <si>
    <t>국고03500-7209(국고22-12)</t>
  </si>
  <si>
    <t>국고02750-7409(국고24-11)</t>
  </si>
  <si>
    <t>지방채</t>
  </si>
  <si>
    <t>KR20010119A4</t>
  </si>
  <si>
    <t>서울특별시채권2019-01</t>
  </si>
  <si>
    <t>KR20010119C0</t>
  </si>
  <si>
    <t>서울특별시채권2019-06</t>
  </si>
  <si>
    <t>KR2001011A77</t>
  </si>
  <si>
    <t>서울특별시채권2020-04</t>
  </si>
  <si>
    <t>KR2001011B50</t>
  </si>
  <si>
    <t>서울특별시채권2021-03</t>
  </si>
  <si>
    <t>KR2001011B68</t>
  </si>
  <si>
    <t>서울특별시채권2021-04</t>
  </si>
  <si>
    <t>KR2001011E99</t>
  </si>
  <si>
    <t>서울특별시채권2024-1</t>
  </si>
  <si>
    <t>KR2001011EC3</t>
  </si>
  <si>
    <t>서울특별시채권2024-2</t>
  </si>
  <si>
    <t>KR2001011F31</t>
  </si>
  <si>
    <t>서울특별시채권2025-1</t>
  </si>
  <si>
    <t>KR2001011F49</t>
  </si>
  <si>
    <t>서울특별시채권2025-2</t>
  </si>
  <si>
    <t>KR2001011F72</t>
  </si>
  <si>
    <t>서울특별시채권2025-3</t>
  </si>
  <si>
    <t>KR2001011FA4</t>
  </si>
  <si>
    <t>서울특별시채권2025-4</t>
  </si>
  <si>
    <t>KR2001011FB2</t>
  </si>
  <si>
    <t>서울특별시채권2025-5</t>
  </si>
  <si>
    <t>KR2001011FC0</t>
  </si>
  <si>
    <t>서울특별시채권2025-6</t>
  </si>
  <si>
    <t>KR2001011G30</t>
  </si>
  <si>
    <t>서울특별시채권2026-1</t>
  </si>
  <si>
    <t>KR20010219B0</t>
  </si>
  <si>
    <t>서울특별시채권2019-03</t>
  </si>
  <si>
    <t>KR2001021AB2</t>
  </si>
  <si>
    <t>서울특별시채권2020-08</t>
  </si>
  <si>
    <t>KR2001021BB0</t>
  </si>
  <si>
    <t>서울특별시채권2021-06</t>
  </si>
  <si>
    <t>KR2001021BC8</t>
  </si>
  <si>
    <t>서울특별시채권2021-09</t>
  </si>
  <si>
    <t>KR2001021EC2</t>
  </si>
  <si>
    <t>서울특별시채권2024-3</t>
  </si>
  <si>
    <t>KR2001021FC9</t>
  </si>
  <si>
    <t>서울특별시채권2025-7</t>
  </si>
  <si>
    <t>KR2001024A15</t>
  </si>
  <si>
    <t>서울도시철도20-01</t>
  </si>
  <si>
    <t>KR2001024B55</t>
  </si>
  <si>
    <t>서울도시철도21-05</t>
  </si>
  <si>
    <t>KR2001024B89</t>
  </si>
  <si>
    <t>서울도시철도21-08</t>
  </si>
  <si>
    <t>KR2001024B97</t>
  </si>
  <si>
    <t>서울도시철도21-09</t>
  </si>
  <si>
    <t>KR2001024BA6</t>
  </si>
  <si>
    <t>서울도시철도21-10</t>
  </si>
  <si>
    <t>KR2001024C13</t>
  </si>
  <si>
    <t>서울도시철도22-01</t>
  </si>
  <si>
    <t>KR2001024C21</t>
  </si>
  <si>
    <t>서울도시철도22-02</t>
  </si>
  <si>
    <t>KR2001024C39</t>
  </si>
  <si>
    <t>서울도시철도22-03</t>
  </si>
  <si>
    <t>KR2001024C47</t>
  </si>
  <si>
    <t>서울도시철도22-04</t>
  </si>
  <si>
    <t>KR2001024C54</t>
  </si>
  <si>
    <t>서울도시철도22-05</t>
  </si>
  <si>
    <t>KR2001024C62</t>
  </si>
  <si>
    <t>서울도시철도22-06</t>
  </si>
  <si>
    <t>KR2001024C70</t>
  </si>
  <si>
    <t>서울도시철도22-07</t>
  </si>
  <si>
    <t>KR2001024C88</t>
  </si>
  <si>
    <t>서울도시철도22-08</t>
  </si>
  <si>
    <t>KR2001024C96</t>
  </si>
  <si>
    <t>서울도시철도22-09</t>
  </si>
  <si>
    <t>KR2001024CA4</t>
  </si>
  <si>
    <t>서울도시철도22-10</t>
  </si>
  <si>
    <t>KR2001024CB2</t>
  </si>
  <si>
    <t>서울도시철도22-11</t>
  </si>
  <si>
    <t>KR2001024CC0</t>
  </si>
  <si>
    <t>서울도시철도22-12</t>
  </si>
  <si>
    <t>KR2001024D12</t>
  </si>
  <si>
    <t>서울도시철도23-01</t>
  </si>
  <si>
    <t>KR2001024D20</t>
  </si>
  <si>
    <t>서울도시철도23-02</t>
  </si>
  <si>
    <t>KR2001024D38</t>
  </si>
  <si>
    <t>서울도시철도23-03</t>
  </si>
  <si>
    <t>KR2001024D46</t>
  </si>
  <si>
    <t>서울도시철도23-04</t>
  </si>
  <si>
    <t>KR2001024D53</t>
  </si>
  <si>
    <t>서울도시철도23-05</t>
  </si>
  <si>
    <t>KR2001024D87</t>
  </si>
  <si>
    <t>서울도시철도23-08</t>
  </si>
  <si>
    <t>KR2001024DC8</t>
  </si>
  <si>
    <t>서울도시철도23-12</t>
  </si>
  <si>
    <t>KR2001024E45</t>
  </si>
  <si>
    <t>서울도시철도24-04</t>
  </si>
  <si>
    <t>KR2001024E52</t>
  </si>
  <si>
    <t>서울도시철도24-05</t>
  </si>
  <si>
    <t>KR2001024E78</t>
  </si>
  <si>
    <t>서울도시철도24-07</t>
  </si>
  <si>
    <t>KR2001024EC6</t>
  </si>
  <si>
    <t>서울도시철도24-12</t>
  </si>
  <si>
    <t>KR2001024F36</t>
  </si>
  <si>
    <t>서울도시철도25-03</t>
  </si>
  <si>
    <t>KR2001024F93</t>
  </si>
  <si>
    <t>서울도시철도25-09</t>
  </si>
  <si>
    <t>KR2001024FC3</t>
  </si>
  <si>
    <t>서울도시철도25-12</t>
  </si>
  <si>
    <t>KR2001024G19</t>
  </si>
  <si>
    <t>서울도시철도26-01</t>
  </si>
  <si>
    <t>KR20010319B8</t>
  </si>
  <si>
    <t>서울특별시채권2019-04</t>
  </si>
  <si>
    <t>서울도시철도21-06</t>
  </si>
  <si>
    <t>KR2001034BB3</t>
  </si>
  <si>
    <t>서울도시철도21-11</t>
  </si>
  <si>
    <t>KR2001034BC1</t>
  </si>
  <si>
    <t>서울도시철도21-12</t>
  </si>
  <si>
    <t>KR20010419B6</t>
  </si>
  <si>
    <t>서울특별시채권2019-05</t>
  </si>
  <si>
    <t>KR2001041FC7</t>
  </si>
  <si>
    <t>서울특별시채권2025-9</t>
  </si>
  <si>
    <t>KR2001044B44</t>
  </si>
  <si>
    <t>서울도시철도21-04</t>
  </si>
  <si>
    <t>KR2001051AB9</t>
  </si>
  <si>
    <t>서울특별시채권2020-11</t>
  </si>
  <si>
    <t>KR2001051FC6</t>
  </si>
  <si>
    <t>서울특별시채권2025-10</t>
  </si>
  <si>
    <t>KR2001054B74</t>
  </si>
  <si>
    <t>서울도시철도21-07</t>
  </si>
  <si>
    <t>KR2001094B35</t>
  </si>
  <si>
    <t>서울도시철도21-03</t>
  </si>
  <si>
    <t>서울도시철도21-02</t>
  </si>
  <si>
    <t>KR2001274A61</t>
  </si>
  <si>
    <t>서울도시철도20-06</t>
  </si>
  <si>
    <t>서울도시철도20-10</t>
  </si>
  <si>
    <t>KR2001274AC5</t>
  </si>
  <si>
    <t>서울도시철도20-12</t>
  </si>
  <si>
    <t>KR2001274B11</t>
  </si>
  <si>
    <t>서울도시철도21-01</t>
  </si>
  <si>
    <t>KR2001284A77</t>
  </si>
  <si>
    <t>서울도시철도20-07</t>
  </si>
  <si>
    <t>KR2001284A85</t>
  </si>
  <si>
    <t>서울도시철도20-08</t>
  </si>
  <si>
    <t>서울도시철도20-11</t>
  </si>
  <si>
    <t>KR2001294A59</t>
  </si>
  <si>
    <t>서울도시철도20-05</t>
  </si>
  <si>
    <t>KR2001304A99</t>
  </si>
  <si>
    <t>서울도시철도20-09</t>
  </si>
  <si>
    <t>KR2003011F86</t>
  </si>
  <si>
    <t>대전광역시채권2025-1</t>
  </si>
  <si>
    <t>KR2003011F94</t>
  </si>
  <si>
    <t>대전광역시채권2025-2</t>
  </si>
  <si>
    <t>KR2004011B88</t>
  </si>
  <si>
    <t>인천지방채42</t>
  </si>
  <si>
    <t>KR2004011G59</t>
  </si>
  <si>
    <t>인천지방채2026-1</t>
  </si>
  <si>
    <t>KR2005011EC9</t>
  </si>
  <si>
    <t>광주광역시지방채2024-02</t>
  </si>
  <si>
    <t>KR2005011FA0</t>
  </si>
  <si>
    <t>광주광역시지방채2025-01</t>
  </si>
  <si>
    <t>KR2005021FB7</t>
  </si>
  <si>
    <t>광주광역시지방채2025-02</t>
  </si>
  <si>
    <t>KR2005031A66</t>
  </si>
  <si>
    <t>광주광역시지방채2020-03</t>
  </si>
  <si>
    <t>KR2006011C33</t>
  </si>
  <si>
    <t>부산광역시채권2022-1</t>
  </si>
  <si>
    <t>KR2006011D65</t>
  </si>
  <si>
    <t>부산광역시채권2023-1</t>
  </si>
  <si>
    <t>KR2006011E31</t>
  </si>
  <si>
    <t>부산광역시채권2024-1</t>
  </si>
  <si>
    <t>KR2006011EC8</t>
  </si>
  <si>
    <t>부산광역시채권2024-3</t>
  </si>
  <si>
    <t>KR2006011F14</t>
  </si>
  <si>
    <t>부산광역시채권2025-1</t>
  </si>
  <si>
    <t>KR2006011F22</t>
  </si>
  <si>
    <t>부산광역시채권2025-2</t>
  </si>
  <si>
    <t>KR2006011F30</t>
  </si>
  <si>
    <t>부산광역시채권2025-3</t>
  </si>
  <si>
    <t>KR2006011F55</t>
  </si>
  <si>
    <t>부산광역시채권2025-5</t>
  </si>
  <si>
    <t>KR2006011F71</t>
  </si>
  <si>
    <t>부산광역시채권2025-6</t>
  </si>
  <si>
    <t>KR2006011F89</t>
  </si>
  <si>
    <t>부산광역시채권2025-7</t>
  </si>
  <si>
    <t>KR2006021A58</t>
  </si>
  <si>
    <t>부산광역시채권2020-9</t>
  </si>
  <si>
    <t>KR2006021B73</t>
  </si>
  <si>
    <t>부산광역시채권2021-4</t>
  </si>
  <si>
    <t>KR2006021G45</t>
  </si>
  <si>
    <t>부산광역시채권2026-4</t>
  </si>
  <si>
    <t>KR2006021G60</t>
  </si>
  <si>
    <t>부산광역시채권2026-6</t>
  </si>
  <si>
    <t>KR2006031A56</t>
  </si>
  <si>
    <t>부산광역시채권2020-10</t>
  </si>
  <si>
    <t>KR2006041G33</t>
  </si>
  <si>
    <t>부산광역시채권2026-3</t>
  </si>
  <si>
    <t>KR2006121G28</t>
  </si>
  <si>
    <t>부산광역시채권2026-2</t>
  </si>
  <si>
    <t>KR2006161G11</t>
  </si>
  <si>
    <t>부산광역시채권2026-1</t>
  </si>
  <si>
    <t>KR2007011C31</t>
  </si>
  <si>
    <t>대구광역시채권2022-1</t>
  </si>
  <si>
    <t>KR2007011F20</t>
  </si>
  <si>
    <t>대구광역시채권2025-1</t>
  </si>
  <si>
    <t>KR2007011G11</t>
  </si>
  <si>
    <t>대구광역시채권2026-1</t>
  </si>
  <si>
    <t>KR2007011G29</t>
  </si>
  <si>
    <t>대구광역시채권2026-2</t>
  </si>
  <si>
    <t>KR2007041A29</t>
  </si>
  <si>
    <t>대구광역시채권2020-4</t>
  </si>
  <si>
    <t>KR2044011F23</t>
  </si>
  <si>
    <t>경기도2025-1</t>
  </si>
  <si>
    <t>KR2044011F31</t>
  </si>
  <si>
    <t>경기도2025-2</t>
  </si>
  <si>
    <t>KR2044011G22</t>
  </si>
  <si>
    <t>경기도2026-1</t>
  </si>
  <si>
    <t>KR2044011G55</t>
  </si>
  <si>
    <t>경기도2026-2</t>
  </si>
  <si>
    <t>KR2044022C15</t>
  </si>
  <si>
    <t>경기지역개발22-01</t>
  </si>
  <si>
    <t>KR2044022C23</t>
  </si>
  <si>
    <t>경기지역개발22-02</t>
  </si>
  <si>
    <t>KR2044022C31</t>
  </si>
  <si>
    <t>경기지역개발22-03</t>
  </si>
  <si>
    <t>KR2044022C49</t>
  </si>
  <si>
    <t>경기지역개발22-04</t>
  </si>
  <si>
    <t>KR2044022C56</t>
  </si>
  <si>
    <t>경기지역개발22-05</t>
  </si>
  <si>
    <t>KR2044022C64</t>
  </si>
  <si>
    <t>경기지역개발22-06</t>
  </si>
  <si>
    <t>KR2044022C72</t>
  </si>
  <si>
    <t>경기지역개발22-07</t>
  </si>
  <si>
    <t>KR2044022C80</t>
  </si>
  <si>
    <t>경기지역개발22-08</t>
  </si>
  <si>
    <t>KR2044022C98</t>
  </si>
  <si>
    <t>경기지역개발22-09</t>
  </si>
  <si>
    <t>KR2044022CA7</t>
  </si>
  <si>
    <t>경기지역개발22-10</t>
  </si>
  <si>
    <t>KR2044022CB5</t>
  </si>
  <si>
    <t>경기지역개발22-11</t>
  </si>
  <si>
    <t>KR2044022D14</t>
  </si>
  <si>
    <t>경기지역개발23-01</t>
  </si>
  <si>
    <t>KR2044022D48</t>
  </si>
  <si>
    <t>경기지역개발23-04</t>
  </si>
  <si>
    <t>KR2044022D55</t>
  </si>
  <si>
    <t>경기지역개발23-05</t>
  </si>
  <si>
    <t>KR2044022D63</t>
  </si>
  <si>
    <t>경기지역개발23-06</t>
  </si>
  <si>
    <t>KR2044022D71</t>
  </si>
  <si>
    <t>경기지역개발23-07</t>
  </si>
  <si>
    <t>KR2044022D89</t>
  </si>
  <si>
    <t>경기지역개발23-08</t>
  </si>
  <si>
    <t>KR2044022D97</t>
  </si>
  <si>
    <t>경기지역개발23-09</t>
  </si>
  <si>
    <t>KR2044022DA5</t>
  </si>
  <si>
    <t>경기지역개발23-10</t>
  </si>
  <si>
    <t>KR2044022DB3</t>
  </si>
  <si>
    <t>경기지역개발23-11</t>
  </si>
  <si>
    <t>KR2044022DC1</t>
  </si>
  <si>
    <t>경기지역개발23-12</t>
  </si>
  <si>
    <t>KR2044022E13</t>
  </si>
  <si>
    <t>경기지역개발24-01</t>
  </si>
  <si>
    <t>KR2044022E21</t>
  </si>
  <si>
    <t>경기지역개발24-02</t>
  </si>
  <si>
    <t>KR2044022E39</t>
  </si>
  <si>
    <t>경기지역개발24-03</t>
  </si>
  <si>
    <t>KR2044022E47</t>
  </si>
  <si>
    <t>경기지역개발24-04</t>
  </si>
  <si>
    <t>KR2044022E62</t>
  </si>
  <si>
    <t>경기지역개발24-06</t>
  </si>
  <si>
    <t>KR2044022E70</t>
  </si>
  <si>
    <t>경기지역개발24-07</t>
  </si>
  <si>
    <t>KR2044022E96</t>
  </si>
  <si>
    <t>경기지역개발24-09</t>
  </si>
  <si>
    <t>KR2044022EA3</t>
  </si>
  <si>
    <t>경기지역개발24-10</t>
  </si>
  <si>
    <t>KR2044022EB1</t>
  </si>
  <si>
    <t>경기지역개발24-11</t>
  </si>
  <si>
    <t>KR2044022EC9</t>
  </si>
  <si>
    <t>경기지역개발24-12</t>
  </si>
  <si>
    <t>KR2044022F12</t>
  </si>
  <si>
    <t>경기지역개발25-01</t>
  </si>
  <si>
    <t>KR2044022F20</t>
  </si>
  <si>
    <t>경기지역개발25-02</t>
  </si>
  <si>
    <t>KR2044022F38</t>
  </si>
  <si>
    <t>경기지역개발25-03</t>
  </si>
  <si>
    <t>KR2044022F46</t>
  </si>
  <si>
    <t>경기지역개발25-04</t>
  </si>
  <si>
    <t>KR2044022F53</t>
  </si>
  <si>
    <t>경기지역개발25-05</t>
  </si>
  <si>
    <t>KR2044022F61</t>
  </si>
  <si>
    <t>경기지역개발25-06</t>
  </si>
  <si>
    <t>KR2044022F79</t>
  </si>
  <si>
    <t>경기지역개발25-07</t>
  </si>
  <si>
    <t>KR2044022F87</t>
  </si>
  <si>
    <t>경기지역개발25-08</t>
  </si>
  <si>
    <t>KR2044022F95</t>
  </si>
  <si>
    <t>경기지역개발25-09</t>
  </si>
  <si>
    <t>KR2044022FB8</t>
  </si>
  <si>
    <t>경기지역개발25-11</t>
  </si>
  <si>
    <t>KR2044022FC6</t>
  </si>
  <si>
    <t>경기지역개발25-12</t>
  </si>
  <si>
    <t>KR2044022G11</t>
  </si>
  <si>
    <t>경기지역개발26-01</t>
  </si>
  <si>
    <t>KR2044022G37</t>
  </si>
  <si>
    <t>경기지역개발26-03</t>
  </si>
  <si>
    <t>KR2044032E52</t>
  </si>
  <si>
    <t>경기지역개발24-05</t>
  </si>
  <si>
    <t>KR2044032E86</t>
  </si>
  <si>
    <t>경기지역개발24-08</t>
  </si>
  <si>
    <t>KR2103011FC7</t>
  </si>
  <si>
    <t>전주시채권2025-1</t>
  </si>
  <si>
    <t>통안채</t>
  </si>
  <si>
    <t>KR310101GF43</t>
  </si>
  <si>
    <t>통안02620-2704-02</t>
  </si>
  <si>
    <t>KR310101GF76</t>
  </si>
  <si>
    <t>통안02400-2707-02</t>
  </si>
  <si>
    <t>KR310101GFA5</t>
  </si>
  <si>
    <t>통안02500-2710-02</t>
  </si>
  <si>
    <t>KR310101GG18</t>
  </si>
  <si>
    <t>통안02840-2801-02</t>
  </si>
  <si>
    <t>KR310101GG34</t>
  </si>
  <si>
    <t>통안02700-2703-01</t>
  </si>
  <si>
    <t>KR310101GG42</t>
  </si>
  <si>
    <t>통안03420-2804-02</t>
  </si>
  <si>
    <t>KR310101GG59</t>
  </si>
  <si>
    <t>통안02900-2705-01</t>
  </si>
  <si>
    <t>KR310102GE35</t>
  </si>
  <si>
    <t>통안03430-2703-03</t>
  </si>
  <si>
    <t>KR310102GE92</t>
  </si>
  <si>
    <t>통안02940-2709-03</t>
  </si>
  <si>
    <t>KR310102GF34</t>
  </si>
  <si>
    <t>통안02690-2803-03</t>
  </si>
  <si>
    <t>KR310102GF91</t>
  </si>
  <si>
    <t>통안02460-2809-03</t>
  </si>
  <si>
    <t>KR310102GG33</t>
  </si>
  <si>
    <t>통안03340-2903-03</t>
  </si>
  <si>
    <t>금융채</t>
  </si>
  <si>
    <t xml:space="preserve">AAA </t>
  </si>
  <si>
    <t>KR310201AG21</t>
  </si>
  <si>
    <t>산금26신할0100-0203-1</t>
  </si>
  <si>
    <t>KR310201AG39</t>
  </si>
  <si>
    <t>산금26신할0010-0317-1</t>
  </si>
  <si>
    <t>KR310201AG47</t>
  </si>
  <si>
    <t>산금26신할0011-0409-1</t>
  </si>
  <si>
    <t>KR310201GCB8</t>
  </si>
  <si>
    <t>산금22신이0500-1101-2</t>
  </si>
  <si>
    <t>산금23신이0500-0103-1</t>
  </si>
  <si>
    <t>KR310201GD28</t>
  </si>
  <si>
    <t>산금23신이0500-0209-1</t>
  </si>
  <si>
    <t>KR310201GD69</t>
  </si>
  <si>
    <t>산금23신이0500-0608-1</t>
  </si>
  <si>
    <t>KR310201GEB4</t>
  </si>
  <si>
    <t>산금24신이0206-1101-1</t>
  </si>
  <si>
    <t>KR310201GF59</t>
  </si>
  <si>
    <t>산금25신이0200-0508-2</t>
  </si>
  <si>
    <t>KR310201GF67</t>
  </si>
  <si>
    <t>산금25신이0206-0604-2</t>
  </si>
  <si>
    <t>KR310201GF83</t>
  </si>
  <si>
    <t>산금25신이0200-0804-2</t>
  </si>
  <si>
    <t>KR310201GF91</t>
  </si>
  <si>
    <t>산금25신이0200-0901-1</t>
  </si>
  <si>
    <t>KR310201GG17</t>
  </si>
  <si>
    <t>산금26신이0200-0108-1</t>
  </si>
  <si>
    <t>KR310201GG25</t>
  </si>
  <si>
    <t>산금26신이0106-0204-1</t>
  </si>
  <si>
    <t>KR310201GG41</t>
  </si>
  <si>
    <t>산금26신이0106-0401-1</t>
  </si>
  <si>
    <t>KR310201GG58</t>
  </si>
  <si>
    <t>산금26신이0200-0507-1</t>
  </si>
  <si>
    <t>KR310201GG66</t>
  </si>
  <si>
    <t>산금26신이0200-0604-2</t>
  </si>
  <si>
    <t>KR310202AG12</t>
  </si>
  <si>
    <t>산금26신할0100-0129-1</t>
  </si>
  <si>
    <t>KR310202AG20</t>
  </si>
  <si>
    <t>산금26신할0100-0212-1</t>
  </si>
  <si>
    <t>KR310202AG46</t>
  </si>
  <si>
    <t>산금26신할0011-0421-1</t>
  </si>
  <si>
    <t>KR310202GC44</t>
  </si>
  <si>
    <t>산금22신이0500-0407-3</t>
  </si>
  <si>
    <t>KR310202GC93</t>
  </si>
  <si>
    <t>산금22신이0500-0908-2</t>
  </si>
  <si>
    <t>KR310202GD35</t>
  </si>
  <si>
    <t>산금23신이0500-0314-2</t>
  </si>
  <si>
    <t>KR310202GE91</t>
  </si>
  <si>
    <t>산금24신이0300-0902-2</t>
  </si>
  <si>
    <t>KR310202GF33</t>
  </si>
  <si>
    <t>산금25신이0200-0307-2</t>
  </si>
  <si>
    <t>KR310202GF41</t>
  </si>
  <si>
    <t>산금25신이0200-0402-1</t>
  </si>
  <si>
    <t>KR310202GF58</t>
  </si>
  <si>
    <t>산금25신이0200-0512-2</t>
  </si>
  <si>
    <t>KR310202GF82</t>
  </si>
  <si>
    <t>산금25신이0206-0805-1</t>
  </si>
  <si>
    <t>KR310202GF90</t>
  </si>
  <si>
    <t>산금25신이0106-0902-1</t>
  </si>
  <si>
    <t>KR310202GFA1</t>
  </si>
  <si>
    <t>산금25신이0106-1001-2</t>
  </si>
  <si>
    <t>KR310202GFB9</t>
  </si>
  <si>
    <t>산금25신이0200-1104-3</t>
  </si>
  <si>
    <t>KR310202GFC7</t>
  </si>
  <si>
    <t>산금25신이0106-1202-1</t>
  </si>
  <si>
    <t>KR310202GG16</t>
  </si>
  <si>
    <t>산금26신이0106-0112-1</t>
  </si>
  <si>
    <t>KR310202GG24</t>
  </si>
  <si>
    <t>산금26신이0300-0205-1</t>
  </si>
  <si>
    <t>KR310202GG32</t>
  </si>
  <si>
    <t>산금26신이0200-0304-2</t>
  </si>
  <si>
    <t>KR310203AG29</t>
  </si>
  <si>
    <t>산금26신할0011-0225-1</t>
  </si>
  <si>
    <t>KR310203GEA2</t>
  </si>
  <si>
    <t>산금24신이0300-1014-2</t>
  </si>
  <si>
    <t>KR310203GF24</t>
  </si>
  <si>
    <t>산금25신이0200-0218-1</t>
  </si>
  <si>
    <t>KR310203GF57</t>
  </si>
  <si>
    <t>산금25신이0206-0513-1</t>
  </si>
  <si>
    <t>KR310203GF65</t>
  </si>
  <si>
    <t>산금25신이0206-0605-2</t>
  </si>
  <si>
    <t>KR310203GF73</t>
  </si>
  <si>
    <t>산금25신이0200-0711-2</t>
  </si>
  <si>
    <t>KR310203GF99</t>
  </si>
  <si>
    <t>산금25신이0206-0902-2</t>
  </si>
  <si>
    <t>KR310203GFA9</t>
  </si>
  <si>
    <t>산금25신이0200-1001-3</t>
  </si>
  <si>
    <t>KR310203GFB7</t>
  </si>
  <si>
    <t>산금25신이0106-1106-1</t>
  </si>
  <si>
    <t>KR310203GFC5</t>
  </si>
  <si>
    <t>산금25신이0206-1202-2</t>
  </si>
  <si>
    <t>KR310203GG15</t>
  </si>
  <si>
    <t>산금26신이0206-0112-2</t>
  </si>
  <si>
    <t>KR310203GG23</t>
  </si>
  <si>
    <t>산금26신이0200-0206-1</t>
  </si>
  <si>
    <t>KR310203GG31</t>
  </si>
  <si>
    <t>산금26신이0206-0305-1</t>
  </si>
  <si>
    <t>KR310203GG49</t>
  </si>
  <si>
    <t>산금26신이0300-0403-2</t>
  </si>
  <si>
    <t>KR310203GG56</t>
  </si>
  <si>
    <t>산금26신이0109-0508-2</t>
  </si>
  <si>
    <t>KR310204GC67</t>
  </si>
  <si>
    <t>산금22신이0500-0603-2</t>
  </si>
  <si>
    <t>KR310204GCB2</t>
  </si>
  <si>
    <t>산금22신이0500-1110-3</t>
  </si>
  <si>
    <t>KR310204GD25</t>
  </si>
  <si>
    <t>산금23신이0400-0216-1</t>
  </si>
  <si>
    <t>KR310204GD58</t>
  </si>
  <si>
    <t>산금23신이0400-0503-2</t>
  </si>
  <si>
    <t>KR310204GD66</t>
  </si>
  <si>
    <t>산금23신이0400-0613-1</t>
  </si>
  <si>
    <t>KR310204GEB8</t>
  </si>
  <si>
    <t>산금24신이0206-1108-2</t>
  </si>
  <si>
    <t>KR310204GF23</t>
  </si>
  <si>
    <t>산금25신이0206-0219-2</t>
  </si>
  <si>
    <t>KR310204GF56</t>
  </si>
  <si>
    <t>산금25신이0200-0515-1</t>
  </si>
  <si>
    <t>KR310204GF64</t>
  </si>
  <si>
    <t>산금25신이0200-0609-2</t>
  </si>
  <si>
    <t>KR310204GF72</t>
  </si>
  <si>
    <t>산금25신이0206-0714-1</t>
  </si>
  <si>
    <t>KR310204GF80</t>
  </si>
  <si>
    <t>산금25신이0200-0812-1</t>
  </si>
  <si>
    <t>KR310204GFB5</t>
  </si>
  <si>
    <t>산금25신이0200-1106-2</t>
  </si>
  <si>
    <t>KR310204GFC3</t>
  </si>
  <si>
    <t>산금25신이0200-1203-1</t>
  </si>
  <si>
    <t>KR310204GG14</t>
  </si>
  <si>
    <t>산금26신이0300-0113-2</t>
  </si>
  <si>
    <t>KR310204GG22</t>
  </si>
  <si>
    <t>산금26신이0100-0209-1</t>
  </si>
  <si>
    <t>KR310204GG48</t>
  </si>
  <si>
    <t>산금26신이0106-0406-1</t>
  </si>
  <si>
    <t>KR310204GG63</t>
  </si>
  <si>
    <t>산금26신이0300-0605-2</t>
  </si>
  <si>
    <t>KR310205GC74</t>
  </si>
  <si>
    <t>산금22신이0500-0711-2</t>
  </si>
  <si>
    <t>KR310205GC90</t>
  </si>
  <si>
    <t>산금22신이0500-0915-3</t>
  </si>
  <si>
    <t>KR310205GD24</t>
  </si>
  <si>
    <t>산금23신이0500-0220-1</t>
  </si>
  <si>
    <t>KR310205GE80</t>
  </si>
  <si>
    <t>산금24신이0206-0808-1</t>
  </si>
  <si>
    <t>KR310205GEB5</t>
  </si>
  <si>
    <t>산금24신이0300-1111-1</t>
  </si>
  <si>
    <t>KR310205GF48</t>
  </si>
  <si>
    <t>산금25신이0200-0424-1</t>
  </si>
  <si>
    <t>KR310205GF71</t>
  </si>
  <si>
    <t>산금25신이0200-0715-2</t>
  </si>
  <si>
    <t>KR310205GF89</t>
  </si>
  <si>
    <t>산금25신이0300-0813-1</t>
  </si>
  <si>
    <t>KR310205GF97</t>
  </si>
  <si>
    <t>산금25신이0106-0904-2</t>
  </si>
  <si>
    <t>KR310205GFA4</t>
  </si>
  <si>
    <t>산금25신이0106-1010-2</t>
  </si>
  <si>
    <t>KR310205GFC0</t>
  </si>
  <si>
    <t>산금25신이0106-1204-1</t>
  </si>
  <si>
    <t>KR310205GG21</t>
  </si>
  <si>
    <t>산금26신이0200-0210-1</t>
  </si>
  <si>
    <t>KR310205GG39</t>
  </si>
  <si>
    <t>산금26신이0200-0310-2</t>
  </si>
  <si>
    <t>KR310205GG47</t>
  </si>
  <si>
    <t>산금26신이0200-0406-2</t>
  </si>
  <si>
    <t>KR310205GG54</t>
  </si>
  <si>
    <t>산금26신이0200-0511-2</t>
  </si>
  <si>
    <t>KR310205GG62</t>
  </si>
  <si>
    <t>산금26신이0106-0608-1</t>
  </si>
  <si>
    <t>KR310206GD15</t>
  </si>
  <si>
    <t>산금23신이0500-0116-1</t>
  </si>
  <si>
    <t>KR310206GD23</t>
  </si>
  <si>
    <t>산금23신이0400-0224-1</t>
  </si>
  <si>
    <t>KR310206GD56</t>
  </si>
  <si>
    <t>산금23신이0400-0504-1</t>
  </si>
  <si>
    <t>KR310206GE89</t>
  </si>
  <si>
    <t>산금24신이0300-0813-1</t>
  </si>
  <si>
    <t>KR310206GE97</t>
  </si>
  <si>
    <t>산금24신이0206-0904-2</t>
  </si>
  <si>
    <t>KR310206GEC1</t>
  </si>
  <si>
    <t>산금24신이0206-1210-2</t>
  </si>
  <si>
    <t>KR310206GF13</t>
  </si>
  <si>
    <t>산금25신이0206-0114-2</t>
  </si>
  <si>
    <t>KR310206GF21</t>
  </si>
  <si>
    <t>산금25신이0200-0226-2</t>
  </si>
  <si>
    <t>KR310206GF47</t>
  </si>
  <si>
    <t>산금25신이0200-0428-1</t>
  </si>
  <si>
    <t>KR310206GF54</t>
  </si>
  <si>
    <t>산금25신이0206-0520-2</t>
  </si>
  <si>
    <t>KR310206GF62</t>
  </si>
  <si>
    <t>산금25신이0200-0612-2</t>
  </si>
  <si>
    <t>KR310206GF70</t>
  </si>
  <si>
    <t>산금25신이0206-0716-1</t>
  </si>
  <si>
    <t>KR310206GF88</t>
  </si>
  <si>
    <t>산금25신이0200-0814-2</t>
  </si>
  <si>
    <t>KR310206GF96</t>
  </si>
  <si>
    <t>산금25신이0200-0908-1</t>
  </si>
  <si>
    <t>KR310206GFB0</t>
  </si>
  <si>
    <t>산금25신이0200-1107-2</t>
  </si>
  <si>
    <t>KR310206GFC8</t>
  </si>
  <si>
    <t>산금25신이0300-1205-1</t>
  </si>
  <si>
    <t>KR310206GG12</t>
  </si>
  <si>
    <t>산금26신이0200-0114-2</t>
  </si>
  <si>
    <t>KR310206GG20</t>
  </si>
  <si>
    <t>산금26신이0106-0212-2</t>
  </si>
  <si>
    <t>특수채</t>
  </si>
  <si>
    <t>KR310206GG46</t>
  </si>
  <si>
    <t>첨단채(정부보증)26이표0300-0406-1</t>
  </si>
  <si>
    <t>KR310206GG53</t>
  </si>
  <si>
    <t>산금26신이0106-0513-1</t>
  </si>
  <si>
    <t>KR310206GG61</t>
  </si>
  <si>
    <t>산금26신이0206-0609-1</t>
  </si>
  <si>
    <t>KR310207GCC3</t>
  </si>
  <si>
    <t>산금22신이0500-1208-2</t>
  </si>
  <si>
    <t>KR310207GE88</t>
  </si>
  <si>
    <t>산금24신이0206-0814-2</t>
  </si>
  <si>
    <t>KR310207GF46</t>
  </si>
  <si>
    <t>산금25신이0200-0430-3</t>
  </si>
  <si>
    <t>KR310207GF53</t>
  </si>
  <si>
    <t>산금25신이0203-0522-2</t>
  </si>
  <si>
    <t>KR310207GF61</t>
  </si>
  <si>
    <t>산금25신이0300-0613-3</t>
  </si>
  <si>
    <t>KR310207GF79</t>
  </si>
  <si>
    <t>산금25신이0200-0717-2</t>
  </si>
  <si>
    <t>KR310207GF87</t>
  </si>
  <si>
    <t>산금25신이0106-0814-1</t>
  </si>
  <si>
    <t>KR310207GFA0</t>
  </si>
  <si>
    <t>산금25신이0200-1013-2</t>
  </si>
  <si>
    <t>KR310207GFB8</t>
  </si>
  <si>
    <t>산금25신이0200-1110-1</t>
  </si>
  <si>
    <t>KR310207GFC6</t>
  </si>
  <si>
    <t>산금25신이0106-1208-1</t>
  </si>
  <si>
    <t>KR310207GG11</t>
  </si>
  <si>
    <t>산금26신이0206-0114-3</t>
  </si>
  <si>
    <t>KR310207GG29</t>
  </si>
  <si>
    <t>산금26신이0200-0219-1</t>
  </si>
  <si>
    <t>KR310207GG37</t>
  </si>
  <si>
    <t>산금26신이0206-0313-1</t>
  </si>
  <si>
    <t>KR310207GG45</t>
  </si>
  <si>
    <t>산금26신이0200-0409-2</t>
  </si>
  <si>
    <t>KR310207GG60</t>
  </si>
  <si>
    <t>산금26신이0106-0611-1</t>
  </si>
  <si>
    <t>KR310208GCB3</t>
  </si>
  <si>
    <t>산금22신이0500-1117-1</t>
  </si>
  <si>
    <t>KR310208GD54</t>
  </si>
  <si>
    <t>산금23신이0500-0511-1</t>
  </si>
  <si>
    <t>KR310208GE87</t>
  </si>
  <si>
    <t>산금24신이0300-0814-3</t>
  </si>
  <si>
    <t>KR310208GE95</t>
  </si>
  <si>
    <t>산금24신이0300-0905-2</t>
  </si>
  <si>
    <t>KR310208GEB9</t>
  </si>
  <si>
    <t>산금24신이0206-1113-2</t>
  </si>
  <si>
    <t>KR310208GF11</t>
  </si>
  <si>
    <t>산금25신이0203-0115-2</t>
  </si>
  <si>
    <t>KR310208GF60</t>
  </si>
  <si>
    <t>산금25신이0200-0613-2</t>
  </si>
  <si>
    <t>KR310208GF78</t>
  </si>
  <si>
    <t>산금25신이0106-0717-1</t>
  </si>
  <si>
    <t>KR310208GF86</t>
  </si>
  <si>
    <t>산금25신이0106-0819-1</t>
  </si>
  <si>
    <t>KR310208GF94</t>
  </si>
  <si>
    <t>산금25신이0206-0911-2</t>
  </si>
  <si>
    <t>KR310208GFA8</t>
  </si>
  <si>
    <t>산금25신이03001014-1(녹)</t>
  </si>
  <si>
    <t>KR310208GFC4</t>
  </si>
  <si>
    <t>산금25신이0200-1208-2</t>
  </si>
  <si>
    <t>KR310208GG10</t>
  </si>
  <si>
    <t>산금26신이0200-0116-2</t>
  </si>
  <si>
    <t>KR310208GG28</t>
  </si>
  <si>
    <t>산금26신이0106-0223-1</t>
  </si>
  <si>
    <t>KR310208GG36</t>
  </si>
  <si>
    <t>산금26신이0300-0317-2</t>
  </si>
  <si>
    <t>KR310208GG44</t>
  </si>
  <si>
    <t>산금26신이0100-0415-1</t>
  </si>
  <si>
    <t>KR310208GG51</t>
  </si>
  <si>
    <t>첨단채(정부보증)26이표0300-0519-1</t>
  </si>
  <si>
    <t>KR310208GG69</t>
  </si>
  <si>
    <t>산금26신이0200-0611-2</t>
  </si>
  <si>
    <t>KR310209GC54</t>
  </si>
  <si>
    <t>산금22신이0500-0518-1</t>
  </si>
  <si>
    <t>KR310209GC70</t>
  </si>
  <si>
    <t>산금22신이0500-0715-2</t>
  </si>
  <si>
    <t>KR310209GC88</t>
  </si>
  <si>
    <t>산금22신이0500-0823-1</t>
  </si>
  <si>
    <t>KR310209GD53</t>
  </si>
  <si>
    <t>산금23신이0500-0512-1</t>
  </si>
  <si>
    <t>KR310209GEA9</t>
  </si>
  <si>
    <t>산금24신이0206-1021-2</t>
  </si>
  <si>
    <t>KR310209GEC5</t>
  </si>
  <si>
    <t>산금24신이0206-1213-2</t>
  </si>
  <si>
    <t>KR310209GF10</t>
  </si>
  <si>
    <t>산금25신이0206-0117-1</t>
  </si>
  <si>
    <t>KR310209GF69</t>
  </si>
  <si>
    <t>산금25신이0200-0616-2</t>
  </si>
  <si>
    <t>KR310209GF85</t>
  </si>
  <si>
    <t>산금25신이0200-0821-1</t>
  </si>
  <si>
    <t>KR310209GFA6</t>
  </si>
  <si>
    <t>산금25신이0206-1015-1</t>
  </si>
  <si>
    <t>KR310209GFB4</t>
  </si>
  <si>
    <t>산금25신이0206-1111-3</t>
  </si>
  <si>
    <t>KR310209GG27</t>
  </si>
  <si>
    <t>산금26신이0206-0225-2</t>
  </si>
  <si>
    <t>KR310209GG43</t>
  </si>
  <si>
    <t>산금26신이0200-0415-2</t>
  </si>
  <si>
    <t>KR310209GG50</t>
  </si>
  <si>
    <t>산금26신이0300-0520-1</t>
  </si>
  <si>
    <t>KR310209GG68</t>
  </si>
  <si>
    <t>산금26신이0300-0611-3</t>
  </si>
  <si>
    <t>KR310210GD19</t>
  </si>
  <si>
    <t>산금23신이0500-0119-1</t>
  </si>
  <si>
    <t>KR310210GE83</t>
  </si>
  <si>
    <t>산금24신이0206-0820-1</t>
  </si>
  <si>
    <t>KR310210GF66</t>
  </si>
  <si>
    <t>산금25신이0109-0618-1</t>
  </si>
  <si>
    <t>KR310210GF74</t>
  </si>
  <si>
    <t>산금25신이0300-0723-1</t>
  </si>
  <si>
    <t>KR310210GF82</t>
  </si>
  <si>
    <t>산금25신이0206-0827-1</t>
  </si>
  <si>
    <t>KR310210GF90</t>
  </si>
  <si>
    <t>산금25신이0200-0912-2</t>
  </si>
  <si>
    <t>KR310210GFA4</t>
  </si>
  <si>
    <t>산금25신이0200-1016-1</t>
  </si>
  <si>
    <t>KR310210GFB2</t>
  </si>
  <si>
    <t>산금25신이0200-1112-3</t>
  </si>
  <si>
    <t>KR310210GFC0</t>
  </si>
  <si>
    <t>산금25신이0106-1211-2</t>
  </si>
  <si>
    <t>KR310210GG16</t>
  </si>
  <si>
    <t>산금26신이0300-0119-2</t>
  </si>
  <si>
    <t>KR310210GG32</t>
  </si>
  <si>
    <t>첨단채(정부보증)26이표0100-0325-1</t>
  </si>
  <si>
    <t>KR310210GG40</t>
  </si>
  <si>
    <t>산금26신이0100-0417-1</t>
  </si>
  <si>
    <t>KR310210GG57</t>
  </si>
  <si>
    <t>산금26신이0206-0522-1</t>
  </si>
  <si>
    <t>KR310210GG65</t>
  </si>
  <si>
    <t>산금26신이0300-0612-1</t>
  </si>
  <si>
    <t>KR310211GC50</t>
  </si>
  <si>
    <t>산금22신이0500-0519-1</t>
  </si>
  <si>
    <t>KR310211GC76</t>
  </si>
  <si>
    <t>산금22신이0500-0721-1</t>
  </si>
  <si>
    <t>KR310211GD18</t>
  </si>
  <si>
    <t>산금23신이0400-0119-2</t>
  </si>
  <si>
    <t>KR310211GF16</t>
  </si>
  <si>
    <t>산금25신이0200-0122-1</t>
  </si>
  <si>
    <t>KR310211GF57</t>
  </si>
  <si>
    <t>산금25신이0203-0527-1</t>
  </si>
  <si>
    <t>KR310211GF73</t>
  </si>
  <si>
    <t>산금25신이0200-0725-1</t>
  </si>
  <si>
    <t>KR310211GF99</t>
  </si>
  <si>
    <t>산금25신이0200-0916-1</t>
  </si>
  <si>
    <t>KR310211GFA2</t>
  </si>
  <si>
    <t>산금25신이0106-1017-1</t>
  </si>
  <si>
    <t>KR310211GFB0</t>
  </si>
  <si>
    <t>산금25신이0106-1112-2</t>
  </si>
  <si>
    <t>KR310211GFC8</t>
  </si>
  <si>
    <t>산금25신이0206-1211-3</t>
  </si>
  <si>
    <t>KR310211GG15</t>
  </si>
  <si>
    <t>산금26신이0100-0119-1</t>
  </si>
  <si>
    <t>KR310211GG49</t>
  </si>
  <si>
    <t>산금26신이0206-0417-2</t>
  </si>
  <si>
    <t>KR310212GE81</t>
  </si>
  <si>
    <t>산금24신이0300-0821-2</t>
  </si>
  <si>
    <t>KR310212GF15</t>
  </si>
  <si>
    <t>산금25신이0300-0123-2</t>
  </si>
  <si>
    <t>KR310212GF56</t>
  </si>
  <si>
    <t>산금25신이0206-0527-2</t>
  </si>
  <si>
    <t>KR310212GF72</t>
  </si>
  <si>
    <t>산금25신이0106-0728-1</t>
  </si>
  <si>
    <t>KR310212GF98</t>
  </si>
  <si>
    <t>산금25신이0300-0916-2</t>
  </si>
  <si>
    <t>KR310212GFA0</t>
  </si>
  <si>
    <t>산금25신이0200-1020-1</t>
  </si>
  <si>
    <t>KR310212GFB8</t>
  </si>
  <si>
    <t>산금25신이0106-1113-1</t>
  </si>
  <si>
    <t>KR310212GFC6</t>
  </si>
  <si>
    <t>산금25신이0200-1212-1</t>
  </si>
  <si>
    <t>KR310212GG14</t>
  </si>
  <si>
    <t>산금26신이0200-0120-1</t>
  </si>
  <si>
    <t>KR310212GG48</t>
  </si>
  <si>
    <t>산금26신이0106-0420-1</t>
  </si>
  <si>
    <t>KR310212GG55</t>
  </si>
  <si>
    <t>산금26신이0200-0527-1</t>
  </si>
  <si>
    <t>KR310212GG63</t>
  </si>
  <si>
    <t>산금26신이0106-0615-1</t>
  </si>
  <si>
    <t>KR310213GC74</t>
  </si>
  <si>
    <t>산금22신이0500-0726-1</t>
  </si>
  <si>
    <t>KR310213GC82</t>
  </si>
  <si>
    <t>산금22신이0500-0830-2</t>
  </si>
  <si>
    <t>KR310213GE72</t>
  </si>
  <si>
    <t>산금24신이0206-0724-1</t>
  </si>
  <si>
    <t>KR310213GFA8</t>
  </si>
  <si>
    <t>산금25신이0206-1020-2</t>
  </si>
  <si>
    <t>KR310213GFB6</t>
  </si>
  <si>
    <t>산금25신이0206-1113-2</t>
  </si>
  <si>
    <t>KR310213GFC4</t>
  </si>
  <si>
    <t>산금25신이0206-1212-2</t>
  </si>
  <si>
    <t>KR310213GG13</t>
  </si>
  <si>
    <t>산금26신이0106-0121-1</t>
  </si>
  <si>
    <t>산금26신이0300-0420-2</t>
  </si>
  <si>
    <t>KR310213GG62</t>
  </si>
  <si>
    <t>산금26신이0009-0616-1</t>
  </si>
  <si>
    <t>KR310214GC99</t>
  </si>
  <si>
    <t>산금22신이0500-0923-2</t>
  </si>
  <si>
    <t>KR310214GD80</t>
  </si>
  <si>
    <t>산금23신이0400-0829-2</t>
  </si>
  <si>
    <t>KR310214GEB7</t>
  </si>
  <si>
    <t>산금24신이0206-1119-1</t>
  </si>
  <si>
    <t>KR310214GF54</t>
  </si>
  <si>
    <t>산금25신이0200-0528-2</t>
  </si>
  <si>
    <t>KR310214GF96</t>
  </si>
  <si>
    <t>산금25신이0200-0917-2</t>
  </si>
  <si>
    <t>KR310214GFA6</t>
  </si>
  <si>
    <t>산금25신이0200-1021-1</t>
  </si>
  <si>
    <t>KR310214GFC2</t>
  </si>
  <si>
    <t>산금25신이0300-1212-3</t>
  </si>
  <si>
    <t>KR310214GG12</t>
  </si>
  <si>
    <t>산금26신이0206-0121-2</t>
  </si>
  <si>
    <t>KR310214GG46</t>
  </si>
  <si>
    <t>산금26신이0203-0421-2</t>
  </si>
  <si>
    <t>KR310214GG61</t>
  </si>
  <si>
    <t>산금26신이0300-0616-2</t>
  </si>
  <si>
    <t>KR310215GC56</t>
  </si>
  <si>
    <t>산금22신이0500-0524-1</t>
  </si>
  <si>
    <t>KR310215GE88</t>
  </si>
  <si>
    <t>산금24신이0206-0826-2</t>
  </si>
  <si>
    <t>KR310215GE96</t>
  </si>
  <si>
    <t>산금24신이0300-0913-2</t>
  </si>
  <si>
    <t>KR310215GEA6</t>
  </si>
  <si>
    <t>산금24신이0300-1029-2</t>
  </si>
  <si>
    <t>KR310215GEB4</t>
  </si>
  <si>
    <t>산금24신이0206-1120-1</t>
  </si>
  <si>
    <t>KR310215GF12</t>
  </si>
  <si>
    <t>산금25신이0206-0131-2</t>
  </si>
  <si>
    <t>KR310215GF95</t>
  </si>
  <si>
    <t>산금25신이0206-0922-1</t>
  </si>
  <si>
    <t>KR310215GFA3</t>
  </si>
  <si>
    <t>산금25신이0206-1021-2</t>
  </si>
  <si>
    <t>KR310215GFB1</t>
  </si>
  <si>
    <t>산금25신이0106-1117-1</t>
  </si>
  <si>
    <t>KR310215GFC9</t>
  </si>
  <si>
    <t>산금25신이0203-1215-2</t>
  </si>
  <si>
    <t>KR310215GG11</t>
  </si>
  <si>
    <t>산금26신이0100-0122-1</t>
  </si>
  <si>
    <t>KR310215GG45</t>
  </si>
  <si>
    <t>산금26신이0106-0422-1</t>
  </si>
  <si>
    <t>KR310215GG60</t>
  </si>
  <si>
    <t>산금26신이0200-0617-1</t>
  </si>
  <si>
    <t>KR310216GF52</t>
  </si>
  <si>
    <t>산금25신이0206-0530-2</t>
  </si>
  <si>
    <t>KR310216GF94</t>
  </si>
  <si>
    <t>산금25신이0300-0923-1</t>
  </si>
  <si>
    <t>KR310216GFA1</t>
  </si>
  <si>
    <t>산금25신이0200-1024-1</t>
  </si>
  <si>
    <t>KR310216GFB9</t>
  </si>
  <si>
    <t>산금25신이0200-1117-2</t>
  </si>
  <si>
    <t>KR310216GFC7</t>
  </si>
  <si>
    <t>산금25신이0200-1216-1</t>
  </si>
  <si>
    <t>KR310216GG10</t>
  </si>
  <si>
    <t>산금26신이0206-0122-2</t>
  </si>
  <si>
    <t>KR310216GG44</t>
  </si>
  <si>
    <t>산금26신이0109-0423-1</t>
  </si>
  <si>
    <t>KR310216GG69</t>
  </si>
  <si>
    <t>첨단채(정부보증)26이표0500-0617-1</t>
  </si>
  <si>
    <t>KR310217GEB0</t>
  </si>
  <si>
    <t>산금24신이0206-1122-1</t>
  </si>
  <si>
    <t>KR310217GFA9</t>
  </si>
  <si>
    <t>산금25신이0206-1024-2</t>
  </si>
  <si>
    <t>KR310217GFB7</t>
  </si>
  <si>
    <t>산금25신이0300-1118-1</t>
  </si>
  <si>
    <t>KR310217GG19</t>
  </si>
  <si>
    <t>산금26신이0300-0122-3</t>
  </si>
  <si>
    <t>KR310217GG43</t>
  </si>
  <si>
    <t>산금26신이0206-0427-3</t>
  </si>
  <si>
    <t>KR310217GG68</t>
  </si>
  <si>
    <t>산금26신이0200-0619-1</t>
  </si>
  <si>
    <t>KR31021872A2</t>
  </si>
  <si>
    <t>산금12신이2000-1019-01</t>
  </si>
  <si>
    <t>KR310218GC53</t>
  </si>
  <si>
    <t>산금22신이0500-0531-1</t>
  </si>
  <si>
    <t>KR310218GE77</t>
  </si>
  <si>
    <t>산금24신이0206-0730-3</t>
  </si>
  <si>
    <t>KR310218GF92</t>
  </si>
  <si>
    <t>산금25신이0206-0924-2</t>
  </si>
  <si>
    <t>KR310218GFA7</t>
  </si>
  <si>
    <t>산금25신이0206-1029-2</t>
  </si>
  <si>
    <t>KR310218GFB5</t>
  </si>
  <si>
    <t>산금25신이0103-1119-1</t>
  </si>
  <si>
    <t>KR310218GG18</t>
  </si>
  <si>
    <t>산금26신이0100-0126-1</t>
  </si>
  <si>
    <t>KR310218GG42</t>
  </si>
  <si>
    <t>산금26신이0100-0427-2</t>
  </si>
  <si>
    <t>KR310218GG67</t>
  </si>
  <si>
    <t>산금26신이0200-0622-1</t>
  </si>
  <si>
    <t>KR310219GC60</t>
  </si>
  <si>
    <t>산금22신이0500-0624-1</t>
  </si>
  <si>
    <t>KR310219GFA5</t>
  </si>
  <si>
    <t>산금25신이0106-1030-1</t>
  </si>
  <si>
    <t>KR310219GFB3</t>
  </si>
  <si>
    <t>산금25신이0200-1120-1</t>
  </si>
  <si>
    <t>KR310219GG17</t>
  </si>
  <si>
    <t>산금26신이0200-0126-2</t>
  </si>
  <si>
    <t>KR310219GG66</t>
  </si>
  <si>
    <t>산금26신이0300-0623-1</t>
  </si>
  <si>
    <t>KR310220GF98</t>
  </si>
  <si>
    <t>산금25신이0106-0929-2</t>
  </si>
  <si>
    <t>KR310220GFA3</t>
  </si>
  <si>
    <t>산금25신이0200-1030-2</t>
  </si>
  <si>
    <t>KR310220GFB1</t>
  </si>
  <si>
    <t>산금25신이0203-1124-2</t>
  </si>
  <si>
    <t>KR310220GG14</t>
  </si>
  <si>
    <t>산금26신이0206-0127-1</t>
  </si>
  <si>
    <t>KR310220GG48</t>
  </si>
  <si>
    <t>산금26신이0200-0429-1</t>
  </si>
  <si>
    <t>KR310221GF97</t>
  </si>
  <si>
    <t>산금25신이0200-0929-3</t>
  </si>
  <si>
    <t>KR310222GFB7</t>
  </si>
  <si>
    <t>산금25신이0103-1125-1</t>
  </si>
  <si>
    <t>KR310223GFB5</t>
  </si>
  <si>
    <t>산금25신이0300-1125-2</t>
  </si>
  <si>
    <t>KR310501AG36</t>
  </si>
  <si>
    <t>기업은행(신)2603할1A-12</t>
  </si>
  <si>
    <t>KR310501AG51</t>
  </si>
  <si>
    <t>기업은행(단)2605할335A-07</t>
  </si>
  <si>
    <t>KR310501AG69</t>
  </si>
  <si>
    <t>기업은행(단)2606할273A-02</t>
  </si>
  <si>
    <t>KR310501GCB1</t>
  </si>
  <si>
    <t>기업은행(신)2211이5A-18</t>
  </si>
  <si>
    <t>KR310501GD17</t>
  </si>
  <si>
    <t>기업은행(신)2301이5A-16</t>
  </si>
  <si>
    <t>KR310501GF23</t>
  </si>
  <si>
    <t>기업은행(신)2502이2.5A-04</t>
  </si>
  <si>
    <t>KR310501GF56</t>
  </si>
  <si>
    <t>기업은행(신)2505이3A-02(녹)</t>
  </si>
  <si>
    <t>KR310501GF98</t>
  </si>
  <si>
    <t>기업은행(신)2509이1.5A-15</t>
  </si>
  <si>
    <t>KR310501GFA6</t>
  </si>
  <si>
    <t>기업은행(신)2510이1.5A-01</t>
  </si>
  <si>
    <t>KR310501GFC2</t>
  </si>
  <si>
    <t>기업은행(신)2512이1.5A-18</t>
  </si>
  <si>
    <t>KR310501GG14</t>
  </si>
  <si>
    <t>기업은행(신)2601이2A-08</t>
  </si>
  <si>
    <t>KR310501GG48</t>
  </si>
  <si>
    <t>기업은행(신)2604이1.5A-09(사)</t>
  </si>
  <si>
    <t>KR310501GG63</t>
  </si>
  <si>
    <t>기업은행(신)2606이1.5A-01</t>
  </si>
  <si>
    <t>KR310502AG27</t>
  </si>
  <si>
    <t>기업은행(신)2602할1A-04</t>
  </si>
  <si>
    <t>KR310502AG35</t>
  </si>
  <si>
    <t>기업은행(단)2603할337A-13</t>
  </si>
  <si>
    <t>KR310502AG50</t>
  </si>
  <si>
    <t>기업은행(신)2605할1A-08</t>
  </si>
  <si>
    <t>KR310502AG68</t>
  </si>
  <si>
    <t>기업은행(신)2606할1A-09</t>
  </si>
  <si>
    <t>KR310502GD57</t>
  </si>
  <si>
    <t>기업은행(신)2305이5A-11(사)</t>
  </si>
  <si>
    <t>KR310502GD73</t>
  </si>
  <si>
    <t>기업은행(신)2307이4A-07(사)</t>
  </si>
  <si>
    <t>KR310502GF22</t>
  </si>
  <si>
    <t>기업은행(신)2502이2A-07</t>
  </si>
  <si>
    <t>KR310502GF55</t>
  </si>
  <si>
    <t>기업은행(신)2505이3B-02(녹)</t>
  </si>
  <si>
    <t>KR310502GF63</t>
  </si>
  <si>
    <t>기업은행(신)2506이3A-04</t>
  </si>
  <si>
    <t>KR310502GF71</t>
  </si>
  <si>
    <t>기업은행(신)2507이2A-04</t>
  </si>
  <si>
    <t>KR310502GF97</t>
  </si>
  <si>
    <t>기업은행(신)2509이3A-16</t>
  </si>
  <si>
    <t>KR310502GG21</t>
  </si>
  <si>
    <t>기업은행(신)2602이1.25A-05</t>
  </si>
  <si>
    <t>KR310502GG39</t>
  </si>
  <si>
    <t>기업은행(신)2603이1.25A-06</t>
  </si>
  <si>
    <t>KR310502GG47</t>
  </si>
  <si>
    <t>기업은행(신)2604이2A-09(사)</t>
  </si>
  <si>
    <t>KR310502GG54</t>
  </si>
  <si>
    <t>기업은행(신)2605이1.5A-07(사)</t>
  </si>
  <si>
    <t>KR310503AG26</t>
  </si>
  <si>
    <t>기업은행(신)2602할1A-05</t>
  </si>
  <si>
    <t>KR310503AG42</t>
  </si>
  <si>
    <t>기업은행(신)2604할1A-03</t>
  </si>
  <si>
    <t>KR310503AG59</t>
  </si>
  <si>
    <t>기업은행(신)2605할1A-11</t>
  </si>
  <si>
    <t>KR310503AG67</t>
  </si>
  <si>
    <t>기업은행(신)2606할1A-17</t>
  </si>
  <si>
    <t>KR310503GCC5</t>
  </si>
  <si>
    <t>기업은행(신)2212이5A-08</t>
  </si>
  <si>
    <t>KR310503GD31</t>
  </si>
  <si>
    <t>기업은행(신)2303이4A-29</t>
  </si>
  <si>
    <t>KR310503GE71</t>
  </si>
  <si>
    <t>기업은행(신)2407이3A-22</t>
  </si>
  <si>
    <t>KR310503GF13</t>
  </si>
  <si>
    <t>기업은행(신)2501이2.5A-20</t>
  </si>
  <si>
    <t>KR310503GF47</t>
  </si>
  <si>
    <t>기업은행(신)2504이2A-07</t>
  </si>
  <si>
    <t>KR310503GF62</t>
  </si>
  <si>
    <t>기업은행(신)2506이2A-05</t>
  </si>
  <si>
    <t>KR310503GF88</t>
  </si>
  <si>
    <t>기업은행(신)2508이2A-07</t>
  </si>
  <si>
    <t>KR310503GF96</t>
  </si>
  <si>
    <t>기업은행(신)2509이2A-16</t>
  </si>
  <si>
    <t>KR310503GFB0</t>
  </si>
  <si>
    <t>기업은행(신)2511이3A-06(사)</t>
  </si>
  <si>
    <t>KR310503GG20</t>
  </si>
  <si>
    <t>기업은행(신)2602이2A-05(사)</t>
  </si>
  <si>
    <t>KR310504AG33</t>
  </si>
  <si>
    <t>기업은행(신)2603할1A-17</t>
  </si>
  <si>
    <t>KR310504AG41</t>
  </si>
  <si>
    <t>기업은행(신)2604할1A-06</t>
  </si>
  <si>
    <t>KR310504AG58</t>
  </si>
  <si>
    <t>기업은행(신)2605할1A-13</t>
  </si>
  <si>
    <t>KR310504GC56</t>
  </si>
  <si>
    <t>기업은행(신)2205이5A-20(사)</t>
  </si>
  <si>
    <t>KR310504GD55</t>
  </si>
  <si>
    <t>기업은행(신)2305이5A-15(사)</t>
  </si>
  <si>
    <t>KR310504GE96</t>
  </si>
  <si>
    <t>기업은행(신)2409이2.5A-03(사)</t>
  </si>
  <si>
    <t>KR310504GEB1</t>
  </si>
  <si>
    <t>기업은행(신)2411이2.5A-04</t>
  </si>
  <si>
    <t>KR310504GF61</t>
  </si>
  <si>
    <t>기업은행(신)2506이2A-19</t>
  </si>
  <si>
    <t>KR310504GF79</t>
  </si>
  <si>
    <t>기업은행(신)2507이2A-16(사)</t>
  </si>
  <si>
    <t>KR310504GF95</t>
  </si>
  <si>
    <t>기업은행(신)2509이2A-17</t>
  </si>
  <si>
    <t>KR310504GG45</t>
  </si>
  <si>
    <t>기업은행(신)2604이1.5A-13</t>
  </si>
  <si>
    <t>KR310504GG60</t>
  </si>
  <si>
    <t>기업은행(신)2606이1.82A-05</t>
  </si>
  <si>
    <t>KR310505AG24</t>
  </si>
  <si>
    <t>기업은행(신)2602할1A-12</t>
  </si>
  <si>
    <t>KR310505AG40</t>
  </si>
  <si>
    <t>기업은행(신)2604할1A-13</t>
  </si>
  <si>
    <t>KR310505GD21</t>
  </si>
  <si>
    <t>기업은행(신)2302이5A-09</t>
  </si>
  <si>
    <t>KR310505GE46</t>
  </si>
  <si>
    <t>기업은행(신)2404이3A-23(사)</t>
  </si>
  <si>
    <t>KR310505GF11</t>
  </si>
  <si>
    <t>기업은행(신)2501이2A-23</t>
  </si>
  <si>
    <t>KR310505GF52</t>
  </si>
  <si>
    <t>기업은행(신)2505이2.5A-20(사)</t>
  </si>
  <si>
    <t>KR310505GF60</t>
  </si>
  <si>
    <t>기업은행(신)2506이2.5A-19</t>
  </si>
  <si>
    <t>KR310505GF78</t>
  </si>
  <si>
    <t>기업은행(신)2507이3A-17(사)</t>
  </si>
  <si>
    <t>KR310505GF94</t>
  </si>
  <si>
    <t>기업은행(신)2509이2A-18</t>
  </si>
  <si>
    <t>KR310505GFA7</t>
  </si>
  <si>
    <t>기업은행(신)2510이2A-21(사)</t>
  </si>
  <si>
    <t>KR310505GFB5</t>
  </si>
  <si>
    <t>기업은행(신)2511이2A-10(사)</t>
  </si>
  <si>
    <t>KR310505GG10</t>
  </si>
  <si>
    <t>기업은행(신)2601이1.5A-14</t>
  </si>
  <si>
    <t>KR310505GG28</t>
  </si>
  <si>
    <t>기업은행(신)2602이2A-13</t>
  </si>
  <si>
    <t>KR310505GG44</t>
  </si>
  <si>
    <t>기업은행(신)2604이1.5A-14</t>
  </si>
  <si>
    <t>KR310505GG51</t>
  </si>
  <si>
    <t>기업은행(신)2605이2A-11</t>
  </si>
  <si>
    <t>KR310505GG69</t>
  </si>
  <si>
    <t>기업은행(신)2606이2A-09</t>
  </si>
  <si>
    <t>KR310506AG49</t>
  </si>
  <si>
    <t>기업은행(신)2604할1A-14</t>
  </si>
  <si>
    <t>KR310506GF44</t>
  </si>
  <si>
    <t>기업은행(신)2504이2A-25</t>
  </si>
  <si>
    <t>KR310506GF51</t>
  </si>
  <si>
    <t>기업은행(신)2505이2A-21(사)</t>
  </si>
  <si>
    <t>KR310506GF69</t>
  </si>
  <si>
    <t>기업은행(신)2506이1.75A-25</t>
  </si>
  <si>
    <t>KR310506GF85</t>
  </si>
  <si>
    <t>기업은행(신)2508이3A-12</t>
  </si>
  <si>
    <t>KR310506GF93</t>
  </si>
  <si>
    <t>기업은행(신)2509이2A-22</t>
  </si>
  <si>
    <t>KR310506GFA5</t>
  </si>
  <si>
    <t>기업은행(신)2510이3A-22(사)</t>
  </si>
  <si>
    <t>KR310506GFB3</t>
  </si>
  <si>
    <t>기업은행(신)2511이2A-12(사)</t>
  </si>
  <si>
    <t>KR310506GG43</t>
  </si>
  <si>
    <t>기업은행(신)2604이2A-15</t>
  </si>
  <si>
    <t>KR310506GG68</t>
  </si>
  <si>
    <t>기업은행(신)2606이2A-11</t>
  </si>
  <si>
    <t>KR310507AG48</t>
  </si>
  <si>
    <t>기업은행(신)2604할1A-16</t>
  </si>
  <si>
    <t>KR310507AG55</t>
  </si>
  <si>
    <t>기업은행(신)2605할1A-29</t>
  </si>
  <si>
    <t>KR310507GF43</t>
  </si>
  <si>
    <t>기업은행(신)2504이2A-29</t>
  </si>
  <si>
    <t>KR310507GF50</t>
  </si>
  <si>
    <t>기업은행(신)2505이3A-21(사)</t>
  </si>
  <si>
    <t>KR310507GF68</t>
  </si>
  <si>
    <t>기업은행(신)2506이2A-26</t>
  </si>
  <si>
    <t>KR310507GF84</t>
  </si>
  <si>
    <t>기업은행(신)2508이2A-13</t>
  </si>
  <si>
    <t>KR310507GF92</t>
  </si>
  <si>
    <t>기업은행(신)2509이1.5A-23</t>
  </si>
  <si>
    <t>KR310507GG18</t>
  </si>
  <si>
    <t>기업은행(신)2601이2A-15</t>
  </si>
  <si>
    <t>KR310507GG34</t>
  </si>
  <si>
    <t>기업은행(신)2603이1.25A-16</t>
  </si>
  <si>
    <t>KR310507GG59</t>
  </si>
  <si>
    <t>기업은행(신)2605이1.5A-12</t>
  </si>
  <si>
    <t>KR310507GG67</t>
  </si>
  <si>
    <t>기업은행(신)2606이2A-16</t>
  </si>
  <si>
    <t>KR310508AG47</t>
  </si>
  <si>
    <t>기업은행(단)2604할275A-20</t>
  </si>
  <si>
    <t>KR310508GD44</t>
  </si>
  <si>
    <t>기업은행(신)2304이4A-28(사)</t>
  </si>
  <si>
    <t>KR310508GD77</t>
  </si>
  <si>
    <t>기업은행(신)2307이4A-17(사)</t>
  </si>
  <si>
    <t>KR310508GE84</t>
  </si>
  <si>
    <t>기업은행(신)2408이3A-20(사)</t>
  </si>
  <si>
    <t>KR310508GF59</t>
  </si>
  <si>
    <t>기업은행(신)2505이3A-22(사)</t>
  </si>
  <si>
    <t>KR310508GF67</t>
  </si>
  <si>
    <t>기업은행(신)2506이2A-27</t>
  </si>
  <si>
    <t>KR310508GF75</t>
  </si>
  <si>
    <t>기업은행(신)2507이2A-21</t>
  </si>
  <si>
    <t>KR310508GF91</t>
  </si>
  <si>
    <t>기업은행(신)2509이1.5A-24</t>
  </si>
  <si>
    <t>KR310508GG17</t>
  </si>
  <si>
    <t>기업은행(신)2601이3A-15</t>
  </si>
  <si>
    <t>KR310508GG66</t>
  </si>
  <si>
    <t>기업은행(신)2606이1.5A-17</t>
  </si>
  <si>
    <t>KR310509AG38</t>
  </si>
  <si>
    <t>기업은행(신)2603할1A-30</t>
  </si>
  <si>
    <t>KR310509AG46</t>
  </si>
  <si>
    <t>기업은행(신)2604할1A-20</t>
  </si>
  <si>
    <t>KR310509GD50</t>
  </si>
  <si>
    <t>기업은행(신)2305이5A-17</t>
  </si>
  <si>
    <t>KR310509GF41</t>
  </si>
  <si>
    <t>기업은행(신)2504이2A-30</t>
  </si>
  <si>
    <t>KR310509GF58</t>
  </si>
  <si>
    <t>기업은행(신)2505이2A-22(사)</t>
  </si>
  <si>
    <t>KR310509GF74</t>
  </si>
  <si>
    <t>기업은행(신)2507이2A-22</t>
  </si>
  <si>
    <t>KR310509GF82</t>
  </si>
  <si>
    <t>기업은행(신)2508이2A-19</t>
  </si>
  <si>
    <t>KR310509GF90</t>
  </si>
  <si>
    <t>기업은행(신)2509이1.5A-25</t>
  </si>
  <si>
    <t>KR310509GFA9</t>
  </si>
  <si>
    <t>기업은행(신)2510이2A-27(사)</t>
  </si>
  <si>
    <t>KR310509GFB7</t>
  </si>
  <si>
    <t>기업은행(신)2511이2A-14</t>
  </si>
  <si>
    <t>KR310509GG32</t>
  </si>
  <si>
    <t>기업은행(신)2603이2A-17</t>
  </si>
  <si>
    <t>KR310509GG57</t>
  </si>
  <si>
    <t>기업은행(신)2605이1.5A-13</t>
  </si>
  <si>
    <t>KR310510AG43</t>
  </si>
  <si>
    <t>기업은행(신)2604할1A-21</t>
  </si>
  <si>
    <t>KR310510GD65</t>
  </si>
  <si>
    <t>기업은행(신)2306이5A-13(사)</t>
  </si>
  <si>
    <t>KR310510GEA0</t>
  </si>
  <si>
    <t>기업은행(신)2410이2.5A-18</t>
  </si>
  <si>
    <t>KR310510GEB8</t>
  </si>
  <si>
    <t>기업은행(신)2411이3A-12</t>
  </si>
  <si>
    <t>KR310510GF55</t>
  </si>
  <si>
    <t>기업은행(신)2505이3A-23</t>
  </si>
  <si>
    <t>KR310510GF71</t>
  </si>
  <si>
    <t>기업은행(신)2507이2A-23</t>
  </si>
  <si>
    <t>KR310510GF97</t>
  </si>
  <si>
    <t>기업은행(신)2509이2A-25</t>
  </si>
  <si>
    <t>KR310510GFA7</t>
  </si>
  <si>
    <t>기업은행(신)2510이2A-29</t>
  </si>
  <si>
    <t>KR310510GFB5</t>
  </si>
  <si>
    <t>기업은행(신)2511이2A-17</t>
  </si>
  <si>
    <t>KR310510GG47</t>
  </si>
  <si>
    <t>기업은행(신)2604이2A-17</t>
  </si>
  <si>
    <t>KR310510GG54</t>
  </si>
  <si>
    <t>기업은행(신)2605이1.5A-14</t>
  </si>
  <si>
    <t>KR310510GG62</t>
  </si>
  <si>
    <t>기업은행(신)2606이1.5A-18</t>
  </si>
  <si>
    <t>KR310511AG42</t>
  </si>
  <si>
    <t>기업은행(신)2604할1A-22</t>
  </si>
  <si>
    <t>KR310511GF70</t>
  </si>
  <si>
    <t>기업은행(신)2507이3A-23</t>
  </si>
  <si>
    <t>KR310511GFA5</t>
  </si>
  <si>
    <t>기업은행(신)2510이3A-29</t>
  </si>
  <si>
    <t>KR310511GFB3</t>
  </si>
  <si>
    <t>기업은행(신)2511이3A-17</t>
  </si>
  <si>
    <t>KR310511GG12</t>
  </si>
  <si>
    <t>기업은행(신)2601이2A-19</t>
  </si>
  <si>
    <t>KR310512AG41</t>
  </si>
  <si>
    <t>기업은행(단)2604할306A-27</t>
  </si>
  <si>
    <t>KR310512GC64</t>
  </si>
  <si>
    <t>기업은행(신)2206이5A-22</t>
  </si>
  <si>
    <t>KR310512GCA0</t>
  </si>
  <si>
    <t>기업은행(신)2210이5A-18</t>
  </si>
  <si>
    <t>KR310512GF53</t>
  </si>
  <si>
    <t>기업은행(신)2505이5A-23</t>
  </si>
  <si>
    <t>KR310512GF79</t>
  </si>
  <si>
    <t>기업은행(신)2507이3A-24</t>
  </si>
  <si>
    <t>KR310512GF87</t>
  </si>
  <si>
    <t>기업은행(신)2508이1.5A-21</t>
  </si>
  <si>
    <t>KR310512GFA3</t>
  </si>
  <si>
    <t>기업은행(신)2510이2A-30</t>
  </si>
  <si>
    <t>KR310512GG60</t>
  </si>
  <si>
    <t>기업은행(신)2606이1.5A-22</t>
  </si>
  <si>
    <t>KR310513AG16</t>
  </si>
  <si>
    <t>기업은행(신)2601할1A-21</t>
  </si>
  <si>
    <t>KR310513AG40</t>
  </si>
  <si>
    <t>기업은행(단)2604할306A-28</t>
  </si>
  <si>
    <t>KR310513GD54</t>
  </si>
  <si>
    <t>기업은행(신)2305이4A-24(사)</t>
  </si>
  <si>
    <t>KR310513GF52</t>
  </si>
  <si>
    <t>기업은행(신)2505이2A-26</t>
  </si>
  <si>
    <t>KR310513GF78</t>
  </si>
  <si>
    <t>기업은행(신)2507이1.5A-25</t>
  </si>
  <si>
    <t>KR310513GF86</t>
  </si>
  <si>
    <t>기업은행(신)2508이2A-26</t>
  </si>
  <si>
    <t>KR310513GFB9</t>
  </si>
  <si>
    <t>기업은행(신)2511이2A-20</t>
  </si>
  <si>
    <t>KR310513GG10</t>
  </si>
  <si>
    <t>기업은행(신)2601이3A-20</t>
  </si>
  <si>
    <t>KR310513GG36</t>
  </si>
  <si>
    <t>기업은행(신)2603이1.5A-20(사)</t>
  </si>
  <si>
    <t>KR310514GF51</t>
  </si>
  <si>
    <t>기업은행(신)2505이1.75A-26</t>
  </si>
  <si>
    <t>KR310514GF77</t>
  </si>
  <si>
    <t>기업은행(신)2507이3A-25</t>
  </si>
  <si>
    <t>KR310514GF85</t>
  </si>
  <si>
    <t>기업은행(신)2508이1.5A-26</t>
  </si>
  <si>
    <t>KR310514GFB7</t>
  </si>
  <si>
    <t>기업은행(신)2511이2.25A-24</t>
  </si>
  <si>
    <t>KR310514GG50</t>
  </si>
  <si>
    <t>기업은행(신)2605이2A-18</t>
  </si>
  <si>
    <t>KR310515GE85</t>
  </si>
  <si>
    <t>기업은행(신)2408이3A-28(사)</t>
  </si>
  <si>
    <t>KR310515GF50</t>
  </si>
  <si>
    <t>기업은행(신)2505이2.5A-27</t>
  </si>
  <si>
    <t>KR310515GF76</t>
  </si>
  <si>
    <t>기업은행(신)2507이3A-29</t>
  </si>
  <si>
    <t>KR310515GG18</t>
  </si>
  <si>
    <t>기업은행(신)2601이2A-21</t>
  </si>
  <si>
    <t>KR310515GG34</t>
  </si>
  <si>
    <t>기업은행(신)2603이1.5A-23(사)</t>
  </si>
  <si>
    <t>KR310515GG59</t>
  </si>
  <si>
    <t>기업은행(신)2605이2A-19</t>
  </si>
  <si>
    <t>기업은행(신)2606이2A-23</t>
  </si>
  <si>
    <t>KR310516GCA1</t>
  </si>
  <si>
    <t>기업은행(신)2210이5A-28</t>
  </si>
  <si>
    <t>KR310516GF59</t>
  </si>
  <si>
    <t>기업은행(신)2505이1.75A-27</t>
  </si>
  <si>
    <t>KR310516GF75</t>
  </si>
  <si>
    <t>기업은행(신)2507이3A-30(사)</t>
  </si>
  <si>
    <t>KR310516GG17</t>
  </si>
  <si>
    <t>기업은행(신)2601이3A-21</t>
  </si>
  <si>
    <t>KR310516GG33</t>
  </si>
  <si>
    <t>기업은행(신)2603이2A-24(사)</t>
  </si>
  <si>
    <t>KR310517GF58</t>
  </si>
  <si>
    <t>기업은행(신)2505이3A-27</t>
  </si>
  <si>
    <t>KR310517GG16</t>
  </si>
  <si>
    <t>기업은행(신)2601이2A-22</t>
  </si>
  <si>
    <t>KR310517GG57</t>
  </si>
  <si>
    <t>기업은행(신)2605이2A-20</t>
  </si>
  <si>
    <t>KR310518GD91</t>
  </si>
  <si>
    <t>기업은행(신)2309이3.5A-21</t>
  </si>
  <si>
    <t>KR310518GF57</t>
  </si>
  <si>
    <t>기업은행(신)2505이1.75A-28</t>
  </si>
  <si>
    <t>KR310518GG15</t>
  </si>
  <si>
    <t>기업은행(신)2601이3A-22</t>
  </si>
  <si>
    <t>KR310519GF56</t>
  </si>
  <si>
    <t>기업은행(신)2505이2A-28</t>
  </si>
  <si>
    <t>KR310519GG14</t>
  </si>
  <si>
    <t>기업은행(신)2601이2A-28</t>
  </si>
  <si>
    <t>KR310519GG30</t>
  </si>
  <si>
    <t>기업은행(신)2603이1.5A-25(사)</t>
  </si>
  <si>
    <t>KR310519GG55</t>
  </si>
  <si>
    <t>기업은행(신)2605이1.75A-21</t>
  </si>
  <si>
    <t>KR310520GD63</t>
  </si>
  <si>
    <t>기업은행(신)2306이4A-21</t>
  </si>
  <si>
    <t>KR310520GF53</t>
  </si>
  <si>
    <t>기업은행(신)2505이3A-28</t>
  </si>
  <si>
    <t>KR310520GG37</t>
  </si>
  <si>
    <t>기업은행(신)2603이2A-25(사)</t>
  </si>
  <si>
    <t>KR310521GG36</t>
  </si>
  <si>
    <t>기업은행(신)2603이2A-26(사)</t>
  </si>
  <si>
    <t>KR310521GG51</t>
  </si>
  <si>
    <t>기업은행(신)2605이1.25A-21</t>
  </si>
  <si>
    <t>KR310522GG50</t>
  </si>
  <si>
    <t>기업은행(신)2605이2A-22</t>
  </si>
  <si>
    <t>KR310524GG58</t>
  </si>
  <si>
    <t>기업은행(신)2605이2A-26</t>
  </si>
  <si>
    <t>KR350101G355</t>
  </si>
  <si>
    <t>한국전력843</t>
  </si>
  <si>
    <t>KR350101G488</t>
  </si>
  <si>
    <t>한국전력894</t>
  </si>
  <si>
    <t>KR350101G7B6</t>
  </si>
  <si>
    <t>한국전력921</t>
  </si>
  <si>
    <t>KR350101G884</t>
  </si>
  <si>
    <t>한국전력953</t>
  </si>
  <si>
    <t>KR350101G892</t>
  </si>
  <si>
    <t>한국전력957</t>
  </si>
  <si>
    <t>KR350101GA28</t>
  </si>
  <si>
    <t>한국전력1018</t>
  </si>
  <si>
    <t>KR350101GA36</t>
  </si>
  <si>
    <t>한국전력1022</t>
  </si>
  <si>
    <t>KR350101GC26</t>
  </si>
  <si>
    <t>한국전력1131</t>
  </si>
  <si>
    <t>KR350101GF23</t>
  </si>
  <si>
    <t>한국전력1460</t>
  </si>
  <si>
    <t>KR350101GF31</t>
  </si>
  <si>
    <t>한국전력1471</t>
  </si>
  <si>
    <t>KR350101GF49</t>
  </si>
  <si>
    <t>한국전력1483</t>
  </si>
  <si>
    <t>KR350101GF56</t>
  </si>
  <si>
    <t>한국전력1492</t>
  </si>
  <si>
    <t>KR350101GF64</t>
  </si>
  <si>
    <t>한국전력1501</t>
  </si>
  <si>
    <t>KR350101GF72</t>
  </si>
  <si>
    <t>한국전력1510</t>
  </si>
  <si>
    <t>KR350101GF80</t>
  </si>
  <si>
    <t>한국전력1516</t>
  </si>
  <si>
    <t>KR350101GF98</t>
  </si>
  <si>
    <t>한국전력1522</t>
  </si>
  <si>
    <t>KR350101GFA6</t>
  </si>
  <si>
    <t>한국전력1528</t>
  </si>
  <si>
    <t>KR350101GFB4</t>
  </si>
  <si>
    <t>한국전력1534</t>
  </si>
  <si>
    <t>KR350101GG14</t>
  </si>
  <si>
    <t>한국전력1536</t>
  </si>
  <si>
    <t>KR350101GG22</t>
  </si>
  <si>
    <t>한국전력1545</t>
  </si>
  <si>
    <t>KR350101GG30</t>
  </si>
  <si>
    <t>한국전력1554</t>
  </si>
  <si>
    <t>KR350101GG48</t>
  </si>
  <si>
    <t>한국전력1559</t>
  </si>
  <si>
    <t>KR350101GG55</t>
  </si>
  <si>
    <t>한국전력1574</t>
  </si>
  <si>
    <t>KR3501027253</t>
  </si>
  <si>
    <t>한국전력795</t>
  </si>
  <si>
    <t>KR3501027287</t>
  </si>
  <si>
    <t>한국전력812</t>
  </si>
  <si>
    <t>KR350102G379</t>
  </si>
  <si>
    <t>한국전력853</t>
  </si>
  <si>
    <t>KR350102G387</t>
  </si>
  <si>
    <t>한국전력861</t>
  </si>
  <si>
    <t>KR350102G395</t>
  </si>
  <si>
    <t>한국전력868</t>
  </si>
  <si>
    <t>KR350102G775</t>
  </si>
  <si>
    <t>한국전력917</t>
  </si>
  <si>
    <t>KR350102G833</t>
  </si>
  <si>
    <t>한국전력935</t>
  </si>
  <si>
    <t>KR350102G8A5</t>
  </si>
  <si>
    <t>한국전력964</t>
  </si>
  <si>
    <t>KR350102G8B3</t>
  </si>
  <si>
    <t>한국전력969</t>
  </si>
  <si>
    <t>KR350102G924</t>
  </si>
  <si>
    <t>한국전력977</t>
  </si>
  <si>
    <t>KR350102G940</t>
  </si>
  <si>
    <t>한국전력985</t>
  </si>
  <si>
    <t>한국전력988</t>
  </si>
  <si>
    <t>KR350102G9B1</t>
  </si>
  <si>
    <t>한국전력1003</t>
  </si>
  <si>
    <t>KR350102GA19</t>
  </si>
  <si>
    <t>한국전력1015</t>
  </si>
  <si>
    <t>KR350102GA43</t>
  </si>
  <si>
    <t>한국전력1030</t>
  </si>
  <si>
    <t>KR350102GB83</t>
  </si>
  <si>
    <t>한국전력1058</t>
  </si>
  <si>
    <t>KR350102GB91</t>
  </si>
  <si>
    <t>한국전력1068</t>
  </si>
  <si>
    <t>KR350102GBA3</t>
  </si>
  <si>
    <t>한국전력1076</t>
  </si>
  <si>
    <t>KR350102GBC9</t>
  </si>
  <si>
    <t>한국전력1099</t>
  </si>
  <si>
    <t>한국전력1132</t>
  </si>
  <si>
    <t>KR350102GC33</t>
  </si>
  <si>
    <t>한국전력1146</t>
  </si>
  <si>
    <t>KR350102GE64</t>
  </si>
  <si>
    <t>한국전력1397</t>
  </si>
  <si>
    <t>KR350102GE72</t>
  </si>
  <si>
    <t>한국전력1401</t>
  </si>
  <si>
    <t>KR350102GE80</t>
  </si>
  <si>
    <t>한국전력1409</t>
  </si>
  <si>
    <t>KR350102GE98</t>
  </si>
  <si>
    <t>한국전력1417</t>
  </si>
  <si>
    <t>KR350102GEA7</t>
  </si>
  <si>
    <t>한국전력1425</t>
  </si>
  <si>
    <t>KR350102GEB5</t>
  </si>
  <si>
    <t>한국전력1436</t>
  </si>
  <si>
    <t>KR350102GEC3</t>
  </si>
  <si>
    <t>한국전력1443</t>
  </si>
  <si>
    <t>KR350102GF14</t>
  </si>
  <si>
    <t>한국전력1452</t>
  </si>
  <si>
    <t>KR350102GF22</t>
  </si>
  <si>
    <t>한국전력1461</t>
  </si>
  <si>
    <t>KR350102GF30</t>
  </si>
  <si>
    <t>한국전력1472</t>
  </si>
  <si>
    <t>KR350102GF48</t>
  </si>
  <si>
    <t>한국전력1484</t>
  </si>
  <si>
    <t>KR350102GF55</t>
  </si>
  <si>
    <t>한국전력1493</t>
  </si>
  <si>
    <t>KR350102GF63</t>
  </si>
  <si>
    <t>한국전력1502</t>
  </si>
  <si>
    <t>KR350102GF71</t>
  </si>
  <si>
    <t>한국전력1511</t>
  </si>
  <si>
    <t>KR350102GF89</t>
  </si>
  <si>
    <t>한국전력1517</t>
  </si>
  <si>
    <t>KR350102GF97</t>
  </si>
  <si>
    <t>한국전력1523</t>
  </si>
  <si>
    <t>KR350102GFA4</t>
  </si>
  <si>
    <t>한국전력1529</t>
  </si>
  <si>
    <t>KR350102GFB2</t>
  </si>
  <si>
    <t>한국전력1535</t>
  </si>
  <si>
    <t>KR350102GG13</t>
  </si>
  <si>
    <t>한국전력1537</t>
  </si>
  <si>
    <t>KR350102GG21</t>
  </si>
  <si>
    <t>한국전력1546</t>
  </si>
  <si>
    <t>KR350102GG39</t>
  </si>
  <si>
    <t>한국전력1555</t>
  </si>
  <si>
    <t>KR350102GG47</t>
  </si>
  <si>
    <t>한국전력1560</t>
  </si>
  <si>
    <t>KR350102GG54</t>
  </si>
  <si>
    <t>한국전력1575</t>
  </si>
  <si>
    <t>KR350102GG62</t>
  </si>
  <si>
    <t>한국전력1586</t>
  </si>
  <si>
    <t>KR3501037237</t>
  </si>
  <si>
    <t>한국전력789</t>
  </si>
  <si>
    <t>KR3501037286</t>
  </si>
  <si>
    <t>한국전력813</t>
  </si>
  <si>
    <t>KR3501037344</t>
  </si>
  <si>
    <t>한국전력840</t>
  </si>
  <si>
    <t>KR350103G351</t>
  </si>
  <si>
    <t>한국전력846</t>
  </si>
  <si>
    <t>KR350103G385</t>
  </si>
  <si>
    <t>한국전력862</t>
  </si>
  <si>
    <t>KR350103G3B3</t>
  </si>
  <si>
    <t>한국전력873</t>
  </si>
  <si>
    <t>KR350103G898</t>
  </si>
  <si>
    <t>한국전력959</t>
  </si>
  <si>
    <t>KR350103G9A2</t>
  </si>
  <si>
    <t>한국전력999(지)</t>
  </si>
  <si>
    <t>KR350103GC16</t>
  </si>
  <si>
    <t>한국전력1119</t>
  </si>
  <si>
    <t>KR350103GC65</t>
  </si>
  <si>
    <t>한국전력1211</t>
  </si>
  <si>
    <t>KR350103GC73</t>
  </si>
  <si>
    <t>한국전력1229</t>
  </si>
  <si>
    <t>KR350103GC81</t>
  </si>
  <si>
    <t>한국전력1250</t>
  </si>
  <si>
    <t>KR350103GC99</t>
  </si>
  <si>
    <t>한국전력1271</t>
  </si>
  <si>
    <t>KR350103GE97</t>
  </si>
  <si>
    <t>한국전력1418</t>
  </si>
  <si>
    <t>KR350103GEC1</t>
  </si>
  <si>
    <t>한국전력1444</t>
  </si>
  <si>
    <t>KR350103GF13</t>
  </si>
  <si>
    <t>한국전력1453</t>
  </si>
  <si>
    <t>KR350103GF39</t>
  </si>
  <si>
    <t>한국전력1473</t>
  </si>
  <si>
    <t>KR350103GF47</t>
  </si>
  <si>
    <t>한국전력1485</t>
  </si>
  <si>
    <t>KR350103GF54</t>
  </si>
  <si>
    <t>한국전력1494</t>
  </si>
  <si>
    <t>KR350103GF62</t>
  </si>
  <si>
    <t>한국전력1503</t>
  </si>
  <si>
    <t>KR350103GF70</t>
  </si>
  <si>
    <t>한국전력1512</t>
  </si>
  <si>
    <t>KR350103GF88</t>
  </si>
  <si>
    <t>한국전력1518</t>
  </si>
  <si>
    <t>KR350103GF96</t>
  </si>
  <si>
    <t>한국전력1524</t>
  </si>
  <si>
    <t>KR350103GFA2</t>
  </si>
  <si>
    <t>한국전력1530</t>
  </si>
  <si>
    <t>KR350103GG12</t>
  </si>
  <si>
    <t>한국전력1538</t>
  </si>
  <si>
    <t>KR350103GG20</t>
  </si>
  <si>
    <t>한국전력1547</t>
  </si>
  <si>
    <t>KR350103GG38</t>
  </si>
  <si>
    <t>한국전력1556</t>
  </si>
  <si>
    <t>KR350103GG46</t>
  </si>
  <si>
    <t>한국전력1561</t>
  </si>
  <si>
    <t>KR350103GG53</t>
  </si>
  <si>
    <t>한국전력1576</t>
  </si>
  <si>
    <t>한국전력1587</t>
  </si>
  <si>
    <t>KR3501047277</t>
  </si>
  <si>
    <t>한국전력809</t>
  </si>
  <si>
    <t>KR350104G367</t>
  </si>
  <si>
    <t>한국전력851</t>
  </si>
  <si>
    <t>한국전력906</t>
  </si>
  <si>
    <t>KR350104G8A3</t>
  </si>
  <si>
    <t>한국전력966</t>
  </si>
  <si>
    <t>한국전력1017</t>
  </si>
  <si>
    <t>KR350104GA25</t>
  </si>
  <si>
    <t>한국전력1021</t>
  </si>
  <si>
    <t>KR350104GB81</t>
  </si>
  <si>
    <t>한국전력1060</t>
  </si>
  <si>
    <t>KR350104GB99</t>
  </si>
  <si>
    <t>한국전력1070</t>
  </si>
  <si>
    <t>KR350104GBA9</t>
  </si>
  <si>
    <t>한국전력1078</t>
  </si>
  <si>
    <t>KR350104GBB7</t>
  </si>
  <si>
    <t>한국전력1086</t>
  </si>
  <si>
    <t>한국전력1120</t>
  </si>
  <si>
    <t>KR350104GC23</t>
  </si>
  <si>
    <t>한국전력1134</t>
  </si>
  <si>
    <t>KR350104GC31</t>
  </si>
  <si>
    <t>한국전력1148</t>
  </si>
  <si>
    <t>KR350104GC98</t>
  </si>
  <si>
    <t>한국전력1274</t>
  </si>
  <si>
    <t>KR350104GE62</t>
  </si>
  <si>
    <t>한국전력1399</t>
  </si>
  <si>
    <t>KR350104GE70</t>
  </si>
  <si>
    <t>한국전력1403</t>
  </si>
  <si>
    <t>KR350104GE88</t>
  </si>
  <si>
    <t>한국전력1411</t>
  </si>
  <si>
    <t>KR350104GEA3</t>
  </si>
  <si>
    <t>한국전력1427</t>
  </si>
  <si>
    <t>KR350104GEB1</t>
  </si>
  <si>
    <t>한국전력1438</t>
  </si>
  <si>
    <t>KR350104GF20</t>
  </si>
  <si>
    <t>한국전력1463</t>
  </si>
  <si>
    <t>KR350104GF38</t>
  </si>
  <si>
    <t>한국전력1474</t>
  </si>
  <si>
    <t>KR350104GF46</t>
  </si>
  <si>
    <t>한국전력1486</t>
  </si>
  <si>
    <t>KR350104GF53</t>
  </si>
  <si>
    <t>한국전력1495</t>
  </si>
  <si>
    <t>KR350104GF61</t>
  </si>
  <si>
    <t>한국전력1504</t>
  </si>
  <si>
    <t>KR350104GF79</t>
  </si>
  <si>
    <t>한국전력1513</t>
  </si>
  <si>
    <t>KR350104GF87</t>
  </si>
  <si>
    <t>한국전력1519</t>
  </si>
  <si>
    <t>KR350104GF95</t>
  </si>
  <si>
    <t>한국전력1525</t>
  </si>
  <si>
    <t>KR350104GFA0</t>
  </si>
  <si>
    <t>한국전력1531</t>
  </si>
  <si>
    <t>KR350104GG11</t>
  </si>
  <si>
    <t>한국전력1539</t>
  </si>
  <si>
    <t>한국전력1550</t>
  </si>
  <si>
    <t>KR350104GG37</t>
  </si>
  <si>
    <t>한국전력1557</t>
  </si>
  <si>
    <t>KR350104GG45</t>
  </si>
  <si>
    <t>한국전력1564</t>
  </si>
  <si>
    <t>KR350104GG52</t>
  </si>
  <si>
    <t>한국전력1577</t>
  </si>
  <si>
    <t>KR350105G3B1</t>
  </si>
  <si>
    <t>한국전력875</t>
  </si>
  <si>
    <t>KR350105G8A2</t>
  </si>
  <si>
    <t>한국전력967</t>
  </si>
  <si>
    <t>KR350105G9B8</t>
  </si>
  <si>
    <t>한국전력1006</t>
  </si>
  <si>
    <t>KR350105GA32</t>
  </si>
  <si>
    <t>한국전력1026</t>
  </si>
  <si>
    <t>KR350105GBB4</t>
  </si>
  <si>
    <t>한국전력1087</t>
  </si>
  <si>
    <t>KR350105GC22</t>
  </si>
  <si>
    <t>한국전력1135</t>
  </si>
  <si>
    <t>KR350105GE87</t>
  </si>
  <si>
    <t>한국전력1412</t>
  </si>
  <si>
    <t>KR350105GE95</t>
  </si>
  <si>
    <t>한국전력1420</t>
  </si>
  <si>
    <t>KR350105GEB8</t>
  </si>
  <si>
    <t>한국전력1439</t>
  </si>
  <si>
    <t>KR350105GEC6</t>
  </si>
  <si>
    <t>한국전력1446</t>
  </si>
  <si>
    <t>KR350105GF11</t>
  </si>
  <si>
    <t>한국전력1455</t>
  </si>
  <si>
    <t>KR350105GF29</t>
  </si>
  <si>
    <t>한국전력1464</t>
  </si>
  <si>
    <t>KR350105GF37</t>
  </si>
  <si>
    <t>한국전력1475</t>
  </si>
  <si>
    <t>KR350105GF45</t>
  </si>
  <si>
    <t>한국전력1487</t>
  </si>
  <si>
    <t>KR350105GF52</t>
  </si>
  <si>
    <t>한국전력1496</t>
  </si>
  <si>
    <t>KR350105GF60</t>
  </si>
  <si>
    <t>한국전력1505</t>
  </si>
  <si>
    <t>KR350105GF78</t>
  </si>
  <si>
    <t>한국전력1514</t>
  </si>
  <si>
    <t>KR350105GF86</t>
  </si>
  <si>
    <t>한국전력1520</t>
  </si>
  <si>
    <t>KR350105GF94</t>
  </si>
  <si>
    <t>한국전력1526</t>
  </si>
  <si>
    <t>KR350105GFA7</t>
  </si>
  <si>
    <t>한국전력1532</t>
  </si>
  <si>
    <t>KR350105GG10</t>
  </si>
  <si>
    <t>한국전력1540</t>
  </si>
  <si>
    <t>KR350105GG28</t>
  </si>
  <si>
    <t>한국전력1549</t>
  </si>
  <si>
    <t>KR350105GG36</t>
  </si>
  <si>
    <t>한국전력1558</t>
  </si>
  <si>
    <t>KR350105GG44</t>
  </si>
  <si>
    <t>한국전력1563</t>
  </si>
  <si>
    <t>KR350105GG51</t>
  </si>
  <si>
    <t>한국전력1578</t>
  </si>
  <si>
    <t>KR350105GG69</t>
  </si>
  <si>
    <t>한국전력1589</t>
  </si>
  <si>
    <t>KR3501067267</t>
  </si>
  <si>
    <t>한국전력804</t>
  </si>
  <si>
    <t>KR3501067341</t>
  </si>
  <si>
    <t>한국전력842</t>
  </si>
  <si>
    <t>KR350106G388</t>
  </si>
  <si>
    <t>한국전력865</t>
  </si>
  <si>
    <t>KR350106G446</t>
  </si>
  <si>
    <t>한국전력884</t>
  </si>
  <si>
    <t>KR350106G9B7</t>
  </si>
  <si>
    <t>한국전력1007</t>
  </si>
  <si>
    <t>KR350106G9C5</t>
  </si>
  <si>
    <t>한국전력1013</t>
  </si>
  <si>
    <t>KR350106GA49</t>
  </si>
  <si>
    <t>한국전력1034</t>
  </si>
  <si>
    <t>KR350106GB89</t>
  </si>
  <si>
    <t>한국전력1062</t>
  </si>
  <si>
    <t>한국전력1072</t>
  </si>
  <si>
    <t>KR350106GBB2</t>
  </si>
  <si>
    <t>한국전력1088</t>
  </si>
  <si>
    <t>KR350106GBC0</t>
  </si>
  <si>
    <t>한국전력1103</t>
  </si>
  <si>
    <t>KR350106GC13</t>
  </si>
  <si>
    <t>한국전력1122</t>
  </si>
  <si>
    <t>KR350106GC21</t>
  </si>
  <si>
    <t>한국전력1136</t>
  </si>
  <si>
    <t>KR350106GC47</t>
  </si>
  <si>
    <t>한국전력1170</t>
  </si>
  <si>
    <t>KR350106GC62</t>
  </si>
  <si>
    <t>한국전력1214</t>
  </si>
  <si>
    <t>KR350106GC88</t>
  </si>
  <si>
    <t>한국전력1253</t>
  </si>
  <si>
    <t>KR350106GE78</t>
  </si>
  <si>
    <t>한국전력1405</t>
  </si>
  <si>
    <t>한국전력1413</t>
  </si>
  <si>
    <t>KR350106GE94</t>
  </si>
  <si>
    <t>한국전력1421</t>
  </si>
  <si>
    <t>KR350106GEA8</t>
  </si>
  <si>
    <t>한국전력1429</t>
  </si>
  <si>
    <t>KR350106GEC4</t>
  </si>
  <si>
    <t>한국전력1447</t>
  </si>
  <si>
    <t>KR350106GF10</t>
  </si>
  <si>
    <t>한국전력1456</t>
  </si>
  <si>
    <t>KR350106GF28</t>
  </si>
  <si>
    <t>한국전력1465</t>
  </si>
  <si>
    <t>KR350106GF36</t>
  </si>
  <si>
    <t>한국전력1476</t>
  </si>
  <si>
    <t>KR350106GF44</t>
  </si>
  <si>
    <t>한국전력1488</t>
  </si>
  <si>
    <t>KR350106GF51</t>
  </si>
  <si>
    <t>한국전력1497</t>
  </si>
  <si>
    <t>KR350106GF69</t>
  </si>
  <si>
    <t>한국전력1506</t>
  </si>
  <si>
    <t>KR350106GF93</t>
  </si>
  <si>
    <t>한국전력1527</t>
  </si>
  <si>
    <t>KR350106GFA5</t>
  </si>
  <si>
    <t>한국전력1533</t>
  </si>
  <si>
    <t>KR350106GG19</t>
  </si>
  <si>
    <t>한국전력1541</t>
  </si>
  <si>
    <t>KR350106GG27</t>
  </si>
  <si>
    <t>한국전력1548</t>
  </si>
  <si>
    <t>KR350106GG43</t>
  </si>
  <si>
    <t>한국전력1562</t>
  </si>
  <si>
    <t>KR350106GG50</t>
  </si>
  <si>
    <t>한국전력1579</t>
  </si>
  <si>
    <t>KR350106GG68</t>
  </si>
  <si>
    <t>한국전력1590</t>
  </si>
  <si>
    <t>KR350107GA30</t>
  </si>
  <si>
    <t>한국전력1028</t>
  </si>
  <si>
    <t>KR350107GBA2</t>
  </si>
  <si>
    <t>한국전력1081</t>
  </si>
  <si>
    <t>KR350107GBB0</t>
  </si>
  <si>
    <t>한국전력1089</t>
  </si>
  <si>
    <t>KR350107GC38</t>
  </si>
  <si>
    <t>한국전력1151</t>
  </si>
  <si>
    <t>KR350107GEA6</t>
  </si>
  <si>
    <t>한국전력1430</t>
  </si>
  <si>
    <t>KR350107GEB4</t>
  </si>
  <si>
    <t>한국전력1441</t>
  </si>
  <si>
    <t>KR350107GF19</t>
  </si>
  <si>
    <t>한국전력1457</t>
  </si>
  <si>
    <t>KR350107GF27</t>
  </si>
  <si>
    <t>한국전력1466</t>
  </si>
  <si>
    <t>KR350107GF35</t>
  </si>
  <si>
    <t>한국전력1477</t>
  </si>
  <si>
    <t>KR350107GF43</t>
  </si>
  <si>
    <t>한국전력1489</t>
  </si>
  <si>
    <t>KR350107GF50</t>
  </si>
  <si>
    <t>한국전력1498</t>
  </si>
  <si>
    <t>KR350107GF68</t>
  </si>
  <si>
    <t>한국전력1507</t>
  </si>
  <si>
    <t>KR350107GG26</t>
  </si>
  <si>
    <t>한국전력1551</t>
  </si>
  <si>
    <t>KR350107GG42</t>
  </si>
  <si>
    <t>한국전력1565</t>
  </si>
  <si>
    <t>KR350108G376</t>
  </si>
  <si>
    <t>한국전력859</t>
  </si>
  <si>
    <t>KR350108G3B8</t>
  </si>
  <si>
    <t>한국전력877</t>
  </si>
  <si>
    <t>KR350108GB79</t>
  </si>
  <si>
    <t>한국전력1055</t>
  </si>
  <si>
    <t>KR350108GB87</t>
  </si>
  <si>
    <t>한국전력1064</t>
  </si>
  <si>
    <t>KR350108GB95</t>
  </si>
  <si>
    <t>한국전력1074</t>
  </si>
  <si>
    <t>KR350108GBA0</t>
  </si>
  <si>
    <t>한국전력1082</t>
  </si>
  <si>
    <t>KR350108GBC6</t>
  </si>
  <si>
    <t>한국전력1105</t>
  </si>
  <si>
    <t>KR350108GC29</t>
  </si>
  <si>
    <t>한국전력1138</t>
  </si>
  <si>
    <t>KR350108GC37</t>
  </si>
  <si>
    <t>한국전력1152</t>
  </si>
  <si>
    <t>KR350108GE76</t>
  </si>
  <si>
    <t>한국전력1407</t>
  </si>
  <si>
    <t>KR350108GE84</t>
  </si>
  <si>
    <t>한국전력1415</t>
  </si>
  <si>
    <t>KR350108GE92</t>
  </si>
  <si>
    <t>한국전력1423</t>
  </si>
  <si>
    <t>KR350108GEA4</t>
  </si>
  <si>
    <t>한국전력1431</t>
  </si>
  <si>
    <t>KR350108GEC0</t>
  </si>
  <si>
    <t>한국전력1449</t>
  </si>
  <si>
    <t>KR350108GF26</t>
  </si>
  <si>
    <t>한국전력1467</t>
  </si>
  <si>
    <t>KR350108GF34</t>
  </si>
  <si>
    <t>한국전력1478</t>
  </si>
  <si>
    <t>KR350108GF42</t>
  </si>
  <si>
    <t>한국전력1490</t>
  </si>
  <si>
    <t>KR350108GF59</t>
  </si>
  <si>
    <t>한국전력1499</t>
  </si>
  <si>
    <t>KR350108GF67</t>
  </si>
  <si>
    <t>한국전력1508</t>
  </si>
  <si>
    <t>KR350108GG17</t>
  </si>
  <si>
    <t>한국전력1543</t>
  </si>
  <si>
    <t>KR350108GG25</t>
  </si>
  <si>
    <t>한국전력1552</t>
  </si>
  <si>
    <t>KR350108GG41</t>
  </si>
  <si>
    <t>한국전력1566</t>
  </si>
  <si>
    <t>KR350108GG58</t>
  </si>
  <si>
    <t>한국전력1581</t>
  </si>
  <si>
    <t>KR350108GG66</t>
  </si>
  <si>
    <t>한국전력1592</t>
  </si>
  <si>
    <t>KR350109GB78</t>
  </si>
  <si>
    <t>한국전력1056</t>
  </si>
  <si>
    <t>KR350109GBB6</t>
  </si>
  <si>
    <t>한국전력1091</t>
  </si>
  <si>
    <t>KR350109GC51</t>
  </si>
  <si>
    <t>한국전력1199</t>
  </si>
  <si>
    <t>KR350109GC77</t>
  </si>
  <si>
    <t>한국전력1235</t>
  </si>
  <si>
    <t>KR350109GC85</t>
  </si>
  <si>
    <t>한국전력1256</t>
  </si>
  <si>
    <t>KR350109GEC8</t>
  </si>
  <si>
    <t>한국전력1450</t>
  </si>
  <si>
    <t>KR350109GF17</t>
  </si>
  <si>
    <t>한국전력1459</t>
  </si>
  <si>
    <t>KR350109GF25</t>
  </si>
  <si>
    <t>한국전력1468</t>
  </si>
  <si>
    <t>KR350109GF33</t>
  </si>
  <si>
    <t>한국전력1479</t>
  </si>
  <si>
    <t>KR350109GF41</t>
  </si>
  <si>
    <t>한국전력1491</t>
  </si>
  <si>
    <t>KR350109GF58</t>
  </si>
  <si>
    <t>한국전력1500</t>
  </si>
  <si>
    <t>KR350109GF66</t>
  </si>
  <si>
    <t>한국전력1509</t>
  </si>
  <si>
    <t>KR350109GG16</t>
  </si>
  <si>
    <t>한국전력1544</t>
  </si>
  <si>
    <t>KR350109GG24</t>
  </si>
  <si>
    <t>한국전력1553</t>
  </si>
  <si>
    <t>KR350109GG57</t>
  </si>
  <si>
    <t>한국전력1582</t>
  </si>
  <si>
    <t>KR350109GG65</t>
  </si>
  <si>
    <t>한국전력1593</t>
  </si>
  <si>
    <t>KR350110GB83</t>
  </si>
  <si>
    <t>한국전력1066</t>
  </si>
  <si>
    <t>한국전력1092</t>
  </si>
  <si>
    <t>KR350110GBC2</t>
  </si>
  <si>
    <t>한국전력1107</t>
  </si>
  <si>
    <t>KR350110GC17</t>
  </si>
  <si>
    <t>한국전력1126</t>
  </si>
  <si>
    <t>KR350110GC25</t>
  </si>
  <si>
    <t>한국전력1140</t>
  </si>
  <si>
    <t>KR350110GC33</t>
  </si>
  <si>
    <t>한국전력1154</t>
  </si>
  <si>
    <t>KR350110GF22</t>
  </si>
  <si>
    <t>한국전력1469</t>
  </si>
  <si>
    <t>KR350110GF30</t>
  </si>
  <si>
    <t>한국전력1480</t>
  </si>
  <si>
    <t>KR350110GG47</t>
  </si>
  <si>
    <t>한국전력1568</t>
  </si>
  <si>
    <t>KR350110GG54</t>
  </si>
  <si>
    <t>한국전력1583</t>
  </si>
  <si>
    <t>KR350110GG62</t>
  </si>
  <si>
    <t>한국전력1594</t>
  </si>
  <si>
    <t>KR350111GBB2</t>
  </si>
  <si>
    <t>한국전력1093</t>
  </si>
  <si>
    <t>KR350111GBC0</t>
  </si>
  <si>
    <t>한국전력1108</t>
  </si>
  <si>
    <t>KR350111GC16</t>
  </si>
  <si>
    <t>한국전력1127</t>
  </si>
  <si>
    <t>KR350111GEA8</t>
  </si>
  <si>
    <t>한국전력1434</t>
  </si>
  <si>
    <t>KR350111GF21</t>
  </si>
  <si>
    <t>한국전력1470</t>
  </si>
  <si>
    <t>KR350111GF39</t>
  </si>
  <si>
    <t>한국전력1481</t>
  </si>
  <si>
    <t>KR350111GG46</t>
  </si>
  <si>
    <t>한국전력1569</t>
  </si>
  <si>
    <t>KR350112GC15</t>
  </si>
  <si>
    <t>한국전력1128</t>
  </si>
  <si>
    <t>KR350112GC23</t>
  </si>
  <si>
    <t>한국전력1142</t>
  </si>
  <si>
    <t>KR350112GC31</t>
  </si>
  <si>
    <t>한국전력1156</t>
  </si>
  <si>
    <t>KR350112GC56</t>
  </si>
  <si>
    <t>한국전력1202</t>
  </si>
  <si>
    <t>KR350112GC64</t>
  </si>
  <si>
    <t>한국전력1220</t>
  </si>
  <si>
    <t>KR350112GC72</t>
  </si>
  <si>
    <t>한국전력1238</t>
  </si>
  <si>
    <t>KR350112GC80</t>
  </si>
  <si>
    <t>한국전력1259</t>
  </si>
  <si>
    <t>KR350112GF38</t>
  </si>
  <si>
    <t>한국전력1482</t>
  </si>
  <si>
    <t>KR350112GG45</t>
  </si>
  <si>
    <t>한국전력1570</t>
  </si>
  <si>
    <t>KR350112GG60</t>
  </si>
  <si>
    <t>한국전력1596</t>
  </si>
  <si>
    <t>KR350113GBB8</t>
  </si>
  <si>
    <t>한국전력1095</t>
  </si>
  <si>
    <t>KR350113GBC6</t>
  </si>
  <si>
    <t>한국전력1110</t>
  </si>
  <si>
    <t>KR350113GC63</t>
  </si>
  <si>
    <t>한국전력1221</t>
  </si>
  <si>
    <t>KR350113GG44</t>
  </si>
  <si>
    <t>한국전력1571</t>
  </si>
  <si>
    <t>KR350113GG69</t>
  </si>
  <si>
    <t>한국전력1597</t>
  </si>
  <si>
    <t>KR350114GC13</t>
  </si>
  <si>
    <t>한국전력1130</t>
  </si>
  <si>
    <t>KR350114GC39</t>
  </si>
  <si>
    <t>한국전력1158</t>
  </si>
  <si>
    <t>KR350114GG43</t>
  </si>
  <si>
    <t>한국전력1572</t>
  </si>
  <si>
    <t>KR350115GBB3</t>
  </si>
  <si>
    <t>한국전력1097</t>
  </si>
  <si>
    <t>KR350115GC53</t>
  </si>
  <si>
    <t>한국전력1205</t>
  </si>
  <si>
    <t>KR350115GC79</t>
  </si>
  <si>
    <t>한국전력1241</t>
  </si>
  <si>
    <t>KR350115GC87</t>
  </si>
  <si>
    <t>한국전력1262</t>
  </si>
  <si>
    <t>KR350115GG42</t>
  </si>
  <si>
    <t>한국전력1573</t>
  </si>
  <si>
    <t>KR350116GBC9</t>
  </si>
  <si>
    <t>한국전력1113</t>
  </si>
  <si>
    <t>KR350116GC37</t>
  </si>
  <si>
    <t>한국전력1160</t>
  </si>
  <si>
    <t>KR350116GC60</t>
  </si>
  <si>
    <t>한국전력1224</t>
  </si>
  <si>
    <t>KR350117GC36</t>
  </si>
  <si>
    <t>한국전력1161</t>
  </si>
  <si>
    <t>KR350117GC51</t>
  </si>
  <si>
    <t>한국전력1208</t>
  </si>
  <si>
    <t>KR350118GBC5</t>
  </si>
  <si>
    <t>한국전력1115</t>
  </si>
  <si>
    <t>KR350118GC84</t>
  </si>
  <si>
    <t>한국전력1265</t>
  </si>
  <si>
    <t>KR350119GBC3</t>
  </si>
  <si>
    <t>한국전력1116</t>
  </si>
  <si>
    <t>KR350120GC49</t>
  </si>
  <si>
    <t>한국전력1184</t>
  </si>
  <si>
    <t>KR350121GC97</t>
  </si>
  <si>
    <t>한국전력1287</t>
  </si>
  <si>
    <t>KR350123GC46</t>
  </si>
  <si>
    <t>한국전력1187</t>
  </si>
  <si>
    <t>KR350201GAA5</t>
  </si>
  <si>
    <t>서울교통공사2020-3</t>
  </si>
  <si>
    <t>KR350201GAB3</t>
  </si>
  <si>
    <t>서울교통공사2020-4</t>
  </si>
  <si>
    <t>KR350201GB59</t>
  </si>
  <si>
    <t>서울교통공사2021-1</t>
  </si>
  <si>
    <t>KR350201GBB1</t>
  </si>
  <si>
    <t>서울교통공사2021-3</t>
  </si>
  <si>
    <t>KR350201GC25</t>
  </si>
  <si>
    <t>서울교통공사2022-1</t>
  </si>
  <si>
    <t>KR350201GD65</t>
  </si>
  <si>
    <t>서울교통공사2023-1</t>
  </si>
  <si>
    <t>KR350201GD99</t>
  </si>
  <si>
    <t>서울교통공사2023-2(녹)</t>
  </si>
  <si>
    <t>KR350201GDA9</t>
  </si>
  <si>
    <t>서울교통공사2023-3</t>
  </si>
  <si>
    <t>KR350201GE72</t>
  </si>
  <si>
    <t>서울교통공사2024-1</t>
  </si>
  <si>
    <t>KR350201GEC3</t>
  </si>
  <si>
    <t>서울교통공사2024-3</t>
  </si>
  <si>
    <t>KR350201GF55</t>
  </si>
  <si>
    <t>서울교통공사2025-1</t>
  </si>
  <si>
    <t>KR350201GF63</t>
  </si>
  <si>
    <t>서울교통공사2025-2</t>
  </si>
  <si>
    <t>KR350201GF71</t>
  </si>
  <si>
    <t>서울교통공사2025-4</t>
  </si>
  <si>
    <t>KR350201GF89</t>
  </si>
  <si>
    <t>서울교통공사2025-5</t>
  </si>
  <si>
    <t>KR350201GF97</t>
  </si>
  <si>
    <t>서울교통공사2025-7</t>
  </si>
  <si>
    <t>KR350201GFB2</t>
  </si>
  <si>
    <t>서울교통공사2025-8(녹)</t>
  </si>
  <si>
    <t>KR350201GG21</t>
  </si>
  <si>
    <t>서울교통공사2026-1</t>
  </si>
  <si>
    <t>KR350201GG39</t>
  </si>
  <si>
    <t>서울교통공사2026-3</t>
  </si>
  <si>
    <t>KR350201GG62</t>
  </si>
  <si>
    <t>서울교통공사2026-5</t>
  </si>
  <si>
    <t>KR350202GC65</t>
  </si>
  <si>
    <t>서울교통공사2022-3</t>
  </si>
  <si>
    <t>KR350202GF62</t>
  </si>
  <si>
    <t>서울교통공사2025-3</t>
  </si>
  <si>
    <t>KR350202GG61</t>
  </si>
  <si>
    <t>서울교통공사2026-6</t>
  </si>
  <si>
    <t>KR3507017233</t>
  </si>
  <si>
    <t>도로공사543</t>
  </si>
  <si>
    <t>KR3507017258</t>
  </si>
  <si>
    <t>도로공사549</t>
  </si>
  <si>
    <t>KR3507017282</t>
  </si>
  <si>
    <t>도로공사556</t>
  </si>
  <si>
    <t>KR3507017316</t>
  </si>
  <si>
    <t>도로공사564</t>
  </si>
  <si>
    <t>KR3507017T26</t>
  </si>
  <si>
    <t>도로공사408</t>
  </si>
  <si>
    <t>KR3507017W47</t>
  </si>
  <si>
    <t>도로공사466</t>
  </si>
  <si>
    <t>KR350701G477</t>
  </si>
  <si>
    <t>도로공사605</t>
  </si>
  <si>
    <t>KR350701G4A9</t>
  </si>
  <si>
    <t>도로공사607</t>
  </si>
  <si>
    <t>KR350701G543</t>
  </si>
  <si>
    <t>도로공사619</t>
  </si>
  <si>
    <t>KR350701G550</t>
  </si>
  <si>
    <t>도로공사622</t>
  </si>
  <si>
    <t>KR350701G592</t>
  </si>
  <si>
    <t>도로공사633</t>
  </si>
  <si>
    <t>KR350701G626</t>
  </si>
  <si>
    <t>도로공사642</t>
  </si>
  <si>
    <t>KR350701G659</t>
  </si>
  <si>
    <t>도로공사644</t>
  </si>
  <si>
    <t>KR350701G675</t>
  </si>
  <si>
    <t>도로공사646</t>
  </si>
  <si>
    <t>KR350701G725</t>
  </si>
  <si>
    <t>도로공사655</t>
  </si>
  <si>
    <t>KR350701G733</t>
  </si>
  <si>
    <t>도로공사657</t>
  </si>
  <si>
    <t>KR350701G766</t>
  </si>
  <si>
    <t>도로공사662</t>
  </si>
  <si>
    <t>KR350701G7A2</t>
  </si>
  <si>
    <t>도로공사670</t>
  </si>
  <si>
    <t>KR350701G7B0</t>
  </si>
  <si>
    <t>도로공사671</t>
  </si>
  <si>
    <t>KR350701G7C8</t>
  </si>
  <si>
    <t>도로공사676</t>
  </si>
  <si>
    <t>KR350701G824</t>
  </si>
  <si>
    <t>도로공사677</t>
  </si>
  <si>
    <t>KR350701G832</t>
  </si>
  <si>
    <t>도로공사678</t>
  </si>
  <si>
    <t>KR350701G857</t>
  </si>
  <si>
    <t>도로공사680</t>
  </si>
  <si>
    <t>KR350701G865</t>
  </si>
  <si>
    <t>도로공사683</t>
  </si>
  <si>
    <t>KR350701G873</t>
  </si>
  <si>
    <t>도로공사685</t>
  </si>
  <si>
    <t>KR350701G899</t>
  </si>
  <si>
    <t>도로공사687</t>
  </si>
  <si>
    <t>KR350701G8C6</t>
  </si>
  <si>
    <t>도로공사695</t>
  </si>
  <si>
    <t>KR350701G931</t>
  </si>
  <si>
    <t>도로공사700</t>
  </si>
  <si>
    <t>KR350701G956</t>
  </si>
  <si>
    <t>도로공사705</t>
  </si>
  <si>
    <t>KR350701G972</t>
  </si>
  <si>
    <t>도로공사710</t>
  </si>
  <si>
    <t>KR350701G980</t>
  </si>
  <si>
    <t>도로공사712</t>
  </si>
  <si>
    <t>KR350701GA48</t>
  </si>
  <si>
    <t>도로공사728</t>
  </si>
  <si>
    <t>KR350701GA63</t>
  </si>
  <si>
    <t>도로공사739</t>
  </si>
  <si>
    <t>KR350701GA71</t>
  </si>
  <si>
    <t>도로공사740</t>
  </si>
  <si>
    <t>KR350701GA97</t>
  </si>
  <si>
    <t>도로공사743</t>
  </si>
  <si>
    <t>KR350701GAB2</t>
  </si>
  <si>
    <t>도로공사747</t>
  </si>
  <si>
    <t>KR350701GAC0</t>
  </si>
  <si>
    <t>도로공사754</t>
  </si>
  <si>
    <t>KR350701GB39</t>
  </si>
  <si>
    <t>도로공사757</t>
  </si>
  <si>
    <t>KR350701GB62</t>
  </si>
  <si>
    <t>도로공사766</t>
  </si>
  <si>
    <t>KR350701GB88</t>
  </si>
  <si>
    <t>도로공사771</t>
  </si>
  <si>
    <t>KR350701GB96</t>
  </si>
  <si>
    <t>도로공사773</t>
  </si>
  <si>
    <t>KR350701GC12</t>
  </si>
  <si>
    <t>도로공사792</t>
  </si>
  <si>
    <t>KR350701GC20</t>
  </si>
  <si>
    <t>도로공사794</t>
  </si>
  <si>
    <t>KR350701GC38</t>
  </si>
  <si>
    <t>도로공사795</t>
  </si>
  <si>
    <t>KR350701GC46</t>
  </si>
  <si>
    <t>도로공사800</t>
  </si>
  <si>
    <t>KR350701GC79</t>
  </si>
  <si>
    <t>도로공사812</t>
  </si>
  <si>
    <t>KR350701GC87</t>
  </si>
  <si>
    <t>도로공사815</t>
  </si>
  <si>
    <t>KR350701GC95</t>
  </si>
  <si>
    <t>도로공사817</t>
  </si>
  <si>
    <t>KR350701GD29</t>
  </si>
  <si>
    <t>도로공사832</t>
  </si>
  <si>
    <t>KR350701GD37</t>
  </si>
  <si>
    <t>도로공사835</t>
  </si>
  <si>
    <t>KR350701GD45</t>
  </si>
  <si>
    <t>도로공사840</t>
  </si>
  <si>
    <t>KR350701GDB6</t>
  </si>
  <si>
    <t>도로공사868</t>
  </si>
  <si>
    <t>KR350701GDC4</t>
  </si>
  <si>
    <t>도로공사871</t>
  </si>
  <si>
    <t>KR350701GE28</t>
  </si>
  <si>
    <t>도로공사873</t>
  </si>
  <si>
    <t>KR350701GE36</t>
  </si>
  <si>
    <t>도로공사879</t>
  </si>
  <si>
    <t>KR350701GE51</t>
  </si>
  <si>
    <t>도로공사889</t>
  </si>
  <si>
    <t>KR350701GE77</t>
  </si>
  <si>
    <t>도로공사892</t>
  </si>
  <si>
    <t>KR350701GE85</t>
  </si>
  <si>
    <t>도로공사893</t>
  </si>
  <si>
    <t>KR350701GEA6</t>
  </si>
  <si>
    <t>도로공사904</t>
  </si>
  <si>
    <t>KR350701GEB4</t>
  </si>
  <si>
    <t>도로공사911</t>
  </si>
  <si>
    <t>KR350701GEC2</t>
  </si>
  <si>
    <t>도로공사918</t>
  </si>
  <si>
    <t>KR350701GF27</t>
  </si>
  <si>
    <t>도로공사923</t>
  </si>
  <si>
    <t>KR350701GF35</t>
  </si>
  <si>
    <t>도로공사930</t>
  </si>
  <si>
    <t>KR350701GF43</t>
  </si>
  <si>
    <t>도로공사938</t>
  </si>
  <si>
    <t>KR350701GF50</t>
  </si>
  <si>
    <t>도로공사941</t>
  </si>
  <si>
    <t>KR350701GF68</t>
  </si>
  <si>
    <t>도로공사954</t>
  </si>
  <si>
    <t>KR350701GF76</t>
  </si>
  <si>
    <t>도로공사960</t>
  </si>
  <si>
    <t>KR350701GF84</t>
  </si>
  <si>
    <t>도로공사966</t>
  </si>
  <si>
    <t>KR350701GF92</t>
  </si>
  <si>
    <t>도로공사968</t>
  </si>
  <si>
    <t>KR350701GFA3</t>
  </si>
  <si>
    <t>도로공사971</t>
  </si>
  <si>
    <t>KR350701GFB1</t>
  </si>
  <si>
    <t>도로공사981</t>
  </si>
  <si>
    <t>도로공사986</t>
  </si>
  <si>
    <t>KR350701GG26</t>
  </si>
  <si>
    <t>도로공사988</t>
  </si>
  <si>
    <t>KR350701GG34</t>
  </si>
  <si>
    <t>도로공사998</t>
  </si>
  <si>
    <t>KR350701GG59</t>
  </si>
  <si>
    <t>도로공사1006</t>
  </si>
  <si>
    <t>KR3507027083</t>
  </si>
  <si>
    <t>도로공사500</t>
  </si>
  <si>
    <t>KR3507027182</t>
  </si>
  <si>
    <t>도로공사530</t>
  </si>
  <si>
    <t>KR3507027190</t>
  </si>
  <si>
    <t>도로공사532</t>
  </si>
  <si>
    <t>KR3507027216</t>
  </si>
  <si>
    <t>도로공사542</t>
  </si>
  <si>
    <t>KR3507027265</t>
  </si>
  <si>
    <t>도로공사553</t>
  </si>
  <si>
    <t>KR3507027323</t>
  </si>
  <si>
    <t>도로공사567</t>
  </si>
  <si>
    <t>KR3507027331</t>
  </si>
  <si>
    <t>도로공사570</t>
  </si>
  <si>
    <t>KR350702G4A8</t>
  </si>
  <si>
    <t>도로공사608</t>
  </si>
  <si>
    <t>KR350702G5C1</t>
  </si>
  <si>
    <t>도로공사641</t>
  </si>
  <si>
    <t>KR350702G681</t>
  </si>
  <si>
    <t>도로공사648</t>
  </si>
  <si>
    <t>KR350702G6A3</t>
  </si>
  <si>
    <t>도로공사651</t>
  </si>
  <si>
    <t>KR350702G749</t>
  </si>
  <si>
    <t>도로공사661</t>
  </si>
  <si>
    <t>KR350702G780</t>
  </si>
  <si>
    <t>도로공사664</t>
  </si>
  <si>
    <t>KR350702G798</t>
  </si>
  <si>
    <t>도로공사666</t>
  </si>
  <si>
    <t>KR350702G7B9</t>
  </si>
  <si>
    <t>도로공사672</t>
  </si>
  <si>
    <t>KR350702G855</t>
  </si>
  <si>
    <t>도로공사681</t>
  </si>
  <si>
    <t>KR350702G8A9</t>
  </si>
  <si>
    <t>도로공사689</t>
  </si>
  <si>
    <t>KR350702G8B7</t>
  </si>
  <si>
    <t>도로공사692</t>
  </si>
  <si>
    <t>KR350702G921</t>
  </si>
  <si>
    <t>도로공사698</t>
  </si>
  <si>
    <t>KR350702G939</t>
  </si>
  <si>
    <t>도로공사701</t>
  </si>
  <si>
    <t>KR350702G947</t>
  </si>
  <si>
    <t>도로공사703</t>
  </si>
  <si>
    <t>KR350702G954</t>
  </si>
  <si>
    <t>도로공사706</t>
  </si>
  <si>
    <t>KR350702G996</t>
  </si>
  <si>
    <t>도로공사714</t>
  </si>
  <si>
    <t>KR350702GA39</t>
  </si>
  <si>
    <t>도로공사725</t>
  </si>
  <si>
    <t>KR350702GA47</t>
  </si>
  <si>
    <t>도로공사729</t>
  </si>
  <si>
    <t>KR350702GA54</t>
  </si>
  <si>
    <t>도로공사737</t>
  </si>
  <si>
    <t>KR350702GAA2</t>
  </si>
  <si>
    <t>도로공사745</t>
  </si>
  <si>
    <t>KR350702GAB0</t>
  </si>
  <si>
    <t>도로공사748</t>
  </si>
  <si>
    <t>KR350702GB79</t>
  </si>
  <si>
    <t>도로공사768</t>
  </si>
  <si>
    <t>KR350702GBA0</t>
  </si>
  <si>
    <t>도로공사775</t>
  </si>
  <si>
    <t>KR350702GBB8</t>
  </si>
  <si>
    <t>도로공사782</t>
  </si>
  <si>
    <t>KR350702GBC6</t>
  </si>
  <si>
    <t>도로공사787</t>
  </si>
  <si>
    <t>KR350702GC11</t>
  </si>
  <si>
    <t>도로공사793</t>
  </si>
  <si>
    <t>KR350702GC52</t>
  </si>
  <si>
    <t>도로공사808</t>
  </si>
  <si>
    <t>KR350702GC60</t>
  </si>
  <si>
    <t>도로공사810</t>
  </si>
  <si>
    <t>KR350702GC78</t>
  </si>
  <si>
    <t>도로공사813</t>
  </si>
  <si>
    <t>KR350702GC86</t>
  </si>
  <si>
    <t>도로공사816</t>
  </si>
  <si>
    <t>KR350702GC94</t>
  </si>
  <si>
    <t>도로공사818</t>
  </si>
  <si>
    <t>KR350702GD51</t>
  </si>
  <si>
    <t>도로공사846</t>
  </si>
  <si>
    <t>KR350702GD77</t>
  </si>
  <si>
    <t>도로공사853</t>
  </si>
  <si>
    <t>도로공사855</t>
  </si>
  <si>
    <t>KR350702GD93</t>
  </si>
  <si>
    <t>도로공사859</t>
  </si>
  <si>
    <t>KR350702GDC2</t>
  </si>
  <si>
    <t>도로공사872</t>
  </si>
  <si>
    <t>KR350702GE27</t>
  </si>
  <si>
    <t>도로공사874</t>
  </si>
  <si>
    <t>KR350702GE35</t>
  </si>
  <si>
    <t>도로공사880</t>
  </si>
  <si>
    <t>도로공사890</t>
  </si>
  <si>
    <t>KR350702GE84</t>
  </si>
  <si>
    <t>도로공사894</t>
  </si>
  <si>
    <t>KR350702GE92</t>
  </si>
  <si>
    <t>도로공사899</t>
  </si>
  <si>
    <t>KR350702GEA4</t>
  </si>
  <si>
    <t>도로공사905</t>
  </si>
  <si>
    <t>KR350702GEC0</t>
  </si>
  <si>
    <t>도로공사919</t>
  </si>
  <si>
    <t>KR350702GF18</t>
  </si>
  <si>
    <t>도로공사922</t>
  </si>
  <si>
    <t>KR350702GF34</t>
  </si>
  <si>
    <t>도로공사931</t>
  </si>
  <si>
    <t>KR350702GF59</t>
  </si>
  <si>
    <t>도로공사942</t>
  </si>
  <si>
    <t>KR350702GF67</t>
  </si>
  <si>
    <t>도로공사955</t>
  </si>
  <si>
    <t>KR350702GF75</t>
  </si>
  <si>
    <t>도로공사961</t>
  </si>
  <si>
    <t>KR350702GF83</t>
  </si>
  <si>
    <t>도로공사967</t>
  </si>
  <si>
    <t>KR350702GF91</t>
  </si>
  <si>
    <t>도로공사969</t>
  </si>
  <si>
    <t>KR350702GFA1</t>
  </si>
  <si>
    <t>도로공사972</t>
  </si>
  <si>
    <t>KR350702GFB9</t>
  </si>
  <si>
    <t>도로공사982</t>
  </si>
  <si>
    <t>KR350702GG41</t>
  </si>
  <si>
    <t>도로공사1000</t>
  </si>
  <si>
    <t>KR350702GG66</t>
  </si>
  <si>
    <t>도로공사1008</t>
  </si>
  <si>
    <t>KR3507037074</t>
  </si>
  <si>
    <t>도로공사497</t>
  </si>
  <si>
    <t>KR3507037256</t>
  </si>
  <si>
    <t>도로공사551</t>
  </si>
  <si>
    <t>KR3507037264</t>
  </si>
  <si>
    <t>도로공사554</t>
  </si>
  <si>
    <t>KR35070372C0</t>
  </si>
  <si>
    <t>도로공사563</t>
  </si>
  <si>
    <t>KR3507037T22</t>
  </si>
  <si>
    <t>도로공사410</t>
  </si>
  <si>
    <t>KR3507037W43</t>
  </si>
  <si>
    <t>도로공사468</t>
  </si>
  <si>
    <t>KR350703G3A9</t>
  </si>
  <si>
    <t>도로공사582</t>
  </si>
  <si>
    <t>KR350703G4A7</t>
  </si>
  <si>
    <t>도로공사609</t>
  </si>
  <si>
    <t>KR350703G5B2</t>
  </si>
  <si>
    <t>도로공사639</t>
  </si>
  <si>
    <t>KR350703G796</t>
  </si>
  <si>
    <t>도로공사667</t>
  </si>
  <si>
    <t>KR350703G929</t>
  </si>
  <si>
    <t>도로공사699</t>
  </si>
  <si>
    <t>KR350703G945</t>
  </si>
  <si>
    <t>도로공사704</t>
  </si>
  <si>
    <t>KR350703GA38</t>
  </si>
  <si>
    <t>도로공사726</t>
  </si>
  <si>
    <t>KR350703GAA0</t>
  </si>
  <si>
    <t>도로공사746</t>
  </si>
  <si>
    <t>KR350703GAC6</t>
  </si>
  <si>
    <t>도로공사756</t>
  </si>
  <si>
    <t>KR350703GB37</t>
  </si>
  <si>
    <t>도로공사759</t>
  </si>
  <si>
    <t>KR350703GB45</t>
  </si>
  <si>
    <t>도로공사764</t>
  </si>
  <si>
    <t>KR350703GB78</t>
  </si>
  <si>
    <t>도로공사769</t>
  </si>
  <si>
    <t>KR350703GBB6</t>
  </si>
  <si>
    <t>도로공사783</t>
  </si>
  <si>
    <t>KR350703GBC4</t>
  </si>
  <si>
    <t>도로공사789</t>
  </si>
  <si>
    <t>KR350703GC36</t>
  </si>
  <si>
    <t>도로공사797</t>
  </si>
  <si>
    <t>KR350703GC44</t>
  </si>
  <si>
    <t>도로공사802</t>
  </si>
  <si>
    <t>KR350703GC69</t>
  </si>
  <si>
    <t>도로공사811</t>
  </si>
  <si>
    <t>KR350703GC77</t>
  </si>
  <si>
    <t>도로공사814</t>
  </si>
  <si>
    <t>KR350703GC93</t>
  </si>
  <si>
    <t>도로공사819</t>
  </si>
  <si>
    <t>KR350703GCB4</t>
  </si>
  <si>
    <t>도로공사827</t>
  </si>
  <si>
    <t>KR350703GD27</t>
  </si>
  <si>
    <t>도로공사834</t>
  </si>
  <si>
    <t>KR350703GD35</t>
  </si>
  <si>
    <t>도로공사837</t>
  </si>
  <si>
    <t>KR350703GD50</t>
  </si>
  <si>
    <t>도로공사847</t>
  </si>
  <si>
    <t>KR350703GDA4</t>
  </si>
  <si>
    <t>도로공사864</t>
  </si>
  <si>
    <t>KR350703GDB2</t>
  </si>
  <si>
    <t>도로공사870</t>
  </si>
  <si>
    <t>KR350703GE26</t>
  </si>
  <si>
    <t>도로공사875</t>
  </si>
  <si>
    <t>KR350703GE34</t>
  </si>
  <si>
    <t>도로공사881</t>
  </si>
  <si>
    <t>KR350703GE83</t>
  </si>
  <si>
    <t>도로공사895</t>
  </si>
  <si>
    <t>KR350703GE91</t>
  </si>
  <si>
    <t>도로공사900</t>
  </si>
  <si>
    <t>KR350703GEA2</t>
  </si>
  <si>
    <t>도로공사906</t>
  </si>
  <si>
    <t>KR350703GEB0</t>
  </si>
  <si>
    <t>도로공사913</t>
  </si>
  <si>
    <t>KR350703GEC8</t>
  </si>
  <si>
    <t>도로공사920</t>
  </si>
  <si>
    <t>KR350703GF25</t>
  </si>
  <si>
    <t>도로공사925</t>
  </si>
  <si>
    <t>KR350703GF33</t>
  </si>
  <si>
    <t>도로공사932</t>
  </si>
  <si>
    <t>KR350703GF41</t>
  </si>
  <si>
    <t>도로공사940</t>
  </si>
  <si>
    <t>KR350703GF58</t>
  </si>
  <si>
    <t>도로공사946</t>
  </si>
  <si>
    <t>KR350703GF66</t>
  </si>
  <si>
    <t>도로공사956</t>
  </si>
  <si>
    <t>KR350703GF74</t>
  </si>
  <si>
    <t>도로공사962</t>
  </si>
  <si>
    <t>KR350703GG24</t>
  </si>
  <si>
    <t>도로공사990</t>
  </si>
  <si>
    <t>KR3507047297</t>
  </si>
  <si>
    <t>도로공사560</t>
  </si>
  <si>
    <t>KR3507047T20</t>
  </si>
  <si>
    <t>도로공사411</t>
  </si>
  <si>
    <t>KR350704G794</t>
  </si>
  <si>
    <t>도로공사668</t>
  </si>
  <si>
    <t>KR350704GA45</t>
  </si>
  <si>
    <t>도로공사731</t>
  </si>
  <si>
    <t>KR350704GAB6</t>
  </si>
  <si>
    <t>도로공사750</t>
  </si>
  <si>
    <t>KR350704GB36</t>
  </si>
  <si>
    <t>도로공사760</t>
  </si>
  <si>
    <t>KR350704GB44</t>
  </si>
  <si>
    <t>도로공사765</t>
  </si>
  <si>
    <t>KR350704GB77</t>
  </si>
  <si>
    <t>도로공사770</t>
  </si>
  <si>
    <t>KR350704GBA6</t>
  </si>
  <si>
    <t>도로공사777</t>
  </si>
  <si>
    <t>KR350704GBB4</t>
  </si>
  <si>
    <t>도로공사784</t>
  </si>
  <si>
    <t>KR350704GC35</t>
  </si>
  <si>
    <t>도로공사798</t>
  </si>
  <si>
    <t>KR350704GC43</t>
  </si>
  <si>
    <t>도로공사803</t>
  </si>
  <si>
    <t>KR350704GD34</t>
  </si>
  <si>
    <t>도로공사838</t>
  </si>
  <si>
    <t>KR350704GD42</t>
  </si>
  <si>
    <t>도로공사843</t>
  </si>
  <si>
    <t>KR350704GD67</t>
  </si>
  <si>
    <t>도로공사851</t>
  </si>
  <si>
    <t>KR350704GE25</t>
  </si>
  <si>
    <t>도로공사876</t>
  </si>
  <si>
    <t>KR350704GE33</t>
  </si>
  <si>
    <t>도로공사882</t>
  </si>
  <si>
    <t>KR350704GE82</t>
  </si>
  <si>
    <t>도로공사896</t>
  </si>
  <si>
    <t>KR350704GEA0</t>
  </si>
  <si>
    <t>도로공사907</t>
  </si>
  <si>
    <t>KR350704GEB8</t>
  </si>
  <si>
    <t>도로공사914</t>
  </si>
  <si>
    <t>KR350704GF24</t>
  </si>
  <si>
    <t>도로공사926</t>
  </si>
  <si>
    <t>KR350704GF32</t>
  </si>
  <si>
    <t>도로공사933</t>
  </si>
  <si>
    <t>KR350704GF40</t>
  </si>
  <si>
    <t>도로공사943</t>
  </si>
  <si>
    <t>KR350704GF57</t>
  </si>
  <si>
    <t>도로공사944</t>
  </si>
  <si>
    <t>KR350704GF65</t>
  </si>
  <si>
    <t>도로공사957</t>
  </si>
  <si>
    <t>KR350704GFA7</t>
  </si>
  <si>
    <t>도로공사974</t>
  </si>
  <si>
    <t>KR350704GFB5</t>
  </si>
  <si>
    <t>도로공사984</t>
  </si>
  <si>
    <t>KR350704GG49</t>
  </si>
  <si>
    <t>도로공사1002</t>
  </si>
  <si>
    <t>KR350705G791</t>
  </si>
  <si>
    <t>도로공사669</t>
  </si>
  <si>
    <t>KR350705G7B6</t>
  </si>
  <si>
    <t>도로공사675</t>
  </si>
  <si>
    <t>KR350705GB35</t>
  </si>
  <si>
    <t>도로공사761</t>
  </si>
  <si>
    <t>KR350705GBB1</t>
  </si>
  <si>
    <t>도로공사785</t>
  </si>
  <si>
    <t>KR350705GBC9</t>
  </si>
  <si>
    <t>도로공사790</t>
  </si>
  <si>
    <t>KR350705GC34</t>
  </si>
  <si>
    <t>도로공사799</t>
  </si>
  <si>
    <t>KR350705GC42</t>
  </si>
  <si>
    <t>도로공사804</t>
  </si>
  <si>
    <t>KR350705GD33</t>
  </si>
  <si>
    <t>도로공사839</t>
  </si>
  <si>
    <t>KR350705GD41</t>
  </si>
  <si>
    <t>도로공사844</t>
  </si>
  <si>
    <t>KR350705GD90</t>
  </si>
  <si>
    <t>도로공사861</t>
  </si>
  <si>
    <t>KR350705GE24</t>
  </si>
  <si>
    <t>도로공사877</t>
  </si>
  <si>
    <t>KR350705GE32</t>
  </si>
  <si>
    <t>도로공사883</t>
  </si>
  <si>
    <t>KR350705GE81</t>
  </si>
  <si>
    <t>도로공사897</t>
  </si>
  <si>
    <t>KR350705GEB5</t>
  </si>
  <si>
    <t>도로공사915</t>
  </si>
  <si>
    <t>KR350705GF23</t>
  </si>
  <si>
    <t>도로공사927</t>
  </si>
  <si>
    <t>KR350705GF31</t>
  </si>
  <si>
    <t>도로공사934</t>
  </si>
  <si>
    <t>KR350705GF56</t>
  </si>
  <si>
    <t>도로공사945</t>
  </si>
  <si>
    <t>KR350705GF64</t>
  </si>
  <si>
    <t>도로공사958</t>
  </si>
  <si>
    <t>KR350705GF72</t>
  </si>
  <si>
    <t>도로공사964</t>
  </si>
  <si>
    <t>KR350705GFA4</t>
  </si>
  <si>
    <t>도로공사975</t>
  </si>
  <si>
    <t>KR350705GG22</t>
  </si>
  <si>
    <t>도로공사992</t>
  </si>
  <si>
    <t>KR35070670C7</t>
  </si>
  <si>
    <t>도로공사515</t>
  </si>
  <si>
    <t>KR350706GA43</t>
  </si>
  <si>
    <t>도로공사733</t>
  </si>
  <si>
    <t>KR350706GAB1</t>
  </si>
  <si>
    <t>도로공사752</t>
  </si>
  <si>
    <t>KR350706GBA1</t>
  </si>
  <si>
    <t>도로공사780</t>
  </si>
  <si>
    <t>KR350706GE23</t>
  </si>
  <si>
    <t>도로공사878</t>
  </si>
  <si>
    <t>KR350706GE31</t>
  </si>
  <si>
    <t>도로공사884</t>
  </si>
  <si>
    <t>KR350706GE98</t>
  </si>
  <si>
    <t>도로공사903</t>
  </si>
  <si>
    <t>KR350706GEA5</t>
  </si>
  <si>
    <t>도로공사909</t>
  </si>
  <si>
    <t>KR350706GEB3</t>
  </si>
  <si>
    <t>도로공사916</t>
  </si>
  <si>
    <t>KR350706GF22</t>
  </si>
  <si>
    <t>도로공사928</t>
  </si>
  <si>
    <t>KR350706GF30</t>
  </si>
  <si>
    <t>도로공사935</t>
  </si>
  <si>
    <t>KR350706GF55</t>
  </si>
  <si>
    <t>도로공사947</t>
  </si>
  <si>
    <t>KR350706GF71</t>
  </si>
  <si>
    <t>도로공사965</t>
  </si>
  <si>
    <t>KR350706GG21</t>
  </si>
  <si>
    <t>도로공사993</t>
  </si>
  <si>
    <t>KR350707GC40</t>
  </si>
  <si>
    <t>도로공사806</t>
  </si>
  <si>
    <t>KR350707GE30</t>
  </si>
  <si>
    <t>도로공사885</t>
  </si>
  <si>
    <t>KR350707GEA3</t>
  </si>
  <si>
    <t>도로공사910</t>
  </si>
  <si>
    <t>KR350707GEB1</t>
  </si>
  <si>
    <t>도로공사917</t>
  </si>
  <si>
    <t>KR350707GF21</t>
  </si>
  <si>
    <t>도로공사929</t>
  </si>
  <si>
    <t>KR350707GF54</t>
  </si>
  <si>
    <t>도로공사948</t>
  </si>
  <si>
    <t>KR350707GFA0</t>
  </si>
  <si>
    <t>도로공사977</t>
  </si>
  <si>
    <t>KR350707GG20</t>
  </si>
  <si>
    <t>도로공사994</t>
  </si>
  <si>
    <t>KR350708GA41</t>
  </si>
  <si>
    <t>도로공사735</t>
  </si>
  <si>
    <t>KR350708GE39</t>
  </si>
  <si>
    <t>도로공사886</t>
  </si>
  <si>
    <t>도로공사937</t>
  </si>
  <si>
    <t>KR350708GF53</t>
  </si>
  <si>
    <t>도로공사949</t>
  </si>
  <si>
    <t>KR350708GFA8</t>
  </si>
  <si>
    <t>도로공사978</t>
  </si>
  <si>
    <t>KR350708GG29</t>
  </si>
  <si>
    <t>도로공사995</t>
  </si>
  <si>
    <t>KR350709GF52</t>
  </si>
  <si>
    <t>도로공사950</t>
  </si>
  <si>
    <t>KR350709GFA6</t>
  </si>
  <si>
    <t>도로공사979</t>
  </si>
  <si>
    <t>KR350709GG28</t>
  </si>
  <si>
    <t>도로공사996</t>
  </si>
  <si>
    <t>KR350710GF59</t>
  </si>
  <si>
    <t>도로공사951</t>
  </si>
  <si>
    <t>KR350710GFA4</t>
  </si>
  <si>
    <t>도로공사980</t>
  </si>
  <si>
    <t>KR350710GG25</t>
  </si>
  <si>
    <t>도로공사997</t>
  </si>
  <si>
    <t>KR350711GF58</t>
  </si>
  <si>
    <t>도로공사952</t>
  </si>
  <si>
    <t>KR350712GF57</t>
  </si>
  <si>
    <t>도로공사953</t>
  </si>
  <si>
    <t>KR350801G392</t>
  </si>
  <si>
    <t>한국가스공사336</t>
  </si>
  <si>
    <t>KR350801G426</t>
  </si>
  <si>
    <t>한국가스공사357</t>
  </si>
  <si>
    <t>KR350801G442</t>
  </si>
  <si>
    <t>한국가스공사359</t>
  </si>
  <si>
    <t>KR350801G459</t>
  </si>
  <si>
    <t>한국가스공사361</t>
  </si>
  <si>
    <t>KR350801G467</t>
  </si>
  <si>
    <t>한국가스공사362</t>
  </si>
  <si>
    <t>KR350801G4B6</t>
  </si>
  <si>
    <t>한국가스공사368</t>
  </si>
  <si>
    <t>KR350801G525</t>
  </si>
  <si>
    <t>한국가스공사371</t>
  </si>
  <si>
    <t>KR350801G558</t>
  </si>
  <si>
    <t>한국가스공사375</t>
  </si>
  <si>
    <t>KR350801G574</t>
  </si>
  <si>
    <t>한국가스공사377</t>
  </si>
  <si>
    <t>KR350801G582</t>
  </si>
  <si>
    <t>한국가스공사378</t>
  </si>
  <si>
    <t>KR350801G632</t>
  </si>
  <si>
    <t>한국가스공사379</t>
  </si>
  <si>
    <t>KR350801G855</t>
  </si>
  <si>
    <t>한국가스공사388</t>
  </si>
  <si>
    <t>KR350801G921</t>
  </si>
  <si>
    <t>한국가스공사390</t>
  </si>
  <si>
    <t>KR350801G939</t>
  </si>
  <si>
    <t>한국가스공사391</t>
  </si>
  <si>
    <t>KR350801G954</t>
  </si>
  <si>
    <t>한국가스공사394</t>
  </si>
  <si>
    <t>KR350801G962</t>
  </si>
  <si>
    <t>한국가스공사395</t>
  </si>
  <si>
    <t>KR350801G996</t>
  </si>
  <si>
    <t>한국가스공사397</t>
  </si>
  <si>
    <t>KR350801GA21</t>
  </si>
  <si>
    <t>한국가스공사404</t>
  </si>
  <si>
    <t>KR350801GA47</t>
  </si>
  <si>
    <t>한국가스공사405</t>
  </si>
  <si>
    <t>KR350801GA54</t>
  </si>
  <si>
    <t>한국가스공사406</t>
  </si>
  <si>
    <t>KR350801GA62</t>
  </si>
  <si>
    <t>한국가스공사407</t>
  </si>
  <si>
    <t>KR350801GA70</t>
  </si>
  <si>
    <t>한국가스공사408</t>
  </si>
  <si>
    <t>KR350801GB46</t>
  </si>
  <si>
    <t>한국가스공사413</t>
  </si>
  <si>
    <t>KR350801GC29</t>
  </si>
  <si>
    <t>한국가스공사417</t>
  </si>
  <si>
    <t>KR350801GC37</t>
  </si>
  <si>
    <t>한국가스공사418</t>
  </si>
  <si>
    <t>KR350801GC78</t>
  </si>
  <si>
    <t>한국가스공사421</t>
  </si>
  <si>
    <t>KR350801GC86</t>
  </si>
  <si>
    <t>한국가스공사422</t>
  </si>
  <si>
    <t>KR350801GD28</t>
  </si>
  <si>
    <t>한국가스공사435</t>
  </si>
  <si>
    <t>KR350801GE27</t>
  </si>
  <si>
    <t>한국가스공사480</t>
  </si>
  <si>
    <t>KR350801GE35</t>
  </si>
  <si>
    <t>한국가스공사482</t>
  </si>
  <si>
    <t>KR350801GE43</t>
  </si>
  <si>
    <t>한국가스공사485</t>
  </si>
  <si>
    <t>KR350801GE50</t>
  </si>
  <si>
    <t>한국가스공사489</t>
  </si>
  <si>
    <t>KR350801GE76</t>
  </si>
  <si>
    <t>한국가스공사495</t>
  </si>
  <si>
    <t>KR350801GE92</t>
  </si>
  <si>
    <t>한국가스공사501</t>
  </si>
  <si>
    <t>KR350801GEA4</t>
  </si>
  <si>
    <t>한국가스공사503</t>
  </si>
  <si>
    <t>KR350801GEB2</t>
  </si>
  <si>
    <t>한국가스공사505</t>
  </si>
  <si>
    <t>KR350801GEC0</t>
  </si>
  <si>
    <t>한국가스공사512</t>
  </si>
  <si>
    <t>KR350801GF34</t>
  </si>
  <si>
    <t>한국가스공사513</t>
  </si>
  <si>
    <t>KR350801GF42</t>
  </si>
  <si>
    <t>한국가스공사519</t>
  </si>
  <si>
    <t>KR350801GF59</t>
  </si>
  <si>
    <t>한국가스공사523</t>
  </si>
  <si>
    <t>KR350801GF67</t>
  </si>
  <si>
    <t>한국가스공사526</t>
  </si>
  <si>
    <t>KR350801GF75</t>
  </si>
  <si>
    <t>한국가스공사532</t>
  </si>
  <si>
    <t>KR350801GF83</t>
  </si>
  <si>
    <t>한국가스공사535</t>
  </si>
  <si>
    <t>KR350801GF91</t>
  </si>
  <si>
    <t>한국가스공사539</t>
  </si>
  <si>
    <t>KR350801GFA1</t>
  </si>
  <si>
    <t>한국가스공사543</t>
  </si>
  <si>
    <t>KR350801GFB9</t>
  </si>
  <si>
    <t>한국가스공사547</t>
  </si>
  <si>
    <t>KR350801GFC7</t>
  </si>
  <si>
    <t>한국가스공사551</t>
  </si>
  <si>
    <t>KR350801GG33</t>
  </si>
  <si>
    <t>한국가스공사553</t>
  </si>
  <si>
    <t>KR350801GG41</t>
  </si>
  <si>
    <t>한국가스공사557</t>
  </si>
  <si>
    <t>KR350801GG58</t>
  </si>
  <si>
    <t>한국가스공사561</t>
  </si>
  <si>
    <t>KR350801GG66</t>
  </si>
  <si>
    <t>한국가스공사565</t>
  </si>
  <si>
    <t>KR3508027272</t>
  </si>
  <si>
    <t>한국가스공사318</t>
  </si>
  <si>
    <t>KR3508027348</t>
  </si>
  <si>
    <t>한국가스공사329</t>
  </si>
  <si>
    <t>KR350802G390</t>
  </si>
  <si>
    <t>한국가스공사337</t>
  </si>
  <si>
    <t>KR350802G3B7</t>
  </si>
  <si>
    <t>한국가스공사347</t>
  </si>
  <si>
    <t>KR350802G3C5</t>
  </si>
  <si>
    <t>한국가스공사355</t>
  </si>
  <si>
    <t>KR350802G838</t>
  </si>
  <si>
    <t>한국가스공사385</t>
  </si>
  <si>
    <t>KR350802G937</t>
  </si>
  <si>
    <t>한국가스공사392</t>
  </si>
  <si>
    <t>KR350802G994</t>
  </si>
  <si>
    <t>한국가스공사398</t>
  </si>
  <si>
    <t>KR350802G9A6</t>
  </si>
  <si>
    <t>한국가스공사400</t>
  </si>
  <si>
    <t>KR350802GA79</t>
  </si>
  <si>
    <t>한국가스공사409</t>
  </si>
  <si>
    <t>KR350802GC44</t>
  </si>
  <si>
    <t>한국가스공사420</t>
  </si>
  <si>
    <t>KR350802GD50</t>
  </si>
  <si>
    <t>한국가스공사446</t>
  </si>
  <si>
    <t>KR350802GD84</t>
  </si>
  <si>
    <t>한국가스공사458</t>
  </si>
  <si>
    <t>KR350802GD92</t>
  </si>
  <si>
    <t>한국가스공사462</t>
  </si>
  <si>
    <t>KR350802GDC0</t>
  </si>
  <si>
    <t>한국가스공사478</t>
  </si>
  <si>
    <t>KR350802GE26</t>
  </si>
  <si>
    <t>한국가스공사479</t>
  </si>
  <si>
    <t>KR350802GE34</t>
  </si>
  <si>
    <t>한국가스공사481</t>
  </si>
  <si>
    <t>KR350802GE42</t>
  </si>
  <si>
    <t>한국가스공사486</t>
  </si>
  <si>
    <t>KR350802GE59</t>
  </si>
  <si>
    <t>한국가스공사490</t>
  </si>
  <si>
    <t>KR350802GE67</t>
  </si>
  <si>
    <t>한국가스공사494</t>
  </si>
  <si>
    <t>KR350802GE75</t>
  </si>
  <si>
    <t>한국가스공사496</t>
  </si>
  <si>
    <t>KR350802GE91</t>
  </si>
  <si>
    <t>한국가스공사502</t>
  </si>
  <si>
    <t>KR350802GEA2</t>
  </si>
  <si>
    <t>한국가스공사504</t>
  </si>
  <si>
    <t>KR350802GEB0</t>
  </si>
  <si>
    <t>한국가스공사506</t>
  </si>
  <si>
    <t>KR350802GF33</t>
  </si>
  <si>
    <t>한국가스공사514</t>
  </si>
  <si>
    <t>KR350802GF41</t>
  </si>
  <si>
    <t>한국가스공사520</t>
  </si>
  <si>
    <t>KR350802GF58</t>
  </si>
  <si>
    <t>한국가스공사524</t>
  </si>
  <si>
    <t>KR350802GF66</t>
  </si>
  <si>
    <t>한국가스공사525</t>
  </si>
  <si>
    <t>KR350802GF74</t>
  </si>
  <si>
    <t>한국가스공사531</t>
  </si>
  <si>
    <t>KR350802GF82</t>
  </si>
  <si>
    <t>한국가스공사536</t>
  </si>
  <si>
    <t>KR350802GF90</t>
  </si>
  <si>
    <t>한국가스공사540</t>
  </si>
  <si>
    <t>KR350802GFA9</t>
  </si>
  <si>
    <t>한국가스공사544</t>
  </si>
  <si>
    <t>KR350802GFB7</t>
  </si>
  <si>
    <t>한국가스공사548</t>
  </si>
  <si>
    <t>KR350802GG32</t>
  </si>
  <si>
    <t>한국가스공사554</t>
  </si>
  <si>
    <t>KR350802GG40</t>
  </si>
  <si>
    <t>한국가스공사558</t>
  </si>
  <si>
    <t>KR350802GG65</t>
  </si>
  <si>
    <t>한국가스공사566</t>
  </si>
  <si>
    <t>KR3508037321</t>
  </si>
  <si>
    <t>한국가스공사327</t>
  </si>
  <si>
    <t>KR350803GD34</t>
  </si>
  <si>
    <t>한국가스공사440</t>
  </si>
  <si>
    <t>KR350803GD42</t>
  </si>
  <si>
    <t>한국가스공사444</t>
  </si>
  <si>
    <t>KR350803GD59</t>
  </si>
  <si>
    <t>한국가스공사448</t>
  </si>
  <si>
    <t>KR350803GD83</t>
  </si>
  <si>
    <t>한국가스공사460</t>
  </si>
  <si>
    <t>KR350803GF32</t>
  </si>
  <si>
    <t>한국가스공사516</t>
  </si>
  <si>
    <t>KR350803GF40</t>
  </si>
  <si>
    <t>한국가스공사522</t>
  </si>
  <si>
    <t>KR350803GF65</t>
  </si>
  <si>
    <t>한국가스공사528</t>
  </si>
  <si>
    <t>KR350803GF73</t>
  </si>
  <si>
    <t>한국가스공사533</t>
  </si>
  <si>
    <t>KR350803GF81</t>
  </si>
  <si>
    <t>한국가스공사537</t>
  </si>
  <si>
    <t>KR350803GF99</t>
  </si>
  <si>
    <t>한국가스공사542</t>
  </si>
  <si>
    <t>KR350803GFA7</t>
  </si>
  <si>
    <t>한국가스공사546</t>
  </si>
  <si>
    <t>KR350803GFB5</t>
  </si>
  <si>
    <t>한국가스공사549</t>
  </si>
  <si>
    <t>KR350803GG31</t>
  </si>
  <si>
    <t>한국가스공사555</t>
  </si>
  <si>
    <t>KR350803GG49</t>
  </si>
  <si>
    <t>한국가스공사560</t>
  </si>
  <si>
    <t>KR350803GG56</t>
  </si>
  <si>
    <t>한국가스공사563</t>
  </si>
  <si>
    <t>KR350804G3B5</t>
  </si>
  <si>
    <t>한국가스공사349</t>
  </si>
  <si>
    <t>KR350804GD25</t>
  </si>
  <si>
    <t>한국가스공사437</t>
  </si>
  <si>
    <t>KR350804GD33</t>
  </si>
  <si>
    <t>한국가스공사441</t>
  </si>
  <si>
    <t>KR350804GD74</t>
  </si>
  <si>
    <t>한국가스공사456</t>
  </si>
  <si>
    <t>KR350804GDB8</t>
  </si>
  <si>
    <t>한국가스공사476</t>
  </si>
  <si>
    <t>KR350804GE32</t>
  </si>
  <si>
    <t>한국가스공사484</t>
  </si>
  <si>
    <t>KR350804GE40</t>
  </si>
  <si>
    <t>한국가스공사488</t>
  </si>
  <si>
    <t>KR350804GE57</t>
  </si>
  <si>
    <t>한국가스공사492</t>
  </si>
  <si>
    <t>KR350804GE73</t>
  </si>
  <si>
    <t>한국가스공사498</t>
  </si>
  <si>
    <t>KR350804GEB6</t>
  </si>
  <si>
    <t>한국가스공사508</t>
  </si>
  <si>
    <t>KR350804GF31</t>
  </si>
  <si>
    <t>한국가스공사515</t>
  </si>
  <si>
    <t>KR350804GF49</t>
  </si>
  <si>
    <t>한국가스공사521</t>
  </si>
  <si>
    <t>KR350804GF64</t>
  </si>
  <si>
    <t>한국가스공사527</t>
  </si>
  <si>
    <t>KR350804GF72</t>
  </si>
  <si>
    <t>한국가스공사534</t>
  </si>
  <si>
    <t>KR350804GF80</t>
  </si>
  <si>
    <t>한국가스공사538</t>
  </si>
  <si>
    <t>KR350804GF98</t>
  </si>
  <si>
    <t>한국가스공사541</t>
  </si>
  <si>
    <t>KR350804GFA5</t>
  </si>
  <si>
    <t>한국가스공사545</t>
  </si>
  <si>
    <t>KR350804GFB3</t>
  </si>
  <si>
    <t>한국가스공사550</t>
  </si>
  <si>
    <t>KR350804GG30</t>
  </si>
  <si>
    <t>한국가스공사556</t>
  </si>
  <si>
    <t>KR350804GG48</t>
  </si>
  <si>
    <t>한국가스공사559</t>
  </si>
  <si>
    <t>KR350804GG55</t>
  </si>
  <si>
    <t>한국가스공사564</t>
  </si>
  <si>
    <t>KR350805G3A6</t>
  </si>
  <si>
    <t>한국가스공사344</t>
  </si>
  <si>
    <t>KR350805GEB3</t>
  </si>
  <si>
    <t>한국가스공사510</t>
  </si>
  <si>
    <t>KR350805GF30</t>
  </si>
  <si>
    <t>한국가스공사517</t>
  </si>
  <si>
    <t>KR350805GF63</t>
  </si>
  <si>
    <t>한국가스공사529</t>
  </si>
  <si>
    <t>KR350806GD98</t>
  </si>
  <si>
    <t>한국가스공사466</t>
  </si>
  <si>
    <t>KR350806GF39</t>
  </si>
  <si>
    <t>한국가스공사518</t>
  </si>
  <si>
    <t>KR350806GF62</t>
  </si>
  <si>
    <t>한국가스공사530</t>
  </si>
  <si>
    <t>KR350807G3A4</t>
  </si>
  <si>
    <t>한국가스공사345</t>
  </si>
  <si>
    <t>KR350807G3B2</t>
  </si>
  <si>
    <t>한국가스공사352</t>
  </si>
  <si>
    <t>KR3509017199</t>
  </si>
  <si>
    <t>한국수자원공사161</t>
  </si>
  <si>
    <t>KR3509017264</t>
  </si>
  <si>
    <t>한국수자원공사176</t>
  </si>
  <si>
    <t>KR3509017272</t>
  </si>
  <si>
    <t>한국수자원공사179</t>
  </si>
  <si>
    <t>KR35090172C0</t>
  </si>
  <si>
    <t>한국수자원공사182</t>
  </si>
  <si>
    <t>KR350901DEA9</t>
  </si>
  <si>
    <t>한국수자원공사280</t>
  </si>
  <si>
    <t>KR350901G4A7</t>
  </si>
  <si>
    <t>한국수자원공사203</t>
  </si>
  <si>
    <t>KR350901G4C3</t>
  </si>
  <si>
    <t>한국수자원공사205</t>
  </si>
  <si>
    <t>KR350901G556</t>
  </si>
  <si>
    <t>한국수자원공사208</t>
  </si>
  <si>
    <t>KR350901G614</t>
  </si>
  <si>
    <t>한국수자원공사210</t>
  </si>
  <si>
    <t>KR350901G630</t>
  </si>
  <si>
    <t>한국수자원공사211</t>
  </si>
  <si>
    <t>KR350901G663</t>
  </si>
  <si>
    <t>한국수자원공사212</t>
  </si>
  <si>
    <t>KR350901G671</t>
  </si>
  <si>
    <t>한국수자원공사214</t>
  </si>
  <si>
    <t>KR350901G6C8</t>
  </si>
  <si>
    <t>한국수자원공사220</t>
  </si>
  <si>
    <t>KR350901G812</t>
  </si>
  <si>
    <t>한국수자원공사237</t>
  </si>
  <si>
    <t>KR350901G820</t>
  </si>
  <si>
    <t>한국수자원공사239</t>
  </si>
  <si>
    <t>KR350901G960</t>
  </si>
  <si>
    <t>한국수자원공사249</t>
  </si>
  <si>
    <t>KR350901G978</t>
  </si>
  <si>
    <t>한국수자원공사250</t>
  </si>
  <si>
    <t>KR350901GE18</t>
  </si>
  <si>
    <t>한국수자원공사272</t>
  </si>
  <si>
    <t>KR350901GE26</t>
  </si>
  <si>
    <t>한국수자원공사273</t>
  </si>
  <si>
    <t>KR350901GE34</t>
  </si>
  <si>
    <t>한국수자원공사275(녹)</t>
  </si>
  <si>
    <t>KR350901GE42</t>
  </si>
  <si>
    <t>한국수자원공사276</t>
  </si>
  <si>
    <t>KR350901GEC8</t>
  </si>
  <si>
    <t>한국수자원공사281</t>
  </si>
  <si>
    <t>KR350901GF17</t>
  </si>
  <si>
    <t>한국수자원공사282</t>
  </si>
  <si>
    <t>KR350901GF33</t>
  </si>
  <si>
    <t>한국수자원공사284</t>
  </si>
  <si>
    <t>KR350901GF66</t>
  </si>
  <si>
    <t>한국수자원공사285</t>
  </si>
  <si>
    <t>KR350901GF82</t>
  </si>
  <si>
    <t>한국수자원공사289</t>
  </si>
  <si>
    <t>KR350901GF90</t>
  </si>
  <si>
    <t>한국수자원공사290(녹)</t>
  </si>
  <si>
    <t>KR350901GG16</t>
  </si>
  <si>
    <t>한국수자원공사295</t>
  </si>
  <si>
    <t>KR3509027263</t>
  </si>
  <si>
    <t>한국수자원공사177</t>
  </si>
  <si>
    <t>KR350902G661</t>
  </si>
  <si>
    <t>한국수자원공사213</t>
  </si>
  <si>
    <t>한국수자원공사216</t>
  </si>
  <si>
    <t>KR350902G729</t>
  </si>
  <si>
    <t>한국수자원공사225</t>
  </si>
  <si>
    <t>KR350902G745</t>
  </si>
  <si>
    <t>한국수자원공사234</t>
  </si>
  <si>
    <t>KR350902G810</t>
  </si>
  <si>
    <t>한국수자원공사238</t>
  </si>
  <si>
    <t>KR350902G8C3</t>
  </si>
  <si>
    <t>한국수자원공사247</t>
  </si>
  <si>
    <t>KR350902G976</t>
  </si>
  <si>
    <t>한국수자원공사251</t>
  </si>
  <si>
    <t>KR350902G9A5</t>
  </si>
  <si>
    <t>한국수자원공사253</t>
  </si>
  <si>
    <t>KR350902GA11</t>
  </si>
  <si>
    <t>한국수자원공사257</t>
  </si>
  <si>
    <t>KR350902GA37</t>
  </si>
  <si>
    <t>한국수자원공사259</t>
  </si>
  <si>
    <t>KR350902GDC8</t>
  </si>
  <si>
    <t>한국수자원공사271</t>
  </si>
  <si>
    <t>KR350902GE25</t>
  </si>
  <si>
    <t>한국수자원공사274</t>
  </si>
  <si>
    <t>KR350902GE66</t>
  </si>
  <si>
    <t>한국수자원공사278</t>
  </si>
  <si>
    <t>KR350902GF16</t>
  </si>
  <si>
    <t>한국수자원공사283</t>
  </si>
  <si>
    <t>KR350902GF65</t>
  </si>
  <si>
    <t>한국수자원공사286</t>
  </si>
  <si>
    <t>KR350902GF73</t>
  </si>
  <si>
    <t>한국수자원공사288</t>
  </si>
  <si>
    <t>KR350902GF99</t>
  </si>
  <si>
    <t>한국수자원공사291</t>
  </si>
  <si>
    <t>KR3509037262</t>
  </si>
  <si>
    <t>한국수자원공사178</t>
  </si>
  <si>
    <t>KR350903G727</t>
  </si>
  <si>
    <t>한국수자원공사226</t>
  </si>
  <si>
    <t>KR350903GFC1</t>
  </si>
  <si>
    <t>한국수자원공사294</t>
  </si>
  <si>
    <t>KR350904G733</t>
  </si>
  <si>
    <t>한국수자원공사230</t>
  </si>
  <si>
    <t>KR351001GEB8</t>
  </si>
  <si>
    <t>한국농어촌공사25</t>
  </si>
  <si>
    <t>KR351001GEC6</t>
  </si>
  <si>
    <t>한국농어촌공사27</t>
  </si>
  <si>
    <t>KR351001GFB5</t>
  </si>
  <si>
    <t>한국농어촌공사28</t>
  </si>
  <si>
    <t>KR351001GG47</t>
  </si>
  <si>
    <t>한국농어촌공사29</t>
  </si>
  <si>
    <t>KR351001GG54</t>
  </si>
  <si>
    <t>한국농어촌공사30</t>
  </si>
  <si>
    <t>KR351002GEB6</t>
  </si>
  <si>
    <t>한국농어촌공사26</t>
  </si>
  <si>
    <t>KR351201GB24</t>
  </si>
  <si>
    <t>한국석유공사14</t>
  </si>
  <si>
    <t>KR3514017V44</t>
  </si>
  <si>
    <t>대한주택공사177</t>
  </si>
  <si>
    <t>KR3514027V34</t>
  </si>
  <si>
    <t>대한주택공사176</t>
  </si>
  <si>
    <t>KR351601G585</t>
  </si>
  <si>
    <t>중소벤처기업진흥채권514</t>
  </si>
  <si>
    <t>중소벤처기업진흥채권535</t>
  </si>
  <si>
    <t>KR351601G981</t>
  </si>
  <si>
    <t>중소벤처기업진흥채권654</t>
  </si>
  <si>
    <t>KR351601GC52</t>
  </si>
  <si>
    <t>중소벤처기업진흥채권773(사)</t>
  </si>
  <si>
    <t>KR351601GC60</t>
  </si>
  <si>
    <t>중소벤처기업진흥채권777(사)</t>
  </si>
  <si>
    <t>KR351601GD28</t>
  </si>
  <si>
    <t>중소벤처기업진흥채권800(사)</t>
  </si>
  <si>
    <t>KR351601GD85</t>
  </si>
  <si>
    <t>중소벤처기업진흥채권827(사)</t>
  </si>
  <si>
    <t>KR351601GDA9</t>
  </si>
  <si>
    <t>중소벤처기업진흥채권831(사)</t>
  </si>
  <si>
    <t>KR351601GDC5</t>
  </si>
  <si>
    <t>중소벤처기업진흥채권837</t>
  </si>
  <si>
    <t>KR351601GE27</t>
  </si>
  <si>
    <t>중소벤처기업진흥채권838(사)</t>
  </si>
  <si>
    <t>KR351601GE35</t>
  </si>
  <si>
    <t>중소벤처기업진흥채권844(사)</t>
  </si>
  <si>
    <t>KR351601GE43</t>
  </si>
  <si>
    <t>중소벤처기업진흥채권851(사)</t>
  </si>
  <si>
    <t>KR351601GE50</t>
  </si>
  <si>
    <t>중소벤처기업진흥채권855(사)</t>
  </si>
  <si>
    <t>KR351601GE68</t>
  </si>
  <si>
    <t>중소벤처기업진흥채권857(사)</t>
  </si>
  <si>
    <t>KR351601GE76</t>
  </si>
  <si>
    <t>중소벤처기업진흥채권864(사)</t>
  </si>
  <si>
    <t>KR351601GE92</t>
  </si>
  <si>
    <t>중소벤처기업진흥채권866(사)</t>
  </si>
  <si>
    <t>KR351601GEB5</t>
  </si>
  <si>
    <t>중소벤처기업진흥채권878</t>
  </si>
  <si>
    <t>KR351601GEC3</t>
  </si>
  <si>
    <t>중소벤처기업진흥채권879</t>
  </si>
  <si>
    <t>KR351601GF26</t>
  </si>
  <si>
    <t>중소벤처기업진흥채권880(사)</t>
  </si>
  <si>
    <t>KR351601GF34</t>
  </si>
  <si>
    <t>중소벤처기업진흥채권882(사)</t>
  </si>
  <si>
    <t>KR351601GF42</t>
  </si>
  <si>
    <t>중소벤처기업진흥채권889(사)</t>
  </si>
  <si>
    <t>KR351601GF59</t>
  </si>
  <si>
    <t>중소벤처기업진흥채권894(사)</t>
  </si>
  <si>
    <t>KR351601GF67</t>
  </si>
  <si>
    <t>중소벤처기업진흥채권898(사)</t>
  </si>
  <si>
    <t>KR351601GF75</t>
  </si>
  <si>
    <t>중소벤처기업진흥채권902(사)</t>
  </si>
  <si>
    <t>KR351601GF83</t>
  </si>
  <si>
    <t>중소벤처기업진흥채권906(사)</t>
  </si>
  <si>
    <t>KR351601GF91</t>
  </si>
  <si>
    <t>중소벤처기업진흥채권913(사)</t>
  </si>
  <si>
    <t>KR351601GFA4</t>
  </si>
  <si>
    <t>중소벤처기업진흥채권916(사)</t>
  </si>
  <si>
    <t>KR351601GFB2</t>
  </si>
  <si>
    <t>중소벤처기업진흥채권918(사)</t>
  </si>
  <si>
    <t>KR351601GG33</t>
  </si>
  <si>
    <t>중소벤처기업진흥채권928(사)</t>
  </si>
  <si>
    <t>KR351601GG41</t>
  </si>
  <si>
    <t>중소벤처기업진흥채권931(사)</t>
  </si>
  <si>
    <t>KR351601GG58</t>
  </si>
  <si>
    <t>중소벤처기업진흥채권937(사)</t>
  </si>
  <si>
    <t>KR351601GG66</t>
  </si>
  <si>
    <t>중소벤처기업진흥채권939(사)</t>
  </si>
  <si>
    <t>KR351602G757</t>
  </si>
  <si>
    <t>중소벤처기업진흥채권570</t>
  </si>
  <si>
    <t>KR351602G880</t>
  </si>
  <si>
    <t>중소벤처기업진흥채권615</t>
  </si>
  <si>
    <t>KR351602G9B4</t>
  </si>
  <si>
    <t>중소벤처기업진흥채권664(사)</t>
  </si>
  <si>
    <t>KR351602GA95</t>
  </si>
  <si>
    <t>중소벤처기업진흥채권701(사)</t>
  </si>
  <si>
    <t>KR351602GC28</t>
  </si>
  <si>
    <t>중소벤처기업진흥채권755(사)</t>
  </si>
  <si>
    <t>KR351602GC36</t>
  </si>
  <si>
    <t>중소벤처기업진흥채권759(사)</t>
  </si>
  <si>
    <t>KR351602GC44</t>
  </si>
  <si>
    <t>중소벤처기업진흥채권766(사)</t>
  </si>
  <si>
    <t>KR351602GC85</t>
  </si>
  <si>
    <t>중소벤처기업진흥채권785(사)</t>
  </si>
  <si>
    <t>KR351602GC93</t>
  </si>
  <si>
    <t>중소벤처기업진흥채권787(사)</t>
  </si>
  <si>
    <t>KR351602GCB7</t>
  </si>
  <si>
    <t>중소벤처기업진흥채권794(사)</t>
  </si>
  <si>
    <t>KR351602GD27</t>
  </si>
  <si>
    <t>중소벤처기업진흥채권801(사)</t>
  </si>
  <si>
    <t>KR351602GD35</t>
  </si>
  <si>
    <t>중소벤처기업진흥채권804(사)</t>
  </si>
  <si>
    <t>KR351602GD43</t>
  </si>
  <si>
    <t>중소벤처기업진흥채권809(사)</t>
  </si>
  <si>
    <t>KR351602GD50</t>
  </si>
  <si>
    <t>중소벤처기업진흥채권813(사)</t>
  </si>
  <si>
    <t>KR351602GD68</t>
  </si>
  <si>
    <t>중소벤처기업진흥채권817(사)</t>
  </si>
  <si>
    <t>KR351602GD76</t>
  </si>
  <si>
    <t>중소벤처기업진흥채권823(사)</t>
  </si>
  <si>
    <t>KR351602GD92</t>
  </si>
  <si>
    <t>중소벤처기업진흥채권829(사)</t>
  </si>
  <si>
    <t>KR351602GDB5</t>
  </si>
  <si>
    <t>중소벤처기업진흥채권835</t>
  </si>
  <si>
    <t>KR351602GE26</t>
  </si>
  <si>
    <t>중소벤처기업진흥채권839(사)</t>
  </si>
  <si>
    <t>KR351602GE34</t>
  </si>
  <si>
    <t>중소벤처기업진흥채권845(사)</t>
  </si>
  <si>
    <t>KR351602GE42</t>
  </si>
  <si>
    <t>중소벤처기업진흥채권852(사)</t>
  </si>
  <si>
    <t>KR351602GE59</t>
  </si>
  <si>
    <t>중소벤처기업진흥채권856(사)</t>
  </si>
  <si>
    <t>KR351602GE67</t>
  </si>
  <si>
    <t>중소벤처기업진흥채권858(사)</t>
  </si>
  <si>
    <t>KR351602GE75</t>
  </si>
  <si>
    <t>중소벤처기업진흥채권865(사)</t>
  </si>
  <si>
    <t>KR351602GE91</t>
  </si>
  <si>
    <t>중소벤처기업진흥채권867(사)</t>
  </si>
  <si>
    <t>KR351602GEA5</t>
  </si>
  <si>
    <t>중소벤처기업진흥채권877(사)</t>
  </si>
  <si>
    <t>KR351602GF25</t>
  </si>
  <si>
    <t>중소벤처기업진흥채권881(사)</t>
  </si>
  <si>
    <t>KR351602GF33</t>
  </si>
  <si>
    <t>중소벤처기업진흥채권883(사)</t>
  </si>
  <si>
    <t>KR351602GF41</t>
  </si>
  <si>
    <t>중소벤처기업진흥채권890(사)</t>
  </si>
  <si>
    <t>KR351602GF58</t>
  </si>
  <si>
    <t>중소벤처기업진흥채권895(사)</t>
  </si>
  <si>
    <t>KR351602GF66</t>
  </si>
  <si>
    <t>중소벤처기업진흥채권899(사)</t>
  </si>
  <si>
    <t>KR351602GF74</t>
  </si>
  <si>
    <t>중소벤처기업진흥채권903(사)</t>
  </si>
  <si>
    <t>KR351602GF82</t>
  </si>
  <si>
    <t>중소벤처기업진흥채권907(사)</t>
  </si>
  <si>
    <t>KR351602GFA2</t>
  </si>
  <si>
    <t>중소벤처기업진흥채권917(사)</t>
  </si>
  <si>
    <t>KR351602GFB0</t>
  </si>
  <si>
    <t>중소벤처기업진흥채권919(사)</t>
  </si>
  <si>
    <t>KR351602GG32</t>
  </si>
  <si>
    <t>중소벤처기업진흥채권929(사)</t>
  </si>
  <si>
    <t>KR351602GG40</t>
  </si>
  <si>
    <t>중소벤처기업진흥채권932(사)</t>
  </si>
  <si>
    <t>KR351602GG57</t>
  </si>
  <si>
    <t>중소벤처기업진흥채권938(사)</t>
  </si>
  <si>
    <t>KR351602GG65</t>
  </si>
  <si>
    <t>중소벤처기업진흥채권940(사)</t>
  </si>
  <si>
    <t>KR351603G763</t>
  </si>
  <si>
    <t>중소벤처기업진흥채권575</t>
  </si>
  <si>
    <t>KR351603GB36</t>
  </si>
  <si>
    <t>중소벤처기업진흥채권720(사)</t>
  </si>
  <si>
    <t>KR351603GBB7</t>
  </si>
  <si>
    <t>중소벤처기업진흥채권750(사)</t>
  </si>
  <si>
    <t>KR351603GC35</t>
  </si>
  <si>
    <t>중소벤처기업진흥채권760(사)</t>
  </si>
  <si>
    <t>KR351603GC43</t>
  </si>
  <si>
    <t>중소벤처기업진흥채권767(사)</t>
  </si>
  <si>
    <t>KR351603GD26</t>
  </si>
  <si>
    <t>중소벤처기업진흥채권802(사)</t>
  </si>
  <si>
    <t>KR351603GD34</t>
  </si>
  <si>
    <t>중소벤처기업진흥채권805(사)</t>
  </si>
  <si>
    <t>KR351603GD75</t>
  </si>
  <si>
    <t>중소벤처기업진흥채권824(사)</t>
  </si>
  <si>
    <t>KR351603GD91</t>
  </si>
  <si>
    <t>중소벤처기업진흥채권830(사)</t>
  </si>
  <si>
    <t>KR351603GDA5</t>
  </si>
  <si>
    <t>중소벤처기업진흥채권833</t>
  </si>
  <si>
    <t>KR351603GDB3</t>
  </si>
  <si>
    <t>중소벤처기업진흥채권836</t>
  </si>
  <si>
    <t>KR351603GE25</t>
  </si>
  <si>
    <t>중소벤처기업진흥채권840(사)</t>
  </si>
  <si>
    <t>KR351603GE33</t>
  </si>
  <si>
    <t>중소벤처기업진흥채권846(사)</t>
  </si>
  <si>
    <t>KR351603GE41</t>
  </si>
  <si>
    <t>중소벤처기업진흥채권853(사)</t>
  </si>
  <si>
    <t>KR351603GE66</t>
  </si>
  <si>
    <t>중소벤처기업진흥채권859(사)</t>
  </si>
  <si>
    <t>KR351603GE90</t>
  </si>
  <si>
    <t>중소벤처기업진흥채권868(사)</t>
  </si>
  <si>
    <t>KR351603GF32</t>
  </si>
  <si>
    <t>중소벤처기업진흥채권884(사)</t>
  </si>
  <si>
    <t>KR351603GF57</t>
  </si>
  <si>
    <t>중소벤처기업진흥채권896(사)</t>
  </si>
  <si>
    <t>KR351603GF65</t>
  </si>
  <si>
    <t>중소벤처기업진흥채권900(사)</t>
  </si>
  <si>
    <t>KR351603GF73</t>
  </si>
  <si>
    <t>중소벤처기업진흥채권904(사)</t>
  </si>
  <si>
    <t>KR351603GF81</t>
  </si>
  <si>
    <t>중소벤처기업진흥채권908(사)</t>
  </si>
  <si>
    <t>KR351603GF99</t>
  </si>
  <si>
    <t>중소벤처기업진흥채권915(사)</t>
  </si>
  <si>
    <t>KR351603GFB8</t>
  </si>
  <si>
    <t>중소벤처기업진흥채권920(사)</t>
  </si>
  <si>
    <t>KR351603GG31</t>
  </si>
  <si>
    <t>중소벤처기업진흥채권930(사)</t>
  </si>
  <si>
    <t>KR351603GG49</t>
  </si>
  <si>
    <t>중소벤처기업진흥채권933(사)</t>
  </si>
  <si>
    <t>KR351603GG64</t>
  </si>
  <si>
    <t>중소벤처기업진흥채권941(사)</t>
  </si>
  <si>
    <t>KR351604GA93</t>
  </si>
  <si>
    <t>중소벤처기업진흥채권703(사)</t>
  </si>
  <si>
    <t>KR351604GB68</t>
  </si>
  <si>
    <t>중소벤처기업진흥채권732(사)</t>
  </si>
  <si>
    <t>KR351604GB92</t>
  </si>
  <si>
    <t>중소벤처기업진흥채권742(사)</t>
  </si>
  <si>
    <t>KR351604GBA7</t>
  </si>
  <si>
    <t>중소벤처기업진흥채권747(사)</t>
  </si>
  <si>
    <t>KR351604GC26</t>
  </si>
  <si>
    <t>중소벤처기업진흥채권757(사)</t>
  </si>
  <si>
    <t>KR351604GC59</t>
  </si>
  <si>
    <t>중소벤처기업진흥채권775(사)</t>
  </si>
  <si>
    <t>KR351604GC91</t>
  </si>
  <si>
    <t>중소벤처기업진흥채권789(사)</t>
  </si>
  <si>
    <t>KR351604GD41</t>
  </si>
  <si>
    <t>중소벤처기업진흥채권811(사)</t>
  </si>
  <si>
    <t>KR351604GD58</t>
  </si>
  <si>
    <t>중소벤처기업진흥채권815(사)</t>
  </si>
  <si>
    <t>KR351604GD66</t>
  </si>
  <si>
    <t>중소벤처기업진흥채권819(사)</t>
  </si>
  <si>
    <t>KR351604GE24</t>
  </si>
  <si>
    <t>중소벤처기업진흥채권841(사)</t>
  </si>
  <si>
    <t>KR351604GE32</t>
  </si>
  <si>
    <t>중소벤처기업진흥채권847(사)</t>
  </si>
  <si>
    <t>KR351604GE65</t>
  </si>
  <si>
    <t>중소벤처기업진흥채권860(사)</t>
  </si>
  <si>
    <t>KR351604GE99</t>
  </si>
  <si>
    <t>중소벤처기업진흥채권869(사)</t>
  </si>
  <si>
    <t>KR351604GF31</t>
  </si>
  <si>
    <t>중소벤처기업진흥채권885(사)</t>
  </si>
  <si>
    <t>KR351604GF49</t>
  </si>
  <si>
    <t>중소벤처기업진흥채권892(사)</t>
  </si>
  <si>
    <t>KR351604GF56</t>
  </si>
  <si>
    <t>중소벤처기업진흥채권897(사)</t>
  </si>
  <si>
    <t>KR351604GF64</t>
  </si>
  <si>
    <t>중소벤처기업진흥채권901(사)</t>
  </si>
  <si>
    <t>KR351604GF72</t>
  </si>
  <si>
    <t>중소벤처기업진흥채권905(사)</t>
  </si>
  <si>
    <t>KR351604GF80</t>
  </si>
  <si>
    <t>중소벤처기업진흥채권909(사)</t>
  </si>
  <si>
    <t>KR351604GG48</t>
  </si>
  <si>
    <t>중소벤처기업진흥채권934(사)</t>
  </si>
  <si>
    <t>KR351604GG63</t>
  </si>
  <si>
    <t>중소벤처기업진흥채권942(사)</t>
  </si>
  <si>
    <t>KR351605G834</t>
  </si>
  <si>
    <t>중소벤처기업진흥채권599</t>
  </si>
  <si>
    <t>KR351605GA35</t>
  </si>
  <si>
    <t>중소벤처기업진흥채권679(사)</t>
  </si>
  <si>
    <t>KR351605GC33</t>
  </si>
  <si>
    <t>중소벤처기업진흥채권762(사)</t>
  </si>
  <si>
    <t>KR351605GC41</t>
  </si>
  <si>
    <t>중소벤처기업진흥채권769(사)</t>
  </si>
  <si>
    <t>KR351605GC58</t>
  </si>
  <si>
    <t>중소벤처기업진흥채권776(사)</t>
  </si>
  <si>
    <t>KR351605GC74</t>
  </si>
  <si>
    <t>중소벤처기업진흥채권782(사)</t>
  </si>
  <si>
    <t>KR351605GD32</t>
  </si>
  <si>
    <t>중소벤처기업진흥채권807(사)</t>
  </si>
  <si>
    <t>KR351605GD65</t>
  </si>
  <si>
    <t>중소벤처기업진흥채권821(사)</t>
  </si>
  <si>
    <t>KR351605GD73</t>
  </si>
  <si>
    <t>중소벤처기업진흥채권826(사)</t>
  </si>
  <si>
    <t>KR351605GE23</t>
  </si>
  <si>
    <t>중소벤처기업진흥채권842(사)</t>
  </si>
  <si>
    <t>KR351605GE64</t>
  </si>
  <si>
    <t>중소벤처기업진흥채권861(사)</t>
  </si>
  <si>
    <t>KR351605GE98</t>
  </si>
  <si>
    <t>중소벤처기업진흥채권870(사)</t>
  </si>
  <si>
    <t>KR351605GF48</t>
  </si>
  <si>
    <t>중소벤처기업진흥채권893(사)</t>
  </si>
  <si>
    <t>KR351605GF89</t>
  </si>
  <si>
    <t>중소벤처기업진흥채권910(사)</t>
  </si>
  <si>
    <t>KR351605GFB3</t>
  </si>
  <si>
    <t>중소벤처기업진흥채권922(사)</t>
  </si>
  <si>
    <t>KR351605GG47</t>
  </si>
  <si>
    <t>중소벤처기업진흥채권935(사)</t>
  </si>
  <si>
    <t>KR351605GG62</t>
  </si>
  <si>
    <t>중소벤처기업진흥채권943(사)</t>
  </si>
  <si>
    <t>KR351606GA34</t>
  </si>
  <si>
    <t>중소벤처기업진흥채권680(사)</t>
  </si>
  <si>
    <t>KR351606GC40</t>
  </si>
  <si>
    <t>중소벤처기업진흥채권771(사)</t>
  </si>
  <si>
    <t>KR351606GC73</t>
  </si>
  <si>
    <t>중소벤처기업진흥채권783(사)</t>
  </si>
  <si>
    <t>KR351606GE22</t>
  </si>
  <si>
    <t>중소벤처기업진흥채권843(사)</t>
  </si>
  <si>
    <t>KR351606GE30</t>
  </si>
  <si>
    <t>중소벤처기업진흥채권849(사)</t>
  </si>
  <si>
    <t>KR351606GE63</t>
  </si>
  <si>
    <t>중소벤처기업진흥채권862(사)</t>
  </si>
  <si>
    <t>KR351606GE97</t>
  </si>
  <si>
    <t>중소벤처기업진흥채권871(사)</t>
  </si>
  <si>
    <t>KR351606GF39</t>
  </si>
  <si>
    <t>중소벤처기업진흥채권887(사)</t>
  </si>
  <si>
    <t>KR351606GF88</t>
  </si>
  <si>
    <t>중소벤처기업진흥채권912(사)</t>
  </si>
  <si>
    <t>KR351606GFB1</t>
  </si>
  <si>
    <t>중소벤처기업진흥채권923(사)</t>
  </si>
  <si>
    <t>KR351606GG46</t>
  </si>
  <si>
    <t>중소벤처기업진흥채권936(사)</t>
  </si>
  <si>
    <t>KR351607GC31</t>
  </si>
  <si>
    <t>중소벤처기업진흥채권764(사)</t>
  </si>
  <si>
    <t>KR351607GCB6</t>
  </si>
  <si>
    <t>중소벤처기업진흥채권799(사)</t>
  </si>
  <si>
    <t>KR351607GE39</t>
  </si>
  <si>
    <t>중소벤처기업진흥채권850(사)</t>
  </si>
  <si>
    <t>KR351607GE62</t>
  </si>
  <si>
    <t>중소벤처기업진흥채권863(사)</t>
  </si>
  <si>
    <t>KR351607GF87</t>
  </si>
  <si>
    <t>중소벤처기업진흥채권911(사)</t>
  </si>
  <si>
    <t>KR351607GFB9</t>
  </si>
  <si>
    <t>중소벤처기업진흥채권924(사)</t>
  </si>
  <si>
    <t>KR351608GFB7</t>
  </si>
  <si>
    <t>중소벤처기업진흥채권925(사)</t>
  </si>
  <si>
    <t>KR351609GFB5</t>
  </si>
  <si>
    <t>중소벤처기업진흥채권926(사)</t>
  </si>
  <si>
    <t>KR351610GE91</t>
  </si>
  <si>
    <t>중소벤처기업진흥채권875</t>
  </si>
  <si>
    <t>KR351610GFB3</t>
  </si>
  <si>
    <t>중소벤처기업진흥채권927(사)</t>
  </si>
  <si>
    <t>KR351901GC34</t>
  </si>
  <si>
    <t>여수광양항만공사2022-01(지)</t>
  </si>
  <si>
    <t>KR351901GD33</t>
  </si>
  <si>
    <t>여수광양항만공사2023-01</t>
  </si>
  <si>
    <t>KR351901GF23</t>
  </si>
  <si>
    <t>여수광양항만공사2025-01</t>
  </si>
  <si>
    <t>KR351901GFA8</t>
  </si>
  <si>
    <t>여수광양항만공사2025-02</t>
  </si>
  <si>
    <t>KR351902G835</t>
  </si>
  <si>
    <t>여수광양항만공사2018-02</t>
  </si>
  <si>
    <t>KR352201G7B1</t>
  </si>
  <si>
    <t>인천국제공항공사137</t>
  </si>
  <si>
    <t>KR352201GA49</t>
  </si>
  <si>
    <t>인천국제공항공사139</t>
  </si>
  <si>
    <t>KR352201GA64</t>
  </si>
  <si>
    <t>인천국제공항공사140</t>
  </si>
  <si>
    <t>KR352201GA72</t>
  </si>
  <si>
    <t>인천국제공항공사141</t>
  </si>
  <si>
    <t>KR352201GA80</t>
  </si>
  <si>
    <t>인천국제공항공사144</t>
  </si>
  <si>
    <t>KR352201GAA3</t>
  </si>
  <si>
    <t>인천국제공항공사147</t>
  </si>
  <si>
    <t>KR352201GB14</t>
  </si>
  <si>
    <t>인천국제공항공사153</t>
  </si>
  <si>
    <t>KR352201GB30</t>
  </si>
  <si>
    <t>인천국제공항공사156</t>
  </si>
  <si>
    <t>KR352201GB89</t>
  </si>
  <si>
    <t>인천국제공항공사163</t>
  </si>
  <si>
    <t>KR352201GBC7</t>
  </si>
  <si>
    <t>인천국제공항공사169</t>
  </si>
  <si>
    <t>KR352201GC54</t>
  </si>
  <si>
    <t>인천국제공항공사175</t>
  </si>
  <si>
    <t>KR352201GEA5</t>
  </si>
  <si>
    <t>인천국제공항공사200</t>
  </si>
  <si>
    <t>KR352201GF10</t>
  </si>
  <si>
    <t>인천국제공항공사203</t>
  </si>
  <si>
    <t>KR352201GF28</t>
  </si>
  <si>
    <t>인천국제공항공사204</t>
  </si>
  <si>
    <t>KR352201GF69</t>
  </si>
  <si>
    <t>인천국제공항공사208</t>
  </si>
  <si>
    <t>KR352201GF77</t>
  </si>
  <si>
    <t>인천국제공항공사209</t>
  </si>
  <si>
    <t>KR352201GG43</t>
  </si>
  <si>
    <t>인천국제공항공사211</t>
  </si>
  <si>
    <t>KR352201GG50</t>
  </si>
  <si>
    <t>인천국제공항공사212</t>
  </si>
  <si>
    <t>KR352202GA97</t>
  </si>
  <si>
    <t>인천국제공항공사146</t>
  </si>
  <si>
    <t>KR352202GAB9</t>
  </si>
  <si>
    <t>인천국제공항공사151</t>
  </si>
  <si>
    <t>KR352202GB70</t>
  </si>
  <si>
    <t>인천국제공항공사162</t>
  </si>
  <si>
    <t>KR352202GBA9</t>
  </si>
  <si>
    <t>인천국제공항공사167</t>
  </si>
  <si>
    <t>KR352202GC61</t>
  </si>
  <si>
    <t>인천국제공항공사177</t>
  </si>
  <si>
    <t>KR352202GC79</t>
  </si>
  <si>
    <t>인천국제공항공사179</t>
  </si>
  <si>
    <t>KR352202GC87</t>
  </si>
  <si>
    <t>인천국제공항공사181</t>
  </si>
  <si>
    <t>KR352202GE44</t>
  </si>
  <si>
    <t>인천국제공항공사194</t>
  </si>
  <si>
    <t>KR352202GE77</t>
  </si>
  <si>
    <t>인천국제공항공사199</t>
  </si>
  <si>
    <t>KR352202GEA3</t>
  </si>
  <si>
    <t>인천국제공항공사201</t>
  </si>
  <si>
    <t>KR352202GF43</t>
  </si>
  <si>
    <t>인천국제공항공사206</t>
  </si>
  <si>
    <t>KR352202GF76</t>
  </si>
  <si>
    <t>인천국제공항공사210</t>
  </si>
  <si>
    <t>KR352203GAA9</t>
  </si>
  <si>
    <t>인천국제공항공사149</t>
  </si>
  <si>
    <t>KR352203GB61</t>
  </si>
  <si>
    <t>인천국제공항공사160</t>
  </si>
  <si>
    <t>KR352203GE43</t>
  </si>
  <si>
    <t>인천국제공항공사195</t>
  </si>
  <si>
    <t>KR352203GF42</t>
  </si>
  <si>
    <t>인천국제공항공사207</t>
  </si>
  <si>
    <t>KR352204GE42</t>
  </si>
  <si>
    <t>인천국제공항공사196</t>
  </si>
  <si>
    <t>KR352301G748</t>
  </si>
  <si>
    <t>부산항만공사25</t>
  </si>
  <si>
    <t>KR352301G821</t>
  </si>
  <si>
    <t>부산항만공사26-1</t>
  </si>
  <si>
    <t>KR352301G987</t>
  </si>
  <si>
    <t>부산항만공사27</t>
  </si>
  <si>
    <t>KR352301GA89</t>
  </si>
  <si>
    <t>부산항만공사31-1</t>
  </si>
  <si>
    <t>KR352301GC53</t>
  </si>
  <si>
    <t>부산항만공사38</t>
  </si>
  <si>
    <t>KR352301GE36</t>
  </si>
  <si>
    <t>부산항만공사43-1</t>
  </si>
  <si>
    <t>KR352301GE69</t>
  </si>
  <si>
    <t>부산항만공사44-1</t>
  </si>
  <si>
    <t>KR352301GEA3</t>
  </si>
  <si>
    <t>부산항만공사46-1</t>
  </si>
  <si>
    <t>KR352301GF27</t>
  </si>
  <si>
    <t>부산항만공사47-1</t>
  </si>
  <si>
    <t>KR352301GF35</t>
  </si>
  <si>
    <t>부산항만공사48-1</t>
  </si>
  <si>
    <t>KR352301GF68</t>
  </si>
  <si>
    <t>부산항만공사50-1</t>
  </si>
  <si>
    <t>KR352301GFA0</t>
  </si>
  <si>
    <t>부산항만공사51</t>
  </si>
  <si>
    <t>KR352301GG26</t>
  </si>
  <si>
    <t>부산항만공사53-1</t>
  </si>
  <si>
    <t>KR352301GG59</t>
  </si>
  <si>
    <t>부산항만공사54-1</t>
  </si>
  <si>
    <t>KR352301GG67</t>
  </si>
  <si>
    <t>부산항만공사55-1</t>
  </si>
  <si>
    <t>KR352302G365</t>
  </si>
  <si>
    <t>부산항만공사19-2</t>
  </si>
  <si>
    <t>KR352302G480</t>
  </si>
  <si>
    <t>부산항만공사21-2</t>
  </si>
  <si>
    <t>KR352302G696</t>
  </si>
  <si>
    <t>부산항만공사24-2</t>
  </si>
  <si>
    <t>KR352302G829</t>
  </si>
  <si>
    <t>부산항만공사26-2</t>
  </si>
  <si>
    <t>KR352302GA39</t>
  </si>
  <si>
    <t>부산항만공사29</t>
  </si>
  <si>
    <t>KR352302GA47</t>
  </si>
  <si>
    <t>부산항만공사30-2</t>
  </si>
  <si>
    <t>KR352302GA88</t>
  </si>
  <si>
    <t>부산항만공사31-2</t>
  </si>
  <si>
    <t>KR352302GB53</t>
  </si>
  <si>
    <t>부산항만공사33-2</t>
  </si>
  <si>
    <t>KR352302GBA7</t>
  </si>
  <si>
    <t>부산항만공사34-2(사)</t>
  </si>
  <si>
    <t>KR352302GE35</t>
  </si>
  <si>
    <t>부산항만공사43-2</t>
  </si>
  <si>
    <t>KR352302GE68</t>
  </si>
  <si>
    <t>부산항만공사44-2</t>
  </si>
  <si>
    <t>KR352302GE84</t>
  </si>
  <si>
    <t>부산항만공사45-2</t>
  </si>
  <si>
    <t>KR352302GEA1</t>
  </si>
  <si>
    <t>부산항만공사46-2</t>
  </si>
  <si>
    <t>KR352302GF34</t>
  </si>
  <si>
    <t>부산항만공사48-2</t>
  </si>
  <si>
    <t>KR352302GF67</t>
  </si>
  <si>
    <t>부산항만공사50-2</t>
  </si>
  <si>
    <t>KR352302GFA8</t>
  </si>
  <si>
    <t>부산항만공사52</t>
  </si>
  <si>
    <t>KR352302GG58</t>
  </si>
  <si>
    <t>부산항만공사54-2</t>
  </si>
  <si>
    <t>KR352302GG66</t>
  </si>
  <si>
    <t>부산항만공사55-2</t>
  </si>
  <si>
    <t>KR352303GB52</t>
  </si>
  <si>
    <t>부산항만공사33-3</t>
  </si>
  <si>
    <t>KR352303GD27</t>
  </si>
  <si>
    <t>부산항만공사40-3</t>
  </si>
  <si>
    <t>KR352303GF33</t>
  </si>
  <si>
    <t>부산항만공사48-3</t>
  </si>
  <si>
    <t>KR352304GG64</t>
  </si>
  <si>
    <t>부산항만공사56-2</t>
  </si>
  <si>
    <t>KR352305GBA0</t>
  </si>
  <si>
    <t>부산항만공사35-2(사)</t>
  </si>
  <si>
    <t xml:space="preserve">AA  </t>
  </si>
  <si>
    <t>KR352401GEA1</t>
  </si>
  <si>
    <t>광주도시공사24-4</t>
  </si>
  <si>
    <t>KR352401GF42</t>
  </si>
  <si>
    <t>광주도시공사25-2</t>
  </si>
  <si>
    <t>KR352501GC77</t>
  </si>
  <si>
    <t>자산관리공사제59회5007-19(사)</t>
  </si>
  <si>
    <t>KR352501GC85</t>
  </si>
  <si>
    <t>자산관리공사제61회5008-17(사)</t>
  </si>
  <si>
    <t>KR352501GC93</t>
  </si>
  <si>
    <t>자산관리공사제62회5009-19(사)</t>
  </si>
  <si>
    <t>자산관리공사제67회5005-22(사)</t>
  </si>
  <si>
    <t>KR352501GD68</t>
  </si>
  <si>
    <t>자산관리공사제68회5006-05(사)</t>
  </si>
  <si>
    <t>KR352501GD92</t>
  </si>
  <si>
    <t>자산관리공사제71회5009-15(사)</t>
  </si>
  <si>
    <t>KR352501GE34</t>
  </si>
  <si>
    <t>자산관리공사제85회5003-15(사)</t>
  </si>
  <si>
    <t>KR352501GE59</t>
  </si>
  <si>
    <t>자산관리공사제87회3005-28(사)</t>
  </si>
  <si>
    <t>KR352501GE75</t>
  </si>
  <si>
    <t>자산관리공사제93회3007-16(사)</t>
  </si>
  <si>
    <t>KR352501GE83</t>
  </si>
  <si>
    <t>자산관리공사제95회3008-13(사)</t>
  </si>
  <si>
    <t>KR352501GEA8</t>
  </si>
  <si>
    <t>자산관리공사제101회5010-16(사)</t>
  </si>
  <si>
    <t>KR352501GEB6</t>
  </si>
  <si>
    <t>자산관리공사제104회5011-14(사)</t>
  </si>
  <si>
    <t>KR352501GF17</t>
  </si>
  <si>
    <t>자산관리공사제109회(사)</t>
  </si>
  <si>
    <t>KR352501GF25</t>
  </si>
  <si>
    <t>자산관리공사제111회(사)</t>
  </si>
  <si>
    <t>KR352501GF33</t>
  </si>
  <si>
    <t>자산관리공사채113회(사)</t>
  </si>
  <si>
    <t>KR352501GF58</t>
  </si>
  <si>
    <t>자산관리공사채115회(사)</t>
  </si>
  <si>
    <t>KR352501GF66</t>
  </si>
  <si>
    <t>자산관리공사제119회(사)</t>
  </si>
  <si>
    <t>KR352501GF74</t>
  </si>
  <si>
    <t>자산관리공사제123회(사)</t>
  </si>
  <si>
    <t>KR352501GF82</t>
  </si>
  <si>
    <t>자산관리공사제126회(사)</t>
  </si>
  <si>
    <t>KR352501GF90</t>
  </si>
  <si>
    <t>자산관리공사제128회(사)</t>
  </si>
  <si>
    <t>KR352501GFB3</t>
  </si>
  <si>
    <t>자산관리공사제131회(사)</t>
  </si>
  <si>
    <t>KR352501GFC1</t>
  </si>
  <si>
    <t>자산관리공사제133회(사)</t>
  </si>
  <si>
    <t>KR352501GG24</t>
  </si>
  <si>
    <t>자산관리공사제142회(사)</t>
  </si>
  <si>
    <t>KR352501GG32</t>
  </si>
  <si>
    <t>자산관리공사제144회(사)</t>
  </si>
  <si>
    <t>KR352501GG40</t>
  </si>
  <si>
    <t>자산관리공사제148회(사)</t>
  </si>
  <si>
    <t>KR352501GG57</t>
  </si>
  <si>
    <t>자산관리공사제150회(사)</t>
  </si>
  <si>
    <t>KR352501GG65</t>
  </si>
  <si>
    <t>자산관리공사제152회(사)</t>
  </si>
  <si>
    <t>KR352502GC68</t>
  </si>
  <si>
    <t>자산관리공사제57회5006-21(사)</t>
  </si>
  <si>
    <t>KR352502GC76</t>
  </si>
  <si>
    <t>자산관리공사제60회5007-26(사)</t>
  </si>
  <si>
    <t>KR352502GCA0</t>
  </si>
  <si>
    <t>자산관리공사제64회5010-21(사)</t>
  </si>
  <si>
    <t>KR352502GD67</t>
  </si>
  <si>
    <t>자산관리공사제69회5006-27(녹)</t>
  </si>
  <si>
    <t>KR352502GDB6</t>
  </si>
  <si>
    <t>자산관리공사제75회5011-21(사)</t>
  </si>
  <si>
    <t>KR352502GE25</t>
  </si>
  <si>
    <t>자산관리공사제83회3002-27(사)</t>
  </si>
  <si>
    <t>KR352502GE33</t>
  </si>
  <si>
    <t>자산관리공사제84회3003-15(사)</t>
  </si>
  <si>
    <t>KR352502GE58</t>
  </si>
  <si>
    <t>자산관리공사제88회5005-28(사)</t>
  </si>
  <si>
    <t>KR352502GE66</t>
  </si>
  <si>
    <t>자산관리공사제90회3006-20(사)</t>
  </si>
  <si>
    <t>KR352502GE74</t>
  </si>
  <si>
    <t>자산관리공사제94회5007-26(사)</t>
  </si>
  <si>
    <t>KR352502GE82</t>
  </si>
  <si>
    <t>자산관리공사제96회3008-21(사)</t>
  </si>
  <si>
    <t>KR352502GE90</t>
  </si>
  <si>
    <t>자산관리공사제99회3009-12(사)</t>
  </si>
  <si>
    <t>KR352502GEA6</t>
  </si>
  <si>
    <t>자산관리공사제102회3010-18(사)</t>
  </si>
  <si>
    <t>KR352502GEB4</t>
  </si>
  <si>
    <t>자산관리공사제105회5011-27(사)</t>
  </si>
  <si>
    <t>KR352502GEC2</t>
  </si>
  <si>
    <t>자산관리공사제107회5012-13(사)</t>
  </si>
  <si>
    <t>KR352502GF16</t>
  </si>
  <si>
    <t>자산관리공사제110회(사)</t>
  </si>
  <si>
    <t>KR352502GF24</t>
  </si>
  <si>
    <t>자산관리공사제112회(사)</t>
  </si>
  <si>
    <t>KR352502GF32</t>
  </si>
  <si>
    <t>자산관리공사채114회(사)</t>
  </si>
  <si>
    <t>KR352502GF57</t>
  </si>
  <si>
    <t>자산관리공사채116회(사)</t>
  </si>
  <si>
    <t>KR352502GF65</t>
  </si>
  <si>
    <t>자산관리공사제120회(사)</t>
  </si>
  <si>
    <t>KR352502GF73</t>
  </si>
  <si>
    <t>자산관리공사제124회(사)</t>
  </si>
  <si>
    <t>KR352502GF81</t>
  </si>
  <si>
    <t>자산관리공사제127회(사)</t>
  </si>
  <si>
    <t>KR352502GF99</t>
  </si>
  <si>
    <t>자산관리공사제129회(사)</t>
  </si>
  <si>
    <t>KR352502GFB1</t>
  </si>
  <si>
    <t>자산관리공사제132회(사)</t>
  </si>
  <si>
    <t>KR352502GFC9</t>
  </si>
  <si>
    <t>자산관리공사제134회(사)</t>
  </si>
  <si>
    <t>KR352502GG15</t>
  </si>
  <si>
    <t>자산관리공사제140회(사)</t>
  </si>
  <si>
    <t>KR352502GG23</t>
  </si>
  <si>
    <t>자산관리공사제143회(사)</t>
  </si>
  <si>
    <t>KR352502GG31</t>
  </si>
  <si>
    <t>자산관리공사제145회(사)</t>
  </si>
  <si>
    <t>KR352502GG49</t>
  </si>
  <si>
    <t>자산관리공사제147회(사)</t>
  </si>
  <si>
    <t>KR352502GG56</t>
  </si>
  <si>
    <t>자산관리공사제151회(사)</t>
  </si>
  <si>
    <t>KR352502GG64</t>
  </si>
  <si>
    <t>자산관리공사제153회(사)</t>
  </si>
  <si>
    <t>KR352503GC67</t>
  </si>
  <si>
    <t>자산관리공사제58회5006-28(사)</t>
  </si>
  <si>
    <t>KR352503GD90</t>
  </si>
  <si>
    <t>자산관리공사제73회5009-25(사)</t>
  </si>
  <si>
    <t>KR352503GDB4</t>
  </si>
  <si>
    <t>자산관리공사제77회5011-27(녹)</t>
  </si>
  <si>
    <t>KR352503GE32</t>
  </si>
  <si>
    <t>자산관리공사제86회3003-21(사)</t>
  </si>
  <si>
    <t>KR352503GE81</t>
  </si>
  <si>
    <t>자산관리공사제97회5008-28(사)</t>
  </si>
  <si>
    <t>KR352503GE99</t>
  </si>
  <si>
    <t>자산관리공사제100회5009-27(사)</t>
  </si>
  <si>
    <t>KR352503GEA4</t>
  </si>
  <si>
    <t>자산관리공사제103회5010-25(사)</t>
  </si>
  <si>
    <t>KR352503GF56</t>
  </si>
  <si>
    <t>자산관리공사채117회(사)</t>
  </si>
  <si>
    <t>KR352503GF64</t>
  </si>
  <si>
    <t>자산관리공사제121회(사)</t>
  </si>
  <si>
    <t>KR352503GF72</t>
  </si>
  <si>
    <t>자산관리공사제125회(사)</t>
  </si>
  <si>
    <t>KR352503GF98</t>
  </si>
  <si>
    <t>자산관리공사제130회(사)</t>
  </si>
  <si>
    <t>KR352503GFC7</t>
  </si>
  <si>
    <t>자산관리공사제135회(사)</t>
  </si>
  <si>
    <t>KR352503GG14</t>
  </si>
  <si>
    <t>자산관리공사제141회(사)</t>
  </si>
  <si>
    <t>KR352503GG30</t>
  </si>
  <si>
    <t>자산관리공사제146회(사)</t>
  </si>
  <si>
    <t>KR352503GG48</t>
  </si>
  <si>
    <t>자산관리공사제149회(사)</t>
  </si>
  <si>
    <t>KR352503GG63</t>
  </si>
  <si>
    <t>자산관리공사제155회(사)</t>
  </si>
  <si>
    <t>KR352504GDC0</t>
  </si>
  <si>
    <t>자산관리공사제81회5012-15(사)</t>
  </si>
  <si>
    <t>KR352504GE64</t>
  </si>
  <si>
    <t>자산관리공사제92회5006-25(사)</t>
  </si>
  <si>
    <t>KR352504GF55</t>
  </si>
  <si>
    <t>자산관리공사제118회(사)</t>
  </si>
  <si>
    <t>KR352504GF63</t>
  </si>
  <si>
    <t>자산관리공사제122회(사)</t>
  </si>
  <si>
    <t>KR352504GFC5</t>
  </si>
  <si>
    <t>자산관리공사제136회(사)</t>
  </si>
  <si>
    <t>KR352504GG62</t>
  </si>
  <si>
    <t>자산관리공사제154회(사)</t>
  </si>
  <si>
    <t>KR3527017031</t>
  </si>
  <si>
    <t>국가철도공단채권158</t>
  </si>
  <si>
    <t>국가철도공단채권190</t>
  </si>
  <si>
    <t>KR3527017239</t>
  </si>
  <si>
    <t>국가철도공단채권197</t>
  </si>
  <si>
    <t>KR3527017262</t>
  </si>
  <si>
    <t>국가철도공단채권202</t>
  </si>
  <si>
    <t>KR3527017288</t>
  </si>
  <si>
    <t>국가철도공단채권207</t>
  </si>
  <si>
    <t>KR3527017346</t>
  </si>
  <si>
    <t>국가철도공단채권221</t>
  </si>
  <si>
    <t>KR352701G475</t>
  </si>
  <si>
    <t>국가철도공단채권251</t>
  </si>
  <si>
    <t>KR352701G4B3</t>
  </si>
  <si>
    <t>국가철도공단채권257</t>
  </si>
  <si>
    <t>국가철도공단채권270</t>
  </si>
  <si>
    <t>KR352701G590</t>
  </si>
  <si>
    <t>국가철도공단채권271</t>
  </si>
  <si>
    <t>KR352701G5B0</t>
  </si>
  <si>
    <t>국가철도공단채권272</t>
  </si>
  <si>
    <t>KR352701G632</t>
  </si>
  <si>
    <t>국가철도공단채권278</t>
  </si>
  <si>
    <t>KR352701G640</t>
  </si>
  <si>
    <t>국가철도공단채권280</t>
  </si>
  <si>
    <t>KR352701G665</t>
  </si>
  <si>
    <t>국가철도공단채권284</t>
  </si>
  <si>
    <t>KR352701G723</t>
  </si>
  <si>
    <t>국가철도공단채권289</t>
  </si>
  <si>
    <t>KR352701G731</t>
  </si>
  <si>
    <t>국가철도공단채권292</t>
  </si>
  <si>
    <t>KR352701G749</t>
  </si>
  <si>
    <t>국가철도공단채권295</t>
  </si>
  <si>
    <t>KR352701G764</t>
  </si>
  <si>
    <t>국가철도공단채권303</t>
  </si>
  <si>
    <t>KR352701G780</t>
  </si>
  <si>
    <t>국가철도공단채권305</t>
  </si>
  <si>
    <t>KR352701G814</t>
  </si>
  <si>
    <t>국가철도공단채권306</t>
  </si>
  <si>
    <t>KR352701G830</t>
  </si>
  <si>
    <t>국가철도공단채권307</t>
  </si>
  <si>
    <t>KR352701G855</t>
  </si>
  <si>
    <t>국가철도공단채권312</t>
  </si>
  <si>
    <t>KR352701G863</t>
  </si>
  <si>
    <t>국가철도공단채권314</t>
  </si>
  <si>
    <t>KR352701G897</t>
  </si>
  <si>
    <t>국가철도공단채권319</t>
  </si>
  <si>
    <t>KR352701G8B4</t>
  </si>
  <si>
    <t>국가철도공단채권321</t>
  </si>
  <si>
    <t>KR352701G954</t>
  </si>
  <si>
    <t>국가철도공단채권324</t>
  </si>
  <si>
    <t>KR352701G970</t>
  </si>
  <si>
    <t>국가철도공단채권326</t>
  </si>
  <si>
    <t>KR352701G9B2</t>
  </si>
  <si>
    <t>국가철도공단채권333</t>
  </si>
  <si>
    <t>KR352701GA28</t>
  </si>
  <si>
    <t>국가철도공단채권339</t>
  </si>
  <si>
    <t>KR352701GA85</t>
  </si>
  <si>
    <t>국가철도공단채권348</t>
  </si>
  <si>
    <t>KR352701GB43</t>
  </si>
  <si>
    <t>국가철도공단채권357</t>
  </si>
  <si>
    <t>KR352701GB68</t>
  </si>
  <si>
    <t>국가철도공단채권359</t>
  </si>
  <si>
    <t>KR352701GB76</t>
  </si>
  <si>
    <t>국가철도공단채권360</t>
  </si>
  <si>
    <t>KR352701GB84</t>
  </si>
  <si>
    <t>국가철도공단채권361</t>
  </si>
  <si>
    <t>KR352701GBA0</t>
  </si>
  <si>
    <t>국가철도공단채권362</t>
  </si>
  <si>
    <t>KR352701GBB8</t>
  </si>
  <si>
    <t>국가철도공단채권365</t>
  </si>
  <si>
    <t>KR352701GC34</t>
  </si>
  <si>
    <t>국가철도공단채권371</t>
  </si>
  <si>
    <t>KR352701GC42</t>
  </si>
  <si>
    <t>국가철도공단채권373</t>
  </si>
  <si>
    <t>KR352701GC59</t>
  </si>
  <si>
    <t>국가철도공단채권375</t>
  </si>
  <si>
    <t>KR352701GC67</t>
  </si>
  <si>
    <t>국가철도공단채권376</t>
  </si>
  <si>
    <t>KR352701GC75</t>
  </si>
  <si>
    <t>국가철도공단채권379</t>
  </si>
  <si>
    <t>KR352701GC83</t>
  </si>
  <si>
    <t>국가철도공단채권381</t>
  </si>
  <si>
    <t>KR352701GD41</t>
  </si>
  <si>
    <t>국가철도공단채권385</t>
  </si>
  <si>
    <t>KR352701GD90</t>
  </si>
  <si>
    <t>국가철도공단채권394</t>
  </si>
  <si>
    <t>KR352701GDC2</t>
  </si>
  <si>
    <t>국가철도공단채권401</t>
  </si>
  <si>
    <t>KR352701GE16</t>
  </si>
  <si>
    <t>국가철도공단채권402</t>
  </si>
  <si>
    <t>KR352701GE24</t>
  </si>
  <si>
    <t>국가철도공단채권403</t>
  </si>
  <si>
    <t>KR352701GE32</t>
  </si>
  <si>
    <t>국가철도공단채권404</t>
  </si>
  <si>
    <t>KR352701GE57</t>
  </si>
  <si>
    <t>국가철도공단채권407</t>
  </si>
  <si>
    <t>KR352701GE65</t>
  </si>
  <si>
    <t>국가철도공단채권409</t>
  </si>
  <si>
    <t>KR352701GE73</t>
  </si>
  <si>
    <t>국가철도공단채권410</t>
  </si>
  <si>
    <t>KR352701GE81</t>
  </si>
  <si>
    <t>국가철도공단채권412</t>
  </si>
  <si>
    <t>KR352701GE99</t>
  </si>
  <si>
    <t>국가철도공단채권413</t>
  </si>
  <si>
    <t>KR352701GEA4</t>
  </si>
  <si>
    <t>국가철도공단채권416</t>
  </si>
  <si>
    <t>KR352701GEC0</t>
  </si>
  <si>
    <t>국가철도공단채권422</t>
  </si>
  <si>
    <t>KR352701GF31</t>
  </si>
  <si>
    <t>국가철도공단채권424</t>
  </si>
  <si>
    <t>KR352701GF49</t>
  </si>
  <si>
    <t>국가철도공단채권427</t>
  </si>
  <si>
    <t>KR352701GF56</t>
  </si>
  <si>
    <t>국가철도공단채권430</t>
  </si>
  <si>
    <t>KR352701GF64</t>
  </si>
  <si>
    <t>국가철도공단채권431</t>
  </si>
  <si>
    <t>KR352701GF72</t>
  </si>
  <si>
    <t>국가철도공단채권432</t>
  </si>
  <si>
    <t>KR352701GF80</t>
  </si>
  <si>
    <t>국가철도공단채권434(녹)</t>
  </si>
  <si>
    <t>KR352701GF98</t>
  </si>
  <si>
    <t>국가철도공단채권436</t>
  </si>
  <si>
    <t>KR352701GFA1</t>
  </si>
  <si>
    <t>국가철도공단채권440</t>
  </si>
  <si>
    <t>KR352701GG22</t>
  </si>
  <si>
    <t>국가철도공단채권442</t>
  </si>
  <si>
    <t>KR352701GG30</t>
  </si>
  <si>
    <t>국가철도공단채권445</t>
  </si>
  <si>
    <t>KR352701GG48</t>
  </si>
  <si>
    <t>국가철도공단채권446</t>
  </si>
  <si>
    <t>KR352701GG63</t>
  </si>
  <si>
    <t>국가철도공단채권449</t>
  </si>
  <si>
    <t>KR3527027089</t>
  </si>
  <si>
    <t>국가철도공단채권164</t>
  </si>
  <si>
    <t>KR3527027246</t>
  </si>
  <si>
    <t>국가철도공단채권200</t>
  </si>
  <si>
    <t>KR3527027261</t>
  </si>
  <si>
    <t>국가철도공단채권203</t>
  </si>
  <si>
    <t>KR3527027279</t>
  </si>
  <si>
    <t>국가철도공단채권205</t>
  </si>
  <si>
    <t>KR3527027345</t>
  </si>
  <si>
    <t>국가철도공단채권222</t>
  </si>
  <si>
    <t>KR352702G358</t>
  </si>
  <si>
    <t>국가철도공단채권227</t>
  </si>
  <si>
    <t>KR352702G390</t>
  </si>
  <si>
    <t>국가철도공단채권236</t>
  </si>
  <si>
    <t>국가철도공단채권258</t>
  </si>
  <si>
    <t>KR352702G4C0</t>
  </si>
  <si>
    <t>국가철도공단채권264</t>
  </si>
  <si>
    <t>KR352702G5B9</t>
  </si>
  <si>
    <t>국가철도공단채권273</t>
  </si>
  <si>
    <t>KR352702G630</t>
  </si>
  <si>
    <t>국가철도공단채권279</t>
  </si>
  <si>
    <t>KR352702G648</t>
  </si>
  <si>
    <t>국가철도공단채권281</t>
  </si>
  <si>
    <t>KR352702G655</t>
  </si>
  <si>
    <t>국가철도공단채권283</t>
  </si>
  <si>
    <t>KR352702G663</t>
  </si>
  <si>
    <t>국가철도공단채권285</t>
  </si>
  <si>
    <t>KR352702G721</t>
  </si>
  <si>
    <t>국가철도공단채권290</t>
  </si>
  <si>
    <t>KR352702G739</t>
  </si>
  <si>
    <t>국가철도공단채권293</t>
  </si>
  <si>
    <t>KR352702G754</t>
  </si>
  <si>
    <t>국가철도공단채권301</t>
  </si>
  <si>
    <t>KR352702G762</t>
  </si>
  <si>
    <t>국가철도공단채권304</t>
  </si>
  <si>
    <t>KR352702G838</t>
  </si>
  <si>
    <t>국가철도공단채권308</t>
  </si>
  <si>
    <t>KR352702G846</t>
  </si>
  <si>
    <t>국가철도공단채권310</t>
  </si>
  <si>
    <t>KR352702G861</t>
  </si>
  <si>
    <t>국가철도공단채권315</t>
  </si>
  <si>
    <t>KR352702G994</t>
  </si>
  <si>
    <t>국가철도공단채권328</t>
  </si>
  <si>
    <t>KR352702G9A3</t>
  </si>
  <si>
    <t>국가철도공단채권330</t>
  </si>
  <si>
    <t>KR352702GA27</t>
  </si>
  <si>
    <t>국가철도공단채권340</t>
  </si>
  <si>
    <t>KR352702GA43</t>
  </si>
  <si>
    <t>국가철도공단채권342</t>
  </si>
  <si>
    <t>KR352702GA50</t>
  </si>
  <si>
    <t>국가철도공단채권344</t>
  </si>
  <si>
    <t>KR352702GA68</t>
  </si>
  <si>
    <t>국가철도공단채권346</t>
  </si>
  <si>
    <t>KR352702GB34</t>
  </si>
  <si>
    <t>국가철도공단채권356</t>
  </si>
  <si>
    <t>KR352702GC41</t>
  </si>
  <si>
    <t>국가철도공단채권374</t>
  </si>
  <si>
    <t>KR352702GC66</t>
  </si>
  <si>
    <t>국가철도공단채권377</t>
  </si>
  <si>
    <t>KR352702GC74</t>
  </si>
  <si>
    <t>국가철도공단채권380</t>
  </si>
  <si>
    <t>KR352702GD81</t>
  </si>
  <si>
    <t>국가철도공단채권392</t>
  </si>
  <si>
    <t>KR352702GE31</t>
  </si>
  <si>
    <t>국가철도공단채권405</t>
  </si>
  <si>
    <t>KR352702GE56</t>
  </si>
  <si>
    <t>국가철도공단채권408</t>
  </si>
  <si>
    <t>KR352702GE72</t>
  </si>
  <si>
    <t>국가철도공단채권411</t>
  </si>
  <si>
    <t>KR352702GE98</t>
  </si>
  <si>
    <t>국가철도공단채권414</t>
  </si>
  <si>
    <t>KR352702GEA2</t>
  </si>
  <si>
    <t>국가철도공단채권417</t>
  </si>
  <si>
    <t>KR352702GF30</t>
  </si>
  <si>
    <t>국가철도공단채권425</t>
  </si>
  <si>
    <t>KR352702GF71</t>
  </si>
  <si>
    <t>국가철도공단채권433</t>
  </si>
  <si>
    <t>KR352702GF89</t>
  </si>
  <si>
    <t>국가철도공단채권435</t>
  </si>
  <si>
    <t>KR352702GF97</t>
  </si>
  <si>
    <t>국가철도공단채권437</t>
  </si>
  <si>
    <t>KR352702GFA9</t>
  </si>
  <si>
    <t>국가철도공단채권441</t>
  </si>
  <si>
    <t>KR352702GG21</t>
  </si>
  <si>
    <t>국가철도공단채권443</t>
  </si>
  <si>
    <t>KR352702GG54</t>
  </si>
  <si>
    <t>국가철도공단채권448</t>
  </si>
  <si>
    <t>KR352702GG62</t>
  </si>
  <si>
    <t>국가철도공단채권450</t>
  </si>
  <si>
    <t>KR3527037286</t>
  </si>
  <si>
    <t>국가철도공단채권209</t>
  </si>
  <si>
    <t>KR35270372B0</t>
  </si>
  <si>
    <t>국가철도공단채권214</t>
  </si>
  <si>
    <t>KR352703G562</t>
  </si>
  <si>
    <t>국가철도공단채권269</t>
  </si>
  <si>
    <t>KR352703G5B8</t>
  </si>
  <si>
    <t>국가철도공단채권274</t>
  </si>
  <si>
    <t>KR352703G661</t>
  </si>
  <si>
    <t>국가철도공단채권286</t>
  </si>
  <si>
    <t>KR352703G729</t>
  </si>
  <si>
    <t>국가철도공단채권291</t>
  </si>
  <si>
    <t>KR352703G844</t>
  </si>
  <si>
    <t>국가철도공단채권311</t>
  </si>
  <si>
    <t>KR352703G9B0</t>
  </si>
  <si>
    <t>국가철도공단채권335</t>
  </si>
  <si>
    <t>KR352703GBA6</t>
  </si>
  <si>
    <t>국가철도공단채권364</t>
  </si>
  <si>
    <t>KR352703GC65</t>
  </si>
  <si>
    <t>국가철도공단채권378</t>
  </si>
  <si>
    <t>KR352703GE97</t>
  </si>
  <si>
    <t>국가철도공단채권415</t>
  </si>
  <si>
    <t>KR352703GEA0</t>
  </si>
  <si>
    <t>국가철도공단채권418</t>
  </si>
  <si>
    <t>KR352703GEB8</t>
  </si>
  <si>
    <t>국가철도공단채권421</t>
  </si>
  <si>
    <t>KR352703GF39</t>
  </si>
  <si>
    <t>국가철도공단채권426</t>
  </si>
  <si>
    <t>KR352703GF47</t>
  </si>
  <si>
    <t>국가철도공단채권429</t>
  </si>
  <si>
    <t>KR352703GF96</t>
  </si>
  <si>
    <t>국가철도공단채권438</t>
  </si>
  <si>
    <t>KR352703GG20</t>
  </si>
  <si>
    <t>국가철도공단채권444</t>
  </si>
  <si>
    <t>KR352703GG61</t>
  </si>
  <si>
    <t>국가철도공단채권451</t>
  </si>
  <si>
    <t>KR35270472B8</t>
  </si>
  <si>
    <t>국가철도공단채권215</t>
  </si>
  <si>
    <t>KR352704G743</t>
  </si>
  <si>
    <t>국가철도공단채권297</t>
  </si>
  <si>
    <t>KR352704GBB2</t>
  </si>
  <si>
    <t>국가철도공단채권368</t>
  </si>
  <si>
    <t>KR352704GF95</t>
  </si>
  <si>
    <t>국가철도공단채권439</t>
  </si>
  <si>
    <t>KR352704GG60</t>
  </si>
  <si>
    <t>국가철도공단채권452</t>
  </si>
  <si>
    <t>KR3527057342</t>
  </si>
  <si>
    <t>국가철도공단채권225</t>
  </si>
  <si>
    <t>KR353101GEC2</t>
  </si>
  <si>
    <t>부산도시공사67</t>
  </si>
  <si>
    <t>KR353102GEC0</t>
  </si>
  <si>
    <t>부산도시공사68</t>
  </si>
  <si>
    <t>KR353201GDA6</t>
  </si>
  <si>
    <t>대구도시개발공사2023-03(지)</t>
  </si>
  <si>
    <t>KR353201GE68</t>
  </si>
  <si>
    <t>대구도시개발공사2024-03</t>
  </si>
  <si>
    <t>KR353201GF67</t>
  </si>
  <si>
    <t>대구도시개발공사2025-02</t>
  </si>
  <si>
    <t>KR353201GG66</t>
  </si>
  <si>
    <t>대구도시개발공사2026-02</t>
  </si>
  <si>
    <t>KR353401GF24</t>
  </si>
  <si>
    <t>대전도시공사2025-47</t>
  </si>
  <si>
    <t>KR353401GF40</t>
  </si>
  <si>
    <t>대전도시공사2025-48</t>
  </si>
  <si>
    <t>KR353401GF73</t>
  </si>
  <si>
    <t>대전도시공사2025-49</t>
  </si>
  <si>
    <t>KR353401GFB5</t>
  </si>
  <si>
    <t>대전도시공사2025-51</t>
  </si>
  <si>
    <t>KR353402GFB3</t>
  </si>
  <si>
    <t>대전도시공사2025-52</t>
  </si>
  <si>
    <t>KR353601GD24</t>
  </si>
  <si>
    <t>경기주택도시공사23-02-56</t>
  </si>
  <si>
    <t>KR353601GD65</t>
  </si>
  <si>
    <t>경기주택도시공사23-06-59</t>
  </si>
  <si>
    <t>KR353601GD73</t>
  </si>
  <si>
    <t>경기주택도시공사23-07-60</t>
  </si>
  <si>
    <t>KR353601GD99</t>
  </si>
  <si>
    <t>경기주택도시공사23-09-61</t>
  </si>
  <si>
    <t>KR353601GDB5</t>
  </si>
  <si>
    <t>경기주택도시공사23-11-63(사)</t>
  </si>
  <si>
    <t>KR353601GE56</t>
  </si>
  <si>
    <t>경기주택도시공사24-05-75</t>
  </si>
  <si>
    <t>KR353601GE72</t>
  </si>
  <si>
    <t>경기주택도시공사24-07-80</t>
  </si>
  <si>
    <t>KR353601GE98</t>
  </si>
  <si>
    <t>경기주택도시공사24-09-82</t>
  </si>
  <si>
    <t>KR353601GEA5</t>
  </si>
  <si>
    <t>경기주택도시공사24-10-83(지)</t>
  </si>
  <si>
    <t>KR353601GEB3</t>
  </si>
  <si>
    <t>경기주택도시공사24-11-85</t>
  </si>
  <si>
    <t>KR353601GF14</t>
  </si>
  <si>
    <t>경기주택도시공사25-01-92</t>
  </si>
  <si>
    <t>KR353601GF22</t>
  </si>
  <si>
    <t>경기주택도시공사25-02-93</t>
  </si>
  <si>
    <t>KR353601GF30</t>
  </si>
  <si>
    <t>경기주택도시공사25-03-98</t>
  </si>
  <si>
    <t>KR353601GF48</t>
  </si>
  <si>
    <t>경기주택도시공사25-04-101</t>
  </si>
  <si>
    <t>KR353601GF55</t>
  </si>
  <si>
    <t>경기주택도시공사25-04-105</t>
  </si>
  <si>
    <t>KR353601GF63</t>
  </si>
  <si>
    <t>경기주택도시공사25-06-106</t>
  </si>
  <si>
    <t>KR353601GF71</t>
  </si>
  <si>
    <t>경기주택도시공사25-07-108</t>
  </si>
  <si>
    <t>KR353601GF89</t>
  </si>
  <si>
    <t>경기주택도시공사25-08-113</t>
  </si>
  <si>
    <t>KR353601GF97</t>
  </si>
  <si>
    <t>경기주택도시공사25-09-114</t>
  </si>
  <si>
    <t>KR353601GFA2</t>
  </si>
  <si>
    <t>경기주택도시공사25-10-118(사)</t>
  </si>
  <si>
    <t>KR353601GFB0</t>
  </si>
  <si>
    <t>경기주택도시공사25-11-120</t>
  </si>
  <si>
    <t>KR353601GFC8</t>
  </si>
  <si>
    <t>경기주택도시공사25-12-121</t>
  </si>
  <si>
    <t>KR353601GG21</t>
  </si>
  <si>
    <t>경기주택도시공사26-02-130</t>
  </si>
  <si>
    <t>KR353601GG47</t>
  </si>
  <si>
    <t>경기주택도시공사26-04-134</t>
  </si>
  <si>
    <t>KR353602GE55</t>
  </si>
  <si>
    <t>경기주택도시공사24-05-76</t>
  </si>
  <si>
    <t>KR353602GE63</t>
  </si>
  <si>
    <t>경기주택도시공사24-06-79</t>
  </si>
  <si>
    <t>KR353602GE97</t>
  </si>
  <si>
    <t>경기주택도시공사24-09-81(지)</t>
  </si>
  <si>
    <t>KR353602GEC9</t>
  </si>
  <si>
    <t>경기주택도시공사24-12-89</t>
  </si>
  <si>
    <t>KR353602GF13</t>
  </si>
  <si>
    <t>경기주택도시공사25-01-91</t>
  </si>
  <si>
    <t>KR353602GF39</t>
  </si>
  <si>
    <t>경기주택도시공사25-03-97</t>
  </si>
  <si>
    <t>KR353602GF47</t>
  </si>
  <si>
    <t>경기주택도시공사25-04-102</t>
  </si>
  <si>
    <t>KR353602GF62</t>
  </si>
  <si>
    <t>경기주택도시공사25-06-107</t>
  </si>
  <si>
    <t>KR353602GF70</t>
  </si>
  <si>
    <t>경기주택도시공사25-07-109</t>
  </si>
  <si>
    <t>KR353602GF88</t>
  </si>
  <si>
    <t>경기주택도시공사25-08-112</t>
  </si>
  <si>
    <t>KR353602GF96</t>
  </si>
  <si>
    <t>경기주택도시공사25-09-115(사)</t>
  </si>
  <si>
    <t>KR353602GFA0</t>
  </si>
  <si>
    <t>경기주택도시공사25-10-119</t>
  </si>
  <si>
    <t>KR353602GFC6</t>
  </si>
  <si>
    <t>경기주택도시공사25-12-122</t>
  </si>
  <si>
    <t>KR353602GG12</t>
  </si>
  <si>
    <t>경기주택도시공사26-01-126</t>
  </si>
  <si>
    <t>KR353602GG20</t>
  </si>
  <si>
    <t>경기주택도시공사26-02-129</t>
  </si>
  <si>
    <t>KR353602GG46</t>
  </si>
  <si>
    <t>경기주택도시공사26-04-133</t>
  </si>
  <si>
    <t>KR353603GE13</t>
  </si>
  <si>
    <t>경기주택도시공사24-01-67</t>
  </si>
  <si>
    <t>KR353603GE21</t>
  </si>
  <si>
    <t>경기주택도시공사24-02-70</t>
  </si>
  <si>
    <t>KR353603GE54</t>
  </si>
  <si>
    <t>경기주택도시공사24-05-77</t>
  </si>
  <si>
    <t>KR353603GEB9</t>
  </si>
  <si>
    <t>경기주택도시공사24-11-86</t>
  </si>
  <si>
    <t>KR353603GF38</t>
  </si>
  <si>
    <t>경기주택도시공사25-03-100</t>
  </si>
  <si>
    <t>KR353603GF46</t>
  </si>
  <si>
    <t>경기주택도시공사25-04-104</t>
  </si>
  <si>
    <t>KR353603GF79</t>
  </si>
  <si>
    <t>경기주택도시공사25-07-111</t>
  </si>
  <si>
    <t>KR353603GF95</t>
  </si>
  <si>
    <t>경기주택도시공사25-09-116(사)</t>
  </si>
  <si>
    <t>KR353603GFC4</t>
  </si>
  <si>
    <t>경기주택도시공사25-12-123</t>
  </si>
  <si>
    <t>KR353603GG29</t>
  </si>
  <si>
    <t>경기주택도시공사26-02-132</t>
  </si>
  <si>
    <t>KR353603GG45</t>
  </si>
  <si>
    <t>경기주택도시공사26-04-135</t>
  </si>
  <si>
    <t>KR353604GEB7</t>
  </si>
  <si>
    <t>경기주택도시공사24-11-87</t>
  </si>
  <si>
    <t>KR353604GF29</t>
  </si>
  <si>
    <t>경기주택도시공사25-02-96</t>
  </si>
  <si>
    <t>KR353604GF37</t>
  </si>
  <si>
    <t>경기주택도시공사25-03-99</t>
  </si>
  <si>
    <t>KR353604GF45</t>
  </si>
  <si>
    <t>경기주택도시공사25-04-103</t>
  </si>
  <si>
    <t>KR353604GF78</t>
  </si>
  <si>
    <t>경기주택도시공사25-07-110</t>
  </si>
  <si>
    <t>KR353604GF94</t>
  </si>
  <si>
    <t>경기주택도시공사25-09-117(녹)</t>
  </si>
  <si>
    <t>KR353604GFC2</t>
  </si>
  <si>
    <t>경기주택도시공사25-12-124</t>
  </si>
  <si>
    <t>KR353604GG10</t>
  </si>
  <si>
    <t>경기주택도시공사26-01-127</t>
  </si>
  <si>
    <t>KR353604GG28</t>
  </si>
  <si>
    <t>경기주택도시공사26-02-131</t>
  </si>
  <si>
    <t>KR353604GG44</t>
  </si>
  <si>
    <t>경기주택도시공사26-04-136</t>
  </si>
  <si>
    <t>KR353605GF28</t>
  </si>
  <si>
    <t>경기주택도시공사25-02-95</t>
  </si>
  <si>
    <t>KR354201G946</t>
  </si>
  <si>
    <t>한국지역난방공사43-1</t>
  </si>
  <si>
    <t>KR354201GC43</t>
  </si>
  <si>
    <t>한국지역난방공사52</t>
  </si>
  <si>
    <t>KR354201GEA3</t>
  </si>
  <si>
    <t>한국지역난방공사66-1</t>
  </si>
  <si>
    <t>KR354201GEC9</t>
  </si>
  <si>
    <t>한국지역난방공사68-1</t>
  </si>
  <si>
    <t>KR354201GFA0</t>
  </si>
  <si>
    <t>한국지역난방공사69-1</t>
  </si>
  <si>
    <t>KR354201GFB8</t>
  </si>
  <si>
    <t>한국지역난방공사70-1(녹)</t>
  </si>
  <si>
    <t>KR354201GFC6</t>
  </si>
  <si>
    <t>한국지역난방공사71-1</t>
  </si>
  <si>
    <t>KR354202G670</t>
  </si>
  <si>
    <t>한국지역난방공사30-2</t>
  </si>
  <si>
    <t>KR354202G720</t>
  </si>
  <si>
    <t>한국지역난방공사35-2</t>
  </si>
  <si>
    <t>KR354202G761</t>
  </si>
  <si>
    <t>한국지역난방공사36-2</t>
  </si>
  <si>
    <t>KR354202G795</t>
  </si>
  <si>
    <t>한국지역난방공사37-2</t>
  </si>
  <si>
    <t>KR354202G7B6</t>
  </si>
  <si>
    <t>한국지역난방공사38-2</t>
  </si>
  <si>
    <t>KR354202G845</t>
  </si>
  <si>
    <t>한국지역난방공사39-2</t>
  </si>
  <si>
    <t>KR354202G894</t>
  </si>
  <si>
    <t>한국지역난방공사41-2</t>
  </si>
  <si>
    <t>KR354202G944</t>
  </si>
  <si>
    <t>한국지역난방공사43-2</t>
  </si>
  <si>
    <t>KR354202G9B2</t>
  </si>
  <si>
    <t>한국지역난방공사44-2</t>
  </si>
  <si>
    <t>KR354202GA36</t>
  </si>
  <si>
    <t>한국지역난방공사45-2</t>
  </si>
  <si>
    <t>KR354202GC26</t>
  </si>
  <si>
    <t>한국지역난방공사50-2(지)</t>
  </si>
  <si>
    <t>KR354202GC67</t>
  </si>
  <si>
    <t>한국지역난방공사53-2</t>
  </si>
  <si>
    <t>KR354202GD17</t>
  </si>
  <si>
    <t>한국지역난방공사56-2</t>
  </si>
  <si>
    <t>KR354202GD41</t>
  </si>
  <si>
    <t>한국지역난방공사57-2</t>
  </si>
  <si>
    <t>KR354202GD58</t>
  </si>
  <si>
    <t>한국지역난방공사58-2</t>
  </si>
  <si>
    <t>KR354202GE32</t>
  </si>
  <si>
    <t>한국지역난방공사63-2</t>
  </si>
  <si>
    <t>KR354202GE73</t>
  </si>
  <si>
    <t>한국지역난방공사64-2</t>
  </si>
  <si>
    <t>KR354202GFA8</t>
  </si>
  <si>
    <t>한국지역난방공사69-2</t>
  </si>
  <si>
    <t>KR354203G843</t>
  </si>
  <si>
    <t>한국지역난방공사39-3</t>
  </si>
  <si>
    <t>KR354203G9B1</t>
  </si>
  <si>
    <t>한국지역난방공사44-3</t>
  </si>
  <si>
    <t>KR354203GC25</t>
  </si>
  <si>
    <t>한국지역난방공사50-3</t>
  </si>
  <si>
    <t>KR354203GFB4</t>
  </si>
  <si>
    <t>한국지역난방공사70-3</t>
  </si>
  <si>
    <t>KR354205G848</t>
  </si>
  <si>
    <t>한국지역난방공사40-2</t>
  </si>
  <si>
    <t>KR354301GE24</t>
  </si>
  <si>
    <t>인천도시공사228</t>
  </si>
  <si>
    <t>KR354301GE40</t>
  </si>
  <si>
    <t>인천도시공사232(사)</t>
  </si>
  <si>
    <t>KR354301GE65</t>
  </si>
  <si>
    <t>인천도시공사234</t>
  </si>
  <si>
    <t>KR354301GF15</t>
  </si>
  <si>
    <t>인천도시공사245</t>
  </si>
  <si>
    <t>KR354301GF23</t>
  </si>
  <si>
    <t>인천도시공사246(사)</t>
  </si>
  <si>
    <t>KR354301GF56</t>
  </si>
  <si>
    <t>인천도시공사250</t>
  </si>
  <si>
    <t>KR354301GF80</t>
  </si>
  <si>
    <t>인천도시공사257</t>
  </si>
  <si>
    <t>KR354301GF98</t>
  </si>
  <si>
    <t>인천도시공사258</t>
  </si>
  <si>
    <t>KR354301GG14</t>
  </si>
  <si>
    <t>인천도시공사260</t>
  </si>
  <si>
    <t>KR354301GG22</t>
  </si>
  <si>
    <t>인천도시공사262</t>
  </si>
  <si>
    <t>KR354301GG30</t>
  </si>
  <si>
    <t>인천도시공사265(사)</t>
  </si>
  <si>
    <t>KR354301GG48</t>
  </si>
  <si>
    <t>인천도시공사267</t>
  </si>
  <si>
    <t>KR354301GG63</t>
  </si>
  <si>
    <t>인천도시공사270</t>
  </si>
  <si>
    <t>KR354302GD24</t>
  </si>
  <si>
    <t>인천도시공사221</t>
  </si>
  <si>
    <t>KR354302GE23</t>
  </si>
  <si>
    <t>인천도시공사229</t>
  </si>
  <si>
    <t>KR354302GE31</t>
  </si>
  <si>
    <t>인천도시공사231</t>
  </si>
  <si>
    <t>KR354302GE64</t>
  </si>
  <si>
    <t>인천도시공사233</t>
  </si>
  <si>
    <t>KR354302GE80</t>
  </si>
  <si>
    <t>인천도시공사238</t>
  </si>
  <si>
    <t>KR354302GEA9</t>
  </si>
  <si>
    <t>인천도시공사240</t>
  </si>
  <si>
    <t>KR354302GEB7</t>
  </si>
  <si>
    <t>인천도시공사242</t>
  </si>
  <si>
    <t>KR354302GF22</t>
  </si>
  <si>
    <t>인천도시공사247</t>
  </si>
  <si>
    <t>KR354302GF30</t>
  </si>
  <si>
    <t>인천도시공사248</t>
  </si>
  <si>
    <t>KR354302GF55</t>
  </si>
  <si>
    <t>인천도시공사251</t>
  </si>
  <si>
    <t>KR354302GF89</t>
  </si>
  <si>
    <t>인천도시공사256(녹)</t>
  </si>
  <si>
    <t>KR354302GG21</t>
  </si>
  <si>
    <t>인천도시공사263</t>
  </si>
  <si>
    <t>KR354302GG39</t>
  </si>
  <si>
    <t>인천도시공사266</t>
  </si>
  <si>
    <t>KR354302GG54</t>
  </si>
  <si>
    <t>인천도시공사269(녹)</t>
  </si>
  <si>
    <t>KR354302GG62</t>
  </si>
  <si>
    <t>인천도시공사271(녹)</t>
  </si>
  <si>
    <t>KR354303GG12</t>
  </si>
  <si>
    <t>인천도시공사261</t>
  </si>
  <si>
    <t>KR354303GG20</t>
  </si>
  <si>
    <t>인천도시공사264</t>
  </si>
  <si>
    <t>KR354401GD81</t>
  </si>
  <si>
    <t>주택금융공사111(사)</t>
  </si>
  <si>
    <t>KR354401GDC7</t>
  </si>
  <si>
    <t>주택금융공사127(사)</t>
  </si>
  <si>
    <t>KR354401GE72</t>
  </si>
  <si>
    <t>주택금융공사158(사)</t>
  </si>
  <si>
    <t>KR354401GE80</t>
  </si>
  <si>
    <t>주택금융공사163(사)</t>
  </si>
  <si>
    <t>KR354401GE98</t>
  </si>
  <si>
    <t>주택금융공사168(사)</t>
  </si>
  <si>
    <t>KR354401GF30</t>
  </si>
  <si>
    <t>주택금융공사203(사)</t>
  </si>
  <si>
    <t>KR354401GF55</t>
  </si>
  <si>
    <t>주택금융공사215(사)</t>
  </si>
  <si>
    <t>KR354401GF63</t>
  </si>
  <si>
    <t>주택금융공사221(사)</t>
  </si>
  <si>
    <t>KR354401GFA6</t>
  </si>
  <si>
    <t>주택금융공사239(사)</t>
  </si>
  <si>
    <t>KR354401GFB4</t>
  </si>
  <si>
    <t>주택금융공사241(사)</t>
  </si>
  <si>
    <t>KR354401GG21</t>
  </si>
  <si>
    <t>주택금융공사258(사)</t>
  </si>
  <si>
    <t>KR354401GG54</t>
  </si>
  <si>
    <t>주택금융공사275(사)</t>
  </si>
  <si>
    <t>KR354402GC99</t>
  </si>
  <si>
    <t>주택금융공사79(사)</t>
  </si>
  <si>
    <t>KR354402GEA7</t>
  </si>
  <si>
    <t>주택금융공사173(사)</t>
  </si>
  <si>
    <t>KR354402GF47</t>
  </si>
  <si>
    <t>주택금융공사210(사)</t>
  </si>
  <si>
    <t>KR354402GF62</t>
  </si>
  <si>
    <t>주택금융공사222(사)</t>
  </si>
  <si>
    <t>KR354402GF70</t>
  </si>
  <si>
    <t>주택금융공사229(사)</t>
  </si>
  <si>
    <t>KR354402GFA4</t>
  </si>
  <si>
    <t>주택금융공사240(사)</t>
  </si>
  <si>
    <t>KR354402GFB2</t>
  </si>
  <si>
    <t>주택금융공사242(사)</t>
  </si>
  <si>
    <t>KR354402GG20</t>
  </si>
  <si>
    <t>주택금융공사259(사)</t>
  </si>
  <si>
    <t>KR354402GG46</t>
  </si>
  <si>
    <t>주택금융공사269(사)</t>
  </si>
  <si>
    <t>KR354402GG61</t>
  </si>
  <si>
    <t>주택금융공사285(사)</t>
  </si>
  <si>
    <t>KR354403GCB7</t>
  </si>
  <si>
    <t>주택금융공사86(사)</t>
  </si>
  <si>
    <t>KR354403GDA7</t>
  </si>
  <si>
    <t>주택금융공사121(사)</t>
  </si>
  <si>
    <t>KR354403GE47</t>
  </si>
  <si>
    <t>주택금융공사148(사)</t>
  </si>
  <si>
    <t>KR354403GEA5</t>
  </si>
  <si>
    <t>주택금융공사174(사)</t>
  </si>
  <si>
    <t>KR354403GEB3</t>
  </si>
  <si>
    <t>주택금융공사181(사)</t>
  </si>
  <si>
    <t>KR354403GEC1</t>
  </si>
  <si>
    <t>주택금융공사188(사)</t>
  </si>
  <si>
    <t>KR354403GF12</t>
  </si>
  <si>
    <t>주택금융공사193(사)</t>
  </si>
  <si>
    <t>KR354403GF46</t>
  </si>
  <si>
    <t>주택금융공사211(사)</t>
  </si>
  <si>
    <t>KR354403GF53</t>
  </si>
  <si>
    <t>주택금융공사217(사)</t>
  </si>
  <si>
    <t>KR354403GF61</t>
  </si>
  <si>
    <t>주택금융공사223(사)</t>
  </si>
  <si>
    <t>KR354403GF79</t>
  </si>
  <si>
    <t>주택금융공사230(사)</t>
  </si>
  <si>
    <t>KR354403GG29</t>
  </si>
  <si>
    <t>주택금융공사260(사)</t>
  </si>
  <si>
    <t>KR354403GG52</t>
  </si>
  <si>
    <t>주택금융공사277(사)</t>
  </si>
  <si>
    <t>KR354404GEA3</t>
  </si>
  <si>
    <t>주택금융공사175(사)</t>
  </si>
  <si>
    <t>KR354404GEB1</t>
  </si>
  <si>
    <t>주택금융공사182(사)</t>
  </si>
  <si>
    <t>KR354404GF11</t>
  </si>
  <si>
    <t>주택금융공사194(사)</t>
  </si>
  <si>
    <t>KR354404GF45</t>
  </si>
  <si>
    <t>주택금융공사212(사)</t>
  </si>
  <si>
    <t>KR354404GF52</t>
  </si>
  <si>
    <t>주택금융공사218(사)</t>
  </si>
  <si>
    <t>KR354404GF60</t>
  </si>
  <si>
    <t>주택금융공사224(사)</t>
  </si>
  <si>
    <t>KR354404GF78</t>
  </si>
  <si>
    <t>주택금융공사231(사)</t>
  </si>
  <si>
    <t>KR354405GF69</t>
  </si>
  <si>
    <t>주택금융공사225(사)</t>
  </si>
  <si>
    <t>KR354407GC78</t>
  </si>
  <si>
    <t>주택금융공사74(사)</t>
  </si>
  <si>
    <t>KR354407GG17</t>
  </si>
  <si>
    <t>주택금융공사252(사)</t>
  </si>
  <si>
    <t>KR354407GG66</t>
  </si>
  <si>
    <t>주택금융공사286(사)</t>
  </si>
  <si>
    <t>KR354408GG16</t>
  </si>
  <si>
    <t>주택금융공사253(사)</t>
  </si>
  <si>
    <t>KR354409GE58</t>
  </si>
  <si>
    <t>주택금융공사152(사)</t>
  </si>
  <si>
    <t>KR354410GD49</t>
  </si>
  <si>
    <t>주택금융공사97(사)</t>
  </si>
  <si>
    <t>KR354410GE63</t>
  </si>
  <si>
    <t>주택금융공사155(사)</t>
  </si>
  <si>
    <t>KR354410GE97</t>
  </si>
  <si>
    <t>주택금융공사169(사)</t>
  </si>
  <si>
    <t>KR354410GF88</t>
  </si>
  <si>
    <t>주택금융공사234(사)</t>
  </si>
  <si>
    <t>KR354410GF96</t>
  </si>
  <si>
    <t>주택금융공사237(사)</t>
  </si>
  <si>
    <t>KR354410GG38</t>
  </si>
  <si>
    <t>주택금융공사265(사)</t>
  </si>
  <si>
    <t>KR354411GC80</t>
  </si>
  <si>
    <t>주택금융공사77(사)</t>
  </si>
  <si>
    <t>KR354411GD22</t>
  </si>
  <si>
    <t>주택금융공사92(사)</t>
  </si>
  <si>
    <t>KR354411GD55</t>
  </si>
  <si>
    <t>주택금융공사101(사)</t>
  </si>
  <si>
    <t>KR354411GE70</t>
  </si>
  <si>
    <t>주택금융공사160(사)</t>
  </si>
  <si>
    <t>KR354411GE88</t>
  </si>
  <si>
    <t>주택금융공사165(사)</t>
  </si>
  <si>
    <t>KR354411GE96</t>
  </si>
  <si>
    <t>주택금융공사170(사)</t>
  </si>
  <si>
    <t>KR354411GF38</t>
  </si>
  <si>
    <t>주택금융공사205(사)</t>
  </si>
  <si>
    <t>KR354411GF87</t>
  </si>
  <si>
    <t>주택금융공사235(사)</t>
  </si>
  <si>
    <t>KR354411GFB3</t>
  </si>
  <si>
    <t>주택금융공사243(사)</t>
  </si>
  <si>
    <t>KR354411GG45</t>
  </si>
  <si>
    <t>주택금융공사270(사)</t>
  </si>
  <si>
    <t>KR354412GEC2</t>
  </si>
  <si>
    <t>주택금융공사189(사)</t>
  </si>
  <si>
    <t>KR354412GF29</t>
  </si>
  <si>
    <t>주택금융공사200(사)</t>
  </si>
  <si>
    <t>KR354412GF37</t>
  </si>
  <si>
    <t>주택금융공사206(사)</t>
  </si>
  <si>
    <t>KR354412GG28</t>
  </si>
  <si>
    <t>주택금융공사261(사)</t>
  </si>
  <si>
    <t>KR354412GG44</t>
  </si>
  <si>
    <t>주택금융공사271(사)</t>
  </si>
  <si>
    <t>KR354412GG51</t>
  </si>
  <si>
    <t>주택금융공사278(사)</t>
  </si>
  <si>
    <t>KR354413GCB6</t>
  </si>
  <si>
    <t>주택금융공사87(사)</t>
  </si>
  <si>
    <t>KR354413GDA6</t>
  </si>
  <si>
    <t>주택금융공사122(사)</t>
  </si>
  <si>
    <t>KR354413GE11</t>
  </si>
  <si>
    <t>주택금융공사135(사)</t>
  </si>
  <si>
    <t>KR354413GEA4</t>
  </si>
  <si>
    <t>주택금융공사176(사)</t>
  </si>
  <si>
    <t>KR354413GEC0</t>
  </si>
  <si>
    <t>주택금융공사190(사)</t>
  </si>
  <si>
    <t>KR354413GF28</t>
  </si>
  <si>
    <t>주택금융공사201(사)</t>
  </si>
  <si>
    <t>KR354413GF36</t>
  </si>
  <si>
    <t>주택금융공사207(사)</t>
  </si>
  <si>
    <t>KR354413GF44</t>
  </si>
  <si>
    <t>주택금융공사213(사)</t>
  </si>
  <si>
    <t>KR354413GF51</t>
  </si>
  <si>
    <t>주택금융공사219(사)</t>
  </si>
  <si>
    <t>KR354413GF77</t>
  </si>
  <si>
    <t>주택금융공사232(사)</t>
  </si>
  <si>
    <t>KR354413GFC7</t>
  </si>
  <si>
    <t>주택금융공사244(사)</t>
  </si>
  <si>
    <t>KR354413GG27</t>
  </si>
  <si>
    <t>주택금융공사262(사)</t>
  </si>
  <si>
    <t>KR354413GG43</t>
  </si>
  <si>
    <t>주택금융공사272(사)</t>
  </si>
  <si>
    <t>KR354414GEA2</t>
  </si>
  <si>
    <t>주택금융공사177(사)</t>
  </si>
  <si>
    <t>KR354414GEB0</t>
  </si>
  <si>
    <t>주택금융공사184(사)</t>
  </si>
  <si>
    <t>KR354414GF19</t>
  </si>
  <si>
    <t>주택금융공사195(사)</t>
  </si>
  <si>
    <t>KR354414GF35</t>
  </si>
  <si>
    <t>주택금융공사208(사)</t>
  </si>
  <si>
    <t>KR354414GF43</t>
  </si>
  <si>
    <t>주택금융공사214(사)</t>
  </si>
  <si>
    <t>KR354414GF50</t>
  </si>
  <si>
    <t>주택금융공사220(사)</t>
  </si>
  <si>
    <t>KR354414GF68</t>
  </si>
  <si>
    <t>주택금융공사226(사)</t>
  </si>
  <si>
    <t>KR354414GFC5</t>
  </si>
  <si>
    <t>주택금융공사245(사)</t>
  </si>
  <si>
    <t>KR354414GG26</t>
  </si>
  <si>
    <t>주택금융공사263(사)</t>
  </si>
  <si>
    <t>KR354415GD36</t>
  </si>
  <si>
    <t>주택금융공사95(사)</t>
  </si>
  <si>
    <t>KR354415GE50</t>
  </si>
  <si>
    <t>주택금융공사153(사)</t>
  </si>
  <si>
    <t>KR354415GF67</t>
  </si>
  <si>
    <t>주택금융공사227(사)</t>
  </si>
  <si>
    <t>KR354416GE26</t>
  </si>
  <si>
    <t>주택금융공사140(사)</t>
  </si>
  <si>
    <t>KR354417GG15</t>
  </si>
  <si>
    <t>주택금융공사254(사)</t>
  </si>
  <si>
    <t>KR354418GF23</t>
  </si>
  <si>
    <t>주택금융공사202(사)</t>
  </si>
  <si>
    <t>KR354418GG55</t>
  </si>
  <si>
    <t>주택금융공사280(사)</t>
  </si>
  <si>
    <t>KR354419GE15</t>
  </si>
  <si>
    <t>주택금융공사137(사)</t>
  </si>
  <si>
    <t>KR354419GEB9</t>
  </si>
  <si>
    <t>주택금융공사185(사)</t>
  </si>
  <si>
    <t>KR354419GF97</t>
  </si>
  <si>
    <t>주택금융공사238(사)</t>
  </si>
  <si>
    <t>KR354419GG13</t>
  </si>
  <si>
    <t>주택금융공사256(사)</t>
  </si>
  <si>
    <t>KR354419GG54</t>
  </si>
  <si>
    <t>주택금융공사281(사)</t>
  </si>
  <si>
    <t>KR354420GE38</t>
  </si>
  <si>
    <t>주택금융공사145(사)</t>
  </si>
  <si>
    <t>KR354420GE79</t>
  </si>
  <si>
    <t>주택금융공사161(사)</t>
  </si>
  <si>
    <t>KR354420GE87</t>
  </si>
  <si>
    <t>주택금융공사166(사)</t>
  </si>
  <si>
    <t>KR354420GE95</t>
  </si>
  <si>
    <t>주택금융공사171(사)</t>
  </si>
  <si>
    <t>KR354420GG36</t>
  </si>
  <si>
    <t>주택금융공사267(사)</t>
  </si>
  <si>
    <t>KR354421GD12</t>
  </si>
  <si>
    <t>주택금융공사90(사)</t>
  </si>
  <si>
    <t>KR354421GE78</t>
  </si>
  <si>
    <t>주택금융공사162(사)</t>
  </si>
  <si>
    <t>KR354421GE86</t>
  </si>
  <si>
    <t>주택금융공사167(사)</t>
  </si>
  <si>
    <t>KR354423GEA3</t>
  </si>
  <si>
    <t>주택금융공사178(사)</t>
  </si>
  <si>
    <t>KR354425GD67</t>
  </si>
  <si>
    <t>주택금융공사106(사)</t>
  </si>
  <si>
    <t>KR354427GG47</t>
  </si>
  <si>
    <t>주택금융공사274(사)</t>
  </si>
  <si>
    <t>KR354428GG12</t>
  </si>
  <si>
    <t>주택금융공사257(사)</t>
  </si>
  <si>
    <t>KR354428GG53</t>
  </si>
  <si>
    <t>주택금융공사282(사)</t>
  </si>
  <si>
    <t>KR354429GG52</t>
  </si>
  <si>
    <t>주택금융공사283(사)</t>
  </si>
  <si>
    <t>KR3546017293</t>
  </si>
  <si>
    <t>한국철도공사96</t>
  </si>
  <si>
    <t>KR354601G392</t>
  </si>
  <si>
    <t>한국철도공사106</t>
  </si>
  <si>
    <t>KR354601G4A2</t>
  </si>
  <si>
    <t>한국철도공사138</t>
  </si>
  <si>
    <t>KR354601G632</t>
  </si>
  <si>
    <t>한국철도공사141</t>
  </si>
  <si>
    <t>KR354601G6C3</t>
  </si>
  <si>
    <t>한국철도공사152</t>
  </si>
  <si>
    <t>KR354601G731</t>
  </si>
  <si>
    <t>한국철도공사155</t>
  </si>
  <si>
    <t>KR354601G749</t>
  </si>
  <si>
    <t>한국철도공사159</t>
  </si>
  <si>
    <t>KR354601G772</t>
  </si>
  <si>
    <t>한국철도공사161</t>
  </si>
  <si>
    <t>KR354601G780</t>
  </si>
  <si>
    <t>한국철도공사164</t>
  </si>
  <si>
    <t>KR354601G798</t>
  </si>
  <si>
    <t>한국철도공사165</t>
  </si>
  <si>
    <t>KR354601G7B3</t>
  </si>
  <si>
    <t>한국철도공사169</t>
  </si>
  <si>
    <t>KR354601G7C1</t>
  </si>
  <si>
    <t>한국철도공사171</t>
  </si>
  <si>
    <t>KR354601G830</t>
  </si>
  <si>
    <t>한국철도공사172</t>
  </si>
  <si>
    <t>KR354601G863</t>
  </si>
  <si>
    <t>한국철도공사173</t>
  </si>
  <si>
    <t>KR354601G939</t>
  </si>
  <si>
    <t>한국철도공사174</t>
  </si>
  <si>
    <t>KR354601G970</t>
  </si>
  <si>
    <t>한국철도공사178</t>
  </si>
  <si>
    <t>KR354601G988</t>
  </si>
  <si>
    <t>한국철도공사180</t>
  </si>
  <si>
    <t>KR354601G996</t>
  </si>
  <si>
    <t>한국철도공사181</t>
  </si>
  <si>
    <t>KR354601GA33</t>
  </si>
  <si>
    <t>한국철도공사187</t>
  </si>
  <si>
    <t>KR354601GA41</t>
  </si>
  <si>
    <t>한국철도공사188</t>
  </si>
  <si>
    <t>KR354601GA82</t>
  </si>
  <si>
    <t>한국철도공사191</t>
  </si>
  <si>
    <t>KR354601GAA2</t>
  </si>
  <si>
    <t>한국철도공사193</t>
  </si>
  <si>
    <t>KR354601GB32</t>
  </si>
  <si>
    <t>한국철도공사197</t>
  </si>
  <si>
    <t>KR354601GB73</t>
  </si>
  <si>
    <t>한국철도공사201</t>
  </si>
  <si>
    <t>KR354601GBB8</t>
  </si>
  <si>
    <t>한국철도공사205</t>
  </si>
  <si>
    <t>KR354601GC31</t>
  </si>
  <si>
    <t>한국철도공사210</t>
  </si>
  <si>
    <t>KR354601GC49</t>
  </si>
  <si>
    <t>한국철도공사214</t>
  </si>
  <si>
    <t>KR354601GC56</t>
  </si>
  <si>
    <t>한국철도공사216</t>
  </si>
  <si>
    <t>KR354601GC64</t>
  </si>
  <si>
    <t>한국철도공사218</t>
  </si>
  <si>
    <t>KR354601GC72</t>
  </si>
  <si>
    <t>한국철도공사219</t>
  </si>
  <si>
    <t>KR354601GC98</t>
  </si>
  <si>
    <t>한국철도공사222</t>
  </si>
  <si>
    <t>KR354601GCA8</t>
  </si>
  <si>
    <t>한국철도공사225</t>
  </si>
  <si>
    <t>KR354601GD30</t>
  </si>
  <si>
    <t>한국철도공사233</t>
  </si>
  <si>
    <t>KR354601GD48</t>
  </si>
  <si>
    <t>한국철도공사235</t>
  </si>
  <si>
    <t>KR354601GD55</t>
  </si>
  <si>
    <t>한국철도공사236</t>
  </si>
  <si>
    <t>KR354601GD63</t>
  </si>
  <si>
    <t>한국철도공사238</t>
  </si>
  <si>
    <t>KR354601GD71</t>
  </si>
  <si>
    <t>한국철도공사239</t>
  </si>
  <si>
    <t>KR354601GD97</t>
  </si>
  <si>
    <t>한국철도공사241</t>
  </si>
  <si>
    <t>KR354601GDA6</t>
  </si>
  <si>
    <t>한국철도공사242</t>
  </si>
  <si>
    <t>KR354601GE39</t>
  </si>
  <si>
    <t>한국철도공사246</t>
  </si>
  <si>
    <t>KR354601GE47</t>
  </si>
  <si>
    <t>한국철도공사248</t>
  </si>
  <si>
    <t>KR354601GE54</t>
  </si>
  <si>
    <t>한국철도공사250</t>
  </si>
  <si>
    <t>KR354601GE62</t>
  </si>
  <si>
    <t>한국철도공사252</t>
  </si>
  <si>
    <t>KR354601GE70</t>
  </si>
  <si>
    <t>한국철도공사254</t>
  </si>
  <si>
    <t>KR354601GE96</t>
  </si>
  <si>
    <t>한국철도공사256</t>
  </si>
  <si>
    <t>KR354601GEB2</t>
  </si>
  <si>
    <t>한국철도공사258</t>
  </si>
  <si>
    <t>KR354601GEC0</t>
  </si>
  <si>
    <t>한국철도공사260</t>
  </si>
  <si>
    <t>KR354601GF53</t>
  </si>
  <si>
    <t>한국철도공사263</t>
  </si>
  <si>
    <t>KR354601GF95</t>
  </si>
  <si>
    <t>한국철도공사266</t>
  </si>
  <si>
    <t>KR354601GFA1</t>
  </si>
  <si>
    <t>한국철도공사271</t>
  </si>
  <si>
    <t>KR354601GFB9</t>
  </si>
  <si>
    <t>한국철도공사275</t>
  </si>
  <si>
    <t>KR354601GFC7</t>
  </si>
  <si>
    <t>한국철도공사279</t>
  </si>
  <si>
    <t>KR354601GG45</t>
  </si>
  <si>
    <t>한국철도공사280</t>
  </si>
  <si>
    <t>KR3546027243</t>
  </si>
  <si>
    <t>한국철도공사92</t>
  </si>
  <si>
    <t>KR35460272A4</t>
  </si>
  <si>
    <t>한국철도공사99</t>
  </si>
  <si>
    <t>KR354602G473</t>
  </si>
  <si>
    <t>한국철도공사137</t>
  </si>
  <si>
    <t>KR354602G648</t>
  </si>
  <si>
    <t>한국철도공사143</t>
  </si>
  <si>
    <t>KR354602G689</t>
  </si>
  <si>
    <t>한국철도공사145</t>
  </si>
  <si>
    <t>KR354602G6A6</t>
  </si>
  <si>
    <t>한국철도공사148</t>
  </si>
  <si>
    <t>KR354602G770</t>
  </si>
  <si>
    <t>한국철도공사162</t>
  </si>
  <si>
    <t>KR354602G796</t>
  </si>
  <si>
    <t>한국철도공사166</t>
  </si>
  <si>
    <t>KR354602G945</t>
  </si>
  <si>
    <t>한국철도공사176</t>
  </si>
  <si>
    <t>KR354602G978</t>
  </si>
  <si>
    <t>한국철도공사179</t>
  </si>
  <si>
    <t>KR354602GB49</t>
  </si>
  <si>
    <t>한국철도공사199(녹)</t>
  </si>
  <si>
    <t>KR354602GC22</t>
  </si>
  <si>
    <t>한국철도공사207</t>
  </si>
  <si>
    <t>KR354602GC30</t>
  </si>
  <si>
    <t>한국철도공사211</t>
  </si>
  <si>
    <t>KR354602GC48</t>
  </si>
  <si>
    <t>한국철도공사215</t>
  </si>
  <si>
    <t>KR354602GC55</t>
  </si>
  <si>
    <t>한국철도공사217</t>
  </si>
  <si>
    <t>KR354602GC97</t>
  </si>
  <si>
    <t>한국철도공사223</t>
  </si>
  <si>
    <t>KR354602GD21</t>
  </si>
  <si>
    <t>한국철도공사232</t>
  </si>
  <si>
    <t>KR354602GD39</t>
  </si>
  <si>
    <t>한국철도공사234</t>
  </si>
  <si>
    <t>KR354602GD54</t>
  </si>
  <si>
    <t>한국철도공사237</t>
  </si>
  <si>
    <t>KR354602GD70</t>
  </si>
  <si>
    <t>한국철도공사240</t>
  </si>
  <si>
    <t>KR354602GDC0</t>
  </si>
  <si>
    <t>한국철도공사244</t>
  </si>
  <si>
    <t>KR354602GE38</t>
  </si>
  <si>
    <t>한국철도공사247</t>
  </si>
  <si>
    <t>KR354602GE46</t>
  </si>
  <si>
    <t>한국철도공사249</t>
  </si>
  <si>
    <t>KR354602GE53</t>
  </si>
  <si>
    <t>한국철도공사251</t>
  </si>
  <si>
    <t>KR354602GE61</t>
  </si>
  <si>
    <t>한국철도공사253</t>
  </si>
  <si>
    <t>KR354602GE79</t>
  </si>
  <si>
    <t>한국철도공사255</t>
  </si>
  <si>
    <t>KR354602GE95</t>
  </si>
  <si>
    <t>한국철도공사257</t>
  </si>
  <si>
    <t>KR354602GEB0</t>
  </si>
  <si>
    <t>한국철도공사259</t>
  </si>
  <si>
    <t>KR354602GF94</t>
  </si>
  <si>
    <t>한국철도공사267</t>
  </si>
  <si>
    <t>KR354602GFA9</t>
  </si>
  <si>
    <t>한국철도공사272</t>
  </si>
  <si>
    <t>KR354602GFB7</t>
  </si>
  <si>
    <t>한국철도공사276</t>
  </si>
  <si>
    <t>KR354603G430</t>
  </si>
  <si>
    <t>한국철도공사121</t>
  </si>
  <si>
    <t>KR354603G448</t>
  </si>
  <si>
    <t>한국철도공사128</t>
  </si>
  <si>
    <t>KR354603G687</t>
  </si>
  <si>
    <t>한국철도공사146</t>
  </si>
  <si>
    <t>KR354603G6B3</t>
  </si>
  <si>
    <t>한국철도공사151</t>
  </si>
  <si>
    <t>KR354603G737</t>
  </si>
  <si>
    <t>한국철도공사157</t>
  </si>
  <si>
    <t>KR354603G778</t>
  </si>
  <si>
    <t>한국철도공사163</t>
  </si>
  <si>
    <t>KR354603G794</t>
  </si>
  <si>
    <t>한국철도공사167</t>
  </si>
  <si>
    <t>KR354603G943</t>
  </si>
  <si>
    <t>한국철도공사177</t>
  </si>
  <si>
    <t>KR354603GB48</t>
  </si>
  <si>
    <t>한국철도공사200(녹)</t>
  </si>
  <si>
    <t>KR354603GEC6</t>
  </si>
  <si>
    <t>한국철도공사262</t>
  </si>
  <si>
    <t>KR354603GF93</t>
  </si>
  <si>
    <t>한국철도공사268</t>
  </si>
  <si>
    <t>KR354603GFA7</t>
  </si>
  <si>
    <t>한국철도공사273</t>
  </si>
  <si>
    <t>KR354603GFB5</t>
  </si>
  <si>
    <t>한국철도공사277</t>
  </si>
  <si>
    <t>KR354604GC20</t>
  </si>
  <si>
    <t>한국철도공사209</t>
  </si>
  <si>
    <t>KR354604GC38</t>
  </si>
  <si>
    <t>한국철도공사213</t>
  </si>
  <si>
    <t>KR354604GF92</t>
  </si>
  <si>
    <t>한국철도공사269</t>
  </si>
  <si>
    <t>KR354604GFA5</t>
  </si>
  <si>
    <t>한국철도공사274</t>
  </si>
  <si>
    <t>KR354701GC97</t>
  </si>
  <si>
    <t>부산교통공사2022-08</t>
  </si>
  <si>
    <t>KR354701GF52</t>
  </si>
  <si>
    <t>부산교통공사2025-8</t>
  </si>
  <si>
    <t>KR354701GF78</t>
  </si>
  <si>
    <t>부산교통공사2025-11(녹)</t>
  </si>
  <si>
    <t>KR354701GFA9</t>
  </si>
  <si>
    <t>부산교통공사2025-15</t>
  </si>
  <si>
    <t>KR354702GF93</t>
  </si>
  <si>
    <t>부산교통공사2025-14</t>
  </si>
  <si>
    <t>KR354801GF10</t>
  </si>
  <si>
    <t>서울주택도시개발공사182(녹)</t>
  </si>
  <si>
    <t>KR354801GF44</t>
  </si>
  <si>
    <t>서울주택도시개발공사185</t>
  </si>
  <si>
    <t>KR354801GF69</t>
  </si>
  <si>
    <t>서울주택도시개발공사188</t>
  </si>
  <si>
    <t>KR354801GF77</t>
  </si>
  <si>
    <t>서울주택도시개발공사189(녹)</t>
  </si>
  <si>
    <t>KR354801GF85</t>
  </si>
  <si>
    <t>서울주택도시개발공사190</t>
  </si>
  <si>
    <t>KR354801GF93</t>
  </si>
  <si>
    <t>서울주택도시개발공사191</t>
  </si>
  <si>
    <t>KR354801GFC3</t>
  </si>
  <si>
    <t>서울주택도시개발공사194(녹)</t>
  </si>
  <si>
    <t>KR354801GG19</t>
  </si>
  <si>
    <t>서울주택도시개발공사197(녹)</t>
  </si>
  <si>
    <t>KR354801GG27</t>
  </si>
  <si>
    <t>서울주택도시개발공사198</t>
  </si>
  <si>
    <t>KR354801GG50</t>
  </si>
  <si>
    <t>서울주택도시개발공사200(녹)</t>
  </si>
  <si>
    <t>KR354802GF27</t>
  </si>
  <si>
    <t>서울주택도시개발공사184</t>
  </si>
  <si>
    <t>KR354802GF50</t>
  </si>
  <si>
    <t>서울주택도시개발공사187</t>
  </si>
  <si>
    <t>KR354802GFA5</t>
  </si>
  <si>
    <t>서울주택도시개발공사193(녹)</t>
  </si>
  <si>
    <t>KR354802GFC1</t>
  </si>
  <si>
    <t>서울주택도시개발공사196(녹)</t>
  </si>
  <si>
    <t>KR354802GG59</t>
  </si>
  <si>
    <t>서울주택도시개발공사199</t>
  </si>
  <si>
    <t>KR354803GG58</t>
  </si>
  <si>
    <t>서울주택도시개발공사202</t>
  </si>
  <si>
    <t>KR354804GG57</t>
  </si>
  <si>
    <t>서울주택도시개발공사201(녹)</t>
  </si>
  <si>
    <t>KR354901GD78</t>
  </si>
  <si>
    <t>경북개발공사(DCS)23-07</t>
  </si>
  <si>
    <t>KR354901GF68</t>
  </si>
  <si>
    <t>경북개발공사2025-2</t>
  </si>
  <si>
    <t>KR354901GG26</t>
  </si>
  <si>
    <t>경북개발공사2026-1</t>
  </si>
  <si>
    <t>KR355001GE73</t>
  </si>
  <si>
    <t>경남개발공사24</t>
  </si>
  <si>
    <t>KR355002GF55</t>
  </si>
  <si>
    <t>경남개발공사31</t>
  </si>
  <si>
    <t>KR355002GFB9</t>
  </si>
  <si>
    <t>경남개발공사36</t>
  </si>
  <si>
    <t>KR355004GF53</t>
  </si>
  <si>
    <t>경남개발공사33</t>
  </si>
  <si>
    <t>KR355102GG20</t>
  </si>
  <si>
    <t>전남개발공사26-01</t>
  </si>
  <si>
    <t>KR355501GEA5</t>
  </si>
  <si>
    <t>산업단지공단13</t>
  </si>
  <si>
    <t>KR355601GFB8</t>
  </si>
  <si>
    <t>충남개발공사2025-1회(녹)</t>
  </si>
  <si>
    <t>KR355601GG26</t>
  </si>
  <si>
    <t>충남개발공사2026-1</t>
  </si>
  <si>
    <t>KR355601GG34</t>
  </si>
  <si>
    <t>충남개발공사2026-2</t>
  </si>
  <si>
    <t>KR355602GFB6</t>
  </si>
  <si>
    <t>충남개발공사2025-2</t>
  </si>
  <si>
    <t>KR355901G3A8</t>
  </si>
  <si>
    <t>인천항만공사9</t>
  </si>
  <si>
    <t>KR355901GD34</t>
  </si>
  <si>
    <t>인천항만공사21</t>
  </si>
  <si>
    <t>KR355901GEA7</t>
  </si>
  <si>
    <t>인천항만공사23</t>
  </si>
  <si>
    <t>KR355901GF57</t>
  </si>
  <si>
    <t>인천항만공사24</t>
  </si>
  <si>
    <t>KR355901GF81</t>
  </si>
  <si>
    <t>인천항만공사25</t>
  </si>
  <si>
    <t>KR355901GFB2</t>
  </si>
  <si>
    <t>인천항만공사26</t>
  </si>
  <si>
    <t>KR355901GG31</t>
  </si>
  <si>
    <t>인천항만공사27</t>
  </si>
  <si>
    <t>KR355902G450</t>
  </si>
  <si>
    <t>인천항만공사10</t>
  </si>
  <si>
    <t>KR3560017278</t>
  </si>
  <si>
    <t>한국장학재단12-15</t>
  </si>
  <si>
    <t>KR35600172A7</t>
  </si>
  <si>
    <t>한국장학재단12-23</t>
  </si>
  <si>
    <t>KR3560017310</t>
  </si>
  <si>
    <t>한국장학재단13-1</t>
  </si>
  <si>
    <t>KR356001G4A3</t>
  </si>
  <si>
    <t>한국장학재단14-40</t>
  </si>
  <si>
    <t>KR356001G575</t>
  </si>
  <si>
    <t>한국장학재단15-49</t>
  </si>
  <si>
    <t>KR356001G591</t>
  </si>
  <si>
    <t>한국장학재단15-60</t>
  </si>
  <si>
    <t>KR356001G625</t>
  </si>
  <si>
    <t>한국장학재단16-2</t>
  </si>
  <si>
    <t>KR356001G864</t>
  </si>
  <si>
    <t>한국장학재단18-15</t>
  </si>
  <si>
    <t>KR356001G971</t>
  </si>
  <si>
    <t>한국장학재단19-5</t>
  </si>
  <si>
    <t>KR356001G989</t>
  </si>
  <si>
    <t>한국장학재단19-7(사)</t>
  </si>
  <si>
    <t>KR356001GAA3</t>
  </si>
  <si>
    <t>한국장학재단20-19(사)</t>
  </si>
  <si>
    <t>KR356001GC32</t>
  </si>
  <si>
    <t>한국장학재단22-3(사)</t>
  </si>
  <si>
    <t>KR356001GC40</t>
  </si>
  <si>
    <t>한국장학재단22-4(사)</t>
  </si>
  <si>
    <t>KR356001GC81</t>
  </si>
  <si>
    <t>한국장학재단22-6(사)</t>
  </si>
  <si>
    <t>KR356001GD31</t>
  </si>
  <si>
    <t>한국장학재단23-4(사)</t>
  </si>
  <si>
    <t>KR356001GD56</t>
  </si>
  <si>
    <t>한국장학재단23-13(사)</t>
  </si>
  <si>
    <t>KR356001GD80</t>
  </si>
  <si>
    <t>한국장학재단23-16(사)</t>
  </si>
  <si>
    <t>KR356001GD98</t>
  </si>
  <si>
    <t>한국장학재단23-21(사)</t>
  </si>
  <si>
    <t>KR356001GE14</t>
  </si>
  <si>
    <t>한국장학재단24-1(사)</t>
  </si>
  <si>
    <t>KR356001GE22</t>
  </si>
  <si>
    <t>한국장학재단24-3(사)</t>
  </si>
  <si>
    <t>KR356001GE30</t>
  </si>
  <si>
    <t>한국장학재단24-9(사)</t>
  </si>
  <si>
    <t>KR356001GE89</t>
  </si>
  <si>
    <t>한국장학재단24-13(사)</t>
  </si>
  <si>
    <t>KR356001GEA5</t>
  </si>
  <si>
    <t>한국장학재단24-23(사)</t>
  </si>
  <si>
    <t>KR356001GEB3</t>
  </si>
  <si>
    <t>한국장학재단24-25(사)</t>
  </si>
  <si>
    <t>KR356001GEC1</t>
  </si>
  <si>
    <t>한국장학재단24-26(사)</t>
  </si>
  <si>
    <t>KR356001GF13</t>
  </si>
  <si>
    <t>한국장학재단25-1(사)</t>
  </si>
  <si>
    <t>KR356001GF21</t>
  </si>
  <si>
    <t>한국장학재단25-4(사)</t>
  </si>
  <si>
    <t>KR356001GF39</t>
  </si>
  <si>
    <t>한국장학재단25-7(사)</t>
  </si>
  <si>
    <t>KR356001GF54</t>
  </si>
  <si>
    <t>한국장학재단25-14(사)</t>
  </si>
  <si>
    <t>KR356001GF62</t>
  </si>
  <si>
    <t>한국장학재단25-15(사)</t>
  </si>
  <si>
    <t>KR356001GF70</t>
  </si>
  <si>
    <t>한국장학재단25-17(사)</t>
  </si>
  <si>
    <t>KR356001GF88</t>
  </si>
  <si>
    <t>한국장학재단25-19(사)</t>
  </si>
  <si>
    <t>KR356001GF96</t>
  </si>
  <si>
    <t>한국장학재단25-22(사)</t>
  </si>
  <si>
    <t>KR356001GFA2</t>
  </si>
  <si>
    <t>한국장학재단25-25(사)</t>
  </si>
  <si>
    <t>KR356001GFB0</t>
  </si>
  <si>
    <t>한국장학재단25-28(사)</t>
  </si>
  <si>
    <t>KR356001GG12</t>
  </si>
  <si>
    <t>한국장학재단26-1(사)</t>
  </si>
  <si>
    <t>KR356001GG20</t>
  </si>
  <si>
    <t>한국장학재단26-2(사)</t>
  </si>
  <si>
    <t>KR356001GG38</t>
  </si>
  <si>
    <t>한국장학재단26-6(사)</t>
  </si>
  <si>
    <t>KR356001GG46</t>
  </si>
  <si>
    <t>한국장학재단26-9(사)</t>
  </si>
  <si>
    <t>KR356001GG53</t>
  </si>
  <si>
    <t>한국장학재단26-11(사)</t>
  </si>
  <si>
    <t>KR3560027210</t>
  </si>
  <si>
    <t>한국장학재단12-2</t>
  </si>
  <si>
    <t>KR356002G540</t>
  </si>
  <si>
    <t>한국장학재단15-23</t>
  </si>
  <si>
    <t>KR356002G557</t>
  </si>
  <si>
    <t>한국장학재단15-33</t>
  </si>
  <si>
    <t>KR356002G565</t>
  </si>
  <si>
    <t>한국장학재단15-41</t>
  </si>
  <si>
    <t>KR356002G581</t>
  </si>
  <si>
    <t>한국장학재단15-56</t>
  </si>
  <si>
    <t>KR356002G698</t>
  </si>
  <si>
    <t>한국장학재단16-25</t>
  </si>
  <si>
    <t>KR356002G722</t>
  </si>
  <si>
    <t>한국장학재단17-2</t>
  </si>
  <si>
    <t>KR356002G771</t>
  </si>
  <si>
    <t>한국장학재단17-13</t>
  </si>
  <si>
    <t>KR356002G847</t>
  </si>
  <si>
    <t>한국장학재단18-10</t>
  </si>
  <si>
    <t>KR356002G854</t>
  </si>
  <si>
    <t>한국장학재단18-13</t>
  </si>
  <si>
    <t>KR356002G995</t>
  </si>
  <si>
    <t>한국장학재단19-12(사)</t>
  </si>
  <si>
    <t>KR356002GA82</t>
  </si>
  <si>
    <t>한국장학재단20-15(사)</t>
  </si>
  <si>
    <t>KR356002GA90</t>
  </si>
  <si>
    <t>한국장학재단20-18(사)</t>
  </si>
  <si>
    <t>KR356002GB32</t>
  </si>
  <si>
    <t>한국장학재단21-4(사)</t>
  </si>
  <si>
    <t>KR356002GCA7</t>
  </si>
  <si>
    <t>한국장학재단22-11(사)</t>
  </si>
  <si>
    <t>KR356002GCB5</t>
  </si>
  <si>
    <t>한국장학재단22-15(사)</t>
  </si>
  <si>
    <t>KR356002GD22</t>
  </si>
  <si>
    <t>한국장학재단23-2(사)</t>
  </si>
  <si>
    <t>KR356002GD48</t>
  </si>
  <si>
    <t>한국장학재단23-9(사)</t>
  </si>
  <si>
    <t>KR356002GD97</t>
  </si>
  <si>
    <t>한국장학재단23-22(사)</t>
  </si>
  <si>
    <t>KR356002GDA5</t>
  </si>
  <si>
    <t>한국장학재단23-26(사)</t>
  </si>
  <si>
    <t>KR356002GE13</t>
  </si>
  <si>
    <t>한국장학재단24-2(사)</t>
  </si>
  <si>
    <t>KR356002GE21</t>
  </si>
  <si>
    <t>한국장학재단24-4(사)</t>
  </si>
  <si>
    <t>KR356002GE39</t>
  </si>
  <si>
    <t>한국장학재단24-10(사)</t>
  </si>
  <si>
    <t>KR356002GE96</t>
  </si>
  <si>
    <t>한국장학재단24-19(사)</t>
  </si>
  <si>
    <t>KR356002GEA3</t>
  </si>
  <si>
    <t>한국장학재단24-24(사)</t>
  </si>
  <si>
    <t>KR356002GF12</t>
  </si>
  <si>
    <t>한국장학재단25-2(사)</t>
  </si>
  <si>
    <t>KR356002GF20</t>
  </si>
  <si>
    <t>한국장학재단25-5(사)</t>
  </si>
  <si>
    <t>KR356002GF38</t>
  </si>
  <si>
    <t>한국장학재단25-8(사)</t>
  </si>
  <si>
    <t>KR356002GF79</t>
  </si>
  <si>
    <t>한국장학재단25-18(사)</t>
  </si>
  <si>
    <t>KR356002GF87</t>
  </si>
  <si>
    <t>한국장학재단25-20(사)</t>
  </si>
  <si>
    <t>KR356002GF95</t>
  </si>
  <si>
    <t>한국장학재단25-23(사)</t>
  </si>
  <si>
    <t>KR356002GFA0</t>
  </si>
  <si>
    <t>한국장학재단25-26(사)</t>
  </si>
  <si>
    <t>KR356002GFB8</t>
  </si>
  <si>
    <t>한국장학재단25-29(사)</t>
  </si>
  <si>
    <t>KR356002GFC6</t>
  </si>
  <si>
    <t>한국장학재단25-32(사)</t>
  </si>
  <si>
    <t>KR356002GG29</t>
  </si>
  <si>
    <t>한국장학재단26-3(사)</t>
  </si>
  <si>
    <t>KR356002GG45</t>
  </si>
  <si>
    <t>한국장학재단26-10(사)</t>
  </si>
  <si>
    <t>KR356002GG52</t>
  </si>
  <si>
    <t>한국장학재단26-12(사)</t>
  </si>
  <si>
    <t>KR356002GG60</t>
  </si>
  <si>
    <t>한국장학재단26-14(사)</t>
  </si>
  <si>
    <t>KR3560037144</t>
  </si>
  <si>
    <t>한국장학재단11-6</t>
  </si>
  <si>
    <t>KR3560037185</t>
  </si>
  <si>
    <t>한국장학재단11-16</t>
  </si>
  <si>
    <t>KR3560037219</t>
  </si>
  <si>
    <t>한국장학재단12-3</t>
  </si>
  <si>
    <t>KR356003G464</t>
  </si>
  <si>
    <t>한국장학재단14-21</t>
  </si>
  <si>
    <t>KR356003G498</t>
  </si>
  <si>
    <t>한국장학재단14-37</t>
  </si>
  <si>
    <t>KR356003G4C7</t>
  </si>
  <si>
    <t>한국장학재단14-50</t>
  </si>
  <si>
    <t>KR356003G522</t>
  </si>
  <si>
    <t>한국장학재단15-8</t>
  </si>
  <si>
    <t>KR356003G621</t>
  </si>
  <si>
    <t>한국장학재단16-4</t>
  </si>
  <si>
    <t>KR356003G639</t>
  </si>
  <si>
    <t>한국장학재단16-14</t>
  </si>
  <si>
    <t>KR356003G9A0</t>
  </si>
  <si>
    <t>한국장학재단19-18(사)</t>
  </si>
  <si>
    <t>KR356003GD54</t>
  </si>
  <si>
    <t>한국장학재단23-15(사)</t>
  </si>
  <si>
    <t>KR356003GD88</t>
  </si>
  <si>
    <t>한국장학재단23-18(사)</t>
  </si>
  <si>
    <t>KR356003GD96</t>
  </si>
  <si>
    <t>한국장학재단23-23(사)</t>
  </si>
  <si>
    <t>KR356003GE20</t>
  </si>
  <si>
    <t>한국장학재단24-5(사)</t>
  </si>
  <si>
    <t>KR356003GE38</t>
  </si>
  <si>
    <t>한국장학재단24-11(사)</t>
  </si>
  <si>
    <t>KR356003GE95</t>
  </si>
  <si>
    <t>한국장학재단24-20(사)</t>
  </si>
  <si>
    <t>KR356003GF29</t>
  </si>
  <si>
    <t>한국장학재단25-6(사)</t>
  </si>
  <si>
    <t>KR356003GF37</t>
  </si>
  <si>
    <t>한국장학재단25-9(사)</t>
  </si>
  <si>
    <t>KR356003GF45</t>
  </si>
  <si>
    <t>한국장학재단25-12(사)</t>
  </si>
  <si>
    <t>KR356003GF86</t>
  </si>
  <si>
    <t>한국장학재단25-21(사)</t>
  </si>
  <si>
    <t>KR356003GFA8</t>
  </si>
  <si>
    <t>한국장학재단25-27(사)</t>
  </si>
  <si>
    <t>KR356003GG28</t>
  </si>
  <si>
    <t>한국장학재단26-5(사)</t>
  </si>
  <si>
    <t>KR3560047226</t>
  </si>
  <si>
    <t>한국장학재단12-7</t>
  </si>
  <si>
    <t>KR356004G488</t>
  </si>
  <si>
    <t>한국장학재단14-30</t>
  </si>
  <si>
    <t>KR356004G512</t>
  </si>
  <si>
    <t>한국장학재단15-4</t>
  </si>
  <si>
    <t>KR356004G553</t>
  </si>
  <si>
    <t>한국장학재단15-35</t>
  </si>
  <si>
    <t>KR356004G5B5</t>
  </si>
  <si>
    <t>한국장학재단15-70</t>
  </si>
  <si>
    <t>KR356004G637</t>
  </si>
  <si>
    <t>한국장학재단16-15</t>
  </si>
  <si>
    <t>KR356004GE37</t>
  </si>
  <si>
    <t>한국장학재단24-12(사)</t>
  </si>
  <si>
    <t>KR356004GE86</t>
  </si>
  <si>
    <t>한국장학재단24-16(사)</t>
  </si>
  <si>
    <t>KR356004GE94</t>
  </si>
  <si>
    <t>한국장학재단24-21(사)</t>
  </si>
  <si>
    <t>KR356005G519</t>
  </si>
  <si>
    <t>한국장학재단15-5</t>
  </si>
  <si>
    <t>KR356005G584</t>
  </si>
  <si>
    <t>한국장학재단15-59</t>
  </si>
  <si>
    <t>KR356005GE28</t>
  </si>
  <si>
    <t>한국장학재단24-7(사)</t>
  </si>
  <si>
    <t>KR356005GE85</t>
  </si>
  <si>
    <t>한국장학재단24-17(사)</t>
  </si>
  <si>
    <t>KR356006G558</t>
  </si>
  <si>
    <t>한국장학재단15-37</t>
  </si>
  <si>
    <t>KR356006G574</t>
  </si>
  <si>
    <t>한국장학재단15-54</t>
  </si>
  <si>
    <t>KR356006GE27</t>
  </si>
  <si>
    <t>한국장학재단24-8(사)</t>
  </si>
  <si>
    <t>KR356008G489</t>
  </si>
  <si>
    <t>한국장학재단14-34</t>
  </si>
  <si>
    <t>KR3561017053</t>
  </si>
  <si>
    <t>토지주택채권30</t>
  </si>
  <si>
    <t>KR3561017129</t>
  </si>
  <si>
    <t>토지주택채권51</t>
  </si>
  <si>
    <t>KR3561017145</t>
  </si>
  <si>
    <t>토지주택채권60</t>
  </si>
  <si>
    <t>KR35610171B5</t>
  </si>
  <si>
    <t>토지주택채권87</t>
  </si>
  <si>
    <t>KR3561017269</t>
  </si>
  <si>
    <t>토지주택채권140</t>
  </si>
  <si>
    <t>KR3561017277</t>
  </si>
  <si>
    <t>토지주택채권144</t>
  </si>
  <si>
    <t>KR35610172B3</t>
  </si>
  <si>
    <t>토지주택채권165</t>
  </si>
  <si>
    <t>KR35610172C1</t>
  </si>
  <si>
    <t>토지주택채권171</t>
  </si>
  <si>
    <t>KR356101DEC6</t>
  </si>
  <si>
    <t>토지주택채권(용지)24-12</t>
  </si>
  <si>
    <t>KR356101DFB5</t>
  </si>
  <si>
    <t>토지주택채권(용지)25-11</t>
  </si>
  <si>
    <t>KR356101DG14</t>
  </si>
  <si>
    <t>토지주택채권(용지)26-01</t>
  </si>
  <si>
    <t>KR356101DG22</t>
  </si>
  <si>
    <t>토지주택채권(용지)26-02</t>
  </si>
  <si>
    <t>KR356101G441</t>
  </si>
  <si>
    <t>토지주택채권267</t>
  </si>
  <si>
    <t>KR356101G4C8</t>
  </si>
  <si>
    <t>토지주택채권293</t>
  </si>
  <si>
    <t>KR356101G540</t>
  </si>
  <si>
    <t>토지주택채권302</t>
  </si>
  <si>
    <t>KR356101G557</t>
  </si>
  <si>
    <t>토지주택채권304</t>
  </si>
  <si>
    <t>KR356101G599</t>
  </si>
  <si>
    <t>토지주택채권306</t>
  </si>
  <si>
    <t>KR356101G615</t>
  </si>
  <si>
    <t>토지주택채권314</t>
  </si>
  <si>
    <t>KR356101G623</t>
  </si>
  <si>
    <t>토지주택채권321</t>
  </si>
  <si>
    <t>KR356101G672</t>
  </si>
  <si>
    <t>토지주택채권324</t>
  </si>
  <si>
    <t>KR356101G698</t>
  </si>
  <si>
    <t>토지주택채권326</t>
  </si>
  <si>
    <t>KR356101G6A7</t>
  </si>
  <si>
    <t>토지주택채권328</t>
  </si>
  <si>
    <t>KR356101G714</t>
  </si>
  <si>
    <t>토지주택채권329</t>
  </si>
  <si>
    <t>KR356101G755</t>
  </si>
  <si>
    <t>토지주택채권331</t>
  </si>
  <si>
    <t>KR356101G763</t>
  </si>
  <si>
    <t>토지주택채권333</t>
  </si>
  <si>
    <t>KR356101G854</t>
  </si>
  <si>
    <t>토지주택채권335</t>
  </si>
  <si>
    <t>KR356101G862</t>
  </si>
  <si>
    <t>토지주택채권337</t>
  </si>
  <si>
    <t>KR356101G870</t>
  </si>
  <si>
    <t>토지주택채권338</t>
  </si>
  <si>
    <t>KR356101G8A3</t>
  </si>
  <si>
    <t>토지주택채권340</t>
  </si>
  <si>
    <t>KR356101G953</t>
  </si>
  <si>
    <t>토지주택채권341</t>
  </si>
  <si>
    <t>KR356101G961</t>
  </si>
  <si>
    <t>토지주택채권342</t>
  </si>
  <si>
    <t>KR356101G987</t>
  </si>
  <si>
    <t>토지주택채권344</t>
  </si>
  <si>
    <t>KR356101GA25</t>
  </si>
  <si>
    <t>토지주택채권348</t>
  </si>
  <si>
    <t>KR356101GA33</t>
  </si>
  <si>
    <t>토지주택채권351</t>
  </si>
  <si>
    <t>KR356101GA74</t>
  </si>
  <si>
    <t>토지주택채권365</t>
  </si>
  <si>
    <t>KR356101GAC7</t>
  </si>
  <si>
    <t>토지주택채권380</t>
  </si>
  <si>
    <t>KR356101GB32</t>
  </si>
  <si>
    <t>토지주택채권393</t>
  </si>
  <si>
    <t>KR356101GC15</t>
  </si>
  <si>
    <t>토지주택채권409</t>
  </si>
  <si>
    <t>KR356101GD30</t>
  </si>
  <si>
    <t>토지주택채권424</t>
  </si>
  <si>
    <t>KR356101GD48</t>
  </si>
  <si>
    <t>토지주택채권428</t>
  </si>
  <si>
    <t>KR356101GD55</t>
  </si>
  <si>
    <t>토지주택채권432</t>
  </si>
  <si>
    <t>KR356101GD71</t>
  </si>
  <si>
    <t>토지주택채권441</t>
  </si>
  <si>
    <t>KR356101GD89</t>
  </si>
  <si>
    <t>토지주택채권445</t>
  </si>
  <si>
    <t>KR356101GD97</t>
  </si>
  <si>
    <t>토지주택채권450</t>
  </si>
  <si>
    <t>KR356101GDB3</t>
  </si>
  <si>
    <t>토지주택채권457</t>
  </si>
  <si>
    <t>KR356101GDC1</t>
  </si>
  <si>
    <t>토지주택채권465</t>
  </si>
  <si>
    <t>KR356101GE13</t>
  </si>
  <si>
    <t>토지주택채권470</t>
  </si>
  <si>
    <t>KR356101GE21</t>
  </si>
  <si>
    <t>토지주택채권473</t>
  </si>
  <si>
    <t>KR356101GE39</t>
  </si>
  <si>
    <t>토지주택채권475</t>
  </si>
  <si>
    <t>KR356101GE47</t>
  </si>
  <si>
    <t>토지주택채권478(녹)</t>
  </si>
  <si>
    <t>KR356101GE62</t>
  </si>
  <si>
    <t>토지주택채권483(사)</t>
  </si>
  <si>
    <t>KR356101GE70</t>
  </si>
  <si>
    <t>토지주택채권486</t>
  </si>
  <si>
    <t>KR356101GE88</t>
  </si>
  <si>
    <t>토지주택채권490</t>
  </si>
  <si>
    <t>KR356101GE96</t>
  </si>
  <si>
    <t>토지주택채권495(사)</t>
  </si>
  <si>
    <t>KR356101GEA3</t>
  </si>
  <si>
    <t>토지주택채권503</t>
  </si>
  <si>
    <t>KR356101GEB1</t>
  </si>
  <si>
    <t>토지주택채권505</t>
  </si>
  <si>
    <t>KR356101GEC9</t>
  </si>
  <si>
    <t>토지주택채권509(사)</t>
  </si>
  <si>
    <t>KR356101GF12</t>
  </si>
  <si>
    <t>토지주택채권510</t>
  </si>
  <si>
    <t>KR356101GF20</t>
  </si>
  <si>
    <t>토지주택채권512</t>
  </si>
  <si>
    <t>KR356101GF38</t>
  </si>
  <si>
    <t>토지주택채권517</t>
  </si>
  <si>
    <t>KR356101GF46</t>
  </si>
  <si>
    <t>토지주택채권520</t>
  </si>
  <si>
    <t>KR356101GF53</t>
  </si>
  <si>
    <t>토지주택채권521</t>
  </si>
  <si>
    <t>KR356101GF61</t>
  </si>
  <si>
    <t>토지주택채권525</t>
  </si>
  <si>
    <t>KR356101GF79</t>
  </si>
  <si>
    <t>토지주택채권528</t>
  </si>
  <si>
    <t>KR356101GF87</t>
  </si>
  <si>
    <t>토지주택채권533</t>
  </si>
  <si>
    <t>KR356101GF95</t>
  </si>
  <si>
    <t>토지주택채권534</t>
  </si>
  <si>
    <t>KR356101GFA0</t>
  </si>
  <si>
    <t>토지주택채권537</t>
  </si>
  <si>
    <t>KR356101GFB8</t>
  </si>
  <si>
    <t>토지주택채권543</t>
  </si>
  <si>
    <t>KR356101GFC6</t>
  </si>
  <si>
    <t>토지주택채권560</t>
  </si>
  <si>
    <t>KR356101GG11</t>
  </si>
  <si>
    <t>토지주택채권564</t>
  </si>
  <si>
    <t>KR356101GG29</t>
  </si>
  <si>
    <t>토지주택채권575</t>
  </si>
  <si>
    <t>KR356101GG45</t>
  </si>
  <si>
    <t>토지주택채권587</t>
  </si>
  <si>
    <t>KR356101GG52</t>
  </si>
  <si>
    <t>토지주택채권596</t>
  </si>
  <si>
    <t>KR356101GG60</t>
  </si>
  <si>
    <t>토지주택채권602</t>
  </si>
  <si>
    <t>KR3561027169</t>
  </si>
  <si>
    <t>토지주택채권68</t>
  </si>
  <si>
    <t>KR3561027219</t>
  </si>
  <si>
    <t>토지주택채권93</t>
  </si>
  <si>
    <t>KR35610272A3</t>
  </si>
  <si>
    <t>토지주택채권159</t>
  </si>
  <si>
    <t>KR35610272B1</t>
  </si>
  <si>
    <t>토지주택채권166</t>
  </si>
  <si>
    <t>KR35610272C9</t>
  </si>
  <si>
    <t>토지주택채권172</t>
  </si>
  <si>
    <t>KR3561027318</t>
  </si>
  <si>
    <t>토지주택채권174</t>
  </si>
  <si>
    <t>KR3561027334</t>
  </si>
  <si>
    <t>토지주택채권189</t>
  </si>
  <si>
    <t>KR3561027342</t>
  </si>
  <si>
    <t>토지주택채권197</t>
  </si>
  <si>
    <t>KR356102G399</t>
  </si>
  <si>
    <t>토지주택채권230</t>
  </si>
  <si>
    <t>KR356102G431</t>
  </si>
  <si>
    <t>토지주택채권263</t>
  </si>
  <si>
    <t>KR356102G480</t>
  </si>
  <si>
    <t>토지주택채권281</t>
  </si>
  <si>
    <t>KR356102G597</t>
  </si>
  <si>
    <t>토지주택채권307</t>
  </si>
  <si>
    <t>KR356102G5A8</t>
  </si>
  <si>
    <t>토지주택채권311</t>
  </si>
  <si>
    <t>KR356102G5B6</t>
  </si>
  <si>
    <t>토지주택채권313</t>
  </si>
  <si>
    <t>KR356102G613</t>
  </si>
  <si>
    <t>토지주택채권315</t>
  </si>
  <si>
    <t>KR356102G670</t>
  </si>
  <si>
    <t>토지주택채권325</t>
  </si>
  <si>
    <t>KR356102G696</t>
  </si>
  <si>
    <t>토지주택채권327</t>
  </si>
  <si>
    <t>KR356102G761</t>
  </si>
  <si>
    <t>토지주택채권334</t>
  </si>
  <si>
    <t>KR356102G852</t>
  </si>
  <si>
    <t>토지주택채권336</t>
  </si>
  <si>
    <t>KR356102GA16</t>
  </si>
  <si>
    <t>토지주택채권346</t>
  </si>
  <si>
    <t>KR356102GA40</t>
  </si>
  <si>
    <t>토지주택채권354</t>
  </si>
  <si>
    <t>KR356102GA57</t>
  </si>
  <si>
    <t>토지주택채권359</t>
  </si>
  <si>
    <t>KR356102GA65</t>
  </si>
  <si>
    <t>토지주택채권363</t>
  </si>
  <si>
    <t>KR356102GA73</t>
  </si>
  <si>
    <t>토지주택채권366</t>
  </si>
  <si>
    <t>KR356102GA81</t>
  </si>
  <si>
    <t>토지주택채권370</t>
  </si>
  <si>
    <t>KR356102GA99</t>
  </si>
  <si>
    <t>토지주택채권374</t>
  </si>
  <si>
    <t>KR356102GAA9</t>
  </si>
  <si>
    <t>토지주택채권376</t>
  </si>
  <si>
    <t>KR356102GB15</t>
  </si>
  <si>
    <t>토지주택채권383</t>
  </si>
  <si>
    <t>KR356102GB23</t>
  </si>
  <si>
    <t>토지주택채권389</t>
  </si>
  <si>
    <t>KR356102GB31</t>
  </si>
  <si>
    <t>토지주택채권394</t>
  </si>
  <si>
    <t>KR356102GB56</t>
  </si>
  <si>
    <t>토지주택채권399(녹)</t>
  </si>
  <si>
    <t>KR356102GB98</t>
  </si>
  <si>
    <t>토지주택채권402</t>
  </si>
  <si>
    <t>KR356102GC22</t>
  </si>
  <si>
    <t>토지주택채권412(사)</t>
  </si>
  <si>
    <t>KR356102GC55</t>
  </si>
  <si>
    <t>토지주택채권418(사)</t>
  </si>
  <si>
    <t>KR356102GD21</t>
  </si>
  <si>
    <t>토지주택채권422(사)</t>
  </si>
  <si>
    <t>KR356102GD39</t>
  </si>
  <si>
    <t>토지주택채권425</t>
  </si>
  <si>
    <t>KR356102GD47</t>
  </si>
  <si>
    <t>토지주택채권429</t>
  </si>
  <si>
    <t>KR356102GD54</t>
  </si>
  <si>
    <t>토지주택채권433(녹)</t>
  </si>
  <si>
    <t>KR356102GD88</t>
  </si>
  <si>
    <t>토지주택채권446</t>
  </si>
  <si>
    <t>KR356102GD96</t>
  </si>
  <si>
    <t>토지주택채권451</t>
  </si>
  <si>
    <t>KR356102GDA3</t>
  </si>
  <si>
    <t>토지주택채권455</t>
  </si>
  <si>
    <t>KR356102GDC9</t>
  </si>
  <si>
    <t>토지주택채권466</t>
  </si>
  <si>
    <t>KR356102GE38</t>
  </si>
  <si>
    <t>토지주택채권476</t>
  </si>
  <si>
    <t>KR356102GE61</t>
  </si>
  <si>
    <t>토지주택채권484</t>
  </si>
  <si>
    <t>KR356102GE79</t>
  </si>
  <si>
    <t>토지주택채권487(사)</t>
  </si>
  <si>
    <t>KR356102GE87</t>
  </si>
  <si>
    <t>토지주택채권491(사)</t>
  </si>
  <si>
    <t>KR356102GE95</t>
  </si>
  <si>
    <t>토지주택채권496</t>
  </si>
  <si>
    <t>KR356102GEB9</t>
  </si>
  <si>
    <t>토지주택채권506</t>
  </si>
  <si>
    <t>KR356102GF11</t>
  </si>
  <si>
    <t>토지주택채권511</t>
  </si>
  <si>
    <t>KR356102GF29</t>
  </si>
  <si>
    <t>토지주택채권513</t>
  </si>
  <si>
    <t>KR356102GF37</t>
  </si>
  <si>
    <t>토지주택채권518</t>
  </si>
  <si>
    <t>KR356102GF52</t>
  </si>
  <si>
    <t>토지주택채권522</t>
  </si>
  <si>
    <t>KR356102GF60</t>
  </si>
  <si>
    <t>토지주택채권526</t>
  </si>
  <si>
    <t>KR356102GF78</t>
  </si>
  <si>
    <t>토지주택채권529</t>
  </si>
  <si>
    <t>KR356102GF94</t>
  </si>
  <si>
    <t>토지주택채권535</t>
  </si>
  <si>
    <t>KR356102GFA8</t>
  </si>
  <si>
    <t>토지주택채권539</t>
  </si>
  <si>
    <t>KR356102GFB6</t>
  </si>
  <si>
    <t>토지주택채권544</t>
  </si>
  <si>
    <t>KR356102GFC4</t>
  </si>
  <si>
    <t>토지주택채권561</t>
  </si>
  <si>
    <t>KR356102GG28</t>
  </si>
  <si>
    <t>토지주택채권576</t>
  </si>
  <si>
    <t>KR356102GG36</t>
  </si>
  <si>
    <t>토지주택채권582</t>
  </si>
  <si>
    <t>KR356102GG44</t>
  </si>
  <si>
    <t>토지주택채권588</t>
  </si>
  <si>
    <t>KR356102GG51</t>
  </si>
  <si>
    <t>토지주택채권597</t>
  </si>
  <si>
    <t>KR356102GG69</t>
  </si>
  <si>
    <t>토지주택채권603</t>
  </si>
  <si>
    <t>KR3561037192</t>
  </si>
  <si>
    <t>토지주택채권83</t>
  </si>
  <si>
    <t>KR3561037218</t>
  </si>
  <si>
    <t>토지주택채권94</t>
  </si>
  <si>
    <t>KR3561037WB2</t>
  </si>
  <si>
    <t>토지주택채권2</t>
  </si>
  <si>
    <t>KR356103G496</t>
  </si>
  <si>
    <t>토지주택채권287</t>
  </si>
  <si>
    <t>KR356103G595</t>
  </si>
  <si>
    <t>토지주택채권308</t>
  </si>
  <si>
    <t>KR356103GA64</t>
  </si>
  <si>
    <t>토지주택채권364</t>
  </si>
  <si>
    <t>KR356103GA80</t>
  </si>
  <si>
    <t>토지주택채권371</t>
  </si>
  <si>
    <t>KR356103GB14</t>
  </si>
  <si>
    <t>토지주택채권384</t>
  </si>
  <si>
    <t>KR356103GB22</t>
  </si>
  <si>
    <t>토지주택채권390</t>
  </si>
  <si>
    <t>KR356103GB55</t>
  </si>
  <si>
    <t>토지주택채권400(녹)</t>
  </si>
  <si>
    <t>KR356103GBA5</t>
  </si>
  <si>
    <t>토지주택채권406(사)</t>
  </si>
  <si>
    <t>KR356103GC21</t>
  </si>
  <si>
    <t>토지주택채권413(사)</t>
  </si>
  <si>
    <t>KR356103GC54</t>
  </si>
  <si>
    <t>토지주택채권419(사)</t>
  </si>
  <si>
    <t>KR356103GD20</t>
  </si>
  <si>
    <t>토지주택채권423(사)</t>
  </si>
  <si>
    <t>KR356103GD38</t>
  </si>
  <si>
    <t>토지주택채권426</t>
  </si>
  <si>
    <t>KR356103GD53</t>
  </si>
  <si>
    <t>토지주택채권434(녹)</t>
  </si>
  <si>
    <t>KR356103GD79</t>
  </si>
  <si>
    <t>토지주택채권443</t>
  </si>
  <si>
    <t>KR356103GD87</t>
  </si>
  <si>
    <t>토지주택채권448</t>
  </si>
  <si>
    <t>KR356103GD95</t>
  </si>
  <si>
    <t>토지주택채권452</t>
  </si>
  <si>
    <t>KR356103GDB9</t>
  </si>
  <si>
    <t>토지주택채권459</t>
  </si>
  <si>
    <t>KR356103GDC7</t>
  </si>
  <si>
    <t>토지주택채권467</t>
  </si>
  <si>
    <t>KR356103GE78</t>
  </si>
  <si>
    <t>토지주택채권488</t>
  </si>
  <si>
    <t>KR356103GE86</t>
  </si>
  <si>
    <t>토지주택채권493</t>
  </si>
  <si>
    <t>KR356103GE94</t>
  </si>
  <si>
    <t>토지주택채권497(사)</t>
  </si>
  <si>
    <t>KR356103GEB7</t>
  </si>
  <si>
    <t>토지주택채권507(사)</t>
  </si>
  <si>
    <t>KR356103GF28</t>
  </si>
  <si>
    <t>토지주택채권514</t>
  </si>
  <si>
    <t>KR356103GF36</t>
  </si>
  <si>
    <t>토지주택채권519</t>
  </si>
  <si>
    <t>KR356103GF51</t>
  </si>
  <si>
    <t>토지주택채권523</t>
  </si>
  <si>
    <t>KR356103GF77</t>
  </si>
  <si>
    <t>토지주택채권530</t>
  </si>
  <si>
    <t>KR356103GF93</t>
  </si>
  <si>
    <t>토지주택채권536</t>
  </si>
  <si>
    <t>KR356103GFA6</t>
  </si>
  <si>
    <t>토지주택채권540</t>
  </si>
  <si>
    <t>KR356103GFB4</t>
  </si>
  <si>
    <t>토지주택채권546</t>
  </si>
  <si>
    <t>KR356103GG19</t>
  </si>
  <si>
    <t>토지주택채권566</t>
  </si>
  <si>
    <t>KR356103GG27</t>
  </si>
  <si>
    <t>토지주택채권577</t>
  </si>
  <si>
    <t>KR356103GG35</t>
  </si>
  <si>
    <t>토지주택채권583</t>
  </si>
  <si>
    <t>KR356103GG43</t>
  </si>
  <si>
    <t>토지주택채권589</t>
  </si>
  <si>
    <t>KR356103GG50</t>
  </si>
  <si>
    <t>토지주택채권598</t>
  </si>
  <si>
    <t>KR356103GG68</t>
  </si>
  <si>
    <t>토지주택채권604</t>
  </si>
  <si>
    <t>KR3561044099</t>
  </si>
  <si>
    <t>토지주택채권43</t>
  </si>
  <si>
    <t>KR35610440A6</t>
  </si>
  <si>
    <t>토지주택채권44</t>
  </si>
  <si>
    <t>KR3561044164</t>
  </si>
  <si>
    <t>토지주택채권67</t>
  </si>
  <si>
    <t>KR3561047027</t>
  </si>
  <si>
    <t>토지주택채권16</t>
  </si>
  <si>
    <t>KR3561047266</t>
  </si>
  <si>
    <t>토지주택채권143</t>
  </si>
  <si>
    <t>KR35610472A9</t>
  </si>
  <si>
    <t>토지주택채권161</t>
  </si>
  <si>
    <t>KR3561047324</t>
  </si>
  <si>
    <t>토지주택채권185</t>
  </si>
  <si>
    <t>KR356104G3A1</t>
  </si>
  <si>
    <t>토지주택채권239</t>
  </si>
  <si>
    <t>KR356104G411</t>
  </si>
  <si>
    <t>토지주택채권254</t>
  </si>
  <si>
    <t>KR356104G429</t>
  </si>
  <si>
    <t>토지주택채권260</t>
  </si>
  <si>
    <t>KR356104G437</t>
  </si>
  <si>
    <t>토지주택채권266</t>
  </si>
  <si>
    <t>KR356104G478</t>
  </si>
  <si>
    <t>토지주택채권276</t>
  </si>
  <si>
    <t>KR356104GA55</t>
  </si>
  <si>
    <t>토지주택채권361</t>
  </si>
  <si>
    <t>KR356104GA89</t>
  </si>
  <si>
    <t>토지주택채권372</t>
  </si>
  <si>
    <t>KR356104GAA5</t>
  </si>
  <si>
    <t>토지주택채권378</t>
  </si>
  <si>
    <t>KR356104GB13</t>
  </si>
  <si>
    <t>토지주택채권385</t>
  </si>
  <si>
    <t>KR356104GB21</t>
  </si>
  <si>
    <t>토지주택채권391</t>
  </si>
  <si>
    <t>KR356104GD37</t>
  </si>
  <si>
    <t>토지주택채권427</t>
  </si>
  <si>
    <t>KR356104GD52</t>
  </si>
  <si>
    <t>토지주택채권435(녹)</t>
  </si>
  <si>
    <t>KR356104GD60</t>
  </si>
  <si>
    <t>토지주택채권440</t>
  </si>
  <si>
    <t>KR356104GD78</t>
  </si>
  <si>
    <t>토지주택채권444</t>
  </si>
  <si>
    <t>KR356104GD86</t>
  </si>
  <si>
    <t>토지주택채권449</t>
  </si>
  <si>
    <t>KR356104GE85</t>
  </si>
  <si>
    <t>토지주택채권494</t>
  </si>
  <si>
    <t>KR356104GE93</t>
  </si>
  <si>
    <t>토지주택채권498</t>
  </si>
  <si>
    <t>KR356104GEB5</t>
  </si>
  <si>
    <t>토지주택채권508(사)</t>
  </si>
  <si>
    <t>KR356104GF27</t>
  </si>
  <si>
    <t>토지주택채권515</t>
  </si>
  <si>
    <t>KR356104GF50</t>
  </si>
  <si>
    <t>토지주택채권524</t>
  </si>
  <si>
    <t>KR356104GF76</t>
  </si>
  <si>
    <t>토지주택채권531</t>
  </si>
  <si>
    <t>KR356104GFA4</t>
  </si>
  <si>
    <t>토지주택채권541</t>
  </si>
  <si>
    <t>KR356104GFB2</t>
  </si>
  <si>
    <t>토지주택채권547</t>
  </si>
  <si>
    <t>KR356104GFC0</t>
  </si>
  <si>
    <t>토지주택채권563</t>
  </si>
  <si>
    <t>KR356104GG26</t>
  </si>
  <si>
    <t>토지주택채권578</t>
  </si>
  <si>
    <t>KR356104GG34</t>
  </si>
  <si>
    <t>토지주택채권585</t>
  </si>
  <si>
    <t>KR356104GG42</t>
  </si>
  <si>
    <t>토지주택채권591</t>
  </si>
  <si>
    <t>KR356104GG59</t>
  </si>
  <si>
    <t>토지주택채권599</t>
  </si>
  <si>
    <t>KR356104GG67</t>
  </si>
  <si>
    <t>토지주택채권605</t>
  </si>
  <si>
    <t>KR3561057133</t>
  </si>
  <si>
    <t>토지주택채권57</t>
  </si>
  <si>
    <t>KR3561057182</t>
  </si>
  <si>
    <t>토지주택채권78</t>
  </si>
  <si>
    <t>KR3561057232</t>
  </si>
  <si>
    <t>토지주택채권119</t>
  </si>
  <si>
    <t>KR3561057315</t>
  </si>
  <si>
    <t>토지주택채권177</t>
  </si>
  <si>
    <t>KR3561057323</t>
  </si>
  <si>
    <t>토지주택채권187</t>
  </si>
  <si>
    <t>KR356105G350</t>
  </si>
  <si>
    <t>토지주택채권210</t>
  </si>
  <si>
    <t>KR356105GA47</t>
  </si>
  <si>
    <t>토지주택채권357</t>
  </si>
  <si>
    <t>KR356105GB20</t>
  </si>
  <si>
    <t>토지주택채권392</t>
  </si>
  <si>
    <t>KR356105GDB4</t>
  </si>
  <si>
    <t>토지주택채권461</t>
  </si>
  <si>
    <t>KR356105GE92</t>
  </si>
  <si>
    <t>토지주택채권499</t>
  </si>
  <si>
    <t>KR356105GF26</t>
  </si>
  <si>
    <t>토지주택채권516</t>
  </si>
  <si>
    <t>KR356105GF75</t>
  </si>
  <si>
    <t>토지주택채권532</t>
  </si>
  <si>
    <t>KR356105GFA1</t>
  </si>
  <si>
    <t>토지주택채권542</t>
  </si>
  <si>
    <t>KR356105GFB9</t>
  </si>
  <si>
    <t>토지주택채권548</t>
  </si>
  <si>
    <t>KR356105GG17</t>
  </si>
  <si>
    <t>토지주택채권571</t>
  </si>
  <si>
    <t>KR356105GG33</t>
  </si>
  <si>
    <t>토지주택채권586</t>
  </si>
  <si>
    <t>KR356105GG58</t>
  </si>
  <si>
    <t>토지주택채권600</t>
  </si>
  <si>
    <t>KR356105GG66</t>
  </si>
  <si>
    <t>토지주택채권606</t>
  </si>
  <si>
    <t>KR3561067231</t>
  </si>
  <si>
    <t>토지주택채권120</t>
  </si>
  <si>
    <t>KR3561067256</t>
  </si>
  <si>
    <t>토지주택채권137</t>
  </si>
  <si>
    <t>KR3561067322</t>
  </si>
  <si>
    <t>토지주택채권186</t>
  </si>
  <si>
    <t>KR3561067330</t>
  </si>
  <si>
    <t>토지주택채권193</t>
  </si>
  <si>
    <t>KR3561067348</t>
  </si>
  <si>
    <t>토지주택채권201</t>
  </si>
  <si>
    <t>KR356106G614</t>
  </si>
  <si>
    <t>토지주택채권319</t>
  </si>
  <si>
    <t>KR356106GB11</t>
  </si>
  <si>
    <t>토지주택채권387</t>
  </si>
  <si>
    <t>KR356106GE91</t>
  </si>
  <si>
    <t>토지주택채권500</t>
  </si>
  <si>
    <t>KR356106GFB7</t>
  </si>
  <si>
    <t>토지주택채권550</t>
  </si>
  <si>
    <t>KR356106GG40</t>
  </si>
  <si>
    <t>토지주택채권593</t>
  </si>
  <si>
    <t>KR356106GG57</t>
  </si>
  <si>
    <t>토지주택채권601</t>
  </si>
  <si>
    <t>KR356106GG65</t>
  </si>
  <si>
    <t>토지주택채권607</t>
  </si>
  <si>
    <t>KR3561077214</t>
  </si>
  <si>
    <t>토지주택채권98</t>
  </si>
  <si>
    <t>KR3561077230</t>
  </si>
  <si>
    <t>토지주택채권121</t>
  </si>
  <si>
    <t>KR3561077339</t>
  </si>
  <si>
    <t>토지주택채권194</t>
  </si>
  <si>
    <t>KR356107GDB0</t>
  </si>
  <si>
    <t>토지주택채권463</t>
  </si>
  <si>
    <t>KR356107GE90</t>
  </si>
  <si>
    <t>토지주택채권501</t>
  </si>
  <si>
    <t>KR356107GFB5</t>
  </si>
  <si>
    <t>토지주택채권551</t>
  </si>
  <si>
    <t>KR356107GG49</t>
  </si>
  <si>
    <t>토지주택채권594</t>
  </si>
  <si>
    <t>KR356107GG64</t>
  </si>
  <si>
    <t>토지주택채권608</t>
  </si>
  <si>
    <t>KR3561087213</t>
  </si>
  <si>
    <t>토지주택채권100</t>
  </si>
  <si>
    <t>KR3561087239</t>
  </si>
  <si>
    <t>토지주택채권122</t>
  </si>
  <si>
    <t>KR3561087338</t>
  </si>
  <si>
    <t>토지주택채권195</t>
  </si>
  <si>
    <t>KR356108GFB3</t>
  </si>
  <si>
    <t>토지주택채권552</t>
  </si>
  <si>
    <t>KR3561097238</t>
  </si>
  <si>
    <t>토지주택채권124</t>
  </si>
  <si>
    <t>KR3561097311</t>
  </si>
  <si>
    <t>토지주택채권181</t>
  </si>
  <si>
    <t>KR356109GFB1</t>
  </si>
  <si>
    <t>토지주택채권553</t>
  </si>
  <si>
    <t>KR3561117226</t>
  </si>
  <si>
    <t>토지주택채권113</t>
  </si>
  <si>
    <t>KR356112GFB5</t>
  </si>
  <si>
    <t>토지주택채권556</t>
  </si>
  <si>
    <t>KR356114GFB1</t>
  </si>
  <si>
    <t>토지주택채권558</t>
  </si>
  <si>
    <t>KR356201G357</t>
  </si>
  <si>
    <t>산금(정금)13신이1500-0503-1</t>
  </si>
  <si>
    <t>KR35620272B9</t>
  </si>
  <si>
    <t>산금(정금)12신이1500-1106-2</t>
  </si>
  <si>
    <t>KR356203G353</t>
  </si>
  <si>
    <t>산금(정금)13신이1500-0507-1</t>
  </si>
  <si>
    <t>KR356203G387</t>
  </si>
  <si>
    <t>산금(정금)13신이1500-0806-2</t>
  </si>
  <si>
    <t>KR356203G429</t>
  </si>
  <si>
    <t>산금(정금)14신이1500-0211-2</t>
  </si>
  <si>
    <t>KR3562047349</t>
  </si>
  <si>
    <t>산금(정금)13신이2000-0408-1</t>
  </si>
  <si>
    <t>KR3562057298</t>
  </si>
  <si>
    <t>산금(정금)12신이1500-0906-1</t>
  </si>
  <si>
    <t>KR3562057330</t>
  </si>
  <si>
    <t>산금(정금)13신이1500-0313-1</t>
  </si>
  <si>
    <t>KR356205G416</t>
  </si>
  <si>
    <t>산금(정금)14신이1500-0109-2</t>
  </si>
  <si>
    <t>KR356205G440</t>
  </si>
  <si>
    <t>산금(정금)14신이1500-0408-2</t>
  </si>
  <si>
    <t>KR3562067347</t>
  </si>
  <si>
    <t>산금(정금)13신이1500-0409-3</t>
  </si>
  <si>
    <t>KR3562077338</t>
  </si>
  <si>
    <t>산금(정금)13신이1500-0326-2</t>
  </si>
  <si>
    <t>KR35620872A8</t>
  </si>
  <si>
    <t>산금(정금)12신이2000-1022-1</t>
  </si>
  <si>
    <t>KR356208G352</t>
  </si>
  <si>
    <t>산금(정금)13신이1500-0516-1</t>
  </si>
  <si>
    <t>KR3562107341</t>
  </si>
  <si>
    <t>산금(정금)13신이1500-0416-2</t>
  </si>
  <si>
    <t>KR356210G424</t>
  </si>
  <si>
    <t>산금(정금)14신이1500-0226-3</t>
  </si>
  <si>
    <t>KR356211G372</t>
  </si>
  <si>
    <t>산금(정금)13신이1500-0722-1</t>
  </si>
  <si>
    <t>KR356211G448</t>
  </si>
  <si>
    <t>산금(정금)14신이1500-0425-3</t>
  </si>
  <si>
    <t>KR3562127323</t>
  </si>
  <si>
    <t>산금(정금)13신이2000-0226-3</t>
  </si>
  <si>
    <t>KR3562137322</t>
  </si>
  <si>
    <t>산금(정금)13신이2000-0227-1</t>
  </si>
  <si>
    <t>KR3562137348</t>
  </si>
  <si>
    <t>산금(정금)13신이1500-0422-1</t>
  </si>
  <si>
    <t>KR356213G352</t>
  </si>
  <si>
    <t>산금(정금)13신이1500-0529-1</t>
  </si>
  <si>
    <t>KR356401G577</t>
  </si>
  <si>
    <t>광해광업공단3</t>
  </si>
  <si>
    <t>KR356401GA48</t>
  </si>
  <si>
    <t>광해광업공단7-4</t>
  </si>
  <si>
    <t>KR356401GF43</t>
  </si>
  <si>
    <t>광해광업공단16-1</t>
  </si>
  <si>
    <t>KR356401GF50</t>
  </si>
  <si>
    <t>광해광업공단17</t>
  </si>
  <si>
    <t>KR356401GF68</t>
  </si>
  <si>
    <t>광해광업공단18</t>
  </si>
  <si>
    <t>KR356401GF76</t>
  </si>
  <si>
    <t>광해광업공단19-1</t>
  </si>
  <si>
    <t>KR356401GF84</t>
  </si>
  <si>
    <t>광해광업공단20</t>
  </si>
  <si>
    <t>KR356401GFA4</t>
  </si>
  <si>
    <t>광해광업공단21</t>
  </si>
  <si>
    <t>KR356401GFB2</t>
  </si>
  <si>
    <t>광해광업공단23</t>
  </si>
  <si>
    <t>KR356401GG26</t>
  </si>
  <si>
    <t>광해광업공단24</t>
  </si>
  <si>
    <t>KR356401GG34</t>
  </si>
  <si>
    <t>광해광업공단25</t>
  </si>
  <si>
    <t>KR356401GG59</t>
  </si>
  <si>
    <t>광해광업공단26</t>
  </si>
  <si>
    <t>KR356402G914</t>
  </si>
  <si>
    <t>광해광업공단6-2</t>
  </si>
  <si>
    <t>KR356402GB12</t>
  </si>
  <si>
    <t>광해광업공단9-2</t>
  </si>
  <si>
    <t>KR356402GE35</t>
  </si>
  <si>
    <t>광해광업공단13-2</t>
  </si>
  <si>
    <t>KR356402GE50</t>
  </si>
  <si>
    <t>광해광업공단14-2</t>
  </si>
  <si>
    <t>KR356402GF42</t>
  </si>
  <si>
    <t>광해광업공단16-2</t>
  </si>
  <si>
    <t>KR356402GF75</t>
  </si>
  <si>
    <t>광해광업공단19-2</t>
  </si>
  <si>
    <t>KR356402GFA2</t>
  </si>
  <si>
    <t>광해광업공단22</t>
  </si>
  <si>
    <t>KR356402GG58</t>
  </si>
  <si>
    <t>광해광업공단27</t>
  </si>
  <si>
    <t>KR356403G623</t>
  </si>
  <si>
    <t>광해광업공단4-2</t>
  </si>
  <si>
    <t>KR356403G912</t>
  </si>
  <si>
    <t>광해광업공단6-3</t>
  </si>
  <si>
    <t>KR356403GB11</t>
  </si>
  <si>
    <t>광해광업공단9-3</t>
  </si>
  <si>
    <t>KR356403GE59</t>
  </si>
  <si>
    <t>광해광업공단14-3</t>
  </si>
  <si>
    <t>KR356405GA77</t>
  </si>
  <si>
    <t>광해광업공단8-5</t>
  </si>
  <si>
    <t>KR356501GF59</t>
  </si>
  <si>
    <t>평택도시공사2025-1(사)</t>
  </si>
  <si>
    <t>KR356501GF67</t>
  </si>
  <si>
    <t>평택도시공사2025-2(사)</t>
  </si>
  <si>
    <t>KR356501JG63</t>
  </si>
  <si>
    <t>평택도시공사2026-1(사)</t>
  </si>
  <si>
    <t>KR356502GF74</t>
  </si>
  <si>
    <t>평택도시공사2025-4(사)</t>
  </si>
  <si>
    <t>KR356601GF41</t>
  </si>
  <si>
    <t>용인도시공사2025-1</t>
  </si>
  <si>
    <t>KR356901GF22</t>
  </si>
  <si>
    <t>대구교통공사56</t>
  </si>
  <si>
    <t>KR356901GG39</t>
  </si>
  <si>
    <t>대구교통공사58</t>
  </si>
  <si>
    <t>KR357101GA49</t>
  </si>
  <si>
    <t>한국해양진흥공사4</t>
  </si>
  <si>
    <t>KR357101GA64</t>
  </si>
  <si>
    <t>한국해양진흥공사8</t>
  </si>
  <si>
    <t>KR357101GAA0</t>
  </si>
  <si>
    <t>한국해양진흥공사9</t>
  </si>
  <si>
    <t>KR357102G935</t>
  </si>
  <si>
    <t>한국해양진흥공사1-2</t>
  </si>
  <si>
    <t>KR357102G992</t>
  </si>
  <si>
    <t>한국해양진흥공사2-2</t>
  </si>
  <si>
    <t>KR357102GA55</t>
  </si>
  <si>
    <t>한국해양진흥공사7</t>
  </si>
  <si>
    <t>KR357103G9C3</t>
  </si>
  <si>
    <t>한국해양진흥공사3-3</t>
  </si>
  <si>
    <t>KR357201GF50</t>
  </si>
  <si>
    <t>고양도시관리공사2025-02</t>
  </si>
  <si>
    <t>KR357201GFB5</t>
  </si>
  <si>
    <t>고양도시관리공사2025-06</t>
  </si>
  <si>
    <t>KR357301GFA5</t>
  </si>
  <si>
    <t>인천교통공사2025-02</t>
  </si>
  <si>
    <t>KR357401GA95</t>
  </si>
  <si>
    <t>한국공항공사3</t>
  </si>
  <si>
    <t>KR357401GBA2</t>
  </si>
  <si>
    <t>한국공항공사8</t>
  </si>
  <si>
    <t>KR357401GC69</t>
  </si>
  <si>
    <t>한국공항공사9</t>
  </si>
  <si>
    <t>KR357401GD68</t>
  </si>
  <si>
    <t>한국공항공사16</t>
  </si>
  <si>
    <t>KR357401GE91</t>
  </si>
  <si>
    <t>한국공항공사19</t>
  </si>
  <si>
    <t>KR357401GEA6</t>
  </si>
  <si>
    <t>한국공항공사20</t>
  </si>
  <si>
    <t>KR357401GEB4</t>
  </si>
  <si>
    <t>한국공항공사21</t>
  </si>
  <si>
    <t>KR357401GF74</t>
  </si>
  <si>
    <t>한국공항공사22</t>
  </si>
  <si>
    <t>KR357401GF82</t>
  </si>
  <si>
    <t>한국공항공사24</t>
  </si>
  <si>
    <t>KR357401GFA3</t>
  </si>
  <si>
    <t>한국공항공사25</t>
  </si>
  <si>
    <t>KR357501GF99</t>
  </si>
  <si>
    <t>해외인프라도시개발채4-1</t>
  </si>
  <si>
    <t>해외인프라도시개발채5-1</t>
  </si>
  <si>
    <t>KR357502GAA9</t>
  </si>
  <si>
    <t>해외인프라도시개발채1-2</t>
  </si>
  <si>
    <t>KR357502GF98</t>
  </si>
  <si>
    <t>해외인프라도시개발채4-2</t>
  </si>
  <si>
    <t>해외인프라도시개발채5-2</t>
  </si>
  <si>
    <t>KR357601GG22</t>
  </si>
  <si>
    <t>하남도시공사2026-01</t>
  </si>
  <si>
    <t>KR357602GG21</t>
  </si>
  <si>
    <t>하남도시공사2026-02</t>
  </si>
  <si>
    <t>KR357901GFA2</t>
  </si>
  <si>
    <t>안산도시공사2025-3(사)</t>
  </si>
  <si>
    <t>KR357901GG11</t>
  </si>
  <si>
    <t>안산도시공사2026-1(사)</t>
  </si>
  <si>
    <t>KR358001GFA0</t>
  </si>
  <si>
    <t>주택도시보증공사1-1(사)</t>
  </si>
  <si>
    <t>KR358002GFA8</t>
  </si>
  <si>
    <t>주택도시보증공사1-2(사)</t>
  </si>
  <si>
    <t>KR380601GE83</t>
  </si>
  <si>
    <t>수산금융채권(은행)24-8이30-08</t>
  </si>
  <si>
    <t>KR380601GF82</t>
  </si>
  <si>
    <t>수산금융채권(은행)25-8이18-04</t>
  </si>
  <si>
    <t>KR380601GF90</t>
  </si>
  <si>
    <t>수산금융채권(은행)25-9이18-02</t>
  </si>
  <si>
    <t>KR380601GFA9</t>
  </si>
  <si>
    <t>수산금융채권(은행)25-10이18-13</t>
  </si>
  <si>
    <t>KR380602GEB8</t>
  </si>
  <si>
    <t>수산금융채권(은행)24-11이5-07</t>
  </si>
  <si>
    <t>KR380602GF99</t>
  </si>
  <si>
    <t>수산금융채권(은행)25-9이18-03</t>
  </si>
  <si>
    <t>KR380602GFA7</t>
  </si>
  <si>
    <t>수산금융채권(은행)25-10이18-15</t>
  </si>
  <si>
    <t>KR380603GF98</t>
  </si>
  <si>
    <t>수산금융채권(은행)25-9이18-15</t>
  </si>
  <si>
    <t>KR380604GF71</t>
  </si>
  <si>
    <t>수산금융채권(은행)25-7이18-22</t>
  </si>
  <si>
    <t>KR380604GF97</t>
  </si>
  <si>
    <t>수산금융채권(은행)25-9이18-17</t>
  </si>
  <si>
    <t>KR380606GF79</t>
  </si>
  <si>
    <t>수산금융채권(은행)25-7이18-28</t>
  </si>
  <si>
    <t>KR380606GG11</t>
  </si>
  <si>
    <t>수산금융채권(은행)26-1이12-26</t>
  </si>
  <si>
    <t>KR380701GFB5</t>
  </si>
  <si>
    <t>수산금융채권(중앙회)15-11이표18-07호</t>
  </si>
  <si>
    <t>KR380701GG31</t>
  </si>
  <si>
    <t>수산금융채권(중앙회)21-03이표24-09호</t>
  </si>
  <si>
    <t>KR380701GG49</t>
  </si>
  <si>
    <t>수산금융채권(중앙회)22-04이표12-20호</t>
  </si>
  <si>
    <t>KR380701GG64</t>
  </si>
  <si>
    <t>수산금융채권(중앙회)23-06이표12-05호</t>
  </si>
  <si>
    <t>KR380702GFC1</t>
  </si>
  <si>
    <t>수산금융채권(중앙회)17-12이표18-16호</t>
  </si>
  <si>
    <t>KR380702GG14</t>
  </si>
  <si>
    <t>수산금융채권(중앙회)19-01이표24-15호</t>
  </si>
  <si>
    <t>KR380702GG30</t>
  </si>
  <si>
    <t>수산금융채권(중앙회)20-03이표12-09호</t>
  </si>
  <si>
    <t>KR380702GG63</t>
  </si>
  <si>
    <t>수산금융채권(중앙회)24-06이표15-05호</t>
  </si>
  <si>
    <t>KR380703GG62</t>
  </si>
  <si>
    <t>수산금융채권(중앙회)25-06이표12-22호</t>
  </si>
  <si>
    <t>KR380801G883</t>
  </si>
  <si>
    <t>한국수출입금융1808가-이표-10</t>
  </si>
  <si>
    <t>KR380801GEA8</t>
  </si>
  <si>
    <t>공급망안정화기금2410가-이표-3</t>
  </si>
  <si>
    <t>KR380801GF15</t>
  </si>
  <si>
    <t>공급망안정화기금2501가-이표-2.5</t>
  </si>
  <si>
    <t>KR380801GF31</t>
  </si>
  <si>
    <t>한국수출입금융2503가-이표-2</t>
  </si>
  <si>
    <t>KR380801GF56</t>
  </si>
  <si>
    <t>한국수출입금융2505가-이표-3</t>
  </si>
  <si>
    <t>KR380801GF64</t>
  </si>
  <si>
    <t>한국수출입금융2506나-이표-3</t>
  </si>
  <si>
    <t>KR380801GF72</t>
  </si>
  <si>
    <t>한국수출입금융2507가-이표-2</t>
  </si>
  <si>
    <t>KR380801GF80</t>
  </si>
  <si>
    <t>공급망안정화기금2508가-이표-2</t>
  </si>
  <si>
    <t>KR380801GFA5</t>
  </si>
  <si>
    <t>한국수출입금융2510나-이표-2</t>
  </si>
  <si>
    <t>KR380801GG48</t>
  </si>
  <si>
    <t>공급망안정화기금2604가-이표-1</t>
  </si>
  <si>
    <t>KR380801GG55</t>
  </si>
  <si>
    <t>한국수출입금융2605가-이표-1.5</t>
  </si>
  <si>
    <t>KR380801GG63</t>
  </si>
  <si>
    <t>한국수출입금융2606가-이표-2</t>
  </si>
  <si>
    <t>KR380802AG68</t>
  </si>
  <si>
    <t>한국수출입금융2606아-할인-1</t>
  </si>
  <si>
    <t>KR380802GEC2</t>
  </si>
  <si>
    <t>공급망안정화기금2412가-이표-3</t>
  </si>
  <si>
    <t>KR380802GF22</t>
  </si>
  <si>
    <t>한국수출입금융2502다-이표-2.5</t>
  </si>
  <si>
    <t>KR380802GF48</t>
  </si>
  <si>
    <t>한국수출입금융2504나-이표-2</t>
  </si>
  <si>
    <t>KR380802GF63</t>
  </si>
  <si>
    <t>한국수출입금융2506마-이표-5</t>
  </si>
  <si>
    <t>KR380802GF89</t>
  </si>
  <si>
    <t>공급망안정화기금2508나-이표-3</t>
  </si>
  <si>
    <t>KR380802GFC9</t>
  </si>
  <si>
    <t>한국수출입금융2512다-이표-2</t>
  </si>
  <si>
    <t>KR380802GG13</t>
  </si>
  <si>
    <t>공급망안정화기금2601나-이표-1.5</t>
  </si>
  <si>
    <t>KR380802GG21</t>
  </si>
  <si>
    <t>공급망안정화기금2602가-이표-3</t>
  </si>
  <si>
    <t>KR380802GG39</t>
  </si>
  <si>
    <t>한국수출입금융2603나-이표-1.5</t>
  </si>
  <si>
    <t>KR380802GG47</t>
  </si>
  <si>
    <t>한국수출입금융2604나-이표-3</t>
  </si>
  <si>
    <t>KR380802GG54</t>
  </si>
  <si>
    <t>한국수출입금융2605나-이표-1</t>
  </si>
  <si>
    <t>KR380802GG62</t>
  </si>
  <si>
    <t>한국수출입금융2606나-이표-3</t>
  </si>
  <si>
    <t>KR380803GA91</t>
  </si>
  <si>
    <t>한국수출입금융2009바-이표-7</t>
  </si>
  <si>
    <t>KR380803GF21</t>
  </si>
  <si>
    <t>한국수출입금융2502사-이표-2</t>
  </si>
  <si>
    <t>KR380803GF54</t>
  </si>
  <si>
    <t>한국수출입금융2505다-이표-3</t>
  </si>
  <si>
    <t>KR380803GF62</t>
  </si>
  <si>
    <t>한국수출입금융2506자-이표-2</t>
  </si>
  <si>
    <t>KR380803GF70</t>
  </si>
  <si>
    <t>한국수출입금융2507라-이표-2</t>
  </si>
  <si>
    <t>KR380803GF88</t>
  </si>
  <si>
    <t>한국수출입금융2508가-이표-2.5</t>
  </si>
  <si>
    <t>KR380803GF96</t>
  </si>
  <si>
    <t>한국수출입금융2509라-이표-3</t>
  </si>
  <si>
    <t>KR380803GG12</t>
  </si>
  <si>
    <t>한국수출입금융2601다-이표-2</t>
  </si>
  <si>
    <t>KR380803GG20</t>
  </si>
  <si>
    <t>한국수출입금융2602다-이표-1.5</t>
  </si>
  <si>
    <t>KR380803GG38</t>
  </si>
  <si>
    <t>한국수출입금융2603다-이표-2</t>
  </si>
  <si>
    <t>KR380803GG46</t>
  </si>
  <si>
    <t>한국수출입금융2604가-이표-2</t>
  </si>
  <si>
    <t>KR380804GF53</t>
  </si>
  <si>
    <t>한국수출입금융2505라-이표-2</t>
  </si>
  <si>
    <t>KR380804GF79</t>
  </si>
  <si>
    <t>한국수출입금융2507바-이표-4</t>
  </si>
  <si>
    <t>KR380804GF95</t>
  </si>
  <si>
    <t>한국수출입금융2509바-이표-1.5</t>
  </si>
  <si>
    <t>KR380804GFB7</t>
  </si>
  <si>
    <t>한국수출입금융2511다-이표-3</t>
  </si>
  <si>
    <t>KR380804GG60</t>
  </si>
  <si>
    <t>한국수출입금융2606다-이표-664</t>
  </si>
  <si>
    <t>KR380805GF37</t>
  </si>
  <si>
    <t>한국수출입금융2503마-이표-2</t>
  </si>
  <si>
    <t>KR380805GF52</t>
  </si>
  <si>
    <t>한국수출입금융2505마-이표-3</t>
  </si>
  <si>
    <t>KR380805GF78</t>
  </si>
  <si>
    <t>공급망안정화기금2507다-이표-2.5</t>
  </si>
  <si>
    <t>KR380805GF86</t>
  </si>
  <si>
    <t>한국수출입금융2508다-이표-1.5</t>
  </si>
  <si>
    <t>KR380805GF94</t>
  </si>
  <si>
    <t>한국수출입금융2509사-이표-2.5</t>
  </si>
  <si>
    <t>KR380805GFA6</t>
  </si>
  <si>
    <t>한국수출입금융2510마-이표-2</t>
  </si>
  <si>
    <t>KR380805GFC2</t>
  </si>
  <si>
    <t>공급망안정화기금2512다-이표-3</t>
  </si>
  <si>
    <t>KR380805GG10</t>
  </si>
  <si>
    <t>한국수출입금융2601바-이표-3</t>
  </si>
  <si>
    <t>KR380805GG36</t>
  </si>
  <si>
    <t>공급망안정화기금2603나-이표-1.5</t>
  </si>
  <si>
    <t>KR380805GG44</t>
  </si>
  <si>
    <t>한국수출입금융2604라-이표-1.5</t>
  </si>
  <si>
    <t>KR380805GG51</t>
  </si>
  <si>
    <t>한국수출입금융2605라-이표-1.5</t>
  </si>
  <si>
    <t>KR380805GG69</t>
  </si>
  <si>
    <t>공급망안정화기금2606나-이표-4</t>
  </si>
  <si>
    <t>KR380806GF44</t>
  </si>
  <si>
    <t>한국수출입금융2504아-이표-2</t>
  </si>
  <si>
    <t>KR380806GF85</t>
  </si>
  <si>
    <t>한국수출입금융2508마-이표-3</t>
  </si>
  <si>
    <t>KR380806GF93</t>
  </si>
  <si>
    <t>한국수출입금융2509아-이표-2</t>
  </si>
  <si>
    <t>KR380806GFB2</t>
  </si>
  <si>
    <t>한국수출입금융2511마-이표-2</t>
  </si>
  <si>
    <t>KR380806GG27</t>
  </si>
  <si>
    <t>공급망안정화기금2602라-이표-3</t>
  </si>
  <si>
    <t>KR380806GG35</t>
  </si>
  <si>
    <t>한국수출입금융2603라-이표-1</t>
  </si>
  <si>
    <t>KR380806GG50</t>
  </si>
  <si>
    <t>공급망안정화기금2605나-이표-2</t>
  </si>
  <si>
    <t>KR380807GF43</t>
  </si>
  <si>
    <t>한국수출입금융2504카-이표-4</t>
  </si>
  <si>
    <t>KR380807GF84</t>
  </si>
  <si>
    <t>한국수출입금융2508사-이표-3</t>
  </si>
  <si>
    <t>KR380807GFA2</t>
  </si>
  <si>
    <t>한국수출입금융2510아-이표-2.5</t>
  </si>
  <si>
    <t>KR380807GFB0</t>
  </si>
  <si>
    <t>한국수출입금융2511바-이표-1.5</t>
  </si>
  <si>
    <t>KR380807GFC8</t>
  </si>
  <si>
    <t>공급망안정화기금2512라-이표-2</t>
  </si>
  <si>
    <t>KR380807GG26</t>
  </si>
  <si>
    <t>한국수출입금융2602사-이표-1</t>
  </si>
  <si>
    <t>KR380807GG42</t>
  </si>
  <si>
    <t>한국수출입금융2604바-이표-2.5</t>
  </si>
  <si>
    <t>KR380807GG67</t>
  </si>
  <si>
    <t>한국수출입금융2606라-이표-3</t>
  </si>
  <si>
    <t>KR380808GF42</t>
  </si>
  <si>
    <t>한국수출입금융2504타-이표-3</t>
  </si>
  <si>
    <t>KR380808GF83</t>
  </si>
  <si>
    <t>한국수출입금융2508자-이표-1.5</t>
  </si>
  <si>
    <t>KR380808GF91</t>
  </si>
  <si>
    <t>한국수출입금융2509자-이표-2</t>
  </si>
  <si>
    <t>KR380808GFA0</t>
  </si>
  <si>
    <t>한국수출입금융2510자-이표-3</t>
  </si>
  <si>
    <t>KR380808GFB8</t>
  </si>
  <si>
    <t>한국수출입금융2511사-이표-2</t>
  </si>
  <si>
    <t>KR380808GFC6</t>
  </si>
  <si>
    <t>한국수출입금융2512사-이표-2</t>
  </si>
  <si>
    <t>KR380808GG25</t>
  </si>
  <si>
    <t>공급망안정화기금2602마-이표-2</t>
  </si>
  <si>
    <t>KR380808GG33</t>
  </si>
  <si>
    <t>공급망안정화기금2603다-이표-2</t>
  </si>
  <si>
    <t>KR380808GG41</t>
  </si>
  <si>
    <t>한국수출입금융2604사-이표-3</t>
  </si>
  <si>
    <t>KR380808GG66</t>
  </si>
  <si>
    <t>공급망안정화기금2606라-이표-3</t>
  </si>
  <si>
    <t>KR380809GF41</t>
  </si>
  <si>
    <t>한국수출입금융2504더-이표-3</t>
  </si>
  <si>
    <t>KR380809GF90</t>
  </si>
  <si>
    <t>공급망안정화기금2509다-이표-3</t>
  </si>
  <si>
    <t>KR380809GFB6</t>
  </si>
  <si>
    <t>공급망안정화기금2511나-이표-2.5</t>
  </si>
  <si>
    <t>KR380809GFC4</t>
  </si>
  <si>
    <t>공급망안정화기금2512바-이표-2.5</t>
  </si>
  <si>
    <t>KR380809GG24</t>
  </si>
  <si>
    <t>한국수출입금융2602자-이표-1</t>
  </si>
  <si>
    <t>KR380809GG32</t>
  </si>
  <si>
    <t>한국수출입금융2603사-이표-3</t>
  </si>
  <si>
    <t>KR380809GG40</t>
  </si>
  <si>
    <t>공급망안정화기금2604나-이표-2</t>
  </si>
  <si>
    <t>KR380809GG65</t>
  </si>
  <si>
    <t>공급망안정화기금2606마-이표-4</t>
  </si>
  <si>
    <t>KR380810GF89</t>
  </si>
  <si>
    <t>공급망안정화기금2508라-이표-3</t>
  </si>
  <si>
    <t>KR380810GG21</t>
  </si>
  <si>
    <t>한국수출입금융2602아-이표-1.5</t>
  </si>
  <si>
    <t>KR380810GG39</t>
  </si>
  <si>
    <t>한국수출입금융2603아-이표-1</t>
  </si>
  <si>
    <t>KR380810GG47</t>
  </si>
  <si>
    <t>공급망안정화기금2604다-이표-2.5</t>
  </si>
  <si>
    <t>KR380811GFB2</t>
  </si>
  <si>
    <t>한국수출입금융2511자-이표-1.5</t>
  </si>
  <si>
    <t>KR380811GG20</t>
  </si>
  <si>
    <t>공급망안정화기금2602바-이표-1</t>
  </si>
  <si>
    <t>KR380811GG46</t>
  </si>
  <si>
    <t>한국수출입금융2604아-이표-1</t>
  </si>
  <si>
    <t>KR380812GG29</t>
  </si>
  <si>
    <t>한국수출입금융2602카-이표-1.5</t>
  </si>
  <si>
    <t>KR380812GG45</t>
  </si>
  <si>
    <t>한국수출입금융2604자-이표-3</t>
  </si>
  <si>
    <t>KR380813GFB8</t>
  </si>
  <si>
    <t>공급망안정화기금2511라-이표-2</t>
  </si>
  <si>
    <t>KR380814GFB6</t>
  </si>
  <si>
    <t>공급망안정화기금2511마-이표-2.5</t>
  </si>
  <si>
    <t>KR380814GG43</t>
  </si>
  <si>
    <t>한국수출입금융2604카-이표-2.5</t>
  </si>
  <si>
    <t>KR380815GG42</t>
  </si>
  <si>
    <t>한국수출입금융2604타-이표-1.5</t>
  </si>
  <si>
    <t>KR380819GG48</t>
  </si>
  <si>
    <t>한국수출입금융2604너-이표-2</t>
  </si>
  <si>
    <t>KR380820GG45</t>
  </si>
  <si>
    <t>한국수출입금융2604더-이표-1</t>
  </si>
  <si>
    <t>KR381001GE61</t>
  </si>
  <si>
    <t>농업금융채권(은행)2024-06이3Y-A</t>
  </si>
  <si>
    <t>KR381001GEA4</t>
  </si>
  <si>
    <t>농업금융채권(은행)2024-10이3Y-A</t>
  </si>
  <si>
    <t>KR381001GEB2</t>
  </si>
  <si>
    <t>농업금융채권(은행)2024-11이3Y-A(사)</t>
  </si>
  <si>
    <t>KR381001GF37</t>
  </si>
  <si>
    <t>농업금융채권(은행)2025-03이2Y-A</t>
  </si>
  <si>
    <t>KR381001GF52</t>
  </si>
  <si>
    <t>농업금융채권(은행)2025-05이2Y-A</t>
  </si>
  <si>
    <t>KR381001GF94</t>
  </si>
  <si>
    <t>농업금융채권(은행)2025-09이1.5Y-A</t>
  </si>
  <si>
    <t>KR381001GG44</t>
  </si>
  <si>
    <t>농업금융채권(은행)2026-04이1.5Y-A</t>
  </si>
  <si>
    <t>KR381001GG51</t>
  </si>
  <si>
    <t>농업금융채권(은행)2026-05이1.5Y-A</t>
  </si>
  <si>
    <t>KR381002GE45</t>
  </si>
  <si>
    <t>농업금융채권(은행)2024-04이3Y-B</t>
  </si>
  <si>
    <t>KR381002GE52</t>
  </si>
  <si>
    <t>농업금융채권(은행)2024-05이3Y-B</t>
  </si>
  <si>
    <t>KR381002GE60</t>
  </si>
  <si>
    <t>농업금융채권(은행)2024-06이5Y-B</t>
  </si>
  <si>
    <t>KR381002GE94</t>
  </si>
  <si>
    <t>농업금융채권(은행)2024-09이3Y-B</t>
  </si>
  <si>
    <t>KR381002GEA2</t>
  </si>
  <si>
    <t>농업금융채권(은행)2024-10이5Y-B</t>
  </si>
  <si>
    <t>KR381002GEC8</t>
  </si>
  <si>
    <t>농업금융채권(은행)2024-12이2.5Y-B</t>
  </si>
  <si>
    <t>KR381002GF51</t>
  </si>
  <si>
    <t>농업금융채권(은행)2025-05이2Y-B</t>
  </si>
  <si>
    <t>KR381002GF69</t>
  </si>
  <si>
    <t>농업금융채권(은행)2025-06이2Y-B</t>
  </si>
  <si>
    <t>KR381002GF85</t>
  </si>
  <si>
    <t>농업금융채권(은행)2025-08이 1.5Y-B</t>
  </si>
  <si>
    <t>KR381002GFA9</t>
  </si>
  <si>
    <t>농업금융채권(은행)2025-10이1.5Y-B</t>
  </si>
  <si>
    <t>KR381002GG27</t>
  </si>
  <si>
    <t>농업금융채권(은행)2026-02이1.5Y-B</t>
  </si>
  <si>
    <t>KR381003GE36</t>
  </si>
  <si>
    <t>농업금융채권(은행)2024-03이3Y-C</t>
  </si>
  <si>
    <t>KR381003GE69</t>
  </si>
  <si>
    <t>농업금융채권(은행)2024-06이5Y-C(사)</t>
  </si>
  <si>
    <t>KR381003GEA0</t>
  </si>
  <si>
    <t>농업금융채권(은행)2024-10이2.5Y-C</t>
  </si>
  <si>
    <t>KR381003GF50</t>
  </si>
  <si>
    <t>농업금융채권(은행)2025-05이2Y-C</t>
  </si>
  <si>
    <t>KR381003GF68</t>
  </si>
  <si>
    <t>농업금융채권(은행)2025-06이3Y-C(사)</t>
  </si>
  <si>
    <t>KR381003GF84</t>
  </si>
  <si>
    <t>농업금융채권(은행)2025-08이 2Y-C</t>
  </si>
  <si>
    <t>KR381003GF92</t>
  </si>
  <si>
    <t>농업금융채권(은행)2025-09이1.5Y-C</t>
  </si>
  <si>
    <t>KR381003GG26</t>
  </si>
  <si>
    <t>농업금융채권(은행)2026-02이1.5Y-C</t>
  </si>
  <si>
    <t>KR381003GG67</t>
  </si>
  <si>
    <t>농업금융채권(은행)2026-06이2.3Y-C</t>
  </si>
  <si>
    <t>KR381004GD93</t>
  </si>
  <si>
    <t>농업금융채권(은행)2023-09이3.5Y-D</t>
  </si>
  <si>
    <t>KR381004GE35</t>
  </si>
  <si>
    <t>농업금융채권(은행)2024-03이5Y-D</t>
  </si>
  <si>
    <t>KR381004GE68</t>
  </si>
  <si>
    <t>농업금융채권(은행)2024-06이3Y-D</t>
  </si>
  <si>
    <t>KR381004GE76</t>
  </si>
  <si>
    <t>농업금융채권(은행)2024-07이3Y-D</t>
  </si>
  <si>
    <t>KR381004GE92</t>
  </si>
  <si>
    <t>농업금융채권(은행)2024-09이5Y-D</t>
  </si>
  <si>
    <t>KR381004GF67</t>
  </si>
  <si>
    <t>농업금융채권(은행)2025-06이3Y-D(사)</t>
  </si>
  <si>
    <t>KR381004GFC1</t>
  </si>
  <si>
    <t>농업금융채권(은행)2025-12이2.5Y-D(사)</t>
  </si>
  <si>
    <t>KR381004GG66</t>
  </si>
  <si>
    <t>농업금융채권(은행)2026-06이2.8Y-D</t>
  </si>
  <si>
    <t>KR381005GE34</t>
  </si>
  <si>
    <t>농업금융채권(은행)2024-03이3Y-E</t>
  </si>
  <si>
    <t>KR381005GE59</t>
  </si>
  <si>
    <t>농업금융채권(은행)2024-05이5Y-D</t>
  </si>
  <si>
    <t>KR381005GE91</t>
  </si>
  <si>
    <t>농업금융채권(은행)2024-09이3Y-E</t>
  </si>
  <si>
    <t>KR381005GEA5</t>
  </si>
  <si>
    <t>농업금융채권(은행)2024-10이3Y-E(사)</t>
  </si>
  <si>
    <t>KR381005GEB3</t>
  </si>
  <si>
    <t>농업금융채권(은행)2024-11이3Y-D</t>
  </si>
  <si>
    <t>KR381005GF82</t>
  </si>
  <si>
    <t>농업금융채권(은행)2025-08이1.5Y-E</t>
  </si>
  <si>
    <t>KR381005GG16</t>
  </si>
  <si>
    <t>농업금융채권(은행)2026-01이3Y-E</t>
  </si>
  <si>
    <t>KR381006GE33</t>
  </si>
  <si>
    <t>농업금융채권(은행)2024-03이5Y-F</t>
  </si>
  <si>
    <t>KR381006GF81</t>
  </si>
  <si>
    <t>농업금융채권(은행)2025-08이1.5Y-F</t>
  </si>
  <si>
    <t>KR381007GD58</t>
  </si>
  <si>
    <t>농업금융채권(은행)2023-05이5Y-G</t>
  </si>
  <si>
    <t>KR381007GG14</t>
  </si>
  <si>
    <t>농업금융채권(은행)2026-01이3Y-G</t>
  </si>
  <si>
    <t>KR381008GE98</t>
  </si>
  <si>
    <t>농업금융채권(은행)2024-09이5Y-H</t>
  </si>
  <si>
    <t>KR381008GFB4</t>
  </si>
  <si>
    <t>농업금융채권(은행)2025-11이2Y-H</t>
  </si>
  <si>
    <t>KR381010GD95</t>
  </si>
  <si>
    <t>농업금융채권(은행)2023-09이4Y-K</t>
  </si>
  <si>
    <t>KR381010GFB0</t>
  </si>
  <si>
    <t>농업금융채권(은행)2025-11이1.5Y-J</t>
  </si>
  <si>
    <t>농금채(중앙회)2020-3이7Y-A</t>
  </si>
  <si>
    <t>KR381101GA98</t>
  </si>
  <si>
    <t>농금채(중앙회)2020-9이7Y-A</t>
  </si>
  <si>
    <t>KR381101GE37</t>
  </si>
  <si>
    <t>농금채(중앙회)2024-3이3Y-A</t>
  </si>
  <si>
    <t>KR381101GE52</t>
  </si>
  <si>
    <t>농금채(중앙회)2024-5이3Y-A</t>
  </si>
  <si>
    <t>KR381101GE78</t>
  </si>
  <si>
    <t>농금채(중앙회)2024-7이3Y-A</t>
  </si>
  <si>
    <t>KR381101GE86</t>
  </si>
  <si>
    <t>농금채(중앙회)2024-8이3Y-A</t>
  </si>
  <si>
    <t>KR381101GE94</t>
  </si>
  <si>
    <t>농금채(중앙회)2024-9이3Y-A</t>
  </si>
  <si>
    <t>KR381101GEC8</t>
  </si>
  <si>
    <t>농금채(중앙회)2024-12이3Y-A</t>
  </si>
  <si>
    <t>KR381101GF10</t>
  </si>
  <si>
    <t>농금채(중앙회)2025-1이3Y-A</t>
  </si>
  <si>
    <t>KR381101GF28</t>
  </si>
  <si>
    <t>농금채(중앙회)2025-2이3Y-A</t>
  </si>
  <si>
    <t>KR381101GF36</t>
  </si>
  <si>
    <t>농금채(중앙회)2025-3이3Y-A</t>
  </si>
  <si>
    <t>KR381101GF44</t>
  </si>
  <si>
    <t>농금채(중앙회)2025-4이5Y-A</t>
  </si>
  <si>
    <t>KR381101GF51</t>
  </si>
  <si>
    <t>농금채(중앙회)2025-5이3Y-A</t>
  </si>
  <si>
    <t>KR381101GF85</t>
  </si>
  <si>
    <t>농금채(중앙회)2025-8이3Y-A</t>
  </si>
  <si>
    <t>KR381101GFA9</t>
  </si>
  <si>
    <t>농금채(중앙회)2025-10이3Y-A</t>
  </si>
  <si>
    <t>KR381101GFB7</t>
  </si>
  <si>
    <t>농금채(중앙회)2025-11이2Y-A</t>
  </si>
  <si>
    <t>KR381101GG19</t>
  </si>
  <si>
    <t>농금채(중앙회)2026-1이2Y-A</t>
  </si>
  <si>
    <t>KR381101GG27</t>
  </si>
  <si>
    <t>농금채(중앙회)2026-2이2Y-A</t>
  </si>
  <si>
    <t>KR381101GG68</t>
  </si>
  <si>
    <t>농금채(중앙회)2026-6이1.88Y-A</t>
  </si>
  <si>
    <t>KR381102GAB6</t>
  </si>
  <si>
    <t>농금채(중앙회)2020-11이7Y-B</t>
  </si>
  <si>
    <t>KR381102GE28</t>
  </si>
  <si>
    <t>농금채(중앙회)2024-2이3Y-B</t>
  </si>
  <si>
    <t>KR381102GE69</t>
  </si>
  <si>
    <t>농금채(중앙회)2024-6이3Y-B</t>
  </si>
  <si>
    <t>KR381102GE77</t>
  </si>
  <si>
    <t>농금채(중앙회)2024-7이3Y-B</t>
  </si>
  <si>
    <t>KR381102GE85</t>
  </si>
  <si>
    <t>농금채(중앙회)2024-8이3Y-B</t>
  </si>
  <si>
    <t>KR381102GEA0</t>
  </si>
  <si>
    <t>농금채(중앙회)2024-10이3Y-B</t>
  </si>
  <si>
    <t>KR381102GF19</t>
  </si>
  <si>
    <t>농금채(중앙회)2025-1이3Y-B</t>
  </si>
  <si>
    <t>KR381102GF27</t>
  </si>
  <si>
    <t>농금채(중앙회)2025-2이5Y-B</t>
  </si>
  <si>
    <t>KR381102GF35</t>
  </si>
  <si>
    <t>농금채(중앙회)2025-3이3Y-B</t>
  </si>
  <si>
    <t>KR381102GF50</t>
  </si>
  <si>
    <t>농금채(중앙회)2025-5이3Y-B</t>
  </si>
  <si>
    <t>KR381102GFB5</t>
  </si>
  <si>
    <t>농금채(중앙회)2025-11이2Y-B</t>
  </si>
  <si>
    <t>KR381102GG26</t>
  </si>
  <si>
    <t>농금채(중앙회)2026-2이2Y-B</t>
  </si>
  <si>
    <t>KR381103GF18</t>
  </si>
  <si>
    <t>농금채(중앙회)2025-1이3Y-C</t>
  </si>
  <si>
    <t>KR381103GF26</t>
  </si>
  <si>
    <t>농금채(중앙회)2025-2이5Y-C</t>
  </si>
  <si>
    <t>KR381103GF34</t>
  </si>
  <si>
    <t>농금채(중앙회)2025-3이3Y-C</t>
  </si>
  <si>
    <t>KR381103GF59</t>
  </si>
  <si>
    <t>농금채(중앙회)2025-5이3Y-C</t>
  </si>
  <si>
    <t>KR381103GFB3</t>
  </si>
  <si>
    <t>농금채(중앙회)2025-11이2Y-C</t>
  </si>
  <si>
    <t>KR381103GG25</t>
  </si>
  <si>
    <t>농금채(중앙회)2026-2이2Y-C</t>
  </si>
  <si>
    <t>KR381104GA20</t>
  </si>
  <si>
    <t>농금채(중앙회)2020-2이7Y-D</t>
  </si>
  <si>
    <t>KR381104GE18</t>
  </si>
  <si>
    <t>농금채(중앙회)2024-1이3Y-D</t>
  </si>
  <si>
    <t>KR381104GF25</t>
  </si>
  <si>
    <t>농금채(중앙회)2025-2이3Y-D</t>
  </si>
  <si>
    <t>KR381104GF58</t>
  </si>
  <si>
    <t>농금채(중앙회)2025-5이3Y-D</t>
  </si>
  <si>
    <t>KR381104GFC9</t>
  </si>
  <si>
    <t>농금채(중앙회)2025-12이1Y6M-D</t>
  </si>
  <si>
    <t>KR381105GF24</t>
  </si>
  <si>
    <t>농금채(중앙회)2025-2이3Y-E</t>
  </si>
  <si>
    <t>KR381109GC15</t>
  </si>
  <si>
    <t>농금채(중앙회)2022-1이5Y-I</t>
  </si>
  <si>
    <t>KR6000011E89</t>
  </si>
  <si>
    <t>신한은행28-08-이-3-A</t>
  </si>
  <si>
    <t>KR6000011F88</t>
  </si>
  <si>
    <t>신한은행29-08-이-2-A</t>
  </si>
  <si>
    <t>KR6000011F96</t>
  </si>
  <si>
    <t>신한은행29-09-이-2-A</t>
  </si>
  <si>
    <t>KR6000011G46</t>
  </si>
  <si>
    <t>신한은행30-04-이-1.5-A</t>
  </si>
  <si>
    <t>KR6000012E96</t>
  </si>
  <si>
    <t>신한은행28-09-이-2.5-A</t>
  </si>
  <si>
    <t>KR6000012F46</t>
  </si>
  <si>
    <t>신한은행29-04-이-2-A</t>
  </si>
  <si>
    <t>KR6000012F53</t>
  </si>
  <si>
    <t>신한은행29-05-이-2-A</t>
  </si>
  <si>
    <t>KR6000012FA4</t>
  </si>
  <si>
    <t>신한은행29-10-이-2-A</t>
  </si>
  <si>
    <t>KR6000012FB2</t>
  </si>
  <si>
    <t>신한은행29-11-이-3-A</t>
  </si>
  <si>
    <t>KR6000012G11</t>
  </si>
  <si>
    <t>신한은행30-01-이-1.5-A</t>
  </si>
  <si>
    <t>KR6000012G45</t>
  </si>
  <si>
    <t>신한은행30-04-이-1.5-B</t>
  </si>
  <si>
    <t>KR6000013F78</t>
  </si>
  <si>
    <t>신한은행29-07-이-2-A</t>
  </si>
  <si>
    <t>KR6000013F94</t>
  </si>
  <si>
    <t>신한은행29-09-이-1.5-A</t>
  </si>
  <si>
    <t>KR6000013FA2</t>
  </si>
  <si>
    <t>신한은행29-10-이-1.5-A</t>
  </si>
  <si>
    <t>KR6000013FC8</t>
  </si>
  <si>
    <t>신한은행29-12-이-1.5-A</t>
  </si>
  <si>
    <t>KR6000014E86</t>
  </si>
  <si>
    <t>신한은행28-08-이-2.5-A</t>
  </si>
  <si>
    <t>KR6000014F77</t>
  </si>
  <si>
    <t>신한은행29-07-이-2-B</t>
  </si>
  <si>
    <t>KR6000014F93</t>
  </si>
  <si>
    <t>신한은행29-09-이-2.5-A</t>
  </si>
  <si>
    <t>KR6000014FB8</t>
  </si>
  <si>
    <t>신한은행29-11-이-1.5-A</t>
  </si>
  <si>
    <t>KR6000015E77</t>
  </si>
  <si>
    <t>신한은행28-07-이-3-A</t>
  </si>
  <si>
    <t>KR6000015EC6</t>
  </si>
  <si>
    <t>신한은행28-12-이-5-A</t>
  </si>
  <si>
    <t>KR6000015F84</t>
  </si>
  <si>
    <t>신한은행29-08-이-2-B</t>
  </si>
  <si>
    <t>KR6000015FA7</t>
  </si>
  <si>
    <t>신한은행29-10-이-3-A</t>
  </si>
  <si>
    <t>KR6000016E76</t>
  </si>
  <si>
    <t>신한은행28-07-이-3-B</t>
  </si>
  <si>
    <t>KR6000016E84</t>
  </si>
  <si>
    <t>신한은행2024-1 이중상환(사)</t>
  </si>
  <si>
    <t>KR6000016EA8</t>
  </si>
  <si>
    <t>신한은행28-10-이-3-A</t>
  </si>
  <si>
    <t>KR6000016G66</t>
  </si>
  <si>
    <t>신한은행30-06-이-1.9-A</t>
  </si>
  <si>
    <t>KR6000017EC2</t>
  </si>
  <si>
    <t>신한은행28-12-이-2.5-A</t>
  </si>
  <si>
    <t>KR6000017G65</t>
  </si>
  <si>
    <t>신한은행30-06-이-1.5-A</t>
  </si>
  <si>
    <t>KR6000018EB2</t>
  </si>
  <si>
    <t>신한은행28-11-이-3-A</t>
  </si>
  <si>
    <t>KR6000019E81</t>
  </si>
  <si>
    <t>신한은행28-08-이-3-C</t>
  </si>
  <si>
    <t>KR6000019E99</t>
  </si>
  <si>
    <t>신한은행28-09-이-4-A</t>
  </si>
  <si>
    <t>KR6000019EA2</t>
  </si>
  <si>
    <t>신한은행28-10-이-3-B</t>
  </si>
  <si>
    <t>KR6000019EC8</t>
  </si>
  <si>
    <t>신한은행28-12-이-2.5-B</t>
  </si>
  <si>
    <t>KR6000019F98</t>
  </si>
  <si>
    <t>신한은행29-09-이-2-B</t>
  </si>
  <si>
    <t>KR600001AEB0</t>
  </si>
  <si>
    <t>신한은행28-11-이-2.5-A</t>
  </si>
  <si>
    <t>KR600001BE85</t>
  </si>
  <si>
    <t>신한은행28-08-이-4-A</t>
  </si>
  <si>
    <t>KR600001BEA0</t>
  </si>
  <si>
    <t>신한은행28-10-이-2.5-A</t>
  </si>
  <si>
    <t>KR600001CE84</t>
  </si>
  <si>
    <t>신한은행28-08-이-5-A</t>
  </si>
  <si>
    <t>KR600001FE99</t>
  </si>
  <si>
    <t>신한은행28-09-이-3-A</t>
  </si>
  <si>
    <t>KR600001HE97</t>
  </si>
  <si>
    <t>신한은행2024-2 이중상환</t>
  </si>
  <si>
    <t>KR6000031E93</t>
  </si>
  <si>
    <t>우리은행28-09-이표2.5-갑-05</t>
  </si>
  <si>
    <t>KR6000031F50</t>
  </si>
  <si>
    <t>우리은행29-05-이표02-갑-15</t>
  </si>
  <si>
    <t>KR6000031F76</t>
  </si>
  <si>
    <t>우리은행29-07-이표2.5-갑-03</t>
  </si>
  <si>
    <t>KR6000031F84</t>
  </si>
  <si>
    <t>우리은행29-08-이표03-갑-08</t>
  </si>
  <si>
    <t>KR6000031F92</t>
  </si>
  <si>
    <t>우리은행29-09-이표1.5-갑-01</t>
  </si>
  <si>
    <t>KR6000031FA4</t>
  </si>
  <si>
    <t>우리은행29-10-이03-갑-16(지)</t>
  </si>
  <si>
    <t>KR6000031G26</t>
  </si>
  <si>
    <t>우리은행30-02-이표01-갑-09</t>
  </si>
  <si>
    <t>KR6000031G42</t>
  </si>
  <si>
    <t>우리은행30-04-이표01-갑-01</t>
  </si>
  <si>
    <t>KR6000031G59</t>
  </si>
  <si>
    <t>우리은행30-05-이01-갑-08(녹)</t>
  </si>
  <si>
    <t>KR6000032E84</t>
  </si>
  <si>
    <t>우리은행28-08-이표03-갑-13</t>
  </si>
  <si>
    <t>KR6000032E92</t>
  </si>
  <si>
    <t>우리은행28-09-이표05-갑-09</t>
  </si>
  <si>
    <t>KR6000032EB3</t>
  </si>
  <si>
    <t>우리은행28-11-이표05-갑-13</t>
  </si>
  <si>
    <t>KR6000032F42</t>
  </si>
  <si>
    <t>우리은행29-04-이표02-갑-15</t>
  </si>
  <si>
    <t>KR6000032F67</t>
  </si>
  <si>
    <t>우리은행29-06-이표02-갑-19</t>
  </si>
  <si>
    <t>KR6000032F75</t>
  </si>
  <si>
    <t>우리은행29-07-이표3.5-갑-10</t>
  </si>
  <si>
    <t>KR6000032F83</t>
  </si>
  <si>
    <t>우리은행29-08-이1.5-갑25(지)</t>
  </si>
  <si>
    <t>KR6000032F91</t>
  </si>
  <si>
    <t>우리은행29-09-이표1.5-갑-04</t>
  </si>
  <si>
    <t>KR6000032FA2</t>
  </si>
  <si>
    <t>우리은행29-10-이표02-갑-17</t>
  </si>
  <si>
    <t>KR6000032FB0</t>
  </si>
  <si>
    <t>우리은행29-11-이03-갑-13(녹)</t>
  </si>
  <si>
    <t>KR6000032G25</t>
  </si>
  <si>
    <t>우리은행30-02-이표03-갑-19</t>
  </si>
  <si>
    <t>KR6000032G58</t>
  </si>
  <si>
    <t>우리은행30-05-이03-갑-08(녹)</t>
  </si>
  <si>
    <t>KR6000033E83</t>
  </si>
  <si>
    <t>우리은행28-08-이표03-갑-14</t>
  </si>
  <si>
    <t>KR6000033EB1</t>
  </si>
  <si>
    <t>우리은행28-11-이표03-갑-22</t>
  </si>
  <si>
    <t>KR6000033F74</t>
  </si>
  <si>
    <t>우리은행29-07-이표2.5-갑-11</t>
  </si>
  <si>
    <t>KR6000033FA0</t>
  </si>
  <si>
    <t>우리은행29-10-이1.5-갑17(지)</t>
  </si>
  <si>
    <t>KR6000033G40</t>
  </si>
  <si>
    <t>우리은행30-04-이표01-갑-09</t>
  </si>
  <si>
    <t>KR6000034F73</t>
  </si>
  <si>
    <t>우리은행29-07-이표3.5-갑-14</t>
  </si>
  <si>
    <t>KR6000034FA8</t>
  </si>
  <si>
    <t>우리은행29-10-이표03-갑-20</t>
  </si>
  <si>
    <t>KR6000034FB6</t>
  </si>
  <si>
    <t>우리은행29-11-이표1.5-갑-25</t>
  </si>
  <si>
    <t>KR6000034G49</t>
  </si>
  <si>
    <t>우리은행30-04-이표02-갑-13</t>
  </si>
  <si>
    <t>KR6000035E81</t>
  </si>
  <si>
    <t>우리은행28-08-이표04-갑-28</t>
  </si>
  <si>
    <t>KR6000035E99</t>
  </si>
  <si>
    <t>우리은행28-09-이표03-갑-13</t>
  </si>
  <si>
    <t>KR6000035EA8</t>
  </si>
  <si>
    <t>우리은행28-10-이표05-갑-22</t>
  </si>
  <si>
    <t>KR6000035F49</t>
  </si>
  <si>
    <t>우리은행29-04-이표03-갑-21</t>
  </si>
  <si>
    <t>KR6000035F64</t>
  </si>
  <si>
    <t>우리은행29-06-이표2.5-갑23</t>
  </si>
  <si>
    <t>KR6000035F72</t>
  </si>
  <si>
    <t>우리은행29-07-이표2.5-갑-15</t>
  </si>
  <si>
    <t>KR6000035FA5</t>
  </si>
  <si>
    <t>우리은행29-10-이표3.5-갑-21</t>
  </si>
  <si>
    <t>KR6000035G48</t>
  </si>
  <si>
    <t>우리은행30-04-이표02-갑-16</t>
  </si>
  <si>
    <t>KR6000036E80</t>
  </si>
  <si>
    <t>우리은행28-08-이표05-갑-30</t>
  </si>
  <si>
    <t>KR6000036E98</t>
  </si>
  <si>
    <t>우리은행28-09-이표05-갑-19</t>
  </si>
  <si>
    <t>KR6000036F48</t>
  </si>
  <si>
    <t>우리은행29-04-이표03-갑-23</t>
  </si>
  <si>
    <t>KR6000036F71</t>
  </si>
  <si>
    <t>우리은행29-07-이표03-갑-17</t>
  </si>
  <si>
    <t>KR6000036FA3</t>
  </si>
  <si>
    <t>우리은행29-10-이표2.5-갑-22</t>
  </si>
  <si>
    <t>KR6000037EA4</t>
  </si>
  <si>
    <t>우리은행28-10-이표2.5-갑-24</t>
  </si>
  <si>
    <t>KR6000037F47</t>
  </si>
  <si>
    <t>우리은행29-04-이표03-갑-28</t>
  </si>
  <si>
    <t>KR6000037F62</t>
  </si>
  <si>
    <t>우리은행29-06-이표02-갑-26</t>
  </si>
  <si>
    <t>KR6000037F70</t>
  </si>
  <si>
    <t>우리은행29-07-이표03-갑-23</t>
  </si>
  <si>
    <t>KR6000037FA1</t>
  </si>
  <si>
    <t>우리은행29-10-이표03-갑-29</t>
  </si>
  <si>
    <t>KR6000037G46</t>
  </si>
  <si>
    <t>우리은행30-04-이1.5-갑21(지)</t>
  </si>
  <si>
    <t>KR6000038F79</t>
  </si>
  <si>
    <t>우리은행2025-1(이중상환)</t>
  </si>
  <si>
    <t>KR6000038FA9</t>
  </si>
  <si>
    <t>우리은행29-10-이표03-갑-31</t>
  </si>
  <si>
    <t>KR600003AE92</t>
  </si>
  <si>
    <t>우리은행28-09-이표2.5-갑-25</t>
  </si>
  <si>
    <t>KR600003CE90</t>
  </si>
  <si>
    <t>우리은행28-09-이표05-갑-26</t>
  </si>
  <si>
    <t>회사채</t>
  </si>
  <si>
    <t>KR6000071E52</t>
  </si>
  <si>
    <t>삼양홀딩스94</t>
  </si>
  <si>
    <t>KR6000111F87</t>
  </si>
  <si>
    <t>스탠다드차타드은행25-08-이01-26</t>
  </si>
  <si>
    <t>KR6000111F95</t>
  </si>
  <si>
    <t>스탠다드차타드은행25-09-이01-11</t>
  </si>
  <si>
    <t>KR6000111G60</t>
  </si>
  <si>
    <t>스탠다드차타드은행26-06-이01-18</t>
  </si>
  <si>
    <t>KR6000112G44</t>
  </si>
  <si>
    <t>스탠다드차타드은행26-04-이02-24</t>
  </si>
  <si>
    <t>KR6000121F44</t>
  </si>
  <si>
    <t>CJ대한통운103-1</t>
  </si>
  <si>
    <t>KR6000122F43</t>
  </si>
  <si>
    <t>CJ대한통운103-2</t>
  </si>
  <si>
    <t>KR6000122G26</t>
  </si>
  <si>
    <t>CJ대한통운104-1</t>
  </si>
  <si>
    <t>KR6000123B20</t>
  </si>
  <si>
    <t>CJ대한통운98-3</t>
  </si>
  <si>
    <t>KR6000123D28</t>
  </si>
  <si>
    <t>CJ대한통운100-3</t>
  </si>
  <si>
    <t>KR6000123F42</t>
  </si>
  <si>
    <t>CJ대한통운103-3</t>
  </si>
  <si>
    <t>KR6000123G25</t>
  </si>
  <si>
    <t>CJ대한통운104-2</t>
  </si>
  <si>
    <t>KR6000273A45</t>
  </si>
  <si>
    <t>기아283-3</t>
  </si>
  <si>
    <t>KR6000273B36</t>
  </si>
  <si>
    <t>기아284-3(녹)</t>
  </si>
  <si>
    <t>KR6000661E41</t>
  </si>
  <si>
    <t>에스케이하이닉스225-1</t>
  </si>
  <si>
    <t>KR6000661F16</t>
  </si>
  <si>
    <t>에스케이하이닉스226-1</t>
  </si>
  <si>
    <t>KR6000662F15</t>
  </si>
  <si>
    <t>에스케이하이닉스226-2</t>
  </si>
  <si>
    <t>KR6000663A27</t>
  </si>
  <si>
    <t>에스케이하이닉스221-3</t>
  </si>
  <si>
    <t>KR6000663B42</t>
  </si>
  <si>
    <t>에스케이하이닉스223-3(사)</t>
  </si>
  <si>
    <t>KR6000663D24</t>
  </si>
  <si>
    <t>에스케이하이닉스224-3</t>
  </si>
  <si>
    <t>KR6000663F14</t>
  </si>
  <si>
    <t>에스케이하이닉스226-3</t>
  </si>
  <si>
    <t>KR6000664A26</t>
  </si>
  <si>
    <t>에스케이하이닉스221-4</t>
  </si>
  <si>
    <t>KR6000664B41</t>
  </si>
  <si>
    <t>에스케이하이닉스223-4</t>
  </si>
  <si>
    <t>KR6000721F97</t>
  </si>
  <si>
    <t>현대건설310-1(녹)</t>
  </si>
  <si>
    <t>KR6000722A26</t>
  </si>
  <si>
    <t>현대건설303-2</t>
  </si>
  <si>
    <t>KR6000722F21</t>
  </si>
  <si>
    <t>현대건설309-1</t>
  </si>
  <si>
    <t>KR6000722F96</t>
  </si>
  <si>
    <t>현대건설310-2(녹)</t>
  </si>
  <si>
    <t>KR6000722G12</t>
  </si>
  <si>
    <t>현대건설311-1(녹)</t>
  </si>
  <si>
    <t>KR6000723A90</t>
  </si>
  <si>
    <t>현대건설304-3</t>
  </si>
  <si>
    <t>KR6000723B65</t>
  </si>
  <si>
    <t>현대건설305-3</t>
  </si>
  <si>
    <t>KR6000723E13</t>
  </si>
  <si>
    <t>현대건설308-2</t>
  </si>
  <si>
    <t>KR6000723F95</t>
  </si>
  <si>
    <t>현대건설310-3(녹)</t>
  </si>
  <si>
    <t>KR6000723G11</t>
  </si>
  <si>
    <t>현대건설311-2(녹)</t>
  </si>
  <si>
    <t>KR6000724F29</t>
  </si>
  <si>
    <t>현대건설309-3</t>
  </si>
  <si>
    <t>KR6001041E24</t>
  </si>
  <si>
    <t>CJ159</t>
  </si>
  <si>
    <t>KR6001042G21</t>
  </si>
  <si>
    <t>CJ160</t>
  </si>
  <si>
    <t>KR6001121F42</t>
  </si>
  <si>
    <t>LX인터내셔널124-1</t>
  </si>
  <si>
    <t>KR6001122C10</t>
  </si>
  <si>
    <t>LX인터내셔널122-2</t>
  </si>
  <si>
    <t>KR6001122F41</t>
  </si>
  <si>
    <t>LX인터내셔널124-2</t>
  </si>
  <si>
    <t>KR6001123C19</t>
  </si>
  <si>
    <t>LX인터내셔널122-3</t>
  </si>
  <si>
    <t>KR6001124D41</t>
  </si>
  <si>
    <t>LX인터내셔널123-3</t>
  </si>
  <si>
    <t>KR6001501G41</t>
  </si>
  <si>
    <t>현대차증권6-1</t>
  </si>
  <si>
    <t>KR6001502E26</t>
  </si>
  <si>
    <t>현대차증권5-2</t>
  </si>
  <si>
    <t>KR6001502G40</t>
  </si>
  <si>
    <t>현대차증권6-2</t>
  </si>
  <si>
    <t>KR6001681G19</t>
  </si>
  <si>
    <t>대상149-1</t>
  </si>
  <si>
    <t>KR6001682C12</t>
  </si>
  <si>
    <t>대상145-2</t>
  </si>
  <si>
    <t>KR6001682E10</t>
  </si>
  <si>
    <t>대상147-2</t>
  </si>
  <si>
    <t>KR6001682F19</t>
  </si>
  <si>
    <t>대상148-2</t>
  </si>
  <si>
    <t>KR6001682G18</t>
  </si>
  <si>
    <t>대상149-2</t>
  </si>
  <si>
    <t>KR6001683C11</t>
  </si>
  <si>
    <t>대상145-3</t>
  </si>
  <si>
    <t>KR6001741F42</t>
  </si>
  <si>
    <t>SK네트웍스186-1</t>
  </si>
  <si>
    <t>KR6001742F41</t>
  </si>
  <si>
    <t>SK네트웍스186-2</t>
  </si>
  <si>
    <t>KR6001743B44</t>
  </si>
  <si>
    <t>SK네트웍스183-3</t>
  </si>
  <si>
    <t>KR6001743D42</t>
  </si>
  <si>
    <t>SK네트웍스185-3</t>
  </si>
  <si>
    <t>KR6001743G49</t>
  </si>
  <si>
    <t>SK네트웍스187-2</t>
  </si>
  <si>
    <t>KR6002381F37</t>
  </si>
  <si>
    <t>케이씨씨78-1</t>
  </si>
  <si>
    <t>KR6002381G28</t>
  </si>
  <si>
    <t>케이씨씨80-1</t>
  </si>
  <si>
    <t>KR6002382E11</t>
  </si>
  <si>
    <t>케이씨씨76-2</t>
  </si>
  <si>
    <t>KR6002382EA2</t>
  </si>
  <si>
    <t>케이씨씨77-2</t>
  </si>
  <si>
    <t>KR6002382F36</t>
  </si>
  <si>
    <t>케이씨씨78-2</t>
  </si>
  <si>
    <t>KR6002382G27</t>
  </si>
  <si>
    <t>케이씨씨80-2</t>
  </si>
  <si>
    <t>KR6002383E10</t>
  </si>
  <si>
    <t>케이씨씨76-3</t>
  </si>
  <si>
    <t>KR6003231G44</t>
  </si>
  <si>
    <t>삼양식품3-1</t>
  </si>
  <si>
    <t>KR6003232E45</t>
  </si>
  <si>
    <t>삼양식품2-2</t>
  </si>
  <si>
    <t>KR6003232G43</t>
  </si>
  <si>
    <t>삼양식품3-2</t>
  </si>
  <si>
    <t>KR6003451F55</t>
  </si>
  <si>
    <t>KB증권47-1</t>
  </si>
  <si>
    <t>KR6003451F97</t>
  </si>
  <si>
    <t>KB증권48-1</t>
  </si>
  <si>
    <t>KR6003451G13</t>
  </si>
  <si>
    <t>KB증권49-1</t>
  </si>
  <si>
    <t>KR6003451G62</t>
  </si>
  <si>
    <t>KB증권50-1</t>
  </si>
  <si>
    <t>KR6003452E97</t>
  </si>
  <si>
    <t>KB증권45-2</t>
  </si>
  <si>
    <t>KR6003452F54</t>
  </si>
  <si>
    <t>KB증권47-2</t>
  </si>
  <si>
    <t>KR6003452G12</t>
  </si>
  <si>
    <t>KB증권49-2</t>
  </si>
  <si>
    <t>KR6003452G61</t>
  </si>
  <si>
    <t>KB증권50-2</t>
  </si>
  <si>
    <t>KR6003453E13</t>
  </si>
  <si>
    <t>KB증권43-3</t>
  </si>
  <si>
    <t>KR6003453E47</t>
  </si>
  <si>
    <t>KB증권44-3</t>
  </si>
  <si>
    <t>KR6003453F20</t>
  </si>
  <si>
    <t>KB증권46-3</t>
  </si>
  <si>
    <t>KR6003453F95</t>
  </si>
  <si>
    <t>KB증권48-3</t>
  </si>
  <si>
    <t>KR6003453G11</t>
  </si>
  <si>
    <t>KB증권49-3</t>
  </si>
  <si>
    <t>KR6003471F44</t>
  </si>
  <si>
    <t>유안타증권90-1</t>
  </si>
  <si>
    <t>KR6003472E28</t>
  </si>
  <si>
    <t>유안타증권89-2</t>
  </si>
  <si>
    <t>KR6003472F43</t>
  </si>
  <si>
    <t>유안타증권90-2</t>
  </si>
  <si>
    <t>KR6003531G17</t>
  </si>
  <si>
    <t>한화투자증권30-1</t>
  </si>
  <si>
    <t>KR6003532E26</t>
  </si>
  <si>
    <t>한화투자증권29-2</t>
  </si>
  <si>
    <t>KR6003532G16</t>
  </si>
  <si>
    <t>한화투자증권30-2</t>
  </si>
  <si>
    <t>KR6003541F32</t>
  </si>
  <si>
    <t>대신증권25-1</t>
  </si>
  <si>
    <t>KR6003541F81</t>
  </si>
  <si>
    <t>대신증권25-3</t>
  </si>
  <si>
    <t>KR6003542E40</t>
  </si>
  <si>
    <t>대신증권24-2</t>
  </si>
  <si>
    <t>KR6003542F31</t>
  </si>
  <si>
    <t>대신증권25-2</t>
  </si>
  <si>
    <t>KR6003542F80</t>
  </si>
  <si>
    <t>대신증권25-4</t>
  </si>
  <si>
    <t>KR6003542G14</t>
  </si>
  <si>
    <t>대신증권26-1</t>
  </si>
  <si>
    <t>KR6003543F89</t>
  </si>
  <si>
    <t>대신증권25-5</t>
  </si>
  <si>
    <t>KR6003543G13</t>
  </si>
  <si>
    <t>대신증권26-2</t>
  </si>
  <si>
    <t>KR6003544G12</t>
  </si>
  <si>
    <t>대신증권26-3</t>
  </si>
  <si>
    <t>KR6003671E76</t>
  </si>
  <si>
    <t>포스코퓨처엠22-1(녹)</t>
  </si>
  <si>
    <t>KR6003671G17</t>
  </si>
  <si>
    <t>포스코퓨처엠23-1</t>
  </si>
  <si>
    <t>KR6003672C44</t>
  </si>
  <si>
    <t>포스코퓨처엠18-2(녹)</t>
  </si>
  <si>
    <t>KR6003672D27</t>
  </si>
  <si>
    <t>포스코퓨처엠19-2(녹)</t>
  </si>
  <si>
    <t>KR6003672D43</t>
  </si>
  <si>
    <t>포스코퓨처엠20-2(녹)</t>
  </si>
  <si>
    <t>KR6003672D92</t>
  </si>
  <si>
    <t>포스코퓨처엠21-2(녹)</t>
  </si>
  <si>
    <t>KR6003672E75</t>
  </si>
  <si>
    <t>포스코퓨처엠22-2</t>
  </si>
  <si>
    <t>KR6003672G16</t>
  </si>
  <si>
    <t>포스코퓨처엠23-2(녹)</t>
  </si>
  <si>
    <t>KR6004021F13</t>
  </si>
  <si>
    <t>현대제철140-1</t>
  </si>
  <si>
    <t>KR6004021F96</t>
  </si>
  <si>
    <t>현대제철141-1</t>
  </si>
  <si>
    <t>KR6004021G12</t>
  </si>
  <si>
    <t>현대제철142-1</t>
  </si>
  <si>
    <t>KR6004022BA8</t>
  </si>
  <si>
    <t>현대제철135-2</t>
  </si>
  <si>
    <t>KR6004022C15</t>
  </si>
  <si>
    <t>현대제철136-2</t>
  </si>
  <si>
    <t>KR6004022E13</t>
  </si>
  <si>
    <t>현대제철138-2</t>
  </si>
  <si>
    <t>KR6004022E96</t>
  </si>
  <si>
    <t>현대제철139-2</t>
  </si>
  <si>
    <t>KR6004022F95</t>
  </si>
  <si>
    <t>현대제철141-2</t>
  </si>
  <si>
    <t>KR6004023976</t>
  </si>
  <si>
    <t>현대제철127-3</t>
  </si>
  <si>
    <t>KR6004023A16</t>
  </si>
  <si>
    <t>현대제철128-3</t>
  </si>
  <si>
    <t>KR6004023B15</t>
  </si>
  <si>
    <t>현대제철132-3(녹)</t>
  </si>
  <si>
    <t>KR6004023BA6</t>
  </si>
  <si>
    <t>현대제철135-3</t>
  </si>
  <si>
    <t>KR6004023C14</t>
  </si>
  <si>
    <t>현대제철136-3</t>
  </si>
  <si>
    <t>KR6004023E12</t>
  </si>
  <si>
    <t>현대제철138-3</t>
  </si>
  <si>
    <t>KR6004051EA1</t>
  </si>
  <si>
    <t>에이치디현대오일뱅크130-1</t>
  </si>
  <si>
    <t>KR6004051F24</t>
  </si>
  <si>
    <t>에이치디현대오일뱅크131-1</t>
  </si>
  <si>
    <t>KR6004051G23</t>
  </si>
  <si>
    <t>에이치디현대오일뱅크132-1</t>
  </si>
  <si>
    <t>KR6004052D66</t>
  </si>
  <si>
    <t>에이치디현대오일뱅크127-2</t>
  </si>
  <si>
    <t>KR6004052E16</t>
  </si>
  <si>
    <t>에이치디현대오일뱅크129-1</t>
  </si>
  <si>
    <t>KR6004052EA9</t>
  </si>
  <si>
    <t>에이치디현대오일뱅크130-2</t>
  </si>
  <si>
    <t>KR6004052F23</t>
  </si>
  <si>
    <t>에이치디현대오일뱅크131-2</t>
  </si>
  <si>
    <t>KR6004052G22</t>
  </si>
  <si>
    <t>에이치디현대오일뱅크132-2</t>
  </si>
  <si>
    <t>KR6004053973</t>
  </si>
  <si>
    <t>에이치디현대오일뱅크120-3</t>
  </si>
  <si>
    <t>KR6004053A27</t>
  </si>
  <si>
    <t>에이치디현대오일뱅크122-3</t>
  </si>
  <si>
    <t>KR6004053A76</t>
  </si>
  <si>
    <t>에이치디현대오일뱅크123-3</t>
  </si>
  <si>
    <t>KR6004053B18</t>
  </si>
  <si>
    <t>에이치디현대오일뱅크125-3(녹)</t>
  </si>
  <si>
    <t>KR6004053D24</t>
  </si>
  <si>
    <t>에이치디현대오일뱅크126-3</t>
  </si>
  <si>
    <t>KR6004053E15</t>
  </si>
  <si>
    <t>에이치디현대오일뱅크129-2</t>
  </si>
  <si>
    <t>KR6004053EA7</t>
  </si>
  <si>
    <t>에이치디현대오일뱅크130-3</t>
  </si>
  <si>
    <t>KR6004053F22</t>
  </si>
  <si>
    <t>에이치디현대오일뱅크131-3</t>
  </si>
  <si>
    <t>KR6004054A26</t>
  </si>
  <si>
    <t>에이치디현대오일뱅크122-4</t>
  </si>
  <si>
    <t>KR6004054B17</t>
  </si>
  <si>
    <t>에이치디현대오일뱅크125-4(녹)</t>
  </si>
  <si>
    <t>KR6004171E12</t>
  </si>
  <si>
    <t>신세계141-1</t>
  </si>
  <si>
    <t>KR6004171F11</t>
  </si>
  <si>
    <t>신세계143-1</t>
  </si>
  <si>
    <t>KR6004171F60</t>
  </si>
  <si>
    <t>신세계144-1</t>
  </si>
  <si>
    <t>KR6004172E11</t>
  </si>
  <si>
    <t>신세계141-2</t>
  </si>
  <si>
    <t>KR6004172EA5</t>
  </si>
  <si>
    <t>신세계142-2</t>
  </si>
  <si>
    <t>KR6004172F10</t>
  </si>
  <si>
    <t>신세계143-2</t>
  </si>
  <si>
    <t>KR6004172F69</t>
  </si>
  <si>
    <t>신세계144-2</t>
  </si>
  <si>
    <t>KR6004172G19</t>
  </si>
  <si>
    <t>신세계145-1</t>
  </si>
  <si>
    <t>KR6004172G68</t>
  </si>
  <si>
    <t>신세계146-1</t>
  </si>
  <si>
    <t>KR6004173G18</t>
  </si>
  <si>
    <t>신세계145-2</t>
  </si>
  <si>
    <t>KR6004173G67</t>
  </si>
  <si>
    <t>신세계146-2</t>
  </si>
  <si>
    <t>KR6004691E39</t>
  </si>
  <si>
    <t>삼천리24</t>
  </si>
  <si>
    <t>KR6004691F46</t>
  </si>
  <si>
    <t>삼천리25-1</t>
  </si>
  <si>
    <t>KR6004691G52</t>
  </si>
  <si>
    <t>삼천리26-1</t>
  </si>
  <si>
    <t>KR6004692F45</t>
  </si>
  <si>
    <t>삼천리25-2</t>
  </si>
  <si>
    <t>KR6004692G51</t>
  </si>
  <si>
    <t>삼천리26-2</t>
  </si>
  <si>
    <t>KR6004941E94</t>
  </si>
  <si>
    <t>하나은행47-09이3갑-05</t>
  </si>
  <si>
    <t>KR6004941EA3</t>
  </si>
  <si>
    <t>하나은행47-10이3갑-02</t>
  </si>
  <si>
    <t>KR6004941EB1</t>
  </si>
  <si>
    <t>하나은행47-11이5갑-04</t>
  </si>
  <si>
    <t>KR6004941EC9</t>
  </si>
  <si>
    <t>하나은행47-12이5갑18이중상환</t>
  </si>
  <si>
    <t>KR6004941F36</t>
  </si>
  <si>
    <t>하나은행48-03이3갑-11</t>
  </si>
  <si>
    <t>KR6004941F44</t>
  </si>
  <si>
    <t>하나은행48-04이2갑-04</t>
  </si>
  <si>
    <t>KR6004941F77</t>
  </si>
  <si>
    <t>하나은행48-07이2갑-03</t>
  </si>
  <si>
    <t>KR6004941F85</t>
  </si>
  <si>
    <t>하나은행48-08이2.5갑-05</t>
  </si>
  <si>
    <t>KR6004941F93</t>
  </si>
  <si>
    <t>하나은행48-09이1.5갑-01</t>
  </si>
  <si>
    <t>KR6004941FA0</t>
  </si>
  <si>
    <t>하나은행48-10이1.5갑-01</t>
  </si>
  <si>
    <t>KR6004941FB8</t>
  </si>
  <si>
    <t>하나은행48-11이2갑-06</t>
  </si>
  <si>
    <t>KR6004941FC6</t>
  </si>
  <si>
    <t>하나은행48-12이1.5갑-01</t>
  </si>
  <si>
    <t>KR6004941G19</t>
  </si>
  <si>
    <t>하나은행49-01이1갑-29</t>
  </si>
  <si>
    <t>KR6004941G27</t>
  </si>
  <si>
    <t>하나은행49-02이1갑-05</t>
  </si>
  <si>
    <t>KR6004941G35</t>
  </si>
  <si>
    <t>하나은행49-03이2갑-03</t>
  </si>
  <si>
    <t>KR6004941G43</t>
  </si>
  <si>
    <t>하나은행49-04이1갑-09</t>
  </si>
  <si>
    <t>KR6004942E93</t>
  </si>
  <si>
    <t>하나은행47-09이5갑-06</t>
  </si>
  <si>
    <t>KR6004942EA1</t>
  </si>
  <si>
    <t>하나은행47-10이3갑-11</t>
  </si>
  <si>
    <t>KR6004942EB9</t>
  </si>
  <si>
    <t>하나은행47-11이5갑-14</t>
  </si>
  <si>
    <t>KR6004942F35</t>
  </si>
  <si>
    <t>하나은행48-03이2갑-12</t>
  </si>
  <si>
    <t>KR6004942F43</t>
  </si>
  <si>
    <t>하나은행48-04이2갑-16</t>
  </si>
  <si>
    <t>KR6004942F50</t>
  </si>
  <si>
    <t>하나은행48-05이2갑-08</t>
  </si>
  <si>
    <t>KR6004942F76</t>
  </si>
  <si>
    <t>하나은행48-07이2갑-08</t>
  </si>
  <si>
    <t>KR6004942F84</t>
  </si>
  <si>
    <t>하나은행48-08이2갑-07</t>
  </si>
  <si>
    <t>KR6004942F92</t>
  </si>
  <si>
    <t>하나은행48-09이2갑-02</t>
  </si>
  <si>
    <t>KR6004942FA8</t>
  </si>
  <si>
    <t>하나은행48-10이1.5갑-13</t>
  </si>
  <si>
    <t>KR6004942G18</t>
  </si>
  <si>
    <t>하나은행49-01이1.5갑-29</t>
  </si>
  <si>
    <t>KR6004942G26</t>
  </si>
  <si>
    <t>하나은행49-02이1갑-09</t>
  </si>
  <si>
    <t>KR6004942G42</t>
  </si>
  <si>
    <t>하나은행49-04이1.5갑-29</t>
  </si>
  <si>
    <t>KR6004943E92</t>
  </si>
  <si>
    <t>하나은행47-09이3갑-10</t>
  </si>
  <si>
    <t>KR6004943EA9</t>
  </si>
  <si>
    <t>하나은행47-10이5갑-22</t>
  </si>
  <si>
    <t>KR6004943EB7</t>
  </si>
  <si>
    <t>하나은행47-11이5갑-21</t>
  </si>
  <si>
    <t>KR6004943F42</t>
  </si>
  <si>
    <t>하나은행48-04이2.5갑-17</t>
  </si>
  <si>
    <t>KR6004943F59</t>
  </si>
  <si>
    <t>하나은행48-05이2갑-12</t>
  </si>
  <si>
    <t>KR6004943F83</t>
  </si>
  <si>
    <t>하나은행48-08이2.5갑-08</t>
  </si>
  <si>
    <t>KR6004943FA6</t>
  </si>
  <si>
    <t>하나은행48-10이1.5갑-14</t>
  </si>
  <si>
    <t>KR6004943G25</t>
  </si>
  <si>
    <t>하나은행49-02이1갑-12</t>
  </si>
  <si>
    <t>KR6004944EA7</t>
  </si>
  <si>
    <t>하나은행47-10이5갑-23</t>
  </si>
  <si>
    <t>KR6004944EB5</t>
  </si>
  <si>
    <t>하나은행47-11이4갑-25</t>
  </si>
  <si>
    <t>KR6004944F74</t>
  </si>
  <si>
    <t>하나은행48-07이2갑-10</t>
  </si>
  <si>
    <t>KR6004944F82</t>
  </si>
  <si>
    <t>하나은행48-08이2.5갑-11</t>
  </si>
  <si>
    <t>KR6004944F90</t>
  </si>
  <si>
    <t>하나은행48-09이3갑-04</t>
  </si>
  <si>
    <t>KR6004944FA4</t>
  </si>
  <si>
    <t>하나은행48-10이3갑-20</t>
  </si>
  <si>
    <t>KR6004944G40</t>
  </si>
  <si>
    <t>하나은행49-04이1갑-30</t>
  </si>
  <si>
    <t>KR6004945EB2</t>
  </si>
  <si>
    <t>하나은행47-11이5갑-29</t>
  </si>
  <si>
    <t>KR6004945F40</t>
  </si>
  <si>
    <t>하나은행48-04이3갑-28</t>
  </si>
  <si>
    <t>KR6004945F57</t>
  </si>
  <si>
    <t>하나은행48-05이2갑-23</t>
  </si>
  <si>
    <t>KR6004945F81</t>
  </si>
  <si>
    <t>하나은행48-08이1.5갑-27</t>
  </si>
  <si>
    <t>KR6004945F99</t>
  </si>
  <si>
    <t>하나은행48-09이2갑-05</t>
  </si>
  <si>
    <t>KR6004945FA1</t>
  </si>
  <si>
    <t>하나은행48-10이3갑-22</t>
  </si>
  <si>
    <t>KR6004945G23</t>
  </si>
  <si>
    <t>하나은행49-02이1.5갑-19</t>
  </si>
  <si>
    <t>KR6004946EA2</t>
  </si>
  <si>
    <t>하나은행47-10이5갑-25</t>
  </si>
  <si>
    <t>KR6004946F49</t>
  </si>
  <si>
    <t>하나은행48-04이2갑-30</t>
  </si>
  <si>
    <t>KR6004946F56</t>
  </si>
  <si>
    <t>하나은행48-05이2갑-29</t>
  </si>
  <si>
    <t>KR6004946F72</t>
  </si>
  <si>
    <t>하나은행48-07이2갑-17</t>
  </si>
  <si>
    <t>KR6004946F80</t>
  </si>
  <si>
    <t>하나은행48-08이2갑-28</t>
  </si>
  <si>
    <t>KR6004946F98</t>
  </si>
  <si>
    <t>하나은행48-09이2.5갑-08</t>
  </si>
  <si>
    <t>KR6004946FA9</t>
  </si>
  <si>
    <t>하나은행48-10이2갑-27</t>
  </si>
  <si>
    <t>KR6004947E98</t>
  </si>
  <si>
    <t>하나은행47-09이4갑-24</t>
  </si>
  <si>
    <t>KR6004947F71</t>
  </si>
  <si>
    <t>하나은행48-07이2갑-18</t>
  </si>
  <si>
    <t>KR6004947F97</t>
  </si>
  <si>
    <t>하나은행48-09이2갑-09</t>
  </si>
  <si>
    <t>KR6004947FA7</t>
  </si>
  <si>
    <t>하나은행48-10이2갑-29</t>
  </si>
  <si>
    <t>KR6004947G21</t>
  </si>
  <si>
    <t>하나은행49-02이1갑-25</t>
  </si>
  <si>
    <t>KR6004948E71</t>
  </si>
  <si>
    <t>하나은행47-07이3갑-31</t>
  </si>
  <si>
    <t>KR6004948E97</t>
  </si>
  <si>
    <t>하나은행47-09이2.5갑-25</t>
  </si>
  <si>
    <t>KR6004948FA5</t>
  </si>
  <si>
    <t>하나은행48-10이3갑-30</t>
  </si>
  <si>
    <t>KR6004948G20</t>
  </si>
  <si>
    <t>하나은행49-02이1.5갑-25</t>
  </si>
  <si>
    <t>KR6004949E96</t>
  </si>
  <si>
    <t>하나은행47-09이4.5갑-26</t>
  </si>
  <si>
    <t>KR6004949EA6</t>
  </si>
  <si>
    <t>하나은행47-10이3갑-30</t>
  </si>
  <si>
    <t>KR6004949F79</t>
  </si>
  <si>
    <t>하나은행48-07이2갑-22</t>
  </si>
  <si>
    <t>KR6004949F95</t>
  </si>
  <si>
    <t>하나은행48-09이1.5갑-11</t>
  </si>
  <si>
    <t>KR600494AF71</t>
  </si>
  <si>
    <t>하나은행48-07이3갑-23</t>
  </si>
  <si>
    <t>KR600494BE97</t>
  </si>
  <si>
    <t>하나은행47-09이3갑-30</t>
  </si>
  <si>
    <t>KR600494BF70</t>
  </si>
  <si>
    <t>하나은행48-07이2.5갑-24</t>
  </si>
  <si>
    <t>KR600494BF96</t>
  </si>
  <si>
    <t>하나은행48-09이1.5갑-23</t>
  </si>
  <si>
    <t>KR600494CF79</t>
  </si>
  <si>
    <t>하나은행48-07이3갑-28</t>
  </si>
  <si>
    <t>KR600494CF95</t>
  </si>
  <si>
    <t>하나은행48-09이2.5갑-24</t>
  </si>
  <si>
    <t>KR600494DF78</t>
  </si>
  <si>
    <t>하나은행48-07이3갑-30</t>
  </si>
  <si>
    <t>KR600494DF94</t>
  </si>
  <si>
    <t>하나은행48-09이1.5갑-25</t>
  </si>
  <si>
    <t>KR600494EF77</t>
  </si>
  <si>
    <t>하나은행48-07이2.5갑-31</t>
  </si>
  <si>
    <t>KR600494EF93</t>
  </si>
  <si>
    <t>하나은행48-09이2갑-26</t>
  </si>
  <si>
    <t>KR600494FF92</t>
  </si>
  <si>
    <t>하나은행48-09이2갑-30</t>
  </si>
  <si>
    <t>KR6005081F41</t>
  </si>
  <si>
    <t>GS칼텍스144-1</t>
  </si>
  <si>
    <t>KR60050829A5</t>
  </si>
  <si>
    <t>GS칼텍스139-2(녹)</t>
  </si>
  <si>
    <t>KR6005082D34</t>
  </si>
  <si>
    <t>GS칼텍스142-2</t>
  </si>
  <si>
    <t>KR6005082E66</t>
  </si>
  <si>
    <t>GS칼텍스143-1</t>
  </si>
  <si>
    <t>KR6005082F40</t>
  </si>
  <si>
    <t>GS칼텍스144-2</t>
  </si>
  <si>
    <t>KR6005083912</t>
  </si>
  <si>
    <t>GS칼텍스138-3</t>
  </si>
  <si>
    <t>KR6005083A28</t>
  </si>
  <si>
    <t>GS칼텍스140-3</t>
  </si>
  <si>
    <t>KR6005083B35</t>
  </si>
  <si>
    <t>GS칼텍스141-3</t>
  </si>
  <si>
    <t>KR6005083E65</t>
  </si>
  <si>
    <t>GS칼텍스143-2</t>
  </si>
  <si>
    <t>KR6005084A27</t>
  </si>
  <si>
    <t>GS칼텍스140-4</t>
  </si>
  <si>
    <t>KR6005084B34</t>
  </si>
  <si>
    <t>GS칼텍스141-4</t>
  </si>
  <si>
    <t>KR6005182F98</t>
  </si>
  <si>
    <t>빙그레35</t>
  </si>
  <si>
    <t>KR6005271F25</t>
  </si>
  <si>
    <t>아이엠뱅크46-02이24A-07</t>
  </si>
  <si>
    <t>KR6005271F90</t>
  </si>
  <si>
    <t>아이엠뱅크46-09이24A-26(녹)</t>
  </si>
  <si>
    <t>KR6005271FA1</t>
  </si>
  <si>
    <t>아이엠뱅크46-10이24A-17</t>
  </si>
  <si>
    <t>KR6005272FA9</t>
  </si>
  <si>
    <t>아이엠뱅크46-10이24A-23</t>
  </si>
  <si>
    <t>KR6005273F64</t>
  </si>
  <si>
    <t>아이엠뱅크46-06이24A-13</t>
  </si>
  <si>
    <t>KR6005273FA7</t>
  </si>
  <si>
    <t>아이엠뱅크46-10이24A-24</t>
  </si>
  <si>
    <t>KR6005281F23</t>
  </si>
  <si>
    <t>부산은행2025-02이2.5A-07</t>
  </si>
  <si>
    <t>KR6005281F49</t>
  </si>
  <si>
    <t>부산은행2025-04이2A-02</t>
  </si>
  <si>
    <t>KR6005281F80</t>
  </si>
  <si>
    <t>부산은행2025-08이3A-11</t>
  </si>
  <si>
    <t>KR6005281FC6</t>
  </si>
  <si>
    <t>부산은행2025-12이1.5A-09</t>
  </si>
  <si>
    <t>KR6005281G14</t>
  </si>
  <si>
    <t>부산은행2026-01이1.5A-14</t>
  </si>
  <si>
    <t>KR6005281G22</t>
  </si>
  <si>
    <t>부산은행2026-02이1A-06</t>
  </si>
  <si>
    <t>KR6005282EB9</t>
  </si>
  <si>
    <t>부산은행2024-11이3A-22</t>
  </si>
  <si>
    <t>KR6005282F97</t>
  </si>
  <si>
    <t>부산은행2025-09이1.5A-17</t>
  </si>
  <si>
    <t>KR6005282FA8</t>
  </si>
  <si>
    <t>부산은행2025-10이3A-20(녹)</t>
  </si>
  <si>
    <t>KR6005282FB6</t>
  </si>
  <si>
    <t>부산은행2025-11이2A-21(녹)</t>
  </si>
  <si>
    <t>KR6005282G39</t>
  </si>
  <si>
    <t>부산은행2026-03이1.5A-12</t>
  </si>
  <si>
    <t>KR6005282G47</t>
  </si>
  <si>
    <t>부산은행2026-04이2A-09</t>
  </si>
  <si>
    <t>KR6005283F13</t>
  </si>
  <si>
    <t>부산은행2025-01이2A-17</t>
  </si>
  <si>
    <t>KR6005283F88</t>
  </si>
  <si>
    <t>부산은행2025-08이1.5A-27</t>
  </si>
  <si>
    <t>KR6005283G53</t>
  </si>
  <si>
    <t>부산은행2026-05이1.5A-14</t>
  </si>
  <si>
    <t>KR6005284G29</t>
  </si>
  <si>
    <t>부산은행2026-02이2A-23</t>
  </si>
  <si>
    <t>KR6005285F45</t>
  </si>
  <si>
    <t>부산은행2025-04이2.5A-30</t>
  </si>
  <si>
    <t>KR6005301E46</t>
  </si>
  <si>
    <t>롯데칠성음료60</t>
  </si>
  <si>
    <t>KR6005301EA9</t>
  </si>
  <si>
    <t>롯데칠성음료61</t>
  </si>
  <si>
    <t>KR6005301F29</t>
  </si>
  <si>
    <t>롯데칠성음료62-1</t>
  </si>
  <si>
    <t>KR6005301F94</t>
  </si>
  <si>
    <t>롯데칠성음료63-1</t>
  </si>
  <si>
    <t>KR6005301G44</t>
  </si>
  <si>
    <t>롯데칠성음료64-1</t>
  </si>
  <si>
    <t>KR6005302F93</t>
  </si>
  <si>
    <t>롯데칠성음료63-2</t>
  </si>
  <si>
    <t>KR6005302G43</t>
  </si>
  <si>
    <t>롯데칠성음료64-2</t>
  </si>
  <si>
    <t>KR60053039A8</t>
  </si>
  <si>
    <t>롯데칠성음료50-3</t>
  </si>
  <si>
    <t>KR6005303B13</t>
  </si>
  <si>
    <t>롯데칠성음료55-3</t>
  </si>
  <si>
    <t>KR6005383A58</t>
  </si>
  <si>
    <t>현대자동차317-3</t>
  </si>
  <si>
    <t>KR6005383B24</t>
  </si>
  <si>
    <t>현대자동차318-3(녹)</t>
  </si>
  <si>
    <t>KR6005441F79</t>
  </si>
  <si>
    <t>현대지에프홀딩스1-1</t>
  </si>
  <si>
    <t>KR6005442F78</t>
  </si>
  <si>
    <t>현대지에프홀딩스1-2</t>
  </si>
  <si>
    <t>KR60054939A8</t>
  </si>
  <si>
    <t>POSCO310-3</t>
  </si>
  <si>
    <t>KR6005941EA2</t>
  </si>
  <si>
    <t>엔에이치투자70-1</t>
  </si>
  <si>
    <t>KR6005941F41</t>
  </si>
  <si>
    <t>엔에이치투자72-1</t>
  </si>
  <si>
    <t>KR6005941F74</t>
  </si>
  <si>
    <t>엔에이치투자73-1</t>
  </si>
  <si>
    <t>KR6005941F90</t>
  </si>
  <si>
    <t>엔에이치투자74-1</t>
  </si>
  <si>
    <t>KR6005941G24</t>
  </si>
  <si>
    <t>엔에이치투자75-1</t>
  </si>
  <si>
    <t>KR6005941G65</t>
  </si>
  <si>
    <t>엔에이치투자76-1</t>
  </si>
  <si>
    <t>KR6005942C43</t>
  </si>
  <si>
    <t>엔에이치투자66-2</t>
  </si>
  <si>
    <t>KR6005942C76</t>
  </si>
  <si>
    <t>엔에이치투자67-2</t>
  </si>
  <si>
    <t>KR6005942E25</t>
  </si>
  <si>
    <t>엔에이치투자69-2</t>
  </si>
  <si>
    <t>KR6005942EA0</t>
  </si>
  <si>
    <t>엔에이치투자70-2</t>
  </si>
  <si>
    <t>KR6005942F40</t>
  </si>
  <si>
    <t>엔에이치투자72-2</t>
  </si>
  <si>
    <t>KR6005942F73</t>
  </si>
  <si>
    <t>엔에이치투자73-2</t>
  </si>
  <si>
    <t>KR6005942F99</t>
  </si>
  <si>
    <t>엔에이치투자74-2</t>
  </si>
  <si>
    <t>KR6005942G23</t>
  </si>
  <si>
    <t>엔에이치투자75-2</t>
  </si>
  <si>
    <t>엔에이치투자76-2</t>
  </si>
  <si>
    <t>KR6005943AB4</t>
  </si>
  <si>
    <t>엔에이치투자62-3</t>
  </si>
  <si>
    <t>KR6005943B43</t>
  </si>
  <si>
    <t>엔에이치투자64-3</t>
  </si>
  <si>
    <t>엔에이치투자76-3</t>
  </si>
  <si>
    <t>KR6006041E98</t>
  </si>
  <si>
    <t>동원산업38</t>
  </si>
  <si>
    <t>KR6006041F14</t>
  </si>
  <si>
    <t>동원산업39-1</t>
  </si>
  <si>
    <t>KR6006042D72</t>
  </si>
  <si>
    <t>동원산업37-2</t>
  </si>
  <si>
    <t>KR6006042F13</t>
  </si>
  <si>
    <t>동원산업39-2</t>
  </si>
  <si>
    <t>KR6006221EA8</t>
  </si>
  <si>
    <t>제주은행24-10이5갑-22</t>
  </si>
  <si>
    <t>KR6006221EC4</t>
  </si>
  <si>
    <t>제주은행24-12이3갑-13</t>
  </si>
  <si>
    <t>KR6006221F32</t>
  </si>
  <si>
    <t>제주은행25-03이3갑-14</t>
  </si>
  <si>
    <t>KR6006801E23</t>
  </si>
  <si>
    <t>미래에셋증권70</t>
  </si>
  <si>
    <t>KR6006801E49</t>
  </si>
  <si>
    <t>미래에셋증권71</t>
  </si>
  <si>
    <t>KR6006801E64</t>
  </si>
  <si>
    <t>미래에셋증권72</t>
  </si>
  <si>
    <t>KR6006801F14</t>
  </si>
  <si>
    <t>미래에셋증권74-1</t>
  </si>
  <si>
    <t>KR6006801FA4</t>
  </si>
  <si>
    <t>미래에셋증권81-1</t>
  </si>
  <si>
    <t>KR6006801G21</t>
  </si>
  <si>
    <t>미래에셋증권82-3</t>
  </si>
  <si>
    <t>KR6006801G47</t>
  </si>
  <si>
    <t>미래에셋증권83-1</t>
  </si>
  <si>
    <t>KR6006802C16</t>
  </si>
  <si>
    <t>미래에셋증권57-2</t>
  </si>
  <si>
    <t>KR6006802F13</t>
  </si>
  <si>
    <t>미래에셋증권74-2</t>
  </si>
  <si>
    <t>KR6006802F70</t>
  </si>
  <si>
    <t>미래에셋증권79</t>
  </si>
  <si>
    <t>KR6006802FA2</t>
  </si>
  <si>
    <t>미래에셋증권81-2</t>
  </si>
  <si>
    <t>KR6006802G46</t>
  </si>
  <si>
    <t>미래에셋증권83-2</t>
  </si>
  <si>
    <t>KR6006802G61</t>
  </si>
  <si>
    <t>미래에셋증권86</t>
  </si>
  <si>
    <t>KR6006803A17</t>
  </si>
  <si>
    <t>미래에셋증권51-3</t>
  </si>
  <si>
    <t>KR6006803B32</t>
  </si>
  <si>
    <t>미래에셋증권56-3</t>
  </si>
  <si>
    <t>KR6006803C15</t>
  </si>
  <si>
    <t>미래에셋증권57-3</t>
  </si>
  <si>
    <t>KR6006803G45</t>
  </si>
  <si>
    <t>미래에셋증권83-3</t>
  </si>
  <si>
    <t>KR6007072C58</t>
  </si>
  <si>
    <t>지에스리테일34-2(사)</t>
  </si>
  <si>
    <t>KR6007072EB2</t>
  </si>
  <si>
    <t>지에스리테일36-2</t>
  </si>
  <si>
    <t>KR6007072F55</t>
  </si>
  <si>
    <t>지에스리테일37-2</t>
  </si>
  <si>
    <t>KR6008271EA1</t>
  </si>
  <si>
    <t>산은캐피탈750</t>
  </si>
  <si>
    <t>KR6008271EB9</t>
  </si>
  <si>
    <t>산은캐피탈754-1</t>
  </si>
  <si>
    <t>KR6008271F11</t>
  </si>
  <si>
    <t>산은캐피탈759-1</t>
  </si>
  <si>
    <t>KR6008271F29</t>
  </si>
  <si>
    <t>산은캐피탈761-1</t>
  </si>
  <si>
    <t>KR6008271F37</t>
  </si>
  <si>
    <t>산은캐피탈762-1</t>
  </si>
  <si>
    <t>KR6008271F45</t>
  </si>
  <si>
    <t>산은캐피탈764-1</t>
  </si>
  <si>
    <t>KR6008271F52</t>
  </si>
  <si>
    <t>산은캐피탈766-1</t>
  </si>
  <si>
    <t>KR6008271F78</t>
  </si>
  <si>
    <t>산은캐피탈770-1</t>
  </si>
  <si>
    <t>KR6008271FA8</t>
  </si>
  <si>
    <t>산은캐피탈775-1</t>
  </si>
  <si>
    <t>KR6008271G28</t>
  </si>
  <si>
    <t>산은캐피탈781-1</t>
  </si>
  <si>
    <t>KR6008271G51</t>
  </si>
  <si>
    <t>산은캐피탈787-1</t>
  </si>
  <si>
    <t>KR6008272F10</t>
  </si>
  <si>
    <t>산은캐피탈759-2</t>
  </si>
  <si>
    <t>KR6008272F36</t>
  </si>
  <si>
    <t>산은캐피탈762-2</t>
  </si>
  <si>
    <t>KR6008272F44</t>
  </si>
  <si>
    <t>산은캐피탈764-2</t>
  </si>
  <si>
    <t>KR6008272F51</t>
  </si>
  <si>
    <t>산은캐피탈766-2</t>
  </si>
  <si>
    <t>KR6008272F69</t>
  </si>
  <si>
    <t>산은캐피탈768-2</t>
  </si>
  <si>
    <t>KR6008272F85</t>
  </si>
  <si>
    <t>산은캐피탈771-2</t>
  </si>
  <si>
    <t>KR6008272FA6</t>
  </si>
  <si>
    <t>산은캐피탈775-2</t>
  </si>
  <si>
    <t>KR6008272G50</t>
  </si>
  <si>
    <t>산은캐피탈787-2</t>
  </si>
  <si>
    <t>KR6008273E36</t>
  </si>
  <si>
    <t>산은캐피탈728-3</t>
  </si>
  <si>
    <t>KR6008273E51</t>
  </si>
  <si>
    <t>산은캐피탈734-3</t>
  </si>
  <si>
    <t>KR6008273EA7</t>
  </si>
  <si>
    <t>산은캐피탈751-2</t>
  </si>
  <si>
    <t>KR6008273F19</t>
  </si>
  <si>
    <t>산은캐피탈760-1</t>
  </si>
  <si>
    <t>KR6008273F50</t>
  </si>
  <si>
    <t>산은캐피탈766-3</t>
  </si>
  <si>
    <t>KR6008273F76</t>
  </si>
  <si>
    <t>산은캐피탈770-3</t>
  </si>
  <si>
    <t>KR6008273F92</t>
  </si>
  <si>
    <t>산은캐피탈773-3(녹)</t>
  </si>
  <si>
    <t>KR6008273G18</t>
  </si>
  <si>
    <t>산은캐피탈780-3</t>
  </si>
  <si>
    <t>KR6008273G34</t>
  </si>
  <si>
    <t>산은캐피탈783-3</t>
  </si>
  <si>
    <t>KR6008273G42</t>
  </si>
  <si>
    <t>산은캐피탈785-3</t>
  </si>
  <si>
    <t>KR6008274D85</t>
  </si>
  <si>
    <t>산은캐피탈713-4</t>
  </si>
  <si>
    <t>KR6008274F18</t>
  </si>
  <si>
    <t>산은캐피탈760-2</t>
  </si>
  <si>
    <t>KR6008274F42</t>
  </si>
  <si>
    <t>산은캐피탈765-1</t>
  </si>
  <si>
    <t>KR6008274F59</t>
  </si>
  <si>
    <t>산은캐피탈767-1</t>
  </si>
  <si>
    <t>KR6008274F67</t>
  </si>
  <si>
    <t>산은캐피탈768-4</t>
  </si>
  <si>
    <t>KR6008274F83</t>
  </si>
  <si>
    <t>산은캐피탈772-1</t>
  </si>
  <si>
    <t>KR6008274G33</t>
  </si>
  <si>
    <t>산은캐피탈783-4</t>
  </si>
  <si>
    <t>KR6008275E91</t>
  </si>
  <si>
    <t>산은캐피탈748-2</t>
  </si>
  <si>
    <t>KR6008275F41</t>
  </si>
  <si>
    <t>산은캐피탈765-2</t>
  </si>
  <si>
    <t>KR6008275F58</t>
  </si>
  <si>
    <t>산은캐피탈767-2</t>
  </si>
  <si>
    <t>KR6008275F74</t>
  </si>
  <si>
    <t>산은캐피탈770-5</t>
  </si>
  <si>
    <t>KR6008275F90</t>
  </si>
  <si>
    <t>산은캐피탈774-1</t>
  </si>
  <si>
    <t>KR6008275FC5</t>
  </si>
  <si>
    <t>산은캐피탈779-2</t>
  </si>
  <si>
    <t>KR6008275G16</t>
  </si>
  <si>
    <t>산은캐피탈780-5</t>
  </si>
  <si>
    <t>KR6008275G24</t>
  </si>
  <si>
    <t>산은캐피탈782-2</t>
  </si>
  <si>
    <t>KR6008275G40</t>
  </si>
  <si>
    <t>산은캐피탈786-1</t>
  </si>
  <si>
    <t>KR6008276D75</t>
  </si>
  <si>
    <t>산은캐피탈711-6</t>
  </si>
  <si>
    <t>KR6008276F40</t>
  </si>
  <si>
    <t>산은캐피탈765-3</t>
  </si>
  <si>
    <t>KR6008276F57</t>
  </si>
  <si>
    <t>산은캐피탈767-3</t>
  </si>
  <si>
    <t>KR6008276G56</t>
  </si>
  <si>
    <t>산은캐피탈788-1</t>
  </si>
  <si>
    <t>KR6008277D90</t>
  </si>
  <si>
    <t>산은캐피탈715-7</t>
  </si>
  <si>
    <t>KR6008277EB6</t>
  </si>
  <si>
    <t>산은캐피탈755-5</t>
  </si>
  <si>
    <t>KR6008277F49</t>
  </si>
  <si>
    <t>산은캐피탈765-4</t>
  </si>
  <si>
    <t>KR6008277F64</t>
  </si>
  <si>
    <t>산은캐피탈769-2</t>
  </si>
  <si>
    <t>KR6008277F80</t>
  </si>
  <si>
    <t>산은캐피탈772-4</t>
  </si>
  <si>
    <t>KR6008277F98</t>
  </si>
  <si>
    <t>산은캐피탈774-3</t>
  </si>
  <si>
    <t>KR6008278E64</t>
  </si>
  <si>
    <t>산은캐피탈740-2</t>
  </si>
  <si>
    <t>KR6008278F89</t>
  </si>
  <si>
    <t>산은캐피탈772-5</t>
  </si>
  <si>
    <t>KR6008278G39</t>
  </si>
  <si>
    <t>산은캐피탈784-3</t>
  </si>
  <si>
    <t>KR600827AF61</t>
  </si>
  <si>
    <t>산은캐피탈769-5</t>
  </si>
  <si>
    <t>KR600827AFB5</t>
  </si>
  <si>
    <t>산은캐피탈777-4</t>
  </si>
  <si>
    <t>KR600827AG37</t>
  </si>
  <si>
    <t>산은캐피탈784-2</t>
  </si>
  <si>
    <t>KR600827BFB3</t>
  </si>
  <si>
    <t>산은캐피탈777-5</t>
  </si>
  <si>
    <t>KR600827CFB1</t>
  </si>
  <si>
    <t>산은캐피탈777-6</t>
  </si>
  <si>
    <t>KR6008561EC1</t>
  </si>
  <si>
    <t>메리츠증권2412-1</t>
  </si>
  <si>
    <t>KR6008561F10</t>
  </si>
  <si>
    <t>메리츠증권2501-1</t>
  </si>
  <si>
    <t>KR6008561F69</t>
  </si>
  <si>
    <t>메리츠증권2506-1</t>
  </si>
  <si>
    <t>KR6008561F93</t>
  </si>
  <si>
    <t>메리츠증권2509-1</t>
  </si>
  <si>
    <t>KR6008561FA2</t>
  </si>
  <si>
    <t>메리츠증권2510-1</t>
  </si>
  <si>
    <t>KR6008561FC8</t>
  </si>
  <si>
    <t>메리츠증권2512-1</t>
  </si>
  <si>
    <t>KR6008561G68</t>
  </si>
  <si>
    <t>메리츠증권2606-1</t>
  </si>
  <si>
    <t>KR6008562E36</t>
  </si>
  <si>
    <t>메리츠증권2403-1</t>
  </si>
  <si>
    <t>KR6008562EA3</t>
  </si>
  <si>
    <t>메리츠증권2410-2</t>
  </si>
  <si>
    <t>KR6008562EB1</t>
  </si>
  <si>
    <t>메리츠증권2411-2</t>
  </si>
  <si>
    <t>KR6008562F68</t>
  </si>
  <si>
    <t>메리츠증권2506-2</t>
  </si>
  <si>
    <t>KR6008562F84</t>
  </si>
  <si>
    <t>메리츠증권2508-2</t>
  </si>
  <si>
    <t>KR6008562F92</t>
  </si>
  <si>
    <t>메리츠증권2509-2</t>
  </si>
  <si>
    <t>KR6008562FA0</t>
  </si>
  <si>
    <t>메리츠증권2510-2</t>
  </si>
  <si>
    <t>KR6008563E92</t>
  </si>
  <si>
    <t>메리츠증권2409-2</t>
  </si>
  <si>
    <t>KR6008563F34</t>
  </si>
  <si>
    <t>메리츠증권2503-1</t>
  </si>
  <si>
    <t>KR6008563F91</t>
  </si>
  <si>
    <t>메리츠증권2509-3</t>
  </si>
  <si>
    <t>KR6008563FA8</t>
  </si>
  <si>
    <t>메리츠증권2510-3</t>
  </si>
  <si>
    <t>KR6008564F33</t>
  </si>
  <si>
    <t>메리츠증권2503-2</t>
  </si>
  <si>
    <t>KR6008671F25</t>
  </si>
  <si>
    <t>신한투자증권2502-1</t>
  </si>
  <si>
    <t>KR6008671F74</t>
  </si>
  <si>
    <t>신한투자증권2507-2</t>
  </si>
  <si>
    <t>KR6008671G40</t>
  </si>
  <si>
    <t>신한투자증권2604-1</t>
  </si>
  <si>
    <t>KR6008672E17</t>
  </si>
  <si>
    <t>신한투자증권2401-2</t>
  </si>
  <si>
    <t>KR6008672E25</t>
  </si>
  <si>
    <t>신한투자증권2402-2</t>
  </si>
  <si>
    <t>KR6008672E33</t>
  </si>
  <si>
    <t>신한투자증권2403-2</t>
  </si>
  <si>
    <t>KR6008672E74</t>
  </si>
  <si>
    <t>신한투자증권2407-2</t>
  </si>
  <si>
    <t>KR6008672F24</t>
  </si>
  <si>
    <t>신한투자증권2502-2</t>
  </si>
  <si>
    <t>KR6008672F73</t>
  </si>
  <si>
    <t>신한투자증권2507-1</t>
  </si>
  <si>
    <t>KR6008672G49</t>
  </si>
  <si>
    <t>신한투자증권2604-2</t>
  </si>
  <si>
    <t>KR6008771F40</t>
  </si>
  <si>
    <t>호텔신라76-1</t>
  </si>
  <si>
    <t>KR6008772F49</t>
  </si>
  <si>
    <t>호텔신라76-2</t>
  </si>
  <si>
    <t>KR6008772G48</t>
  </si>
  <si>
    <t>호텔신라77-1</t>
  </si>
  <si>
    <t>KR6008773A43</t>
  </si>
  <si>
    <t>호텔신라71-3</t>
  </si>
  <si>
    <t>KR6008773E23</t>
  </si>
  <si>
    <t>호텔신라74-2</t>
  </si>
  <si>
    <t>KR6008773G47</t>
  </si>
  <si>
    <t>호텔신라77-2</t>
  </si>
  <si>
    <t>KR6009832C14</t>
  </si>
  <si>
    <t>한화솔루션279-2</t>
  </si>
  <si>
    <t>KR6009832F29</t>
  </si>
  <si>
    <t>한화솔루션292-1</t>
  </si>
  <si>
    <t>KR6009833D61</t>
  </si>
  <si>
    <t>한화솔루션287-3</t>
  </si>
  <si>
    <t>KR6009833F28</t>
  </si>
  <si>
    <t>한화솔루션292-2</t>
  </si>
  <si>
    <t>KR6010121EA4</t>
  </si>
  <si>
    <t>엘에스일렉트릭187-1</t>
  </si>
  <si>
    <t>KR6010121F27</t>
  </si>
  <si>
    <t>엘에스일렉트릭188-1</t>
  </si>
  <si>
    <t>KR6010121FA1</t>
  </si>
  <si>
    <t>엘에스일렉트릭189-1</t>
  </si>
  <si>
    <t>KR6010122C11</t>
  </si>
  <si>
    <t>LSELECTRIC184-2</t>
  </si>
  <si>
    <t>KR6010122EA2</t>
  </si>
  <si>
    <t>엘에스일렉트릭187-2</t>
  </si>
  <si>
    <t>KR6010122F26</t>
  </si>
  <si>
    <t>엘에스일렉트릭188-2</t>
  </si>
  <si>
    <t>KR6010122FA9</t>
  </si>
  <si>
    <t>엘에스일렉트릭189-2</t>
  </si>
  <si>
    <t>KR6010131F41</t>
  </si>
  <si>
    <t>고려아연11-1</t>
  </si>
  <si>
    <t>KR6010131FA0</t>
  </si>
  <si>
    <t>고려아연13-1</t>
  </si>
  <si>
    <t>KR6010132F40</t>
  </si>
  <si>
    <t>고려아연11-2</t>
  </si>
  <si>
    <t>KR6010132FA8</t>
  </si>
  <si>
    <t>고려아연13-2</t>
  </si>
  <si>
    <t>KR6010951C25</t>
  </si>
  <si>
    <t>S-Oil58-1</t>
  </si>
  <si>
    <t>KR6010951D65</t>
  </si>
  <si>
    <t>S-Oil59-1</t>
  </si>
  <si>
    <t>KR6010951E15</t>
  </si>
  <si>
    <t>S-Oil60-1</t>
  </si>
  <si>
    <t>KR6010951EB2</t>
  </si>
  <si>
    <t>S-Oil62-1</t>
  </si>
  <si>
    <t>KR6010951F30</t>
  </si>
  <si>
    <t>S-Oil63-1</t>
  </si>
  <si>
    <t>KR6010951F63</t>
  </si>
  <si>
    <t>S-Oil64-1</t>
  </si>
  <si>
    <t>KR6010951FA1</t>
  </si>
  <si>
    <t>S-Oil65-1</t>
  </si>
  <si>
    <t>KR6010952A34</t>
  </si>
  <si>
    <t>S-Oil56-2</t>
  </si>
  <si>
    <t>KR6010952C24</t>
  </si>
  <si>
    <t>S-Oil58-2</t>
  </si>
  <si>
    <t>KR6010952E14</t>
  </si>
  <si>
    <t>S-Oil60-2</t>
  </si>
  <si>
    <t>KR6010952EB0</t>
  </si>
  <si>
    <t>S-Oil62-2</t>
  </si>
  <si>
    <t>KR6010952F39</t>
  </si>
  <si>
    <t>S-Oil63-2</t>
  </si>
  <si>
    <t>KR6010952F62</t>
  </si>
  <si>
    <t>S-Oil64-2</t>
  </si>
  <si>
    <t>KR6010952FA9</t>
  </si>
  <si>
    <t>S-Oil65-2</t>
  </si>
  <si>
    <t>KR6010953729</t>
  </si>
  <si>
    <t>S-Oil51-3</t>
  </si>
  <si>
    <t>KR6010953968</t>
  </si>
  <si>
    <t>S-Oil54-3</t>
  </si>
  <si>
    <t>KR60109539B9</t>
  </si>
  <si>
    <t>S-Oil55-3</t>
  </si>
  <si>
    <t>KR6010953A33</t>
  </si>
  <si>
    <t>S-Oil56-3</t>
  </si>
  <si>
    <t>KR6010953C23</t>
  </si>
  <si>
    <t>S-Oil58-3(녹)</t>
  </si>
  <si>
    <t>KR6010953D63</t>
  </si>
  <si>
    <t>S-Oil59-3</t>
  </si>
  <si>
    <t>KR6010953E13</t>
  </si>
  <si>
    <t>S-Oil60-3</t>
  </si>
  <si>
    <t>KR6010953E96</t>
  </si>
  <si>
    <t>S-Oil61-3</t>
  </si>
  <si>
    <t>KR6010953EB8</t>
  </si>
  <si>
    <t>S-Oil62-3</t>
  </si>
  <si>
    <t>KR6010953F61</t>
  </si>
  <si>
    <t>S-Oil64-3</t>
  </si>
  <si>
    <t>KR6010953FA7</t>
  </si>
  <si>
    <t>S-Oil65-3</t>
  </si>
  <si>
    <t>KR6010954F37</t>
  </si>
  <si>
    <t>S-Oil63-4</t>
  </si>
  <si>
    <t>KR6011071E26</t>
  </si>
  <si>
    <t>LG이노텍45-1</t>
  </si>
  <si>
    <t>KR6011073A85</t>
  </si>
  <si>
    <t>LG이노텍43-3</t>
  </si>
  <si>
    <t>KR6011073D25</t>
  </si>
  <si>
    <t>LG이노텍44-3</t>
  </si>
  <si>
    <t>KR6011211F34</t>
  </si>
  <si>
    <t>현대위아86-1</t>
  </si>
  <si>
    <t>KR6011212F33</t>
  </si>
  <si>
    <t>현대위아86-2</t>
  </si>
  <si>
    <t>KR6011213F32</t>
  </si>
  <si>
    <t>현대위아86-3</t>
  </si>
  <si>
    <t>KR6011912F44</t>
  </si>
  <si>
    <t>엘엑스판토스3-2</t>
  </si>
  <si>
    <t>KR6012337B76</t>
  </si>
  <si>
    <t>현대모비스144-3(녹)</t>
  </si>
  <si>
    <t>KR6012452E64</t>
  </si>
  <si>
    <t>한화에어로스페이스128-2</t>
  </si>
  <si>
    <t>KR6012453E14</t>
  </si>
  <si>
    <t>한화에어로스페이스127-3</t>
  </si>
  <si>
    <t>KR6012453E63</t>
  </si>
  <si>
    <t>한화에어로스페이스128-3(녹)</t>
  </si>
  <si>
    <t>KR6012453F13</t>
  </si>
  <si>
    <t>한화에어로스페이스129-2</t>
  </si>
  <si>
    <t>KR6012453G12</t>
  </si>
  <si>
    <t>한화에어로스페이스130-2</t>
  </si>
  <si>
    <t>KR6012454F12</t>
  </si>
  <si>
    <t>한화에어로스페이스129-3</t>
  </si>
  <si>
    <t>KR6012454G11</t>
  </si>
  <si>
    <t>한화에어로스페이스130-3(사)</t>
  </si>
  <si>
    <t>KR6015361F17</t>
  </si>
  <si>
    <t>INVENI4-1</t>
  </si>
  <si>
    <t>KR6015362F16</t>
  </si>
  <si>
    <t>INVENI4-2</t>
  </si>
  <si>
    <t>KR6016361F15</t>
  </si>
  <si>
    <t>삼성증권22-1</t>
  </si>
  <si>
    <t>KR6016361F72</t>
  </si>
  <si>
    <t>삼성증권23-1</t>
  </si>
  <si>
    <t>KR6016361G22</t>
  </si>
  <si>
    <t>삼성증권24-1</t>
  </si>
  <si>
    <t>KR6016362C25</t>
  </si>
  <si>
    <t>삼성증권18-2</t>
  </si>
  <si>
    <t>KR6016362E15</t>
  </si>
  <si>
    <t>삼성증권20-2</t>
  </si>
  <si>
    <t>KR6016362E98</t>
  </si>
  <si>
    <t>삼성증권21-2</t>
  </si>
  <si>
    <t>KR6016362F14</t>
  </si>
  <si>
    <t>삼성증권22-2</t>
  </si>
  <si>
    <t>KR6016362F71</t>
  </si>
  <si>
    <t>삼성증권23-2</t>
  </si>
  <si>
    <t>KR6016362G21</t>
  </si>
  <si>
    <t>삼성증권24-2</t>
  </si>
  <si>
    <t>KR6016363B25</t>
  </si>
  <si>
    <t>삼성증권15-3</t>
  </si>
  <si>
    <t>KR6017671E27</t>
  </si>
  <si>
    <t>SK텔레콤88-1</t>
  </si>
  <si>
    <t>KR6017671EC7</t>
  </si>
  <si>
    <t>SK텔레콤89-1</t>
  </si>
  <si>
    <t>KR6017671F26</t>
  </si>
  <si>
    <t>SK텔레콤90-1</t>
  </si>
  <si>
    <t>KR6017671F91</t>
  </si>
  <si>
    <t>SK텔레콤91-1</t>
  </si>
  <si>
    <t>KR6017672348</t>
  </si>
  <si>
    <t>SK텔레콤63-2</t>
  </si>
  <si>
    <t>KR6017672C44</t>
  </si>
  <si>
    <t>SK텔레콤82-2</t>
  </si>
  <si>
    <t>KR6017672C85</t>
  </si>
  <si>
    <t>SK텔레콤83-2(지)</t>
  </si>
  <si>
    <t>KR6017672D27</t>
  </si>
  <si>
    <t>SK텔레콤85-2</t>
  </si>
  <si>
    <t>KR6017672D43</t>
  </si>
  <si>
    <t>SK텔레콤86-2</t>
  </si>
  <si>
    <t>KR6017672DA1</t>
  </si>
  <si>
    <t>SK텔레콤87-2</t>
  </si>
  <si>
    <t>KR6017672E26</t>
  </si>
  <si>
    <t>SK텔레콤88-2</t>
  </si>
  <si>
    <t>KR6017672EC5</t>
  </si>
  <si>
    <t>SK텔레콤89-2</t>
  </si>
  <si>
    <t>KR6017672F90</t>
  </si>
  <si>
    <t>SK텔레콤91-2</t>
  </si>
  <si>
    <t>KR6017673288</t>
  </si>
  <si>
    <t>SK텔레콤62-3</t>
  </si>
  <si>
    <t>KR6017673528</t>
  </si>
  <si>
    <t>SK텔레콤66-3</t>
  </si>
  <si>
    <t>KR6017673577</t>
  </si>
  <si>
    <t>SK텔레콤67-3</t>
  </si>
  <si>
    <t>KR60176735B1</t>
  </si>
  <si>
    <t>SK텔레콤68-3</t>
  </si>
  <si>
    <t>KR6017673890</t>
  </si>
  <si>
    <t>SK텔레콤74-3</t>
  </si>
  <si>
    <t>KR6017673932</t>
  </si>
  <si>
    <t>SK텔레콤75-3</t>
  </si>
  <si>
    <t>KR6017673973</t>
  </si>
  <si>
    <t>SK텔레콤76-3</t>
  </si>
  <si>
    <t>KR6017673A11</t>
  </si>
  <si>
    <t>SK텔레콤78-3</t>
  </si>
  <si>
    <t>KR6017673AA5</t>
  </si>
  <si>
    <t>SK텔레콤79-3</t>
  </si>
  <si>
    <t>KR6017673B10</t>
  </si>
  <si>
    <t>SK텔레콤80-3</t>
  </si>
  <si>
    <t>KR6017673CC7</t>
  </si>
  <si>
    <t>SK텔레콤84-3</t>
  </si>
  <si>
    <t>KR6017673E25</t>
  </si>
  <si>
    <t>SK텔레콤88-3</t>
  </si>
  <si>
    <t>KR6017673F24</t>
  </si>
  <si>
    <t>SK텔레콤90-3</t>
  </si>
  <si>
    <t>KR6017674633</t>
  </si>
  <si>
    <t>SK텔레콤69-4</t>
  </si>
  <si>
    <t>KR6017674666</t>
  </si>
  <si>
    <t>SK텔레콤70-4</t>
  </si>
  <si>
    <t>KR6017674740</t>
  </si>
  <si>
    <t>SK텔레콤71-4</t>
  </si>
  <si>
    <t>KR6017674823</t>
  </si>
  <si>
    <t>SK텔레콤73-4</t>
  </si>
  <si>
    <t>KR6017674930</t>
  </si>
  <si>
    <t>SK텔레콤75-4</t>
  </si>
  <si>
    <t>KR6017674971</t>
  </si>
  <si>
    <t>SK텔레콤76-4</t>
  </si>
  <si>
    <t>KR60176749A4</t>
  </si>
  <si>
    <t>SK텔레콤77-4</t>
  </si>
  <si>
    <t>KR6017674A10</t>
  </si>
  <si>
    <t>SK텔레콤78-4</t>
  </si>
  <si>
    <t>KR6017674B19</t>
  </si>
  <si>
    <t>SK텔레콤80-4</t>
  </si>
  <si>
    <t>KR6017675978</t>
  </si>
  <si>
    <t>SK텔레콤76-5</t>
  </si>
  <si>
    <t>KR6018671E25</t>
  </si>
  <si>
    <t>SK가스41</t>
  </si>
  <si>
    <t>KR6018671F16</t>
  </si>
  <si>
    <t>SK가스42-1</t>
  </si>
  <si>
    <t>KR6018671G15</t>
  </si>
  <si>
    <t>SK가스43-1</t>
  </si>
  <si>
    <t>KR6018672B76</t>
  </si>
  <si>
    <t>SK가스39-2</t>
  </si>
  <si>
    <t>KR6018672G14</t>
  </si>
  <si>
    <t>SK가스43-2</t>
  </si>
  <si>
    <t>KR6018673A35</t>
  </si>
  <si>
    <t>SK가스36-3</t>
  </si>
  <si>
    <t>KR6018673A68</t>
  </si>
  <si>
    <t>SK가스37-3</t>
  </si>
  <si>
    <t>KR6018673B34</t>
  </si>
  <si>
    <t>SK가스38-3</t>
  </si>
  <si>
    <t>KR6018881G45</t>
  </si>
  <si>
    <t>한온시스템16-1</t>
  </si>
  <si>
    <t>KR6018882CA7</t>
  </si>
  <si>
    <t>한온시스템13-2</t>
  </si>
  <si>
    <t>KR6018882D47</t>
  </si>
  <si>
    <t>한온시스템14-2</t>
  </si>
  <si>
    <t>KR6018882G44</t>
  </si>
  <si>
    <t>한온시스템16-2</t>
  </si>
  <si>
    <t>KR6018883B97</t>
  </si>
  <si>
    <t>한온시스템12-3</t>
  </si>
  <si>
    <t>KR60188848B8</t>
  </si>
  <si>
    <t>한온시스템9-4</t>
  </si>
  <si>
    <t>KR6019451F10</t>
  </si>
  <si>
    <t>아이비케이캐피탈321-1</t>
  </si>
  <si>
    <t>KR6019451F28</t>
  </si>
  <si>
    <t>아이비케이캐피탈323-1</t>
  </si>
  <si>
    <t>KR6019451F44</t>
  </si>
  <si>
    <t>아이비케이캐피탈325-1</t>
  </si>
  <si>
    <t>KR6019451F51</t>
  </si>
  <si>
    <t>아이비케이캐피탈327-1</t>
  </si>
  <si>
    <t>KR6019451F77</t>
  </si>
  <si>
    <t>아이비케이캐피탈332-1</t>
  </si>
  <si>
    <t>KR6019451G35</t>
  </si>
  <si>
    <t>아이비케이캐피탈347-1</t>
  </si>
  <si>
    <t>KR6019451G43</t>
  </si>
  <si>
    <t>아이비케이캐피탈350-1</t>
  </si>
  <si>
    <t>KR6019452F27</t>
  </si>
  <si>
    <t>아이비케이캐피탈323-2</t>
  </si>
  <si>
    <t>KR6019452F35</t>
  </si>
  <si>
    <t>아이비케이캐피탈324-2</t>
  </si>
  <si>
    <t>KR6019452F43</t>
  </si>
  <si>
    <t>아이비케이캐피탈325-2</t>
  </si>
  <si>
    <t>KR6019452F50</t>
  </si>
  <si>
    <t>아이비케이캐피탈327-2</t>
  </si>
  <si>
    <t>KR6019452F68</t>
  </si>
  <si>
    <t>아이비케이캐피탈329-2</t>
  </si>
  <si>
    <t>KR6019452F84</t>
  </si>
  <si>
    <t>아이비케이캐피탈334-2</t>
  </si>
  <si>
    <t>KR6019452FA1</t>
  </si>
  <si>
    <t>아이비케이캐피탈338-2</t>
  </si>
  <si>
    <t>KR6019453EA2</t>
  </si>
  <si>
    <t>아이비케이캐피탈315-3</t>
  </si>
  <si>
    <t>KR6019453EB0</t>
  </si>
  <si>
    <t>아이비케이캐피탈317-3</t>
  </si>
  <si>
    <t>KR6019453F59</t>
  </si>
  <si>
    <t>아이비케이캐피탈327-3</t>
  </si>
  <si>
    <t>KR6019453F67</t>
  </si>
  <si>
    <t>아이비케이캐피탈329-3</t>
  </si>
  <si>
    <t>KR6019453F75</t>
  </si>
  <si>
    <t>아이비케이캐피탈332-3</t>
  </si>
  <si>
    <t>KR6019453F83</t>
  </si>
  <si>
    <t>아이비케이캐피탈334-3</t>
  </si>
  <si>
    <t>KR6019453FB7</t>
  </si>
  <si>
    <t>아이비케이캐피탈340-3</t>
  </si>
  <si>
    <t>KR6019453FC5</t>
  </si>
  <si>
    <t>아이비케이캐피탈342-3</t>
  </si>
  <si>
    <t>KR6019453G41</t>
  </si>
  <si>
    <t>아이비케이캐피탈350-3</t>
  </si>
  <si>
    <t>KR6019454E67</t>
  </si>
  <si>
    <t>아이비케이캐피탈304-4</t>
  </si>
  <si>
    <t>KR6019454E75</t>
  </si>
  <si>
    <t>아이비케이캐피탈307-4</t>
  </si>
  <si>
    <t>KR6019454EA0</t>
  </si>
  <si>
    <t>아이비케이캐피탈315-4</t>
  </si>
  <si>
    <t>KR6019454F25</t>
  </si>
  <si>
    <t>아이비케이캐피탈323-4</t>
  </si>
  <si>
    <t>KR6019454F58</t>
  </si>
  <si>
    <t>아이비케이캐피탈327-4</t>
  </si>
  <si>
    <t>KR6019454F66</t>
  </si>
  <si>
    <t>아이비케이캐피탈329-4</t>
  </si>
  <si>
    <t>KR6019454F74</t>
  </si>
  <si>
    <t>아이비케이캐피탈332-4</t>
  </si>
  <si>
    <t>KR6019454F90</t>
  </si>
  <si>
    <t>아이비케이캐피탈336-3</t>
  </si>
  <si>
    <t>KR6019454FA7</t>
  </si>
  <si>
    <t>아이비케이캐피탈339-1(녹)</t>
  </si>
  <si>
    <t>KR6019454G16</t>
  </si>
  <si>
    <t>아이비케이캐피탈344-4</t>
  </si>
  <si>
    <t>KR6019454G24</t>
  </si>
  <si>
    <t>아이비케이캐피탈345-4</t>
  </si>
  <si>
    <t>KR6019454G32</t>
  </si>
  <si>
    <t>아이비케이캐피탈348-1</t>
  </si>
  <si>
    <t>KR6019454G57</t>
  </si>
  <si>
    <t>아이비케이캐피탈352-4</t>
  </si>
  <si>
    <t>KR6019455E58</t>
  </si>
  <si>
    <t>아이비케이캐피탈302-5</t>
  </si>
  <si>
    <t>KR6019455E74</t>
  </si>
  <si>
    <t>아이비케이캐피탈307-5</t>
  </si>
  <si>
    <t>KR6019455E90</t>
  </si>
  <si>
    <t>아이비케이캐피탈312-5</t>
  </si>
  <si>
    <t>KR6019455EA7</t>
  </si>
  <si>
    <t>아이비케이캐피탈315-5</t>
  </si>
  <si>
    <t>KR6019455EC3</t>
  </si>
  <si>
    <t>아이비케이캐피탈318-5</t>
  </si>
  <si>
    <t>KR6019455F40</t>
  </si>
  <si>
    <t>아이비케이캐피탈325-5</t>
  </si>
  <si>
    <t>KR6019455F65</t>
  </si>
  <si>
    <t>아이비케이캐피탈329-5</t>
  </si>
  <si>
    <t>KR6019455F81</t>
  </si>
  <si>
    <t>아이비케이캐피탈335-2</t>
  </si>
  <si>
    <t>KR6019455FC0</t>
  </si>
  <si>
    <t>아이비케이캐피탈342-5</t>
  </si>
  <si>
    <t>KR6019455G56</t>
  </si>
  <si>
    <t>아이비케이캐피탈353</t>
  </si>
  <si>
    <t>KR6019456F56</t>
  </si>
  <si>
    <t>아이비케이캐피탈328-2</t>
  </si>
  <si>
    <t>KR6019456F72</t>
  </si>
  <si>
    <t>아이비케이캐피탈333-2</t>
  </si>
  <si>
    <t>KR6019456G48</t>
  </si>
  <si>
    <t>아이비케이캐피탈351-2</t>
  </si>
  <si>
    <t>KR6019457F48</t>
  </si>
  <si>
    <t>아이비케이캐피탈326-2</t>
  </si>
  <si>
    <t>KR6019457F89</t>
  </si>
  <si>
    <t>아이비케이캐피탈335-4</t>
  </si>
  <si>
    <t>KR6019457F97</t>
  </si>
  <si>
    <t>아이비케이캐피탈337-2</t>
  </si>
  <si>
    <t>KR6019457FB8</t>
  </si>
  <si>
    <t>아이비케이캐피탈341-3</t>
  </si>
  <si>
    <t>KR6019457FC6</t>
  </si>
  <si>
    <t>아이비케이캐피탈342-7</t>
  </si>
  <si>
    <t>KR6019458D72</t>
  </si>
  <si>
    <t>아이비케이캐피탈284-8</t>
  </si>
  <si>
    <t>KR6019458EC7</t>
  </si>
  <si>
    <t>아이비케이캐피탈319-3</t>
  </si>
  <si>
    <t>KR6019458F54</t>
  </si>
  <si>
    <t>아이비케이캐피탈328-4</t>
  </si>
  <si>
    <t>KR6019458F96</t>
  </si>
  <si>
    <t>아이비케이캐피탈337-3</t>
  </si>
  <si>
    <t>KR6019459F79</t>
  </si>
  <si>
    <t>아이비케이캐피탈333-5</t>
  </si>
  <si>
    <t>KR6019459FC2</t>
  </si>
  <si>
    <t>아이비케이캐피탈343-2</t>
  </si>
  <si>
    <t>KR601945AE91</t>
  </si>
  <si>
    <t>아이비케이캐피탈313-5</t>
  </si>
  <si>
    <t>KR601945AF66</t>
  </si>
  <si>
    <t>아이비케이캐피탈331-1</t>
  </si>
  <si>
    <t>KR601945BF65</t>
  </si>
  <si>
    <t>아이비케이캐피탈331-2</t>
  </si>
  <si>
    <t>KR601945CE65</t>
  </si>
  <si>
    <t>아이비케이캐피탈306-5</t>
  </si>
  <si>
    <t>KR601945CF64</t>
  </si>
  <si>
    <t>아이비케이캐피탈331-3</t>
  </si>
  <si>
    <t>KR601945EF62</t>
  </si>
  <si>
    <t>아이비케이캐피탈331-5</t>
  </si>
  <si>
    <t>KR601945GE95</t>
  </si>
  <si>
    <t>아이비케이캐피탈314-5</t>
  </si>
  <si>
    <t>KR601945HE94</t>
  </si>
  <si>
    <t>아이비케이캐피탈314-6</t>
  </si>
  <si>
    <t>KR6019801F41</t>
  </si>
  <si>
    <t>하나캐피탈453-1</t>
  </si>
  <si>
    <t>KR6019801F58</t>
  </si>
  <si>
    <t>하나캐피탈456-1</t>
  </si>
  <si>
    <t>KR6019801F66</t>
  </si>
  <si>
    <t>하나캐피탈458-1</t>
  </si>
  <si>
    <t>KR6019801F82</t>
  </si>
  <si>
    <t>하나캐피탈462-1</t>
  </si>
  <si>
    <t>KR6019801F90</t>
  </si>
  <si>
    <t>하나캐피탈464-1</t>
  </si>
  <si>
    <t>KR6019801G65</t>
  </si>
  <si>
    <t>하나캐피탈482-1</t>
  </si>
  <si>
    <t>KR6019802F57</t>
  </si>
  <si>
    <t>하나캐피탈456-2</t>
  </si>
  <si>
    <t>KR6019802F73</t>
  </si>
  <si>
    <t>하나캐피탈461-1</t>
  </si>
  <si>
    <t>KR6019802FA7</t>
  </si>
  <si>
    <t>하나캐피탈467-1</t>
  </si>
  <si>
    <t>KR6019802FC3</t>
  </si>
  <si>
    <t>하나캐피탈469-2</t>
  </si>
  <si>
    <t>KR6019802G23</t>
  </si>
  <si>
    <t>하나캐피탈474-2</t>
  </si>
  <si>
    <t>KR6019803E40</t>
  </si>
  <si>
    <t>하나캐피탈425-3</t>
  </si>
  <si>
    <t>KR6019803EC4</t>
  </si>
  <si>
    <t>하나캐피탈444-3</t>
  </si>
  <si>
    <t>KR6019803FA5</t>
  </si>
  <si>
    <t>하나캐피탈467-2</t>
  </si>
  <si>
    <t>KR6019803FB3</t>
  </si>
  <si>
    <t>하나캐피탈468-3(녹)</t>
  </si>
  <si>
    <t>KR6019803G48</t>
  </si>
  <si>
    <t>하나캐피탈477-3</t>
  </si>
  <si>
    <t>KR6019804EA6</t>
  </si>
  <si>
    <t>하나캐피탈439-4</t>
  </si>
  <si>
    <t>KR6019804EC2</t>
  </si>
  <si>
    <t>하나캐피탈444-4</t>
  </si>
  <si>
    <t>KR6019804F48</t>
  </si>
  <si>
    <t>하나캐피탈453-4</t>
  </si>
  <si>
    <t>KR6019804F63</t>
  </si>
  <si>
    <t>하나캐피탈458-4</t>
  </si>
  <si>
    <t>KR6019804F89</t>
  </si>
  <si>
    <t>하나캐피탈462-4</t>
  </si>
  <si>
    <t>KR6019804FA3</t>
  </si>
  <si>
    <t>하나캐피탈467-3</t>
  </si>
  <si>
    <t>KR6019804FB1</t>
  </si>
  <si>
    <t>하나캐피탈468-4(녹)</t>
  </si>
  <si>
    <t>KR6019804FC9</t>
  </si>
  <si>
    <t>하나캐피탈469-4</t>
  </si>
  <si>
    <t>KR6019804G13</t>
  </si>
  <si>
    <t>하나캐피탈472-4</t>
  </si>
  <si>
    <t>KR6019804G21</t>
  </si>
  <si>
    <t>하나캐피탈475-1</t>
  </si>
  <si>
    <t>KR6019804G47</t>
  </si>
  <si>
    <t>하나캐피탈478-1</t>
  </si>
  <si>
    <t>KR6019804G54</t>
  </si>
  <si>
    <t>하나캐피탈480-4</t>
  </si>
  <si>
    <t>KR6019804G62</t>
  </si>
  <si>
    <t>하나캐피탈482-4</t>
  </si>
  <si>
    <t>KR6019805E22</t>
  </si>
  <si>
    <t>하나캐피탈420-5</t>
  </si>
  <si>
    <t>KR6019805E55</t>
  </si>
  <si>
    <t>하나캐피탈427-5</t>
  </si>
  <si>
    <t>KR6019805E63</t>
  </si>
  <si>
    <t>하나캐피탈429-5</t>
  </si>
  <si>
    <t>KR6019805E89</t>
  </si>
  <si>
    <t>하나캐피탈433-5</t>
  </si>
  <si>
    <t>KR6019805F39</t>
  </si>
  <si>
    <t>하나캐피탈452-5</t>
  </si>
  <si>
    <t>KR6019805F47</t>
  </si>
  <si>
    <t>하나캐피탈453-5</t>
  </si>
  <si>
    <t>KR6019805F96</t>
  </si>
  <si>
    <t>하나캐피탈464-5</t>
  </si>
  <si>
    <t>KR6019805FC6</t>
  </si>
  <si>
    <t>하나캐피탈469-5</t>
  </si>
  <si>
    <t>KR6019805G12</t>
  </si>
  <si>
    <t>하나캐피탈472-5</t>
  </si>
  <si>
    <t>KR6019805G20</t>
  </si>
  <si>
    <t>하나캐피탈475-2</t>
  </si>
  <si>
    <t>KR6019806E39</t>
  </si>
  <si>
    <t>하나캐피탈423-6</t>
  </si>
  <si>
    <t>KR6019806EA1</t>
  </si>
  <si>
    <t>하나캐피탈439-6</t>
  </si>
  <si>
    <t>KR6019806F12</t>
  </si>
  <si>
    <t>하나캐피탈447-5</t>
  </si>
  <si>
    <t>KR6019806F46</t>
  </si>
  <si>
    <t>하나캐피탈454-1(지)</t>
  </si>
  <si>
    <t>KR6019806F79</t>
  </si>
  <si>
    <t>하나캐피탈461-5</t>
  </si>
  <si>
    <t>KR6019806F87</t>
  </si>
  <si>
    <t>하나캐피탈463-1</t>
  </si>
  <si>
    <t>KR6019806G29</t>
  </si>
  <si>
    <t>하나캐피탈475-3</t>
  </si>
  <si>
    <t>KR6019806G52</t>
  </si>
  <si>
    <t>하나캐피탈480-6</t>
  </si>
  <si>
    <t>KR6019807E46</t>
  </si>
  <si>
    <t>하나캐피탈426-4</t>
  </si>
  <si>
    <t>KR6019807F11</t>
  </si>
  <si>
    <t>하나캐피탈447-6</t>
  </si>
  <si>
    <t>KR6019807F29</t>
  </si>
  <si>
    <t>하나캐피탈451-4</t>
  </si>
  <si>
    <t>KR6019807F45</t>
  </si>
  <si>
    <t>하나캐피탈454-2(지)</t>
  </si>
  <si>
    <t>KR6019807F52</t>
  </si>
  <si>
    <t>하나캐피탈457-3</t>
  </si>
  <si>
    <t>KR6019807G36</t>
  </si>
  <si>
    <t>하나캐피탈476-7</t>
  </si>
  <si>
    <t>KR6019808F69</t>
  </si>
  <si>
    <t>하나캐피탈459-3</t>
  </si>
  <si>
    <t>KR6019808F93</t>
  </si>
  <si>
    <t>하나캐피탈465-3</t>
  </si>
  <si>
    <t>KR6019809E51</t>
  </si>
  <si>
    <t>하나캐피탈428-4</t>
  </si>
  <si>
    <t>KR6019809EA5</t>
  </si>
  <si>
    <t>하나캐피탈440-3(지)</t>
  </si>
  <si>
    <t>KR6019809EB3</t>
  </si>
  <si>
    <t>하나캐피탈443-3</t>
  </si>
  <si>
    <t>KR6019809F27</t>
  </si>
  <si>
    <t>하나캐피탈451-6</t>
  </si>
  <si>
    <t>KR6019809F92</t>
  </si>
  <si>
    <t>하나캐피탈465-4</t>
  </si>
  <si>
    <t>KR6019809FC8</t>
  </si>
  <si>
    <t>하나캐피탈470-3</t>
  </si>
  <si>
    <t>KR6019809G42</t>
  </si>
  <si>
    <t>하나캐피탈478-6</t>
  </si>
  <si>
    <t>KR601980AE71</t>
  </si>
  <si>
    <t>하나캐피탈432-3</t>
  </si>
  <si>
    <t>KR601980AEB4</t>
  </si>
  <si>
    <t>하나캐피탈443-4</t>
  </si>
  <si>
    <t>KR601980AF21</t>
  </si>
  <si>
    <t>하나캐피탈451-7</t>
  </si>
  <si>
    <t>KR601980AF47</t>
  </si>
  <si>
    <t>하나캐피탈455-1</t>
  </si>
  <si>
    <t>KR601980AF88</t>
  </si>
  <si>
    <t>하나캐피탈463-5</t>
  </si>
  <si>
    <t>KR601980AG12</t>
  </si>
  <si>
    <t>하나캐피탈473-5</t>
  </si>
  <si>
    <t>KR601980AG46</t>
  </si>
  <si>
    <t>하나캐피탈479-1</t>
  </si>
  <si>
    <t>KR601980BE70</t>
  </si>
  <si>
    <t>하나캐피탈432-4</t>
  </si>
  <si>
    <t>KR601980BF12</t>
  </si>
  <si>
    <t>하나캐피탈448-4</t>
  </si>
  <si>
    <t>KR601980CEB0</t>
  </si>
  <si>
    <t>하나캐피탈443-6</t>
  </si>
  <si>
    <t>KR601980CG51</t>
  </si>
  <si>
    <t>하나캐피탈481-5(녹)</t>
  </si>
  <si>
    <t>KR601980DF44</t>
  </si>
  <si>
    <t>하나캐피탈455-4</t>
  </si>
  <si>
    <t>KR601980DF93</t>
  </si>
  <si>
    <t>하나캐피탈466-4</t>
  </si>
  <si>
    <t>KR601980EE10</t>
  </si>
  <si>
    <t>하나캐피탈417-8</t>
  </si>
  <si>
    <t>KR601980EG59</t>
  </si>
  <si>
    <t>하나캐피탈481-7(녹)</t>
  </si>
  <si>
    <t>KR601980FF18</t>
  </si>
  <si>
    <t>하나캐피탈448-8</t>
  </si>
  <si>
    <t>KR601980GE91</t>
  </si>
  <si>
    <t>하나캐피탈438-4(지)</t>
  </si>
  <si>
    <t>KR601980HF16</t>
  </si>
  <si>
    <t>하나캐피탈448-1</t>
  </si>
  <si>
    <t>KR601980JE98</t>
  </si>
  <si>
    <t>하나캐피탈438-6(지)</t>
  </si>
  <si>
    <t>KR601980KE95</t>
  </si>
  <si>
    <t>하나캐피탈438-7(지)</t>
  </si>
  <si>
    <t>KR6021241E20</t>
  </si>
  <si>
    <t>코웨이6-1</t>
  </si>
  <si>
    <t>KR6021241F94</t>
  </si>
  <si>
    <t>코웨이8-1</t>
  </si>
  <si>
    <t>KR6021241G36</t>
  </si>
  <si>
    <t>코웨이9-1</t>
  </si>
  <si>
    <t>KR6021242C13</t>
  </si>
  <si>
    <t>코웨이5-2</t>
  </si>
  <si>
    <t>KR6021242F10</t>
  </si>
  <si>
    <t>코웨이7-2</t>
  </si>
  <si>
    <t>KR6021242F93</t>
  </si>
  <si>
    <t>코웨이8-2</t>
  </si>
  <si>
    <t>KR6021242G35</t>
  </si>
  <si>
    <t>코웨이9-2</t>
  </si>
  <si>
    <t>KR6021243G34</t>
  </si>
  <si>
    <t>코웨이9-3</t>
  </si>
  <si>
    <t>KR6021961F50</t>
  </si>
  <si>
    <t>케이비캐피탈557-1</t>
  </si>
  <si>
    <t>KR6021961F76</t>
  </si>
  <si>
    <t>케이비캐피탈562-1</t>
  </si>
  <si>
    <t>KR6021961FA7</t>
  </si>
  <si>
    <t>케이비캐피탈568-1</t>
  </si>
  <si>
    <t>KR6021961FC3</t>
  </si>
  <si>
    <t>케이비캐피탈571-1(사)</t>
  </si>
  <si>
    <t>KR6021961G59</t>
  </si>
  <si>
    <t>케이비캐피탈583-1</t>
  </si>
  <si>
    <t>KR6021962F34</t>
  </si>
  <si>
    <t>케이비캐피탈554-2</t>
  </si>
  <si>
    <t>KR6021962G25</t>
  </si>
  <si>
    <t>케이비캐피탈575-2</t>
  </si>
  <si>
    <t>KR6021963E26</t>
  </si>
  <si>
    <t>케이비캐피탈529-3</t>
  </si>
  <si>
    <t>KR6021963E67</t>
  </si>
  <si>
    <t>케이비캐피탈538-3(지)</t>
  </si>
  <si>
    <t>KR6021963EC2</t>
  </si>
  <si>
    <t>케이비캐피탈549-3</t>
  </si>
  <si>
    <t>KR6021963F58</t>
  </si>
  <si>
    <t>케이비캐피탈557-3</t>
  </si>
  <si>
    <t>KR6021963F74</t>
  </si>
  <si>
    <t>케이비캐피탈562-3</t>
  </si>
  <si>
    <t>KR6021963F82</t>
  </si>
  <si>
    <t>케이비캐피탈566-3</t>
  </si>
  <si>
    <t>KR6021963G16</t>
  </si>
  <si>
    <t>케이비캐피탈573-2</t>
  </si>
  <si>
    <t>KR6021963G24</t>
  </si>
  <si>
    <t>케이비캐피탈576-1</t>
  </si>
  <si>
    <t>KR6021963G57</t>
  </si>
  <si>
    <t>케이비캐피탈583-3</t>
  </si>
  <si>
    <t>KR6021964E58</t>
  </si>
  <si>
    <t>케이비캐피탈535-4</t>
  </si>
  <si>
    <t>KR6021964E66</t>
  </si>
  <si>
    <t>케이비캐피탈538-4(지)</t>
  </si>
  <si>
    <t>KR6021964EB2</t>
  </si>
  <si>
    <t>케이비캐피탈547-4</t>
  </si>
  <si>
    <t>KR6021964F16</t>
  </si>
  <si>
    <t>케이비캐피탈551-4</t>
  </si>
  <si>
    <t>KR6021964F24</t>
  </si>
  <si>
    <t>케이비캐피탈553-4</t>
  </si>
  <si>
    <t>KR6021964F65</t>
  </si>
  <si>
    <t>케이비캐피탈559-4(녹)</t>
  </si>
  <si>
    <t>KR6021964F73</t>
  </si>
  <si>
    <t>케이비캐피탈562-4</t>
  </si>
  <si>
    <t>KR6021964F81</t>
  </si>
  <si>
    <t>케이비캐피탈566-4</t>
  </si>
  <si>
    <t>KR6021964G15</t>
  </si>
  <si>
    <t>케이비캐피탈573-3</t>
  </si>
  <si>
    <t>KR6021965D41</t>
  </si>
  <si>
    <t>케이비캐피탈506-5</t>
  </si>
  <si>
    <t>KR6021965D90</t>
  </si>
  <si>
    <t>케이비캐피탈517-5</t>
  </si>
  <si>
    <t>KR6021965E57</t>
  </si>
  <si>
    <t>케이비캐피탈535-5</t>
  </si>
  <si>
    <t>KR6021965EC7</t>
  </si>
  <si>
    <t>케이비캐피탈549-5</t>
  </si>
  <si>
    <t>KR6021965F56</t>
  </si>
  <si>
    <t>케이비캐피탈558-1</t>
  </si>
  <si>
    <t>KR6021965F64</t>
  </si>
  <si>
    <t>케이비캐피탈560-1</t>
  </si>
  <si>
    <t>KR6021965G14</t>
  </si>
  <si>
    <t>케이비캐피탈574-1</t>
  </si>
  <si>
    <t>KR6021965G22</t>
  </si>
  <si>
    <t>케이비캐피탈576-3</t>
  </si>
  <si>
    <t>KR6021965G30</t>
  </si>
  <si>
    <t>케이비캐피탈578-5</t>
  </si>
  <si>
    <t>KR6021965G48</t>
  </si>
  <si>
    <t>케이비캐피탈581-1</t>
  </si>
  <si>
    <t>KR6021966E72</t>
  </si>
  <si>
    <t>케이비캐피탈539-6</t>
  </si>
  <si>
    <t>KR6021966F89</t>
  </si>
  <si>
    <t>케이비캐피탈567-2</t>
  </si>
  <si>
    <t>KR6021966FB4</t>
  </si>
  <si>
    <t>케이비캐피탈570-3</t>
  </si>
  <si>
    <t>KR6021966G21</t>
  </si>
  <si>
    <t>케이비캐피탈576-4</t>
  </si>
  <si>
    <t>KR6021966G39</t>
  </si>
  <si>
    <t>케이비캐피탈578-6</t>
  </si>
  <si>
    <t>KR6021967D72</t>
  </si>
  <si>
    <t>케이비캐피탈513-7</t>
  </si>
  <si>
    <t>KR6021967E30</t>
  </si>
  <si>
    <t>케이비캐피탈531-7</t>
  </si>
  <si>
    <t>KR6021967E48</t>
  </si>
  <si>
    <t>케이비캐피탈533-7</t>
  </si>
  <si>
    <t>KR6021967E71</t>
  </si>
  <si>
    <t>케이비캐피탈539-7</t>
  </si>
  <si>
    <t>KR6021967EC3</t>
  </si>
  <si>
    <t>케이비캐피탈549-7</t>
  </si>
  <si>
    <t>KR6021967F70</t>
  </si>
  <si>
    <t>케이비캐피탈564-2</t>
  </si>
  <si>
    <t>KR6021967F88</t>
  </si>
  <si>
    <t>케이비캐피탈567-3</t>
  </si>
  <si>
    <t>KR6021967G20</t>
  </si>
  <si>
    <t>케이비캐피탈577-1</t>
  </si>
  <si>
    <t>KR6021967G38</t>
  </si>
  <si>
    <t>케이비캐피탈578-7</t>
  </si>
  <si>
    <t>KR6021967G46</t>
  </si>
  <si>
    <t>케이비캐피탈581-3</t>
  </si>
  <si>
    <t>KR6021967G53</t>
  </si>
  <si>
    <t>케이비캐피탈584-4</t>
  </si>
  <si>
    <t>KR6021968D89</t>
  </si>
  <si>
    <t>케이비캐피탈515-8</t>
  </si>
  <si>
    <t>KR6021968FC8</t>
  </si>
  <si>
    <t>케이비캐피탈571-8(사)</t>
  </si>
  <si>
    <t>KR6021968G11</t>
  </si>
  <si>
    <t>케이비캐피탈574-4</t>
  </si>
  <si>
    <t>KR6021968G45</t>
  </si>
  <si>
    <t>케이비캐피탈582-1</t>
  </si>
  <si>
    <t>KR6021969F86</t>
  </si>
  <si>
    <t>케이비캐피탈567-5</t>
  </si>
  <si>
    <t>KR6021969G10</t>
  </si>
  <si>
    <t>케이비캐피탈574-5</t>
  </si>
  <si>
    <t>KR6021969G28</t>
  </si>
  <si>
    <t>케이비캐피탈577-2</t>
  </si>
  <si>
    <t>KR602196AD70</t>
  </si>
  <si>
    <t>케이비캐피탈514-3</t>
  </si>
  <si>
    <t>KR602196AE46</t>
  </si>
  <si>
    <t>케이비캐피탈534-3</t>
  </si>
  <si>
    <t>KR602196AEB6</t>
  </si>
  <si>
    <t>케이비캐피탈548-6</t>
  </si>
  <si>
    <t>KR602196AF86</t>
  </si>
  <si>
    <t>케이비캐피탈567-6</t>
  </si>
  <si>
    <t>KR602196AFC1</t>
  </si>
  <si>
    <t>케이비캐피탈572-1</t>
  </si>
  <si>
    <t>KR602196AG10</t>
  </si>
  <si>
    <t>케이비캐피탈574-6</t>
  </si>
  <si>
    <t>KR602196AG28</t>
  </si>
  <si>
    <t>케이비캐피탈577-4</t>
  </si>
  <si>
    <t>KR602196AG36</t>
  </si>
  <si>
    <t>케이비캐피탈579-3</t>
  </si>
  <si>
    <t>KR602196AG44</t>
  </si>
  <si>
    <t>케이비캐피탈582-3</t>
  </si>
  <si>
    <t>KR602196BD79</t>
  </si>
  <si>
    <t>케이비캐피탈514-4</t>
  </si>
  <si>
    <t>KR602196BE52</t>
  </si>
  <si>
    <t>케이비캐피탈536-6</t>
  </si>
  <si>
    <t>KR602196BEA6</t>
  </si>
  <si>
    <t>케이비캐피탈546-11</t>
  </si>
  <si>
    <t>KR602196BF69</t>
  </si>
  <si>
    <t>케이비캐피탈560-7</t>
  </si>
  <si>
    <t>KR602196BFC9</t>
  </si>
  <si>
    <t>케이비캐피탈572-2</t>
  </si>
  <si>
    <t>KR602196BG27</t>
  </si>
  <si>
    <t>케이비캐피탈577-5</t>
  </si>
  <si>
    <t>KR602196CD45</t>
  </si>
  <si>
    <t>케이비캐피탈508-5</t>
  </si>
  <si>
    <t>KR602196CE51</t>
  </si>
  <si>
    <t>케이비캐피탈537-1</t>
  </si>
  <si>
    <t>KR602196CF19</t>
  </si>
  <si>
    <t>케이비캐피탈552-6</t>
  </si>
  <si>
    <t>KR602196CG34</t>
  </si>
  <si>
    <t>케이비캐피탈579-5</t>
  </si>
  <si>
    <t>KR602196CG42</t>
  </si>
  <si>
    <t>케이비캐피탈582-5</t>
  </si>
  <si>
    <t>KR602196DE35</t>
  </si>
  <si>
    <t>케이비캐피탈532-6</t>
  </si>
  <si>
    <t>KR602196DF42</t>
  </si>
  <si>
    <t>케이비캐피탈556-7</t>
  </si>
  <si>
    <t>KR602196DFC5</t>
  </si>
  <si>
    <t>케이비캐피탈572-4</t>
  </si>
  <si>
    <t>KR602196EE59</t>
  </si>
  <si>
    <t>케이비캐피탈537-3</t>
  </si>
  <si>
    <t>KR602196EEB8</t>
  </si>
  <si>
    <t>케이비캐피탈548-10</t>
  </si>
  <si>
    <t>KR602196EFC3</t>
  </si>
  <si>
    <t>케이비캐피탈572-5</t>
  </si>
  <si>
    <t>KR602196FCB9</t>
  </si>
  <si>
    <t>케이비캐피탈502-3</t>
  </si>
  <si>
    <t>KR602196FE58</t>
  </si>
  <si>
    <t>케이비캐피탈537-4</t>
  </si>
  <si>
    <t>KR602196FE74</t>
  </si>
  <si>
    <t>케이비캐피탈540-8</t>
  </si>
  <si>
    <t>KR602196FEC3</t>
  </si>
  <si>
    <t>케이비캐피탈550-8</t>
  </si>
  <si>
    <t>KR602196HE98</t>
  </si>
  <si>
    <t>케이비캐피탈545-5</t>
  </si>
  <si>
    <t>KR602196JE96</t>
  </si>
  <si>
    <t>케이비캐피탈545-6</t>
  </si>
  <si>
    <t>KR602196KE93</t>
  </si>
  <si>
    <t>케이비캐피탈545-7</t>
  </si>
  <si>
    <t>KR602196LE92</t>
  </si>
  <si>
    <t>케이비캐피탈545-8</t>
  </si>
  <si>
    <t>KR602196LEC1</t>
  </si>
  <si>
    <t>케이비캐피탈550-13</t>
  </si>
  <si>
    <t>KR602196ME75</t>
  </si>
  <si>
    <t>케이비캐피탈541-6</t>
  </si>
  <si>
    <t>KR6023531F40</t>
  </si>
  <si>
    <t>롯데쇼핑105-1</t>
  </si>
  <si>
    <t>KR6023531G15</t>
  </si>
  <si>
    <t>롯데쇼핑108-1</t>
  </si>
  <si>
    <t>KR6023532A93</t>
  </si>
  <si>
    <t>롯데쇼핑88-2</t>
  </si>
  <si>
    <t>KR6023532E16</t>
  </si>
  <si>
    <t>롯데쇼핑98-2</t>
  </si>
  <si>
    <t>KR6023532E40</t>
  </si>
  <si>
    <t>롯데쇼핑99-2</t>
  </si>
  <si>
    <t>KR6023532F49</t>
  </si>
  <si>
    <t>롯데쇼핑105-2</t>
  </si>
  <si>
    <t>KR6023532F98</t>
  </si>
  <si>
    <t>롯데쇼핑106-2</t>
  </si>
  <si>
    <t>KR6023532G14</t>
  </si>
  <si>
    <t>롯데쇼핑108-2</t>
  </si>
  <si>
    <t>KR6023532G63</t>
  </si>
  <si>
    <t>롯데쇼핑109-2</t>
  </si>
  <si>
    <t>KR6023533856</t>
  </si>
  <si>
    <t>롯데쇼핑77-3</t>
  </si>
  <si>
    <t>KR6023533989</t>
  </si>
  <si>
    <t>롯데쇼핑83-3</t>
  </si>
  <si>
    <t>KR6023533E49</t>
  </si>
  <si>
    <t>롯데쇼핑99-3</t>
  </si>
  <si>
    <t>KR6023781EB8</t>
  </si>
  <si>
    <t>신한캐피탈503-1</t>
  </si>
  <si>
    <t>KR6023781F39</t>
  </si>
  <si>
    <t>신한캐피탈508-1</t>
  </si>
  <si>
    <t>KR6023781F62</t>
  </si>
  <si>
    <t>신한캐피탈515-1</t>
  </si>
  <si>
    <t>KR6023781F70</t>
  </si>
  <si>
    <t>신한캐피탈517-1</t>
  </si>
  <si>
    <t>KR6023781F88</t>
  </si>
  <si>
    <t>신한캐피탈518-1</t>
  </si>
  <si>
    <t>KR6023781G53</t>
  </si>
  <si>
    <t>신한캐피탈528-1</t>
  </si>
  <si>
    <t>KR6023782E39</t>
  </si>
  <si>
    <t>신한캐피탈496-2</t>
  </si>
  <si>
    <t>KR6023782F12</t>
  </si>
  <si>
    <t>신한캐피탈507-2</t>
  </si>
  <si>
    <t>KR6023782F38</t>
  </si>
  <si>
    <t>신한캐피탈508-2</t>
  </si>
  <si>
    <t>KR6023782F46</t>
  </si>
  <si>
    <t>신한캐피탈510-2</t>
  </si>
  <si>
    <t>KR6023782F61</t>
  </si>
  <si>
    <t>신한캐피탈515-2</t>
  </si>
  <si>
    <t>KR6023782F79</t>
  </si>
  <si>
    <t>신한캐피탈517-2</t>
  </si>
  <si>
    <t>KR6023782F95</t>
  </si>
  <si>
    <t>신한캐피탈520-2</t>
  </si>
  <si>
    <t>KR6023782FA5</t>
  </si>
  <si>
    <t>신한캐피탈522-2</t>
  </si>
  <si>
    <t>KR6023782G11</t>
  </si>
  <si>
    <t>신한캐피탈524-2</t>
  </si>
  <si>
    <t>KR6023782G52</t>
  </si>
  <si>
    <t>신한캐피탈528-2</t>
  </si>
  <si>
    <t>KR6023783E38</t>
  </si>
  <si>
    <t>신한캐피탈496-3</t>
  </si>
  <si>
    <t>KR6023783E53</t>
  </si>
  <si>
    <t>신한캐피탈498-3</t>
  </si>
  <si>
    <t>KR6023783E87</t>
  </si>
  <si>
    <t>신한캐피탈500-2</t>
  </si>
  <si>
    <t>KR6023783EC2</t>
  </si>
  <si>
    <t>신한캐피탈505-3</t>
  </si>
  <si>
    <t>KR6023783F37</t>
  </si>
  <si>
    <t>신한캐피탈508-3</t>
  </si>
  <si>
    <t>KR6023783F45</t>
  </si>
  <si>
    <t>신한캐피탈510-3</t>
  </si>
  <si>
    <t>KR6023783F52</t>
  </si>
  <si>
    <t>신한캐피탈513-3</t>
  </si>
  <si>
    <t>KR6023783F94</t>
  </si>
  <si>
    <t>신한캐피탈520-3</t>
  </si>
  <si>
    <t>KR6023783FA3</t>
  </si>
  <si>
    <t>신한캐피탈522-3</t>
  </si>
  <si>
    <t>KR6023783FC9</t>
  </si>
  <si>
    <t>신한캐피탈523-3</t>
  </si>
  <si>
    <t>KR6023783G36</t>
  </si>
  <si>
    <t>신한캐피탈525-3</t>
  </si>
  <si>
    <t>KR6023783G44</t>
  </si>
  <si>
    <t>신한캐피탈526-3</t>
  </si>
  <si>
    <t>KR6023783G51</t>
  </si>
  <si>
    <t>신한캐피탈528-3</t>
  </si>
  <si>
    <t>KR6023784E29</t>
  </si>
  <si>
    <t>신한캐피탈495-4</t>
  </si>
  <si>
    <t>KR6023784F36</t>
  </si>
  <si>
    <t>신한캐피탈508-4</t>
  </si>
  <si>
    <t>KR6023784F51</t>
  </si>
  <si>
    <t>신한캐피탈513-4</t>
  </si>
  <si>
    <t>KR6023784F69</t>
  </si>
  <si>
    <t>신한캐피탈515-4</t>
  </si>
  <si>
    <t>KR6023784F85</t>
  </si>
  <si>
    <t>신한캐피탈519-2</t>
  </si>
  <si>
    <t>KR6023784F93</t>
  </si>
  <si>
    <t>신한캐피탈520-4</t>
  </si>
  <si>
    <t>KR6023784FC7</t>
  </si>
  <si>
    <t>신한캐피탈523-4</t>
  </si>
  <si>
    <t>KR6023784G43</t>
  </si>
  <si>
    <t>신한캐피탈527-1</t>
  </si>
  <si>
    <t>KR6023784G68</t>
  </si>
  <si>
    <t>신한캐피탈529-4</t>
  </si>
  <si>
    <t>KR6023785E10</t>
  </si>
  <si>
    <t>신한캐피탈494-3</t>
  </si>
  <si>
    <t>KR6023785E51</t>
  </si>
  <si>
    <t>신한캐피탈498-5</t>
  </si>
  <si>
    <t>KR6023785EB9</t>
  </si>
  <si>
    <t>신한캐피탈504-2</t>
  </si>
  <si>
    <t>KR6023785EC7</t>
  </si>
  <si>
    <t>신한캐피탈505-5</t>
  </si>
  <si>
    <t>KR6023785F19</t>
  </si>
  <si>
    <t>신한캐피탈507-5</t>
  </si>
  <si>
    <t>KR6023785F35</t>
  </si>
  <si>
    <t>신한캐피탈509-1</t>
  </si>
  <si>
    <t>KR6023785F50</t>
  </si>
  <si>
    <t>신한캐피탈513-5</t>
  </si>
  <si>
    <t>KR6023785G67</t>
  </si>
  <si>
    <t>신한캐피탈530-1</t>
  </si>
  <si>
    <t>KR6023786D44</t>
  </si>
  <si>
    <t>신한캐피탈478-6</t>
  </si>
  <si>
    <t>KR6023786E35</t>
  </si>
  <si>
    <t>신한캐피탈497-3</t>
  </si>
  <si>
    <t>KR6023786E50</t>
  </si>
  <si>
    <t>신한캐피탈498-6</t>
  </si>
  <si>
    <t>KR6023786E84</t>
  </si>
  <si>
    <t>신한캐피탈500-5</t>
  </si>
  <si>
    <t>KR6023786EB7</t>
  </si>
  <si>
    <t>신한캐피탈504-3</t>
  </si>
  <si>
    <t>KR6023786EC5</t>
  </si>
  <si>
    <t>신한캐피탈505-6</t>
  </si>
  <si>
    <t>KR6023786F42</t>
  </si>
  <si>
    <t>신한캐피탈512-1</t>
  </si>
  <si>
    <t>KR6023786F59</t>
  </si>
  <si>
    <t>신한캐피탈513-6</t>
  </si>
  <si>
    <t>KR6023786F67</t>
  </si>
  <si>
    <t>신한캐피탈516-2</t>
  </si>
  <si>
    <t>KR6023786F91</t>
  </si>
  <si>
    <t>신한캐피탈521-2</t>
  </si>
  <si>
    <t>KR6023787D84</t>
  </si>
  <si>
    <t>신한캐피탈484-7</t>
  </si>
  <si>
    <t>KR6023787F41</t>
  </si>
  <si>
    <t>신한캐피탈512-2</t>
  </si>
  <si>
    <t>KR6023788E33</t>
  </si>
  <si>
    <t>신한캐피탈497-5</t>
  </si>
  <si>
    <t>KR6023788EB3</t>
  </si>
  <si>
    <t>신한캐피탈504-5</t>
  </si>
  <si>
    <t>KR6023788F57</t>
  </si>
  <si>
    <t>신한캐피탈514-1</t>
  </si>
  <si>
    <t>KR6023788G64</t>
  </si>
  <si>
    <t>신한캐피탈530-4</t>
  </si>
  <si>
    <t>KR6023789D74</t>
  </si>
  <si>
    <t>신한캐피탈482-8</t>
  </si>
  <si>
    <t>KR6023789F56</t>
  </si>
  <si>
    <t>신한캐피탈514-2</t>
  </si>
  <si>
    <t>KR6028262C47</t>
  </si>
  <si>
    <t>삼성물산114-2</t>
  </si>
  <si>
    <t>KR6028262E94</t>
  </si>
  <si>
    <t>삼성물산115-2</t>
  </si>
  <si>
    <t>KR60288219A3</t>
  </si>
  <si>
    <t>증권금융채권2019-4</t>
  </si>
  <si>
    <t>KR6028821E56</t>
  </si>
  <si>
    <t>증권금융채권2024-2</t>
  </si>
  <si>
    <t>KR6028821F55</t>
  </si>
  <si>
    <t>증권금융채권2025-2</t>
  </si>
  <si>
    <t>KR6028821F71</t>
  </si>
  <si>
    <t>증권금융채권2025-3-1</t>
  </si>
  <si>
    <t>KR6028821G47</t>
  </si>
  <si>
    <t>증권금융채권2026-1-1</t>
  </si>
  <si>
    <t>KR6028822AA5</t>
  </si>
  <si>
    <t>증권금융채권2020-4-2</t>
  </si>
  <si>
    <t>KR6028822E30</t>
  </si>
  <si>
    <t>증권금융채권2024-1-2</t>
  </si>
  <si>
    <t>KR6028822E97</t>
  </si>
  <si>
    <t>증권금융채권2024-3-2</t>
  </si>
  <si>
    <t>KR6028822F39</t>
  </si>
  <si>
    <t>증권금융채권2025-1-2</t>
  </si>
  <si>
    <t>KR6028822F70</t>
  </si>
  <si>
    <t>증권금융채권2025-3-2</t>
  </si>
  <si>
    <t>KR6028822G46</t>
  </si>
  <si>
    <t>증권금융채권2026-1-2</t>
  </si>
  <si>
    <t>KR6028823B99</t>
  </si>
  <si>
    <t>증권금융채권2021-4-3</t>
  </si>
  <si>
    <t>KR6029781E37</t>
  </si>
  <si>
    <t>삼성카드2651</t>
  </si>
  <si>
    <t>KR6029781E45</t>
  </si>
  <si>
    <t>삼성카드2654</t>
  </si>
  <si>
    <t>KR6029781E52</t>
  </si>
  <si>
    <t>삼성카드2658(녹)</t>
  </si>
  <si>
    <t>KR6029781E78</t>
  </si>
  <si>
    <t>삼성카드2673</t>
  </si>
  <si>
    <t>KR6029781E86</t>
  </si>
  <si>
    <t>삼성카드2680</t>
  </si>
  <si>
    <t>KR6029781EA4</t>
  </si>
  <si>
    <t>삼성카드2693</t>
  </si>
  <si>
    <t>KR6029781EC0</t>
  </si>
  <si>
    <t>삼성카드2709</t>
  </si>
  <si>
    <t>KR6029781F10</t>
  </si>
  <si>
    <t>삼성카드2728</t>
  </si>
  <si>
    <t>KR6029781F44</t>
  </si>
  <si>
    <t>삼성카드2755</t>
  </si>
  <si>
    <t>KR6029781F77</t>
  </si>
  <si>
    <t>삼성카드2789</t>
  </si>
  <si>
    <t>KR6029781F93</t>
  </si>
  <si>
    <t>삼성카드2812</t>
  </si>
  <si>
    <t>KR6029781FA1</t>
  </si>
  <si>
    <t>삼성카드2820</t>
  </si>
  <si>
    <t>KR6029781G19</t>
  </si>
  <si>
    <t>삼성카드2831</t>
  </si>
  <si>
    <t>KR6029781G27</t>
  </si>
  <si>
    <t>삼성카드2842</t>
  </si>
  <si>
    <t>KR6029781G35</t>
  </si>
  <si>
    <t>삼성카드2846</t>
  </si>
  <si>
    <t>KR6029781G50</t>
  </si>
  <si>
    <t>삼성카드2866(녹)</t>
  </si>
  <si>
    <t>KR6029781G68</t>
  </si>
  <si>
    <t>삼성카드2879</t>
  </si>
  <si>
    <t>KR6029782B39</t>
  </si>
  <si>
    <t>삼성카드2500</t>
  </si>
  <si>
    <t>KR6029782B62</t>
  </si>
  <si>
    <t>삼성카드2519</t>
  </si>
  <si>
    <t>KR6029782C20</t>
  </si>
  <si>
    <t>삼성카드2538</t>
  </si>
  <si>
    <t>KR6029782C61</t>
  </si>
  <si>
    <t>삼성카드2556(지)</t>
  </si>
  <si>
    <t>KR6029782D52</t>
  </si>
  <si>
    <t>삼성카드2584</t>
  </si>
  <si>
    <t>KR6029782DB2</t>
  </si>
  <si>
    <t>삼성카드2645</t>
  </si>
  <si>
    <t>KR6029782E36</t>
  </si>
  <si>
    <t>삼성카드2653</t>
  </si>
  <si>
    <t>KR6029782E44</t>
  </si>
  <si>
    <t>삼성카드2655</t>
  </si>
  <si>
    <t>KR6029782E51</t>
  </si>
  <si>
    <t>삼성카드2659(녹)</t>
  </si>
  <si>
    <t>KR6029782E69</t>
  </si>
  <si>
    <t>삼성카드2670</t>
  </si>
  <si>
    <t>KR6029782E77</t>
  </si>
  <si>
    <t>삼성카드2674</t>
  </si>
  <si>
    <t>KR6029782E93</t>
  </si>
  <si>
    <t>삼성카드2688</t>
  </si>
  <si>
    <t>KR6029782EA2</t>
  </si>
  <si>
    <t>삼성카드2694</t>
  </si>
  <si>
    <t>KR6029782F27</t>
  </si>
  <si>
    <t>삼성카드2738</t>
  </si>
  <si>
    <t>KR6029782F43</t>
  </si>
  <si>
    <t>삼성카드2756</t>
  </si>
  <si>
    <t>KR6029782F68</t>
  </si>
  <si>
    <t>삼성카드2782</t>
  </si>
  <si>
    <t>KR6029782F84</t>
  </si>
  <si>
    <t>삼성카드2805(지)</t>
  </si>
  <si>
    <t>KR6029782F92</t>
  </si>
  <si>
    <t>삼성카드2813</t>
  </si>
  <si>
    <t>KR6029782G34</t>
  </si>
  <si>
    <t>삼성카드2847</t>
  </si>
  <si>
    <t>KR6029782G42</t>
  </si>
  <si>
    <t>삼성카드2850</t>
  </si>
  <si>
    <t>KR6029782G59</t>
  </si>
  <si>
    <t>삼성카드2867(녹)</t>
  </si>
  <si>
    <t>KR6029783B53</t>
  </si>
  <si>
    <t>삼성카드2513</t>
  </si>
  <si>
    <t>KR6029783B61</t>
  </si>
  <si>
    <t>삼성카드2520</t>
  </si>
  <si>
    <t>KR6029783B87</t>
  </si>
  <si>
    <t>삼성카드2523</t>
  </si>
  <si>
    <t>KR6029783B95</t>
  </si>
  <si>
    <t>삼성카드2528(지)</t>
  </si>
  <si>
    <t>KR6029783D36</t>
  </si>
  <si>
    <t>삼성카드2580</t>
  </si>
  <si>
    <t>KR6029783D85</t>
  </si>
  <si>
    <t>삼성카드2606(지)</t>
  </si>
  <si>
    <t>KR6029783E50</t>
  </si>
  <si>
    <t>삼성카드2660</t>
  </si>
  <si>
    <t>KR6029783E76</t>
  </si>
  <si>
    <t>삼성카드2675</t>
  </si>
  <si>
    <t>KR6029783E84</t>
  </si>
  <si>
    <t>삼성카드2682</t>
  </si>
  <si>
    <t>KR6029783F26</t>
  </si>
  <si>
    <t>삼성카드2739</t>
  </si>
  <si>
    <t>KR6029783F34</t>
  </si>
  <si>
    <t>삼성카드2746</t>
  </si>
  <si>
    <t>KR6029783F42</t>
  </si>
  <si>
    <t>삼성카드2757</t>
  </si>
  <si>
    <t>KR6029783F91</t>
  </si>
  <si>
    <t>삼성카드2814</t>
  </si>
  <si>
    <t>KR6029783G25</t>
  </si>
  <si>
    <t>삼성카드2844</t>
  </si>
  <si>
    <t>KR6029783G41</t>
  </si>
  <si>
    <t>삼성카드2851</t>
  </si>
  <si>
    <t>KR6029783G66</t>
  </si>
  <si>
    <t>삼성카드2881</t>
  </si>
  <si>
    <t>KR6029784B86</t>
  </si>
  <si>
    <t>삼성카드2524</t>
  </si>
  <si>
    <t>KR6029784D27</t>
  </si>
  <si>
    <t>삼성카드2577</t>
  </si>
  <si>
    <t>KR6029784D35</t>
  </si>
  <si>
    <t>삼성카드2581</t>
  </si>
  <si>
    <t>KR6029784D50</t>
  </si>
  <si>
    <t>삼성카드2586</t>
  </si>
  <si>
    <t>KR6029784E42</t>
  </si>
  <si>
    <t>삼성카드2657</t>
  </si>
  <si>
    <t>KR6029784EA8</t>
  </si>
  <si>
    <t>삼성카드2696</t>
  </si>
  <si>
    <t>KR6029784EC4</t>
  </si>
  <si>
    <t>삼성카드2712</t>
  </si>
  <si>
    <t>KR6029784F25</t>
  </si>
  <si>
    <t>삼성카드2740</t>
  </si>
  <si>
    <t>KR6029784F58</t>
  </si>
  <si>
    <t>삼성카드2769</t>
  </si>
  <si>
    <t>KR6029784FA5</t>
  </si>
  <si>
    <t>삼성카드2823</t>
  </si>
  <si>
    <t>KR6029784G16</t>
  </si>
  <si>
    <t>삼성카드2834</t>
  </si>
  <si>
    <t>KR6029784G24</t>
  </si>
  <si>
    <t>삼성카드2845</t>
  </si>
  <si>
    <t>KR6029785A37</t>
  </si>
  <si>
    <t>삼성카드2426</t>
  </si>
  <si>
    <t>KR6029785B51</t>
  </si>
  <si>
    <t>삼성카드2515</t>
  </si>
  <si>
    <t>KR6029785C84</t>
  </si>
  <si>
    <t>삼성카드2567</t>
  </si>
  <si>
    <t>KR6029785D34</t>
  </si>
  <si>
    <t>삼성카드2582</t>
  </si>
  <si>
    <t>KR6029785E74</t>
  </si>
  <si>
    <t>삼성카드2677</t>
  </si>
  <si>
    <t>KR6029785E90</t>
  </si>
  <si>
    <t>삼성카드2691</t>
  </si>
  <si>
    <t>KR6029785EA5</t>
  </si>
  <si>
    <t>삼성카드2697</t>
  </si>
  <si>
    <t>KR6029785EB3</t>
  </si>
  <si>
    <t>삼성카드2705</t>
  </si>
  <si>
    <t>KR6029785EC1</t>
  </si>
  <si>
    <t>삼성카드2713</t>
  </si>
  <si>
    <t>KR6029785F16</t>
  </si>
  <si>
    <t>삼성카드2732</t>
  </si>
  <si>
    <t>KR6029785F57</t>
  </si>
  <si>
    <t>삼성카드2770</t>
  </si>
  <si>
    <t>KR6029785F81</t>
  </si>
  <si>
    <t>삼성카드2808(지)</t>
  </si>
  <si>
    <t>KR6029785F99</t>
  </si>
  <si>
    <t>삼성카드2816</t>
  </si>
  <si>
    <t>KR6029785G49</t>
  </si>
  <si>
    <t>삼성카드2853</t>
  </si>
  <si>
    <t>KR6029785G56</t>
  </si>
  <si>
    <t>삼성카드2870</t>
  </si>
  <si>
    <t>KR6029786B50</t>
  </si>
  <si>
    <t>삼성카드2516</t>
  </si>
  <si>
    <t>KR6029786E57</t>
  </si>
  <si>
    <t>삼성카드2663</t>
  </si>
  <si>
    <t>KR6029786E99</t>
  </si>
  <si>
    <t>삼성카드2692</t>
  </si>
  <si>
    <t>KR6029786EA3</t>
  </si>
  <si>
    <t>삼성카드2698</t>
  </si>
  <si>
    <t>KR6029786F15</t>
  </si>
  <si>
    <t>삼성카드2733</t>
  </si>
  <si>
    <t>KR6029786F31</t>
  </si>
  <si>
    <t>삼성카드2749</t>
  </si>
  <si>
    <t>KR6029786F64</t>
  </si>
  <si>
    <t>삼성카드2786</t>
  </si>
  <si>
    <t>KR6029786F80</t>
  </si>
  <si>
    <t>삼성카드2809</t>
  </si>
  <si>
    <t>KR6029786F98</t>
  </si>
  <si>
    <t>삼성카드2817</t>
  </si>
  <si>
    <t>KR6029786FC6</t>
  </si>
  <si>
    <t>삼성카드2829</t>
  </si>
  <si>
    <t>KR6029786G55</t>
  </si>
  <si>
    <t>삼성카드2871</t>
  </si>
  <si>
    <t>KR6029787E72</t>
  </si>
  <si>
    <t>삼성카드2679</t>
  </si>
  <si>
    <t>KR6029787EB9</t>
  </si>
  <si>
    <t>삼성카드2707</t>
  </si>
  <si>
    <t>KR6029787F14</t>
  </si>
  <si>
    <t>삼성카드2734</t>
  </si>
  <si>
    <t>KR6029787F22</t>
  </si>
  <si>
    <t>삼성카드2743</t>
  </si>
  <si>
    <t>KR6029787F89</t>
  </si>
  <si>
    <t>삼성카드2810</t>
  </si>
  <si>
    <t>KR6029787FC4</t>
  </si>
  <si>
    <t>삼성카드2830</t>
  </si>
  <si>
    <t>KR6029787G13</t>
  </si>
  <si>
    <t>삼성카드2837</t>
  </si>
  <si>
    <t>KR6029787G47</t>
  </si>
  <si>
    <t>삼성카드2855</t>
  </si>
  <si>
    <t>KR6029788F39</t>
  </si>
  <si>
    <t>삼성카드2751</t>
  </si>
  <si>
    <t>KR6029788F54</t>
  </si>
  <si>
    <t>삼성카드2773</t>
  </si>
  <si>
    <t>KR6029788F62</t>
  </si>
  <si>
    <t>삼성카드2788</t>
  </si>
  <si>
    <t>KR6029789F12</t>
  </si>
  <si>
    <t>삼성카드2736</t>
  </si>
  <si>
    <t>KR6029789F46</t>
  </si>
  <si>
    <t>삼성카드2763</t>
  </si>
  <si>
    <t>KR6029789F79</t>
  </si>
  <si>
    <t>삼성카드2797</t>
  </si>
  <si>
    <t>KR602978AE57</t>
  </si>
  <si>
    <t>삼성카드2667</t>
  </si>
  <si>
    <t>KR602978AEC5</t>
  </si>
  <si>
    <t>삼성카드2718</t>
  </si>
  <si>
    <t>KR602978AF31</t>
  </si>
  <si>
    <t>삼성카드2753(녹)</t>
  </si>
  <si>
    <t>KR602978AF49</t>
  </si>
  <si>
    <t>삼성카드2764</t>
  </si>
  <si>
    <t>KR602978AF56</t>
  </si>
  <si>
    <t>삼성카드2775</t>
  </si>
  <si>
    <t>KR602978AG55</t>
  </si>
  <si>
    <t>삼성카드2875</t>
  </si>
  <si>
    <t>KR602978BG47</t>
  </si>
  <si>
    <t>삼성카드2859</t>
  </si>
  <si>
    <t>KR602978FG43</t>
  </si>
  <si>
    <t>삼성카드2863</t>
  </si>
  <si>
    <t>KR602978GEC2</t>
  </si>
  <si>
    <t>삼성카드2724</t>
  </si>
  <si>
    <t>KR6029881A97</t>
  </si>
  <si>
    <t>현대캐피탈1859</t>
  </si>
  <si>
    <t>KR6029881D45</t>
  </si>
  <si>
    <t>현대캐피탈1977-1</t>
  </si>
  <si>
    <t>KR6029881F43</t>
  </si>
  <si>
    <t>현대캐피탈2048-1</t>
  </si>
  <si>
    <t>KR6029881F92</t>
  </si>
  <si>
    <t>현대캐피탈2071-1</t>
  </si>
  <si>
    <t>KR6029881FC5</t>
  </si>
  <si>
    <t>현대캐피탈2083-1</t>
  </si>
  <si>
    <t>KR6029881G34</t>
  </si>
  <si>
    <t>현대캐피탈2092-1</t>
  </si>
  <si>
    <t>KR6029881G67</t>
  </si>
  <si>
    <t>현대캐피탈2102-1</t>
  </si>
  <si>
    <t>KR6029882D28</t>
  </si>
  <si>
    <t>현대캐피탈1971-2</t>
  </si>
  <si>
    <t>KR6029882D44</t>
  </si>
  <si>
    <t>현대캐피탈1977-2</t>
  </si>
  <si>
    <t>KR6029882E43</t>
  </si>
  <si>
    <t>현대캐피탈2015-2(녹)</t>
  </si>
  <si>
    <t>KR6029882EB8</t>
  </si>
  <si>
    <t>현대캐피탈2033-2</t>
  </si>
  <si>
    <t>KR6029882F26</t>
  </si>
  <si>
    <t>현대캐피탈2043</t>
  </si>
  <si>
    <t>KR6029882F59</t>
  </si>
  <si>
    <t>현대캐피탈2052-2</t>
  </si>
  <si>
    <t>KR6029882F67</t>
  </si>
  <si>
    <t>현대캐피탈2056-2</t>
  </si>
  <si>
    <t>KR6029882F75</t>
  </si>
  <si>
    <t>현대캐피탈2062-2</t>
  </si>
  <si>
    <t>KR6029882FB5</t>
  </si>
  <si>
    <t>현대캐피탈2080-2</t>
  </si>
  <si>
    <t>KR6029882FC3</t>
  </si>
  <si>
    <t>현대캐피탈2083-2</t>
  </si>
  <si>
    <t>KR6029882G58</t>
  </si>
  <si>
    <t>현대캐피탈2098-2</t>
  </si>
  <si>
    <t>KR6029882G66</t>
  </si>
  <si>
    <t>현대캐피탈2102-2</t>
  </si>
  <si>
    <t>KR6029883A20</t>
  </si>
  <si>
    <t>현대캐피탈1840</t>
  </si>
  <si>
    <t>KR6029883D43</t>
  </si>
  <si>
    <t>현대캐피탈1979-3</t>
  </si>
  <si>
    <t>KR6029883F66</t>
  </si>
  <si>
    <t>현대캐피탈2056-3</t>
  </si>
  <si>
    <t>KR6029883F90</t>
  </si>
  <si>
    <t>현대캐피탈2071-3</t>
  </si>
  <si>
    <t>KR6029883G65</t>
  </si>
  <si>
    <t>현대캐피탈2103</t>
  </si>
  <si>
    <t>KR6029884D34</t>
  </si>
  <si>
    <t>현대캐피탈1975-3</t>
  </si>
  <si>
    <t>KR6029884E41</t>
  </si>
  <si>
    <t>현대캐피탈2015-4(녹)</t>
  </si>
  <si>
    <t>KR6029884E58</t>
  </si>
  <si>
    <t>현대캐피탈2016-4</t>
  </si>
  <si>
    <t>KR6029884E74</t>
  </si>
  <si>
    <t>현대캐피탈2020-4</t>
  </si>
  <si>
    <t>KR6029884F32</t>
  </si>
  <si>
    <t>현대캐피탈2045-4</t>
  </si>
  <si>
    <t>KR6029884F40</t>
  </si>
  <si>
    <t>현대캐피탈2048-4</t>
  </si>
  <si>
    <t>KR6029884F57</t>
  </si>
  <si>
    <t>현대캐피탈2054-1</t>
  </si>
  <si>
    <t>KR6029884F65</t>
  </si>
  <si>
    <t>현대캐피탈2058</t>
  </si>
  <si>
    <t>KR6029884F99</t>
  </si>
  <si>
    <t>현대캐피탈2072-1</t>
  </si>
  <si>
    <t>KR6029884FB1</t>
  </si>
  <si>
    <t>현대캐피탈2081-1</t>
  </si>
  <si>
    <t>KR6029884FC9</t>
  </si>
  <si>
    <t>현대캐피탈2085-2</t>
  </si>
  <si>
    <t>KR6029884G56</t>
  </si>
  <si>
    <t>현대캐피탈2098-4</t>
  </si>
  <si>
    <t>KR6029885A69</t>
  </si>
  <si>
    <t>현대캐피탈1848-4(지)</t>
  </si>
  <si>
    <t>KR6029885D25</t>
  </si>
  <si>
    <t>현대캐피탈1973-2</t>
  </si>
  <si>
    <t>KR6029885E24</t>
  </si>
  <si>
    <t>현대캐피탈2012-5</t>
  </si>
  <si>
    <t>KR6029885E40</t>
  </si>
  <si>
    <t>현대캐피탈2015-5(녹)</t>
  </si>
  <si>
    <t>KR6029885EA3</t>
  </si>
  <si>
    <t>현대캐피탈2029-5</t>
  </si>
  <si>
    <t>KR6029885F80</t>
  </si>
  <si>
    <t>현대캐피탈2070-3</t>
  </si>
  <si>
    <t>KR6029885F98</t>
  </si>
  <si>
    <t>현대캐피탈2072-2</t>
  </si>
  <si>
    <t>KR6029885G30</t>
  </si>
  <si>
    <t>현대캐피탈2094-2</t>
  </si>
  <si>
    <t>KR6029886F30</t>
  </si>
  <si>
    <t>현대캐피탈2046-2</t>
  </si>
  <si>
    <t>KR6029886F55</t>
  </si>
  <si>
    <t>현대캐피탈2054-3</t>
  </si>
  <si>
    <t>KR6029886F63</t>
  </si>
  <si>
    <t>현대캐피탈2059-2</t>
  </si>
  <si>
    <t>KR6029886F89</t>
  </si>
  <si>
    <t>현대캐피탈2070-4</t>
  </si>
  <si>
    <t>KR6029886FB6</t>
  </si>
  <si>
    <t>현대캐피탈2081-3</t>
  </si>
  <si>
    <t>KR6029887EB7</t>
  </si>
  <si>
    <t>현대캐피탈2035-3</t>
  </si>
  <si>
    <t>KR6029887F39</t>
  </si>
  <si>
    <t>현대캐피탈2047-1</t>
  </si>
  <si>
    <t>KR6029887F47</t>
  </si>
  <si>
    <t>현대캐피탈2050-1(녹)</t>
  </si>
  <si>
    <t>KR6029887FB4</t>
  </si>
  <si>
    <t>현대캐피탈2081-4</t>
  </si>
  <si>
    <t>KR6029887FC2</t>
  </si>
  <si>
    <t>현대캐피탈2087-2</t>
  </si>
  <si>
    <t>KR6029887G53</t>
  </si>
  <si>
    <t>현대캐피탈2101-1(사)</t>
  </si>
  <si>
    <t>KR6029888AA5</t>
  </si>
  <si>
    <t>현대캐피탈1866-3(녹)</t>
  </si>
  <si>
    <t>KR6029888D63</t>
  </si>
  <si>
    <t>현대캐피탈1983-4</t>
  </si>
  <si>
    <t>KR6029888DB7</t>
  </si>
  <si>
    <t>현대캐피탈1997-3</t>
  </si>
  <si>
    <t>KR6029888EB5</t>
  </si>
  <si>
    <t>현대캐피탈2035-4</t>
  </si>
  <si>
    <t>KR6029888F38</t>
  </si>
  <si>
    <t>현대캐피탈2047-2</t>
  </si>
  <si>
    <t>KR6029888F46</t>
  </si>
  <si>
    <t>현대캐피탈2050-2(녹)</t>
  </si>
  <si>
    <t>KR6029888F53</t>
  </si>
  <si>
    <t>현대캐피탈2054-5</t>
  </si>
  <si>
    <t>KR6029888FB2</t>
  </si>
  <si>
    <t>현대캐피탈2082-1</t>
  </si>
  <si>
    <t>KR6029888G52</t>
  </si>
  <si>
    <t>현대캐피탈2101-2(사)</t>
  </si>
  <si>
    <t>KR6029889F60</t>
  </si>
  <si>
    <t>현대캐피탈2061-1</t>
  </si>
  <si>
    <t>KR6029889F78</t>
  </si>
  <si>
    <t>현대캐피탈2064-2</t>
  </si>
  <si>
    <t>KR6029889FA2</t>
  </si>
  <si>
    <t>현대캐피탈2078-4</t>
  </si>
  <si>
    <t>KR6029889FB0</t>
  </si>
  <si>
    <t>현대캐피탈2082-2</t>
  </si>
  <si>
    <t>KR6029889G51</t>
  </si>
  <si>
    <t>현대캐피탈2101-3(사)</t>
  </si>
  <si>
    <t>KR602988AE71</t>
  </si>
  <si>
    <t>현대캐피탈2023-4</t>
  </si>
  <si>
    <t>KR602988BD30</t>
  </si>
  <si>
    <t>현대캐피탈1976-4(녹)</t>
  </si>
  <si>
    <t>KR602988BF95</t>
  </si>
  <si>
    <t>현대캐피탈2075-3(사)</t>
  </si>
  <si>
    <t>KR602988BFA3</t>
  </si>
  <si>
    <t>현대캐피탈2079-2</t>
  </si>
  <si>
    <t>KR602988CEA4</t>
  </si>
  <si>
    <t>현대캐피탈2031-2(녹)</t>
  </si>
  <si>
    <t>KR602988CF78</t>
  </si>
  <si>
    <t>현대캐피탈2064-5</t>
  </si>
  <si>
    <t>KR602988CF94</t>
  </si>
  <si>
    <t>현대캐피탈2075-4(사)</t>
  </si>
  <si>
    <t>KR602988CFC7</t>
  </si>
  <si>
    <t>현대캐피탈2087-7</t>
  </si>
  <si>
    <t>KR602988DD38</t>
  </si>
  <si>
    <t>현대캐피탈1976-6(녹)</t>
  </si>
  <si>
    <t>KR602988DFA9</t>
  </si>
  <si>
    <t>현대캐피탈2079-4</t>
  </si>
  <si>
    <t>KR602988DFC5</t>
  </si>
  <si>
    <t>현대캐피탈2088</t>
  </si>
  <si>
    <t>KR602988EEA0</t>
  </si>
  <si>
    <t>현대캐피탈2031-4(녹)</t>
  </si>
  <si>
    <t>KR602988FD10</t>
  </si>
  <si>
    <t>현대캐피탈1968-4</t>
  </si>
  <si>
    <t>KR602988FF75</t>
  </si>
  <si>
    <t>현대캐피탈2065-3</t>
  </si>
  <si>
    <t>KR602988GF74</t>
  </si>
  <si>
    <t>현대캐피탈2066(연)</t>
  </si>
  <si>
    <t>KR602988JD16</t>
  </si>
  <si>
    <t>현대캐피탈1969-3</t>
  </si>
  <si>
    <t>KR602988PDB6</t>
  </si>
  <si>
    <t>현대캐피탈2001-3</t>
  </si>
  <si>
    <t>KR60302011C2</t>
  </si>
  <si>
    <t>KT183-3</t>
  </si>
  <si>
    <t>KR6030201D12</t>
  </si>
  <si>
    <t>KT198-3</t>
  </si>
  <si>
    <t>KR6030201EC6</t>
  </si>
  <si>
    <t>KT201-1</t>
  </si>
  <si>
    <t>KR6030201FB5</t>
  </si>
  <si>
    <t>KT202-1</t>
  </si>
  <si>
    <t>KR6030201G35</t>
  </si>
  <si>
    <t>KT203-1</t>
  </si>
  <si>
    <t>KR6030202C12</t>
  </si>
  <si>
    <t>KT196-2</t>
  </si>
  <si>
    <t>KR6030202C61</t>
  </si>
  <si>
    <t>KT197-2(지)</t>
  </si>
  <si>
    <t>KR6030202E28</t>
  </si>
  <si>
    <t>KT200-2</t>
  </si>
  <si>
    <t>KR6030202EC4</t>
  </si>
  <si>
    <t>KT201-2</t>
  </si>
  <si>
    <t>KR6030202G34</t>
  </si>
  <si>
    <t>KT203-2</t>
  </si>
  <si>
    <t>KR6030203345</t>
  </si>
  <si>
    <t>KT184-3</t>
  </si>
  <si>
    <t>KR6030203519</t>
  </si>
  <si>
    <t>KT188-3</t>
  </si>
  <si>
    <t>KR6030203915</t>
  </si>
  <si>
    <t>KT191-3</t>
  </si>
  <si>
    <t>KR60302039A7</t>
  </si>
  <si>
    <t>KT192-3</t>
  </si>
  <si>
    <t>KR6030203B12</t>
  </si>
  <si>
    <t>KT194-3</t>
  </si>
  <si>
    <t>KR6030203D77</t>
  </si>
  <si>
    <t>KT199-3</t>
  </si>
  <si>
    <t>KR6030203EC2</t>
  </si>
  <si>
    <t>KT201-3</t>
  </si>
  <si>
    <t>KR6030203G33</t>
  </si>
  <si>
    <t>KT203-3</t>
  </si>
  <si>
    <t>KR6030204467</t>
  </si>
  <si>
    <t>KT186-4</t>
  </si>
  <si>
    <t>KR6030204491</t>
  </si>
  <si>
    <t>KT187-4</t>
  </si>
  <si>
    <t>KR6030204616</t>
  </si>
  <si>
    <t>KT189-4</t>
  </si>
  <si>
    <t>KR6030204814</t>
  </si>
  <si>
    <t>KT190-4</t>
  </si>
  <si>
    <t>KR6030204913</t>
  </si>
  <si>
    <t>KT191-4</t>
  </si>
  <si>
    <t>KR60302049A6</t>
  </si>
  <si>
    <t>KT192-4</t>
  </si>
  <si>
    <t>KR6030204A61</t>
  </si>
  <si>
    <t>KT193-4</t>
  </si>
  <si>
    <t>KR6030204B11</t>
  </si>
  <si>
    <t>KT194-4</t>
  </si>
  <si>
    <t>KR6030491F27</t>
  </si>
  <si>
    <t>한국투자증권28-1</t>
  </si>
  <si>
    <t>KR6030491FB2</t>
  </si>
  <si>
    <t>한국투자증권30-1</t>
  </si>
  <si>
    <t>KR6030491G26</t>
  </si>
  <si>
    <t>한국투자증권31-1</t>
  </si>
  <si>
    <t>KR6030491G67</t>
  </si>
  <si>
    <t>한국투자증권32-1</t>
  </si>
  <si>
    <t>KR6030492E27</t>
  </si>
  <si>
    <t>한국투자증권26-2</t>
  </si>
  <si>
    <t>KR6030492FB0</t>
  </si>
  <si>
    <t>한국투자증권30-2</t>
  </si>
  <si>
    <t>KR6030492G25</t>
  </si>
  <si>
    <t>한국투자증권31-2</t>
  </si>
  <si>
    <t>KR6030492G66</t>
  </si>
  <si>
    <t>한국투자증권32-2</t>
  </si>
  <si>
    <t>KR6030493G24</t>
  </si>
  <si>
    <t>한국투자증권31-3</t>
  </si>
  <si>
    <t>KR6030611G39</t>
  </si>
  <si>
    <t>교보증권11-1</t>
  </si>
  <si>
    <t>KR6030612E48</t>
  </si>
  <si>
    <t>교보증권10-2</t>
  </si>
  <si>
    <t>KR6030621EA9</t>
  </si>
  <si>
    <t>롯데카드543-1</t>
  </si>
  <si>
    <t>KR6030621F20</t>
  </si>
  <si>
    <t>롯데카드557-1</t>
  </si>
  <si>
    <t>KR6030621F46</t>
  </si>
  <si>
    <t>롯데카드559-1</t>
  </si>
  <si>
    <t>KR6030621G11</t>
  </si>
  <si>
    <t>롯데카드578</t>
  </si>
  <si>
    <t>KR6030621G29</t>
  </si>
  <si>
    <t>롯데카드581</t>
  </si>
  <si>
    <t>KR6030621G60</t>
  </si>
  <si>
    <t>롯데카드586</t>
  </si>
  <si>
    <t>KR6030622EA7</t>
  </si>
  <si>
    <t>롯데카드543-2</t>
  </si>
  <si>
    <t>KR6030622F11</t>
  </si>
  <si>
    <t>롯데카드554-2</t>
  </si>
  <si>
    <t>KR6030622F29</t>
  </si>
  <si>
    <t>롯데카드557-2</t>
  </si>
  <si>
    <t>KR6030622G10</t>
  </si>
  <si>
    <t>롯데카드579-1</t>
  </si>
  <si>
    <t>KR6030622G51</t>
  </si>
  <si>
    <t>롯데카드584-2</t>
  </si>
  <si>
    <t>KR6030622G69</t>
  </si>
  <si>
    <t>롯데카드587</t>
  </si>
  <si>
    <t>KR6030623E78</t>
  </si>
  <si>
    <t>롯데카드536-3</t>
  </si>
  <si>
    <t>KR6030623EB3</t>
  </si>
  <si>
    <t>롯데카드548-3</t>
  </si>
  <si>
    <t>KR6030623F28</t>
  </si>
  <si>
    <t>롯데카드558-1</t>
  </si>
  <si>
    <t>KR6030623F69</t>
  </si>
  <si>
    <t>롯데카드565-3</t>
  </si>
  <si>
    <t>KR6030623F85</t>
  </si>
  <si>
    <t>롯데카드570-3</t>
  </si>
  <si>
    <t>KR6030623G35</t>
  </si>
  <si>
    <t>롯데카드583-1</t>
  </si>
  <si>
    <t>KR6030623G50</t>
  </si>
  <si>
    <t>롯데카드584-3</t>
  </si>
  <si>
    <t>KR6030624D37</t>
  </si>
  <si>
    <t>롯데카드484-2</t>
  </si>
  <si>
    <t>KR6030624E51</t>
  </si>
  <si>
    <t>롯데카드529-4</t>
  </si>
  <si>
    <t>KR6030624E69</t>
  </si>
  <si>
    <t>롯데카드534-4</t>
  </si>
  <si>
    <t>KR6030624F43</t>
  </si>
  <si>
    <t>롯데카드559-4</t>
  </si>
  <si>
    <t>KR6030624F76</t>
  </si>
  <si>
    <t>롯데카드567-4</t>
  </si>
  <si>
    <t>KR6030624G59</t>
  </si>
  <si>
    <t>롯데카드584-4</t>
  </si>
  <si>
    <t>KR6030625EA0</t>
  </si>
  <si>
    <t>롯데카드545-1</t>
  </si>
  <si>
    <t>KR6030625F18</t>
  </si>
  <si>
    <t>롯데카드556-1</t>
  </si>
  <si>
    <t>KR6030625F26</t>
  </si>
  <si>
    <t>롯데카드558-3</t>
  </si>
  <si>
    <t>KR6030625F42</t>
  </si>
  <si>
    <t>롯데카드559-5</t>
  </si>
  <si>
    <t>KR6030625F75</t>
  </si>
  <si>
    <t>롯데카드568-1</t>
  </si>
  <si>
    <t>KR6030626E42</t>
  </si>
  <si>
    <t>롯데카드527-6</t>
  </si>
  <si>
    <t>KR6030626E91</t>
  </si>
  <si>
    <t>롯데카드542-1</t>
  </si>
  <si>
    <t>KR6030626EA8</t>
  </si>
  <si>
    <t>롯데카드545-2</t>
  </si>
  <si>
    <t>KR6030626F17</t>
  </si>
  <si>
    <t>롯데카드556-2</t>
  </si>
  <si>
    <t>KR6030626F25</t>
  </si>
  <si>
    <t>롯데카드558-4</t>
  </si>
  <si>
    <t>KR6030626F90</t>
  </si>
  <si>
    <t>롯데카드572-2</t>
  </si>
  <si>
    <t>KR6030626FC1</t>
  </si>
  <si>
    <t>롯데카드576-4</t>
  </si>
  <si>
    <t>KR6030626G16</t>
  </si>
  <si>
    <t>롯데카드580-1</t>
  </si>
  <si>
    <t>KR6030626G57</t>
  </si>
  <si>
    <t>롯데카드584-6</t>
  </si>
  <si>
    <t>KR6030627D42</t>
  </si>
  <si>
    <t>롯데카드489-3</t>
  </si>
  <si>
    <t>KR6030628E99</t>
  </si>
  <si>
    <t>롯데카드542-3</t>
  </si>
  <si>
    <t>KR6030628F56</t>
  </si>
  <si>
    <t>롯데카드563-4</t>
  </si>
  <si>
    <t>KR6030628F72</t>
  </si>
  <si>
    <t>롯데카드568-4</t>
  </si>
  <si>
    <t>KR6030628FC7</t>
  </si>
  <si>
    <t>롯데카드577-2</t>
  </si>
  <si>
    <t>KR6030628G55</t>
  </si>
  <si>
    <t>롯데카드585-2</t>
  </si>
  <si>
    <t>KR6030629D57</t>
  </si>
  <si>
    <t>롯데카드491-6</t>
  </si>
  <si>
    <t>KR6030629E72</t>
  </si>
  <si>
    <t>롯데카드538-2</t>
  </si>
  <si>
    <t>KR6030629EA2</t>
  </si>
  <si>
    <t>롯데카드546-3</t>
  </si>
  <si>
    <t>KR6030629F55</t>
  </si>
  <si>
    <t>롯데카드563-5</t>
  </si>
  <si>
    <t>KR6030629F63</t>
  </si>
  <si>
    <t>롯데카드566-4</t>
  </si>
  <si>
    <t>KR6030629G54</t>
  </si>
  <si>
    <t>롯데카드585-3</t>
  </si>
  <si>
    <t>KR603062AE45</t>
  </si>
  <si>
    <t>롯데카드528-3</t>
  </si>
  <si>
    <t>KR603062AF51</t>
  </si>
  <si>
    <t>롯데카드563-6</t>
  </si>
  <si>
    <t>KR603062AF93</t>
  </si>
  <si>
    <t>롯데카드573-2</t>
  </si>
  <si>
    <t>KR603062BF76</t>
  </si>
  <si>
    <t>롯데카드569-3</t>
  </si>
  <si>
    <t>KR6030751F30</t>
  </si>
  <si>
    <t>하나증권13-1</t>
  </si>
  <si>
    <t>KR6030752EB0</t>
  </si>
  <si>
    <t>하나증권12-2</t>
  </si>
  <si>
    <t>KR6030752F39</t>
  </si>
  <si>
    <t>하나증권13-2</t>
  </si>
  <si>
    <t>KR6030752G46</t>
  </si>
  <si>
    <t>하나증권15-2</t>
  </si>
  <si>
    <t>KR6030754A16</t>
  </si>
  <si>
    <t>하나증권4-4</t>
  </si>
  <si>
    <t>KR6030754A99</t>
  </si>
  <si>
    <t>하나증권5-4</t>
  </si>
  <si>
    <t>KR6031321F13</t>
  </si>
  <si>
    <t>비씨카드177-1</t>
  </si>
  <si>
    <t>KR6031321F21</t>
  </si>
  <si>
    <t>비씨카드178-1</t>
  </si>
  <si>
    <t>KR6031321F47</t>
  </si>
  <si>
    <t>비씨카드180-1</t>
  </si>
  <si>
    <t>KR6031321F54</t>
  </si>
  <si>
    <t>비씨카드181-1</t>
  </si>
  <si>
    <t>KR6031321F88</t>
  </si>
  <si>
    <t>비씨카드183</t>
  </si>
  <si>
    <t>KR6031321FA2</t>
  </si>
  <si>
    <t>비씨카드184-1</t>
  </si>
  <si>
    <t>KR6031321FC8</t>
  </si>
  <si>
    <t>비씨카드185</t>
  </si>
  <si>
    <t>KR6031321G12</t>
  </si>
  <si>
    <t>비씨카드186-1</t>
  </si>
  <si>
    <t>KR6031321G20</t>
  </si>
  <si>
    <t>비씨카드187-1</t>
  </si>
  <si>
    <t>KR6031321G38</t>
  </si>
  <si>
    <t>비씨카드188-1</t>
  </si>
  <si>
    <t>KR6031321G53</t>
  </si>
  <si>
    <t>비씨카드190-1</t>
  </si>
  <si>
    <t>KR6031321G61</t>
  </si>
  <si>
    <t>비씨카드191</t>
  </si>
  <si>
    <t>KR6031322D22</t>
  </si>
  <si>
    <t>비씨카드163-2</t>
  </si>
  <si>
    <t>KR6031322E88</t>
  </si>
  <si>
    <t>비씨카드171-2</t>
  </si>
  <si>
    <t>KR6031322EC9</t>
  </si>
  <si>
    <t>비씨카드175-2</t>
  </si>
  <si>
    <t>KR6031322F12</t>
  </si>
  <si>
    <t>비씨카드177-2</t>
  </si>
  <si>
    <t>KR6031322F46</t>
  </si>
  <si>
    <t>비씨카드180-2</t>
  </si>
  <si>
    <t>KR6031322F53</t>
  </si>
  <si>
    <t>비씨카드181-2</t>
  </si>
  <si>
    <t>KR6031322F61</t>
  </si>
  <si>
    <t>비씨카드182-2</t>
  </si>
  <si>
    <t>KR6031322G52</t>
  </si>
  <si>
    <t>비씨카드190-2</t>
  </si>
  <si>
    <t>KR6031323F37</t>
  </si>
  <si>
    <t>비씨카드179-3</t>
  </si>
  <si>
    <t>KR6031324E94</t>
  </si>
  <si>
    <t>비씨카드173-1</t>
  </si>
  <si>
    <t>KR6031325E93</t>
  </si>
  <si>
    <t>비씨카드173-2</t>
  </si>
  <si>
    <t>KR6032641F14</t>
  </si>
  <si>
    <t>LG유플러스118-1</t>
  </si>
  <si>
    <t>KR6032641FA2</t>
  </si>
  <si>
    <t>LG유플러스119-1</t>
  </si>
  <si>
    <t>KR6032642C16</t>
  </si>
  <si>
    <t>LG유플러스110-2</t>
  </si>
  <si>
    <t>KR6032642C65</t>
  </si>
  <si>
    <t>LG유플러스111-2</t>
  </si>
  <si>
    <t>KR6032642D64</t>
  </si>
  <si>
    <t>LG유플러스114-2</t>
  </si>
  <si>
    <t>KR6032642E63</t>
  </si>
  <si>
    <t>LG유플러스117-2</t>
  </si>
  <si>
    <t>KR6032642F13</t>
  </si>
  <si>
    <t>LG유플러스118-2</t>
  </si>
  <si>
    <t>KR6032642FA0</t>
  </si>
  <si>
    <t>LG유플러스119-2</t>
  </si>
  <si>
    <t>KR6032642G12</t>
  </si>
  <si>
    <t>LG유플러스120-2</t>
  </si>
  <si>
    <t>KR6032643910</t>
  </si>
  <si>
    <t>LG유플러스104-3</t>
  </si>
  <si>
    <t>KR6032643A17</t>
  </si>
  <si>
    <t>LG유플러스106-3</t>
  </si>
  <si>
    <t>KR6032643B24</t>
  </si>
  <si>
    <t>LG유플러스108-3</t>
  </si>
  <si>
    <t>KR6032643C15</t>
  </si>
  <si>
    <t>LG유플러스110-3</t>
  </si>
  <si>
    <t>KR6032643D14</t>
  </si>
  <si>
    <t>LG유플러스113-3</t>
  </si>
  <si>
    <t>KR6032643DB1</t>
  </si>
  <si>
    <t>LG유플러스115-3</t>
  </si>
  <si>
    <t>KR6032643E13</t>
  </si>
  <si>
    <t>LG유플러스116-3</t>
  </si>
  <si>
    <t>KR6032643E62</t>
  </si>
  <si>
    <t>LG유플러스117-3</t>
  </si>
  <si>
    <t>KR6032643F12</t>
  </si>
  <si>
    <t>LG유플러스118-3</t>
  </si>
  <si>
    <t>KR6032643G11</t>
  </si>
  <si>
    <t>LG유플러스120-3</t>
  </si>
  <si>
    <t>KR6032644975</t>
  </si>
  <si>
    <t>LG유플러스105-4</t>
  </si>
  <si>
    <t>KR6032644A16</t>
  </si>
  <si>
    <t>LG유플러스106-4</t>
  </si>
  <si>
    <t>KR6032645972</t>
  </si>
  <si>
    <t>LG유플러스105-5</t>
  </si>
  <si>
    <t>KR6032711D45</t>
  </si>
  <si>
    <t>신한카드2169</t>
  </si>
  <si>
    <t>KR6032711DC4</t>
  </si>
  <si>
    <t>신한카드2200-1</t>
  </si>
  <si>
    <t>KR6032711E51</t>
  </si>
  <si>
    <t>신한카드2213-1</t>
  </si>
  <si>
    <t>KR6032711E69</t>
  </si>
  <si>
    <t>신한카드2217-1</t>
  </si>
  <si>
    <t>KR6032711E77</t>
  </si>
  <si>
    <t>신한카드2224-1</t>
  </si>
  <si>
    <t>KR6032711E85</t>
  </si>
  <si>
    <t>신한카드2228-1(녹)</t>
  </si>
  <si>
    <t>KR6032711E93</t>
  </si>
  <si>
    <t>신한카드2230-1</t>
  </si>
  <si>
    <t>KR6032711EB4</t>
  </si>
  <si>
    <t>신한카드2239</t>
  </si>
  <si>
    <t>KR6032711F19</t>
  </si>
  <si>
    <t>신한카드2248-1</t>
  </si>
  <si>
    <t>KR6032711F68</t>
  </si>
  <si>
    <t>신한카드2263-1</t>
  </si>
  <si>
    <t>KR6032711F76</t>
  </si>
  <si>
    <t>신한카드2265-1</t>
  </si>
  <si>
    <t>KR6032711F84</t>
  </si>
  <si>
    <t>신한카드2269-1</t>
  </si>
  <si>
    <t>KR6032711FA3</t>
  </si>
  <si>
    <t>신한카드2274-1</t>
  </si>
  <si>
    <t>KR6032711FB1</t>
  </si>
  <si>
    <t>신한카드2277-1</t>
  </si>
  <si>
    <t>KR6032711G26</t>
  </si>
  <si>
    <t>신한카드2283-1</t>
  </si>
  <si>
    <t>KR6032711G59</t>
  </si>
  <si>
    <t>신한카드2291-1</t>
  </si>
  <si>
    <t>KR6032711G67</t>
  </si>
  <si>
    <t>신한카드2293</t>
  </si>
  <si>
    <t>KR6032712D28</t>
  </si>
  <si>
    <t>신한카드2161-2</t>
  </si>
  <si>
    <t>KR6032712D36</t>
  </si>
  <si>
    <t>신한카드2165-2</t>
  </si>
  <si>
    <t>KR6032712D51</t>
  </si>
  <si>
    <t>신한카드2171-2</t>
  </si>
  <si>
    <t>KR6032712E27</t>
  </si>
  <si>
    <t>신한카드2208-2</t>
  </si>
  <si>
    <t>KR6032712E50</t>
  </si>
  <si>
    <t>신한카드2213-2</t>
  </si>
  <si>
    <t>KR6032712EB2</t>
  </si>
  <si>
    <t>신한카드2240-1</t>
  </si>
  <si>
    <t>KR6032712EC0</t>
  </si>
  <si>
    <t>신한카드2244-2</t>
  </si>
  <si>
    <t>KR6032712F18</t>
  </si>
  <si>
    <t>신한카드2248-2</t>
  </si>
  <si>
    <t>KR6032712F26</t>
  </si>
  <si>
    <t>신한카드2250-2</t>
  </si>
  <si>
    <t>KR6032712F34</t>
  </si>
  <si>
    <t>신한카드2252-2</t>
  </si>
  <si>
    <t>KR6032712F59</t>
  </si>
  <si>
    <t>신한카드2259-2</t>
  </si>
  <si>
    <t>KR6032712F67</t>
  </si>
  <si>
    <t>신한카드2263-2</t>
  </si>
  <si>
    <t>KR6032712F75</t>
  </si>
  <si>
    <t>신한카드2265-2</t>
  </si>
  <si>
    <t>KR6032712F91</t>
  </si>
  <si>
    <t>신한카드2272-2</t>
  </si>
  <si>
    <t>KR6032712FA1</t>
  </si>
  <si>
    <t>신한카드2274-2</t>
  </si>
  <si>
    <t>KR6032712FC7</t>
  </si>
  <si>
    <t>신한카드2280-2</t>
  </si>
  <si>
    <t>KR6032712G41</t>
  </si>
  <si>
    <t>신한카드2288-1</t>
  </si>
  <si>
    <t>KR6032712G58</t>
  </si>
  <si>
    <t>신한카드2291-2</t>
  </si>
  <si>
    <t>KR6032712G66</t>
  </si>
  <si>
    <t>신한카드2294-1</t>
  </si>
  <si>
    <t>KR6032713C93</t>
  </si>
  <si>
    <t>신한카드2148-3</t>
  </si>
  <si>
    <t>KR6032713D27</t>
  </si>
  <si>
    <t>신한카드2162</t>
  </si>
  <si>
    <t>KR6032713D43</t>
  </si>
  <si>
    <t>신한카드2170-2</t>
  </si>
  <si>
    <t>KR6032713D50</t>
  </si>
  <si>
    <t>신한카드2171-3</t>
  </si>
  <si>
    <t>KR6032713DC0</t>
  </si>
  <si>
    <t>신한카드2201-2</t>
  </si>
  <si>
    <t>KR6032713E59</t>
  </si>
  <si>
    <t>신한카드2213-3</t>
  </si>
  <si>
    <t>KR6032713E67</t>
  </si>
  <si>
    <t>신한카드2217-3</t>
  </si>
  <si>
    <t>KR6032713E83</t>
  </si>
  <si>
    <t>신한카드2229-1</t>
  </si>
  <si>
    <t>KR6032713E91</t>
  </si>
  <si>
    <t>신한카드2230-3</t>
  </si>
  <si>
    <t>KR6032713EC8</t>
  </si>
  <si>
    <t>신한카드2244-3</t>
  </si>
  <si>
    <t>KR6032713F25</t>
  </si>
  <si>
    <t>신한카드2251-1</t>
  </si>
  <si>
    <t>KR6032713F58</t>
  </si>
  <si>
    <t>신한카드2259-3</t>
  </si>
  <si>
    <t>KR6032713F66</t>
  </si>
  <si>
    <t>신한카드2264-1</t>
  </si>
  <si>
    <t>KR6032713F74</t>
  </si>
  <si>
    <t>신한카드2265-3</t>
  </si>
  <si>
    <t>KR6032713F82</t>
  </si>
  <si>
    <t>신한카드2269-3</t>
  </si>
  <si>
    <t>KR6032713FB7</t>
  </si>
  <si>
    <t>신한카드2278-1</t>
  </si>
  <si>
    <t>KR6032713FC5</t>
  </si>
  <si>
    <t>신한카드2280-3</t>
  </si>
  <si>
    <t>KR6032713G32</t>
  </si>
  <si>
    <t>신한카드2286-2</t>
  </si>
  <si>
    <t>KR6032713G57</t>
  </si>
  <si>
    <t>신한카드2292-1</t>
  </si>
  <si>
    <t>KR6032714D34</t>
  </si>
  <si>
    <t>신한카드2166-2</t>
  </si>
  <si>
    <t>KR6032714D75</t>
  </si>
  <si>
    <t>신한카드2179-4</t>
  </si>
  <si>
    <t>KR6032714E58</t>
  </si>
  <si>
    <t>신한카드2214-1</t>
  </si>
  <si>
    <t>KR6032714E90</t>
  </si>
  <si>
    <t>신한카드2231-1</t>
  </si>
  <si>
    <t>KR6032714EA0</t>
  </si>
  <si>
    <t>신한카드2235-1</t>
  </si>
  <si>
    <t>KR6032714EB8</t>
  </si>
  <si>
    <t>신한카드2240-3</t>
  </si>
  <si>
    <t>KR6032714F40</t>
  </si>
  <si>
    <t>신한카드2256-4</t>
  </si>
  <si>
    <t>KR6032714F65</t>
  </si>
  <si>
    <t>신한카드2264-2</t>
  </si>
  <si>
    <t>KR6032714F99</t>
  </si>
  <si>
    <t>신한카드2273-2</t>
  </si>
  <si>
    <t>KR6032714FA7</t>
  </si>
  <si>
    <t>신한카드2275-2</t>
  </si>
  <si>
    <t>KR6032714FC3</t>
  </si>
  <si>
    <t>신한카드2280-4</t>
  </si>
  <si>
    <t>KR6032714G56</t>
  </si>
  <si>
    <t>신한카드2292-2</t>
  </si>
  <si>
    <t>KR6032715D58</t>
  </si>
  <si>
    <t>신한카드2172-2</t>
  </si>
  <si>
    <t>KR6032715E57</t>
  </si>
  <si>
    <t>신한카드2214-2</t>
  </si>
  <si>
    <t>KR6032715E99</t>
  </si>
  <si>
    <t>신한카드2231-2</t>
  </si>
  <si>
    <t>KR6032715EB5</t>
  </si>
  <si>
    <t>신한카드2241-1</t>
  </si>
  <si>
    <t>KR6032715F56</t>
  </si>
  <si>
    <t>신한카드2260-1</t>
  </si>
  <si>
    <t>KR6032715F80</t>
  </si>
  <si>
    <t>신한카드2270-2</t>
  </si>
  <si>
    <t>KR6032715FB2</t>
  </si>
  <si>
    <t>신한카드2278-3</t>
  </si>
  <si>
    <t>KR6032715G22</t>
  </si>
  <si>
    <t>신한카드2284-2</t>
  </si>
  <si>
    <t>KR6032715G55</t>
  </si>
  <si>
    <t>신한카드2292-3</t>
  </si>
  <si>
    <t>KR6032716D24</t>
  </si>
  <si>
    <t>신한카드2163-2</t>
  </si>
  <si>
    <t>KR6032716D32</t>
  </si>
  <si>
    <t>신한카드2167-2</t>
  </si>
  <si>
    <t>KR6032716E98</t>
  </si>
  <si>
    <t>신한카드2231-3</t>
  </si>
  <si>
    <t>KR6032716EA5</t>
  </si>
  <si>
    <t>신한카드2236-1</t>
  </si>
  <si>
    <t>KR6032716EC1</t>
  </si>
  <si>
    <t>신한카드2245-2</t>
  </si>
  <si>
    <t>KR6032716F48</t>
  </si>
  <si>
    <t>신한카드2257-2</t>
  </si>
  <si>
    <t>KR6032716F71</t>
  </si>
  <si>
    <t>신한카드2267-1</t>
  </si>
  <si>
    <t>KR6032716FA2</t>
  </si>
  <si>
    <t>신한카드2275-4</t>
  </si>
  <si>
    <t>KR6032716FC8</t>
  </si>
  <si>
    <t>신한카드2281-1</t>
  </si>
  <si>
    <t>KR6032717A83</t>
  </si>
  <si>
    <t>신한카드2086-4</t>
  </si>
  <si>
    <t>KR6032717B25</t>
  </si>
  <si>
    <t>신한카드2103-2</t>
  </si>
  <si>
    <t>KR6032717D23</t>
  </si>
  <si>
    <t>신한카드2164</t>
  </si>
  <si>
    <t>KR6032717D64</t>
  </si>
  <si>
    <t>신한카드2175-4</t>
  </si>
  <si>
    <t>KR6032717DB3</t>
  </si>
  <si>
    <t>신한카드2198-3</t>
  </si>
  <si>
    <t>KR6032717E63</t>
  </si>
  <si>
    <t>신한카드2219-2</t>
  </si>
  <si>
    <t>KR6032717EA3</t>
  </si>
  <si>
    <t>신한카드2236-2</t>
  </si>
  <si>
    <t>KR6032717F88</t>
  </si>
  <si>
    <t>신한카드2271-2</t>
  </si>
  <si>
    <t>KR6032717FA0</t>
  </si>
  <si>
    <t>신한카드2275-5</t>
  </si>
  <si>
    <t>KR6032717FB8</t>
  </si>
  <si>
    <t>신한카드2279-1</t>
  </si>
  <si>
    <t>KR6032717G46</t>
  </si>
  <si>
    <t>신한카드2290</t>
  </si>
  <si>
    <t>KR6032718DB1</t>
  </si>
  <si>
    <t>신한카드2198-4</t>
  </si>
  <si>
    <t>KR6032718E13</t>
  </si>
  <si>
    <t>신한카드2206-1</t>
  </si>
  <si>
    <t>KR6032718E47</t>
  </si>
  <si>
    <t>신한카드2210-4</t>
  </si>
  <si>
    <t>KR6032718E96</t>
  </si>
  <si>
    <t>신한카드2233-1</t>
  </si>
  <si>
    <t>KR6032718EC7</t>
  </si>
  <si>
    <t>신한카드2246-1</t>
  </si>
  <si>
    <t>KR6032718F46</t>
  </si>
  <si>
    <t>신한카드2257-4</t>
  </si>
  <si>
    <t>KR6032718F53</t>
  </si>
  <si>
    <t>신한카드2261-1</t>
  </si>
  <si>
    <t>KR6032718FA8</t>
  </si>
  <si>
    <t>신한카드2276-1</t>
  </si>
  <si>
    <t>KR6032718FB6</t>
  </si>
  <si>
    <t>신한카드2279-2</t>
  </si>
  <si>
    <t>KR6032719DB9</t>
  </si>
  <si>
    <t>신한카드2199-1</t>
  </si>
  <si>
    <t>KR6032719E12</t>
  </si>
  <si>
    <t>신한카드2206-2</t>
  </si>
  <si>
    <t>KR6032719E53</t>
  </si>
  <si>
    <t>신한카드2215-4</t>
  </si>
  <si>
    <t>KR6032719E79</t>
  </si>
  <si>
    <t>신한카드2226-4</t>
  </si>
  <si>
    <t>KR6032719E95</t>
  </si>
  <si>
    <t>신한카드2233-2</t>
  </si>
  <si>
    <t>KR6032719F37</t>
  </si>
  <si>
    <t>신한카드2254-3</t>
  </si>
  <si>
    <t>KR6032719F45</t>
  </si>
  <si>
    <t>신한카드2258-1</t>
  </si>
  <si>
    <t>KR6032719FA6</t>
  </si>
  <si>
    <t>신한카드2276-2</t>
  </si>
  <si>
    <t>KR603271AA38</t>
  </si>
  <si>
    <t>신한카드2065-2</t>
  </si>
  <si>
    <t>KR603271AAA6</t>
  </si>
  <si>
    <t>신한카드2095-3</t>
  </si>
  <si>
    <t>KR603271ADA0</t>
  </si>
  <si>
    <t>신한카드2195-4</t>
  </si>
  <si>
    <t>KR603271AE42</t>
  </si>
  <si>
    <t>신한카드2211-1</t>
  </si>
  <si>
    <t>KR603271AE59</t>
  </si>
  <si>
    <t>신한카드2216-1</t>
  </si>
  <si>
    <t>KR603271AE75</t>
  </si>
  <si>
    <t>신한카드2227-1</t>
  </si>
  <si>
    <t>KR603271AEA8</t>
  </si>
  <si>
    <t>신한카드2238</t>
  </si>
  <si>
    <t>KR603271AEC4</t>
  </si>
  <si>
    <t>신한카드2246-3</t>
  </si>
  <si>
    <t>KR603271BE17</t>
  </si>
  <si>
    <t>신한카드2206-4</t>
  </si>
  <si>
    <t>KR603271BE66</t>
  </si>
  <si>
    <t>신한카드2221-1</t>
  </si>
  <si>
    <t>KR603271BEB4</t>
  </si>
  <si>
    <t>신한카드2243-1</t>
  </si>
  <si>
    <t>KR603271BF32</t>
  </si>
  <si>
    <t>신한카드2255-2</t>
  </si>
  <si>
    <t>KR603271BF57</t>
  </si>
  <si>
    <t>신한카드2262</t>
  </si>
  <si>
    <t>KR603271CC75</t>
  </si>
  <si>
    <t>신한카드2145-5</t>
  </si>
  <si>
    <t>KR603271CE40</t>
  </si>
  <si>
    <t>신한카드2211-3</t>
  </si>
  <si>
    <t>KR603271CE57</t>
  </si>
  <si>
    <t>신한카드2216-3</t>
  </si>
  <si>
    <t>KR603271CE73</t>
  </si>
  <si>
    <t>신한카드2227-3</t>
  </si>
  <si>
    <t>KR603271CEB2</t>
  </si>
  <si>
    <t>신한카드2243-2</t>
  </si>
  <si>
    <t>KR603271DE49</t>
  </si>
  <si>
    <t>신한카드2212-1</t>
  </si>
  <si>
    <t>KR603271ED72</t>
  </si>
  <si>
    <t>신한카드2182-2</t>
  </si>
  <si>
    <t>KR603271EE14</t>
  </si>
  <si>
    <t>신한카드2207-3</t>
  </si>
  <si>
    <t>KR603271EE63</t>
  </si>
  <si>
    <t>신한카드2222-2</t>
  </si>
  <si>
    <t>KR603271FD63</t>
  </si>
  <si>
    <t>신한카드2178-2</t>
  </si>
  <si>
    <t>KR603271FE13</t>
  </si>
  <si>
    <t>신한카드2207-4</t>
  </si>
  <si>
    <t>KR603271FE47</t>
  </si>
  <si>
    <t>신한카드2212-3</t>
  </si>
  <si>
    <t>KR603271GE61</t>
  </si>
  <si>
    <t>신한카드2223-1</t>
  </si>
  <si>
    <t>KR6033631E15</t>
  </si>
  <si>
    <t>SK브로드밴드55-1</t>
  </si>
  <si>
    <t>KR6033631EC1</t>
  </si>
  <si>
    <t>SK브로드밴드56-1</t>
  </si>
  <si>
    <t>KR6033631F48</t>
  </si>
  <si>
    <t>SK브로드밴드57-1</t>
  </si>
  <si>
    <t>KR6033631F63</t>
  </si>
  <si>
    <t>SK브로드밴드58-1</t>
  </si>
  <si>
    <t>KR6033631G62</t>
  </si>
  <si>
    <t>SK브로드밴드60-1</t>
  </si>
  <si>
    <t>KR6033632C16</t>
  </si>
  <si>
    <t>SK브로드밴드52-2(녹)</t>
  </si>
  <si>
    <t>KR6033632DA5</t>
  </si>
  <si>
    <t>SK브로드밴드54-2</t>
  </si>
  <si>
    <t>KR6033632E14</t>
  </si>
  <si>
    <t>SK브로드밴드55-2</t>
  </si>
  <si>
    <t>KR6033632EC9</t>
  </si>
  <si>
    <t>SK브로드밴드56-2</t>
  </si>
  <si>
    <t>KR6033632F47</t>
  </si>
  <si>
    <t>SK브로드밴드57-2</t>
  </si>
  <si>
    <t>KR6033632F62</t>
  </si>
  <si>
    <t>SK브로드밴드58-2</t>
  </si>
  <si>
    <t>KR6033632G20</t>
  </si>
  <si>
    <t>SK브로드밴드59-1</t>
  </si>
  <si>
    <t>KR6033633D30</t>
  </si>
  <si>
    <t>SK브로드밴드53-3</t>
  </si>
  <si>
    <t>KR6033633EC7</t>
  </si>
  <si>
    <t>SK브로드밴드56-3</t>
  </si>
  <si>
    <t>KR6033661E42</t>
  </si>
  <si>
    <t>우리금융캐피탈500-1</t>
  </si>
  <si>
    <t>KR6033661E67</t>
  </si>
  <si>
    <t>우리금융캐피탈503-1</t>
  </si>
  <si>
    <t>KR6033661F41</t>
  </si>
  <si>
    <t>우리금융캐피탈522-1</t>
  </si>
  <si>
    <t>KR6033661F58</t>
  </si>
  <si>
    <t>우리금융캐피탈524-1</t>
  </si>
  <si>
    <t>KR6033661FA9</t>
  </si>
  <si>
    <t>우리금융캐피탈534</t>
  </si>
  <si>
    <t>KR6033661G57</t>
  </si>
  <si>
    <t>우리금융캐피탈546-2</t>
  </si>
  <si>
    <t>KR6033662E41</t>
  </si>
  <si>
    <t>우리금융캐피탈500-2</t>
  </si>
  <si>
    <t>KR6033662E58</t>
  </si>
  <si>
    <t>우리금융캐피탈501-2</t>
  </si>
  <si>
    <t>KR6033662E66</t>
  </si>
  <si>
    <t>우리금융캐피탈503-2</t>
  </si>
  <si>
    <t>KR6033662E82</t>
  </si>
  <si>
    <t>우리금융캐피탈507-2</t>
  </si>
  <si>
    <t>KR6033662EC6</t>
  </si>
  <si>
    <t>우리금융캐피탈516-2</t>
  </si>
  <si>
    <t>KR6033662F16</t>
  </si>
  <si>
    <t>우리금융캐피탈518-2</t>
  </si>
  <si>
    <t>KR6033662F40</t>
  </si>
  <si>
    <t>우리금융캐피탈522-2</t>
  </si>
  <si>
    <t>KR6033662F57</t>
  </si>
  <si>
    <t>우리금융캐피탈524-2</t>
  </si>
  <si>
    <t>KR6033662F65</t>
  </si>
  <si>
    <t>우리금융캐피탈526-2(녹)</t>
  </si>
  <si>
    <t>KR6033662F73</t>
  </si>
  <si>
    <t>우리금융캐피탈528-2</t>
  </si>
  <si>
    <t>KR6033662F81</t>
  </si>
  <si>
    <t>우리금융캐피탈530-2</t>
  </si>
  <si>
    <t>KR6033662FA7</t>
  </si>
  <si>
    <t>우리금융캐피탈535</t>
  </si>
  <si>
    <t>KR6033662G31</t>
  </si>
  <si>
    <t>우리금융캐피탈543-2</t>
  </si>
  <si>
    <t>KR6033662G64</t>
  </si>
  <si>
    <t>우리금융캐피탈548-2</t>
  </si>
  <si>
    <t>KR6033663E57</t>
  </si>
  <si>
    <t>우리금융캐피탈501-3</t>
  </si>
  <si>
    <t>KR6033663E73</t>
  </si>
  <si>
    <t>우리금융캐피탈505-3</t>
  </si>
  <si>
    <t>KR6033663EB6</t>
  </si>
  <si>
    <t>우리금융캐피탈514-3</t>
  </si>
  <si>
    <t>KR6033663F31</t>
  </si>
  <si>
    <t>우리금융캐피탈520-3</t>
  </si>
  <si>
    <t>KR6033663G48</t>
  </si>
  <si>
    <t>우리금융캐피탈544-3</t>
  </si>
  <si>
    <t>KR6033663G63</t>
  </si>
  <si>
    <t>우리금융캐피탈548-3</t>
  </si>
  <si>
    <t>KR6033664E31</t>
  </si>
  <si>
    <t>우리금융캐피탈499-4</t>
  </si>
  <si>
    <t>KR6033664E80</t>
  </si>
  <si>
    <t>우리금융캐피탈507-4</t>
  </si>
  <si>
    <t>KR6033664E98</t>
  </si>
  <si>
    <t>우리금융캐피탈510-4</t>
  </si>
  <si>
    <t>KR6033664EC2</t>
  </si>
  <si>
    <t>우리금융캐피탈516-4</t>
  </si>
  <si>
    <t>KR6033664F14</t>
  </si>
  <si>
    <t>우리금융캐피탈519-1</t>
  </si>
  <si>
    <t>KR6033664F30</t>
  </si>
  <si>
    <t>우리금융캐피탈521-1</t>
  </si>
  <si>
    <t>KR6033664F71</t>
  </si>
  <si>
    <t>우리금융캐피탈528-4</t>
  </si>
  <si>
    <t>KR6033664F89</t>
  </si>
  <si>
    <t>우리금융캐피탈530-4</t>
  </si>
  <si>
    <t>KR6033664F97</t>
  </si>
  <si>
    <t>우리금융캐피탈532-4</t>
  </si>
  <si>
    <t>KR6033664G21</t>
  </si>
  <si>
    <t>우리금융캐피탈541-4</t>
  </si>
  <si>
    <t>KR6033664G47</t>
  </si>
  <si>
    <t>우리금융캐피탈544-4</t>
  </si>
  <si>
    <t>KR6033665E22</t>
  </si>
  <si>
    <t>우리금융캐피탈498-5</t>
  </si>
  <si>
    <t>KR6033665E71</t>
  </si>
  <si>
    <t>우리금융캐피탈506-1</t>
  </si>
  <si>
    <t>KR6033665E89</t>
  </si>
  <si>
    <t>우리금융캐피탈507-5</t>
  </si>
  <si>
    <t>KR6033665F47</t>
  </si>
  <si>
    <t>우리금융캐피탈523-2</t>
  </si>
  <si>
    <t>KR6033665F54</t>
  </si>
  <si>
    <t>우리금융캐피탈524-5</t>
  </si>
  <si>
    <t>KR6033665G20</t>
  </si>
  <si>
    <t>우리금융캐피탈541-5</t>
  </si>
  <si>
    <t>KR6033666E70</t>
  </si>
  <si>
    <t>우리금융캐피탈506-2</t>
  </si>
  <si>
    <t>KR6033666E96</t>
  </si>
  <si>
    <t>우리금융캐피탈511-2</t>
  </si>
  <si>
    <t>KR6033666F12</t>
  </si>
  <si>
    <t>우리금융캐피탈519-3</t>
  </si>
  <si>
    <t>KR6033666F38</t>
  </si>
  <si>
    <t>우리금융캐피탈521-3</t>
  </si>
  <si>
    <t>KR6033666G29</t>
  </si>
  <si>
    <t>우리금융캐피탈542</t>
  </si>
  <si>
    <t>KR6033667E53</t>
  </si>
  <si>
    <t>우리금융캐피탈502-4</t>
  </si>
  <si>
    <t>KR6033667F45</t>
  </si>
  <si>
    <t>우리금융캐피탈523-4</t>
  </si>
  <si>
    <t>KR6033667F78</t>
  </si>
  <si>
    <t>우리금융캐피탈529-3</t>
  </si>
  <si>
    <t>KR6033667F86</t>
  </si>
  <si>
    <t>우리금융캐피탈531-3</t>
  </si>
  <si>
    <t>KR6033667G10</t>
  </si>
  <si>
    <t>우리금융캐피탈539-7</t>
  </si>
  <si>
    <t>KR6033668D95</t>
  </si>
  <si>
    <t>우리금융캐피탈481-8</t>
  </si>
  <si>
    <t>KR6033668E94</t>
  </si>
  <si>
    <t>우리금융캐피탈511-4</t>
  </si>
  <si>
    <t>KR6033668F51</t>
  </si>
  <si>
    <t>우리금융캐피탈525-3</t>
  </si>
  <si>
    <t>KR6033668FC0</t>
  </si>
  <si>
    <t>우리금융캐피탈538-3</t>
  </si>
  <si>
    <t>KR6033668G19</t>
  </si>
  <si>
    <t>우리금융캐피탈540-1</t>
  </si>
  <si>
    <t>KR6033669G18</t>
  </si>
  <si>
    <t>우리금융캐피탈540-2</t>
  </si>
  <si>
    <t>KR603366AEA6</t>
  </si>
  <si>
    <t>우리금융캐피탈513-5</t>
  </si>
  <si>
    <t>KR603366AG12</t>
  </si>
  <si>
    <t>우리금융캐피탈540-3</t>
  </si>
  <si>
    <t>KR603366BEB2</t>
  </si>
  <si>
    <t>우리금융캐피탈515-6</t>
  </si>
  <si>
    <t>KR6033782E46</t>
  </si>
  <si>
    <t>KT&amp;G3-3(녹)</t>
  </si>
  <si>
    <t>KR6033783E45</t>
  </si>
  <si>
    <t>KT&amp;G3-2</t>
  </si>
  <si>
    <t>KR6033783EA4</t>
  </si>
  <si>
    <t>KT&amp;G4-3(녹)</t>
  </si>
  <si>
    <t>KR6034121F50</t>
  </si>
  <si>
    <t>SBS15-1</t>
  </si>
  <si>
    <t>KR6034122F59</t>
  </si>
  <si>
    <t>SBS15-2</t>
  </si>
  <si>
    <t>KR6034731EB0</t>
  </si>
  <si>
    <t>SK313-1</t>
  </si>
  <si>
    <t>KR6034731F37</t>
  </si>
  <si>
    <t>SK314-1</t>
  </si>
  <si>
    <t>KR6034731F52</t>
  </si>
  <si>
    <t>SK315-1</t>
  </si>
  <si>
    <t>KR6034731F86</t>
  </si>
  <si>
    <t>SK316-1</t>
  </si>
  <si>
    <t>KR6034731FB7</t>
  </si>
  <si>
    <t>SK317-1</t>
  </si>
  <si>
    <t>KR6034732AC4</t>
  </si>
  <si>
    <t>SK294-2</t>
  </si>
  <si>
    <t>KR6034732C21</t>
  </si>
  <si>
    <t>SK302-2</t>
  </si>
  <si>
    <t>KR6034732C62</t>
  </si>
  <si>
    <t>SK303-2</t>
  </si>
  <si>
    <t>KR6034732D20</t>
  </si>
  <si>
    <t>SK306-2</t>
  </si>
  <si>
    <t>KR6034732D53</t>
  </si>
  <si>
    <t>SK307-2</t>
  </si>
  <si>
    <t>KR6034732D95</t>
  </si>
  <si>
    <t>SK308-2</t>
  </si>
  <si>
    <t>KR6034732DC8</t>
  </si>
  <si>
    <t>SK309-2</t>
  </si>
  <si>
    <t>KR6034732E86</t>
  </si>
  <si>
    <t>SK312-2</t>
  </si>
  <si>
    <t>KR6034732F36</t>
  </si>
  <si>
    <t>SK314-2</t>
  </si>
  <si>
    <t>KR6034732F51</t>
  </si>
  <si>
    <t>SK315-2</t>
  </si>
  <si>
    <t>KR6034732F85</t>
  </si>
  <si>
    <t>SK316-2</t>
  </si>
  <si>
    <t>KR6034732FB5</t>
  </si>
  <si>
    <t>SK317-2</t>
  </si>
  <si>
    <t>KR6034732G35</t>
  </si>
  <si>
    <t>SK318-2</t>
  </si>
  <si>
    <t>KR6034733826</t>
  </si>
  <si>
    <t>SK283-3</t>
  </si>
  <si>
    <t>KR6034733925</t>
  </si>
  <si>
    <t>SK287-3</t>
  </si>
  <si>
    <t>KR6034733966</t>
  </si>
  <si>
    <t>SK288-3</t>
  </si>
  <si>
    <t>KR6034733990</t>
  </si>
  <si>
    <t>SK289-3</t>
  </si>
  <si>
    <t>KR60347339B6</t>
  </si>
  <si>
    <t>SK290-3</t>
  </si>
  <si>
    <t>KR6034733A63</t>
  </si>
  <si>
    <t>SK292-3</t>
  </si>
  <si>
    <t>KR6034733A97</t>
  </si>
  <si>
    <t>SK293-3</t>
  </si>
  <si>
    <t>KR6034733B62</t>
  </si>
  <si>
    <t>SK296-3</t>
  </si>
  <si>
    <t>KR6034733B96</t>
  </si>
  <si>
    <t>SK297-3</t>
  </si>
  <si>
    <t>KR6034733C20</t>
  </si>
  <si>
    <t>SK302-3</t>
  </si>
  <si>
    <t>KR6034733C95</t>
  </si>
  <si>
    <t>SK304-3</t>
  </si>
  <si>
    <t>KR6034733D52</t>
  </si>
  <si>
    <t>SK307-3</t>
  </si>
  <si>
    <t>KR6034733E28</t>
  </si>
  <si>
    <t>SK310-3</t>
  </si>
  <si>
    <t>KR6034733E51</t>
  </si>
  <si>
    <t>SK311-3</t>
  </si>
  <si>
    <t>KR6034733E85</t>
  </si>
  <si>
    <t>SK312-3</t>
  </si>
  <si>
    <t>KR6034734A21</t>
  </si>
  <si>
    <t>SK291-4</t>
  </si>
  <si>
    <t>KR6034734B20</t>
  </si>
  <si>
    <t>SK295-4(녹)</t>
  </si>
  <si>
    <t>KR6034734D51</t>
  </si>
  <si>
    <t>SK307-4</t>
  </si>
  <si>
    <t>KR6035761F29</t>
  </si>
  <si>
    <t>CJ ENM26-1</t>
  </si>
  <si>
    <t>KR6035761F94</t>
  </si>
  <si>
    <t>CJ ENM27-1</t>
  </si>
  <si>
    <t>KR6035761G28</t>
  </si>
  <si>
    <t>CJ ENM29-2</t>
  </si>
  <si>
    <t>KR6035762E11</t>
  </si>
  <si>
    <t>CJ ENM25-2</t>
  </si>
  <si>
    <t>KR6035762F28</t>
  </si>
  <si>
    <t>CJ ENM26-2</t>
  </si>
  <si>
    <t>KR6035762F93</t>
  </si>
  <si>
    <t>CJ ENM27-2</t>
  </si>
  <si>
    <t>KR6035762G27</t>
  </si>
  <si>
    <t>CJ ENM29-1</t>
  </si>
  <si>
    <t>KR6036321E13</t>
  </si>
  <si>
    <t>미래에셋자산운용9</t>
  </si>
  <si>
    <t>KR6036321F20</t>
  </si>
  <si>
    <t>미래에셋자산운용10</t>
  </si>
  <si>
    <t>KR6037091F42</t>
  </si>
  <si>
    <t>신세계센트럴10-1</t>
  </si>
  <si>
    <t>KR6037092E75</t>
  </si>
  <si>
    <t>신세계센트럴9-2</t>
  </si>
  <si>
    <t>KR6037092F41</t>
  </si>
  <si>
    <t>신세계센트럴10-2</t>
  </si>
  <si>
    <t>KR6037562E19</t>
  </si>
  <si>
    <t>엘지헬로비전13-2</t>
  </si>
  <si>
    <t>KR6037562G58</t>
  </si>
  <si>
    <t>엘지헬로비전15-2</t>
  </si>
  <si>
    <t>KR6037712E67</t>
  </si>
  <si>
    <t>광주신세계2-2</t>
  </si>
  <si>
    <t>KR6039091F97</t>
  </si>
  <si>
    <t>현대트랜시스49-1</t>
  </si>
  <si>
    <t>KR6039091G13</t>
  </si>
  <si>
    <t>현대트랜시스50-1</t>
  </si>
  <si>
    <t>KR6039092E14</t>
  </si>
  <si>
    <t>현대트랜시스46-2</t>
  </si>
  <si>
    <t>KR6039092E97</t>
  </si>
  <si>
    <t>현대트랜시스47-2</t>
  </si>
  <si>
    <t>KR6039092F21</t>
  </si>
  <si>
    <t>현대트랜시스48-2</t>
  </si>
  <si>
    <t>KR6039092F96</t>
  </si>
  <si>
    <t>현대트랜시스49-2</t>
  </si>
  <si>
    <t>KR6039092G12</t>
  </si>
  <si>
    <t>현대트랜시스50-2</t>
  </si>
  <si>
    <t>KR6039093E96</t>
  </si>
  <si>
    <t>현대트랜시스47-3</t>
  </si>
  <si>
    <t>KR6039093F20</t>
  </si>
  <si>
    <t>현대트랜시스48-3</t>
  </si>
  <si>
    <t>KR6039093G11</t>
  </si>
  <si>
    <t>현대트랜시스50-3</t>
  </si>
  <si>
    <t>KR6039491F36</t>
  </si>
  <si>
    <t>키움증권12</t>
  </si>
  <si>
    <t>KR6039491F44</t>
  </si>
  <si>
    <t>키움증권13-1</t>
  </si>
  <si>
    <t>KR6039491F51</t>
  </si>
  <si>
    <t>키움증권14</t>
  </si>
  <si>
    <t>KR6039491F93</t>
  </si>
  <si>
    <t>키움증권15-1</t>
  </si>
  <si>
    <t>KR6039491FB3</t>
  </si>
  <si>
    <t>키움증권16</t>
  </si>
  <si>
    <t>KR6039491G35</t>
  </si>
  <si>
    <t>키움증권18-1</t>
  </si>
  <si>
    <t>KR6039491G50</t>
  </si>
  <si>
    <t>키움증권20-1</t>
  </si>
  <si>
    <t>KR6039491G68</t>
  </si>
  <si>
    <t>키움증권21</t>
  </si>
  <si>
    <t>KR6039492E36</t>
  </si>
  <si>
    <t>키움증권8-2</t>
  </si>
  <si>
    <t>KR6039492E51</t>
  </si>
  <si>
    <t>키움증권10-2</t>
  </si>
  <si>
    <t>KR6039492E93</t>
  </si>
  <si>
    <t>키움증권11-2</t>
  </si>
  <si>
    <t>KR6039492F43</t>
  </si>
  <si>
    <t>키움증권13-2</t>
  </si>
  <si>
    <t>KR6039492F92</t>
  </si>
  <si>
    <t>키움증권15-2</t>
  </si>
  <si>
    <t>KR6039492G18</t>
  </si>
  <si>
    <t>키움증권17-2</t>
  </si>
  <si>
    <t>KR6039492G34</t>
  </si>
  <si>
    <t>키움증권18-2</t>
  </si>
  <si>
    <t>KR6039492G59</t>
  </si>
  <si>
    <t>키움증권20-2</t>
  </si>
  <si>
    <t>KR6039493G58</t>
  </si>
  <si>
    <t>키움증권20-3</t>
  </si>
  <si>
    <t>KR6047051F98</t>
  </si>
  <si>
    <t>포스코인터35-1</t>
  </si>
  <si>
    <t>KR6047051G48</t>
  </si>
  <si>
    <t>포스코인터37-1</t>
  </si>
  <si>
    <t>KR6047052B34</t>
  </si>
  <si>
    <t>포스코인터25-3</t>
  </si>
  <si>
    <t>KR6047052F97</t>
  </si>
  <si>
    <t>포스코인터35-2</t>
  </si>
  <si>
    <t>KR6047052G47</t>
  </si>
  <si>
    <t>포스코인터37-2</t>
  </si>
  <si>
    <t>KR6047053D80</t>
  </si>
  <si>
    <t>포스코인터32-3</t>
  </si>
  <si>
    <t>KR6047053F96</t>
  </si>
  <si>
    <t>포스코인터35-3</t>
  </si>
  <si>
    <t>KR6047801E43</t>
  </si>
  <si>
    <t>GS파워13-1</t>
  </si>
  <si>
    <t>KR6047801F59</t>
  </si>
  <si>
    <t>GS파워14-1</t>
  </si>
  <si>
    <t>KR6047801G33</t>
  </si>
  <si>
    <t>GS파워15-1</t>
  </si>
  <si>
    <t>KR6047802956</t>
  </si>
  <si>
    <t>GS파워7-2</t>
  </si>
  <si>
    <t>KR60478029A6</t>
  </si>
  <si>
    <t>GS파워8-2</t>
  </si>
  <si>
    <t>KR6047802A61</t>
  </si>
  <si>
    <t>GS파워9-2</t>
  </si>
  <si>
    <t>KR6047802B45</t>
  </si>
  <si>
    <t>GS파워10-2</t>
  </si>
  <si>
    <t>KR6047802DA8</t>
  </si>
  <si>
    <t>GS파워12-2(녹)</t>
  </si>
  <si>
    <t>KR6047802E42</t>
  </si>
  <si>
    <t>GS파워13-2</t>
  </si>
  <si>
    <t>KR6047802F58</t>
  </si>
  <si>
    <t>GS파워14-2</t>
  </si>
  <si>
    <t>KR6047803D26</t>
  </si>
  <si>
    <t>GS파워11-3</t>
  </si>
  <si>
    <t>KR6047803F57</t>
  </si>
  <si>
    <t>GS파워14-3</t>
  </si>
  <si>
    <t>KR6047811F16</t>
  </si>
  <si>
    <t>한국항공우주산업28-1</t>
  </si>
  <si>
    <t>KR6047811G15</t>
  </si>
  <si>
    <t>한국항공우주산업30-1</t>
  </si>
  <si>
    <t>KR6047812E40</t>
  </si>
  <si>
    <t>한국항공우주산업27-2</t>
  </si>
  <si>
    <t>KR6047812F72</t>
  </si>
  <si>
    <t>한국항공우주산업29-2</t>
  </si>
  <si>
    <t>KR6047812G14</t>
  </si>
  <si>
    <t>한국항공우주산업30-2</t>
  </si>
  <si>
    <t>KR6051913A28</t>
  </si>
  <si>
    <t>LG화학53-3</t>
  </si>
  <si>
    <t>KR6051913B27</t>
  </si>
  <si>
    <t>LG화학54-3(지)</t>
  </si>
  <si>
    <t>KR6051913D17</t>
  </si>
  <si>
    <t>LG화학56-3</t>
  </si>
  <si>
    <t>KR6051913E32</t>
  </si>
  <si>
    <t>LG화학57-3</t>
  </si>
  <si>
    <t>KR6051913F15</t>
  </si>
  <si>
    <t>LG화학58-3</t>
  </si>
  <si>
    <t>KR6051914937</t>
  </si>
  <si>
    <t>LG화학52-4</t>
  </si>
  <si>
    <t>KR6051914E31</t>
  </si>
  <si>
    <t>LG화학57-4</t>
  </si>
  <si>
    <t>KR6051915B25</t>
  </si>
  <si>
    <t>LG화학54-5</t>
  </si>
  <si>
    <t>KR6053211E60</t>
  </si>
  <si>
    <t>케이티스카이라이프19-1</t>
  </si>
  <si>
    <t>KR6055551E14</t>
  </si>
  <si>
    <t>신한금융지주162-1</t>
  </si>
  <si>
    <t>KR6055551E30</t>
  </si>
  <si>
    <t>신한금융지주164-1</t>
  </si>
  <si>
    <t>KR6055551E48</t>
  </si>
  <si>
    <t>신한금융지주165-1</t>
  </si>
  <si>
    <t>KR6055551E55</t>
  </si>
  <si>
    <t>신한금융지주166-1</t>
  </si>
  <si>
    <t>KR6055551E89</t>
  </si>
  <si>
    <t>신한금융지주168-1</t>
  </si>
  <si>
    <t>KR6055551EA8</t>
  </si>
  <si>
    <t>신한금융지주170-1</t>
  </si>
  <si>
    <t>KR6055551EB6</t>
  </si>
  <si>
    <t>신한금융지주171-1</t>
  </si>
  <si>
    <t>KR6055551F13</t>
  </si>
  <si>
    <t>신한금융지주172-1</t>
  </si>
  <si>
    <t>KR6055551F39</t>
  </si>
  <si>
    <t>신한금융지주174-1</t>
  </si>
  <si>
    <t>KR6055551F47</t>
  </si>
  <si>
    <t>신한금융지주175-1</t>
  </si>
  <si>
    <t>KR6055551F62</t>
  </si>
  <si>
    <t>신한금융지주176-1</t>
  </si>
  <si>
    <t>KR6055551F70</t>
  </si>
  <si>
    <t>신한금융지주177-1</t>
  </si>
  <si>
    <t>KR6055551F88</t>
  </si>
  <si>
    <t>신한금융지주178-1</t>
  </si>
  <si>
    <t>KR6055551FA5</t>
  </si>
  <si>
    <t>신한금융지주180-1</t>
  </si>
  <si>
    <t>KR6055551FB3</t>
  </si>
  <si>
    <t>신한금융지주181-1</t>
  </si>
  <si>
    <t>KR6055551FC1</t>
  </si>
  <si>
    <t>신한금융지주182-1</t>
  </si>
  <si>
    <t>KR6055551G12</t>
  </si>
  <si>
    <t>신한금융지주183-1</t>
  </si>
  <si>
    <t>KR6055551G20</t>
  </si>
  <si>
    <t>신한금융지주184-1</t>
  </si>
  <si>
    <t>KR6055551G46</t>
  </si>
  <si>
    <t>신한금융지주186-1</t>
  </si>
  <si>
    <t>KR6055552758</t>
  </si>
  <si>
    <t>신한금융지주111-2</t>
  </si>
  <si>
    <t>KR6055552766</t>
  </si>
  <si>
    <t>신한금융지주112-2</t>
  </si>
  <si>
    <t>KR6055552816</t>
  </si>
  <si>
    <t>신한금융지주115-2</t>
  </si>
  <si>
    <t>KR6055552824</t>
  </si>
  <si>
    <t>신한금융지주116-2</t>
  </si>
  <si>
    <t>KR6055552832</t>
  </si>
  <si>
    <t>신한금융지주117-2</t>
  </si>
  <si>
    <t>KR6055552980</t>
  </si>
  <si>
    <t>신한금융지주129-2</t>
  </si>
  <si>
    <t>KR6055552C31</t>
  </si>
  <si>
    <t>신한금융지주146-2</t>
  </si>
  <si>
    <t>KR6055552C49</t>
  </si>
  <si>
    <t>신한금융지주147-2</t>
  </si>
  <si>
    <t>KR6055552C56</t>
  </si>
  <si>
    <t>신한금융지주148-2</t>
  </si>
  <si>
    <t>KR6055552C80</t>
  </si>
  <si>
    <t>신한금융지주150-2</t>
  </si>
  <si>
    <t>KR6055552CB8</t>
  </si>
  <si>
    <t>신한금융지주152-2</t>
  </si>
  <si>
    <t>KR6055552D22</t>
  </si>
  <si>
    <t>신한금융지주154-2</t>
  </si>
  <si>
    <t>KR6055552D30</t>
  </si>
  <si>
    <t>신한금융지주155-2</t>
  </si>
  <si>
    <t>KR6055552D48</t>
  </si>
  <si>
    <t>신한금융지주156-2</t>
  </si>
  <si>
    <t>KR6055552D97</t>
  </si>
  <si>
    <t>신한금융지주160-2</t>
  </si>
  <si>
    <t>KR6055552DA8</t>
  </si>
  <si>
    <t>신한금융지주161-2</t>
  </si>
  <si>
    <t>KR6055552E13</t>
  </si>
  <si>
    <t>신한금융지주162-2</t>
  </si>
  <si>
    <t>KR6055552E21</t>
  </si>
  <si>
    <t>신한금융지주163-2</t>
  </si>
  <si>
    <t>KR6055552E39</t>
  </si>
  <si>
    <t>신한금융지주164-2</t>
  </si>
  <si>
    <t>KR6055552E47</t>
  </si>
  <si>
    <t>신한금융지주165-2</t>
  </si>
  <si>
    <t>KR6055552E54</t>
  </si>
  <si>
    <t>신한금융지주166-2</t>
  </si>
  <si>
    <t>KR6055552E70</t>
  </si>
  <si>
    <t>신한금융지주167-2</t>
  </si>
  <si>
    <t>KR6055552E88</t>
  </si>
  <si>
    <t>신한금융지주168-2</t>
  </si>
  <si>
    <t>KR6055552E96</t>
  </si>
  <si>
    <t>신한금융지주169-1</t>
  </si>
  <si>
    <t>KR6055552EA6</t>
  </si>
  <si>
    <t>신한금융지주170-2</t>
  </si>
  <si>
    <t>KR6055552EB4</t>
  </si>
  <si>
    <t>신한금융지주171-2</t>
  </si>
  <si>
    <t>KR6055552F12</t>
  </si>
  <si>
    <t>신한금융지주172-2</t>
  </si>
  <si>
    <t>KR6055552F38</t>
  </si>
  <si>
    <t>신한금융지주174-2</t>
  </si>
  <si>
    <t>KR6055552F46</t>
  </si>
  <si>
    <t>신한금융지주175-2</t>
  </si>
  <si>
    <t>KR6055552F61</t>
  </si>
  <si>
    <t>신한금융지주176-2</t>
  </si>
  <si>
    <t>KR6055552F79</t>
  </si>
  <si>
    <t>신한금융지주177-2</t>
  </si>
  <si>
    <t>KR6055552F87</t>
  </si>
  <si>
    <t>신한금융지주178-2</t>
  </si>
  <si>
    <t>KR6055552F95</t>
  </si>
  <si>
    <t>신한금융지주179-1</t>
  </si>
  <si>
    <t>KR6055552FA3</t>
  </si>
  <si>
    <t>신한금융지주180-2</t>
  </si>
  <si>
    <t>KR6055552FB1</t>
  </si>
  <si>
    <t>신한금융지주181-2</t>
  </si>
  <si>
    <t>KR6055552FC9</t>
  </si>
  <si>
    <t>신한금융지주182-2</t>
  </si>
  <si>
    <t>KR6055552G11</t>
  </si>
  <si>
    <t>신한금융지주183-2</t>
  </si>
  <si>
    <t>KR6055552G29</t>
  </si>
  <si>
    <t>신한금융지주184-2</t>
  </si>
  <si>
    <t>KR6055552G45</t>
  </si>
  <si>
    <t>신한금융지주186-2</t>
  </si>
  <si>
    <t>KR6055553749</t>
  </si>
  <si>
    <t>신한금융지주110-3</t>
  </si>
  <si>
    <t>KR6055553970</t>
  </si>
  <si>
    <t>신한금융지주128-3</t>
  </si>
  <si>
    <t>KR6055553A24</t>
  </si>
  <si>
    <t>신한금융지주131-3</t>
  </si>
  <si>
    <t>KR6055553B49</t>
  </si>
  <si>
    <t>신한금융지주140-3</t>
  </si>
  <si>
    <t>KR6055553C71</t>
  </si>
  <si>
    <t>신한금융지주149-3</t>
  </si>
  <si>
    <t>KR6055553CA8</t>
  </si>
  <si>
    <t>신한금융지주151-3</t>
  </si>
  <si>
    <t>KR6055553D13</t>
  </si>
  <si>
    <t>신한금융지주153-2</t>
  </si>
  <si>
    <t>KR6055553E20</t>
  </si>
  <si>
    <t>신한금융지주163-3</t>
  </si>
  <si>
    <t>KR6055553F94</t>
  </si>
  <si>
    <t>신한금융지주179-2</t>
  </si>
  <si>
    <t>KR6055553G28</t>
  </si>
  <si>
    <t>신한금융지주184-3</t>
  </si>
  <si>
    <t>KR6055554F28</t>
  </si>
  <si>
    <t>신한금융지주173-3</t>
  </si>
  <si>
    <t>KR6055555843</t>
  </si>
  <si>
    <t>신한금융지주118-3</t>
  </si>
  <si>
    <t>KR6056551E12</t>
  </si>
  <si>
    <t>SK이노베이션14-1</t>
  </si>
  <si>
    <t>KR6056552C70</t>
  </si>
  <si>
    <t>SK이노베이션11-2</t>
  </si>
  <si>
    <t>KR6056552D38</t>
  </si>
  <si>
    <t>SK이노베이션12-2</t>
  </si>
  <si>
    <t>KR6056552D79</t>
  </si>
  <si>
    <t>SK이노베이션13-2</t>
  </si>
  <si>
    <t>KR6056552E11</t>
  </si>
  <si>
    <t>SK이노베이션14-2</t>
  </si>
  <si>
    <t>KR6056553D78</t>
  </si>
  <si>
    <t>SK이노베이션13-3</t>
  </si>
  <si>
    <t>KR6060001FB2</t>
  </si>
  <si>
    <t>국민은행4511이표일(03)3-04</t>
  </si>
  <si>
    <t>KR6060001G67</t>
  </si>
  <si>
    <t>국민은행4606할인일9M-04</t>
  </si>
  <si>
    <t>KR6060002E84</t>
  </si>
  <si>
    <t>국민은행2024-1-1(이중상환)</t>
  </si>
  <si>
    <t>KR6060002FB0</t>
  </si>
  <si>
    <t>국민은행4511이표일(03)3-06</t>
  </si>
  <si>
    <t>KR6060002G17</t>
  </si>
  <si>
    <t>국민은행4601할인일1-19</t>
  </si>
  <si>
    <t>KR6060002G25</t>
  </si>
  <si>
    <t>국민은행4602할인일1-06</t>
  </si>
  <si>
    <t>KR6060002G41</t>
  </si>
  <si>
    <t>국민은행4604할인일1-09</t>
  </si>
  <si>
    <t>KR6060003E83</t>
  </si>
  <si>
    <t>국민은행2024-1-2(이중상환)</t>
  </si>
  <si>
    <t>KR6060003F90</t>
  </si>
  <si>
    <t>국민은행4509이표일(03)1.5-17</t>
  </si>
  <si>
    <t>KR6060003G16</t>
  </si>
  <si>
    <t>국민은행4601할인일1-27</t>
  </si>
  <si>
    <t>KR6060003G24</t>
  </si>
  <si>
    <t>국민은행4602할인일1-12</t>
  </si>
  <si>
    <t>KR6060003G40</t>
  </si>
  <si>
    <t>국민은행4604이표일(03)1.5-16</t>
  </si>
  <si>
    <t>KR6060003G57</t>
  </si>
  <si>
    <t>국민은행4605이표일(03)1.5-14</t>
  </si>
  <si>
    <t>KR6060004EA1</t>
  </si>
  <si>
    <t>국민은행2024-3(이중상환)</t>
  </si>
  <si>
    <t>KR6060004EC7</t>
  </si>
  <si>
    <t>국민은행2024-4(이중상환)</t>
  </si>
  <si>
    <t>KR6060004FA8</t>
  </si>
  <si>
    <t>국민은행4510이표일(03)2-29</t>
  </si>
  <si>
    <t>KR6060004FB6</t>
  </si>
  <si>
    <t>국민은행4511이표일(03)1.5-13</t>
  </si>
  <si>
    <t>KR6060004G23</t>
  </si>
  <si>
    <t>국민은행4602할인일1-23</t>
  </si>
  <si>
    <t>KR6060005E99</t>
  </si>
  <si>
    <t>국민은행2024-2(이중상환)</t>
  </si>
  <si>
    <t>KR6060005F80</t>
  </si>
  <si>
    <t>국민은행4508이표일(03)1.5-22</t>
  </si>
  <si>
    <t>KR6060005FA5</t>
  </si>
  <si>
    <t>국민은행4510이표일(03)3-30</t>
  </si>
  <si>
    <t>KR6060005G48</t>
  </si>
  <si>
    <t>국민은행4604할인일1-17</t>
  </si>
  <si>
    <t>KR6060005G63</t>
  </si>
  <si>
    <t>국민은행4606이표일(03)1.5-18</t>
  </si>
  <si>
    <t>KR6060006E80</t>
  </si>
  <si>
    <t>국민은행4408이표일(03)3-26</t>
  </si>
  <si>
    <t>KR6060006E98</t>
  </si>
  <si>
    <t>국민은행4409이표일(03)2.5-13</t>
  </si>
  <si>
    <t>KR6060006F97</t>
  </si>
  <si>
    <t>국민은행4509이표일(03)1.5-26</t>
  </si>
  <si>
    <t>KR6060006G47</t>
  </si>
  <si>
    <t>국민은행4604이표일(03)2-22</t>
  </si>
  <si>
    <t>KR6060007F96</t>
  </si>
  <si>
    <t>국민은행4509이표일(03)1.5-30</t>
  </si>
  <si>
    <t>KR6060007FB9</t>
  </si>
  <si>
    <t>국민은행4511이표일(03)1.5-24</t>
  </si>
  <si>
    <t>KR6060008G45</t>
  </si>
  <si>
    <t>국민은행4604이표일(03)1.5-27</t>
  </si>
  <si>
    <t>KR6060009FB5</t>
  </si>
  <si>
    <t>국민은행4511이표일(03)15M-26</t>
  </si>
  <si>
    <t>KR6063141E98</t>
  </si>
  <si>
    <t>지에스이피에스20-1</t>
  </si>
  <si>
    <t>KR6063142D31</t>
  </si>
  <si>
    <t>지에스이피에스19-2</t>
  </si>
  <si>
    <t>KR6063142E97</t>
  </si>
  <si>
    <t>지에스이피에스20-2</t>
  </si>
  <si>
    <t>KR6063143A74</t>
  </si>
  <si>
    <t>지에스이피에스17-3</t>
  </si>
  <si>
    <t>KR6063262A46</t>
  </si>
  <si>
    <t>포스코인터24-4</t>
  </si>
  <si>
    <t>KR6063321A45</t>
  </si>
  <si>
    <t>한국수력원자력55-1</t>
  </si>
  <si>
    <t>KR6063321C35</t>
  </si>
  <si>
    <t>한국수력원자력64-1</t>
  </si>
  <si>
    <t>KR6063321C50</t>
  </si>
  <si>
    <t>한국수력원자력66-1</t>
  </si>
  <si>
    <t>KR6063321D26</t>
  </si>
  <si>
    <t>한국수력원자력70-1</t>
  </si>
  <si>
    <t>KR6063321D34</t>
  </si>
  <si>
    <t>한국수력원자력71-1</t>
  </si>
  <si>
    <t>KR6063321D59</t>
  </si>
  <si>
    <t>한국수력원자력73-1(녹)</t>
  </si>
  <si>
    <t>KR6063321D67</t>
  </si>
  <si>
    <t>한국수력원자력74-1</t>
  </si>
  <si>
    <t>KR6063321E33</t>
  </si>
  <si>
    <t>한국수력원자력77-1</t>
  </si>
  <si>
    <t>KR6063321E58</t>
  </si>
  <si>
    <t>한국수력원자력79-1</t>
  </si>
  <si>
    <t>KR6063321F24</t>
  </si>
  <si>
    <t>한국수력원자력81</t>
  </si>
  <si>
    <t>KR60633220C9</t>
  </si>
  <si>
    <t>한국수력원자력17-2</t>
  </si>
  <si>
    <t>KR6063322137</t>
  </si>
  <si>
    <t>한국수력원자력26-2</t>
  </si>
  <si>
    <t>KR6063322210</t>
  </si>
  <si>
    <t>한국수력원자력30-3</t>
  </si>
  <si>
    <t>KR6063322277</t>
  </si>
  <si>
    <t>한국수력원자력34-2</t>
  </si>
  <si>
    <t>KR60633224C1</t>
  </si>
  <si>
    <t>한국수력원자력43-3</t>
  </si>
  <si>
    <t>KR6063322749</t>
  </si>
  <si>
    <t>한국수력원자력45-2</t>
  </si>
  <si>
    <t>KR6063322798</t>
  </si>
  <si>
    <t>한국수력원자력46-2</t>
  </si>
  <si>
    <t>KR60633227A8</t>
  </si>
  <si>
    <t>한국수력원자력47-2</t>
  </si>
  <si>
    <t>KR6063322855</t>
  </si>
  <si>
    <t>한국수력원자력49-2</t>
  </si>
  <si>
    <t>KR6063322863</t>
  </si>
  <si>
    <t>한국수력원자력50-2</t>
  </si>
  <si>
    <t>KR60633228A6</t>
  </si>
  <si>
    <t>한국수력원자력51-2</t>
  </si>
  <si>
    <t>KR6063322962</t>
  </si>
  <si>
    <t>한국수력원자력52-2(사)</t>
  </si>
  <si>
    <t>KR60633229A4</t>
  </si>
  <si>
    <t>한국수력원자력53-2</t>
  </si>
  <si>
    <t>KR60633229B2</t>
  </si>
  <si>
    <t>한국수력원자력54-2</t>
  </si>
  <si>
    <t>KR6063322A44</t>
  </si>
  <si>
    <t>한국수력원자력55-2</t>
  </si>
  <si>
    <t>KR6063322A51</t>
  </si>
  <si>
    <t>한국수력원자력57-2</t>
  </si>
  <si>
    <t>KR6063322A69</t>
  </si>
  <si>
    <t>한국수력원자력58-2</t>
  </si>
  <si>
    <t>KR6063322AB0</t>
  </si>
  <si>
    <t>한국수력원자력59-2</t>
  </si>
  <si>
    <t>KR6063322B68</t>
  </si>
  <si>
    <t>한국수력원자력60-2</t>
  </si>
  <si>
    <t>KR6063322BA0</t>
  </si>
  <si>
    <t>한국수력원자력61-2</t>
  </si>
  <si>
    <t>KR6063322BB8</t>
  </si>
  <si>
    <t>한국수력원자력62-2(지)</t>
  </si>
  <si>
    <t>KR6063322C26</t>
  </si>
  <si>
    <t>한국수력원자력63-2</t>
  </si>
  <si>
    <t>KR6063322C34</t>
  </si>
  <si>
    <t>한국수력원자력64-2</t>
  </si>
  <si>
    <t>KR6063322CB6</t>
  </si>
  <si>
    <t>한국수력원자력68-2(녹)</t>
  </si>
  <si>
    <t>KR6063322CC4</t>
  </si>
  <si>
    <t>한국수력원자력69-2</t>
  </si>
  <si>
    <t>KR6063322D41</t>
  </si>
  <si>
    <t>한국수력원자력72-2</t>
  </si>
  <si>
    <t>KR6063322D66</t>
  </si>
  <si>
    <t>한국수력원자력74-2</t>
  </si>
  <si>
    <t>KR6063322DB4</t>
  </si>
  <si>
    <t>한국수력원자력76-2</t>
  </si>
  <si>
    <t>KR6063322E32</t>
  </si>
  <si>
    <t>한국수력원자력77-2</t>
  </si>
  <si>
    <t>KR6063322E57</t>
  </si>
  <si>
    <t>한국수력원자력79-2</t>
  </si>
  <si>
    <t>KR6063322E65</t>
  </si>
  <si>
    <t>한국수력원자력80-2</t>
  </si>
  <si>
    <t>KR6063322G63</t>
  </si>
  <si>
    <t>한국수력원자력82-2</t>
  </si>
  <si>
    <t>KR6063322WA6</t>
  </si>
  <si>
    <t>한국수력원자력9-2</t>
  </si>
  <si>
    <t>KR6063323143</t>
  </si>
  <si>
    <t>한국수력원자력27-3</t>
  </si>
  <si>
    <t>KR60633231C6</t>
  </si>
  <si>
    <t>한국수력원자력29-3</t>
  </si>
  <si>
    <t>KR6063323317</t>
  </si>
  <si>
    <t>한국수력원자력35-3</t>
  </si>
  <si>
    <t>KR6063323333</t>
  </si>
  <si>
    <t>한국수력원자력36-3</t>
  </si>
  <si>
    <t>KR6063323341</t>
  </si>
  <si>
    <t>한국수력원자력37-3</t>
  </si>
  <si>
    <t>KR6063323374</t>
  </si>
  <si>
    <t>한국수력원자력38-3</t>
  </si>
  <si>
    <t>KR6063323440</t>
  </si>
  <si>
    <t>한국수력원자력42-3</t>
  </si>
  <si>
    <t>KR6063323564</t>
  </si>
  <si>
    <t>한국수력원자력44-3</t>
  </si>
  <si>
    <t>KR6063323747</t>
  </si>
  <si>
    <t>한국수력원자력45-3</t>
  </si>
  <si>
    <t>KR6063323796</t>
  </si>
  <si>
    <t>한국수력원자력46-3</t>
  </si>
  <si>
    <t>KR60633237A7</t>
  </si>
  <si>
    <t>한국수력원자력47-3</t>
  </si>
  <si>
    <t>KR6063323853</t>
  </si>
  <si>
    <t>한국수력원자력49-3</t>
  </si>
  <si>
    <t>KR6063323861</t>
  </si>
  <si>
    <t>한국수력원자력50-3</t>
  </si>
  <si>
    <t>KR6063323960</t>
  </si>
  <si>
    <t>한국수력원자력52-3(사)</t>
  </si>
  <si>
    <t>KR60633239A3</t>
  </si>
  <si>
    <t>한국수력원자력53-3</t>
  </si>
  <si>
    <t>KR60633239B1</t>
  </si>
  <si>
    <t>한국수력원자력54-3</t>
  </si>
  <si>
    <t>KR6063323A50</t>
  </si>
  <si>
    <t>한국수력원자력57-3</t>
  </si>
  <si>
    <t>KR6063323A68</t>
  </si>
  <si>
    <t>한국수력원자력58-3</t>
  </si>
  <si>
    <t>KR6063323AB8</t>
  </si>
  <si>
    <t>한국수력원자력59-3</t>
  </si>
  <si>
    <t>KR6063323B67</t>
  </si>
  <si>
    <t>한국수력원자력60-3</t>
  </si>
  <si>
    <t>KR6063323BA8</t>
  </si>
  <si>
    <t>한국수력원자력61-3</t>
  </si>
  <si>
    <t>KR6063323BB6</t>
  </si>
  <si>
    <t>한국수력원자력62-3(지)</t>
  </si>
  <si>
    <t>KR6063323C25</t>
  </si>
  <si>
    <t>한국수력원자력63-3</t>
  </si>
  <si>
    <t>KR6063323D57</t>
  </si>
  <si>
    <t>한국수력원자력73-3(녹)</t>
  </si>
  <si>
    <t>KR6063323D65</t>
  </si>
  <si>
    <t>한국수력원자력74-3</t>
  </si>
  <si>
    <t>KR6063323DA4</t>
  </si>
  <si>
    <t>한국수력원자력75-3</t>
  </si>
  <si>
    <t>KR6063323DB2</t>
  </si>
  <si>
    <t>한국수력원자력76-3</t>
  </si>
  <si>
    <t>KR6063323E31</t>
  </si>
  <si>
    <t>한국수력원자력77-3</t>
  </si>
  <si>
    <t>KR6063323E56</t>
  </si>
  <si>
    <t>한국수력원자력79-3</t>
  </si>
  <si>
    <t>KR6063323E64</t>
  </si>
  <si>
    <t>한국수력원자력80-3</t>
  </si>
  <si>
    <t>KR6063324836</t>
  </si>
  <si>
    <t>한국수력원자력48-4</t>
  </si>
  <si>
    <t>KR6063324A42</t>
  </si>
  <si>
    <t>한국수력원자력56-2</t>
  </si>
  <si>
    <t>KR6063324C40</t>
  </si>
  <si>
    <t>한국수력원자력65-2</t>
  </si>
  <si>
    <t>KR6063324E30</t>
  </si>
  <si>
    <t>한국수력원자력78-1</t>
  </si>
  <si>
    <t>KR6063325A41</t>
  </si>
  <si>
    <t>한국수력원자력56-3</t>
  </si>
  <si>
    <t>KR6063325E39</t>
  </si>
  <si>
    <t>한국수력원자력78-2</t>
  </si>
  <si>
    <t>KR6063326E38</t>
  </si>
  <si>
    <t>한국수력원자력78-3</t>
  </si>
  <si>
    <t>KR6063621793</t>
  </si>
  <si>
    <t>한국서부발전38-1</t>
  </si>
  <si>
    <t>KR6063621F21</t>
  </si>
  <si>
    <t>한국서부발전64-1</t>
  </si>
  <si>
    <t>KR6063621F47</t>
  </si>
  <si>
    <t>한국서부발전66-1</t>
  </si>
  <si>
    <t>KR6063621F54</t>
  </si>
  <si>
    <t>한국서부발전68-1</t>
  </si>
  <si>
    <t>KR6063621F62</t>
  </si>
  <si>
    <t>한국서부발전69-1</t>
  </si>
  <si>
    <t>KR6063621FA6</t>
  </si>
  <si>
    <t>한국서부발전73-1(연)</t>
  </si>
  <si>
    <t>KR6063621FB4</t>
  </si>
  <si>
    <t>한국서부발전74-1</t>
  </si>
  <si>
    <t>KR6063621G12</t>
  </si>
  <si>
    <t>한국서부발전75-1</t>
  </si>
  <si>
    <t>KR6063621G46</t>
  </si>
  <si>
    <t>한국서부발전77-1</t>
  </si>
  <si>
    <t>KR6063621G53</t>
  </si>
  <si>
    <t>한국서부발전78-1</t>
  </si>
  <si>
    <t>KR6063621G61</t>
  </si>
  <si>
    <t>한국서부발전79-1</t>
  </si>
  <si>
    <t>KR60636222A6</t>
  </si>
  <si>
    <t>한국서부발전17-2</t>
  </si>
  <si>
    <t>KR6063622353</t>
  </si>
  <si>
    <t>한국서부발전18-2</t>
  </si>
  <si>
    <t>KR6063622726</t>
  </si>
  <si>
    <t>한국서부발전33-2</t>
  </si>
  <si>
    <t>KR6063622767</t>
  </si>
  <si>
    <t>한국서부발전36-2</t>
  </si>
  <si>
    <t>KR6063622775</t>
  </si>
  <si>
    <t>한국서부발전37-2</t>
  </si>
  <si>
    <t>KR6063622791</t>
  </si>
  <si>
    <t>한국서부발전38-2</t>
  </si>
  <si>
    <t>KR6063622841</t>
  </si>
  <si>
    <t>한국서부발전40-2</t>
  </si>
  <si>
    <t>KR6063622890</t>
  </si>
  <si>
    <t>한국서부발전41-2</t>
  </si>
  <si>
    <t>KR60636228B1</t>
  </si>
  <si>
    <t>한국서부발전42-2</t>
  </si>
  <si>
    <t>KR6063622A58</t>
  </si>
  <si>
    <t>한국서부발전43-2</t>
  </si>
  <si>
    <t>KR6063622A66</t>
  </si>
  <si>
    <t>한국서부발전44-2</t>
  </si>
  <si>
    <t>KR6063622A82</t>
  </si>
  <si>
    <t>한국서부발전45-2</t>
  </si>
  <si>
    <t>KR6063622AC1</t>
  </si>
  <si>
    <t>한국서부발전47-2</t>
  </si>
  <si>
    <t>KR6063622E13</t>
  </si>
  <si>
    <t>한국서부발전60-2</t>
  </si>
  <si>
    <t>KR6063622F38</t>
  </si>
  <si>
    <t>한국서부발전65-2</t>
  </si>
  <si>
    <t>KR6063622F46</t>
  </si>
  <si>
    <t>한국서부발전66-2</t>
  </si>
  <si>
    <t>KR6063622F61</t>
  </si>
  <si>
    <t>한국서부발전69-2</t>
  </si>
  <si>
    <t>KR6063622F79</t>
  </si>
  <si>
    <t>한국서부발전70-2</t>
  </si>
  <si>
    <t>KR6063622FB2</t>
  </si>
  <si>
    <t>한국서부발전74-2</t>
  </si>
  <si>
    <t>KR6063622G11</t>
  </si>
  <si>
    <t>한국서부발전75-2</t>
  </si>
  <si>
    <t>KR6063622G29</t>
  </si>
  <si>
    <t>한국서부발전76-2</t>
  </si>
  <si>
    <t>KR6063622G45</t>
  </si>
  <si>
    <t>한국서부발전77-2</t>
  </si>
  <si>
    <t>KR6063623757</t>
  </si>
  <si>
    <t>한국서부발전35-3</t>
  </si>
  <si>
    <t>KR6063623765</t>
  </si>
  <si>
    <t>한국서부발전36-3</t>
  </si>
  <si>
    <t>KR6063623773</t>
  </si>
  <si>
    <t>한국서부발전37-3</t>
  </si>
  <si>
    <t>KR6063623849</t>
  </si>
  <si>
    <t>한국서부발전40-3</t>
  </si>
  <si>
    <t>KR6063623898</t>
  </si>
  <si>
    <t>한국서부발전41-3</t>
  </si>
  <si>
    <t>KR6063623A57</t>
  </si>
  <si>
    <t>한국서부발전43-3</t>
  </si>
  <si>
    <t>KR6063623A81</t>
  </si>
  <si>
    <t>한국서부발전45-3</t>
  </si>
  <si>
    <t>KR6063623AB1</t>
  </si>
  <si>
    <t>한국서부발전46-3</t>
  </si>
  <si>
    <t>KR6063623AC9</t>
  </si>
  <si>
    <t>한국서부발전47-3</t>
  </si>
  <si>
    <t>KR6063623F60</t>
  </si>
  <si>
    <t>한국서부발전69-3</t>
  </si>
  <si>
    <t>KR6063624797</t>
  </si>
  <si>
    <t>한국서부발전39-2</t>
  </si>
  <si>
    <t>KR6063624F44</t>
  </si>
  <si>
    <t>한국서부발전67-1</t>
  </si>
  <si>
    <t>KR6064311899</t>
  </si>
  <si>
    <t>한국남부발전45(녹)</t>
  </si>
  <si>
    <t>KR6064311980</t>
  </si>
  <si>
    <t>한국남부발전49-1</t>
  </si>
  <si>
    <t>KR60643119B3</t>
  </si>
  <si>
    <t>한국남부발전50-1</t>
  </si>
  <si>
    <t>KR60643119C1</t>
  </si>
  <si>
    <t>한국남부발전51-1</t>
  </si>
  <si>
    <t>KR6064311BB0</t>
  </si>
  <si>
    <t>한국남부발전63-1(녹)</t>
  </si>
  <si>
    <t>KR6064311E66</t>
  </si>
  <si>
    <t>한국남부발전74-1</t>
  </si>
  <si>
    <t>KR6064311E74</t>
  </si>
  <si>
    <t>한국남부발전75-1</t>
  </si>
  <si>
    <t>KR6064311EA6</t>
  </si>
  <si>
    <t>한국남부발전76-1</t>
  </si>
  <si>
    <t>KR6064311F16</t>
  </si>
  <si>
    <t>한국남부발전77</t>
  </si>
  <si>
    <t>KR6064311F40</t>
  </si>
  <si>
    <t>한국남부발전78-1</t>
  </si>
  <si>
    <t>KR6064311F57</t>
  </si>
  <si>
    <t>한국남부발전79-1</t>
  </si>
  <si>
    <t>KR6064311FB1</t>
  </si>
  <si>
    <t>한국남부발전81-1</t>
  </si>
  <si>
    <t>KR6064311G15</t>
  </si>
  <si>
    <t>한국남부발전82-1</t>
  </si>
  <si>
    <t>KR6064311G49</t>
  </si>
  <si>
    <t>한국남부발전84-1</t>
  </si>
  <si>
    <t>KR6064311G64</t>
  </si>
  <si>
    <t>한국남부발전85-1</t>
  </si>
  <si>
    <t>KR6064312764</t>
  </si>
  <si>
    <t>한국남부발전40-2</t>
  </si>
  <si>
    <t>KR6064312772</t>
  </si>
  <si>
    <t>한국남부발전41-2</t>
  </si>
  <si>
    <t>KR6064312988</t>
  </si>
  <si>
    <t>한국남부발전49-2</t>
  </si>
  <si>
    <t>KR60643129B2</t>
  </si>
  <si>
    <t>한국남부발전50-2</t>
  </si>
  <si>
    <t>KR60643129C0</t>
  </si>
  <si>
    <t>한국남부발전51-2</t>
  </si>
  <si>
    <t>KR6064312A69</t>
  </si>
  <si>
    <t>한국남부발전53-2</t>
  </si>
  <si>
    <t>KR6064312BB8</t>
  </si>
  <si>
    <t>한국남부발전63-2(녹)</t>
  </si>
  <si>
    <t>KR6064312C34</t>
  </si>
  <si>
    <t>한국남부발전64-2(녹)</t>
  </si>
  <si>
    <t>KR6064312E57</t>
  </si>
  <si>
    <t>한국남부발전73-2</t>
  </si>
  <si>
    <t>KR6064312E65</t>
  </si>
  <si>
    <t>한국남부발전74-2(녹)</t>
  </si>
  <si>
    <t>KR6064312EA4</t>
  </si>
  <si>
    <t>한국남부발전76-2</t>
  </si>
  <si>
    <t>KR6064312F49</t>
  </si>
  <si>
    <t>한국남부발전78-2</t>
  </si>
  <si>
    <t>KR6064312F56</t>
  </si>
  <si>
    <t>한국남부발전79-2</t>
  </si>
  <si>
    <t>KR6064312F64</t>
  </si>
  <si>
    <t>한국남부발전80-2</t>
  </si>
  <si>
    <t>KR6064312FB9</t>
  </si>
  <si>
    <t>한국남부발전81-2</t>
  </si>
  <si>
    <t>KR6064312G22</t>
  </si>
  <si>
    <t>한국남부발전83-2</t>
  </si>
  <si>
    <t>KR6064312G48</t>
  </si>
  <si>
    <t>한국남부발전84-2</t>
  </si>
  <si>
    <t>KR6064312G63</t>
  </si>
  <si>
    <t>한국남부발전85-2</t>
  </si>
  <si>
    <t>KR6064313432</t>
  </si>
  <si>
    <t>한국남부발전26-3</t>
  </si>
  <si>
    <t>KR6064313457</t>
  </si>
  <si>
    <t>한국남부발전27-3</t>
  </si>
  <si>
    <t>KR6064313762</t>
  </si>
  <si>
    <t>한국남부발전40-3</t>
  </si>
  <si>
    <t>KR6064313770</t>
  </si>
  <si>
    <t>한국남부발전41-3</t>
  </si>
  <si>
    <t>KR6064313812</t>
  </si>
  <si>
    <t>한국남부발전43-3</t>
  </si>
  <si>
    <t>KR6064313E56</t>
  </si>
  <si>
    <t>한국남부발전73-3(녹)</t>
  </si>
  <si>
    <t>KR6064314A67</t>
  </si>
  <si>
    <t>한국남부발전54-2</t>
  </si>
  <si>
    <t>KR6064314BA6</t>
  </si>
  <si>
    <t>한국남부발전62-4(녹)</t>
  </si>
  <si>
    <t>KR6064315A66</t>
  </si>
  <si>
    <t>한국남부발전54-3</t>
  </si>
  <si>
    <t>KR6064403A51</t>
  </si>
  <si>
    <t>엘지씨엔에스12-3</t>
  </si>
  <si>
    <t>KR6064403D33</t>
  </si>
  <si>
    <t>엘지씨엔에스13-3</t>
  </si>
  <si>
    <t>KR60649812B7</t>
  </si>
  <si>
    <t>한국남동발전29-1</t>
  </si>
  <si>
    <t>KR6064981B19</t>
  </si>
  <si>
    <t>한국남동발전48-1(녹)</t>
  </si>
  <si>
    <t>KR6064981E73</t>
  </si>
  <si>
    <t>한국남동발전61-1(연)</t>
  </si>
  <si>
    <t>KR6064981F15</t>
  </si>
  <si>
    <t>한국남동발전63-1</t>
  </si>
  <si>
    <t>KR6064981F31</t>
  </si>
  <si>
    <t>한국남동발전65</t>
  </si>
  <si>
    <t>KR6064981F64</t>
  </si>
  <si>
    <t>한국남동발전66-1</t>
  </si>
  <si>
    <t>KR6064981FB1</t>
  </si>
  <si>
    <t>한국남동발전67(연)</t>
  </si>
  <si>
    <t>KR6064981FC9</t>
  </si>
  <si>
    <t>한국남동발전68</t>
  </si>
  <si>
    <t>KR6064981G14</t>
  </si>
  <si>
    <t>한국남동발전69-1</t>
  </si>
  <si>
    <t>KR6064981G63</t>
  </si>
  <si>
    <t>한국남동발전72-1</t>
  </si>
  <si>
    <t>KR60649822B6</t>
  </si>
  <si>
    <t>한국남동발전29-2</t>
  </si>
  <si>
    <t>KR6064982848</t>
  </si>
  <si>
    <t>한국남동발전43-2</t>
  </si>
  <si>
    <t>KR6064982871</t>
  </si>
  <si>
    <t>한국남동발전44-2</t>
  </si>
  <si>
    <t>KR60649828B3</t>
  </si>
  <si>
    <t>한국남동발전45-2</t>
  </si>
  <si>
    <t>KR6064982A68</t>
  </si>
  <si>
    <t>한국남동발전47-2</t>
  </si>
  <si>
    <t>KR6064982B18</t>
  </si>
  <si>
    <t>한국남동발전48-2(녹)</t>
  </si>
  <si>
    <t>KR6064982B42</t>
  </si>
  <si>
    <t>한국남동발전49-2</t>
  </si>
  <si>
    <t>KR6064982B75</t>
  </si>
  <si>
    <t>한국남동발전50-2(녹)</t>
  </si>
  <si>
    <t>KR6064982E56</t>
  </si>
  <si>
    <t>한국남동발전59-2(녹)</t>
  </si>
  <si>
    <t>KR6064982E64</t>
  </si>
  <si>
    <t>한국남동발전60-2</t>
  </si>
  <si>
    <t>KR6064982E72</t>
  </si>
  <si>
    <t>한국남동발전61-2</t>
  </si>
  <si>
    <t>KR6064982E80</t>
  </si>
  <si>
    <t>한국남동발전62-2</t>
  </si>
  <si>
    <t>KR6064982F14</t>
  </si>
  <si>
    <t>한국남동발전63-2</t>
  </si>
  <si>
    <t>KR6064982F22</t>
  </si>
  <si>
    <t>한국남동발전64-2</t>
  </si>
  <si>
    <t>KR6064982F63</t>
  </si>
  <si>
    <t>한국남동발전66-2</t>
  </si>
  <si>
    <t>KR6064982G47</t>
  </si>
  <si>
    <t>한국남동발전71-2</t>
  </si>
  <si>
    <t>KR6064982G62</t>
  </si>
  <si>
    <t>한국남동발전72-2</t>
  </si>
  <si>
    <t>KR6064983846</t>
  </si>
  <si>
    <t>한국남동발전43-3</t>
  </si>
  <si>
    <t>KR6064983879</t>
  </si>
  <si>
    <t>한국남동발전44-3</t>
  </si>
  <si>
    <t>KR6064983960</t>
  </si>
  <si>
    <t>한국남동발전46-3</t>
  </si>
  <si>
    <t>KR6064983C73</t>
  </si>
  <si>
    <t>한국남동발전54-3(녹)</t>
  </si>
  <si>
    <t>KR6064983E63</t>
  </si>
  <si>
    <t>한국남동발전60-3</t>
  </si>
  <si>
    <t>KR6064983G12</t>
  </si>
  <si>
    <t>한국남동발전69-3</t>
  </si>
  <si>
    <t>KR6064983G61</t>
  </si>
  <si>
    <t>한국남동발전72-3</t>
  </si>
  <si>
    <t>KR6064985G10</t>
  </si>
  <si>
    <t>한국남동발전70-2</t>
  </si>
  <si>
    <t>KR6064986CB7</t>
  </si>
  <si>
    <t>한국남동발전56-4(녹)</t>
  </si>
  <si>
    <t>KR6064986G19</t>
  </si>
  <si>
    <t>한국남동발전70-3</t>
  </si>
  <si>
    <t>KR6065901D45</t>
  </si>
  <si>
    <t>현대카드869-1</t>
  </si>
  <si>
    <t>KR6065901EC9</t>
  </si>
  <si>
    <t>현대카드918</t>
  </si>
  <si>
    <t>KR6065901F19</t>
  </si>
  <si>
    <t>현대카드922-1</t>
  </si>
  <si>
    <t>KR6065901F50</t>
  </si>
  <si>
    <t>현대카드929-1</t>
  </si>
  <si>
    <t>KR6065901F68</t>
  </si>
  <si>
    <t>현대카드931</t>
  </si>
  <si>
    <t>KR6065901F76</t>
  </si>
  <si>
    <t>현대카드935</t>
  </si>
  <si>
    <t>KR6065901FA0</t>
  </si>
  <si>
    <t>현대카드942-1</t>
  </si>
  <si>
    <t>KR6065901G59</t>
  </si>
  <si>
    <t>현대카드962</t>
  </si>
  <si>
    <t>KR6065901G67</t>
  </si>
  <si>
    <t>현대카드963(녹)</t>
  </si>
  <si>
    <t>KR6065902D69</t>
  </si>
  <si>
    <t>현대카드874-2(녹)</t>
  </si>
  <si>
    <t>KR6065902D93</t>
  </si>
  <si>
    <t>현대카드881-2</t>
  </si>
  <si>
    <t>KR6065902E35</t>
  </si>
  <si>
    <t>현대카드903-2(녹)</t>
  </si>
  <si>
    <t>KR6065902F18</t>
  </si>
  <si>
    <t>현대카드922-2</t>
  </si>
  <si>
    <t>KR6065902F26</t>
  </si>
  <si>
    <t>현대카드926-2</t>
  </si>
  <si>
    <t>KR6065902FC4</t>
  </si>
  <si>
    <t>현대카드947-2</t>
  </si>
  <si>
    <t>KR6065902G25</t>
  </si>
  <si>
    <t>현대카드952-1</t>
  </si>
  <si>
    <t>KR6065903C93</t>
  </si>
  <si>
    <t>현대카드858-3</t>
  </si>
  <si>
    <t>KR6065903D76</t>
  </si>
  <si>
    <t>현대카드875-3</t>
  </si>
  <si>
    <t>KR6065903DC7</t>
  </si>
  <si>
    <t>현대카드892-3</t>
  </si>
  <si>
    <t>KR6065903E26</t>
  </si>
  <si>
    <t>현대카드900-2</t>
  </si>
  <si>
    <t>KR6065903F17</t>
  </si>
  <si>
    <t>현대카드922-3</t>
  </si>
  <si>
    <t>KR6065903F74</t>
  </si>
  <si>
    <t>현대카드937-1(녹)</t>
  </si>
  <si>
    <t>KR6065903G32</t>
  </si>
  <si>
    <t>현대카드955-3</t>
  </si>
  <si>
    <t>KR6065904D59</t>
  </si>
  <si>
    <t>현대카드873</t>
  </si>
  <si>
    <t>KR6065904D67</t>
  </si>
  <si>
    <t>현대카드874-4(녹)</t>
  </si>
  <si>
    <t>KR6065904DC5</t>
  </si>
  <si>
    <t>현대카드892-4</t>
  </si>
  <si>
    <t>KR6065904E33</t>
  </si>
  <si>
    <t>현대카드903-4(녹)</t>
  </si>
  <si>
    <t>KR6065904E82</t>
  </si>
  <si>
    <t>현대카드905-4</t>
  </si>
  <si>
    <t>KR6065904E90</t>
  </si>
  <si>
    <t>현대카드910-3(녹)</t>
  </si>
  <si>
    <t>KR6065904EA7</t>
  </si>
  <si>
    <t>현대카드911-4</t>
  </si>
  <si>
    <t>KR6065904EC3</t>
  </si>
  <si>
    <t>현대카드919-3</t>
  </si>
  <si>
    <t>KR6065904F24</t>
  </si>
  <si>
    <t>현대카드927-1</t>
  </si>
  <si>
    <t>KR6065904F40</t>
  </si>
  <si>
    <t>현대카드928-4</t>
  </si>
  <si>
    <t>KR6065904F65</t>
  </si>
  <si>
    <t>현대카드933</t>
  </si>
  <si>
    <t>KR6065904F73</t>
  </si>
  <si>
    <t>현대카드937-2(녹)</t>
  </si>
  <si>
    <t>KR6065904FC0</t>
  </si>
  <si>
    <t>현대카드947-4</t>
  </si>
  <si>
    <t>KR6065904G31</t>
  </si>
  <si>
    <t>현대카드955-4</t>
  </si>
  <si>
    <t>KR6065905A93</t>
  </si>
  <si>
    <t>현대카드812-5(녹)</t>
  </si>
  <si>
    <t>KR6065905E24</t>
  </si>
  <si>
    <t>현대카드900-4</t>
  </si>
  <si>
    <t>KR6065905E99</t>
  </si>
  <si>
    <t>현대카드910-4(녹)</t>
  </si>
  <si>
    <t>KR6065905EC0</t>
  </si>
  <si>
    <t>현대카드920-1</t>
  </si>
  <si>
    <t>KR6065905F56</t>
  </si>
  <si>
    <t>현대카드929-5</t>
  </si>
  <si>
    <t>KR6065905G30</t>
  </si>
  <si>
    <t>현대카드956-1</t>
  </si>
  <si>
    <t>KR6065905G48</t>
  </si>
  <si>
    <t>현대카드960</t>
  </si>
  <si>
    <t>KR6065906C25</t>
  </si>
  <si>
    <t>현대카드838-6</t>
  </si>
  <si>
    <t>KR6065906D32</t>
  </si>
  <si>
    <t>현대카드868-3</t>
  </si>
  <si>
    <t>KR6065906EA2</t>
  </si>
  <si>
    <t>현대카드911-6</t>
  </si>
  <si>
    <t>KR6065906F22</t>
  </si>
  <si>
    <t>현대카드927-3</t>
  </si>
  <si>
    <t>KR6065906F55</t>
  </si>
  <si>
    <t>현대카드930-1</t>
  </si>
  <si>
    <t>KR6065906F71</t>
  </si>
  <si>
    <t>현대카드937-4(녹)</t>
  </si>
  <si>
    <t>KR6065906FB7</t>
  </si>
  <si>
    <t>현대카드946-3</t>
  </si>
  <si>
    <t>KR6065906FC5</t>
  </si>
  <si>
    <t>현대카드948-2</t>
  </si>
  <si>
    <t>KR6065906G47</t>
  </si>
  <si>
    <t>현대카드961</t>
  </si>
  <si>
    <t>KR6065907E22</t>
  </si>
  <si>
    <t>현대카드901-1</t>
  </si>
  <si>
    <t>KR6065907F54</t>
  </si>
  <si>
    <t>현대카드930-2</t>
  </si>
  <si>
    <t>KR6065907FA7</t>
  </si>
  <si>
    <t>현대카드943-4</t>
  </si>
  <si>
    <t>KR6065908D71</t>
  </si>
  <si>
    <t>현대카드877-4</t>
  </si>
  <si>
    <t>KR6065908D89</t>
  </si>
  <si>
    <t>현대카드879-8</t>
  </si>
  <si>
    <t>KR6065908E88</t>
  </si>
  <si>
    <t>현대카드906-4</t>
  </si>
  <si>
    <t>KR6065908F20</t>
  </si>
  <si>
    <t>현대카드927-5</t>
  </si>
  <si>
    <t>KR6065908F87</t>
  </si>
  <si>
    <t>현대카드940-5</t>
  </si>
  <si>
    <t>KR6065908FB3</t>
  </si>
  <si>
    <t>현대카드946-5</t>
  </si>
  <si>
    <t>KR6065908G29</t>
  </si>
  <si>
    <t>현대카드954-4</t>
  </si>
  <si>
    <t>KR6065909E87</t>
  </si>
  <si>
    <t>현대카드906-5</t>
  </si>
  <si>
    <t>KR6065909F86</t>
  </si>
  <si>
    <t>현대카드940-6</t>
  </si>
  <si>
    <t>KR6065909G36</t>
  </si>
  <si>
    <t>현대카드957-2</t>
  </si>
  <si>
    <t>KR606590AE23</t>
  </si>
  <si>
    <t>현대카드901-4</t>
  </si>
  <si>
    <t>KR606590AE80</t>
  </si>
  <si>
    <t>현대카드906-6</t>
  </si>
  <si>
    <t>KR606590AEB6</t>
  </si>
  <si>
    <t>현대카드917-1</t>
  </si>
  <si>
    <t>KR606590AF14</t>
  </si>
  <si>
    <t>현대카드924-4</t>
  </si>
  <si>
    <t>KR606590BD72</t>
  </si>
  <si>
    <t>현대카드878-3</t>
  </si>
  <si>
    <t>KR606590BE22</t>
  </si>
  <si>
    <t>현대카드901-5</t>
  </si>
  <si>
    <t>KR606590BEA6</t>
  </si>
  <si>
    <t>현대카드912-5</t>
  </si>
  <si>
    <t>KR606590BEB4</t>
  </si>
  <si>
    <t>현대카드917-2</t>
  </si>
  <si>
    <t>KR606590BEC2</t>
  </si>
  <si>
    <t>현대카드921-2</t>
  </si>
  <si>
    <t>KR606590BF13</t>
  </si>
  <si>
    <t>현대카드924-5</t>
  </si>
  <si>
    <t>KR606590BG38</t>
  </si>
  <si>
    <t>현대카드957-4</t>
  </si>
  <si>
    <t>KR606590CDB4</t>
  </si>
  <si>
    <t>현대카드890-5</t>
  </si>
  <si>
    <t>KR606590CE13</t>
  </si>
  <si>
    <t>현대카드897-5</t>
  </si>
  <si>
    <t>KR606590DF11</t>
  </si>
  <si>
    <t>현대카드924-7</t>
  </si>
  <si>
    <t>KR606590FE28</t>
  </si>
  <si>
    <t>현대카드902-3</t>
  </si>
  <si>
    <t>KR606590FEA7</t>
  </si>
  <si>
    <t>현대카드913-4</t>
  </si>
  <si>
    <t>KR606590FF19</t>
  </si>
  <si>
    <t>현대카드925-2</t>
  </si>
  <si>
    <t>KR606590HC85</t>
  </si>
  <si>
    <t>현대카드856-7</t>
  </si>
  <si>
    <t>KR606590JEA9</t>
  </si>
  <si>
    <t>현대카드913-7</t>
  </si>
  <si>
    <t>KR606590KC80</t>
  </si>
  <si>
    <t>현대카드857-2</t>
  </si>
  <si>
    <t>KR606590REA2</t>
  </si>
  <si>
    <t>현대카드914-5</t>
  </si>
  <si>
    <t>KR6066561731</t>
  </si>
  <si>
    <t>한국중부발전37-1</t>
  </si>
  <si>
    <t>KR60665617B9</t>
  </si>
  <si>
    <t>한국중부발전40-1</t>
  </si>
  <si>
    <t>KR6066561863</t>
  </si>
  <si>
    <t>한국중부발전43-1</t>
  </si>
  <si>
    <t>KR6066561897</t>
  </si>
  <si>
    <t>한국중부발전45-1</t>
  </si>
  <si>
    <t>KR60665618A9</t>
  </si>
  <si>
    <t>한국중부발전46-1</t>
  </si>
  <si>
    <t>KR6066561921</t>
  </si>
  <si>
    <t>한국중부발전47-1</t>
  </si>
  <si>
    <t>KR6066561939</t>
  </si>
  <si>
    <t>한국중부발전48-1</t>
  </si>
  <si>
    <t>KR6066561954</t>
  </si>
  <si>
    <t>한국중부발전49-1</t>
  </si>
  <si>
    <t>KR6066561962</t>
  </si>
  <si>
    <t>한국중부발전50-1</t>
  </si>
  <si>
    <t>KR60665619A7</t>
  </si>
  <si>
    <t>한국중부발전51-1</t>
  </si>
  <si>
    <t>KR60665619B5</t>
  </si>
  <si>
    <t>한국중부발전52-1</t>
  </si>
  <si>
    <t>KR6066561A21</t>
  </si>
  <si>
    <t>한국중부발전54-1</t>
  </si>
  <si>
    <t>KR6066561A39</t>
  </si>
  <si>
    <t>한국중부발전55</t>
  </si>
  <si>
    <t>KR6066561A62</t>
  </si>
  <si>
    <t>한국중부발전56-1</t>
  </si>
  <si>
    <t>KR6066561A70</t>
  </si>
  <si>
    <t>한국중부발전57-1</t>
  </si>
  <si>
    <t>KR6066561G25</t>
  </si>
  <si>
    <t>한국중부발전75</t>
  </si>
  <si>
    <t>KR6066561G41</t>
  </si>
  <si>
    <t>한국중부발전76-1</t>
  </si>
  <si>
    <t>KR6066561G58</t>
  </si>
  <si>
    <t>한국중부발전77-1</t>
  </si>
  <si>
    <t>KR6066562572</t>
  </si>
  <si>
    <t>한국중부발전33-2</t>
  </si>
  <si>
    <t>KR6066562630</t>
  </si>
  <si>
    <t>한국중부발전34-2</t>
  </si>
  <si>
    <t>KR6066562671</t>
  </si>
  <si>
    <t>한국중부발전35-2</t>
  </si>
  <si>
    <t>한국중부발전36-2</t>
  </si>
  <si>
    <t>KR6066562739</t>
  </si>
  <si>
    <t>한국중부발전37-2</t>
  </si>
  <si>
    <t>KR6066562788</t>
  </si>
  <si>
    <t>한국중부발전39-2</t>
  </si>
  <si>
    <t>KR60665627B8</t>
  </si>
  <si>
    <t>한국중부발전40-2</t>
  </si>
  <si>
    <t>KR6066562820</t>
  </si>
  <si>
    <t>한국중부발전41-2</t>
  </si>
  <si>
    <t>KR6066562838</t>
  </si>
  <si>
    <t>한국중부발전42-2</t>
  </si>
  <si>
    <t>KR6066562895</t>
  </si>
  <si>
    <t>한국중부발전45-2</t>
  </si>
  <si>
    <t>KR6066562929</t>
  </si>
  <si>
    <t>한국중부발전47-2</t>
  </si>
  <si>
    <t>KR6066562937</t>
  </si>
  <si>
    <t>한국중부발전48-2</t>
  </si>
  <si>
    <t>KR6066562952</t>
  </si>
  <si>
    <t>한국중부발전49-2</t>
  </si>
  <si>
    <t>KR6066562960</t>
  </si>
  <si>
    <t>한국중부발전50-2</t>
  </si>
  <si>
    <t>KR60665629A6</t>
  </si>
  <si>
    <t>한국중부발전51-2</t>
  </si>
  <si>
    <t>KR60665629B4</t>
  </si>
  <si>
    <t>한국중부발전52-2</t>
  </si>
  <si>
    <t>KR60665629C2</t>
  </si>
  <si>
    <t>한국중부발전53-2</t>
  </si>
  <si>
    <t>KR6066562A20</t>
  </si>
  <si>
    <t>한국중부발전54-2</t>
  </si>
  <si>
    <t>KR6066562A61</t>
  </si>
  <si>
    <t>한국중부발전56-2</t>
  </si>
  <si>
    <t>KR6066562A79</t>
  </si>
  <si>
    <t>한국중부발전57-2</t>
  </si>
  <si>
    <t>KR6066562A87</t>
  </si>
  <si>
    <t>한국중부발전58-2</t>
  </si>
  <si>
    <t>KR6066562C51</t>
  </si>
  <si>
    <t>한국중부발전68-2(지)</t>
  </si>
  <si>
    <t>KR6066562G40</t>
  </si>
  <si>
    <t>한국중부발전76-2</t>
  </si>
  <si>
    <t>KR6066562G57</t>
  </si>
  <si>
    <t>한국중부발전77-2</t>
  </si>
  <si>
    <t>KR6066563786</t>
  </si>
  <si>
    <t>한국중부발전39-3</t>
  </si>
  <si>
    <t>KR6066563968</t>
  </si>
  <si>
    <t>한국중부발전50-3</t>
  </si>
  <si>
    <t>KR6066565C17</t>
  </si>
  <si>
    <t>한국중부발전66-3</t>
  </si>
  <si>
    <t>KR6066571A29</t>
  </si>
  <si>
    <t>LG전자95-1</t>
  </si>
  <si>
    <t>KR6066571G56</t>
  </si>
  <si>
    <t>LG전자107-1</t>
  </si>
  <si>
    <t>KR6066572852</t>
  </si>
  <si>
    <t>LG전자91-2</t>
  </si>
  <si>
    <t>KR6066572A28</t>
  </si>
  <si>
    <t>LG전자95-2</t>
  </si>
  <si>
    <t>KR6066572B50</t>
  </si>
  <si>
    <t>LG전자98-2(녹)</t>
  </si>
  <si>
    <t>KR6066572D33</t>
  </si>
  <si>
    <t>LG전자100-2</t>
  </si>
  <si>
    <t>KR6066572G55</t>
  </si>
  <si>
    <t>LG전자107-2</t>
  </si>
  <si>
    <t>KR6066573744</t>
  </si>
  <si>
    <t>LG전자83-3</t>
  </si>
  <si>
    <t>KR6066573850</t>
  </si>
  <si>
    <t>LG전자91-3</t>
  </si>
  <si>
    <t>KR6066573926</t>
  </si>
  <si>
    <t>LG전자93-3</t>
  </si>
  <si>
    <t>KR6066573A27</t>
  </si>
  <si>
    <t>LG전자95-3</t>
  </si>
  <si>
    <t>KR6066573B59</t>
  </si>
  <si>
    <t>LG전자98-3</t>
  </si>
  <si>
    <t>KR6066573D32</t>
  </si>
  <si>
    <t>LG전자100-3</t>
  </si>
  <si>
    <t>KR6066573G54</t>
  </si>
  <si>
    <t>LG전자107-3</t>
  </si>
  <si>
    <t>KR6066574452</t>
  </si>
  <si>
    <t>LG전자74-4</t>
  </si>
  <si>
    <t>KR6066574528</t>
  </si>
  <si>
    <t>LG전자77-4</t>
  </si>
  <si>
    <t>KR6066574924</t>
  </si>
  <si>
    <t>LG전자93-4</t>
  </si>
  <si>
    <t>KR6066574B58</t>
  </si>
  <si>
    <t>LG전자98-4</t>
  </si>
  <si>
    <t>KR6066574D31</t>
  </si>
  <si>
    <t>LG전자100-4</t>
  </si>
  <si>
    <t>KR60681719A5</t>
  </si>
  <si>
    <t>한국동서발전33-1</t>
  </si>
  <si>
    <t>KR6068171F32</t>
  </si>
  <si>
    <t>한국동서발전49-1</t>
  </si>
  <si>
    <t>KR6068171G56</t>
  </si>
  <si>
    <t>한국동서발전55-1</t>
  </si>
  <si>
    <t>KR60681727B6</t>
  </si>
  <si>
    <t>한국동서발전29-2</t>
  </si>
  <si>
    <t>KR60681729A4</t>
  </si>
  <si>
    <t>한국동서발전33-2</t>
  </si>
  <si>
    <t>KR6068172A77</t>
  </si>
  <si>
    <t>한국동서발전35-2</t>
  </si>
  <si>
    <t>KR6068172E40</t>
  </si>
  <si>
    <t>한국동서발전47-2</t>
  </si>
  <si>
    <t>KR6068172E57</t>
  </si>
  <si>
    <t>한국동서발전48-2(녹)</t>
  </si>
  <si>
    <t>KR6068172F31</t>
  </si>
  <si>
    <t>한국동서발전49-2</t>
  </si>
  <si>
    <t>KR6068172F49</t>
  </si>
  <si>
    <t>한국동서발전51-2</t>
  </si>
  <si>
    <t>KR6068172G55</t>
  </si>
  <si>
    <t>한국동서발전55-2</t>
  </si>
  <si>
    <t>한국동서발전27-3</t>
  </si>
  <si>
    <t>KR6068173A76</t>
  </si>
  <si>
    <t>한국동서발전35-3</t>
  </si>
  <si>
    <t>KR6068173F48</t>
  </si>
  <si>
    <t>한국동서발전51-3</t>
  </si>
  <si>
    <t>KR6068174F39</t>
  </si>
  <si>
    <t>한국동서발전50-1</t>
  </si>
  <si>
    <t>KR6068175F38</t>
  </si>
  <si>
    <t>한국동서발전50-2</t>
  </si>
  <si>
    <t>KR6068175F46</t>
  </si>
  <si>
    <t>한국동서발전52-2</t>
  </si>
  <si>
    <t>KR6069961F42</t>
  </si>
  <si>
    <t>현대백화점32-1</t>
  </si>
  <si>
    <t>KR6069961G58</t>
  </si>
  <si>
    <t>현대백화점33-1</t>
  </si>
  <si>
    <t>KR6069962E26</t>
  </si>
  <si>
    <t>현대백화점31-2</t>
  </si>
  <si>
    <t>KR6069962F41</t>
  </si>
  <si>
    <t>현대백화점32-2</t>
  </si>
  <si>
    <t>KR6069962G57</t>
  </si>
  <si>
    <t>현대백화점33-2</t>
  </si>
  <si>
    <t>KR6071053A26</t>
  </si>
  <si>
    <t>한국투자금융지주28-3</t>
  </si>
  <si>
    <t>KR6072711FB2</t>
  </si>
  <si>
    <t>농심홀딩스6</t>
  </si>
  <si>
    <t>KR6076951F23</t>
  </si>
  <si>
    <t>한화토탈에너지스29-1</t>
  </si>
  <si>
    <t>KR6076952C25</t>
  </si>
  <si>
    <t>한화토탈에너지스25-2(녹)</t>
  </si>
  <si>
    <t>KR6076952F22</t>
  </si>
  <si>
    <t>한화토탈에너지스29-2</t>
  </si>
  <si>
    <t>KR6079311F22</t>
  </si>
  <si>
    <t>JB 우리캐피탈531-1</t>
  </si>
  <si>
    <t>KR6079311F71</t>
  </si>
  <si>
    <t>JB 우리캐피탈539-1(지)</t>
  </si>
  <si>
    <t>KR6079311FA6</t>
  </si>
  <si>
    <t>JB 우리캐피탈547-1</t>
  </si>
  <si>
    <t>KR6079311FB4</t>
  </si>
  <si>
    <t>JB 우리캐피탈549-1</t>
  </si>
  <si>
    <t>KR6079312EA7</t>
  </si>
  <si>
    <t>JB 우리캐피탈523-2(지)</t>
  </si>
  <si>
    <t>KR6079312F21</t>
  </si>
  <si>
    <t>JB 우리캐피탈531-2</t>
  </si>
  <si>
    <t>KR6079312F39</t>
  </si>
  <si>
    <t>JB 우리캐피탈532-2</t>
  </si>
  <si>
    <t>KR6079312FC0</t>
  </si>
  <si>
    <t>JB 우리캐피탈551-2</t>
  </si>
  <si>
    <t>KR6079313F38</t>
  </si>
  <si>
    <t>JB 우리캐피탈532-3</t>
  </si>
  <si>
    <t>KR6079313F61</t>
  </si>
  <si>
    <t>JB 우리캐피탈537-3</t>
  </si>
  <si>
    <t>KR6079313F79</t>
  </si>
  <si>
    <t>JB 우리캐피탈539-3(지)</t>
  </si>
  <si>
    <t>KR6079313F95</t>
  </si>
  <si>
    <t>JB 우리캐피탈545-2</t>
  </si>
  <si>
    <t>KR6079313FB0</t>
  </si>
  <si>
    <t>JB 우리캐피탈549-3</t>
  </si>
  <si>
    <t>KR6079313FC8</t>
  </si>
  <si>
    <t>JB 우리캐피탈551-3</t>
  </si>
  <si>
    <t>KR6079313G11</t>
  </si>
  <si>
    <t>JB 우리캐피탈553-3</t>
  </si>
  <si>
    <t>KR6079313G29</t>
  </si>
  <si>
    <t>JB 우리캐피탈554-3</t>
  </si>
  <si>
    <t>KR6079313G52</t>
  </si>
  <si>
    <t>JB 우리캐피탈561-2(녹)</t>
  </si>
  <si>
    <t>KR6079313G60</t>
  </si>
  <si>
    <t>JB 우리캐피탈563-3</t>
  </si>
  <si>
    <t>KR6079314E61</t>
  </si>
  <si>
    <t>JB 우리캐피탈512-4</t>
  </si>
  <si>
    <t>KR6079314E95</t>
  </si>
  <si>
    <t>JB 우리캐피탈520-4</t>
  </si>
  <si>
    <t>KR6079314F52</t>
  </si>
  <si>
    <t>JB 우리캐피탈535-4(녹)</t>
  </si>
  <si>
    <t>KR6079314F78</t>
  </si>
  <si>
    <t>JB 우리캐피탈539-4</t>
  </si>
  <si>
    <t>KR6079314FA0</t>
  </si>
  <si>
    <t>JB 우리캐피탈548-2</t>
  </si>
  <si>
    <t>KR6079314FB8</t>
  </si>
  <si>
    <t>JB 우리캐피탈549-4</t>
  </si>
  <si>
    <t>KR6079314FC6</t>
  </si>
  <si>
    <t>JB 우리캐피탈551-4</t>
  </si>
  <si>
    <t>KR6079314G44</t>
  </si>
  <si>
    <t>JB 우리캐피탈559-4</t>
  </si>
  <si>
    <t>KR6079314G51</t>
  </si>
  <si>
    <t>JB 우리캐피탈561-3(녹)</t>
  </si>
  <si>
    <t>KR6079315F36</t>
  </si>
  <si>
    <t>JB 우리캐피탈532-5</t>
  </si>
  <si>
    <t>KR6079315F44</t>
  </si>
  <si>
    <t>JB 우리캐피탈533-5</t>
  </si>
  <si>
    <t>KR6079315F85</t>
  </si>
  <si>
    <t>JB 우리캐피탈543-2</t>
  </si>
  <si>
    <t>KR6079315F93</t>
  </si>
  <si>
    <t>JB 우리캐피탈545-4</t>
  </si>
  <si>
    <t>KR6079315FA7</t>
  </si>
  <si>
    <t>JB 우리캐피탈548-3</t>
  </si>
  <si>
    <t>KR6079315FC3</t>
  </si>
  <si>
    <t>JB 우리캐피탈551-5</t>
  </si>
  <si>
    <t>KR6079315G27</t>
  </si>
  <si>
    <t>JB 우리캐피탈555-2</t>
  </si>
  <si>
    <t>KR6079315G68</t>
  </si>
  <si>
    <t>JB 우리캐피탈563-5</t>
  </si>
  <si>
    <t>KR6079316D78</t>
  </si>
  <si>
    <t>JB 우리캐피탈481-4</t>
  </si>
  <si>
    <t>KR6079316EC4</t>
  </si>
  <si>
    <t>JB 우리캐피탈528-5</t>
  </si>
  <si>
    <t>KR6079316F19</t>
  </si>
  <si>
    <t>JB 우리캐피탈530-1</t>
  </si>
  <si>
    <t>KR6079316G59</t>
  </si>
  <si>
    <t>JB 우리캐피탈562-2</t>
  </si>
  <si>
    <t>KR6079317F42</t>
  </si>
  <si>
    <t>JB 우리캐피탈534-1</t>
  </si>
  <si>
    <t>KR6079317F59</t>
  </si>
  <si>
    <t>JB 우리캐피탈536-3</t>
  </si>
  <si>
    <t>KR6079317F75</t>
  </si>
  <si>
    <t>JB 우리캐피탈540-3</t>
  </si>
  <si>
    <t>KR6079317FC9</t>
  </si>
  <si>
    <t>JB 우리캐피탈552-2</t>
  </si>
  <si>
    <t>KR6079317G25</t>
  </si>
  <si>
    <t>JB 우리캐피탈555-4</t>
  </si>
  <si>
    <t>KR6079317G33</t>
  </si>
  <si>
    <t>JB 우리캐피탈558-1</t>
  </si>
  <si>
    <t>KR6079317G58</t>
  </si>
  <si>
    <t>JB 우리캐피탈562-3</t>
  </si>
  <si>
    <t>KR6079317G66</t>
  </si>
  <si>
    <t>JB 우리캐피탈564-2</t>
  </si>
  <si>
    <t>KR6079318E26</t>
  </si>
  <si>
    <t>JB 우리캐피탈502-8</t>
  </si>
  <si>
    <t>KR6079318E91</t>
  </si>
  <si>
    <t>JB 우리캐피탈522-1</t>
  </si>
  <si>
    <t>KR6079318F17</t>
  </si>
  <si>
    <t>JB 우리캐피탈530-3</t>
  </si>
  <si>
    <t>KR6079318F58</t>
  </si>
  <si>
    <t>JB 우리캐피탈536-4</t>
  </si>
  <si>
    <t>KR6079319E90</t>
  </si>
  <si>
    <t>JB 우리캐피탈522-2</t>
  </si>
  <si>
    <t>KR6079319EB0</t>
  </si>
  <si>
    <t>JB 우리캐피탈526-3</t>
  </si>
  <si>
    <t>KR607931AFB8</t>
  </si>
  <si>
    <t>JB 우리캐피탈550-6</t>
  </si>
  <si>
    <t>KR607931AFC6</t>
  </si>
  <si>
    <t>JB 우리캐피탈552-5</t>
  </si>
  <si>
    <t>KR607931AG68</t>
  </si>
  <si>
    <t>JB 우리캐피탈564-5</t>
  </si>
  <si>
    <t>KR607931BFC4</t>
  </si>
  <si>
    <t>JB 우리캐피탈552-6</t>
  </si>
  <si>
    <t>KR607931CFB4</t>
  </si>
  <si>
    <t>JB 우리캐피탈550-8</t>
  </si>
  <si>
    <t>KR607931CFC2</t>
  </si>
  <si>
    <t>JB 우리캐피탈552-7</t>
  </si>
  <si>
    <t>KR607931EE82</t>
  </si>
  <si>
    <t>JB 우리캐피탈519-5(녹)</t>
  </si>
  <si>
    <t>KR6079551G20</t>
  </si>
  <si>
    <t>엘아이지디앤에이10-1</t>
  </si>
  <si>
    <t>KR6079552G29</t>
  </si>
  <si>
    <t>엘아이지디앤에이10-2</t>
  </si>
  <si>
    <t>KR6082971D29</t>
  </si>
  <si>
    <t>미래에셋캐피탈78</t>
  </si>
  <si>
    <t>KR6082971E69</t>
  </si>
  <si>
    <t>미래에셋캐피탈106</t>
  </si>
  <si>
    <t>KR6082971EA5</t>
  </si>
  <si>
    <t>미래에셋캐피탈112-1</t>
  </si>
  <si>
    <t>KR6082971EB3</t>
  </si>
  <si>
    <t>미래에셋캐피탈113-1</t>
  </si>
  <si>
    <t>KR6082971EC1</t>
  </si>
  <si>
    <t>미래에셋캐피탈114-1</t>
  </si>
  <si>
    <t>KR6082971F50</t>
  </si>
  <si>
    <t>미래에셋캐피탈120-1</t>
  </si>
  <si>
    <t>KR6082971F68</t>
  </si>
  <si>
    <t>미래에셋캐피탈122</t>
  </si>
  <si>
    <t>KR6082971F76</t>
  </si>
  <si>
    <t>미래에셋캐피탈123</t>
  </si>
  <si>
    <t>KR6082971F84</t>
  </si>
  <si>
    <t>미래에셋캐피탈126-1</t>
  </si>
  <si>
    <t>KR6082971FA2</t>
  </si>
  <si>
    <t>미래에셋캐피탈128</t>
  </si>
  <si>
    <t>KR6082971FB0</t>
  </si>
  <si>
    <t>미래에셋캐피탈129</t>
  </si>
  <si>
    <t>KR6082971FC8</t>
  </si>
  <si>
    <t>미래에셋캐피탈130</t>
  </si>
  <si>
    <t>KR6082972E68</t>
  </si>
  <si>
    <t>미래에셋캐피탈107</t>
  </si>
  <si>
    <t>KR6082972E76</t>
  </si>
  <si>
    <t>미래에셋캐피탈109</t>
  </si>
  <si>
    <t>KR6082972E84</t>
  </si>
  <si>
    <t>미래에셋캐피탈110-2</t>
  </si>
  <si>
    <t>KR6082972E92</t>
  </si>
  <si>
    <t>미래에셋캐피탈111-2</t>
  </si>
  <si>
    <t>KR6082972EA3</t>
  </si>
  <si>
    <t>미래에셋캐피탈112-2</t>
  </si>
  <si>
    <t>KR6082972EC9</t>
  </si>
  <si>
    <t>미래에셋캐피탈114-2</t>
  </si>
  <si>
    <t>KR6082972F26</t>
  </si>
  <si>
    <t>미래에셋캐피탈117-2</t>
  </si>
  <si>
    <t>KR6082972F34</t>
  </si>
  <si>
    <t>미래에셋캐피탈118-2</t>
  </si>
  <si>
    <t>KR6082972F83</t>
  </si>
  <si>
    <t>미래에셋캐피탈126-2</t>
  </si>
  <si>
    <t>KR6082972F91</t>
  </si>
  <si>
    <t>미래에셋캐피탈127-2</t>
  </si>
  <si>
    <t>KR6082972G25</t>
  </si>
  <si>
    <t>미래에셋캐피탈131-2</t>
  </si>
  <si>
    <t>KR6082972G33</t>
  </si>
  <si>
    <t>미래에셋캐피탈132-2</t>
  </si>
  <si>
    <t>KR6082973EA1</t>
  </si>
  <si>
    <t>미래에셋캐피탈112-3</t>
  </si>
  <si>
    <t>KR6082973EC7</t>
  </si>
  <si>
    <t>미래에셋캐피탈115-1</t>
  </si>
  <si>
    <t>KR6082973F17</t>
  </si>
  <si>
    <t>미래에셋캐피탈116-3</t>
  </si>
  <si>
    <t>KR6082973F74</t>
  </si>
  <si>
    <t>미래에셋캐피탈124-2</t>
  </si>
  <si>
    <t>KR6082973F82</t>
  </si>
  <si>
    <t>미래에셋캐피탈126-3</t>
  </si>
  <si>
    <t>KR6082973F90</t>
  </si>
  <si>
    <t>미래에셋캐피탈127-3</t>
  </si>
  <si>
    <t>KR6082974EC5</t>
  </si>
  <si>
    <t>미래에셋캐피탈115-2</t>
  </si>
  <si>
    <t>KR6082974F57</t>
  </si>
  <si>
    <t>미래에셋캐피탈121-2</t>
  </si>
  <si>
    <t>KR6082974G31</t>
  </si>
  <si>
    <t>미래에셋캐피탈133-2</t>
  </si>
  <si>
    <t>KR6082975F72</t>
  </si>
  <si>
    <t>미래에셋캐피탈125-2</t>
  </si>
  <si>
    <t>KR6084691E49</t>
  </si>
  <si>
    <t>대상홀딩스2</t>
  </si>
  <si>
    <t>KR6086281F23</t>
  </si>
  <si>
    <t>현대글로비스2-1</t>
  </si>
  <si>
    <t>KR6086282A27</t>
  </si>
  <si>
    <t>현대글로비스1-2</t>
  </si>
  <si>
    <t>KR6086282F22</t>
  </si>
  <si>
    <t>현대글로비스2-2</t>
  </si>
  <si>
    <t>KR6086791E50</t>
  </si>
  <si>
    <t>하나금융지주62-1</t>
  </si>
  <si>
    <t>KR6086791F26</t>
  </si>
  <si>
    <t>하나금융지주65-2</t>
  </si>
  <si>
    <t>KR6086791F67</t>
  </si>
  <si>
    <t>하나금융지주66-1</t>
  </si>
  <si>
    <t>KR6086791F75</t>
  </si>
  <si>
    <t>하나금융지주67-1</t>
  </si>
  <si>
    <t>KR6086791F91</t>
  </si>
  <si>
    <t>하나금융지주68-1</t>
  </si>
  <si>
    <t>KR6086791FC6</t>
  </si>
  <si>
    <t>하나금융지주70-1</t>
  </si>
  <si>
    <t>KR6086791G41</t>
  </si>
  <si>
    <t>하나금융지주72-1</t>
  </si>
  <si>
    <t>KR60867928C4</t>
  </si>
  <si>
    <t>하나금융지주42-2</t>
  </si>
  <si>
    <t>KR6086792985</t>
  </si>
  <si>
    <t>하나금융지주43-2</t>
  </si>
  <si>
    <t>KR6086792A79</t>
  </si>
  <si>
    <t>하나금융지주48-2</t>
  </si>
  <si>
    <t>KR6086792AA9</t>
  </si>
  <si>
    <t>하나금융지주49-2</t>
  </si>
  <si>
    <t>KR6086792D50</t>
  </si>
  <si>
    <t>하나금융지주59-2</t>
  </si>
  <si>
    <t>KR6086792E59</t>
  </si>
  <si>
    <t>하나금융지주62-2</t>
  </si>
  <si>
    <t>KR6086792F25</t>
  </si>
  <si>
    <t>하나금융지주65-1</t>
  </si>
  <si>
    <t>KR6086792F66</t>
  </si>
  <si>
    <t>하나금융지주66-2</t>
  </si>
  <si>
    <t>KR6086792F74</t>
  </si>
  <si>
    <t>하나금융지주67-2</t>
  </si>
  <si>
    <t>KR6086792F90</t>
  </si>
  <si>
    <t>하나금융지주68-2</t>
  </si>
  <si>
    <t>KR6086792FA8</t>
  </si>
  <si>
    <t>하나금융지주69-2</t>
  </si>
  <si>
    <t>KR6086793819</t>
  </si>
  <si>
    <t>하나금융지주41-3</t>
  </si>
  <si>
    <t>KR6086793E17</t>
  </si>
  <si>
    <t>하나금융지주61-3</t>
  </si>
  <si>
    <t>KR6086793F65</t>
  </si>
  <si>
    <t>하나금융지주66-3</t>
  </si>
  <si>
    <t>KR6086794C75</t>
  </si>
  <si>
    <t>하나금융지주56-4</t>
  </si>
  <si>
    <t>KR6086795C74</t>
  </si>
  <si>
    <t>하나금융지주56-5</t>
  </si>
  <si>
    <t>KR6088981F63</t>
  </si>
  <si>
    <t>맥쿼리한국인프라4</t>
  </si>
  <si>
    <t>KR6093051E77</t>
  </si>
  <si>
    <t>LF12</t>
  </si>
  <si>
    <t>KR6095921E39</t>
  </si>
  <si>
    <t>현대커머셜510</t>
  </si>
  <si>
    <t>KR6095921F38</t>
  </si>
  <si>
    <t>현대커머셜545-1</t>
  </si>
  <si>
    <t>KR6095921F53</t>
  </si>
  <si>
    <t>현대커머셜551-1</t>
  </si>
  <si>
    <t>KR6095921F61</t>
  </si>
  <si>
    <t>현대커머셜554</t>
  </si>
  <si>
    <t>KR6095921FB0</t>
  </si>
  <si>
    <t>현대커머셜560-1</t>
  </si>
  <si>
    <t>KR6095921G45</t>
  </si>
  <si>
    <t>현대커머셜572</t>
  </si>
  <si>
    <t>KR6095921G52</t>
  </si>
  <si>
    <t>현대커머셜573-1</t>
  </si>
  <si>
    <t>KR6095922E20</t>
  </si>
  <si>
    <t>현대커머셜507</t>
  </si>
  <si>
    <t>KR6095922F37</t>
  </si>
  <si>
    <t>현대커머셜545-2</t>
  </si>
  <si>
    <t>KR6095922FB8</t>
  </si>
  <si>
    <t>현대커머셜560-2</t>
  </si>
  <si>
    <t>KR6095922FC6</t>
  </si>
  <si>
    <t>현대커머셜563-2</t>
  </si>
  <si>
    <t>KR6095922G10</t>
  </si>
  <si>
    <t>현대커머셜565-2</t>
  </si>
  <si>
    <t>KR6095922G28</t>
  </si>
  <si>
    <t>현대커머셜567-2</t>
  </si>
  <si>
    <t>KR6095922G69</t>
  </si>
  <si>
    <t>현대커머셜574-2</t>
  </si>
  <si>
    <t>KR6095923D38</t>
  </si>
  <si>
    <t>현대커머셜464-3</t>
  </si>
  <si>
    <t>KR6095923F10</t>
  </si>
  <si>
    <t>현대커머셜541</t>
  </si>
  <si>
    <t>KR6095923F44</t>
  </si>
  <si>
    <t>현대커머셜548-3</t>
  </si>
  <si>
    <t>KR6095923F51</t>
  </si>
  <si>
    <t>현대커머셜551-3</t>
  </si>
  <si>
    <t>KR6095923F69</t>
  </si>
  <si>
    <t>현대커머셜555-2</t>
  </si>
  <si>
    <t>KR6095923F93</t>
  </si>
  <si>
    <t>현대커머셜557-3</t>
  </si>
  <si>
    <t>KR6095923FC4</t>
  </si>
  <si>
    <t>현대커머셜563-3</t>
  </si>
  <si>
    <t>KR6095924E51</t>
  </si>
  <si>
    <t>현대커머셜518-2</t>
  </si>
  <si>
    <t>KR6095924F27</t>
  </si>
  <si>
    <t>현대커머셜542-4</t>
  </si>
  <si>
    <t>KR6095924FB4</t>
  </si>
  <si>
    <t>현대커머셜561</t>
  </si>
  <si>
    <t>KR6095924G18</t>
  </si>
  <si>
    <t>현대커머셜566-1</t>
  </si>
  <si>
    <t>KR6095924G34</t>
  </si>
  <si>
    <t>현대커머셜568-4</t>
  </si>
  <si>
    <t>KR6095925G66</t>
  </si>
  <si>
    <t>현대커머셜575-3</t>
  </si>
  <si>
    <t>KR6095926C85</t>
  </si>
  <si>
    <t>현대커머셜449-3</t>
  </si>
  <si>
    <t>KR6095926E59</t>
  </si>
  <si>
    <t>현대커머셜519-2</t>
  </si>
  <si>
    <t>KR6095926F90</t>
  </si>
  <si>
    <t>현대커머셜558-3(녹)</t>
  </si>
  <si>
    <t>KR6095926FB9</t>
  </si>
  <si>
    <t>현대커머셜562-2</t>
  </si>
  <si>
    <t>KR6095927FC5</t>
  </si>
  <si>
    <t>현대커머셜564-1</t>
  </si>
  <si>
    <t>KR6095928F49</t>
  </si>
  <si>
    <t>현대커머셜550-1</t>
  </si>
  <si>
    <t>KR6095928FB5</t>
  </si>
  <si>
    <t>현대커머셜562-4</t>
  </si>
  <si>
    <t>KR6095928FC3</t>
  </si>
  <si>
    <t>현대커머셜564-2</t>
  </si>
  <si>
    <t>KR6095929E23</t>
  </si>
  <si>
    <t>현대커머셜508-7</t>
  </si>
  <si>
    <t>KR6095929G39</t>
  </si>
  <si>
    <t>현대커머셜569-3</t>
  </si>
  <si>
    <t>KR609592AF32</t>
  </si>
  <si>
    <t>현대커머셜547</t>
  </si>
  <si>
    <t>KR609592DE97</t>
  </si>
  <si>
    <t>현대커머셜533-5</t>
  </si>
  <si>
    <t>KR609592GE86</t>
  </si>
  <si>
    <t>현대커머셜529-10</t>
  </si>
  <si>
    <t>KR6096771F45</t>
  </si>
  <si>
    <t>SK이노베이션23-1</t>
  </si>
  <si>
    <t>KR6096771F94</t>
  </si>
  <si>
    <t>SK이노베이션24-1</t>
  </si>
  <si>
    <t>KR6096773F43</t>
  </si>
  <si>
    <t>SK이노베이션23-3</t>
  </si>
  <si>
    <t>KR6096773F92</t>
  </si>
  <si>
    <t>SK이노베이션24-3</t>
  </si>
  <si>
    <t>KR6096774D44</t>
  </si>
  <si>
    <t>SK이노베이션7-4</t>
  </si>
  <si>
    <t>KR6097241F86</t>
  </si>
  <si>
    <t>엔에이치농협캐피탈250-1</t>
  </si>
  <si>
    <t>KR6097241G28</t>
  </si>
  <si>
    <t>엔에이치농협캐피탈258-1</t>
  </si>
  <si>
    <t>KR6097241G51</t>
  </si>
  <si>
    <t>엔에이치농협캐피탈264-1</t>
  </si>
  <si>
    <t>KR6097242D46</t>
  </si>
  <si>
    <t>엔에이치농협캐피탈202-2</t>
  </si>
  <si>
    <t>KR6097242EC0</t>
  </si>
  <si>
    <t>엔에이치농협캐피탈240-2</t>
  </si>
  <si>
    <t>KR6097242F10</t>
  </si>
  <si>
    <t>엔에이치농협캐피탈241-2</t>
  </si>
  <si>
    <t>KR6097242F28</t>
  </si>
  <si>
    <t>엔에이치농협캐피탈242-2</t>
  </si>
  <si>
    <t>KR6097242G19</t>
  </si>
  <si>
    <t>엔에이치농협캐피탈257-2</t>
  </si>
  <si>
    <t>KR6097242G50</t>
  </si>
  <si>
    <t>엔에이치농협캐피탈264-2</t>
  </si>
  <si>
    <t>KR6097243D78</t>
  </si>
  <si>
    <t>엔에이치농협캐피탈209-4</t>
  </si>
  <si>
    <t>KR6097243F84</t>
  </si>
  <si>
    <t>엔에이치농협캐피탈250-3</t>
  </si>
  <si>
    <t>KR6097243FB7</t>
  </si>
  <si>
    <t>엔에이치농협캐피탈254-3</t>
  </si>
  <si>
    <t>KR6097243G18</t>
  </si>
  <si>
    <t>엔에이치농협캐피탈257-3</t>
  </si>
  <si>
    <t>KR6097243G59</t>
  </si>
  <si>
    <t>엔에이치농협캐피탈264-3</t>
  </si>
  <si>
    <t>KR6097244D36</t>
  </si>
  <si>
    <t>엔에이치농협캐피탈200-4</t>
  </si>
  <si>
    <t>KR6097244D77</t>
  </si>
  <si>
    <t>엔에이치농협캐피탈209-5</t>
  </si>
  <si>
    <t>KR6097244E76</t>
  </si>
  <si>
    <t>엔에이치농협캐피탈232-4</t>
  </si>
  <si>
    <t>KR6097244F18</t>
  </si>
  <si>
    <t>엔에이치농협캐피탈241-4</t>
  </si>
  <si>
    <t>KR6097244F34</t>
  </si>
  <si>
    <t>엔에이치농협캐피탈243-4</t>
  </si>
  <si>
    <t>KR6097244F42</t>
  </si>
  <si>
    <t>엔에이치농협캐피탈244-4</t>
  </si>
  <si>
    <t>KR6097244F59</t>
  </si>
  <si>
    <t>엔에이치농협캐피탈247-4</t>
  </si>
  <si>
    <t>KR6097244FC3</t>
  </si>
  <si>
    <t>엔에이치농협캐피탈256-4</t>
  </si>
  <si>
    <t>KR6097244G41</t>
  </si>
  <si>
    <t>엔에이치농협캐피탈263-4</t>
  </si>
  <si>
    <t>KR6097244G58</t>
  </si>
  <si>
    <t>엔에이치농협캐피탈265-1</t>
  </si>
  <si>
    <t>KR6097245F58</t>
  </si>
  <si>
    <t>엔에이치농협캐피탈247-5</t>
  </si>
  <si>
    <t>KR6097245F74</t>
  </si>
  <si>
    <t>엔에이치농협캐피탈249-5</t>
  </si>
  <si>
    <t>KR6097246EC1</t>
  </si>
  <si>
    <t>엔에이치농협캐피탈240-6</t>
  </si>
  <si>
    <t>KR6097246F81</t>
  </si>
  <si>
    <t>엔에이치농협캐피탈251-3</t>
  </si>
  <si>
    <t>KR6097246G15</t>
  </si>
  <si>
    <t>엔에이치농협캐피탈257-6</t>
  </si>
  <si>
    <t>KR6097246G31</t>
  </si>
  <si>
    <t>엔에이치농협캐피탈261-6</t>
  </si>
  <si>
    <t>KR6097246G56</t>
  </si>
  <si>
    <t>엔에이치농협캐피탈265-3</t>
  </si>
  <si>
    <t>KR6097247EA3</t>
  </si>
  <si>
    <t>엔에이치농협캐피탈237-7</t>
  </si>
  <si>
    <t>KR6097247EC9</t>
  </si>
  <si>
    <t>엔에이치농협캐피탈240-7</t>
  </si>
  <si>
    <t>KR6097247F56</t>
  </si>
  <si>
    <t>엔에이치농협캐피탈247-7</t>
  </si>
  <si>
    <t>KR6097247F64</t>
  </si>
  <si>
    <t>엔에이치농협캐피탈248-7</t>
  </si>
  <si>
    <t>KR6097247FB8</t>
  </si>
  <si>
    <t>엔에이치농협캐피탈255-4</t>
  </si>
  <si>
    <t>KR6097248F48</t>
  </si>
  <si>
    <t>엔에이치농협캐피탈246-2</t>
  </si>
  <si>
    <t>KR6097248F63</t>
  </si>
  <si>
    <t>엔에이치농협캐피탈248-8</t>
  </si>
  <si>
    <t>KR6097248F89</t>
  </si>
  <si>
    <t>엔에이치농협캐피탈251-5</t>
  </si>
  <si>
    <t>KR6097248F97</t>
  </si>
  <si>
    <t>엔에이치농협캐피탈252-8</t>
  </si>
  <si>
    <t>KR6097248G39</t>
  </si>
  <si>
    <t>엔에이치농협캐피탈261-8</t>
  </si>
  <si>
    <t>KR6097249E89</t>
  </si>
  <si>
    <t>엔에이치농협캐피탈234-6</t>
  </si>
  <si>
    <t>KR6097249F47</t>
  </si>
  <si>
    <t>엔에이치농협캐피탈246-3</t>
  </si>
  <si>
    <t>KR6097249FB4</t>
  </si>
  <si>
    <t>엔에이치농협캐피탈255-6</t>
  </si>
  <si>
    <t>KR609724AD76</t>
  </si>
  <si>
    <t>엔에이치농협캐피탈211</t>
  </si>
  <si>
    <t>KR609724AF41</t>
  </si>
  <si>
    <t>엔에이치농협캐피탈246-4</t>
  </si>
  <si>
    <t>KR609724AFB5</t>
  </si>
  <si>
    <t>엔에이치농협캐피탈255-7</t>
  </si>
  <si>
    <t>KR609724BF40</t>
  </si>
  <si>
    <t>엔에이치농협캐피탈246-5</t>
  </si>
  <si>
    <t>KR609724BFB3</t>
  </si>
  <si>
    <t>엔에이치농협캐피탈255-8</t>
  </si>
  <si>
    <t>KR609724CFB1</t>
  </si>
  <si>
    <t>엔에이치농협캐피탈255-9</t>
  </si>
  <si>
    <t>KR6097951E12</t>
  </si>
  <si>
    <t>씨제이제일제당31-1</t>
  </si>
  <si>
    <t>KR6097951F45</t>
  </si>
  <si>
    <t>씨제이제일제당32-1</t>
  </si>
  <si>
    <t>KR6097951G10</t>
  </si>
  <si>
    <t>씨제이제일제당33-1</t>
  </si>
  <si>
    <t>KR6097952C13</t>
  </si>
  <si>
    <t>씨제이제일제당28-2</t>
  </si>
  <si>
    <t>KR6097952E11</t>
  </si>
  <si>
    <t>씨제이제일제당31-2</t>
  </si>
  <si>
    <t>KR6097952F44</t>
  </si>
  <si>
    <t>씨제이제일제당32-2</t>
  </si>
  <si>
    <t>KR6097952G19</t>
  </si>
  <si>
    <t>씨제이제일제당33-2</t>
  </si>
  <si>
    <t>KR6097953B96</t>
  </si>
  <si>
    <t>씨제이제일제당27-3(사)</t>
  </si>
  <si>
    <t>KR6097953C12</t>
  </si>
  <si>
    <t>씨제이제일제당28-3</t>
  </si>
  <si>
    <t>KR6097954913</t>
  </si>
  <si>
    <t>씨제이제일제당25-4</t>
  </si>
  <si>
    <t>KR6101181F21</t>
  </si>
  <si>
    <t>호텔롯데77-1</t>
  </si>
  <si>
    <t>KR6101181G12</t>
  </si>
  <si>
    <t>호텔롯데80-1</t>
  </si>
  <si>
    <t>KR6101182E13</t>
  </si>
  <si>
    <t>호텔롯데73-2</t>
  </si>
  <si>
    <t>KR6101182E54</t>
  </si>
  <si>
    <t>호텔롯데75-2</t>
  </si>
  <si>
    <t>KR6101182F20</t>
  </si>
  <si>
    <t>호텔롯데77-2</t>
  </si>
  <si>
    <t>KR6101182G11</t>
  </si>
  <si>
    <t>호텔롯데80-2</t>
  </si>
  <si>
    <t>KR6101183962</t>
  </si>
  <si>
    <t>호텔롯데46-3</t>
  </si>
  <si>
    <t>KR6101183A24</t>
  </si>
  <si>
    <t>호텔롯데50-3</t>
  </si>
  <si>
    <t>KR6103141F42</t>
  </si>
  <si>
    <t>풍산109</t>
  </si>
  <si>
    <t>KR6103141G41</t>
  </si>
  <si>
    <t>풍산110</t>
  </si>
  <si>
    <t>KR6103142E42</t>
  </si>
  <si>
    <t>풍산108-2</t>
  </si>
  <si>
    <t>KR6105561F22</t>
  </si>
  <si>
    <t>KB금융지주51-1</t>
  </si>
  <si>
    <t>KR6105561F30</t>
  </si>
  <si>
    <t>KB금융지주52-1</t>
  </si>
  <si>
    <t>KR6105561F48</t>
  </si>
  <si>
    <t>KB금융지주53-1</t>
  </si>
  <si>
    <t>KR6105561F55</t>
  </si>
  <si>
    <t>KB금융지주54-1</t>
  </si>
  <si>
    <t>KR6105561F71</t>
  </si>
  <si>
    <t>KB금융지주55-1</t>
  </si>
  <si>
    <t>KR6105561F89</t>
  </si>
  <si>
    <t>KB금융지주56</t>
  </si>
  <si>
    <t>KR6105561FA4</t>
  </si>
  <si>
    <t>KB금융지주57</t>
  </si>
  <si>
    <t>KR6105561G13</t>
  </si>
  <si>
    <t>KB금융지주58-1</t>
  </si>
  <si>
    <t>KR6105561G47</t>
  </si>
  <si>
    <t>KB금융지주60-1</t>
  </si>
  <si>
    <t>KR6105561G62</t>
  </si>
  <si>
    <t>KB금융지주62</t>
  </si>
  <si>
    <t>KR6105562930</t>
  </si>
  <si>
    <t>KB금융지주37-2</t>
  </si>
  <si>
    <t>KR6105562963</t>
  </si>
  <si>
    <t>KB금융지주38-2</t>
  </si>
  <si>
    <t>KR6105562F21</t>
  </si>
  <si>
    <t>KB금융지주51-2</t>
  </si>
  <si>
    <t>KR6105562F39</t>
  </si>
  <si>
    <t>KB금융지주52-2</t>
  </si>
  <si>
    <t>KR6105562F47</t>
  </si>
  <si>
    <t>KB금융지주53-2</t>
  </si>
  <si>
    <t>KR6105562F70</t>
  </si>
  <si>
    <t>KB금융지주55-2</t>
  </si>
  <si>
    <t>KR6105562G12</t>
  </si>
  <si>
    <t>KB금융지주58-2</t>
  </si>
  <si>
    <t>KR6105563789</t>
  </si>
  <si>
    <t>KB금융지주28-3</t>
  </si>
  <si>
    <t>KR6105563821</t>
  </si>
  <si>
    <t>KB금융지주31-3</t>
  </si>
  <si>
    <t>KR6105563920</t>
  </si>
  <si>
    <t>KB금융지주36-3</t>
  </si>
  <si>
    <t>KR6105563A66</t>
  </si>
  <si>
    <t>KB금융지주43-3</t>
  </si>
  <si>
    <t>KR6105563C64</t>
  </si>
  <si>
    <t>KB금융지주48-3</t>
  </si>
  <si>
    <t>KR6105563EA3</t>
  </si>
  <si>
    <t>KB금융지주49-3</t>
  </si>
  <si>
    <t>KR6105563F12</t>
  </si>
  <si>
    <t>KB금융지주50-2</t>
  </si>
  <si>
    <t>KR6105563G52</t>
  </si>
  <si>
    <t>KB금융지주61-2</t>
  </si>
  <si>
    <t>KR6105564A57</t>
  </si>
  <si>
    <t>KB금융지주42-2</t>
  </si>
  <si>
    <t>KR6105564B15</t>
  </si>
  <si>
    <t>KB금융지주46-4</t>
  </si>
  <si>
    <t>KR6105564C63</t>
  </si>
  <si>
    <t>KB금융지주48-4</t>
  </si>
  <si>
    <t>KR6131791E62</t>
  </si>
  <si>
    <t>연합자산관리36-1</t>
  </si>
  <si>
    <t>KR6131791F79</t>
  </si>
  <si>
    <t>연합자산관리39-1</t>
  </si>
  <si>
    <t>KR6131791FA5</t>
  </si>
  <si>
    <t>연합자산관리40-1</t>
  </si>
  <si>
    <t>KR6131791G29</t>
  </si>
  <si>
    <t>연합자산관리41-1</t>
  </si>
  <si>
    <t>KR6131792D88</t>
  </si>
  <si>
    <t>연합자산관리33-2</t>
  </si>
  <si>
    <t>KR6131792E12</t>
  </si>
  <si>
    <t>연합자산관리35-3</t>
  </si>
  <si>
    <t>KR6131792E61</t>
  </si>
  <si>
    <t>연합자산관리36-2</t>
  </si>
  <si>
    <t>KR6131792EA6</t>
  </si>
  <si>
    <t>연합자산관리37-2</t>
  </si>
  <si>
    <t>KR6131792F78</t>
  </si>
  <si>
    <t>연합자산관리39-2</t>
  </si>
  <si>
    <t>KR6131792FA3</t>
  </si>
  <si>
    <t>연합자산관리40-2</t>
  </si>
  <si>
    <t>KR6131793E11</t>
  </si>
  <si>
    <t>연합자산관리35-2</t>
  </si>
  <si>
    <t>KR6131793F28</t>
  </si>
  <si>
    <t>연합자산관리38-3</t>
  </si>
  <si>
    <t>KR6131793F77</t>
  </si>
  <si>
    <t>연합자산관리39-3</t>
  </si>
  <si>
    <t>KR6131793FA1</t>
  </si>
  <si>
    <t>연합자산관리40-3</t>
  </si>
  <si>
    <t>KR6131793G27</t>
  </si>
  <si>
    <t>연합자산관리41-3</t>
  </si>
  <si>
    <t>KR6138041F80</t>
  </si>
  <si>
    <t>메리츠금융지주20-1</t>
  </si>
  <si>
    <t>KR6138041G22</t>
  </si>
  <si>
    <t>메리츠금융지주21-1</t>
  </si>
  <si>
    <t>KR6138042E31</t>
  </si>
  <si>
    <t>메리츠금융지주16-2</t>
  </si>
  <si>
    <t>KR6138042E98</t>
  </si>
  <si>
    <t>메리츠금융지주18-2</t>
  </si>
  <si>
    <t>KR6138042F55</t>
  </si>
  <si>
    <t>메리츠금융지주19-2</t>
  </si>
  <si>
    <t>KR6138042F89</t>
  </si>
  <si>
    <t>메리츠금융지주20-2</t>
  </si>
  <si>
    <t>KR6138042G21</t>
  </si>
  <si>
    <t>메리츠금융지주21-2</t>
  </si>
  <si>
    <t>KR6138092C57</t>
  </si>
  <si>
    <t>SK에너지49-2</t>
  </si>
  <si>
    <t>KR6138093846</t>
  </si>
  <si>
    <t>SK에너지43-3</t>
  </si>
  <si>
    <t>KR6138093929</t>
  </si>
  <si>
    <t>SK에너지45-3</t>
  </si>
  <si>
    <t>KR6138093A41</t>
  </si>
  <si>
    <t>SK에너지47-3</t>
  </si>
  <si>
    <t>KR6138093C56</t>
  </si>
  <si>
    <t>SK에너지49-3</t>
  </si>
  <si>
    <t>KR6138093D30</t>
  </si>
  <si>
    <t>SK에너지50-3</t>
  </si>
  <si>
    <t>KR6138094992</t>
  </si>
  <si>
    <t>SK에너지46-4(녹)</t>
  </si>
  <si>
    <t>KR6138101E70</t>
  </si>
  <si>
    <t>SK지오센트릭22(녹)</t>
  </si>
  <si>
    <t>KR6138101F20</t>
  </si>
  <si>
    <t>SK지오센트릭23-1</t>
  </si>
  <si>
    <t>KR6138102C48</t>
  </si>
  <si>
    <t>SK지오센트릭19-2(녹)</t>
  </si>
  <si>
    <t>KR6138102E12</t>
  </si>
  <si>
    <t>SK지오센트릭21-2</t>
  </si>
  <si>
    <t>KR6138102G36</t>
  </si>
  <si>
    <t>SK지오센트릭24-2</t>
  </si>
  <si>
    <t>KR61381038A1</t>
  </si>
  <si>
    <t>SK지오센트릭14-3</t>
  </si>
  <si>
    <t>KR6138104965</t>
  </si>
  <si>
    <t>SK지오센트릭15-4</t>
  </si>
  <si>
    <t>KR6138931E68</t>
  </si>
  <si>
    <t>BNK금융지주44</t>
  </si>
  <si>
    <t>KR6138931E76</t>
  </si>
  <si>
    <t>BNK금융지주45</t>
  </si>
  <si>
    <t>KR6138931E84</t>
  </si>
  <si>
    <t>BNK금융지주46</t>
  </si>
  <si>
    <t>KR6138931EB1</t>
  </si>
  <si>
    <t>BNK금융지주47</t>
  </si>
  <si>
    <t>KR6138931F18</t>
  </si>
  <si>
    <t>BNK금융지주48</t>
  </si>
  <si>
    <t>KR6138931F26</t>
  </si>
  <si>
    <t>BNK금융지주49</t>
  </si>
  <si>
    <t>KR6138931F91</t>
  </si>
  <si>
    <t>BNK금융지주51</t>
  </si>
  <si>
    <t>KR6138931G25</t>
  </si>
  <si>
    <t>BNK금융지주52</t>
  </si>
  <si>
    <t>KR6138931G58</t>
  </si>
  <si>
    <t>BNK금융지주53</t>
  </si>
  <si>
    <t>KR6138932D43</t>
  </si>
  <si>
    <t>BNK금융지주41-2</t>
  </si>
  <si>
    <t>KR6139131E49</t>
  </si>
  <si>
    <t>iM금융지주24</t>
  </si>
  <si>
    <t>KR6139131F30</t>
  </si>
  <si>
    <t>iM금융지주26</t>
  </si>
  <si>
    <t>KR6139131F71</t>
  </si>
  <si>
    <t>iM금융지주27</t>
  </si>
  <si>
    <t>KR6139131F89</t>
  </si>
  <si>
    <t>iM금융지주28-1</t>
  </si>
  <si>
    <t>KR6139131FB4</t>
  </si>
  <si>
    <t>iM금융지주30</t>
  </si>
  <si>
    <t>KR6139132F96</t>
  </si>
  <si>
    <t>iM금융지주29</t>
  </si>
  <si>
    <t>KR61391338A3</t>
  </si>
  <si>
    <t>iM금융지주11-3</t>
  </si>
  <si>
    <t>KR6139133E96</t>
  </si>
  <si>
    <t>iM금융지주25-3</t>
  </si>
  <si>
    <t>KR6139481G19</t>
  </si>
  <si>
    <t>이마트29-1</t>
  </si>
  <si>
    <t>KR6139482C46</t>
  </si>
  <si>
    <t>이마트23-2</t>
  </si>
  <si>
    <t>KR6139482D78</t>
  </si>
  <si>
    <t>이마트25-2</t>
  </si>
  <si>
    <t>KR6139482E28</t>
  </si>
  <si>
    <t>이마트26-2</t>
  </si>
  <si>
    <t>KR6139482F27</t>
  </si>
  <si>
    <t>이마트28-2</t>
  </si>
  <si>
    <t>KR6139482G18</t>
  </si>
  <si>
    <t>이마트29-2</t>
  </si>
  <si>
    <t>KR6139483B46</t>
  </si>
  <si>
    <t>이마트21-3</t>
  </si>
  <si>
    <t>KR6139483B87</t>
  </si>
  <si>
    <t>이마트22-3(사)</t>
  </si>
  <si>
    <t>KR6139483D77</t>
  </si>
  <si>
    <t>이마트25-3</t>
  </si>
  <si>
    <t>KR6139483F26</t>
  </si>
  <si>
    <t>이마트28-3</t>
  </si>
  <si>
    <t>KR6139483G17</t>
  </si>
  <si>
    <t>이마트29-3</t>
  </si>
  <si>
    <t>KR6140171C73</t>
  </si>
  <si>
    <t>케이비국민카드361</t>
  </si>
  <si>
    <t>KR6140171D49</t>
  </si>
  <si>
    <t>케이비국민카드377-1</t>
  </si>
  <si>
    <t>KR6140171D64</t>
  </si>
  <si>
    <t>케이비국민카드380</t>
  </si>
  <si>
    <t>KR6140171E71</t>
  </si>
  <si>
    <t>케이비국민카드408</t>
  </si>
  <si>
    <t>KR6140171E89</t>
  </si>
  <si>
    <t>케이비국민카드411-1</t>
  </si>
  <si>
    <t>KR6140171EA2</t>
  </si>
  <si>
    <t>케이비국민카드416-1</t>
  </si>
  <si>
    <t>KR6140171F21</t>
  </si>
  <si>
    <t>케이비국민카드424-1</t>
  </si>
  <si>
    <t>KR6140171F39</t>
  </si>
  <si>
    <t>케이비국민카드425-1</t>
  </si>
  <si>
    <t>KR6140171F70</t>
  </si>
  <si>
    <t>케이비국민카드431-1</t>
  </si>
  <si>
    <t>KR6140171F88</t>
  </si>
  <si>
    <t>케이비국민카드435-1(사)</t>
  </si>
  <si>
    <t>KR6140171FC5</t>
  </si>
  <si>
    <t>케이비국민카드438</t>
  </si>
  <si>
    <t>KR6140171G38</t>
  </si>
  <si>
    <t>케이비국민카드444-1</t>
  </si>
  <si>
    <t>KR6140171G61</t>
  </si>
  <si>
    <t>케이비국민카드450-1</t>
  </si>
  <si>
    <t>KR6140172C72</t>
  </si>
  <si>
    <t>케이비국민카드362</t>
  </si>
  <si>
    <t>KR6140172D48</t>
  </si>
  <si>
    <t>케이비국민카드377-2</t>
  </si>
  <si>
    <t>KR6140172E88</t>
  </si>
  <si>
    <t>케이비국민카드411-2</t>
  </si>
  <si>
    <t>KR6140172E96</t>
  </si>
  <si>
    <t>케이비국민카드414-2(사)</t>
  </si>
  <si>
    <t>KR6140172F38</t>
  </si>
  <si>
    <t>케이비국민카드425-2</t>
  </si>
  <si>
    <t>KR6140172F46</t>
  </si>
  <si>
    <t>케이비국민카드426-2</t>
  </si>
  <si>
    <t>KR6140172F79</t>
  </si>
  <si>
    <t>케이비국민카드431-2</t>
  </si>
  <si>
    <t>KR6140172G11</t>
  </si>
  <si>
    <t>케이비국민카드442-2</t>
  </si>
  <si>
    <t>KR6140172G45</t>
  </si>
  <si>
    <t>케이비국민카드446-2</t>
  </si>
  <si>
    <t>KR6140172G60</t>
  </si>
  <si>
    <t>케이비국민카드450-2</t>
  </si>
  <si>
    <t>KR6140173C89</t>
  </si>
  <si>
    <t>케이비국민카드364-3</t>
  </si>
  <si>
    <t>KR6140173D54</t>
  </si>
  <si>
    <t>케이비국민카드379-3</t>
  </si>
  <si>
    <t>KR6140173E38</t>
  </si>
  <si>
    <t>케이비국민카드402-3</t>
  </si>
  <si>
    <t>KR6140173E53</t>
  </si>
  <si>
    <t>케이비국민카드403-3</t>
  </si>
  <si>
    <t>KR6140173E61</t>
  </si>
  <si>
    <t>케이비국민카드406-3</t>
  </si>
  <si>
    <t>KR6140173E79</t>
  </si>
  <si>
    <t>케이비국민카드409-2</t>
  </si>
  <si>
    <t>KR6140173EA8</t>
  </si>
  <si>
    <t>케이비국민카드416-3</t>
  </si>
  <si>
    <t>KR6140173EC4</t>
  </si>
  <si>
    <t>케이비국민카드422-3</t>
  </si>
  <si>
    <t>KR6140173F29</t>
  </si>
  <si>
    <t>케이비국민카드424-3</t>
  </si>
  <si>
    <t>KR6140173F52</t>
  </si>
  <si>
    <t>케이비국민카드429-3</t>
  </si>
  <si>
    <t>KR6140173F60</t>
  </si>
  <si>
    <t>케이비국민카드430-3</t>
  </si>
  <si>
    <t>KR6140173FA5</t>
  </si>
  <si>
    <t>케이비국민카드436-3</t>
  </si>
  <si>
    <t>KR6140173G10</t>
  </si>
  <si>
    <t>케이비국민카드442-3</t>
  </si>
  <si>
    <t>KR6140173G44</t>
  </si>
  <si>
    <t>케이비국민카드446-3</t>
  </si>
  <si>
    <t>KR6140174DC4</t>
  </si>
  <si>
    <t>케이비국민카드395-2</t>
  </si>
  <si>
    <t>KR6140174E29</t>
  </si>
  <si>
    <t>케이비국민카드400-4</t>
  </si>
  <si>
    <t>KR6140174EA6</t>
  </si>
  <si>
    <t>케이비국민카드417-1</t>
  </si>
  <si>
    <t>KR6140174EC2</t>
  </si>
  <si>
    <t>케이비국민카드422-4</t>
  </si>
  <si>
    <t>KR6140174F28</t>
  </si>
  <si>
    <t>케이비국민카드424-4</t>
  </si>
  <si>
    <t>KR6140174F44</t>
  </si>
  <si>
    <t>케이비국민카드426-4</t>
  </si>
  <si>
    <t>KR6140174F77</t>
  </si>
  <si>
    <t>케이비국민카드431-4</t>
  </si>
  <si>
    <t>KR6140174FA3</t>
  </si>
  <si>
    <t>케이비국민카드436-4</t>
  </si>
  <si>
    <t>KR6140174FC9</t>
  </si>
  <si>
    <t>케이비국민카드439-3</t>
  </si>
  <si>
    <t>KR6140174G43</t>
  </si>
  <si>
    <t>케이비국민카드446-4</t>
  </si>
  <si>
    <t>KR6140174G50</t>
  </si>
  <si>
    <t>케이비국민카드448-4</t>
  </si>
  <si>
    <t>KR6140175B21</t>
  </si>
  <si>
    <t>케이비국민카드322-2</t>
  </si>
  <si>
    <t>KR6140175C79</t>
  </si>
  <si>
    <t>케이비국민카드363-3</t>
  </si>
  <si>
    <t>KR6140175C95</t>
  </si>
  <si>
    <t>케이비국민카드367-5</t>
  </si>
  <si>
    <t>KR6140175D60</t>
  </si>
  <si>
    <t>케이비국민카드381-4</t>
  </si>
  <si>
    <t>KR6140175EA3</t>
  </si>
  <si>
    <t>케이비국민카드417-2</t>
  </si>
  <si>
    <t>KR6140175EC9</t>
  </si>
  <si>
    <t>케이비국민카드422-5</t>
  </si>
  <si>
    <t>KR6140175F27</t>
  </si>
  <si>
    <t>케이비국민카드424-5</t>
  </si>
  <si>
    <t>KR6140175F43</t>
  </si>
  <si>
    <t>케이비국민카드427-1</t>
  </si>
  <si>
    <t>KR6140175F76</t>
  </si>
  <si>
    <t>케이비국민카드432-1</t>
  </si>
  <si>
    <t>KR6140175F84</t>
  </si>
  <si>
    <t>케이비국민카드435-5(사)</t>
  </si>
  <si>
    <t>KR6140175FA0</t>
  </si>
  <si>
    <t>케이비국민카드436-5</t>
  </si>
  <si>
    <t>KR6140175FC6</t>
  </si>
  <si>
    <t>케이비국민카드439-4</t>
  </si>
  <si>
    <t>KR6140175G59</t>
  </si>
  <si>
    <t>케이비국민카드448-5</t>
  </si>
  <si>
    <t>KR6140176E92</t>
  </si>
  <si>
    <t>케이비국민카드415-1</t>
  </si>
  <si>
    <t>KR6140176EA1</t>
  </si>
  <si>
    <t>케이비국민카드417-3</t>
  </si>
  <si>
    <t>KR6140176EB9</t>
  </si>
  <si>
    <t>케이비국민카드420-3</t>
  </si>
  <si>
    <t>KR6140176F75</t>
  </si>
  <si>
    <t>케이비국민카드432-2</t>
  </si>
  <si>
    <t>KR6140176FA8</t>
  </si>
  <si>
    <t>케이비국민카드436-6</t>
  </si>
  <si>
    <t>KR6140176G41</t>
  </si>
  <si>
    <t>케이비국민카드447-2</t>
  </si>
  <si>
    <t>KR6140177E26</t>
  </si>
  <si>
    <t>케이비국민카드401-3</t>
  </si>
  <si>
    <t>KR6140177E75</t>
  </si>
  <si>
    <t>케이비국민카드410-3</t>
  </si>
  <si>
    <t>KR6140177E83</t>
  </si>
  <si>
    <t>케이비국민카드413-1</t>
  </si>
  <si>
    <t>KR6140177EB7</t>
  </si>
  <si>
    <t>케이비국민카드420-4</t>
  </si>
  <si>
    <t>KR6140177F25</t>
  </si>
  <si>
    <t>케이비국민카드424-7</t>
  </si>
  <si>
    <t>KR6140177F74</t>
  </si>
  <si>
    <t>케이비국민카드432-3</t>
  </si>
  <si>
    <t>KR6140177FA6</t>
  </si>
  <si>
    <t>케이비국민카드437-1</t>
  </si>
  <si>
    <t>KR6140177G40</t>
  </si>
  <si>
    <t>케이비국민카드447-3</t>
  </si>
  <si>
    <t>KR6140177G57</t>
  </si>
  <si>
    <t>케이비국민카드449-1</t>
  </si>
  <si>
    <t>KR6140178E58</t>
  </si>
  <si>
    <t>케이비국민카드404-4</t>
  </si>
  <si>
    <t>KR6140178E74</t>
  </si>
  <si>
    <t>케이비국민카드410-4</t>
  </si>
  <si>
    <t>KR6140178F40</t>
  </si>
  <si>
    <t>케이비국민카드427-4</t>
  </si>
  <si>
    <t>KR6140178F73</t>
  </si>
  <si>
    <t>케이비국민카드433-1</t>
  </si>
  <si>
    <t>KR6140178FA4</t>
  </si>
  <si>
    <t>케이비국민카드437-2</t>
  </si>
  <si>
    <t>KR6140179E81</t>
  </si>
  <si>
    <t>케이비국민카드413-3</t>
  </si>
  <si>
    <t>KR6140179EA5</t>
  </si>
  <si>
    <t>케이비국민카드418-3</t>
  </si>
  <si>
    <t>KR6140179FC8</t>
  </si>
  <si>
    <t>케이비국민카드439-8</t>
  </si>
  <si>
    <t>KR6140179G55</t>
  </si>
  <si>
    <t>케이비국민카드449-3</t>
  </si>
  <si>
    <t>KR614017AE55</t>
  </si>
  <si>
    <t>케이비국민카드404-6</t>
  </si>
  <si>
    <t>KR614017AEA2</t>
  </si>
  <si>
    <t>케이비국민카드418-4</t>
  </si>
  <si>
    <t>KR614017AEB0</t>
  </si>
  <si>
    <t>케이비국민카드421-3</t>
  </si>
  <si>
    <t>KR614017AF70</t>
  </si>
  <si>
    <t>케이비국민카드433-3</t>
  </si>
  <si>
    <t>KR614017BEB8</t>
  </si>
  <si>
    <t>케이비국민카드421-4</t>
  </si>
  <si>
    <t>KR614017BFC3</t>
  </si>
  <si>
    <t>케이비국민카드440-2</t>
  </si>
  <si>
    <t>KR614017BG52</t>
  </si>
  <si>
    <t>케이비국민카드449-5</t>
  </si>
  <si>
    <t>KR614017CE12</t>
  </si>
  <si>
    <t>케이비국민카드399-2</t>
  </si>
  <si>
    <t>KR614017CEA8</t>
  </si>
  <si>
    <t>케이비국민카드418-6</t>
  </si>
  <si>
    <t>KR614017CEC4</t>
  </si>
  <si>
    <t>케이비국민카드423-4</t>
  </si>
  <si>
    <t>KR614017DF77</t>
  </si>
  <si>
    <t>케이비국민카드434-3</t>
  </si>
  <si>
    <t>KR614017DFC9</t>
  </si>
  <si>
    <t>케이비국민카드441-1</t>
  </si>
  <si>
    <t>KR614017EE51</t>
  </si>
  <si>
    <t>케이비국민카드405-4</t>
  </si>
  <si>
    <t>KR614017EEC0</t>
  </si>
  <si>
    <t>케이비국민카드423-6</t>
  </si>
  <si>
    <t>KR614017EF43</t>
  </si>
  <si>
    <t>케이비국민카드428-4</t>
  </si>
  <si>
    <t>KR614017EF76</t>
  </si>
  <si>
    <t>케이비국민카드434-4</t>
  </si>
  <si>
    <t>KR614017EFC7</t>
  </si>
  <si>
    <t>케이비국민카드441-2</t>
  </si>
  <si>
    <t>KR614017FF42</t>
  </si>
  <si>
    <t>케이비국민카드428-5</t>
  </si>
  <si>
    <t>KR614017GE59</t>
  </si>
  <si>
    <t>케이비국민카드405-6</t>
  </si>
  <si>
    <t>KR6145761F42</t>
  </si>
  <si>
    <t>BNK캐피탈374-1</t>
  </si>
  <si>
    <t>KR6145761F91</t>
  </si>
  <si>
    <t>BNK캐피탈380-1</t>
  </si>
  <si>
    <t>KR6145761FB0</t>
  </si>
  <si>
    <t>BNK캐피탈383-1</t>
  </si>
  <si>
    <t>KR6145761G25</t>
  </si>
  <si>
    <t>BNK캐피탈386-1</t>
  </si>
  <si>
    <t>KR6145762D76</t>
  </si>
  <si>
    <t>BNK캐피탈323</t>
  </si>
  <si>
    <t>KR6145762F17</t>
  </si>
  <si>
    <t>BNK캐피탈370-2</t>
  </si>
  <si>
    <t>KR6145762F33</t>
  </si>
  <si>
    <t>BNK캐피탈372-2</t>
  </si>
  <si>
    <t>KR6145762FA0</t>
  </si>
  <si>
    <t>BNK캐피탈382-2</t>
  </si>
  <si>
    <t>KR6145762FB8</t>
  </si>
  <si>
    <t>BNK캐피탈383-2</t>
  </si>
  <si>
    <t>KR6145762G24</t>
  </si>
  <si>
    <t>BNK캐피탈386-2</t>
  </si>
  <si>
    <t>KR6145762G32</t>
  </si>
  <si>
    <t>BNK캐피탈387-2</t>
  </si>
  <si>
    <t>KR6145762G57</t>
  </si>
  <si>
    <t>BNK캐피탈390-2</t>
  </si>
  <si>
    <t>KR6145763F16</t>
  </si>
  <si>
    <t>BNK캐피탈370-3</t>
  </si>
  <si>
    <t>KR6145763F32</t>
  </si>
  <si>
    <t>BNK캐피탈372-3</t>
  </si>
  <si>
    <t>KR6145763F99</t>
  </si>
  <si>
    <t>BNK캐피탈380-3</t>
  </si>
  <si>
    <t>KR6145763FC4</t>
  </si>
  <si>
    <t>BNK캐피탈385-1</t>
  </si>
  <si>
    <t>KR6145764F31</t>
  </si>
  <si>
    <t>BNK캐피탈372-4</t>
  </si>
  <si>
    <t>KR6145764F64</t>
  </si>
  <si>
    <t>BNK캐피탈376-4</t>
  </si>
  <si>
    <t>KR6145764FC2</t>
  </si>
  <si>
    <t>BNK캐피탈385-2</t>
  </si>
  <si>
    <t>KR6145765F48</t>
  </si>
  <si>
    <t>BNK캐피탈374-5</t>
  </si>
  <si>
    <t>KR6145765F89</t>
  </si>
  <si>
    <t>BNK캐피탈379-5</t>
  </si>
  <si>
    <t>KR6145765G39</t>
  </si>
  <si>
    <t>BNK캐피탈387-4</t>
  </si>
  <si>
    <t>KR6145765G62</t>
  </si>
  <si>
    <t>BNK캐피탈391-1</t>
  </si>
  <si>
    <t>KR6145766EC0</t>
  </si>
  <si>
    <t>BNK캐피탈368-6</t>
  </si>
  <si>
    <t>KR6145766F13</t>
  </si>
  <si>
    <t>BNK캐피탈370-6</t>
  </si>
  <si>
    <t>KR6145766F62</t>
  </si>
  <si>
    <t>BNK캐피탈376-6</t>
  </si>
  <si>
    <t>KR6145766G38</t>
  </si>
  <si>
    <t>BNK캐피탈387-6</t>
  </si>
  <si>
    <t>KR6145767D71</t>
  </si>
  <si>
    <t>BNK캐피탈324-5</t>
  </si>
  <si>
    <t>KR6145767F38</t>
  </si>
  <si>
    <t>BNK캐피탈373-3</t>
  </si>
  <si>
    <t>KR6145768D70</t>
  </si>
  <si>
    <t>BNK캐피탈324-6</t>
  </si>
  <si>
    <t>KR6145768EC6</t>
  </si>
  <si>
    <t>BNK캐피탈368-8</t>
  </si>
  <si>
    <t>KR6145768F94</t>
  </si>
  <si>
    <t>BNK캐피탈381-5</t>
  </si>
  <si>
    <t>KR6145768G44</t>
  </si>
  <si>
    <t>BNK캐피탈388-8</t>
  </si>
  <si>
    <t>KR6145769EB6</t>
  </si>
  <si>
    <t>BNK캐피탈367-3</t>
  </si>
  <si>
    <t>KR6145769FC1</t>
  </si>
  <si>
    <t>BNK캐피탈385-7</t>
  </si>
  <si>
    <t>KR614576AEC3</t>
  </si>
  <si>
    <t>BNK캐피탈369-2</t>
  </si>
  <si>
    <t>KR614576AF99</t>
  </si>
  <si>
    <t>BNK캐피탈381-7</t>
  </si>
  <si>
    <t>KR614576BEC1</t>
  </si>
  <si>
    <t>BNK캐피탈369-3</t>
  </si>
  <si>
    <t>KR614576ED14</t>
  </si>
  <si>
    <t>BNK캐피탈305-3</t>
  </si>
  <si>
    <t>KR614576FDB6</t>
  </si>
  <si>
    <t>BNK캐피탈335-5</t>
  </si>
  <si>
    <t>KR6145991F36</t>
  </si>
  <si>
    <t>삼양사6-1</t>
  </si>
  <si>
    <t>KR6145992A30</t>
  </si>
  <si>
    <t>삼양사4-2</t>
  </si>
  <si>
    <t>KR6145992C20</t>
  </si>
  <si>
    <t>삼양사5-2</t>
  </si>
  <si>
    <t>KR6152251E12</t>
  </si>
  <si>
    <t>지에스에너지16-1</t>
  </si>
  <si>
    <t>KR6152251F29</t>
  </si>
  <si>
    <t>지에스에너지18-1</t>
  </si>
  <si>
    <t>KR6152251F94</t>
  </si>
  <si>
    <t>지에스에너지19-1</t>
  </si>
  <si>
    <t>KR6152251G28</t>
  </si>
  <si>
    <t>지에스에너지20-1</t>
  </si>
  <si>
    <t>KR6152252AA3</t>
  </si>
  <si>
    <t>지에스에너지12-2</t>
  </si>
  <si>
    <t>KR6152252D12</t>
  </si>
  <si>
    <t>지에스에너지14-2</t>
  </si>
  <si>
    <t>KR6152252D61</t>
  </si>
  <si>
    <t>지에스에너지15-2(녹)</t>
  </si>
  <si>
    <t>KR6152252EA5</t>
  </si>
  <si>
    <t>지에스에너지17-2</t>
  </si>
  <si>
    <t>KR6152252F28</t>
  </si>
  <si>
    <t>지에스에너지18-2</t>
  </si>
  <si>
    <t>KR6152252F93</t>
  </si>
  <si>
    <t>지에스에너지19-2</t>
  </si>
  <si>
    <t>KR6152252G27</t>
  </si>
  <si>
    <t>지에스에너지20-2</t>
  </si>
  <si>
    <t>KR6152253F92</t>
  </si>
  <si>
    <t>지에스에너지19-3</t>
  </si>
  <si>
    <t>KR6161391F21</t>
  </si>
  <si>
    <t>한국타이어앤테크놀로85-1</t>
  </si>
  <si>
    <t>KR6161392F20</t>
  </si>
  <si>
    <t>한국타이어앤테크놀로85-2</t>
  </si>
  <si>
    <t>KR6161393F29</t>
  </si>
  <si>
    <t>한국타이어앤테크놀로85-3</t>
  </si>
  <si>
    <t>KR6166261EC6</t>
  </si>
  <si>
    <t>농협금융지주48-1</t>
  </si>
  <si>
    <t>KR6166261F19</t>
  </si>
  <si>
    <t>농협금융지주49-1</t>
  </si>
  <si>
    <t>KR6166261F68</t>
  </si>
  <si>
    <t>농협금융지주50-1</t>
  </si>
  <si>
    <t>KR6166261F76</t>
  </si>
  <si>
    <t>농협금융지주51-1</t>
  </si>
  <si>
    <t>KR6166261F84</t>
  </si>
  <si>
    <t>농협금융지주52-1</t>
  </si>
  <si>
    <t>KR6166261F92</t>
  </si>
  <si>
    <t>농협금융지주53-1</t>
  </si>
  <si>
    <t>KR6166261FC3</t>
  </si>
  <si>
    <t>농협금융지주54-1</t>
  </si>
  <si>
    <t>KR6166261G18</t>
  </si>
  <si>
    <t>농협금융지주55-1</t>
  </si>
  <si>
    <t>KR6166261G59</t>
  </si>
  <si>
    <t>농협금융지주56-1</t>
  </si>
  <si>
    <t>KR6166262D51</t>
  </si>
  <si>
    <t>농협금융지주40-2</t>
  </si>
  <si>
    <t>KR6166262D69</t>
  </si>
  <si>
    <t>농협금융지주41-2</t>
  </si>
  <si>
    <t>KR6166262E27</t>
  </si>
  <si>
    <t>농협금융지주43-2</t>
  </si>
  <si>
    <t>KR6166262E43</t>
  </si>
  <si>
    <t>농협금융지주44-2</t>
  </si>
  <si>
    <t>KR6166262EA8</t>
  </si>
  <si>
    <t>농협금융지주46-2</t>
  </si>
  <si>
    <t>KR6166262EC4</t>
  </si>
  <si>
    <t>농협금융지주48-2</t>
  </si>
  <si>
    <t>KR6166262F18</t>
  </si>
  <si>
    <t>농협금융지주49-2</t>
  </si>
  <si>
    <t>KR6166262F67</t>
  </si>
  <si>
    <t>농협금융지주50-2</t>
  </si>
  <si>
    <t>KR6166262F75</t>
  </si>
  <si>
    <t>농협금융지주51-2</t>
  </si>
  <si>
    <t>KR6166262F83</t>
  </si>
  <si>
    <t>농협금융지주52-2</t>
  </si>
  <si>
    <t>KR6166262F91</t>
  </si>
  <si>
    <t>농협금융지주53-2</t>
  </si>
  <si>
    <t>KR6166262G17</t>
  </si>
  <si>
    <t>농협금융지주55-2</t>
  </si>
  <si>
    <t>KR6166262G58</t>
  </si>
  <si>
    <t>농협금융지주56-2</t>
  </si>
  <si>
    <t>KR6166263B11</t>
  </si>
  <si>
    <t>농협금융지주30-3</t>
  </si>
  <si>
    <t>KR6166263E26</t>
  </si>
  <si>
    <t>농협금융지주43-3</t>
  </si>
  <si>
    <t>KR6166263E42</t>
  </si>
  <si>
    <t>농협금융지주44-3</t>
  </si>
  <si>
    <t>KR6166263E83</t>
  </si>
  <si>
    <t>농협금융지주45-3</t>
  </si>
  <si>
    <t>KR6166263EA6</t>
  </si>
  <si>
    <t>농협금융지주46-3</t>
  </si>
  <si>
    <t>KR6166263F66</t>
  </si>
  <si>
    <t>농협금융지주50-3</t>
  </si>
  <si>
    <t>KR6166263F74</t>
  </si>
  <si>
    <t>농협금융지주51-3</t>
  </si>
  <si>
    <t>KR6166263G16</t>
  </si>
  <si>
    <t>농협금융지주55-3</t>
  </si>
  <si>
    <t>KR6166263G57</t>
  </si>
  <si>
    <t>농협금융지주56-3</t>
  </si>
  <si>
    <t>KR6168291BB9</t>
  </si>
  <si>
    <t>대전천변고속도로5</t>
  </si>
  <si>
    <t>KR6169373EA0</t>
  </si>
  <si>
    <t>메리츠캐피탈264-3</t>
  </si>
  <si>
    <t>KR6169375E33</t>
  </si>
  <si>
    <t>메리츠캐피탈251-2</t>
  </si>
  <si>
    <t>KR6169375F32</t>
  </si>
  <si>
    <t>메리츠캐피탈273-1</t>
  </si>
  <si>
    <t>KR6174141F50</t>
  </si>
  <si>
    <t>우리카드263-1</t>
  </si>
  <si>
    <t>KR6174141FA1</t>
  </si>
  <si>
    <t>우리카드269-1</t>
  </si>
  <si>
    <t>KR6174141FC7</t>
  </si>
  <si>
    <t>우리카드273-1</t>
  </si>
  <si>
    <t>KR6174141G67</t>
  </si>
  <si>
    <t>우리카드286-1</t>
  </si>
  <si>
    <t>KR6174142D69</t>
  </si>
  <si>
    <t>우리카드227-2(사)</t>
  </si>
  <si>
    <t>KR6174142F18</t>
  </si>
  <si>
    <t>우리카드258-2</t>
  </si>
  <si>
    <t>KR6174142F42</t>
  </si>
  <si>
    <t>우리카드260-2(사)</t>
  </si>
  <si>
    <t>KR6174142FA9</t>
  </si>
  <si>
    <t>우리카드269-2</t>
  </si>
  <si>
    <t>KR6174142G66</t>
  </si>
  <si>
    <t>우리카드286-2</t>
  </si>
  <si>
    <t>KR6174143D43</t>
  </si>
  <si>
    <t>우리카드224-2(사)</t>
  </si>
  <si>
    <t>KR6174143F41</t>
  </si>
  <si>
    <t>우리카드260-3(사)</t>
  </si>
  <si>
    <t>KR6174143F58</t>
  </si>
  <si>
    <t>우리카드263-3</t>
  </si>
  <si>
    <t>KR6174143FC3</t>
  </si>
  <si>
    <t>우리카드273-3</t>
  </si>
  <si>
    <t>KR6174144D59</t>
  </si>
  <si>
    <t>우리카드226-4</t>
  </si>
  <si>
    <t>KR6174144D75</t>
  </si>
  <si>
    <t>우리카드229-4</t>
  </si>
  <si>
    <t>KR6174144E33</t>
  </si>
  <si>
    <t>우리카드237-4</t>
  </si>
  <si>
    <t>KR6174144F16</t>
  </si>
  <si>
    <t>우리카드258-4</t>
  </si>
  <si>
    <t>KR6174144FA5</t>
  </si>
  <si>
    <t>우리카드270-1</t>
  </si>
  <si>
    <t>KR6174145E24</t>
  </si>
  <si>
    <t>우리카드236-5(사)</t>
  </si>
  <si>
    <t>KR6174145E40</t>
  </si>
  <si>
    <t>우리카드239-5</t>
  </si>
  <si>
    <t>KR6174145E73</t>
  </si>
  <si>
    <t>우리카드243-5(사)</t>
  </si>
  <si>
    <t>KR6174145F72</t>
  </si>
  <si>
    <t>우리카드265-5(사)</t>
  </si>
  <si>
    <t>KR6174145FC8</t>
  </si>
  <si>
    <t>우리카드274-2</t>
  </si>
  <si>
    <t>KR6174146D65</t>
  </si>
  <si>
    <t>우리카드228-3</t>
  </si>
  <si>
    <t>KR6174146E80</t>
  </si>
  <si>
    <t>우리카드246-6(사)</t>
  </si>
  <si>
    <t>KR6174146E98</t>
  </si>
  <si>
    <t>우리카드250</t>
  </si>
  <si>
    <t>KR6174146F14</t>
  </si>
  <si>
    <t>우리카드259-2</t>
  </si>
  <si>
    <t>KR6174146F48</t>
  </si>
  <si>
    <t>우리카드261-1(사)</t>
  </si>
  <si>
    <t>KR6174146FC6</t>
  </si>
  <si>
    <t>우리카드274-3</t>
  </si>
  <si>
    <t>KR6174147D49</t>
  </si>
  <si>
    <t>우리카드225-4(사)</t>
  </si>
  <si>
    <t>KR6174147D56</t>
  </si>
  <si>
    <t>우리카드226-7</t>
  </si>
  <si>
    <t>KR6174147E30</t>
  </si>
  <si>
    <t>우리카드238-3</t>
  </si>
  <si>
    <t>KR6174147F13</t>
  </si>
  <si>
    <t>우리카드259-3</t>
  </si>
  <si>
    <t>KR6174147F70</t>
  </si>
  <si>
    <t>우리카드266-2</t>
  </si>
  <si>
    <t>KR6174148D48</t>
  </si>
  <si>
    <t>우리카드225-5(사)</t>
  </si>
  <si>
    <t>KR6174149D88</t>
  </si>
  <si>
    <t>우리카드231-9(사)</t>
  </si>
  <si>
    <t>KR6174149E46</t>
  </si>
  <si>
    <t>우리카드240-4</t>
  </si>
  <si>
    <t>KR6174149E79</t>
  </si>
  <si>
    <t>우리카드244-4</t>
  </si>
  <si>
    <t>KR6174149F78</t>
  </si>
  <si>
    <t>우리카드267-2</t>
  </si>
  <si>
    <t>KR6174149FA4</t>
  </si>
  <si>
    <t>우리카드271-2</t>
  </si>
  <si>
    <t>KR617414AE65</t>
  </si>
  <si>
    <t>우리카드242-3</t>
  </si>
  <si>
    <t>KR617414AEC4</t>
  </si>
  <si>
    <t>우리카드257-2</t>
  </si>
  <si>
    <t>KR617414BF48</t>
  </si>
  <si>
    <t>우리카드262-3</t>
  </si>
  <si>
    <t>KR617414CE71</t>
  </si>
  <si>
    <t>우리카드245-3</t>
  </si>
  <si>
    <t>KR617414EFA7</t>
  </si>
  <si>
    <t>우리카드272-2</t>
  </si>
  <si>
    <t>KR617414HFA0</t>
  </si>
  <si>
    <t>우리카드272-5</t>
  </si>
  <si>
    <t>KR6175331F99</t>
  </si>
  <si>
    <t>JB금융지주36</t>
  </si>
  <si>
    <t>KR6175331G31</t>
  </si>
  <si>
    <t>JB금융지주39</t>
  </si>
  <si>
    <t>KR6175331G56</t>
  </si>
  <si>
    <t>JB금융지주41-2</t>
  </si>
  <si>
    <t>KR6175331G64</t>
  </si>
  <si>
    <t>JB금융지주42-1</t>
  </si>
  <si>
    <t>KR6175332F80</t>
  </si>
  <si>
    <t>JB금융지주35</t>
  </si>
  <si>
    <t>KR6175332F98</t>
  </si>
  <si>
    <t>JB금융지주37</t>
  </si>
  <si>
    <t>KR6175332G55</t>
  </si>
  <si>
    <t>JB금융지주41-1</t>
  </si>
  <si>
    <t>KR6175332G63</t>
  </si>
  <si>
    <t>JB금융지주42-2</t>
  </si>
  <si>
    <t>KR6175334F70</t>
  </si>
  <si>
    <t>JB금융지주33</t>
  </si>
  <si>
    <t>KR6176941E74</t>
  </si>
  <si>
    <t>아이엠캐피탈118</t>
  </si>
  <si>
    <t>KR6176941E90</t>
  </si>
  <si>
    <t>아이엠캐피탈121</t>
  </si>
  <si>
    <t>KR6176941EA5</t>
  </si>
  <si>
    <t>아이엠캐피탈122</t>
  </si>
  <si>
    <t>KR6176941F32</t>
  </si>
  <si>
    <t>아이엠캐피탈128-1</t>
  </si>
  <si>
    <t>KR6176941F99</t>
  </si>
  <si>
    <t>아이엠캐피탈136-1</t>
  </si>
  <si>
    <t>KR6176941FC8</t>
  </si>
  <si>
    <t>아이엠캐피탈142-1</t>
  </si>
  <si>
    <t>KR6176941G15</t>
  </si>
  <si>
    <t>아이엠캐피탈144-1</t>
  </si>
  <si>
    <t>KR6176941G23</t>
  </si>
  <si>
    <t>아이엠캐피탈145</t>
  </si>
  <si>
    <t>KR6176941G49</t>
  </si>
  <si>
    <t>아이엠캐피탈148-1</t>
  </si>
  <si>
    <t>KR6176942E73</t>
  </si>
  <si>
    <t>아이엠캐피탈119-1</t>
  </si>
  <si>
    <t>KR6176942E81</t>
  </si>
  <si>
    <t>아이엠캐피탈120-2</t>
  </si>
  <si>
    <t>KR6176942EC9</t>
  </si>
  <si>
    <t>아이엠캐피탈124-2</t>
  </si>
  <si>
    <t>KR6176942F23</t>
  </si>
  <si>
    <t>아이엠캐피탈126-2</t>
  </si>
  <si>
    <t>KR6176942F64</t>
  </si>
  <si>
    <t>아이엠캐피탈131-2</t>
  </si>
  <si>
    <t>KR6176942F80</t>
  </si>
  <si>
    <t>아이엠캐피탈135-2</t>
  </si>
  <si>
    <t>KR6176942G55</t>
  </si>
  <si>
    <t>아이엠캐피탈150-2</t>
  </si>
  <si>
    <t>KR6176943E56</t>
  </si>
  <si>
    <t>아이엠캐피탈115-3</t>
  </si>
  <si>
    <t>KR6176943E72</t>
  </si>
  <si>
    <t>아이엠캐피탈119-2</t>
  </si>
  <si>
    <t>KR6176943F30</t>
  </si>
  <si>
    <t>아이엠캐피탈128-3</t>
  </si>
  <si>
    <t>KR6176943F48</t>
  </si>
  <si>
    <t>아이엠캐피탈130-3</t>
  </si>
  <si>
    <t>KR6176944E63</t>
  </si>
  <si>
    <t>아이엠캐피탈116-4</t>
  </si>
  <si>
    <t>KR6176944G46</t>
  </si>
  <si>
    <t>아이엠캐피탈149-2</t>
  </si>
  <si>
    <t>KR6176946F60</t>
  </si>
  <si>
    <t>아이엠캐피탈132-3</t>
  </si>
  <si>
    <t>KR6176946F94</t>
  </si>
  <si>
    <t>아이엠캐피탈138-3</t>
  </si>
  <si>
    <t>KR6176946G51</t>
  </si>
  <si>
    <t>아이엠캐피탈151-2</t>
  </si>
  <si>
    <t>KR6176947F93</t>
  </si>
  <si>
    <t>아이엠캐피탈138-4</t>
  </si>
  <si>
    <t>KR6176947FB7</t>
  </si>
  <si>
    <t>아이엠캐피탈140-3</t>
  </si>
  <si>
    <t>KR6176948E10</t>
  </si>
  <si>
    <t>아이엠캐피탈112-3</t>
  </si>
  <si>
    <t>KR6185751FB2</t>
  </si>
  <si>
    <t>종근당4-1</t>
  </si>
  <si>
    <t>KR6192051D60</t>
  </si>
  <si>
    <t>보령엘엔지터미널5</t>
  </si>
  <si>
    <t>KR6192051G42</t>
  </si>
  <si>
    <t>보령엘엔지터미널6-1</t>
  </si>
  <si>
    <t>KR6192052G41</t>
  </si>
  <si>
    <t>보령엘엔지터미널6-2</t>
  </si>
  <si>
    <t>KR6192521F60</t>
  </si>
  <si>
    <t>경남은행2025-06이3A-04</t>
  </si>
  <si>
    <t>KR6192521F78</t>
  </si>
  <si>
    <t>경남은행2025-07이2.5A-31</t>
  </si>
  <si>
    <t>KR6192521F94</t>
  </si>
  <si>
    <t>경남은행2025-09이2.5A-05</t>
  </si>
  <si>
    <t>KR6192521FA2</t>
  </si>
  <si>
    <t>경남은행2025-10이2.5A-23</t>
  </si>
  <si>
    <t>KR6192521G44</t>
  </si>
  <si>
    <t>경남은행2026-04이1A-03</t>
  </si>
  <si>
    <t>KR6192522F69</t>
  </si>
  <si>
    <t>경남은행2025-06이2A-20</t>
  </si>
  <si>
    <t>KR6192522FA0</t>
  </si>
  <si>
    <t>경남은행2025-1(이중상환)</t>
  </si>
  <si>
    <t>KR6192523F68</t>
  </si>
  <si>
    <t>경남은행2025-06이2A-25(녹)</t>
  </si>
  <si>
    <t>KR6192531F84</t>
  </si>
  <si>
    <t>광주은행2025-08이1.5갑-28</t>
  </si>
  <si>
    <t>KR6192532G17</t>
  </si>
  <si>
    <t>광주은행2026-01이1.5갑-29</t>
  </si>
  <si>
    <t>KR6204321F24</t>
  </si>
  <si>
    <t>에이치엘만도16-1</t>
  </si>
  <si>
    <t>KR6204322D41</t>
  </si>
  <si>
    <t>에이치엘만도14-2</t>
  </si>
  <si>
    <t>KR6204322F23</t>
  </si>
  <si>
    <t>에이치엘만도16-2</t>
  </si>
  <si>
    <t>KR6204322G48</t>
  </si>
  <si>
    <t>에이치엘만도17-1</t>
  </si>
  <si>
    <t>KR6205491D27</t>
  </si>
  <si>
    <t>하나카드232</t>
  </si>
  <si>
    <t>KR6205491F17</t>
  </si>
  <si>
    <t>하나카드274-1</t>
  </si>
  <si>
    <t>KR6205491F33</t>
  </si>
  <si>
    <t>하나카드277-1</t>
  </si>
  <si>
    <t>KR6205491F58</t>
  </si>
  <si>
    <t>하나카드280-1</t>
  </si>
  <si>
    <t>KR6205491F74</t>
  </si>
  <si>
    <t>하나카드283-1</t>
  </si>
  <si>
    <t>KR6205491FA3</t>
  </si>
  <si>
    <t>하나카드288-1</t>
  </si>
  <si>
    <t>KR6205491G32</t>
  </si>
  <si>
    <t>하나카드297-1</t>
  </si>
  <si>
    <t>KR6205491G40</t>
  </si>
  <si>
    <t>하나카드299-1</t>
  </si>
  <si>
    <t>KR6205491G57</t>
  </si>
  <si>
    <t>하나카드301-1</t>
  </si>
  <si>
    <t>KR6205492E41</t>
  </si>
  <si>
    <t>하나카드258-2</t>
  </si>
  <si>
    <t>KR6205492F16</t>
  </si>
  <si>
    <t>하나카드274-2</t>
  </si>
  <si>
    <t>KR6205492F24</t>
  </si>
  <si>
    <t>하나카드276-2</t>
  </si>
  <si>
    <t>KR6205492F99</t>
  </si>
  <si>
    <t>하나카드287-2(사)</t>
  </si>
  <si>
    <t>KR6205492FC7</t>
  </si>
  <si>
    <t>하나카드292-2</t>
  </si>
  <si>
    <t>KR6205492G64</t>
  </si>
  <si>
    <t>하나카드303-2</t>
  </si>
  <si>
    <t>KR6205493D66</t>
  </si>
  <si>
    <t>하나카드237-3</t>
  </si>
  <si>
    <t>KR6205493E32</t>
  </si>
  <si>
    <t>하나카드257-3</t>
  </si>
  <si>
    <t>KR6205493E57</t>
  </si>
  <si>
    <t>하나카드260-3</t>
  </si>
  <si>
    <t>KR6205493EC8</t>
  </si>
  <si>
    <t>하나카드271-3</t>
  </si>
  <si>
    <t>KR6205493F23</t>
  </si>
  <si>
    <t>하나카드276-3</t>
  </si>
  <si>
    <t>KR6205493F49</t>
  </si>
  <si>
    <t>하나카드279-3</t>
  </si>
  <si>
    <t>KR6205493F72</t>
  </si>
  <si>
    <t>하나카드284</t>
  </si>
  <si>
    <t>KR6205493F80</t>
  </si>
  <si>
    <t>하나카드285-3</t>
  </si>
  <si>
    <t>KR6205493G48</t>
  </si>
  <si>
    <t>하나카드299-3</t>
  </si>
  <si>
    <t>KR6205494E23</t>
  </si>
  <si>
    <t>하나카드256-2(사)</t>
  </si>
  <si>
    <t>KR6205494E31</t>
  </si>
  <si>
    <t>하나카드257-4</t>
  </si>
  <si>
    <t>KR6205494E64</t>
  </si>
  <si>
    <t>하나카드261-4</t>
  </si>
  <si>
    <t>KR6205494EC6</t>
  </si>
  <si>
    <t>하나카드271-4</t>
  </si>
  <si>
    <t>KR6205494F48</t>
  </si>
  <si>
    <t>하나카드279-4</t>
  </si>
  <si>
    <t>KR6205494F55</t>
  </si>
  <si>
    <t>하나카드280-4(녹)</t>
  </si>
  <si>
    <t>KR6205494F89</t>
  </si>
  <si>
    <t>하나카드285-4</t>
  </si>
  <si>
    <t>KR6205494FB5</t>
  </si>
  <si>
    <t>하나카드290-4</t>
  </si>
  <si>
    <t>KR6205494FC3</t>
  </si>
  <si>
    <t>하나카드292-4</t>
  </si>
  <si>
    <t>KR6205494G54</t>
  </si>
  <si>
    <t>하나카드301-4</t>
  </si>
  <si>
    <t>KR6205495E48</t>
  </si>
  <si>
    <t>하나카드259-3</t>
  </si>
  <si>
    <t>KR6205495EB5</t>
  </si>
  <si>
    <t>하나카드270-2</t>
  </si>
  <si>
    <t>KR6205495F13</t>
  </si>
  <si>
    <t>하나카드275-3</t>
  </si>
  <si>
    <t>KR6205495F62</t>
  </si>
  <si>
    <t>하나카드282-1</t>
  </si>
  <si>
    <t>KR6205495G38</t>
  </si>
  <si>
    <t>하나카드298</t>
  </si>
  <si>
    <t>KR6205495G53</t>
  </si>
  <si>
    <t>하나카드302-1</t>
  </si>
  <si>
    <t>KR6205496D48</t>
  </si>
  <si>
    <t>하나카드234-6</t>
  </si>
  <si>
    <t>KR6205496E70</t>
  </si>
  <si>
    <t>하나카드262-6(사)</t>
  </si>
  <si>
    <t>KR6205496EC1</t>
  </si>
  <si>
    <t>하나카드272-2</t>
  </si>
  <si>
    <t>KR6205496F12</t>
  </si>
  <si>
    <t>하나카드275-4</t>
  </si>
  <si>
    <t>KR6205496G52</t>
  </si>
  <si>
    <t>하나카드302-2</t>
  </si>
  <si>
    <t>KR6205497F60</t>
  </si>
  <si>
    <t>하나카드282-3</t>
  </si>
  <si>
    <t>KR6205497F86</t>
  </si>
  <si>
    <t>하나카드286-2</t>
  </si>
  <si>
    <t>KR6205497FC6</t>
  </si>
  <si>
    <t>하나카드293-2</t>
  </si>
  <si>
    <t>KR6205497G28</t>
  </si>
  <si>
    <t>하나카드296-2</t>
  </si>
  <si>
    <t>KR6205497G44</t>
  </si>
  <si>
    <t>하나카드300-3(녹)</t>
  </si>
  <si>
    <t>KR6205498F69</t>
  </si>
  <si>
    <t>하나카드282-4</t>
  </si>
  <si>
    <t>KR6205498F85</t>
  </si>
  <si>
    <t>하나카드286-3</t>
  </si>
  <si>
    <t>KR6205499E77</t>
  </si>
  <si>
    <t>하나카드263-3</t>
  </si>
  <si>
    <t>KR620549BFC7</t>
  </si>
  <si>
    <t>하나카드294-2</t>
  </si>
  <si>
    <t>KR620549GD88</t>
  </si>
  <si>
    <t>하나카드243-5</t>
  </si>
  <si>
    <t>KR6207942EA6</t>
  </si>
  <si>
    <t>삼성바이오로직스8-2</t>
  </si>
  <si>
    <t>KR6210521F11</t>
  </si>
  <si>
    <t>나래에너지서비스6-1</t>
  </si>
  <si>
    <t>KR6210522F10</t>
  </si>
  <si>
    <t>나래에너지서비스6-2</t>
  </si>
  <si>
    <t>KR6214341EC8</t>
  </si>
  <si>
    <t>한국투자캐피탈120</t>
  </si>
  <si>
    <t>KR6214341FA9</t>
  </si>
  <si>
    <t>한국투자캐피탈130-1</t>
  </si>
  <si>
    <t>KR6214342DB0</t>
  </si>
  <si>
    <t>한국투자캐피탈96-2</t>
  </si>
  <si>
    <t>KR6214343D94</t>
  </si>
  <si>
    <t>한국투자캐피탈93-3</t>
  </si>
  <si>
    <t>KR6214343EA8</t>
  </si>
  <si>
    <t>한국투자캐피탈115-1</t>
  </si>
  <si>
    <t>KR6214343EC4</t>
  </si>
  <si>
    <t>한국투자캐피탈122-2</t>
  </si>
  <si>
    <t>KR6214343F27</t>
  </si>
  <si>
    <t>한국투자캐피탈124-1</t>
  </si>
  <si>
    <t>KR6214344EA6</t>
  </si>
  <si>
    <t>한국투자캐피탈115-2</t>
  </si>
  <si>
    <t>KR6214344F26</t>
  </si>
  <si>
    <t>한국투자캐피탈124-2</t>
  </si>
  <si>
    <t>KR6215591F31</t>
  </si>
  <si>
    <t>파주에너지서비스7-1</t>
  </si>
  <si>
    <t>KR6215593536</t>
  </si>
  <si>
    <t>파주에너지서비스1-3</t>
  </si>
  <si>
    <t>KR6215593593</t>
  </si>
  <si>
    <t>파주에너지서비스2-3</t>
  </si>
  <si>
    <t>뉴스테이허브제1호1</t>
  </si>
  <si>
    <t>KR6263911721</t>
  </si>
  <si>
    <t>토지지원리츠제1호1</t>
  </si>
  <si>
    <t>KR6263911820</t>
  </si>
  <si>
    <t>토지지원리츠제1호2</t>
  </si>
  <si>
    <t>KR6267251F25</t>
  </si>
  <si>
    <t>HD현대16-1</t>
  </si>
  <si>
    <t>KR6267251F74</t>
  </si>
  <si>
    <t>HD현대17-1</t>
  </si>
  <si>
    <t>KR6267252E25</t>
  </si>
  <si>
    <t>HD현대13-2</t>
  </si>
  <si>
    <t>KR6267252EA7</t>
  </si>
  <si>
    <t>HD현대14-2</t>
  </si>
  <si>
    <t>KR6267252F24</t>
  </si>
  <si>
    <t>HD현대16-2</t>
  </si>
  <si>
    <t>KR6267252F73</t>
  </si>
  <si>
    <t>HD현대17-2</t>
  </si>
  <si>
    <t>KR6267253D66</t>
  </si>
  <si>
    <t>HD현대12-3</t>
  </si>
  <si>
    <t>KR6267253E24</t>
  </si>
  <si>
    <t>HD현대13-3</t>
  </si>
  <si>
    <t>KR6267253EA5</t>
  </si>
  <si>
    <t>HD현대14-3</t>
  </si>
  <si>
    <t>KR6267982B41</t>
  </si>
  <si>
    <t>매일유업5-2</t>
  </si>
  <si>
    <t>KR6272211F40</t>
  </si>
  <si>
    <t>한화시스템6-1</t>
  </si>
  <si>
    <t>KR6272211G23</t>
  </si>
  <si>
    <t>한화시스템8-1</t>
  </si>
  <si>
    <t>KR6272212E65</t>
  </si>
  <si>
    <t>한화시스템5-2</t>
  </si>
  <si>
    <t>KR6272212F49</t>
  </si>
  <si>
    <t>한화시스템6-2</t>
  </si>
  <si>
    <t>KR6272212FA1</t>
  </si>
  <si>
    <t>한화시스템7-2</t>
  </si>
  <si>
    <t>KR6272212G22</t>
  </si>
  <si>
    <t>한화시스템8-2</t>
  </si>
  <si>
    <t>KR6272213F48</t>
  </si>
  <si>
    <t>한화시스템6-3</t>
  </si>
  <si>
    <t>KR6272213FA9</t>
  </si>
  <si>
    <t>한화시스템7-3</t>
  </si>
  <si>
    <t>KR6272213G21</t>
  </si>
  <si>
    <t>한화시스템8-3</t>
  </si>
  <si>
    <t>KR6280361E26</t>
  </si>
  <si>
    <t>롯데웰푸드71</t>
  </si>
  <si>
    <t>KR6280361F25</t>
  </si>
  <si>
    <t>롯데웰푸드72-1</t>
  </si>
  <si>
    <t>KR6280362C27</t>
  </si>
  <si>
    <t>롯데웰푸드66-2</t>
  </si>
  <si>
    <t>KR6280362F24</t>
  </si>
  <si>
    <t>롯데웰푸드72-2</t>
  </si>
  <si>
    <t>KR6280362F73</t>
  </si>
  <si>
    <t>롯데웰푸드73-2</t>
  </si>
  <si>
    <t>KR6316141F32</t>
  </si>
  <si>
    <t>우리금융지주16</t>
  </si>
  <si>
    <t>KR6316141F65</t>
  </si>
  <si>
    <t>우리금융지주17</t>
  </si>
  <si>
    <t>KR6316141F73</t>
  </si>
  <si>
    <t>우리금융지주19</t>
  </si>
  <si>
    <t>KR6316141F81</t>
  </si>
  <si>
    <t>우리금융지주20</t>
  </si>
  <si>
    <t>KR6316141F99</t>
  </si>
  <si>
    <t>우리금융지주21</t>
  </si>
  <si>
    <t>KR6316141G31</t>
  </si>
  <si>
    <t>우리금융지주22</t>
  </si>
  <si>
    <t>KR6316141G49</t>
  </si>
  <si>
    <t>우리금융지주23</t>
  </si>
  <si>
    <t>KR6316142B76</t>
  </si>
  <si>
    <t>우리금융지주2-2</t>
  </si>
  <si>
    <t>KR6316142C67</t>
  </si>
  <si>
    <t>우리금융지주4-2</t>
  </si>
  <si>
    <t>KR6316142G48</t>
  </si>
  <si>
    <t>우리금융지주24</t>
  </si>
  <si>
    <t>KR6316142G55</t>
  </si>
  <si>
    <t>우리금융지주27-1</t>
  </si>
  <si>
    <t>KR6316143F22</t>
  </si>
  <si>
    <t>우리금융지주15-2</t>
  </si>
  <si>
    <t>KR6316143G47</t>
  </si>
  <si>
    <t>우리금융지주25</t>
  </si>
  <si>
    <t>KR6316143G54</t>
  </si>
  <si>
    <t>우리금융지주27-2</t>
  </si>
  <si>
    <t>KR6316144EC3</t>
  </si>
  <si>
    <t>우리금융지주12-2</t>
  </si>
  <si>
    <t>KR6316144G53</t>
  </si>
  <si>
    <t>우리금융지주28</t>
  </si>
  <si>
    <t>KR6329183E19</t>
  </si>
  <si>
    <t>에이치디현대중공업8-3</t>
  </si>
  <si>
    <t>KR6330591F46</t>
  </si>
  <si>
    <t>롯데리츠8</t>
  </si>
  <si>
    <t>KR6335331999</t>
  </si>
  <si>
    <t>토지지원리츠제2호1-1</t>
  </si>
  <si>
    <t>KR6335332997</t>
  </si>
  <si>
    <t>토지지원리츠제2호1-2</t>
  </si>
  <si>
    <t>KR6344821F15</t>
  </si>
  <si>
    <t>케이씨씨글라스4-1</t>
  </si>
  <si>
    <t>KR6344821G22</t>
  </si>
  <si>
    <t>케이씨씨글라스5</t>
  </si>
  <si>
    <t>KR6344822C17</t>
  </si>
  <si>
    <t>케이씨씨글라스2-2</t>
  </si>
  <si>
    <t>KR6344822E64</t>
  </si>
  <si>
    <t>케이씨씨글라스3-2</t>
  </si>
  <si>
    <t>KR6344822F14</t>
  </si>
  <si>
    <t>케이씨씨글라스4-2</t>
  </si>
  <si>
    <t>KR6348003A29</t>
  </si>
  <si>
    <t>에스파워1-3</t>
  </si>
  <si>
    <t>KR6348004A28</t>
  </si>
  <si>
    <t>에스파워1-4</t>
  </si>
  <si>
    <t>KR6361862A89</t>
  </si>
  <si>
    <t>여주에너지서비스1-2</t>
  </si>
  <si>
    <t>KR6373221G35</t>
  </si>
  <si>
    <t>LG에너지솔루션5-1(녹)</t>
  </si>
  <si>
    <t>KR6373222E28</t>
  </si>
  <si>
    <t>LG에너지솔루션3-2(녹)</t>
  </si>
  <si>
    <t>KR6373222F27</t>
  </si>
  <si>
    <t>LG에너지솔루션4-2</t>
  </si>
  <si>
    <t>KR6373222G34</t>
  </si>
  <si>
    <t>LG에너지솔루션5-2(녹)</t>
  </si>
  <si>
    <t>KR6373223D69</t>
  </si>
  <si>
    <t>LG에너지솔루션2-3(녹)</t>
  </si>
  <si>
    <t>KR6373223F26</t>
  </si>
  <si>
    <t>LG에너지솔루션4-3</t>
  </si>
  <si>
    <t>KR6373224F25</t>
  </si>
  <si>
    <t>LG에너지솔루션4-4</t>
  </si>
  <si>
    <t>KR6376961G24</t>
  </si>
  <si>
    <t>에스이그린에너지4</t>
  </si>
  <si>
    <t>KR6383801FB5</t>
  </si>
  <si>
    <t>엘엑스홀딩스1-1</t>
  </si>
  <si>
    <t>KR6383802FB3</t>
  </si>
  <si>
    <t>엘엑스홀딩스1-2</t>
  </si>
  <si>
    <t>KR6395401F23</t>
  </si>
  <si>
    <t>에스케이리츠6-1</t>
  </si>
  <si>
    <t>KR6395401F56</t>
  </si>
  <si>
    <t>에스케이리츠7-1</t>
  </si>
  <si>
    <t>KR6395402EA3</t>
  </si>
  <si>
    <t>에스케이리츠5-2</t>
  </si>
  <si>
    <t>KR6395402F22</t>
  </si>
  <si>
    <t>에스케이리츠6-2</t>
  </si>
  <si>
    <t>KR6395402F55</t>
  </si>
  <si>
    <t>에스케이리츠7-2</t>
  </si>
  <si>
    <t>KR6419792C21</t>
  </si>
  <si>
    <t>울산지피에스1-2(녹)</t>
  </si>
  <si>
    <t>KR6419792F28</t>
  </si>
  <si>
    <t>울산지피에스3-2</t>
  </si>
  <si>
    <t>KR6419792F77</t>
  </si>
  <si>
    <t>울산지피에스4-2</t>
  </si>
  <si>
    <t>KR6420601E10</t>
  </si>
  <si>
    <t>코리아에너지터미널4</t>
  </si>
  <si>
    <t>KR6420601F27</t>
  </si>
  <si>
    <t>코리아에너지터미널5</t>
  </si>
  <si>
    <t>KR6420601G18</t>
  </si>
  <si>
    <t>코리아에너지터미널6</t>
  </si>
  <si>
    <t>KR6421092C73</t>
  </si>
  <si>
    <t>POSCO312-2</t>
  </si>
  <si>
    <t>KR6421093F12</t>
  </si>
  <si>
    <t>POSCO314-3</t>
  </si>
  <si>
    <t>KR6421094F11</t>
  </si>
  <si>
    <t>POSCO314-4</t>
  </si>
  <si>
    <t>KR6425832C46</t>
  </si>
  <si>
    <t>아이지이1-2(녹)</t>
  </si>
  <si>
    <t>KR6451801F79</t>
  </si>
  <si>
    <t>한화리츠2-1</t>
  </si>
  <si>
    <t>KR6451802F78</t>
  </si>
  <si>
    <t>한화리츠2-2</t>
  </si>
  <si>
    <t>KR6498071EC8</t>
  </si>
  <si>
    <t>뉴스테이허브제3호1</t>
  </si>
  <si>
    <t>KR6498081EC7</t>
  </si>
  <si>
    <t>민간임대허브허브4호1</t>
  </si>
  <si>
    <t>인포맥스 중분류</t>
  </si>
  <si>
    <t>KR6064986G68</t>
  </si>
  <si>
    <t>한국남동발전73-1(녹)</t>
  </si>
  <si>
    <t>KR310516GG66</t>
  </si>
  <si>
    <t>기업은행(신)2606이1.5A-24</t>
  </si>
  <si>
    <t>KR310517GG65</t>
  </si>
  <si>
    <t>기업은행(신)2606이3A-24(녹)</t>
  </si>
  <si>
    <t>KR356003GG69</t>
  </si>
  <si>
    <t>한국장학재단26-15(사)</t>
  </si>
  <si>
    <t>KR6055551G61</t>
  </si>
  <si>
    <t>신한금융지주187</t>
  </si>
  <si>
    <t>KRZFA3949TGJ</t>
  </si>
  <si>
    <t>키움증권 20260626-181-126</t>
  </si>
  <si>
    <t>KRZFA3949SGJ</t>
  </si>
  <si>
    <t>키움증권 20260626-181-125</t>
  </si>
  <si>
    <t>50710G</t>
  </si>
  <si>
    <t>KR310506AG64</t>
  </si>
  <si>
    <t>기업은행(신)2606할1A-25</t>
  </si>
  <si>
    <t>KR310518GG64</t>
  </si>
  <si>
    <t>기업은행(신)2606이3A-25</t>
  </si>
  <si>
    <t>KR310519GG63</t>
  </si>
  <si>
    <t>기업은행(신)2606이2A-25</t>
  </si>
  <si>
    <t>KR350114GG68</t>
  </si>
  <si>
    <t>한국전력1598</t>
  </si>
  <si>
    <t>KR350803GG64</t>
  </si>
  <si>
    <t>한국가스공사567</t>
  </si>
  <si>
    <t>KR352505GG61</t>
  </si>
  <si>
    <t>자산관리공사제156회(사)</t>
  </si>
  <si>
    <t>KR352506GG60</t>
  </si>
  <si>
    <t>자산관리공사제157회(사)</t>
  </si>
  <si>
    <t>KR353601GG62</t>
  </si>
  <si>
    <t>경기주택도시공사26-06-139</t>
  </si>
  <si>
    <t>KR356108GG63</t>
  </si>
  <si>
    <t>토지주택채권609</t>
  </si>
  <si>
    <t>KR380813GG69</t>
  </si>
  <si>
    <t>공급망안정화기금2606바-이표-4</t>
  </si>
  <si>
    <t>KR381007GG63</t>
  </si>
  <si>
    <t>농업금융채권(은행)2026-06이1.9Y-G</t>
  </si>
  <si>
    <t>KR381102GG67</t>
  </si>
  <si>
    <t>농금채(중앙회)2026-6이3Y-B</t>
  </si>
  <si>
    <t>KR6019458G61</t>
  </si>
  <si>
    <t>아이비케이캐피탈355-2</t>
  </si>
  <si>
    <t>KR6023789G63</t>
  </si>
  <si>
    <t>신한캐피탈531-6</t>
  </si>
  <si>
    <t>KR6029787G62</t>
  </si>
  <si>
    <t>삼성카드2885</t>
  </si>
  <si>
    <t>KR6064985G69</t>
  </si>
  <si>
    <t>한국남동발전73-2</t>
  </si>
  <si>
    <t>KR6095926G65</t>
  </si>
  <si>
    <t>현대커머셜576-1</t>
  </si>
  <si>
    <t>KR617414AG63</t>
  </si>
  <si>
    <t>우리카드289-4</t>
  </si>
  <si>
    <t>KR6316141G64</t>
  </si>
  <si>
    <t>우리금융지주29</t>
  </si>
  <si>
    <t>한국도로공사고속도로건설채권857</t>
  </si>
  <si>
    <t>KR6029888FA4</t>
  </si>
  <si>
    <t>029888</t>
  </si>
  <si>
    <t>현대캐피탈2078-3</t>
  </si>
  <si>
    <t>KR310522GG68</t>
  </si>
  <si>
    <t>기업은행(신)2606이2A-26</t>
  </si>
  <si>
    <t>KR310523GG67</t>
  </si>
  <si>
    <t>기업은행(신)2606이3A-26</t>
  </si>
  <si>
    <t>KR350703GG65</t>
  </si>
  <si>
    <t>도로공사1009</t>
  </si>
  <si>
    <t>KR353602GG61</t>
  </si>
  <si>
    <t>경기주택도시공사26-06-140</t>
  </si>
  <si>
    <t>KR354419GG62</t>
  </si>
  <si>
    <t>주택금융공사287(사)</t>
  </si>
  <si>
    <t>KR354420GG69</t>
  </si>
  <si>
    <t>주택금융공사288(사)</t>
  </si>
  <si>
    <t>KR600001AG68</t>
  </si>
  <si>
    <t>신한은행30-06-이-3-A</t>
  </si>
  <si>
    <t>KR6030623G68</t>
  </si>
  <si>
    <t>롯데카드588</t>
  </si>
  <si>
    <t>KR6032714G64</t>
  </si>
  <si>
    <t>신한카드2295-1</t>
  </si>
  <si>
    <t>KR6055552G60</t>
  </si>
  <si>
    <t>신한금융지주188-1</t>
  </si>
  <si>
    <t>KR6086791G66</t>
  </si>
  <si>
    <t>하나금융지주73-1</t>
  </si>
  <si>
    <t>KR6086792G65</t>
  </si>
  <si>
    <t>하나금융지주73-2</t>
  </si>
  <si>
    <t>KR6138931G66</t>
  </si>
  <si>
    <t>BNK금융지주54</t>
  </si>
  <si>
    <t>KR6166261G67</t>
  </si>
  <si>
    <t>농협금융지주57</t>
  </si>
  <si>
    <t>KR6192531G67</t>
  </si>
  <si>
    <t>광주은행2026-06이2갑-26</t>
  </si>
  <si>
    <t>KR310221GG62</t>
  </si>
  <si>
    <t>산금26신이0106-0629-1</t>
  </si>
  <si>
    <t>KR6021964G64</t>
  </si>
  <si>
    <t>케이비캐피탈586-1(사)</t>
  </si>
  <si>
    <t>KR6021965G63</t>
  </si>
  <si>
    <t>케이비캐피탈586-2(사)</t>
  </si>
  <si>
    <t>KR101501DG69</t>
  </si>
  <si>
    <t>국민주택1종26-06</t>
  </si>
  <si>
    <t>KR2001024G68</t>
  </si>
  <si>
    <t>서울도시철도26-06</t>
  </si>
  <si>
    <t>KR2044022G60</t>
  </si>
  <si>
    <t>경기지역개발26-06</t>
  </si>
  <si>
    <t>KR310222GG61</t>
  </si>
  <si>
    <t>산금26신이0106-0630-1</t>
  </si>
  <si>
    <t>KR6065905G63</t>
  </si>
  <si>
    <t>현대카드965-2</t>
  </si>
  <si>
    <t>KR609592AG64</t>
  </si>
  <si>
    <t>현대커머셜577-1</t>
  </si>
  <si>
    <t>169373</t>
  </si>
  <si>
    <t>KR380801GG71</t>
  </si>
  <si>
    <t>한국수출입금융2607나-이표-3</t>
  </si>
  <si>
    <t>KR310201GG74</t>
  </si>
  <si>
    <t>첨단채(정부보증)26이표0100-0701-1</t>
  </si>
  <si>
    <t>KR310501GG71</t>
  </si>
  <si>
    <t>기업은행(신)2607이1.5A-01</t>
  </si>
  <si>
    <t>KR351601GG74</t>
  </si>
  <si>
    <t>중소벤처기업진흥채권945(사)</t>
  </si>
  <si>
    <t>KR380801AG77</t>
  </si>
  <si>
    <t>한국수출입금융2607가-할인-1</t>
  </si>
  <si>
    <t>KR6101181G79</t>
  </si>
  <si>
    <t>호텔롯데81-1</t>
  </si>
  <si>
    <t>KR6101182G78</t>
  </si>
  <si>
    <t>호텔롯데81-2</t>
  </si>
  <si>
    <t>KR6019802G72</t>
  </si>
  <si>
    <t>하나캐피탈484-2</t>
  </si>
  <si>
    <t>KR6029694DB9</t>
  </si>
  <si>
    <t>029694</t>
  </si>
  <si>
    <t>롯데캐피탈449-4</t>
  </si>
  <si>
    <t>KR310101GG75</t>
  </si>
  <si>
    <t>통안03730-2807-02</t>
  </si>
  <si>
    <t>KR310501AG77</t>
  </si>
  <si>
    <t>기업은행(단)2607할272A-02</t>
  </si>
  <si>
    <t>KR310502GG70</t>
  </si>
  <si>
    <t>기업은행(신)2607이2A-02(사)</t>
  </si>
  <si>
    <t>KR310503GG79</t>
  </si>
  <si>
    <t>기업은행(신)2607이1.5A-02</t>
  </si>
  <si>
    <t>KR350101GG71</t>
  </si>
  <si>
    <t>한국전력1600</t>
  </si>
  <si>
    <t>KR350102GG70</t>
  </si>
  <si>
    <t>한국전력1601</t>
  </si>
  <si>
    <t>KR350103GG79</t>
  </si>
  <si>
    <t>한국전력1602</t>
  </si>
  <si>
    <t>KR353601GG70</t>
  </si>
  <si>
    <t>경기주택도시공사26-07-141</t>
  </si>
  <si>
    <t>KR353602GG79</t>
  </si>
  <si>
    <t>경기주택도시공사26-07-142</t>
  </si>
  <si>
    <t>KR354301GG71</t>
  </si>
  <si>
    <t>인천도시공사272</t>
  </si>
  <si>
    <t>KR356001GG79</t>
  </si>
  <si>
    <t>한국장학재단26-17(사)</t>
  </si>
  <si>
    <t>KR356101GG78</t>
  </si>
  <si>
    <t>토지주택채권610</t>
  </si>
  <si>
    <t>KR380701GG72</t>
  </si>
  <si>
    <t>수산금융채권(중앙회)26-07이표22-02호</t>
  </si>
  <si>
    <t>KR380802GG70</t>
  </si>
  <si>
    <t>공급망안정화기금2607가-이표-4</t>
  </si>
  <si>
    <t>KR381101GG76</t>
  </si>
  <si>
    <t>농금채(중앙회)2026-7이2.28Y-A</t>
  </si>
  <si>
    <t>KR6005281G71</t>
  </si>
  <si>
    <t>부산은행2026-07이3A-02</t>
  </si>
  <si>
    <t>KR6029781G76</t>
  </si>
  <si>
    <t>삼성카드2890</t>
  </si>
  <si>
    <t>KR6032712G74</t>
  </si>
  <si>
    <t>신한카드2296-2</t>
  </si>
  <si>
    <t>KR6071051G71</t>
  </si>
  <si>
    <t>한국투자금융지주41-1</t>
  </si>
  <si>
    <t>KR6071052G70</t>
  </si>
  <si>
    <t>한국투자금융지주41-2</t>
  </si>
  <si>
    <t>KR6105561G70</t>
  </si>
  <si>
    <t>KB금융지주63</t>
  </si>
  <si>
    <t>KR6140171G79</t>
  </si>
  <si>
    <t>케이비국민카드452-1</t>
  </si>
  <si>
    <t>KR6140172G78</t>
  </si>
  <si>
    <t>케이비국민카드452-2</t>
  </si>
  <si>
    <t>KR6192531G75</t>
  </si>
  <si>
    <t>광주은행2026-07이2.3갑-02</t>
  </si>
  <si>
    <t>KR6205491G73</t>
  </si>
  <si>
    <t>하나카드304</t>
  </si>
  <si>
    <t>527027</t>
  </si>
  <si>
    <t>한국철도시설채권20</t>
  </si>
  <si>
    <t>KRC0350C3635</t>
  </si>
  <si>
    <t>국고채이자01640-36</t>
  </si>
  <si>
    <t>KR310504GG78</t>
  </si>
  <si>
    <t>기업은행(신)2607이1.5A-03(사)</t>
  </si>
  <si>
    <t>KR310505GG77</t>
  </si>
  <si>
    <t>기업은행(신)2607이2A-03(사)</t>
  </si>
  <si>
    <t>KR380803GG79</t>
  </si>
  <si>
    <t>한국수출입금융2607라-이표-1.5</t>
  </si>
  <si>
    <t>KR310202GG73</t>
  </si>
  <si>
    <t>산금26신이010007061(사)</t>
  </si>
  <si>
    <t>KR356102GG77</t>
  </si>
  <si>
    <t>토지주택채권611</t>
  </si>
  <si>
    <t>KR380805GG77</t>
  </si>
  <si>
    <t>공급망안정화기금2607나-이표-4</t>
  </si>
  <si>
    <t>엔에이치투자증권72-1</t>
  </si>
  <si>
    <t>KR310502AG76</t>
  </si>
  <si>
    <t>기업은행(신)2607할1A-07</t>
  </si>
  <si>
    <t>KR351602GG73</t>
  </si>
  <si>
    <t>중소벤처기업진흥채권946(사)</t>
  </si>
  <si>
    <t>KR357401GG73</t>
  </si>
  <si>
    <t>한국공항공사27</t>
  </si>
  <si>
    <t>KR6065902G74</t>
  </si>
  <si>
    <t>현대카드966-2</t>
  </si>
  <si>
    <t>KR6174141G75</t>
  </si>
  <si>
    <t>우리카드290-1</t>
  </si>
  <si>
    <t>KR6033667G77</t>
  </si>
  <si>
    <t>우리금융캐피탈553-7</t>
  </si>
  <si>
    <t>KR6019808G76</t>
  </si>
  <si>
    <t>하나캐피탈485-4</t>
  </si>
  <si>
    <t>KR358301GG72</t>
  </si>
  <si>
    <t>세종도시교통공사7</t>
  </si>
  <si>
    <t>KR6169374EB6</t>
  </si>
  <si>
    <t>메리츠캐피탈267-1</t>
  </si>
  <si>
    <t>KR6068171G72</t>
  </si>
  <si>
    <t>한국동서발전56</t>
  </si>
  <si>
    <t>KR310102GG74</t>
  </si>
  <si>
    <t>통안03370-2707-01</t>
  </si>
  <si>
    <t>KR310503AG75</t>
  </si>
  <si>
    <t>기업은행(신)2607할1A-09</t>
  </si>
  <si>
    <t>KR350105GG77</t>
  </si>
  <si>
    <t>한국전력1604</t>
  </si>
  <si>
    <t>KR350106GG76</t>
  </si>
  <si>
    <t>한국전력1605</t>
  </si>
  <si>
    <t>KR350701GG75</t>
  </si>
  <si>
    <t>도로공사1010</t>
  </si>
  <si>
    <t>KR350801GG74</t>
  </si>
  <si>
    <t>한국가스공사568</t>
  </si>
  <si>
    <t>KR352501GG73</t>
  </si>
  <si>
    <t>자산관리공사제158회(사)</t>
  </si>
  <si>
    <t>KR352502GG72</t>
  </si>
  <si>
    <t>자산관리공사제159회(사)</t>
  </si>
  <si>
    <t>KR354302GG70</t>
  </si>
  <si>
    <t>인천도시공사273</t>
  </si>
  <si>
    <t>KR354406GG75</t>
  </si>
  <si>
    <t>주택금융공사290(사)</t>
  </si>
  <si>
    <t>KR354407GG74</t>
  </si>
  <si>
    <t>주택금융공사291(사)</t>
  </si>
  <si>
    <t>KR354601GG78</t>
  </si>
  <si>
    <t>한국철도공사282</t>
  </si>
  <si>
    <t>KR356103GG76</t>
  </si>
  <si>
    <t>토지주택채권612</t>
  </si>
  <si>
    <t>KR356104GG75</t>
  </si>
  <si>
    <t>토지주택채권613</t>
  </si>
  <si>
    <t>KR356401GG75</t>
  </si>
  <si>
    <t>광해광업공단28</t>
  </si>
  <si>
    <t>KR358302GG71</t>
  </si>
  <si>
    <t>세종도시교통공사6</t>
  </si>
  <si>
    <t>KR380802AG76</t>
  </si>
  <si>
    <t>한국수출입금융2607마-할인-243</t>
  </si>
  <si>
    <t>KR381003GG75</t>
  </si>
  <si>
    <t>농업금융채권(은행)2026-07이2.2Y-C</t>
  </si>
  <si>
    <t>KR381102GG75</t>
  </si>
  <si>
    <t>농금채(중앙회)2026-7이2Y-B</t>
  </si>
  <si>
    <t>KR6000011G79</t>
  </si>
  <si>
    <t>신한은행30-07-이-1.7-A</t>
  </si>
  <si>
    <t>KR6000012G78</t>
  </si>
  <si>
    <t>신한은행30-07-이-3-A</t>
  </si>
  <si>
    <t>KR6019805G79</t>
  </si>
  <si>
    <t>하나캐피탈485-1</t>
  </si>
  <si>
    <t>KR6023781G79</t>
  </si>
  <si>
    <t>신한캐피탈532-1</t>
  </si>
  <si>
    <t>KR6023783G77</t>
  </si>
  <si>
    <t>신한캐피탈532-3</t>
  </si>
  <si>
    <t>KR6030622G77</t>
  </si>
  <si>
    <t>롯데카드590</t>
  </si>
  <si>
    <t>KR6033666G78</t>
  </si>
  <si>
    <t>우리금융캐피탈553-6</t>
  </si>
  <si>
    <t>KR6065904G72</t>
  </si>
  <si>
    <t>현대카드967-2</t>
  </si>
  <si>
    <t>KR6066562G73</t>
  </si>
  <si>
    <t>한국중부발전79-2</t>
  </si>
  <si>
    <t>KR6079312G79</t>
  </si>
  <si>
    <t>JB 우리캐피탈566-2</t>
  </si>
  <si>
    <t>KR6079313G78</t>
  </si>
  <si>
    <t>JB 우리캐피탈566-3</t>
  </si>
  <si>
    <t>KR6079315G76</t>
  </si>
  <si>
    <t>JB 우리캐피탈566-5</t>
  </si>
  <si>
    <t>KR6079318G73</t>
  </si>
  <si>
    <t>JB 우리캐피탈566-8</t>
  </si>
  <si>
    <t>KR6095923G76</t>
  </si>
  <si>
    <t>현대커머셜578-1</t>
  </si>
  <si>
    <t>KR6175331G72</t>
  </si>
  <si>
    <t>JB금융지주43-1</t>
  </si>
  <si>
    <t>KR6175332G71</t>
  </si>
  <si>
    <t>JB금융지주43-2</t>
  </si>
  <si>
    <t>KR6176943G70</t>
  </si>
  <si>
    <t>아이엠캐피탈154-3</t>
  </si>
  <si>
    <t>KR6205492G72</t>
  </si>
  <si>
    <t>하나카드305</t>
  </si>
  <si>
    <t>KR6316141G72</t>
  </si>
  <si>
    <t>우리금융지주30</t>
  </si>
  <si>
    <t>한국전력공사채권1074</t>
  </si>
  <si>
    <t>KR102701GG70</t>
  </si>
  <si>
    <t>외평채권03375-2707(26-7)</t>
  </si>
  <si>
    <t>KR310203GG72</t>
  </si>
  <si>
    <t>산금26신이010007101(사)</t>
  </si>
  <si>
    <t>KR310506GG76</t>
  </si>
  <si>
    <t>기업은행(신)2607이1.5A-10(사)</t>
  </si>
  <si>
    <t>KR354408GG73</t>
  </si>
  <si>
    <t>주택금융공사292(사)</t>
  </si>
  <si>
    <t>KR356002GG78</t>
  </si>
  <si>
    <t>한국장학재단26-18(사)</t>
  </si>
  <si>
    <t>KR380803AG75</t>
  </si>
  <si>
    <t>한국수출입금융2607사-할인-1</t>
  </si>
  <si>
    <t>KR380804AG74</t>
  </si>
  <si>
    <t>한국수출입금융2607아-할인-243</t>
  </si>
  <si>
    <t>KR381004GG74</t>
  </si>
  <si>
    <t>농업금융채권(은행)2026-07이1Y-D</t>
  </si>
  <si>
    <t>KR381103GG74</t>
  </si>
  <si>
    <t>농금채(중앙회)2026-7이2.5Y-C</t>
  </si>
  <si>
    <t>KR6016361G71</t>
  </si>
  <si>
    <t>삼성증권25-1</t>
  </si>
  <si>
    <t>KR6016362G70</t>
  </si>
  <si>
    <t>삼성증권25-2</t>
  </si>
  <si>
    <t>KR6016363G79</t>
  </si>
  <si>
    <t>삼성증권25-3</t>
  </si>
  <si>
    <t>KR6031321G79</t>
  </si>
  <si>
    <t>비씨카드192</t>
  </si>
  <si>
    <t>KR6060001G75</t>
  </si>
  <si>
    <t>국민은행4607할인일1-10</t>
  </si>
  <si>
    <t>KR6140173G77</t>
  </si>
  <si>
    <t>케이비국민카드453-1</t>
  </si>
  <si>
    <t>KR6140175G75</t>
  </si>
  <si>
    <t>케이비국민카드453-3</t>
  </si>
  <si>
    <t>KR6140176G74</t>
  </si>
  <si>
    <t>케이비국민카드453-4</t>
  </si>
  <si>
    <t>095927</t>
  </si>
  <si>
    <t>KR310201AG70</t>
  </si>
  <si>
    <t>산금26신할0008-0713-1</t>
  </si>
  <si>
    <t>KR310204GG71</t>
  </si>
  <si>
    <t>산금26신이0200-0713-2</t>
  </si>
  <si>
    <t>KR310205GG70</t>
  </si>
  <si>
    <t>첨단채(정부보증)26이표0300-0713-1</t>
  </si>
  <si>
    <t>KR356105GG74</t>
  </si>
  <si>
    <t>토지주택채권614</t>
  </si>
  <si>
    <t>KR6008271G77</t>
  </si>
  <si>
    <t>산은캐피탈790-1(녹)</t>
  </si>
  <si>
    <t>KR6008273G75</t>
  </si>
  <si>
    <t>산은캐피탈790-3(녹)</t>
  </si>
  <si>
    <t>KR6192521G77</t>
  </si>
  <si>
    <t>경남은행2026-07이3A-13</t>
  </si>
  <si>
    <t>KR353603GG78</t>
  </si>
  <si>
    <t>경기주택도시공사26-07-143</t>
  </si>
  <si>
    <t>S02508</t>
  </si>
  <si>
    <t>KR2006041G74</t>
  </si>
  <si>
    <t>부산광역시채권2026-7</t>
  </si>
  <si>
    <t>KR351603GG72</t>
  </si>
  <si>
    <t>중소벤처기업진흥채권947(사)</t>
  </si>
  <si>
    <t>KR352301GG75</t>
  </si>
  <si>
    <t>부산항만공사57-1</t>
  </si>
  <si>
    <t>KR352302GG74</t>
  </si>
  <si>
    <t>부산항만공사57-2</t>
  </si>
  <si>
    <t>KR356106GG73</t>
  </si>
  <si>
    <t>토지주택채권615</t>
  </si>
  <si>
    <t>KR381005GG73</t>
  </si>
  <si>
    <t>농업금융채권(은행)2026-07이2Y-E</t>
  </si>
  <si>
    <t>KR6005282G70</t>
  </si>
  <si>
    <t>부산은행2026-07이2A-14</t>
  </si>
  <si>
    <t>KR6019451G76</t>
  </si>
  <si>
    <t>아이비케이캐피탈356-1</t>
  </si>
  <si>
    <t>KR6019454G73</t>
  </si>
  <si>
    <t>아이비케이캐피탈356-4</t>
  </si>
  <si>
    <t>KR6029785G72</t>
  </si>
  <si>
    <t>삼성카드2894</t>
  </si>
  <si>
    <t>KR6032713G73</t>
  </si>
  <si>
    <t>신한카드2297</t>
  </si>
  <si>
    <t>KR6060002G74</t>
  </si>
  <si>
    <t>국민은행4607이표일(03)2-14</t>
  </si>
  <si>
    <t>KR6064311G72</t>
  </si>
  <si>
    <t>한국남부발전86</t>
  </si>
  <si>
    <t>KR6139131G70</t>
  </si>
  <si>
    <t>iM금융지주31</t>
  </si>
  <si>
    <t>KR6174147G79</t>
  </si>
  <si>
    <t>우리카드292</t>
  </si>
  <si>
    <t>한국전력공사채권1521</t>
  </si>
  <si>
    <t>KR350104GG78</t>
  </si>
  <si>
    <t>한국전력1603</t>
  </si>
  <si>
    <t>KR352503GG71</t>
  </si>
  <si>
    <t>자산관리공사제160회(사)</t>
  </si>
  <si>
    <t>KR352504GG70</t>
  </si>
  <si>
    <t>자산관리공사제161회(사)</t>
  </si>
  <si>
    <t>KR380805AG73</t>
  </si>
  <si>
    <t>한국수출입금융2607자-할인-1</t>
  </si>
  <si>
    <t>KR380806AG72</t>
  </si>
  <si>
    <t>공급망안정화기금2607라-할인-1</t>
  </si>
  <si>
    <t>KR381006GG72</t>
  </si>
  <si>
    <t>농업금융채권(은행)2026-07이1Y-F</t>
  </si>
  <si>
    <t>KR6008671G73</t>
  </si>
  <si>
    <t>신한투자증권2607-1</t>
  </si>
  <si>
    <t>KR6008672G72</t>
  </si>
  <si>
    <t>신한투자증권2607-2</t>
  </si>
  <si>
    <t>KR6060003G73</t>
  </si>
  <si>
    <t>국민은행4607이표일(03)2-15</t>
  </si>
  <si>
    <t>KR6065905G71</t>
  </si>
  <si>
    <t>현대카드968-1</t>
  </si>
  <si>
    <t>KR6065906G70</t>
  </si>
  <si>
    <t>현대카드968-2</t>
  </si>
  <si>
    <t>KRZF03132HBC</t>
  </si>
  <si>
    <t>F03132</t>
  </si>
  <si>
    <t>비씨카드 20211209-1826-17</t>
  </si>
  <si>
    <t>KR310207GG78</t>
  </si>
  <si>
    <t>10207G</t>
  </si>
  <si>
    <t>산금26신이0106-0721-1</t>
  </si>
  <si>
    <t>KR310206GG79</t>
  </si>
  <si>
    <t>산금26신이0300-0720-1</t>
  </si>
  <si>
    <t>KR354303GG79</t>
  </si>
  <si>
    <t>인천도시공사274</t>
  </si>
  <si>
    <t>KR354304GG78</t>
  </si>
  <si>
    <t>인천도시공사275(연)</t>
  </si>
  <si>
    <t>KR354417GG72</t>
  </si>
  <si>
    <t>주택금융공사293(사)</t>
  </si>
  <si>
    <t>KR356107GG72</t>
  </si>
  <si>
    <t>토지주택채권616</t>
  </si>
  <si>
    <t>KR380807AG71</t>
  </si>
  <si>
    <t>한국수출입금융2607차-할인-184</t>
  </si>
  <si>
    <t>KR6028821G70</t>
  </si>
  <si>
    <t>증권금융채권2026-2</t>
  </si>
  <si>
    <t>KR6029787G70</t>
  </si>
  <si>
    <t>삼성카드2896</t>
  </si>
  <si>
    <t>KR6079319G72</t>
  </si>
  <si>
    <t>JB 우리캐피탈567-1</t>
  </si>
  <si>
    <t>KR607931BG75</t>
  </si>
  <si>
    <t>JB 우리캐피탈567-3</t>
  </si>
  <si>
    <t>KR310208GG77</t>
  </si>
  <si>
    <t>산금26신이0200-0721-2</t>
  </si>
  <si>
    <t>KR356108GG71</t>
  </si>
  <si>
    <t>토지주택채권617</t>
  </si>
  <si>
    <t>KR356109GG70</t>
  </si>
  <si>
    <t>토지주택채권618</t>
  </si>
  <si>
    <t>KR380808GG74</t>
  </si>
  <si>
    <t>한국수출입금융2607카-이표-2</t>
  </si>
  <si>
    <t>KR381007GG71</t>
  </si>
  <si>
    <t>농업금융채권(은행)2026-07이1Y-G</t>
  </si>
  <si>
    <t>KR6000015G75</t>
  </si>
  <si>
    <t>신한은행30-07-이-2-A</t>
  </si>
  <si>
    <t>KR6039491G76</t>
  </si>
  <si>
    <t>키움증권22-1</t>
  </si>
  <si>
    <t>KR6039492G75</t>
  </si>
  <si>
    <t>키움증권22-2</t>
  </si>
  <si>
    <t>KRC0350C3239</t>
  </si>
  <si>
    <t>국고채이자01860-3203</t>
  </si>
  <si>
    <t>KR6169375E41</t>
  </si>
  <si>
    <t>메리츠캐피탈254-3</t>
  </si>
  <si>
    <t>KR601945AG73</t>
  </si>
  <si>
    <t>01945A</t>
  </si>
  <si>
    <t>아이비케이캐피탈357-2</t>
  </si>
  <si>
    <t>KR600827AG78</t>
  </si>
  <si>
    <t>00827A</t>
  </si>
  <si>
    <t>산은캐피탈791-4</t>
  </si>
  <si>
    <t>KR6097245G73</t>
  </si>
  <si>
    <t>엔에이치농협캐피탈267-5</t>
  </si>
  <si>
    <t>KR6097248G70</t>
  </si>
  <si>
    <t>엔에이치농협캐피탈267-8</t>
  </si>
  <si>
    <t>KR601980CG77</t>
  </si>
  <si>
    <t>하나캐피탈486-1</t>
  </si>
  <si>
    <t>KRZFA0354JG7</t>
  </si>
  <si>
    <t>대신증권 20260724-364-84</t>
  </si>
  <si>
    <t>KRZFA0354KG7</t>
  </si>
  <si>
    <t>대신증권 20260724-364-85</t>
  </si>
  <si>
    <t>KRZFA0354DG7</t>
  </si>
  <si>
    <t>대신증권 20260724-364-79</t>
  </si>
  <si>
    <t>KRZFA0354NG7</t>
  </si>
  <si>
    <t>대신증권 20260724-364-88</t>
  </si>
  <si>
    <t>KRZFA0354MG7</t>
  </si>
  <si>
    <t>대신증권 20260724-364-87</t>
  </si>
  <si>
    <t>KRZFA0354FG7</t>
  </si>
  <si>
    <t>대신증권 20260724-364-81</t>
  </si>
  <si>
    <t>KRZFA0354LG7</t>
  </si>
  <si>
    <t>대신증권 20260724-364-86</t>
  </si>
  <si>
    <t>KRZFA0354HG7</t>
  </si>
  <si>
    <t>대신증권 20260724-364-83</t>
  </si>
  <si>
    <t>KRZFA0354EG7</t>
  </si>
  <si>
    <t>대신증권 20260724-364-80</t>
  </si>
  <si>
    <t>KRZFA0354GG7</t>
  </si>
  <si>
    <t>대신증권 20260724-364-82</t>
  </si>
  <si>
    <t>KRZS42059150</t>
  </si>
  <si>
    <t>키움에프앤아이 20260724-91-12(단)</t>
  </si>
  <si>
    <t>KR6095233EB3</t>
  </si>
  <si>
    <t>095233</t>
  </si>
  <si>
    <t>애큐온캐피탈234-3</t>
  </si>
  <si>
    <t>KR310210GG73</t>
  </si>
  <si>
    <t>산금26신이0106-0723-1</t>
  </si>
  <si>
    <t>KR310211GG72</t>
  </si>
  <si>
    <t>산금26신이0200-0723-2</t>
  </si>
  <si>
    <t>KR350702GG74</t>
  </si>
  <si>
    <t>도로공사1011</t>
  </si>
  <si>
    <t>KR352701GG71</t>
  </si>
  <si>
    <t>국가철도공단채권453</t>
  </si>
  <si>
    <t>KR353401GG72</t>
  </si>
  <si>
    <t>대전도시공사2026-53</t>
  </si>
  <si>
    <t>KR356004GG76</t>
  </si>
  <si>
    <t>한국장학재단26-20(사)</t>
  </si>
  <si>
    <t>KR381008GG70</t>
  </si>
  <si>
    <t>농업금융채권(은행)2026-07이3Y-H</t>
  </si>
  <si>
    <t>KR6000034G72</t>
  </si>
  <si>
    <t>우리은행30-07-할인9M-갑-22</t>
  </si>
  <si>
    <t>KR6023784G76</t>
  </si>
  <si>
    <t>신한캐피탈533-1</t>
  </si>
  <si>
    <t>KR6023785G75</t>
  </si>
  <si>
    <t>신한캐피탈533-2</t>
  </si>
  <si>
    <t>KR6023786G74</t>
  </si>
  <si>
    <t>신한캐피탈533-3</t>
  </si>
  <si>
    <t>KR6023788G72</t>
  </si>
  <si>
    <t>신한캐피탈533-5</t>
  </si>
  <si>
    <t>KR6029789G78</t>
  </si>
  <si>
    <t>삼성카드2898</t>
  </si>
  <si>
    <t>KR602978AG71</t>
  </si>
  <si>
    <t>삼성카드2899</t>
  </si>
  <si>
    <t>KR6029881G75</t>
  </si>
  <si>
    <t>현대캐피탈2105-1</t>
  </si>
  <si>
    <t>KR6032714G72</t>
  </si>
  <si>
    <t>신한카드2298-1</t>
  </si>
  <si>
    <t>KR6032715G71</t>
  </si>
  <si>
    <t>신한카드2298-2</t>
  </si>
  <si>
    <t>KR6086791G74</t>
  </si>
  <si>
    <t>하나금융지주74</t>
  </si>
  <si>
    <t>KR6174148G78</t>
  </si>
  <si>
    <t>우리카드293-1</t>
  </si>
  <si>
    <t>KR617414AG71</t>
  </si>
  <si>
    <t>우리카드293-3</t>
  </si>
  <si>
    <t>KR6192522G76</t>
  </si>
  <si>
    <t>경남은행2026-07이3A-23(녹)</t>
  </si>
  <si>
    <t>KR6316142G71</t>
  </si>
  <si>
    <t>우리금융지주31</t>
  </si>
  <si>
    <t>한국도로공사고속도로건설채권641</t>
  </si>
  <si>
    <t>KRZF15399VG7</t>
  </si>
  <si>
    <t>비엔케이투자증권 20260727-364-28</t>
  </si>
  <si>
    <t>KRZF15399TG7</t>
  </si>
  <si>
    <t>비엔케이투자증권 20260727-364-27</t>
  </si>
  <si>
    <t>KR350703GG73</t>
  </si>
  <si>
    <t>도로공사1012</t>
  </si>
  <si>
    <t>KR354602GG77</t>
  </si>
  <si>
    <t>한국철도공사283</t>
  </si>
  <si>
    <t>KR356005GG75</t>
  </si>
  <si>
    <t>한국장학재단26-21(사)</t>
  </si>
  <si>
    <t>KR356110GG77</t>
  </si>
  <si>
    <t>토지주택채권619</t>
  </si>
  <si>
    <t>KR6006351G74</t>
  </si>
  <si>
    <t>전북은행30-07이1.7갑24</t>
  </si>
  <si>
    <t>KR6006352G73</t>
  </si>
  <si>
    <t>전북은행30-07이2갑-24</t>
  </si>
  <si>
    <t>KR6008277G71</t>
  </si>
  <si>
    <t>산은캐피탈791-1</t>
  </si>
  <si>
    <t>KR601945BG72</t>
  </si>
  <si>
    <t>아이비케이캐피탈357-3</t>
  </si>
  <si>
    <t>KR601980FG74</t>
  </si>
  <si>
    <t>하나캐피탈486-4</t>
  </si>
  <si>
    <t>KR601980GG73</t>
  </si>
  <si>
    <t>하나캐피탈486-5</t>
  </si>
  <si>
    <t>KR601980HG72</t>
  </si>
  <si>
    <t>하나캐피탈486-6</t>
  </si>
  <si>
    <t>KR601980KG77</t>
  </si>
  <si>
    <t>하나캐피탈486-8</t>
  </si>
  <si>
    <t>KR6021961G75</t>
  </si>
  <si>
    <t>케이비캐피탈587-4</t>
  </si>
  <si>
    <t>KR6021963G73</t>
  </si>
  <si>
    <t>케이비캐피탈587-1</t>
  </si>
  <si>
    <t>KR6021964G72</t>
  </si>
  <si>
    <t>케이비캐피탈587-2</t>
  </si>
  <si>
    <t>KR6021965G71</t>
  </si>
  <si>
    <t>케이비캐피탈587-3</t>
  </si>
  <si>
    <t>KR6055551G79</t>
  </si>
  <si>
    <t>신한금융지주189-1</t>
  </si>
  <si>
    <t>KR6055552G78</t>
  </si>
  <si>
    <t>신한금융지주189-2</t>
  </si>
  <si>
    <t>KR6060005G71</t>
  </si>
  <si>
    <t>국민은행4607이표일(03)27M-24</t>
  </si>
  <si>
    <t>KR6095927G72</t>
  </si>
  <si>
    <t>현대커머셜580-2</t>
  </si>
  <si>
    <t>KR6097244G74</t>
  </si>
  <si>
    <t>엔에이치농협캐피탈267-4</t>
  </si>
  <si>
    <t>KR6097246G72</t>
  </si>
  <si>
    <t>엔에이치농협캐피탈267-6</t>
  </si>
  <si>
    <t>KR6097247G71</t>
  </si>
  <si>
    <t>엔에이치농협캐피탈267-7</t>
  </si>
  <si>
    <t>KR6140178G72</t>
  </si>
  <si>
    <t>케이비국민카드454-2</t>
  </si>
  <si>
    <t>KR6140179G71</t>
  </si>
  <si>
    <t>케이비국민카드454-3</t>
  </si>
  <si>
    <t>KR614017BG78</t>
  </si>
  <si>
    <t>케이비국민카드454-5</t>
  </si>
  <si>
    <t>KR6192532G74</t>
  </si>
  <si>
    <t>광주은행2026-07이1.7갑-24</t>
  </si>
  <si>
    <t>KRZE03201G7V</t>
  </si>
  <si>
    <t>부산 금융시장지원부 20260728-184-1</t>
  </si>
  <si>
    <t>한국전력공사채권1598</t>
  </si>
  <si>
    <t>KR310213GG70</t>
  </si>
  <si>
    <t>산금26신이0109-0727-1</t>
  </si>
  <si>
    <t>KR310214GG79</t>
  </si>
  <si>
    <t>산금26신이0206-0727-2</t>
  </si>
  <si>
    <t>KR350802GG73</t>
  </si>
  <si>
    <t>한국가스공사569</t>
  </si>
  <si>
    <t>KR356111GG76</t>
  </si>
  <si>
    <t>토지주택채권620</t>
  </si>
  <si>
    <t>KR6030624G75</t>
  </si>
  <si>
    <t>롯데카드592</t>
  </si>
  <si>
    <t>KR6063621G79</t>
  </si>
  <si>
    <t>한국서부발전80-1</t>
  </si>
  <si>
    <t>KR6063622G78</t>
  </si>
  <si>
    <t>한국서부발전80-2</t>
  </si>
  <si>
    <t>KR6064981G71</t>
  </si>
  <si>
    <t>한국남동발전74-1</t>
  </si>
  <si>
    <t>KR6082971G75</t>
  </si>
  <si>
    <t>미래에셋캐피탈136</t>
  </si>
  <si>
    <t>KRZE03901G7W</t>
  </si>
  <si>
    <t>KR6095236G78</t>
  </si>
  <si>
    <t>095236</t>
  </si>
  <si>
    <t>애큐온캐피탈261-3</t>
  </si>
  <si>
    <t>KR6089862C19</t>
  </si>
  <si>
    <t>롯데렌탈56-2(녹)</t>
  </si>
  <si>
    <t>KR6023762EB8</t>
  </si>
  <si>
    <t>023762</t>
  </si>
  <si>
    <t>한국캐피탈537-2</t>
  </si>
  <si>
    <t>한국전력공사채권1532</t>
  </si>
  <si>
    <t>KR310215GG78</t>
  </si>
  <si>
    <t>산금26신이0200-0728-1</t>
  </si>
  <si>
    <t>KR350704GG72</t>
  </si>
  <si>
    <t>도로공사1013</t>
  </si>
  <si>
    <t>KR354201GG72</t>
  </si>
  <si>
    <t>한국지역난방공사72</t>
  </si>
  <si>
    <t>KR357403GG71</t>
  </si>
  <si>
    <t>한국공항공사29</t>
  </si>
  <si>
    <t>KR380809GG73</t>
  </si>
  <si>
    <t>공급망안정화기금2607마-이표-3</t>
  </si>
  <si>
    <t>KR6005941G73</t>
  </si>
  <si>
    <t>엔에이치투자77</t>
  </si>
  <si>
    <t>KR6030625G74</t>
  </si>
  <si>
    <t>롯데카드593</t>
  </si>
  <si>
    <t>KR6032716G70</t>
  </si>
  <si>
    <t>신한카드2299</t>
  </si>
  <si>
    <t>KR6002381G77</t>
  </si>
  <si>
    <t>002381</t>
  </si>
  <si>
    <t>케이씨씨81-1</t>
  </si>
  <si>
    <t>KR6002382G76</t>
  </si>
  <si>
    <t>002382</t>
  </si>
  <si>
    <t>케이씨씨81-2</t>
  </si>
  <si>
    <t>KR6003342G73</t>
  </si>
  <si>
    <t>003342</t>
  </si>
  <si>
    <t>SK에코플랜트186-2</t>
  </si>
  <si>
    <t>KR6310108F10</t>
  </si>
  <si>
    <t>310108</t>
  </si>
  <si>
    <t>키움캐피탈203-4</t>
  </si>
  <si>
    <t>52401G</t>
  </si>
  <si>
    <t>KR310504AG74</t>
  </si>
  <si>
    <t>기업은행(단)2607할335A-29</t>
  </si>
  <si>
    <t>KR310505AG73</t>
  </si>
  <si>
    <t>기업은행(신)2607할1A-30</t>
  </si>
  <si>
    <t>KR310506AG72</t>
  </si>
  <si>
    <t>기업은행(단)2607할274A-30</t>
  </si>
  <si>
    <t>KR310507GG75</t>
  </si>
  <si>
    <t>기업은행(신)2607이2A-29(사)</t>
  </si>
  <si>
    <t>KR350705GG71</t>
  </si>
  <si>
    <t>도로공사1014</t>
  </si>
  <si>
    <t>KR354604GG75</t>
  </si>
  <si>
    <t>한국철도공사285</t>
  </si>
  <si>
    <t>KR356112GG75</t>
  </si>
  <si>
    <t>토지주택채권621</t>
  </si>
  <si>
    <t>KR380810GG70</t>
  </si>
  <si>
    <t>한국수출입금융2607타-이표-2</t>
  </si>
  <si>
    <t>KR381009GG79</t>
  </si>
  <si>
    <t>농업금융채권(은행)2026-07이1Y-I(녹)</t>
  </si>
  <si>
    <t>KR6000036G70</t>
  </si>
  <si>
    <t>우리은행30-07-할인01-갑-30</t>
  </si>
  <si>
    <t>KR6005284G78</t>
  </si>
  <si>
    <t>부산은행2026-07할1A-30</t>
  </si>
  <si>
    <t>KR601980NG74</t>
  </si>
  <si>
    <t>하나캐피탈488-3</t>
  </si>
  <si>
    <t>KR6030491G75</t>
  </si>
  <si>
    <t>한국투자증권33-1</t>
  </si>
  <si>
    <t>KR6030492G74</t>
  </si>
  <si>
    <t>한국투자증권33-2</t>
  </si>
  <si>
    <t>KR6105562G79</t>
  </si>
  <si>
    <t>KB금융지주64</t>
  </si>
  <si>
    <t>ETF명</t>
  </si>
  <si>
    <t>SOL 중단기회사채(A-이상)액티브</t>
  </si>
  <si>
    <t>SOL 중기종합채권(AA-이상)액티브</t>
  </si>
  <si>
    <t>KODEX 종합채권(AA-이상)액티브</t>
  </si>
  <si>
    <t>KODEX 장기종합채권(AA-이상)액티브</t>
  </si>
  <si>
    <t>RISE 종합채권(A-이상)액티브</t>
  </si>
  <si>
    <t>SOL 종합채권(AA-이상)액티브</t>
  </si>
  <si>
    <t>TIGER 우량회사채액티브</t>
  </si>
  <si>
    <t>SOL 국고채3년</t>
  </si>
  <si>
    <t>SOL 국고채10년</t>
  </si>
  <si>
    <t>KODEX 국고채30년액티브</t>
  </si>
  <si>
    <t>SOL 초단기채권액티브</t>
  </si>
  <si>
    <t>절대성과</t>
    <phoneticPr fontId="1" type="noConversion"/>
  </si>
  <si>
    <t>기준일</t>
    <phoneticPr fontId="1" type="noConversion"/>
  </si>
  <si>
    <t>비교일</t>
    <phoneticPr fontId="1" type="noConversion"/>
  </si>
  <si>
    <t>KR6029885F49</t>
  </si>
  <si>
    <t>029885</t>
  </si>
  <si>
    <t>현대캐피탈2049-1</t>
  </si>
  <si>
    <t>KR310201GG82</t>
  </si>
  <si>
    <t>KR101501DG77</t>
  </si>
  <si>
    <t>국민주택1종26-07</t>
  </si>
  <si>
    <t>KR2004011G75</t>
  </si>
  <si>
    <t>인천지방채2026-2</t>
  </si>
  <si>
    <t>KR2044022G78</t>
  </si>
  <si>
    <t>경기지역개발26-07</t>
  </si>
  <si>
    <t>KR351604GG71</t>
  </si>
  <si>
    <t>중소벤처기업진흥채권948(사)</t>
  </si>
  <si>
    <t>KR351605GG70</t>
  </si>
  <si>
    <t>중소벤처기업진흥채권949(사)</t>
  </si>
  <si>
    <t>KR380601GG73</t>
  </si>
  <si>
    <t>수산금융채권(은행)26-7이12-31</t>
  </si>
  <si>
    <t>KR6000018G72</t>
  </si>
  <si>
    <t>신한은행30-07-이-1.25-A</t>
  </si>
  <si>
    <t>KR6005272G72</t>
  </si>
  <si>
    <t>아이엠뱅크47-07이12A-31</t>
  </si>
  <si>
    <t>KR6138931G74</t>
  </si>
  <si>
    <t>BNK금융지주55</t>
  </si>
  <si>
    <t>KR6023769G75</t>
  </si>
  <si>
    <t>023769</t>
  </si>
  <si>
    <t>한국캐피탈571-4</t>
  </si>
  <si>
    <t>KR354601GG86</t>
  </si>
  <si>
    <t>한국철도공사286</t>
  </si>
  <si>
    <t>KR103502GG95</t>
  </si>
  <si>
    <t>국고채권04500-5609(26-8)</t>
  </si>
  <si>
    <t>KR381001GG85</t>
  </si>
  <si>
    <t>81001G</t>
  </si>
  <si>
    <t>KR310501GG89</t>
  </si>
  <si>
    <t>KR6138042G88</t>
  </si>
  <si>
    <t>메리츠금융지주22-2</t>
  </si>
  <si>
    <t>KR103501GG96</t>
  </si>
  <si>
    <t>국고03625-2809(국고26-7)</t>
  </si>
  <si>
    <t>국고04500-5609(국고26-8)</t>
  </si>
  <si>
    <t>산금26신이0200-0803-1</t>
  </si>
  <si>
    <t>KR310202GG81</t>
  </si>
  <si>
    <t>산금26신이0106-0804-1</t>
  </si>
  <si>
    <t>KR310501AG85</t>
  </si>
  <si>
    <t>기업은행(신)2608할1A-03</t>
  </si>
  <si>
    <t>KR310502AG84</t>
  </si>
  <si>
    <t>기업은행(단)2608할237A-04</t>
  </si>
  <si>
    <t>KR352701GG89</t>
  </si>
  <si>
    <t>국가철도공단채권454(녹)</t>
  </si>
  <si>
    <t>KR356001GG87</t>
  </si>
  <si>
    <t>한국장학재단26-22(사)</t>
  </si>
  <si>
    <t>KR356101GG86</t>
  </si>
  <si>
    <t>토지주택채권622</t>
  </si>
  <si>
    <t>KR380801AG85</t>
  </si>
  <si>
    <t>한국수출입금융2608가-할인-304</t>
  </si>
  <si>
    <t>KR380801GG89</t>
  </si>
  <si>
    <t>공급망안정화기금2608가-이표-578</t>
  </si>
  <si>
    <t>KR6000011G87</t>
  </si>
  <si>
    <t>신한은행30-08-이-1-A</t>
  </si>
  <si>
    <t>KR6095921G86</t>
  </si>
  <si>
    <t>현대커머셜582</t>
  </si>
  <si>
    <t>KRZS49662019</t>
  </si>
  <si>
    <t>옐로우퍼피 20260807-92-1(단)</t>
  </si>
  <si>
    <t>KR6089862E25</t>
  </si>
  <si>
    <t>롯데렌탈60-2</t>
  </si>
  <si>
    <t>농업금융채권(은행)2026-08이1.5Y-A</t>
  </si>
  <si>
    <t>KRZFA70424GL</t>
  </si>
  <si>
    <t>FA7042</t>
  </si>
  <si>
    <t>와이디피제십차 20260807-124-37</t>
  </si>
  <si>
    <t>KRZFA7042FGL</t>
  </si>
  <si>
    <t>와이디피제십차 20260807-124-48</t>
  </si>
  <si>
    <t>KRZFA70422GL</t>
  </si>
  <si>
    <t>와이디피제십차 20260807-124-35</t>
  </si>
  <si>
    <t>KRZFA7042DGL</t>
  </si>
  <si>
    <t>와이디피제십차 20260807-124-46</t>
  </si>
  <si>
    <t>KRZFA70422G8</t>
  </si>
  <si>
    <t>와이디피제십차 20260807-124-2</t>
  </si>
  <si>
    <t>KRZFA7042GGL</t>
  </si>
  <si>
    <t>와이디피제십차 20260807-124-49</t>
  </si>
  <si>
    <t>KRC0350C4138</t>
  </si>
  <si>
    <t>국고채이자01580-41</t>
  </si>
  <si>
    <t>KR310203GG80</t>
  </si>
  <si>
    <t>산금26신이0200-0806-1</t>
  </si>
  <si>
    <t>기업은행(신)2608이1.5A-06</t>
  </si>
  <si>
    <t>KR310503AG83</t>
  </si>
  <si>
    <t>기업은행(단)2608할304A-06</t>
  </si>
  <si>
    <t>KR350101GG89</t>
  </si>
  <si>
    <t>한국전력1606</t>
  </si>
  <si>
    <t>KR350102GG88</t>
  </si>
  <si>
    <t>한국전력1607</t>
  </si>
  <si>
    <t>KR354404GG85</t>
  </si>
  <si>
    <t>주택금융공사295(사)</t>
  </si>
  <si>
    <t>KR356102GG85</t>
  </si>
  <si>
    <t>토지주택채권623</t>
  </si>
  <si>
    <t>KR380802AG84</t>
  </si>
  <si>
    <t>한국수출입금융2608나-할인-1</t>
  </si>
  <si>
    <t>KR380802GG88</t>
  </si>
  <si>
    <t>한국수출입금융2608다-이표-2</t>
  </si>
  <si>
    <t>KR6000012G86</t>
  </si>
  <si>
    <t>신한은행30-08-이-2-A</t>
  </si>
  <si>
    <t>KR6000031G83</t>
  </si>
  <si>
    <t>우리은행3008할인01갑06(지)</t>
  </si>
  <si>
    <t>KR6006351G82</t>
  </si>
  <si>
    <t>전북은행30-08이2.8갑06</t>
  </si>
  <si>
    <t>KR6032711G83</t>
  </si>
  <si>
    <t>신한카드2300</t>
  </si>
  <si>
    <t>KR6033663G89</t>
  </si>
  <si>
    <t>우리금융캐피탈555-3</t>
  </si>
  <si>
    <t>KR6060001G83</t>
  </si>
  <si>
    <t>국민은행4608이표일(03)2-06</t>
  </si>
  <si>
    <t>KR6138041G89</t>
  </si>
  <si>
    <t>메리츠금융지주22-1</t>
  </si>
  <si>
    <t>KR6166261G83</t>
  </si>
  <si>
    <t>농협금융지주58</t>
  </si>
  <si>
    <t>F03473</t>
  </si>
  <si>
    <t>SK(CP)</t>
  </si>
  <si>
    <t>KR6000013G85</t>
  </si>
  <si>
    <t>000013</t>
  </si>
  <si>
    <t>신한은행30-08-이-1.25-A</t>
  </si>
  <si>
    <t>KR356002GG86</t>
  </si>
  <si>
    <t>한국장학재단26-23(사)</t>
  </si>
  <si>
    <t>KR6019453G82</t>
  </si>
  <si>
    <t>아이비케이캐피탈358-3</t>
  </si>
  <si>
    <t>KR6055552G86</t>
  </si>
  <si>
    <t>신한금융지주190-2</t>
  </si>
  <si>
    <t>KR310204GG89</t>
  </si>
  <si>
    <t>산금26신이0300-0807-1</t>
  </si>
  <si>
    <t>KR310503GG87</t>
  </si>
  <si>
    <t>기업은행(신)2608이1.25A-07</t>
  </si>
  <si>
    <t>KR352501GG81</t>
  </si>
  <si>
    <t>자산관리공사제162회(사)</t>
  </si>
  <si>
    <t>KR353601GG88</t>
  </si>
  <si>
    <t>경기주택도시공사26-08-144(녹)</t>
  </si>
  <si>
    <t>KR381003GG83</t>
  </si>
  <si>
    <t>농업금융채권(은행)2026-08이2Y-C</t>
  </si>
  <si>
    <t>KR6008271G85</t>
  </si>
  <si>
    <t>산은캐피탈792-1</t>
  </si>
  <si>
    <t>KR6008273G83</t>
  </si>
  <si>
    <t>산은캐피탈792-3</t>
  </si>
  <si>
    <t>KR6019452G83</t>
  </si>
  <si>
    <t>아이비케이캐피탈358-2</t>
  </si>
  <si>
    <t>KR6029881G83</t>
  </si>
  <si>
    <t>현대캐피탈2107-1</t>
  </si>
  <si>
    <t>KR6029883G81</t>
  </si>
  <si>
    <t>현대캐피탈2107-3</t>
  </si>
  <si>
    <t>KR6030623G84</t>
  </si>
  <si>
    <t>롯데카드595-2</t>
  </si>
  <si>
    <t>KR6030624G83</t>
  </si>
  <si>
    <t>롯데카드595-3</t>
  </si>
  <si>
    <t>KR6055551G87</t>
  </si>
  <si>
    <t>신한금융지주190-1</t>
  </si>
  <si>
    <t>KR6205491G81</t>
  </si>
  <si>
    <t>하나카드306</t>
  </si>
  <si>
    <t>기준일</t>
  </si>
  <si>
    <t>지수명</t>
  </si>
  <si>
    <t>분류</t>
  </si>
  <si>
    <t>채권코드</t>
  </si>
  <si>
    <t>YTM(%)</t>
  </si>
  <si>
    <t>Duration</t>
  </si>
  <si>
    <t>Convexity</t>
  </si>
  <si>
    <t>발행일</t>
  </si>
  <si>
    <t>만기일</t>
  </si>
  <si>
    <t>이표율(%)</t>
  </si>
  <si>
    <t>신용등급</t>
  </si>
  <si>
    <t>KR6046292G80</t>
  </si>
  <si>
    <t>046292</t>
  </si>
  <si>
    <t>엠지캐피탈408-2</t>
  </si>
  <si>
    <t>KR6019802G80</t>
  </si>
  <si>
    <t>하나캐피탈489-2</t>
  </si>
  <si>
    <t>KR356502GG81</t>
  </si>
  <si>
    <t>56502G</t>
  </si>
  <si>
    <t>평택도시공사2026-3(사)</t>
  </si>
  <si>
    <t>KRZF0133P1G8</t>
  </si>
  <si>
    <t>F0133P</t>
  </si>
  <si>
    <t>베어버드제칠차 20260811-97-1</t>
  </si>
  <si>
    <t>KRZF0133P2G8</t>
  </si>
  <si>
    <t>베어버드제칠차 20260811-97-2</t>
  </si>
  <si>
    <t>KR310201AG88</t>
  </si>
  <si>
    <t>산금26신할0006-0810-1</t>
  </si>
  <si>
    <t>KR310205GG88</t>
  </si>
  <si>
    <t>산금26신이0200-0810-2</t>
  </si>
  <si>
    <t>KR310504GG86</t>
  </si>
  <si>
    <t>기업은행(신)2608이1.5A-10</t>
  </si>
  <si>
    <t>KR356103GG84</t>
  </si>
  <si>
    <t>토지주택채권624</t>
  </si>
  <si>
    <t>KR6004941G84</t>
  </si>
  <si>
    <t>하나은행49-08이2갑-10</t>
  </si>
  <si>
    <t>KR6030491G83</t>
  </si>
  <si>
    <t>한국투자증권34</t>
  </si>
  <si>
    <t>KR6145761G82</t>
  </si>
  <si>
    <t>BNK캐피탈393-1</t>
  </si>
  <si>
    <t>KR6145765G88</t>
  </si>
  <si>
    <t>BNK캐피탈393-5</t>
  </si>
  <si>
    <t>KR6029695DC4</t>
  </si>
  <si>
    <t>029695</t>
  </si>
  <si>
    <t>롯데캐피탈451-2</t>
  </si>
  <si>
    <t>KR310206GG87</t>
  </si>
  <si>
    <t>산금26신이0106-0811-1</t>
  </si>
  <si>
    <t>KR310207GG86</t>
  </si>
  <si>
    <t>산금26신이0206-0811-2</t>
  </si>
  <si>
    <t>KR310505GG85</t>
  </si>
  <si>
    <t>기업은행(신)2608이2A-11</t>
  </si>
  <si>
    <t>KR350801GG82</t>
  </si>
  <si>
    <t>한국가스공사570</t>
  </si>
  <si>
    <t>KR356104GG83</t>
  </si>
  <si>
    <t>토지주택채권625</t>
  </si>
  <si>
    <t>KR356501GG82</t>
  </si>
  <si>
    <t>평택도시공사2026-2(사)</t>
  </si>
  <si>
    <t>KR380803AG83</t>
  </si>
  <si>
    <t>한국수출입금융2608마-할인-273</t>
  </si>
  <si>
    <t>KR6019801G81</t>
  </si>
  <si>
    <t>하나캐피탈489-1</t>
  </si>
  <si>
    <t>KR6019805G87</t>
  </si>
  <si>
    <t>하나캐피탈489-5</t>
  </si>
  <si>
    <t>008563</t>
  </si>
  <si>
    <t>KR601980KE12</t>
  </si>
  <si>
    <t>01980K</t>
  </si>
  <si>
    <t>하나캐피탈418-5</t>
  </si>
  <si>
    <t>KR6029782FC5</t>
  </si>
  <si>
    <t>029782</t>
  </si>
  <si>
    <t>삼성카드2825</t>
  </si>
  <si>
    <t>KR6097241FB1</t>
  </si>
  <si>
    <t>097241</t>
  </si>
  <si>
    <t>엔에이치농협캐피탈254-1</t>
  </si>
  <si>
    <t>KRC0350C4195</t>
  </si>
  <si>
    <t>국고채이자01570-41</t>
  </si>
  <si>
    <t>KR310511GG87</t>
  </si>
  <si>
    <t>10511G</t>
  </si>
  <si>
    <t>KR310506GG84</t>
  </si>
  <si>
    <t>기업은행(신)2608이1.25A-12</t>
  </si>
  <si>
    <t>KR310507GG83</t>
  </si>
  <si>
    <t>기업은행(신)2608이1.5A-12</t>
  </si>
  <si>
    <t>KR310508GG82</t>
  </si>
  <si>
    <t>기업은행(신)2608이3A-12(사)</t>
  </si>
  <si>
    <t>KR350103GG87</t>
  </si>
  <si>
    <t>한국전력1608</t>
  </si>
  <si>
    <t>KR350104GG86</t>
  </si>
  <si>
    <t>한국전력1609</t>
  </si>
  <si>
    <t>KR350105GG85</t>
  </si>
  <si>
    <t>한국전력1610</t>
  </si>
  <si>
    <t>KR352702GG88</t>
  </si>
  <si>
    <t>국가철도공단채권455</t>
  </si>
  <si>
    <t>KR354407GG82</t>
  </si>
  <si>
    <t>주택금융공사296(사)</t>
  </si>
  <si>
    <t>KR6000014G84</t>
  </si>
  <si>
    <t>신한은행30-08-이-1.5-A</t>
  </si>
  <si>
    <t>KR6079313G86</t>
  </si>
  <si>
    <t>JB 우리캐피탈568-3</t>
  </si>
  <si>
    <t>KR6079314G85</t>
  </si>
  <si>
    <t>JB 우리캐피탈568-4</t>
  </si>
  <si>
    <t>KR6095922G85</t>
  </si>
  <si>
    <t>현대커머셜583-1</t>
  </si>
  <si>
    <t>KR6095923G84</t>
  </si>
  <si>
    <t>현대커머셜583-2</t>
  </si>
  <si>
    <t>KR6097244F91</t>
  </si>
  <si>
    <t>097244</t>
  </si>
  <si>
    <t>엔에이치농협캐피탈252-4</t>
  </si>
  <si>
    <t>KR310202AG87</t>
  </si>
  <si>
    <t>산금26신할0009-0813-1</t>
  </si>
  <si>
    <t>KR310504AG82</t>
  </si>
  <si>
    <t>기업은행(단)2608할184A-13</t>
  </si>
  <si>
    <t>KR310510GG88</t>
  </si>
  <si>
    <t>기업은행(신)2608이1.5A-13</t>
  </si>
  <si>
    <t>기업은행(신)2608이3A-13(사)</t>
  </si>
  <si>
    <t>KR6029886G88</t>
  </si>
  <si>
    <t>현대캐피탈2108-1</t>
  </si>
  <si>
    <t>KR6029887G87</t>
  </si>
  <si>
    <t>현대캐피탈2108-2</t>
  </si>
  <si>
    <t>KR6029888G86</t>
  </si>
  <si>
    <t>현대캐피탈2108-3</t>
  </si>
  <si>
    <t>KR6175331G80</t>
  </si>
  <si>
    <t>JB금융지주44</t>
  </si>
  <si>
    <t>KR6205492G80</t>
  </si>
  <si>
    <t>하나카드307</t>
  </si>
  <si>
    <t>KR6214343DC6</t>
  </si>
  <si>
    <t>214343</t>
  </si>
  <si>
    <t>한국투자캐피탈98-3</t>
  </si>
  <si>
    <t>KR310505AG81</t>
  </si>
  <si>
    <t>기업은행(단)2608할273A-14</t>
  </si>
  <si>
    <t>KR310512GG86</t>
  </si>
  <si>
    <t>기업은행(신)2608이3A-14(사)</t>
  </si>
  <si>
    <t>KR310514GG84</t>
  </si>
  <si>
    <t>기업은행(신)2608이1.5A-14</t>
  </si>
  <si>
    <t>KR355601GG83</t>
  </si>
  <si>
    <t>충남개발공사2026-4회(녹)</t>
  </si>
  <si>
    <t>KR380804GG86</t>
  </si>
  <si>
    <t>한국수출입금융2608사-이표-2</t>
  </si>
  <si>
    <t>KR6000015G83</t>
  </si>
  <si>
    <t>신한은행30-08-이-1.25-B</t>
  </si>
  <si>
    <t>KR6000016G82</t>
  </si>
  <si>
    <t>신한은행30-08-이-3-A</t>
  </si>
  <si>
    <t>KR6330591G86</t>
  </si>
  <si>
    <t>롯데리츠9-1</t>
  </si>
  <si>
    <t>KR6330592G85</t>
  </si>
  <si>
    <t>롯데리츠9-2</t>
  </si>
  <si>
    <t>KRZF131797G8</t>
  </si>
  <si>
    <t>F13179</t>
  </si>
  <si>
    <t>연합자산관리(CP)</t>
  </si>
  <si>
    <t>KRZF131795G8</t>
  </si>
  <si>
    <t>KRZF131796G8</t>
  </si>
  <si>
    <t>KRZF002381G8</t>
  </si>
  <si>
    <t>KRZF002383G8</t>
  </si>
  <si>
    <t>KRZF002382G8</t>
  </si>
  <si>
    <t>KRZF002384G8</t>
  </si>
  <si>
    <t>174145</t>
  </si>
  <si>
    <t>KRZS42059159</t>
  </si>
  <si>
    <t>키움에프앤아이 20260819-91-7(단)</t>
  </si>
  <si>
    <t>KR310515GG83</t>
  </si>
  <si>
    <t>기업은행(신)2608이1.5A-18</t>
  </si>
  <si>
    <t>KR310516GG82</t>
  </si>
  <si>
    <t>기업은행(신)2608이2A-18(사)</t>
  </si>
  <si>
    <t>KR356105GG82</t>
  </si>
  <si>
    <t>토지주택채권626</t>
  </si>
  <si>
    <t>KRZF07955RG8</t>
  </si>
  <si>
    <t>F07955</t>
  </si>
  <si>
    <t>엘아이지디펜스앤에어로스페이스(CP)</t>
  </si>
  <si>
    <t>KRZF07955TG8</t>
  </si>
  <si>
    <t>KRZF07955SG8</t>
  </si>
  <si>
    <t>KR6095925C86</t>
  </si>
  <si>
    <t>현대커머셜449-2</t>
  </si>
  <si>
    <t>KR6033664G13</t>
  </si>
  <si>
    <t>033664</t>
  </si>
  <si>
    <t>우리금융캐피탈539-4</t>
  </si>
  <si>
    <t>57501G</t>
  </si>
  <si>
    <t>해외인프라도시개발채권4-1</t>
  </si>
  <si>
    <t>KRZS47670014</t>
  </si>
  <si>
    <t>모멘텀제일차 20260820-92-1(단)</t>
  </si>
  <si>
    <t>KR310210GG81</t>
  </si>
  <si>
    <t>산금26신이0106-0819-2</t>
  </si>
  <si>
    <t>KR310518GG80</t>
  </si>
  <si>
    <t>기업은행(신)2608이3A-19</t>
  </si>
  <si>
    <t>KR310519GG89</t>
  </si>
  <si>
    <t>기업은행(신)2608이2A-19</t>
  </si>
  <si>
    <t>KR350201GG88</t>
  </si>
  <si>
    <t>서울교통공사2026-7</t>
  </si>
  <si>
    <t>KR354602GG85</t>
  </si>
  <si>
    <t>한국철도공사287</t>
  </si>
  <si>
    <t>KR380806GG84</t>
  </si>
  <si>
    <t>한국수출입금융2608자-이표-1.25</t>
  </si>
  <si>
    <t>KR6060002G82</t>
  </si>
  <si>
    <t>060002</t>
  </si>
  <si>
    <t>국민은행4608이표일(03)3-26</t>
  </si>
  <si>
    <t>KR6019458G87</t>
  </si>
  <si>
    <t>아이비케이캐피탈359-3(녹)</t>
  </si>
  <si>
    <t>KR6145766G87</t>
  </si>
  <si>
    <t>BNK캐피탈394-1</t>
  </si>
  <si>
    <t>KR310216GG85</t>
  </si>
  <si>
    <t>KR310521GG85</t>
  </si>
  <si>
    <t>KR6000017G81</t>
  </si>
  <si>
    <t>신한은행30-08-이-3-B</t>
  </si>
  <si>
    <t>KR357601GG89</t>
  </si>
  <si>
    <t>57601G</t>
  </si>
  <si>
    <t>하남도시공사2026-04</t>
  </si>
  <si>
    <t>KR6019807G85</t>
  </si>
  <si>
    <t>하나캐피탈490-1</t>
  </si>
  <si>
    <t>KR6169376E73</t>
  </si>
  <si>
    <t>169376</t>
  </si>
  <si>
    <t>메리츠캐피탈259-5</t>
  </si>
  <si>
    <t>KR6025081F98</t>
  </si>
  <si>
    <t>하나에프앤아이190-1</t>
  </si>
  <si>
    <t>KRZF078925G8</t>
  </si>
  <si>
    <t>F07892</t>
  </si>
  <si>
    <t>아워홈(CP)</t>
  </si>
  <si>
    <t>KR102701GG88</t>
  </si>
  <si>
    <t>외평채권03500-2708(26-8)</t>
  </si>
  <si>
    <t>KR103503GG94</t>
  </si>
  <si>
    <t>국고04125-3109(국고26-9)</t>
  </si>
  <si>
    <t>KR103504GG93</t>
  </si>
  <si>
    <t>국고04500-4609(국고26-10)</t>
  </si>
  <si>
    <t>KR310203AG86</t>
  </si>
  <si>
    <t>산금26신할0006-0825-1</t>
  </si>
  <si>
    <t>KR310211GG80</t>
  </si>
  <si>
    <t>산금26신이0300-0820-2</t>
  </si>
  <si>
    <t>KR310213GG88</t>
  </si>
  <si>
    <t>산금26신이0200-0821-1</t>
  </si>
  <si>
    <t>KR310215GG86</t>
  </si>
  <si>
    <t>산금26신이0300-0824-2</t>
  </si>
  <si>
    <t>산금26신이0206-0825-2</t>
  </si>
  <si>
    <t>KR310506AG80</t>
  </si>
  <si>
    <t>기업은행(신)2608할1A-20</t>
  </si>
  <si>
    <t>KR310507AG89</t>
  </si>
  <si>
    <t>기업은행(단)2608할273A-21</t>
  </si>
  <si>
    <t>KR310508AG88</t>
  </si>
  <si>
    <t>기업은행(단)2608할281A-25</t>
  </si>
  <si>
    <t>기업은행(신)2608이3A-21</t>
  </si>
  <si>
    <t>KR310522GG84</t>
  </si>
  <si>
    <t>기업은행(신)2608이1.5A-21</t>
  </si>
  <si>
    <t>KR350701GG83</t>
  </si>
  <si>
    <t>도로공사1015</t>
  </si>
  <si>
    <t>KR350702GG82</t>
  </si>
  <si>
    <t>도로공사1016</t>
  </si>
  <si>
    <t>KR350703GG81</t>
  </si>
  <si>
    <t>도로공사1017</t>
  </si>
  <si>
    <t>KR350802GG81</t>
  </si>
  <si>
    <t>한국가스공사571</t>
  </si>
  <si>
    <t>KR351601GG82</t>
  </si>
  <si>
    <t>중소벤처기업진흥채권950(사)</t>
  </si>
  <si>
    <t>KR352503GG89</t>
  </si>
  <si>
    <t>자산관리공사채164회(사)</t>
  </si>
  <si>
    <t>KR356003GG85</t>
  </si>
  <si>
    <t>한국장학재단26-25(사)</t>
  </si>
  <si>
    <t>KR356106GG81</t>
  </si>
  <si>
    <t>토지주택채권627</t>
  </si>
  <si>
    <t>KR356107GG80</t>
  </si>
  <si>
    <t>토지주택채권628</t>
  </si>
  <si>
    <t>KR356108GG89</t>
  </si>
  <si>
    <t>토지주택채권629</t>
  </si>
  <si>
    <t>KR380805AG81</t>
  </si>
  <si>
    <t>한국수출입금융2608카-할인-184</t>
  </si>
  <si>
    <t>KR380806AG80</t>
  </si>
  <si>
    <t>한국수출입금융2608타-할인-304</t>
  </si>
  <si>
    <t>KR380807AG89</t>
  </si>
  <si>
    <t>한국수출입금융2608하-할인-212</t>
  </si>
  <si>
    <t>KR6008274G82</t>
  </si>
  <si>
    <t>산은캐피탈793-1</t>
  </si>
  <si>
    <t>KR6008275G81</t>
  </si>
  <si>
    <t>산은캐피탈793-2</t>
  </si>
  <si>
    <t>KR6008276G80</t>
  </si>
  <si>
    <t>산은캐피탈793-3</t>
  </si>
  <si>
    <t>KR6008279G87</t>
  </si>
  <si>
    <t>산은캐피탈793-6</t>
  </si>
  <si>
    <t>KR6023781G87</t>
  </si>
  <si>
    <t>신한캐피탈534-1</t>
  </si>
  <si>
    <t>KR6023782G86</t>
  </si>
  <si>
    <t>신한캐피탈534-2</t>
  </si>
  <si>
    <t>KR6023783G85</t>
  </si>
  <si>
    <t>신한캐피탈534-3</t>
  </si>
  <si>
    <t>KR6032712G82</t>
  </si>
  <si>
    <t>신한카드2301(녹)</t>
  </si>
  <si>
    <t>KR6097243G83</t>
  </si>
  <si>
    <t>엔에이치농협캐피탈269-2</t>
  </si>
  <si>
    <t>KR6097244G82</t>
  </si>
  <si>
    <t>엔에이치농협캐피탈269-3</t>
  </si>
  <si>
    <t>KR6169378EA9</t>
  </si>
  <si>
    <t>169378</t>
  </si>
  <si>
    <t>메리츠캐피탈265-4</t>
  </si>
  <si>
    <t>KR6025083E22</t>
  </si>
  <si>
    <t>하나에프앤아이187-3</t>
  </si>
  <si>
    <t>KRZFA57121G8</t>
  </si>
  <si>
    <t>KRZFA57122G8</t>
  </si>
  <si>
    <t>280362</t>
  </si>
  <si>
    <t>KR6004944G81</t>
  </si>
  <si>
    <t>하나은행49-08이2갑-27</t>
  </si>
  <si>
    <t>KR2001011G89</t>
  </si>
  <si>
    <t>서울특별시채권2026-3</t>
  </si>
  <si>
    <t>KR2001021G87</t>
  </si>
  <si>
    <t>서울특별시채권2026-4</t>
  </si>
  <si>
    <t>KR310218GG83</t>
  </si>
  <si>
    <t>산금26신이0300-0826-2</t>
  </si>
  <si>
    <t>KR350107GG83</t>
  </si>
  <si>
    <t>한국전력1612</t>
  </si>
  <si>
    <t>KR350108GG82</t>
  </si>
  <si>
    <t>한국전력1613</t>
  </si>
  <si>
    <t>KR356004GG84</t>
  </si>
  <si>
    <t>한국장학재단26-26(사)</t>
  </si>
  <si>
    <t>KR356109GG88</t>
  </si>
  <si>
    <t>토지주택채권630</t>
  </si>
  <si>
    <t>KR356401GG83</t>
  </si>
  <si>
    <t>광해광업공단29</t>
  </si>
  <si>
    <t>KR380809GG81</t>
  </si>
  <si>
    <t>한국수출입금융2608거-이표-2</t>
  </si>
  <si>
    <t>KR6019456G89</t>
  </si>
  <si>
    <t>아이비케이캐피탈359-1</t>
  </si>
  <si>
    <t>KR6019457G88</t>
  </si>
  <si>
    <t>아이비케이캐피탈359-2</t>
  </si>
  <si>
    <t>KR6019808G84</t>
  </si>
  <si>
    <t>하나캐피탈490-2</t>
  </si>
  <si>
    <t>KR6019809G83</t>
  </si>
  <si>
    <t>하나캐피탈490-3</t>
  </si>
  <si>
    <t>KR601980AG87</t>
  </si>
  <si>
    <t>하나캐피탈490-4</t>
  </si>
  <si>
    <t>KR601980BG86</t>
  </si>
  <si>
    <t>하나캐피탈490-5</t>
  </si>
  <si>
    <t>KR601980CG85</t>
  </si>
  <si>
    <t>하나캐피탈490-6</t>
  </si>
  <si>
    <t>KR6029782G83</t>
  </si>
  <si>
    <t>삼성카드2901</t>
  </si>
  <si>
    <t>KR6095924G83</t>
  </si>
  <si>
    <t>현대커머셜584-1</t>
  </si>
  <si>
    <t>KR6145768G85</t>
  </si>
  <si>
    <t>BNK캐피탈394-3</t>
  </si>
  <si>
    <t>KR310219GG82</t>
  </si>
  <si>
    <t>10219G</t>
  </si>
  <si>
    <t>산금26신이0106-0828-2</t>
  </si>
  <si>
    <t>KR6176941E82</t>
  </si>
  <si>
    <t>아이엠캐피탈120-1</t>
  </si>
  <si>
    <t>56111G</t>
  </si>
  <si>
    <t>한국전력공사채권1068</t>
  </si>
  <si>
    <t>50110G</t>
  </si>
  <si>
    <t>한국전력공사채권1066</t>
  </si>
  <si>
    <t>KR2006021G86</t>
  </si>
  <si>
    <t>부산광역시채권2026-8</t>
  </si>
  <si>
    <t>KR352505GG87</t>
  </si>
  <si>
    <t>자산관리공사채166회(사)</t>
  </si>
  <si>
    <t>KR354422GG83</t>
  </si>
  <si>
    <t>주택금융공사298(사)</t>
  </si>
  <si>
    <t>KR6060003G81</t>
  </si>
  <si>
    <t>국민은행4608이표일(03)3-27</t>
  </si>
  <si>
    <t>KRZS49313040</t>
  </si>
  <si>
    <t>S49313</t>
  </si>
  <si>
    <t>에스디비제오차 20260831-91-1(단)</t>
  </si>
  <si>
    <t>KR310204AG85</t>
  </si>
  <si>
    <t>산금26신할0006-0828-1</t>
  </si>
  <si>
    <t>KR354423GG82</t>
  </si>
  <si>
    <t>주택금융공사299(사)</t>
  </si>
  <si>
    <t>KR380808AG88</t>
  </si>
  <si>
    <t>KR380811GG87</t>
  </si>
  <si>
    <t>공급망안정화기금2608다-이표-1.5</t>
  </si>
  <si>
    <t>KR380812GG86</t>
  </si>
  <si>
    <t>공급망안정화기금2608라-이표-2</t>
  </si>
  <si>
    <t>KR381004GG82</t>
  </si>
  <si>
    <t>농업금융채권(은행)2026-08이1Y-D</t>
  </si>
  <si>
    <t>KR381005GG81</t>
  </si>
  <si>
    <t>농업금융채권(은행)2026-08이1.5Y-E</t>
  </si>
  <si>
    <t>KR6033662G72</t>
  </si>
  <si>
    <t>우리금융캐피탈553-2</t>
  </si>
  <si>
    <t>KR101501DG85</t>
  </si>
  <si>
    <t>국민주택1종26-08</t>
  </si>
  <si>
    <t>KR2044022G86</t>
  </si>
  <si>
    <t>경기지역개발26-08</t>
  </si>
  <si>
    <t>KR356005GG83</t>
  </si>
  <si>
    <t>한국장학재단26-27(사)</t>
  </si>
  <si>
    <t>KR310220GG89</t>
  </si>
  <si>
    <t>산금26신이0200-0831-2</t>
  </si>
  <si>
    <t>KR380701GG80</t>
  </si>
  <si>
    <t>수산금융채권(중앙회)27-08이표24-31호</t>
  </si>
  <si>
    <t>한국수출입금융2608너-할인-304</t>
  </si>
  <si>
    <t>KR6000019G89</t>
  </si>
  <si>
    <t>신한은행30-08-이-9M-A</t>
  </si>
  <si>
    <t>KR6021961G83</t>
  </si>
  <si>
    <t>케이비캐피탈588-1</t>
  </si>
  <si>
    <t>KR6021963G81</t>
  </si>
  <si>
    <t>케이비캐피탈588-3</t>
  </si>
  <si>
    <t>KR6021965G89</t>
  </si>
  <si>
    <t>케이비캐피탈588-5</t>
  </si>
  <si>
    <t>KR6021968G86</t>
  </si>
  <si>
    <t>케이비캐피탈588-8</t>
  </si>
  <si>
    <t>KR6079319G80</t>
  </si>
  <si>
    <t>JB 우리캐피탈569-5</t>
  </si>
  <si>
    <t>KR607931AG84</t>
  </si>
  <si>
    <t>JB 우리캐피탈569-6</t>
  </si>
  <si>
    <t>KR6138931G82</t>
  </si>
  <si>
    <t>BNK금융지주56</t>
  </si>
  <si>
    <t>KRZE01101G92</t>
  </si>
  <si>
    <t>E01101</t>
  </si>
  <si>
    <t>농협은행(CD)</t>
  </si>
  <si>
    <t>51602G</t>
  </si>
  <si>
    <t>044011</t>
  </si>
  <si>
    <t>KR310202AG95</t>
  </si>
  <si>
    <t>10202A</t>
  </si>
  <si>
    <t>산금26신할0002-0902-1</t>
  </si>
  <si>
    <t>263911</t>
  </si>
  <si>
    <t>토지지원리츠제1호위탁관리부동산투자회사2</t>
  </si>
  <si>
    <t>KR310201GG90</t>
  </si>
  <si>
    <t>산금26신이0300-0901-2</t>
  </si>
  <si>
    <t>KR310501AG93</t>
  </si>
  <si>
    <t>기업은행(단)2609할273A-01</t>
  </si>
  <si>
    <t>KR356101GG94</t>
  </si>
  <si>
    <t>토지주택채권631</t>
  </si>
  <si>
    <t>KR380801GG97</t>
  </si>
  <si>
    <t>한국수출입금융2609가-이표-2</t>
  </si>
  <si>
    <t>KR380802GG96</t>
  </si>
  <si>
    <t>공급망안정화기금2609가-이표-1.5</t>
  </si>
  <si>
    <t>KR350101GG97</t>
  </si>
  <si>
    <t>한국전력공사채권1614</t>
  </si>
  <si>
    <t>KR350801GG90</t>
  </si>
  <si>
    <t>한국가스공사572</t>
  </si>
  <si>
    <t>KR609592EE88</t>
  </si>
  <si>
    <t>09592E</t>
  </si>
  <si>
    <t>현대커머셜529-8</t>
  </si>
  <si>
    <t>509017</t>
  </si>
  <si>
    <t>한국수자원공사채권179</t>
  </si>
  <si>
    <t>경기지역개발채권23-05</t>
  </si>
  <si>
    <t>52301G</t>
  </si>
  <si>
    <t>KRZF025082G9</t>
  </si>
  <si>
    <t>F02508</t>
  </si>
  <si>
    <t>하나에프앤아이(CP)</t>
  </si>
  <si>
    <t>KRZF025084G9</t>
  </si>
  <si>
    <t>KRZF025081G9</t>
  </si>
  <si>
    <t>KRZF025083G9</t>
  </si>
  <si>
    <t>KR310202GG99</t>
  </si>
  <si>
    <t>산금26신이0106-0902-2</t>
  </si>
  <si>
    <t>KR351601GG90</t>
  </si>
  <si>
    <t>중소벤처기업진흥채권951(사)</t>
  </si>
  <si>
    <t>KR356001GG95</t>
  </si>
  <si>
    <t>한국장학재단26-28(사)</t>
  </si>
  <si>
    <t>KR356102GG93</t>
  </si>
  <si>
    <t>토지주택채권632</t>
  </si>
  <si>
    <t>KR380804GG94</t>
  </si>
  <si>
    <t>공급망안정화기금2609나-이표-2</t>
  </si>
  <si>
    <t>KR6004941G92</t>
  </si>
  <si>
    <t>하나은행49-09이0.75갑-02</t>
  </si>
  <si>
    <t>KR6060001G91</t>
  </si>
  <si>
    <t>국민은행4609이표일(03)3-02</t>
  </si>
  <si>
    <t>KR6029883G99</t>
  </si>
  <si>
    <t>현대캐피탈2110-3(녹)</t>
  </si>
  <si>
    <t>095926</t>
  </si>
  <si>
    <t>한국전력공사채권1607</t>
  </si>
  <si>
    <t>064982</t>
  </si>
  <si>
    <t>국고채권02625-3509(15-6)</t>
  </si>
  <si>
    <t>국고채권02125-2706(17-3)</t>
  </si>
  <si>
    <t>KRZF103342G9</t>
  </si>
  <si>
    <t>KRZF103343G9</t>
  </si>
  <si>
    <t>KRZF103344G9</t>
  </si>
  <si>
    <t>KRZF103341G9</t>
  </si>
  <si>
    <t>KRZF103345G9</t>
  </si>
  <si>
    <t>KRZF103346G9</t>
  </si>
  <si>
    <t>KR310205GG96</t>
  </si>
  <si>
    <t>KR6032712G90</t>
  </si>
  <si>
    <t>신한카드2303-2</t>
  </si>
  <si>
    <t>KRZF003535GK</t>
  </si>
  <si>
    <t>F00353</t>
  </si>
  <si>
    <t>한화투자증권 20260723-364-38</t>
  </si>
  <si>
    <t>KRZF003534GK</t>
  </si>
  <si>
    <t>한화투자증권 20260723-364-37</t>
  </si>
  <si>
    <t>KR310101GG91</t>
  </si>
  <si>
    <t>통안03430-2709-01</t>
  </si>
  <si>
    <t>한국전력1614</t>
  </si>
  <si>
    <t>KR350102GG96</t>
  </si>
  <si>
    <t>한국전력1615</t>
  </si>
  <si>
    <t>KR350103GG95</t>
  </si>
  <si>
    <t>한국전력1616</t>
  </si>
  <si>
    <t>KR351602GG99</t>
  </si>
  <si>
    <t>중소벤처기업진흥채권952(사)</t>
  </si>
  <si>
    <t>KR354401GG96</t>
  </si>
  <si>
    <t>주택금융공사300(사)</t>
  </si>
  <si>
    <t>KR354701GG93</t>
  </si>
  <si>
    <t>부산교통공사2026-09(녹)</t>
  </si>
  <si>
    <t>KR356002GG94</t>
  </si>
  <si>
    <t>한국장학재단26-29(사)</t>
  </si>
  <si>
    <t>KR380805GG93</t>
  </si>
  <si>
    <t>공급망안정화기금2609다-이표-1.5</t>
  </si>
  <si>
    <t>KR380806GG92</t>
  </si>
  <si>
    <t>한국수출입금융2609다-이표-1.25</t>
  </si>
  <si>
    <t>KR6000012G94</t>
  </si>
  <si>
    <t>신한은행30-09-이-3-A</t>
  </si>
  <si>
    <t>KR6004942G91</t>
  </si>
  <si>
    <t>하나은행49-09이0.75갑-04</t>
  </si>
  <si>
    <t>KR6019803G97</t>
  </si>
  <si>
    <t>하나캐피탈491-3</t>
  </si>
  <si>
    <t>KR6019805G95</t>
  </si>
  <si>
    <t>하나캐피탈491-5</t>
  </si>
  <si>
    <t>KR6029882G90</t>
  </si>
  <si>
    <t>현대캐피탈2110-2(녹)</t>
  </si>
  <si>
    <t>KR6065903G99</t>
  </si>
  <si>
    <t>현대카드971-3</t>
  </si>
  <si>
    <t>산금26신이0200-0907-2</t>
  </si>
  <si>
    <t>KR352501GG99</t>
  </si>
  <si>
    <t>자산관리공사제167회(사)</t>
  </si>
  <si>
    <t>KR352502GG98</t>
  </si>
  <si>
    <t>자산관리공사제168회(사)</t>
  </si>
  <si>
    <t>KR354411GG94</t>
  </si>
  <si>
    <t>주택금융공사302(사)</t>
  </si>
  <si>
    <t>KR356103GG92</t>
  </si>
  <si>
    <t>토지주택채권633</t>
  </si>
  <si>
    <t>KR380801AG93</t>
  </si>
  <si>
    <t>한국수출입금융2609라-할인-181</t>
  </si>
  <si>
    <t>KR6000031G91</t>
  </si>
  <si>
    <t>우리은행30-09-할인9M-갑-07</t>
  </si>
  <si>
    <t>KR6029783G90</t>
  </si>
  <si>
    <t>삼성카드2905</t>
  </si>
  <si>
    <t>KR6032711G91</t>
  </si>
  <si>
    <t>신한카드2303-1</t>
  </si>
  <si>
    <t>KR6060002G90</t>
  </si>
  <si>
    <t>국민은행4609이표일(03)2-07</t>
  </si>
  <si>
    <t>KR6140173G93</t>
  </si>
  <si>
    <t>케이비국민카드455-4</t>
  </si>
  <si>
    <t>한국전력공사채권1569</t>
  </si>
  <si>
    <t>국고채권01500-2612(16-8)</t>
  </si>
  <si>
    <t>KR4A676C0005</t>
  </si>
  <si>
    <t>A676C000</t>
  </si>
  <si>
    <t>10년국채 F 202612</t>
  </si>
  <si>
    <t>KRZF02508FG9</t>
  </si>
  <si>
    <t>KRZF02508GG9</t>
  </si>
  <si>
    <t>KR310203AG94</t>
  </si>
  <si>
    <t>산금26신할0009-0908-1</t>
  </si>
  <si>
    <t>KR310206GG95</t>
  </si>
  <si>
    <t>산금26신이0106-0908-2</t>
  </si>
  <si>
    <t>KR350105GG93</t>
  </si>
  <si>
    <t>한국전력1618</t>
  </si>
  <si>
    <t>KR350106GG92</t>
  </si>
  <si>
    <t>한국전력1619</t>
  </si>
  <si>
    <t>KR351603GG98</t>
  </si>
  <si>
    <t>중소벤처기업진흥채권953(사)</t>
  </si>
  <si>
    <t>KR356104GG91</t>
  </si>
  <si>
    <t>토지주택채권634</t>
  </si>
  <si>
    <t>KR380807GG91</t>
  </si>
  <si>
    <t>공급망안정화기금2609라-이표-1.5</t>
  </si>
  <si>
    <t>KR380808GG90</t>
  </si>
  <si>
    <t>공급망안정화기금2609마-이표-2</t>
  </si>
  <si>
    <t>KR6000014G92</t>
  </si>
  <si>
    <t>신한은행30-09-이-9M-A</t>
  </si>
  <si>
    <t>KR6004945G98</t>
  </si>
  <si>
    <t>하나은행49-09이0.75갑-08</t>
  </si>
  <si>
    <t>KR6140171G95</t>
  </si>
  <si>
    <t>케이비국민카드455-1</t>
  </si>
  <si>
    <t>KR6140174G92</t>
  </si>
  <si>
    <t>케이비국민카드455-2</t>
  </si>
  <si>
    <t>036321</t>
  </si>
  <si>
    <t>KR6176941F16</t>
  </si>
  <si>
    <t>아이엠캐피탈125-1</t>
  </si>
  <si>
    <t>KR603366AE14</t>
  </si>
  <si>
    <t>03366A</t>
  </si>
  <si>
    <t>우리금융캐피탈496-2</t>
  </si>
  <si>
    <t>KRC0350C3791</t>
  </si>
  <si>
    <t>국고채이자01620-37</t>
  </si>
  <si>
    <t>국고00000-3109(26-9)</t>
  </si>
  <si>
    <t>KRZF034738GM</t>
  </si>
  <si>
    <t>KRZF034739GM</t>
  </si>
  <si>
    <t>KRZF03473AGM</t>
  </si>
  <si>
    <t>KRZF034737GM</t>
  </si>
  <si>
    <t>KRZF034736GM</t>
  </si>
  <si>
    <t>KRZF03473CGM</t>
  </si>
  <si>
    <t>KRZF03473BGM</t>
  </si>
  <si>
    <t>KRZF03473DGM</t>
  </si>
  <si>
    <t>KR350803GG98</t>
  </si>
  <si>
    <t>50803G</t>
  </si>
  <si>
    <t>한국가스공사573</t>
  </si>
  <si>
    <t>KR6082973G99</t>
  </si>
  <si>
    <t>KR350802GG99</t>
  </si>
  <si>
    <t>한국가스공사574</t>
  </si>
  <si>
    <t>하나 금융기관영업팀 20251202-365-1</t>
  </si>
  <si>
    <t>KRZF030611G5</t>
  </si>
  <si>
    <t>F03061</t>
  </si>
  <si>
    <t>교보증권 20260521-229-1</t>
  </si>
  <si>
    <t>KRZFA03548GM</t>
  </si>
  <si>
    <t>대신증권 20260910-181-107</t>
  </si>
  <si>
    <t>KRZFA03547GM</t>
  </si>
  <si>
    <t>대신증권 20260910-181-106</t>
  </si>
  <si>
    <t>KRZFA03546GM</t>
  </si>
  <si>
    <t>대신증권 20260910-181-105</t>
  </si>
  <si>
    <t>KRZFA0354CGM</t>
  </si>
  <si>
    <t>대신증권 20260910-181-111</t>
  </si>
  <si>
    <t>KRZFA0354BGM</t>
  </si>
  <si>
    <t>대신증권 20260910-181-110</t>
  </si>
  <si>
    <t>KRZFA0354DGM</t>
  </si>
  <si>
    <t>대신증권 20260910-181-112</t>
  </si>
  <si>
    <t>KRZFA03549GM</t>
  </si>
  <si>
    <t>대신증권 20260910-181-108</t>
  </si>
  <si>
    <t>KRZFA0354AGM</t>
  </si>
  <si>
    <t>대신증권 20260910-181-109</t>
  </si>
  <si>
    <t>KRZFA0354FGM</t>
  </si>
  <si>
    <t>대신증권 20260910-181-114</t>
  </si>
  <si>
    <t>KRZFA0354EGM</t>
  </si>
  <si>
    <t>대신증권 20260910-181-113</t>
  </si>
  <si>
    <t>국고채이자분리채권01840-3309</t>
  </si>
  <si>
    <t>국고채이자분리채권01830-3403</t>
  </si>
  <si>
    <t>국고채권03250-2706(24-4)</t>
  </si>
  <si>
    <t>KR6032713G99</t>
  </si>
  <si>
    <t>신한카드2304-1</t>
  </si>
  <si>
    <t>KR6032714G98</t>
  </si>
  <si>
    <t>신한카드2304-2</t>
  </si>
  <si>
    <t>KR4A656C0009</t>
  </si>
  <si>
    <t>A656C000</t>
  </si>
  <si>
    <t>3년국채 F 202612</t>
  </si>
  <si>
    <t>KR6086791G90</t>
  </si>
  <si>
    <t>하나금융지주75</t>
  </si>
  <si>
    <t>KR6169373G90</t>
  </si>
  <si>
    <t>메리츠캐피탈305-3</t>
  </si>
  <si>
    <t>KR350108GG90</t>
  </si>
  <si>
    <t>미래에셋캐피탈137-3</t>
  </si>
  <si>
    <t>국고채권04250-3606(26-6)</t>
  </si>
  <si>
    <t>KR601980CG93</t>
  </si>
  <si>
    <t>하나캐피탈492-4</t>
  </si>
  <si>
    <t>KRC0350C3890</t>
  </si>
  <si>
    <t>국고채이자01610-38</t>
  </si>
  <si>
    <t>KR310207GG94</t>
  </si>
  <si>
    <t>산금26신이0200-0910-2</t>
  </si>
  <si>
    <t>KR380802AG92</t>
  </si>
  <si>
    <t>한국수출입금융2609마-할인-334</t>
  </si>
  <si>
    <t>KR380810GG96</t>
  </si>
  <si>
    <t>한국수출입금융2609바-이표-1.5</t>
  </si>
  <si>
    <t>KR6003541G98</t>
  </si>
  <si>
    <t>대신증권26-6</t>
  </si>
  <si>
    <t>KR6003542G97</t>
  </si>
  <si>
    <t>대신증권26-5</t>
  </si>
  <si>
    <t>KR6019452G91</t>
  </si>
  <si>
    <t>아이비케이캐피탈360-2</t>
  </si>
  <si>
    <t>KR6019454G99</t>
  </si>
  <si>
    <t>아이비케이캐피탈360-4</t>
  </si>
  <si>
    <t>KR6021241G93</t>
  </si>
  <si>
    <t>코웨이10-1</t>
  </si>
  <si>
    <t>KR6021242G92</t>
  </si>
  <si>
    <t>코웨이10-2</t>
  </si>
  <si>
    <t>KR6021243G91</t>
  </si>
  <si>
    <t>코웨이10-3</t>
  </si>
  <si>
    <t>KR6029785G98</t>
  </si>
  <si>
    <t>삼성카드2907</t>
  </si>
  <si>
    <t>KR6029786G97</t>
  </si>
  <si>
    <t>삼성카드2908</t>
  </si>
  <si>
    <t>KR6029788G95</t>
  </si>
  <si>
    <t>삼성카드2910</t>
  </si>
  <si>
    <t>KR6030751G96</t>
  </si>
  <si>
    <t>하나증권16-1</t>
  </si>
  <si>
    <t>KR6030752G95</t>
  </si>
  <si>
    <t>하나증권16-2</t>
  </si>
  <si>
    <t>KR6033661G99</t>
  </si>
  <si>
    <t>우리금융캐피탈557-1</t>
  </si>
  <si>
    <t>KR6033663G97</t>
  </si>
  <si>
    <t>우리금융캐피탈557-3</t>
  </si>
  <si>
    <t>KR6060004G98</t>
  </si>
  <si>
    <t>국민은행4609이표일(03)3-10</t>
  </si>
  <si>
    <t>KR6063621G95</t>
  </si>
  <si>
    <t>한국서부발전81-1</t>
  </si>
  <si>
    <t>KR6063622G94</t>
  </si>
  <si>
    <t>한국서부발전81-2</t>
  </si>
  <si>
    <t>KR6063623G93</t>
  </si>
  <si>
    <t>한국서부발전81-3(녹)</t>
  </si>
  <si>
    <t>KR6205491G99</t>
  </si>
  <si>
    <t>하나카드308-1</t>
  </si>
  <si>
    <t>2026-12 국채선물10(신)</t>
  </si>
  <si>
    <t>2026-12 국채선물3(신)</t>
  </si>
  <si>
    <t>KRC0350C3932</t>
  </si>
  <si>
    <t>국고채이자01600-39</t>
  </si>
  <si>
    <t>KRC0350C3999</t>
  </si>
  <si>
    <t>국고채이자01590-39</t>
  </si>
  <si>
    <t>KRZE02301G9E</t>
  </si>
  <si>
    <t>E02301</t>
  </si>
  <si>
    <t>SC 자금팀 20260914-101-1</t>
  </si>
  <si>
    <t>KR6029693DC9</t>
  </si>
  <si>
    <t>롯데캐피탈450-3</t>
  </si>
  <si>
    <t>KR350107GG91</t>
  </si>
  <si>
    <t>한국전력1620</t>
  </si>
  <si>
    <t>한국전력1621</t>
  </si>
  <si>
    <t>KR350109GG99</t>
  </si>
  <si>
    <t>한국전력1622</t>
  </si>
  <si>
    <t>KR351604GG97</t>
  </si>
  <si>
    <t>중소벤처기업진흥채권954(사)</t>
  </si>
  <si>
    <t>KR352701GG97</t>
  </si>
  <si>
    <t>국가철도공단채권456</t>
  </si>
  <si>
    <t>KR6019808G92</t>
  </si>
  <si>
    <t>하나캐피탈492-1</t>
  </si>
  <si>
    <t>KR6019809G91</t>
  </si>
  <si>
    <t>하나캐피탈492-2</t>
  </si>
  <si>
    <t>KR6023781G95</t>
  </si>
  <si>
    <t>신한캐피탈535-1</t>
  </si>
  <si>
    <t>KR6023783G93</t>
  </si>
  <si>
    <t>신한캐피탈535-3</t>
  </si>
  <si>
    <t>KR6023784G92</t>
  </si>
  <si>
    <t>신한캐피탈535-4</t>
  </si>
  <si>
    <t>KR6031321G95</t>
  </si>
  <si>
    <t>비씨카드193-1</t>
  </si>
  <si>
    <t>KR6031322G94</t>
  </si>
  <si>
    <t>비씨카드193-2</t>
  </si>
  <si>
    <t>KR6060005G97</t>
  </si>
  <si>
    <t>국민은행4609할인일9M-11</t>
  </si>
  <si>
    <t>KR6079313G94</t>
  </si>
  <si>
    <t>JB 우리캐피탈571-2(지)</t>
  </si>
  <si>
    <t>KR6079314G93</t>
  </si>
  <si>
    <t>JB 우리캐피탈571-3(지)</t>
  </si>
  <si>
    <t>KR6079315G92</t>
  </si>
  <si>
    <t>JB 우리캐피탈571-4(지)</t>
  </si>
  <si>
    <t>KR6079316G91</t>
  </si>
  <si>
    <t>JB 우리캐피탈571-5</t>
  </si>
  <si>
    <t>KR354601GG94</t>
  </si>
  <si>
    <t>한국철도공사288</t>
  </si>
  <si>
    <t>한국전력공사채권1541</t>
  </si>
  <si>
    <t>KRZS08986019</t>
  </si>
  <si>
    <t>S08986</t>
  </si>
  <si>
    <t>롯데렌탈 20260915-62-1(단)</t>
  </si>
  <si>
    <t>KR6103342G97</t>
  </si>
  <si>
    <t>대신에프앤아이45-2</t>
  </si>
  <si>
    <t>56002G</t>
  </si>
  <si>
    <t>KR103505GG92</t>
  </si>
  <si>
    <t>국고04625-7609(국고26-11)</t>
  </si>
  <si>
    <t>KR310210GG99</t>
  </si>
  <si>
    <t>산금26신이0106-0914-2</t>
  </si>
  <si>
    <t>KR310211GG98</t>
  </si>
  <si>
    <t>산금26신이0206-0914-3</t>
  </si>
  <si>
    <t>KR310212GG97</t>
  </si>
  <si>
    <t>첨단채(정부보증)26이표0100-0914-1</t>
  </si>
  <si>
    <t>KR354301GG97</t>
  </si>
  <si>
    <t>인천도시공사276</t>
  </si>
  <si>
    <t>KR354422GG91</t>
  </si>
  <si>
    <t>주택금융공사303(사)</t>
  </si>
  <si>
    <t>KR357401GG99</t>
  </si>
  <si>
    <t>한국공항공사30</t>
  </si>
  <si>
    <t>KR6030624G91</t>
  </si>
  <si>
    <t>롯데카드597-4</t>
  </si>
  <si>
    <t>KR6030626G99</t>
  </si>
  <si>
    <t>롯데카드597-6</t>
  </si>
  <si>
    <t>KR6032715G97</t>
  </si>
  <si>
    <t>신한카드2305-1</t>
  </si>
  <si>
    <t>KR6105561G96</t>
  </si>
  <si>
    <t>KB금융지주65</t>
  </si>
  <si>
    <t>KR6175333G96</t>
  </si>
  <si>
    <t>175333</t>
  </si>
  <si>
    <t>JB금융지주45-3</t>
  </si>
  <si>
    <t>KR6029789G94</t>
  </si>
  <si>
    <t>029789</t>
  </si>
  <si>
    <t>삼성카드2911</t>
  </si>
  <si>
    <t>KR6175332G97</t>
  </si>
  <si>
    <t>JB금융지주45-2</t>
  </si>
  <si>
    <t>KRZE03101G9G</t>
  </si>
  <si>
    <t>E03101</t>
  </si>
  <si>
    <t>아이엠뱅크 증권운용부 20260916-104-1</t>
  </si>
  <si>
    <t>KR6003491G98</t>
  </si>
  <si>
    <t>대한항공122-1</t>
  </si>
  <si>
    <t>KR6021966G96</t>
  </si>
  <si>
    <t>021966</t>
  </si>
  <si>
    <t>케이비캐피탈589-6</t>
  </si>
  <si>
    <t>국고00000-5609(26-8)</t>
  </si>
  <si>
    <t>KR6008272G92</t>
  </si>
  <si>
    <t>산은캐피탈794-2</t>
  </si>
  <si>
    <t>KR310213GG96</t>
  </si>
  <si>
    <t>산금26신이0200-0915-1</t>
  </si>
  <si>
    <t>KR353601GG96</t>
  </si>
  <si>
    <t>경기주택도시공사26-09-145(녹)</t>
  </si>
  <si>
    <t>KR380803AG91</t>
  </si>
  <si>
    <t>한국수출입금융2609자-할인-273</t>
  </si>
  <si>
    <t>KR6005941G99</t>
  </si>
  <si>
    <t>엔에이치투자78-1</t>
  </si>
  <si>
    <t>KR6005942G98</t>
  </si>
  <si>
    <t>엔에이치투자78-2</t>
  </si>
  <si>
    <t>KR6029884G98</t>
  </si>
  <si>
    <t>현대캐피탈2111-1</t>
  </si>
  <si>
    <t>KR6097243G91</t>
  </si>
  <si>
    <t>엔에이치농협캐피탈270-3</t>
  </si>
  <si>
    <t>KR6097244G90</t>
  </si>
  <si>
    <t>엔에이치농협캐피탈270-4</t>
  </si>
  <si>
    <t>KR6097246G98</t>
  </si>
  <si>
    <t>엔에이치농협캐피탈270-6</t>
  </si>
  <si>
    <t>KR6140176G90</t>
  </si>
  <si>
    <t>케이비국민카드456-2</t>
  </si>
  <si>
    <t>KR6140177G99</t>
  </si>
  <si>
    <t>케이비국민카드456-3</t>
  </si>
  <si>
    <t>KR6145768G93</t>
  </si>
  <si>
    <t>BNK캐피탈396-8</t>
  </si>
  <si>
    <t>KRZF095237G9</t>
  </si>
  <si>
    <t>KRZF095238G9</t>
  </si>
  <si>
    <t>KRZF095239G9</t>
  </si>
  <si>
    <t>KRZF09523AG9</t>
  </si>
  <si>
    <t>KR6004948G95</t>
  </si>
  <si>
    <t>004948</t>
  </si>
  <si>
    <t>하나은행49-09이3갑-17</t>
  </si>
  <si>
    <t>KR6033664E15</t>
  </si>
  <si>
    <t>우리금융캐피탈494-4</t>
  </si>
  <si>
    <t>KRZE03901G9J</t>
  </si>
  <si>
    <t>KR380804AG90</t>
  </si>
  <si>
    <t>80804A</t>
  </si>
  <si>
    <t>한국수출입금융2609카-할인-122</t>
  </si>
  <si>
    <t>KR380701GG98</t>
  </si>
  <si>
    <t>수산금융채권(중앙회)28-09이표24-21호</t>
  </si>
  <si>
    <t>KRZS08986021</t>
  </si>
  <si>
    <t>롯데렌탈 20260921-60-3(단)</t>
  </si>
  <si>
    <t>KRZE01101G9N</t>
  </si>
  <si>
    <t>KRZS0306167N</t>
  </si>
  <si>
    <t>S03061</t>
  </si>
  <si>
    <t>교보증권 20260922-30-4(단)</t>
  </si>
  <si>
    <t>KR6136301BB5</t>
  </si>
  <si>
    <t>알씨아이파이낸셜99</t>
  </si>
  <si>
    <t>003453</t>
  </si>
  <si>
    <t>KRZF09523RG9</t>
  </si>
  <si>
    <t>KRZF09523QG9</t>
  </si>
  <si>
    <t>KRZF09523NG9</t>
  </si>
  <si>
    <t>KRZF09523MG9</t>
  </si>
  <si>
    <t>KRZF09523SG9</t>
  </si>
  <si>
    <t>KRZF09523PG9</t>
  </si>
  <si>
    <t>KR102701GG96</t>
  </si>
  <si>
    <t>외평채권03750-2709(26-9)</t>
  </si>
  <si>
    <t>KR2001011G97</t>
  </si>
  <si>
    <t>서울특별시채권2026-5</t>
  </si>
  <si>
    <t>KR2001021G95</t>
  </si>
  <si>
    <t>서울특별시채권2026-6</t>
  </si>
  <si>
    <t>KR310102GG90</t>
  </si>
  <si>
    <t>통안04150-2909-03</t>
  </si>
  <si>
    <t>KR310214GG95</t>
  </si>
  <si>
    <t>산금26신이0106-0917-1</t>
  </si>
  <si>
    <t>KR310215GG94</t>
  </si>
  <si>
    <t>산금26신이0300-0918-1</t>
  </si>
  <si>
    <t>KR310216GG93</t>
  </si>
  <si>
    <t>산금26신이0106-0921-1</t>
  </si>
  <si>
    <t>KR310217GG92</t>
  </si>
  <si>
    <t>산금26신이0206-0921-2</t>
  </si>
  <si>
    <t>KR310218GG91</t>
  </si>
  <si>
    <t>첨단채(정부보증)26이표0400-0921-1</t>
  </si>
  <si>
    <t>KR310220GG97</t>
  </si>
  <si>
    <t>산금26신이0300-0922-2</t>
  </si>
  <si>
    <t>KR310502AG92</t>
  </si>
  <si>
    <t>기업은행(신)2609할1A-18</t>
  </si>
  <si>
    <t>KR310502GG96</t>
  </si>
  <si>
    <t>기업은행(신)2609이2A-22</t>
  </si>
  <si>
    <t>KR310503AG91</t>
  </si>
  <si>
    <t>기업은행(단)2609할273A-21</t>
  </si>
  <si>
    <t>KR310504AG90</t>
  </si>
  <si>
    <t>기업은행(신)2609할1A-22</t>
  </si>
  <si>
    <t>KR350110GG96</t>
  </si>
  <si>
    <t>한국전력1623</t>
  </si>
  <si>
    <t>KR350111GG95</t>
  </si>
  <si>
    <t>한국전력1624</t>
  </si>
  <si>
    <t>KR350112GG94</t>
  </si>
  <si>
    <t>한국전력1625</t>
  </si>
  <si>
    <t>KR350113GG93</t>
  </si>
  <si>
    <t>한국전력1626</t>
  </si>
  <si>
    <t>KR350114GG92</t>
  </si>
  <si>
    <t>한국전력1627</t>
  </si>
  <si>
    <t>KR350115GG91</t>
  </si>
  <si>
    <t>한국전력1628</t>
  </si>
  <si>
    <t>KR350701GG91</t>
  </si>
  <si>
    <t>도로공사1018</t>
  </si>
  <si>
    <t>KR350901GG99</t>
  </si>
  <si>
    <t>한국수자원공사297(녹)</t>
  </si>
  <si>
    <t>KR351605GG96</t>
  </si>
  <si>
    <t>중소벤처기업진흥채권955(사)</t>
  </si>
  <si>
    <t>KR351606GG95</t>
  </si>
  <si>
    <t>중소벤처기업진흥채권956(사)</t>
  </si>
  <si>
    <t>KR352503GG97</t>
  </si>
  <si>
    <t>자산관리공사제169회(사)</t>
  </si>
  <si>
    <t>KR354427GG96</t>
  </si>
  <si>
    <t>주택금융공사304(사)</t>
  </si>
  <si>
    <t>KR354602GG93</t>
  </si>
  <si>
    <t>한국철도공사289</t>
  </si>
  <si>
    <t>KR354801GG92</t>
  </si>
  <si>
    <t>서울주택도시개발공사203(사)</t>
  </si>
  <si>
    <t>KR356003GG93</t>
  </si>
  <si>
    <t>한국장학재단26-30(사)</t>
  </si>
  <si>
    <t>KR356401GG91</t>
  </si>
  <si>
    <t>광해광업공단30</t>
  </si>
  <si>
    <t>KR380813GG93</t>
  </si>
  <si>
    <t>한국수출입금융2609차-이표-2</t>
  </si>
  <si>
    <t>KR380814GG92</t>
  </si>
  <si>
    <t>공급망안정화기금2609사-이표-2</t>
  </si>
  <si>
    <t>KR380815GG91</t>
  </si>
  <si>
    <t>한국수출입금융2609타-이표-3</t>
  </si>
  <si>
    <t>KR6000015G91</t>
  </si>
  <si>
    <t>신한은행30-09-할-9M-B</t>
  </si>
  <si>
    <t>KR6000016G90</t>
  </si>
  <si>
    <t>신한은행30-09-이-2-A</t>
  </si>
  <si>
    <t>KR6000036G96</t>
  </si>
  <si>
    <t>우리은행30-09-할인9M-갑-18</t>
  </si>
  <si>
    <t>KR6008274G90</t>
  </si>
  <si>
    <t>산은캐피탈794-4</t>
  </si>
  <si>
    <t>KR6019458G95</t>
  </si>
  <si>
    <t>아이비케이캐피탈361-2</t>
  </si>
  <si>
    <t>KR601980FG90</t>
  </si>
  <si>
    <t>하나캐피탈493-3</t>
  </si>
  <si>
    <t>KR6021962G90</t>
  </si>
  <si>
    <t>케이비캐피탈589-2(녹)</t>
  </si>
  <si>
    <t>KR6021963G99</t>
  </si>
  <si>
    <t>케이비캐피탈589-3(녹)</t>
  </si>
  <si>
    <t>KR6021964G98</t>
  </si>
  <si>
    <t>케이비캐피탈589-4</t>
  </si>
  <si>
    <t>KR602978AG97</t>
  </si>
  <si>
    <t>삼성카드2912</t>
  </si>
  <si>
    <t>KR6029886G96</t>
  </si>
  <si>
    <t>현대캐피탈2113</t>
  </si>
  <si>
    <t>KR6029887G95</t>
  </si>
  <si>
    <t>현대캐피탈2114</t>
  </si>
  <si>
    <t>KR6030627G98</t>
  </si>
  <si>
    <t>롯데카드598-1</t>
  </si>
  <si>
    <t>KR6030628G97</t>
  </si>
  <si>
    <t>롯데카드598-2</t>
  </si>
  <si>
    <t>KR6032717G95</t>
  </si>
  <si>
    <t>신한카드2306-1</t>
  </si>
  <si>
    <t>KR603271AG99</t>
  </si>
  <si>
    <t>신한카드2307-2</t>
  </si>
  <si>
    <t>KR6055552G94</t>
  </si>
  <si>
    <t>신한금융지주191-1</t>
  </si>
  <si>
    <t>KR6055553G93</t>
  </si>
  <si>
    <t>신한금융지주191-2</t>
  </si>
  <si>
    <t>KR6060007G95</t>
  </si>
  <si>
    <t>국민은행4609이표일(03)3-16</t>
  </si>
  <si>
    <t>KR6060008G94</t>
  </si>
  <si>
    <t>국민은행4609할인일9M-17</t>
  </si>
  <si>
    <t>KR6060009G93</t>
  </si>
  <si>
    <t>국민은행4609이표일(03)1.5-18</t>
  </si>
  <si>
    <t>KR606000AG90</t>
  </si>
  <si>
    <t>국민은행4609할인일10M-21</t>
  </si>
  <si>
    <t>KR6065908G94</t>
  </si>
  <si>
    <t>현대카드972-2</t>
  </si>
  <si>
    <t>KR6065909G93</t>
  </si>
  <si>
    <t>현대카드972-3</t>
  </si>
  <si>
    <t>KR6079319G98</t>
  </si>
  <si>
    <t>JB 우리캐피탈572-2</t>
  </si>
  <si>
    <t>KR6095922G93</t>
  </si>
  <si>
    <t>현대커머셜585-2</t>
  </si>
  <si>
    <t>KR6138101G94</t>
  </si>
  <si>
    <t>SK지오센트릭26-1</t>
  </si>
  <si>
    <t>KR6138102G93</t>
  </si>
  <si>
    <t>SK지오센트릭26-2</t>
  </si>
  <si>
    <t>KR6140178G98</t>
  </si>
  <si>
    <t>케이비국민카드457-1</t>
  </si>
  <si>
    <t>KR6140179G97</t>
  </si>
  <si>
    <t>케이비국민카드457-2</t>
  </si>
  <si>
    <t>KR6166261G91</t>
  </si>
  <si>
    <t>농협금융지주59-1</t>
  </si>
  <si>
    <t>KR6166262G90</t>
  </si>
  <si>
    <t>농협금융지주59-2</t>
  </si>
  <si>
    <t>KR6205493G97</t>
  </si>
  <si>
    <t>하나카드309-1</t>
  </si>
  <si>
    <t>KR6214341G93</t>
  </si>
  <si>
    <t>한국투자캐피탈145-1</t>
  </si>
  <si>
    <t>KR6395402G96</t>
  </si>
  <si>
    <t>에스케이리츠8-2</t>
  </si>
  <si>
    <t>KR6008277DB8</t>
  </si>
  <si>
    <t>008277</t>
  </si>
  <si>
    <t>산은캐피탈720-4</t>
  </si>
  <si>
    <t>KR601980NE19</t>
  </si>
  <si>
    <t>01980N</t>
  </si>
  <si>
    <t>하나캐피탈419-3</t>
  </si>
  <si>
    <t>KRZE03901G9W</t>
  </si>
  <si>
    <t>경남 서울영업부 20260929-122-1</t>
  </si>
  <si>
    <t>KR381101GG92</t>
  </si>
  <si>
    <t>농업금융채권(중앙회)2026-9이2Y-A</t>
  </si>
  <si>
    <t>KR6097242G43</t>
  </si>
  <si>
    <t>엔에이치농협캐피탈263-2</t>
  </si>
  <si>
    <t>KRZF019453G9</t>
  </si>
  <si>
    <t>F01945</t>
  </si>
  <si>
    <t>아이비케이캐피탈 20260907-273-3</t>
  </si>
  <si>
    <t>KRZF019454G9</t>
  </si>
  <si>
    <t>아이비케이캐피탈 20260907-273-4</t>
  </si>
  <si>
    <t>KRZE08402G9X</t>
  </si>
  <si>
    <t>국고03625-2809(26-7)</t>
  </si>
  <si>
    <t>KR6145767EB0</t>
  </si>
  <si>
    <t>145767</t>
  </si>
  <si>
    <t>BNK캐피탈367-1</t>
  </si>
  <si>
    <t>KRZF105406G9</t>
  </si>
  <si>
    <t>F10540</t>
  </si>
  <si>
    <t>부산롯데호텔(CP)</t>
  </si>
  <si>
    <t>KRZF105407G9</t>
  </si>
  <si>
    <t>KRZF02978GG9</t>
  </si>
  <si>
    <t>F02978</t>
  </si>
  <si>
    <t>삼성카드(CP)</t>
  </si>
  <si>
    <t>KRZF02978FG9</t>
  </si>
  <si>
    <t>KR6021962F18</t>
  </si>
  <si>
    <t>케이비캐피탈551-2</t>
  </si>
  <si>
    <t>KRZE08401GA1</t>
  </si>
  <si>
    <t>KRZE08801GA1</t>
  </si>
  <si>
    <t>신한 자금부 20261001-84-1</t>
  </si>
  <si>
    <t>016362</t>
  </si>
  <si>
    <t>KR6079312F47</t>
  </si>
  <si>
    <t>JB 우리캐피탈533-2</t>
  </si>
  <si>
    <t>01980A</t>
  </si>
  <si>
    <t>KR6079317E92</t>
  </si>
  <si>
    <t>079317</t>
  </si>
  <si>
    <t>JB 우리캐피탈521-2</t>
  </si>
  <si>
    <t>KR101501DG93</t>
  </si>
  <si>
    <t>국민주택1종26-09</t>
  </si>
  <si>
    <t>KR2044022G94</t>
  </si>
  <si>
    <t>경기지역개발26-09</t>
  </si>
  <si>
    <t>KR310221GG96</t>
  </si>
  <si>
    <t>산금26신이0200-0923-1</t>
  </si>
  <si>
    <t>KR310223GG94</t>
  </si>
  <si>
    <t>산금26신이0300-0929-1</t>
  </si>
  <si>
    <t>KR310501AGA7</t>
  </si>
  <si>
    <t>기업은행(단)2610할273A-01</t>
  </si>
  <si>
    <t>KR310503GG95</t>
  </si>
  <si>
    <t>기업은행(신)2609이2A-23</t>
  </si>
  <si>
    <t>KR310504GG94</t>
  </si>
  <si>
    <t>기업은행(신)2609이1.5A-23</t>
  </si>
  <si>
    <t>KR310505AG99</t>
  </si>
  <si>
    <t>기업은행(신)2609할1A-23</t>
  </si>
  <si>
    <t>KR350101GGA4</t>
  </si>
  <si>
    <t>한국전력1629</t>
  </si>
  <si>
    <t>KR350102GGA2</t>
  </si>
  <si>
    <t>한국전력1631</t>
  </si>
  <si>
    <t>KR350103GGA0</t>
  </si>
  <si>
    <t>한국전력1630</t>
  </si>
  <si>
    <t>KR351601GGA2</t>
  </si>
  <si>
    <t>중소벤처기업진흥채권957(사)</t>
  </si>
  <si>
    <t>KR352201GG92</t>
  </si>
  <si>
    <t>인천국제공항공사214</t>
  </si>
  <si>
    <t>KR352504GG96</t>
  </si>
  <si>
    <t>자산관리공사제171회(사)</t>
  </si>
  <si>
    <t>KR356101DG97</t>
  </si>
  <si>
    <t>토지주택채권(용지)26-09</t>
  </si>
  <si>
    <t>KR356103DG95</t>
  </si>
  <si>
    <t>토지주택채권(용지3)26-09</t>
  </si>
  <si>
    <t>KR380805AG99</t>
  </si>
  <si>
    <t>한국수출입금융2609파-할인-212</t>
  </si>
  <si>
    <t>KR381001GGA9</t>
  </si>
  <si>
    <t>농업금융채권(은행)2026-10이9M-A</t>
  </si>
  <si>
    <t>농금채(중앙회)2026-9이2Y-A</t>
  </si>
  <si>
    <t>KR6000017G99</t>
  </si>
  <si>
    <t>신한은행30-09-할-9M-C</t>
  </si>
  <si>
    <t>KR6000018G98</t>
  </si>
  <si>
    <t>신한은행30-09-할-10M-A</t>
  </si>
  <si>
    <t>KR6000031GA2</t>
  </si>
  <si>
    <t>우리은행30-10-할인9M-갑-01</t>
  </si>
  <si>
    <t>KR6004941GA8</t>
  </si>
  <si>
    <t>하나은행49-10이1갑-01</t>
  </si>
  <si>
    <t>KR601945AG99</t>
  </si>
  <si>
    <t>아이비케이캐피탈362-2</t>
  </si>
  <si>
    <t>KR6023787G99</t>
  </si>
  <si>
    <t>신한캐피탈536-2</t>
  </si>
  <si>
    <t>KR602978FG92</t>
  </si>
  <si>
    <t>삼성카드2917</t>
  </si>
  <si>
    <t>KR602988BG94</t>
  </si>
  <si>
    <t>현대캐피탈2116-4</t>
  </si>
  <si>
    <t>KR606000CG98</t>
  </si>
  <si>
    <t>국민은행4609할인일9M-23</t>
  </si>
  <si>
    <t>KR6095923G92</t>
  </si>
  <si>
    <t>현대커머셜586-1</t>
  </si>
  <si>
    <t>KR6205496G94</t>
  </si>
  <si>
    <t>하나카드310-1</t>
  </si>
  <si>
    <t>KR6205497G93</t>
  </si>
  <si>
    <t>하나카드310-2</t>
  </si>
  <si>
    <t>KRZFA8019GGA</t>
  </si>
  <si>
    <t>FA8019</t>
  </si>
  <si>
    <t>에이치씨디제십사차(CP)</t>
  </si>
  <si>
    <t>KRZFA8019FGA</t>
  </si>
  <si>
    <t>KRZFA8019HGA</t>
  </si>
  <si>
    <t>KRZF103342GA</t>
  </si>
  <si>
    <t>KRZF103344GA</t>
  </si>
  <si>
    <t>KRZF103343GA</t>
  </si>
  <si>
    <t>KRZF103345GA</t>
  </si>
  <si>
    <t>KR6167161F18</t>
  </si>
  <si>
    <t>167161</t>
  </si>
  <si>
    <t>벤츠파이낸셜44</t>
  </si>
  <si>
    <t>KRZS42059175</t>
  </si>
  <si>
    <t>키움에프앤아이 20261007-92-2(단)</t>
  </si>
  <si>
    <t>373222</t>
  </si>
  <si>
    <t>KR6000881F28</t>
  </si>
  <si>
    <t>000881</t>
  </si>
  <si>
    <t>한화252-1</t>
  </si>
  <si>
    <t>031321</t>
  </si>
  <si>
    <t>KR6105562GA0</t>
  </si>
  <si>
    <t>KB금융지주66-2</t>
  </si>
  <si>
    <t>한국전력공사채권1584</t>
  </si>
  <si>
    <t>KR6046296FA9</t>
  </si>
  <si>
    <t>046296</t>
  </si>
  <si>
    <t>엠지캐피탈389-1</t>
  </si>
  <si>
    <t>KR6063262C10</t>
  </si>
  <si>
    <t>063262</t>
  </si>
  <si>
    <t>포스코인터내셔널 30-2</t>
  </si>
  <si>
    <t>KR6101182C23</t>
  </si>
  <si>
    <t>101182</t>
  </si>
  <si>
    <t>호텔롯데67-2</t>
  </si>
  <si>
    <t>KR6029693F17</t>
  </si>
  <si>
    <t>롯데캐피탈473-3</t>
  </si>
  <si>
    <t>KR6097242EB2</t>
  </si>
  <si>
    <t>엔에이치농협캐피탈238-2</t>
  </si>
  <si>
    <t>KR381102GGA5</t>
  </si>
  <si>
    <t>81102G</t>
  </si>
  <si>
    <t>농금채(중앙회)2026-10이3Y-B</t>
  </si>
  <si>
    <t>KR6205491GA1</t>
  </si>
  <si>
    <t>하나카드311-1</t>
  </si>
  <si>
    <t>KR601980AG53</t>
  </si>
  <si>
    <t>하나캐피탈481-3</t>
  </si>
  <si>
    <t>KRZS0078P045</t>
  </si>
  <si>
    <t>트루프렌드상생제일차 20261012-29-3(단)</t>
  </si>
  <si>
    <t>KR6214342F44</t>
  </si>
  <si>
    <t>한국투자캐피탈126-2</t>
  </si>
  <si>
    <t>KRZF104775GA</t>
  </si>
  <si>
    <t>F10477</t>
  </si>
  <si>
    <t>아이비케이투자증권(CP)</t>
  </si>
  <si>
    <t>KRZF104776GA</t>
  </si>
  <si>
    <t>KRZF030612GN</t>
  </si>
  <si>
    <t>교보증권(CP)</t>
  </si>
  <si>
    <t>KRZF030611GN</t>
  </si>
  <si>
    <t>KRZF104778GA</t>
  </si>
  <si>
    <t>KRZF104777GA</t>
  </si>
  <si>
    <t>KR6010131GA8</t>
  </si>
  <si>
    <t>010131</t>
  </si>
  <si>
    <t>고려아연14</t>
  </si>
  <si>
    <t>KRZS10334772</t>
  </si>
  <si>
    <t>S10334</t>
  </si>
  <si>
    <t>대신에프앤아이 20261014-92-6(단)</t>
  </si>
  <si>
    <t>003451</t>
  </si>
  <si>
    <t>국고채권03500-2906(26-5)</t>
  </si>
  <si>
    <t>KR6176942GA8</t>
  </si>
  <si>
    <t>아이엠캐피탈157-2</t>
  </si>
  <si>
    <t>KR310202GGA9</t>
  </si>
  <si>
    <t>산금26신이0200-1002-2</t>
  </si>
  <si>
    <t>KR310203GGA7</t>
  </si>
  <si>
    <t>첨단채(정부보증)26이표0100-1013-1</t>
  </si>
  <si>
    <t>KR310204GGA5</t>
  </si>
  <si>
    <t>산금26신이0200-1013-1</t>
  </si>
  <si>
    <t>KR310501GGA4</t>
  </si>
  <si>
    <t>기업은행(신)2610이2A-12(사)</t>
  </si>
  <si>
    <t>KR310502AGA5</t>
  </si>
  <si>
    <t>기업은행(단)2610할304A-12</t>
  </si>
  <si>
    <t>KR350104GGA8</t>
  </si>
  <si>
    <t>한국전력1632</t>
  </si>
  <si>
    <t>KR350105GGA5</t>
  </si>
  <si>
    <t>한국전력1633</t>
  </si>
  <si>
    <t>KR350106GGA3</t>
  </si>
  <si>
    <t>한국전력1634</t>
  </si>
  <si>
    <t>KR350701GGA1</t>
  </si>
  <si>
    <t>도로공사1020</t>
  </si>
  <si>
    <t>KR350702GGA9</t>
  </si>
  <si>
    <t>도로공사1021</t>
  </si>
  <si>
    <t>KR350703GGA7</t>
  </si>
  <si>
    <t>도로공사1022</t>
  </si>
  <si>
    <t>KR350704GGA5</t>
  </si>
  <si>
    <t>도로공사1023</t>
  </si>
  <si>
    <t>KR351602GGA0</t>
  </si>
  <si>
    <t>중소벤처기업진흥채권958(사)</t>
  </si>
  <si>
    <t>KR352501GGA3</t>
  </si>
  <si>
    <t>자산관리공사제172회(사)</t>
  </si>
  <si>
    <t>KR352701GGA9</t>
  </si>
  <si>
    <t>국가철도공단채권457</t>
  </si>
  <si>
    <t>KR354401GGA4</t>
  </si>
  <si>
    <t>주택금융공사305(사)</t>
  </si>
  <si>
    <t>KR354402GGA2</t>
  </si>
  <si>
    <t>주택금융공사306(사)</t>
  </si>
  <si>
    <t>KR354403GGA0</t>
  </si>
  <si>
    <t>주택금융공사307(사)</t>
  </si>
  <si>
    <t>KR354601GGA9</t>
  </si>
  <si>
    <t>한국철도공사290</t>
  </si>
  <si>
    <t>KR354602GGA7</t>
  </si>
  <si>
    <t>한국철도공사291</t>
  </si>
  <si>
    <t>KR356001GGA0</t>
  </si>
  <si>
    <t>한국장학재단26-32(사)</t>
  </si>
  <si>
    <t>KR356101GGA8</t>
  </si>
  <si>
    <t>토지주택채권635</t>
  </si>
  <si>
    <t>KR356102GGA6</t>
  </si>
  <si>
    <t>토지주택채권636</t>
  </si>
  <si>
    <t>KR356103GGA4</t>
  </si>
  <si>
    <t>토지주택채권637</t>
  </si>
  <si>
    <t>KR356104GGA2</t>
  </si>
  <si>
    <t>토지주택채권638</t>
  </si>
  <si>
    <t>KR380802AGA4</t>
  </si>
  <si>
    <t>한국수출입금융2610마-할인-182</t>
  </si>
  <si>
    <t>KR381002GGA7</t>
  </si>
  <si>
    <t>농업금융채권(은행)2026-10이8M-B</t>
  </si>
  <si>
    <t>KR381101GGA7</t>
  </si>
  <si>
    <t>농금채(중앙회)2026-10이2Y-A</t>
  </si>
  <si>
    <t>KR381103GGA3</t>
  </si>
  <si>
    <t>농금채(중앙회)2026-10이3Y-C</t>
  </si>
  <si>
    <t>KR6000033GA8</t>
  </si>
  <si>
    <t>우리은행30-10-할인9M-갑-06</t>
  </si>
  <si>
    <t>KR6000034GA6</t>
  </si>
  <si>
    <t>우리은행30-10-이표1.25-갑-08</t>
  </si>
  <si>
    <t>KR6000035GA3</t>
  </si>
  <si>
    <t>우리은행30-10-할인9M-갑-08</t>
  </si>
  <si>
    <t>KR6000036GA1</t>
  </si>
  <si>
    <t>우리은행30-10-이표1.5-갑-12</t>
  </si>
  <si>
    <t>KR6004943GA4</t>
  </si>
  <si>
    <t>하나은행49-10이0.75갑-06</t>
  </si>
  <si>
    <t>KR6004944GA2</t>
  </si>
  <si>
    <t>하나은행49-10이1갑-08</t>
  </si>
  <si>
    <t>KR6004946GA7</t>
  </si>
  <si>
    <t>하나은행49-10이0.75갑12</t>
  </si>
  <si>
    <t>KR6005281GA8</t>
  </si>
  <si>
    <t>부산은행2026-10할9M-08</t>
  </si>
  <si>
    <t>KR6008271GA6</t>
  </si>
  <si>
    <t>산은캐피탈795-1</t>
  </si>
  <si>
    <t>KR6008561GA0</t>
  </si>
  <si>
    <t>메리츠증권2610-1</t>
  </si>
  <si>
    <t>KR6023781GA5</t>
  </si>
  <si>
    <t>신한캐피탈537-1</t>
  </si>
  <si>
    <t>KR6023787GA2</t>
  </si>
  <si>
    <t>신한캐피탈537-7</t>
  </si>
  <si>
    <t>KR6023788GA0</t>
  </si>
  <si>
    <t>신한캐피탈537-8</t>
  </si>
  <si>
    <t>KR6029781GA9</t>
  </si>
  <si>
    <t>삼성카드2918</t>
  </si>
  <si>
    <t>KR6030621GA4</t>
  </si>
  <si>
    <t>롯데카드599-1</t>
  </si>
  <si>
    <t>KR6030626GA3</t>
  </si>
  <si>
    <t>롯데카드599-8</t>
  </si>
  <si>
    <t>KR6030629GA7</t>
  </si>
  <si>
    <t>롯데카드599-6(녹)</t>
  </si>
  <si>
    <t>KR6033661GA7</t>
  </si>
  <si>
    <t>우리금융캐피탈559-1</t>
  </si>
  <si>
    <t>KR6034731GA7</t>
  </si>
  <si>
    <t>SK319-1</t>
  </si>
  <si>
    <t>KR6034732GA5</t>
  </si>
  <si>
    <t>SK319-2</t>
  </si>
  <si>
    <t>KR6039091GA1</t>
  </si>
  <si>
    <t>현대트랜시스51-1</t>
  </si>
  <si>
    <t>KR6039092GA9</t>
  </si>
  <si>
    <t>현대트랜시스51-2</t>
  </si>
  <si>
    <t>KR6060001GA2</t>
  </si>
  <si>
    <t>국민은행4610이표일(03)1-13</t>
  </si>
  <si>
    <t>KR6065903GA4</t>
  </si>
  <si>
    <t>현대카드974-3</t>
  </si>
  <si>
    <t>KR6071051GA4</t>
  </si>
  <si>
    <t>한국투자금융지주42-1</t>
  </si>
  <si>
    <t>KR6071052GA2</t>
  </si>
  <si>
    <t>한국투자금융지주42-2</t>
  </si>
  <si>
    <t>KR6079312GA2</t>
  </si>
  <si>
    <t>JB 우리캐피탈573-2</t>
  </si>
  <si>
    <t>KR6079313GA0</t>
  </si>
  <si>
    <t>JB 우리캐피탈573-3</t>
  </si>
  <si>
    <t>KR6095921GA0</t>
  </si>
  <si>
    <t>현대커머셜587-1</t>
  </si>
  <si>
    <t>KR6105561GA2</t>
  </si>
  <si>
    <t>KB금융지주66-1</t>
  </si>
  <si>
    <t>KR6140171GA7</t>
  </si>
  <si>
    <t>케이비국민카드458-1</t>
  </si>
  <si>
    <t>KR6205492GA9</t>
  </si>
  <si>
    <t>하나카드311-2</t>
  </si>
  <si>
    <t>008271</t>
  </si>
  <si>
    <t>KR6136301E23</t>
  </si>
  <si>
    <t>알씨아이파이낸셜121</t>
  </si>
  <si>
    <t>KRZS02508026</t>
  </si>
  <si>
    <t>하나에프앤아이 20261015-92-1(단)</t>
  </si>
  <si>
    <t>KR6029788GA4</t>
  </si>
  <si>
    <t>029788</t>
  </si>
  <si>
    <t>삼성카드2925</t>
  </si>
  <si>
    <t>000111</t>
  </si>
  <si>
    <t>KR6169372GA7</t>
  </si>
  <si>
    <t>메리츠캐피탈307-2</t>
  </si>
  <si>
    <t>KR6029785GA0</t>
  </si>
  <si>
    <t>029785</t>
  </si>
  <si>
    <t>삼성카드2922</t>
  </si>
  <si>
    <t>KR354801GGA5</t>
  </si>
  <si>
    <t>54801G</t>
  </si>
  <si>
    <t>서울주택도시개발공사204(녹)</t>
  </si>
  <si>
    <t>KR6420591F60</t>
  </si>
  <si>
    <t>420591</t>
  </si>
  <si>
    <t>키움에프앤아이7-1</t>
  </si>
  <si>
    <t>033668</t>
  </si>
  <si>
    <t>10507G</t>
  </si>
  <si>
    <t>중소기업은행(신)2505이3A-21(사)</t>
  </si>
  <si>
    <t>KRZE08801GAG</t>
  </si>
  <si>
    <t>신한 자금부 20261016-364-1</t>
  </si>
  <si>
    <t>KR350802GGA7</t>
  </si>
  <si>
    <t>한국가스공사576</t>
  </si>
  <si>
    <t>KR351603GGA8</t>
  </si>
  <si>
    <t>중소벤처기업진흥채권959(사)</t>
  </si>
  <si>
    <t>KR352201GGA0</t>
  </si>
  <si>
    <t>인천국제공항공사215</t>
  </si>
  <si>
    <t>KR6019455GA2</t>
  </si>
  <si>
    <t>아이비케이캐피탈363-5</t>
  </si>
  <si>
    <t>KR310101GGA3</t>
  </si>
  <si>
    <t>통안03860-2810-02</t>
  </si>
  <si>
    <t>KR310205GGA2</t>
  </si>
  <si>
    <t>산금26신이0206-1014-1</t>
  </si>
  <si>
    <t>KR310503AGA3</t>
  </si>
  <si>
    <t>기업은행(단)2610할304A-15</t>
  </si>
  <si>
    <t>KR350107GGA1</t>
  </si>
  <si>
    <t>한국전력1635</t>
  </si>
  <si>
    <t>KR350108GGA9</t>
  </si>
  <si>
    <t>한국전력1636</t>
  </si>
  <si>
    <t>KR350705GGA2</t>
  </si>
  <si>
    <t>도로공사1024</t>
  </si>
  <si>
    <t>KR350706GGA0</t>
  </si>
  <si>
    <t>도로공사1025</t>
  </si>
  <si>
    <t>KR350801GGA9</t>
  </si>
  <si>
    <t>한국가스공사575</t>
  </si>
  <si>
    <t>KR350901GGA7</t>
  </si>
  <si>
    <t>한국수자원공사298</t>
  </si>
  <si>
    <t>KR354301GGA6</t>
  </si>
  <si>
    <t>인천도시공사277(사)</t>
  </si>
  <si>
    <t>KR354302GGA4</t>
  </si>
  <si>
    <t>인천도시공사278(사)</t>
  </si>
  <si>
    <t>KR354404GGA8</t>
  </si>
  <si>
    <t>주택금융공사308(사)</t>
  </si>
  <si>
    <t>KR380803AGA2</t>
  </si>
  <si>
    <t>한국수출입금융2610바-할인-212</t>
  </si>
  <si>
    <t>KR380804AGA0</t>
  </si>
  <si>
    <t>한국수출입금융2610사-할인-1</t>
  </si>
  <si>
    <t>KR380805GGA4</t>
  </si>
  <si>
    <t>한국수출입금융2610아-이표-3</t>
  </si>
  <si>
    <t>KR6021961GA5</t>
  </si>
  <si>
    <t>케이비캐피탈590-1</t>
  </si>
  <si>
    <t>KR6021962GA3</t>
  </si>
  <si>
    <t>케이비캐피탈590-2</t>
  </si>
  <si>
    <t>KR6021963GA1</t>
  </si>
  <si>
    <t>케이비캐피탈590-3</t>
  </si>
  <si>
    <t>KR6060002GA0</t>
  </si>
  <si>
    <t>국민은행4610할인일9M-14</t>
  </si>
  <si>
    <t>KR6060003GA8</t>
  </si>
  <si>
    <t>국민은행4610이표(03)3-14(녹)</t>
  </si>
  <si>
    <t>KR6174143GA5</t>
  </si>
  <si>
    <t>우리카드299-2</t>
  </si>
  <si>
    <t>KR6174144GA3</t>
  </si>
  <si>
    <t>우리카드299-3</t>
  </si>
  <si>
    <t>KRZF003535GA</t>
  </si>
  <si>
    <t>한화투자증권(CP)</t>
  </si>
  <si>
    <t>KRZF003536GA</t>
  </si>
  <si>
    <t>KRZE08103GAK</t>
  </si>
  <si>
    <t>E08103</t>
  </si>
  <si>
    <t>KRZF003533GA</t>
  </si>
  <si>
    <t>KRZF003534GA</t>
  </si>
  <si>
    <t>KRZS0011H047</t>
  </si>
  <si>
    <t>S0011H</t>
  </si>
  <si>
    <t>비케이씨에스제이십이차 20261020-92-2(단)</t>
  </si>
  <si>
    <t>KRZF089863GA</t>
  </si>
  <si>
    <t>F08986</t>
  </si>
  <si>
    <t>롯데렌탈(CP)</t>
  </si>
  <si>
    <t>KRZF089864GA</t>
  </si>
  <si>
    <t>KRZF089861GA</t>
  </si>
  <si>
    <t>KRZF089862GA</t>
  </si>
  <si>
    <t>KRZF089865GA</t>
  </si>
  <si>
    <t>KRZS42059177</t>
  </si>
  <si>
    <t>키움에프앤아이 20261020-92-4(단)</t>
  </si>
  <si>
    <t>KRZF089866GA</t>
  </si>
  <si>
    <t>KRZE08101GAL</t>
  </si>
  <si>
    <t>하나 금융기관영업팀 20261020-365-1</t>
  </si>
  <si>
    <t>KR606590BGA1</t>
  </si>
  <si>
    <t>현대카드975-5</t>
  </si>
  <si>
    <t>KR6028822GA2</t>
  </si>
  <si>
    <t>028822</t>
  </si>
  <si>
    <t>증권금융채권2026-3-2</t>
  </si>
  <si>
    <t>한국전력공사채권1518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</si>
</sst>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0_);[Red]\(0.00\)"/>
    <numFmt numFmtId="177" formatCode="0.000_);[Red]\(0.000\)"/>
    <numFmt numFmtId="178" formatCode="0.0%"/>
    <numFmt numFmtId="179" formatCode="#,##0.00_ "/>
    <numFmt numFmtId="180" formatCode="#,##0.0000_ "/>
    <numFmt numFmtId="181" formatCode="#,##0.00000_ 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AE5F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3" fillId="4" borderId="0" xfId="0" applyFont="1" applyFill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5" borderId="0" xfId="0" applyFont="1" applyFill="1">
      <alignment vertical="center"/>
    </xf>
    <xf numFmtId="49" fontId="4" fillId="6" borderId="0" xfId="0" applyNumberFormat="1" applyFont="1" applyFill="1">
      <alignment vertical="center"/>
    </xf>
    <xf numFmtId="49" fontId="4" fillId="7" borderId="0" xfId="0" applyNumberFormat="1" applyFont="1" applyFill="1">
      <alignment vertical="center"/>
    </xf>
    <xf numFmtId="49" fontId="4" fillId="8" borderId="0" xfId="0" applyNumberFormat="1" applyFont="1" applyFill="1">
      <alignment vertical="center"/>
    </xf>
    <xf numFmtId="49" fontId="4" fillId="9" borderId="0" xfId="0" applyNumberFormat="1" applyFont="1" applyFill="1">
      <alignment vertical="center"/>
    </xf>
    <xf numFmtId="49" fontId="4" fillId="10" borderId="0" xfId="0" applyNumberFormat="1" applyFont="1" applyFill="1">
      <alignment vertical="center"/>
    </xf>
    <xf numFmtId="49" fontId="4" fillId="11" borderId="0" xfId="0" applyNumberFormat="1" applyFont="1" applyFill="1">
      <alignment vertical="center"/>
    </xf>
    <xf numFmtId="49" fontId="4" fillId="12" borderId="0" xfId="0" applyNumberFormat="1" applyFont="1" applyFill="1">
      <alignment vertical="center"/>
    </xf>
    <xf numFmtId="49" fontId="4" fillId="13" borderId="0" xfId="0" applyNumberFormat="1" applyFont="1" applyFill="1">
      <alignment vertical="center"/>
    </xf>
    <xf numFmtId="49" fontId="4" fillId="14" borderId="0" xfId="0" applyNumberFormat="1" applyFont="1" applyFill="1">
      <alignment vertical="center"/>
    </xf>
    <xf numFmtId="49" fontId="4" fillId="15" borderId="0" xfId="0" applyNumberFormat="1" applyFont="1" applyFill="1">
      <alignment vertical="center"/>
    </xf>
    <xf numFmtId="49" fontId="4" fillId="16" borderId="0" xfId="0" applyNumberFormat="1" applyFont="1" applyFill="1">
      <alignment vertical="center"/>
    </xf>
    <xf numFmtId="49" fontId="4" fillId="3" borderId="0" xfId="0" applyNumberFormat="1" applyFont="1" applyFill="1">
      <alignment vertical="center"/>
    </xf>
    <xf numFmtId="14" fontId="4" fillId="3" borderId="0" xfId="0" applyNumberFormat="1" applyFont="1" applyFill="1">
      <alignment vertical="center"/>
    </xf>
    <xf numFmtId="49" fontId="4" fillId="2" borderId="0" xfId="0" applyNumberFormat="1" applyFont="1" applyFill="1">
      <alignment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4" fillId="10" borderId="0" xfId="0" applyNumberFormat="1" applyFont="1" applyFill="1" applyAlignment="1">
      <alignment horizontal="center" vertical="center"/>
    </xf>
    <xf numFmtId="176" fontId="4" fillId="9" borderId="0" xfId="0" applyNumberFormat="1" applyFont="1" applyFill="1" applyAlignment="1">
      <alignment horizontal="center" vertical="center"/>
    </xf>
    <xf numFmtId="176" fontId="4" fillId="11" borderId="0" xfId="0" applyNumberFormat="1" applyFont="1" applyFill="1" applyAlignment="1">
      <alignment horizontal="center" vertical="center"/>
    </xf>
    <xf numFmtId="176" fontId="4" fillId="8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4" fillId="7" borderId="0" xfId="0" applyNumberFormat="1" applyFont="1" applyFill="1" applyAlignment="1">
      <alignment horizontal="right" vertical="center"/>
    </xf>
    <xf numFmtId="176" fontId="3" fillId="4" borderId="0" xfId="0" applyNumberFormat="1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176" fontId="4" fillId="15" borderId="0" xfId="0" applyNumberFormat="1" applyFont="1" applyFill="1" applyAlignment="1">
      <alignment horizontal="center" vertical="center"/>
    </xf>
    <xf numFmtId="176" fontId="4" fillId="16" borderId="0" xfId="0" applyNumberFormat="1" applyFont="1" applyFill="1" applyAlignment="1">
      <alignment horizontal="center" vertical="center"/>
    </xf>
    <xf numFmtId="176" fontId="4" fillId="14" borderId="0" xfId="0" applyNumberFormat="1" applyFont="1" applyFill="1" applyAlignment="1">
      <alignment horizontal="center" vertical="center"/>
    </xf>
    <xf numFmtId="176" fontId="4" fillId="13" borderId="0" xfId="0" applyNumberFormat="1" applyFont="1" applyFill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6" fontId="4" fillId="12" borderId="0" xfId="1" applyNumberFormat="1" applyFont="1" applyFill="1" applyAlignment="1">
      <alignment horizontal="center" vertical="center"/>
    </xf>
    <xf numFmtId="0" fontId="4" fillId="4" borderId="0" xfId="0" applyFont="1" applyFill="1">
      <alignment vertical="center"/>
    </xf>
    <xf numFmtId="176" fontId="4" fillId="4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78" fontId="4" fillId="0" borderId="0" xfId="2" applyNumberFormat="1" applyFont="1" applyAlignment="1">
      <alignment horizontal="center" vertical="center"/>
    </xf>
    <xf numFmtId="14" fontId="4" fillId="17" borderId="0" xfId="0" applyNumberFormat="1" applyFont="1" applyFill="1" applyAlignment="1">
      <alignment horizontal="center" vertical="center"/>
    </xf>
    <xf numFmtId="176" fontId="4" fillId="17" borderId="0" xfId="0" applyNumberFormat="1" applyFont="1" applyFill="1" applyAlignment="1">
      <alignment horizontal="center" vertical="center"/>
    </xf>
    <xf numFmtId="178" fontId="4" fillId="17" borderId="0" xfId="2" applyNumberFormat="1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7" borderId="0" xfId="0" applyFont="1" applyFill="1">
      <alignment vertical="center"/>
    </xf>
    <xf numFmtId="0" fontId="4" fillId="0" borderId="0" xfId="0" applyFont="1" applyFill="1">
      <alignment vertical="center"/>
    </xf>
    <xf numFmtId="14" fontId="4" fillId="0" borderId="0" xfId="0" applyNumberFormat="1" applyFont="1" applyFill="1">
      <alignment vertical="center"/>
    </xf>
    <xf numFmtId="9" fontId="4" fillId="0" borderId="0" xfId="2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7" fontId="4" fillId="17" borderId="0" xfId="0" applyNumberFormat="1" applyFont="1" applyFill="1" applyAlignment="1">
      <alignment horizontal="center" vertical="center"/>
    </xf>
    <xf numFmtId="177" fontId="4" fillId="4" borderId="0" xfId="0" applyNumberFormat="1" applyFont="1" applyFill="1">
      <alignment vertical="center"/>
    </xf>
    <xf numFmtId="177" fontId="4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6" fillId="18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79" fontId="7" fillId="0" borderId="3" xfId="0" applyNumberFormat="1" applyFont="1" applyBorder="1" applyAlignment="1">
      <alignment horizontal="right" vertical="center"/>
    </xf>
    <xf numFmtId="180" fontId="7" fillId="0" borderId="3" xfId="0" applyNumberFormat="1" applyFont="1" applyBorder="1" applyAlignment="1">
      <alignment horizontal="right" vertical="center"/>
    </xf>
    <xf numFmtId="181" fontId="7" fillId="0" borderId="3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79" fontId="7" fillId="0" borderId="4" xfId="0" applyNumberFormat="1" applyFont="1" applyBorder="1" applyAlignment="1">
      <alignment horizontal="right" vertical="center"/>
    </xf>
    <xf numFmtId="180" fontId="7" fillId="0" borderId="4" xfId="0" applyNumberFormat="1" applyFont="1" applyBorder="1" applyAlignment="1">
      <alignment horizontal="right" vertical="center"/>
    </xf>
    <xf numFmtId="181" fontId="7" fillId="0" borderId="4" xfId="0" applyNumberFormat="1" applyFont="1" applyBorder="1" applyAlignment="1">
      <alignment horizontal="right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4" fontId="6" fillId="18" borderId="1" xfId="0" applyNumberFormat="1" applyFont="1" applyFill="1" applyBorder="1" applyAlignment="1">
      <alignment horizontal="center" vertical="center"/>
    </xf>
    <xf numFmtId="14" fontId="6" fillId="18" borderId="2" xfId="0" applyNumberFormat="1" applyFont="1" applyFill="1" applyBorder="1" applyAlignment="1">
      <alignment horizontal="center" vertical="center"/>
    </xf>
    <xf numFmtId="14" fontId="4" fillId="19" borderId="0" xfId="0" applyNumberFormat="1" applyFont="1" applyFill="1">
      <alignment vertical="center"/>
    </xf>
    <xf numFmtId="0" fontId="4" fillId="19" borderId="0" xfId="0" applyFont="1" applyFill="1">
      <alignment vertical="center"/>
    </xf>
    <xf numFmtId="176" fontId="4" fillId="19" borderId="0" xfId="0" applyNumberFormat="1" applyFont="1" applyFill="1" applyAlignment="1">
      <alignment horizontal="center" vertical="center"/>
    </xf>
    <xf numFmtId="176" fontId="4" fillId="19" borderId="0" xfId="0" applyNumberFormat="1" applyFont="1" applyFill="1" applyAlignment="1">
      <alignment horizontal="right" vertical="center"/>
    </xf>
    <xf numFmtId="176" fontId="4" fillId="19" borderId="0" xfId="1" applyNumberFormat="1" applyFont="1" applyFill="1" applyAlignment="1">
      <alignment horizontal="center" vertical="center"/>
    </xf>
    <xf numFmtId="0" fontId="0" fillId="19" borderId="0" xfId="0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/>
        <stp/>
        <stp>P</stp>
        <stp>0</stp>
        <stp>BND</stp>
        <stp>KRZS49662019</stp>
        <stp>인포맥스 대분류</stp>
        <stp>46316</stp>
        <stp/>
        <tr r="CS33" s="1"/>
      </tp>
      <tp t="s">
        <v/>
        <stp/>
        <stp>P</stp>
        <stp>0</stp>
        <stp>BND</stp>
        <stp>KRZS49313040</stp>
        <stp>인포맥스 대분류</stp>
        <stp>46316</stp>
        <stp/>
        <tr r="CS11" s="1"/>
      </tp>
      <tp t="s">
        <v>기타금융채</v>
        <stp/>
        <stp>P</stp>
        <stp>0</stp>
        <stp>BND</stp>
        <stp>KR6095927FC5</stp>
        <stp>인포맥스 중분류</stp>
        <stp>46316</stp>
        <stp/>
        <tr r="N156" s="1"/>
      </tp>
      <tp t="s">
        <v>카드</v>
        <stp/>
        <stp>P</stp>
        <stp>0</stp>
        <stp>BND</stp>
        <stp>KR6065901FB8</stp>
        <stp>인포맥스 중분류</stp>
        <stp>46316</stp>
        <stp/>
        <tr r="CT55" s="1"/>
      </tp>
      <tp t="s">
        <v>카드</v>
        <stp/>
        <stp>P</stp>
        <stp>0</stp>
        <stp>BND</stp>
        <stp>KR6065909FA3</stp>
        <stp>인포맥스 중분류</stp>
        <stp>46316</stp>
        <stp/>
        <tr r="EX53" s="1"/>
      </tp>
      <tp t="s">
        <v>카드</v>
        <stp/>
        <stp>P</stp>
        <stp>0</stp>
        <stp>BND</stp>
        <stp>KR6065905FA1</stp>
        <stp>인포맥스 중분류</stp>
        <stp>46316</stp>
        <stp/>
        <tr r="N171" s="1"/>
      </tp>
      <tp t="s">
        <v>회사채(일반)</v>
        <stp/>
        <stp>P</stp>
        <stp>0</stp>
        <stp>BND</stp>
        <stp>KR6047802DA8</stp>
        <stp>인포맥스 중분류</stp>
        <stp>46311</stp>
        <stp/>
        <tr r="N5604" s="5"/>
      </tp>
      <tp t="s">
        <v>은행채</v>
        <stp/>
        <stp>P</stp>
        <stp>0</stp>
        <stp>BND</stp>
        <stp>KR6004941GA8</stp>
        <stp>인포맥스 중분류</stp>
        <stp>46311</stp>
        <stp/>
        <tr r="N3932" s="5"/>
      </tp>
      <tp t="s">
        <v>은행채</v>
        <stp/>
        <stp>P</stp>
        <stp>0</stp>
        <stp>BND</stp>
        <stp>KR6004944GA2</stp>
        <stp>인포맥스 중분류</stp>
        <stp>46311</stp>
        <stp/>
        <tr r="N3967" s="5"/>
      </tp>
      <tp t="s">
        <v>카드</v>
        <stp/>
        <stp>P</stp>
        <stp>0</stp>
        <stp>BND</stp>
        <stp>KR6065907FA7</stp>
        <stp>인포맥스 중분류</stp>
        <stp>46311</stp>
        <stp/>
        <tr r="N6077" s="5"/>
      </tp>
      <tp t="s">
        <v>은행채</v>
        <stp/>
        <stp>P</stp>
        <stp>0</stp>
        <stp>BND</stp>
        <stp>KR6004946GA7</stp>
        <stp>인포맥스 중분류</stp>
        <stp>46311</stp>
        <stp/>
        <tr r="N3985" s="5"/>
      </tp>
      <tp t="s">
        <v>카드</v>
        <stp/>
        <stp>P</stp>
        <stp>0</stp>
        <stp>BND</stp>
        <stp>KR6065909FA3</stp>
        <stp>인포맥스 중분류</stp>
        <stp>46311</stp>
        <stp/>
        <tr r="N6089" s="5"/>
      </tp>
      <tp t="s">
        <v>은행채</v>
        <stp/>
        <stp>P</stp>
        <stp>0</stp>
        <stp>BND</stp>
        <stp>KR6004943GA4</stp>
        <stp>인포맥스 중분류</stp>
        <stp>46311</stp>
        <stp/>
        <tr r="N3955" s="5"/>
      </tp>
      <tp t="s">
        <v>카드</v>
        <stp/>
        <stp>P</stp>
        <stp>0</stp>
        <stp>BND</stp>
        <stp>KR6065901FA0</stp>
        <stp>인포맥스 중분류</stp>
        <stp>46311</stp>
        <stp/>
        <tr r="N6020" s="5"/>
      </tp>
      <tp t="s">
        <v>기타금융채</v>
        <stp/>
        <stp>P</stp>
        <stp>0</stp>
        <stp>BND</stp>
        <stp>KR6176941EA5</stp>
        <stp>인포맥스 중분류</stp>
        <stp>46311</stp>
        <stp/>
        <tr r="N6974" s="5"/>
      </tp>
      <tp t="s">
        <v>카드</v>
        <stp/>
        <stp>P</stp>
        <stp>0</stp>
        <stp>BND</stp>
        <stp>KR6065905FA1</stp>
        <stp>인포맥스 중분류</stp>
        <stp>46311</stp>
        <stp/>
        <tr r="N6060" s="5"/>
      </tp>
      <tp t="s">
        <v>기타금융채</v>
        <stp/>
        <stp>P</stp>
        <stp>0</stp>
        <stp>BND</stp>
        <stp>KR6095922FB8</stp>
        <stp>인포맥스 중분류</stp>
        <stp>46311</stp>
        <stp/>
        <tr r="N6392" s="5"/>
      </tp>
      <tp t="s">
        <v>기타금융채</v>
        <stp/>
        <stp>P</stp>
        <stp>0</stp>
        <stp>BND</stp>
        <stp>KR6095926FB9</stp>
        <stp>인포맥스 중분류</stp>
        <stp>46311</stp>
        <stp/>
        <tr r="N6420" s="5"/>
      </tp>
      <tp t="s">
        <v>기타금융채</v>
        <stp/>
        <stp>P</stp>
        <stp>0</stp>
        <stp>BND</stp>
        <stp>KR6176941EB3</stp>
        <stp>인포맥스 중분류</stp>
        <stp>46311</stp>
        <stp/>
        <tr r="N6975" s="5"/>
      </tp>
      <tp t="s">
        <v>기타금융채</v>
        <stp/>
        <stp>P</stp>
        <stp>0</stp>
        <stp>BND</stp>
        <stp>KR6095924FB4</stp>
        <stp>인포맥스 중분류</stp>
        <stp>46311</stp>
        <stp/>
        <tr r="N6412" s="5"/>
      </tp>
      <tp t="s">
        <v>기타금융채</v>
        <stp/>
        <stp>P</stp>
        <stp>0</stp>
        <stp>BND</stp>
        <stp>KR6095928FB5</stp>
        <stp>인포맥스 중분류</stp>
        <stp>46311</stp>
        <stp/>
        <tr r="N6425" s="5"/>
      </tp>
      <tp t="s">
        <v>카드</v>
        <stp/>
        <stp>P</stp>
        <stp>0</stp>
        <stp>BND</stp>
        <stp>KR6065906FB7</stp>
        <stp>인포맥스 중분류</stp>
        <stp>46311</stp>
        <stp/>
        <tr r="N6071" s="5"/>
      </tp>
      <tp t="s">
        <v>기타금융채</v>
        <stp/>
        <stp>P</stp>
        <stp>0</stp>
        <stp>BND</stp>
        <stp>KR6095921FB0</stp>
        <stp>인포맥스 중분류</stp>
        <stp>46311</stp>
        <stp/>
        <tr r="N6384" s="5"/>
      </tp>
      <tp t="s">
        <v>카드</v>
        <stp/>
        <stp>P</stp>
        <stp>0</stp>
        <stp>BND</stp>
        <stp>KR6065908FB3</stp>
        <stp>인포맥스 중분류</stp>
        <stp>46311</stp>
        <stp/>
        <tr r="N6083" s="5"/>
      </tp>
      <tp t="s">
        <v>기타금융채</v>
        <stp/>
        <stp>P</stp>
        <stp>0</stp>
        <stp>BND</stp>
        <stp>KR6176942EC9</stp>
        <stp>인포맥스 중분류</stp>
        <stp>46311</stp>
        <stp/>
        <tr r="N6984" s="5"/>
      </tp>
      <tp t="s">
        <v>기타금융채</v>
        <stp/>
        <stp>P</stp>
        <stp>0</stp>
        <stp>BND</stp>
        <stp>KR6095923FC4</stp>
        <stp>인포맥스 중분류</stp>
        <stp>46311</stp>
        <stp/>
        <tr r="N6405" s="5"/>
      </tp>
      <tp t="s">
        <v>기타금융채</v>
        <stp/>
        <stp>P</stp>
        <stp>0</stp>
        <stp>BND</stp>
        <stp>KR6095927FC5</stp>
        <stp>인포맥스 중분류</stp>
        <stp>46311</stp>
        <stp/>
        <tr r="N6422" s="5"/>
      </tp>
      <tp t="s">
        <v>카드</v>
        <stp/>
        <stp>P</stp>
        <stp>0</stp>
        <stp>BND</stp>
        <stp>KR6065902FC4</stp>
        <stp>인포맥스 중분류</stp>
        <stp>46311</stp>
        <stp/>
        <tr r="N6028" s="5"/>
      </tp>
      <tp t="s">
        <v>기타금융채</v>
        <stp/>
        <stp>P</stp>
        <stp>0</stp>
        <stp>BND</stp>
        <stp>KR6095922FC6</stp>
        <stp>인포맥스 중분류</stp>
        <stp>46311</stp>
        <stp/>
        <tr r="N6393" s="5"/>
      </tp>
      <tp t="s">
        <v>카드</v>
        <stp/>
        <stp>P</stp>
        <stp>0</stp>
        <stp>BND</stp>
        <stp>KR6065906FC5</stp>
        <stp>인포맥스 중분류</stp>
        <stp>46311</stp>
        <stp/>
        <tr r="N6072" s="5"/>
      </tp>
      <tp t="s">
        <v>카드</v>
        <stp/>
        <stp>P</stp>
        <stp>0</stp>
        <stp>BND</stp>
        <stp>KR6065904FC0</stp>
        <stp>인포맥스 중분류</stp>
        <stp>46311</stp>
        <stp/>
        <tr r="N6052" s="5"/>
      </tp>
      <tp t="s">
        <v>기타금융채</v>
        <stp/>
        <stp>P</stp>
        <stp>0</stp>
        <stp>BND</stp>
        <stp>KR6095928FC3</stp>
        <stp>인포맥스 중분류</stp>
        <stp>46311</stp>
        <stp/>
        <tr r="N6426" s="5"/>
      </tp>
      <tp t="s">
        <v>카드</v>
        <stp/>
        <stp>P</stp>
        <stp>0</stp>
        <stp>BND</stp>
        <stp>KR6205495FA4</stp>
        <stp>인포맥스 중분류</stp>
        <stp>46311</stp>
        <stp/>
        <tr r="N7083" s="5"/>
      </tp>
      <tp t="s">
        <v>기타금융채</v>
        <stp/>
        <stp>P</stp>
        <stp>0</stp>
        <stp>BND</stp>
        <stp>KR6145762FB8</stp>
        <stp>인포맥스 중분류</stp>
        <stp>46311</stp>
        <stp/>
        <tr r="N6794" s="5"/>
      </tp>
      <tp t="s">
        <v>카드</v>
        <stp/>
        <stp>P</stp>
        <stp>0</stp>
        <stp>BND</stp>
        <stp>KR6205491FA3</stp>
        <stp>인포맥스 중분류</stp>
        <stp>46311</stp>
        <stp/>
        <tr r="N7038" s="5"/>
      </tp>
      <tp t="s">
        <v>은행채</v>
        <stp/>
        <stp>P</stp>
        <stp>0</stp>
        <stp>BND</stp>
        <stp>KR310510GFA7</stp>
        <stp>인포맥스 중분류</stp>
        <stp>46311</stp>
        <stp/>
        <tr r="N824" s="5"/>
      </tp>
      <tp t="s">
        <v>회사채(일반)</v>
        <stp/>
        <stp>P</stp>
        <stp>0</stp>
        <stp>BND</stp>
        <stp>KR6185751FB2</stp>
        <stp>인포맥스 중분류</stp>
        <stp>46311</stp>
        <stp/>
        <tr r="N7007" s="5"/>
      </tp>
      <tp t="s">
        <v>기타금융채</v>
        <stp/>
        <stp>P</stp>
        <stp>0</stp>
        <stp>BND</stp>
        <stp>KR6145761FB0</stp>
        <stp>인포맥스 중분류</stp>
        <stp>46311</stp>
        <stp/>
        <tr r="N6787" s="5"/>
      </tp>
      <tp t="s">
        <v>회사채(일반)</v>
        <stp/>
        <stp>P</stp>
        <stp>0</stp>
        <stp>BND</stp>
        <stp>KR6175332FA5</stp>
        <stp>인포맥스 중분류</stp>
        <stp>46316</stp>
        <stp/>
        <tr r="CF209" s="1"/>
      </tp>
      <tp t="s">
        <v>도시철도채권</v>
        <stp/>
        <stp>P</stp>
        <stp>0</stp>
        <stp>BND</stp>
        <stp>KR2001024BA6</stp>
        <stp>인포맥스 중분류</stp>
        <stp>46311</stp>
        <stp/>
        <tr r="N182" s="5"/>
      </tp>
      <tp t="s">
        <v>국민주택채권</v>
        <stp/>
        <stp>P</stp>
        <stp>0</stp>
        <stp>BND</stp>
        <stp>KR101501DFB4</stp>
        <stp>인포맥스 중분류</stp>
        <stp>46311</stp>
        <stp/>
        <tr r="N48" s="5"/>
      </tp>
      <tp t="s">
        <v>은행채</v>
        <stp/>
        <stp>P</stp>
        <stp>0</stp>
        <stp>BND</stp>
        <stp>KR310511GFA5</stp>
        <stp>인포맥스 중분류</stp>
        <stp>46311</stp>
        <stp/>
        <tr r="N832" s="5"/>
      </tp>
      <tp t="s">
        <v>은행채</v>
        <stp/>
        <stp>P</stp>
        <stp>0</stp>
        <stp>BND</stp>
        <stp>KR310512GFA3</stp>
        <stp>인포맥스 중분류</stp>
        <stp>46311</stp>
        <stp/>
        <tr r="N842" s="5"/>
      </tp>
      <tp t="s">
        <v>공모지방채</v>
        <stp/>
        <stp>P</stp>
        <stp>0</stp>
        <stp>BND</stp>
        <stp>KR2005011FA0</stp>
        <stp>인포맥스 중분류</stp>
        <stp>46311</stp>
        <stp/>
        <tr r="N244" s="5"/>
      </tp>
      <tp t="s">
        <v>일반</v>
        <stp/>
        <stp>P</stp>
        <stp>0</stp>
        <stp>BND</stp>
        <stp>KR352203GAA9</stp>
        <stp>인포맥스 중분류</stp>
        <stp>46311</stp>
        <stp/>
        <tr r="N2018" s="5"/>
      </tp>
      <tp t="s">
        <v>일반</v>
        <stp/>
        <stp>P</stp>
        <stp>0</stp>
        <stp>BND</stp>
        <stp>KR350108GBA0</stp>
        <stp>인포맥스 중분류</stp>
        <stp>46311</stp>
        <stp/>
        <tr r="N1148" s="5"/>
      </tp>
      <tp t="s">
        <v>일반</v>
        <stp/>
        <stp>P</stp>
        <stp>0</stp>
        <stp>BND</stp>
        <stp>KR350104GBA9</stp>
        <stp>인포맥스 중분류</stp>
        <stp>46311</stp>
        <stp/>
        <tr r="N1023" s="5"/>
      </tp>
      <tp t="s">
        <v>일반</v>
        <stp/>
        <stp>P</stp>
        <stp>0</stp>
        <stp>BND</stp>
        <stp>KR354404GGA8</stp>
        <stp>인포맥스 중분류</stp>
        <stp>46311</stp>
        <stp/>
        <tr r="N2514" s="5"/>
      </tp>
      <tp t="s">
        <v>일반</v>
        <stp/>
        <stp>P</stp>
        <stp>0</stp>
        <stp>BND</stp>
        <stp>KR350705GDA9</stp>
        <stp>인포맥스 중분류</stp>
        <stp>46311</stp>
        <stp/>
        <tr r="N1528" s="5"/>
      </tp>
      <tp t="s">
        <v>옵션부사채</v>
        <stp/>
        <stp>P</stp>
        <stp>0</stp>
        <stp>BND</stp>
        <stp>KR6095081FC1</stp>
        <stp>인포맥스 중분류</stp>
        <stp>46316</stp>
        <stp/>
        <tr r="EX27" s="1"/>
      </tp>
      <tp t="s">
        <v>일반</v>
        <stp/>
        <stp>P</stp>
        <stp>0</stp>
        <stp>BND</stp>
        <stp>KR354403GGA0</stp>
        <stp>인포맥스 중분류</stp>
        <stp>46311</stp>
        <stp/>
        <tr r="N2505" s="5"/>
      </tp>
      <tp t="s">
        <v>은행채</v>
        <stp/>
        <stp>P</stp>
        <stp>0</stp>
        <stp>BND</stp>
        <stp>KR310501GFA6</stp>
        <stp>인포맥스 중분류</stp>
        <stp>46311</stp>
        <stp/>
        <tr r="N675" s="5"/>
      </tp>
      <tp t="s">
        <v>회사채(일반)</v>
        <stp/>
        <stp>P</stp>
        <stp>0</stp>
        <stp>BND</stp>
        <stp>KR6055552FA3</stp>
        <stp>인포맥스 중분류</stp>
        <stp>46311</stp>
        <stp/>
        <tr r="N5691" s="5"/>
      </tp>
      <tp t="s">
        <v>기타금융채</v>
        <stp/>
        <stp>P</stp>
        <stp>0</stp>
        <stp>BND</stp>
        <stp>KR6145769FC1</stp>
        <stp>인포맥스 중분류</stp>
        <stp>46311</stp>
        <stp/>
        <tr r="N6826" s="5"/>
      </tp>
      <tp t="s">
        <v>일반</v>
        <stp/>
        <stp>P</stp>
        <stp>0</stp>
        <stp>BND</stp>
        <stp>KR352201GAA3</stp>
        <stp>인포맥스 중분류</stp>
        <stp>46311</stp>
        <stp/>
        <tr r="N1987" s="5"/>
      </tp>
      <tp t="s">
        <v>일반</v>
        <stp/>
        <stp>P</stp>
        <stp>0</stp>
        <stp>BND</stp>
        <stp>KR350106GBA4</stp>
        <stp>인포맥스 중분류</stp>
        <stp>46311</stp>
        <stp/>
        <tr r="N1094" s="5"/>
      </tp>
      <tp t="s">
        <v>일반</v>
        <stp/>
        <stp>P</stp>
        <stp>0</stp>
        <stp>BND</stp>
        <stp>KR350102GBA3</stp>
        <stp>인포맥스 중분류</stp>
        <stp>46311</stp>
        <stp/>
        <tr r="N947" s="5"/>
      </tp>
      <tp t="s">
        <v>일반</v>
        <stp/>
        <stp>P</stp>
        <stp>0</stp>
        <stp>BND</stp>
        <stp>KR350706GDA7</stp>
        <stp>인포맥스 중분류</stp>
        <stp>46311</stp>
        <stp/>
        <tr r="N1547" s="5"/>
      </tp>
      <tp t="s">
        <v>기타금융채</v>
        <stp/>
        <stp>P</stp>
        <stp>0</stp>
        <stp>BND</stp>
        <stp>KR6145768FC3</stp>
        <stp>인포맥스 중분류</stp>
        <stp>46311</stp>
        <stp/>
        <tr r="N6821" s="5"/>
      </tp>
      <tp t="s">
        <v>일반</v>
        <stp/>
        <stp>P</stp>
        <stp>0</stp>
        <stp>BND</stp>
        <stp>KR354402GGA2</stp>
        <stp>인포맥스 중분류</stp>
        <stp>46311</stp>
        <stp/>
        <tr r="N2491" s="5"/>
      </tp>
      <tp t="s">
        <v>기타금융채</v>
        <stp/>
        <stp>P</stp>
        <stp>0</stp>
        <stp>BND</stp>
        <stp>KR6145764FC2</stp>
        <stp>인포맥스 중분류</stp>
        <stp>46311</stp>
        <stp/>
        <tr r="N6805" s="5"/>
      </tp>
      <tp t="s">
        <v>국고채권</v>
        <stp/>
        <stp>P</stp>
        <stp>0</stp>
        <stp>BND</stp>
        <stp>KR103501GFC3</stp>
        <stp>인포맥스 중분류</stp>
        <stp>46311</stp>
        <stp/>
        <tr r="N79" s="5"/>
      </tp>
      <tp t="s">
        <v>은행채</v>
        <stp/>
        <stp>P</stp>
        <stp>0</stp>
        <stp>BND</stp>
        <stp>KR310506GFA5</stp>
        <stp>인포맥스 중분류</stp>
        <stp>46311</stp>
        <stp/>
        <tr r="N773" s="5"/>
      </tp>
      <tp t="s">
        <v>일반</v>
        <stp/>
        <stp>P</stp>
        <stp>0</stp>
        <stp>BND</stp>
        <stp>KR350703GDA4</stp>
        <stp>인포맥스 중분류</stp>
        <stp>46311</stp>
        <stp/>
        <tr r="N1467" s="5"/>
      </tp>
      <tp t="s">
        <v>일반</v>
        <stp/>
        <stp>P</stp>
        <stp>0</stp>
        <stp>BND</stp>
        <stp>KR351602GEA5</stp>
        <stp>인포맥스 중분류</stp>
        <stp>46311</stp>
        <stp/>
        <tr r="N1862" s="5"/>
      </tp>
      <tp t="s">
        <v>일반</v>
        <stp/>
        <stp>P</stp>
        <stp>0</stp>
        <stp>BND</stp>
        <stp>KR356103GBA5</stp>
        <stp>인포맥스 중분류</stp>
        <stp>46311</stp>
        <stp/>
        <tr r="N3073" s="5"/>
      </tp>
      <tp t="s">
        <v>국민주택채권</v>
        <stp/>
        <stp>P</stp>
        <stp>0</stp>
        <stp>BND</stp>
        <stp>KR101501DFC2</stp>
        <stp>인포맥스 중분류</stp>
        <stp>46311</stp>
        <stp/>
        <tr r="N49" s="5"/>
      </tp>
      <tp t="s">
        <v>국고채권</v>
        <stp/>
        <stp>P</stp>
        <stp>0</stp>
        <stp>BND</stp>
        <stp>KR103502GFC1</stp>
        <stp>인포맥스 중분류</stp>
        <stp>46311</stp>
        <stp/>
        <tr r="N126" s="5"/>
      </tp>
      <tp t="s">
        <v>은행채</v>
        <stp/>
        <stp>P</stp>
        <stp>0</stp>
        <stp>BND</stp>
        <stp>KR310505GFA7</stp>
        <stp>인포맥스 중분류</stp>
        <stp>46311</stp>
        <stp/>
        <tr r="N755" s="5"/>
      </tp>
      <tp t="s">
        <v>일반</v>
        <stp/>
        <stp>P</stp>
        <stp>0</stp>
        <stp>BND</stp>
        <stp>KR351601GEA7</stp>
        <stp>인포맥스 중분류</stp>
        <stp>46311</stp>
        <stp/>
        <tr r="N1816" s="5"/>
      </tp>
      <tp t="s">
        <v>회사채(일반)</v>
        <stp/>
        <stp>P</stp>
        <stp>0</stp>
        <stp>BND</stp>
        <stp>KR6105561FA4</stp>
        <stp>인포맥스 중분류</stp>
        <stp>46311</stp>
        <stp/>
        <tr r="N6540" s="5"/>
      </tp>
      <tp t="s">
        <v>기타금융채</v>
        <stp/>
        <stp>P</stp>
        <stp>0</stp>
        <stp>BND</stp>
        <stp>KR6145763FC4</stp>
        <stp>인포맥스 중분류</stp>
        <stp>46311</stp>
        <stp/>
        <tr r="N6801" s="5"/>
      </tp>
      <tp t="s">
        <v>일반</v>
        <stp/>
        <stp>P</stp>
        <stp>0</stp>
        <stp>BND</stp>
        <stp>KR356002GCA7</stp>
        <stp>인포맥스 중분류</stp>
        <stp>46311</stp>
        <stp/>
        <tr r="N2828" s="5"/>
      </tp>
      <tp t="s">
        <v>일반</v>
        <stp/>
        <stp>P</stp>
        <stp>0</stp>
        <stp>BND</stp>
        <stp>KR354401GGA4</stp>
        <stp>인포맥스 중분류</stp>
        <stp>46311</stp>
        <stp/>
        <tr r="N2480" s="5"/>
      </tp>
      <tp t="s">
        <v>일반</v>
        <stp/>
        <stp>P</stp>
        <stp>0</stp>
        <stp>BND</stp>
        <stp>KR350107GBA2</stp>
        <stp>인포맥스 중분류</stp>
        <stp>46311</stp>
        <stp/>
        <tr r="N1126" s="5"/>
      </tp>
      <tp t="s">
        <v>회사채(일반)</v>
        <stp/>
        <stp>P</stp>
        <stp>0</stp>
        <stp>BND</stp>
        <stp>KR6055551FA5</stp>
        <stp>인포맥스 중분류</stp>
        <stp>46311</stp>
        <stp/>
        <tr r="N5646" s="5"/>
      </tp>
      <tp t="s">
        <v>지방공기업</v>
        <stp/>
        <stp>P</stp>
        <stp>0</stp>
        <stp>BND</stp>
        <stp>KR353601GEA5</stp>
        <stp>인포맥스 중분류</stp>
        <stp>46311</stp>
        <stp/>
        <tr r="N2327" s="5"/>
      </tp>
      <tp t="s">
        <v>은행채</v>
        <stp/>
        <stp>P</stp>
        <stp>0</stp>
        <stp>BND</stp>
        <stp>KR310509GFA9</stp>
        <stp>인포맥스 중분류</stp>
        <stp>46311</stp>
        <stp/>
        <tr r="N813" s="5"/>
      </tp>
      <tp t="s">
        <v>지방공기업</v>
        <stp/>
        <stp>P</stp>
        <stp>0</stp>
        <stp>BND</stp>
        <stp>KR350201GAA5</stp>
        <stp>인포맥스 중분류</stp>
        <stp>46311</stp>
        <stp/>
        <tr r="N1254" s="5"/>
      </tp>
      <tp t="s">
        <v>일반</v>
        <stp/>
        <stp>P</stp>
        <stp>0</stp>
        <stp>BND</stp>
        <stp>KR350702GDA6</stp>
        <stp>인포맥스 중분류</stp>
        <stp>46311</stp>
        <stp/>
        <tr r="N1410" s="5"/>
      </tp>
      <tp t="s">
        <v>일반</v>
        <stp/>
        <stp>P</stp>
        <stp>0</stp>
        <stp>BND</stp>
        <stp>KR352202GAB9</stp>
        <stp>인포맥스 중분류</stp>
        <stp>46311</stp>
        <stp/>
        <tr r="N2006" s="5"/>
      </tp>
      <tp t="s">
        <v>회사채(일반)</v>
        <stp/>
        <stp>P</stp>
        <stp>0</stp>
        <stp>BND</stp>
        <stp>KR6017673DA9</stp>
        <stp>인포맥스 중분류</stp>
        <stp>46311</stp>
        <stp/>
        <tr r="N4350" s="5"/>
      </tp>
      <tp t="s">
        <v>지방공기업</v>
        <stp/>
        <stp>P</stp>
        <stp>0</stp>
        <stp>BND</stp>
        <stp>KR353603GEB9</stp>
        <stp>인포맥스 중분류</stp>
        <stp>46311</stp>
        <stp/>
        <tr r="N2371" s="5"/>
      </tp>
      <tp t="s">
        <v>은행채</v>
        <stp/>
        <stp>P</stp>
        <stp>0</stp>
        <stp>BND</stp>
        <stp>KR310509GFB7</stp>
        <stp>인포맥스 중분류</stp>
        <stp>46311</stp>
        <stp/>
        <tr r="N814" s="5"/>
      </tp>
      <tp t="s">
        <v>일반</v>
        <stp/>
        <stp>P</stp>
        <stp>0</stp>
        <stp>BND</stp>
        <stp>KR350119GBC3</stp>
        <stp>인포맥스 중분류</stp>
        <stp>46311</stp>
        <stp/>
        <tr r="N1250" s="5"/>
      </tp>
      <tp t="s">
        <v>카드</v>
        <stp/>
        <stp>P</stp>
        <stp>0</stp>
        <stp>BND</stp>
        <stp>KR620549BFC7</stp>
        <stp>인포맥스 중분류</stp>
        <stp>46311</stp>
        <stp/>
        <tr r="N7104" s="5"/>
      </tp>
      <tp t="s">
        <v>카드</v>
        <stp/>
        <stp>P</stp>
        <stp>0</stp>
        <stp>BND</stp>
        <stp>KR6205492FC7</stp>
        <stp>인포맥스 중분류</stp>
        <stp>46311</stp>
        <stp/>
        <tr r="N7051" s="5"/>
      </tp>
      <tp t="s">
        <v>카드</v>
        <stp/>
        <stp>P</stp>
        <stp>0</stp>
        <stp>BND</stp>
        <stp>KR6205497FC6</stp>
        <stp>인포맥스 중분류</stp>
        <stp>46311</stp>
        <stp/>
        <tr r="N7095" s="5"/>
      </tp>
      <tp t="s">
        <v>일반</v>
        <stp/>
        <stp>P</stp>
        <stp>0</stp>
        <stp>BND</stp>
        <stp>KR350109GBB6</stp>
        <stp>인포맥스 중분류</stp>
        <stp>46311</stp>
        <stp/>
        <tr r="N1174" s="5"/>
      </tp>
      <tp t="s">
        <v>일반</v>
        <stp/>
        <stp>P</stp>
        <stp>0</stp>
        <stp>BND</stp>
        <stp>KR350116GBC9</stp>
        <stp>인포맥스 중분류</stp>
        <stp>46311</stp>
        <stp/>
        <tr r="N1243" s="5"/>
      </tp>
      <tp t="s">
        <v>공모지방채</v>
        <stp/>
        <stp>P</stp>
        <stp>0</stp>
        <stp>BND</stp>
        <stp>KR2001021BC8</stp>
        <stp>인포맥스 중분류</stp>
        <stp>46311</stp>
        <stp/>
        <tr r="N172" s="5"/>
      </tp>
      <tp t="s">
        <v>일반</v>
        <stp/>
        <stp>P</stp>
        <stp>0</stp>
        <stp>BND</stp>
        <stp>KR350118GBC5</stp>
        <stp>인포맥스 중분류</stp>
        <stp>46311</stp>
        <stp/>
        <tr r="N1248" s="5"/>
      </tp>
      <tp t="s">
        <v>공모지방채</v>
        <stp/>
        <stp>P</stp>
        <stp>0</stp>
        <stp>BND</stp>
        <stp>KR2001011BC9</stp>
        <stp>인포맥스 중분류</stp>
        <stp>46311</stp>
        <stp/>
        <tr r="N157" s="5"/>
      </tp>
      <tp t="s">
        <v>카드</v>
        <stp/>
        <stp>P</stp>
        <stp>0</stp>
        <stp>BND</stp>
        <stp>KR6205494FC3</stp>
        <stp>인포맥스 중분류</stp>
        <stp>46311</stp>
        <stp/>
        <tr r="N7077" s="5"/>
      </tp>
      <tp t="s">
        <v>공모지방채</v>
        <stp/>
        <stp>P</stp>
        <stp>0</stp>
        <stp>BND</stp>
        <stp>KR2006011EC8</stp>
        <stp>인포맥스 중분류</stp>
        <stp>46311</stp>
        <stp/>
        <tr r="N250" s="5"/>
      </tp>
      <tp t="s">
        <v>일반</v>
        <stp/>
        <stp>P</stp>
        <stp>0</stp>
        <stp>BND</stp>
        <stp>KR354601GEB2</stp>
        <stp>인포맥스 중분류</stp>
        <stp>46311</stp>
        <stp/>
        <tr r="N2652" s="5"/>
      </tp>
      <tp t="s">
        <v>일반</v>
        <stp/>
        <stp>P</stp>
        <stp>0</stp>
        <stp>BND</stp>
        <stp>KR352502GFB1</stp>
        <stp>인포맥스 중분류</stp>
        <stp>46311</stp>
        <stp/>
        <tr r="N2119" s="5"/>
      </tp>
      <tp t="s">
        <v>지방공기업</v>
        <stp/>
        <stp>P</stp>
        <stp>0</stp>
        <stp>BND</stp>
        <stp>KR353604GEB7</stp>
        <stp>인포맥스 중분류</stp>
        <stp>46311</stp>
        <stp/>
        <tr r="N2381" s="5"/>
      </tp>
      <tp t="s">
        <v>일반</v>
        <stp/>
        <stp>P</stp>
        <stp>0</stp>
        <stp>BND</stp>
        <stp>KR350104GBB7</stp>
        <stp>인포맥스 중분류</stp>
        <stp>46311</stp>
        <stp/>
        <tr r="N1024" s="5"/>
      </tp>
      <tp t="s">
        <v>회사채(일반)</v>
        <stp/>
        <stp>P</stp>
        <stp>0</stp>
        <stp>BND</stp>
        <stp>KR6017672DA1</stp>
        <stp>인포맥스 중분류</stp>
        <stp>46311</stp>
        <stp/>
        <tr r="N4330" s="5"/>
      </tp>
      <tp t="s">
        <v>회사채(일반)</v>
        <stp/>
        <stp>P</stp>
        <stp>0</stp>
        <stp>BND</stp>
        <stp>KR6055551FB3</stp>
        <stp>인포맥스 중분류</stp>
        <stp>46311</stp>
        <stp/>
        <tr r="N5647" s="5"/>
      </tp>
      <tp t="s">
        <v>일반</v>
        <stp/>
        <stp>P</stp>
        <stp>0</stp>
        <stp>BND</stp>
        <stp>KR354602GEB0</stp>
        <stp>인포맥스 중분류</stp>
        <stp>46311</stp>
        <stp/>
        <tr r="N2694" s="5"/>
      </tp>
      <tp t="s">
        <v>일반</v>
        <stp/>
        <stp>P</stp>
        <stp>0</stp>
        <stp>BND</stp>
        <stp>KR352501GFB3</stp>
        <stp>인포맥스 중분류</stp>
        <stp>46311</stp>
        <stp/>
        <tr r="N2085" s="5"/>
      </tp>
      <tp t="s">
        <v>지방공기업</v>
        <stp/>
        <stp>P</stp>
        <stp>0</stp>
        <stp>BND</stp>
        <stp>KR353601GEB3</stp>
        <stp>인포맥스 중분류</stp>
        <stp>46311</stp>
        <stp/>
        <tr r="N2328" s="5"/>
      </tp>
      <tp t="s">
        <v>일반</v>
        <stp/>
        <stp>P</stp>
        <stp>0</stp>
        <stp>BND</stp>
        <stp>KR350110GBC2</stp>
        <stp>인포맥스 중분류</stp>
        <stp>46311</stp>
        <stp/>
        <tr r="N1194" s="5"/>
      </tp>
      <tp t="s">
        <v>지방공기업</v>
        <stp/>
        <stp>P</stp>
        <stp>0</stp>
        <stp>BND</stp>
        <stp>KR350201GAB3</stp>
        <stp>인포맥스 중분류</stp>
        <stp>46311</stp>
        <stp/>
        <tr r="N1255" s="5"/>
      </tp>
      <tp t="s">
        <v>은행채</v>
        <stp/>
        <stp>P</stp>
        <stp>0</stp>
        <stp>BND</stp>
        <stp>KR310506GFB3</stp>
        <stp>인포맥스 중분류</stp>
        <stp>46311</stp>
        <stp/>
        <tr r="N774" s="5"/>
      </tp>
      <tp t="s">
        <v>일반</v>
        <stp/>
        <stp>P</stp>
        <stp>0</stp>
        <stp>BND</stp>
        <stp>KR350105GBB4</stp>
        <stp>인포맥스 중분류</stp>
        <stp>46311</stp>
        <stp/>
        <tr r="N1057" s="5"/>
      </tp>
      <tp t="s">
        <v>일반</v>
        <stp/>
        <stp>P</stp>
        <stp>0</stp>
        <stp>BND</stp>
        <stp>KR350111GBC0</stp>
        <stp>인포맥스 중분류</stp>
        <stp>46311</stp>
        <stp/>
        <tr r="N1205" s="5"/>
      </tp>
      <tp t="s">
        <v>일반</v>
        <stp/>
        <stp>P</stp>
        <stp>0</stp>
        <stp>BND</stp>
        <stp>KR350703GDB2</stp>
        <stp>인포맥스 중분류</stp>
        <stp>46311</stp>
        <stp/>
        <tr r="N1468" s="5"/>
      </tp>
      <tp t="s">
        <v>회사채(일반)</v>
        <stp/>
        <stp>P</stp>
        <stp>0</stp>
        <stp>BND</stp>
        <stp>KR6055552FB1</stp>
        <stp>인포맥스 중분류</stp>
        <stp>46311</stp>
        <stp/>
        <tr r="N5692" s="5"/>
      </tp>
      <tp t="s">
        <v>일반</v>
        <stp/>
        <stp>P</stp>
        <stp>0</stp>
        <stp>BND</stp>
        <stp>KR350108GBB8</stp>
        <stp>인포맥스 중분류</stp>
        <stp>46311</stp>
        <stp/>
        <tr r="N1149" s="5"/>
      </tp>
      <tp t="s">
        <v>일반</v>
        <stp/>
        <stp>P</stp>
        <stp>0</stp>
        <stp>BND</stp>
        <stp>KR356002GCB5</stp>
        <stp>인포맥스 중분류</stp>
        <stp>46311</stp>
        <stp/>
        <tr r="N2829" s="5"/>
      </tp>
      <tp t="s">
        <v>카드</v>
        <stp/>
        <stp>P</stp>
        <stp>0</stp>
        <stp>BND</stp>
        <stp>KR620549AFC9</stp>
        <stp>인포맥스 중분류</stp>
        <stp>46311</stp>
        <stp/>
        <tr r="N7103" s="5"/>
      </tp>
      <tp t="s">
        <v>은행채</v>
        <stp/>
        <stp>P</stp>
        <stp>0</stp>
        <stp>BND</stp>
        <stp>KR310503GFB0</stp>
        <stp>인포맥스 중분류</stp>
        <stp>46311</stp>
        <stp/>
        <tr r="N720" s="5"/>
      </tp>
      <tp t="s">
        <v>일반</v>
        <stp/>
        <stp>P</stp>
        <stp>0</stp>
        <stp>BND</stp>
        <stp>KR350107GBB0</stp>
        <stp>인포맥스 중분류</stp>
        <stp>46311</stp>
        <stp/>
        <tr r="N1127" s="5"/>
      </tp>
      <tp t="s">
        <v>일반</v>
        <stp/>
        <stp>P</stp>
        <stp>0</stp>
        <stp>BND</stp>
        <stp>KR350701GDB6</stp>
        <stp>인포맥스 중분류</stp>
        <stp>46311</stp>
        <stp/>
        <tr r="N1335" s="5"/>
      </tp>
      <tp t="s">
        <v>은행채</v>
        <stp/>
        <stp>P</stp>
        <stp>0</stp>
        <stp>BND</stp>
        <stp>KR380602GEB8</stp>
        <stp>인포맥스 중분류</stp>
        <stp>46311</stp>
        <stp/>
        <tr r="N3321" s="5"/>
      </tp>
      <tp t="s">
        <v>도시철도채권</v>
        <stp/>
        <stp>P</stp>
        <stp>0</stp>
        <stp>BND</stp>
        <stp>KR2001034BC1</stp>
        <stp>인포맥스 중분류</stp>
        <stp>46311</stp>
        <stp/>
        <tr r="N216" s="5"/>
      </tp>
      <tp t="s">
        <v>일반</v>
        <stp/>
        <stp>P</stp>
        <stp>0</stp>
        <stp>BND</stp>
        <stp>KR350113GBC6</stp>
        <stp>인포맥스 중분류</stp>
        <stp>46311</stp>
        <stp/>
        <tr r="N1226" s="5"/>
      </tp>
      <tp t="s">
        <v>공모지방채</v>
        <stp/>
        <stp>P</stp>
        <stp>0</stp>
        <stp>BND</stp>
        <stp>KR2001051BC5</stp>
        <stp>인포맥스 중분류</stp>
        <stp>46311</stp>
        <stp/>
        <tr r="N221" s="5"/>
      </tp>
      <tp t="s">
        <v>은행채</v>
        <stp/>
        <stp>P</stp>
        <stp>0</stp>
        <stp>BND</stp>
        <stp>KR310505GFB5</stp>
        <stp>인포맥스 중분류</stp>
        <stp>46311</stp>
        <stp/>
        <tr r="N756" s="5"/>
      </tp>
      <tp t="s">
        <v>일반</v>
        <stp/>
        <stp>P</stp>
        <stp>0</stp>
        <stp>BND</stp>
        <stp>KR350106GBB2</stp>
        <stp>인포맥스 중분류</stp>
        <stp>46311</stp>
        <stp/>
        <tr r="N1095" s="5"/>
      </tp>
      <tp t="s">
        <v>일반</v>
        <stp/>
        <stp>P</stp>
        <stp>0</stp>
        <stp>BND</stp>
        <stp>KR351601GEB5</stp>
        <stp>인포맥스 중분류</stp>
        <stp>46311</stp>
        <stp/>
        <tr r="N1817" s="5"/>
      </tp>
      <tp t="s">
        <v>일반</v>
        <stp/>
        <stp>P</stp>
        <stp>0</stp>
        <stp>BND</stp>
        <stp>KR352502GFC9</stp>
        <stp>인포맥스 중분류</stp>
        <stp>46311</stp>
        <stp/>
        <tr r="N2120" s="5"/>
      </tp>
      <tp t="s">
        <v>지방공기업</v>
        <stp/>
        <stp>P</stp>
        <stp>0</stp>
        <stp>BND</stp>
        <stp>KR353602GEC9</stp>
        <stp>인포맥스 중분류</stp>
        <stp>46311</stp>
        <stp/>
        <tr r="N2351" s="5"/>
      </tp>
      <tp t="s">
        <v>일반</v>
        <stp/>
        <stp>P</stp>
        <stp>0</stp>
        <stp>BND</stp>
        <stp>KR350102GBC9</stp>
        <stp>인포맥스 중분류</stp>
        <stp>46311</stp>
        <stp/>
        <tr r="N948" s="5"/>
      </tp>
      <tp t="s">
        <v>일반</v>
        <stp/>
        <stp>P</stp>
        <stp>0</stp>
        <stp>BND</stp>
        <stp>KR350113GBB8</stp>
        <stp>인포맥스 중분류</stp>
        <stp>46311</stp>
        <stp/>
        <tr r="N1225" s="5"/>
      </tp>
      <tp t="s">
        <v>카드</v>
        <stp/>
        <stp>P</stp>
        <stp>0</stp>
        <stp>BND</stp>
        <stp>KR6205494FB5</stp>
        <stp>인포맥스 중분류</stp>
        <stp>46311</stp>
        <stp/>
        <tr r="N7076" s="5"/>
      </tp>
      <tp t="s">
        <v>회사채(일반)</v>
        <stp/>
        <stp>P</stp>
        <stp>0</stp>
        <stp>BND</stp>
        <stp>KR6055552FC9</stp>
        <stp>인포맥스 중분류</stp>
        <stp>46311</stp>
        <stp/>
        <tr r="N5693" s="5"/>
      </tp>
      <tp t="s">
        <v>은행채</v>
        <stp/>
        <stp>P</stp>
        <stp>0</stp>
        <stp>BND</stp>
        <stp>KR310513GFB9</stp>
        <stp>인포맥스 중분류</stp>
        <stp>46311</stp>
        <stp/>
        <tr r="N851" s="5"/>
      </tp>
      <tp t="s">
        <v>일반</v>
        <stp/>
        <stp>P</stp>
        <stp>0</stp>
        <stp>BND</stp>
        <stp>KR350108GBC6</stp>
        <stp>인포맥스 중분류</stp>
        <stp>46311</stp>
        <stp/>
        <tr r="N1150" s="5"/>
      </tp>
      <tp t="s">
        <v>일반</v>
        <stp/>
        <stp>P</stp>
        <stp>0</stp>
        <stp>BND</stp>
        <stp>KR352701GDC2</stp>
        <stp>인포맥스 중분류</stp>
        <stp>46311</stp>
        <stp/>
        <tr r="N2204" s="5"/>
      </tp>
      <tp t="s">
        <v>일반</v>
        <stp/>
        <stp>P</stp>
        <stp>0</stp>
        <stp>BND</stp>
        <stp>KR350111GBB2</stp>
        <stp>인포맥스 중분류</stp>
        <stp>46311</stp>
        <stp/>
        <tr r="N1204" s="5"/>
      </tp>
      <tp t="s">
        <v>회사채(일반)</v>
        <stp/>
        <stp>P</stp>
        <stp>0</stp>
        <stp>BND</stp>
        <stp>KR6034732GA5</stp>
        <stp>인포맥스 중분류</stp>
        <stp>46311</stp>
        <stp/>
        <tr r="N5516" s="5"/>
      </tp>
      <tp t="s">
        <v>기타금융채</v>
        <stp/>
        <stp>P</stp>
        <stp>0</stp>
        <stp>BND</stp>
        <stp>KR6145766FA1</stp>
        <stp>인포맥스 중분류</stp>
        <stp>46311</stp>
        <stp/>
        <tr r="N6814" s="5"/>
      </tp>
      <tp t="s">
        <v>카드</v>
        <stp/>
        <stp>P</stp>
        <stp>0</stp>
        <stp>BND</stp>
        <stp>KR603271AAA6</stp>
        <stp>인포맥스 중분류</stp>
        <stp>46311</stp>
        <stp/>
        <tr r="N5371" s="5"/>
      </tp>
      <tp t="s">
        <v>국민주택채권</v>
        <stp/>
        <stp>P</stp>
        <stp>0</stp>
        <stp>BND</stp>
        <stp>KR101501DFA6</stp>
        <stp>인포맥스 중분류</stp>
        <stp>46311</stp>
        <stp/>
        <tr r="N47" s="5"/>
      </tp>
      <tp t="s">
        <v>일반</v>
        <stp/>
        <stp>P</stp>
        <stp>0</stp>
        <stp>BND</stp>
        <stp>KR350112GBB0</stp>
        <stp>인포맥스 중분류</stp>
        <stp>46311</stp>
        <stp/>
        <tr r="N1213" s="5"/>
      </tp>
      <tp t="s">
        <v>일반</v>
        <stp/>
        <stp>P</stp>
        <stp>0</stp>
        <stp>BND</stp>
        <stp>KR350114GBB6</stp>
        <stp>인포맥스 중분류</stp>
        <stp>46311</stp>
        <stp/>
        <tr r="N1231" s="5"/>
      </tp>
      <tp t="s">
        <v>일반</v>
        <stp/>
        <stp>P</stp>
        <stp>0</stp>
        <stp>BND</stp>
        <stp>KR351601GEC3</stp>
        <stp>인포맥스 중분류</stp>
        <stp>46311</stp>
        <stp/>
        <tr r="N1818" s="5"/>
      </tp>
      <tp t="s">
        <v>기타금융채</v>
        <stp/>
        <stp>P</stp>
        <stp>0</stp>
        <stp>BND</stp>
        <stp>KR6145762FA0</stp>
        <stp>인포맥스 중분류</stp>
        <stp>46311</stp>
        <stp/>
        <tr r="N6793" s="5"/>
      </tp>
      <tp t="s">
        <v>일반</v>
        <stp/>
        <stp>P</stp>
        <stp>0</stp>
        <stp>BND</stp>
        <stp>KR354601GEC0</stp>
        <stp>인포맥스 중분류</stp>
        <stp>46311</stp>
        <stp/>
        <tr r="N2653" s="5"/>
      </tp>
      <tp t="s">
        <v>일반</v>
        <stp/>
        <stp>P</stp>
        <stp>0</stp>
        <stp>BND</stp>
        <stp>KR352504GFC5</stp>
        <stp>인포맥스 중분류</stp>
        <stp>46311</stp>
        <stp/>
        <tr r="N2152" s="5"/>
      </tp>
      <tp t="s">
        <v>은행채</v>
        <stp/>
        <stp>P</stp>
        <stp>0</stp>
        <stp>BND</stp>
        <stp>KR310510GFB5</stp>
        <stp>인포맥스 중분류</stp>
        <stp>46311</stp>
        <stp/>
        <tr r="N825" s="5"/>
      </tp>
      <tp t="s">
        <v>일반</v>
        <stp/>
        <stp>P</stp>
        <stp>0</stp>
        <stp>BND</stp>
        <stp>KR350104GBC5</stp>
        <stp>인포맥스 중분류</stp>
        <stp>46311</stp>
        <stp/>
        <tr r="N1025" s="5"/>
      </tp>
      <tp t="s">
        <v>회사채(일반)</v>
        <stp/>
        <stp>P</stp>
        <stp>0</stp>
        <stp>BND</stp>
        <stp>KR6034731GA7</stp>
        <stp>인포맥스 중분류</stp>
        <stp>46311</stp>
        <stp/>
        <tr r="N5499" s="5"/>
      </tp>
      <tp t="s">
        <v>회사채(일반)</v>
        <stp/>
        <stp>P</stp>
        <stp>0</stp>
        <stp>BND</stp>
        <stp>KR6055551FC1</stp>
        <stp>인포맥스 중분류</stp>
        <stp>46311</stp>
        <stp/>
        <tr r="N5648" s="5"/>
      </tp>
      <tp t="s">
        <v>일반</v>
        <stp/>
        <stp>P</stp>
        <stp>0</stp>
        <stp>BND</stp>
        <stp>KR352501GFC1</stp>
        <stp>인포맥스 중분류</stp>
        <stp>46311</stp>
        <stp/>
        <tr r="N2086" s="5"/>
      </tp>
      <tp t="s">
        <v>일반</v>
        <stp/>
        <stp>P</stp>
        <stp>0</stp>
        <stp>BND</stp>
        <stp>KR350702GDC2</stp>
        <stp>인포맥스 중분류</stp>
        <stp>46311</stp>
        <stp/>
        <tr r="N1411" s="5"/>
      </tp>
      <tp t="s">
        <v>공모지방채</v>
        <stp/>
        <stp>P</stp>
        <stp>0</stp>
        <stp>BND</stp>
        <stp>KR2005021FB7</stp>
        <stp>인포맥스 중분류</stp>
        <stp>46311</stp>
        <stp/>
        <tr r="N245" s="5"/>
      </tp>
      <tp t="s">
        <v>은행채</v>
        <stp/>
        <stp>P</stp>
        <stp>0</stp>
        <stp>BND</stp>
        <stp>KR310501GFC2</stp>
        <stp>인포맥스 중분류</stp>
        <stp>46311</stp>
        <stp/>
        <tr r="N676" s="5"/>
      </tp>
      <tp t="s">
        <v>은행채</v>
        <stp/>
        <stp>P</stp>
        <stp>0</stp>
        <stp>BND</stp>
        <stp>KR310514GFB7</stp>
        <stp>인포맥스 중분류</stp>
        <stp>46311</stp>
        <stp/>
        <tr r="N857" s="5"/>
      </tp>
      <tp t="s">
        <v>일반</v>
        <stp/>
        <stp>P</stp>
        <stp>0</stp>
        <stp>BND</stp>
        <stp>KR350105GBC2</stp>
        <stp>인포맥스 중분류</stp>
        <stp>46311</stp>
        <stp/>
        <tr r="N1058" s="5"/>
      </tp>
      <tp t="s">
        <v>공모지방채</v>
        <stp/>
        <stp>P</stp>
        <stp>0</stp>
        <stp>BND</stp>
        <stp>KR2001021BB0</stp>
        <stp>인포맥스 중분류</stp>
        <stp>46311</stp>
        <stp/>
        <tr r="N171" s="5"/>
      </tp>
      <tp t="s">
        <v>은행채</v>
        <stp/>
        <stp>P</stp>
        <stp>0</stp>
        <stp>BND</stp>
        <stp>KR310511GFB3</stp>
        <stp>인포맥스 중분류</stp>
        <stp>46311</stp>
        <stp/>
        <tr r="N833" s="5"/>
      </tp>
      <tp t="s">
        <v>일반</v>
        <stp/>
        <stp>P</stp>
        <stp>0</stp>
        <stp>BND</stp>
        <stp>KR350106GBC0</stp>
        <stp>인포맥스 중분류</stp>
        <stp>46311</stp>
        <stp/>
        <tr r="N1096" s="5"/>
      </tp>
      <tp t="s">
        <v>일반</v>
        <stp/>
        <stp>P</stp>
        <stp>0</stp>
        <stp>BND</stp>
        <stp>KR350115GBB3</stp>
        <stp>인포맥스 중분류</stp>
        <stp>46311</stp>
        <stp/>
        <tr r="N1237" s="5"/>
      </tp>
      <tp t="s">
        <v>일반</v>
        <stp/>
        <stp>P</stp>
        <stp>0</stp>
        <stp>BND</stp>
        <stp>KR354603GEC6</stp>
        <stp>인포맥스 중분류</stp>
        <stp>46311</stp>
        <stp/>
        <tr r="N2711" s="5"/>
      </tp>
      <tp t="s">
        <v>일반</v>
        <stp/>
        <stp>P</stp>
        <stp>0</stp>
        <stp>BND</stp>
        <stp>KR350701GDC4</stp>
        <stp>인포맥스 중분류</stp>
        <stp>46311</stp>
        <stp/>
        <tr r="N1336" s="5"/>
      </tp>
      <tp t="s">
        <v>도시철도채권</v>
        <stp/>
        <stp>P</stp>
        <stp>0</stp>
        <stp>BND</stp>
        <stp>KR2001034BB3</stp>
        <stp>인포맥스 중분류</stp>
        <stp>46311</stp>
        <stp/>
        <tr r="N215" s="5"/>
      </tp>
      <tp t="s">
        <v>일반</v>
        <stp/>
        <stp>P</stp>
        <stp>0</stp>
        <stp>BND</stp>
        <stp>KR352503GFC7</stp>
        <stp>인포맥스 중분류</stp>
        <stp>46311</stp>
        <stp/>
        <tr r="N2140" s="5"/>
      </tp>
      <tp t="s">
        <v>일반</v>
        <stp/>
        <stp>P</stp>
        <stp>0</stp>
        <stp>BND</stp>
        <stp>KR350110GBB4</stp>
        <stp>인포맥스 중분류</stp>
        <stp>46311</stp>
        <stp/>
        <tr r="N1193" s="5"/>
      </tp>
      <tp t="s">
        <v>일반</v>
        <stp/>
        <stp>P</stp>
        <stp>0</stp>
        <stp>BND</stp>
        <stp>KR356103DBC8</stp>
        <stp>인포맥스 중분류</stp>
        <stp>46316</stp>
        <stp/>
        <tr r="N373" s="1"/>
      </tp>
      <tp t="s">
        <v>은행채</v>
        <stp/>
        <stp>P</stp>
        <stp>0</stp>
        <stp>BND</stp>
        <stp>KR6005281FC6</stp>
        <stp>인포맥스 중분류</stp>
        <stp>46311</stp>
        <stp/>
        <tr r="N4035" s="5"/>
      </tp>
      <tp t="s">
        <v>은행채</v>
        <stp/>
        <stp>P</stp>
        <stp>0</stp>
        <stp>BND</stp>
        <stp>KR6006221EC4</stp>
        <stp>인포맥스 중분류</stp>
        <stp>46311</stp>
        <stp/>
        <tr r="N4095" s="5"/>
      </tp>
      <tp t="s">
        <v>일반</v>
        <stp/>
        <stp>P</stp>
        <stp>0</stp>
        <stp>BND</stp>
        <stp>KR350112GBB0</stp>
        <stp>인포맥스 중분류</stp>
        <stp>46316</stp>
        <stp/>
        <tr r="N38" s="1"/>
      </tp>
      <tp t="s">
        <v>일반</v>
        <stp/>
        <stp>P</stp>
        <stp>0</stp>
        <stp>BND</stp>
        <stp>KR350114GBB6</stp>
        <stp>인포맥스 중분류</stp>
        <stp>46316</stp>
        <stp/>
        <tr r="N169" s="1"/>
      </tp>
      <tp t="s">
        <v>일반</v>
        <stp/>
        <stp>P</stp>
        <stp>0</stp>
        <stp>BND</stp>
        <stp>KR350104GBC5</stp>
        <stp>인포맥스 중분류</stp>
        <stp>46316</stp>
        <stp/>
        <tr r="N175" s="1"/>
      </tp>
      <tp t="s">
        <v>일반</v>
        <stp/>
        <stp>P</stp>
        <stp>0</stp>
        <stp>BND</stp>
        <stp>KR350105GBC2</stp>
        <stp>인포맥스 중분류</stp>
        <stp>46316</stp>
        <stp/>
        <tr r="N40" s="1"/>
      </tp>
      <tp t="s">
        <v>회사채(일반)</v>
        <stp/>
        <stp>P</stp>
        <stp>0</stp>
        <stp>BND</stp>
        <stp>KR6166262EC4</stp>
        <stp>인포맥스 중분류</stp>
        <stp>46311</stp>
        <stp/>
        <tr r="N6871" s="5"/>
      </tp>
      <tp t="s">
        <v>일반</v>
        <stp/>
        <stp>P</stp>
        <stp>0</stp>
        <stp>BND</stp>
        <stp>KR350701GDC4</stp>
        <stp>인포맥스 중분류</stp>
        <stp>46316</stp>
        <stp/>
        <tr r="N133" s="1"/>
      </tp>
      <tp t="s">
        <v>공모지방채</v>
        <stp/>
        <stp>P</stp>
        <stp>0</stp>
        <stp>BND</stp>
        <stp>KR2001011BB1</stp>
        <stp>인포맥스 중분류</stp>
        <stp>46316</stp>
        <stp/>
        <tr r="N79" s="1"/>
      </tp>
      <tp t="s">
        <v>회사채(일반)</v>
        <stp/>
        <stp>P</stp>
        <stp>0</stp>
        <stp>BND</stp>
        <stp>KR6166261EC6</stp>
        <stp>인포맥스 중분류</stp>
        <stp>46311</stp>
        <stp/>
        <tr r="N6853" s="5"/>
      </tp>
      <tp t="s">
        <v>은행채</v>
        <stp/>
        <stp>P</stp>
        <stp>0</stp>
        <stp>BND</stp>
        <stp>KR6005282FB6</stp>
        <stp>인포맥스 중분류</stp>
        <stp>46311</stp>
        <stp/>
        <tr r="N4043" s="5"/>
      </tp>
      <tp t="s">
        <v>회사채(일반)</v>
        <stp/>
        <stp>P</stp>
        <stp>0</stp>
        <stp>BND</stp>
        <stp>KR6017673DA9</stp>
        <stp>인포맥스 중분류</stp>
        <stp>46316</stp>
        <stp/>
        <tr r="CF30" s="1"/>
      </tp>
      <tp t="s">
        <v>공모지방채</v>
        <stp/>
        <stp>P</stp>
        <stp>0</stp>
        <stp>BND</stp>
        <stp>KR2001011BC9</stp>
        <stp>인포맥스 중분류</stp>
        <stp>46316</stp>
        <stp/>
        <tr r="DV287" s="1"/>
      </tp>
      <tp t="s">
        <v>카드</v>
        <stp/>
        <stp>P</stp>
        <stp>0</stp>
        <stp>BND</stp>
        <stp>KR6174144GA3</stp>
        <stp>인포맥스 중분류</stp>
        <stp>46311</stp>
        <stp/>
        <tr r="N6920" s="5"/>
      </tp>
      <tp t="s">
        <v>일반</v>
        <stp/>
        <stp>P</stp>
        <stp>0</stp>
        <stp>BND</stp>
        <stp>KR350108GBB8</stp>
        <stp>인포맥스 중분류</stp>
        <stp>46316</stp>
        <stp/>
        <tr r="N163" s="1"/>
      </tp>
      <tp t="s">
        <v>공모지방채</v>
        <stp/>
        <stp>P</stp>
        <stp>0</stp>
        <stp>BND</stp>
        <stp>KR2001051BC5</stp>
        <stp>인포맥스 중분류</stp>
        <stp>46316</stp>
        <stp/>
        <tr r="N222" s="1"/>
      </tp>
      <tp t="s">
        <v>카드</v>
        <stp/>
        <stp>P</stp>
        <stp>0</stp>
        <stp>BND</stp>
        <stp>KR6174143GA5</stp>
        <stp>인포맥스 중분류</stp>
        <stp>46311</stp>
        <stp/>
        <tr r="N6913" s="5"/>
      </tp>
      <tp t="s">
        <v>은행채</v>
        <stp/>
        <stp>P</stp>
        <stp>0</stp>
        <stp>BND</stp>
        <stp>KR6005272FA9</stp>
        <stp>인포맥스 중분류</stp>
        <stp>46311</stp>
        <stp/>
        <tr r="N4028" s="5"/>
      </tp>
      <tp t="s">
        <v>회사채(일반)</v>
        <stp/>
        <stp>P</stp>
        <stp>0</stp>
        <stp>BND</stp>
        <stp>KR6166262EA8</stp>
        <stp>인포맥스 중분류</stp>
        <stp>46311</stp>
        <stp/>
        <tr r="N6870" s="5"/>
      </tp>
      <tp t="s">
        <v>은행채</v>
        <stp/>
        <stp>P</stp>
        <stp>0</stp>
        <stp>BND</stp>
        <stp>KR6006221EA8</stp>
        <stp>인포맥스 중분류</stp>
        <stp>46311</stp>
        <stp/>
        <tr r="N4094" s="5"/>
      </tp>
      <tp t="s">
        <v>일반</v>
        <stp/>
        <stp>P</stp>
        <stp>0</stp>
        <stp>BND</stp>
        <stp>KR350705GDA9</stp>
        <stp>인포맥스 중분류</stp>
        <stp>46316</stp>
        <stp/>
        <tr r="N345" s="1"/>
      </tp>
      <tp t="s">
        <v>은행채</v>
        <stp/>
        <stp>P</stp>
        <stp>0</stp>
        <stp>BND</stp>
        <stp>KR6005271FA1</stp>
        <stp>인포맥스 중분류</stp>
        <stp>46311</stp>
        <stp/>
        <tr r="N4027" s="5"/>
      </tp>
      <tp t="s">
        <v>일반</v>
        <stp/>
        <stp>P</stp>
        <stp>0</stp>
        <stp>BND</stp>
        <stp>KR350106GBA4</stp>
        <stp>인포맥스 중분류</stp>
        <stp>46316</stp>
        <stp/>
        <tr r="CF94" s="1"/>
      </tp>
      <tp t="s">
        <v>회사채(일반)</v>
        <stp/>
        <stp>P</stp>
        <stp>0</stp>
        <stp>BND</stp>
        <stp>KR6152252AA3</stp>
        <stp>인포맥스 중분류</stp>
        <stp>46311</stp>
        <stp/>
        <tr r="N6842" s="5"/>
      </tp>
      <tp t="s">
        <v>일반</v>
        <stp/>
        <stp>P</stp>
        <stp>0</stp>
        <stp>BND</stp>
        <stp>KR350706GDA7</stp>
        <stp>인포맥스 중분류</stp>
        <stp>46316</stp>
        <stp/>
        <tr r="N286" s="1"/>
      </tp>
      <tp t="s">
        <v>기타금융채</v>
        <stp/>
        <stp>P</stp>
        <stp>0</stp>
        <stp>BND</stp>
        <stp>KR6145768FC3</stp>
        <stp>인포맥스 중분류</stp>
        <stp>46316</stp>
        <stp/>
        <tr r="EJ12" s="1"/>
        <tr r="CF91" s="1"/>
      </tp>
      <tp t="s">
        <v>국고채권</v>
        <stp/>
        <stp>P</stp>
        <stp>0</stp>
        <stp>BND</stp>
        <stp>KR103501GFC3</stp>
        <stp>인포맥스 중분류</stp>
        <stp>46316</stp>
        <stp/>
        <tr r="BR11" s="1"/>
        <tr r="EJ9" s="1"/>
        <tr r="CF137" s="1"/>
      </tp>
      <tp t="s">
        <v>국고채권</v>
        <stp/>
        <stp>P</stp>
        <stp>0</stp>
        <stp>BND</stp>
        <stp>KR103502GFC1</stp>
        <stp>인포맥스 중분류</stp>
        <stp>46316</stp>
        <stp/>
        <tr r="DV255" s="1"/>
        <tr r="CF21" s="1"/>
        <tr r="AB10" s="1"/>
        <tr r="BD10" s="1"/>
      </tp>
      <tp t="s">
        <v>은행채</v>
        <stp/>
        <stp>P</stp>
        <stp>0</stp>
        <stp>BND</stp>
        <stp>KR6005273FA7</stp>
        <stp>인포맥스 중분류</stp>
        <stp>46311</stp>
        <stp/>
        <tr r="N4031" s="5"/>
      </tp>
      <tp t="s">
        <v>은행채</v>
        <stp/>
        <stp>P</stp>
        <stp>0</stp>
        <stp>BND</stp>
        <stp>KR6005282FA8</stp>
        <stp>인포맥스 중분류</stp>
        <stp>46311</stp>
        <stp/>
        <tr r="N4042" s="5"/>
      </tp>
      <tp t="s">
        <v>일반</v>
        <stp/>
        <stp>P</stp>
        <stp>0</stp>
        <stp>BND</stp>
        <stp>KR350702GDA6</stp>
        <stp>인포맥스 중분류</stp>
        <stp>46316</stp>
        <stp/>
        <tr r="CF244" s="1"/>
      </tp>
      <tp t="s">
        <v>회사채(일반)</v>
        <stp/>
        <stp>P</stp>
        <stp>0</stp>
        <stp>BND</stp>
        <stp>KR6166263EA6</stp>
        <stp>인포맥스 중분류</stp>
        <stp>46311</stp>
        <stp/>
        <tr r="N6885" s="5"/>
      </tp>
      <tp t="s">
        <v>회사채(일반)</v>
        <stp/>
        <stp>P</stp>
        <stp>0</stp>
        <stp>BND</stp>
        <stp>KR6175332FA5</stp>
        <stp>인포맥스 중분류</stp>
        <stp>46311</stp>
        <stp/>
        <tr r="N6965" s="5"/>
      </tp>
      <tp t="s">
        <v>회사채(일반)</v>
        <stp/>
        <stp>P</stp>
        <stp>0</stp>
        <stp>BND</stp>
        <stp>KR6316144EC3</stp>
        <stp>인포맥스 중분류</stp>
        <stp>46311</stp>
        <stp/>
        <tr r="N7174" s="5"/>
      </tp>
      <tp t="s">
        <v>도시철도채권</v>
        <stp/>
        <stp>P</stp>
        <stp>0</stp>
        <stp>BND</stp>
        <stp>KR2001024BA6</stp>
        <stp>인포맥스 중분류</stp>
        <stp>46316</stp>
        <stp/>
        <tr r="N317" s="1"/>
      </tp>
      <tp t="s">
        <v/>
        <stp/>
        <stp>P</stp>
        <stp>0</stp>
        <stp>BND</stp>
        <stp>KRZFA1122BG6</stp>
        <stp>인포맥스 중분류</stp>
        <stp>46316</stp>
        <stp/>
        <tr r="DV210" s="1"/>
      </tp>
      <tp t="s">
        <v>회사채</v>
        <stp/>
        <stp>P</stp>
        <stp>0</stp>
        <stp>BND</stp>
        <stp>KR6051914820</stp>
        <stp>인포맥스 대분류</stp>
        <stp>46316</stp>
        <stp/>
        <tr r="M47" s="1"/>
      </tp>
      <tp t="s">
        <v/>
        <stp/>
        <stp>P</stp>
        <stp>0</stp>
        <stp>BND</stp>
        <stp>KRZFA7042DGL</stp>
        <stp>인포맥스 중분류</stp>
        <stp>46316</stp>
        <stp/>
        <tr r="DV205" s="1"/>
      </tp>
      <tp t="s">
        <v/>
        <stp/>
        <stp>P</stp>
        <stp>0</stp>
        <stp>BND</stp>
        <stp>KRZFA0354CGM</stp>
        <stp>인포맥스 중분류</stp>
        <stp>46316</stp>
        <stp/>
        <tr r="DV226" s="1"/>
      </tp>
      <tp t="s">
        <v/>
        <stp/>
        <stp>P</stp>
        <stp>0</stp>
        <stp>BND</stp>
        <stp>KRZF00238CG4</stp>
        <stp>인포맥스 중분류</stp>
        <stp>46316</stp>
        <stp/>
        <tr r="CF110" s="1"/>
      </tp>
      <tp t="s">
        <v>공사공단채</v>
        <stp/>
        <stp>P</stp>
        <stp>0</stp>
        <stp>BND</stp>
        <stp>KR350106G891</stp>
        <stp>인포맥스 대분류</stp>
        <stp>46316</stp>
        <stp/>
        <tr r="CE152" s="1"/>
      </tp>
      <tp t="s">
        <v/>
        <stp/>
        <stp>P</stp>
        <stp>0</stp>
        <stp>BND</stp>
        <stp>KR70192Z0001</stp>
        <stp>인포맥스 대분류</stp>
        <stp>46316</stp>
        <stp/>
        <tr r="EW12" s="1"/>
      </tp>
      <tp t="s">
        <v>회사채</v>
        <stp/>
        <stp>P</stp>
        <stp>0</stp>
        <stp>BND</stp>
        <stp>KR6000664955</stp>
        <stp>인포맥스 대분류</stp>
        <stp>46316</stp>
        <stp/>
        <tr r="DG42" s="1"/>
      </tp>
      <tp t="s">
        <v>회사채(일반)</v>
        <stp/>
        <stp>P</stp>
        <stp>0</stp>
        <stp>BND</stp>
        <stp>KR6105561F89</stp>
        <stp>인포맥스 중분류</stp>
        <stp>46311</stp>
        <stp/>
        <tr r="N6539" s="5"/>
      </tp>
      <tp t="s">
        <v>회사채(일반)</v>
        <stp/>
        <stp>P</stp>
        <stp>0</stp>
        <stp>BND</stp>
        <stp>KR6016361E99</stp>
        <stp>인포맥스 중분류</stp>
        <stp>46316</stp>
        <stp/>
        <tr r="DV105" s="1"/>
      </tp>
      <tp t="s">
        <v>회사채(일반)</v>
        <stp/>
        <stp>P</stp>
        <stp>0</stp>
        <stp>BND</stp>
        <stp>KR6064982G47</stp>
        <stp>인포맥스 중분류</stp>
        <stp>46311</stp>
        <stp/>
        <tr r="N5999" s="5"/>
      </tp>
      <tp t="s">
        <v>기타금융채</v>
        <stp/>
        <stp>P</stp>
        <stp>0</stp>
        <stp>BND</stp>
        <stp>KR6176943E49</stp>
        <stp>인포맥스 중분류</stp>
        <stp>46311</stp>
        <stp/>
        <tr r="N6991" s="5"/>
      </tp>
      <tp t="s">
        <v>회사채(일반)</v>
        <stp/>
        <stp>P</stp>
        <stp>0</stp>
        <stp>BND</stp>
        <stp>KR6055551F88</stp>
        <stp>인포맥스 중분류</stp>
        <stp>46311</stp>
        <stp/>
        <tr r="N5645" s="5"/>
      </tp>
      <tp t="s">
        <v>회사채(일반)</v>
        <stp/>
        <stp>P</stp>
        <stp>0</stp>
        <stp>BND</stp>
        <stp>KR6145992F35</stp>
        <stp>인포맥스 중분류</stp>
        <stp>46316</stp>
        <stp/>
        <tr r="N198" s="1"/>
      </tp>
      <tp t="s">
        <v>은행채</v>
        <stp/>
        <stp>P</stp>
        <stp>0</stp>
        <stp>BND</stp>
        <stp>KR310503GF88</stp>
        <stp>인포맥스 중분류</stp>
        <stp>46311</stp>
        <stp/>
        <tr r="N718" s="5"/>
      </tp>
      <tp t="s">
        <v>은행채</v>
        <stp/>
        <stp>P</stp>
        <stp>0</stp>
        <stp>BND</stp>
        <stp>KR310509GF82</stp>
        <stp>인포맥스 중분류</stp>
        <stp>46311</stp>
        <stp/>
        <tr r="N811" s="5"/>
      </tp>
      <tp t="s">
        <v>일반</v>
        <stp/>
        <stp>P</stp>
        <stp>0</stp>
        <stp>BND</stp>
        <stp>KR350106GB89</stp>
        <stp>인포맥스 중분류</stp>
        <stp>46311</stp>
        <stp/>
        <tr r="N1092" s="5"/>
      </tp>
      <tp t="s">
        <v>일반</v>
        <stp/>
        <stp>P</stp>
        <stp>0</stp>
        <stp>BND</stp>
        <stp>KR350108GB87</stp>
        <stp>인포맥스 중분류</stp>
        <stp>46311</stp>
        <stp/>
        <tr r="N1146" s="5"/>
      </tp>
      <tp t="s">
        <v>은행채</v>
        <stp/>
        <stp>P</stp>
        <stp>0</stp>
        <stp>BND</stp>
        <stp>KR380601GE83</stp>
        <stp>인포맥스 중분류</stp>
        <stp>46311</stp>
        <stp/>
        <tr r="N3316" s="5"/>
      </tp>
      <tp t="s">
        <v>회사채(일반)</v>
        <stp/>
        <stp>P</stp>
        <stp>0</stp>
        <stp>BND</stp>
        <stp>KR6175332F98</stp>
        <stp>인포맥스 중분류</stp>
        <stp>46316</stp>
        <stp/>
        <tr r="DV264" s="1"/>
      </tp>
      <tp t="s">
        <v>기타금융채</v>
        <stp/>
        <stp>P</stp>
        <stp>0</stp>
        <stp>BND</stp>
        <stp>KR6095928F49</stp>
        <stp>인포맥스 중분류</stp>
        <stp>46311</stp>
        <stp/>
        <tr r="N6424" s="5"/>
      </tp>
      <tp t="s">
        <v>카드</v>
        <stp/>
        <stp>P</stp>
        <stp>0</stp>
        <stp>BND</stp>
        <stp>KR6205491F90</stp>
        <stp>인포맥스 중분류</stp>
        <stp>46311</stp>
        <stp/>
        <tr r="N7037" s="5"/>
      </tp>
      <tp t="s">
        <v>일반</v>
        <stp/>
        <stp>P</stp>
        <stp>0</stp>
        <stp>BND</stp>
        <stp>KR352501GF82</stp>
        <stp>인포맥스 중분류</stp>
        <stp>46311</stp>
        <stp/>
        <tr r="N2083" s="5"/>
      </tp>
      <tp t="s">
        <v>일반</v>
        <stp/>
        <stp>P</stp>
        <stp>0</stp>
        <stp>BND</stp>
        <stp>KR352502GF81</stp>
        <stp>인포맥스 중분류</stp>
        <stp>46311</stp>
        <stp/>
        <tr r="N2117" s="5"/>
      </tp>
      <tp t="s">
        <v>일반</v>
        <stp/>
        <stp>P</stp>
        <stp>0</stp>
        <stp>BND</stp>
        <stp>KR352702GD81</stp>
        <stp>인포맥스 중분류</stp>
        <stp>46311</stp>
        <stp/>
        <tr r="N2264" s="5"/>
      </tp>
      <tp t="s">
        <v>일반</v>
        <stp/>
        <stp>P</stp>
        <stp>0</stp>
        <stp>BND</stp>
        <stp>KR352703GD80</stp>
        <stp>인포맥스 중분류</stp>
        <stp>46311</stp>
        <stp/>
        <tr r="N2290" s="5"/>
      </tp>
      <tp t="s">
        <v>은행채</v>
        <stp/>
        <stp>P</stp>
        <stp>0</stp>
        <stp>BND</stp>
        <stp>KR310510GF97</stp>
        <stp>인포맥스 중분류</stp>
        <stp>46311</stp>
        <stp/>
        <tr r="N823" s="5"/>
      </tp>
      <tp t="s">
        <v>은행채</v>
        <stp/>
        <stp>P</stp>
        <stp>0</stp>
        <stp>BND</stp>
        <stp>KR6004942G42</stp>
        <stp>인포맥스 중분류</stp>
        <stp>46311</stp>
        <stp/>
        <tr r="N3945" s="5"/>
      </tp>
      <tp t="s">
        <v>지역개발채권</v>
        <stp/>
        <stp>P</stp>
        <stp>0</stp>
        <stp>BND</stp>
        <stp>KR2044022G94</stp>
        <stp>인포맥스 중분류</stp>
        <stp>46311</stp>
        <stp/>
        <tr r="N326" s="5"/>
      </tp>
      <tp t="s">
        <v>기타금융채</v>
        <stp/>
        <stp>P</stp>
        <stp>0</stp>
        <stp>BND</stp>
        <stp>KR6095923F44</stp>
        <stp>인포맥스 중분류</stp>
        <stp>46311</stp>
        <stp/>
        <tr r="N6401" s="5"/>
      </tp>
      <tp t="s">
        <v>일반</v>
        <stp/>
        <stp>P</stp>
        <stp>0</stp>
        <stp>BND</stp>
        <stp>KR356401GG83</stp>
        <stp>인포맥스 중분류</stp>
        <stp>46311</stp>
        <stp/>
        <tr r="N3256" s="5"/>
      </tp>
      <tp t="s">
        <v>은행채</v>
        <stp/>
        <stp>P</stp>
        <stp>0</stp>
        <stp>BND</stp>
        <stp>KR6004941G43</stp>
        <stp>인포맥스 중분류</stp>
        <stp>46311</stp>
        <stp/>
        <tr r="N3929" s="5"/>
      </tp>
      <tp t="s">
        <v>일반</v>
        <stp/>
        <stp>P</stp>
        <stp>0</stp>
        <stp>BND</stp>
        <stp>KR354404GG85</stp>
        <stp>인포맥스 중분류</stp>
        <stp>46311</stp>
        <stp/>
        <tr r="N2513" s="5"/>
      </tp>
      <tp t="s">
        <v>일반</v>
        <stp/>
        <stp>P</stp>
        <stp>0</stp>
        <stp>BND</stp>
        <stp>KR352201GA80</stp>
        <stp>인포맥스 중분류</stp>
        <stp>46311</stp>
        <stp/>
        <tr r="N1986" s="5"/>
      </tp>
      <tp t="s">
        <v>일반</v>
        <stp/>
        <stp>P</stp>
        <stp>0</stp>
        <stp>BND</stp>
        <stp>KR350102GB83</stp>
        <stp>인포맥스 중분류</stp>
        <stp>46311</stp>
        <stp/>
        <tr r="N945" s="5"/>
      </tp>
      <tp t="s">
        <v>일반</v>
        <stp/>
        <stp>P</stp>
        <stp>0</stp>
        <stp>BND</stp>
        <stp>KR351610GE91</stp>
        <stp>인포맥스 중분류</stp>
        <stp>46311</stp>
        <stp/>
        <tr r="N1975" s="5"/>
      </tp>
      <tp t="s">
        <v>회사채(일반)</v>
        <stp/>
        <stp>P</stp>
        <stp>0</stp>
        <stp>BND</stp>
        <stp>KR6005942F40</stp>
        <stp>인포맥스 중분류</stp>
        <stp>46311</stp>
        <stp/>
        <tr r="N4081" s="5"/>
      </tp>
      <tp t="s">
        <v>은행채</v>
        <stp/>
        <stp>P</stp>
        <stp>0</stp>
        <stp>BND</stp>
        <stp>KR6004944G40</stp>
        <stp>인포맥스 중분류</stp>
        <stp>46311</stp>
        <stp/>
        <tr r="N3965" s="5"/>
      </tp>
      <tp t="s">
        <v>일반</v>
        <stp/>
        <stp>P</stp>
        <stp>0</stp>
        <stp>BND</stp>
        <stp>KR356001GC81</stp>
        <stp>인포맥스 중분류</stp>
        <stp>46311</stp>
        <stp/>
        <tr r="N2783" s="5"/>
      </tp>
      <tp t="s">
        <v>회사채(일반)</v>
        <stp/>
        <stp>P</stp>
        <stp>0</stp>
        <stp>BND</stp>
        <stp>KR6005941F41</stp>
        <stp>인포맥스 중분류</stp>
        <stp>46311</stp>
        <stp/>
        <tr r="N4069" s="5"/>
      </tp>
      <tp t="s">
        <v>도시철도채권</v>
        <stp/>
        <stp>P</stp>
        <stp>0</stp>
        <stp>BND</stp>
        <stp>KR2001024B97</stp>
        <stp>인포맥스 중분류</stp>
        <stp>46311</stp>
        <stp/>
        <tr r="N181" s="5"/>
      </tp>
      <tp t="s">
        <v>은행채</v>
        <stp/>
        <stp>P</stp>
        <stp>0</stp>
        <stp>BND</stp>
        <stp>KR310506GF85</stp>
        <stp>인포맥스 중분류</stp>
        <stp>46311</stp>
        <stp/>
        <tr r="N771" s="5"/>
      </tp>
      <tp t="s">
        <v>은행채</v>
        <stp/>
        <stp>P</stp>
        <stp>0</stp>
        <stp>BND</stp>
        <stp>KR310507GF84</stp>
        <stp>인포맥스 중분류</stp>
        <stp>46311</stp>
        <stp/>
        <tr r="N785" s="5"/>
      </tp>
      <tp t="s">
        <v>일반</v>
        <stp/>
        <stp>P</stp>
        <stp>0</stp>
        <stp>BND</stp>
        <stp>KR350702GD85</stp>
        <stp>인포맥스 중분류</stp>
        <stp>46311</stp>
        <stp/>
        <tr r="N1408" s="5"/>
      </tp>
      <tp t="s">
        <v>카드</v>
        <stp/>
        <stp>P</stp>
        <stp>0</stp>
        <stp>BND</stp>
        <stp>KR6205492F99</stp>
        <stp>인포맥스 중분류</stp>
        <stp>46311</stp>
        <stp/>
        <tr r="N7050" s="5"/>
      </tp>
      <tp t="s">
        <v>회사채(일반)</v>
        <stp/>
        <stp>P</stp>
        <stp>0</stp>
        <stp>BND</stp>
        <stp>KR6055552F87</stp>
        <stp>인포맥스 중분류</stp>
        <stp>46311</stp>
        <stp/>
        <tr r="N5689" s="5"/>
      </tp>
      <tp t="s">
        <v>회사채(일반)</v>
        <stp/>
        <stp>P</stp>
        <stp>0</stp>
        <stp>BND</stp>
        <stp>KR6166262E84</stp>
        <stp>인포맥스 중분류</stp>
        <stp>46316</stp>
        <stp/>
        <tr r="N115" s="1"/>
      </tp>
      <tp t="s">
        <v>일반</v>
        <stp/>
        <stp>P</stp>
        <stp>0</stp>
        <stp>BND</stp>
        <stp>KR354407GG82</stp>
        <stp>인포맥스 중분류</stp>
        <stp>46311</stp>
        <stp/>
        <tr r="N2521" s="5"/>
      </tp>
      <tp t="s">
        <v>일반</v>
        <stp/>
        <stp>P</stp>
        <stp>0</stp>
        <stp>BND</stp>
        <stp>KR354411GG94</stp>
        <stp>인포맥스 중분류</stp>
        <stp>46311</stp>
        <stp/>
        <tr r="N2541" s="5"/>
      </tp>
      <tp t="s">
        <v>일반</v>
        <stp/>
        <stp>P</stp>
        <stp>0</stp>
        <stp>BND</stp>
        <stp>KR350104GB81</stp>
        <stp>인포맥스 중분류</stp>
        <stp>46311</stp>
        <stp/>
        <tr r="N1021" s="5"/>
      </tp>
      <tp t="s">
        <v>카드</v>
        <stp/>
        <stp>P</stp>
        <stp>0</stp>
        <stp>BND</stp>
        <stp>KR6065904F40</stp>
        <stp>인포맥스 중분류</stp>
        <stp>46311</stp>
        <stp/>
        <tr r="N6049" s="5"/>
      </tp>
      <tp t="s">
        <v>회사채(일반)</v>
        <stp/>
        <stp>P</stp>
        <stp>0</stp>
        <stp>BND</stp>
        <stp>KR6064981G48</stp>
        <stp>인포맥스 중분류</stp>
        <stp>46311</stp>
        <stp/>
        <tr r="N5980" s="5"/>
      </tp>
      <tp t="s">
        <v>일반</v>
        <stp/>
        <stp>P</stp>
        <stp>0</stp>
        <stp>BND</stp>
        <stp>KR352502GF99</stp>
        <stp>인포맥스 중분류</stp>
        <stp>46311</stp>
        <stp/>
        <tr r="N2118" s="5"/>
      </tp>
      <tp t="s">
        <v>일반</v>
        <stp/>
        <stp>P</stp>
        <stp>0</stp>
        <stp>BND</stp>
        <stp>KR352503GF98</stp>
        <stp>인포맥스 중분류</stp>
        <stp>46311</stp>
        <stp/>
        <tr r="N2139" s="5"/>
      </tp>
      <tp t="s">
        <v>카드</v>
        <stp/>
        <stp>P</stp>
        <stp>0</stp>
        <stp>BND</stp>
        <stp>KR6205498F85</stp>
        <stp>인포맥스 중분류</stp>
        <stp>46311</stp>
        <stp/>
        <tr r="N7100" s="5"/>
      </tp>
      <tp t="s">
        <v>일반</v>
        <stp/>
        <stp>P</stp>
        <stp>0</stp>
        <stp>BND</stp>
        <stp>KR356102GB98</stp>
        <stp>인포맥스 중분류</stp>
        <stp>46311</stp>
        <stp/>
        <tr r="N3020" s="5"/>
      </tp>
      <tp t="s">
        <v>일반</v>
        <stp/>
        <stp>P</stp>
        <stp>0</stp>
        <stp>BND</stp>
        <stp>KR357502GF98</stp>
        <stp>인포맥스 중분류</stp>
        <stp>46311</stp>
        <stp/>
        <tr r="N3307" s="5"/>
      </tp>
      <tp t="s">
        <v>지방공기업</v>
        <stp/>
        <stp>P</stp>
        <stp>0</stp>
        <stp>BND</stp>
        <stp>KR353601GE98</stp>
        <stp>인포맥스 중분류</stp>
        <stp>46311</stp>
        <stp/>
        <tr r="N2326" s="5"/>
      </tp>
      <tp t="s">
        <v>일반</v>
        <stp/>
        <stp>P</stp>
        <stp>0</stp>
        <stp>BND</stp>
        <stp>KR357401GG99</stp>
        <stp>인포맥스 중분류</stp>
        <stp>46311</stp>
        <stp/>
        <tr r="N3301" s="5"/>
      </tp>
      <tp t="s">
        <v>일반</v>
        <stp/>
        <stp>P</stp>
        <stp>0</stp>
        <stp>BND</stp>
        <stp>KR357501GF99</stp>
        <stp>인포맥스 중분류</stp>
        <stp>46311</stp>
        <stp/>
        <tr r="N3304" s="5"/>
      </tp>
      <tp t="s">
        <v>카드</v>
        <stp/>
        <stp>P</stp>
        <stp>0</stp>
        <stp>BND</stp>
        <stp>KR6205497F86</stp>
        <stp>인포맥스 중분류</stp>
        <stp>46311</stp>
        <stp/>
        <tr r="N7094" s="5"/>
      </tp>
      <tp t="s">
        <v>카드</v>
        <stp/>
        <stp>P</stp>
        <stp>0</stp>
        <stp>BND</stp>
        <stp>KR6205493F80</stp>
        <stp>인포맥스 중분류</stp>
        <stp>46311</stp>
        <stp/>
        <tr r="N7064" s="5"/>
      </tp>
      <tp t="s">
        <v>도시철도채권</v>
        <stp/>
        <stp>P</stp>
        <stp>0</stp>
        <stp>BND</stp>
        <stp>KR2001024B89</stp>
        <stp>인포맥스 중분류</stp>
        <stp>46311</stp>
        <stp/>
        <tr r="N180" s="5"/>
      </tp>
      <tp t="s">
        <v>은행채</v>
        <stp/>
        <stp>P</stp>
        <stp>0</stp>
        <stp>BND</stp>
        <stp>KR310501GF98</stp>
        <stp>인포맥스 중분류</stp>
        <stp>46311</stp>
        <stp/>
        <tr r="N674" s="5"/>
      </tp>
      <tp t="s">
        <v>은행채</v>
        <stp/>
        <stp>P</stp>
        <stp>0</stp>
        <stp>BND</stp>
        <stp>KR310508GF91</stp>
        <stp>인포맥스 중분류</stp>
        <stp>46311</stp>
        <stp/>
        <tr r="N801" s="5"/>
      </tp>
      <tp t="s">
        <v>은행채</v>
        <stp/>
        <stp>P</stp>
        <stp>0</stp>
        <stp>BND</stp>
        <stp>KR310509GF90</stp>
        <stp>인포맥스 중분류</stp>
        <stp>46311</stp>
        <stp/>
        <tr r="N812" s="5"/>
      </tp>
      <tp t="s">
        <v>일반</v>
        <stp/>
        <stp>P</stp>
        <stp>0</stp>
        <stp>BND</stp>
        <stp>KR350104GB99</stp>
        <stp>인포맥스 중분류</stp>
        <stp>46311</stp>
        <stp/>
        <tr r="N1022" s="5"/>
      </tp>
      <tp t="s">
        <v>일반</v>
        <stp/>
        <stp>P</stp>
        <stp>0</stp>
        <stp>BND</stp>
        <stp>KR350108GB95</stp>
        <stp>인포맥스 중분류</stp>
        <stp>46311</stp>
        <stp/>
        <tr r="N1147" s="5"/>
      </tp>
      <tp t="s">
        <v>일반</v>
        <stp/>
        <stp>P</stp>
        <stp>0</stp>
        <stp>BND</stp>
        <stp>KR351604GE99</stp>
        <stp>인포맥스 중분류</stp>
        <stp>46311</stp>
        <stp/>
        <tr r="N1922" s="5"/>
      </tp>
      <tp t="s">
        <v>일반</v>
        <stp/>
        <stp>P</stp>
        <stp>0</stp>
        <stp>BND</stp>
        <stp>KR351605GE98</stp>
        <stp>인포맥스 중분류</stp>
        <stp>46311</stp>
        <stp/>
        <tr r="N1945" s="5"/>
      </tp>
      <tp t="s">
        <v>회사채(일반)</v>
        <stp/>
        <stp>P</stp>
        <stp>0</stp>
        <stp>BND</stp>
        <stp>KR6006801E49</stp>
        <stp>인포맥스 중분류</stp>
        <stp>46311</stp>
        <stp/>
        <tr r="N4101" s="5"/>
      </tp>
      <tp t="s">
        <v>일반</v>
        <stp/>
        <stp>P</stp>
        <stp>0</stp>
        <stp>BND</stp>
        <stp>KR350102GB91</stp>
        <stp>인포맥스 중분류</stp>
        <stp>46311</stp>
        <stp/>
        <tr r="N946" s="5"/>
      </tp>
      <tp t="s">
        <v>일반</v>
        <stp/>
        <stp>P</stp>
        <stp>0</stp>
        <stp>BND</stp>
        <stp>KR350110GB83</stp>
        <stp>인포맥스 중분류</stp>
        <stp>46311</stp>
        <stp/>
        <tr r="N1192" s="5"/>
      </tp>
      <tp t="s">
        <v>일반</v>
        <stp/>
        <stp>P</stp>
        <stp>0</stp>
        <stp>BND</stp>
        <stp>KR351601GE92</stp>
        <stp>인포맥스 중분류</stp>
        <stp>46311</stp>
        <stp/>
        <tr r="N1815" s="5"/>
      </tp>
      <tp t="s">
        <v>일반</v>
        <stp/>
        <stp>P</stp>
        <stp>0</stp>
        <stp>BND</stp>
        <stp>KR351602GE91</stp>
        <stp>인포맥스 중분류</stp>
        <stp>46311</stp>
        <stp/>
        <tr r="N1861" s="5"/>
      </tp>
      <tp t="s">
        <v>일반</v>
        <stp/>
        <stp>P</stp>
        <stp>0</stp>
        <stp>BND</stp>
        <stp>KR351603GE90</stp>
        <stp>인포맥스 중분류</stp>
        <stp>46311</stp>
        <stp/>
        <tr r="N1894" s="5"/>
      </tp>
      <tp t="s">
        <v>카드</v>
        <stp/>
        <stp>P</stp>
        <stp>0</stp>
        <stp>BND</stp>
        <stp>KR6065905F56</stp>
        <stp>인포맥스 중분류</stp>
        <stp>46311</stp>
        <stp/>
        <tr r="N6059" s="5"/>
      </tp>
      <tp t="s">
        <v>회사채(일반)</v>
        <stp/>
        <stp>P</stp>
        <stp>0</stp>
        <stp>BND</stp>
        <stp>KR6051914B26</stp>
        <stp>인포맥스 중분류</stp>
        <stp>46316</stp>
        <stp/>
        <tr r="DV267" s="1"/>
      </tp>
      <tp t="s">
        <v>일반</v>
        <stp/>
        <stp>P</stp>
        <stp>0</stp>
        <stp>BND</stp>
        <stp>KR352501GF90</stp>
        <stp>인포맥스 중분류</stp>
        <stp>46311</stp>
        <stp/>
        <tr r="N2084" s="5"/>
      </tp>
      <tp t="s">
        <v>일반</v>
        <stp/>
        <stp>P</stp>
        <stp>0</stp>
        <stp>BND</stp>
        <stp>KR352701GD90</stp>
        <stp>인포맥스 중분류</stp>
        <stp>46311</stp>
        <stp/>
        <tr r="N2203" s="5"/>
      </tp>
      <tp t="s">
        <v>은행채</v>
        <stp/>
        <stp>P</stp>
        <stp>0</stp>
        <stp>BND</stp>
        <stp>KR310502GF97</stp>
        <stp>인포맥스 중분류</stp>
        <stp>46311</stp>
        <stp/>
        <tr r="N697" s="5"/>
      </tp>
      <tp t="s">
        <v>은행채</v>
        <stp/>
        <stp>P</stp>
        <stp>0</stp>
        <stp>BND</stp>
        <stp>KR310503GF96</stp>
        <stp>인포맥스 중분류</stp>
        <stp>46311</stp>
        <stp/>
        <tr r="N719" s="5"/>
      </tp>
      <tp t="s">
        <v>은행채</v>
        <stp/>
        <stp>P</stp>
        <stp>0</stp>
        <stp>BND</stp>
        <stp>KR310506GF93</stp>
        <stp>인포맥스 중분류</stp>
        <stp>46311</stp>
        <stp/>
        <tr r="N772" s="5"/>
      </tp>
      <tp t="s">
        <v>은행채</v>
        <stp/>
        <stp>P</stp>
        <stp>0</stp>
        <stp>BND</stp>
        <stp>KR310507GF92</stp>
        <stp>인포맥스 중분류</stp>
        <stp>46311</stp>
        <stp/>
        <tr r="N786" s="5"/>
      </tp>
      <tp t="s">
        <v>은행채</v>
        <stp/>
        <stp>P</stp>
        <stp>0</stp>
        <stp>BND</stp>
        <stp>KR310512GF87</stp>
        <stp>인포맥스 중분류</stp>
        <stp>46311</stp>
        <stp/>
        <tr r="N841" s="5"/>
      </tp>
      <tp t="s">
        <v>은행채</v>
        <stp/>
        <stp>P</stp>
        <stp>0</stp>
        <stp>BND</stp>
        <stp>KR310513GF86</stp>
        <stp>인포맥스 중분류</stp>
        <stp>46311</stp>
        <stp/>
        <tr r="N850" s="5"/>
      </tp>
      <tp t="s">
        <v>일반</v>
        <stp/>
        <stp>P</stp>
        <stp>0</stp>
        <stp>BND</stp>
        <stp>KR350106GB97</stp>
        <stp>인포맥스 중분류</stp>
        <stp>46311</stp>
        <stp/>
        <tr r="N1093" s="5"/>
      </tp>
      <tp t="s">
        <v>일반</v>
        <stp/>
        <stp>P</stp>
        <stp>0</stp>
        <stp>BND</stp>
        <stp>KR350702GD93</stp>
        <stp>인포맥스 중분류</stp>
        <stp>46311</stp>
        <stp/>
        <tr r="N1409" s="5"/>
      </tp>
      <tp t="s">
        <v>일반</v>
        <stp/>
        <stp>P</stp>
        <stp>0</stp>
        <stp>BND</stp>
        <stp>KR351606GE97</stp>
        <stp>인포맥스 중분류</stp>
        <stp>46311</stp>
        <stp/>
        <tr r="N1960" s="5"/>
      </tp>
      <tp t="s">
        <v>카드</v>
        <stp/>
        <stp>P</stp>
        <stp>0</stp>
        <stp>BND</stp>
        <stp>KR6065907F54</stp>
        <stp>인포맥스 중분류</stp>
        <stp>46311</stp>
        <stp/>
        <tr r="N6076" s="5"/>
      </tp>
      <tp t="s">
        <v>지역개발채권</v>
        <stp/>
        <stp>P</stp>
        <stp>0</stp>
        <stp>BND</stp>
        <stp>KR2044022G86</stp>
        <stp>인포맥스 중분류</stp>
        <stp>46311</stp>
        <stp/>
        <tr r="N325" s="5"/>
      </tp>
      <tp t="s">
        <v>일반</v>
        <stp/>
        <stp>P</stp>
        <stp>0</stp>
        <stp>BND</stp>
        <stp>KR356401GG91</stp>
        <stp>인포맥스 중분류</stp>
        <stp>46311</stp>
        <stp/>
        <tr r="N3257" s="5"/>
      </tp>
      <tp t="s">
        <v>카드</v>
        <stp/>
        <stp>P</stp>
        <stp>0</stp>
        <stp>BND</stp>
        <stp>KR6065906F55</stp>
        <stp>인포맥스 중분류</stp>
        <stp>46311</stp>
        <stp/>
        <tr r="N6069" s="5"/>
      </tp>
      <tp t="s">
        <v>회사채(일반)</v>
        <stp/>
        <stp>P</stp>
        <stp>0</stp>
        <stp>BND</stp>
        <stp>KR6097952D20</stp>
        <stp>인포맥스 중분류</stp>
        <stp>46316</stp>
        <stp/>
        <tr r="N95" s="1"/>
      </tp>
      <tp t="s">
        <v>일반</v>
        <stp/>
        <stp>P</stp>
        <stp>0</stp>
        <stp>BND</stp>
        <stp>KR354401GG96</stp>
        <stp>인포맥스 중분류</stp>
        <stp>46311</stp>
        <stp/>
        <tr r="N2479" s="5"/>
      </tp>
      <tp t="s">
        <v>일반</v>
        <stp/>
        <stp>P</stp>
        <stp>0</stp>
        <stp>BND</stp>
        <stp>KR354601GE96</stp>
        <stp>인포맥스 중분류</stp>
        <stp>46311</stp>
        <stp/>
        <tr r="N2651" s="5"/>
      </tp>
      <tp t="s">
        <v>일반</v>
        <stp/>
        <stp>P</stp>
        <stp>0</stp>
        <stp>BND</stp>
        <stp>KR354602GE95</stp>
        <stp>인포맥스 중분류</stp>
        <stp>46311</stp>
        <stp/>
        <tr r="N2693" s="5"/>
      </tp>
      <tp t="s">
        <v>카드</v>
        <stp/>
        <stp>P</stp>
        <stp>0</stp>
        <stp>BND</stp>
        <stp>KR6205494F89</stp>
        <stp>인포맥스 중분류</stp>
        <stp>46311</stp>
        <stp/>
        <tr r="N7075" s="5"/>
      </tp>
      <tp t="s">
        <v>기타금융채</v>
        <stp/>
        <stp>P</stp>
        <stp>0</stp>
        <stp>BND</stp>
        <stp>KR6176943E56</stp>
        <stp>인포맥스 중분류</stp>
        <stp>46311</stp>
        <stp/>
        <tr r="N6992" s="5"/>
      </tp>
      <tp t="s">
        <v>기타금융채</v>
        <stp/>
        <stp>P</stp>
        <stp>0</stp>
        <stp>BND</stp>
        <stp>KR6095923F51</stp>
        <stp>인포맥스 중분류</stp>
        <stp>46311</stp>
        <stp/>
        <tr r="N6402" s="5"/>
      </tp>
      <tp t="s">
        <v>일반</v>
        <stp/>
        <stp>P</stp>
        <stp>0</stp>
        <stp>BND</stp>
        <stp>KR352202GA97</stp>
        <stp>인포맥스 중분류</stp>
        <stp>46311</stp>
        <stp/>
        <tr r="N2005" s="5"/>
      </tp>
      <tp t="s">
        <v>지방공기업</v>
        <stp/>
        <stp>P</stp>
        <stp>0</stp>
        <stp>BND</stp>
        <stp>KR353602GE97</stp>
        <stp>인포맥스 중분류</stp>
        <stp>46311</stp>
        <stp/>
        <tr r="N2350" s="5"/>
      </tp>
      <tp t="s">
        <v>은행채</v>
        <stp/>
        <stp>P</stp>
        <stp>0</stp>
        <stp>BND</stp>
        <stp>KR310504GF95</stp>
        <stp>인포맥스 중분류</stp>
        <stp>46311</stp>
        <stp/>
        <tr r="N737" s="5"/>
      </tp>
      <tp t="s">
        <v>은행채</v>
        <stp/>
        <stp>P</stp>
        <stp>0</stp>
        <stp>BND</stp>
        <stp>KR310505GF94</stp>
        <stp>인포맥스 중분류</stp>
        <stp>46311</stp>
        <stp/>
        <tr r="N754" s="5"/>
      </tp>
      <tp t="s">
        <v>은행채</v>
        <stp/>
        <stp>P</stp>
        <stp>0</stp>
        <stp>BND</stp>
        <stp>KR310514GF85</stp>
        <stp>인포맥스 중분류</stp>
        <stp>46311</stp>
        <stp/>
        <tr r="N856" s="5"/>
      </tp>
      <tp t="s">
        <v>일반</v>
        <stp/>
        <stp>P</stp>
        <stp>0</stp>
        <stp>BND</stp>
        <stp>KR350701GD94</stp>
        <stp>인포맥스 중분류</stp>
        <stp>46311</stp>
        <stp/>
        <tr r="N1334" s="5"/>
      </tp>
      <tp t="s">
        <v>일반</v>
        <stp/>
        <stp>P</stp>
        <stp>0</stp>
        <stp>BND</stp>
        <stp>KR350705GD90</stp>
        <stp>인포맥스 중분류</stp>
        <stp>46311</stp>
        <stp/>
        <tr r="N1527" s="5"/>
      </tp>
      <tp t="s">
        <v>회사채(일반)</v>
        <stp/>
        <stp>P</stp>
        <stp>0</stp>
        <stp>BND</stp>
        <stp>KR6005942F24</stp>
        <stp>인포맥스 중분류</stp>
        <stp>46316</stp>
        <stp/>
        <tr r="N192" s="1"/>
      </tp>
      <tp t="s">
        <v>은행채</v>
        <stp/>
        <stp>P</stp>
        <stp>0</stp>
        <stp>BND</stp>
        <stp>KR6004944G24</stp>
        <stp>인포맥스 중분류</stp>
        <stp>46316</stp>
        <stp/>
        <tr r="DV162" s="1"/>
      </tp>
      <tp t="s">
        <v>회사채(일반)</v>
        <stp/>
        <stp>P</stp>
        <stp>0</stp>
        <stp>BND</stp>
        <stp>KR6055552F95</stp>
        <stp>인포맥스 중분류</stp>
        <stp>46311</stp>
        <stp/>
        <tr r="N5690" s="5"/>
      </tp>
      <tp t="s">
        <v>카드</v>
        <stp/>
        <stp>P</stp>
        <stp>0</stp>
        <stp>BND</stp>
        <stp>KR6065901F50</stp>
        <stp>인포맥스 중분류</stp>
        <stp>46311</stp>
        <stp/>
        <tr r="N6017" s="5"/>
      </tp>
      <tp t="s">
        <v>회사채(일반)</v>
        <stp/>
        <stp>P</stp>
        <stp>0</stp>
        <stp>BND</stp>
        <stp>KR6005941F25</stp>
        <stp>인포맥스 중분류</stp>
        <stp>46316</stp>
        <stp/>
        <tr r="N136" s="1"/>
      </tp>
      <tp t="s">
        <v>회사채(일반)</v>
        <stp/>
        <stp>P</stp>
        <stp>0</stp>
        <stp>BND</stp>
        <stp>KR6055553F94</stp>
        <stp>인포맥스 중분류</stp>
        <stp>46311</stp>
        <stp/>
        <tr r="N5711" s="5"/>
      </tp>
      <tp t="s">
        <v>기타금융채</v>
        <stp/>
        <stp>P</stp>
        <stp>0</stp>
        <stp>BND</stp>
        <stp>KR6095921F53</stp>
        <stp>인포맥스 중분류</stp>
        <stp>46311</stp>
        <stp/>
        <tr r="N6382" s="5"/>
      </tp>
      <tp t="s">
        <v/>
        <stp/>
        <stp>P</stp>
        <stp>0</stp>
        <stp>BND</stp>
        <stp>KRZF003549FQ</stp>
        <stp>인포맥스 대분류</stp>
        <stp>46316</stp>
        <stp/>
        <tr r="DU207" s="1"/>
      </tp>
      <tp t="s">
        <v>기타금융채</v>
        <stp/>
        <stp>P</stp>
        <stp>0</stp>
        <stp>BND</stp>
        <stp>KR6145765F89</stp>
        <stp>인포맥스 중분류</stp>
        <stp>46311</stp>
        <stp/>
        <tr r="N6807" s="5"/>
      </tp>
      <tp t="s">
        <v>회사채(일반)</v>
        <stp/>
        <stp>P</stp>
        <stp>0</stp>
        <stp>BND</stp>
        <stp>KR6064982G62</stp>
        <stp>인포맥스 중분류</stp>
        <stp>46311</stp>
        <stp/>
        <tr r="N6000" s="5"/>
      </tp>
      <tp t="s">
        <v>회사채(일반)</v>
        <stp/>
        <stp>P</stp>
        <stp>0</stp>
        <stp>BND</stp>
        <stp>KR6064981G63</stp>
        <stp>인포맥스 중분류</stp>
        <stp>46311</stp>
        <stp/>
        <tr r="N5981" s="5"/>
      </tp>
      <tp t="s">
        <v>기타금융채</v>
        <stp/>
        <stp>P</stp>
        <stp>0</stp>
        <stp>BND</stp>
        <stp>KR6095923F69</stp>
        <stp>인포맥스 중분류</stp>
        <stp>46311</stp>
        <stp/>
        <tr r="N6403" s="5"/>
      </tp>
      <tp t="s">
        <v>카드</v>
        <stp/>
        <stp>P</stp>
        <stp>0</stp>
        <stp>BND</stp>
        <stp>KR6065901F68</stp>
        <stp>인포맥스 중분류</stp>
        <stp>46311</stp>
        <stp/>
        <tr r="N6018" s="5"/>
      </tp>
      <tp t="s">
        <v>회사채(일반)</v>
        <stp/>
        <stp>P</stp>
        <stp>0</stp>
        <stp>BND</stp>
        <stp>KR6064984G11</stp>
        <stp>인포맥스 중분류</stp>
        <stp>46316</stp>
        <stp/>
        <tr r="N120" s="1"/>
      </tp>
      <tp t="s">
        <v>회사채(일반)</v>
        <stp/>
        <stp>P</stp>
        <stp>0</stp>
        <stp>BND</stp>
        <stp>KR6064983G61</stp>
        <stp>인포맥스 중분류</stp>
        <stp>46311</stp>
        <stp/>
        <tr r="N6007" s="5"/>
      </tp>
      <tp t="s">
        <v>기타금융채</v>
        <stp/>
        <stp>P</stp>
        <stp>0</stp>
        <stp>BND</stp>
        <stp>KR6176944E63</stp>
        <stp>인포맥스 중분류</stp>
        <stp>46311</stp>
        <stp/>
        <tr r="N6998" s="5"/>
      </tp>
      <tp t="s">
        <v>국민주택채권</v>
        <stp/>
        <stp>P</stp>
        <stp>0</stp>
        <stp>BND</stp>
        <stp>KR101501DF86</stp>
        <stp>인포맥스 중분류</stp>
        <stp>46311</stp>
        <stp/>
        <tr r="N45" s="5"/>
      </tp>
      <tp t="s">
        <v>기타금융채</v>
        <stp/>
        <stp>P</stp>
        <stp>0</stp>
        <stp>BND</stp>
        <stp>KR6145764F80</stp>
        <stp>인포맥스 중분류</stp>
        <stp>46311</stp>
        <stp/>
        <tr r="N6804" s="5"/>
      </tp>
      <tp t="s">
        <v>일반</v>
        <stp/>
        <stp>P</stp>
        <stp>0</stp>
        <stp>BND</stp>
        <stp>KR354422GG83</stp>
        <stp>인포맥스 중분류</stp>
        <stp>46311</stp>
        <stp/>
        <tr r="N2593" s="5"/>
      </tp>
      <tp t="s">
        <v>일반</v>
        <stp/>
        <stp>P</stp>
        <stp>0</stp>
        <stp>BND</stp>
        <stp>KR354423GG82</stp>
        <stp>인포맥스 중분류</stp>
        <stp>46311</stp>
        <stp/>
        <tr r="N2596" s="5"/>
      </tp>
      <tp t="s">
        <v>카드</v>
        <stp/>
        <stp>P</stp>
        <stp>0</stp>
        <stp>BND</stp>
        <stp>KR6065904F65</stp>
        <stp>인포맥스 중분류</stp>
        <stp>46311</stp>
        <stp/>
        <tr r="N6050" s="5"/>
      </tp>
      <tp t="s">
        <v>카드</v>
        <stp/>
        <stp>P</stp>
        <stp>0</stp>
        <stp>BND</stp>
        <stp>KR6032717A83</stp>
        <stp>인포맥스 중분류</stp>
        <stp>46311</stp>
        <stp/>
        <tr r="N5338" s="5"/>
      </tp>
      <tp t="s">
        <v>기타금융채</v>
        <stp/>
        <stp>P</stp>
        <stp>0</stp>
        <stp>BND</stp>
        <stp>KR6095921F61</stp>
        <stp>인포맥스 중분류</stp>
        <stp>46311</stp>
        <stp/>
        <tr r="N6383" s="5"/>
      </tp>
      <tp t="s">
        <v>기타금융채</v>
        <stp/>
        <stp>P</stp>
        <stp>0</stp>
        <stp>BND</stp>
        <stp>KR6095922F11</stp>
        <stp>인포맥스 중분류</stp>
        <stp>46316</stp>
        <stp/>
        <tr r="N147" s="1"/>
      </tp>
      <tp t="s">
        <v>회사채(일반)</v>
        <stp/>
        <stp>P</stp>
        <stp>0</stp>
        <stp>BND</stp>
        <stp>KR6064986G68</stp>
        <stp>인포맥스 중분류</stp>
        <stp>46311</stp>
        <stp/>
        <tr r="N6013" s="5"/>
      </tp>
      <tp t="s">
        <v>회사채(일반)</v>
        <stp/>
        <stp>P</stp>
        <stp>0</stp>
        <stp>BND</stp>
        <stp>KR6064985G69</stp>
        <stp>인포맥스 중분류</stp>
        <stp>46311</stp>
        <stp/>
        <tr r="N6010" s="5"/>
      </tp>
      <tp t="s">
        <v>기타금융채</v>
        <stp/>
        <stp>P</stp>
        <stp>0</stp>
        <stp>BND</stp>
        <stp>KR614576AF99</stp>
        <stp>인포맥스 중분류</stp>
        <stp>46311</stp>
        <stp/>
        <tr r="N6828" s="5"/>
      </tp>
      <tp t="s">
        <v/>
        <stp/>
        <stp>P</stp>
        <stp>0</stp>
        <stp>BND</stp>
        <stp>KRZFA03549GM</stp>
        <stp>인포맥스 대분류</stp>
        <stp>46316</stp>
        <stp/>
        <tr r="DU233" s="1"/>
      </tp>
      <tp t="s">
        <v>기타금융채</v>
        <stp/>
        <stp>P</stp>
        <stp>0</stp>
        <stp>BND</stp>
        <stp>KR6145763F99</stp>
        <stp>인포맥스 중분류</stp>
        <stp>46311</stp>
        <stp/>
        <tr r="N6800" s="5"/>
      </tp>
      <tp t="s">
        <v>회사채(일반)</v>
        <stp/>
        <stp>P</stp>
        <stp>0</stp>
        <stp>BND</stp>
        <stp>KR6064981G71</stp>
        <stp>인포맥스 중분류</stp>
        <stp>46311</stp>
        <stp/>
        <tr r="N5982" s="5"/>
      </tp>
      <tp t="s">
        <v>일반</v>
        <stp/>
        <stp>P</stp>
        <stp>0</stp>
        <stp>BND</stp>
        <stp>KR354422GG91</stp>
        <stp>인포맥스 중분류</stp>
        <stp>46311</stp>
        <stp/>
        <tr r="N2594" s="5"/>
      </tp>
      <tp t="s">
        <v>국고채권</v>
        <stp/>
        <stp>P</stp>
        <stp>0</stp>
        <stp>BND</stp>
        <stp>KR103501GF97</stp>
        <stp>인포맥스 중분류</stp>
        <stp>46311</stp>
        <stp/>
        <tr r="N78" s="5"/>
      </tp>
      <tp t="s">
        <v>국고채권</v>
        <stp/>
        <stp>P</stp>
        <stp>0</stp>
        <stp>BND</stp>
        <stp>KR103503GF95</stp>
        <stp>인포맥스 중분류</stp>
        <stp>46311</stp>
        <stp/>
        <tr r="N140" s="5"/>
      </tp>
      <tp t="s">
        <v>기타금융채</v>
        <stp/>
        <stp>P</stp>
        <stp>0</stp>
        <stp>BND</stp>
        <stp>KR6145761F91</stp>
        <stp>인포맥스 중분류</stp>
        <stp>46311</stp>
        <stp/>
        <tr r="N6786" s="5"/>
      </tp>
      <tp t="s">
        <v>기타금융채</v>
        <stp/>
        <stp>P</stp>
        <stp>0</stp>
        <stp>BND</stp>
        <stp>KR6176942E73</stp>
        <stp>인포맥스 중분류</stp>
        <stp>46311</stp>
        <stp/>
        <tr r="N6982" s="5"/>
      </tp>
      <tp t="s">
        <v>카드</v>
        <stp/>
        <stp>P</stp>
        <stp>0</stp>
        <stp>BND</stp>
        <stp>KR6065901F76</stp>
        <stp>인포맥스 중분류</stp>
        <stp>46311</stp>
        <stp/>
        <tr r="N6019" s="5"/>
      </tp>
      <tp t="s">
        <v>회사채(일반)</v>
        <stp/>
        <stp>P</stp>
        <stp>0</stp>
        <stp>BND</stp>
        <stp>KR6005942F73</stp>
        <stp>인포맥스 중분류</stp>
        <stp>46311</stp>
        <stp/>
        <tr r="N4082" s="5"/>
      </tp>
      <tp t="s">
        <v>기타금융채</v>
        <stp/>
        <stp>P</stp>
        <stp>0</stp>
        <stp>BND</stp>
        <stp>KR6176943E72</stp>
        <stp>인포맥스 중분류</stp>
        <stp>46311</stp>
        <stp/>
        <tr r="N6993" s="5"/>
      </tp>
      <tp t="s">
        <v>일반</v>
        <stp/>
        <stp>P</stp>
        <stp>0</stp>
        <stp>BND</stp>
        <stp>KR354427GG96</stp>
        <stp>인포맥스 중분류</stp>
        <stp>46311</stp>
        <stp/>
        <tr r="N2600" s="5"/>
      </tp>
      <tp t="s">
        <v>국고채권</v>
        <stp/>
        <stp>P</stp>
        <stp>0</stp>
        <stp>BND</stp>
        <stp>KR103502GF96</stp>
        <stp>인포맥스 중분류</stp>
        <stp>46311</stp>
        <stp/>
        <tr r="N125" s="5"/>
      </tp>
      <tp t="s">
        <v>회사채(일반)</v>
        <stp/>
        <stp>P</stp>
        <stp>0</stp>
        <stp>BND</stp>
        <stp>KR6006801E64</stp>
        <stp>인포맥스 중분류</stp>
        <stp>46311</stp>
        <stp/>
        <tr r="N4102" s="5"/>
      </tp>
      <tp t="s">
        <v>회사채(일반)</v>
        <stp/>
        <stp>P</stp>
        <stp>0</stp>
        <stp>BND</stp>
        <stp>KR6006802E14</stp>
        <stp>인포맥스 중분류</stp>
        <stp>46316</stp>
        <stp/>
        <tr r="CT84" s="1"/>
      </tp>
      <tp t="s">
        <v>카드</v>
        <stp/>
        <stp>P</stp>
        <stp>0</stp>
        <stp>BND</stp>
        <stp>KR6065903F74</stp>
        <stp>인포맥스 중분류</stp>
        <stp>46311</stp>
        <stp/>
        <tr r="N6036" s="5"/>
      </tp>
      <tp t="s">
        <v>국민주택채권</v>
        <stp/>
        <stp>P</stp>
        <stp>0</stp>
        <stp>BND</stp>
        <stp>KR101501DF94</stp>
        <stp>인포맥스 중분류</stp>
        <stp>46311</stp>
        <stp/>
        <tr r="N46" s="5"/>
      </tp>
      <tp t="s">
        <v>회사채(일반)</v>
        <stp/>
        <stp>P</stp>
        <stp>0</stp>
        <stp>BND</stp>
        <stp>KR6035762F93</stp>
        <stp>인포맥스 중분류</stp>
        <stp>46311</stp>
        <stp/>
        <tr r="N5545" s="5"/>
      </tp>
      <tp t="s">
        <v>회사채(일반)</v>
        <stp/>
        <stp>P</stp>
        <stp>0</stp>
        <stp>BND</stp>
        <stp>KR6035761F94</stp>
        <stp>인포맥스 중분류</stp>
        <stp>46311</stp>
        <stp/>
        <tr r="N5541" s="5"/>
      </tp>
      <tp t="s">
        <v>카드</v>
        <stp/>
        <stp>P</stp>
        <stp>0</stp>
        <stp>BND</stp>
        <stp>KR6065904F73</stp>
        <stp>인포맥스 중분류</stp>
        <stp>46311</stp>
        <stp/>
        <tr r="N6051" s="5"/>
      </tp>
      <tp t="s">
        <v>기타금융채</v>
        <stp/>
        <stp>P</stp>
        <stp>0</stp>
        <stp>BND</stp>
        <stp>KR6145768F94</stp>
        <stp>인포맥스 중분류</stp>
        <stp>46311</stp>
        <stp/>
        <tr r="N6820" s="5"/>
      </tp>
      <tp t="s">
        <v>국고채권</v>
        <stp/>
        <stp>P</stp>
        <stp>0</stp>
        <stp>BND</stp>
        <stp>KR103504GF94</stp>
        <stp>인포맥스 중분류</stp>
        <stp>46311</stp>
        <stp/>
        <tr r="N147" s="5"/>
      </tp>
      <tp t="s">
        <v>회사채(일반)</v>
        <stp/>
        <stp>P</stp>
        <stp>0</stp>
        <stp>BND</stp>
        <stp>KR6005941F74</stp>
        <stp>인포맥스 중분류</stp>
        <stp>46311</stp>
        <stp/>
        <tr r="N4070" s="5"/>
      </tp>
      <tp t="s">
        <v>회사채(일반)</v>
        <stp/>
        <stp>P</stp>
        <stp>0</stp>
        <stp>BND</stp>
        <stp>KR6025081F98</stp>
        <stp>인포맥스 중분류</stp>
        <stp>46316</stp>
        <stp/>
        <tr r="CT78" s="1"/>
      </tp>
      <tp t="s">
        <v>카드</v>
        <stp/>
        <stp>P</stp>
        <stp>0</stp>
        <stp>BND</stp>
        <stp>KR6065906F71</stp>
        <stp>인포맥스 중분류</stp>
        <stp>46311</stp>
        <stp/>
        <tr r="N6070" s="5"/>
      </tp>
      <tp t="s">
        <v>기타금융채</v>
        <stp/>
        <stp>P</stp>
        <stp>0</stp>
        <stp>BND</stp>
        <stp>KR6176941E74</stp>
        <stp>인포맥스 중분류</stp>
        <stp>46311</stp>
        <stp/>
        <tr r="N6972" s="5"/>
      </tp>
      <tp t="s">
        <v>카드</v>
        <stp/>
        <stp>P</stp>
        <stp>0</stp>
        <stp>BND</stp>
        <stp>KR6140173C89</stp>
        <stp>인포맥스 중분류</stp>
        <stp>46311</stp>
        <stp/>
        <tr r="N6688" s="5"/>
      </tp>
      <tp t="s">
        <v>회사채(일반)</v>
        <stp/>
        <stp>P</stp>
        <stp>0</stp>
        <stp>BND</stp>
        <stp>KR6006041E98</stp>
        <stp>인포맥스 중분류</stp>
        <stp>46311</stp>
        <stp/>
        <tr r="N4090" s="5"/>
      </tp>
      <tp t="s">
        <v>국고채권</v>
        <stp/>
        <stp>P</stp>
        <stp>0</stp>
        <stp>BND</stp>
        <stp>KR103503GF95</stp>
        <stp>인포맥스 중분류</stp>
        <stp>46316</stp>
        <stp/>
        <tr r="CF184" s="1"/>
        <tr r="AB13" s="1"/>
        <tr r="N359" s="1"/>
        <tr r="EJ26" s="1"/>
        <tr r="DV14" s="1"/>
      </tp>
      <tp t="s">
        <v>국고채권</v>
        <stp/>
        <stp>P</stp>
        <stp>0</stp>
        <stp>BND</stp>
        <stp>KR103502GF96</stp>
        <stp>인포맥스 중분류</stp>
        <stp>46316</stp>
        <stp/>
        <tr r="DV313" s="1"/>
        <tr r="AP29" s="1"/>
        <tr r="CF13" s="1"/>
        <tr r="N26" s="1"/>
      </tp>
      <tp t="s">
        <v>국고채권</v>
        <stp/>
        <stp>P</stp>
        <stp>0</stp>
        <stp>BND</stp>
        <stp>KR103504GF94</stp>
        <stp>인포맥스 중분류</stp>
        <stp>46316</stp>
        <stp/>
        <tr r="DV45" s="1"/>
        <tr r="N377" s="1"/>
        <tr r="CF25" s="1"/>
        <tr r="AB34" s="1"/>
      </tp>
      <tp t="s">
        <v>은행채</v>
        <stp/>
        <stp>P</stp>
        <stp>0</stp>
        <stp>BND</stp>
        <stp>KR6004942G18</stp>
        <stp>인포맥스 중분류</stp>
        <stp>46311</stp>
        <stp/>
        <tr r="N3943" s="5"/>
      </tp>
      <tp t="s">
        <v>회사채(일반)</v>
        <stp/>
        <stp>P</stp>
        <stp>0</stp>
        <stp>BND</stp>
        <stp>KR6064981G14</stp>
        <stp>인포맥스 중분류</stp>
        <stp>46311</stp>
        <stp/>
        <tr r="N5979" s="5"/>
      </tp>
      <tp t="s">
        <v>은행채</v>
        <stp/>
        <stp>P</stp>
        <stp>0</stp>
        <stp>BND</stp>
        <stp>KR6004941G19</stp>
        <stp>인포맥스 중분류</stp>
        <stp>46311</stp>
        <stp/>
        <tr r="N3926" s="5"/>
      </tp>
      <tp t="s">
        <v>회사채(일반)</v>
        <stp/>
        <stp>P</stp>
        <stp>0</stp>
        <stp>BND</stp>
        <stp>KR6064983G12</stp>
        <stp>인포맥스 중분류</stp>
        <stp>46311</stp>
        <stp/>
        <tr r="N6006" s="5"/>
      </tp>
      <tp t="s">
        <v>회사채(일반)</v>
        <stp/>
        <stp>P</stp>
        <stp>0</stp>
        <stp>BND</stp>
        <stp>KR6064982G13</stp>
        <stp>인포맥스 중분류</stp>
        <stp>46311</stp>
        <stp/>
        <tr r="N5998" s="5"/>
      </tp>
      <tp t="s">
        <v>회사채(일반)</v>
        <stp/>
        <stp>P</stp>
        <stp>0</stp>
        <stp>BND</stp>
        <stp>KR6064985G10</stp>
        <stp>인포맥스 중분류</stp>
        <stp>46311</stp>
        <stp/>
        <tr r="N6009" s="5"/>
      </tp>
      <tp t="s">
        <v>카드</v>
        <stp/>
        <stp>P</stp>
        <stp>0</stp>
        <stp>BND</stp>
        <stp>KR6065902F18</stp>
        <stp>인포맥스 중분류</stp>
        <stp>46311</stp>
        <stp/>
        <tr r="N6026" s="5"/>
      </tp>
      <tp t="s">
        <v>카드</v>
        <stp/>
        <stp>P</stp>
        <stp>0</stp>
        <stp>BND</stp>
        <stp>KR606590FF19</stp>
        <stp>인포맥스 중분류</stp>
        <stp>46311</stp>
        <stp/>
        <tr r="N6108" s="5"/>
      </tp>
      <tp t="s">
        <v>회사채(일반)</v>
        <stp/>
        <stp>P</stp>
        <stp>0</stp>
        <stp>BND</stp>
        <stp>KR6064984G11</stp>
        <stp>인포맥스 중분류</stp>
        <stp>46311</stp>
        <stp/>
        <tr r="N6008" s="5"/>
      </tp>
      <tp t="s">
        <v>카드</v>
        <stp/>
        <stp>P</stp>
        <stp>0</stp>
        <stp>BND</stp>
        <stp>KR6065901F19</stp>
        <stp>인포맥스 중분류</stp>
        <stp>46311</stp>
        <stp/>
        <tr r="N6016" s="5"/>
      </tp>
      <tp t="s">
        <v>기타금융채</v>
        <stp/>
        <stp>P</stp>
        <stp>0</stp>
        <stp>BND</stp>
        <stp>KR6145764F80</stp>
        <stp>인포맥스 중분류</stp>
        <stp>46316</stp>
        <stp/>
        <tr r="CF212" s="1"/>
      </tp>
      <tp t="s">
        <v>카드</v>
        <stp/>
        <stp>P</stp>
        <stp>0</stp>
        <stp>BND</stp>
        <stp>KR6065903F17</stp>
        <stp>인포맥스 중분류</stp>
        <stp>46311</stp>
        <stp/>
        <tr r="N6035" s="5"/>
      </tp>
      <tp t="s">
        <v>카드</v>
        <stp/>
        <stp>P</stp>
        <stp>0</stp>
        <stp>BND</stp>
        <stp>KR606590AF14</stp>
        <stp>인포맥스 중분류</stp>
        <stp>46311</stp>
        <stp/>
        <tr r="N6095" s="5"/>
      </tp>
      <tp t="s">
        <v>회사채(일반)</v>
        <stp/>
        <stp>P</stp>
        <stp>0</stp>
        <stp>BND</stp>
        <stp>KR6047053D80</stp>
        <stp>인포맥스 중분류</stp>
        <stp>46311</stp>
        <stp/>
        <tr r="N5595" s="5"/>
      </tp>
      <tp t="s">
        <v>기타금융채</v>
        <stp/>
        <stp>P</stp>
        <stp>0</stp>
        <stp>BND</stp>
        <stp>KR6176948E10</stp>
        <stp>인포맥스 중분류</stp>
        <stp>46311</stp>
        <stp/>
        <tr r="N7006" s="5"/>
      </tp>
      <tp t="s">
        <v>기타금융채</v>
        <stp/>
        <stp>P</stp>
        <stp>0</stp>
        <stp>BND</stp>
        <stp>KR6095923F10</stp>
        <stp>인포맥스 중분류</stp>
        <stp>46311</stp>
        <stp/>
        <tr r="N6400" s="5"/>
      </tp>
      <tp t="s">
        <v>카드</v>
        <stp/>
        <stp>P</stp>
        <stp>0</stp>
        <stp>BND</stp>
        <stp>KR606590BF13</stp>
        <stp>인포맥스 중분류</stp>
        <stp>46311</stp>
        <stp/>
        <tr r="N6101" s="5"/>
      </tp>
      <tp t="s">
        <v>카드</v>
        <stp/>
        <stp>P</stp>
        <stp>0</stp>
        <stp>BND</stp>
        <stp>KR6140175C95</stp>
        <stp>인포맥스 중분류</stp>
        <stp>46311</stp>
        <stp/>
        <tr r="N6721" s="5"/>
      </tp>
      <tp t="s">
        <v>기타금융채</v>
        <stp/>
        <stp>P</stp>
        <stp>0</stp>
        <stp>BND</stp>
        <stp>KR6095922F11</stp>
        <stp>인포맥스 중분류</stp>
        <stp>46311</stp>
        <stp/>
        <tr r="N6390" s="5"/>
      </tp>
      <tp t="s">
        <v>회사채(일반)</v>
        <stp/>
        <stp>P</stp>
        <stp>0</stp>
        <stp>BND</stp>
        <stp>KR6005182F98</stp>
        <stp>인포맥스 중분류</stp>
        <stp>46311</stp>
        <stp/>
        <tr r="N4024" s="5"/>
      </tp>
      <tp t="s">
        <v>카드</v>
        <stp/>
        <stp>P</stp>
        <stp>0</stp>
        <stp>BND</stp>
        <stp>KR606590DF11</stp>
        <stp>인포맥스 중분류</stp>
        <stp>46311</stp>
        <stp/>
        <tr r="N6105" s="5"/>
      </tp>
      <tp t="s">
        <v>회사채(일반)</v>
        <stp/>
        <stp>P</stp>
        <stp>0</stp>
        <stp>BND</stp>
        <stp>KR6064986G19</stp>
        <stp>인포맥스 중분류</stp>
        <stp>46311</stp>
        <stp/>
        <tr r="N6012" s="5"/>
      </tp>
      <tp t="s">
        <v>은행채</v>
        <stp/>
        <stp>P</stp>
        <stp>0</stp>
        <stp>BND</stp>
        <stp>KR6005282F97</stp>
        <stp>인포맥스 중분류</stp>
        <stp>46311</stp>
        <stp/>
        <tr r="N4041" s="5"/>
      </tp>
      <tp t="s">
        <v>일반</v>
        <stp/>
        <stp>P</stp>
        <stp>0</stp>
        <stp>BND</stp>
        <stp>KR357501GF99</stp>
        <stp>인포맥스 중분류</stp>
        <stp>46316</stp>
        <stp/>
        <tr r="DV125" s="1"/>
      </tp>
      <tp t="s">
        <v>일반</v>
        <stp/>
        <stp>P</stp>
        <stp>0</stp>
        <stp>BND</stp>
        <stp>KR350108GB95</stp>
        <stp>인포맥스 중분류</stp>
        <stp>46316</stp>
        <stp/>
        <tr r="DV150" s="1"/>
      </tp>
      <tp t="s">
        <v>일반</v>
        <stp/>
        <stp>P</stp>
        <stp>0</stp>
        <stp>BND</stp>
        <stp>KR350102GB91</stp>
        <stp>인포맥스 중분류</stp>
        <stp>46316</stp>
        <stp/>
        <tr r="DV153" s="1"/>
      </tp>
      <tp t="s">
        <v>일반</v>
        <stp/>
        <stp>P</stp>
        <stp>0</stp>
        <stp>BND</stp>
        <stp>KR350110GB83</stp>
        <stp>인포맥스 중분류</stp>
        <stp>46316</stp>
        <stp/>
        <tr r="DV152" s="1"/>
      </tp>
      <tp t="s">
        <v>회사채(일반)</v>
        <stp/>
        <stp>P</stp>
        <stp>0</stp>
        <stp>BND</stp>
        <stp>KR6010953C23</stp>
        <stp>인포맥스 중분류</stp>
        <stp>46311</stp>
        <stp/>
        <tr r="N4279" s="5"/>
      </tp>
      <tp t="s">
        <v>카드</v>
        <stp/>
        <stp>P</stp>
        <stp>0</stp>
        <stp>BND</stp>
        <stp>KR6065902F26</stp>
        <stp>인포맥스 중분류</stp>
        <stp>46311</stp>
        <stp/>
        <tr r="N6027" s="5"/>
      </tp>
      <tp t="s">
        <v>회사채(일반)</v>
        <stp/>
        <stp>P</stp>
        <stp>0</stp>
        <stp>BND</stp>
        <stp>KR6051913B27</stp>
        <stp>인포맥스 중분류</stp>
        <stp>46311</stp>
        <stp/>
        <tr r="N5620" s="5"/>
      </tp>
      <tp t="s">
        <v>은행채</v>
        <stp/>
        <stp>P</stp>
        <stp>0</stp>
        <stp>BND</stp>
        <stp>KR6005271F90</stp>
        <stp>인포맥스 중분류</stp>
        <stp>46311</stp>
        <stp/>
        <tr r="N4026" s="5"/>
      </tp>
      <tp t="s">
        <v>회사채(일반)</v>
        <stp/>
        <stp>P</stp>
        <stp>0</stp>
        <stp>BND</stp>
        <stp>KR6051914B26</stp>
        <stp>인포맥스 중분류</stp>
        <stp>46311</stp>
        <stp/>
        <tr r="N5627" s="5"/>
      </tp>
      <tp t="s">
        <v>은행채</v>
        <stp/>
        <stp>P</stp>
        <stp>0</stp>
        <stp>BND</stp>
        <stp>KR6004945G23</stp>
        <stp>인포맥스 중분류</stp>
        <stp>46311</stp>
        <stp/>
        <tr r="N3975" s="5"/>
      </tp>
      <tp t="s">
        <v>일반</v>
        <stp/>
        <stp>P</stp>
        <stp>0</stp>
        <stp>BND</stp>
        <stp>KR350106GB97</stp>
        <stp>인포맥스 중분류</stp>
        <stp>46316</stp>
        <stp/>
        <tr r="DV151" s="1"/>
      </tp>
      <tp t="s">
        <v>회사채(일반)</v>
        <stp/>
        <stp>P</stp>
        <stp>0</stp>
        <stp>BND</stp>
        <stp>KR6051915B25</stp>
        <stp>인포맥스 중분류</stp>
        <stp>46311</stp>
        <stp/>
        <tr r="N5629" s="5"/>
      </tp>
      <tp t="s">
        <v>카드</v>
        <stp/>
        <stp>P</stp>
        <stp>0</stp>
        <stp>BND</stp>
        <stp>KR6065904F24</stp>
        <stp>인포맥스 중분류</stp>
        <stp>46311</stp>
        <stp/>
        <tr r="N6048" s="5"/>
      </tp>
      <tp t="s">
        <v>은행채</v>
        <stp/>
        <stp>P</stp>
        <stp>0</stp>
        <stp>BND</stp>
        <stp>KR6004948G20</stp>
        <stp>인포맥스 중분류</stp>
        <stp>46311</stp>
        <stp/>
        <tr r="N3995" s="5"/>
      </tp>
      <tp t="s">
        <v>은행채</v>
        <stp/>
        <stp>P</stp>
        <stp>0</stp>
        <stp>BND</stp>
        <stp>KR6004947G21</stp>
        <stp>인포맥스 중분류</stp>
        <stp>46311</stp>
        <stp/>
        <tr r="N3991" s="5"/>
      </tp>
      <tp t="s">
        <v>회사채(일반)</v>
        <stp/>
        <stp>P</stp>
        <stp>0</stp>
        <stp>BND</stp>
        <stp>KR6097952D20</stp>
        <stp>인포맥스 중분류</stp>
        <stp>46311</stp>
        <stp/>
        <tr r="N6514" s="5"/>
      </tp>
      <tp t="s">
        <v>기타금융채</v>
        <stp/>
        <stp>P</stp>
        <stp>0</stp>
        <stp>BND</stp>
        <stp>KR6095924F27</stp>
        <stp>인포맥스 중분류</stp>
        <stp>46311</stp>
        <stp/>
        <tr r="N6411" s="5"/>
      </tp>
      <tp t="s">
        <v>카드</v>
        <stp/>
        <stp>P</stp>
        <stp>0</stp>
        <stp>BND</stp>
        <stp>KR6065906F22</stp>
        <stp>인포맥스 중분류</stp>
        <stp>46311</stp>
        <stp/>
        <tr r="N6068" s="5"/>
      </tp>
      <tp t="s">
        <v>은행채</v>
        <stp/>
        <stp>P</stp>
        <stp>0</stp>
        <stp>BND</stp>
        <stp>KR6004942G26</stp>
        <stp>인포맥스 중분류</stp>
        <stp>46311</stp>
        <stp/>
        <tr r="N3944" s="5"/>
      </tp>
      <tp t="s">
        <v>회사채(일반)</v>
        <stp/>
        <stp>P</stp>
        <stp>0</stp>
        <stp>BND</stp>
        <stp>KR6175332F80</stp>
        <stp>인포맥스 중분류</stp>
        <stp>46311</stp>
        <stp/>
        <tr r="N6963" s="5"/>
      </tp>
      <tp t="s">
        <v>은행채</v>
        <stp/>
        <stp>P</stp>
        <stp>0</stp>
        <stp>BND</stp>
        <stp>KR6004941G27</stp>
        <stp>인포맥스 중분류</stp>
        <stp>46311</stp>
        <stp/>
        <tr r="N3927" s="5"/>
      </tp>
      <tp t="s">
        <v>일반</v>
        <stp/>
        <stp>P</stp>
        <stp>0</stp>
        <stp>BND</stp>
        <stp>KR350701GD94</stp>
        <stp>인포맥스 중분류</stp>
        <stp>46316</stp>
        <stp/>
        <tr r="DV34" s="1"/>
      </tp>
      <tp t="s">
        <v>일반</v>
        <stp/>
        <stp>P</stp>
        <stp>0</stp>
        <stp>BND</stp>
        <stp>KR350705GD90</stp>
        <stp>인포맥스 중분류</stp>
        <stp>46316</stp>
        <stp/>
        <tr r="N89" s="1"/>
      </tp>
      <tp t="s">
        <v>회사채(일반)</v>
        <stp/>
        <stp>P</stp>
        <stp>0</stp>
        <stp>BND</stp>
        <stp>KR6010951C25</stp>
        <stp>인포맥스 중분류</stp>
        <stp>46311</stp>
        <stp/>
        <tr r="N4260" s="5"/>
      </tp>
      <tp t="s">
        <v>기타금융채</v>
        <stp/>
        <stp>P</stp>
        <stp>0</stp>
        <stp>BND</stp>
        <stp>KR6176944E55</stp>
        <stp>인포맥스 중분류</stp>
        <stp>46316</stp>
        <stp/>
        <tr r="EX75" s="1"/>
      </tp>
      <tp t="s">
        <v>회사채(일반)</v>
        <stp/>
        <stp>P</stp>
        <stp>0</stp>
        <stp>BND</stp>
        <stp>KR6005942F24</stp>
        <stp>인포맥스 중분류</stp>
        <stp>46311</stp>
        <stp/>
        <tr r="N4080" s="5"/>
      </tp>
      <tp t="s">
        <v>은행채</v>
        <stp/>
        <stp>P</stp>
        <stp>0</stp>
        <stp>BND</stp>
        <stp>KR6004944G24</stp>
        <stp>인포맥스 중분류</stp>
        <stp>46311</stp>
        <stp/>
        <tr r="N3964" s="5"/>
      </tp>
      <tp t="s">
        <v>카드</v>
        <stp/>
        <stp>P</stp>
        <stp>0</stp>
        <stp>BND</stp>
        <stp>KR6065908F20</stp>
        <stp>인포맥스 중분류</stp>
        <stp>46311</stp>
        <stp/>
        <tr r="N6081" s="5"/>
      </tp>
      <tp t="s">
        <v>회사채(일반)</v>
        <stp/>
        <stp>P</stp>
        <stp>0</stp>
        <stp>BND</stp>
        <stp>KR6005941F25</stp>
        <stp>인포맥스 중분류</stp>
        <stp>46311</stp>
        <stp/>
        <tr r="N4068" s="5"/>
      </tp>
      <tp t="s">
        <v>은행채</v>
        <stp/>
        <stp>P</stp>
        <stp>0</stp>
        <stp>BND</stp>
        <stp>KR6004943G25</stp>
        <stp>인포맥스 중분류</stp>
        <stp>46311</stp>
        <stp/>
        <tr r="N3954" s="5"/>
      </tp>
      <tp t="s">
        <v>회사채(일반)</v>
        <stp/>
        <stp>P</stp>
        <stp>0</stp>
        <stp>BND</stp>
        <stp>KR6010952C24</stp>
        <stp>인포맥스 중분류</stp>
        <stp>46311</stp>
        <stp/>
        <tr r="N4269" s="5"/>
      </tp>
      <tp t="s">
        <v>회사채(일반)</v>
        <stp/>
        <stp>P</stp>
        <stp>0</stp>
        <stp>BND</stp>
        <stp>KR6016362E98</stp>
        <stp>인포맥스 중분류</stp>
        <stp>46311</stp>
        <stp/>
        <tr r="N4314" s="5"/>
      </tp>
      <tp t="s">
        <v>회사채(일반)</v>
        <stp/>
        <stp>P</stp>
        <stp>0</stp>
        <stp>BND</stp>
        <stp>KR6145991F36</stp>
        <stp>인포맥스 중분류</stp>
        <stp>46311</stp>
        <stp/>
        <tr r="N6833" s="5"/>
      </tp>
      <tp t="s">
        <v>회사채(일반)</v>
        <stp/>
        <stp>P</stp>
        <stp>0</stp>
        <stp>BND</stp>
        <stp>KR6016361E99</stp>
        <stp>인포맥스 중분류</stp>
        <stp>46311</stp>
        <stp/>
        <tr r="N4307" s="5"/>
      </tp>
      <tp t="s">
        <v>회사채(일반)</v>
        <stp/>
        <stp>P</stp>
        <stp>0</stp>
        <stp>BND</stp>
        <stp>KR6145992F35</stp>
        <stp>인포맥스 중분류</stp>
        <stp>46311</stp>
        <stp/>
        <tr r="N6836" s="5"/>
      </tp>
      <tp t="s">
        <v>회사채(일반)</v>
        <stp/>
        <stp>P</stp>
        <stp>0</stp>
        <stp>BND</stp>
        <stp>KR6175332F98</stp>
        <stp>인포맥스 중분류</stp>
        <stp>46311</stp>
        <stp/>
        <tr r="N6964" s="5"/>
      </tp>
      <tp t="s">
        <v>기타금융채</v>
        <stp/>
        <stp>P</stp>
        <stp>0</stp>
        <stp>BND</stp>
        <stp>KR6095921F38</stp>
        <stp>인포맥스 중분류</stp>
        <stp>46311</stp>
        <stp/>
        <tr r="N6381" s="5"/>
      </tp>
      <tp t="s">
        <v>카드</v>
        <stp/>
        <stp>P</stp>
        <stp>0</stp>
        <stp>BND</stp>
        <stp>KR6205491F90</stp>
        <stp>인포맥스 중분류</stp>
        <stp>46316</stp>
        <stp/>
        <tr r="N180" s="1"/>
      </tp>
      <tp t="s">
        <v>회사채(일반)</v>
        <stp/>
        <stp>P</stp>
        <stp>0</stp>
        <stp>BND</stp>
        <stp>KR6175331F99</stp>
        <stp>인포맥스 중분류</stp>
        <stp>46311</stp>
        <stp/>
        <tr r="N6957" s="5"/>
      </tp>
      <tp t="s">
        <v>은행채</v>
        <stp/>
        <stp>P</stp>
        <stp>0</stp>
        <stp>BND</stp>
        <stp>KR6005281F80</stp>
        <stp>인포맥스 중분류</stp>
        <stp>46311</stp>
        <stp/>
        <tr r="N4034" s="5"/>
      </tp>
      <tp t="s">
        <v>일반</v>
        <stp/>
        <stp>P</stp>
        <stp>0</stp>
        <stp>BND</stp>
        <stp>KR352703GD80</stp>
        <stp>인포맥스 중분류</stp>
        <stp>46316</stp>
        <stp/>
        <tr r="N86" s="1"/>
      </tp>
      <tp t="s">
        <v>회사채(일반)</v>
        <stp/>
        <stp>P</stp>
        <stp>0</stp>
        <stp>BND</stp>
        <stp>KR6047803D26</stp>
        <stp>인포맥스 중분류</stp>
        <stp>46311</stp>
        <stp/>
        <tr r="N5607" s="5"/>
      </tp>
      <tp t="s">
        <v>기타금융채</v>
        <stp/>
        <stp>P</stp>
        <stp>0</stp>
        <stp>BND</stp>
        <stp>KR6095923F44</stp>
        <stp>인포맥스 중분류</stp>
        <stp>46316</stp>
        <stp/>
        <tr r="DV126" s="1"/>
      </tp>
      <tp t="s">
        <v>회사채(일반)</v>
        <stp/>
        <stp>P</stp>
        <stp>0</stp>
        <stp>BND</stp>
        <stp>KR6005301F94</stp>
        <stp>인포맥스 중분류</stp>
        <stp>46311</stp>
        <stp/>
        <tr r="N4056" s="5"/>
      </tp>
      <tp t="s">
        <v>회사채(일반)</v>
        <stp/>
        <stp>P</stp>
        <stp>0</stp>
        <stp>BND</stp>
        <stp>KR6166263E83</stp>
        <stp>인포맥스 중분류</stp>
        <stp>46311</stp>
        <stp/>
        <tr r="N6884" s="5"/>
      </tp>
      <tp t="s">
        <v>회사채(일반)</v>
        <stp/>
        <stp>P</stp>
        <stp>0</stp>
        <stp>BND</stp>
        <stp>KR6005941F41</stp>
        <stp>인포맥스 중분류</stp>
        <stp>46316</stp>
        <stp/>
        <tr r="DV134" s="1"/>
      </tp>
      <tp t="s">
        <v>기타금융채</v>
        <stp/>
        <stp>P</stp>
        <stp>0</stp>
        <stp>BND</stp>
        <stp>KR6214341G93</stp>
        <stp>인포맥스 중분류</stp>
        <stp>46311</stp>
        <stp/>
        <tr r="N7111" s="5"/>
      </tp>
      <tp t="s">
        <v>기타금융채</v>
        <stp/>
        <stp>P</stp>
        <stp>0</stp>
        <stp>BND</stp>
        <stp>KR6095922F37</stp>
        <stp>인포맥스 중분류</stp>
        <stp>46311</stp>
        <stp/>
        <tr r="N6391" s="5"/>
      </tp>
      <tp t="s">
        <v>일반</v>
        <stp/>
        <stp>P</stp>
        <stp>0</stp>
        <stp>BND</stp>
        <stp>KR350702GD85</stp>
        <stp>인포맥스 중분류</stp>
        <stp>46316</stp>
        <stp/>
        <tr r="DV49" s="1"/>
        <tr r="N334" s="1"/>
      </tp>
      <tp t="s">
        <v>회사채(일반)</v>
        <stp/>
        <stp>P</stp>
        <stp>0</stp>
        <stp>BND</stp>
        <stp>KR6006801E23</stp>
        <stp>인포맥스 중분류</stp>
        <stp>46311</stp>
        <stp/>
        <tr r="N4100" s="5"/>
      </tp>
      <tp t="s">
        <v>회사채(일반)</v>
        <stp/>
        <stp>P</stp>
        <stp>0</stp>
        <stp>BND</stp>
        <stp>KR6005302F93</stp>
        <stp>인포맥스 중분류</stp>
        <stp>46311</stp>
        <stp/>
        <tr r="N4058" s="5"/>
      </tp>
      <tp t="s">
        <v>회사채(일반)</v>
        <stp/>
        <stp>P</stp>
        <stp>0</stp>
        <stp>BND</stp>
        <stp>KR6344821G22</stp>
        <stp>인포맥스 중분류</stp>
        <stp>46311</stp>
        <stp/>
        <tr r="N7183" s="5"/>
      </tp>
      <tp t="s">
        <v>회사채(일반)</v>
        <stp/>
        <stp>P</stp>
        <stp>0</stp>
        <stp>BND</stp>
        <stp>KR6166262E84</stp>
        <stp>인포맥스 중분류</stp>
        <stp>46311</stp>
        <stp/>
        <tr r="N6869" s="5"/>
      </tp>
      <tp t="s">
        <v>기타금융채</v>
        <stp/>
        <stp>P</stp>
        <stp>0</stp>
        <stp>BND</stp>
        <stp>KR609592AF32</stp>
        <stp>인포맥스 중분류</stp>
        <stp>46311</stp>
        <stp/>
        <tr r="N6429" s="5"/>
      </tp>
      <tp t="s">
        <v>은행채</v>
        <stp/>
        <stp>P</stp>
        <stp>0</stp>
        <stp>BND</stp>
        <stp>KR6005283F88</stp>
        <stp>인포맥스 중분류</stp>
        <stp>46311</stp>
        <stp/>
        <tr r="N4048" s="5"/>
      </tp>
      <tp t="s">
        <v>은행채</v>
        <stp/>
        <stp>P</stp>
        <stp>0</stp>
        <stp>BND</stp>
        <stp>KR6004941G35</stp>
        <stp>인포맥스 중분류</stp>
        <stp>46311</stp>
        <stp/>
        <tr r="N3928" s="5"/>
      </tp>
      <tp t="s">
        <v>회사채(일반)</v>
        <stp/>
        <stp>P</stp>
        <stp>0</stp>
        <stp>BND</stp>
        <stp>KR6035762F28</stp>
        <stp>인포맥스 중분류</stp>
        <stp>46311</stp>
        <stp/>
        <tr r="N5544" s="5"/>
      </tp>
      <tp t="s">
        <v>기타금융채</v>
        <stp/>
        <stp>P</stp>
        <stp>0</stp>
        <stp>BND</stp>
        <stp>KR6145761F59</stp>
        <stp>인포맥스 중분류</stp>
        <stp>46316</stp>
        <stp/>
        <tr r="EX25" s="1"/>
      </tp>
      <tp t="s">
        <v>일반</v>
        <stp/>
        <stp>P</stp>
        <stp>0</stp>
        <stp>BND</stp>
        <stp>KR354419GG13</stp>
        <stp>인포맥스 중분류</stp>
        <stp>46311</stp>
        <stp/>
        <tr r="N2581" s="5"/>
      </tp>
      <tp t="s">
        <v>회사채(일반)</v>
        <stp/>
        <stp>P</stp>
        <stp>0</stp>
        <stp>BND</stp>
        <stp>KR6035761F29</stp>
        <stp>인포맥스 중분류</stp>
        <stp>46311</stp>
        <stp/>
        <tr r="N5540" s="5"/>
      </tp>
      <tp t="s">
        <v>카드</v>
        <stp/>
        <stp>P</stp>
        <stp>0</stp>
        <stp>BND</stp>
        <stp>KR6205491F17</stp>
        <stp>인포맥스 중분류</stp>
        <stp>46311</stp>
        <stp/>
        <tr r="N7032" s="5"/>
      </tp>
      <tp t="s">
        <v>기타금융채</v>
        <stp/>
        <stp>P</stp>
        <stp>0</stp>
        <stp>BND</stp>
        <stp>KR6097243D78</stp>
        <stp>인포맥스 중분류</stp>
        <stp>46311</stp>
        <stp/>
        <tr r="N6452" s="5"/>
      </tp>
      <tp t="s">
        <v>카드</v>
        <stp/>
        <stp>P</stp>
        <stp>0</stp>
        <stp>BND</stp>
        <stp>KR6205491F66</stp>
        <stp>인포맥스 중분류</stp>
        <stp>46316</stp>
        <stp/>
        <tr r="DV21" s="1"/>
      </tp>
      <tp t="s">
        <v>카드</v>
        <stp/>
        <stp>P</stp>
        <stp>0</stp>
        <stp>BND</stp>
        <stp>KR6205492F16</stp>
        <stp>인포맥스 중분류</stp>
        <stp>46311</stp>
        <stp/>
        <tr r="N7047" s="5"/>
      </tp>
      <tp t="s">
        <v>국민주택채권</v>
        <stp/>
        <stp>P</stp>
        <stp>0</stp>
        <stp>BND</stp>
        <stp>KR101501DF29</stp>
        <stp>인포맥스 중분류</stp>
        <stp>46311</stp>
        <stp/>
        <tr r="N39" s="5"/>
      </tp>
      <tp t="s">
        <v>카드</v>
        <stp/>
        <stp>P</stp>
        <stp>0</stp>
        <stp>BND</stp>
        <stp>KR6205495F13</stp>
        <stp>인포맥스 중분류</stp>
        <stp>46311</stp>
        <stp/>
        <tr r="N7081" s="5"/>
      </tp>
      <tp t="s">
        <v>카드</v>
        <stp/>
        <stp>P</stp>
        <stp>0</stp>
        <stp>BND</stp>
        <stp>KR6205494F63</stp>
        <stp>인포맥스 중분류</stp>
        <stp>46316</stp>
        <stp/>
        <tr r="N165" s="1"/>
      </tp>
      <tp t="s">
        <v>카드</v>
        <stp/>
        <stp>P</stp>
        <stp>0</stp>
        <stp>BND</stp>
        <stp>KR6205496F12</stp>
        <stp>인포맥스 중분류</stp>
        <stp>46311</stp>
        <stp/>
        <tr r="N7090" s="5"/>
      </tp>
      <tp t="s">
        <v>일반</v>
        <stp/>
        <stp>P</stp>
        <stp>0</stp>
        <stp>BND</stp>
        <stp>KR354417GG15</stp>
        <stp>인포맥스 중분류</stp>
        <stp>46311</stp>
        <stp/>
        <tr r="N2574" s="5"/>
      </tp>
      <tp t="s">
        <v>회사채(일반)</v>
        <stp/>
        <stp>P</stp>
        <stp>0</stp>
        <stp>BND</stp>
        <stp>KR6000122C46</stp>
        <stp>인포맥스 중분류</stp>
        <stp>46311</stp>
        <stp/>
        <tr r="N3750" s="5"/>
      </tp>
      <tp t="s">
        <v>회사채(일반)</v>
        <stp/>
        <stp>P</stp>
        <stp>0</stp>
        <stp>BND</stp>
        <stp>KR6017673D42</stp>
        <stp>인포맥스 중분류</stp>
        <stp>46316</stp>
        <stp/>
        <tr r="CF67" s="1"/>
      </tp>
      <tp t="s">
        <v>회사채(일반)</v>
        <stp/>
        <stp>P</stp>
        <stp>0</stp>
        <stp>BND</stp>
        <stp>KR6064311G64</stp>
        <stp>인포맥스 중분류</stp>
        <stp>46311</stp>
        <stp/>
        <tr r="N5937" s="5"/>
      </tp>
      <tp t="s">
        <v>기타금융채</v>
        <stp/>
        <stp>P</stp>
        <stp>0</stp>
        <stp>BND</stp>
        <stp>KR609724AD76</stp>
        <stp>인포맥스 중분류</stp>
        <stp>46311</stp>
        <stp/>
        <tr r="N6504" s="5"/>
      </tp>
      <tp t="s">
        <v>회사채(일반)</v>
        <stp/>
        <stp>P</stp>
        <stp>0</stp>
        <stp>BND</stp>
        <stp>KR6064312G63</stp>
        <stp>인포맥스 중분류</stp>
        <stp>46311</stp>
        <stp/>
        <tr r="N5956" s="5"/>
      </tp>
      <tp t="s">
        <v>회사채(일반)</v>
        <stp/>
        <stp>P</stp>
        <stp>0</stp>
        <stp>BND</stp>
        <stp>KR6016362E15</stp>
        <stp>인포맥스 중분류</stp>
        <stp>46316</stp>
        <stp/>
        <tr r="CT38" s="1"/>
      </tp>
      <tp t="s">
        <v>지역개발채권</v>
        <stp/>
        <stp>P</stp>
        <stp>0</stp>
        <stp>BND</stp>
        <stp>KR2044022G11</stp>
        <stp>인포맥스 중분류</stp>
        <stp>46311</stp>
        <stp/>
        <tr r="N321" s="5"/>
      </tp>
      <tp t="s">
        <v>기타금융채</v>
        <stp/>
        <stp>P</stp>
        <stp>0</stp>
        <stp>BND</stp>
        <stp>KR6097244D77</stp>
        <stp>인포맥스 중분류</stp>
        <stp>46311</stp>
        <stp/>
        <tr r="N6460" s="5"/>
      </tp>
      <tp t="s">
        <v>회사채(일반)</v>
        <stp/>
        <stp>P</stp>
        <stp>0</stp>
        <stp>BND</stp>
        <stp>KR6036321E13</stp>
        <stp>인포맥스 중분류</stp>
        <stp>46316</stp>
        <stp/>
        <tr r="CT21" s="1"/>
      </tp>
      <tp t="s">
        <v>일반</v>
        <stp/>
        <stp>P</stp>
        <stp>0</stp>
        <stp>BND</stp>
        <stp>KR350702GD69</stp>
        <stp>인포맥스 중분류</stp>
        <stp>46316</stp>
        <stp/>
        <tr r="N211" s="1"/>
      </tp>
      <tp t="s">
        <v>기타금융채</v>
        <stp/>
        <stp>P</stp>
        <stp>0</stp>
        <stp>BND</stp>
        <stp>KR6145767F38</stp>
        <stp>인포맥스 중분류</stp>
        <stp>46311</stp>
        <stp/>
        <tr r="N6817" s="5"/>
      </tp>
      <tp t="s">
        <v/>
        <stp/>
        <stp>P</stp>
        <stp>0</stp>
        <stp>BND</stp>
        <stp>KRZF089861GA</stp>
        <stp>인포맥스 대분류</stp>
        <stp>46316</stp>
        <stp/>
        <tr r="CS117" s="1"/>
      </tp>
      <tp t="s">
        <v>카드</v>
        <stp/>
        <stp>P</stp>
        <stp>0</stp>
        <stp>BND</stp>
        <stp>KR6174142G58</stp>
        <stp>인포맥스 중분류</stp>
        <stp>46311</stp>
        <stp/>
        <tr r="N6907" s="5"/>
      </tp>
      <tp t="s">
        <v>일반</v>
        <stp/>
        <stp>P</stp>
        <stp>0</stp>
        <stp>BND</stp>
        <stp>KR354408GG16</stp>
        <stp>인포맥스 중분류</stp>
        <stp>46311</stp>
        <stp/>
        <tr r="N2522" s="5"/>
      </tp>
      <tp t="s">
        <v>국고채권</v>
        <stp/>
        <stp>P</stp>
        <stp>0</stp>
        <stp>BND</stp>
        <stp>KR103502GF39</stp>
        <stp>인포맥스 중분류</stp>
        <stp>46311</stp>
        <stp/>
        <tr r="N123" s="5"/>
      </tp>
      <tp t="s">
        <v>국고채권</v>
        <stp/>
        <stp>P</stp>
        <stp>0</stp>
        <stp>BND</stp>
        <stp>KR103503GF38</stp>
        <stp>인포맥스 중분류</stp>
        <stp>46311</stp>
        <stp/>
        <tr r="N139" s="5"/>
      </tp>
      <tp t="s">
        <v>회사채(일반)</v>
        <stp/>
        <stp>P</stp>
        <stp>0</stp>
        <stp>BND</stp>
        <stp>KR6005082F40</stp>
        <stp>인포맥스 중분류</stp>
        <stp>46311</stp>
        <stp/>
        <tr r="N4017" s="5"/>
      </tp>
      <tp t="s">
        <v>카드</v>
        <stp/>
        <stp>P</stp>
        <stp>0</stp>
        <stp>BND</stp>
        <stp>KR6205492F73</stp>
        <stp>인포맥스 중분류</stp>
        <stp>46316</stp>
        <stp/>
        <tr r="N177" s="1"/>
      </tp>
      <tp t="s">
        <v>카드</v>
        <stp/>
        <stp>P</stp>
        <stp>0</stp>
        <stp>BND</stp>
        <stp>KR603271AA38</stp>
        <stp>인포맥스 중분류</stp>
        <stp>46311</stp>
        <stp/>
        <tr r="N5370" s="5"/>
      </tp>
      <tp t="s">
        <v>회사채(일반)</v>
        <stp/>
        <stp>P</stp>
        <stp>0</stp>
        <stp>BND</stp>
        <stp>KR6005081F41</stp>
        <stp>인포맥스 중분류</stp>
        <stp>46311</stp>
        <stp/>
        <tr r="N4013" s="5"/>
      </tp>
      <tp t="s">
        <v>국민주택채권</v>
        <stp/>
        <stp>P</stp>
        <stp>0</stp>
        <stp>BND</stp>
        <stp>KR101501DF37</stp>
        <stp>인포맥스 중분류</stp>
        <stp>46311</stp>
        <stp/>
        <tr r="N40" s="5"/>
      </tp>
      <tp t="s">
        <v>회사채(일반)</v>
        <stp/>
        <stp>P</stp>
        <stp>0</stp>
        <stp>BND</stp>
        <stp>KR6034732G35</stp>
        <stp>인포맥스 중분류</stp>
        <stp>46311</stp>
        <stp/>
        <tr r="N5515" s="5"/>
      </tp>
      <tp t="s">
        <v>기타금융채</v>
        <stp/>
        <stp>P</stp>
        <stp>0</stp>
        <stp>BND</stp>
        <stp>KR6145764F31</stp>
        <stp>인포맥스 중분류</stp>
        <stp>46311</stp>
        <stp/>
        <tr r="N6802" s="5"/>
      </tp>
      <tp t="s">
        <v>회사채(일반)</v>
        <stp/>
        <stp>P</stp>
        <stp>0</stp>
        <stp>BND</stp>
        <stp>KR6055551F13</stp>
        <stp>인포맥스 중분류</stp>
        <stp>46311</stp>
        <stp/>
        <tr r="N5640" s="5"/>
      </tp>
      <tp t="s">
        <v>일반</v>
        <stp/>
        <stp>P</stp>
        <stp>0</stp>
        <stp>BND</stp>
        <stp>KR350702GD10</stp>
        <stp>인포맥스 중분류</stp>
        <stp>46311</stp>
        <stp/>
        <tr r="N1404" s="5"/>
      </tp>
      <tp t="s">
        <v>회사채(일반)</v>
        <stp/>
        <stp>P</stp>
        <stp>0</stp>
        <stp>BND</stp>
        <stp>KR6056551E12</stp>
        <stp>인포맥스 중분류</stp>
        <stp>46311</stp>
        <stp/>
        <tr r="N5716" s="5"/>
      </tp>
      <tp t="s">
        <v>지역개발채권</v>
        <stp/>
        <stp>P</stp>
        <stp>0</stp>
        <stp>BND</stp>
        <stp>KR2055022F75</stp>
        <stp>인포맥스 중분류</stp>
        <stp>46316</stp>
        <stp/>
        <tr r="N356" s="1"/>
      </tp>
      <tp t="s">
        <v>회사채(일반)</v>
        <stp/>
        <stp>P</stp>
        <stp>0</stp>
        <stp>BND</stp>
        <stp>KR6055552F12</stp>
        <stp>인포맥스 중분류</stp>
        <stp>46311</stp>
        <stp/>
        <tr r="N5684" s="5"/>
      </tp>
      <tp t="s">
        <v>회사채(일반)</v>
        <stp/>
        <stp>P</stp>
        <stp>0</stp>
        <stp>BND</stp>
        <stp>KR6105562F13</stp>
        <stp>인포맥스 중분류</stp>
        <stp>46311</stp>
        <stp/>
        <tr r="N6550" s="5"/>
      </tp>
      <tp t="s">
        <v>회사채(일반)</v>
        <stp/>
        <stp>P</stp>
        <stp>0</stp>
        <stp>BND</stp>
        <stp>KR6056552E11</stp>
        <stp>인포맥스 중분류</stp>
        <stp>46311</stp>
        <stp/>
        <tr r="N5720" s="5"/>
      </tp>
      <tp t="s">
        <v>기타금융채</v>
        <stp/>
        <stp>P</stp>
        <stp>0</stp>
        <stp>BND</stp>
        <stp>KR6145762F33</stp>
        <stp>인포맥스 중분류</stp>
        <stp>46311</stp>
        <stp/>
        <tr r="N6792" s="5"/>
      </tp>
      <tp t="s">
        <v>카드</v>
        <stp/>
        <stp>P</stp>
        <stp>0</stp>
        <stp>BND</stp>
        <stp>KR6174149G51</stp>
        <stp>인포맥스 중분류</stp>
        <stp>46311</stp>
        <stp/>
        <tr r="N6947" s="5"/>
      </tp>
      <tp t="s">
        <v>일반</v>
        <stp/>
        <stp>P</stp>
        <stp>0</stp>
        <stp>BND</stp>
        <stp>KR354407GG17</stp>
        <stp>인포맥스 중분류</stp>
        <stp>46311</stp>
        <stp/>
        <tr r="N2518" s="5"/>
      </tp>
      <tp t="s">
        <v>지방공기업</v>
        <stp/>
        <stp>P</stp>
        <stp>0</stp>
        <stp>BND</stp>
        <stp>KR353603GE13</stp>
        <stp>인포맥스 중분류</stp>
        <stp>46311</stp>
        <stp/>
        <tr r="N2368" s="5"/>
      </tp>
      <tp t="s">
        <v>은행채</v>
        <stp/>
        <stp>P</stp>
        <stp>0</stp>
        <stp>BND</stp>
        <stp>KR310505GF11</stp>
        <stp>인포맥스 중분류</stp>
        <stp>46311</stp>
        <stp/>
        <tr r="N750" s="5"/>
      </tp>
      <tp t="s">
        <v>회사채(일반)</v>
        <stp/>
        <stp>P</stp>
        <stp>0</stp>
        <stp>BND</stp>
        <stp>KR6105563F12</stp>
        <stp>인포맥스 중분류</stp>
        <stp>46311</stp>
        <stp/>
        <tr r="N6566" s="5"/>
      </tp>
      <tp t="s">
        <v>회사채(일반)</v>
        <stp/>
        <stp>P</stp>
        <stp>0</stp>
        <stp>BND</stp>
        <stp>KR6034731G36</stp>
        <stp>인포맥스 중분류</stp>
        <stp>46311</stp>
        <stp/>
        <tr r="N5498" s="5"/>
      </tp>
      <tp t="s">
        <v>기타금융채</v>
        <stp/>
        <stp>P</stp>
        <stp>0</stp>
        <stp>BND</stp>
        <stp>KR6145763F32</stp>
        <stp>인포맥스 중분류</stp>
        <stp>46311</stp>
        <stp/>
        <tr r="N6799" s="5"/>
      </tp>
      <tp t="s">
        <v>일반</v>
        <stp/>
        <stp>P</stp>
        <stp>0</stp>
        <stp>BND</stp>
        <stp>KR356102GB15</stp>
        <stp>인포맥스 중분류</stp>
        <stp>46311</stp>
        <stp/>
        <tr r="N3016" s="5"/>
      </tp>
      <tp t="s">
        <v>일반</v>
        <stp/>
        <stp>P</stp>
        <stp>0</stp>
        <stp>BND</stp>
        <stp>KR356103GB14</stp>
        <stp>인포맥스 중분류</stp>
        <stp>46311</stp>
        <stp/>
        <tr r="N3070" s="5"/>
      </tp>
      <tp t="s">
        <v>일반</v>
        <stp/>
        <stp>P</stp>
        <stp>0</stp>
        <stp>BND</stp>
        <stp>KR356104GB13</stp>
        <stp>인포맥스 중분류</stp>
        <stp>46311</stp>
        <stp/>
        <tr r="N3123" s="5"/>
      </tp>
      <tp t="s">
        <v>일반</v>
        <stp/>
        <stp>P</stp>
        <stp>0</stp>
        <stp>BND</stp>
        <stp>KR356106GB11</stp>
        <stp>인포맥스 중분류</stp>
        <stp>46311</stp>
        <stp/>
        <tr r="N3178" s="5"/>
      </tp>
      <tp t="s">
        <v>회사채(일반)</v>
        <stp/>
        <stp>P</stp>
        <stp>0</stp>
        <stp>BND</stp>
        <stp>KR6175334F70</stp>
        <stp>인포맥스 중분류</stp>
        <stp>46311</stp>
        <stp/>
        <tr r="N6971" s="5"/>
      </tp>
      <tp t="s">
        <v>일반</v>
        <stp/>
        <stp>P</stp>
        <stp>0</stp>
        <stp>BND</stp>
        <stp>KR354420GG36</stp>
        <stp>인포맥스 중분류</stp>
        <stp>46311</stp>
        <stp/>
        <tr r="N2588" s="5"/>
      </tp>
      <tp t="s">
        <v>일반</v>
        <stp/>
        <stp>P</stp>
        <stp>0</stp>
        <stp>BND</stp>
        <stp>KR352501GF17</stp>
        <stp>인포맥스 중분류</stp>
        <stp>46311</stp>
        <stp/>
        <tr r="N2077" s="5"/>
      </tp>
      <tp t="s">
        <v>은행채</v>
        <stp/>
        <stp>P</stp>
        <stp>0</stp>
        <stp>BND</stp>
        <stp>KR6005273F64</stp>
        <stp>인포맥스 중분류</stp>
        <stp>46311</stp>
        <stp/>
        <tr r="N4030" s="5"/>
      </tp>
      <tp t="s">
        <v>회사채(일반)</v>
        <stp/>
        <stp>P</stp>
        <stp>0</stp>
        <stp>BND</stp>
        <stp>KR6064311G72</stp>
        <stp>인포맥스 중분류</stp>
        <stp>46311</stp>
        <stp/>
        <tr r="N5938" s="5"/>
      </tp>
      <tp t="s">
        <v>회사채(일반)</v>
        <stp/>
        <stp>P</stp>
        <stp>0</stp>
        <stp>BND</stp>
        <stp>KR6017672D27</stp>
        <stp>인포맥스 중분류</stp>
        <stp>46311</stp>
        <stp/>
        <tr r="N4328" s="5"/>
      </tp>
      <tp t="s">
        <v>일반</v>
        <stp/>
        <stp>P</stp>
        <stp>0</stp>
        <stp>BND</stp>
        <stp>KR352502GF16</stp>
        <stp>인포맥스 중분류</stp>
        <stp>46311</stp>
        <stp/>
        <tr r="N2111" s="5"/>
      </tp>
      <tp t="s">
        <v>국고채권</v>
        <stp/>
        <stp>P</stp>
        <stp>0</stp>
        <stp>BND</stp>
        <stp>KR103501GF30</stp>
        <stp>인포맥스 중분류</stp>
        <stp>46311</stp>
        <stp/>
        <tr r="N76" s="5"/>
      </tp>
      <tp t="s">
        <v>은행채</v>
        <stp/>
        <stp>P</stp>
        <stp>0</stp>
        <stp>BND</stp>
        <stp>KR310503GF13</stp>
        <stp>인포맥스 중분류</stp>
        <stp>46311</stp>
        <stp/>
        <tr r="N715" s="5"/>
      </tp>
      <tp t="s">
        <v>회사채(일반)</v>
        <stp/>
        <stp>P</stp>
        <stp>0</stp>
        <stp>BND</stp>
        <stp>KR6025083F39</stp>
        <stp>인포맥스 중분류</stp>
        <stp>46316</stp>
        <stp/>
        <tr r="EX35" s="1"/>
      </tp>
      <tp t="s">
        <v>회사채(일반)</v>
        <stp/>
        <stp>P</stp>
        <stp>0</stp>
        <stp>BND</stp>
        <stp>KR6030202C61</stp>
        <stp>인포맥스 중분류</stp>
        <stp>46311</stp>
        <stp/>
        <tr r="N5060" s="5"/>
      </tp>
      <tp t="s">
        <v>회사채(일반)</v>
        <stp/>
        <stp>P</stp>
        <stp>0</stp>
        <stp>BND</stp>
        <stp>KR6267253D66</stp>
        <stp>인포맥스 중분류</stp>
        <stp>46311</stp>
        <stp/>
        <tr r="N7134" s="5"/>
      </tp>
      <tp t="s">
        <v>일반</v>
        <stp/>
        <stp>P</stp>
        <stp>0</stp>
        <stp>BND</stp>
        <stp>KR354403GG29</stp>
        <stp>인포맥스 중분류</stp>
        <stp>46311</stp>
        <stp/>
        <tr r="N2503" s="5"/>
      </tp>
      <tp t="s">
        <v>회사채(일반)</v>
        <stp/>
        <stp>P</stp>
        <stp>0</stp>
        <stp>BND</stp>
        <stp>KR6004172G68</stp>
        <stp>인포맥스 중분류</stp>
        <stp>46311</stp>
        <stp/>
        <tr r="N3905" s="5"/>
      </tp>
      <tp t="s">
        <v>도시철도채권</v>
        <stp/>
        <stp>P</stp>
        <stp>0</stp>
        <stp>BND</stp>
        <stp>KR2001094B35</stp>
        <stp>인포맥스 중분류</stp>
        <stp>46311</stp>
        <stp/>
        <tr r="N224" s="5"/>
      </tp>
      <tp t="s">
        <v>회사채(일반)</v>
        <stp/>
        <stp>P</stp>
        <stp>0</stp>
        <stp>BND</stp>
        <stp>KR6055553F29</stp>
        <stp>인포맥스 중분류</stp>
        <stp>46311</stp>
        <stp/>
        <tr r="N5710" s="5"/>
      </tp>
      <tp t="s">
        <v>일반</v>
        <stp/>
        <stp>P</stp>
        <stp>0</stp>
        <stp>BND</stp>
        <stp>KR354410GG38</stp>
        <stp>인포맥스 중분류</stp>
        <stp>46311</stp>
        <stp/>
        <tr r="N2530" s="5"/>
      </tp>
      <tp t="s">
        <v>일반</v>
        <stp/>
        <stp>P</stp>
        <stp>0</stp>
        <stp>BND</stp>
        <stp>KR350701GD29</stp>
        <stp>인포맥스 중분류</stp>
        <stp>46311</stp>
        <stp/>
        <tr r="N1331" s="5"/>
      </tp>
      <tp t="s">
        <v>회사채(일반)</v>
        <stp/>
        <stp>P</stp>
        <stp>0</stp>
        <stp>BND</stp>
        <stp>KR6055554F28</stp>
        <stp>인포맥스 중분류</stp>
        <stp>46311</stp>
        <stp/>
        <tr r="N5714" s="5"/>
      </tp>
      <tp t="s">
        <v>카드</v>
        <stp/>
        <stp>P</stp>
        <stp>0</stp>
        <stp>BND</stp>
        <stp>KR6205491F33</stp>
        <stp>인포맥스 중분류</stp>
        <stp>46311</stp>
        <stp/>
        <tr r="N7033" s="5"/>
      </tp>
      <tp t="s">
        <v>회사채(일반)</v>
        <stp/>
        <stp>P</stp>
        <stp>0</stp>
        <stp>BND</stp>
        <stp>KR6204322G48</stp>
        <stp>인포맥스 중분류</stp>
        <stp>46311</stp>
        <stp/>
        <tr r="N7030" s="5"/>
      </tp>
      <tp t="s">
        <v>회사채(일반)</v>
        <stp/>
        <stp>P</stp>
        <stp>0</stp>
        <stp>BND</stp>
        <stp>KR6064311G49</stp>
        <stp>인포맥스 중분류</stp>
        <stp>46311</stp>
        <stp/>
        <tr r="N5936" s="5"/>
      </tp>
      <tp t="s">
        <v>국민주택채권</v>
        <stp/>
        <stp>P</stp>
        <stp>0</stp>
        <stp>BND</stp>
        <stp>KR101501DF78</stp>
        <stp>인포맥스 중분류</stp>
        <stp>46316</stp>
        <stp/>
        <tr r="EX70" s="1"/>
      </tp>
      <tp t="s">
        <v>회사채(일반)</v>
        <stp/>
        <stp>P</stp>
        <stp>0</stp>
        <stp>BND</stp>
        <stp>KR6204321G49</stp>
        <stp>인포맥스 중분류</stp>
        <stp>46311</stp>
        <stp/>
        <tr r="N7027" s="5"/>
      </tp>
      <tp t="s">
        <v>회사채(일반)</v>
        <stp/>
        <stp>P</stp>
        <stp>0</stp>
        <stp>BND</stp>
        <stp>KR6064312G48</stp>
        <stp>인포맥스 중분류</stp>
        <stp>46311</stp>
        <stp/>
        <tr r="N5955" s="5"/>
      </tp>
      <tp t="s">
        <v>은행채</v>
        <stp/>
        <stp>P</stp>
        <stp>0</stp>
        <stp>BND</stp>
        <stp>KR310507GF50</stp>
        <stp>인포맥스 중분류</stp>
        <stp>46316</stp>
        <stp/>
        <tr r="DV138" s="1"/>
      </tp>
      <tp t="s">
        <v>카드</v>
        <stp/>
        <stp>P</stp>
        <stp>0</stp>
        <stp>BND</stp>
        <stp>KR617414AG63</stp>
        <stp>인포맥스 중분류</stp>
        <stp>46311</stp>
        <stp/>
        <tr r="N6950" s="5"/>
      </tp>
      <tp t="s">
        <v>기타금융채</v>
        <stp/>
        <stp>P</stp>
        <stp>0</stp>
        <stp>BND</stp>
        <stp>KR609523DF25</stp>
        <stp>인포맥스 중분류</stp>
        <stp>46316</stp>
        <stp/>
        <tr r="DH48" s="1"/>
      </tp>
      <tp t="s">
        <v>기타금융채</v>
        <stp/>
        <stp>P</stp>
        <stp>0</stp>
        <stp>BND</stp>
        <stp>KR6145765F71</stp>
        <stp>인포맥스 중분류</stp>
        <stp>46316</stp>
        <stp/>
        <tr r="DV115" s="1"/>
      </tp>
      <tp t="s">
        <v>회사채(일반)</v>
        <stp/>
        <stp>P</stp>
        <stp>0</stp>
        <stp>BND</stp>
        <stp>KR6105562F21</stp>
        <stp>인포맥스 중분류</stp>
        <stp>46311</stp>
        <stp/>
        <tr r="N6551" s="5"/>
      </tp>
      <tp t="s">
        <v>도시철도채권</v>
        <stp/>
        <stp>P</stp>
        <stp>0</stp>
        <stp>BND</stp>
        <stp>KR2001274B11</stp>
        <stp>인포맥스 중분류</stp>
        <stp>46311</stp>
        <stp/>
        <tr r="N230" s="5"/>
      </tp>
      <tp t="s">
        <v>일반</v>
        <stp/>
        <stp>P</stp>
        <stp>0</stp>
        <stp>BND</stp>
        <stp>KR354402GG20</stp>
        <stp>인포맥스 중분류</stp>
        <stp>46311</stp>
        <stp/>
        <tr r="N2488" s="5"/>
      </tp>
      <tp t="s">
        <v>지방공기업</v>
        <stp/>
        <stp>P</stp>
        <stp>0</stp>
        <stp>BND</stp>
        <stp>KR353603GE21</stp>
        <stp>인포맥스 중분류</stp>
        <stp>46311</stp>
        <stp/>
        <tr r="N2369" s="5"/>
      </tp>
      <tp t="s">
        <v>일반</v>
        <stp/>
        <stp>P</stp>
        <stp>0</stp>
        <stp>BND</stp>
        <stp>KR356102GB23</stp>
        <stp>인포맥스 중분류</stp>
        <stp>46311</stp>
        <stp/>
        <tr r="N3017" s="5"/>
      </tp>
      <tp t="s">
        <v>일반</v>
        <stp/>
        <stp>P</stp>
        <stp>0</stp>
        <stp>BND</stp>
        <stp>KR356103GB22</stp>
        <stp>인포맥스 중분류</stp>
        <stp>46311</stp>
        <stp/>
        <tr r="N3071" s="5"/>
      </tp>
      <tp t="s">
        <v>일반</v>
        <stp/>
        <stp>P</stp>
        <stp>0</stp>
        <stp>BND</stp>
        <stp>KR354401GG21</stp>
        <stp>인포맥스 중분류</stp>
        <stp>46311</stp>
        <stp/>
        <tr r="N2477" s="5"/>
      </tp>
      <tp t="s">
        <v>일반</v>
        <stp/>
        <stp>P</stp>
        <stp>0</stp>
        <stp>BND</stp>
        <stp>KR351604GE24</stp>
        <stp>인포맥스 중분류</stp>
        <stp>46311</stp>
        <stp/>
        <tr r="N1919" s="5"/>
      </tp>
      <tp t="s">
        <v>회사채(일반)</v>
        <stp/>
        <stp>P</stp>
        <stp>0</stp>
        <stp>BND</stp>
        <stp>KR6105561F22</stp>
        <stp>인포맥스 중분류</stp>
        <stp>46311</stp>
        <stp/>
        <tr r="N6534" s="5"/>
      </tp>
      <tp t="s">
        <v>지역개발채권</v>
        <stp/>
        <stp>P</stp>
        <stp>0</stp>
        <stp>BND</stp>
        <stp>KR2044022G37</stp>
        <stp>인포맥스 중분류</stp>
        <stp>46311</stp>
        <stp/>
        <tr r="N322" s="5"/>
      </tp>
      <tp t="s">
        <v>회사채(일반)</v>
        <stp/>
        <stp>P</stp>
        <stp>0</stp>
        <stp>BND</stp>
        <stp>KR6285132F14</stp>
        <stp>인포맥스 중분류</stp>
        <stp>46316</stp>
        <stp/>
        <tr r="EX30" s="1"/>
      </tp>
      <tp t="s">
        <v>일반</v>
        <stp/>
        <stp>P</stp>
        <stp>0</stp>
        <stp>BND</stp>
        <stp>KR356401GG26</stp>
        <stp>인포맥스 중분류</stp>
        <stp>46311</stp>
        <stp/>
        <tr r="N3252" s="5"/>
      </tp>
      <tp t="s">
        <v>카드</v>
        <stp/>
        <stp>P</stp>
        <stp>0</stp>
        <stp>BND</stp>
        <stp>KR614017CC14</stp>
        <stp>인포맥스 중분류</stp>
        <stp>46316</stp>
        <stp/>
        <tr r="N193" s="1"/>
      </tp>
      <tp t="s">
        <v>회사채(일반)</v>
        <stp/>
        <stp>P</stp>
        <stp>0</stp>
        <stp>BND</stp>
        <stp>KR6032644A16</stp>
        <stp>인포맥스 중분류</stp>
        <stp>46311</stp>
        <stp/>
        <tr r="N5230" s="5"/>
      </tp>
      <tp t="s">
        <v>카드</v>
        <stp/>
        <stp>P</stp>
        <stp>0</stp>
        <stp>BND</stp>
        <stp>KR6174141G67</stp>
        <stp>인포맥스 중분류</stp>
        <stp>46311</stp>
        <stp/>
        <tr r="N6899" s="5"/>
      </tp>
      <tp t="s">
        <v>일반</v>
        <stp/>
        <stp>P</stp>
        <stp>0</stp>
        <stp>BND</stp>
        <stp>KR352502GF24</stp>
        <stp>인포맥스 중분류</stp>
        <stp>46311</stp>
        <stp/>
        <tr r="N2112" s="5"/>
      </tp>
      <tp t="s">
        <v>은행채</v>
        <stp/>
        <stp>P</stp>
        <stp>0</stp>
        <stp>BND</stp>
        <stp>KR310501GF23</stp>
        <stp>인포맥스 중분류</stp>
        <stp>46311</stp>
        <stp/>
        <tr r="N672" s="5"/>
      </tp>
      <tp t="s">
        <v>일반</v>
        <stp/>
        <stp>P</stp>
        <stp>0</stp>
        <stp>BND</stp>
        <stp>KR351601GE27</stp>
        <stp>인포맥스 중분류</stp>
        <stp>46311</stp>
        <stp/>
        <tr r="N1809" s="5"/>
      </tp>
      <tp t="s">
        <v>일반</v>
        <stp/>
        <stp>P</stp>
        <stp>0</stp>
        <stp>BND</stp>
        <stp>KR351603GE25</stp>
        <stp>인포맥스 중분류</stp>
        <stp>46311</stp>
        <stp/>
        <tr r="N1890" s="5"/>
      </tp>
      <tp t="s">
        <v>일반</v>
        <stp/>
        <stp>P</stp>
        <stp>0</stp>
        <stp>BND</stp>
        <stp>KR351605GE23</stp>
        <stp>인포맥스 중분류</stp>
        <stp>46311</stp>
        <stp/>
        <tr r="N1942" s="5"/>
      </tp>
      <tp t="s">
        <v>회사채(일반)</v>
        <stp/>
        <stp>P</stp>
        <stp>0</stp>
        <stp>BND</stp>
        <stp>KR6032643A17</stp>
        <stp>인포맥스 중분류</stp>
        <stp>46311</stp>
        <stp/>
        <tr r="N5220" s="5"/>
      </tp>
      <tp t="s">
        <v>회사채(일반)</v>
        <stp/>
        <stp>P</stp>
        <stp>0</stp>
        <stp>BND</stp>
        <stp>KR6105562F54</stp>
        <stp>인포맥스 중분류</stp>
        <stp>46316</stp>
        <stp/>
        <tr r="N161" s="1"/>
      </tp>
      <tp t="s">
        <v>카드</v>
        <stp/>
        <stp>P</stp>
        <stp>0</stp>
        <stp>BND</stp>
        <stp>KR6174142G66</stp>
        <stp>인포맥스 중분류</stp>
        <stp>46311</stp>
        <stp/>
        <tr r="N6908" s="5"/>
      </tp>
      <tp t="s">
        <v>도시철도채권</v>
        <stp/>
        <stp>P</stp>
        <stp>0</stp>
        <stp>BND</stp>
        <stp>KR2001124B21</stp>
        <stp>인포맥스 중분류</stp>
        <stp>46311</stp>
        <stp/>
        <tr r="N225" s="5"/>
      </tp>
      <tp t="s">
        <v>일반</v>
        <stp/>
        <stp>P</stp>
        <stp>0</stp>
        <stp>BND</stp>
        <stp>KR356104GB21</stp>
        <stp>인포맥스 중분류</stp>
        <stp>46311</stp>
        <stp/>
        <tr r="N3124" s="5"/>
      </tp>
      <tp t="s">
        <v>일반</v>
        <stp/>
        <stp>P</stp>
        <stp>0</stp>
        <stp>BND</stp>
        <stp>KR356105GB20</stp>
        <stp>인포맥스 중분류</stp>
        <stp>46311</stp>
        <stp/>
        <tr r="N3157" s="5"/>
      </tp>
      <tp t="s">
        <v>공모지방채</v>
        <stp/>
        <stp>P</stp>
        <stp>0</stp>
        <stp>BND</stp>
        <stp>KR2006011E31</stp>
        <stp>인포맥스 중분류</stp>
        <stp>46311</stp>
        <stp/>
        <tr r="N249" s="5"/>
      </tp>
      <tp t="s">
        <v>회사채(일반)</v>
        <stp/>
        <stp>P</stp>
        <stp>0</stp>
        <stp>BND</stp>
        <stp>KR6004173G67</stp>
        <stp>인포맥스 중분류</stp>
        <stp>46311</stp>
        <stp/>
        <tr r="N3908" s="5"/>
      </tp>
      <tp t="s">
        <v>일반</v>
        <stp/>
        <stp>P</stp>
        <stp>0</stp>
        <stp>BND</stp>
        <stp>KR352501GF25</stp>
        <stp>인포맥스 중분류</stp>
        <stp>46311</stp>
        <stp/>
        <tr r="N2078" s="5"/>
      </tp>
      <tp t="s">
        <v>은행채</v>
        <stp/>
        <stp>P</stp>
        <stp>0</stp>
        <stp>BND</stp>
        <stp>KR310502GF22</stp>
        <stp>인포맥스 중분류</stp>
        <stp>46311</stp>
        <stp/>
        <tr r="N693" s="5"/>
      </tp>
      <tp t="s">
        <v>일반</v>
        <stp/>
        <stp>P</stp>
        <stp>0</stp>
        <stp>BND</stp>
        <stp>KR350703GD27</stp>
        <stp>인포맥스 중분류</stp>
        <stp>46311</stp>
        <stp/>
        <tr r="N1464" s="5"/>
      </tp>
      <tp t="s">
        <v>일반</v>
        <stp/>
        <stp>P</stp>
        <stp>0</stp>
        <stp>BND</stp>
        <stp>KR351602GE26</stp>
        <stp>인포맥스 중분류</stp>
        <stp>46311</stp>
        <stp/>
        <tr r="N1855" s="5"/>
      </tp>
      <tp t="s">
        <v>일반</v>
        <stp/>
        <stp>P</stp>
        <stp>0</stp>
        <stp>BND</stp>
        <stp>KR351606GE22</stp>
        <stp>인포맥스 중분류</stp>
        <stp>46311</stp>
        <stp/>
        <tr r="N1957" s="5"/>
      </tp>
      <tp t="s">
        <v>은행채</v>
        <stp/>
        <stp>P</stp>
        <stp>0</stp>
        <stp>BND</stp>
        <stp>KR6004948G95</stp>
        <stp>인포맥스 중분류</stp>
        <stp>46316</stp>
        <stp/>
        <tr r="CF84" s="1"/>
        <tr r="EJ19" s="1"/>
        <tr r="DV60" s="1"/>
      </tp>
      <tp t="s">
        <v>회사채(일반)</v>
        <stp/>
        <stp>P</stp>
        <stp>0</stp>
        <stp>BND</stp>
        <stp>KR6105562F39</stp>
        <stp>인포맥스 중분류</stp>
        <stp>46311</stp>
        <stp/>
        <tr r="N6552" s="5"/>
      </tp>
      <tp t="s">
        <v>회사채(일반)</v>
        <stp/>
        <stp>P</stp>
        <stp>0</stp>
        <stp>BND</stp>
        <stp>KR6086793E17</stp>
        <stp>인포맥스 중분류</stp>
        <stp>46311</stp>
        <stp/>
        <tr r="N6370" s="5"/>
      </tp>
      <tp t="s">
        <v>일반</v>
        <stp/>
        <stp>P</stp>
        <stp>0</stp>
        <stp>BND</stp>
        <stp>KR354412GG28</stp>
        <stp>인포맥스 중분류</stp>
        <stp>46311</stp>
        <stp/>
        <tr r="N2545" s="5"/>
      </tp>
      <tp t="s">
        <v>일반</v>
        <stp/>
        <stp>P</stp>
        <stp>0</stp>
        <stp>BND</stp>
        <stp>KR354428GG12</stp>
        <stp>인포맥스 중분류</stp>
        <stp>46311</stp>
        <stp/>
        <tr r="N2601" s="5"/>
      </tp>
      <tp t="s">
        <v>일반</v>
        <stp/>
        <stp>P</stp>
        <stp>0</stp>
        <stp>BND</stp>
        <stp>KR354602GE38</stp>
        <stp>인포맥스 중분류</stp>
        <stp>46311</stp>
        <stp/>
        <tr r="N2688" s="5"/>
      </tp>
      <tp t="s">
        <v>카드</v>
        <stp/>
        <stp>P</stp>
        <stp>0</stp>
        <stp>BND</stp>
        <stp>KR6140175C79</stp>
        <stp>인포맥스 중분류</stp>
        <stp>46311</stp>
        <stp/>
        <tr r="N6720" s="5"/>
      </tp>
      <tp t="s">
        <v>카드</v>
        <stp/>
        <stp>P</stp>
        <stp>0</stp>
        <stp>BND</stp>
        <stp>KR6205492F24</stp>
        <stp>인포맥스 중분류</stp>
        <stp>46311</stp>
        <stp/>
        <tr r="N7048" s="5"/>
      </tp>
      <tp t="s">
        <v>카드</v>
        <stp/>
        <stp>P</stp>
        <stp>0</stp>
        <stp>BND</stp>
        <stp>KR6174147G79</stp>
        <stp>인포맥스 중분류</stp>
        <stp>46311</stp>
        <stp/>
        <tr r="N6939" s="5"/>
      </tp>
      <tp t="s">
        <v>회사채(일반)</v>
        <stp/>
        <stp>P</stp>
        <stp>0</stp>
        <stp>BND</stp>
        <stp>KR6055551F39</stp>
        <stp>인포맥스 중분류</stp>
        <stp>46311</stp>
        <stp/>
        <tr r="N5641" s="5"/>
      </tp>
      <tp t="s">
        <v>일반</v>
        <stp/>
        <stp>P</stp>
        <stp>0</stp>
        <stp>BND</stp>
        <stp>KR354601GE39</stp>
        <stp>인포맥스 중분류</stp>
        <stp>46311</stp>
        <stp/>
        <tr r="N2646" s="5"/>
      </tp>
      <tp t="s">
        <v>카드</v>
        <stp/>
        <stp>P</stp>
        <stp>0</stp>
        <stp>BND</stp>
        <stp>KR6205493F56</stp>
        <stp>인포맥스 중분류</stp>
        <stp>46316</stp>
        <stp/>
        <tr r="N155" s="1"/>
      </tp>
      <tp t="s">
        <v>은행채</v>
        <stp/>
        <stp>P</stp>
        <stp>0</stp>
        <stp>BND</stp>
        <stp>KR6005285F45</stp>
        <stp>인포맥스 중분류</stp>
        <stp>46311</stp>
        <stp/>
        <tr r="N4052" s="5"/>
      </tp>
      <tp t="s">
        <v>회사채(일반)</v>
        <stp/>
        <stp>P</stp>
        <stp>0</stp>
        <stp>BND</stp>
        <stp>KR6055552F38</stp>
        <stp>인포맥스 중분류</stp>
        <stp>46311</stp>
        <stp/>
        <tr r="N5685" s="5"/>
      </tp>
      <tp t="s">
        <v>카드</v>
        <stp/>
        <stp>P</stp>
        <stp>0</stp>
        <stp>BND</stp>
        <stp>KR6174148G78</stp>
        <stp>인포맥스 중분류</stp>
        <stp>46311</stp>
        <stp/>
        <tr r="N6941" s="5"/>
      </tp>
      <tp t="s">
        <v>회사채(일반)</v>
        <stp/>
        <stp>P</stp>
        <stp>0</stp>
        <stp>BND</stp>
        <stp>KR6215591F31</stp>
        <stp>인포맥스 중분류</stp>
        <stp>46311</stp>
        <stp/>
        <tr r="N7121" s="5"/>
      </tp>
      <tp t="s">
        <v>일반</v>
        <stp/>
        <stp>P</stp>
        <stp>0</stp>
        <stp>BND</stp>
        <stp>KR351607GE39</stp>
        <stp>인포맥스 중분류</stp>
        <stp>46311</stp>
        <stp/>
        <tr r="N1968" s="5"/>
      </tp>
      <tp t="s">
        <v>회사채(일반)</v>
        <stp/>
        <stp>P</stp>
        <stp>0</stp>
        <stp>BND</stp>
        <stp>KR6215592F30</stp>
        <stp>인포맥스 중분류</stp>
        <stp>46311</stp>
        <stp/>
        <tr r="N7122" s="5"/>
      </tp>
      <tp t="s">
        <v>카드</v>
        <stp/>
        <stp>P</stp>
        <stp>0</stp>
        <stp>BND</stp>
        <stp>KR6205493F23</stp>
        <stp>인포맥스 중분류</stp>
        <stp>46311</stp>
        <stp/>
        <tr r="N7060" s="5"/>
      </tp>
      <tp t="s">
        <v>일반</v>
        <stp/>
        <stp>P</stp>
        <stp>0</stp>
        <stp>BND</stp>
        <stp>KR356001GC32</stp>
        <stp>인포맥스 중분류</stp>
        <stp>46311</stp>
        <stp/>
        <tr r="N2781" s="5"/>
      </tp>
      <tp t="s">
        <v>일반</v>
        <stp/>
        <stp>P</stp>
        <stp>0</stp>
        <stp>BND</stp>
        <stp>KR356101GB32</stp>
        <stp>인포맥스 중분류</stp>
        <stp>46311</stp>
        <stp/>
        <tr r="N2940" s="5"/>
      </tp>
      <tp t="s">
        <v>일반</v>
        <stp/>
        <stp>P</stp>
        <stp>0</stp>
        <stp>BND</stp>
        <stp>KR356102GB31</stp>
        <stp>인포맥스 중분류</stp>
        <stp>46311</stp>
        <stp/>
        <tr r="N3018" s="5"/>
      </tp>
      <tp t="s">
        <v>기타금융채</v>
        <stp/>
        <stp>P</stp>
        <stp>0</stp>
        <stp>BND</stp>
        <stp>KR6095239F35</stp>
        <stp>인포맥스 중분류</stp>
        <stp>46316</stp>
        <stp/>
        <tr r="CT65" s="1"/>
      </tp>
      <tp t="s">
        <v>일반</v>
        <stp/>
        <stp>P</stp>
        <stp>0</stp>
        <stp>BND</stp>
        <stp>KR354414GG26</stp>
        <stp>인포맥스 중분류</stp>
        <stp>46311</stp>
        <stp/>
        <tr r="N2569" s="5"/>
      </tp>
      <tp t="s">
        <v>일반</v>
        <stp/>
        <stp>P</stp>
        <stp>0</stp>
        <stp>BND</stp>
        <stp>KR352501GF33</stp>
        <stp>인포맥스 중분류</stp>
        <stp>46311</stp>
        <stp/>
        <tr r="N2079" s="5"/>
      </tp>
      <tp t="s">
        <v>회사채(일반)</v>
        <stp/>
        <stp>P</stp>
        <stp>0</stp>
        <stp>BND</stp>
        <stp>KR6105561F30</stp>
        <stp>인포맥스 중분류</stp>
        <stp>46311</stp>
        <stp/>
        <tr r="N6535" s="5"/>
      </tp>
      <tp t="s">
        <v>기타금융채</v>
        <stp/>
        <stp>P</stp>
        <stp>0</stp>
        <stp>BND</stp>
        <stp>KR6176941E82</stp>
        <stp>인포맥스 중분류</stp>
        <stp>46316</stp>
        <stp/>
        <tr r="CT150" s="1"/>
      </tp>
      <tp t="s">
        <v>카드</v>
        <stp/>
        <stp>P</stp>
        <stp>0</stp>
        <stp>BND</stp>
        <stp>KR617414AG71</stp>
        <stp>인포맥스 중분류</stp>
        <stp>46311</stp>
        <stp/>
        <tr r="N6951" s="5"/>
      </tp>
      <tp t="s">
        <v>기타금융채</v>
        <stp/>
        <stp>P</stp>
        <stp>0</stp>
        <stp>BND</stp>
        <stp>KR6145766F13</stp>
        <stp>인포맥스 중분류</stp>
        <stp>46311</stp>
        <stp/>
        <tr r="N6812" s="5"/>
      </tp>
      <tp t="s">
        <v>공모지방채</v>
        <stp/>
        <stp>P</stp>
        <stp>0</stp>
        <stp>BND</stp>
        <stp>KR2044011G55</stp>
        <stp>인포맥스 중분류</stp>
        <stp>46316</stp>
        <stp/>
        <tr r="N269" s="1"/>
        <tr r="DV265" s="1"/>
      </tp>
      <tp t="s">
        <v>회사채(일반)</v>
        <stp/>
        <stp>P</stp>
        <stp>0</stp>
        <stp>BND</stp>
        <stp>KR6166262E43</stp>
        <stp>인포맥스 중분류</stp>
        <stp>46311</stp>
        <stp/>
        <tr r="N6868" s="5"/>
      </tp>
      <tp t="s">
        <v>카드</v>
        <stp/>
        <stp>P</stp>
        <stp>0</stp>
        <stp>BND</stp>
        <stp>KR6140172C72</stp>
        <stp>인포맥스 중분류</stp>
        <stp>46311</stp>
        <stp/>
        <tr r="N6676" s="5"/>
      </tp>
      <tp t="s">
        <v>일반</v>
        <stp/>
        <stp>P</stp>
        <stp>0</stp>
        <stp>BND</stp>
        <stp>KR352502GF32</stp>
        <stp>인포맥스 중분류</stp>
        <stp>46311</stp>
        <stp/>
        <tr r="N2113" s="5"/>
      </tp>
      <tp t="s">
        <v>일반</v>
        <stp/>
        <stp>P</stp>
        <stp>0</stp>
        <stp>BND</stp>
        <stp>KR350704GD34</stp>
        <stp>인포맥스 중분류</stp>
        <stp>46311</stp>
        <stp/>
        <tr r="N1499" s="5"/>
      </tp>
      <tp t="s">
        <v>일반</v>
        <stp/>
        <stp>P</stp>
        <stp>0</stp>
        <stp>BND</stp>
        <stp>KR351603GE33</stp>
        <stp>인포맥스 중분류</stp>
        <stp>46311</stp>
        <stp/>
        <tr r="N1891" s="5"/>
      </tp>
      <tp t="s">
        <v>카드</v>
        <stp/>
        <stp>P</stp>
        <stp>0</stp>
        <stp>BND</stp>
        <stp>KR6140171C73</stp>
        <stp>인포맥스 중분류</stp>
        <stp>46311</stp>
        <stp/>
        <tr r="N6660" s="5"/>
      </tp>
      <tp t="s">
        <v>회사채(일반)</v>
        <stp/>
        <stp>P</stp>
        <stp>0</stp>
        <stp>BND</stp>
        <stp>KR6166263E42</stp>
        <stp>인포맥스 중분류</stp>
        <stp>46311</stp>
        <stp/>
        <tr r="N6883" s="5"/>
      </tp>
      <tp t="s">
        <v>은행채</v>
        <stp/>
        <stp>P</stp>
        <stp>0</stp>
        <stp>BND</stp>
        <stp>KR6004944G81</stp>
        <stp>인포맥스 중분류</stp>
        <stp>46316</stp>
        <stp/>
        <tr r="DV30" s="1"/>
      </tp>
      <tp t="s">
        <v>국고채권</v>
        <stp/>
        <stp>P</stp>
        <stp>0</stp>
        <stp>BND</stp>
        <stp>KR103501GF63</stp>
        <stp>인포맥스 중분류</stp>
        <stp>46316</stp>
        <stp/>
        <tr r="BR15" s="1"/>
        <tr r="CF226" s="1"/>
      </tp>
      <tp t="s">
        <v>회사채(일반)</v>
        <stp/>
        <stp>P</stp>
        <stp>0</stp>
        <stp>BND</stp>
        <stp>KR6004023G10</stp>
        <stp>인포맥스 중분류</stp>
        <stp>46316</stp>
        <stp/>
        <tr r="N39" s="1"/>
      </tp>
      <tp t="s">
        <v>기타금융채</v>
        <stp/>
        <stp>P</stp>
        <stp>0</stp>
        <stp>BND</stp>
        <stp>KR6136301E23</stp>
        <stp>인포맥스 중분류</stp>
        <stp>46316</stp>
        <stp/>
        <tr r="CT41" s="1"/>
      </tp>
      <tp t="s">
        <v>기타금융채</v>
        <stp/>
        <stp>P</stp>
        <stp>0</stp>
        <stp>BND</stp>
        <stp>KR6097242D46</stp>
        <stp>인포맥스 중분류</stp>
        <stp>46311</stp>
        <stp/>
        <tr r="N6446" s="5"/>
      </tp>
      <tp t="s">
        <v>일반</v>
        <stp/>
        <stp>P</stp>
        <stp>0</stp>
        <stp>BND</stp>
        <stp>KR350701GD37</stp>
        <stp>인포맥스 중분류</stp>
        <stp>46311</stp>
        <stp/>
        <tr r="N1332" s="5"/>
      </tp>
      <tp t="s">
        <v>일반</v>
        <stp/>
        <stp>P</stp>
        <stp>0</stp>
        <stp>BND</stp>
        <stp>KR350703GD35</stp>
        <stp>인포맥스 중분류</stp>
        <stp>46311</stp>
        <stp/>
        <tr r="N1465" s="5"/>
      </tp>
      <tp t="s">
        <v>일반</v>
        <stp/>
        <stp>P</stp>
        <stp>0</stp>
        <stp>BND</stp>
        <stp>KR350705GD33</stp>
        <stp>인포맥스 중분류</stp>
        <stp>46311</stp>
        <stp/>
        <tr r="N1525" s="5"/>
      </tp>
      <tp t="s">
        <v>일반</v>
        <stp/>
        <stp>P</stp>
        <stp>0</stp>
        <stp>BND</stp>
        <stp>KR351602GE34</stp>
        <stp>인포맥스 중분류</stp>
        <stp>46311</stp>
        <stp/>
        <tr r="N1856" s="5"/>
      </tp>
      <tp t="s">
        <v>일반</v>
        <stp/>
        <stp>P</stp>
        <stp>0</stp>
        <stp>BND</stp>
        <stp>KR351604GE32</stp>
        <stp>인포맥스 중분류</stp>
        <stp>46311</stp>
        <stp/>
        <tr r="N1920" s="5"/>
      </tp>
      <tp t="s">
        <v>일반</v>
        <stp/>
        <stp>P</stp>
        <stp>0</stp>
        <stp>BND</stp>
        <stp>KR351606GE30</stp>
        <stp>인포맥스 중분류</stp>
        <stp>46311</stp>
        <stp/>
        <tr r="N1958" s="5"/>
      </tp>
      <tp t="s">
        <v>회사채(일반)</v>
        <stp/>
        <stp>P</stp>
        <stp>0</stp>
        <stp>BND</stp>
        <stp>KR6004022G11</stp>
        <stp>인포맥스 중분류</stp>
        <stp>46316</stp>
        <stp/>
        <tr r="N244" s="1"/>
      </tp>
      <tp t="s">
        <v>공모지방채</v>
        <stp/>
        <stp>P</stp>
        <stp>0</stp>
        <stp>BND</stp>
        <stp>KR2044011G22</stp>
        <stp>인포맥스 중분류</stp>
        <stp>46311</stp>
        <stp/>
        <tr r="N274" s="5"/>
      </tp>
      <tp t="s">
        <v>회사채(일반)</v>
        <stp/>
        <stp>P</stp>
        <stp>0</stp>
        <stp>BND</stp>
        <stp>KR6280362C27</stp>
        <stp>인포맥스 중분류</stp>
        <stp>46316</stp>
        <stp/>
        <tr r="CT153" s="1"/>
      </tp>
      <tp t="s">
        <v>일반</v>
        <stp/>
        <stp>P</stp>
        <stp>0</stp>
        <stp>BND</stp>
        <stp>KR356401GG34</stp>
        <stp>인포맥스 중분류</stp>
        <stp>46311</stp>
        <stp/>
        <tr r="N3253" s="5"/>
      </tp>
      <tp t="s">
        <v>국민주택채권</v>
        <stp/>
        <stp>P</stp>
        <stp>0</stp>
        <stp>BND</stp>
        <stp>KR101501DF11</stp>
        <stp>인포맥스 중분류</stp>
        <stp>46311</stp>
        <stp/>
        <tr r="N38" s="5"/>
      </tp>
      <tp t="s">
        <v>국고채권</v>
        <stp/>
        <stp>P</stp>
        <stp>0</stp>
        <stp>BND</stp>
        <stp>KR103502GF62</stp>
        <stp>인포맥스 중분류</stp>
        <stp>46316</stp>
        <stp/>
        <tr r="DV53" s="1"/>
        <tr r="CF185" s="1"/>
        <tr r="BD11" s="1"/>
        <tr r="N367" s="1"/>
      </tp>
      <tp t="s">
        <v>기타금융채</v>
        <stp/>
        <stp>P</stp>
        <stp>0</stp>
        <stp>BND</stp>
        <stp>KR6145762F17</stp>
        <stp>인포맥스 중분류</stp>
        <stp>46311</stp>
        <stp/>
        <tr r="N6791" s="5"/>
      </tp>
      <tp t="s">
        <v>카드</v>
        <stp/>
        <stp>P</stp>
        <stp>0</stp>
        <stp>BND</stp>
        <stp>KR6174141G75</stp>
        <stp>인포맥스 중분류</stp>
        <stp>46311</stp>
        <stp/>
        <tr r="N6900" s="5"/>
      </tp>
      <tp t="s">
        <v>회사채(일반)</v>
        <stp/>
        <stp>P</stp>
        <stp>0</stp>
        <stp>BND</stp>
        <stp>KR6395401F23</stp>
        <stp>인포맥스 중분류</stp>
        <stp>46311</stp>
        <stp/>
        <tr r="N7204" s="5"/>
      </tp>
      <tp t="s">
        <v>일반</v>
        <stp/>
        <stp>P</stp>
        <stp>0</stp>
        <stp>BND</stp>
        <stp>KR354202GA36</stp>
        <stp>인포맥스 중분류</stp>
        <stp>46311</stp>
        <stp/>
        <tr r="N2411" s="5"/>
      </tp>
      <tp t="s">
        <v>일반</v>
        <stp/>
        <stp>P</stp>
        <stp>0</stp>
        <stp>BND</stp>
        <stp>KR354413GG27</stp>
        <stp>인포맥스 중분류</stp>
        <stp>46311</stp>
        <stp/>
        <tr r="N2559" s="5"/>
      </tp>
      <tp t="s">
        <v>일반</v>
        <stp/>
        <stp>P</stp>
        <stp>0</stp>
        <stp>BND</stp>
        <stp>KR351601GE35</stp>
        <stp>인포맥스 중분류</stp>
        <stp>46311</stp>
        <stp/>
        <tr r="N1810" s="5"/>
      </tp>
      <tp t="s">
        <v>일반</v>
        <stp/>
        <stp>P</stp>
        <stp>0</stp>
        <stp>BND</stp>
        <stp>KR351605GE31</stp>
        <stp>인포맥스 중분류</stp>
        <stp>46311</stp>
        <stp/>
        <tr r="N1943" s="5"/>
      </tp>
      <tp t="s">
        <v>은행채</v>
        <stp/>
        <stp>P</stp>
        <stp>0</stp>
        <stp>BND</stp>
        <stp>KR6005281F49</stp>
        <stp>인포맥스 중분류</stp>
        <stp>46311</stp>
        <stp/>
        <tr r="N4033" s="5"/>
      </tp>
      <tp t="s">
        <v>기타금융채</v>
        <stp/>
        <stp>P</stp>
        <stp>0</stp>
        <stp>BND</stp>
        <stp>KR6145763F16</stp>
        <stp>인포맥스 중분류</stp>
        <stp>46311</stp>
        <stp/>
        <tr r="N6798" s="5"/>
      </tp>
      <tp t="s">
        <v>회사채(일반)</v>
        <stp/>
        <stp>P</stp>
        <stp>0</stp>
        <stp>BND</stp>
        <stp>KR6395402F22</stp>
        <stp>인포맥스 중분류</stp>
        <stp>46311</stp>
        <stp/>
        <tr r="N7207" s="5"/>
      </tp>
      <tp t="s">
        <v>은행채</v>
        <stp/>
        <stp>P</stp>
        <stp>0</stp>
        <stp>BND</stp>
        <stp>KR310516GF59</stp>
        <stp>인포맥스 중분류</stp>
        <stp>46311</stp>
        <stp/>
        <tr r="N869" s="5"/>
      </tp>
      <tp t="s">
        <v>은행채</v>
        <stp/>
        <stp>P</stp>
        <stp>0</stp>
        <stp>BND</stp>
        <stp>KR310517GF58</stp>
        <stp>인포맥스 중분류</stp>
        <stp>46311</stp>
        <stp/>
        <tr r="N875" s="5"/>
      </tp>
      <tp t="s">
        <v>은행채</v>
        <stp/>
        <stp>P</stp>
        <stp>0</stp>
        <stp>BND</stp>
        <stp>KR310518GF57</stp>
        <stp>인포맥스 중분류</stp>
        <stp>46311</stp>
        <stp/>
        <tr r="N880" s="5"/>
      </tp>
      <tp t="s">
        <v>은행채</v>
        <stp/>
        <stp>P</stp>
        <stp>0</stp>
        <stp>BND</stp>
        <stp>KR310519GF56</stp>
        <stp>인포맥스 중분류</stp>
        <stp>46311</stp>
        <stp/>
        <tr r="N884" s="5"/>
      </tp>
      <tp t="s">
        <v>카드</v>
        <stp/>
        <stp>P</stp>
        <stp>0</stp>
        <stp>BND</stp>
        <stp>KR6205494F55</stp>
        <stp>인포맥스 중분류</stp>
        <stp>46311</stp>
        <stp/>
        <tr r="N7073" s="5"/>
      </tp>
      <tp t="s">
        <v>회사채(일반)</v>
        <stp/>
        <stp>P</stp>
        <stp>0</stp>
        <stp>BND</stp>
        <stp>KR6105561F48</stp>
        <stp>인포맥스 중분류</stp>
        <stp>46311</stp>
        <stp/>
        <tr r="N6536" s="5"/>
      </tp>
      <tp t="s">
        <v>일반</v>
        <stp/>
        <stp>P</stp>
        <stp>0</stp>
        <stp>BND</stp>
        <stp>KR354420GG69</stp>
        <stp>인포맥스 중분류</stp>
        <stp>46311</stp>
        <stp/>
        <tr r="N2589" s="5"/>
      </tp>
      <tp t="s">
        <v>일반</v>
        <stp/>
        <stp>P</stp>
        <stp>0</stp>
        <stp>BND</stp>
        <stp>KR354411GG29</stp>
        <stp>인포맥스 중분류</stp>
        <stp>46316</stp>
        <stp/>
        <tr r="N361" s="1"/>
      </tp>
      <tp t="s">
        <v>일반</v>
        <stp/>
        <stp>P</stp>
        <stp>0</stp>
        <stp>BND</stp>
        <stp>KR352201GA49</stp>
        <stp>인포맥스 중분류</stp>
        <stp>46311</stp>
        <stp/>
        <tr r="N1983" s="5"/>
      </tp>
      <tp t="s">
        <v>카드</v>
        <stp/>
        <stp>P</stp>
        <stp>0</stp>
        <stp>BND</stp>
        <stp>KR6205493F56</stp>
        <stp>인포맥스 중분류</stp>
        <stp>46311</stp>
        <stp/>
        <tr r="N7062" s="5"/>
      </tp>
      <tp t="s">
        <v>회사채(일반)</v>
        <stp/>
        <stp>P</stp>
        <stp>0</stp>
        <stp>BND</stp>
        <stp>KR6215592F30</stp>
        <stp>인포맥스 중분류</stp>
        <stp>46316</stp>
        <stp/>
        <tr r="EX50" s="1"/>
      </tp>
      <tp t="s">
        <v>일반</v>
        <stp/>
        <stp>P</stp>
        <stp>0</stp>
        <stp>BND</stp>
        <stp>KR354418GG55</stp>
        <stp>인포맥스 중분류</stp>
        <stp>46311</stp>
        <stp/>
        <tr r="N2577" s="5"/>
      </tp>
      <tp t="s">
        <v>일반</v>
        <stp/>
        <stp>P</stp>
        <stp>0</stp>
        <stp>BND</stp>
        <stp>KR354419GG54</stp>
        <stp>인포맥스 중분류</stp>
        <stp>46311</stp>
        <stp/>
        <tr r="N2582" s="5"/>
      </tp>
      <tp t="s">
        <v>공모지방채</v>
        <stp/>
        <stp>P</stp>
        <stp>0</stp>
        <stp>BND</stp>
        <stp>KR2004011G59</stp>
        <stp>인포맥스 중분류</stp>
        <stp>46311</stp>
        <stp/>
        <tr r="N240" s="5"/>
      </tp>
      <tp t="s">
        <v>은행채</v>
        <stp/>
        <stp>P</stp>
        <stp>0</stp>
        <stp>BND</stp>
        <stp>KR310509GF41</stp>
        <stp>인포맥스 중분류</stp>
        <stp>46311</stp>
        <stp/>
        <tr r="N808" s="5"/>
      </tp>
      <tp t="s">
        <v>회사채(일반)</v>
        <stp/>
        <stp>P</stp>
        <stp>0</stp>
        <stp>BND</stp>
        <stp>KR6005301F29</stp>
        <stp>인포맥스 중분류</stp>
        <stp>46311</stp>
        <stp/>
        <tr r="N4055" s="5"/>
      </tp>
      <tp t="s">
        <v>일반</v>
        <stp/>
        <stp>P</stp>
        <stp>0</stp>
        <stp>BND</stp>
        <stp>KR354412GG51</stp>
        <stp>인포맥스 중분류</stp>
        <stp>46311</stp>
        <stp/>
        <tr r="N2547" s="5"/>
      </tp>
      <tp t="s">
        <v>회사채(일반)</v>
        <stp/>
        <stp>P</stp>
        <stp>0</stp>
        <stp>BND</stp>
        <stp>KR6395402F55</stp>
        <stp>인포맥스 중분류</stp>
        <stp>46311</stp>
        <stp/>
        <tr r="N7208" s="5"/>
      </tp>
      <tp t="s">
        <v>카드</v>
        <stp/>
        <stp>P</stp>
        <stp>0</stp>
        <stp>BND</stp>
        <stp>KR6065909F86</stp>
        <stp>인포맥스 중분류</stp>
        <stp>46311</stp>
        <stp/>
        <tr r="N6088" s="5"/>
      </tp>
      <tp t="s">
        <v>일반</v>
        <stp/>
        <stp>P</stp>
        <stp>0</stp>
        <stp>BND</stp>
        <stp>KR351601GE43</stp>
        <stp>인포맥스 중분류</stp>
        <stp>46311</stp>
        <stp/>
        <tr r="N1811" s="5"/>
      </tp>
      <tp t="s">
        <v>일반</v>
        <stp/>
        <stp>P</stp>
        <stp>0</stp>
        <stp>BND</stp>
        <stp>KR351603GE41</stp>
        <stp>인포맥스 중분류</stp>
        <stp>46311</stp>
        <stp/>
        <tr r="N1892" s="5"/>
      </tp>
      <tp t="s">
        <v>도시철도채권</v>
        <stp/>
        <stp>P</stp>
        <stp>0</stp>
        <stp>BND</stp>
        <stp>KR2001024B55</stp>
        <stp>인포맥스 중분류</stp>
        <stp>46311</stp>
        <stp/>
        <tr r="N179" s="5"/>
      </tp>
      <tp t="s">
        <v>카드</v>
        <stp/>
        <stp>P</stp>
        <stp>0</stp>
        <stp>BND</stp>
        <stp>KR6065908F87</stp>
        <stp>인포맥스 중분류</stp>
        <stp>46311</stp>
        <stp/>
        <tr r="N6082" s="5"/>
      </tp>
      <tp t="s">
        <v>일반</v>
        <stp/>
        <stp>P</stp>
        <stp>0</stp>
        <stp>BND</stp>
        <stp>KR356001GC40</stp>
        <stp>인포맥스 중분류</stp>
        <stp>46311</stp>
        <stp/>
        <tr r="N2782" s="5"/>
      </tp>
      <tp t="s">
        <v>은행채</v>
        <stp/>
        <stp>P</stp>
        <stp>0</stp>
        <stp>BND</stp>
        <stp>KR310510GF55</stp>
        <stp>인포맥스 중분류</stp>
        <stp>46311</stp>
        <stp/>
        <tr r="N821" s="5"/>
      </tp>
      <tp t="s">
        <v>은행채</v>
        <stp/>
        <stp>P</stp>
        <stp>0</stp>
        <stp>BND</stp>
        <stp>KR310514GF51</stp>
        <stp>인포맥스 중분류</stp>
        <stp>46311</stp>
        <stp/>
        <tr r="N854" s="5"/>
      </tp>
      <tp t="s">
        <v>은행채</v>
        <stp/>
        <stp>P</stp>
        <stp>0</stp>
        <stp>BND</stp>
        <stp>KR310515GF50</stp>
        <stp>인포맥스 중분류</stp>
        <stp>46311</stp>
        <stp/>
        <tr r="N861" s="5"/>
      </tp>
      <tp t="s">
        <v>공모지방채</v>
        <stp/>
        <stp>P</stp>
        <stp>0</stp>
        <stp>BND</stp>
        <stp>KR2044011G55</stp>
        <stp>인포맥스 중분류</stp>
        <stp>46311</stp>
        <stp/>
        <tr r="N275" s="5"/>
      </tp>
      <tp t="s">
        <v>기타금융채</v>
        <stp/>
        <stp>P</stp>
        <stp>0</stp>
        <stp>BND</stp>
        <stp>KR6176942E81</stp>
        <stp>인포맥스 중분류</stp>
        <stp>46311</stp>
        <stp/>
        <tr r="N6983" s="5"/>
      </tp>
      <tp t="s">
        <v>일반</v>
        <stp/>
        <stp>P</stp>
        <stp>0</stp>
        <stp>BND</stp>
        <stp>KR352701GD41</stp>
        <stp>인포맥스 중분류</stp>
        <stp>46311</stp>
        <stp/>
        <tr r="N2202" s="5"/>
      </tp>
      <tp t="s">
        <v>은행채</v>
        <stp/>
        <stp>P</stp>
        <stp>0</stp>
        <stp>BND</stp>
        <stp>KR310503GF47</stp>
        <stp>인포맥스 중분류</stp>
        <stp>46311</stp>
        <stp/>
        <tr r="N716" s="5"/>
      </tp>
      <tp t="s">
        <v>은행채</v>
        <stp/>
        <stp>P</stp>
        <stp>0</stp>
        <stp>BND</stp>
        <stp>KR310507GF43</stp>
        <stp>인포맥스 중분류</stp>
        <stp>46311</stp>
        <stp/>
        <tr r="N782" s="5"/>
      </tp>
      <tp t="s">
        <v>일반</v>
        <stp/>
        <stp>P</stp>
        <stp>0</stp>
        <stp>BND</stp>
        <stp>KR351602GE42</stp>
        <stp>인포맥스 중분류</stp>
        <stp>46311</stp>
        <stp/>
        <tr r="N1857" s="5"/>
      </tp>
      <tp t="s">
        <v>기타금융채</v>
        <stp/>
        <stp>P</stp>
        <stp>0</stp>
        <stp>BND</stp>
        <stp>KR6145766F62</stp>
        <stp>인포맥스 중분류</stp>
        <stp>46311</stp>
        <stp/>
        <tr r="N6813" s="5"/>
      </tp>
      <tp t="s">
        <v>은행채</v>
        <stp/>
        <stp>P</stp>
        <stp>0</stp>
        <stp>BND</stp>
        <stp>KR6004944G81</stp>
        <stp>인포맥스 중분류</stp>
        <stp>46311</stp>
        <stp/>
        <tr r="N3966" s="5"/>
      </tp>
      <tp t="s">
        <v>회사채(일반)</v>
        <stp/>
        <stp>P</stp>
        <stp>0</stp>
        <stp>BND</stp>
        <stp>KR6395401F56</stp>
        <stp>인포맥스 중분류</stp>
        <stp>46311</stp>
        <stp/>
        <tr r="N7205" s="5"/>
      </tp>
      <tp t="s">
        <v>국고채권</v>
        <stp/>
        <stp>P</stp>
        <stp>0</stp>
        <stp>BND</stp>
        <stp>KR103501GF63</stp>
        <stp>인포맥스 중분류</stp>
        <stp>46311</stp>
        <stp/>
        <tr r="N77" s="5"/>
      </tp>
      <tp t="s">
        <v>회사채(일반)</v>
        <stp/>
        <stp>P</stp>
        <stp>0</stp>
        <stp>BND</stp>
        <stp>KR6004023G10</stp>
        <stp>인포맥스 중분류</stp>
        <stp>46311</stp>
        <stp/>
        <tr r="N3877" s="5"/>
      </tp>
      <tp t="s">
        <v>회사채(일반)</v>
        <stp/>
        <stp>P</stp>
        <stp>0</stp>
        <stp>BND</stp>
        <stp>KR6055551F47</stp>
        <stp>인포맥스 중분류</stp>
        <stp>46311</stp>
        <stp/>
        <tr r="N5642" s="5"/>
      </tp>
      <tp t="s">
        <v>회사채(일반)</v>
        <stp/>
        <stp>P</stp>
        <stp>0</stp>
        <stp>BND</stp>
        <stp>KR6064311G23</stp>
        <stp>인포맥스 중분류</stp>
        <stp>46311</stp>
        <stp/>
        <tr r="N5935" s="5"/>
      </tp>
      <tp t="s">
        <v>기타금융채</v>
        <stp/>
        <stp>P</stp>
        <stp>0</stp>
        <stp>BND</stp>
        <stp>KR6097244D36</stp>
        <stp>인포맥스 중분류</stp>
        <stp>46311</stp>
        <stp/>
        <tr r="N6459" s="5"/>
      </tp>
      <tp t="s">
        <v>일반</v>
        <stp/>
        <stp>P</stp>
        <stp>0</stp>
        <stp>BND</stp>
        <stp>KR354601GE47</stp>
        <stp>인포맥스 중분류</stp>
        <stp>46311</stp>
        <stp/>
        <tr r="N2647" s="5"/>
      </tp>
      <tp t="s">
        <v>은행채</v>
        <stp/>
        <stp>P</stp>
        <stp>0</stp>
        <stp>BND</stp>
        <stp>KR310506GF44</stp>
        <stp>인포맥스 중분류</stp>
        <stp>46311</stp>
        <stp/>
        <tr r="N768" s="5"/>
      </tp>
      <tp t="s">
        <v>일반</v>
        <stp/>
        <stp>P</stp>
        <stp>0</stp>
        <stp>BND</stp>
        <stp>KR350704GD42</stp>
        <stp>인포맥스 중분류</stp>
        <stp>46311</stp>
        <stp/>
        <tr r="N1500" s="5"/>
      </tp>
      <tp t="s">
        <v>카드</v>
        <stp/>
        <stp>P</stp>
        <stp>0</stp>
        <stp>BND</stp>
        <stp>KR6205491F58</stp>
        <stp>인포맥스 중분류</stp>
        <stp>46311</stp>
        <stp/>
        <tr r="N7034" s="5"/>
      </tp>
      <tp t="s">
        <v>기타금융채</v>
        <stp/>
        <stp>P</stp>
        <stp>0</stp>
        <stp>BND</stp>
        <stp>KR6145764F64</stp>
        <stp>인포맥스 중분류</stp>
        <stp>46311</stp>
        <stp/>
        <tr r="N6803" s="5"/>
      </tp>
      <tp t="s">
        <v>회사채(일반)</v>
        <stp/>
        <stp>P</stp>
        <stp>0</stp>
        <stp>BND</stp>
        <stp>KR6004022G11</stp>
        <stp>인포맥스 중분류</stp>
        <stp>46311</stp>
        <stp/>
        <tr r="N3869" s="5"/>
      </tp>
      <tp t="s">
        <v>회사채(일반)</v>
        <stp/>
        <stp>P</stp>
        <stp>0</stp>
        <stp>BND</stp>
        <stp>KR6064312G22</stp>
        <stp>인포맥스 중분류</stp>
        <stp>46311</stp>
        <stp/>
        <tr r="N5954" s="5"/>
      </tp>
      <tp t="s">
        <v>회사채(일반)</v>
        <stp/>
        <stp>P</stp>
        <stp>0</stp>
        <stp>BND</stp>
        <stp>KR6055552F46</stp>
        <stp>인포맥스 중분류</stp>
        <stp>46311</stp>
        <stp/>
        <tr r="N5686" s="5"/>
      </tp>
      <tp t="s">
        <v>회사채(일반)</v>
        <stp/>
        <stp>P</stp>
        <stp>0</stp>
        <stp>BND</stp>
        <stp>KR6280362C27</stp>
        <stp>인포맥스 중분류</stp>
        <stp>46311</stp>
        <stp/>
        <tr r="N7152" s="5"/>
      </tp>
      <tp t="s">
        <v>국고채권</v>
        <stp/>
        <stp>P</stp>
        <stp>0</stp>
        <stp>BND</stp>
        <stp>KR103502GF62</stp>
        <stp>인포맥스 중분류</stp>
        <stp>46311</stp>
        <stp/>
        <tr r="N124" s="5"/>
      </tp>
      <tp t="s">
        <v>은행채</v>
        <stp/>
        <stp>P</stp>
        <stp>0</stp>
        <stp>BND</stp>
        <stp>KR310512GF53</stp>
        <stp>인포맥스 중분류</stp>
        <stp>46311</stp>
        <stp/>
        <tr r="N839" s="5"/>
      </tp>
      <tp t="s">
        <v>은행채</v>
        <stp/>
        <stp>P</stp>
        <stp>0</stp>
        <stp>BND</stp>
        <stp>KR310513GF52</stp>
        <stp>인포맥스 중분류</stp>
        <stp>46311</stp>
        <stp/>
        <tr r="N848" s="5"/>
      </tp>
      <tp t="s">
        <v>회사채(일반)</v>
        <stp/>
        <stp>P</stp>
        <stp>0</stp>
        <stp>BND</stp>
        <stp>KR6004021G12</stp>
        <stp>인포맥스 중분류</stp>
        <stp>46311</stp>
        <stp/>
        <tr r="N3862" s="5"/>
      </tp>
      <tp t="s">
        <v>은행채</v>
        <stp/>
        <stp>P</stp>
        <stp>0</stp>
        <stp>BND</stp>
        <stp>KR6004941G84</stp>
        <stp>인포맥스 중분류</stp>
        <stp>46311</stp>
        <stp/>
        <tr r="N3930" s="5"/>
      </tp>
      <tp t="s">
        <v>회사채(일반)</v>
        <stp/>
        <stp>P</stp>
        <stp>0</stp>
        <stp>BND</stp>
        <stp>KR6105562F47</stp>
        <stp>인포맥스 중분류</stp>
        <stp>46311</stp>
        <stp/>
        <tr r="N6553" s="5"/>
      </tp>
      <tp t="s">
        <v>일반</v>
        <stp/>
        <stp>P</stp>
        <stp>0</stp>
        <stp>BND</stp>
        <stp>KR354402GG46</stp>
        <stp>인포맥스 중분류</stp>
        <stp>46311</stp>
        <stp/>
        <tr r="N2489" s="5"/>
      </tp>
      <tp t="s">
        <v>일반</v>
        <stp/>
        <stp>P</stp>
        <stp>0</stp>
        <stp>BND</stp>
        <stp>KR354602GE46</stp>
        <stp>인포맥스 중분류</stp>
        <stp>46311</stp>
        <stp/>
        <tr r="N2689" s="5"/>
      </tp>
      <tp t="s">
        <v>국민주택채권</v>
        <stp/>
        <stp>P</stp>
        <stp>0</stp>
        <stp>BND</stp>
        <stp>KR101501DF60</stp>
        <stp>인포맥스 중분류</stp>
        <stp>46311</stp>
        <stp/>
        <tr r="N43" s="5"/>
      </tp>
      <tp t="s">
        <v>일반</v>
        <stp/>
        <stp>P</stp>
        <stp>0</stp>
        <stp>BND</stp>
        <stp>KR350701GD45</stp>
        <stp>인포맥스 중분류</stp>
        <stp>46311</stp>
        <stp/>
        <tr r="N1333" s="5"/>
      </tp>
      <tp t="s">
        <v>일반</v>
        <stp/>
        <stp>P</stp>
        <stp>0</stp>
        <stp>BND</stp>
        <stp>KR350705GD41</stp>
        <stp>인포맥스 중분류</stp>
        <stp>46311</stp>
        <stp/>
        <tr r="N1526" s="5"/>
      </tp>
      <tp t="s">
        <v>공모지방채</v>
        <stp/>
        <stp>P</stp>
        <stp>0</stp>
        <stp>BND</stp>
        <stp>KR2001011B50</stp>
        <stp>인포맥스 중분류</stp>
        <stp>46311</stp>
        <stp/>
        <tr r="N155" s="5"/>
      </tp>
      <tp t="s">
        <v>일반</v>
        <stp/>
        <stp>P</stp>
        <stp>0</stp>
        <stp>BND</stp>
        <stp>KR351602GE59</stp>
        <stp>인포맥스 중분류</stp>
        <stp>46311</stp>
        <stp/>
        <tr r="N1858" s="5"/>
      </tp>
      <tp t="s">
        <v>회사채(일반)</v>
        <stp/>
        <stp>P</stp>
        <stp>0</stp>
        <stp>BND</stp>
        <stp>KR6004172G19</stp>
        <stp>인포맥스 중분류</stp>
        <stp>46311</stp>
        <stp/>
        <tr r="N3904" s="5"/>
      </tp>
      <tp t="s">
        <v>일반</v>
        <stp/>
        <stp>P</stp>
        <stp>0</stp>
        <stp>BND</stp>
        <stp>KR356402GG58</stp>
        <stp>인포맥스 중분류</stp>
        <stp>46311</stp>
        <stp/>
        <tr r="N3265" s="5"/>
      </tp>
      <tp t="s">
        <v>회사채(일반)</v>
        <stp/>
        <stp>P</stp>
        <stp>0</stp>
        <stp>BND</stp>
        <stp>KR6004173G18</stp>
        <stp>인포맥스 중분류</stp>
        <stp>46311</stp>
        <stp/>
        <tr r="N3907" s="5"/>
      </tp>
      <tp t="s">
        <v>일반</v>
        <stp/>
        <stp>P</stp>
        <stp>0</stp>
        <stp>BND</stp>
        <stp>KR352501GF58</stp>
        <stp>인포맥스 중분류</stp>
        <stp>46311</stp>
        <stp/>
        <tr r="N2080" s="5"/>
      </tp>
      <tp t="s">
        <v>은행채</v>
        <stp/>
        <stp>P</stp>
        <stp>0</stp>
        <stp>BND</stp>
        <stp>KR6004945G98</stp>
        <stp>인포맥스 중분류</stp>
        <stp>46311</stp>
        <stp/>
        <tr r="N3976" s="5"/>
      </tp>
      <tp t="s">
        <v>회사채(일반)</v>
        <stp/>
        <stp>P</stp>
        <stp>0</stp>
        <stp>BND</stp>
        <stp>KR6055553F29</stp>
        <stp>인포맥스 중분류</stp>
        <stp>46316</stp>
        <stp/>
        <tr r="N145" s="1"/>
      </tp>
      <tp t="s">
        <v>일반</v>
        <stp/>
        <stp>P</stp>
        <stp>0</stp>
        <stp>BND</stp>
        <stp>KR356401GG59</stp>
        <stp>인포맥스 중분류</stp>
        <stp>46311</stp>
        <stp/>
        <tr r="N3254" s="5"/>
      </tp>
      <tp t="s">
        <v>지방공기업</v>
        <stp/>
        <stp>P</stp>
        <stp>0</stp>
        <stp>BND</stp>
        <stp>KR356501GF59</stp>
        <stp>인포맥스 중분류</stp>
        <stp>46311</stp>
        <stp/>
        <tr r="N3271" s="5"/>
      </tp>
      <tp t="s">
        <v>회사채(일반)</v>
        <stp/>
        <stp>P</stp>
        <stp>0</stp>
        <stp>BND</stp>
        <stp>KR6005942F99</stp>
        <stp>인포맥스 중분류</stp>
        <stp>46311</stp>
        <stp/>
        <tr r="N4083" s="5"/>
      </tp>
      <tp t="s">
        <v>은행채</v>
        <stp/>
        <stp>P</stp>
        <stp>0</stp>
        <stp>BND</stp>
        <stp>KR6005281F23</stp>
        <stp>인포맥스 중분류</stp>
        <stp>46311</stp>
        <stp/>
        <tr r="N4032" s="5"/>
      </tp>
      <tp t="s">
        <v>국민주택채권</v>
        <stp/>
        <stp>P</stp>
        <stp>0</stp>
        <stp>BND</stp>
        <stp>KR101501DF78</stp>
        <stp>인포맥스 중분류</stp>
        <stp>46311</stp>
        <stp/>
        <tr r="N44" s="5"/>
      </tp>
      <tp t="s">
        <v>회사채(일반)</v>
        <stp/>
        <stp>P</stp>
        <stp>0</stp>
        <stp>BND</stp>
        <stp>KR6204321G49</stp>
        <stp>인포맥스 중분류</stp>
        <stp>46316</stp>
        <stp/>
        <tr r="CF50" s="1"/>
      </tp>
      <tp t="s">
        <v>은행채</v>
        <stp/>
        <stp>P</stp>
        <stp>0</stp>
        <stp>BND</stp>
        <stp>KR310501GF56</stp>
        <stp>인포맥스 중분류</stp>
        <stp>46311</stp>
        <stp/>
        <tr r="N673" s="5"/>
      </tp>
      <tp t="s">
        <v>은행채</v>
        <stp/>
        <stp>P</stp>
        <stp>0</stp>
        <stp>BND</stp>
        <stp>KR310502GF55</stp>
        <stp>인포맥스 중분류</stp>
        <stp>46311</stp>
        <stp/>
        <tr r="N694" s="5"/>
      </tp>
      <tp t="s">
        <v>은행채</v>
        <stp/>
        <stp>P</stp>
        <stp>0</stp>
        <stp>BND</stp>
        <stp>KR310505GF52</stp>
        <stp>인포맥스 중분류</stp>
        <stp>46311</stp>
        <stp/>
        <tr r="N751" s="5"/>
      </tp>
      <tp t="s">
        <v>은행채</v>
        <stp/>
        <stp>P</stp>
        <stp>0</stp>
        <stp>BND</stp>
        <stp>KR310506GF51</stp>
        <stp>인포맥스 중분류</stp>
        <stp>46311</stp>
        <stp/>
        <tr r="N769" s="5"/>
      </tp>
      <tp t="s">
        <v>은행채</v>
        <stp/>
        <stp>P</stp>
        <stp>0</stp>
        <stp>BND</stp>
        <stp>KR310507GF50</stp>
        <stp>인포맥스 중분류</stp>
        <stp>46311</stp>
        <stp/>
        <tr r="N783" s="5"/>
      </tp>
      <tp t="s">
        <v>일반</v>
        <stp/>
        <stp>P</stp>
        <stp>0</stp>
        <stp>BND</stp>
        <stp>KR350702GD51</stp>
        <stp>인포맥스 중분류</stp>
        <stp>46311</stp>
        <stp/>
        <tr r="N1405" s="5"/>
      </tp>
      <tp t="s">
        <v>일반</v>
        <stp/>
        <stp>P</stp>
        <stp>0</stp>
        <stp>BND</stp>
        <stp>KR350703GD50</stp>
        <stp>인포맥스 중분류</stp>
        <stp>46311</stp>
        <stp/>
        <tr r="N1466" s="5"/>
      </tp>
      <tp t="s">
        <v>은행채</v>
        <stp/>
        <stp>P</stp>
        <stp>0</stp>
        <stp>BND</stp>
        <stp>KR6004941G92</stp>
        <stp>인포맥스 중분류</stp>
        <stp>46311</stp>
        <stp/>
        <tr r="N3931" s="5"/>
      </tp>
      <tp t="s">
        <v>일반</v>
        <stp/>
        <stp>P</stp>
        <stp>0</stp>
        <stp>BND</stp>
        <stp>KR354403GG52</stp>
        <stp>인포맥스 중분류</stp>
        <stp>46311</stp>
        <stp/>
        <tr r="N2504" s="5"/>
      </tp>
      <tp t="s">
        <v>일반</v>
        <stp/>
        <stp>P</stp>
        <stp>0</stp>
        <stp>BND</stp>
        <stp>KR354602GE53</stp>
        <stp>인포맥스 중분류</stp>
        <stp>46311</stp>
        <stp/>
        <tr r="N2690" s="5"/>
      </tp>
      <tp t="s">
        <v>일반</v>
        <stp/>
        <stp>P</stp>
        <stp>0</stp>
        <stp>BND</stp>
        <stp>KR352504GF55</stp>
        <stp>인포맥스 중분류</stp>
        <stp>46311</stp>
        <stp/>
        <tr r="N2150" s="5"/>
      </tp>
      <tp t="s">
        <v>일반</v>
        <stp/>
        <stp>P</stp>
        <stp>0</stp>
        <stp>BND</stp>
        <stp>KR351601GE50</stp>
        <stp>인포맥스 중분류</stp>
        <stp>46311</stp>
        <stp/>
        <tr r="N1812" s="5"/>
      </tp>
      <tp t="s">
        <v>회사채(일반)</v>
        <stp/>
        <stp>P</stp>
        <stp>0</stp>
        <stp>BND</stp>
        <stp>KR6005941F90</stp>
        <stp>인포맥스 중분류</stp>
        <stp>46311</stp>
        <stp/>
        <tr r="N4071" s="5"/>
      </tp>
      <tp t="s">
        <v>일반</v>
        <stp/>
        <stp>P</stp>
        <stp>0</stp>
        <stp>BND</stp>
        <stp>KR354413GG43</stp>
        <stp>인포맥스 중분류</stp>
        <stp>46311</stp>
        <stp/>
        <tr r="N2560" s="5"/>
      </tp>
      <tp t="s">
        <v>은행채</v>
        <stp/>
        <stp>P</stp>
        <stp>0</stp>
        <stp>BND</stp>
        <stp>KR6004942G91</stp>
        <stp>인포맥스 중분류</stp>
        <stp>46311</stp>
        <stp/>
        <tr r="N3946" s="5"/>
      </tp>
      <tp t="s">
        <v>기타금융채</v>
        <stp/>
        <stp>P</stp>
        <stp>0</stp>
        <stp>BND</stp>
        <stp>KR6176941E90</stp>
        <stp>인포맥스 중분류</stp>
        <stp>46311</stp>
        <stp/>
        <tr r="N6973" s="5"/>
      </tp>
      <tp t="s">
        <v>지방공기업</v>
        <stp/>
        <stp>P</stp>
        <stp>0</stp>
        <stp>BND</stp>
        <stp>KR353601GE56</stp>
        <stp>인포맥스 중분류</stp>
        <stp>46311</stp>
        <stp/>
        <tr r="N2324" s="5"/>
      </tp>
      <tp t="s">
        <v>지방공기업</v>
        <stp/>
        <stp>P</stp>
        <stp>0</stp>
        <stp>BND</stp>
        <stp>KR353602GE55</stp>
        <stp>인포맥스 중분류</stp>
        <stp>46311</stp>
        <stp/>
        <tr r="N2348" s="5"/>
      </tp>
      <tp t="s">
        <v>지방공기업</v>
        <stp/>
        <stp>P</stp>
        <stp>0</stp>
        <stp>BND</stp>
        <stp>KR353603GE54</stp>
        <stp>인포맥스 중분류</stp>
        <stp>46311</stp>
        <stp/>
        <tr r="N2370" s="5"/>
      </tp>
      <tp t="s">
        <v>은행채</v>
        <stp/>
        <stp>P</stp>
        <stp>0</stp>
        <stp>BND</stp>
        <stp>KR6005271F25</stp>
        <stp>인포맥스 중분류</stp>
        <stp>46311</stp>
        <stp/>
        <tr r="N4025" s="5"/>
      </tp>
      <tp t="s">
        <v>회사채(일반)</v>
        <stp/>
        <stp>P</stp>
        <stp>0</stp>
        <stp>BND</stp>
        <stp>KR6105561F55</stp>
        <stp>인포맥스 중분류</stp>
        <stp>46311</stp>
        <stp/>
        <tr r="N6537" s="5"/>
      </tp>
      <tp t="s">
        <v>카드</v>
        <stp/>
        <stp>P</stp>
        <stp>0</stp>
        <stp>BND</stp>
        <stp>KR6205493F49</stp>
        <stp>인포맥스 중분류</stp>
        <stp>46311</stp>
        <stp/>
        <tr r="N7061" s="5"/>
      </tp>
      <tp t="s">
        <v>기타금융채</v>
        <stp/>
        <stp>P</stp>
        <stp>0</stp>
        <stp>BND</stp>
        <stp>KR6095926F90</stp>
        <stp>인포맥스 중분류</stp>
        <stp>46311</stp>
        <stp/>
        <tr r="N6419" s="5"/>
      </tp>
      <tp t="s">
        <v>일반</v>
        <stp/>
        <stp>P</stp>
        <stp>0</stp>
        <stp>BND</stp>
        <stp>KR356103GB55</stp>
        <stp>인포맥스 중분류</stp>
        <stp>46311</stp>
        <stp/>
        <tr r="N3072" s="5"/>
      </tp>
      <tp t="s">
        <v>일반</v>
        <stp/>
        <stp>P</stp>
        <stp>0</stp>
        <stp>BND</stp>
        <stp>KR354412GG44</stp>
        <stp>인포맥스 중분류</stp>
        <stp>46311</stp>
        <stp/>
        <tr r="N2546" s="5"/>
      </tp>
      <tp t="s">
        <v>회사채(일반)</v>
        <stp/>
        <stp>P</stp>
        <stp>0</stp>
        <stp>BND</stp>
        <stp>KR6010122C11</stp>
        <stp>인포맥스 중분류</stp>
        <stp>46311</stp>
        <stp/>
        <tr r="N4251" s="5"/>
      </tp>
      <tp t="s">
        <v>회사채(일반)</v>
        <stp/>
        <stp>P</stp>
        <stp>0</stp>
        <stp>BND</stp>
        <stp>KR6105562F54</stp>
        <stp>인포맥스 중분류</stp>
        <stp>46311</stp>
        <stp/>
        <tr r="N6554" s="5"/>
      </tp>
      <tp t="s">
        <v>도시철도채권</v>
        <stp/>
        <stp>P</stp>
        <stp>0</stp>
        <stp>BND</stp>
        <stp>KR2001124B21</stp>
        <stp>인포맥스 중분류</stp>
        <stp>46316</stp>
        <stp/>
        <tr r="N347" s="1"/>
      </tp>
      <tp t="s">
        <v>카드</v>
        <stp/>
        <stp>P</stp>
        <stp>0</stp>
        <stp>BND</stp>
        <stp>KR6205494F48</stp>
        <stp>인포맥스 중분류</stp>
        <stp>46311</stp>
        <stp/>
        <tr r="N7072" s="5"/>
      </tp>
      <tp t="s">
        <v>일반</v>
        <stp/>
        <stp>P</stp>
        <stp>0</stp>
        <stp>BND</stp>
        <stp>KR354401GG54</stp>
        <stp>인포맥스 중분류</stp>
        <stp>46311</stp>
        <stp/>
        <tr r="N2478" s="5"/>
      </tp>
      <tp t="s">
        <v>일반</v>
        <stp/>
        <stp>P</stp>
        <stp>0</stp>
        <stp>BND</stp>
        <stp>KR354601GE54</stp>
        <stp>인포맥스 중분류</stp>
        <stp>46311</stp>
        <stp/>
        <tr r="N2648" s="5"/>
      </tp>
      <tp t="s">
        <v>일반</v>
        <stp/>
        <stp>P</stp>
        <stp>0</stp>
        <stp>BND</stp>
        <stp>KR352502GF57</stp>
        <stp>인포맥스 중분류</stp>
        <stp>46311</stp>
        <stp/>
        <tr r="N2114" s="5"/>
      </tp>
      <tp t="s">
        <v>일반</v>
        <stp/>
        <stp>P</stp>
        <stp>0</stp>
        <stp>BND</stp>
        <stp>KR352503GF56</stp>
        <stp>인포맥스 중분류</stp>
        <stp>46311</stp>
        <stp/>
        <tr r="N2136" s="5"/>
      </tp>
      <tp t="s">
        <v>은행채</v>
        <stp/>
        <stp>P</stp>
        <stp>0</stp>
        <stp>BND</stp>
        <stp>KR310508GF59</stp>
        <stp>인포맥스 중분류</stp>
        <stp>46311</stp>
        <stp/>
        <tr r="N798" s="5"/>
      </tp>
      <tp t="s">
        <v>은행채</v>
        <stp/>
        <stp>P</stp>
        <stp>0</stp>
        <stp>BND</stp>
        <stp>KR310509GF58</stp>
        <stp>인포맥스 중분류</stp>
        <stp>46311</stp>
        <stp/>
        <tr r="N809" s="5"/>
      </tp>
      <tp t="s">
        <v>도시철도채권</v>
        <stp/>
        <stp>P</stp>
        <stp>0</stp>
        <stp>BND</stp>
        <stp>KR2001044B44</stp>
        <stp>인포맥스 중분류</stp>
        <stp>46311</stp>
        <stp/>
        <tr r="N219" s="5"/>
      </tp>
      <tp t="s">
        <v>회사채(일반)</v>
        <stp/>
        <stp>P</stp>
        <stp>0</stp>
        <stp>BND</stp>
        <stp>KR6166262E27</stp>
        <stp>인포맥스 중분류</stp>
        <stp>46311</stp>
        <stp/>
        <tr r="N6867" s="5"/>
      </tp>
      <tp t="s">
        <v>일반</v>
        <stp/>
        <stp>P</stp>
        <stp>0</stp>
        <stp>BND</stp>
        <stp>KR356102GB56</stp>
        <stp>인포맥스 중분류</stp>
        <stp>46311</stp>
        <stp/>
        <tr r="N3019" s="5"/>
      </tp>
      <tp t="s">
        <v>일반</v>
        <stp/>
        <stp>P</stp>
        <stp>0</stp>
        <stp>BND</stp>
        <stp>KR354411GG45</stp>
        <stp>인포맥스 중분류</stp>
        <stp>46311</stp>
        <stp/>
        <tr r="N2540" s="5"/>
      </tp>
      <tp t="s">
        <v>회사채(일반)</v>
        <stp/>
        <stp>P</stp>
        <stp>0</stp>
        <stp>BND</stp>
        <stp>KR6166263E26</stp>
        <stp>인포맥스 중분류</stp>
        <stp>46311</stp>
        <stp/>
        <tr r="N6882" s="5"/>
      </tp>
      <tp t="s">
        <v>은행채</v>
        <stp/>
        <stp>P</stp>
        <stp>0</stp>
        <stp>BND</stp>
        <stp>KR6004948G95</stp>
        <stp>인포맥스 중분류</stp>
        <stp>46311</stp>
        <stp/>
        <tr r="N3996" s="5"/>
      </tp>
      <tp t="s">
        <v>기타금융채</v>
        <stp/>
        <stp>P</stp>
        <stp>0</stp>
        <stp>BND</stp>
        <stp>KR6095923F93</stp>
        <stp>인포맥스 중분류</stp>
        <stp>46311</stp>
        <stp/>
        <tr r="N6404" s="5"/>
      </tp>
      <tp t="s">
        <v>은행채</v>
        <stp/>
        <stp>P</stp>
        <stp>0</stp>
        <stp>BND</stp>
        <stp>KR310506GF69</stp>
        <stp>인포맥스 중분류</stp>
        <stp>46311</stp>
        <stp/>
        <tr r="N770" s="5"/>
      </tp>
      <tp t="s">
        <v>은행채</v>
        <stp/>
        <stp>P</stp>
        <stp>0</stp>
        <stp>BND</stp>
        <stp>KR310507GF68</stp>
        <stp>인포맥스 중분류</stp>
        <stp>46311</stp>
        <stp/>
        <tr r="N784" s="5"/>
      </tp>
      <tp t="s">
        <v>은행채</v>
        <stp/>
        <stp>P</stp>
        <stp>0</stp>
        <stp>BND</stp>
        <stp>KR310508GF67</stp>
        <stp>인포맥스 중분류</stp>
        <stp>46311</stp>
        <stp/>
        <tr r="N799" s="5"/>
      </tp>
      <tp t="s">
        <v>일반</v>
        <stp/>
        <stp>P</stp>
        <stp>0</stp>
        <stp>BND</stp>
        <stp>KR350702GD69</stp>
        <stp>인포맥스 중분류</stp>
        <stp>46311</stp>
        <stp/>
        <tr r="N1406" s="5"/>
      </tp>
      <tp t="s">
        <v>기타금융채</v>
        <stp/>
        <stp>P</stp>
        <stp>0</stp>
        <stp>BND</stp>
        <stp>KR6145765F48</stp>
        <stp>인포맥스 중분류</stp>
        <stp>46311</stp>
        <stp/>
        <tr r="N6806" s="5"/>
      </tp>
      <tp t="s">
        <v>카드</v>
        <stp/>
        <stp>P</stp>
        <stp>0</stp>
        <stp>BND</stp>
        <stp>KR6205491F74</stp>
        <stp>인포맥스 중분류</stp>
        <stp>46311</stp>
        <stp/>
        <tr r="N7036" s="5"/>
      </tp>
      <tp t="s">
        <v>일반</v>
        <stp/>
        <stp>P</stp>
        <stp>0</stp>
        <stp>BND</stp>
        <stp>KR351601GE68</stp>
        <stp>인포맥스 중분류</stp>
        <stp>46311</stp>
        <stp/>
        <tr r="N1813" s="5"/>
      </tp>
      <tp t="s">
        <v>회사채(일반)</v>
        <stp/>
        <stp>P</stp>
        <stp>0</stp>
        <stp>BND</stp>
        <stp>KR6005442F78</stp>
        <stp>인포맥스 중분류</stp>
        <stp>46311</stp>
        <stp/>
        <tr r="N4065" s="5"/>
      </tp>
      <tp t="s">
        <v>회사채(일반)</v>
        <stp/>
        <stp>P</stp>
        <stp>0</stp>
        <stp>BND</stp>
        <stp>KR6005441F79</stp>
        <stp>인포맥스 중분류</stp>
        <stp>46311</stp>
        <stp/>
        <tr r="N4064" s="5"/>
      </tp>
      <tp t="s">
        <v>카드</v>
        <stp/>
        <stp>P</stp>
        <stp>0</stp>
        <stp>BND</stp>
        <stp>KR6174142G58</stp>
        <stp>인포맥스 중분류</stp>
        <stp>46316</stp>
        <stp/>
        <tr r="N93" s="1"/>
      </tp>
      <tp t="s">
        <v>은행채</v>
        <stp/>
        <stp>P</stp>
        <stp>0</stp>
        <stp>BND</stp>
        <stp>KR310512GF79</stp>
        <stp>인포맥스 중분류</stp>
        <stp>46311</stp>
        <stp/>
        <tr r="N840" s="5"/>
      </tp>
      <tp t="s">
        <v>은행채</v>
        <stp/>
        <stp>P</stp>
        <stp>0</stp>
        <stp>BND</stp>
        <stp>KR310513GF78</stp>
        <stp>인포맥스 중분류</stp>
        <stp>46311</stp>
        <stp/>
        <tr r="N849" s="5"/>
      </tp>
      <tp t="s">
        <v>지역개발채권</v>
        <stp/>
        <stp>P</stp>
        <stp>0</stp>
        <stp>BND</stp>
        <stp>KR2044022G78</stp>
        <stp>인포맥스 중분류</stp>
        <stp>46311</stp>
        <stp/>
        <tr r="N324" s="5"/>
      </tp>
      <tp t="s">
        <v>국고채권</v>
        <stp/>
        <stp>P</stp>
        <stp>0</stp>
        <stp>BND</stp>
        <stp>KR103502GF39</stp>
        <stp>인포맥스 중분류</stp>
        <stp>46316</stp>
        <stp/>
        <tr r="AB9" s="1"/>
        <tr r="AP26" s="1"/>
        <tr r="N49" s="1"/>
        <tr r="DV13" s="1"/>
        <tr r="CF12" s="1"/>
      </tp>
      <tp t="s">
        <v>국고채권</v>
        <stp/>
        <stp>P</stp>
        <stp>0</stp>
        <stp>BND</stp>
        <stp>KR103503GF38</stp>
        <stp>인포맥스 중분류</stp>
        <stp>46316</stp>
        <stp/>
        <tr r="DV23" s="1"/>
        <tr r="AB17" s="1"/>
        <tr r="BR14" s="1"/>
        <tr r="CF99" s="1"/>
        <tr r="N261" s="1"/>
        <tr r="EJ14" s="1"/>
      </tp>
      <tp t="s">
        <v>회사채(일반)</v>
        <stp/>
        <stp>P</stp>
        <stp>0</stp>
        <stp>BND</stp>
        <stp>KR6004691G52</stp>
        <stp>인포맥스 중분류</stp>
        <stp>46311</stp>
        <stp/>
        <tr r="N3911" s="5"/>
      </tp>
      <tp t="s">
        <v>은행채</v>
        <stp/>
        <stp>P</stp>
        <stp>0</stp>
        <stp>BND</stp>
        <stp>KR6005283F13</stp>
        <stp>인포맥스 중분류</stp>
        <stp>46311</stp>
        <stp/>
        <tr r="N4047" s="5"/>
      </tp>
      <tp t="s">
        <v>회사채(일반)</v>
        <stp/>
        <stp>P</stp>
        <stp>0</stp>
        <stp>BND</stp>
        <stp>KR6004692G51</stp>
        <stp>인포맥스 중분류</stp>
        <stp>46311</stp>
        <stp/>
        <tr r="N3913" s="5"/>
      </tp>
      <tp t="s">
        <v>카드</v>
        <stp/>
        <stp>P</stp>
        <stp>0</stp>
        <stp>BND</stp>
        <stp>KR6205492F73</stp>
        <stp>인포맥스 중분류</stp>
        <stp>46311</stp>
        <stp/>
        <tr r="N7049" s="5"/>
      </tp>
      <tp t="s">
        <v>카드</v>
        <stp/>
        <stp>P</stp>
        <stp>0</stp>
        <stp>BND</stp>
        <stp>KR6205493F72</stp>
        <stp>인포맥스 중분류</stp>
        <stp>46311</stp>
        <stp/>
        <tr r="N7063" s="5"/>
      </tp>
      <tp t="s">
        <v>일반</v>
        <stp/>
        <stp>P</stp>
        <stp>0</stp>
        <stp>BND</stp>
        <stp>KR354402GG61</stp>
        <stp>인포맥스 중분류</stp>
        <stp>46311</stp>
        <stp/>
        <tr r="N2490" s="5"/>
      </tp>
      <tp t="s">
        <v>일반</v>
        <stp/>
        <stp>P</stp>
        <stp>0</stp>
        <stp>BND</stp>
        <stp>KR354601GE62</stp>
        <stp>인포맥스 중분류</stp>
        <stp>46311</stp>
        <stp/>
        <tr r="N2649" s="5"/>
      </tp>
      <tp t="s">
        <v>일반</v>
        <stp/>
        <stp>P</stp>
        <stp>0</stp>
        <stp>BND</stp>
        <stp>KR354602GE61</stp>
        <stp>인포맥스 중분류</stp>
        <stp>46311</stp>
        <stp/>
        <tr r="N2691" s="5"/>
      </tp>
      <tp t="s">
        <v>일반</v>
        <stp/>
        <stp>P</stp>
        <stp>0</stp>
        <stp>BND</stp>
        <stp>KR350704GD67</stp>
        <stp>인포맥스 중분류</stp>
        <stp>46311</stp>
        <stp/>
        <tr r="N1501" s="5"/>
      </tp>
      <tp t="s">
        <v>일반</v>
        <stp/>
        <stp>P</stp>
        <stp>0</stp>
        <stp>BND</stp>
        <stp>KR350702GD10</stp>
        <stp>인포맥스 중분류</stp>
        <stp>46316</stp>
        <stp/>
        <tr r="CF194" s="1"/>
      </tp>
      <tp t="s">
        <v>회사채(일반)</v>
        <stp/>
        <stp>P</stp>
        <stp>0</stp>
        <stp>BND</stp>
        <stp>KR6055551F62</stp>
        <stp>인포맥스 중분류</stp>
        <stp>46311</stp>
        <stp/>
        <tr r="N5643" s="5"/>
      </tp>
      <tp t="s">
        <v>일반</v>
        <stp/>
        <stp>P</stp>
        <stp>0</stp>
        <stp>BND</stp>
        <stp>KR354407GG66</stp>
        <stp>인포맥스 중분류</stp>
        <stp>46311</stp>
        <stp/>
        <tr r="N2519" s="5"/>
      </tp>
      <tp t="s">
        <v>국민주택채권</v>
        <stp/>
        <stp>P</stp>
        <stp>0</stp>
        <stp>BND</stp>
        <stp>KR101501DF45</stp>
        <stp>인포맥스 중분류</stp>
        <stp>46311</stp>
        <stp/>
        <tr r="N41" s="5"/>
      </tp>
      <tp t="s">
        <v>지방공기업</v>
        <stp/>
        <stp>P</stp>
        <stp>0</stp>
        <stp>BND</stp>
        <stp>KR353602GE63</stp>
        <stp>인포맥스 중분류</stp>
        <stp>46311</stp>
        <stp/>
        <tr r="N2349" s="5"/>
      </tp>
      <tp t="s">
        <v>은행채</v>
        <stp/>
        <stp>P</stp>
        <stp>0</stp>
        <stp>BND</stp>
        <stp>KR310504GF61</stp>
        <stp>인포맥스 중분류</stp>
        <stp>46311</stp>
        <stp/>
        <tr r="N735" s="5"/>
      </tp>
      <tp t="s">
        <v>은행채</v>
        <stp/>
        <stp>P</stp>
        <stp>0</stp>
        <stp>BND</stp>
        <stp>KR310505GF60</stp>
        <stp>인포맥스 중분류</stp>
        <stp>46311</stp>
        <stp/>
        <tr r="N752" s="5"/>
      </tp>
      <tp t="s">
        <v>일반</v>
        <stp/>
        <stp>P</stp>
        <stp>0</stp>
        <stp>BND</stp>
        <stp>KR351604GE65</stp>
        <stp>인포맥스 중분류</stp>
        <stp>46311</stp>
        <stp/>
        <tr r="N1921" s="5"/>
      </tp>
      <tp t="s">
        <v>일반</v>
        <stp/>
        <stp>P</stp>
        <stp>0</stp>
        <stp>BND</stp>
        <stp>KR351605GE64</stp>
        <stp>인포맥스 중분류</stp>
        <stp>46311</stp>
        <stp/>
        <tr r="N1944" s="5"/>
      </tp>
      <tp t="s">
        <v>공모지방채</v>
        <stp/>
        <stp>P</stp>
        <stp>0</stp>
        <stp>BND</stp>
        <stp>KR2004011G75</stp>
        <stp>인포맥스 중분류</stp>
        <stp>46311</stp>
        <stp/>
        <tr r="N241" s="5"/>
      </tp>
      <tp t="s">
        <v>회사채(일반)</v>
        <stp/>
        <stp>P</stp>
        <stp>0</stp>
        <stp>BND</stp>
        <stp>KR6055552F61</stp>
        <stp>인포맥스 중분류</stp>
        <stp>46311</stp>
        <stp/>
        <tr r="N5687" s="5"/>
      </tp>
      <tp t="s">
        <v>일반</v>
        <stp/>
        <stp>P</stp>
        <stp>0</stp>
        <stp>BND</stp>
        <stp>KR354427GG47</stp>
        <stp>인포맥스 중분류</stp>
        <stp>46311</stp>
        <stp/>
        <tr r="N2599" s="5"/>
      </tp>
      <tp t="s">
        <v>회사채(일반)</v>
        <stp/>
        <stp>P</stp>
        <stp>0</stp>
        <stp>BND</stp>
        <stp>KR6034731G36</stp>
        <stp>인포맥스 중분류</stp>
        <stp>46316</stp>
        <stp/>
        <tr r="DV99" s="1"/>
      </tp>
      <tp t="s">
        <v>기타금융채</v>
        <stp/>
        <stp>P</stp>
        <stp>0</stp>
        <stp>BND</stp>
        <stp>KR6145761F42</stp>
        <stp>인포맥스 중분류</stp>
        <stp>46311</stp>
        <stp/>
        <tr r="N6785" s="5"/>
      </tp>
      <tp t="s">
        <v>일반</v>
        <stp/>
        <stp>P</stp>
        <stp>0</stp>
        <stp>BND</stp>
        <stp>KR352501GF66</stp>
        <stp>인포맥스 중분류</stp>
        <stp>46311</stp>
        <stp/>
        <tr r="N2081" s="5"/>
      </tp>
      <tp t="s">
        <v>일반</v>
        <stp/>
        <stp>P</stp>
        <stp>0</stp>
        <stp>BND</stp>
        <stp>KR352502GF65</stp>
        <stp>인포맥스 중분류</stp>
        <stp>46311</stp>
        <stp/>
        <tr r="N2115" s="5"/>
      </tp>
      <tp t="s">
        <v>일반</v>
        <stp/>
        <stp>P</stp>
        <stp>0</stp>
        <stp>BND</stp>
        <stp>KR352503GF64</stp>
        <stp>인포맥스 중분류</stp>
        <stp>46311</stp>
        <stp/>
        <tr r="N2137" s="5"/>
      </tp>
      <tp t="s">
        <v>일반</v>
        <stp/>
        <stp>P</stp>
        <stp>0</stp>
        <stp>BND</stp>
        <stp>KR352504GF63</stp>
        <stp>인포맥스 중분류</stp>
        <stp>46311</stp>
        <stp/>
        <tr r="N2151" s="5"/>
      </tp>
      <tp t="s">
        <v>은행채</v>
        <stp/>
        <stp>P</stp>
        <stp>0</stp>
        <stp>BND</stp>
        <stp>KR310514GF77</stp>
        <stp>인포맥스 중분류</stp>
        <stp>46311</stp>
        <stp/>
        <tr r="N855" s="5"/>
      </tp>
      <tp t="s">
        <v>은행채</v>
        <stp/>
        <stp>P</stp>
        <stp>0</stp>
        <stp>BND</stp>
        <stp>KR310515GF76</stp>
        <stp>인포맥스 중분류</stp>
        <stp>46311</stp>
        <stp/>
        <tr r="N862" s="5"/>
      </tp>
      <tp t="s">
        <v>은행채</v>
        <stp/>
        <stp>P</stp>
        <stp>0</stp>
        <stp>BND</stp>
        <stp>KR310516GF75</stp>
        <stp>인포맥스 중분류</stp>
        <stp>46311</stp>
        <stp/>
        <tr r="N870" s="5"/>
      </tp>
      <tp t="s">
        <v>회사채(일반)</v>
        <stp/>
        <stp>P</stp>
        <stp>0</stp>
        <stp>BND</stp>
        <stp>KR6030202C12</stp>
        <stp>인포맥스 중분류</stp>
        <stp>46311</stp>
        <stp/>
        <tr r="N5059" s="5"/>
      </tp>
      <tp t="s">
        <v>지방공기업</v>
        <stp/>
        <stp>P</stp>
        <stp>0</stp>
        <stp>BND</stp>
        <stp>KR356501GF67</stp>
        <stp>인포맥스 중분류</stp>
        <stp>46311</stp>
        <stp/>
        <tr r="N3272" s="5"/>
      </tp>
      <tp t="s">
        <v>일반</v>
        <stp/>
        <stp>P</stp>
        <stp>0</stp>
        <stp>BND</stp>
        <stp>KR354417GG72</stp>
        <stp>인포맥스 중분류</stp>
        <stp>46311</stp>
        <stp/>
        <tr r="N2575" s="5"/>
      </tp>
      <tp t="s">
        <v>일반</v>
        <stp/>
        <stp>P</stp>
        <stp>0</stp>
        <stp>BND</stp>
        <stp>KR352201GA64</stp>
        <stp>인포맥스 중분류</stp>
        <stp>46311</stp>
        <stp/>
        <tr r="N1984" s="5"/>
      </tp>
      <tp t="s">
        <v>은행채</v>
        <stp/>
        <stp>P</stp>
        <stp>0</stp>
        <stp>BND</stp>
        <stp>KR310502GF63</stp>
        <stp>인포맥스 중분류</stp>
        <stp>46311</stp>
        <stp/>
        <tr r="N695" s="5"/>
      </tp>
      <tp t="s">
        <v>은행채</v>
        <stp/>
        <stp>P</stp>
        <stp>0</stp>
        <stp>BND</stp>
        <stp>KR310503GF62</stp>
        <stp>인포맥스 중분류</stp>
        <stp>46311</stp>
        <stp/>
        <tr r="N717" s="5"/>
      </tp>
      <tp t="s">
        <v>은행채</v>
        <stp/>
        <stp>P</stp>
        <stp>0</stp>
        <stp>BND</stp>
        <stp>KR310510GF71</stp>
        <stp>인포맥스 중분류</stp>
        <stp>46311</stp>
        <stp/>
        <tr r="N822" s="5"/>
      </tp>
      <tp t="s">
        <v>은행채</v>
        <stp/>
        <stp>P</stp>
        <stp>0</stp>
        <stp>BND</stp>
        <stp>KR310511GF70</stp>
        <stp>인포맥스 중분류</stp>
        <stp>46311</stp>
        <stp/>
        <tr r="N831" s="5"/>
      </tp>
      <tp t="s">
        <v>일반</v>
        <stp/>
        <stp>P</stp>
        <stp>0</stp>
        <stp>BND</stp>
        <stp>KR351602GE67</stp>
        <stp>인포맥스 중분류</stp>
        <stp>46311</stp>
        <stp/>
        <tr r="N1859" s="5"/>
      </tp>
      <tp t="s">
        <v>일반</v>
        <stp/>
        <stp>P</stp>
        <stp>0</stp>
        <stp>BND</stp>
        <stp>KR351603GE66</stp>
        <stp>인포맥스 중분류</stp>
        <stp>46311</stp>
        <stp/>
        <tr r="N1893" s="5"/>
      </tp>
      <tp t="s">
        <v>일반</v>
        <stp/>
        <stp>P</stp>
        <stp>0</stp>
        <stp>BND</stp>
        <stp>KR351606GE63</stp>
        <stp>인포맥스 중분류</stp>
        <stp>46311</stp>
        <stp/>
        <tr r="N1959" s="5"/>
      </tp>
      <tp t="s">
        <v>일반</v>
        <stp/>
        <stp>P</stp>
        <stp>0</stp>
        <stp>BND</stp>
        <stp>KR351607GE62</stp>
        <stp>인포맥스 중분류</stp>
        <stp>46311</stp>
        <stp/>
        <tr r="N1969" s="5"/>
      </tp>
      <tp t="s">
        <v>회사채(일반)</v>
        <stp/>
        <stp>P</stp>
        <stp>0</stp>
        <stp>BND</stp>
        <stp>KR6001743B44</stp>
        <stp>인포맥스 중분류</stp>
        <stp>46311</stp>
        <stp/>
        <tr r="N3804" s="5"/>
      </tp>
      <tp t="s">
        <v>도시철도채권</v>
        <stp/>
        <stp>P</stp>
        <stp>0</stp>
        <stp>BND</stp>
        <stp>KR2001054B74</stp>
        <stp>인포맥스 중분류</stp>
        <stp>46311</stp>
        <stp/>
        <tr r="N223" s="5"/>
      </tp>
      <tp t="s">
        <v>일반</v>
        <stp/>
        <stp>P</stp>
        <stp>0</stp>
        <stp>BND</stp>
        <stp>KR354408GG73</stp>
        <stp>인포맥스 중분류</stp>
        <stp>46311</stp>
        <stp/>
        <tr r="N2523" s="5"/>
      </tp>
      <tp t="s">
        <v>일반</v>
        <stp/>
        <stp>P</stp>
        <stp>0</stp>
        <stp>BND</stp>
        <stp>KR354419GG62</stp>
        <stp>인포맥스 중분류</stp>
        <stp>46311</stp>
        <stp/>
        <tr r="N2583" s="5"/>
      </tp>
      <tp t="s">
        <v>일반</v>
        <stp/>
        <stp>P</stp>
        <stp>0</stp>
        <stp>BND</stp>
        <stp>KR354428GG53</stp>
        <stp>인포맥스 중분류</stp>
        <stp>46311</stp>
        <stp/>
        <tr r="N2602" s="5"/>
      </tp>
      <tp t="s">
        <v>일반</v>
        <stp/>
        <stp>P</stp>
        <stp>0</stp>
        <stp>BND</stp>
        <stp>KR354429GG52</stp>
        <stp>인포맥스 중분류</stp>
        <stp>46311</stp>
        <stp/>
        <tr r="N2603" s="5"/>
      </tp>
      <tp t="s">
        <v>일반</v>
        <stp/>
        <stp>P</stp>
        <stp>0</stp>
        <stp>BND</stp>
        <stp>KR354602GE79</stp>
        <stp>인포맥스 중분류</stp>
        <stp>46311</stp>
        <stp/>
        <tr r="N2692" s="5"/>
      </tp>
      <tp t="s">
        <v>은행채</v>
        <stp/>
        <stp>P</stp>
        <stp>0</stp>
        <stp>BND</stp>
        <stp>KR310504GF79</stp>
        <stp>인포맥스 중분류</stp>
        <stp>46311</stp>
        <stp/>
        <tr r="N736" s="5"/>
      </tp>
      <tp t="s">
        <v>은행채</v>
        <stp/>
        <stp>P</stp>
        <stp>0</stp>
        <stp>BND</stp>
        <stp>KR310505GF78</stp>
        <stp>인포맥스 중분류</stp>
        <stp>46311</stp>
        <stp/>
        <tr r="N753" s="5"/>
      </tp>
      <tp t="s">
        <v>은행채</v>
        <stp/>
        <stp>P</stp>
        <stp>0</stp>
        <stp>BND</stp>
        <stp>KR310508GF75</stp>
        <stp>인포맥스 중분류</stp>
        <stp>46311</stp>
        <stp/>
        <tr r="N800" s="5"/>
      </tp>
      <tp t="s">
        <v>은행채</v>
        <stp/>
        <stp>P</stp>
        <stp>0</stp>
        <stp>BND</stp>
        <stp>KR310509GF74</stp>
        <stp>인포맥스 중분류</stp>
        <stp>46311</stp>
        <stp/>
        <tr r="N810" s="5"/>
      </tp>
      <tp t="s">
        <v>회사채(일반)</v>
        <stp/>
        <stp>P</stp>
        <stp>0</stp>
        <stp>BND</stp>
        <stp>KR6055552F79</stp>
        <stp>인포맥스 중분류</stp>
        <stp>46311</stp>
        <stp/>
        <tr r="N5688" s="5"/>
      </tp>
      <tp t="s">
        <v>카드</v>
        <stp/>
        <stp>P</stp>
        <stp>0</stp>
        <stp>BND</stp>
        <stp>KR6205491F66</stp>
        <stp>인포맥스 중분류</stp>
        <stp>46311</stp>
        <stp/>
        <tr r="N7035" s="5"/>
      </tp>
      <tp t="s">
        <v>카드</v>
        <stp/>
        <stp>P</stp>
        <stp>0</stp>
        <stp>BND</stp>
        <stp>KR6205497F60</stp>
        <stp>인포맥스 중분류</stp>
        <stp>46311</stp>
        <stp/>
        <tr r="N7093" s="5"/>
      </tp>
      <tp t="s">
        <v>카드</v>
        <stp/>
        <stp>P</stp>
        <stp>0</stp>
        <stp>BND</stp>
        <stp>KR6205494F63</stp>
        <stp>인포맥스 중분류</stp>
        <stp>46311</stp>
        <stp/>
        <tr r="N7074" s="5"/>
      </tp>
      <tp t="s">
        <v>공모지방채</v>
        <stp/>
        <stp>P</stp>
        <stp>0</stp>
        <stp>BND</stp>
        <stp>KR2001011B68</stp>
        <stp>인포맥스 중분류</stp>
        <stp>46311</stp>
        <stp/>
        <tr r="N156" s="5"/>
      </tp>
      <tp t="s">
        <v>카드</v>
        <stp/>
        <stp>P</stp>
        <stp>0</stp>
        <stp>BND</stp>
        <stp>KR6205495F62</stp>
        <stp>인포맥스 중분류</stp>
        <stp>46311</stp>
        <stp/>
        <tr r="N7082" s="5"/>
      </tp>
      <tp t="s">
        <v>회사채(일반)</v>
        <stp/>
        <stp>P</stp>
        <stp>0</stp>
        <stp>BND</stp>
        <stp>KR6086791E50</stp>
        <stp>인포맥스 중분류</stp>
        <stp>46311</stp>
        <stp/>
        <tr r="N6344" s="5"/>
      </tp>
      <tp t="s">
        <v>일반</v>
        <stp/>
        <stp>P</stp>
        <stp>0</stp>
        <stp>BND</stp>
        <stp>KR354406GG75</stp>
        <stp>인포맥스 중분류</stp>
        <stp>46311</stp>
        <stp/>
        <tr r="N2516" s="5"/>
      </tp>
      <tp t="s">
        <v>일반</v>
        <stp/>
        <stp>P</stp>
        <stp>0</stp>
        <stp>BND</stp>
        <stp>KR354407GG74</stp>
        <stp>인포맥스 중분류</stp>
        <stp>46311</stp>
        <stp/>
        <tr r="N2520" s="5"/>
      </tp>
      <tp t="s">
        <v>일반</v>
        <stp/>
        <stp>P</stp>
        <stp>0</stp>
        <stp>BND</stp>
        <stp>KR352201GA72</stp>
        <stp>인포맥스 중분류</stp>
        <stp>46311</stp>
        <stp/>
        <tr r="N1985" s="5"/>
      </tp>
      <tp t="s">
        <v>지방공기업</v>
        <stp/>
        <stp>P</stp>
        <stp>0</stp>
        <stp>BND</stp>
        <stp>KR353401GG72</stp>
        <stp>인포맥스 중분류</stp>
        <stp>46311</stp>
        <stp/>
        <tr r="N2316" s="5"/>
      </tp>
      <tp t="s">
        <v>지방공기업</v>
        <stp/>
        <stp>P</stp>
        <stp>0</stp>
        <stp>BND</stp>
        <stp>KR353601GE72</stp>
        <stp>인포맥스 중분류</stp>
        <stp>46311</stp>
        <stp/>
        <tr r="N2325" s="5"/>
      </tp>
      <tp t="s">
        <v>회사채(일반)</v>
        <stp/>
        <stp>P</stp>
        <stp>0</stp>
        <stp>BND</stp>
        <stp>KR6004051G23</stp>
        <stp>인포맥스 중분류</stp>
        <stp>46311</stp>
        <stp/>
        <tr r="N3880" s="5"/>
      </tp>
      <tp t="s">
        <v>회사채(일반)</v>
        <stp/>
        <stp>P</stp>
        <stp>0</stp>
        <stp>BND</stp>
        <stp>KR6105561F71</stp>
        <stp>인포맥스 중분류</stp>
        <stp>46311</stp>
        <stp/>
        <tr r="N6538" s="5"/>
      </tp>
      <tp t="s">
        <v>일반</v>
        <stp/>
        <stp>P</stp>
        <stp>0</stp>
        <stp>BND</stp>
        <stp>KR357401GG73</stp>
        <stp>인포맥스 중분류</stp>
        <stp>46311</stp>
        <stp/>
        <tr r="N3300" s="5"/>
      </tp>
      <tp t="s">
        <v>일반</v>
        <stp/>
        <stp>P</stp>
        <stp>0</stp>
        <stp>BND</stp>
        <stp>KR357403GG71</stp>
        <stp>인포맥스 중분류</stp>
        <stp>46311</stp>
        <stp/>
        <tr r="N3303" s="5"/>
      </tp>
      <tp t="s">
        <v>회사채(일반)</v>
        <stp/>
        <stp>P</stp>
        <stp>0</stp>
        <stp>BND</stp>
        <stp>KR6004052G22</stp>
        <stp>인포맥스 중분류</stp>
        <stp>46311</stp>
        <stp/>
        <tr r="N3885" s="5"/>
      </tp>
      <tp t="s">
        <v>회사채(일반)</v>
        <stp/>
        <stp>P</stp>
        <stp>0</stp>
        <stp>BND</stp>
        <stp>KR6105562F70</stp>
        <stp>인포맥스 중분류</stp>
        <stp>46311</stp>
        <stp/>
        <tr r="N6555" s="5"/>
      </tp>
      <tp t="s">
        <v>일반</v>
        <stp/>
        <stp>P</stp>
        <stp>0</stp>
        <stp>BND</stp>
        <stp>KR354601GE70</stp>
        <stp>인포맥스 중분류</stp>
        <stp>46311</stp>
        <stp/>
        <tr r="N2650" s="5"/>
      </tp>
      <tp t="s">
        <v>일반</v>
        <stp/>
        <stp>P</stp>
        <stp>0</stp>
        <stp>BND</stp>
        <stp>KR352502GF73</stp>
        <stp>인포맥스 중분류</stp>
        <stp>46311</stp>
        <stp/>
        <tr r="N2116" s="5"/>
      </tp>
      <tp t="s">
        <v>일반</v>
        <stp/>
        <stp>P</stp>
        <stp>0</stp>
        <stp>BND</stp>
        <stp>KR352503GF72</stp>
        <stp>인포맥스 중분류</stp>
        <stp>46311</stp>
        <stp/>
        <tr r="N2138" s="5"/>
      </tp>
      <tp t="s">
        <v>일반</v>
        <stp/>
        <stp>P</stp>
        <stp>0</stp>
        <stp>BND</stp>
        <stp>KR350108GB79</stp>
        <stp>인포맥스 중분류</stp>
        <stp>46311</stp>
        <stp/>
        <tr r="N1145" s="5"/>
      </tp>
      <tp t="s">
        <v>일반</v>
        <stp/>
        <stp>P</stp>
        <stp>0</stp>
        <stp>BND</stp>
        <stp>KR350109GB78</stp>
        <stp>인포맥스 중분류</stp>
        <stp>46311</stp>
        <stp/>
        <tr r="N1173" s="5"/>
      </tp>
      <tp t="s">
        <v>회사채(일반)</v>
        <stp/>
        <stp>P</stp>
        <stp>0</stp>
        <stp>BND</stp>
        <stp>KR6017672D43</stp>
        <stp>인포맥스 중분류</stp>
        <stp>46311</stp>
        <stp/>
        <tr r="N4329" s="5"/>
      </tp>
      <tp t="s">
        <v>지역개발채권</v>
        <stp/>
        <stp>P</stp>
        <stp>0</stp>
        <stp>BND</stp>
        <stp>KR2066022E16</stp>
        <stp>인포맥스 중분류</stp>
        <stp>46316</stp>
        <stp/>
        <tr r="N344" s="1"/>
      </tp>
      <tp t="s">
        <v>회사채(일반)</v>
        <stp/>
        <stp>P</stp>
        <stp>0</stp>
        <stp>BND</stp>
        <stp>KR6064311G15</stp>
        <stp>인포맥스 중분류</stp>
        <stp>46311</stp>
        <stp/>
        <tr r="N5934" s="5"/>
      </tp>
      <tp t="s">
        <v>회사채(일반)</v>
        <stp/>
        <stp>P</stp>
        <stp>0</stp>
        <stp>BND</stp>
        <stp>KR6017673D42</stp>
        <stp>인포맥스 중분류</stp>
        <stp>46311</stp>
        <stp/>
        <tr r="N4349" s="5"/>
      </tp>
      <tp t="s">
        <v>회사채(일반)</v>
        <stp/>
        <stp>P</stp>
        <stp>0</stp>
        <stp>BND</stp>
        <stp>KR6055551F70</stp>
        <stp>인포맥스 중분류</stp>
        <stp>46311</stp>
        <stp/>
        <tr r="N5644" s="5"/>
      </tp>
      <tp t="s">
        <v>은행채</v>
        <stp/>
        <stp>P</stp>
        <stp>0</stp>
        <stp>BND</stp>
        <stp>KR310502GF71</stp>
        <stp>인포맥스 중분류</stp>
        <stp>46311</stp>
        <stp/>
        <tr r="N696" s="5"/>
      </tp>
      <tp t="s">
        <v>은행채</v>
        <stp/>
        <stp>P</stp>
        <stp>0</stp>
        <stp>BND</stp>
        <stp>KR310520GF53</stp>
        <stp>인포맥스 중분류</stp>
        <stp>46311</stp>
        <stp/>
        <tr r="N891" s="5"/>
      </tp>
      <tp t="s">
        <v>일반</v>
        <stp/>
        <stp>P</stp>
        <stp>0</stp>
        <stp>BND</stp>
        <stp>KR351601GE76</stp>
        <stp>인포맥스 중분류</stp>
        <stp>46311</stp>
        <stp/>
        <tr r="N1814" s="5"/>
      </tp>
      <tp t="s">
        <v>일반</v>
        <stp/>
        <stp>P</stp>
        <stp>0</stp>
        <stp>BND</stp>
        <stp>KR351602GE75</stp>
        <stp>인포맥스 중분류</stp>
        <stp>46311</stp>
        <stp/>
        <tr r="N1860" s="5"/>
      </tp>
      <tp t="s">
        <v>도시철도채권</v>
        <stp/>
        <stp>P</stp>
        <stp>0</stp>
        <stp>BND</stp>
        <stp>KR2001034B61</stp>
        <stp>인포맥스 중분류</stp>
        <stp>46311</stp>
        <stp/>
        <tr r="N214" s="5"/>
      </tp>
      <tp t="s">
        <v>지역개발채권</v>
        <stp/>
        <stp>P</stp>
        <stp>0</stp>
        <stp>BND</stp>
        <stp>KR2044022G60</stp>
        <stp>인포맥스 중분류</stp>
        <stp>46311</stp>
        <stp/>
        <tr r="N323" s="5"/>
      </tp>
      <tp t="s">
        <v>카드</v>
        <stp/>
        <stp>P</stp>
        <stp>0</stp>
        <stp>BND</stp>
        <stp>KR6205498F69</stp>
        <stp>인포맥스 중분류</stp>
        <stp>46311</stp>
        <stp/>
        <tr r="N7099" s="5"/>
      </tp>
      <tp t="s">
        <v>기타금융채</v>
        <stp/>
        <stp>P</stp>
        <stp>0</stp>
        <stp>BND</stp>
        <stp>KR6095234F71</stp>
        <stp>인포맥스 중분류</stp>
        <stp>46316</stp>
        <stp/>
        <tr r="DH28" s="1"/>
      </tp>
      <tp t="s">
        <v>지방공기업</v>
        <stp/>
        <stp>P</stp>
        <stp>0</stp>
        <stp>BND</stp>
        <stp>KR356502GF74</stp>
        <stp>인포맥스 중분류</stp>
        <stp>46311</stp>
        <stp/>
        <tr r="N3275" s="5"/>
      </tp>
      <tp t="s">
        <v>국민주택채권</v>
        <stp/>
        <stp>P</stp>
        <stp>0</stp>
        <stp>BND</stp>
        <stp>KR101501DF52</stp>
        <stp>인포맥스 중분류</stp>
        <stp>46311</stp>
        <stp/>
        <tr r="N42" s="5"/>
      </tp>
      <tp t="s">
        <v>회사채(일반)</v>
        <stp/>
        <stp>P</stp>
        <stp>0</stp>
        <stp>BND</stp>
        <stp>KR6016362E15</stp>
        <stp>인포맥스 중분류</stp>
        <stp>46311</stp>
        <stp/>
        <tr r="N4313" s="5"/>
      </tp>
      <tp t="s">
        <v>일반</v>
        <stp/>
        <stp>P</stp>
        <stp>0</stp>
        <stp>BND</stp>
        <stp>KR352501GF74</stp>
        <stp>인포맥스 중분류</stp>
        <stp>46311</stp>
        <stp/>
        <tr r="N2082" s="5"/>
      </tp>
      <tp t="s">
        <v>일반</v>
        <stp/>
        <stp>P</stp>
        <stp>0</stp>
        <stp>BND</stp>
        <stp>KR350702GD77</stp>
        <stp>인포맥스 중분류</stp>
        <stp>46311</stp>
        <stp/>
        <tr r="N1407" s="5"/>
      </tp>
      <tp t="s">
        <v>회사채(일반)</v>
        <stp/>
        <stp>P</stp>
        <stp>0</stp>
        <stp>BND</stp>
        <stp>KR6015362F16</stp>
        <stp>인포맥스 중분류</stp>
        <stp>46311</stp>
        <stp/>
        <tr r="N4306" s="5"/>
      </tp>
      <tp t="s">
        <v>회사채(일반)</v>
        <stp/>
        <stp>P</stp>
        <stp>0</stp>
        <stp>BND</stp>
        <stp>KR6086792E59</stp>
        <stp>인포맥스 중분류</stp>
        <stp>46311</stp>
        <stp/>
        <tr r="N6360" s="5"/>
      </tp>
      <tp t="s">
        <v>일반</v>
        <stp/>
        <stp>P</stp>
        <stp>0</stp>
        <stp>BND</stp>
        <stp>KR356401GG75</stp>
        <stp>인포맥스 중분류</stp>
        <stp>46311</stp>
        <stp/>
        <tr r="N3255" s="5"/>
      </tp>
      <tp t="s">
        <v>회사채(일반)</v>
        <stp/>
        <stp>P</stp>
        <stp>0</stp>
        <stp>BND</stp>
        <stp>KR6015361F17</stp>
        <stp>인포맥스 중분류</stp>
        <stp>46311</stp>
        <stp/>
        <tr r="N4305" s="5"/>
      </tp>
      <tp t="s">
        <v>카드</v>
        <stp/>
        <stp>P</stp>
        <stp>0</stp>
        <stp>BND</stp>
        <stp>KR606590BGA1</stp>
        <stp>인포맥스 중분류</stp>
        <stp>46316</stp>
        <stp/>
        <tr r="DV41" s="1"/>
      </tp>
      <tp t="s">
        <v>은행채</v>
        <stp/>
        <stp>P</stp>
        <stp>0</stp>
        <stp>BND</stp>
        <stp>KR6004942FA8</stp>
        <stp>인포맥스 중분류</stp>
        <stp>46311</stp>
        <stp/>
        <tr r="N3942" s="5"/>
      </tp>
      <tp t="s">
        <v>은행채</v>
        <stp/>
        <stp>P</stp>
        <stp>0</stp>
        <stp>BND</stp>
        <stp>KR6004946FA9</stp>
        <stp>인포맥스 중분류</stp>
        <stp>46311</stp>
        <stp/>
        <tr r="N3984" s="5"/>
      </tp>
      <tp t="s">
        <v>은행채</v>
        <stp/>
        <stp>P</stp>
        <stp>0</stp>
        <stp>BND</stp>
        <stp>KR6004941FA0</stp>
        <stp>인포맥스 중분류</stp>
        <stp>46311</stp>
        <stp/>
        <tr r="N3923" s="5"/>
      </tp>
      <tp t="s">
        <v>카드</v>
        <stp/>
        <stp>P</stp>
        <stp>0</stp>
        <stp>BND</stp>
        <stp>KR6065903GA4</stp>
        <stp>인포맥스 중분류</stp>
        <stp>46311</stp>
        <stp/>
        <tr r="N6039" s="5"/>
      </tp>
      <tp t="s">
        <v>은행채</v>
        <stp/>
        <stp>P</stp>
        <stp>0</stp>
        <stp>BND</stp>
        <stp>KR6004945FA1</stp>
        <stp>인포맥스 중분류</stp>
        <stp>46311</stp>
        <stp/>
        <tr r="N3974" s="5"/>
      </tp>
      <tp t="s">
        <v>은행채</v>
        <stp/>
        <stp>P</stp>
        <stp>0</stp>
        <stp>BND</stp>
        <stp>KR6004943FA6</stp>
        <stp>인포맥스 중분류</stp>
        <stp>46311</stp>
        <stp/>
        <tr r="N3953" s="5"/>
      </tp>
      <tp t="s">
        <v>기타금융채</v>
        <stp/>
        <stp>P</stp>
        <stp>0</stp>
        <stp>BND</stp>
        <stp>KR6095921GA0</stp>
        <stp>인포맥스 중분류</stp>
        <stp>46311</stp>
        <stp/>
        <tr r="N6388" s="5"/>
      </tp>
      <tp t="s">
        <v>은행채</v>
        <stp/>
        <stp>P</stp>
        <stp>0</stp>
        <stp>BND</stp>
        <stp>KR6004947FA7</stp>
        <stp>인포맥스 중분류</stp>
        <stp>46311</stp>
        <stp/>
        <tr r="N3990" s="5"/>
      </tp>
      <tp t="s">
        <v>회사채(일반)</v>
        <stp/>
        <stp>P</stp>
        <stp>0</stp>
        <stp>BND</stp>
        <stp>KR6207942EA6</stp>
        <stp>인포맥스 중분류</stp>
        <stp>46311</stp>
        <stp/>
        <tr r="N7106" s="5"/>
      </tp>
      <tp t="s">
        <v>은행채</v>
        <stp/>
        <stp>P</stp>
        <stp>0</stp>
        <stp>BND</stp>
        <stp>KR6004944FA4</stp>
        <stp>인포맥스 중분류</stp>
        <stp>46311</stp>
        <stp/>
        <tr r="N3962" s="5"/>
      </tp>
      <tp t="s">
        <v>은행채</v>
        <stp/>
        <stp>P</stp>
        <stp>0</stp>
        <stp>BND</stp>
        <stp>KR6004948FA5</stp>
        <stp>인포맥스 중분류</stp>
        <stp>46311</stp>
        <stp/>
        <tr r="N3994" s="5"/>
      </tp>
      <tp t="s">
        <v>기타금융채</v>
        <stp/>
        <stp>P</stp>
        <stp>0</stp>
        <stp>BND</stp>
        <stp>KR602196FCB9</stp>
        <stp>인포맥스 중분류</stp>
        <stp>46311</stp>
        <stp/>
        <tr r="N4695" s="5"/>
      </tp>
      <tp t="s">
        <v>은행채</v>
        <stp/>
        <stp>P</stp>
        <stp>0</stp>
        <stp>BND</stp>
        <stp>KR6004941FB8</stp>
        <stp>인포맥스 중분류</stp>
        <stp>46311</stp>
        <stp/>
        <tr r="N3924" s="5"/>
      </tp>
      <tp t="s">
        <v>회사채(일반)</v>
        <stp/>
        <stp>P</stp>
        <stp>0</stp>
        <stp>BND</stp>
        <stp>KR6064981FB1</stp>
        <stp>인포맥스 중분류</stp>
        <stp>46311</stp>
        <stp/>
        <tr r="N5977" s="5"/>
      </tp>
      <tp t="s">
        <v>은행채</v>
        <stp/>
        <stp>P</stp>
        <stp>0</stp>
        <stp>BND</stp>
        <stp>KR6004944FB2</stp>
        <stp>인포맥스 중분류</stp>
        <stp>46311</stp>
        <stp/>
        <tr r="N3963" s="5"/>
      </tp>
      <tp t="s">
        <v>은행채</v>
        <stp/>
        <stp>P</stp>
        <stp>0</stp>
        <stp>BND</stp>
        <stp>KR6004941FC6</stp>
        <stp>인포맥스 중분류</stp>
        <stp>46311</stp>
        <stp/>
        <tr r="N3925" s="5"/>
      </tp>
      <tp t="s">
        <v>회사채(일반)</v>
        <stp/>
        <stp>P</stp>
        <stp>0</stp>
        <stp>BND</stp>
        <stp>KR6064981FC9</stp>
        <stp>인포맥스 중분류</stp>
        <stp>46311</stp>
        <stp/>
        <tr r="N5978" s="5"/>
      </tp>
      <tp t="s">
        <v>카드</v>
        <stp/>
        <stp>P</stp>
        <stp>0</stp>
        <stp>BND</stp>
        <stp>KR6174145FC8</stp>
        <stp>인포맥스 중분류</stp>
        <stp>46316</stp>
        <stp/>
        <tr r="DV118" s="1"/>
      </tp>
      <tp t="s">
        <v>카드</v>
        <stp/>
        <stp>P</stp>
        <stp>0</stp>
        <stp>BND</stp>
        <stp>KR6205491GA1</stp>
        <stp>인포맥스 중분류</stp>
        <stp>46311</stp>
        <stp/>
        <tr r="N7045" s="5"/>
      </tp>
      <tp t="s">
        <v>회사채(일반)</v>
        <stp/>
        <stp>P</stp>
        <stp>0</stp>
        <stp>BND</stp>
        <stp>KR6063623AC9</stp>
        <stp>인포맥스 중분류</stp>
        <stp>46311</stp>
        <stp/>
        <tr r="N5914" s="5"/>
      </tp>
      <tp t="s">
        <v>회사채(일반)</v>
        <stp/>
        <stp>P</stp>
        <stp>0</stp>
        <stp>BND</stp>
        <stp>KR6034732FB5</stp>
        <stp>인포맥스 중분류</stp>
        <stp>46311</stp>
        <stp/>
        <tr r="N5514" s="5"/>
      </tp>
      <tp t="s">
        <v>도시철도채권</v>
        <stp/>
        <stp>P</stp>
        <stp>0</stp>
        <stp>BND</stp>
        <stp>KR2001024CA4</stp>
        <stp>인포맥스 중분류</stp>
        <stp>46311</stp>
        <stp/>
        <tr r="N192" s="5"/>
      </tp>
      <tp t="s">
        <v>회사채(일반)</v>
        <stp/>
        <stp>P</stp>
        <stp>0</stp>
        <stp>BND</stp>
        <stp>KR6034731FB7</stp>
        <stp>인포맥스 중분류</stp>
        <stp>46311</stp>
        <stp/>
        <tr r="N5497" s="5"/>
      </tp>
      <tp t="s">
        <v>회사채(일반)</v>
        <stp/>
        <stp>P</stp>
        <stp>0</stp>
        <stp>BND</stp>
        <stp>KR6017672EC5</stp>
        <stp>인포맥스 중분류</stp>
        <stp>46311</stp>
        <stp/>
        <tr r="N4332" s="5"/>
      </tp>
      <tp t="s">
        <v>카드</v>
        <stp/>
        <stp>P</stp>
        <stp>0</stp>
        <stp>BND</stp>
        <stp>KR6205492GA9</stp>
        <stp>인포맥스 중분류</stp>
        <stp>46311</stp>
        <stp/>
        <tr r="N7055" s="5"/>
      </tp>
      <tp t="s">
        <v>회사채(일반)</v>
        <stp/>
        <stp>P</stp>
        <stp>0</stp>
        <stp>BND</stp>
        <stp>KR6007071EB4</stp>
        <stp>인포맥스 중분류</stp>
        <stp>46316</stp>
        <stp/>
        <tr r="CT138" s="1"/>
        <tr r="CF163" s="1"/>
      </tp>
      <tp t="s">
        <v>회사채(일반)</v>
        <stp/>
        <stp>P</stp>
        <stp>0</stp>
        <stp>BND</stp>
        <stp>KR6063622AC1</stp>
        <stp>인포맥스 중분류</stp>
        <stp>46311</stp>
        <stp/>
        <tr r="N5891" s="5"/>
      </tp>
      <tp t="s">
        <v>회사채(일반)</v>
        <stp/>
        <stp>P</stp>
        <stp>0</stp>
        <stp>BND</stp>
        <stp>KR6017671EC7</stp>
        <stp>인포맥스 중분류</stp>
        <stp>46311</stp>
        <stp/>
        <tr r="N4322" s="5"/>
      </tp>
      <tp t="s">
        <v>카드</v>
        <stp/>
        <stp>P</stp>
        <stp>0</stp>
        <stp>BND</stp>
        <stp>KR6140179BB9</stp>
        <stp>인포맥스 중분류</stp>
        <stp>46316</stp>
        <stp/>
        <tr r="N58" s="1"/>
      </tp>
      <tp t="s">
        <v>일반</v>
        <stp/>
        <stp>P</stp>
        <stp>0</stp>
        <stp>BND</stp>
        <stp>KR351601GDA9</stp>
        <stp>인포맥스 중분류</stp>
        <stp>46311</stp>
        <stp/>
        <tr r="N1807" s="5"/>
      </tp>
      <tp t="s">
        <v>은행채</v>
        <stp/>
        <stp>P</stp>
        <stp>0</stp>
        <stp>BND</stp>
        <stp>KR310502AGA5</stp>
        <stp>인포맥스 중분류</stp>
        <stp>46311</stp>
        <stp/>
        <tr r="N690" s="5"/>
      </tp>
      <tp t="s">
        <v>일반</v>
        <stp/>
        <stp>P</stp>
        <stp>0</stp>
        <stp>BND</stp>
        <stp>KR352703GEA0</stp>
        <stp>인포맥스 중분류</stp>
        <stp>46311</stp>
        <stp/>
        <tr r="N2292" s="5"/>
      </tp>
      <tp t="s">
        <v>일반</v>
        <stp/>
        <stp>P</stp>
        <stp>0</stp>
        <stp>BND</stp>
        <stp>KR350706GEA5</stp>
        <stp>인포맥스 중분류</stp>
        <stp>46311</stp>
        <stp/>
        <tr r="N1551" s="5"/>
      </tp>
      <tp t="s">
        <v>은행채</v>
        <stp/>
        <stp>P</stp>
        <stp>0</stp>
        <stp>BND</stp>
        <stp>KR310501AGA7</stp>
        <stp>인포맥스 중분류</stp>
        <stp>46311</stp>
        <stp/>
        <tr r="N669" s="5"/>
      </tp>
      <tp t="s">
        <v>일반</v>
        <stp/>
        <stp>P</stp>
        <stp>0</stp>
        <stp>BND</stp>
        <stp>KR357401GFA3</stp>
        <stp>인포맥스 중분류</stp>
        <stp>46311</stp>
        <stp/>
        <tr r="N3299" s="5"/>
      </tp>
      <tp t="s">
        <v>일반</v>
        <stp/>
        <stp>P</stp>
        <stp>0</stp>
        <stp>BND</stp>
        <stp>KR352501GGA3</stp>
        <stp>인포맥스 중분류</stp>
        <stp>46311</stp>
        <stp/>
        <tr r="N2095" s="5"/>
      </tp>
      <tp t="s">
        <v>일반</v>
        <stp/>
        <stp>P</stp>
        <stp>0</stp>
        <stp>BND</stp>
        <stp>KR350705GEA7</stp>
        <stp>인포맥스 중분류</stp>
        <stp>46311</stp>
        <stp/>
        <tr r="N1532" s="5"/>
      </tp>
      <tp t="s">
        <v>은행채</v>
        <stp/>
        <stp>P</stp>
        <stp>0</stp>
        <stp>BND</stp>
        <stp>KR310501GGA4</stp>
        <stp>인포맥스 중분류</stp>
        <stp>46311</stp>
        <stp/>
        <tr r="N682" s="5"/>
      </tp>
      <tp t="s">
        <v>일반</v>
        <stp/>
        <stp>P</stp>
        <stp>0</stp>
        <stp>BND</stp>
        <stp>KR350703GEA2</stp>
        <stp>인포맥스 중분류</stp>
        <stp>46311</stp>
        <stp/>
        <tr r="N1473" s="5"/>
      </tp>
      <tp t="s">
        <v>일반</v>
        <stp/>
        <stp>P</stp>
        <stp>0</stp>
        <stp>BND</stp>
        <stp>KR356402GFA2</stp>
        <stp>인포맥스 중분류</stp>
        <stp>46311</stp>
        <stp/>
        <tr r="N3264" s="5"/>
      </tp>
      <tp t="s">
        <v>일반</v>
        <stp/>
        <stp>P</stp>
        <stp>0</stp>
        <stp>BND</stp>
        <stp>KR352702GEA2</stp>
        <stp>인포맥스 중분류</stp>
        <stp>46311</stp>
        <stp/>
        <tr r="N2269" s="5"/>
      </tp>
      <tp t="s">
        <v>회사채(일반)</v>
        <stp/>
        <stp>P</stp>
        <stp>0</stp>
        <stp>BND</stp>
        <stp>KR6105561GA2</stp>
        <stp>인포맥스 중분류</stp>
        <stp>46311</stp>
        <stp/>
        <tr r="N6547" s="5"/>
      </tp>
      <tp t="s">
        <v>일반</v>
        <stp/>
        <stp>P</stp>
        <stp>0</stp>
        <stp>BND</stp>
        <stp>KR354401GFA6</stp>
        <stp>인포맥스 중분류</stp>
        <stp>46311</stp>
        <stp/>
        <tr r="N2475" s="5"/>
      </tp>
      <tp t="s">
        <v>일반</v>
        <stp/>
        <stp>P</stp>
        <stp>0</stp>
        <stp>BND</stp>
        <stp>KR354601GDA6</stp>
        <stp>인포맥스 중분류</stp>
        <stp>46311</stp>
        <stp/>
        <tr r="N2644" s="5"/>
      </tp>
      <tp t="s">
        <v>일반</v>
        <stp/>
        <stp>P</stp>
        <stp>0</stp>
        <stp>BND</stp>
        <stp>KR350701GEA6</stp>
        <stp>인포맥스 중분류</stp>
        <stp>46311</stp>
        <stp/>
        <tr r="N1342" s="5"/>
      </tp>
      <tp t="s">
        <v>일반</v>
        <stp/>
        <stp>P</stp>
        <stp>0</stp>
        <stp>BND</stp>
        <stp>KR354402GFA4</stp>
        <stp>인포맥스 중분류</stp>
        <stp>46311</stp>
        <stp/>
        <tr r="N2486" s="5"/>
      </tp>
      <tp t="s">
        <v>일반</v>
        <stp/>
        <stp>P</stp>
        <stp>0</stp>
        <stp>BND</stp>
        <stp>KR350702GEA4</stp>
        <stp>인포맥스 중분류</stp>
        <stp>46311</stp>
        <stp/>
        <tr r="N1418" s="5"/>
      </tp>
      <tp t="s">
        <v>일반</v>
        <stp/>
        <stp>P</stp>
        <stp>0</stp>
        <stp>BND</stp>
        <stp>KR351603GDA5</stp>
        <stp>인포맥스 중분류</stp>
        <stp>46311</stp>
        <stp/>
        <tr r="N1888" s="5"/>
      </tp>
      <tp t="s">
        <v>회사채(일반)</v>
        <stp/>
        <stp>P</stp>
        <stp>0</stp>
        <stp>BND</stp>
        <stp>KR6034231FA0</stp>
        <stp>인포맥스 중분류</stp>
        <stp>46316</stp>
        <stp/>
        <tr r="DH50" s="1"/>
      </tp>
      <tp t="s">
        <v>회사채(일반)</v>
        <stp/>
        <stp>P</stp>
        <stp>0</stp>
        <stp>BND</stp>
        <stp>KR6063623AB1</stp>
        <stp>인포맥스 중분류</stp>
        <stp>46311</stp>
        <stp/>
        <tr r="N5913" s="5"/>
      </tp>
      <tp t="s">
        <v>일반</v>
        <stp/>
        <stp>P</stp>
        <stp>0</stp>
        <stp>BND</stp>
        <stp>KR356401GFA4</stp>
        <stp>인포맥스 중분류</stp>
        <stp>46311</stp>
        <stp/>
        <tr r="N3250" s="5"/>
      </tp>
      <tp t="s">
        <v>일반</v>
        <stp/>
        <stp>P</stp>
        <stp>0</stp>
        <stp>BND</stp>
        <stp>KR352701GEA4</stp>
        <stp>인포맥스 중분류</stp>
        <stp>46311</stp>
        <stp/>
        <tr r="N2213" s="5"/>
      </tp>
      <tp t="s">
        <v>은행채</v>
        <stp/>
        <stp>P</stp>
        <stp>0</stp>
        <stp>BND</stp>
        <stp>KR310503AGA3</stp>
        <stp>인포맥스 중분류</stp>
        <stp>46311</stp>
        <stp/>
        <tr r="N711" s="5"/>
      </tp>
      <tp t="s">
        <v>일반</v>
        <stp/>
        <stp>P</stp>
        <stp>0</stp>
        <stp>BND</stp>
        <stp>KR350704GEA0</stp>
        <stp>인포맥스 중분류</stp>
        <stp>46311</stp>
        <stp/>
        <tr r="N1506" s="5"/>
      </tp>
      <tp t="s">
        <v>일반</v>
        <stp/>
        <stp>P</stp>
        <stp>0</stp>
        <stp>BND</stp>
        <stp>KR350707GEA3</stp>
        <stp>인포맥스 중분류</stp>
        <stp>46311</stp>
        <stp/>
        <tr r="N1563" s="5"/>
      </tp>
      <tp t="s">
        <v>일반</v>
        <stp/>
        <stp>P</stp>
        <stp>0</stp>
        <stp>BND</stp>
        <stp>KR352703GEB8</stp>
        <stp>인포맥스 중분류</stp>
        <stp>46311</stp>
        <stp/>
        <tr r="N2293" s="5"/>
      </tp>
      <tp t="s">
        <v>일반</v>
        <stp/>
        <stp>P</stp>
        <stp>0</stp>
        <stp>BND</stp>
        <stp>KR350704GEB8</stp>
        <stp>인포맥스 중분류</stp>
        <stp>46311</stp>
        <stp/>
        <tr r="N1507" s="5"/>
      </tp>
      <tp t="s">
        <v>일반</v>
        <stp/>
        <stp>P</stp>
        <stp>0</stp>
        <stp>BND</stp>
        <stp>KR356401GFB2</stp>
        <stp>인포맥스 중분류</stp>
        <stp>46311</stp>
        <stp/>
        <tr r="N3251" s="5"/>
      </tp>
      <tp t="s">
        <v>카드</v>
        <stp/>
        <stp>P</stp>
        <stp>0</stp>
        <stp>BND</stp>
        <stp>KR617414BFA3</stp>
        <stp>인포맥스 중분류</stp>
        <stp>46316</stp>
        <stp/>
        <tr r="N189" s="1"/>
      </tp>
      <tp t="s">
        <v>일반</v>
        <stp/>
        <stp>P</stp>
        <stp>0</stp>
        <stp>BND</stp>
        <stp>KR350703GEB0</stp>
        <stp>인포맥스 중분류</stp>
        <stp>46311</stp>
        <stp/>
        <tr r="N1474" s="5"/>
      </tp>
      <tp t="s">
        <v>기타금융채</v>
        <stp/>
        <stp>P</stp>
        <stp>0</stp>
        <stp>BND</stp>
        <stp>KR6097242EB2</stp>
        <stp>인포맥스 중분류</stp>
        <stp>46316</stp>
        <stp/>
        <tr r="CT151" s="1"/>
      </tp>
      <tp t="s">
        <v>일반</v>
        <stp/>
        <stp>P</stp>
        <stp>0</stp>
        <stp>BND</stp>
        <stp>KR354414GFC5</stp>
        <stp>인포맥스 중분류</stp>
        <stp>46311</stp>
        <stp/>
        <tr r="N2568" s="5"/>
      </tp>
      <tp t="s">
        <v>지방공기업</v>
        <stp/>
        <stp>P</stp>
        <stp>0</stp>
        <stp>BND</stp>
        <stp>KR353402GFB3</stp>
        <stp>인포맥스 중분류</stp>
        <stp>46311</stp>
        <stp/>
        <tr r="N2317" s="5"/>
      </tp>
      <tp t="s">
        <v>지역개발채권</v>
        <stp/>
        <stp>P</stp>
        <stp>0</stp>
        <stp>BND</stp>
        <stp>KR2044022FC6</stp>
        <stp>인포맥스 중분류</stp>
        <stp>46311</stp>
        <stp/>
        <tr r="N320" s="5"/>
      </tp>
      <tp t="s">
        <v>일반</v>
        <stp/>
        <stp>P</stp>
        <stp>0</stp>
        <stp>BND</stp>
        <stp>KR354402GFB2</stp>
        <stp>인포맥스 중분류</stp>
        <stp>46311</stp>
        <stp/>
        <tr r="N2487" s="5"/>
      </tp>
      <tp t="s">
        <v>일반</v>
        <stp/>
        <stp>P</stp>
        <stp>0</stp>
        <stp>BND</stp>
        <stp>KR350702GEB2</stp>
        <stp>인포맥스 중분류</stp>
        <stp>46311</stp>
        <stp/>
        <tr r="N1419" s="5"/>
      </tp>
      <tp t="s">
        <v>일반</v>
        <stp/>
        <stp>P</stp>
        <stp>0</stp>
        <stp>BND</stp>
        <stp>KR350705GEB5</stp>
        <stp>인포맥스 중분류</stp>
        <stp>46311</stp>
        <stp/>
        <tr r="N1533" s="5"/>
      </tp>
      <tp t="s">
        <v>일반</v>
        <stp/>
        <stp>P</stp>
        <stp>0</stp>
        <stp>BND</stp>
        <stp>KR351603GDB3</stp>
        <stp>인포맥스 중분류</stp>
        <stp>46311</stp>
        <stp/>
        <tr r="N1889" s="5"/>
      </tp>
      <tp t="s">
        <v>카드</v>
        <stp/>
        <stp>P</stp>
        <stp>0</stp>
        <stp>BND</stp>
        <stp>KR6174146FA0</stp>
        <stp>인포맥스 중분류</stp>
        <stp>46316</stp>
        <stp/>
        <tr r="CF78" s="1"/>
        <tr r="N197" s="1"/>
      </tp>
      <tp t="s">
        <v>기타금융채</v>
        <stp/>
        <stp>P</stp>
        <stp>0</stp>
        <stp>BND</stp>
        <stp>KR6214342FC3</stp>
        <stp>인포맥스 중분류</stp>
        <stp>46316</stp>
        <stp/>
        <tr r="DV137" s="1"/>
      </tp>
      <tp t="s">
        <v>일반</v>
        <stp/>
        <stp>P</stp>
        <stp>0</stp>
        <stp>BND</stp>
        <stp>KR351602GDB5</stp>
        <stp>인포맥스 중분류</stp>
        <stp>46311</stp>
        <stp/>
        <tr r="N1854" s="5"/>
      </tp>
      <tp t="s">
        <v>도시철도채권</v>
        <stp/>
        <stp>P</stp>
        <stp>0</stp>
        <stp>BND</stp>
        <stp>KR2001024CC0</stp>
        <stp>인포맥스 중분류</stp>
        <stp>46311</stp>
        <stp/>
        <tr r="N194" s="5"/>
      </tp>
      <tp t="s">
        <v>일반</v>
        <stp/>
        <stp>P</stp>
        <stp>0</stp>
        <stp>BND</stp>
        <stp>KR350707GEB1</stp>
        <stp>인포맥스 중분류</stp>
        <stp>46311</stp>
        <stp/>
        <tr r="N1564" s="5"/>
      </tp>
      <tp t="s">
        <v>기타금융채</v>
        <stp/>
        <stp>P</stp>
        <stp>0</stp>
        <stp>BND</stp>
        <stp>KR6214341FC5</stp>
        <stp>인포맥스 중분류</stp>
        <stp>46316</stp>
        <stp/>
        <tr r="CF71" s="1"/>
      </tp>
      <tp t="s">
        <v>일반</v>
        <stp/>
        <stp>P</stp>
        <stp>0</stp>
        <stp>BND</stp>
        <stp>KR354401GFB4</stp>
        <stp>인포맥스 중분류</stp>
        <stp>46311</stp>
        <stp/>
        <tr r="N2476" s="5"/>
      </tp>
      <tp t="s">
        <v>일반</v>
        <stp/>
        <stp>P</stp>
        <stp>0</stp>
        <stp>BND</stp>
        <stp>KR350701GEB4</stp>
        <stp>인포맥스 중분류</stp>
        <stp>46311</stp>
        <stp/>
        <tr r="N1343" s="5"/>
      </tp>
      <tp t="s">
        <v>일반</v>
        <stp/>
        <stp>P</stp>
        <stp>0</stp>
        <stp>BND</stp>
        <stp>KR350706GEB3</stp>
        <stp>인포맥스 중분류</stp>
        <stp>46311</stp>
        <stp/>
        <tr r="N1552" s="5"/>
      </tp>
      <tp t="s">
        <v>일반</v>
        <stp/>
        <stp>P</stp>
        <stp>0</stp>
        <stp>BND</stp>
        <stp>KR354413GFC7</stp>
        <stp>인포맥스 중분류</stp>
        <stp>46311</stp>
        <stp/>
        <tr r="N2558" s="5"/>
      </tp>
      <tp t="s">
        <v>지방공기업</v>
        <stp/>
        <stp>P</stp>
        <stp>0</stp>
        <stp>BND</stp>
        <stp>KR353401GFB5</stp>
        <stp>인포맥스 중분류</stp>
        <stp>46311</stp>
        <stp/>
        <tr r="N2315" s="5"/>
      </tp>
      <tp t="s">
        <v>지방공기업</v>
        <stp/>
        <stp>P</stp>
        <stp>0</stp>
        <stp>BND</stp>
        <stp>KR353601GDB5</stp>
        <stp>인포맥스 중분류</stp>
        <stp>46311</stp>
        <stp/>
        <tr r="N2322" s="5"/>
      </tp>
      <tp t="s">
        <v>일반</v>
        <stp/>
        <stp>P</stp>
        <stp>0</stp>
        <stp>BND</stp>
        <stp>KR350703GEC8</stp>
        <stp>인포맥스 중분류</stp>
        <stp>46311</stp>
        <stp/>
        <tr r="N1475" s="5"/>
      </tp>
      <tp t="s">
        <v>지역개발채권</v>
        <stp/>
        <stp>P</stp>
        <stp>0</stp>
        <stp>BND</stp>
        <stp>KR2044022FB8</stp>
        <stp>인포맥스 중분류</stp>
        <stp>46311</stp>
        <stp/>
        <tr r="N319" s="5"/>
      </tp>
      <tp t="s">
        <v>일반</v>
        <stp/>
        <stp>P</stp>
        <stp>0</stp>
        <stp>BND</stp>
        <stp>KR354601GDC2</stp>
        <stp>인포맥스 중분류</stp>
        <stp>46311</stp>
        <stp/>
        <tr r="N2645" s="5"/>
      </tp>
      <tp t="s">
        <v>일반</v>
        <stp/>
        <stp>P</stp>
        <stp>0</stp>
        <stp>BND</stp>
        <stp>KR350701GEC2</stp>
        <stp>인포맥스 중분류</stp>
        <stp>46311</stp>
        <stp/>
        <tr r="N1344" s="5"/>
      </tp>
      <tp t="s">
        <v>일반</v>
        <stp/>
        <stp>P</stp>
        <stp>0</stp>
        <stp>BND</stp>
        <stp>KR354411GFB3</stp>
        <stp>인포맥스 중분류</stp>
        <stp>46311</stp>
        <stp/>
        <tr r="N2539" s="5"/>
      </tp>
      <tp t="s">
        <v>일반</v>
        <stp/>
        <stp>P</stp>
        <stp>0</stp>
        <stp>BND</stp>
        <stp>KR354602GDC0</stp>
        <stp>인포맥스 중분류</stp>
        <stp>46311</stp>
        <stp/>
        <tr r="N2687" s="5"/>
      </tp>
      <tp t="s">
        <v>지방공기업</v>
        <stp/>
        <stp>P</stp>
        <stp>0</stp>
        <stp>BND</stp>
        <stp>KR353601GDC3</stp>
        <stp>인포맥스 중분류</stp>
        <stp>46311</stp>
        <stp/>
        <tr r="N2323" s="5"/>
      </tp>
      <tp t="s">
        <v>일반</v>
        <stp/>
        <stp>P</stp>
        <stp>0</stp>
        <stp>BND</stp>
        <stp>KR350702GEC0</stp>
        <stp>인포맥스 중분류</stp>
        <stp>46311</stp>
        <stp/>
        <tr r="N1420" s="5"/>
      </tp>
      <tp t="s">
        <v>기타금융채</v>
        <stp/>
        <stp>P</stp>
        <stp>0</stp>
        <stp>BND</stp>
        <stp>KR6097245EC3</stp>
        <stp>인포맥스 중분류</stp>
        <stp>46316</stp>
        <stp/>
        <tr r="N127" s="1"/>
        <tr r="DV114" s="1"/>
      </tp>
      <tp t="s">
        <v>일반</v>
        <stp/>
        <stp>P</stp>
        <stp>0</stp>
        <stp>BND</stp>
        <stp>KR352701GEC0</stp>
        <stp>인포맥스 중분류</stp>
        <stp>46311</stp>
        <stp/>
        <tr r="N2214" s="5"/>
      </tp>
      <tp t="s">
        <v>도시철도채권</v>
        <stp/>
        <stp>P</stp>
        <stp>0</stp>
        <stp>BND</stp>
        <stp>KR2001024CB2</stp>
        <stp>인포맥스 중분류</stp>
        <stp>46311</stp>
        <stp/>
        <tr r="N193" s="5"/>
      </tp>
      <tp t="s">
        <v>일반</v>
        <stp/>
        <stp>P</stp>
        <stp>0</stp>
        <stp>BND</stp>
        <stp>KR351601GDC5</stp>
        <stp>인포맥스 중분류</stp>
        <stp>46311</stp>
        <stp/>
        <tr r="N1808" s="5"/>
      </tp>
      <tp t="s">
        <v/>
        <stp/>
        <stp>P</stp>
        <stp>0</stp>
        <stp>BND</stp>
        <stp>KRZS08986021</stp>
        <stp>인포맥스 대분류</stp>
        <stp>46316</stp>
        <stp/>
        <tr r="CS23" s="1"/>
      </tp>
      <tp t="s">
        <v>기타금융채</v>
        <stp/>
        <stp>P</stp>
        <stp>0</stp>
        <stp>BND</stp>
        <stp>KR6097247EC9</stp>
        <stp>인포맥스 중분류</stp>
        <stp>46311</stp>
        <stp/>
        <tr r="N6487" s="5"/>
      </tp>
      <tp t="s">
        <v>회사채(일반)</v>
        <stp/>
        <stp>P</stp>
        <stp>0</stp>
        <stp>BND</stp>
        <stp>KR6063323AB8</stp>
        <stp>인포맥스 중분류</stp>
        <stp>46311</stp>
        <stp/>
        <tr r="N5844" s="5"/>
      </tp>
      <tp t="s">
        <v>회사채(일반)</v>
        <stp/>
        <stp>P</stp>
        <stp>0</stp>
        <stp>BND</stp>
        <stp>KR6064312FB9</stp>
        <stp>인포맥스 중분류</stp>
        <stp>46311</stp>
        <stp/>
        <tr r="N5953" s="5"/>
      </tp>
      <tp t="s">
        <v>일반</v>
        <stp/>
        <stp>P</stp>
        <stp>0</stp>
        <stp>BND</stp>
        <stp>KR354601GDC2</stp>
        <stp>인포맥스 중분류</stp>
        <stp>46316</stp>
        <stp/>
        <tr r="DV67" s="1"/>
      </tp>
      <tp t="s">
        <v>지방공기업</v>
        <stp/>
        <stp>P</stp>
        <stp>0</stp>
        <stp>BND</stp>
        <stp>KR353601GDC3</stp>
        <stp>인포맥스 중분류</stp>
        <stp>46316</stp>
        <stp/>
        <tr r="CF196" s="1"/>
      </tp>
      <tp t="s">
        <v>기타금융채</v>
        <stp/>
        <stp>P</stp>
        <stp>0</stp>
        <stp>BND</stp>
        <stp>KR6097245EC3</stp>
        <stp>인포맥스 중분류</stp>
        <stp>46311</stp>
        <stp/>
        <tr r="N6474" s="5"/>
      </tp>
      <tp t="s">
        <v>기타금융채</v>
        <stp/>
        <stp>P</stp>
        <stp>0</stp>
        <stp>BND</stp>
        <stp>KR6097242EC0</stp>
        <stp>인포맥스 중분류</stp>
        <stp>46311</stp>
        <stp/>
        <tr r="N6447" s="5"/>
      </tp>
      <tp t="s">
        <v>기타금융채</v>
        <stp/>
        <stp>P</stp>
        <stp>0</stp>
        <stp>BND</stp>
        <stp>KR6097246EC1</stp>
        <stp>인포맥스 중분류</stp>
        <stp>46311</stp>
        <stp/>
        <tr r="N6478" s="5"/>
      </tp>
      <tp t="s">
        <v>회사채(일반)</v>
        <stp/>
        <stp>P</stp>
        <stp>0</stp>
        <stp>BND</stp>
        <stp>KR6063322AB0</stp>
        <stp>인포맥스 중분류</stp>
        <stp>46311</stp>
        <stp/>
        <tr r="N5808" s="5"/>
      </tp>
      <tp t="s">
        <v>기타금융채</v>
        <stp/>
        <stp>P</stp>
        <stp>0</stp>
        <stp>BND</stp>
        <stp>KR6097244EC6</stp>
        <stp>인포맥스 중분류</stp>
        <stp>46311</stp>
        <stp/>
        <tr r="N6462" s="5"/>
      </tp>
      <tp t="s">
        <v>회사채(일반)</v>
        <stp/>
        <stp>P</stp>
        <stp>0</stp>
        <stp>BND</stp>
        <stp>KR6064311FB1</stp>
        <stp>인포맥스 중분류</stp>
        <stp>46311</stp>
        <stp/>
        <tr r="N5933" s="5"/>
      </tp>
      <tp t="s">
        <v>카드</v>
        <stp/>
        <stp>P</stp>
        <stp>0</stp>
        <stp>BND</stp>
        <stp>KR6174142FA9</stp>
        <stp>인포맥스 중분류</stp>
        <stp>46311</stp>
        <stp/>
        <tr r="N6905" s="5"/>
      </tp>
      <tp t="s">
        <v>카드</v>
        <stp/>
        <stp>P</stp>
        <stp>0</stp>
        <stp>BND</stp>
        <stp>KR617414BFA3</stp>
        <stp>인포맥스 중분류</stp>
        <stp>46311</stp>
        <stp/>
        <tr r="N6953" s="5"/>
      </tp>
      <tp t="s">
        <v>카드</v>
        <stp/>
        <stp>P</stp>
        <stp>0</stp>
        <stp>BND</stp>
        <stp>KR6174141FA1</stp>
        <stp>인포맥스 중분류</stp>
        <stp>46311</stp>
        <stp/>
        <tr r="N6897" s="5"/>
      </tp>
      <tp t="s">
        <v>일반</v>
        <stp/>
        <stp>P</stp>
        <stp>0</stp>
        <stp>BND</stp>
        <stp>KR350702GEB2</stp>
        <stp>인포맥스 중분류</stp>
        <stp>46316</stp>
        <stp/>
        <tr r="N224" s="1"/>
      </tp>
      <tp t="s">
        <v>카드</v>
        <stp/>
        <stp>P</stp>
        <stp>0</stp>
        <stp>BND</stp>
        <stp>KR617414HFA0</stp>
        <stp>인포맥스 중분류</stp>
        <stp>46311</stp>
        <stp/>
        <tr r="N6956" s="5"/>
      </tp>
      <tp t="s">
        <v>카드</v>
        <stp/>
        <stp>P</stp>
        <stp>0</stp>
        <stp>BND</stp>
        <stp>KR6174146FA0</stp>
        <stp>인포맥스 중분류</stp>
        <stp>46311</stp>
        <stp/>
        <tr r="N6931" s="5"/>
      </tp>
      <tp t="s">
        <v>기타금융채</v>
        <stp/>
        <stp>P</stp>
        <stp>0</stp>
        <stp>BND</stp>
        <stp>KR6214342FC3</stp>
        <stp>인포맥스 중분류</stp>
        <stp>46311</stp>
        <stp/>
        <tr r="N7114" s="5"/>
      </tp>
      <tp t="s">
        <v>카드</v>
        <stp/>
        <stp>P</stp>
        <stp>0</stp>
        <stp>BND</stp>
        <stp>KR617414EFA7</stp>
        <stp>인포맥스 중분류</stp>
        <stp>46311</stp>
        <stp/>
        <tr r="N6955" s="5"/>
      </tp>
      <tp t="s">
        <v>일반</v>
        <stp/>
        <stp>P</stp>
        <stp>0</stp>
        <stp>BND</stp>
        <stp>KR350701GEB4</stp>
        <stp>인포맥스 중분류</stp>
        <stp>46316</stp>
        <stp/>
        <tr r="N146" s="1"/>
      </tp>
      <tp t="s">
        <v>카드</v>
        <stp/>
        <stp>P</stp>
        <stp>0</stp>
        <stp>BND</stp>
        <stp>KR6174144FA5</stp>
        <stp>인포맥스 중분류</stp>
        <stp>46311</stp>
        <stp/>
        <tr r="N6919" s="5"/>
      </tp>
      <tp t="s">
        <v>카드</v>
        <stp/>
        <stp>P</stp>
        <stp>0</stp>
        <stp>BND</stp>
        <stp>KR6174149FA4</stp>
        <stp>인포맥스 중분류</stp>
        <stp>46311</stp>
        <stp/>
        <tr r="N6946" s="5"/>
      </tp>
      <tp t="s">
        <v>일반</v>
        <stp/>
        <stp>P</stp>
        <stp>0</stp>
        <stp>BND</stp>
        <stp>KR350705GEA7</stp>
        <stp>인포맥스 중분류</stp>
        <stp>46316</stp>
        <stp/>
        <tr r="N282" s="1"/>
      </tp>
      <tp t="s">
        <v>회사채(일반)</v>
        <stp/>
        <stp>P</stp>
        <stp>0</stp>
        <stp>BND</stp>
        <stp>KR6105562GA0</stp>
        <stp>인포맥스 중분류</stp>
        <stp>46316</stp>
        <stp/>
        <tr r="CF36" s="1"/>
      </tp>
      <tp t="s">
        <v>기타금융채</v>
        <stp/>
        <stp>P</stp>
        <stp>0</stp>
        <stp>BND</stp>
        <stp>KR6097247EA3</stp>
        <stp>인포맥스 중분류</stp>
        <stp>46311</stp>
        <stp/>
        <tr r="N6486" s="5"/>
      </tp>
      <tp t="s">
        <v>은행채</v>
        <stp/>
        <stp>P</stp>
        <stp>0</stp>
        <stp>BND</stp>
        <stp>KR381002GBA8</stp>
        <stp>인포맥스 중분류</stp>
        <stp>46316</stp>
        <stp/>
        <tr r="EX64" s="1"/>
      </tp>
      <tp t="s">
        <v>회사채(일반)</v>
        <stp/>
        <stp>P</stp>
        <stp>0</stp>
        <stp>BND</stp>
        <stp>KR6267253EA5</stp>
        <stp>인포맥스 중분류</stp>
        <stp>46311</stp>
        <stp/>
        <tr r="N7136" s="5"/>
      </tp>
      <tp t="s">
        <v>은행채</v>
        <stp/>
        <stp>P</stp>
        <stp>0</stp>
        <stp>BND</stp>
        <stp>KR6005281GA8</stp>
        <stp>인포맥스 중분류</stp>
        <stp>46311</stp>
        <stp/>
        <tr r="N4039" s="5"/>
      </tp>
      <tp t="s">
        <v>회사채(일반)</v>
        <stp/>
        <stp>P</stp>
        <stp>0</stp>
        <stp>BND</stp>
        <stp>KR6267252EA7</stp>
        <stp>인포맥스 중분류</stp>
        <stp>46311</stp>
        <stp/>
        <tr r="N7131" s="5"/>
      </tp>
      <tp t="s">
        <v/>
        <stp/>
        <stp>P</stp>
        <stp>0</stp>
        <stp>BND</stp>
        <stp>KRZS08986019</stp>
        <stp>인포맥스 대분류</stp>
        <stp>46316</stp>
        <stp/>
        <tr r="CS34" s="1"/>
      </tp>
      <tp t="s">
        <v>기타금융채</v>
        <stp/>
        <stp>P</stp>
        <stp>0</stp>
        <stp>BND</stp>
        <stp>KR6214341FA9</stp>
        <stp>인포맥스 중분류</stp>
        <stp>46311</stp>
        <stp/>
        <tr r="N7110" s="5"/>
      </tp>
      <tp t="s">
        <v>카드</v>
        <stp/>
        <stp>P</stp>
        <stp>0</stp>
        <stp>BND</stp>
        <stp>KR6174145FC8</stp>
        <stp>인포맥스 중분류</stp>
        <stp>46311</stp>
        <stp/>
        <tr r="N6925" s="5"/>
      </tp>
      <tp t="s">
        <v>카드</v>
        <stp/>
        <stp>P</stp>
        <stp>0</stp>
        <stp>BND</stp>
        <stp>KR6205491GA1</stp>
        <stp>인포맥스 중분류</stp>
        <stp>46316</stp>
        <stp/>
        <tr r="DV28" s="1"/>
      </tp>
      <tp t="s">
        <v>카드</v>
        <stp/>
        <stp>P</stp>
        <stp>0</stp>
        <stp>BND</stp>
        <stp>KR6174143FC3</stp>
        <stp>인포맥스 중분류</stp>
        <stp>46311</stp>
        <stp/>
        <tr r="N6912" s="5"/>
      </tp>
      <tp t="s">
        <v>회사채(일반)</v>
        <stp/>
        <stp>P</stp>
        <stp>0</stp>
        <stp>BND</stp>
        <stp>KR6017673EC3</stp>
        <stp>인포맥스 중분류</stp>
        <stp>46316</stp>
        <stp/>
        <tr r="DV296" s="1"/>
      </tp>
      <tp t="s">
        <v>회사채(일반)</v>
        <stp/>
        <stp>P</stp>
        <stp>0</stp>
        <stp>BND</stp>
        <stp>KR6007072EB2</stp>
        <stp>인포맥스 중분류</stp>
        <stp>46311</stp>
        <stp/>
        <tr r="N4124" s="5"/>
      </tp>
      <tp t="s">
        <v>카드</v>
        <stp/>
        <stp>P</stp>
        <stp>0</stp>
        <stp>BND</stp>
        <stp>KR6174141FC7</stp>
        <stp>인포맥스 중분류</stp>
        <stp>46311</stp>
        <stp/>
        <tr r="N6898" s="5"/>
      </tp>
      <tp t="s">
        <v>카드</v>
        <stp/>
        <stp>P</stp>
        <stp>0</stp>
        <stp>BND</stp>
        <stp>KR6174146FC6</stp>
        <stp>인포맥스 중분류</stp>
        <stp>46311</stp>
        <stp/>
        <tr r="N6932" s="5"/>
      </tp>
      <tp t="s">
        <v>카드</v>
        <stp/>
        <stp>P</stp>
        <stp>0</stp>
        <stp>BND</stp>
        <stp>KR6174142FC5</stp>
        <stp>인포맥스 중분류</stp>
        <stp>46311</stp>
        <stp/>
        <tr r="N6906" s="5"/>
      </tp>
      <tp t="s">
        <v>기타금융채</v>
        <stp/>
        <stp>P</stp>
        <stp>0</stp>
        <stp>BND</stp>
        <stp>KR6214342FA7</stp>
        <stp>인포맥스 중분류</stp>
        <stp>46311</stp>
        <stp/>
        <tr r="N7113" s="5"/>
      </tp>
      <tp t="s">
        <v>공사공단채</v>
        <stp/>
        <stp>P</stp>
        <stp>0</stp>
        <stp>BND</stp>
        <stp>KR350103G9B0</stp>
        <stp>인포맥스 대분류</stp>
        <stp>46316</stp>
        <stp/>
        <tr r="CE193" s="1"/>
      </tp>
      <tp t="s">
        <v/>
        <stp/>
        <stp>P</stp>
        <stp>0</stp>
        <stp>BND</stp>
        <stp>KRZFA1122CG6</stp>
        <stp>인포맥스 중분류</stp>
        <stp>46316</stp>
        <stp/>
        <tr r="DV209" s="1"/>
      </tp>
      <tp t="s">
        <v/>
        <stp/>
        <stp>P</stp>
        <stp>0</stp>
        <stp>BND</stp>
        <stp>KRZFA0354BGM</stp>
        <stp>인포맥스 중분류</stp>
        <stp>46316</stp>
        <stp/>
        <tr r="DV227" s="1"/>
      </tp>
      <tp t="s">
        <v/>
        <stp/>
        <stp>P</stp>
        <stp>0</stp>
        <stp>BND</stp>
        <stp>KRZF00238BG4</stp>
        <stp>인포맥스 중분류</stp>
        <stp>46316</stp>
        <stp/>
        <tr r="CF109" s="1"/>
      </tp>
      <tp t="s">
        <v/>
        <stp/>
        <stp>P</stp>
        <stp>0</stp>
        <stp>BND</stp>
        <stp>KRZF03473AGM</stp>
        <stp>인포맥스 중분류</stp>
        <stp>46316</stp>
        <stp/>
        <tr r="CT89" s="1"/>
      </tp>
      <tp t="s">
        <v>회사채</v>
        <stp/>
        <stp>P</stp>
        <stp>0</stp>
        <stp>BND</stp>
        <stp>KR6030203816</stp>
        <stp>인포맥스 대분류</stp>
        <stp>46316</stp>
        <stp/>
        <tr r="M60" s="1"/>
        <tr r="DU169" s="1"/>
      </tp>
      <tp t="s">
        <v>공사공단채</v>
        <stp/>
        <stp>P</stp>
        <stp>0</stp>
        <stp>BND</stp>
        <stp>KR350101G934</stp>
        <stp>인포맥스 대분류</stp>
        <stp>46316</stp>
        <stp/>
        <tr r="CE179" s="1"/>
      </tp>
      <tp t="s">
        <v>금융채</v>
        <stp/>
        <stp>P</stp>
        <stp>0</stp>
        <stp>BND</stp>
        <stp>KR6000032856</stp>
        <stp>인포맥스 대분류</stp>
        <stp>46316</stp>
        <stp/>
        <tr r="EW59" s="1"/>
      </tp>
      <tp t="s">
        <v>금융채</v>
        <stp/>
        <stp>P</stp>
        <stp>0</stp>
        <stp>BND</stp>
        <stp>KR6060001841</stp>
        <stp>인포맥스 대분류</stp>
        <stp>46316</stp>
        <stp/>
        <tr r="EW32" s="1"/>
      </tp>
      <tp t="s">
        <v>은행채</v>
        <stp/>
        <stp>P</stp>
        <stp>0</stp>
        <stp>BND</stp>
        <stp>KR310507AG89</stp>
        <stp>인포맥스 중분류</stp>
        <stp>46311</stp>
        <stp/>
        <tr r="N781" s="5"/>
      </tp>
      <tp t="s">
        <v>일반</v>
        <stp/>
        <stp>P</stp>
        <stp>0</stp>
        <stp>BND</stp>
        <stp>KR352302GA88</stp>
        <stp>인포맥스 중분류</stp>
        <stp>46311</stp>
        <stp/>
        <tr r="N2045" s="5"/>
      </tp>
      <tp t="s">
        <v>일반</v>
        <stp/>
        <stp>P</stp>
        <stp>0</stp>
        <stp>BND</stp>
        <stp>KR352503GG89</stp>
        <stp>인포맥스 중분류</stp>
        <stp>46311</stp>
        <stp/>
        <tr r="N2146" s="5"/>
      </tp>
      <tp t="s">
        <v>카드</v>
        <stp/>
        <stp>P</stp>
        <stp>0</stp>
        <stp>BND</stp>
        <stp>KR6205496G94</stp>
        <stp>인포맥스 중분류</stp>
        <stp>46311</stp>
        <stp/>
        <tr r="N7092" s="5"/>
      </tp>
      <tp t="s">
        <v>카드</v>
        <stp/>
        <stp>P</stp>
        <stp>0</stp>
        <stp>BND</stp>
        <stp>KR6205493G97</stp>
        <stp>인포맥스 중분류</stp>
        <stp>46311</stp>
        <stp/>
        <tr r="N7067" s="5"/>
      </tp>
      <tp t="s">
        <v>일반</v>
        <stp/>
        <stp>P</stp>
        <stp>0</stp>
        <stp>BND</stp>
        <stp>KR352301GA89</stp>
        <stp>인포맥스 중분류</stp>
        <stp>46311</stp>
        <stp/>
        <tr r="N2026" s="5"/>
      </tp>
      <tp t="s">
        <v>은행채</v>
        <stp/>
        <stp>P</stp>
        <stp>0</stp>
        <stp>BND</stp>
        <stp>KR6004946F49</stp>
        <stp>인포맥스 중분류</stp>
        <stp>46311</stp>
        <stp/>
        <tr r="N3979" s="5"/>
      </tp>
      <tp t="s">
        <v>일반</v>
        <stp/>
        <stp>P</stp>
        <stp>0</stp>
        <stp>BND</stp>
        <stp>KR354419GF97</stp>
        <stp>인포맥스 중분류</stp>
        <stp>46311</stp>
        <stp/>
        <tr r="N2580" s="5"/>
      </tp>
      <tp t="s">
        <v>은행채</v>
        <stp/>
        <stp>P</stp>
        <stp>0</stp>
        <stp>BND</stp>
        <stp>KR310508GG82</stp>
        <stp>인포맥스 중분류</stp>
        <stp>46311</stp>
        <stp/>
        <tr r="N804" s="5"/>
      </tp>
      <tp t="s">
        <v>일반</v>
        <stp/>
        <stp>P</stp>
        <stp>0</stp>
        <stp>BND</stp>
        <stp>KR350106GC88</stp>
        <stp>인포맥스 중분류</stp>
        <stp>46311</stp>
        <stp/>
        <tr r="N1101" s="5"/>
      </tp>
      <tp t="s">
        <v>카드</v>
        <stp/>
        <stp>P</stp>
        <stp>0</stp>
        <stp>BND</stp>
        <stp>KR6065905G48</stp>
        <stp>인포맥스 중분류</stp>
        <stp>46311</stp>
        <stp/>
        <tr r="N6062" s="5"/>
      </tp>
      <tp t="s">
        <v>카드</v>
        <stp/>
        <stp>P</stp>
        <stp>0</stp>
        <stp>BND</stp>
        <stp>KR6205497G93</stp>
        <stp>인포맥스 중분류</stp>
        <stp>46311</stp>
        <stp/>
        <tr r="N7098" s="5"/>
      </tp>
      <tp t="s">
        <v>은행채</v>
        <stp/>
        <stp>P</stp>
        <stp>0</stp>
        <stp>BND</stp>
        <stp>KR310501GG89</stp>
        <stp>인포맥스 중분류</stp>
        <stp>46311</stp>
        <stp/>
        <tr r="N681" s="5"/>
      </tp>
      <tp t="s">
        <v>일반</v>
        <stp/>
        <stp>P</stp>
        <stp>0</stp>
        <stp>BND</stp>
        <stp>KR350109GC85</stp>
        <stp>인포맥스 중분류</stp>
        <stp>46311</stp>
        <stp/>
        <tr r="N1178" s="5"/>
      </tp>
      <tp t="s">
        <v>지방공기업</v>
        <stp/>
        <stp>P</stp>
        <stp>0</stp>
        <stp>BND</stp>
        <stp>KR356501GG82</stp>
        <stp>인포맥스 중분류</stp>
        <stp>46311</stp>
        <stp/>
        <tr r="N3273" s="5"/>
      </tp>
      <tp t="s">
        <v>일반</v>
        <stp/>
        <stp>P</stp>
        <stp>0</stp>
        <stp>BND</stp>
        <stp>KR357401GF82</stp>
        <stp>인포맥스 중분류</stp>
        <stp>46311</stp>
        <stp/>
        <tr r="N3298" s="5"/>
      </tp>
      <tp t="s">
        <v>은행채</v>
        <stp/>
        <stp>P</stp>
        <stp>0</stp>
        <stp>BND</stp>
        <stp>KR6004943F42</stp>
        <stp>인포맥스 중분류</stp>
        <stp>46311</stp>
        <stp/>
        <tr r="N3950" s="5"/>
      </tp>
      <tp t="s">
        <v>은행채</v>
        <stp/>
        <stp>P</stp>
        <stp>0</stp>
        <stp>BND</stp>
        <stp>KR310502AG84</stp>
        <stp>인포맥스 중분류</stp>
        <stp>46311</stp>
        <stp/>
        <tr r="N688" s="5"/>
      </tp>
      <tp t="s">
        <v>은행채</v>
        <stp/>
        <stp>P</stp>
        <stp>0</stp>
        <stp>BND</stp>
        <stp>KR310504AG82</stp>
        <stp>인포맥스 중분류</stp>
        <stp>46311</stp>
        <stp/>
        <tr r="N729" s="5"/>
      </tp>
      <tp t="s">
        <v>은행채</v>
        <stp/>
        <stp>P</stp>
        <stp>0</stp>
        <stp>BND</stp>
        <stp>KR310506AG80</stp>
        <stp>인포맥스 중분류</stp>
        <stp>46311</stp>
        <stp/>
        <tr r="N767" s="5"/>
      </tp>
      <tp t="s">
        <v>일반</v>
        <stp/>
        <stp>P</stp>
        <stp>0</stp>
        <stp>BND</stp>
        <stp>KR352505GG87</stp>
        <stp>인포맥스 중분류</stp>
        <stp>46311</stp>
        <stp/>
        <tr r="N2157" s="5"/>
      </tp>
      <tp t="s">
        <v>일반</v>
        <stp/>
        <stp>P</stp>
        <stp>0</stp>
        <stp>BND</stp>
        <stp>KR350103GC81</stp>
        <stp>인포맥스 중분류</stp>
        <stp>46311</stp>
        <stp/>
        <tr r="N990" s="5"/>
      </tp>
      <tp t="s">
        <v>카드</v>
        <stp/>
        <stp>P</stp>
        <stp>0</stp>
        <stp>BND</stp>
        <stp>KR6065906G47</stp>
        <stp>인포맥스 중분류</stp>
        <stp>46311</stp>
        <stp/>
        <tr r="N6073" s="5"/>
      </tp>
      <tp t="s">
        <v>은행채</v>
        <stp/>
        <stp>P</stp>
        <stp>0</stp>
        <stp>BND</stp>
        <stp>KR6004942F43</stp>
        <stp>인포맥스 중분류</stp>
        <stp>46311</stp>
        <stp/>
        <tr r="N3937" s="5"/>
      </tp>
      <tp t="s">
        <v>은행채</v>
        <stp/>
        <stp>P</stp>
        <stp>0</stp>
        <stp>BND</stp>
        <stp>KR6004944F33</stp>
        <stp>인포맥스 중분류</stp>
        <stp>46316</stp>
        <stp/>
        <tr r="N36" s="1"/>
      </tp>
      <tp t="s">
        <v>지역개발채권</v>
        <stp/>
        <stp>P</stp>
        <stp>0</stp>
        <stp>BND</stp>
        <stp>KR2044022F95</stp>
        <stp>인포맥스 중분류</stp>
        <stp>46311</stp>
        <stp/>
        <tr r="N318" s="5"/>
      </tp>
      <tp t="s">
        <v>기타금융채</v>
        <stp/>
        <stp>P</stp>
        <stp>0</stp>
        <stp>BND</stp>
        <stp>KR6095921G45</stp>
        <stp>인포맥스 중분류</stp>
        <stp>46311</stp>
        <stp/>
        <tr r="N6385" s="5"/>
      </tp>
      <tp t="s">
        <v>카드</v>
        <stp/>
        <stp>P</stp>
        <stp>0</stp>
        <stp>BND</stp>
        <stp>KR6065908G37</stp>
        <stp>인포맥스 중분류</stp>
        <stp>46316</stp>
        <stp/>
        <tr r="N117" s="1"/>
      </tp>
      <tp t="s">
        <v>은행채</v>
        <stp/>
        <stp>P</stp>
        <stp>0</stp>
        <stp>BND</stp>
        <stp>KR6004945F40</stp>
        <stp>인포맥스 중분류</stp>
        <stp>46311</stp>
        <stp/>
        <tr r="N3970" s="5"/>
      </tp>
      <tp t="s">
        <v>도시철도채권</v>
        <stp/>
        <stp>P</stp>
        <stp>0</stp>
        <stp>BND</stp>
        <stp>KR2001024C96</stp>
        <stp>인포맥스 중분류</stp>
        <stp>46311</stp>
        <stp/>
        <tr r="N191" s="5"/>
      </tp>
      <tp t="s">
        <v>회사채(일반)</v>
        <stp/>
        <stp>P</stp>
        <stp>0</stp>
        <stp>BND</stp>
        <stp>KR6175333G96</stp>
        <stp>인포맥스 중분류</stp>
        <stp>46316</stp>
        <stp/>
        <tr r="DV15" s="1"/>
      </tp>
      <tp t="s">
        <v>은행채</v>
        <stp/>
        <stp>P</stp>
        <stp>0</stp>
        <stp>BND</stp>
        <stp>KR310501AG85</stp>
        <stp>인포맥스 중분류</stp>
        <stp>46311</stp>
        <stp/>
        <tr r="N667" s="5"/>
      </tp>
      <tp t="s">
        <v>은행채</v>
        <stp/>
        <stp>P</stp>
        <stp>0</stp>
        <stp>BND</stp>
        <stp>KR310505AG81</stp>
        <stp>인포맥스 중분류</stp>
        <stp>46311</stp>
        <stp/>
        <tr r="N746" s="5"/>
      </tp>
      <tp t="s">
        <v>일반</v>
        <stp/>
        <stp>P</stp>
        <stp>0</stp>
        <stp>BND</stp>
        <stp>KR352501GG81</stp>
        <stp>인포맥스 중분류</stp>
        <stp>46311</stp>
        <stp/>
        <tr r="N2093" s="5"/>
      </tp>
      <tp t="s">
        <v>일반</v>
        <stp/>
        <stp>P</stp>
        <stp>0</stp>
        <stp>BND</stp>
        <stp>KR352701GE81</stp>
        <stp>인포맥스 중분류</stp>
        <stp>46311</stp>
        <stp/>
        <tr r="N2211" s="5"/>
      </tp>
      <tp t="s">
        <v>은행채</v>
        <stp/>
        <stp>P</stp>
        <stp>0</stp>
        <stp>BND</stp>
        <stp>KR310503GG87</stp>
        <stp>인포맥스 중분류</stp>
        <stp>46311</stp>
        <stp/>
        <tr r="N723" s="5"/>
      </tp>
      <tp t="s">
        <v>은행채</v>
        <stp/>
        <stp>P</stp>
        <stp>0</stp>
        <stp>BND</stp>
        <stp>KR310507GG83</stp>
        <stp>인포맥스 중분류</stp>
        <stp>46311</stp>
        <stp/>
        <tr r="N792" s="5"/>
      </tp>
      <tp t="s">
        <v>일반</v>
        <stp/>
        <stp>P</stp>
        <stp>0</stp>
        <stp>BND</stp>
        <stp>KR350703GE83</stp>
        <stp>인포맥스 중분류</stp>
        <stp>46311</stp>
        <stp/>
        <tr r="N1471" s="5"/>
      </tp>
      <tp t="s">
        <v>회사채(일반)</v>
        <stp/>
        <stp>P</stp>
        <stp>0</stp>
        <stp>BND</stp>
        <stp>KR6175332G97</stp>
        <stp>인포맥스 중분류</stp>
        <stp>46316</stp>
        <stp/>
        <tr r="DV68" s="1"/>
      </tp>
      <tp t="s">
        <v>회사채(일반)</v>
        <stp/>
        <stp>P</stp>
        <stp>0</stp>
        <stp>BND</stp>
        <stp>KR6395402G96</stp>
        <stp>인포맥스 중분류</stp>
        <stp>46311</stp>
        <stp/>
        <tr r="N7209" s="5"/>
      </tp>
      <tp t="s">
        <v>카드</v>
        <stp/>
        <stp>P</stp>
        <stp>0</stp>
        <stp>BND</stp>
        <stp>KR6205491G99</stp>
        <stp>인포맥스 중분류</stp>
        <stp>46311</stp>
        <stp/>
        <tr r="N7044" s="5"/>
      </tp>
      <tp t="s">
        <v>회사채(일반)</v>
        <stp/>
        <stp>P</stp>
        <stp>0</stp>
        <stp>BND</stp>
        <stp>KR6055551G87</stp>
        <stp>인포맥스 중분류</stp>
        <stp>46311</stp>
        <stp/>
        <tr r="N5655" s="5"/>
      </tp>
      <tp t="s">
        <v>일반</v>
        <stp/>
        <stp>P</stp>
        <stp>0</stp>
        <stp>BND</stp>
        <stp>KR354410GF96</stp>
        <stp>인포맥스 중분류</stp>
        <stp>46311</stp>
        <stp/>
        <tr r="N2529" s="5"/>
      </tp>
      <tp t="s">
        <v>지방공기업</v>
        <stp/>
        <stp>P</stp>
        <stp>0</stp>
        <stp>BND</stp>
        <stp>KR354701GE87</stp>
        <stp>인포맥스 중분류</stp>
        <stp>46311</stp>
        <stp/>
        <tr r="N2721" s="5"/>
      </tp>
      <tp t="s">
        <v>은행채</v>
        <stp/>
        <stp>P</stp>
        <stp>0</stp>
        <stp>BND</stp>
        <stp>KR310504GG86</stp>
        <stp>인포맥스 중분류</stp>
        <stp>46311</stp>
        <stp/>
        <tr r="N741" s="5"/>
      </tp>
      <tp t="s">
        <v>은행채</v>
        <stp/>
        <stp>P</stp>
        <stp>0</stp>
        <stp>BND</stp>
        <stp>KR310506GG84</stp>
        <stp>인포맥스 중분류</stp>
        <stp>46311</stp>
        <stp/>
        <tr r="N778" s="5"/>
      </tp>
      <tp t="s">
        <v>일반</v>
        <stp/>
        <stp>P</stp>
        <stp>0</stp>
        <stp>BND</stp>
        <stp>KR350702GE84</stp>
        <stp>인포맥스 중분류</stp>
        <stp>46311</stp>
        <stp/>
        <tr r="N1416" s="5"/>
      </tp>
      <tp t="s">
        <v>일반</v>
        <stp/>
        <stp>P</stp>
        <stp>0</stp>
        <stp>BND</stp>
        <stp>KR350704GE82</stp>
        <stp>인포맥스 중분류</stp>
        <stp>46311</stp>
        <stp/>
        <tr r="N1504" s="5"/>
      </tp>
      <tp t="s">
        <v>기타금융채</v>
        <stp/>
        <stp>P</stp>
        <stp>0</stp>
        <stp>BND</stp>
        <stp>KR609592AG31</stp>
        <stp>인포맥스 중분류</stp>
        <stp>46316</stp>
        <stp/>
        <tr r="N290" s="1"/>
      </tp>
      <tp t="s">
        <v>회사채(일반)</v>
        <stp/>
        <stp>P</stp>
        <stp>0</stp>
        <stp>BND</stp>
        <stp>KR6055552G86</stp>
        <stp>인포맥스 중분류</stp>
        <stp>46311</stp>
        <stp/>
        <tr r="N5699" s="5"/>
      </tp>
      <tp t="s">
        <v>일반</v>
        <stp/>
        <stp>P</stp>
        <stp>0</stp>
        <stp>BND</stp>
        <stp>KR356401GF84</stp>
        <stp>인포맥스 중분류</stp>
        <stp>46311</stp>
        <stp/>
        <tr r="N3249" s="5"/>
      </tp>
      <tp t="s">
        <v>은행채</v>
        <stp/>
        <stp>P</stp>
        <stp>0</stp>
        <stp>BND</stp>
        <stp>KR6004941F44</stp>
        <stp>인포맥스 중분류</stp>
        <stp>46311</stp>
        <stp/>
        <tr r="N3919" s="5"/>
      </tp>
      <tp t="s">
        <v>은행채</v>
        <stp/>
        <stp>P</stp>
        <stp>0</stp>
        <stp>BND</stp>
        <stp>KR310503AG83</stp>
        <stp>인포맥스 중분류</stp>
        <stp>46311</stp>
        <stp/>
        <tr r="N709" s="5"/>
      </tp>
      <tp t="s">
        <v>은행채</v>
        <stp/>
        <stp>P</stp>
        <stp>0</stp>
        <stp>BND</stp>
        <stp>KR310508AG88</stp>
        <stp>인포맥스 중분류</stp>
        <stp>46311</stp>
        <stp/>
        <tr r="N794" s="5"/>
      </tp>
      <tp t="s">
        <v>은행채</v>
        <stp/>
        <stp>P</stp>
        <stp>0</stp>
        <stp>BND</stp>
        <stp>KR310505GG85</stp>
        <stp>인포맥스 중분류</stp>
        <stp>46311</stp>
        <stp/>
        <tr r="N763" s="5"/>
      </tp>
      <tp t="s">
        <v>일반</v>
        <stp/>
        <stp>P</stp>
        <stp>0</stp>
        <stp>BND</stp>
        <stp>KR350701GE85</stp>
        <stp>인포맥스 중분류</stp>
        <stp>46311</stp>
        <stp/>
        <tr r="N1341" s="5"/>
      </tp>
      <tp t="s">
        <v>일반</v>
        <stp/>
        <stp>P</stp>
        <stp>0</stp>
        <stp>BND</stp>
        <stp>KR350705GE81</stp>
        <stp>인포맥스 중분류</stp>
        <stp>46311</stp>
        <stp/>
        <tr r="N1531" s="5"/>
      </tp>
      <tp t="s">
        <v>일반</v>
        <stp/>
        <stp>P</stp>
        <stp>0</stp>
        <stp>BND</stp>
        <stp>KR351601GD85</stp>
        <stp>인포맥스 중분류</stp>
        <stp>46311</stp>
        <stp/>
        <tr r="N1806" s="5"/>
      </tp>
      <tp t="s">
        <v>일반</v>
        <stp/>
        <stp>P</stp>
        <stp>0</stp>
        <stp>BND</stp>
        <stp>KR352502GG98</stp>
        <stp>인포맥스 중분류</stp>
        <stp>46311</stp>
        <stp/>
        <tr r="N2128" s="5"/>
      </tp>
      <tp t="s">
        <v>일반</v>
        <stp/>
        <stp>P</stp>
        <stp>0</stp>
        <stp>BND</stp>
        <stp>KR352702GE98</stp>
        <stp>인포맥스 중분류</stp>
        <stp>46311</stp>
        <stp/>
        <tr r="N2268" s="5"/>
      </tp>
      <tp t="s">
        <v>일반</v>
        <stp/>
        <stp>P</stp>
        <stp>0</stp>
        <stp>BND</stp>
        <stp>KR350103GC99</stp>
        <stp>인포맥스 중분류</stp>
        <stp>46311</stp>
        <stp/>
        <tr r="N991" s="5"/>
      </tp>
      <tp t="s">
        <v>은행채</v>
        <stp/>
        <stp>P</stp>
        <stp>0</stp>
        <stp>BND</stp>
        <stp>KR310505AG99</stp>
        <stp>인포맥스 중분류</stp>
        <stp>46311</stp>
        <stp/>
        <tr r="N747" s="5"/>
      </tp>
      <tp t="s">
        <v>일반</v>
        <stp/>
        <stp>P</stp>
        <stp>0</stp>
        <stp>BND</stp>
        <stp>KR354410GF88</stp>
        <stp>인포맥스 중분류</stp>
        <stp>46311</stp>
        <stp/>
        <tr r="N2528" s="5"/>
      </tp>
      <tp t="s">
        <v>일반</v>
        <stp/>
        <stp>P</stp>
        <stp>0</stp>
        <stp>BND</stp>
        <stp>KR352501GG99</stp>
        <stp>인포맥스 중분류</stp>
        <stp>46311</stp>
        <stp/>
        <tr r="N2094" s="5"/>
      </tp>
      <tp t="s">
        <v>일반</v>
        <stp/>
        <stp>P</stp>
        <stp>0</stp>
        <stp>BND</stp>
        <stp>KR352701GE99</stp>
        <stp>인포맥스 중분류</stp>
        <stp>46311</stp>
        <stp/>
        <tr r="N2212" s="5"/>
      </tp>
      <tp t="s">
        <v>지방공기업</v>
        <stp/>
        <stp>P</stp>
        <stp>0</stp>
        <stp>BND</stp>
        <stp>KR353401GF99</stp>
        <stp>인포맥스 중분류</stp>
        <stp>46311</stp>
        <stp/>
        <tr r="N2314" s="5"/>
      </tp>
      <tp t="s">
        <v>지방공기업</v>
        <stp/>
        <stp>P</stp>
        <stp>0</stp>
        <stp>BND</stp>
        <stp>KR353601GD99</stp>
        <stp>인포맥스 중분류</stp>
        <stp>46311</stp>
        <stp/>
        <tr r="N2321" s="5"/>
      </tp>
      <tp t="s">
        <v>은행채</v>
        <stp/>
        <stp>P</stp>
        <stp>0</stp>
        <stp>BND</stp>
        <stp>KR6004943F59</stp>
        <stp>인포맥스 중분류</stp>
        <stp>46311</stp>
        <stp/>
        <tr r="N3951" s="5"/>
      </tp>
      <tp t="s">
        <v>카드</v>
        <stp/>
        <stp>P</stp>
        <stp>0</stp>
        <stp>BND</stp>
        <stp>KR6205491G81</stp>
        <stp>인포맥스 중분류</stp>
        <stp>46311</stp>
        <stp/>
        <tr r="N7043" s="5"/>
      </tp>
      <tp t="s">
        <v>도시철도채권</v>
        <stp/>
        <stp>P</stp>
        <stp>0</stp>
        <stp>BND</stp>
        <stp>KR2001024C88</stp>
        <stp>인포맥스 중분류</stp>
        <stp>46311</stp>
        <stp/>
        <tr r="N190" s="5"/>
      </tp>
      <tp t="s">
        <v>일반</v>
        <stp/>
        <stp>P</stp>
        <stp>0</stp>
        <stp>BND</stp>
        <stp>KR350706GE98</stp>
        <stp>인포맥스 중분류</stp>
        <stp>46311</stp>
        <stp/>
        <tr r="N1550" s="5"/>
      </tp>
      <tp t="s">
        <v>카드</v>
        <stp/>
        <stp>P</stp>
        <stp>0</stp>
        <stp>BND</stp>
        <stp>KR6205492G80</stp>
        <stp>인포맥스 중분류</stp>
        <stp>46311</stp>
        <stp/>
        <tr r="N7054" s="5"/>
      </tp>
      <tp t="s">
        <v>회사채(일반)</v>
        <stp/>
        <stp>P</stp>
        <stp>0</stp>
        <stp>BND</stp>
        <stp>KR6064981F23</stp>
        <stp>인포맥스 중분류</stp>
        <stp>46316</stp>
        <stp/>
        <tr r="CF167" s="1"/>
        <tr r="CT142" s="1"/>
      </tp>
      <tp t="s">
        <v>은행채</v>
        <stp/>
        <stp>P</stp>
        <stp>0</stp>
        <stp>BND</stp>
        <stp>KR310510GG88</stp>
        <stp>인포맥스 중분류</stp>
        <stp>46311</stp>
        <stp/>
        <tr r="N829" s="5"/>
      </tp>
      <tp t="s">
        <v>은행채</v>
        <stp/>
        <stp>P</stp>
        <stp>0</stp>
        <stp>BND</stp>
        <stp>KR310518GG80</stp>
        <stp>인포맥스 중분류</stp>
        <stp>46311</stp>
        <stp/>
        <tr r="N883" s="5"/>
      </tp>
      <tp t="s">
        <v>일반</v>
        <stp/>
        <stp>P</stp>
        <stp>0</stp>
        <stp>BND</stp>
        <stp>KR350104GC98</stp>
        <stp>인포맥스 중분류</stp>
        <stp>46311</stp>
        <stp/>
        <tr r="N1029" s="5"/>
      </tp>
      <tp t="s">
        <v>일반</v>
        <stp/>
        <stp>P</stp>
        <stp>0</stp>
        <stp>BND</stp>
        <stp>KR350118GC84</stp>
        <stp>인포맥스 중분류</stp>
        <stp>46311</stp>
        <stp/>
        <tr r="N1249" s="5"/>
      </tp>
      <tp t="s">
        <v>카드</v>
        <stp/>
        <stp>P</stp>
        <stp>0</stp>
        <stp>BND</stp>
        <stp>KR6065901G59</stp>
        <stp>인포맥스 중분류</stp>
        <stp>46311</stp>
        <stp/>
        <tr r="N6021" s="5"/>
      </tp>
      <tp t="s">
        <v>회사채(일반)</v>
        <stp/>
        <stp>P</stp>
        <stp>0</stp>
        <stp>BND</stp>
        <stp>KR6144802F38</stp>
        <stp>인포맥스 중분류</stp>
        <stp>46316</stp>
        <stp/>
        <tr r="DH44" s="1"/>
      </tp>
      <tp t="s">
        <v>회사채(일반)</v>
        <stp/>
        <stp>P</stp>
        <stp>0</stp>
        <stp>BND</stp>
        <stp>KR6076953D23</stp>
        <stp>인포맥스 중분류</stp>
        <stp>46316</stp>
        <stp/>
        <tr r="N80" s="1"/>
      </tp>
      <tp t="s">
        <v>회사채(일반)</v>
        <stp/>
        <stp>P</stp>
        <stp>0</stp>
        <stp>BND</stp>
        <stp>KR6055553G93</stp>
        <stp>인포맥스 중분류</stp>
        <stp>46311</stp>
        <stp/>
        <tr r="N5713" s="5"/>
      </tp>
      <tp t="s">
        <v>일반</v>
        <stp/>
        <stp>P</stp>
        <stp>0</stp>
        <stp>BND</stp>
        <stp>KR352504GG96</stp>
        <stp>인포맥스 중분류</stp>
        <stp>46311</stp>
        <stp/>
        <tr r="N2155" s="5"/>
      </tp>
      <tp t="s">
        <v>은행채</v>
        <stp/>
        <stp>P</stp>
        <stp>0</stp>
        <stp>BND</stp>
        <stp>KR310503GG95</stp>
        <stp>인포맥스 중분류</stp>
        <stp>46311</stp>
        <stp/>
        <tr r="N724" s="5"/>
      </tp>
      <tp t="s">
        <v>은행채</v>
        <stp/>
        <stp>P</stp>
        <stp>0</stp>
        <stp>BND</stp>
        <stp>KR310511GG87</stp>
        <stp>인포맥스 중분류</stp>
        <stp>46311</stp>
        <stp/>
        <tr r="N835" s="5"/>
      </tp>
      <tp t="s">
        <v>은행채</v>
        <stp/>
        <stp>P</stp>
        <stp>0</stp>
        <stp>BND</stp>
        <stp>KR310515GG83</stp>
        <stp>인포맥스 중분류</stp>
        <stp>46311</stp>
        <stp/>
        <tr r="N867" s="5"/>
      </tp>
      <tp t="s">
        <v>일반</v>
        <stp/>
        <stp>P</stp>
        <stp>0</stp>
        <stp>BND</stp>
        <stp>KR350112GC80</stp>
        <stp>인포맥스 중분류</stp>
        <stp>46311</stp>
        <stp/>
        <tr r="N1220" s="5"/>
      </tp>
      <tp t="s">
        <v>일반</v>
        <stp/>
        <stp>P</stp>
        <stp>0</stp>
        <stp>BND</stp>
        <stp>KR350115GC87</stp>
        <stp>인포맥스 중분류</stp>
        <stp>46311</stp>
        <stp/>
        <tr r="N1240" s="5"/>
      </tp>
      <tp t="s">
        <v>일반</v>
        <stp/>
        <stp>P</stp>
        <stp>0</stp>
        <stp>BND</stp>
        <stp>KR350703GE91</stp>
        <stp>인포맥스 중분류</stp>
        <stp>46311</stp>
        <stp/>
        <tr r="N1472" s="5"/>
      </tp>
      <tp t="s">
        <v>일반</v>
        <stp/>
        <stp>P</stp>
        <stp>0</stp>
        <stp>BND</stp>
        <stp>KR351603GD91</stp>
        <stp>인포맥스 중분류</stp>
        <stp>46311</stp>
        <stp/>
        <tr r="N1887" s="5"/>
      </tp>
      <tp t="s">
        <v>은행채</v>
        <stp/>
        <stp>P</stp>
        <stp>0</stp>
        <stp>BND</stp>
        <stp>KR6004942F50</stp>
        <stp>인포맥스 중분류</stp>
        <stp>46311</stp>
        <stp/>
        <tr r="N3938" s="5"/>
      </tp>
      <tp t="s">
        <v>은행채</v>
        <stp/>
        <stp>P</stp>
        <stp>0</stp>
        <stp>BND</stp>
        <stp>KR310504AG90</stp>
        <stp>인포맥스 중분류</stp>
        <stp>46311</stp>
        <stp/>
        <tr r="N730" s="5"/>
      </tp>
      <tp t="s">
        <v>은행채</v>
        <stp/>
        <stp>P</stp>
        <stp>0</stp>
        <stp>BND</stp>
        <stp>KR310502GG96</stp>
        <stp>인포맥스 중분류</stp>
        <stp>46311</stp>
        <stp/>
        <tr r="N703" s="5"/>
      </tp>
      <tp t="s">
        <v>은행채</v>
        <stp/>
        <stp>P</stp>
        <stp>0</stp>
        <stp>BND</stp>
        <stp>KR310512GG86</stp>
        <stp>인포맥스 중분류</stp>
        <stp>46311</stp>
        <stp/>
        <tr r="N844" s="5"/>
      </tp>
      <tp t="s">
        <v>은행채</v>
        <stp/>
        <stp>P</stp>
        <stp>0</stp>
        <stp>BND</stp>
        <stp>KR310516GG82</stp>
        <stp>인포맥스 중분류</stp>
        <stp>46311</stp>
        <stp/>
        <tr r="N874" s="5"/>
      </tp>
      <tp t="s">
        <v>일반</v>
        <stp/>
        <stp>P</stp>
        <stp>0</stp>
        <stp>BND</stp>
        <stp>KR350702GE92</stp>
        <stp>인포맥스 중분류</stp>
        <stp>46311</stp>
        <stp/>
        <tr r="N1417" s="5"/>
      </tp>
      <tp t="s">
        <v>일반</v>
        <stp/>
        <stp>P</stp>
        <stp>0</stp>
        <stp>BND</stp>
        <stp>KR351602GD92</stp>
        <stp>인포맥스 중분류</stp>
        <stp>46311</stp>
        <stp/>
        <tr r="N1853" s="5"/>
      </tp>
      <tp t="s">
        <v>지역개발채권</v>
        <stp/>
        <stp>P</stp>
        <stp>0</stp>
        <stp>BND</stp>
        <stp>KR2044022F87</stp>
        <stp>인포맥스 중분류</stp>
        <stp>46311</stp>
        <stp/>
        <tr r="N317" s="5"/>
      </tp>
      <tp t="s">
        <v>은행채</v>
        <stp/>
        <stp>P</stp>
        <stp>0</stp>
        <stp>BND</stp>
        <stp>KR6004946F56</stp>
        <stp>인포맥스 중분류</stp>
        <stp>46311</stp>
        <stp/>
        <tr r="N3980" s="5"/>
      </tp>
      <tp t="s">
        <v>회사채(일반)</v>
        <stp/>
        <stp>P</stp>
        <stp>0</stp>
        <stp>BND</stp>
        <stp>KR6047802E42</stp>
        <stp>인포맥스 중분류</stp>
        <stp>46311</stp>
        <stp/>
        <tr r="N5605" s="5"/>
      </tp>
      <tp t="s">
        <v>은행채</v>
        <stp/>
        <stp>P</stp>
        <stp>0</stp>
        <stp>BND</stp>
        <stp>KR310501AG93</stp>
        <stp>인포맥스 중분류</stp>
        <stp>46311</stp>
        <stp/>
        <tr r="N668" s="5"/>
      </tp>
      <tp t="s">
        <v>은행채</v>
        <stp/>
        <stp>P</stp>
        <stp>0</stp>
        <stp>BND</stp>
        <stp>KR310503AG91</stp>
        <stp>인포맥스 중분류</stp>
        <stp>46311</stp>
        <stp/>
        <tr r="N710" s="5"/>
      </tp>
      <tp t="s">
        <v>일반</v>
        <stp/>
        <stp>P</stp>
        <stp>0</stp>
        <stp>BND</stp>
        <stp>KR354411GF87</stp>
        <stp>인포맥스 중분류</stp>
        <stp>46311</stp>
        <stp/>
        <tr r="N2538" s="5"/>
      </tp>
      <tp t="s">
        <v>일반</v>
        <stp/>
        <stp>P</stp>
        <stp>0</stp>
        <stp>BND</stp>
        <stp>KR354601GD97</stp>
        <stp>인포맥스 중분류</stp>
        <stp>46311</stp>
        <stp/>
        <tr r="N2643" s="5"/>
      </tp>
      <tp t="s">
        <v>은행채</v>
        <stp/>
        <stp>P</stp>
        <stp>0</stp>
        <stp>BND</stp>
        <stp>KR6004945F57</stp>
        <stp>인포맥스 중분류</stp>
        <stp>46311</stp>
        <stp/>
        <tr r="N3971" s="5"/>
      </tp>
      <tp t="s">
        <v>회사채(일반)</v>
        <stp/>
        <stp>P</stp>
        <stp>0</stp>
        <stp>BND</stp>
        <stp>KR6047801E43</stp>
        <stp>인포맥스 중분류</stp>
        <stp>46311</stp>
        <stp/>
        <tr r="N5597" s="5"/>
      </tp>
      <tp t="s">
        <v>회사채(일반)</v>
        <stp/>
        <stp>P</stp>
        <stp>0</stp>
        <stp>BND</stp>
        <stp>KR6023532A93</stp>
        <stp>인포맥스 중분류</stp>
        <stp>46311</stp>
        <stp/>
        <tr r="N4710" s="5"/>
      </tp>
      <tp t="s">
        <v>기타금융채</v>
        <stp/>
        <stp>P</stp>
        <stp>0</stp>
        <stp>BND</stp>
        <stp>KR6095921G52</stp>
        <stp>인포맥스 중분류</stp>
        <stp>46311</stp>
        <stp/>
        <tr r="N6386" s="5"/>
      </tp>
      <tp t="s">
        <v>은행채</v>
        <stp/>
        <stp>P</stp>
        <stp>0</stp>
        <stp>BND</stp>
        <stp>KR310502AG92</stp>
        <stp>인포맥스 중분류</stp>
        <stp>46311</stp>
        <stp/>
        <tr r="N689" s="5"/>
      </tp>
      <tp t="s">
        <v>일반</v>
        <stp/>
        <stp>P</stp>
        <stp>0</stp>
        <stp>BND</stp>
        <stp>KR352503GG97</stp>
        <stp>인포맥스 중분류</stp>
        <stp>46311</stp>
        <stp/>
        <tr r="N2147" s="5"/>
      </tp>
      <tp t="s">
        <v>일반</v>
        <stp/>
        <stp>P</stp>
        <stp>0</stp>
        <stp>BND</stp>
        <stp>KR352703GE97</stp>
        <stp>인포맥스 중분류</stp>
        <stp>46311</stp>
        <stp/>
        <tr r="N2291" s="5"/>
      </tp>
      <tp t="s">
        <v>은행채</v>
        <stp/>
        <stp>P</stp>
        <stp>0</stp>
        <stp>BND</stp>
        <stp>KR310504GG94</stp>
        <stp>인포맥스 중분류</stp>
        <stp>46311</stp>
        <stp/>
        <tr r="N742" s="5"/>
      </tp>
      <tp t="s">
        <v>은행채</v>
        <stp/>
        <stp>P</stp>
        <stp>0</stp>
        <stp>BND</stp>
        <stp>KR310514GG84</stp>
        <stp>인포맥스 중분류</stp>
        <stp>46311</stp>
        <stp/>
        <tr r="N859" s="5"/>
      </tp>
      <tp t="s">
        <v>은행채</v>
        <stp/>
        <stp>P</stp>
        <stp>0</stp>
        <stp>BND</stp>
        <stp>KR310519GG89</stp>
        <stp>인포맥스 중분류</stp>
        <stp>46311</stp>
        <stp/>
        <tr r="N889" s="5"/>
      </tp>
      <tp t="s">
        <v>일반</v>
        <stp/>
        <stp>P</stp>
        <stp>0</stp>
        <stp>BND</stp>
        <stp>KR350704GE90</stp>
        <stp>인포맥스 중분류</stp>
        <stp>46311</stp>
        <stp/>
        <tr r="N1505" s="5"/>
      </tp>
      <tp t="s">
        <v>회사채(일반)</v>
        <stp/>
        <stp>P</stp>
        <stp>0</stp>
        <stp>BND</stp>
        <stp>KR6105561G96</stp>
        <stp>인포맥스 중분류</stp>
        <stp>46311</stp>
        <stp/>
        <tr r="N6546" s="5"/>
      </tp>
      <tp t="s">
        <v>회사채(일반)</v>
        <stp/>
        <stp>P</stp>
        <stp>0</stp>
        <stp>BND</stp>
        <stp>KR6055552G94</stp>
        <stp>인포맥스 중분류</stp>
        <stp>46311</stp>
        <stp/>
        <tr r="N5700" s="5"/>
      </tp>
      <tp t="s">
        <v>회사채(일반)</v>
        <stp/>
        <stp>P</stp>
        <stp>0</stp>
        <stp>BND</stp>
        <stp>KR6047812E40</stp>
        <stp>인포맥스 중분류</stp>
        <stp>46311</stp>
        <stp/>
        <tr r="N5612" s="5"/>
      </tp>
      <tp t="s">
        <v>기타금융채</v>
        <stp/>
        <stp>P</stp>
        <stp>0</stp>
        <stp>BND</stp>
        <stp>KR6145765G88</stp>
        <stp>인포맥스 중분류</stp>
        <stp>46311</stp>
        <stp/>
        <tr r="N6810" s="5"/>
      </tp>
      <tp t="s">
        <v>회사채(일반)</v>
        <stp/>
        <stp>P</stp>
        <stp>0</stp>
        <stp>BND</stp>
        <stp>KR6064981F64</stp>
        <stp>인포맥스 중분류</stp>
        <stp>46311</stp>
        <stp/>
        <tr r="N5976" s="5"/>
      </tp>
      <tp t="s">
        <v>회사채(일반)</v>
        <stp/>
        <stp>P</stp>
        <stp>0</stp>
        <stp>BND</stp>
        <stp>KR6064982F63</stp>
        <stp>인포맥스 중분류</stp>
        <stp>46311</stp>
        <stp/>
        <tr r="N5997" s="5"/>
      </tp>
      <tp t="s">
        <v>기타금융채</v>
        <stp/>
        <stp>P</stp>
        <stp>0</stp>
        <stp>BND</stp>
        <stp>KR6095922G69</stp>
        <stp>인포맥스 중분류</stp>
        <stp>46311</stp>
        <stp/>
        <tr r="N6396" s="5"/>
      </tp>
      <tp t="s">
        <v>기타금융채</v>
        <stp/>
        <stp>P</stp>
        <stp>0</stp>
        <stp>BND</stp>
        <stp>KR609592AG64</stp>
        <stp>인포맥스 중분류</stp>
        <stp>46311</stp>
        <stp/>
        <tr r="N6431" s="5"/>
      </tp>
      <tp t="s">
        <v>회사채(일반)</v>
        <stp/>
        <stp>P</stp>
        <stp>0</stp>
        <stp>BND</stp>
        <stp>KR6034732F85</stp>
        <stp>인포맥스 중분류</stp>
        <stp>46311</stp>
        <stp/>
        <tr r="N5513" s="5"/>
      </tp>
      <tp t="s">
        <v>은행채</v>
        <stp/>
        <stp>P</stp>
        <stp>0</stp>
        <stp>BND</stp>
        <stp>KR310522GG84</stp>
        <stp>인포맥스 중분류</stp>
        <stp>46311</stp>
        <stp/>
        <tr r="N898" s="5"/>
      </tp>
      <tp t="s">
        <v>회사채(일반)</v>
        <stp/>
        <stp>P</stp>
        <stp>0</stp>
        <stp>BND</stp>
        <stp>KR6005943G63</stp>
        <stp>인포맥스 중분류</stp>
        <stp>46311</stp>
        <stp/>
        <tr r="N4089" s="5"/>
      </tp>
      <tp t="s">
        <v>카드</v>
        <stp/>
        <stp>P</stp>
        <stp>0</stp>
        <stp>BND</stp>
        <stp>KR6065901G67</stp>
        <stp>인포맥스 중분류</stp>
        <stp>46311</stp>
        <stp/>
        <tr r="N6022" s="5"/>
      </tp>
      <tp t="s">
        <v>기타금융채</v>
        <stp/>
        <stp>P</stp>
        <stp>0</stp>
        <stp>BND</stp>
        <stp>KR6095926G65</stp>
        <stp>인포맥스 중분류</stp>
        <stp>46311</stp>
        <stp/>
        <tr r="N6421" s="5"/>
      </tp>
      <tp t="s">
        <v>국민주택채권</v>
        <stp/>
        <stp>P</stp>
        <stp>0</stp>
        <stp>BND</stp>
        <stp>KR101501DG85</stp>
        <stp>인포맥스 중분류</stp>
        <stp>46311</stp>
        <stp/>
        <tr r="N57" s="5"/>
      </tp>
      <tp t="s">
        <v>기타금융채</v>
        <stp/>
        <stp>P</stp>
        <stp>0</stp>
        <stp>BND</stp>
        <stp>KR6095925G66</stp>
        <stp>인포맥스 중분류</stp>
        <stp>46311</stp>
        <stp/>
        <tr r="N6416" s="5"/>
      </tp>
      <tp t="s">
        <v>은행채</v>
        <stp/>
        <stp>P</stp>
        <stp>0</stp>
        <stp>BND</stp>
        <stp>KR310521GG85</stp>
        <stp>인포맥스 중분류</stp>
        <stp>46311</stp>
        <stp/>
        <tr r="N895" s="5"/>
      </tp>
      <tp t="s">
        <v>회사채(일반)</v>
        <stp/>
        <stp>P</stp>
        <stp>0</stp>
        <stp>BND</stp>
        <stp>KR6034731F86</stp>
        <stp>인포맥스 중분류</stp>
        <stp>46311</stp>
        <stp/>
        <tr r="N5496" s="5"/>
      </tp>
      <tp t="s">
        <v>기타금융채</v>
        <stp/>
        <stp>P</stp>
        <stp>0</stp>
        <stp>BND</stp>
        <stp>KR6145761G82</stp>
        <stp>인포맥스 중분류</stp>
        <stp>46311</stp>
        <stp/>
        <tr r="N6789" s="5"/>
      </tp>
      <tp t="s">
        <v>기타금융채</v>
        <stp/>
        <stp>P</stp>
        <stp>0</stp>
        <stp>BND</stp>
        <stp>KR6145768G85</stp>
        <stp>인포맥스 중분류</stp>
        <stp>46311</stp>
        <stp/>
        <tr r="N6823" s="5"/>
      </tp>
      <tp t="s">
        <v>카드</v>
        <stp/>
        <stp>P</stp>
        <stp>0</stp>
        <stp>BND</stp>
        <stp>KR6065905G63</stp>
        <stp>인포맥스 중분류</stp>
        <stp>46311</stp>
        <stp/>
        <tr r="N6063" s="5"/>
      </tp>
      <tp t="s">
        <v>회사채(일반)</v>
        <stp/>
        <stp>P</stp>
        <stp>0</stp>
        <stp>BND</stp>
        <stp>KR6005942G64</stp>
        <stp>인포맥스 중분류</stp>
        <stp>46311</stp>
        <stp/>
        <tr r="N4085" s="5"/>
      </tp>
      <tp t="s">
        <v>회사채(일반)</v>
        <stp/>
        <stp>P</stp>
        <stp>0</stp>
        <stp>BND</stp>
        <stp>KR6005941G65</stp>
        <stp>인포맥스 중분류</stp>
        <stp>46311</stp>
        <stp/>
        <tr r="N4073" s="5"/>
      </tp>
      <tp t="s">
        <v/>
        <stp/>
        <stp>P</stp>
        <stp>0</stp>
        <stp>BND</stp>
        <stp>KRZFA03548GM</stp>
        <stp>인포맥스 대분류</stp>
        <stp>46316</stp>
        <stp/>
        <tr r="DU231" s="1"/>
      </tp>
      <tp t="s">
        <v>은행채</v>
        <stp/>
        <stp>P</stp>
        <stp>0</stp>
        <stp>BND</stp>
        <stp>KR600494DF78</stp>
        <stp>인포맥스 중분류</stp>
        <stp>46311</stp>
        <stp/>
        <tr r="N4008" s="5"/>
      </tp>
      <tp t="s">
        <v>은행채</v>
        <stp/>
        <stp>P</stp>
        <stp>0</stp>
        <stp>BND</stp>
        <stp>KR600494CF79</stp>
        <stp>인포맥스 중분류</stp>
        <stp>46311</stp>
        <stp/>
        <tr r="N4006" s="5"/>
      </tp>
      <tp t="s">
        <v>회사채(일반)</v>
        <stp/>
        <stp>P</stp>
        <stp>0</stp>
        <stp>BND</stp>
        <stp>KR6047052E98</stp>
        <stp>인포맥스 중분류</stp>
        <stp>46316</stp>
        <stp/>
        <tr r="CF57" s="1"/>
      </tp>
      <tp t="s">
        <v>은행채</v>
        <stp/>
        <stp>P</stp>
        <stp>0</stp>
        <stp>BND</stp>
        <stp>KR6004949F79</stp>
        <stp>인포맥스 중분류</stp>
        <stp>46311</stp>
        <stp/>
        <tr r="N3999" s="5"/>
      </tp>
      <tp t="s">
        <v>회사채(일반)</v>
        <stp/>
        <stp>P</stp>
        <stp>0</stp>
        <stp>BND</stp>
        <stp>KR6004023F94</stp>
        <stp>인포맥스 중분류</stp>
        <stp>46316</stp>
        <stp/>
        <tr r="DV148" s="1"/>
      </tp>
      <tp t="s">
        <v>은행채</v>
        <stp/>
        <stp>P</stp>
        <stp>0</stp>
        <stp>BND</stp>
        <stp>KR6004946F72</stp>
        <stp>인포맥스 중분류</stp>
        <stp>46311</stp>
        <stp/>
        <tr r="N3981" s="5"/>
      </tp>
      <tp t="s">
        <v>국고채권</v>
        <stp/>
        <stp>P</stp>
        <stp>0</stp>
        <stp>BND</stp>
        <stp>KR103501GG96</stp>
        <stp>인포맥스 중분류</stp>
        <stp>46311</stp>
        <stp/>
        <tr r="N82" s="5"/>
      </tp>
      <tp t="s">
        <v>국고채권</v>
        <stp/>
        <stp>P</stp>
        <stp>0</stp>
        <stp>BND</stp>
        <stp>KR103502GG95</stp>
        <stp>인포맥스 중분류</stp>
        <stp>46311</stp>
        <stp/>
        <tr r="N129" s="5"/>
      </tp>
      <tp t="s">
        <v>국고채권</v>
        <stp/>
        <stp>P</stp>
        <stp>0</stp>
        <stp>BND</stp>
        <stp>KR103503GG94</stp>
        <stp>인포맥스 중분류</stp>
        <stp>46311</stp>
        <stp/>
        <tr r="N143" s="5"/>
      </tp>
      <tp t="s">
        <v>국고채권</v>
        <stp/>
        <stp>P</stp>
        <stp>0</stp>
        <stp>BND</stp>
        <stp>KR103504GG93</stp>
        <stp>인포맥스 중분류</stp>
        <stp>46311</stp>
        <stp/>
        <tr r="N148" s="5"/>
      </tp>
      <tp t="s">
        <v>국고채권</v>
        <stp/>
        <stp>P</stp>
        <stp>0</stp>
        <stp>BND</stp>
        <stp>KR103505GG92</stp>
        <stp>인포맥스 중분류</stp>
        <stp>46311</stp>
        <stp/>
        <tr r="N151" s="5"/>
      </tp>
      <tp t="s">
        <v>회사채(일반)</v>
        <stp/>
        <stp>P</stp>
        <stp>0</stp>
        <stp>BND</stp>
        <stp>KR6005941G73</stp>
        <stp>인포맥스 중분류</stp>
        <stp>46311</stp>
        <stp/>
        <tr r="N4074" s="5"/>
      </tp>
      <tp t="s">
        <v>은행채</v>
        <stp/>
        <stp>P</stp>
        <stp>0</stp>
        <stp>BND</stp>
        <stp>KR600494BF70</stp>
        <stp>인포맥스 중분류</stp>
        <stp>46311</stp>
        <stp/>
        <tr r="N4004" s="5"/>
      </tp>
      <tp t="s">
        <v>카드</v>
        <stp/>
        <stp>P</stp>
        <stp>0</stp>
        <stp>BND</stp>
        <stp>KR6065902G74</stp>
        <stp>인포맥스 중분류</stp>
        <stp>46311</stp>
        <stp/>
        <tr r="N6030" s="5"/>
      </tp>
      <tp t="s">
        <v>기타금융채</v>
        <stp/>
        <stp>P</stp>
        <stp>0</stp>
        <stp>BND</stp>
        <stp>KR6095923G76</stp>
        <stp>인포맥스 중분류</stp>
        <stp>46311</stp>
        <stp/>
        <tr r="N6406" s="5"/>
      </tp>
      <tp t="s">
        <v>기타금융채</v>
        <stp/>
        <stp>P</stp>
        <stp>0</stp>
        <stp>BND</stp>
        <stp>KR6145768G93</stp>
        <stp>인포맥스 중분류</stp>
        <stp>46311</stp>
        <stp/>
        <tr r="N6824" s="5"/>
      </tp>
      <tp t="s">
        <v>은행채</v>
        <stp/>
        <stp>P</stp>
        <stp>0</stp>
        <stp>BND</stp>
        <stp>KR600494AF71</stp>
        <stp>인포맥스 중분류</stp>
        <stp>46311</stp>
        <stp/>
        <tr r="N4002" s="5"/>
      </tp>
      <tp t="s">
        <v>회사채(일반)</v>
        <stp/>
        <stp>P</stp>
        <stp>0</stp>
        <stp>BND</stp>
        <stp>KR6011173C82</stp>
        <stp>인포맥스 중분류</stp>
        <stp>46316</stp>
        <stp/>
        <tr r="DV273" s="1"/>
      </tp>
      <tp t="s">
        <v>은행채</v>
        <stp/>
        <stp>P</stp>
        <stp>0</stp>
        <stp>BND</stp>
        <stp>KR6004947F71</stp>
        <stp>인포맥스 중분류</stp>
        <stp>46311</stp>
        <stp/>
        <tr r="N3988" s="5"/>
      </tp>
      <tp t="s">
        <v>국민주택채권</v>
        <stp/>
        <stp>P</stp>
        <stp>0</stp>
        <stp>BND</stp>
        <stp>KR101501DG93</stp>
        <stp>인포맥스 중분류</stp>
        <stp>46311</stp>
        <stp/>
        <tr r="N58" s="5"/>
      </tp>
      <tp t="s">
        <v>은행채</v>
        <stp/>
        <stp>P</stp>
        <stp>0</stp>
        <stp>BND</stp>
        <stp>KR6004942F76</stp>
        <stp>인포맥스 중분류</stp>
        <stp>46311</stp>
        <stp/>
        <tr r="N3939" s="5"/>
      </tp>
      <tp t="s">
        <v>카드</v>
        <stp/>
        <stp>P</stp>
        <stp>0</stp>
        <stp>BND</stp>
        <stp>KR6065904G72</stp>
        <stp>인포맥스 중분류</stp>
        <stp>46311</stp>
        <stp/>
        <tr r="N6054" s="5"/>
      </tp>
      <tp t="s">
        <v>은행채</v>
        <stp/>
        <stp>P</stp>
        <stp>0</stp>
        <stp>BND</stp>
        <stp>KR600494EF77</stp>
        <stp>인포맥스 중분류</stp>
        <stp>46311</stp>
        <stp/>
        <tr r="N4010" s="5"/>
      </tp>
      <tp t="s">
        <v>일반</v>
        <stp/>
        <stp>P</stp>
        <stp>0</stp>
        <stp>BND</stp>
        <stp>KR350121GC97</stp>
        <stp>인포맥스 중분류</stp>
        <stp>46311</stp>
        <stp/>
        <tr r="N1252" s="5"/>
      </tp>
      <tp t="s">
        <v>은행채</v>
        <stp/>
        <stp>P</stp>
        <stp>0</stp>
        <stp>BND</stp>
        <stp>KR6004941F77</stp>
        <stp>인포맥스 중분류</stp>
        <stp>46311</stp>
        <stp/>
        <tr r="N3920" s="5"/>
      </tp>
      <tp t="s">
        <v>회사채(일반)</v>
        <stp/>
        <stp>P</stp>
        <stp>0</stp>
        <stp>BND</stp>
        <stp>KR6063623A81</stp>
        <stp>인포맥스 중분류</stp>
        <stp>46311</stp>
        <stp/>
        <tr r="N5912" s="5"/>
      </tp>
      <tp t="s">
        <v>카드</v>
        <stp/>
        <stp>P</stp>
        <stp>0</stp>
        <stp>BND</stp>
        <stp>KR6065906G70</stp>
        <stp>인포맥스 중분류</stp>
        <stp>46311</stp>
        <stp/>
        <tr r="N6074" s="5"/>
      </tp>
      <tp t="s">
        <v>은행채</v>
        <stp/>
        <stp>P</stp>
        <stp>0</stp>
        <stp>BND</stp>
        <stp>KR6004944F74</stp>
        <stp>인포맥스 중분류</stp>
        <stp>46311</stp>
        <stp/>
        <tr r="N3959" s="5"/>
      </tp>
      <tp t="s">
        <v>회사채(일반)</v>
        <stp/>
        <stp>P</stp>
        <stp>0</stp>
        <stp>BND</stp>
        <stp>KR6063622A82</stp>
        <stp>인포맥스 중분류</stp>
        <stp>46311</stp>
        <stp/>
        <tr r="N5890" s="5"/>
      </tp>
      <tp t="s">
        <v>기타금융채</v>
        <stp/>
        <stp>P</stp>
        <stp>0</stp>
        <stp>BND</stp>
        <stp>KR6095927G72</stp>
        <stp>인포맥스 중분류</stp>
        <stp>46311</stp>
        <stp/>
        <tr r="N6423" s="5"/>
      </tp>
      <tp t="s">
        <v>카드</v>
        <stp/>
        <stp>P</stp>
        <stp>0</stp>
        <stp>BND</stp>
        <stp>KR6065905G71</stp>
        <stp>인포맥스 중분류</stp>
        <stp>46311</stp>
        <stp/>
        <tr r="N6064" s="5"/>
      </tp>
      <tp t="s">
        <v>카드</v>
        <stp/>
        <stp>P</stp>
        <stp>0</stp>
        <stp>BND</stp>
        <stp>KR6174141F84</stp>
        <stp>인포맥스 중분류</stp>
        <stp>46316</stp>
        <stp/>
        <tr r="N167" s="1"/>
      </tp>
      <tp t="s">
        <v>회사채(일반)</v>
        <stp/>
        <stp>P</stp>
        <stp>0</stp>
        <stp>BND</stp>
        <stp>KR6047052E98</stp>
        <stp>인포맥스 중분류</stp>
        <stp>46311</stp>
        <stp/>
        <tr r="N5592" s="5"/>
      </tp>
      <tp t="s">
        <v>국고채권</v>
        <stp/>
        <stp>P</stp>
        <stp>0</stp>
        <stp>BND</stp>
        <stp>KR103501GG96</stp>
        <stp>인포맥스 중분류</stp>
        <stp>46316</stp>
        <stp/>
        <tr r="EJ24" s="1"/>
        <tr r="CF243" s="1"/>
      </tp>
      <tp t="s">
        <v>국고채권</v>
        <stp/>
        <stp>P</stp>
        <stp>0</stp>
        <stp>BND</stp>
        <stp>KR103502GG95</stp>
        <stp>인포맥스 중분류</stp>
        <stp>46316</stp>
        <stp/>
        <tr r="DV10" s="1"/>
        <tr r="N16" s="1"/>
        <tr r="AP17" s="1"/>
      </tp>
      <tp t="s">
        <v>국고채권</v>
        <stp/>
        <stp>P</stp>
        <stp>0</stp>
        <stp>BND</stp>
        <stp>KR103503GG94</stp>
        <stp>인포맥스 중분류</stp>
        <stp>46316</stp>
        <stp/>
        <tr r="CF15" s="1"/>
        <tr r="EJ20" s="1"/>
        <tr r="N75" s="1"/>
      </tp>
      <tp t="s">
        <v>회사채(일반)</v>
        <stp/>
        <stp>P</stp>
        <stp>0</stp>
        <stp>BND</stp>
        <stp>KR6004022F95</stp>
        <stp>인포맥스 중분류</stp>
        <stp>46311</stp>
        <stp/>
        <tr r="N3868" s="5"/>
      </tp>
      <tp t="s">
        <v>회사채(일반)</v>
        <stp/>
        <stp>P</stp>
        <stp>0</stp>
        <stp>BND</stp>
        <stp>KR6004021F96</stp>
        <stp>인포맥스 중분류</stp>
        <stp>46311</stp>
        <stp/>
        <tr r="N3861" s="5"/>
      </tp>
      <tp t="s">
        <v>회사채(일반)</v>
        <stp/>
        <stp>P</stp>
        <stp>0</stp>
        <stp>BND</stp>
        <stp>KR6344821F15</stp>
        <stp>인포맥스 중분류</stp>
        <stp>46311</stp>
        <stp/>
        <tr r="N7182" s="5"/>
      </tp>
      <tp t="s">
        <v>회사채(일반)</v>
        <stp/>
        <stp>P</stp>
        <stp>0</stp>
        <stp>BND</stp>
        <stp>KR6344822F14</stp>
        <stp>인포맥스 중분류</stp>
        <stp>46311</stp>
        <stp/>
        <tr r="N7186" s="5"/>
      </tp>
      <tp t="s">
        <v/>
        <stp/>
        <stp>P</stp>
        <stp>0</stp>
        <stp>BND</stp>
        <stp>KRZF104778GA</stp>
        <stp>인포맥스 대분류</stp>
        <stp>46316</stp>
        <stp/>
        <tr r="CE238" s="1"/>
      </tp>
      <tp t="s">
        <v>카드</v>
        <stp/>
        <stp>P</stp>
        <stp>0</stp>
        <stp>BND</stp>
        <stp>KR6174141F84</stp>
        <stp>인포맥스 중분류</stp>
        <stp>46311</stp>
        <stp/>
        <tr r="N6896" s="5"/>
      </tp>
      <tp t="s">
        <v>회사채(일반)</v>
        <stp/>
        <stp>P</stp>
        <stp>0</stp>
        <stp>BND</stp>
        <stp>KR6064982F14</stp>
        <stp>인포맥스 중분류</stp>
        <stp>46311</stp>
        <stp/>
        <tr r="N5995" s="5"/>
      </tp>
      <tp t="s">
        <v>회사채(일반)</v>
        <stp/>
        <stp>P</stp>
        <stp>0</stp>
        <stp>BND</stp>
        <stp>KR6064981F15</stp>
        <stp>인포맥스 중분류</stp>
        <stp>46311</stp>
        <stp/>
        <tr r="N5973" s="5"/>
      </tp>
      <tp t="s">
        <v>기타금융채</v>
        <stp/>
        <stp>P</stp>
        <stp>0</stp>
        <stp>BND</stp>
        <stp>KR6095924G18</stp>
        <stp>인포맥스 중분류</stp>
        <stp>46311</stp>
        <stp/>
        <tr r="N6413" s="5"/>
      </tp>
      <tp t="s">
        <v>회사채(일반)</v>
        <stp/>
        <stp>P</stp>
        <stp>0</stp>
        <stp>BND</stp>
        <stp>KR6005943G63</stp>
        <stp>인포맥스 중분류</stp>
        <stp>46316</stp>
        <stp/>
        <tr r="DV85" s="1"/>
      </tp>
      <tp t="s">
        <v>회사채(일반)</v>
        <stp/>
        <stp>P</stp>
        <stp>0</stp>
        <stp>BND</stp>
        <stp>KR6097951E12</stp>
        <stp>인포맥스 중분류</stp>
        <stp>46311</stp>
        <stp/>
        <tr r="N6510" s="5"/>
      </tp>
      <tp t="s">
        <v>회사채(일반)</v>
        <stp/>
        <stp>P</stp>
        <stp>0</stp>
        <stp>BND</stp>
        <stp>KR6097952E11</stp>
        <stp>인포맥스 중분류</stp>
        <stp>46311</stp>
        <stp/>
        <tr r="N6515" s="5"/>
      </tp>
      <tp t="s">
        <v>기타금융채</v>
        <stp/>
        <stp>P</stp>
        <stp>0</stp>
        <stp>BND</stp>
        <stp>KR6095922G10</stp>
        <stp>인포맥스 중분류</stp>
        <stp>46311</stp>
        <stp/>
        <tr r="N6394" s="5"/>
      </tp>
      <tp t="s">
        <v>회사채(일반)</v>
        <stp/>
        <stp>P</stp>
        <stp>0</stp>
        <stp>BND</stp>
        <stp>KR6005942G64</stp>
        <stp>인포맥스 중분류</stp>
        <stp>46316</stp>
        <stp/>
        <tr r="DV89" s="1"/>
      </tp>
      <tp t="s">
        <v>기타금융채</v>
        <stp/>
        <stp>P</stp>
        <stp>0</stp>
        <stp>BND</stp>
        <stp>KR6145766G87</stp>
        <stp>인포맥스 중분류</stp>
        <stp>46316</stp>
        <stp/>
        <tr r="DH16" s="1"/>
      </tp>
      <tp t="s">
        <v>회사채(일반)</v>
        <stp/>
        <stp>P</stp>
        <stp>0</stp>
        <stp>BND</stp>
        <stp>KR6064982F22</stp>
        <stp>인포맥스 중분류</stp>
        <stp>46311</stp>
        <stp/>
        <tr r="N5996" s="5"/>
      </tp>
      <tp t="s">
        <v>기타금융채</v>
        <stp/>
        <stp>P</stp>
        <stp>0</stp>
        <stp>BND</stp>
        <stp>KR6095922G28</stp>
        <stp>인포맥스 중분류</stp>
        <stp>46311</stp>
        <stp/>
        <tr r="N6395" s="5"/>
      </tp>
      <tp t="s">
        <v>회사채(일반)</v>
        <stp/>
        <stp>P</stp>
        <stp>0</stp>
        <stp>BND</stp>
        <stp>KR6064981F23</stp>
        <stp>인포맥스 중분류</stp>
        <stp>46311</stp>
        <stp/>
        <tr r="N5974" s="5"/>
      </tp>
      <tp t="s">
        <v>카드</v>
        <stp/>
        <stp>P</stp>
        <stp>0</stp>
        <stp>BND</stp>
        <stp>KR6065908G29</stp>
        <stp>인포맥스 중분류</stp>
        <stp>46311</stp>
        <stp/>
        <tr r="N6084" s="5"/>
      </tp>
      <tp t="s">
        <v>회사채(일반)</v>
        <stp/>
        <stp>P</stp>
        <stp>0</stp>
        <stp>BND</stp>
        <stp>KR6076953D23</stp>
        <stp>인포맥스 중분류</stp>
        <stp>46311</stp>
        <stp/>
        <tr r="N6217" s="5"/>
      </tp>
      <tp t="s">
        <v>은행채</v>
        <stp/>
        <stp>P</stp>
        <stp>0</stp>
        <stp>BND</stp>
        <stp>KR310511GG87</stp>
        <stp>인포맥스 중분류</stp>
        <stp>46316</stp>
        <stp/>
        <tr r="CF41" s="1"/>
      </tp>
      <tp t="s">
        <v>회사채(일반)</v>
        <stp/>
        <stp>P</stp>
        <stp>0</stp>
        <stp>BND</stp>
        <stp>KR6005942G23</stp>
        <stp>인포맥스 중분류</stp>
        <stp>46311</stp>
        <stp/>
        <tr r="N4084" s="5"/>
      </tp>
      <tp t="s">
        <v>카드</v>
        <stp/>
        <stp>P</stp>
        <stp>0</stp>
        <stp>BND</stp>
        <stp>KR6065902G25</stp>
        <stp>인포맥스 중분류</stp>
        <stp>46311</stp>
        <stp/>
        <tr r="N6029" s="5"/>
      </tp>
      <tp t="s">
        <v>회사채(일반)</v>
        <stp/>
        <stp>P</stp>
        <stp>0</stp>
        <stp>BND</stp>
        <stp>KR6175331G80</stp>
        <stp>인포맥스 중분류</stp>
        <stp>46311</stp>
        <stp/>
        <tr r="N6962" s="5"/>
      </tp>
      <tp t="s">
        <v>회사채(일반)</v>
        <stp/>
        <stp>P</stp>
        <stp>0</stp>
        <stp>BND</stp>
        <stp>KR6005941G24</stp>
        <stp>인포맥스 중분류</stp>
        <stp>46311</stp>
        <stp/>
        <tr r="N4072" s="5"/>
      </tp>
      <tp t="s">
        <v>일반</v>
        <stp/>
        <stp>P</stp>
        <stp>0</stp>
        <stp>BND</stp>
        <stp>KR350704GE90</stp>
        <stp>인포맥스 중분류</stp>
        <stp>46316</stp>
        <stp/>
        <tr r="N234" s="1"/>
      </tp>
      <tp t="s">
        <v>회사채(일반)</v>
        <stp/>
        <stp>P</stp>
        <stp>0</stp>
        <stp>BND</stp>
        <stp>KR6047812E40</stp>
        <stp>인포맥스 중분류</stp>
        <stp>46316</stp>
        <stp/>
        <tr r="DV184" s="1"/>
        <tr r="N307" s="1"/>
      </tp>
      <tp t="s">
        <v>기타금융채</v>
        <stp/>
        <stp>P</stp>
        <stp>0</stp>
        <stp>BND</stp>
        <stp>KR6097249E89</stp>
        <stp>인포맥스 중분류</stp>
        <stp>46311</stp>
        <stp/>
        <tr r="N6500" s="5"/>
      </tp>
      <tp t="s">
        <v>기타금융채</v>
        <stp/>
        <stp>P</stp>
        <stp>0</stp>
        <stp>BND</stp>
        <stp>KR6095929G39</stp>
        <stp>인포맥스 중분류</stp>
        <stp>46311</stp>
        <stp/>
        <tr r="N6428" s="5"/>
      </tp>
      <tp t="s">
        <v>카드</v>
        <stp/>
        <stp>P</stp>
        <stp>0</stp>
        <stp>BND</stp>
        <stp>KR606590BG38</stp>
        <stp>인포맥스 중분류</stp>
        <stp>46311</stp>
        <stp/>
        <tr r="N6102" s="5"/>
      </tp>
      <tp t="s">
        <v>회사채(일반)</v>
        <stp/>
        <stp>P</stp>
        <stp>0</stp>
        <stp>BND</stp>
        <stp>KR6064981F31</stp>
        <stp>인포맥스 중분류</stp>
        <stp>46311</stp>
        <stp/>
        <tr r="N5975" s="5"/>
      </tp>
      <tp t="s">
        <v>지방공기업</v>
        <stp/>
        <stp>P</stp>
        <stp>0</stp>
        <stp>BND</stp>
        <stp>KR356502GG81</stp>
        <stp>인포맥스 중분류</stp>
        <stp>46316</stp>
        <stp/>
        <tr r="DV179" s="1"/>
      </tp>
      <tp t="s">
        <v>기타금융채</v>
        <stp/>
        <stp>P</stp>
        <stp>0</stp>
        <stp>BND</stp>
        <stp>KR6095924G34</stp>
        <stp>인포맥스 중분류</stp>
        <stp>46311</stp>
        <stp/>
        <tr r="N6414" s="5"/>
      </tp>
      <tp t="s">
        <v>카드</v>
        <stp/>
        <stp>P</stp>
        <stp>0</stp>
        <stp>BND</stp>
        <stp>KR6065909G36</stp>
        <stp>인포맥스 중분류</stp>
        <stp>46311</stp>
        <stp/>
        <tr r="N6090" s="5"/>
      </tp>
      <tp t="s">
        <v>은행채</v>
        <stp/>
        <stp>P</stp>
        <stp>0</stp>
        <stp>BND</stp>
        <stp>KR6004944F33</stp>
        <stp>인포맥스 중분류</stp>
        <stp>46311</stp>
        <stp/>
        <tr r="N3958" s="5"/>
      </tp>
      <tp t="s">
        <v>카드</v>
        <stp/>
        <stp>P</stp>
        <stp>0</stp>
        <stp>BND</stp>
        <stp>KR6065908G37</stp>
        <stp>인포맥스 중분류</stp>
        <stp>46311</stp>
        <stp/>
        <tr r="N6085" s="5"/>
      </tp>
      <tp t="s">
        <v>회사채(일반)</v>
        <stp/>
        <stp>P</stp>
        <stp>0</stp>
        <stp>BND</stp>
        <stp>KR6175333G96</stp>
        <stp>인포맥스 중분류</stp>
        <stp>46311</stp>
        <stp/>
        <tr r="N6970" s="5"/>
      </tp>
      <tp t="s">
        <v>은행채</v>
        <stp/>
        <stp>P</stp>
        <stp>0</stp>
        <stp>BND</stp>
        <stp>KR6004941F36</stp>
        <stp>인포맥스 중분류</stp>
        <stp>46311</stp>
        <stp/>
        <tr r="N3918" s="5"/>
      </tp>
      <tp t="s">
        <v>카드</v>
        <stp/>
        <stp>P</stp>
        <stp>0</stp>
        <stp>BND</stp>
        <stp>KR6065903G32</stp>
        <stp>인포맥스 중분류</stp>
        <stp>46311</stp>
        <stp/>
        <tr r="N6037" s="5"/>
      </tp>
      <tp t="s">
        <v>지방공기업</v>
        <stp/>
        <stp>P</stp>
        <stp>0</stp>
        <stp>BND</stp>
        <stp>KR354701GE87</stp>
        <stp>인포맥스 중분류</stp>
        <stp>46316</stp>
        <stp/>
        <tr r="EX24" s="1"/>
      </tp>
      <tp t="s">
        <v>기타금융채</v>
        <stp/>
        <stp>P</stp>
        <stp>0</stp>
        <stp>BND</stp>
        <stp>KR609592AG31</stp>
        <stp>인포맥스 중분류</stp>
        <stp>46311</stp>
        <stp/>
        <tr r="N6430" s="5"/>
      </tp>
      <tp t="s">
        <v>카드</v>
        <stp/>
        <stp>P</stp>
        <stp>0</stp>
        <stp>BND</stp>
        <stp>KR6065905G30</stp>
        <stp>인포맥스 중분류</stp>
        <stp>46311</stp>
        <stp/>
        <tr r="N6061" s="5"/>
      </tp>
      <tp t="s">
        <v>은행채</v>
        <stp/>
        <stp>P</stp>
        <stp>0</stp>
        <stp>BND</stp>
        <stp>KR6004942F35</stp>
        <stp>인포맥스 중분류</stp>
        <stp>46311</stp>
        <stp/>
        <tr r="N3936" s="5"/>
      </tp>
      <tp t="s">
        <v>카드</v>
        <stp/>
        <stp>P</stp>
        <stp>0</stp>
        <stp>BND</stp>
        <stp>KR6065904G31</stp>
        <stp>인포맥스 중분류</stp>
        <stp>46311</stp>
        <stp/>
        <tr r="N6053" s="5"/>
      </tp>
      <tp t="s">
        <v>회사채(일반)</v>
        <stp/>
        <stp>P</stp>
        <stp>0</stp>
        <stp>BND</stp>
        <stp>KR6035761G28</stp>
        <stp>인포맥스 중분류</stp>
        <stp>46311</stp>
        <stp/>
        <tr r="N5542" s="5"/>
      </tp>
      <tp t="s">
        <v>은행채</v>
        <stp/>
        <stp>P</stp>
        <stp>0</stp>
        <stp>BND</stp>
        <stp>KR310515GG18</stp>
        <stp>인포맥스 중분류</stp>
        <stp>46311</stp>
        <stp/>
        <tr r="N863" s="5"/>
      </tp>
      <tp t="s">
        <v>은행채</v>
        <stp/>
        <stp>P</stp>
        <stp>0</stp>
        <stp>BND</stp>
        <stp>KR310518GG15</stp>
        <stp>인포맥스 중분류</stp>
        <stp>46311</stp>
        <stp/>
        <tr r="N881" s="5"/>
      </tp>
      <tp t="s">
        <v>은행채</v>
        <stp/>
        <stp>P</stp>
        <stp>0</stp>
        <stp>BND</stp>
        <stp>KR310519GG14</stp>
        <stp>인포맥스 중분류</stp>
        <stp>46311</stp>
        <stp/>
        <tr r="N885" s="5"/>
      </tp>
      <tp t="s">
        <v>카드</v>
        <stp/>
        <stp>P</stp>
        <stp>0</stp>
        <stp>BND</stp>
        <stp>KR617414BF48</stp>
        <stp>인포맥스 중분류</stp>
        <stp>46311</stp>
        <stp/>
        <tr r="N6952" s="5"/>
      </tp>
      <tp t="s">
        <v>카드</v>
        <stp/>
        <stp>P</stp>
        <stp>0</stp>
        <stp>BND</stp>
        <stp>KR6174146F48</stp>
        <stp>인포맥스 중분류</stp>
        <stp>46311</stp>
        <stp/>
        <tr r="N6930" s="5"/>
      </tp>
      <tp t="s">
        <v>회사채(일반)</v>
        <stp/>
        <stp>P</stp>
        <stp>0</stp>
        <stp>BND</stp>
        <stp>KR6063323A68</stp>
        <stp>인포맥스 중분류</stp>
        <stp>46311</stp>
        <stp/>
        <tr r="N5843" s="5"/>
      </tp>
      <tp t="s">
        <v>회사채(일반)</v>
        <stp/>
        <stp>P</stp>
        <stp>0</stp>
        <stp>BND</stp>
        <stp>KR6063322A69</stp>
        <stp>인포맥스 중분류</stp>
        <stp>46311</stp>
        <stp/>
        <tr r="N5807" s="5"/>
      </tp>
      <tp t="s">
        <v>일반</v>
        <stp/>
        <stp>P</stp>
        <stp>0</stp>
        <stp>BND</stp>
        <stp>KR354414GF19</stp>
        <stp>인포맥스 중분류</stp>
        <stp>46311</stp>
        <stp/>
        <tr r="N2563" s="5"/>
      </tp>
      <tp t="s">
        <v>은행채</v>
        <stp/>
        <stp>P</stp>
        <stp>0</stp>
        <stp>BND</stp>
        <stp>KR6005282G70</stp>
        <stp>인포맥스 중분류</stp>
        <stp>46311</stp>
        <stp/>
        <tr r="N4046" s="5"/>
      </tp>
      <tp t="s">
        <v>국민주택채권</v>
        <stp/>
        <stp>P</stp>
        <stp>0</stp>
        <stp>BND</stp>
        <stp>KR101501DG28</stp>
        <stp>인포맥스 중분류</stp>
        <stp>46311</stp>
        <stp/>
        <tr r="N51" s="5"/>
      </tp>
      <tp t="s">
        <v>은행채</v>
        <stp/>
        <stp>P</stp>
        <stp>0</stp>
        <stp>BND</stp>
        <stp>KR6005281G71</stp>
        <stp>인포맥스 중분류</stp>
        <stp>46311</stp>
        <stp/>
        <tr r="N4038" s="5"/>
      </tp>
      <tp t="s">
        <v>회사채(일반)</v>
        <stp/>
        <stp>P</stp>
        <stp>0</stp>
        <stp>BND</stp>
        <stp>KR6175331G64</stp>
        <stp>인포맥스 중분류</stp>
        <stp>46311</stp>
        <stp/>
        <tr r="N6960" s="5"/>
      </tp>
      <tp t="s">
        <v>카드</v>
        <stp/>
        <stp>P</stp>
        <stp>0</stp>
        <stp>BND</stp>
        <stp>KR6174142F42</stp>
        <stp>인포맥스 중분류</stp>
        <stp>46311</stp>
        <stp/>
        <tr r="N6903" s="5"/>
      </tp>
      <tp t="s">
        <v>카드</v>
        <stp/>
        <stp>P</stp>
        <stp>0</stp>
        <stp>BND</stp>
        <stp>KR6140173B31</stp>
        <stp>인포맥스 중분류</stp>
        <stp>46316</stp>
        <stp/>
        <tr r="EJ25" s="1"/>
        <tr r="CF248" s="1"/>
      </tp>
      <tp t="s">
        <v>은행채</v>
        <stp/>
        <stp>P</stp>
        <stp>0</stp>
        <stp>BND</stp>
        <stp>KR310513AG16</stp>
        <stp>인포맥스 중분류</stp>
        <stp>46311</stp>
        <stp/>
        <tr r="N845" s="5"/>
      </tp>
      <tp t="s">
        <v>일반</v>
        <stp/>
        <stp>P</stp>
        <stp>0</stp>
        <stp>BND</stp>
        <stp>KR357402GF73</stp>
        <stp>인포맥스 중분류</stp>
        <stp>46316</stp>
        <stp/>
        <tr r="N201" s="1"/>
      </tp>
      <tp t="s">
        <v>카드</v>
        <stp/>
        <stp>P</stp>
        <stp>0</stp>
        <stp>BND</stp>
        <stp>KR6174143F41</stp>
        <stp>인포맥스 중분류</stp>
        <stp>46311</stp>
        <stp/>
        <tr r="N6910" s="5"/>
      </tp>
      <tp t="s">
        <v>회사채(일반)</v>
        <stp/>
        <stp>P</stp>
        <stp>0</stp>
        <stp>BND</stp>
        <stp>KR6064311F65</stp>
        <stp>인포맥스 중분류</stp>
        <stp>46311</stp>
        <stp/>
        <tr r="N5932" s="5"/>
      </tp>
      <tp t="s">
        <v>은행채</v>
        <stp/>
        <stp>P</stp>
        <stp>0</stp>
        <stp>BND</stp>
        <stp>KR6005272G72</stp>
        <stp>인포맥스 중분류</stp>
        <stp>46311</stp>
        <stp/>
        <tr r="N4029" s="5"/>
      </tp>
      <tp t="s">
        <v>회사채(일반)</v>
        <stp/>
        <stp>P</stp>
        <stp>0</stp>
        <stp>BND</stp>
        <stp>KR6064312F64</stp>
        <stp>인포맥스 중분류</stp>
        <stp>46311</stp>
        <stp/>
        <tr r="N5952" s="5"/>
      </tp>
      <tp t="s">
        <v>은행채</v>
        <stp/>
        <stp>P</stp>
        <stp>0</stp>
        <stp>BND</stp>
        <stp>KR310511GG12</stp>
        <stp>인포맥스 중분류</stp>
        <stp>46311</stp>
        <stp/>
        <tr r="N834" s="5"/>
      </tp>
      <tp t="s">
        <v>은행채</v>
        <stp/>
        <stp>P</stp>
        <stp>0</stp>
        <stp>BND</stp>
        <stp>KR310513GG10</stp>
        <stp>인포맥스 중분류</stp>
        <stp>46311</stp>
        <stp/>
        <tr r="N852" s="5"/>
      </tp>
      <tp t="s">
        <v>일반</v>
        <stp/>
        <stp>P</stp>
        <stp>0</stp>
        <stp>BND</stp>
        <stp>KR350110GC17</stp>
        <stp>인포맥스 중분류</stp>
        <stp>46311</stp>
        <stp/>
        <tr r="N1195" s="5"/>
      </tp>
      <tp t="s">
        <v>일반</v>
        <stp/>
        <stp>P</stp>
        <stp>0</stp>
        <stp>BND</stp>
        <stp>KR350111GC16</stp>
        <stp>인포맥스 중분류</stp>
        <stp>46311</stp>
        <stp/>
        <tr r="N1206" s="5"/>
      </tp>
      <tp t="s">
        <v>일반</v>
        <stp/>
        <stp>P</stp>
        <stp>0</stp>
        <stp>BND</stp>
        <stp>KR350112GC15</stp>
        <stp>인포맥스 중분류</stp>
        <stp>46311</stp>
        <stp/>
        <tr r="N1214" s="5"/>
      </tp>
      <tp t="s">
        <v>일반</v>
        <stp/>
        <stp>P</stp>
        <stp>0</stp>
        <stp>BND</stp>
        <stp>KR350114GC13</stp>
        <stp>인포맥스 중분류</stp>
        <stp>46311</stp>
        <stp/>
        <tr r="N1232" s="5"/>
      </tp>
      <tp t="s">
        <v>회사채(일반)</v>
        <stp/>
        <stp>P</stp>
        <stp>0</stp>
        <stp>BND</stp>
        <stp>KR6034732F51</stp>
        <stp>인포맥스 중분류</stp>
        <stp>46316</stp>
        <stp/>
        <tr r="N309" s="1"/>
        <tr r="DV276" s="1"/>
      </tp>
      <tp t="s">
        <v>카드</v>
        <stp/>
        <stp>P</stp>
        <stp>0</stp>
        <stp>BND</stp>
        <stp>KR6174147F47</stp>
        <stp>인포맥스 중분류</stp>
        <stp>46311</stp>
        <stp/>
        <tr r="N6937" s="5"/>
      </tp>
      <tp t="s">
        <v>기타금융채</v>
        <stp/>
        <stp>P</stp>
        <stp>0</stp>
        <stp>BND</stp>
        <stp>KR6145761G25</stp>
        <stp>인포맥스 중분류</stp>
        <stp>46311</stp>
        <stp/>
        <tr r="N6788" s="5"/>
      </tp>
      <tp t="s">
        <v>기타금융채</v>
        <stp/>
        <stp>P</stp>
        <stp>0</stp>
        <stp>BND</stp>
        <stp>KR6097244E76</stp>
        <stp>인포맥스 중분류</stp>
        <stp>46311</stp>
        <stp/>
        <tr r="N6461" s="5"/>
      </tp>
      <tp t="s">
        <v>기타금융채</v>
        <stp/>
        <stp>P</stp>
        <stp>0</stp>
        <stp>BND</stp>
        <stp>KR6145762G24</stp>
        <stp>인포맥스 중분류</stp>
        <stp>46311</stp>
        <stp/>
        <tr r="N6795" s="5"/>
      </tp>
      <tp t="s">
        <v>은행채</v>
        <stp/>
        <stp>P</stp>
        <stp>0</stp>
        <stp>BND</stp>
        <stp>KR310516GG17</stp>
        <stp>인포맥스 중분류</stp>
        <stp>46311</stp>
        <stp/>
        <tr r="N871" s="5"/>
      </tp>
      <tp t="s">
        <v>은행채</v>
        <stp/>
        <stp>P</stp>
        <stp>0</stp>
        <stp>BND</stp>
        <stp>KR310517GG16</stp>
        <stp>인포맥스 중분류</stp>
        <stp>46311</stp>
        <stp/>
        <tr r="N876" s="5"/>
      </tp>
      <tp t="s">
        <v>은행채</v>
        <stp/>
        <stp>P</stp>
        <stp>0</stp>
        <stp>BND</stp>
        <stp>KR6005284G78</stp>
        <stp>인포맥스 중분류</stp>
        <stp>46311</stp>
        <stp/>
        <tr r="N4051" s="5"/>
      </tp>
      <tp t="s">
        <v>지역개발채권</v>
        <stp/>
        <stp>P</stp>
        <stp>0</stp>
        <stp>BND</stp>
        <stp>KR2044022F12</stp>
        <stp>인포맥스 중분류</stp>
        <stp>46311</stp>
        <stp/>
        <tr r="N310" s="5"/>
      </tp>
      <tp t="s">
        <v>회사채(일반)</v>
        <stp/>
        <stp>P</stp>
        <stp>0</stp>
        <stp>BND</stp>
        <stp>KR6035762G27</stp>
        <stp>인포맥스 중분류</stp>
        <stp>46311</stp>
        <stp/>
        <tr r="N5546" s="5"/>
      </tp>
      <tp t="s">
        <v>회사채(일반)</v>
        <stp/>
        <stp>P</stp>
        <stp>0</stp>
        <stp>BND</stp>
        <stp>KR6175332G63</stp>
        <stp>인포맥스 중분류</stp>
        <stp>46311</stp>
        <stp/>
        <tr r="N6968" s="5"/>
      </tp>
      <tp t="s">
        <v>도시철도채권</v>
        <stp/>
        <stp>P</stp>
        <stp>0</stp>
        <stp>BND</stp>
        <stp>KR2001024C13</stp>
        <stp>인포맥스 중분류</stp>
        <stp>46311</stp>
        <stp/>
        <tr r="N183" s="5"/>
      </tp>
      <tp t="s">
        <v>은행채</v>
        <stp/>
        <stp>P</stp>
        <stp>0</stp>
        <stp>BND</stp>
        <stp>KR310507GG18</stp>
        <stp>인포맥스 중분류</stp>
        <stp>46311</stp>
        <stp/>
        <tr r="N787" s="5"/>
      </tp>
      <tp t="s">
        <v>은행채</v>
        <stp/>
        <stp>P</stp>
        <stp>0</stp>
        <stp>BND</stp>
        <stp>KR310508GG17</stp>
        <stp>인포맥스 중분류</stp>
        <stp>46311</stp>
        <stp/>
        <tr r="N802" s="5"/>
      </tp>
      <tp t="s">
        <v>기타금융채</v>
        <stp/>
        <stp>P</stp>
        <stp>0</stp>
        <stp>BND</stp>
        <stp>KR6145765G39</stp>
        <stp>인포맥스 중분류</stp>
        <stp>46311</stp>
        <stp/>
        <tr r="N6808" s="5"/>
      </tp>
      <tp t="s">
        <v>회사채(일반)</v>
        <stp/>
        <stp>P</stp>
        <stp>0</stp>
        <stp>BND</stp>
        <stp>KR6166262D69</stp>
        <stp>인포맥스 중분류</stp>
        <stp>46311</stp>
        <stp/>
        <tr r="N6866" s="5"/>
      </tp>
      <tp t="s">
        <v>회사채(일반)</v>
        <stp/>
        <stp>P</stp>
        <stp>0</stp>
        <stp>BND</stp>
        <stp>KR6037562E19</stp>
        <stp>인포맥스 중분류</stp>
        <stp>46311</stp>
        <stp/>
        <tr r="N5552" s="5"/>
      </tp>
      <tp t="s">
        <v>기타금융채</v>
        <stp/>
        <stp>P</stp>
        <stp>0</stp>
        <stp>BND</stp>
        <stp>KR6145766G38</stp>
        <stp>인포맥스 중분류</stp>
        <stp>46311</stp>
        <stp/>
        <tr r="N6815" s="5"/>
      </tp>
      <tp t="s">
        <v>회사채(일반)</v>
        <stp/>
        <stp>P</stp>
        <stp>0</stp>
        <stp>BND</stp>
        <stp>KR6166263D68</stp>
        <stp>인포맥스 중분류</stp>
        <stp>46311</stp>
        <stp/>
        <tr r="N6881" s="5"/>
      </tp>
      <tp t="s">
        <v>일반</v>
        <stp/>
        <stp>P</stp>
        <stp>0</stp>
        <stp>BND</stp>
        <stp>KR350108GC11</stp>
        <stp>인포맥스 중분류</stp>
        <stp>46311</stp>
        <stp/>
        <tr r="N1151" s="5"/>
      </tp>
      <tp t="s">
        <v>카드</v>
        <stp/>
        <stp>P</stp>
        <stp>0</stp>
        <stp>BND</stp>
        <stp>KR6174143F58</stp>
        <stp>인포맥스 중분류</stp>
        <stp>46311</stp>
        <stp/>
        <tr r="N6911" s="5"/>
      </tp>
      <tp t="s">
        <v>국고채권</v>
        <stp/>
        <stp>P</stp>
        <stp>0</stp>
        <stp>BND</stp>
        <stp>KR103502GG38</stp>
        <stp>인포맥스 중분류</stp>
        <stp>46311</stp>
        <stp/>
        <tr r="N127" s="5"/>
      </tp>
      <tp t="s">
        <v>회사채(일반)</v>
        <stp/>
        <stp>P</stp>
        <stp>0</stp>
        <stp>BND</stp>
        <stp>KR6101182C23</stp>
        <stp>인포맥스 중분류</stp>
        <stp>46316</stp>
        <stp/>
        <tr r="CT60" s="1"/>
      </tp>
      <tp t="s">
        <v>회사채(일반)</v>
        <stp/>
        <stp>P</stp>
        <stp>0</stp>
        <stp>BND</stp>
        <stp>KR6034122F59</stp>
        <stp>인포맥스 중분류</stp>
        <stp>46311</stp>
        <stp/>
        <tr r="N5491" s="5"/>
      </tp>
      <tp t="s">
        <v>국고채권</v>
        <stp/>
        <stp>P</stp>
        <stp>0</stp>
        <stp>BND</stp>
        <stp>KR103501GG39</stp>
        <stp>인포맥스 중분류</stp>
        <stp>46311</stp>
        <stp/>
        <tr r="N80" s="5"/>
      </tp>
      <tp t="s">
        <v>회사채(일반)</v>
        <stp/>
        <stp>P</stp>
        <stp>0</stp>
        <stp>BND</stp>
        <stp>KR6025081G30</stp>
        <stp>인포맥스 중분류</stp>
        <stp>46316</stp>
        <stp/>
        <tr r="DV94" s="1"/>
      </tp>
      <tp t="s">
        <v>은행채</v>
        <stp/>
        <stp>P</stp>
        <stp>0</stp>
        <stp>BND</stp>
        <stp>KR310520GG37</stp>
        <stp>인포맥스 중분류</stp>
        <stp>46311</stp>
        <stp/>
        <tr r="N892" s="5"/>
      </tp>
      <tp t="s">
        <v>은행채</v>
        <stp/>
        <stp>P</stp>
        <stp>0</stp>
        <stp>BND</stp>
        <stp>KR310521GG36</stp>
        <stp>인포맥스 중분류</stp>
        <stp>46311</stp>
        <stp/>
        <tr r="N893" s="5"/>
      </tp>
      <tp t="s">
        <v>국민주택채권</v>
        <stp/>
        <stp>P</stp>
        <stp>0</stp>
        <stp>BND</stp>
        <stp>KR101501DG36</stp>
        <stp>인포맥스 중분류</stp>
        <stp>46311</stp>
        <stp/>
        <tr r="N52" s="5"/>
      </tp>
      <tp t="s">
        <v>회사채(일반)</v>
        <stp/>
        <stp>P</stp>
        <stp>0</stp>
        <stp>BND</stp>
        <stp>KR6055551G12</stp>
        <stp>인포맥스 중분류</stp>
        <stp>46311</stp>
        <stp/>
        <tr r="N5649" s="5"/>
      </tp>
      <tp t="s">
        <v>일반</v>
        <stp/>
        <stp>P</stp>
        <stp>0</stp>
        <stp>BND</stp>
        <stp>KR354403GF12</stp>
        <stp>인포맥스 중분류</stp>
        <stp>46311</stp>
        <stp/>
        <tr r="N2498" s="5"/>
      </tp>
      <tp t="s">
        <v>국고채권</v>
        <stp/>
        <stp>P</stp>
        <stp>0</stp>
        <stp>BND</stp>
        <stp>KR103503GG37</stp>
        <stp>인포맥스 중분류</stp>
        <stp>46311</stp>
        <stp/>
        <tr r="N141" s="5"/>
      </tp>
      <tp t="s">
        <v>은행채</v>
        <stp/>
        <stp>P</stp>
        <stp>0</stp>
        <stp>BND</stp>
        <stp>KR310501GG14</stp>
        <stp>인포맥스 중분류</stp>
        <stp>46311</stp>
        <stp/>
        <tr r="N677" s="5"/>
      </tp>
      <tp t="s">
        <v>은행채</v>
        <stp/>
        <stp>P</stp>
        <stp>0</stp>
        <stp>BND</stp>
        <stp>KR310505GG10</stp>
        <stp>인포맥스 중분류</stp>
        <stp>46311</stp>
        <stp/>
        <tr r="N757" s="5"/>
      </tp>
      <tp t="s">
        <v>일반</v>
        <stp/>
        <stp>P</stp>
        <stp>0</stp>
        <stp>BND</stp>
        <stp>KR350104GC15</stp>
        <stp>인포맥스 중분류</stp>
        <stp>46311</stp>
        <stp/>
        <tr r="N1026" s="5"/>
      </tp>
      <tp t="s">
        <v>공사공단채 기타</v>
        <stp/>
        <stp>P</stp>
        <stp>0</stp>
        <stp>BND</stp>
        <stp>KR381109GC15</stp>
        <stp>인포맥스 중분류</stp>
        <stp>46311</stp>
        <stp/>
        <tr r="N3615" s="5"/>
      </tp>
      <tp t="s">
        <v>회사채(일반)</v>
        <stp/>
        <stp>P</stp>
        <stp>0</stp>
        <stp>BND</stp>
        <stp>KR6105561G13</stp>
        <stp>인포맥스 중분류</stp>
        <stp>46311</stp>
        <stp/>
        <tr r="N6541" s="5"/>
      </tp>
      <tp t="s">
        <v>회사채(일반)</v>
        <stp/>
        <stp>P</stp>
        <stp>0</stp>
        <stp>BND</stp>
        <stp>KR6034731F37</stp>
        <stp>인포맥스 중분류</stp>
        <stp>46311</stp>
        <stp/>
        <tr r="N5494" s="5"/>
      </tp>
      <tp t="s">
        <v>회사채(일반)</v>
        <stp/>
        <stp>P</stp>
        <stp>0</stp>
        <stp>BND</stp>
        <stp>KR6055552G11</stp>
        <stp>인포맥스 중분류</stp>
        <stp>46311</stp>
        <stp/>
        <tr r="N5694" s="5"/>
      </tp>
      <tp t="s">
        <v>일반</v>
        <stp/>
        <stp>P</stp>
        <stp>0</stp>
        <stp>BND</stp>
        <stp>KR350109GC69</stp>
        <stp>인포맥스 중분류</stp>
        <stp>46316</stp>
        <stp/>
        <tr r="N348" s="1"/>
      </tp>
      <tp t="s">
        <v>회사채(일반)</v>
        <stp/>
        <stp>P</stp>
        <stp>0</stp>
        <stp>BND</stp>
        <stp>KR6034732F36</stp>
        <stp>인포맥스 중분류</stp>
        <stp>46311</stp>
        <stp/>
        <tr r="N5511" s="5"/>
      </tp>
      <tp t="s">
        <v>회사채(일반)</v>
        <stp/>
        <stp>P</stp>
        <stp>0</stp>
        <stp>BND</stp>
        <stp>KR6105562G12</stp>
        <stp>인포맥스 중분류</stp>
        <stp>46311</stp>
        <stp/>
        <tr r="N6556" s="5"/>
      </tp>
      <tp t="s">
        <v>기타금융채</v>
        <stp/>
        <stp>P</stp>
        <stp>0</stp>
        <stp>BND</stp>
        <stp>KR6145762G32</stp>
        <stp>인포맥스 중분류</stp>
        <stp>46311</stp>
        <stp/>
        <tr r="N6796" s="5"/>
      </tp>
      <tp t="s">
        <v>카드</v>
        <stp/>
        <stp>P</stp>
        <stp>0</stp>
        <stp>BND</stp>
        <stp>KR6174141F50</stp>
        <stp>인포맥스 중분류</stp>
        <stp>46311</stp>
        <stp/>
        <tr r="N6895" s="5"/>
      </tp>
      <tp t="s">
        <v>일반</v>
        <stp/>
        <stp>P</stp>
        <stp>0</stp>
        <stp>BND</stp>
        <stp>KR352502GG15</stp>
        <stp>인포맥스 중분류</stp>
        <stp>46311</stp>
        <stp/>
        <tr r="N2121" s="5"/>
      </tp>
      <tp t="s">
        <v>일반</v>
        <stp/>
        <stp>P</stp>
        <stp>0</stp>
        <stp>BND</stp>
        <stp>KR352503GG14</stp>
        <stp>인포맥스 중분류</stp>
        <stp>46311</stp>
        <stp/>
        <tr r="N2141" s="5"/>
      </tp>
      <tp t="s">
        <v>일반</v>
        <stp/>
        <stp>P</stp>
        <stp>0</stp>
        <stp>BND</stp>
        <stp>KR352701GE16</stp>
        <stp>인포맥스 중분류</stp>
        <stp>46311</stp>
        <stp/>
        <tr r="N2205" s="5"/>
      </tp>
      <tp t="s">
        <v>카드</v>
        <stp/>
        <stp>P</stp>
        <stp>0</stp>
        <stp>BND</stp>
        <stp>KR6174144F57</stp>
        <stp>인포맥스 중분류</stp>
        <stp>46311</stp>
        <stp/>
        <tr r="N6918" s="5"/>
      </tp>
      <tp t="s">
        <v>회사채(일반)</v>
        <stp/>
        <stp>P</stp>
        <stp>0</stp>
        <stp>BND</stp>
        <stp>KR6017673E25</stp>
        <stp>인포맥스 중분류</stp>
        <stp>46311</stp>
        <stp/>
        <tr r="N4351" s="5"/>
      </tp>
      <tp t="s">
        <v>회사채(일반)</v>
        <stp/>
        <stp>P</stp>
        <stp>0</stp>
        <stp>BND</stp>
        <stp>KR6034121F50</stp>
        <stp>인포맥스 중분류</stp>
        <stp>46311</stp>
        <stp/>
        <tr r="N5489" s="5"/>
      </tp>
      <tp t="s">
        <v>회사채(일반)</v>
        <stp/>
        <stp>P</stp>
        <stp>0</stp>
        <stp>BND</stp>
        <stp>KR6096773D45</stp>
        <stp>인포맥스 중분류</stp>
        <stp>46316</stp>
        <stp/>
        <tr r="N275" s="1"/>
      </tp>
      <tp t="s">
        <v>회사채(일반)</v>
        <stp/>
        <stp>P</stp>
        <stp>0</stp>
        <stp>BND</stp>
        <stp>KR6175332G71</stp>
        <stp>인포맥스 중분류</stp>
        <stp>46311</stp>
        <stp/>
        <tr r="N6969" s="5"/>
      </tp>
      <tp t="s">
        <v>일반</v>
        <stp/>
        <stp>P</stp>
        <stp>0</stp>
        <stp>BND</stp>
        <stp>KR354404GF11</stp>
        <stp>인포맥스 중분류</stp>
        <stp>46311</stp>
        <stp/>
        <tr r="N2508" s="5"/>
      </tp>
      <tp t="s">
        <v>일반</v>
        <stp/>
        <stp>P</stp>
        <stp>0</stp>
        <stp>BND</stp>
        <stp>KR350103GC16</stp>
        <stp>인포맥스 중분류</stp>
        <stp>46311</stp>
        <stp/>
        <tr r="N987" s="5"/>
      </tp>
      <tp t="s">
        <v>일반</v>
        <stp/>
        <stp>P</stp>
        <stp>0</stp>
        <stp>BND</stp>
        <stp>KR350106GC13</stp>
        <stp>인포맥스 중분류</stp>
        <stp>46311</stp>
        <stp/>
        <tr r="N1097" s="5"/>
      </tp>
      <tp t="s">
        <v>회사채(일반)</v>
        <stp/>
        <stp>P</stp>
        <stp>0</stp>
        <stp>BND</stp>
        <stp>KR6017671E27</stp>
        <stp>인포맥스 중분류</stp>
        <stp>46311</stp>
        <stp/>
        <tr r="N4321" s="5"/>
      </tp>
      <tp t="s">
        <v>회사채(일반)</v>
        <stp/>
        <stp>P</stp>
        <stp>0</stp>
        <stp>BND</stp>
        <stp>KR6175331G72</stp>
        <stp>인포맥스 중분류</stp>
        <stp>46311</stp>
        <stp/>
        <tr r="N6961" s="5"/>
      </tp>
      <tp t="s">
        <v>일반</v>
        <stp/>
        <stp>P</stp>
        <stp>0</stp>
        <stp>BND</stp>
        <stp>KR356101GC15</stp>
        <stp>인포맥스 중분류</stp>
        <stp>46311</stp>
        <stp/>
        <tr r="N2941" s="5"/>
      </tp>
      <tp t="s">
        <v>회사채(일반)</v>
        <stp/>
        <stp>P</stp>
        <stp>0</stp>
        <stp>BND</stp>
        <stp>KR6017672E26</stp>
        <stp>인포맥스 중분류</stp>
        <stp>46311</stp>
        <stp/>
        <tr r="N4331" s="5"/>
      </tp>
      <tp t="s">
        <v>회사채(일반)</v>
        <stp/>
        <stp>P</stp>
        <stp>0</stp>
        <stp>BND</stp>
        <stp>KR6096772D46</stp>
        <stp>인포맥스 중분류</stp>
        <stp>46316</stp>
        <stp/>
        <tr r="N249" s="1"/>
      </tp>
      <tp t="s">
        <v>회사채(일반)</v>
        <stp/>
        <stp>P</stp>
        <stp>0</stp>
        <stp>BND</stp>
        <stp>KR6421092C73</stp>
        <stp>인포맥스 중분류</stp>
        <stp>46311</stp>
        <stp/>
        <tr r="N7216" s="5"/>
      </tp>
      <tp t="s">
        <v>회사채(일반)</v>
        <stp/>
        <stp>P</stp>
        <stp>0</stp>
        <stp>BND</stp>
        <stp>KR6004172F69</stp>
        <stp>인포맥스 중분류</stp>
        <stp>46311</stp>
        <stp/>
        <tr r="N3903" s="5"/>
      </tp>
      <tp t="s">
        <v>일반</v>
        <stp/>
        <stp>P</stp>
        <stp>0</stp>
        <stp>BND</stp>
        <stp>KR354411GF38</stp>
        <stp>인포맥스 중분류</stp>
        <stp>46311</stp>
        <stp/>
        <tr r="N2537" s="5"/>
      </tp>
      <tp t="s">
        <v>은행채</v>
        <stp/>
        <stp>P</stp>
        <stp>0</stp>
        <stp>BND</stp>
        <stp>KR310505GG28</stp>
        <stp>인포맥스 중분류</stp>
        <stp>46311</stp>
        <stp/>
        <tr r="N758" s="5"/>
      </tp>
      <tp t="s">
        <v>일반</v>
        <stp/>
        <stp>P</stp>
        <stp>0</stp>
        <stp>BND</stp>
        <stp>KR350701GE28</stp>
        <stp>인포맥스 중분류</stp>
        <stp>46311</stp>
        <stp/>
        <tr r="N1337" s="5"/>
      </tp>
      <tp t="s">
        <v>일반</v>
        <stp/>
        <stp>P</stp>
        <stp>0</stp>
        <stp>BND</stp>
        <stp>KR351601GD28</stp>
        <stp>인포맥스 중분류</stp>
        <stp>46311</stp>
        <stp/>
        <tr r="N1805" s="5"/>
      </tp>
      <tp t="s">
        <v>회사채(일반)</v>
        <stp/>
        <stp>P</stp>
        <stp>0</stp>
        <stp>BND</stp>
        <stp>KR6037092E75</stp>
        <stp>인포맥스 중분류</stp>
        <stp>46311</stp>
        <stp/>
        <tr r="N5549" s="5"/>
      </tp>
      <tp t="s">
        <v>회사채(일반)</v>
        <stp/>
        <stp>P</stp>
        <stp>0</stp>
        <stp>BND</stp>
        <stp>KR6055552G29</stp>
        <stp>인포맥스 중분류</stp>
        <stp>46311</stp>
        <stp/>
        <tr r="N5695" s="5"/>
      </tp>
      <tp t="s">
        <v>카드</v>
        <stp/>
        <stp>P</stp>
        <stp>0</stp>
        <stp>BND</stp>
        <stp>KR6205495G46</stp>
        <stp>인포맥스 중분류</stp>
        <stp>46316</stp>
        <stp/>
        <tr r="N92" s="1"/>
      </tp>
      <tp t="s">
        <v>회사채(일반)</v>
        <stp/>
        <stp>P</stp>
        <stp>0</stp>
        <stp>BND</stp>
        <stp>KR6055553G28</stp>
        <stp>인포맥스 중분류</stp>
        <stp>46311</stp>
        <stp/>
        <tr r="N5712" s="5"/>
      </tp>
      <tp t="s">
        <v>회사채(일반)</v>
        <stp/>
        <stp>P</stp>
        <stp>0</stp>
        <stp>BND</stp>
        <stp>KR6001682C12</stp>
        <stp>인포맥스 중분류</stp>
        <stp>46311</stp>
        <stp/>
        <tr r="N3797" s="5"/>
      </tp>
      <tp t="s">
        <v>지역개발채권</v>
        <stp/>
        <stp>P</stp>
        <stp>0</stp>
        <stp>BND</stp>
        <stp>KR2044022F38</stp>
        <stp>인포맥스 중분류</stp>
        <stp>46311</stp>
        <stp/>
        <tr r="N312" s="5"/>
      </tp>
      <tp t="s">
        <v>은행채</v>
        <stp/>
        <stp>P</stp>
        <stp>0</stp>
        <stp>BND</stp>
        <stp>KR6005283G53</stp>
        <stp>인포맥스 중분류</stp>
        <stp>46311</stp>
        <stp/>
        <tr r="N4049" s="5"/>
      </tp>
      <tp t="s">
        <v>도시철도채권</v>
        <stp/>
        <stp>P</stp>
        <stp>0</stp>
        <stp>BND</stp>
        <stp>KR2001024C39</stp>
        <stp>인포맥스 중분류</stp>
        <stp>46311</stp>
        <stp/>
        <tr r="N185" s="5"/>
      </tp>
      <tp t="s">
        <v>은행채</v>
        <stp/>
        <stp>P</stp>
        <stp>0</stp>
        <stp>BND</stp>
        <stp>KR310519GG30</stp>
        <stp>인포맥스 중분류</stp>
        <stp>46311</stp>
        <stp/>
        <tr r="N886" s="5"/>
      </tp>
      <tp t="s">
        <v>일반</v>
        <stp/>
        <stp>P</stp>
        <stp>0</stp>
        <stp>BND</stp>
        <stp>KR350114GC39</stp>
        <stp>인포맥스 중분류</stp>
        <stp>46311</stp>
        <stp/>
        <tr r="N1233" s="5"/>
      </tp>
      <tp t="s">
        <v>회사채(일반)</v>
        <stp/>
        <stp>P</stp>
        <stp>0</stp>
        <stp>BND</stp>
        <stp>KR6064312F49</stp>
        <stp>인포맥스 중분류</stp>
        <stp>46311</stp>
        <stp/>
        <tr r="N5950" s="5"/>
      </tp>
      <tp t="s">
        <v>카드</v>
        <stp/>
        <stp>P</stp>
        <stp>0</stp>
        <stp>BND</stp>
        <stp>KR6205491G32</stp>
        <stp>인포맥스 중분류</stp>
        <stp>46311</stp>
        <stp/>
        <tr r="N7039" s="5"/>
      </tp>
      <tp t="s">
        <v>회사채(일반)</v>
        <stp/>
        <stp>P</stp>
        <stp>0</stp>
        <stp>BND</stp>
        <stp>KR6001683C11</stp>
        <stp>인포맥스 중분류</stp>
        <stp>46311</stp>
        <stp/>
        <tr r="N3801" s="5"/>
      </tp>
      <tp t="s">
        <v>일반</v>
        <stp/>
        <stp>P</stp>
        <stp>0</stp>
        <stp>BND</stp>
        <stp>KR354602GD21</stp>
        <stp>인포맥스 중분류</stp>
        <stp>46311</stp>
        <stp/>
        <tr r="N2683" s="5"/>
      </tp>
      <tp t="s">
        <v>일반</v>
        <stp/>
        <stp>P</stp>
        <stp>0</stp>
        <stp>BND</stp>
        <stp>KR350110GC33</stp>
        <stp>인포맥스 중분류</stp>
        <stp>46311</stp>
        <stp/>
        <tr r="N1197" s="5"/>
      </tp>
      <tp t="s">
        <v>일반</v>
        <stp/>
        <stp>P</stp>
        <stp>0</stp>
        <stp>BND</stp>
        <stp>KR350112GC31</stp>
        <stp>인포맥스 중분류</stp>
        <stp>46311</stp>
        <stp/>
        <tr r="N1216" s="5"/>
      </tp>
      <tp t="s">
        <v>회사채(일반)</v>
        <stp/>
        <stp>P</stp>
        <stp>0</stp>
        <stp>BND</stp>
        <stp>KR6004171F11</stp>
        <stp>인포맥스 중분류</stp>
        <stp>46316</stp>
        <stp/>
        <tr r="DV257" s="1"/>
      </tp>
      <tp t="s">
        <v>회사채(일반)</v>
        <stp/>
        <stp>P</stp>
        <stp>0</stp>
        <stp>BND</stp>
        <stp>KR6006042D72</stp>
        <stp>인포맥스 중분류</stp>
        <stp>46311</stp>
        <stp/>
        <tr r="N4092" s="5"/>
      </tp>
      <tp t="s">
        <v>회사채(일반)</v>
        <stp/>
        <stp>P</stp>
        <stp>0</stp>
        <stp>BND</stp>
        <stp>KR6063322A44</stp>
        <stp>인포맥스 중분류</stp>
        <stp>46311</stp>
        <stp/>
        <tr r="N5805" s="5"/>
      </tp>
      <tp t="s">
        <v>회사채(일반)</v>
        <stp/>
        <stp>P</stp>
        <stp>0</stp>
        <stp>BND</stp>
        <stp>KR6166262D51</stp>
        <stp>인포맥스 중분류</stp>
        <stp>46311</stp>
        <stp/>
        <tr r="N6865" s="5"/>
      </tp>
      <tp t="s">
        <v>일반</v>
        <stp/>
        <stp>P</stp>
        <stp>0</stp>
        <stp>BND</stp>
        <stp>KR356103GC21</stp>
        <stp>인포맥스 중분류</stp>
        <stp>46311</stp>
        <stp/>
        <tr r="N3074" s="5"/>
      </tp>
      <tp t="s">
        <v>일반</v>
        <stp/>
        <stp>P</stp>
        <stp>0</stp>
        <stp>BND</stp>
        <stp>KR350702GE50</stp>
        <stp>인포맥스 중분류</stp>
        <stp>46316</stp>
        <stp/>
        <tr r="DV155" s="1"/>
      </tp>
      <tp t="s">
        <v>회사채(일반)</v>
        <stp/>
        <stp>P</stp>
        <stp>0</stp>
        <stp>BND</stp>
        <stp>KR6004171F60</stp>
        <stp>인포맥스 중분류</stp>
        <stp>46311</stp>
        <stp/>
        <tr r="N3899" s="5"/>
      </tp>
      <tp t="s">
        <v>회사채(일반)</v>
        <stp/>
        <stp>P</stp>
        <stp>0</stp>
        <stp>BND</stp>
        <stp>KR6063321A45</stp>
        <stp>인포맥스 중분류</stp>
        <stp>46311</stp>
        <stp/>
        <tr r="N5778" s="5"/>
      </tp>
      <tp t="s">
        <v>은행채</v>
        <stp/>
        <stp>P</stp>
        <stp>0</stp>
        <stp>BND</stp>
        <stp>KR310502AG27</stp>
        <stp>인포맥스 중분류</stp>
        <stp>46311</stp>
        <stp/>
        <tr r="N683" s="5"/>
      </tp>
      <tp t="s">
        <v>은행채</v>
        <stp/>
        <stp>P</stp>
        <stp>0</stp>
        <stp>BND</stp>
        <stp>KR310503AG26</stp>
        <stp>인포맥스 중분류</stp>
        <stp>46311</stp>
        <stp/>
        <tr r="N704" s="5"/>
      </tp>
      <tp t="s">
        <v>일반</v>
        <stp/>
        <stp>P</stp>
        <stp>0</stp>
        <stp>BND</stp>
        <stp>KR354414GF35</stp>
        <stp>인포맥스 중분류</stp>
        <stp>46311</stp>
        <stp/>
        <tr r="N2564" s="5"/>
      </tp>
      <tp t="s">
        <v>일반</v>
        <stp/>
        <stp>P</stp>
        <stp>0</stp>
        <stp>BND</stp>
        <stp>KR352502GG23</stp>
        <stp>인포맥스 중분류</stp>
        <stp>46311</stp>
        <stp/>
        <tr r="N2122" s="5"/>
      </tp>
      <tp t="s">
        <v>은행채</v>
        <stp/>
        <stp>P</stp>
        <stp>0</stp>
        <stp>BND</stp>
        <stp>KR310513GG36</stp>
        <stp>인포맥스 중분류</stp>
        <stp>46311</stp>
        <stp/>
        <tr r="N853" s="5"/>
      </tp>
      <tp t="s">
        <v>은행채</v>
        <stp/>
        <stp>P</stp>
        <stp>0</stp>
        <stp>BND</stp>
        <stp>KR310516GG33</stp>
        <stp>인포맥스 중분류</stp>
        <stp>46311</stp>
        <stp/>
        <tr r="N872" s="5"/>
      </tp>
      <tp t="s">
        <v>일반</v>
        <stp/>
        <stp>P</stp>
        <stp>0</stp>
        <stp>BND</stp>
        <stp>KR350108GC29</stp>
        <stp>인포맥스 중분류</stp>
        <stp>46311</stp>
        <stp/>
        <tr r="N1152" s="5"/>
      </tp>
      <tp t="s">
        <v>일반</v>
        <stp/>
        <stp>P</stp>
        <stp>0</stp>
        <stp>BND</stp>
        <stp>KR350116GC37</stp>
        <stp>인포맥스 중분류</stp>
        <stp>46311</stp>
        <stp/>
        <tr r="N1244" s="5"/>
      </tp>
      <tp t="s">
        <v>일반</v>
        <stp/>
        <stp>P</stp>
        <stp>0</stp>
        <stp>BND</stp>
        <stp>KR350117GC36</stp>
        <stp>인포맥스 중분류</stp>
        <stp>46311</stp>
        <stp/>
        <tr r="N1246" s="5"/>
      </tp>
      <tp t="s">
        <v>일반</v>
        <stp/>
        <stp>P</stp>
        <stp>0</stp>
        <stp>BND</stp>
        <stp>KR350704GE25</stp>
        <stp>인포맥스 중분류</stp>
        <stp>46311</stp>
        <stp/>
        <tr r="N1502" s="5"/>
      </tp>
      <tp t="s">
        <v>일반</v>
        <stp/>
        <stp>P</stp>
        <stp>0</stp>
        <stp>BND</stp>
        <stp>KR350705GE24</stp>
        <stp>인포맥스 중분류</stp>
        <stp>46311</stp>
        <stp/>
        <tr r="N1529" s="5"/>
      </tp>
      <tp t="s">
        <v>회사채(일반)</v>
        <stp/>
        <stp>P</stp>
        <stp>0</stp>
        <stp>BND</stp>
        <stp>KR6005301G44</stp>
        <stp>인포맥스 중분류</stp>
        <stp>46311</stp>
        <stp/>
        <tr r="N4057" s="5"/>
      </tp>
      <tp t="s">
        <v>회사채(일반)</v>
        <stp/>
        <stp>P</stp>
        <stp>0</stp>
        <stp>BND</stp>
        <stp>KR6105562G53</stp>
        <stp>인포맥스 중분류</stp>
        <stp>46316</stp>
        <stp/>
        <tr r="CF19" s="1"/>
      </tp>
      <tp t="s">
        <v>일반</v>
        <stp/>
        <stp>P</stp>
        <stp>0</stp>
        <stp>BND</stp>
        <stp>KR356102GC22</stp>
        <stp>인포맥스 중분류</stp>
        <stp>46311</stp>
        <stp/>
        <tr r="N3021" s="5"/>
      </tp>
      <tp t="s">
        <v>회사채(일반)</v>
        <stp/>
        <stp>P</stp>
        <stp>0</stp>
        <stp>BND</stp>
        <stp>KR6055551G20</stp>
        <stp>인포맥스 중분류</stp>
        <stp>46311</stp>
        <stp/>
        <tr r="N5650" s="5"/>
      </tp>
      <tp t="s">
        <v>은행채</v>
        <stp/>
        <stp>P</stp>
        <stp>0</stp>
        <stp>BND</stp>
        <stp>KR310502GG21</stp>
        <stp>인포맥스 중분류</stp>
        <stp>46311</stp>
        <stp/>
        <tr r="N698" s="5"/>
      </tp>
      <tp t="s">
        <v>은행채</v>
        <stp/>
        <stp>P</stp>
        <stp>0</stp>
        <stp>BND</stp>
        <stp>KR310503GG20</stp>
        <stp>인포맥스 중분류</stp>
        <stp>46311</stp>
        <stp/>
        <tr r="N721" s="5"/>
      </tp>
      <tp t="s">
        <v>일반</v>
        <stp/>
        <stp>P</stp>
        <stp>0</stp>
        <stp>BND</stp>
        <stp>KR350101GC26</stp>
        <stp>인포맥스 중분류</stp>
        <stp>46311</stp>
        <stp/>
        <tr r="N909" s="5"/>
      </tp>
      <tp t="s">
        <v>일반</v>
        <stp/>
        <stp>P</stp>
        <stp>0</stp>
        <stp>BND</stp>
        <stp>KR350102GC25</stp>
        <stp>인포맥스 중분류</stp>
        <stp>46311</stp>
        <stp/>
        <tr r="N949" s="5"/>
      </tp>
      <tp t="s">
        <v>일반</v>
        <stp/>
        <stp>P</stp>
        <stp>0</stp>
        <stp>BND</stp>
        <stp>KR350104GC23</stp>
        <stp>인포맥스 중분류</stp>
        <stp>46311</stp>
        <stp/>
        <tr r="N1027" s="5"/>
      </tp>
      <tp t="s">
        <v>일반</v>
        <stp/>
        <stp>P</stp>
        <stp>0</stp>
        <stp>BND</stp>
        <stp>KR350105GC22</stp>
        <stp>인포맥스 중분류</stp>
        <stp>46311</stp>
        <stp/>
        <tr r="N1059" s="5"/>
      </tp>
      <tp t="s">
        <v>일반</v>
        <stp/>
        <stp>P</stp>
        <stp>0</stp>
        <stp>BND</stp>
        <stp>KR350106GC21</stp>
        <stp>인포맥스 중분류</stp>
        <stp>46311</stp>
        <stp/>
        <tr r="N1098" s="5"/>
      </tp>
      <tp t="s">
        <v>회사채(일반)</v>
        <stp/>
        <stp>P</stp>
        <stp>0</stp>
        <stp>BND</stp>
        <stp>KR6175332G30</stp>
        <stp>인포맥스 중분류</stp>
        <stp>46316</stp>
        <stp/>
        <tr r="DV17" s="1"/>
      </tp>
      <tp t="s">
        <v>회사채(일반)</v>
        <stp/>
        <stp>P</stp>
        <stp>0</stp>
        <stp>BND</stp>
        <stp>KR6063325A41</stp>
        <stp>인포맥스 중분류</stp>
        <stp>46311</stp>
        <stp/>
        <tr r="N5860" s="5"/>
      </tp>
      <tp t="s">
        <v>회사채(일반)</v>
        <stp/>
        <stp>P</stp>
        <stp>0</stp>
        <stp>BND</stp>
        <stp>KR6005302G43</stp>
        <stp>인포맥스 중분류</stp>
        <stp>46311</stp>
        <stp/>
        <tr r="N4059" s="5"/>
      </tp>
      <tp t="s">
        <v>카드</v>
        <stp/>
        <stp>P</stp>
        <stp>0</stp>
        <stp>BND</stp>
        <stp>KR6205495G38</stp>
        <stp>인포맥스 중분류</stp>
        <stp>46311</stp>
        <stp/>
        <tr r="N7084" s="5"/>
      </tp>
      <tp t="s">
        <v>은행채</v>
        <stp/>
        <stp>P</stp>
        <stp>0</stp>
        <stp>BND</stp>
        <stp>KR310505AG24</stp>
        <stp>인포맥스 중분류</stp>
        <stp>46311</stp>
        <stp/>
        <tr r="N743" s="5"/>
      </tp>
      <tp t="s">
        <v>일반</v>
        <stp/>
        <stp>P</stp>
        <stp>0</stp>
        <stp>BND</stp>
        <stp>KR354412GF37</stp>
        <stp>인포맥스 중분류</stp>
        <stp>46311</stp>
        <stp/>
        <tr r="N2544" s="5"/>
      </tp>
      <tp t="s">
        <v>일반</v>
        <stp/>
        <stp>P</stp>
        <stp>0</stp>
        <stp>BND</stp>
        <stp>KR354413GF36</stp>
        <stp>인포맥스 중분류</stp>
        <stp>46311</stp>
        <stp/>
        <tr r="N2554" s="5"/>
      </tp>
      <tp t="s">
        <v>일반</v>
        <stp/>
        <stp>P</stp>
        <stp>0</stp>
        <stp>BND</stp>
        <stp>KR352501GG24</stp>
        <stp>인포맥스 중분류</stp>
        <stp>46311</stp>
        <stp/>
        <tr r="N2087" s="5"/>
      </tp>
      <tp t="s">
        <v>일반</v>
        <stp/>
        <stp>P</stp>
        <stp>0</stp>
        <stp>BND</stp>
        <stp>KR352701GE24</stp>
        <stp>인포맥스 중분류</stp>
        <stp>46311</stp>
        <stp/>
        <tr r="N2206" s="5"/>
      </tp>
      <tp t="s">
        <v>지방공기업</v>
        <stp/>
        <stp>P</stp>
        <stp>0</stp>
        <stp>BND</stp>
        <stp>KR353401GF24</stp>
        <stp>인포맥스 중분류</stp>
        <stp>46311</stp>
        <stp/>
        <tr r="N2311" s="5"/>
      </tp>
      <tp t="s">
        <v>지방공기업</v>
        <stp/>
        <stp>P</stp>
        <stp>0</stp>
        <stp>BND</stp>
        <stp>KR353601GD24</stp>
        <stp>인포맥스 중분류</stp>
        <stp>46311</stp>
        <stp/>
        <tr r="N2318" s="5"/>
      </tp>
      <tp t="s">
        <v>은행채</v>
        <stp/>
        <stp>P</stp>
        <stp>0</stp>
        <stp>BND</stp>
        <stp>KR310515GG34</stp>
        <stp>인포맥스 중분류</stp>
        <stp>46311</stp>
        <stp/>
        <tr r="N864" s="5"/>
      </tp>
      <tp t="s">
        <v>일반</v>
        <stp/>
        <stp>P</stp>
        <stp>0</stp>
        <stp>BND</stp>
        <stp>KR350702GE27</stp>
        <stp>인포맥스 중분류</stp>
        <stp>46311</stp>
        <stp/>
        <tr r="N1412" s="5"/>
      </tp>
      <tp t="s">
        <v>일반</v>
        <stp/>
        <stp>P</stp>
        <stp>0</stp>
        <stp>BND</stp>
        <stp>KR350703GE26</stp>
        <stp>인포맥스 중분류</stp>
        <stp>46311</stp>
        <stp/>
        <tr r="N1469" s="5"/>
      </tp>
      <tp t="s">
        <v>일반</v>
        <stp/>
        <stp>P</stp>
        <stp>0</stp>
        <stp>BND</stp>
        <stp>KR350706GE23</stp>
        <stp>인포맥스 중분류</stp>
        <stp>46311</stp>
        <stp/>
        <tr r="N1548" s="5"/>
      </tp>
      <tp t="s">
        <v>일반</v>
        <stp/>
        <stp>P</stp>
        <stp>0</stp>
        <stp>BND</stp>
        <stp>KR351602GD27</stp>
        <stp>인포맥스 중분류</stp>
        <stp>46311</stp>
        <stp/>
        <tr r="N1847" s="5"/>
      </tp>
      <tp t="s">
        <v>일반</v>
        <stp/>
        <stp>P</stp>
        <stp>0</stp>
        <stp>BND</stp>
        <stp>KR351603GD26</stp>
        <stp>인포맥스 중분류</stp>
        <stp>46311</stp>
        <stp/>
        <tr r="N1884" s="5"/>
      </tp>
      <tp t="s">
        <v>회사채(일반)</v>
        <stp/>
        <stp>P</stp>
        <stp>0</stp>
        <stp>BND</stp>
        <stp>KR6063324A42</stp>
        <stp>인포맥스 중분류</stp>
        <stp>46311</stp>
        <stp/>
        <tr r="N5857" s="5"/>
      </tp>
      <tp t="s">
        <v>공모지방채</v>
        <stp/>
        <stp>P</stp>
        <stp>0</stp>
        <stp>BND</stp>
        <stp>KR2044011F31</stp>
        <stp>인포맥스 중분류</stp>
        <stp>46311</stp>
        <stp/>
        <tr r="N273" s="5"/>
      </tp>
      <tp t="s">
        <v>회사채(일반)</v>
        <stp/>
        <stp>P</stp>
        <stp>0</stp>
        <stp>BND</stp>
        <stp>KR6064311F40</stp>
        <stp>인포맥스 중분류</stp>
        <stp>46311</stp>
        <stp/>
        <tr r="N5930" s="5"/>
      </tp>
      <tp t="s">
        <v>일반</v>
        <stp/>
        <stp>P</stp>
        <stp>0</stp>
        <stp>BND</stp>
        <stp>KR354412GF29</stp>
        <stp>인포맥스 중분류</stp>
        <stp>46311</stp>
        <stp/>
        <tr r="N2543" s="5"/>
      </tp>
      <tp t="s">
        <v>일반</v>
        <stp/>
        <stp>P</stp>
        <stp>0</stp>
        <stp>BND</stp>
        <stp>KR354413GF28</stp>
        <stp>인포맥스 중분류</stp>
        <stp>46311</stp>
        <stp/>
        <tr r="N2553" s="5"/>
      </tp>
      <tp t="s">
        <v>일반</v>
        <stp/>
        <stp>P</stp>
        <stp>0</stp>
        <stp>BND</stp>
        <stp>KR354418GF23</stp>
        <stp>인포맥스 중분류</stp>
        <stp>46311</stp>
        <stp/>
        <tr r="N2576" s="5"/>
      </tp>
      <tp t="s">
        <v>일반</v>
        <stp/>
        <stp>P</stp>
        <stp>0</stp>
        <stp>BND</stp>
        <stp>KR354602GD39</stp>
        <stp>인포맥스 중분류</stp>
        <stp>46311</stp>
        <stp/>
        <tr r="N2684" s="5"/>
      </tp>
      <tp t="s">
        <v>일반</v>
        <stp/>
        <stp>P</stp>
        <stp>0</stp>
        <stp>BND</stp>
        <stp>KR352302GA39</stp>
        <stp>인포맥스 중분류</stp>
        <stp>46311</stp>
        <stp/>
        <tr r="N2043" s="5"/>
      </tp>
      <tp t="s">
        <v>회사채(일반)</v>
        <stp/>
        <stp>P</stp>
        <stp>0</stp>
        <stp>BND</stp>
        <stp>KR6105561G39</stp>
        <stp>인포맥스 중분류</stp>
        <stp>46311</stp>
        <stp/>
        <tr r="N6542" s="5"/>
      </tp>
      <tp t="s">
        <v>카드</v>
        <stp/>
        <stp>P</stp>
        <stp>0</stp>
        <stp>BND</stp>
        <stp>KR6205493G55</stp>
        <stp>인포맥스 중분류</stp>
        <stp>46316</stp>
        <stp/>
        <tr r="N105" s="1"/>
      </tp>
      <tp t="s">
        <v>은행채</v>
        <stp/>
        <stp>P</stp>
        <stp>0</stp>
        <stp>BND</stp>
        <stp>KR6005282G47</stp>
        <stp>인포맥스 중분류</stp>
        <stp>46311</stp>
        <stp/>
        <tr r="N4045" s="5"/>
      </tp>
      <tp t="s">
        <v>회사채(일반)</v>
        <stp/>
        <stp>P</stp>
        <stp>0</stp>
        <stp>BND</stp>
        <stp>KR6055551G38</stp>
        <stp>인포맥스 중분류</stp>
        <stp>46311</stp>
        <stp/>
        <tr r="N5651" s="5"/>
      </tp>
      <tp t="s">
        <v>회사채(일반)</v>
        <stp/>
        <stp>P</stp>
        <stp>0</stp>
        <stp>BND</stp>
        <stp>KR6056552D38</stp>
        <stp>인포맥스 중분류</stp>
        <stp>46311</stp>
        <stp/>
        <tr r="N5718" s="5"/>
      </tp>
      <tp t="s">
        <v>카드</v>
        <stp/>
        <stp>P</stp>
        <stp>0</stp>
        <stp>BND</stp>
        <stp>KR6174149F78</stp>
        <stp>인포맥스 중분류</stp>
        <stp>46311</stp>
        <stp/>
        <tr r="N6945" s="5"/>
      </tp>
      <tp t="s">
        <v>은행채</v>
        <stp/>
        <stp>P</stp>
        <stp>0</stp>
        <stp>BND</stp>
        <stp>KR310502GG39</stp>
        <stp>인포맥스 중분류</stp>
        <stp>46311</stp>
        <stp/>
        <tr r="N699" s="5"/>
      </tp>
      <tp t="s">
        <v>은행채</v>
        <stp/>
        <stp>P</stp>
        <stp>0</stp>
        <stp>BND</stp>
        <stp>KR310509GG32</stp>
        <stp>인포맥스 중분류</stp>
        <stp>46311</stp>
        <stp/>
        <tr r="N815" s="5"/>
      </tp>
      <tp t="s">
        <v>일반</v>
        <stp/>
        <stp>P</stp>
        <stp>0</stp>
        <stp>BND</stp>
        <stp>KR350107GC38</stp>
        <stp>인포맥스 중분류</stp>
        <stp>46311</stp>
        <stp/>
        <tr r="N1128" s="5"/>
      </tp>
      <tp t="s">
        <v>일반</v>
        <stp/>
        <stp>P</stp>
        <stp>0</stp>
        <stp>BND</stp>
        <stp>KR350108GC37</stp>
        <stp>인포맥스 중분류</stp>
        <stp>46311</stp>
        <stp/>
        <tr r="N1153" s="5"/>
      </tp>
      <tp t="s">
        <v>은행채</v>
        <stp/>
        <stp>P</stp>
        <stp>0</stp>
        <stp>BND</stp>
        <stp>KR310501AG36</stp>
        <stp>인포맥스 중분류</stp>
        <stp>46311</stp>
        <stp/>
        <tr r="N663" s="5"/>
      </tp>
      <tp t="s">
        <v>은행채</v>
        <stp/>
        <stp>P</stp>
        <stp>0</stp>
        <stp>BND</stp>
        <stp>KR310502AG35</stp>
        <stp>인포맥스 중분류</stp>
        <stp>46311</stp>
        <stp/>
        <tr r="N684" s="5"/>
      </tp>
      <tp t="s">
        <v>은행채</v>
        <stp/>
        <stp>P</stp>
        <stp>0</stp>
        <stp>BND</stp>
        <stp>KR310504AG33</stp>
        <stp>인포맥스 중분류</stp>
        <stp>46311</stp>
        <stp/>
        <tr r="N725" s="5"/>
      </tp>
      <tp t="s">
        <v>일반</v>
        <stp/>
        <stp>P</stp>
        <stp>0</stp>
        <stp>BND</stp>
        <stp>KR352501GG32</stp>
        <stp>인포맥스 중분류</stp>
        <stp>46311</stp>
        <stp/>
        <tr r="N2088" s="5"/>
      </tp>
      <tp t="s">
        <v>일반</v>
        <stp/>
        <stp>P</stp>
        <stp>0</stp>
        <stp>BND</stp>
        <stp>KR352502GG31</stp>
        <stp>인포맥스 중분류</stp>
        <stp>46311</stp>
        <stp/>
        <tr r="N2123" s="5"/>
      </tp>
      <tp t="s">
        <v>일반</v>
        <stp/>
        <stp>P</stp>
        <stp>0</stp>
        <stp>BND</stp>
        <stp>KR352503GG30</stp>
        <stp>인포맥스 중분류</stp>
        <stp>46311</stp>
        <stp/>
        <tr r="N2142" s="5"/>
      </tp>
      <tp t="s">
        <v>일반</v>
        <stp/>
        <stp>P</stp>
        <stp>0</stp>
        <stp>BND</stp>
        <stp>KR352701GE32</stp>
        <stp>인포맥스 중분류</stp>
        <stp>46311</stp>
        <stp/>
        <tr r="N2207" s="5"/>
      </tp>
      <tp t="s">
        <v>일반</v>
        <stp/>
        <stp>P</stp>
        <stp>0</stp>
        <stp>BND</stp>
        <stp>KR352702GE31</stp>
        <stp>인포맥스 중분류</stp>
        <stp>46311</stp>
        <stp/>
        <tr r="N2265" s="5"/>
      </tp>
      <tp t="s">
        <v>회사채(일반)</v>
        <stp/>
        <stp>P</stp>
        <stp>0</stp>
        <stp>BND</stp>
        <stp>KR6066574D31</stp>
        <stp>인포맥스 중분류</stp>
        <stp>46311</stp>
        <stp/>
        <tr r="N6182" s="5"/>
      </tp>
      <tp t="s">
        <v>회사채(일반)</v>
        <stp/>
        <stp>P</stp>
        <stp>0</stp>
        <stp>BND</stp>
        <stp>KR6064311F57</stp>
        <stp>인포맥스 중분류</stp>
        <stp>46311</stp>
        <stp/>
        <tr r="N5931" s="5"/>
      </tp>
      <tp t="s">
        <v>일반</v>
        <stp/>
        <stp>P</stp>
        <stp>0</stp>
        <stp>BND</stp>
        <stp>KR356102GC30</stp>
        <stp>인포맥스 중분류</stp>
        <stp>46311</stp>
        <stp/>
        <tr r="N3022" s="5"/>
      </tp>
      <tp t="s">
        <v>카드</v>
        <stp/>
        <stp>P</stp>
        <stp>0</stp>
        <stp>BND</stp>
        <stp>KR6174145F72</stp>
        <stp>인포맥스 중분류</stp>
        <stp>46311</stp>
        <stp/>
        <tr r="N6924" s="5"/>
      </tp>
      <tp t="s">
        <v>회사채(일반)</v>
        <stp/>
        <stp>P</stp>
        <stp>0</stp>
        <stp>BND</stp>
        <stp>KR6175332G55</stp>
        <stp>인포맥스 중분류</stp>
        <stp>46311</stp>
        <stp/>
        <tr r="N6967" s="5"/>
      </tp>
      <tp t="s">
        <v>회사채(일반)</v>
        <stp/>
        <stp>P</stp>
        <stp>0</stp>
        <stp>BND</stp>
        <stp>KR6064312F56</stp>
        <stp>인포맥스 중분류</stp>
        <stp>46311</stp>
        <stp/>
        <tr r="N5951" s="5"/>
      </tp>
      <tp t="s">
        <v>일반</v>
        <stp/>
        <stp>P</stp>
        <stp>0</stp>
        <stp>BND</stp>
        <stp>KR354401GF30</stp>
        <stp>인포맥스 중분류</stp>
        <stp>46311</stp>
        <stp/>
        <tr r="N2472" s="5"/>
      </tp>
      <tp t="s">
        <v>일반</v>
        <stp/>
        <stp>P</stp>
        <stp>0</stp>
        <stp>BND</stp>
        <stp>KR354601GD30</stp>
        <stp>인포맥스 중분류</stp>
        <stp>46311</stp>
        <stp/>
        <tr r="N2638" s="5"/>
      </tp>
      <tp t="s">
        <v>일반</v>
        <stp/>
        <stp>P</stp>
        <stp>0</stp>
        <stp>BND</stp>
        <stp>KR350102GC33</stp>
        <stp>인포맥스 중분류</stp>
        <stp>46311</stp>
        <stp/>
        <tr r="N950" s="5"/>
      </tp>
      <tp t="s">
        <v>일반</v>
        <stp/>
        <stp>P</stp>
        <stp>0</stp>
        <stp>BND</stp>
        <stp>KR350112GC23</stp>
        <stp>인포맥스 중분류</stp>
        <stp>46311</stp>
        <stp/>
        <tr r="N1215" s="5"/>
      </tp>
      <tp t="s">
        <v>일반</v>
        <stp/>
        <stp>P</stp>
        <stp>0</stp>
        <stp>BND</stp>
        <stp>KR350702GE43</stp>
        <stp>인포맥스 중분류</stp>
        <stp>46316</stp>
        <stp/>
        <tr r="N281" s="1"/>
      </tp>
      <tp t="s">
        <v>일반</v>
        <stp/>
        <stp>P</stp>
        <stp>0</stp>
        <stp>BND</stp>
        <stp>KR350708GE39</stp>
        <stp>인포맥스 중분류</stp>
        <stp>46311</stp>
        <stp/>
        <tr r="N1571" s="5"/>
      </tp>
      <tp t="s">
        <v>회사채(일반)</v>
        <stp/>
        <stp>P</stp>
        <stp>0</stp>
        <stp>BND</stp>
        <stp>KR6066572D33</stp>
        <stp>인포맥스 중분류</stp>
        <stp>46311</stp>
        <stp/>
        <tr r="N6169" s="5"/>
      </tp>
      <tp t="s">
        <v>회사채(일반)</v>
        <stp/>
        <stp>P</stp>
        <stp>0</stp>
        <stp>BND</stp>
        <stp>KR6175331G56</stp>
        <stp>인포맥스 중분류</stp>
        <stp>46311</stp>
        <stp/>
        <tr r="N6959" s="5"/>
      </tp>
      <tp t="s">
        <v>일반</v>
        <stp/>
        <stp>P</stp>
        <stp>0</stp>
        <stp>BND</stp>
        <stp>KR356002GB32</stp>
        <stp>인포맥스 중분류</stp>
        <stp>46311</stp>
        <stp/>
        <tr r="N2827" s="5"/>
      </tp>
      <tp t="s">
        <v>카드</v>
        <stp/>
        <stp>P</stp>
        <stp>0</stp>
        <stp>BND</stp>
        <stp>KR6174147F70</stp>
        <stp>인포맥스 중분류</stp>
        <stp>46311</stp>
        <stp/>
        <tr r="N6938" s="5"/>
      </tp>
      <tp t="s">
        <v>회사채(일반)</v>
        <stp/>
        <stp>P</stp>
        <stp>0</stp>
        <stp>BND</stp>
        <stp>KR6066573D32</stp>
        <stp>인포맥스 중분류</stp>
        <stp>46311</stp>
        <stp/>
        <tr r="N6176" s="5"/>
      </tp>
      <tp t="s">
        <v>은행채</v>
        <stp/>
        <stp>P</stp>
        <stp>0</stp>
        <stp>BND</stp>
        <stp>KR310507GG34</stp>
        <stp>인포맥스 중분류</stp>
        <stp>46311</stp>
        <stp/>
        <tr r="N788" s="5"/>
      </tp>
      <tp t="s">
        <v>일반</v>
        <stp/>
        <stp>P</stp>
        <stp>0</stp>
        <stp>BND</stp>
        <stp>KR350701GE36</stp>
        <stp>인포맥스 중분류</stp>
        <stp>46311</stp>
        <stp/>
        <tr r="N1338" s="5"/>
      </tp>
      <tp t="s">
        <v>일반</v>
        <stp/>
        <stp>P</stp>
        <stp>0</stp>
        <stp>BND</stp>
        <stp>KR350702GE35</stp>
        <stp>인포맥스 중분류</stp>
        <stp>46311</stp>
        <stp/>
        <tr r="N1413" s="5"/>
      </tp>
      <tp t="s">
        <v>일반</v>
        <stp/>
        <stp>P</stp>
        <stp>0</stp>
        <stp>BND</stp>
        <stp>KR350703GE34</stp>
        <stp>인포맥스 중분류</stp>
        <stp>46311</stp>
        <stp/>
        <tr r="N1470" s="5"/>
      </tp>
      <tp t="s">
        <v>일반</v>
        <stp/>
        <stp>P</stp>
        <stp>0</stp>
        <stp>BND</stp>
        <stp>KR350704GE33</stp>
        <stp>인포맥스 중분류</stp>
        <stp>46311</stp>
        <stp/>
        <tr r="N1503" s="5"/>
      </tp>
      <tp t="s">
        <v>일반</v>
        <stp/>
        <stp>P</stp>
        <stp>0</stp>
        <stp>BND</stp>
        <stp>KR350705GE32</stp>
        <stp>인포맥스 중분류</stp>
        <stp>46311</stp>
        <stp/>
        <tr r="N1530" s="5"/>
      </tp>
      <tp t="s">
        <v>일반</v>
        <stp/>
        <stp>P</stp>
        <stp>0</stp>
        <stp>BND</stp>
        <stp>KR350706GE31</stp>
        <stp>인포맥스 중분류</stp>
        <stp>46311</stp>
        <stp/>
        <tr r="N1549" s="5"/>
      </tp>
      <tp t="s">
        <v>일반</v>
        <stp/>
        <stp>P</stp>
        <stp>0</stp>
        <stp>BND</stp>
        <stp>KR350707GE30</stp>
        <stp>인포맥스 중분류</stp>
        <stp>46311</stp>
        <stp/>
        <tr r="N1562" s="5"/>
      </tp>
      <tp t="s">
        <v>일반</v>
        <stp/>
        <stp>P</stp>
        <stp>0</stp>
        <stp>BND</stp>
        <stp>KR351602GD35</stp>
        <stp>인포맥스 중분류</stp>
        <stp>46311</stp>
        <stp/>
        <tr r="N1848" s="5"/>
      </tp>
      <tp t="s">
        <v>일반</v>
        <stp/>
        <stp>P</stp>
        <stp>0</stp>
        <stp>BND</stp>
        <stp>KR351603GD34</stp>
        <stp>인포맥스 중분류</stp>
        <stp>46311</stp>
        <stp/>
        <tr r="N1885" s="5"/>
      </tp>
      <tp t="s">
        <v>일반</v>
        <stp/>
        <stp>P</stp>
        <stp>0</stp>
        <stp>BND</stp>
        <stp>KR351605GD32</stp>
        <stp>인포맥스 중분류</stp>
        <stp>46311</stp>
        <stp/>
        <tr r="N1939" s="5"/>
      </tp>
      <tp t="s">
        <v>공모지방채</v>
        <stp/>
        <stp>P</stp>
        <stp>0</stp>
        <stp>BND</stp>
        <stp>KR2044011F23</stp>
        <stp>인포맥스 중분류</stp>
        <stp>46311</stp>
        <stp/>
        <tr r="N272" s="5"/>
      </tp>
      <tp t="s">
        <v>회사채(일반)</v>
        <stp/>
        <stp>P</stp>
        <stp>0</stp>
        <stp>BND</stp>
        <stp>KR6063323A50</stp>
        <stp>인포맥스 중분류</stp>
        <stp>46311</stp>
        <stp/>
        <tr r="N5842" s="5"/>
      </tp>
      <tp t="s">
        <v>지역개발채권</v>
        <stp/>
        <stp>P</stp>
        <stp>0</stp>
        <stp>BND</stp>
        <stp>KR2044022F20</stp>
        <stp>인포맥스 중분류</stp>
        <stp>46311</stp>
        <stp/>
        <tr r="N311" s="5"/>
      </tp>
      <tp t="s">
        <v>국고채권</v>
        <stp/>
        <stp>P</stp>
        <stp>0</stp>
        <stp>BND</stp>
        <stp>KR103501GG62</stp>
        <stp>인포맥스 중분류</stp>
        <stp>46316</stp>
        <stp/>
        <tr r="EJ10" s="1"/>
        <tr r="DV50" s="1"/>
        <tr r="BR9" s="1"/>
        <tr r="CF134" s="1"/>
      </tp>
      <tp t="s">
        <v>국고채권</v>
        <stp/>
        <stp>P</stp>
        <stp>0</stp>
        <stp>BND</stp>
        <stp>KR103503GG60</stp>
        <stp>인포맥스 중분류</stp>
        <stp>46316</stp>
        <stp/>
        <tr r="EJ27" s="1"/>
        <tr r="CF14" s="1"/>
        <tr r="DV42" s="1"/>
        <tr r="BD9" s="1"/>
      </tp>
      <tp t="s">
        <v>회사채(일반)</v>
        <stp/>
        <stp>P</stp>
        <stp>0</stp>
        <stp>BND</stp>
        <stp>KR6004023F11</stp>
        <stp>인포맥스 중분류</stp>
        <stp>46316</stp>
        <stp/>
        <tr r="DV271" s="1"/>
      </tp>
      <tp t="s">
        <v>도시철도채권</v>
        <stp/>
        <stp>P</stp>
        <stp>0</stp>
        <stp>BND</stp>
        <stp>KR2001024C21</stp>
        <stp>인포맥스 중분류</stp>
        <stp>46311</stp>
        <stp/>
        <tr r="N184" s="5"/>
      </tp>
      <tp t="s">
        <v>회사채(일반)</v>
        <stp/>
        <stp>P</stp>
        <stp>0</stp>
        <stp>BND</stp>
        <stp>KR6063322A51</stp>
        <stp>인포맥스 중분류</stp>
        <stp>46311</stp>
        <stp/>
        <tr r="N5806" s="5"/>
      </tp>
      <tp t="s">
        <v>카드</v>
        <stp/>
        <stp>P</stp>
        <stp>0</stp>
        <stp>BND</stp>
        <stp>KR6205497G28</stp>
        <stp>인포맥스 중분류</stp>
        <stp>46311</stp>
        <stp/>
        <tr r="N7096" s="5"/>
      </tp>
      <tp t="s">
        <v>은행채</v>
        <stp/>
        <stp>P</stp>
        <stp>0</stp>
        <stp>BND</stp>
        <stp>KR310509AG38</stp>
        <stp>인포맥스 중분류</stp>
        <stp>46311</stp>
        <stp/>
        <tr r="N805" s="5"/>
      </tp>
      <tp t="s">
        <v>일반</v>
        <stp/>
        <stp>P</stp>
        <stp>0</stp>
        <stp>BND</stp>
        <stp>KR350104GC31</stp>
        <stp>인포맥스 중분류</stp>
        <stp>46311</stp>
        <stp/>
        <tr r="N1028" s="5"/>
      </tp>
      <tp t="s">
        <v>일반</v>
        <stp/>
        <stp>P</stp>
        <stp>0</stp>
        <stp>BND</stp>
        <stp>KR350110GC25</stp>
        <stp>인포맥스 중분류</stp>
        <stp>46311</stp>
        <stp/>
        <tr r="N1196" s="5"/>
      </tp>
      <tp t="s">
        <v>회사채(일반)</v>
        <stp/>
        <stp>P</stp>
        <stp>0</stp>
        <stp>BND</stp>
        <stp>KR6004022F12</stp>
        <stp>인포맥스 중분류</stp>
        <stp>46316</stp>
        <stp/>
        <tr r="CF178" s="1"/>
      </tp>
      <tp t="s">
        <v>회사채(일반)</v>
        <stp/>
        <stp>P</stp>
        <stp>0</stp>
        <stp>BND</stp>
        <stp>KR6063143A74</stp>
        <stp>인포맥스 중분류</stp>
        <stp>46311</stp>
        <stp/>
        <tr r="N5775" s="5"/>
      </tp>
      <tp t="s">
        <v>카드</v>
        <stp/>
        <stp>P</stp>
        <stp>0</stp>
        <stp>BND</stp>
        <stp>KR6174142F75</stp>
        <stp>인포맥스 중분류</stp>
        <stp>46311</stp>
        <stp/>
        <tr r="N6904" s="5"/>
      </tp>
      <tp t="s">
        <v>회사채(일반)</v>
        <stp/>
        <stp>P</stp>
        <stp>0</stp>
        <stp>BND</stp>
        <stp>KR6063262A46</stp>
        <stp>인포맥스 중분류</stp>
        <stp>46311</stp>
        <stp/>
        <tr r="N5776" s="5"/>
      </tp>
      <tp t="s">
        <v>국민주택채권</v>
        <stp/>
        <stp>P</stp>
        <stp>0</stp>
        <stp>BND</stp>
        <stp>KR101501DG10</stp>
        <stp>인포맥스 중분류</stp>
        <stp>46311</stp>
        <stp/>
        <tr r="N50" s="5"/>
      </tp>
      <tp t="s">
        <v>회사채(일반)</v>
        <stp/>
        <stp>P</stp>
        <stp>0</stp>
        <stp>BND</stp>
        <stp>KR6105562G46</stp>
        <stp>인포맥스 중분류</stp>
        <stp>46316</stp>
        <stp/>
        <tr r="CF53" s="1"/>
      </tp>
      <tp t="s">
        <v>은행채</v>
        <stp/>
        <stp>P</stp>
        <stp>0</stp>
        <stp>BND</stp>
        <stp>KR310506AG49</stp>
        <stp>인포맥스 중분류</stp>
        <stp>46311</stp>
        <stp/>
        <tr r="N764" s="5"/>
      </tp>
      <tp t="s">
        <v>은행채</v>
        <stp/>
        <stp>P</stp>
        <stp>0</stp>
        <stp>BND</stp>
        <stp>KR310507AG48</stp>
        <stp>인포맥스 중분류</stp>
        <stp>46311</stp>
        <stp/>
        <tr r="N779" s="5"/>
      </tp>
      <tp t="s">
        <v>은행채</v>
        <stp/>
        <stp>P</stp>
        <stp>0</stp>
        <stp>BND</stp>
        <stp>KR310508AG47</stp>
        <stp>인포맥스 중분류</stp>
        <stp>46311</stp>
        <stp/>
        <tr r="N793" s="5"/>
      </tp>
      <tp t="s">
        <v>은행채</v>
        <stp/>
        <stp>P</stp>
        <stp>0</stp>
        <stp>BND</stp>
        <stp>KR310509AG46</stp>
        <stp>인포맥스 중분류</stp>
        <stp>46311</stp>
        <stp/>
        <tr r="N806" s="5"/>
      </tp>
      <tp t="s">
        <v>일반</v>
        <stp/>
        <stp>P</stp>
        <stp>0</stp>
        <stp>BND</stp>
        <stp>KR352502GG49</stp>
        <stp>인포맥스 중분류</stp>
        <stp>46311</stp>
        <stp/>
        <tr r="N2124" s="5"/>
      </tp>
      <tp t="s">
        <v>일반</v>
        <stp/>
        <stp>P</stp>
        <stp>0</stp>
        <stp>BND</stp>
        <stp>KR352503GG48</stp>
        <stp>인포맥스 중분류</stp>
        <stp>46311</stp>
        <stp/>
        <tr r="N2143" s="5"/>
      </tp>
      <tp t="s">
        <v>회사채(일반)</v>
        <stp/>
        <stp>P</stp>
        <stp>0</stp>
        <stp>BND</stp>
        <stp>KR6105561G39</stp>
        <stp>인포맥스 중분류</stp>
        <stp>46316</stp>
        <stp/>
        <tr r="N34" s="1"/>
      </tp>
      <tp t="s">
        <v>카드</v>
        <stp/>
        <stp>P</stp>
        <stp>0</stp>
        <stp>BND</stp>
        <stp>KR6205493G55</stp>
        <stp>인포맥스 중분류</stp>
        <stp>46311</stp>
        <stp/>
        <tr r="N7066" s="5"/>
      </tp>
      <tp t="s">
        <v>카드</v>
        <stp/>
        <stp>P</stp>
        <stp>0</stp>
        <stp>BND</stp>
        <stp>KR6205494G54</stp>
        <stp>인포맥스 중분류</stp>
        <stp>46311</stp>
        <stp/>
        <tr r="N7078" s="5"/>
      </tp>
      <tp t="s">
        <v>일반</v>
        <stp/>
        <stp>P</stp>
        <stp>0</stp>
        <stp>BND</stp>
        <stp>KR354601GD48</stp>
        <stp>인포맥스 중분류</stp>
        <stp>46311</stp>
        <stp/>
        <tr r="N2639" s="5"/>
      </tp>
      <tp t="s">
        <v>카드</v>
        <stp/>
        <stp>P</stp>
        <stp>0</stp>
        <stp>BND</stp>
        <stp>KR6205491G57</stp>
        <stp>인포맥스 중분류</stp>
        <stp>46311</stp>
        <stp/>
        <tr r="N7041" s="5"/>
      </tp>
      <tp t="s">
        <v>은행채</v>
        <stp/>
        <stp>P</stp>
        <stp>0</stp>
        <stp>BND</stp>
        <stp>KR310515GG59</stp>
        <stp>인포맥스 중분류</stp>
        <stp>46311</stp>
        <stp/>
        <tr r="N865" s="5"/>
      </tp>
      <tp t="s">
        <v>은행채</v>
        <stp/>
        <stp>P</stp>
        <stp>0</stp>
        <stp>BND</stp>
        <stp>KR310519GG55</stp>
        <stp>인포맥스 중분류</stp>
        <stp>46311</stp>
        <stp/>
        <tr r="N887" s="5"/>
      </tp>
      <tp t="s">
        <v>회사채(일반)</v>
        <stp/>
        <stp>P</stp>
        <stp>0</stp>
        <stp>BND</stp>
        <stp>KR6055551G38</stp>
        <stp>인포맥스 중분류</stp>
        <stp>46316</stp>
        <stp/>
        <tr r="N139" s="1"/>
      </tp>
      <tp t="s">
        <v>은행채</v>
        <stp/>
        <stp>P</stp>
        <stp>0</stp>
        <stp>BND</stp>
        <stp>KR310522GG68</stp>
        <stp>인포맥스 중분류</stp>
        <stp>46311</stp>
        <stp/>
        <tr r="N897" s="5"/>
      </tp>
      <tp t="s">
        <v>국민주택채권</v>
        <stp/>
        <stp>P</stp>
        <stp>0</stp>
        <stp>BND</stp>
        <stp>KR101501DG69</stp>
        <stp>인포맥스 중분류</stp>
        <stp>46311</stp>
        <stp/>
        <tr r="N55" s="5"/>
      </tp>
      <tp t="s">
        <v>은행채</v>
        <stp/>
        <stp>P</stp>
        <stp>0</stp>
        <stp>BND</stp>
        <stp>KR310501GG48</stp>
        <stp>인포맥스 중분류</stp>
        <stp>46311</stp>
        <stp/>
        <tr r="N678" s="5"/>
      </tp>
      <tp t="s">
        <v>카드</v>
        <stp/>
        <stp>P</stp>
        <stp>0</stp>
        <stp>BND</stp>
        <stp>KR6205495G53</stp>
        <stp>인포맥스 중분류</stp>
        <stp>46311</stp>
        <stp/>
        <tr r="N7086" s="5"/>
      </tp>
      <tp t="s">
        <v>카드</v>
        <stp/>
        <stp>P</stp>
        <stp>0</stp>
        <stp>BND</stp>
        <stp>KR6205496G52</stp>
        <stp>인포맥스 중분류</stp>
        <stp>46311</stp>
        <stp/>
        <tr r="N7091" s="5"/>
      </tp>
      <tp t="s">
        <v>지방공기업</v>
        <stp/>
        <stp>P</stp>
        <stp>0</stp>
        <stp>BND</stp>
        <stp>KR352401GF42</stp>
        <stp>인포맥스 중분류</stp>
        <stp>46311</stp>
        <stp/>
        <tr r="N2064" s="5"/>
      </tp>
      <tp t="s">
        <v>회사채(일반)</v>
        <stp/>
        <stp>P</stp>
        <stp>0</stp>
        <stp>BND</stp>
        <stp>KR6037712E67</stp>
        <stp>인포맥스 중분류</stp>
        <stp>46311</stp>
        <stp/>
        <tr r="N5554" s="5"/>
      </tp>
      <tp t="s">
        <v>회사채(일반)</v>
        <stp/>
        <stp>P</stp>
        <stp>0</stp>
        <stp>BND</stp>
        <stp>KR6066574D31</stp>
        <stp>인포맥스 중분류</stp>
        <stp>46316</stp>
        <stp/>
        <tr r="N27" s="1"/>
      </tp>
      <tp t="s">
        <v>도시철도채권</v>
        <stp/>
        <stp>P</stp>
        <stp>0</stp>
        <stp>BND</stp>
        <stp>KR2001024C54</stp>
        <stp>인포맥스 중분류</stp>
        <stp>46311</stp>
        <stp/>
        <tr r="N187" s="5"/>
      </tp>
      <tp t="s">
        <v>은행채</v>
        <stp/>
        <stp>P</stp>
        <stp>0</stp>
        <stp>BND</stp>
        <stp>KR6004944F82</stp>
        <stp>인포맥스 중분류</stp>
        <stp>46311</stp>
        <stp/>
        <tr r="N3960" s="5"/>
      </tp>
      <tp t="s">
        <v>기타금융채</v>
        <stp/>
        <stp>P</stp>
        <stp>0</stp>
        <stp>BND</stp>
        <stp>KR6095923G84</stp>
        <stp>인포맥스 중분류</stp>
        <stp>46311</stp>
        <stp/>
        <tr r="N6407" s="5"/>
      </tp>
      <tp t="s">
        <v>일반</v>
        <stp/>
        <stp>P</stp>
        <stp>0</stp>
        <stp>BND</stp>
        <stp>KR356401GF43</stp>
        <stp>인포맥스 중분류</stp>
        <stp>46311</stp>
        <stp/>
        <tr r="N3245" s="5"/>
      </tp>
      <tp t="s">
        <v>일반</v>
        <stp/>
        <stp>P</stp>
        <stp>0</stp>
        <stp>BND</stp>
        <stp>KR354413GF51</stp>
        <stp>인포맥스 중분류</stp>
        <stp>46311</stp>
        <stp/>
        <tr r="N2556" s="5"/>
      </tp>
      <tp t="s">
        <v>회사채(일반)</v>
        <stp/>
        <stp>P</stp>
        <stp>0</stp>
        <stp>BND</stp>
        <stp>KR6000723B65</stp>
        <stp>인포맥스 중분류</stp>
        <stp>46311</stp>
        <stp/>
        <tr r="N3780" s="5"/>
      </tp>
      <tp t="s">
        <v>은행채</v>
        <stp/>
        <stp>P</stp>
        <stp>0</stp>
        <stp>BND</stp>
        <stp>KR6004943F83</stp>
        <stp>인포맥스 중분류</stp>
        <stp>46311</stp>
        <stp/>
        <tr r="N3952" s="5"/>
      </tp>
      <tp t="s">
        <v>기타금융채</v>
        <stp/>
        <stp>P</stp>
        <stp>0</stp>
        <stp>BND</stp>
        <stp>KR6095922G85</stp>
        <stp>인포맥스 중분류</stp>
        <stp>46311</stp>
        <stp/>
        <tr r="N6397" s="5"/>
      </tp>
      <tp t="s">
        <v>은행채</v>
        <stp/>
        <stp>P</stp>
        <stp>0</stp>
        <stp>BND</stp>
        <stp>KR310504AG41</stp>
        <stp>인포맥스 중분류</stp>
        <stp>46311</stp>
        <stp/>
        <tr r="N726" s="5"/>
      </tp>
      <tp t="s">
        <v>은행채</v>
        <stp/>
        <stp>P</stp>
        <stp>0</stp>
        <stp>BND</stp>
        <stp>KR310505AG40</stp>
        <stp>인포맥스 중분류</stp>
        <stp>46311</stp>
        <stp/>
        <tr r="N744" s="5"/>
      </tp>
      <tp t="s">
        <v>일반</v>
        <stp/>
        <stp>P</stp>
        <stp>0</stp>
        <stp>BND</stp>
        <stp>KR354404GF45</stp>
        <stp>인포맥스 중분류</stp>
        <stp>46311</stp>
        <stp/>
        <tr r="N2509" s="5"/>
      </tp>
      <tp t="s">
        <v>일반</v>
        <stp/>
        <stp>P</stp>
        <stp>0</stp>
        <stp>BND</stp>
        <stp>KR352501GG40</stp>
        <stp>인포맥스 중분류</stp>
        <stp>46311</stp>
        <stp/>
        <tr r="N2089" s="5"/>
      </tp>
      <tp t="s">
        <v>지방공기업</v>
        <stp/>
        <stp>P</stp>
        <stp>0</stp>
        <stp>BND</stp>
        <stp>KR353401GF40</stp>
        <stp>인포맥스 중분류</stp>
        <stp>46311</stp>
        <stp/>
        <tr r="N2312" s="5"/>
      </tp>
      <tp t="s">
        <v>은행채</v>
        <stp/>
        <stp>P</stp>
        <stp>0</stp>
        <stp>BND</stp>
        <stp>KR310502GG47</stp>
        <stp>인포맥스 중분류</stp>
        <stp>46311</stp>
        <stp/>
        <tr r="N700" s="5"/>
      </tp>
      <tp t="s">
        <v>은행채</v>
        <stp/>
        <stp>P</stp>
        <stp>0</stp>
        <stp>BND</stp>
        <stp>KR310506GG43</stp>
        <stp>인포맥스 중분류</stp>
        <stp>46311</stp>
        <stp/>
        <tr r="N775" s="5"/>
      </tp>
      <tp t="s">
        <v>일반</v>
        <stp/>
        <stp>P</stp>
        <stp>0</stp>
        <stp>BND</stp>
        <stp>KR350106GC47</stp>
        <stp>인포맥스 중분류</stp>
        <stp>46311</stp>
        <stp/>
        <tr r="N1099" s="5"/>
      </tp>
      <tp t="s">
        <v>일반</v>
        <stp/>
        <stp>P</stp>
        <stp>0</stp>
        <stp>BND</stp>
        <stp>KR350702GE43</stp>
        <stp>인포맥스 중분류</stp>
        <stp>46311</stp>
        <stp/>
        <tr r="N1414" s="5"/>
      </tp>
      <tp t="s">
        <v>일반</v>
        <stp/>
        <stp>P</stp>
        <stp>0</stp>
        <stp>BND</stp>
        <stp>KR351602GD43</stp>
        <stp>인포맥스 중분류</stp>
        <stp>46311</stp>
        <stp/>
        <tr r="N1849" s="5"/>
      </tp>
      <tp t="s">
        <v>회사채(일반)</v>
        <stp/>
        <stp>P</stp>
        <stp>0</stp>
        <stp>BND</stp>
        <stp>KR6204321F24</stp>
        <stp>인포맥스 중분류</stp>
        <stp>46311</stp>
        <stp/>
        <tr r="N7026" s="5"/>
      </tp>
      <tp t="s">
        <v>은행채</v>
        <stp/>
        <stp>P</stp>
        <stp>0</stp>
        <stp>BND</stp>
        <stp>KR6004946F80</stp>
        <stp>인포맥스 중분류</stp>
        <stp>46311</stp>
        <stp/>
        <tr r="N3982" s="5"/>
      </tp>
      <tp t="s">
        <v>기타금융채</v>
        <stp/>
        <stp>P</stp>
        <stp>0</stp>
        <stp>BND</stp>
        <stp>KR6095921G86</stp>
        <stp>인포맥스 중분류</stp>
        <stp>46311</stp>
        <stp/>
        <tr r="N6387" s="5"/>
      </tp>
      <tp t="s">
        <v>일반</v>
        <stp/>
        <stp>P</stp>
        <stp>0</stp>
        <stp>BND</stp>
        <stp>KR356402GF42</stp>
        <stp>인포맥스 중분류</stp>
        <stp>46311</stp>
        <stp/>
        <tr r="N3262" s="5"/>
      </tp>
      <tp t="s">
        <v>은행채</v>
        <stp/>
        <stp>P</stp>
        <stp>0</stp>
        <stp>BND</stp>
        <stp>KR310510GG54</stp>
        <stp>인포맥스 중분류</stp>
        <stp>46311</stp>
        <stp/>
        <tr r="N827" s="5"/>
      </tp>
      <tp t="s">
        <v>은행채</v>
        <stp/>
        <stp>P</stp>
        <stp>0</stp>
        <stp>BND</stp>
        <stp>KR310514GG50</stp>
        <stp>인포맥스 중분류</stp>
        <stp>46311</stp>
        <stp/>
        <tr r="N858" s="5"/>
      </tp>
      <tp t="s">
        <v>은행채</v>
        <stp/>
        <stp>P</stp>
        <stp>0</stp>
        <stp>BND</stp>
        <stp>KR310523GG67</stp>
        <stp>인포맥스 중분류</stp>
        <stp>46311</stp>
        <stp/>
        <tr r="N899" s="5"/>
      </tp>
      <tp t="s">
        <v>기타금융채</v>
        <stp/>
        <stp>P</stp>
        <stp>0</stp>
        <stp>BND</stp>
        <stp>KR6145765G62</stp>
        <stp>인포맥스 중분류</stp>
        <stp>46311</stp>
        <stp/>
        <tr r="N6809" s="5"/>
      </tp>
      <tp t="s">
        <v>은행채</v>
        <stp/>
        <stp>P</stp>
        <stp>0</stp>
        <stp>BND</stp>
        <stp>KR6004945F81</stp>
        <stp>인포맥스 중분류</stp>
        <stp>46311</stp>
        <stp/>
        <tr r="N3972" s="5"/>
      </tp>
      <tp t="s">
        <v>일반</v>
        <stp/>
        <stp>P</stp>
        <stp>0</stp>
        <stp>BND</stp>
        <stp>KR350701GE36</stp>
        <stp>인포맥스 중분류</stp>
        <stp>46316</stp>
        <stp/>
        <tr r="N218" s="1"/>
      </tp>
      <tp t="s">
        <v>국고채권</v>
        <stp/>
        <stp>P</stp>
        <stp>0</stp>
        <stp>BND</stp>
        <stp>KR103501GG62</stp>
        <stp>인포맥스 중분류</stp>
        <stp>46311</stp>
        <stp/>
        <tr r="N81" s="5"/>
      </tp>
      <tp t="s">
        <v>국고채권</v>
        <stp/>
        <stp>P</stp>
        <stp>0</stp>
        <stp>BND</stp>
        <stp>KR103502GG61</stp>
        <stp>인포맥스 중분류</stp>
        <stp>46311</stp>
        <stp/>
        <tr r="N128" s="5"/>
      </tp>
      <tp t="s">
        <v>국고채권</v>
        <stp/>
        <stp>P</stp>
        <stp>0</stp>
        <stp>BND</stp>
        <stp>KR103503GG60</stp>
        <stp>인포맥스 중분류</stp>
        <stp>46311</stp>
        <stp/>
        <tr r="N142" s="5"/>
      </tp>
      <tp t="s">
        <v>일반</v>
        <stp/>
        <stp>P</stp>
        <stp>0</stp>
        <stp>BND</stp>
        <stp>KR350115GC53</stp>
        <stp>인포맥스 중분류</stp>
        <stp>46311</stp>
        <stp/>
        <tr r="N1238" s="5"/>
      </tp>
      <tp t="s">
        <v>일반</v>
        <stp/>
        <stp>P</stp>
        <stp>0</stp>
        <stp>BND</stp>
        <stp>KR350117GC51</stp>
        <stp>인포맥스 중분류</stp>
        <stp>46311</stp>
        <stp/>
        <tr r="N1247" s="5"/>
      </tp>
      <tp t="s">
        <v>회사채(일반)</v>
        <stp/>
        <stp>P</stp>
        <stp>0</stp>
        <stp>BND</stp>
        <stp>KR6004023F11</stp>
        <stp>인포맥스 중분류</stp>
        <stp>46311</stp>
        <stp/>
        <tr r="N3876" s="5"/>
      </tp>
      <tp t="s">
        <v>회사채(일반)</v>
        <stp/>
        <stp>P</stp>
        <stp>0</stp>
        <stp>BND</stp>
        <stp>KR6204322F23</stp>
        <stp>인포맥스 중분류</stp>
        <stp>46311</stp>
        <stp/>
        <tr r="N7029" s="5"/>
      </tp>
      <tp t="s">
        <v>회사채(일반)</v>
        <stp/>
        <stp>P</stp>
        <stp>0</stp>
        <stp>BND</stp>
        <stp>KR6055551G46</stp>
        <stp>인포맥스 중분류</stp>
        <stp>46311</stp>
        <stp/>
        <tr r="N5652" s="5"/>
      </tp>
      <tp t="s">
        <v>은행채</v>
        <stp/>
        <stp>P</stp>
        <stp>0</stp>
        <stp>BND</stp>
        <stp>KR310503AG42</stp>
        <stp>인포맥스 중분류</stp>
        <stp>46311</stp>
        <stp/>
        <tr r="N705" s="5"/>
      </tp>
      <tp t="s">
        <v>일반</v>
        <stp/>
        <stp>P</stp>
        <stp>0</stp>
        <stp>BND</stp>
        <stp>KR354402GF47</stp>
        <stp>인포맥스 중분류</stp>
        <stp>46311</stp>
        <stp/>
        <tr r="N2483" s="5"/>
      </tp>
      <tp t="s">
        <v>일반</v>
        <stp/>
        <stp>P</stp>
        <stp>0</stp>
        <stp>BND</stp>
        <stp>KR354403GF46</stp>
        <stp>인포맥스 중분류</stp>
        <stp>46311</stp>
        <stp/>
        <tr r="N2499" s="5"/>
      </tp>
      <tp t="s">
        <v>일반</v>
        <stp/>
        <stp>P</stp>
        <stp>0</stp>
        <stp>BND</stp>
        <stp>KR352302GA47</stp>
        <stp>인포맥스 중분류</stp>
        <stp>46311</stp>
        <stp/>
        <tr r="N2044" s="5"/>
      </tp>
      <tp t="s">
        <v>은행채</v>
        <stp/>
        <stp>P</stp>
        <stp>0</stp>
        <stp>BND</stp>
        <stp>KR310504GG45</stp>
        <stp>인포맥스 중분류</stp>
        <stp>46311</stp>
        <stp/>
        <tr r="N738" s="5"/>
      </tp>
      <tp t="s">
        <v>은행채</v>
        <stp/>
        <stp>P</stp>
        <stp>0</stp>
        <stp>BND</stp>
        <stp>KR310505GG44</stp>
        <stp>인포맥스 중분류</stp>
        <stp>46311</stp>
        <stp/>
        <tr r="N759" s="5"/>
      </tp>
      <tp t="s">
        <v>일반</v>
        <stp/>
        <stp>P</stp>
        <stp>0</stp>
        <stp>BND</stp>
        <stp>KR351604GD41</stp>
        <stp>인포맥스 중분류</stp>
        <stp>46311</stp>
        <stp/>
        <tr r="N1916" s="5"/>
      </tp>
      <tp t="s">
        <v>회사채(일반)</v>
        <stp/>
        <stp>P</stp>
        <stp>0</stp>
        <stp>BND</stp>
        <stp>KR6105561G47</stp>
        <stp>인포맥스 중분류</stp>
        <stp>46311</stp>
        <stp/>
        <tr r="N6543" s="5"/>
      </tp>
      <tp t="s">
        <v>회사채(일반)</v>
        <stp/>
        <stp>P</stp>
        <stp>0</stp>
        <stp>BND</stp>
        <stp>KR6004022F12</stp>
        <stp>인포맥스 중분류</stp>
        <stp>46311</stp>
        <stp/>
        <tr r="N3867" s="5"/>
      </tp>
      <tp t="s">
        <v>은행채</v>
        <stp/>
        <stp>P</stp>
        <stp>0</stp>
        <stp>BND</stp>
        <stp>KR6004942F84</stp>
        <stp>인포맥스 중분류</stp>
        <stp>46311</stp>
        <stp/>
        <tr r="N3940" s="5"/>
      </tp>
      <tp t="s">
        <v>카드</v>
        <stp/>
        <stp>P</stp>
        <stp>0</stp>
        <stp>BND</stp>
        <stp>KR6174142F75</stp>
        <stp>인포맥스 중분류</stp>
        <stp>46316</stp>
        <stp/>
        <tr r="N170" s="1"/>
      </tp>
      <tp t="s">
        <v>기타금융채</v>
        <stp/>
        <stp>P</stp>
        <stp>0</stp>
        <stp>BND</stp>
        <stp>KR6214344F26</stp>
        <stp>인포맥스 중분류</stp>
        <stp>46311</stp>
        <stp/>
        <tr r="N7120" s="5"/>
      </tp>
      <tp t="s">
        <v>회사채(일반)</v>
        <stp/>
        <stp>P</stp>
        <stp>0</stp>
        <stp>BND</stp>
        <stp>KR6055552G45</stp>
        <stp>인포맥스 중분류</stp>
        <stp>46311</stp>
        <stp/>
        <tr r="N5696" s="5"/>
      </tp>
      <tp t="s">
        <v>일반</v>
        <stp/>
        <stp>P</stp>
        <stp>0</stp>
        <stp>BND</stp>
        <stp>KR354414GF50</stp>
        <stp>인포맥스 중분류</stp>
        <stp>46311</stp>
        <stp/>
        <tr r="N2566" s="5"/>
      </tp>
      <tp t="s">
        <v>은행채</v>
        <stp/>
        <stp>P</stp>
        <stp>0</stp>
        <stp>BND</stp>
        <stp>KR310517GG57</stp>
        <stp>인포맥스 중분류</stp>
        <stp>46311</stp>
        <stp/>
        <tr r="N877" s="5"/>
      </tp>
      <tp t="s">
        <v>일반</v>
        <stp/>
        <stp>P</stp>
        <stp>0</stp>
        <stp>BND</stp>
        <stp>KR350112GC56</stp>
        <stp>인포맥스 중분류</stp>
        <stp>46311</stp>
        <stp/>
        <tr r="N1217" s="5"/>
      </tp>
      <tp t="s">
        <v>회사채(일반)</v>
        <stp/>
        <stp>P</stp>
        <stp>0</stp>
        <stp>BND</stp>
        <stp>KR6004021F13</stp>
        <stp>인포맥스 중분류</stp>
        <stp>46311</stp>
        <stp/>
        <tr r="N3860" s="5"/>
      </tp>
      <tp t="s">
        <v>은행채</v>
        <stp/>
        <stp>P</stp>
        <stp>0</stp>
        <stp>BND</stp>
        <stp>KR6004941F85</stp>
        <stp>인포맥스 중분류</stp>
        <stp>46311</stp>
        <stp/>
        <tr r="N3921" s="5"/>
      </tp>
      <tp t="s">
        <v>회사채(일반)</v>
        <stp/>
        <stp>P</stp>
        <stp>0</stp>
        <stp>BND</stp>
        <stp>KR6000273B36</stp>
        <stp>인포맥스 중분류</stp>
        <stp>46311</stp>
        <stp/>
        <tr r="N3759" s="5"/>
      </tp>
      <tp t="s">
        <v>은행채</v>
        <stp/>
        <stp>P</stp>
        <stp>0</stp>
        <stp>BND</stp>
        <stp>KR6005282G39</stp>
        <stp>인포맥스 중분류</stp>
        <stp>46311</stp>
        <stp/>
        <tr r="N4044" s="5"/>
      </tp>
      <tp t="s">
        <v>회사채(일반)</v>
        <stp/>
        <stp>P</stp>
        <stp>0</stp>
        <stp>BND</stp>
        <stp>KR6105562G46</stp>
        <stp>인포맥스 중분류</stp>
        <stp>46311</stp>
        <stp/>
        <tr r="N6557" s="5"/>
      </tp>
      <tp t="s">
        <v>기타금융채</v>
        <stp/>
        <stp>P</stp>
        <stp>0</stp>
        <stp>BND</stp>
        <stp>KR6214343F27</stp>
        <stp>인포맥스 중분류</stp>
        <stp>46311</stp>
        <stp/>
        <tr r="N7118" s="5"/>
      </tp>
      <tp t="s">
        <v>지역개발채권</v>
        <stp/>
        <stp>P</stp>
        <stp>0</stp>
        <stp>BND</stp>
        <stp>KR2044022F53</stp>
        <stp>인포맥스 중분류</stp>
        <stp>46311</stp>
        <stp/>
        <tr r="N314" s="5"/>
      </tp>
      <tp t="s">
        <v>기타금융채</v>
        <stp/>
        <stp>P</stp>
        <stp>0</stp>
        <stp>BND</stp>
        <stp>KR6095924G83</stp>
        <stp>인포맥스 중분류</stp>
        <stp>46311</stp>
        <stp/>
        <tr r="N6415" s="5"/>
      </tp>
      <tp t="s">
        <v>은행채</v>
        <stp/>
        <stp>P</stp>
        <stp>0</stp>
        <stp>BND</stp>
        <stp>KR310507GG59</stp>
        <stp>인포맥스 중분류</stp>
        <stp>46311</stp>
        <stp/>
        <tr r="N789" s="5"/>
      </tp>
      <tp t="s">
        <v>은행채</v>
        <stp/>
        <stp>P</stp>
        <stp>0</stp>
        <stp>BND</stp>
        <stp>KR310509GG57</stp>
        <stp>인포맥스 중분류</stp>
        <stp>46311</stp>
        <stp/>
        <tr r="N816" s="5"/>
      </tp>
      <tp t="s">
        <v>카드</v>
        <stp/>
        <stp>P</stp>
        <stp>0</stp>
        <stp>BND</stp>
        <stp>KR6205497G44</stp>
        <stp>인포맥스 중분류</stp>
        <stp>46311</stp>
        <stp/>
        <tr r="N7097" s="5"/>
      </tp>
      <tp t="s">
        <v>회사채(일반)</v>
        <stp/>
        <stp>P</stp>
        <stp>0</stp>
        <stp>BND</stp>
        <stp>KR6005942G98</stp>
        <stp>인포맥스 중분류</stp>
        <stp>46311</stp>
        <stp/>
        <tr r="N4086" s="5"/>
      </tp>
      <tp t="s">
        <v>은행채</v>
        <stp/>
        <stp>P</stp>
        <stp>0</stp>
        <stp>BND</stp>
        <stp>KR6004946F98</stp>
        <stp>인포맥스 중분류</stp>
        <stp>46311</stp>
        <stp/>
        <tr r="N3983" s="5"/>
      </tp>
      <tp t="s">
        <v>은행채</v>
        <stp/>
        <stp>P</stp>
        <stp>0</stp>
        <stp>BND</stp>
        <stp>KR310504AG58</stp>
        <stp>인포맥스 중분류</stp>
        <stp>46311</stp>
        <stp/>
        <tr r="N727" s="5"/>
      </tp>
      <tp t="s">
        <v>일반</v>
        <stp/>
        <stp>P</stp>
        <stp>0</stp>
        <stp>BND</stp>
        <stp>KR350109GC51</stp>
        <stp>인포맥스 중분류</stp>
        <stp>46311</stp>
        <stp/>
        <tr r="N1175" s="5"/>
      </tp>
      <tp t="s">
        <v>회사채(일반)</v>
        <stp/>
        <stp>P</stp>
        <stp>0</stp>
        <stp>BND</stp>
        <stp>KR6005941G99</stp>
        <stp>인포맥스 중분류</stp>
        <stp>46311</stp>
        <stp/>
        <tr r="N4075" s="5"/>
      </tp>
      <tp t="s">
        <v>은행채</v>
        <stp/>
        <stp>P</stp>
        <stp>0</stp>
        <stp>BND</stp>
        <stp>KR6004945F99</stp>
        <stp>인포맥스 중분류</stp>
        <stp>46311</stp>
        <stp/>
        <tr r="N3973" s="5"/>
      </tp>
      <tp t="s">
        <v>카드</v>
        <stp/>
        <stp>P</stp>
        <stp>0</stp>
        <stp>BND</stp>
        <stp>KR6174142F18</stp>
        <stp>인포맥스 중분류</stp>
        <stp>46311</stp>
        <stp/>
        <tr r="N6902" s="5"/>
      </tp>
      <tp t="s">
        <v>카드</v>
        <stp/>
        <stp>P</stp>
        <stp>0</stp>
        <stp>BND</stp>
        <stp>KR6205495G46</stp>
        <stp>인포맥스 중분류</stp>
        <stp>46311</stp>
        <stp/>
        <tr r="N7085" s="5"/>
      </tp>
      <tp t="s">
        <v>은행채</v>
        <stp/>
        <stp>P</stp>
        <stp>0</stp>
        <stp>BND</stp>
        <stp>KR6005281G22</stp>
        <stp>인포맥스 중분류</stp>
        <stp>46311</stp>
        <stp/>
        <tr r="N4037" s="5"/>
      </tp>
      <tp t="s">
        <v>은행채</v>
        <stp/>
        <stp>P</stp>
        <stp>0</stp>
        <stp>BND</stp>
        <stp>KR310503AG59</stp>
        <stp>인포맥스 중분류</stp>
        <stp>46311</stp>
        <stp/>
        <tr r="N706" s="5"/>
      </tp>
      <tp t="s">
        <v>카드</v>
        <stp/>
        <stp>P</stp>
        <stp>0</stp>
        <stp>BND</stp>
        <stp>KR6205491G40</stp>
        <stp>인포맥스 중분류</stp>
        <stp>46311</stp>
        <stp/>
        <tr r="N7040" s="5"/>
      </tp>
      <tp t="s">
        <v>회사채(일반)</v>
        <stp/>
        <stp>P</stp>
        <stp>0</stp>
        <stp>BND</stp>
        <stp>KR6001123C19</stp>
        <stp>인포맥스 중분류</stp>
        <stp>46311</stp>
        <stp/>
        <tr r="N3791" s="5"/>
      </tp>
      <tp t="s">
        <v>일반</v>
        <stp/>
        <stp>P</stp>
        <stp>0</stp>
        <stp>BND</stp>
        <stp>KR351604GD58</stp>
        <stp>인포맥스 중분류</stp>
        <stp>46311</stp>
        <stp/>
        <tr r="N1917" s="5"/>
      </tp>
      <tp t="s">
        <v>카드</v>
        <stp/>
        <stp>P</stp>
        <stp>0</stp>
        <stp>BND</stp>
        <stp>KR6065903G99</stp>
        <stp>인포맥스 중분류</stp>
        <stp>46311</stp>
        <stp/>
        <tr r="N6038" s="5"/>
      </tp>
      <tp t="s">
        <v>국민주택채권</v>
        <stp/>
        <stp>P</stp>
        <stp>0</stp>
        <stp>BND</stp>
        <stp>KR101501DG77</stp>
        <stp>인포맥스 중분류</stp>
        <stp>46311</stp>
        <stp/>
        <tr r="N56" s="5"/>
      </tp>
      <tp t="s">
        <v>은행채</v>
        <stp/>
        <stp>P</stp>
        <stp>0</stp>
        <stp>BND</stp>
        <stp>KR310510GG47</stp>
        <stp>인포맥스 중분류</stp>
        <stp>46311</stp>
        <stp/>
        <tr r="N826" s="5"/>
      </tp>
      <tp t="s">
        <v>은행채</v>
        <stp/>
        <stp>P</stp>
        <stp>0</stp>
        <stp>BND</stp>
        <stp>KR600494FF92</stp>
        <stp>인포맥스 중분류</stp>
        <stp>46311</stp>
        <stp/>
        <tr r="N4012" s="5"/>
      </tp>
      <tp t="s">
        <v>회사채(일반)</v>
        <stp/>
        <stp>P</stp>
        <stp>0</stp>
        <stp>BND</stp>
        <stp>KR6004171F11</stp>
        <stp>인포맥스 중분류</stp>
        <stp>46311</stp>
        <stp/>
        <tr r="N3898" s="5"/>
      </tp>
      <tp t="s">
        <v>카드</v>
        <stp/>
        <stp>P</stp>
        <stp>0</stp>
        <stp>BND</stp>
        <stp>KR6174147F13</stp>
        <stp>인포맥스 중분류</stp>
        <stp>46311</stp>
        <stp/>
        <tr r="N6936" s="5"/>
      </tp>
      <tp t="s">
        <v>은행채</v>
        <stp/>
        <stp>P</stp>
        <stp>0</stp>
        <stp>BND</stp>
        <stp>KR6004942F92</stp>
        <stp>인포맥스 중분류</stp>
        <stp>46311</stp>
        <stp/>
        <tr r="N3941" s="5"/>
      </tp>
      <tp t="s">
        <v>은행채</v>
        <stp/>
        <stp>P</stp>
        <stp>0</stp>
        <stp>BND</stp>
        <stp>KR600494EF93</stp>
        <stp>인포맥스 중분류</stp>
        <stp>46311</stp>
        <stp/>
        <tr r="N4011" s="5"/>
      </tp>
      <tp t="s">
        <v>은행채</v>
        <stp/>
        <stp>P</stp>
        <stp>0</stp>
        <stp>BND</stp>
        <stp>KR310502GG54</stp>
        <stp>인포맥스 중분류</stp>
        <stp>46311</stp>
        <stp/>
        <tr r="N701" s="5"/>
      </tp>
      <tp t="s">
        <v>일반</v>
        <stp/>
        <stp>P</stp>
        <stp>0</stp>
        <stp>BND</stp>
        <stp>KR350702GE50</stp>
        <stp>인포맥스 중분류</stp>
        <stp>46311</stp>
        <stp/>
        <tr r="N1415" s="5"/>
      </tp>
      <tp t="s">
        <v>일반</v>
        <stp/>
        <stp>P</stp>
        <stp>0</stp>
        <stp>BND</stp>
        <stp>KR351602GD50</stp>
        <stp>인포맥스 중분류</stp>
        <stp>46311</stp>
        <stp/>
        <tr r="N1850" s="5"/>
      </tp>
      <tp t="s">
        <v>은행채</v>
        <stp/>
        <stp>P</stp>
        <stp>0</stp>
        <stp>BND</stp>
        <stp>KR6004941F93</stp>
        <stp>인포맥스 중분류</stp>
        <stp>46311</stp>
        <stp/>
        <tr r="N3922" s="5"/>
      </tp>
      <tp t="s">
        <v>회사채(일반)</v>
        <stp/>
        <stp>P</stp>
        <stp>0</stp>
        <stp>BND</stp>
        <stp>KR6004172F10</stp>
        <stp>인포맥스 중분류</stp>
        <stp>46311</stp>
        <stp/>
        <tr r="N3902" s="5"/>
      </tp>
      <tp t="s">
        <v>일반</v>
        <stp/>
        <stp>P</stp>
        <stp>0</stp>
        <stp>BND</stp>
        <stp>KR356401GF50</stp>
        <stp>인포맥스 중분류</stp>
        <stp>46311</stp>
        <stp/>
        <tr r="N3246" s="5"/>
      </tp>
      <tp t="s">
        <v>일반</v>
        <stp/>
        <stp>P</stp>
        <stp>0</stp>
        <stp>BND</stp>
        <stp>KR350108GC29</stp>
        <stp>인포맥스 중분류</stp>
        <stp>46316</stp>
        <stp/>
        <tr r="N337" s="1"/>
      </tp>
      <tp t="s">
        <v>회사채(일반)</v>
        <stp/>
        <stp>P</stp>
        <stp>0</stp>
        <stp>BND</stp>
        <stp>KR6105562G53</stp>
        <stp>인포맥스 중분류</stp>
        <stp>46311</stp>
        <stp/>
        <tr r="N6558" s="5"/>
      </tp>
      <tp t="s">
        <v>은행채</v>
        <stp/>
        <stp>P</stp>
        <stp>0</stp>
        <stp>BND</stp>
        <stp>KR6004944F90</stp>
        <stp>인포맥스 중분류</stp>
        <stp>46311</stp>
        <stp/>
        <tr r="N3961" s="5"/>
      </tp>
      <tp t="s">
        <v>회사채(일반)</v>
        <stp/>
        <stp>P</stp>
        <stp>0</stp>
        <stp>BND</stp>
        <stp>KR6063622A66</stp>
        <stp>인포맥스 중분류</stp>
        <stp>46311</stp>
        <stp/>
        <tr r="N5889" s="5"/>
      </tp>
      <tp t="s">
        <v>지역개발채권</v>
        <stp/>
        <stp>P</stp>
        <stp>0</stp>
        <stp>BND</stp>
        <stp>KR2044022F46</stp>
        <stp>인포맥스 중분류</stp>
        <stp>46311</stp>
        <stp/>
        <tr r="N313" s="5"/>
      </tp>
      <tp t="s">
        <v>카드</v>
        <stp/>
        <stp>P</stp>
        <stp>0</stp>
        <stp>BND</stp>
        <stp>KR6065908G94</stp>
        <stp>인포맥스 중분류</stp>
        <stp>46311</stp>
        <stp/>
        <tr r="N6086" s="5"/>
      </tp>
      <tp t="s">
        <v>일반</v>
        <stp/>
        <stp>P</stp>
        <stp>0</stp>
        <stp>BND</stp>
        <stp>KR354403GF53</stp>
        <stp>인포맥스 중분류</stp>
        <stp>46311</stp>
        <stp/>
        <tr r="N2500" s="5"/>
      </tp>
      <tp t="s">
        <v>은행채</v>
        <stp/>
        <stp>P</stp>
        <stp>0</stp>
        <stp>BND</stp>
        <stp>KR310505GG51</stp>
        <stp>인포맥스 중분류</stp>
        <stp>46311</stp>
        <stp/>
        <tr r="N760" s="5"/>
      </tp>
      <tp t="s">
        <v>일반</v>
        <stp/>
        <stp>P</stp>
        <stp>0</stp>
        <stp>BND</stp>
        <stp>KR350701GE51</stp>
        <stp>인포맥스 중분류</stp>
        <stp>46311</stp>
        <stp/>
        <tr r="N1339" s="5"/>
      </tp>
      <tp t="s">
        <v>회사채(일반)</v>
        <stp/>
        <stp>P</stp>
        <stp>0</stp>
        <stp>BND</stp>
        <stp>KR6105563G52</stp>
        <stp>인포맥스 중분류</stp>
        <stp>46311</stp>
        <stp/>
        <tr r="N6567" s="5"/>
      </tp>
      <tp t="s">
        <v>도시철도채권</v>
        <stp/>
        <stp>P</stp>
        <stp>0</stp>
        <stp>BND</stp>
        <stp>KR2001024C47</stp>
        <stp>인포맥스 중분류</stp>
        <stp>46311</stp>
        <stp/>
        <tr r="N186" s="5"/>
      </tp>
      <tp t="s">
        <v>은행채</v>
        <stp/>
        <stp>P</stp>
        <stp>0</stp>
        <stp>BND</stp>
        <stp>KR310510AG43</stp>
        <stp>인포맥스 중분류</stp>
        <stp>46311</stp>
        <stp/>
        <tr r="N817" s="5"/>
      </tp>
      <tp t="s">
        <v>은행채</v>
        <stp/>
        <stp>P</stp>
        <stp>0</stp>
        <stp>BND</stp>
        <stp>KR310511AG42</stp>
        <stp>인포맥스 중분류</stp>
        <stp>46311</stp>
        <stp/>
        <tr r="N830" s="5"/>
      </tp>
      <tp t="s">
        <v>은행채</v>
        <stp/>
        <stp>P</stp>
        <stp>0</stp>
        <stp>BND</stp>
        <stp>KR310512AG41</stp>
        <stp>인포맥스 중분류</stp>
        <stp>46311</stp>
        <stp/>
        <tr r="N836" s="5"/>
      </tp>
      <tp t="s">
        <v>은행채</v>
        <stp/>
        <stp>P</stp>
        <stp>0</stp>
        <stp>BND</stp>
        <stp>KR310513AG40</stp>
        <stp>인포맥스 중분류</stp>
        <stp>46311</stp>
        <stp/>
        <tr r="N846" s="5"/>
      </tp>
      <tp t="s">
        <v>일반</v>
        <stp/>
        <stp>P</stp>
        <stp>0</stp>
        <stp>BND</stp>
        <stp>KR356102GC55</stp>
        <stp>인포맥스 중분류</stp>
        <stp>46311</stp>
        <stp/>
        <tr r="N3023" s="5"/>
      </tp>
      <tp t="s">
        <v>일반</v>
        <stp/>
        <stp>P</stp>
        <stp>0</stp>
        <stp>BND</stp>
        <stp>KR356103GC54</stp>
        <stp>인포맥스 중분류</stp>
        <stp>46311</stp>
        <stp/>
        <tr r="N3075" s="5"/>
      </tp>
      <tp t="s">
        <v>일반</v>
        <stp/>
        <stp>P</stp>
        <stp>0</stp>
        <stp>BND</stp>
        <stp>KR357501GG56</stp>
        <stp>인포맥스 중분류</stp>
        <stp>46311</stp>
        <stp/>
        <tr r="N3305" s="5"/>
      </tp>
      <tp t="s">
        <v>일반</v>
        <stp/>
        <stp>P</stp>
        <stp>0</stp>
        <stp>BND</stp>
        <stp>KR357502GG55</stp>
        <stp>인포맥스 중분류</stp>
        <stp>46311</stp>
        <stp/>
        <tr r="N3308" s="5"/>
      </tp>
      <tp t="s">
        <v>일반</v>
        <stp/>
        <stp>P</stp>
        <stp>0</stp>
        <stp>BND</stp>
        <stp>KR354413GF44</stp>
        <stp>인포맥스 중분류</stp>
        <stp>46311</stp>
        <stp/>
        <tr r="N2555" s="5"/>
      </tp>
      <tp t="s">
        <v>일반</v>
        <stp/>
        <stp>P</stp>
        <stp>0</stp>
        <stp>BND</stp>
        <stp>KR354414GF43</stp>
        <stp>인포맥스 중분류</stp>
        <stp>46311</stp>
        <stp/>
        <tr r="N2565" s="5"/>
      </tp>
      <tp t="s">
        <v>은행채</v>
        <stp/>
        <stp>P</stp>
        <stp>0</stp>
        <stp>BND</stp>
        <stp>KR600494BF96</stp>
        <stp>인포맥스 중분류</stp>
        <stp>46311</stp>
        <stp/>
        <tr r="N4005" s="5"/>
      </tp>
      <tp t="s">
        <v>기타금융채</v>
        <stp/>
        <stp>P</stp>
        <stp>0</stp>
        <stp>BND</stp>
        <stp>KR6214342F44</stp>
        <stp>인포맥스 중분류</stp>
        <stp>46316</stp>
        <stp/>
        <tr r="CT73" s="1"/>
      </tp>
      <tp t="s">
        <v>회사채(일반)</v>
        <stp/>
        <stp>P</stp>
        <stp>0</stp>
        <stp>BND</stp>
        <stp>KR6001122C10</stp>
        <stp>인포맥스 중분류</stp>
        <stp>46311</stp>
        <stp/>
        <tr r="N3789" s="5"/>
      </tp>
      <tp t="s">
        <v>회사채(일반)</v>
        <stp/>
        <stp>P</stp>
        <stp>0</stp>
        <stp>BND</stp>
        <stp>KR6175332G30</stp>
        <stp>인포맥스 중분류</stp>
        <stp>46311</stp>
        <stp/>
        <tr r="N6966" s="5"/>
      </tp>
      <tp t="s">
        <v>회사채(일반)</v>
        <stp/>
        <stp>P</stp>
        <stp>0</stp>
        <stp>BND</stp>
        <stp>KR6267252E25</stp>
        <stp>인포맥스 중분류</stp>
        <stp>46311</stp>
        <stp/>
        <tr r="N7130" s="5"/>
      </tp>
      <tp t="s">
        <v>은행채</v>
        <stp/>
        <stp>P</stp>
        <stp>0</stp>
        <stp>BND</stp>
        <stp>KR310502AG50</stp>
        <stp>인포맥스 중분류</stp>
        <stp>46311</stp>
        <stp/>
        <tr r="N685" s="5"/>
      </tp>
      <tp t="s">
        <v>은행채</v>
        <stp/>
        <stp>P</stp>
        <stp>0</stp>
        <stp>BND</stp>
        <stp>KR310507AG55</stp>
        <stp>인포맥스 중분류</stp>
        <stp>46311</stp>
        <stp/>
        <tr r="N780" s="5"/>
      </tp>
      <tp t="s">
        <v>일반</v>
        <stp/>
        <stp>P</stp>
        <stp>0</stp>
        <stp>BND</stp>
        <stp>KR354404GF52</stp>
        <stp>인포맥스 중분류</stp>
        <stp>46311</stp>
        <stp/>
        <tr r="N2510" s="5"/>
      </tp>
      <tp t="s">
        <v>일반</v>
        <stp/>
        <stp>P</stp>
        <stp>0</stp>
        <stp>BND</stp>
        <stp>KR354602GD54</stp>
        <stp>인포맥스 중분류</stp>
        <stp>46311</stp>
        <stp/>
        <tr r="N2685" s="5"/>
      </tp>
      <tp t="s">
        <v>일반</v>
        <stp/>
        <stp>P</stp>
        <stp>0</stp>
        <stp>BND</stp>
        <stp>KR352501GG57</stp>
        <stp>인포맥스 중분류</stp>
        <stp>46311</stp>
        <stp/>
        <tr r="N2090" s="5"/>
      </tp>
      <tp t="s">
        <v>일반</v>
        <stp/>
        <stp>P</stp>
        <stp>0</stp>
        <stp>BND</stp>
        <stp>KR352701GE57</stp>
        <stp>인포맥스 중분류</stp>
        <stp>46311</stp>
        <stp/>
        <tr r="N2208" s="5"/>
      </tp>
      <tp t="s">
        <v>카드</v>
        <stp/>
        <stp>P</stp>
        <stp>0</stp>
        <stp>BND</stp>
        <stp>KR6174144F16</stp>
        <stp>인포맥스 중분류</stp>
        <stp>46311</stp>
        <stp/>
        <tr r="N6917" s="5"/>
      </tp>
      <tp t="s">
        <v>카드</v>
        <stp/>
        <stp>P</stp>
        <stp>0</stp>
        <stp>BND</stp>
        <stp>KR6205493G48</stp>
        <stp>인포맥스 중분류</stp>
        <stp>46311</stp>
        <stp/>
        <tr r="N7065" s="5"/>
      </tp>
      <tp t="s">
        <v>회사채(일반)</v>
        <stp/>
        <stp>P</stp>
        <stp>0</stp>
        <stp>BND</stp>
        <stp>KR6267253E24</stp>
        <stp>인포맥스 중분류</stp>
        <stp>46311</stp>
        <stp/>
        <tr r="N7135" s="5"/>
      </tp>
      <tp t="s">
        <v>은행채</v>
        <stp/>
        <stp>P</stp>
        <stp>0</stp>
        <stp>BND</stp>
        <stp>KR6004947F97</stp>
        <stp>인포맥스 중분류</stp>
        <stp>46311</stp>
        <stp/>
        <tr r="N3989" s="5"/>
      </tp>
      <tp t="s">
        <v>회사채(일반)</v>
        <stp/>
        <stp>P</stp>
        <stp>0</stp>
        <stp>BND</stp>
        <stp>KR6175331G31</stp>
        <stp>인포맥스 중분류</stp>
        <stp>46311</stp>
        <stp/>
        <tr r="N6958" s="5"/>
      </tp>
      <tp t="s">
        <v>카드</v>
        <stp/>
        <stp>P</stp>
        <stp>0</stp>
        <stp>BND</stp>
        <stp>KR6065909G93</stp>
        <stp>인포맥스 중분류</stp>
        <stp>46311</stp>
        <stp/>
        <tr r="N6091" s="5"/>
      </tp>
      <tp t="s">
        <v>은행채</v>
        <stp/>
        <stp>P</stp>
        <stp>0</stp>
        <stp>BND</stp>
        <stp>KR600494DF94</stp>
        <stp>인포맥스 중분류</stp>
        <stp>46311</stp>
        <stp/>
        <tr r="N4009" s="5"/>
      </tp>
      <tp t="s">
        <v>기타금융채</v>
        <stp/>
        <stp>P</stp>
        <stp>0</stp>
        <stp>BND</stp>
        <stp>KR6095923G92</stp>
        <stp>인포맥스 중분류</stp>
        <stp>46311</stp>
        <stp/>
        <tr r="N6408" s="5"/>
      </tp>
      <tp t="s">
        <v>은행채</v>
        <stp/>
        <stp>P</stp>
        <stp>0</stp>
        <stp>BND</stp>
        <stp>KR310501AG51</stp>
        <stp>인포맥스 중분류</stp>
        <stp>46311</stp>
        <stp/>
        <tr r="N664" s="5"/>
      </tp>
      <tp t="s">
        <v>일반</v>
        <stp/>
        <stp>P</stp>
        <stp>0</stp>
        <stp>BND</stp>
        <stp>KR354401GF55</stp>
        <stp>인포맥스 중분류</stp>
        <stp>46311</stp>
        <stp/>
        <tr r="N2473" s="5"/>
      </tp>
      <tp t="s">
        <v>일반</v>
        <stp/>
        <stp>P</stp>
        <stp>0</stp>
        <stp>BND</stp>
        <stp>KR354601GD55</stp>
        <stp>인포맥스 중분류</stp>
        <stp>46311</stp>
        <stp/>
        <tr r="N2640" s="5"/>
      </tp>
      <tp t="s">
        <v>은행채</v>
        <stp/>
        <stp>P</stp>
        <stp>0</stp>
        <stp>BND</stp>
        <stp>KR600494CF95</stp>
        <stp>인포맥스 중분류</stp>
        <stp>46311</stp>
        <stp/>
        <tr r="N4007" s="5"/>
      </tp>
      <tp t="s">
        <v>일반</v>
        <stp/>
        <stp>P</stp>
        <stp>0</stp>
        <stp>BND</stp>
        <stp>KR352502GG56</stp>
        <stp>인포맥스 중분류</stp>
        <stp>46311</stp>
        <stp/>
        <tr r="N2125" s="5"/>
      </tp>
      <tp t="s">
        <v>일반</v>
        <stp/>
        <stp>P</stp>
        <stp>0</stp>
        <stp>BND</stp>
        <stp>KR352702GE56</stp>
        <stp>인포맥스 중분류</stp>
        <stp>46311</stp>
        <stp/>
        <tr r="N2266" s="5"/>
      </tp>
      <tp t="s">
        <v>카드</v>
        <stp/>
        <stp>P</stp>
        <stp>0</stp>
        <stp>BND</stp>
        <stp>KR6174146F14</stp>
        <stp>인포맥스 중분류</stp>
        <stp>46311</stp>
        <stp/>
        <tr r="N6929" s="5"/>
      </tp>
      <tp t="s">
        <v>은행채</v>
        <stp/>
        <stp>P</stp>
        <stp>0</stp>
        <stp>BND</stp>
        <stp>KR6005284G29</stp>
        <stp>인포맥스 중분류</stp>
        <stp>46311</stp>
        <stp/>
        <tr r="N4050" s="5"/>
      </tp>
      <tp t="s">
        <v>은행채</v>
        <stp/>
        <stp>P</stp>
        <stp>0</stp>
        <stp>BND</stp>
        <stp>KR6004949F95</stp>
        <stp>인포맥스 중분류</stp>
        <stp>46311</stp>
        <stp/>
        <tr r="N4000" s="5"/>
      </tp>
      <tp t="s">
        <v>기타금융채</v>
        <stp/>
        <stp>P</stp>
        <stp>0</stp>
        <stp>BND</stp>
        <stp>KR6095922G93</stp>
        <stp>인포맥스 중분류</stp>
        <stp>46311</stp>
        <stp/>
        <tr r="N6398" s="5"/>
      </tp>
      <tp t="s">
        <v>은행채</v>
        <stp/>
        <stp>P</stp>
        <stp>0</stp>
        <stp>BND</stp>
        <stp>KR310506GG68</stp>
        <stp>인포맥스 중분류</stp>
        <stp>46311</stp>
        <stp/>
        <tr r="N776" s="5"/>
      </tp>
      <tp t="s">
        <v>은행채</v>
        <stp/>
        <stp>P</stp>
        <stp>0</stp>
        <stp>BND</stp>
        <stp>KR310508GG66</stp>
        <stp>인포맥스 중분류</stp>
        <stp>46311</stp>
        <stp/>
        <tr r="N803" s="5"/>
      </tp>
      <tp t="s">
        <v>일반</v>
        <stp/>
        <stp>P</stp>
        <stp>0</stp>
        <stp>BND</stp>
        <stp>KR351602GD68</stp>
        <stp>인포맥스 중분류</stp>
        <stp>46311</stp>
        <stp/>
        <tr r="N1851" s="5"/>
      </tp>
      <tp t="s">
        <v>회사채(일반)</v>
        <stp/>
        <stp>P</stp>
        <stp>0</stp>
        <stp>BND</stp>
        <stp>KR6166263D68</stp>
        <stp>인포맥스 중분류</stp>
        <stp>46316</stp>
        <stp/>
        <tr r="N274" s="1"/>
      </tp>
      <tp t="s">
        <v>일반</v>
        <stp/>
        <stp>P</stp>
        <stp>0</stp>
        <stp>BND</stp>
        <stp>KR356401GF68</stp>
        <stp>인포맥스 중분류</stp>
        <stp>46311</stp>
        <stp/>
        <tr r="N3247" s="5"/>
      </tp>
      <tp t="s">
        <v>일반</v>
        <stp/>
        <stp>P</stp>
        <stp>0</stp>
        <stp>BND</stp>
        <stp>KR350120GC49</stp>
        <stp>인포맥스 중분류</stp>
        <stp>46311</stp>
        <stp/>
        <tr r="N1251" s="5"/>
      </tp>
      <tp t="s">
        <v>은행채</v>
        <stp/>
        <stp>P</stp>
        <stp>0</stp>
        <stp>BND</stp>
        <stp>KR6005281G14</stp>
        <stp>인포맥스 중분류</stp>
        <stp>46311</stp>
        <stp/>
        <tr r="N4036" s="5"/>
      </tp>
      <tp t="s">
        <v>은행채</v>
        <stp/>
        <stp>P</stp>
        <stp>0</stp>
        <stp>BND</stp>
        <stp>KR310505GG69</stp>
        <stp>인포맥스 중분류</stp>
        <stp>46311</stp>
        <stp/>
        <tr r="N761" s="5"/>
      </tp>
      <tp t="s">
        <v>회사채(일반)</v>
        <stp/>
        <stp>P</stp>
        <stp>0</stp>
        <stp>BND</stp>
        <stp>KR6063622A58</stp>
        <stp>인포맥스 중분류</stp>
        <stp>46311</stp>
        <stp/>
        <tr r="N5888" s="5"/>
      </tp>
      <tp t="s">
        <v>은행채</v>
        <stp/>
        <stp>P</stp>
        <stp>0</stp>
        <stp>BND</stp>
        <stp>KR310502AG68</stp>
        <stp>인포맥스 중분류</stp>
        <stp>46311</stp>
        <stp/>
        <tr r="N686" s="5"/>
      </tp>
      <tp t="s">
        <v>지역개발채권</v>
        <stp/>
        <stp>P</stp>
        <stp>0</stp>
        <stp>BND</stp>
        <stp>KR2044022F79</stp>
        <stp>인포맥스 중분류</stp>
        <stp>46311</stp>
        <stp/>
        <tr r="N316" s="5"/>
      </tp>
      <tp t="s">
        <v>국고채권</v>
        <stp/>
        <stp>P</stp>
        <stp>0</stp>
        <stp>BND</stp>
        <stp>KR103501GG39</stp>
        <stp>인포맥스 중분류</stp>
        <stp>46316</stp>
        <stp/>
        <tr r="N11" s="1"/>
        <tr r="DV9" s="1"/>
        <tr r="AB20" s="1"/>
        <tr r="CF10" s="1"/>
        <tr r="AP19" s="1"/>
      </tp>
      <tp t="s">
        <v>카드</v>
        <stp/>
        <stp>P</stp>
        <stp>0</stp>
        <stp>BND</stp>
        <stp>KR6205491G73</stp>
        <stp>인포맥스 중분류</stp>
        <stp>46311</stp>
        <stp/>
        <tr r="N7042" s="5"/>
      </tp>
      <tp t="s">
        <v>은행채</v>
        <stp/>
        <stp>P</stp>
        <stp>0</stp>
        <stp>BND</stp>
        <stp>KR310501AG69</stp>
        <stp>인포맥스 중분류</stp>
        <stp>46311</stp>
        <stp/>
        <tr r="N665" s="5"/>
      </tp>
      <tp t="s">
        <v>일반</v>
        <stp/>
        <stp>P</stp>
        <stp>0</stp>
        <stp>BND</stp>
        <stp>KR354405GF69</stp>
        <stp>인포맥스 중분류</stp>
        <stp>46311</stp>
        <stp/>
        <tr r="N2515" s="5"/>
      </tp>
      <tp t="s">
        <v>일반</v>
        <stp/>
        <stp>P</stp>
        <stp>0</stp>
        <stp>BND</stp>
        <stp>KR350115GC79</stp>
        <stp>인포맥스 중분류</stp>
        <stp>46311</stp>
        <stp/>
        <tr r="N1239" s="5"/>
      </tp>
      <tp t="s">
        <v>카드</v>
        <stp/>
        <stp>P</stp>
        <stp>0</stp>
        <stp>BND</stp>
        <stp>KR6205492G72</stp>
        <stp>인포맥스 중분류</stp>
        <stp>46311</stp>
        <stp/>
        <tr r="N7053" s="5"/>
      </tp>
      <tp t="s">
        <v>일반</v>
        <stp/>
        <stp>P</stp>
        <stp>0</stp>
        <stp>BND</stp>
        <stp>KR354401GF63</stp>
        <stp>인포맥스 중분류</stp>
        <stp>46311</stp>
        <stp/>
        <tr r="N2474" s="5"/>
      </tp>
      <tp t="s">
        <v>일반</v>
        <stp/>
        <stp>P</stp>
        <stp>0</stp>
        <stp>BND</stp>
        <stp>KR354403GF61</stp>
        <stp>인포맥스 중분류</stp>
        <stp>46311</stp>
        <stp/>
        <tr r="N2501" s="5"/>
      </tp>
      <tp t="s">
        <v>일반</v>
        <stp/>
        <stp>P</stp>
        <stp>0</stp>
        <stp>BND</stp>
        <stp>KR354601GD63</stp>
        <stp>인포맥스 중분류</stp>
        <stp>46311</stp>
        <stp/>
        <tr r="N2641" s="5"/>
      </tp>
      <tp t="s">
        <v>일반</v>
        <stp/>
        <stp>P</stp>
        <stp>0</stp>
        <stp>BND</stp>
        <stp>KR351604GD66</stp>
        <stp>인포맥스 중분류</stp>
        <stp>46311</stp>
        <stp/>
        <tr r="N1918" s="5"/>
      </tp>
      <tp t="s">
        <v>지방공기업</v>
        <stp/>
        <stp>P</stp>
        <stp>0</stp>
        <stp>BND</stp>
        <stp>KR356501JG63</stp>
        <stp>인포맥스 중분류</stp>
        <stp>46311</stp>
        <stp/>
        <tr r="N3274" s="5"/>
      </tp>
      <tp t="s">
        <v>카드</v>
        <stp/>
        <stp>P</stp>
        <stp>0</stp>
        <stp>BND</stp>
        <stp>KR6140175B21</stp>
        <stp>인포맥스 중분류</stp>
        <stp>46311</stp>
        <stp/>
        <tr r="N6719" s="5"/>
      </tp>
      <tp t="s">
        <v>회사채(일반)</v>
        <stp/>
        <stp>P</stp>
        <stp>0</stp>
        <stp>BND</stp>
        <stp>KR6021242C13</stp>
        <stp>인포맥스 중분류</stp>
        <stp>46311</stp>
        <stp/>
        <tr r="N4584" s="5"/>
      </tp>
      <tp t="s">
        <v>국고채권</v>
        <stp/>
        <stp>P</stp>
        <stp>0</stp>
        <stp>BND</stp>
        <stp>KR103503GG37</stp>
        <stp>인포맥스 중분류</stp>
        <stp>46316</stp>
        <stp/>
        <tr r="AB16" s="1"/>
        <tr r="BR10" s="1"/>
        <tr r="EJ11" s="1"/>
        <tr r="CF20" s="1"/>
      </tp>
      <tp t="s">
        <v>회사채(일반)</v>
        <stp/>
        <stp>P</stp>
        <stp>0</stp>
        <stp>BND</stp>
        <stp>KR6055551G61</stp>
        <stp>인포맥스 중분류</stp>
        <stp>46311</stp>
        <stp/>
        <tr r="N5653" s="5"/>
      </tp>
      <tp t="s">
        <v>은행채</v>
        <stp/>
        <stp>P</stp>
        <stp>0</stp>
        <stp>BND</stp>
        <stp>KR310503AG67</stp>
        <stp>인포맥스 중분류</stp>
        <stp>46311</stp>
        <stp/>
        <tr r="N707" s="5"/>
      </tp>
      <tp t="s">
        <v>일반</v>
        <stp/>
        <stp>P</stp>
        <stp>0</stp>
        <stp>BND</stp>
        <stp>KR354402GF62</stp>
        <stp>인포맥스 중분류</stp>
        <stp>46311</stp>
        <stp/>
        <tr r="N2484" s="5"/>
      </tp>
      <tp t="s">
        <v>국민주택채권</v>
        <stp/>
        <stp>P</stp>
        <stp>0</stp>
        <stp>BND</stp>
        <stp>KR101501DG44</stp>
        <stp>인포맥스 중분류</stp>
        <stp>46311</stp>
        <stp/>
        <tr r="N53" s="5"/>
      </tp>
      <tp t="s">
        <v>일반</v>
        <stp/>
        <stp>P</stp>
        <stp>0</stp>
        <stp>BND</stp>
        <stp>KR352503GG63</stp>
        <stp>인포맥스 중분류</stp>
        <stp>46311</stp>
        <stp/>
        <tr r="N2144" s="5"/>
      </tp>
      <tp t="s">
        <v>은행채</v>
        <stp/>
        <stp>P</stp>
        <stp>0</stp>
        <stp>BND</stp>
        <stp>KR310504GG60</stp>
        <stp>인포맥스 중분류</stp>
        <stp>46311</stp>
        <stp/>
        <tr r="N739" s="5"/>
      </tp>
      <tp t="s">
        <v>일반</v>
        <stp/>
        <stp>P</stp>
        <stp>0</stp>
        <stp>BND</stp>
        <stp>KR350109GC69</stp>
        <stp>인포맥스 중분류</stp>
        <stp>46311</stp>
        <stp/>
        <tr r="N1176" s="5"/>
      </tp>
      <tp t="s">
        <v>일반</v>
        <stp/>
        <stp>P</stp>
        <stp>0</stp>
        <stp>BND</stp>
        <stp>KR350112GC72</stp>
        <stp>인포맥스 중분류</stp>
        <stp>46311</stp>
        <stp/>
        <tr r="N1219" s="5"/>
      </tp>
      <tp t="s">
        <v>일반</v>
        <stp/>
        <stp>P</stp>
        <stp>0</stp>
        <stp>BND</stp>
        <stp>KR351605GD65</stp>
        <stp>인포맥스 중분류</stp>
        <stp>46311</stp>
        <stp/>
        <tr r="N1940" s="5"/>
      </tp>
      <tp t="s">
        <v>회사채(일반)</v>
        <stp/>
        <stp>P</stp>
        <stp>0</stp>
        <stp>BND</stp>
        <stp>KR6105561G62</stp>
        <stp>인포맥스 중분류</stp>
        <stp>46311</stp>
        <stp/>
        <tr r="N6544" s="5"/>
      </tp>
      <tp t="s">
        <v>회사채(일반)</v>
        <stp/>
        <stp>P</stp>
        <stp>0</stp>
        <stp>BND</stp>
        <stp>KR6063623A57</stp>
        <stp>인포맥스 중분류</stp>
        <stp>46311</stp>
        <stp/>
        <tr r="N5911" s="5"/>
      </tp>
      <tp t="s">
        <v>회사채(일반)</v>
        <stp/>
        <stp>P</stp>
        <stp>0</stp>
        <stp>BND</stp>
        <stp>KR6055552G60</stp>
        <stp>인포맥스 중분류</stp>
        <stp>46311</stp>
        <stp/>
        <tr r="N5697" s="5"/>
      </tp>
      <tp t="s">
        <v>회사채(일반)</v>
        <stp/>
        <stp>P</stp>
        <stp>0</stp>
        <stp>BND</stp>
        <stp>KR6030203B12</stp>
        <stp>인포맥스 중분류</stp>
        <stp>46311</stp>
        <stp/>
        <tr r="N5069" s="5"/>
      </tp>
      <tp t="s">
        <v>회사채(일반)</v>
        <stp/>
        <stp>P</stp>
        <stp>0</stp>
        <stp>BND</stp>
        <stp>KR6000123B20</stp>
        <stp>인포맥스 중분류</stp>
        <stp>46311</stp>
        <stp/>
        <tr r="N3753" s="5"/>
      </tp>
      <tp t="s">
        <v>카드</v>
        <stp/>
        <stp>P</stp>
        <stp>0</stp>
        <stp>BND</stp>
        <stp>KR6174144F57</stp>
        <stp>인포맥스 중분류</stp>
        <stp>46316</stp>
        <stp/>
        <tr r="N157" s="1"/>
      </tp>
      <tp t="s">
        <v>도시철도채권</v>
        <stp/>
        <stp>P</stp>
        <stp>0</stp>
        <stp>BND</stp>
        <stp>KR2001024C70</stp>
        <stp>인포맥스 중분류</stp>
        <stp>46311</stp>
        <stp/>
        <tr r="N189" s="5"/>
      </tp>
      <tp t="s">
        <v>회사채(일반)</v>
        <stp/>
        <stp>P</stp>
        <stp>0</stp>
        <stp>BND</stp>
        <stp>KR6096773D45</stp>
        <stp>인포맥스 중분류</stp>
        <stp>46311</stp>
        <stp/>
        <tr r="N6439" s="5"/>
      </tp>
      <tp t="s">
        <v>은행채</v>
        <stp/>
        <stp>P</stp>
        <stp>0</stp>
        <stp>BND</stp>
        <stp>KR310506AG64</stp>
        <stp>인포맥스 중분류</stp>
        <stp>46311</stp>
        <stp/>
        <tr r="N765" s="5"/>
      </tp>
      <tp t="s">
        <v>일반</v>
        <stp/>
        <stp>P</stp>
        <stp>0</stp>
        <stp>BND</stp>
        <stp>KR352502GG64</stp>
        <stp>인포맥스 중분류</stp>
        <stp>46311</stp>
        <stp/>
        <tr r="N2126" s="5"/>
      </tp>
      <tp t="s">
        <v>일반</v>
        <stp/>
        <stp>P</stp>
        <stp>0</stp>
        <stp>BND</stp>
        <stp>KR352504GG62</stp>
        <stp>인포맥스 중분류</stp>
        <stp>46311</stp>
        <stp/>
        <tr r="N2153" s="5"/>
      </tp>
      <tp t="s">
        <v>일반</v>
        <stp/>
        <stp>P</stp>
        <stp>0</stp>
        <stp>BND</stp>
        <stp>KR352506GG60</stp>
        <stp>인포맥스 중분류</stp>
        <stp>46311</stp>
        <stp/>
        <tr r="N2158" s="5"/>
      </tp>
      <tp t="s">
        <v>은행채</v>
        <stp/>
        <stp>P</stp>
        <stp>0</stp>
        <stp>BND</stp>
        <stp>KR310501GG63</stp>
        <stp>인포맥스 중분류</stp>
        <stp>46311</stp>
        <stp/>
        <tr r="N679" s="5"/>
      </tp>
      <tp t="s">
        <v>일반</v>
        <stp/>
        <stp>P</stp>
        <stp>0</stp>
        <stp>BND</stp>
        <stp>KR350103GC65</stp>
        <stp>인포맥스 중분류</stp>
        <stp>46311</stp>
        <stp/>
        <tr r="N988" s="5"/>
      </tp>
      <tp t="s">
        <v>회사채(일반)</v>
        <stp/>
        <stp>P</stp>
        <stp>0</stp>
        <stp>BND</stp>
        <stp>KR6096774D44</stp>
        <stp>인포맥스 중분류</stp>
        <stp>46311</stp>
        <stp/>
        <tr r="N6442" s="5"/>
      </tp>
      <tp t="s">
        <v>기타금융채</v>
        <stp/>
        <stp>P</stp>
        <stp>0</stp>
        <stp>BND</stp>
        <stp>KR6145768G44</stp>
        <stp>인포맥스 중분류</stp>
        <stp>46311</stp>
        <stp/>
        <tr r="N6822" s="5"/>
      </tp>
      <tp t="s">
        <v>일반</v>
        <stp/>
        <stp>P</stp>
        <stp>0</stp>
        <stp>BND</stp>
        <stp>KR350123GC46</stp>
        <stp>인포맥스 중분류</stp>
        <stp>46311</stp>
        <stp/>
        <tr r="N1253" s="5"/>
      </tp>
      <tp t="s">
        <v>일반</v>
        <stp/>
        <stp>P</stp>
        <stp>0</stp>
        <stp>BND</stp>
        <stp>KR354404GF60</stp>
        <stp>인포맥스 중분류</stp>
        <stp>46311</stp>
        <stp/>
        <tr r="N2511" s="5"/>
      </tp>
      <tp t="s">
        <v>일반</v>
        <stp/>
        <stp>P</stp>
        <stp>0</stp>
        <stp>BND</stp>
        <stp>KR354413GF77</stp>
        <stp>인포맥스 중분류</stp>
        <stp>46311</stp>
        <stp/>
        <tr r="N2557" s="5"/>
      </tp>
      <tp t="s">
        <v>일반</v>
        <stp/>
        <stp>P</stp>
        <stp>0</stp>
        <stp>BND</stp>
        <stp>KR352501GG65</stp>
        <stp>인포맥스 중분류</stp>
        <stp>46311</stp>
        <stp/>
        <tr r="N2091" s="5"/>
      </tp>
      <tp t="s">
        <v>일반</v>
        <stp/>
        <stp>P</stp>
        <stp>0</stp>
        <stp>BND</stp>
        <stp>KR352505GG61</stp>
        <stp>인포맥스 중분류</stp>
        <stp>46311</stp>
        <stp/>
        <tr r="N2156" s="5"/>
      </tp>
      <tp t="s">
        <v>일반</v>
        <stp/>
        <stp>P</stp>
        <stp>0</stp>
        <stp>BND</stp>
        <stp>KR352701GE65</stp>
        <stp>인포맥스 중분류</stp>
        <stp>46311</stp>
        <stp/>
        <tr r="N2209" s="5"/>
      </tp>
      <tp t="s">
        <v>지방공기업</v>
        <stp/>
        <stp>P</stp>
        <stp>0</stp>
        <stp>BND</stp>
        <stp>KR353601GD65</stp>
        <stp>인포맥스 중분류</stp>
        <stp>46311</stp>
        <stp/>
        <tr r="N2319" s="5"/>
      </tp>
      <tp t="s">
        <v>은행채</v>
        <stp/>
        <stp>P</stp>
        <stp>0</stp>
        <stp>BND</stp>
        <stp>KR310507GG67</stp>
        <stp>인포맥스 중분류</stp>
        <stp>46311</stp>
        <stp/>
        <tr r="N790" s="5"/>
      </tp>
      <tp t="s">
        <v>일반</v>
        <stp/>
        <stp>P</stp>
        <stp>0</stp>
        <stp>BND</stp>
        <stp>KR350106GC62</stp>
        <stp>인포맥스 중분류</stp>
        <stp>46311</stp>
        <stp/>
        <tr r="N1100" s="5"/>
      </tp>
      <tp t="s">
        <v>회사채(일반)</v>
        <stp/>
        <stp>P</stp>
        <stp>0</stp>
        <stp>BND</stp>
        <stp>KR6030204B11</stp>
        <stp>인포맥스 중분류</stp>
        <stp>46311</stp>
        <stp/>
        <tr r="N5081" s="5"/>
      </tp>
      <tp t="s">
        <v>회사채(일반)</v>
        <stp/>
        <stp>P</stp>
        <stp>0</stp>
        <stp>BND</stp>
        <stp>KR6096772D46</stp>
        <stp>인포맥스 중분류</stp>
        <stp>46311</stp>
        <stp/>
        <tr r="N6436" s="5"/>
      </tp>
      <tp t="s">
        <v>회사채(일반)</v>
        <stp/>
        <stp>P</stp>
        <stp>0</stp>
        <stp>BND</stp>
        <stp>KR6105562G79</stp>
        <stp>인포맥스 중분류</stp>
        <stp>46311</stp>
        <stp/>
        <tr r="N6559" s="5"/>
      </tp>
      <tp t="s">
        <v>일반</v>
        <stp/>
        <stp>P</stp>
        <stp>0</stp>
        <stp>BND</stp>
        <stp>KR354403GF79</stp>
        <stp>인포맥스 중분류</stp>
        <stp>46311</stp>
        <stp/>
        <tr r="N2502" s="5"/>
      </tp>
      <tp t="s">
        <v>회사채(일반)</v>
        <stp/>
        <stp>P</stp>
        <stp>0</stp>
        <stp>BND</stp>
        <stp>KR6004691F46</stp>
        <stp>인포맥스 중분류</stp>
        <stp>46311</stp>
        <stp/>
        <tr r="N3910" s="5"/>
      </tp>
      <tp t="s">
        <v>기타금융채</v>
        <stp/>
        <stp>P</stp>
        <stp>0</stp>
        <stp>BND</stp>
        <stp>KR6214342F69</stp>
        <stp>인포맥스 중분류</stp>
        <stp>46316</stp>
        <stp/>
        <tr r="DV98" s="1"/>
      </tp>
      <tp t="s">
        <v>카드</v>
        <stp/>
        <stp>P</stp>
        <stp>0</stp>
        <stp>BND</stp>
        <stp>KR6205492G64</stp>
        <stp>인포맥스 중분류</stp>
        <stp>46311</stp>
        <stp/>
        <tr r="N7052" s="5"/>
      </tp>
      <tp t="s">
        <v>회사채(일반)</v>
        <stp/>
        <stp>P</stp>
        <stp>0</stp>
        <stp>BND</stp>
        <stp>KR6004692F45</stp>
        <stp>인포맥스 중분류</stp>
        <stp>46311</stp>
        <stp/>
        <tr r="N3912" s="5"/>
      </tp>
      <tp t="s">
        <v>회사채(일반)</v>
        <stp/>
        <stp>P</stp>
        <stp>0</stp>
        <stp>BND</stp>
        <stp>KR6055551G79</stp>
        <stp>인포맥스 중분류</stp>
        <stp>46311</stp>
        <stp/>
        <tr r="N5654" s="5"/>
      </tp>
      <tp t="s">
        <v>회사채(일반)</v>
        <stp/>
        <stp>P</stp>
        <stp>0</stp>
        <stp>BND</stp>
        <stp>KR6056552D79</stp>
        <stp>인포맥스 중분류</stp>
        <stp>46311</stp>
        <stp/>
        <tr r="N5719" s="5"/>
      </tp>
      <tp t="s">
        <v>은행채</v>
        <stp/>
        <stp>P</stp>
        <stp>0</stp>
        <stp>BND</stp>
        <stp>KR310504GG78</stp>
        <stp>인포맥스 중분류</stp>
        <stp>46311</stp>
        <stp/>
        <tr r="N740" s="5"/>
      </tp>
      <tp t="s">
        <v>은행채</v>
        <stp/>
        <stp>P</stp>
        <stp>0</stp>
        <stp>BND</stp>
        <stp>KR310518GG64</stp>
        <stp>인포맥스 중분류</stp>
        <stp>46311</stp>
        <stp/>
        <tr r="N882" s="5"/>
      </tp>
      <tp t="s">
        <v>은행채</v>
        <stp/>
        <stp>P</stp>
        <stp>0</stp>
        <stp>BND</stp>
        <stp>KR310524GG58</stp>
        <stp>인포맥스 중분류</stp>
        <stp>46311</stp>
        <stp/>
        <tr r="N900" s="5"/>
      </tp>
      <tp t="s">
        <v>회사채(일반)</v>
        <stp/>
        <stp>P</stp>
        <stp>0</stp>
        <stp>BND</stp>
        <stp>KR6055552G78</stp>
        <stp>인포맥스 중분류</stp>
        <stp>46311</stp>
        <stp/>
        <tr r="N5698" s="5"/>
      </tp>
      <tp t="s">
        <v>회사채(일반)</v>
        <stp/>
        <stp>P</stp>
        <stp>0</stp>
        <stp>BND</stp>
        <stp>KR6056553D78</stp>
        <stp>인포맥스 중분류</stp>
        <stp>46311</stp>
        <stp/>
        <tr r="N5721" s="5"/>
      </tp>
      <tp t="s">
        <v>은행채</v>
        <stp/>
        <stp>P</stp>
        <stp>0</stp>
        <stp>BND</stp>
        <stp>KR310503GG79</stp>
        <stp>인포맥스 중분류</stp>
        <stp>46311</stp>
        <stp/>
        <tr r="N722" s="5"/>
      </tp>
      <tp t="s">
        <v>은행채</v>
        <stp/>
        <stp>P</stp>
        <stp>0</stp>
        <stp>BND</stp>
        <stp>KR310519GG63</stp>
        <stp>인포맥스 중분류</stp>
        <stp>46311</stp>
        <stp/>
        <tr r="N888" s="5"/>
      </tp>
      <tp t="s">
        <v>일반</v>
        <stp/>
        <stp>P</stp>
        <stp>0</stp>
        <stp>BND</stp>
        <stp>KR350109GC77</stp>
        <stp>인포맥스 중분류</stp>
        <stp>46311</stp>
        <stp/>
        <tr r="N1177" s="5"/>
      </tp>
      <tp t="s">
        <v>기타금융채</v>
        <stp/>
        <stp>P</stp>
        <stp>0</stp>
        <stp>BND</stp>
        <stp>KR6095236G78</stp>
        <stp>인포맥스 중분류</stp>
        <stp>46316</stp>
        <stp/>
        <tr r="DH14" s="1"/>
      </tp>
      <tp t="s">
        <v>일반</v>
        <stp/>
        <stp>P</stp>
        <stp>0</stp>
        <stp>BND</stp>
        <stp>KR354404GF78</stp>
        <stp>인포맥스 중분류</stp>
        <stp>46311</stp>
        <stp/>
        <tr r="N2512" s="5"/>
      </tp>
      <tp t="s">
        <v>일반</v>
        <stp/>
        <stp>P</stp>
        <stp>0</stp>
        <stp>BND</stp>
        <stp>KR354414GF68</stp>
        <stp>인포맥스 중분류</stp>
        <stp>46311</stp>
        <stp/>
        <tr r="N2567" s="5"/>
      </tp>
      <tp t="s">
        <v>국민주택채권</v>
        <stp/>
        <stp>P</stp>
        <stp>0</stp>
        <stp>BND</stp>
        <stp>KR101501DG28</stp>
        <stp>인포맥스 중분류</stp>
        <stp>46316</stp>
        <stp/>
        <tr r="EX72" s="1"/>
      </tp>
      <tp t="s">
        <v>회사채(일반)</v>
        <stp/>
        <stp>P</stp>
        <stp>0</stp>
        <stp>BND</stp>
        <stp>KR6086792D50</stp>
        <stp>인포맥스 중분류</stp>
        <stp>46311</stp>
        <stp/>
        <tr r="N6359" s="5"/>
      </tp>
      <tp t="s">
        <v>회사채(일반)</v>
        <stp/>
        <stp>P</stp>
        <stp>0</stp>
        <stp>BND</stp>
        <stp>KR6004052F23</stp>
        <stp>인포맥스 중분류</stp>
        <stp>46311</stp>
        <stp/>
        <tr r="N3884" s="5"/>
      </tp>
      <tp t="s">
        <v>은행채</v>
        <stp/>
        <stp>P</stp>
        <stp>0</stp>
        <stp>BND</stp>
        <stp>KR310501AG77</stp>
        <stp>인포맥스 중분류</stp>
        <stp>46311</stp>
        <stp/>
        <tr r="N666" s="5"/>
      </tp>
      <tp t="s">
        <v>은행채</v>
        <stp/>
        <stp>P</stp>
        <stp>0</stp>
        <stp>BND</stp>
        <stp>KR310503AG75</stp>
        <stp>인포맥스 중분류</stp>
        <stp>46311</stp>
        <stp/>
        <tr r="N708" s="5"/>
      </tp>
      <tp t="s">
        <v>은행채</v>
        <stp/>
        <stp>P</stp>
        <stp>0</stp>
        <stp>BND</stp>
        <stp>KR310505AG73</stp>
        <stp>인포맥스 중분류</stp>
        <stp>46311</stp>
        <stp/>
        <tr r="N745" s="5"/>
      </tp>
      <tp t="s">
        <v>일반</v>
        <stp/>
        <stp>P</stp>
        <stp>0</stp>
        <stp>BND</stp>
        <stp>KR354402GF70</stp>
        <stp>인포맥스 중분류</stp>
        <stp>46311</stp>
        <stp/>
        <tr r="N2485" s="5"/>
      </tp>
      <tp t="s">
        <v>일반</v>
        <stp/>
        <stp>P</stp>
        <stp>0</stp>
        <stp>BND</stp>
        <stp>KR354415GF67</stp>
        <stp>인포맥스 중분류</stp>
        <stp>46311</stp>
        <stp/>
        <tr r="N2572" s="5"/>
      </tp>
      <tp t="s">
        <v>일반</v>
        <stp/>
        <stp>P</stp>
        <stp>0</stp>
        <stp>BND</stp>
        <stp>KR354602GD70</stp>
        <stp>인포맥스 중분류</stp>
        <stp>46311</stp>
        <stp/>
        <tr r="N2686" s="5"/>
      </tp>
      <tp t="s">
        <v>일반</v>
        <stp/>
        <stp>P</stp>
        <stp>0</stp>
        <stp>BND</stp>
        <stp>KR352501GG73</stp>
        <stp>인포맥스 중분류</stp>
        <stp>46311</stp>
        <stp/>
        <tr r="N2092" s="5"/>
      </tp>
      <tp t="s">
        <v>일반</v>
        <stp/>
        <stp>P</stp>
        <stp>0</stp>
        <stp>BND</stp>
        <stp>KR352503GG71</stp>
        <stp>인포맥스 중분류</stp>
        <stp>46311</stp>
        <stp/>
        <tr r="N2145" s="5"/>
      </tp>
      <tp t="s">
        <v>일반</v>
        <stp/>
        <stp>P</stp>
        <stp>0</stp>
        <stp>BND</stp>
        <stp>KR352701GE73</stp>
        <stp>인포맥스 중분류</stp>
        <stp>46311</stp>
        <stp/>
        <tr r="N2210" s="5"/>
      </tp>
      <tp t="s">
        <v>지방공기업</v>
        <stp/>
        <stp>P</stp>
        <stp>0</stp>
        <stp>BND</stp>
        <stp>KR353401GF73</stp>
        <stp>인포맥스 중분류</stp>
        <stp>46311</stp>
        <stp/>
        <tr r="N2313" s="5"/>
      </tp>
      <tp t="s">
        <v>지방공기업</v>
        <stp/>
        <stp>P</stp>
        <stp>0</stp>
        <stp>BND</stp>
        <stp>KR353601GD73</stp>
        <stp>인포맥스 중분류</stp>
        <stp>46311</stp>
        <stp/>
        <tr r="N2320" s="5"/>
      </tp>
      <tp t="s">
        <v>회사채(일반)</v>
        <stp/>
        <stp>P</stp>
        <stp>0</stp>
        <stp>BND</stp>
        <stp>KR6105561G70</stp>
        <stp>인포맥스 중분류</stp>
        <stp>46311</stp>
        <stp/>
        <tr r="N6545" s="5"/>
      </tp>
      <tp t="s">
        <v>회사채(일반)</v>
        <stp/>
        <stp>P</stp>
        <stp>0</stp>
        <stp>BND</stp>
        <stp>KR6004053F22</stp>
        <stp>인포맥스 중분류</stp>
        <stp>46311</stp>
        <stp/>
        <tr r="N3894" s="5"/>
      </tp>
      <tp t="s">
        <v>회사채(일반)</v>
        <stp/>
        <stp>P</stp>
        <stp>0</stp>
        <stp>BND</stp>
        <stp>KR6000664B41</stp>
        <stp>인포맥스 중분류</stp>
        <stp>46311</stp>
        <stp/>
        <tr r="N3772" s="5"/>
      </tp>
      <tp t="s">
        <v>회사채(일반)</v>
        <stp/>
        <stp>P</stp>
        <stp>0</stp>
        <stp>BND</stp>
        <stp>KR6064311F16</stp>
        <stp>인포맥스 중분류</stp>
        <stp>46311</stp>
        <stp/>
        <tr r="N5929" s="5"/>
      </tp>
      <tp t="s">
        <v>일반</v>
        <stp/>
        <stp>P</stp>
        <stp>0</stp>
        <stp>BND</stp>
        <stp>KR357402GF73</stp>
        <stp>인포맥스 중분류</stp>
        <stp>46311</stp>
        <stp/>
        <tr r="N3302" s="5"/>
      </tp>
      <tp t="s">
        <v>공모지방채</v>
        <stp/>
        <stp>P</stp>
        <stp>0</stp>
        <stp>BND</stp>
        <stp>KR2006011D65</stp>
        <stp>인포맥스 중분류</stp>
        <stp>46311</stp>
        <stp/>
        <tr r="N248" s="5"/>
      </tp>
      <tp t="s">
        <v>회사채(일반)</v>
        <stp/>
        <stp>P</stp>
        <stp>0</stp>
        <stp>BND</stp>
        <stp>KR6000663B42</stp>
        <stp>인포맥스 중분류</stp>
        <stp>46311</stp>
        <stp/>
        <tr r="N3766" s="5"/>
      </tp>
      <tp t="s">
        <v>은행채</v>
        <stp/>
        <stp>P</stp>
        <stp>0</stp>
        <stp>BND</stp>
        <stp>KR310502AG76</stp>
        <stp>인포맥스 중분류</stp>
        <stp>46311</stp>
        <stp/>
        <tr r="N687" s="5"/>
      </tp>
      <tp t="s">
        <v>은행채</v>
        <stp/>
        <stp>P</stp>
        <stp>0</stp>
        <stp>BND</stp>
        <stp>KR310506AG72</stp>
        <stp>인포맥스 중분류</stp>
        <stp>46311</stp>
        <stp/>
        <tr r="N766" s="5"/>
      </tp>
      <tp t="s">
        <v>일반</v>
        <stp/>
        <stp>P</stp>
        <stp>0</stp>
        <stp>BND</stp>
        <stp>KR354601GD71</stp>
        <stp>인포맥스 중분류</stp>
        <stp>46311</stp>
        <stp/>
        <tr r="N2642" s="5"/>
      </tp>
      <tp t="s">
        <v>일반</v>
        <stp/>
        <stp>P</stp>
        <stp>0</stp>
        <stp>BND</stp>
        <stp>KR352502GG72</stp>
        <stp>인포맥스 중분류</stp>
        <stp>46311</stp>
        <stp/>
        <tr r="N2127" s="5"/>
      </tp>
      <tp t="s">
        <v>일반</v>
        <stp/>
        <stp>P</stp>
        <stp>0</stp>
        <stp>BND</stp>
        <stp>KR352702GE72</stp>
        <stp>인포맥스 중분류</stp>
        <stp>46311</stp>
        <stp/>
        <tr r="N2267" s="5"/>
      </tp>
      <tp t="s">
        <v>일반</v>
        <stp/>
        <stp>P</stp>
        <stp>0</stp>
        <stp>BND</stp>
        <stp>KR350103GC73</stp>
        <stp>인포맥스 중분류</stp>
        <stp>46311</stp>
        <stp/>
        <tr r="N989" s="5"/>
      </tp>
      <tp t="s">
        <v>일반</v>
        <stp/>
        <stp>P</stp>
        <stp>0</stp>
        <stp>BND</stp>
        <stp>KR350113GC63</stp>
        <stp>인포맥스 중분류</stp>
        <stp>46311</stp>
        <stp/>
        <tr r="N1227" s="5"/>
      </tp>
      <tp t="s">
        <v>일반</v>
        <stp/>
        <stp>P</stp>
        <stp>0</stp>
        <stp>BND</stp>
        <stp>KR356401GF76</stp>
        <stp>인포맥스 중분류</stp>
        <stp>46311</stp>
        <stp/>
        <tr r="N3248" s="5"/>
      </tp>
      <tp t="s">
        <v>일반</v>
        <stp/>
        <stp>P</stp>
        <stp>0</stp>
        <stp>BND</stp>
        <stp>KR356402GF75</stp>
        <stp>인포맥스 중분류</stp>
        <stp>46311</stp>
        <stp/>
        <tr r="N3263" s="5"/>
      </tp>
      <tp t="s">
        <v>회사채(일반)</v>
        <stp/>
        <stp>P</stp>
        <stp>0</stp>
        <stp>BND</stp>
        <stp>KR6034732F51</stp>
        <stp>인포맥스 중분류</stp>
        <stp>46311</stp>
        <stp/>
        <tr r="N5512" s="5"/>
      </tp>
      <tp t="s">
        <v>카드</v>
        <stp/>
        <stp>P</stp>
        <stp>0</stp>
        <stp>BND</stp>
        <stp>KR6174147F47</stp>
        <stp>인포맥스 중분류</stp>
        <stp>46316</stp>
        <stp/>
        <tr r="N162" s="1"/>
      </tp>
      <tp t="s">
        <v>은행채</v>
        <stp/>
        <stp>P</stp>
        <stp>0</stp>
        <stp>BND</stp>
        <stp>KR310502GG70</stp>
        <stp>인포맥스 중분류</stp>
        <stp>46311</stp>
        <stp/>
        <tr r="N702" s="5"/>
      </tp>
      <tp t="s">
        <v>은행채</v>
        <stp/>
        <stp>P</stp>
        <stp>0</stp>
        <stp>BND</stp>
        <stp>KR310505GG77</stp>
        <stp>인포맥스 중분류</stp>
        <stp>46311</stp>
        <stp/>
        <tr r="N762" s="5"/>
      </tp>
      <tp t="s">
        <v>은행채</v>
        <stp/>
        <stp>P</stp>
        <stp>0</stp>
        <stp>BND</stp>
        <stp>KR310507GG75</stp>
        <stp>인포맥스 중분류</stp>
        <stp>46311</stp>
        <stp/>
        <tr r="N791" s="5"/>
      </tp>
      <tp t="s">
        <v>은행채</v>
        <stp/>
        <stp>P</stp>
        <stp>0</stp>
        <stp>BND</stp>
        <stp>KR310510GG62</stp>
        <stp>인포맥스 중분류</stp>
        <stp>46311</stp>
        <stp/>
        <tr r="N828" s="5"/>
      </tp>
      <tp t="s">
        <v>은행채</v>
        <stp/>
        <stp>P</stp>
        <stp>0</stp>
        <stp>BND</stp>
        <stp>KR310512GG60</stp>
        <stp>인포맥스 중분류</stp>
        <stp>46311</stp>
        <stp/>
        <tr r="N843" s="5"/>
      </tp>
      <tp t="s">
        <v>은행채</v>
        <stp/>
        <stp>P</stp>
        <stp>0</stp>
        <stp>BND</stp>
        <stp>KR310515GG67</stp>
        <stp>인포맥스 중분류</stp>
        <stp>46311</stp>
        <stp/>
        <tr r="N866" s="5"/>
      </tp>
      <tp t="s">
        <v>은행채</v>
        <stp/>
        <stp>P</stp>
        <stp>0</stp>
        <stp>BND</stp>
        <stp>KR310517GG65</stp>
        <stp>인포맥스 중분류</stp>
        <stp>46311</stp>
        <stp/>
        <tr r="N878" s="5"/>
      </tp>
      <tp t="s">
        <v>은행채</v>
        <stp/>
        <stp>P</stp>
        <stp>0</stp>
        <stp>BND</stp>
        <stp>KR310522GG50</stp>
        <stp>인포맥스 중분류</stp>
        <stp>46311</stp>
        <stp/>
        <tr r="N896" s="5"/>
      </tp>
      <tp t="s">
        <v>일반</v>
        <stp/>
        <stp>P</stp>
        <stp>0</stp>
        <stp>BND</stp>
        <stp>KR350112GC64</stp>
        <stp>인포맥스 중분류</stp>
        <stp>46311</stp>
        <stp/>
        <tr r="N1218" s="5"/>
      </tp>
      <tp t="s">
        <v>일반</v>
        <stp/>
        <stp>P</stp>
        <stp>0</stp>
        <stp>BND</stp>
        <stp>KR350116GC60</stp>
        <stp>인포맥스 중분류</stp>
        <stp>46311</stp>
        <stp/>
        <tr r="N1245" s="5"/>
      </tp>
      <tp t="s">
        <v>일반</v>
        <stp/>
        <stp>P</stp>
        <stp>0</stp>
        <stp>BND</stp>
        <stp>KR350701GE77</stp>
        <stp>인포맥스 중분류</stp>
        <stp>46311</stp>
        <stp/>
        <tr r="N1340" s="5"/>
      </tp>
      <tp t="s">
        <v>일반</v>
        <stp/>
        <stp>P</stp>
        <stp>0</stp>
        <stp>BND</stp>
        <stp>KR351603GD75</stp>
        <stp>인포맥스 중분류</stp>
        <stp>46311</stp>
        <stp/>
        <tr r="N1886" s="5"/>
      </tp>
      <tp t="s">
        <v>일반</v>
        <stp/>
        <stp>P</stp>
        <stp>0</stp>
        <stp>BND</stp>
        <stp>KR351605GD73</stp>
        <stp>인포맥스 중분류</stp>
        <stp>46311</stp>
        <stp/>
        <tr r="N1941" s="5"/>
      </tp>
      <tp t="s">
        <v>기타금융채</v>
        <stp/>
        <stp>P</stp>
        <stp>0</stp>
        <stp>BND</stp>
        <stp>KR6214346F65</stp>
        <stp>인포맥스 중분류</stp>
        <stp>46316</stp>
        <stp/>
        <tr r="DV97" s="1"/>
      </tp>
      <tp t="s">
        <v>지역개발채권</v>
        <stp/>
        <stp>P</stp>
        <stp>0</stp>
        <stp>BND</stp>
        <stp>KR2044022F61</stp>
        <stp>인포맥스 중분류</stp>
        <stp>46311</stp>
        <stp/>
        <tr r="N315" s="5"/>
      </tp>
      <tp t="s">
        <v>일반</v>
        <stp/>
        <stp>P</stp>
        <stp>0</stp>
        <stp>BND</stp>
        <stp>KR357401GF74</stp>
        <stp>인포맥스 중분류</stp>
        <stp>46311</stp>
        <stp/>
        <tr r="N3297" s="5"/>
      </tp>
      <tp t="s">
        <v>국민주택채권</v>
        <stp/>
        <stp>P</stp>
        <stp>0</stp>
        <stp>BND</stp>
        <stp>KR101501DG51</stp>
        <stp>인포맥스 중분류</stp>
        <stp>46311</stp>
        <stp/>
        <tr r="N54" s="5"/>
      </tp>
      <tp t="s">
        <v>도시철도채권</v>
        <stp/>
        <stp>P</stp>
        <stp>0</stp>
        <stp>BND</stp>
        <stp>KR2001024C62</stp>
        <stp>인포맥스 중분류</stp>
        <stp>46311</stp>
        <stp/>
        <tr r="N188" s="5"/>
      </tp>
      <tp t="s">
        <v>기타금융채</v>
        <stp/>
        <stp>P</stp>
        <stp>0</stp>
        <stp>BND</stp>
        <stp>KR6145762G57</stp>
        <stp>인포맥스 중분류</stp>
        <stp>46311</stp>
        <stp/>
        <tr r="N6797" s="5"/>
      </tp>
      <tp t="s">
        <v>은행채</v>
        <stp/>
        <stp>P</stp>
        <stp>0</stp>
        <stp>BND</stp>
        <stp>KR310504AG74</stp>
        <stp>인포맥스 중분류</stp>
        <stp>46311</stp>
        <stp/>
        <tr r="N728" s="5"/>
      </tp>
      <tp t="s">
        <v>일반</v>
        <stp/>
        <stp>P</stp>
        <stp>0</stp>
        <stp>BND</stp>
        <stp>KR352504GG70</stp>
        <stp>인포맥스 중분류</stp>
        <stp>46311</stp>
        <stp/>
        <tr r="N2154" s="5"/>
      </tp>
      <tp t="s">
        <v>은행채</v>
        <stp/>
        <stp>P</stp>
        <stp>0</stp>
        <stp>BND</stp>
        <stp>KR310501GG71</stp>
        <stp>인포맥스 중분류</stp>
        <stp>46311</stp>
        <stp/>
        <tr r="N680" s="5"/>
      </tp>
      <tp t="s">
        <v>은행채</v>
        <stp/>
        <stp>P</stp>
        <stp>0</stp>
        <stp>BND</stp>
        <stp>KR310506GG76</stp>
        <stp>인포맥스 중분류</stp>
        <stp>46311</stp>
        <stp/>
        <tr r="N777" s="5"/>
      </tp>
      <tp t="s">
        <v>은행채</v>
        <stp/>
        <stp>P</stp>
        <stp>0</stp>
        <stp>BND</stp>
        <stp>KR310516GG66</stp>
        <stp>인포맥스 중분류</stp>
        <stp>46311</stp>
        <stp/>
        <tr r="N873" s="5"/>
      </tp>
      <tp t="s">
        <v>은행채</v>
        <stp/>
        <stp>P</stp>
        <stp>0</stp>
        <stp>BND</stp>
        <stp>KR310521GG51</stp>
        <stp>인포맥스 중분류</stp>
        <stp>46311</stp>
        <stp/>
        <tr r="N894" s="5"/>
      </tp>
      <tp t="s">
        <v>일반</v>
        <stp/>
        <stp>P</stp>
        <stp>0</stp>
        <stp>BND</stp>
        <stp>KR351602GD76</stp>
        <stp>인포맥스 중분류</stp>
        <stp>46311</stp>
        <stp/>
        <tr r="N1852" s="5"/>
      </tp>
      <tp t="s">
        <v>회사채(일반)</v>
        <stp/>
        <stp>P</stp>
        <stp>0</stp>
        <stp>BND</stp>
        <stp>KR6004051F24</stp>
        <stp>인포맥스 중분류</stp>
        <stp>46311</stp>
        <stp/>
        <tr r="N3879" s="5"/>
      </tp>
      <tp t="s">
        <v>회사채(일반)</v>
        <stp/>
        <stp>P</stp>
        <stp>0</stp>
        <stp>BND</stp>
        <stp>KR6034731F52</stp>
        <stp>인포맥스 중분류</stp>
        <stp>46311</stp>
        <stp/>
        <tr r="N5495" s="5"/>
      </tp>
      <tp>
        <v>4.0430000000000001</v>
        <stp/>
        <stp>P</stp>
        <stp>0</stp>
        <stp>BND</stp>
        <stp>KRC0350C3197</stp>
        <stp>민평3사 수익률(산출일)</stp>
        <stp>46316</stp>
        <stp/>
        <tr r="DT285" s="1"/>
        <tr r="CD254" s="1"/>
      </tp>
      <tp>
        <v>4.0389999999999997</v>
        <stp/>
        <stp>P</stp>
        <stp>0</stp>
        <stp>BND</stp>
        <stp>KRC0350C3296</stp>
        <stp>민평3사 수익률(산출일)</stp>
        <stp>46316</stp>
        <stp/>
        <tr r="CD170" s="1"/>
      </tp>
      <tp>
        <v>4.1139999999999999</v>
        <stp/>
        <stp>P</stp>
        <stp>0</stp>
        <stp>BND</stp>
        <stp>KRC0350C3395</stp>
        <stp>민평3사 수익률(산출일)</stp>
        <stp>46316</stp>
        <stp/>
        <tr r="DT263" s="1"/>
        <tr r="CD259" s="1"/>
      </tp>
      <tp>
        <v>4.2850000000000001</v>
        <stp/>
        <stp>P</stp>
        <stp>0</stp>
        <stp>BND</stp>
        <stp>KRC0350C4195</stp>
        <stp>민평3사 수익률(산출일)</stp>
        <stp>46316</stp>
        <stp/>
        <tr r="L266" s="1"/>
      </tp>
      <tp>
        <v>4.1820000000000004</v>
        <stp/>
        <stp>P</stp>
        <stp>0</stp>
        <stp>BND</stp>
        <stp>KRC0350C3494</stp>
        <stp>민평3사 수익률(산출일)</stp>
        <stp>46316</stp>
        <stp/>
        <tr r="L237" s="1"/>
      </tp>
      <tp>
        <v>3.6339999999999999</v>
        <stp/>
        <stp>P</stp>
        <stp>0</stp>
        <stp>BND</stp>
        <stp>KRC0350C2793</stp>
        <stp>민평3사 수익률(산출일)</stp>
        <stp>46316</stp>
        <stp/>
        <tr r="L191" s="1"/>
      </tp>
      <tp>
        <v>4.2329999999999997</v>
        <stp/>
        <stp>P</stp>
        <stp>0</stp>
        <stp>BND</stp>
        <stp>KRC0350C3593</stp>
        <stp>민평3사 수익률(산출일)</stp>
        <stp>46316</stp>
        <stp/>
        <tr r="DT301" s="1"/>
      </tp>
      <tp>
        <v>3.823</v>
        <stp/>
        <stp>P</stp>
        <stp>0</stp>
        <stp>BND</stp>
        <stp>KRC0350C2892</stp>
        <stp>민평3사 수익률(산출일)</stp>
        <stp>46316</stp>
        <stp/>
        <tr r="L311" s="1"/>
        <tr r="DT279" s="1"/>
      </tp>
      <tp>
        <v>4.2220000000000004</v>
        <stp/>
        <stp>P</stp>
        <stp>0</stp>
        <stp>BND</stp>
        <stp>KRC0350C3692</stp>
        <stp>민평3사 수익률(산출일)</stp>
        <stp>46316</stp>
        <stp/>
        <tr r="L248" s="1"/>
      </tp>
      <tp>
        <v>3.919</v>
        <stp/>
        <stp>P</stp>
        <stp>0</stp>
        <stp>BND</stp>
        <stp>KRC0350C2991</stp>
        <stp>민평3사 수익률(산출일)</stp>
        <stp>46316</stp>
        <stp/>
        <tr r="DT254" s="1"/>
      </tp>
      <tp>
        <v>4.2350000000000003</v>
        <stp/>
        <stp>P</stp>
        <stp>0</stp>
        <stp>BND</stp>
        <stp>KRC0350C3791</stp>
        <stp>민평3사 수익률(산출일)</stp>
        <stp>46316</stp>
        <stp/>
        <tr r="L251" s="1"/>
      </tp>
      <tp>
        <v>4.2290000000000001</v>
        <stp/>
        <stp>P</stp>
        <stp>0</stp>
        <stp>BND</stp>
        <stp>KRC0350C3890</stp>
        <stp>민평3사 수익률(산출일)</stp>
        <stp>46316</stp>
        <stp/>
        <tr r="L253" s="1"/>
      </tp>
      <tp>
        <v>4.2729999999999997</v>
        <stp/>
        <stp>P</stp>
        <stp>0</stp>
        <stp>BND</stp>
        <stp>KRC0350C4690</stp>
        <stp>민평3사 수익률(산출일)</stp>
        <stp>46316</stp>
        <stp/>
        <tr r="CD256" s="1"/>
      </tp>
      <tp>
        <v>4.2169999999999996</v>
        <stp/>
        <stp>P</stp>
        <stp>0</stp>
        <stp>BND</stp>
        <stp>KRC0350C3999</stp>
        <stp>민평3사 수익률(산출일)</stp>
        <stp>46316</stp>
        <stp/>
        <tr r="L258" s="1"/>
      </tp>
      <tp>
        <v>4.01</v>
        <stp/>
        <stp>P</stp>
        <stp>0</stp>
        <stp>BND</stp>
        <stp>KRC0350C3098</stp>
        <stp>민평3사 수익률(산출일)</stp>
        <stp>46316</stp>
        <stp/>
        <tr r="CD247" s="1"/>
        <tr r="DT259" s="1"/>
        <tr r="L21" s="1"/>
        <tr r="Z31" s="1"/>
      </tp>
      <tp t="s">
        <v>기타금융채</v>
        <stp/>
        <stp>P</stp>
        <stp>0</stp>
        <stp>BND</stp>
        <stp>KR6176942GA8</stp>
        <stp>인포맥스 중분류</stp>
        <stp>46316</stp>
        <stp/>
        <tr r="DV82" s="1"/>
      </tp>
      <tp t="s">
        <v>은행채</v>
        <stp/>
        <stp>P</stp>
        <stp>0</stp>
        <stp>BND</stp>
        <stp>KR6004941EA3</stp>
        <stp>인포맥스 중분류</stp>
        <stp>46316</stp>
        <stp/>
        <tr r="DV117" s="1"/>
      </tp>
      <tp t="s">
        <v>은행채</v>
        <stp/>
        <stp>P</stp>
        <stp>0</stp>
        <stp>BND</stp>
        <stp>KR6004943EA9</stp>
        <stp>인포맥스 중분류</stp>
        <stp>46311</stp>
        <stp/>
        <tr r="N3948" s="5"/>
      </tp>
      <tp t="s">
        <v>기타금융채</v>
        <stp/>
        <stp>P</stp>
        <stp>0</stp>
        <stp>BND</stp>
        <stp>KR6176942GA8</stp>
        <stp>인포맥스 중분류</stp>
        <stp>46311</stp>
        <stp/>
        <tr r="N6990" s="5"/>
      </tp>
      <tp t="s">
        <v>은행채</v>
        <stp/>
        <stp>P</stp>
        <stp>0</stp>
        <stp>BND</stp>
        <stp>KR6004946EA2</stp>
        <stp>인포맥스 중분류</stp>
        <stp>46311</stp>
        <stp/>
        <tr r="N3978" s="5"/>
      </tp>
      <tp t="s">
        <v>은행채</v>
        <stp/>
        <stp>P</stp>
        <stp>0</stp>
        <stp>BND</stp>
        <stp>KR6004941EA3</stp>
        <stp>인포맥스 중분류</stp>
        <stp>46311</stp>
        <stp/>
        <tr r="N3915" s="5"/>
      </tp>
      <tp t="s">
        <v>은행채</v>
        <stp/>
        <stp>P</stp>
        <stp>0</stp>
        <stp>BND</stp>
        <stp>KR6004947EA0</stp>
        <stp>인포맥스 중분류</stp>
        <stp>46311</stp>
        <stp/>
        <tr r="N3987" s="5"/>
      </tp>
      <tp t="s">
        <v>은행채</v>
        <stp/>
        <stp>P</stp>
        <stp>0</stp>
        <stp>BND</stp>
        <stp>KR6004942EA1</stp>
        <stp>인포맥스 중분류</stp>
        <stp>46311</stp>
        <stp/>
        <tr r="N3934" s="5"/>
      </tp>
      <tp t="s">
        <v>은행채</v>
        <stp/>
        <stp>P</stp>
        <stp>0</stp>
        <stp>BND</stp>
        <stp>KR6004949EA6</stp>
        <stp>인포맥스 중분류</stp>
        <stp>46311</stp>
        <stp/>
        <tr r="N3998" s="5"/>
      </tp>
      <tp t="s">
        <v>은행채</v>
        <stp/>
        <stp>P</stp>
        <stp>0</stp>
        <stp>BND</stp>
        <stp>KR6004944EA7</stp>
        <stp>인포맥스 중분류</stp>
        <stp>46311</stp>
        <stp/>
        <tr r="N3956" s="5"/>
      </tp>
      <tp t="s">
        <v>은행채</v>
        <stp/>
        <stp>P</stp>
        <stp>0</stp>
        <stp>BND</stp>
        <stp>KR6004942EB9</stp>
        <stp>인포맥스 중분류</stp>
        <stp>46311</stp>
        <stp/>
        <tr r="N3935" s="5"/>
      </tp>
      <tp t="s">
        <v>은행채</v>
        <stp/>
        <stp>P</stp>
        <stp>0</stp>
        <stp>BND</stp>
        <stp>KR6004945EB2</stp>
        <stp>인포맥스 중분류</stp>
        <stp>46311</stp>
        <stp/>
        <tr r="N3969" s="5"/>
      </tp>
      <tp t="s">
        <v>카드</v>
        <stp/>
        <stp>P</stp>
        <stp>0</stp>
        <stp>BND</stp>
        <stp>KR606590CDB4</stp>
        <stp>인포맥스 중분류</stp>
        <stp>46311</stp>
        <stp/>
        <tr r="N6103" s="5"/>
      </tp>
      <tp t="s">
        <v>은행채</v>
        <stp/>
        <stp>P</stp>
        <stp>0</stp>
        <stp>BND</stp>
        <stp>KR6004941EB1</stp>
        <stp>인포맥스 중분류</stp>
        <stp>46311</stp>
        <stp/>
        <tr r="N3916" s="5"/>
      </tp>
      <tp t="s">
        <v>은행채</v>
        <stp/>
        <stp>P</stp>
        <stp>0</stp>
        <stp>BND</stp>
        <stp>KR6004943EB7</stp>
        <stp>인포맥스 중분류</stp>
        <stp>46311</stp>
        <stp/>
        <tr r="N3949" s="5"/>
      </tp>
      <tp t="s">
        <v>은행채</v>
        <stp/>
        <stp>P</stp>
        <stp>0</stp>
        <stp>BND</stp>
        <stp>KR6004944EB5</stp>
        <stp>인포맥스 중분류</stp>
        <stp>46311</stp>
        <stp/>
        <tr r="N3957" s="5"/>
      </tp>
      <tp t="s">
        <v>은행채</v>
        <stp/>
        <stp>P</stp>
        <stp>0</stp>
        <stp>BND</stp>
        <stp>KR6004941EC9</stp>
        <stp>인포맥스 중분류</stp>
        <stp>46311</stp>
        <stp/>
        <tr r="N3917" s="5"/>
      </tp>
      <tp t="s">
        <v>카드</v>
        <stp/>
        <stp>P</stp>
        <stp>0</stp>
        <stp>BND</stp>
        <stp>KR6065903DC7</stp>
        <stp>인포맥스 중분류</stp>
        <stp>46311</stp>
        <stp/>
        <tr r="N6033" s="5"/>
      </tp>
      <tp t="s">
        <v>카드</v>
        <stp/>
        <stp>P</stp>
        <stp>0</stp>
        <stp>BND</stp>
        <stp>KR6065904DC5</stp>
        <stp>인포맥스 중분류</stp>
        <stp>46311</stp>
        <stp/>
        <tr r="N6042" s="5"/>
      </tp>
      <tp t="s">
        <v>회사채(일반)</v>
        <stp/>
        <stp>P</stp>
        <stp>0</stp>
        <stp>BND</stp>
        <stp>KR6034732EB8</stp>
        <stp>인포맥스 중분류</stp>
        <stp>46311</stp>
        <stp/>
        <tr r="N5510" s="5"/>
      </tp>
      <tp t="s">
        <v>국민주택채권</v>
        <stp/>
        <stp>P</stp>
        <stp>0</stp>
        <stp>BND</stp>
        <stp>KR101501DDB9</stp>
        <stp>인포맥스 중분류</stp>
        <stp>46311</stp>
        <stp/>
        <tr r="N24" s="5"/>
      </tp>
      <tp t="s">
        <v>일반</v>
        <stp/>
        <stp>P</stp>
        <stp>0</stp>
        <stp>BND</stp>
        <stp>KR354413GEA4</stp>
        <stp>인포맥스 중분류</stp>
        <stp>46311</stp>
        <stp/>
        <tr r="N2551" s="5"/>
      </tp>
      <tp t="s">
        <v>일반</v>
        <stp/>
        <stp>P</stp>
        <stp>0</stp>
        <stp>BND</stp>
        <stp>KR354414GEA2</stp>
        <stp>인포맥스 중분류</stp>
        <stp>46311</stp>
        <stp/>
        <tr r="N2561" s="5"/>
      </tp>
      <tp t="s">
        <v>회사채(일반)</v>
        <stp/>
        <stp>P</stp>
        <stp>0</stp>
        <stp>BND</stp>
        <stp>KR6034731EB0</stp>
        <stp>인포맥스 중분류</stp>
        <stp>46311</stp>
        <stp/>
        <tr r="N5493" s="5"/>
      </tp>
      <tp t="s">
        <v>기타금융채</v>
        <stp/>
        <stp>P</stp>
        <stp>0</stp>
        <stp>BND</stp>
        <stp>KR614576FDB6</stp>
        <stp>인포맥스 중분류</stp>
        <stp>46311</stp>
        <stp/>
        <tr r="N6831" s="5"/>
      </tp>
      <tp t="s">
        <v>일반</v>
        <stp/>
        <stp>P</stp>
        <stp>0</stp>
        <stp>BND</stp>
        <stp>KR350710GFA4</stp>
        <stp>인포맥스 중분류</stp>
        <stp>46311</stp>
        <stp/>
        <tr r="N1580" s="5"/>
      </tp>
      <tp t="s">
        <v>회사채(일반)</v>
        <stp/>
        <stp>P</stp>
        <stp>0</stp>
        <stp>BND</stp>
        <stp>KR6025083DB9</stp>
        <stp>인포맥스 중분류</stp>
        <stp>46316</stp>
        <stp/>
        <tr r="CT13" s="1"/>
      </tp>
      <tp t="s">
        <v>지역개발채권</v>
        <stp/>
        <stp>P</stp>
        <stp>0</stp>
        <stp>BND</stp>
        <stp>KR2044022EA3</stp>
        <stp>인포맥스 중분류</stp>
        <stp>46311</stp>
        <stp/>
        <tr r="N307" s="5"/>
      </tp>
      <tp t="s">
        <v>일반</v>
        <stp/>
        <stp>P</stp>
        <stp>0</stp>
        <stp>BND</stp>
        <stp>KR352702GFA9</stp>
        <stp>인포맥스 중분류</stp>
        <stp>46311</stp>
        <stp/>
        <tr r="N2275" s="5"/>
      </tp>
      <tp t="s">
        <v>일반</v>
        <stp/>
        <stp>P</stp>
        <stp>0</stp>
        <stp>BND</stp>
        <stp>KR351603GGA8</stp>
        <stp>인포맥스 중분류</stp>
        <stp>46311</stp>
        <stp/>
        <tr r="N1907" s="5"/>
      </tp>
      <tp t="s">
        <v>일반</v>
        <stp/>
        <stp>P</stp>
        <stp>0</stp>
        <stp>BND</stp>
        <stp>KR354601GGA9</stp>
        <stp>인포맥스 중분류</stp>
        <stp>46311</stp>
        <stp/>
        <tr r="N2665" s="5"/>
      </tp>
      <tp t="s">
        <v>지방공기업</v>
        <stp/>
        <stp>P</stp>
        <stp>0</stp>
        <stp>BND</stp>
        <stp>KR354701GFA9</stp>
        <stp>인포맥스 중분류</stp>
        <stp>46311</stp>
        <stp/>
        <tr r="N2724" s="5"/>
      </tp>
      <tp t="s">
        <v>회사채(일반)</v>
        <stp/>
        <stp>P</stp>
        <stp>0</stp>
        <stp>BND</stp>
        <stp>KR6055552DA8</stp>
        <stp>인포맥스 중분류</stp>
        <stp>46311</stp>
        <stp/>
        <tr r="N5673" s="5"/>
      </tp>
      <tp t="s">
        <v>일반</v>
        <stp/>
        <stp>P</stp>
        <stp>0</stp>
        <stp>BND</stp>
        <stp>KR350709GFA6</stp>
        <stp>인포맥스 중분류</stp>
        <stp>46311</stp>
        <stp/>
        <tr r="N1577" s="5"/>
      </tp>
      <tp t="s">
        <v>국민주택채권</v>
        <stp/>
        <stp>P</stp>
        <stp>0</stp>
        <stp>BND</stp>
        <stp>KR101501DDC7</stp>
        <stp>인포맥스 중분류</stp>
        <stp>46311</stp>
        <stp/>
        <tr r="N25" s="5"/>
      </tp>
      <tp t="s">
        <v>일반</v>
        <stp/>
        <stp>P</stp>
        <stp>0</stp>
        <stp>BND</stp>
        <stp>KR350702GFA1</stp>
        <stp>인포맥스 중분류</stp>
        <stp>46311</stp>
        <stp/>
        <tr r="N1429" s="5"/>
      </tp>
      <tp t="s">
        <v>일반</v>
        <stp/>
        <stp>P</stp>
        <stp>0</stp>
        <stp>BND</stp>
        <stp>KR350704GFA7</stp>
        <stp>인포맥스 중분류</stp>
        <stp>46311</stp>
        <stp/>
        <tr r="N1513" s="5"/>
      </tp>
      <tp t="s">
        <v>일반</v>
        <stp/>
        <stp>P</stp>
        <stp>0</stp>
        <stp>BND</stp>
        <stp>KR351601GGA2</stp>
        <stp>인포맥스 중분류</stp>
        <stp>46311</stp>
        <stp/>
        <tr r="N1836" s="5"/>
      </tp>
      <tp t="s">
        <v>일반</v>
        <stp/>
        <stp>P</stp>
        <stp>0</stp>
        <stp>BND</stp>
        <stp>KR356001GAA3</stp>
        <stp>인포맥스 중분류</stp>
        <stp>46311</stp>
        <stp/>
        <tr r="N2780" s="5"/>
      </tp>
      <tp t="s">
        <v>일반</v>
        <stp/>
        <stp>P</stp>
        <stp>0</stp>
        <stp>BND</stp>
        <stp>KR350701GFA3</stp>
        <stp>인포맥스 중분류</stp>
        <stp>46311</stp>
        <stp/>
        <tr r="N1354" s="5"/>
      </tp>
      <tp t="s">
        <v>일반</v>
        <stp/>
        <stp>P</stp>
        <stp>0</stp>
        <stp>BND</stp>
        <stp>KR351602GGA0</stp>
        <stp>인포맥스 중분류</stp>
        <stp>46311</stp>
        <stp/>
        <tr r="N1878" s="5"/>
      </tp>
      <tp t="s">
        <v>국고채권</v>
        <stp/>
        <stp>P</stp>
        <stp>0</stp>
        <stp>BND</stp>
        <stp>KR103502GDC6</stp>
        <stp>인포맥스 중분류</stp>
        <stp>46311</stp>
        <stp/>
        <tr r="N118" s="5"/>
      </tp>
      <tp t="s">
        <v>일반</v>
        <stp/>
        <stp>P</stp>
        <stp>0</stp>
        <stp>BND</stp>
        <stp>KR350705GFA4</stp>
        <stp>인포맥스 중분류</stp>
        <stp>46311</stp>
        <stp/>
        <tr r="N1539" s="5"/>
      </tp>
      <tp t="s">
        <v>기타금융채</v>
        <stp/>
        <stp>P</stp>
        <stp>0</stp>
        <stp>BND</stp>
        <stp>KR6097247FA0</stp>
        <stp>인포맥스 중분류</stp>
        <stp>46316</stp>
        <stp/>
        <tr r="N168" s="1"/>
      </tp>
      <tp t="s">
        <v>지방공기업</v>
        <stp/>
        <stp>P</stp>
        <stp>0</stp>
        <stp>BND</stp>
        <stp>KR352401GEA1</stp>
        <stp>인포맥스 중분류</stp>
        <stp>46311</stp>
        <stp/>
        <tr r="N2063" s="5"/>
      </tp>
      <tp t="s">
        <v>일반</v>
        <stp/>
        <stp>P</stp>
        <stp>0</stp>
        <stp>BND</stp>
        <stp>KR352701GFA1</stp>
        <stp>인포맥스 중분류</stp>
        <stp>46311</stp>
        <stp/>
        <tr r="N2222" s="5"/>
      </tp>
      <tp t="s">
        <v>일반</v>
        <stp/>
        <stp>P</stp>
        <stp>0</stp>
        <stp>BND</stp>
        <stp>KR350708GFA8</stp>
        <stp>인포맥스 중분류</stp>
        <stp>46311</stp>
        <stp/>
        <tr r="N1574" s="5"/>
      </tp>
      <tp t="s">
        <v>일반</v>
        <stp/>
        <stp>P</stp>
        <stp>0</stp>
        <stp>BND</stp>
        <stp>KR357401GEA6</stp>
        <stp>인포맥스 중분류</stp>
        <stp>46311</stp>
        <stp/>
        <tr r="N3295" s="5"/>
      </tp>
      <tp t="s">
        <v>일반</v>
        <stp/>
        <stp>P</stp>
        <stp>0</stp>
        <stp>BND</stp>
        <stp>KR354404GEA3</stp>
        <stp>인포맥스 중분류</stp>
        <stp>46311</stp>
        <stp/>
        <tr r="N2506" s="5"/>
      </tp>
      <tp t="s">
        <v>일반</v>
        <stp/>
        <stp>P</stp>
        <stp>0</stp>
        <stp>BND</stp>
        <stp>KR350707GFA0</stp>
        <stp>인포맥스 중분류</stp>
        <stp>46311</stp>
        <stp/>
        <tr r="N1567" s="5"/>
      </tp>
      <tp t="s">
        <v>일반</v>
        <stp/>
        <stp>P</stp>
        <stp>0</stp>
        <stp>BND</stp>
        <stp>KR354403GEA5</stp>
        <stp>인포맥스 중분류</stp>
        <stp>46311</stp>
        <stp/>
        <tr r="N2495" s="5"/>
      </tp>
      <tp t="s">
        <v>일반</v>
        <stp/>
        <stp>P</stp>
        <stp>0</stp>
        <stp>BND</stp>
        <stp>KR354402GEA7</stp>
        <stp>인포맥스 중분류</stp>
        <stp>46311</stp>
        <stp/>
        <tr r="N2482" s="5"/>
      </tp>
      <tp t="s">
        <v>일반</v>
        <stp/>
        <stp>P</stp>
        <stp>0</stp>
        <stp>BND</stp>
        <stp>KR354602GGA7</stp>
        <stp>인포맥스 중분류</stp>
        <stp>46311</stp>
        <stp/>
        <tr r="N2701" s="5"/>
      </tp>
      <tp t="s">
        <v>일반</v>
        <stp/>
        <stp>P</stp>
        <stp>0</stp>
        <stp>BND</stp>
        <stp>KR352302GBA7</stp>
        <stp>인포맥스 중분류</stp>
        <stp>46311</stp>
        <stp/>
        <tr r="N2047" s="5"/>
      </tp>
      <tp t="s">
        <v>일반</v>
        <stp/>
        <stp>P</stp>
        <stp>0</stp>
        <stp>BND</stp>
        <stp>KR352305GBA0</stp>
        <stp>인포맥스 중분류</stp>
        <stp>46311</stp>
        <stp/>
        <tr r="N2062" s="5"/>
      </tp>
      <tp t="s">
        <v>일반</v>
        <stp/>
        <stp>P</stp>
        <stp>0</stp>
        <stp>BND</stp>
        <stp>KR350702GFB9</stp>
        <stp>인포맥스 중분류</stp>
        <stp>46311</stp>
        <stp/>
        <tr r="N1430" s="5"/>
      </tp>
      <tp t="s">
        <v>공사공단채 기타</v>
        <stp/>
        <stp>P</stp>
        <stp>0</stp>
        <stp>BND</stp>
        <stp>KR380701GFB5</stp>
        <stp>인포맥스 중분류</stp>
        <stp>46311</stp>
        <stp/>
        <tr r="N3329" s="5"/>
      </tp>
      <tp t="s">
        <v>기타금융채</v>
        <stp/>
        <stp>P</stp>
        <stp>0</stp>
        <stp>BND</stp>
        <stp>KR6097242FB9</stp>
        <stp>인포맥스 중분류</stp>
        <stp>46316</stp>
        <stp/>
        <tr r="CT58" s="1"/>
      </tp>
      <tp t="s">
        <v>은행채</v>
        <stp/>
        <stp>P</stp>
        <stp>0</stp>
        <stp>BND</stp>
        <stp>KR310208GCB3</stp>
        <stp>인포맥스 중분류</stp>
        <stp>46311</stp>
        <stp/>
        <tr r="N495" s="5"/>
      </tp>
      <tp t="s">
        <v>지역개발채권</v>
        <stp/>
        <stp>P</stp>
        <stp>0</stp>
        <stp>BND</stp>
        <stp>KR2044022EC9</stp>
        <stp>인포맥스 중분류</stp>
        <stp>46311</stp>
        <stp/>
        <tr r="N309" s="5"/>
      </tp>
      <tp t="s">
        <v>은행채</v>
        <stp/>
        <stp>P</stp>
        <stp>0</stp>
        <stp>BND</stp>
        <stp>KR310201GCB8</stp>
        <stp>인포맥스 중분류</stp>
        <stp>46311</stp>
        <stp/>
        <tr r="N352" s="5"/>
      </tp>
      <tp t="s">
        <v>일반</v>
        <stp/>
        <stp>P</stp>
        <stp>0</stp>
        <stp>BND</stp>
        <stp>KR354413GEC0</stp>
        <stp>인포맥스 중분류</stp>
        <stp>46311</stp>
        <stp/>
        <tr r="N2552" s="5"/>
      </tp>
      <tp t="s">
        <v>은행채</v>
        <stp/>
        <stp>P</stp>
        <stp>0</stp>
        <stp>BND</stp>
        <stp>KR310204GCB2</stp>
        <stp>인포맥스 중분류</stp>
        <stp>46311</stp>
        <stp/>
        <tr r="N414" s="5"/>
      </tp>
      <tp t="s">
        <v>일반</v>
        <stp/>
        <stp>P</stp>
        <stp>0</stp>
        <stp>BND</stp>
        <stp>KR350704GFB5</stp>
        <stp>인포맥스 중분류</stp>
        <stp>46311</stp>
        <stp/>
        <tr r="N1514" s="5"/>
      </tp>
      <tp t="s">
        <v>일반</v>
        <stp/>
        <stp>P</stp>
        <stp>0</stp>
        <stp>BND</stp>
        <stp>KR354403GEB3</stp>
        <stp>인포맥스 중분류</stp>
        <stp>46311</stp>
        <stp/>
        <tr r="N2496" s="5"/>
      </tp>
      <tp t="s">
        <v>일반</v>
        <stp/>
        <stp>P</stp>
        <stp>0</stp>
        <stp>BND</stp>
        <stp>KR354412GEC2</stp>
        <stp>인포맥스 중분류</stp>
        <stp>46311</stp>
        <stp/>
        <tr r="N2542" s="5"/>
      </tp>
      <tp t="s">
        <v>일반</v>
        <stp/>
        <stp>P</stp>
        <stp>0</stp>
        <stp>BND</stp>
        <stp>KR350701GFB1</stp>
        <stp>인포맥스 중분류</stp>
        <stp>46311</stp>
        <stp/>
        <tr r="N1355" s="5"/>
      </tp>
      <tp t="s">
        <v>기타금융채</v>
        <stp/>
        <stp>P</stp>
        <stp>0</stp>
        <stp>BND</stp>
        <stp>KR6097241FB1</stp>
        <stp>인포맥스 중분류</stp>
        <stp>46316</stp>
        <stp/>
        <tr r="CT152" s="1"/>
      </tp>
      <tp t="s">
        <v>일반</v>
        <stp/>
        <stp>P</stp>
        <stp>0</stp>
        <stp>BND</stp>
        <stp>KR352503GDB4</stp>
        <stp>인포맥스 중분류</stp>
        <stp>46311</stp>
        <stp/>
        <tr r="N2131" s="5"/>
      </tp>
      <tp t="s">
        <v>일반</v>
        <stp/>
        <stp>P</stp>
        <stp>0</stp>
        <stp>BND</stp>
        <stp>KR357401GEB4</stp>
        <stp>인포맥스 중분류</stp>
        <stp>46311</stp>
        <stp/>
        <tr r="N3296" s="5"/>
      </tp>
      <tp t="s">
        <v>일반</v>
        <stp/>
        <stp>P</stp>
        <stp>0</stp>
        <stp>BND</stp>
        <stp>KR354404GEB1</stp>
        <stp>인포맥스 중분류</stp>
        <stp>46311</stp>
        <stp/>
        <tr r="N2507" s="5"/>
      </tp>
      <tp t="s">
        <v>일반</v>
        <stp/>
        <stp>P</stp>
        <stp>0</stp>
        <stp>BND</stp>
        <stp>KR352502GDB6</stp>
        <stp>인포맥스 중분류</stp>
        <stp>46311</stp>
        <stp/>
        <tr r="N2100" s="5"/>
      </tp>
      <tp t="s">
        <v>공사공단채 기타</v>
        <stp/>
        <stp>P</stp>
        <stp>0</stp>
        <stp>BND</stp>
        <stp>KR380702GFC1</stp>
        <stp>인포맥스 중분류</stp>
        <stp>46311</stp>
        <stp/>
        <tr r="N3336" s="5"/>
      </tp>
      <tp t="s">
        <v>일반</v>
        <stp/>
        <stp>P</stp>
        <stp>0</stp>
        <stp>BND</stp>
        <stp>KR354403GEC1</stp>
        <stp>인포맥스 중분류</stp>
        <stp>46311</stp>
        <stp/>
        <tr r="N2497" s="5"/>
      </tp>
      <tp t="s">
        <v>일반</v>
        <stp/>
        <stp>P</stp>
        <stp>0</stp>
        <stp>BND</stp>
        <stp>KR354419GEB9</stp>
        <stp>인포맥스 중분류</stp>
        <stp>46311</stp>
        <stp/>
        <tr r="N2579" s="5"/>
      </tp>
      <tp t="s">
        <v>일반</v>
        <stp/>
        <stp>P</stp>
        <stp>0</stp>
        <stp>BND</stp>
        <stp>KR354423GEA3</stp>
        <stp>인포맥스 중분류</stp>
        <stp>46311</stp>
        <stp/>
        <tr r="N2595" s="5"/>
      </tp>
      <tp t="s">
        <v>은행채</v>
        <stp/>
        <stp>P</stp>
        <stp>0</stp>
        <stp>BND</stp>
        <stp>KR310207GCC3</stp>
        <stp>인포맥스 중분류</stp>
        <stp>46311</stp>
        <stp/>
        <tr r="N477" s="5"/>
      </tp>
      <tp t="s">
        <v>지역개발채권</v>
        <stp/>
        <stp>P</stp>
        <stp>0</stp>
        <stp>BND</stp>
        <stp>KR2044022EB1</stp>
        <stp>인포맥스 중분류</stp>
        <stp>46311</stp>
        <stp/>
        <tr r="N308" s="5"/>
      </tp>
      <tp t="s">
        <v>국민주택채권</v>
        <stp/>
        <stp>P</stp>
        <stp>0</stp>
        <stp>BND</stp>
        <stp>KR101501DDA1</stp>
        <stp>인포맥스 중분류</stp>
        <stp>46311</stp>
        <stp/>
        <tr r="N23" s="5"/>
      </tp>
      <tp t="s">
        <v>일반</v>
        <stp/>
        <stp>P</stp>
        <stp>0</stp>
        <stp>BND</stp>
        <stp>KR354414GEB0</stp>
        <stp>인포맥스 중분류</stp>
        <stp>46311</stp>
        <stp/>
        <tr r="N2562" s="5"/>
      </tp>
      <tp t="s">
        <v>일반</v>
        <stp/>
        <stp>P</stp>
        <stp>0</stp>
        <stp>BND</stp>
        <stp>KR352504GDC0</stp>
        <stp>인포맥스 중분류</stp>
        <stp>46311</stp>
        <stp/>
        <tr r="N2148" s="5"/>
      </tp>
      <tp t="s">
        <v>회사채(일반)</v>
        <stp/>
        <stp>P</stp>
        <stp>0</stp>
        <stp>BND</stp>
        <stp>KR6004052EA9</stp>
        <stp>인포맥스 중분류</stp>
        <stp>46311</stp>
        <stp/>
        <tr r="N3883" s="5"/>
      </tp>
      <tp t="s">
        <v>회사채(일반)</v>
        <stp/>
        <stp>P</stp>
        <stp>0</stp>
        <stp>BND</stp>
        <stp>KR6063322BB8</stp>
        <stp>인포맥스 중분류</stp>
        <stp>46311</stp>
        <stp/>
        <tr r="N5811" s="5"/>
      </tp>
      <tp t="s">
        <v>기타금융채</v>
        <stp/>
        <stp>P</stp>
        <stp>0</stp>
        <stp>BND</stp>
        <stp>KR6097244FC3</stp>
        <stp>인포맥스 중분류</stp>
        <stp>46311</stp>
        <stp/>
        <tr r="N6467" s="5"/>
      </tp>
      <tp t="s">
        <v>회사채(일반)</v>
        <stp/>
        <stp>P</stp>
        <stp>0</stp>
        <stp>BND</stp>
        <stp>KR6004051EA1</stp>
        <stp>인포맥스 중분류</stp>
        <stp>46311</stp>
        <stp/>
        <tr r="N3878" s="5"/>
      </tp>
      <tp t="s">
        <v>회사채(일반)</v>
        <stp/>
        <stp>P</stp>
        <stp>0</stp>
        <stp>BND</stp>
        <stp>KR6063323BB6</stp>
        <stp>인포맥스 중분류</stp>
        <stp>46311</stp>
        <stp/>
        <tr r="N5847" s="5"/>
      </tp>
      <tp t="s">
        <v>회사채(일반)</v>
        <stp/>
        <stp>P</stp>
        <stp>0</stp>
        <stp>BND</stp>
        <stp>KR6004053EA7</stp>
        <stp>인포맥스 중분류</stp>
        <stp>46311</stp>
        <stp/>
        <tr r="N3893" s="5"/>
      </tp>
      <tp t="s">
        <v>국민주택채권</v>
        <stp/>
        <stp>P</stp>
        <stp>0</stp>
        <stp>BND</stp>
        <stp>KR101501DDA1</stp>
        <stp>인포맥스 중분류</stp>
        <stp>46316</stp>
        <stp/>
        <tr r="CF245" s="1"/>
      </tp>
      <tp t="s">
        <v>기타금융채</v>
        <stp/>
        <stp>P</stp>
        <stp>0</stp>
        <stp>BND</stp>
        <stp>KR6214341EC8</stp>
        <stp>인포맥스 중분류</stp>
        <stp>46311</stp>
        <stp/>
        <tr r="N7109" s="5"/>
      </tp>
      <tp t="s">
        <v>기타금융채</v>
        <stp/>
        <stp>P</stp>
        <stp>0</stp>
        <stp>BND</stp>
        <stp>KR6097247FB8</stp>
        <stp>인포맥스 중분류</stp>
        <stp>46311</stp>
        <stp/>
        <tr r="N6491" s="5"/>
      </tp>
      <tp t="s">
        <v>기타금융채</v>
        <stp/>
        <stp>P</stp>
        <stp>0</stp>
        <stp>BND</stp>
        <stp>KR609724BFB3</stp>
        <stp>인포맥스 중분류</stp>
        <stp>46311</stp>
        <stp/>
        <tr r="N6508" s="5"/>
      </tp>
      <tp t="s">
        <v>기타금융채</v>
        <stp/>
        <stp>P</stp>
        <stp>0</stp>
        <stp>BND</stp>
        <stp>KR609724CFB1</stp>
        <stp>인포맥스 중분류</stp>
        <stp>46311</stp>
        <stp/>
        <tr r="N6509" s="5"/>
      </tp>
      <tp t="s">
        <v>회사채(일반)</v>
        <stp/>
        <stp>P</stp>
        <stp>0</stp>
        <stp>BND</stp>
        <stp>KR6004172EA5</stp>
        <stp>인포맥스 중분류</stp>
        <stp>46311</stp>
        <stp/>
        <tr r="N3901" s="5"/>
      </tp>
      <tp t="s">
        <v>기타금융채</v>
        <stp/>
        <stp>P</stp>
        <stp>0</stp>
        <stp>BND</stp>
        <stp>KR6214343EC4</stp>
        <stp>인포맥스 중분류</stp>
        <stp>46311</stp>
        <stp/>
        <tr r="N7117" s="5"/>
      </tp>
      <tp t="s">
        <v>기타금융채</v>
        <stp/>
        <stp>P</stp>
        <stp>0</stp>
        <stp>BND</stp>
        <stp>KR6097243FB7</stp>
        <stp>인포맥스 중분류</stp>
        <stp>46311</stp>
        <stp/>
        <tr r="N6454" s="5"/>
      </tp>
      <tp t="s">
        <v>기타금융채</v>
        <stp/>
        <stp>P</stp>
        <stp>0</stp>
        <stp>BND</stp>
        <stp>KR6097249FB4</stp>
        <stp>인포맥스 중분류</stp>
        <stp>46311</stp>
        <stp/>
        <tr r="N6502" s="5"/>
      </tp>
      <tp t="s">
        <v>기타금융채</v>
        <stp/>
        <stp>P</stp>
        <stp>0</stp>
        <stp>BND</stp>
        <stp>KR609724AFB5</stp>
        <stp>인포맥스 중분류</stp>
        <stp>46311</stp>
        <stp/>
        <tr r="N6506" s="5"/>
      </tp>
      <tp t="s">
        <v>국고채권</v>
        <stp/>
        <stp>P</stp>
        <stp>0</stp>
        <stp>BND</stp>
        <stp>KR103501GDC8</stp>
        <stp>인포맥스 중분류</stp>
        <stp>46316</stp>
        <stp/>
        <tr r="N270" s="1"/>
      </tp>
      <tp t="s">
        <v>일반</v>
        <stp/>
        <stp>P</stp>
        <stp>0</stp>
        <stp>BND</stp>
        <stp>KR350704GFA7</stp>
        <stp>인포맥스 중분류</stp>
        <stp>46316</stp>
        <stp/>
        <tr r="N208" s="1"/>
      </tp>
      <tp t="s">
        <v>국고채권</v>
        <stp/>
        <stp>P</stp>
        <stp>0</stp>
        <stp>BND</stp>
        <stp>KR103502GDC6</stp>
        <stp>인포맥스 중분류</stp>
        <stp>46316</stp>
        <stp/>
        <tr r="AB35" s="1"/>
        <tr r="CF199" s="1"/>
        <tr r="DV320" s="1"/>
        <tr r="N242" s="1"/>
        <tr r="BD12" s="1"/>
      </tp>
      <tp t="s">
        <v>기타금융채</v>
        <stp/>
        <stp>P</stp>
        <stp>0</stp>
        <stp>BND</stp>
        <stp>KR6097247FA0</stp>
        <stp>인포맥스 중분류</stp>
        <stp>46311</stp>
        <stp/>
        <tr r="N6490" s="5"/>
      </tp>
      <tp t="s">
        <v>지방공기업</v>
        <stp/>
        <stp>P</stp>
        <stp>0</stp>
        <stp>BND</stp>
        <stp>KR352401GEA1</stp>
        <stp>인포맥스 중분류</stp>
        <stp>46316</stp>
        <stp/>
        <tr r="N102" s="1"/>
      </tp>
      <tp t="s">
        <v>일반</v>
        <stp/>
        <stp>P</stp>
        <stp>0</stp>
        <stp>BND</stp>
        <stp>KR350708GFA8</stp>
        <stp>인포맥스 중분류</stp>
        <stp>46316</stp>
        <stp/>
        <tr r="CF81" s="1"/>
      </tp>
      <tp t="s">
        <v>일반</v>
        <stp/>
        <stp>P</stp>
        <stp>0</stp>
        <stp>BND</stp>
        <stp>KR350706GFA2</stp>
        <stp>인포맥스 중분류</stp>
        <stp>46316</stp>
        <stp/>
        <tr r="N54" s="1"/>
      </tp>
      <tp t="s">
        <v>기타금융채</v>
        <stp/>
        <stp>P</stp>
        <stp>0</stp>
        <stp>BND</stp>
        <stp>KR6214343EA8</stp>
        <stp>인포맥스 중분류</stp>
        <stp>46311</stp>
        <stp/>
        <tr r="N7116" s="5"/>
      </tp>
      <tp t="s">
        <v>회사채(일반)</v>
        <stp/>
        <stp>P</stp>
        <stp>0</stp>
        <stp>BND</stp>
        <stp>KR6063323BA8</stp>
        <stp>인포맥스 중분류</stp>
        <stp>46311</stp>
        <stp/>
        <tr r="N5846" s="5"/>
      </tp>
      <tp t="s">
        <v>회사채(일반)</v>
        <stp/>
        <stp>P</stp>
        <stp>0</stp>
        <stp>BND</stp>
        <stp>KR6034732EB8</stp>
        <stp>인포맥스 중분류</stp>
        <stp>46316</stp>
        <stp/>
        <tr r="N245" s="1"/>
      </tp>
      <tp t="s">
        <v>국민주택채권</v>
        <stp/>
        <stp>P</stp>
        <stp>0</stp>
        <stp>BND</stp>
        <stp>KR101501DDB9</stp>
        <stp>인포맥스 중분류</stp>
        <stp>46316</stp>
        <stp/>
        <tr r="EX39" s="1"/>
      </tp>
      <tp t="s">
        <v>회사채(일반)</v>
        <stp/>
        <stp>P</stp>
        <stp>0</stp>
        <stp>BND</stp>
        <stp>KR6064311EA6</stp>
        <stp>인포맥스 중분류</stp>
        <stp>46311</stp>
        <stp/>
        <tr r="N5928" s="5"/>
      </tp>
      <tp t="s">
        <v>회사채(일반)</v>
        <stp/>
        <stp>P</stp>
        <stp>0</stp>
        <stp>BND</stp>
        <stp>KR6064312EA4</stp>
        <stp>인포맥스 중분류</stp>
        <stp>46311</stp>
        <stp/>
        <tr r="N5949" s="5"/>
      </tp>
      <tp t="s">
        <v>회사채(일반)</v>
        <stp/>
        <stp>P</stp>
        <stp>0</stp>
        <stp>BND</stp>
        <stp>KR6063322BA0</stp>
        <stp>인포맥스 중분류</stp>
        <stp>46311</stp>
        <stp/>
        <tr r="N5810" s="5"/>
      </tp>
      <tp t="s">
        <v>기타금융채</v>
        <stp/>
        <stp>P</stp>
        <stp>0</stp>
        <stp>BND</stp>
        <stp>KR6214344EA6</stp>
        <stp>인포맥스 중분류</stp>
        <stp>46311</stp>
        <stp/>
        <tr r="N7119" s="5"/>
      </tp>
      <tp t="s">
        <v>일반</v>
        <stp/>
        <stp>P</stp>
        <stp>0</stp>
        <stp>BND</stp>
        <stp>KR350710GFA4</stp>
        <stp>인포맥스 중분류</stp>
        <stp>46316</stp>
        <stp/>
        <tr r="N214" s="1"/>
      </tp>
      <tp t="s">
        <v>카드</v>
        <stp/>
        <stp>P</stp>
        <stp>0</stp>
        <stp>BND</stp>
        <stp>KR617414AEC4</stp>
        <stp>인포맥스 중분류</stp>
        <stp>46311</stp>
        <stp/>
        <tr r="N6949" s="5"/>
      </tp>
      <tp t="s">
        <v/>
        <stp/>
        <stp>P</stp>
        <stp>0</stp>
        <stp>BND</stp>
        <stp>KRZFA3049BFP</stp>
        <stp>인포맥스 중분류</stp>
        <stp>46316</stp>
        <stp/>
        <tr r="DV188" s="1"/>
      </tp>
      <tp t="s">
        <v>회사채</v>
        <stp/>
        <stp>P</stp>
        <stp>0</stp>
        <stp>BND</stp>
        <stp>KR6263911820</stp>
        <stp>인포맥스 대분류</stp>
        <stp>46316</stp>
        <stp/>
        <tr r="DU251" s="1"/>
      </tp>
      <tp t="s">
        <v/>
        <stp/>
        <stp>P</stp>
        <stp>0</stp>
        <stp>BND</stp>
        <stp>KRZFA7042FGL</stp>
        <stp>인포맥스 중분류</stp>
        <stp>46316</stp>
        <stp/>
        <tr r="DV204" s="1"/>
      </tp>
      <tp t="s">
        <v/>
        <stp/>
        <stp>P</stp>
        <stp>0</stp>
        <stp>BND</stp>
        <stp>KRZFA0354AGM</stp>
        <stp>인포맥스 중분류</stp>
        <stp>46316</stp>
        <stp/>
        <tr r="DV234" s="1"/>
      </tp>
      <tp t="s">
        <v/>
        <stp/>
        <stp>P</stp>
        <stp>0</stp>
        <stp>BND</stp>
        <stp>KRZF00354AFQ</stp>
        <stp>인포맥스 중분류</stp>
        <stp>46316</stp>
        <stp/>
        <tr r="DV208" s="1"/>
      </tp>
      <tp t="s">
        <v/>
        <stp/>
        <stp>P</stp>
        <stp>0</stp>
        <stp>BND</stp>
        <stp>KRZF03473BGM</stp>
        <stp>인포맥스 중분류</stp>
        <stp>46316</stp>
        <stp/>
        <tr r="CT159" s="1"/>
      </tp>
      <tp t="s">
        <v>공사공단채</v>
        <stp/>
        <stp>P</stp>
        <stp>0</stp>
        <stp>BND</stp>
        <stp>KR3509017272</stp>
        <stp>인포맥스 대분류</stp>
        <stp>46316</stp>
        <stp/>
        <tr r="DU83" s="1"/>
      </tp>
      <tp t="s">
        <v>공사공단채</v>
        <stp/>
        <stp>P</stp>
        <stp>0</stp>
        <stp>BND</stp>
        <stp>KR352301G821</stp>
        <stp>인포맥스 대분류</stp>
        <stp>46316</stp>
        <stp/>
        <tr r="DU307" s="1"/>
        <tr r="M336" s="1"/>
      </tp>
      <tp t="s">
        <v>공사공단채</v>
        <stp/>
        <stp>P</stp>
        <stp>0</stp>
        <stp>BND</stp>
        <stp>KR354202G936</stp>
        <stp>인포맥스 대분류</stp>
        <stp>46316</stp>
        <stp/>
        <tr r="DU317" s="1"/>
        <tr r="CE231" s="1"/>
        <tr r="M316" s="1"/>
      </tp>
      <tp t="s">
        <v>일반</v>
        <stp/>
        <stp>P</stp>
        <stp>0</stp>
        <stp>BND</stp>
        <stp>KR352702GF89</stp>
        <stp>인포맥스 중분류</stp>
        <stp>46311</stp>
        <stp/>
        <tr r="N2273" s="5"/>
      </tp>
      <tp t="s">
        <v>지방공기업</v>
        <stp/>
        <stp>P</stp>
        <stp>0</stp>
        <stp>BND</stp>
        <stp>KR353601GG88</stp>
        <stp>인포맥스 중분류</stp>
        <stp>46311</stp>
        <stp/>
        <tr r="N2346" s="5"/>
      </tp>
      <tp t="s">
        <v>은행채</v>
        <stp/>
        <stp>P</stp>
        <stp>0</stp>
        <stp>BND</stp>
        <stp>KR310214GC99</stp>
        <stp>인포맥스 중분류</stp>
        <stp>46311</stp>
        <stp/>
        <tr r="N587" s="5"/>
      </tp>
      <tp t="s">
        <v>회사채(일반)</v>
        <stp/>
        <stp>P</stp>
        <stp>0</stp>
        <stp>BND</stp>
        <stp>KR6055552D89</stp>
        <stp>인포맥스 중분류</stp>
        <stp>46311</stp>
        <stp/>
        <tr r="N5671" s="5"/>
      </tp>
      <tp t="s">
        <v>기타금융채</v>
        <stp/>
        <stp>P</stp>
        <stp>0</stp>
        <stp>BND</stp>
        <stp>KR6176941G49</stp>
        <stp>인포맥스 중분류</stp>
        <stp>46311</stp>
        <stp/>
        <tr r="N6981" s="5"/>
      </tp>
      <tp t="s">
        <v>은행채</v>
        <stp/>
        <stp>P</stp>
        <stp>0</stp>
        <stp>BND</stp>
        <stp>KR310518GD91</stp>
        <stp>인포맥스 중분류</stp>
        <stp>46311</stp>
        <stp/>
        <tr r="N879" s="5"/>
      </tp>
      <tp t="s">
        <v>회사채(일반)</v>
        <stp/>
        <stp>P</stp>
        <stp>0</stp>
        <stp>BND</stp>
        <stp>KR6047802F58</stp>
        <stp>인포맥스 중분류</stp>
        <stp>46311</stp>
        <stp/>
        <tr r="N5606" s="5"/>
      </tp>
      <tp t="s">
        <v>회사채(일반)</v>
        <stp/>
        <stp>P</stp>
        <stp>0</stp>
        <stp>BND</stp>
        <stp>KR6047801F59</stp>
        <stp>인포맥스 중분류</stp>
        <stp>46311</stp>
        <stp/>
        <tr r="N5598" s="5"/>
      </tp>
      <tp t="s">
        <v>기타금융채</v>
        <stp/>
        <stp>P</stp>
        <stp>0</stp>
        <stp>BND</stp>
        <stp>KR6046292G80</stp>
        <stp>인포맥스 중분류</stp>
        <stp>46316</stp>
        <stp/>
        <tr r="DV71" s="1"/>
      </tp>
      <tp t="s">
        <v>일반</v>
        <stp/>
        <stp>P</stp>
        <stp>0</stp>
        <stp>BND</stp>
        <stp>KR351601GG82</stp>
        <stp>인포맥스 중분류</stp>
        <stp>46311</stp>
        <stp/>
        <tr r="N1834" s="5"/>
      </tp>
      <tp t="s">
        <v>지방공기업</v>
        <stp/>
        <stp>P</stp>
        <stp>0</stp>
        <stp>BND</stp>
        <stp>KR355601GG83</stp>
        <stp>인포맥스 중분류</stp>
        <stp>46311</stp>
        <stp/>
        <tr r="N2757" s="5"/>
      </tp>
      <tp t="s">
        <v>회사채(일반)</v>
        <stp/>
        <stp>P</stp>
        <stp>0</stp>
        <stp>BND</stp>
        <stp>KR6047803F57</stp>
        <stp>인포맥스 중분류</stp>
        <stp>46311</stp>
        <stp/>
        <tr r="N5608" s="5"/>
      </tp>
      <tp t="s">
        <v>일반</v>
        <stp/>
        <stp>P</stp>
        <stp>0</stp>
        <stp>BND</stp>
        <stp>KR354401GE80</stp>
        <stp>인포맥스 중분류</stp>
        <stp>46311</stp>
        <stp/>
        <tr r="N2470" s="5"/>
      </tp>
      <tp t="s">
        <v>일반</v>
        <stp/>
        <stp>P</stp>
        <stp>0</stp>
        <stp>BND</stp>
        <stp>KR352701GF80</stp>
        <stp>인포맥스 중분류</stp>
        <stp>46311</stp>
        <stp/>
        <tr r="N2220" s="5"/>
      </tp>
      <tp t="s">
        <v>일반</v>
        <stp/>
        <stp>P</stp>
        <stp>0</stp>
        <stp>BND</stp>
        <stp>KR350702GF83</stp>
        <stp>인포맥스 중분류</stp>
        <stp>46311</stp>
        <stp/>
        <tr r="N1427" s="5"/>
      </tp>
      <tp t="s">
        <v>회사채(일반)</v>
        <stp/>
        <stp>P</stp>
        <stp>0</stp>
        <stp>BND</stp>
        <stp>KR6006801G54</stp>
        <stp>인포맥스 중분류</stp>
        <stp>46311</stp>
        <stp/>
        <tr r="N4111" s="5"/>
      </tp>
      <tp t="s">
        <v>지역개발채권</v>
        <stp/>
        <stp>P</stp>
        <stp>0</stp>
        <stp>BND</stp>
        <stp>KR2044022E96</stp>
        <stp>인포맥스 중분류</stp>
        <stp>46311</stp>
        <stp/>
        <tr r="N306" s="5"/>
      </tp>
      <tp t="s">
        <v>일반</v>
        <stp/>
        <stp>P</stp>
        <stp>0</stp>
        <stp>BND</stp>
        <stp>KR356002GA82</stp>
        <stp>인포맥스 중분류</stp>
        <stp>46311</stp>
        <stp/>
        <tr r="N2825" s="5"/>
      </tp>
      <tp t="s">
        <v>카드</v>
        <stp/>
        <stp>P</stp>
        <stp>0</stp>
        <stp>BND</stp>
        <stp>KR6065901D45</stp>
        <stp>인포맥스 중분류</stp>
        <stp>46311</stp>
        <stp/>
        <tr r="N6014" s="5"/>
      </tp>
      <tp t="s">
        <v>일반</v>
        <stp/>
        <stp>P</stp>
        <stp>0</stp>
        <stp>BND</stp>
        <stp>KR354410GE97</stp>
        <stp>인포맥스 중분류</stp>
        <stp>46311</stp>
        <stp/>
        <tr r="N2527" s="5"/>
      </tp>
      <tp t="s">
        <v>일반</v>
        <stp/>
        <stp>P</stp>
        <stp>0</stp>
        <stp>BND</stp>
        <stp>KR354411GE96</stp>
        <stp>인포맥스 중분류</stp>
        <stp>46311</stp>
        <stp/>
        <tr r="N2536" s="5"/>
      </tp>
      <tp t="s">
        <v>일반</v>
        <stp/>
        <stp>P</stp>
        <stp>0</stp>
        <stp>BND</stp>
        <stp>KR354601GG86</stp>
        <stp>인포맥스 중분류</stp>
        <stp>46311</stp>
        <stp/>
        <tr r="N2663" s="5"/>
      </tp>
      <tp t="s">
        <v>일반</v>
        <stp/>
        <stp>P</stp>
        <stp>0</stp>
        <stp>BND</stp>
        <stp>KR354602GG85</stp>
        <stp>인포맥스 중분류</stp>
        <stp>46311</stp>
        <stp/>
        <tr r="N2699" s="5"/>
      </tp>
      <tp t="s">
        <v>기타금융채</v>
        <stp/>
        <stp>P</stp>
        <stp>0</stp>
        <stp>BND</stp>
        <stp>KR6176943G47</stp>
        <stp>인포맥스 중분류</stp>
        <stp>46311</stp>
        <stp/>
        <tr r="N6996" s="5"/>
      </tp>
      <tp t="s">
        <v>기타금융채</v>
        <stp/>
        <stp>P</stp>
        <stp>0</stp>
        <stp>BND</stp>
        <stp>KR6176944G46</stp>
        <stp>인포맥스 중분류</stp>
        <stp>46311</stp>
        <stp/>
        <tr r="N7000" s="5"/>
      </tp>
      <tp t="s">
        <v>일반</v>
        <stp/>
        <stp>P</stp>
        <stp>0</stp>
        <stp>BND</stp>
        <stp>KR352202GC87</stp>
        <stp>인포맥스 중분류</stp>
        <stp>46311</stp>
        <stp/>
        <tr r="N2012" s="5"/>
      </tp>
      <tp t="s">
        <v>은행채</v>
        <stp/>
        <stp>P</stp>
        <stp>0</stp>
        <stp>BND</stp>
        <stp>KR310209GC88</stp>
        <stp>인포맥스 중분류</stp>
        <stp>46311</stp>
        <stp/>
        <tr r="N516" s="5"/>
      </tp>
      <tp t="s">
        <v>일반</v>
        <stp/>
        <stp>P</stp>
        <stp>0</stp>
        <stp>BND</stp>
        <stp>KR350701GF84</stp>
        <stp>인포맥스 중분류</stp>
        <stp>46311</stp>
        <stp/>
        <tr r="N1352" s="5"/>
      </tp>
      <tp t="s">
        <v>회사채(일반)</v>
        <stp/>
        <stp>P</stp>
        <stp>0</stp>
        <stp>BND</stp>
        <stp>KR6006802G20</stp>
        <stp>인포맥스 중분류</stp>
        <stp>46316</stp>
        <stp/>
        <tr r="DV116" s="1"/>
      </tp>
      <tp t="s">
        <v>회사채(일반)</v>
        <stp/>
        <stp>P</stp>
        <stp>0</stp>
        <stp>BND</stp>
        <stp>KR6097951F45</stp>
        <stp>인포맥스 중분류</stp>
        <stp>46311</stp>
        <stp/>
        <tr r="N6511" s="5"/>
      </tp>
      <tp t="s">
        <v>회사채(일반)</v>
        <stp/>
        <stp>P</stp>
        <stp>0</stp>
        <stp>BND</stp>
        <stp>KR6097952F44</stp>
        <stp>인포맥스 중분류</stp>
        <stp>46311</stp>
        <stp/>
        <tr r="N6516" s="5"/>
      </tp>
      <tp t="s">
        <v>일반</v>
        <stp/>
        <stp>P</stp>
        <stp>0</stp>
        <stp>BND</stp>
        <stp>KR351602GG99</stp>
        <stp>인포맥스 중분류</stp>
        <stp>46311</stp>
        <stp/>
        <tr r="N1877" s="5"/>
      </tp>
      <tp t="s">
        <v>일반</v>
        <stp/>
        <stp>P</stp>
        <stp>0</stp>
        <stp>BND</stp>
        <stp>KR351603GG98</stp>
        <stp>인포맥스 중분류</stp>
        <stp>46311</stp>
        <stp/>
        <tr r="N1906" s="5"/>
      </tp>
      <tp t="s">
        <v>회사채(일반)</v>
        <stp/>
        <stp>P</stp>
        <stp>0</stp>
        <stp>BND</stp>
        <stp>KR6064982E56</stp>
        <stp>인포맥스 중분류</stp>
        <stp>46311</stp>
        <stp/>
        <tr r="N5991" s="5"/>
      </tp>
      <tp t="s">
        <v>카드</v>
        <stp/>
        <stp>P</stp>
        <stp>0</stp>
        <stp>BND</stp>
        <stp>KR620549AD84</stp>
        <stp>인포맥스 중분류</stp>
        <stp>46311</stp>
        <stp/>
        <tr r="N7102" s="5"/>
      </tp>
      <tp t="s">
        <v>일반</v>
        <stp/>
        <stp>P</stp>
        <stp>0</stp>
        <stp>BND</stp>
        <stp>KR354401GE98</stp>
        <stp>인포맥스 중분류</stp>
        <stp>46311</stp>
        <stp/>
        <tr r="N2471" s="5"/>
      </tp>
      <tp t="s">
        <v>일반</v>
        <stp/>
        <stp>P</stp>
        <stp>0</stp>
        <stp>BND</stp>
        <stp>KR354411GE88</stp>
        <stp>인포맥스 중분류</stp>
        <stp>46311</stp>
        <stp/>
        <tr r="N2535" s="5"/>
      </tp>
      <tp t="s">
        <v>일반</v>
        <stp/>
        <stp>P</stp>
        <stp>0</stp>
        <stp>BND</stp>
        <stp>KR352701GF98</stp>
        <stp>인포맥스 중분류</stp>
        <stp>46311</stp>
        <stp/>
        <tr r="N2221" s="5"/>
      </tp>
      <tp t="s">
        <v>카드</v>
        <stp/>
        <stp>P</stp>
        <stp>0</stp>
        <stp>BND</stp>
        <stp>KR6065904D59</stp>
        <stp>인포맥스 중분류</stp>
        <stp>46311</stp>
        <stp/>
        <tr r="N6040" s="5"/>
      </tp>
      <tp t="s">
        <v>일반</v>
        <stp/>
        <stp>P</stp>
        <stp>0</stp>
        <stp>BND</stp>
        <stp>KR352501GD92</stp>
        <stp>인포맥스 중분류</stp>
        <stp>46311</stp>
        <stp/>
        <tr r="N2070" s="5"/>
      </tp>
      <tp t="s">
        <v>일반</v>
        <stp/>
        <stp>P</stp>
        <stp>0</stp>
        <stp>BND</stp>
        <stp>KR352503GD90</stp>
        <stp>인포맥스 중분류</stp>
        <stp>46311</stp>
        <stp/>
        <tr r="N2130" s="5"/>
      </tp>
      <tp t="s">
        <v>일반</v>
        <stp/>
        <stp>P</stp>
        <stp>0</stp>
        <stp>BND</stp>
        <stp>KR350701GF92</stp>
        <stp>인포맥스 중분류</stp>
        <stp>46311</stp>
        <stp/>
        <tr r="N1353" s="5"/>
      </tp>
      <tp t="s">
        <v>일반</v>
        <stp/>
        <stp>P</stp>
        <stp>0</stp>
        <stp>BND</stp>
        <stp>KR350702GF91</stp>
        <stp>인포맥스 중분류</stp>
        <stp>46311</stp>
        <stp/>
        <tr r="N1428" s="5"/>
      </tp>
      <tp t="s">
        <v>일반</v>
        <stp/>
        <stp>P</stp>
        <stp>0</stp>
        <stp>BND</stp>
        <stp>KR351604GG97</stp>
        <stp>인포맥스 중분류</stp>
        <stp>46311</stp>
        <stp/>
        <tr r="N1932" s="5"/>
      </tp>
      <tp t="s">
        <v>일반</v>
        <stp/>
        <stp>P</stp>
        <stp>0</stp>
        <stp>BND</stp>
        <stp>KR351605GG96</stp>
        <stp>인포맥스 중분류</stp>
        <stp>46311</stp>
        <stp/>
        <tr r="N1953" s="5"/>
      </tp>
      <tp t="s">
        <v>일반</v>
        <stp/>
        <stp>P</stp>
        <stp>0</stp>
        <stp>BND</stp>
        <stp>KR351606GG95</stp>
        <stp>인포맥스 중분류</stp>
        <stp>46311</stp>
        <stp/>
        <tr r="N1965" s="5"/>
      </tp>
      <tp t="s">
        <v>회사채(일반)</v>
        <stp/>
        <stp>P</stp>
        <stp>0</stp>
        <stp>BND</stp>
        <stp>KR6006802G46</stp>
        <stp>인포맥스 중분류</stp>
        <stp>46311</stp>
        <stp/>
        <tr r="N4117" s="5"/>
      </tp>
      <tp t="s">
        <v>일반</v>
        <stp/>
        <stp>P</stp>
        <stp>0</stp>
        <stp>BND</stp>
        <stp>KR356002GA90</stp>
        <stp>인포맥스 중분류</stp>
        <stp>46311</stp>
        <stp/>
        <tr r="N2826" s="5"/>
      </tp>
      <tp t="s">
        <v>회사채(일반)</v>
        <stp/>
        <stp>P</stp>
        <stp>0</stp>
        <stp>BND</stp>
        <stp>KR6006801G47</stp>
        <stp>인포맥스 중분류</stp>
        <stp>46311</stp>
        <stp/>
        <tr r="N4110" s="5"/>
      </tp>
      <tp t="s">
        <v>일반</v>
        <stp/>
        <stp>P</stp>
        <stp>0</stp>
        <stp>BND</stp>
        <stp>KR354602GG93</stp>
        <stp>인포맥스 중분류</stp>
        <stp>46311</stp>
        <stp/>
        <tr r="N2700" s="5"/>
      </tp>
      <tp t="s">
        <v>지방공기업</v>
        <stp/>
        <stp>P</stp>
        <stp>0</stp>
        <stp>BND</stp>
        <stp>KR354702GF93</stp>
        <stp>인포맥스 중분류</stp>
        <stp>46311</stp>
        <stp/>
        <tr r="N2726" s="5"/>
      </tp>
      <tp t="s">
        <v>일반</v>
        <stp/>
        <stp>P</stp>
        <stp>0</stp>
        <stp>BND</stp>
        <stp>KR352704GF95</stp>
        <stp>인포맥스 중분류</stp>
        <stp>46311</stp>
        <stp/>
        <tr r="N2302" s="5"/>
      </tp>
      <tp t="s">
        <v>은행채</v>
        <stp/>
        <stp>P</stp>
        <stp>0</stp>
        <stp>BND</stp>
        <stp>KR310205GC90</stp>
        <stp>인포맥스 중분류</stp>
        <stp>46311</stp>
        <stp/>
        <tr r="N434" s="5"/>
      </tp>
      <tp t="s">
        <v>일반</v>
        <stp/>
        <stp>P</stp>
        <stp>0</stp>
        <stp>BND</stp>
        <stp>KR351601GG90</stp>
        <stp>인포맥스 중분류</stp>
        <stp>46311</stp>
        <stp/>
        <tr r="N1835" s="5"/>
      </tp>
      <tp t="s">
        <v>공모지방채</v>
        <stp/>
        <stp>P</stp>
        <stp>0</stp>
        <stp>BND</stp>
        <stp>KR2006021G86</stp>
        <stp>인포맥스 중분류</stp>
        <stp>46311</stp>
        <stp/>
        <tr r="N261" s="5"/>
      </tp>
      <tp t="s">
        <v>기타금융채</v>
        <stp/>
        <stp>P</stp>
        <stp>0</stp>
        <stp>BND</stp>
        <stp>KR6176946G51</stp>
        <stp>인포맥스 중분류</stp>
        <stp>46311</stp>
        <stp/>
        <tr r="N7003" s="5"/>
      </tp>
      <tp t="s">
        <v>일반</v>
        <stp/>
        <stp>P</stp>
        <stp>0</stp>
        <stp>BND</stp>
        <stp>KR357401GE91</stp>
        <stp>인포맥스 중분류</stp>
        <stp>46311</stp>
        <stp/>
        <tr r="N3294" s="5"/>
      </tp>
      <tp t="s">
        <v>회사채(일반)</v>
        <stp/>
        <stp>P</stp>
        <stp>0</stp>
        <stp>BND</stp>
        <stp>KR6006803G45</stp>
        <stp>인포맥스 중분류</stp>
        <stp>46311</stp>
        <stp/>
        <tr r="N4122" s="5"/>
      </tp>
      <tp t="s">
        <v>지역개발채권</v>
        <stp/>
        <stp>P</stp>
        <stp>0</stp>
        <stp>BND</stp>
        <stp>KR2044032E86</stp>
        <stp>인포맥스 중분류</stp>
        <stp>46311</stp>
        <stp/>
        <tr r="N328" s="5"/>
      </tp>
      <tp t="s">
        <v>기타금융채</v>
        <stp/>
        <stp>P</stp>
        <stp>0</stp>
        <stp>BND</stp>
        <stp>KR6097244F91</stp>
        <stp>인포맥스 중분류</stp>
        <stp>46316</stp>
        <stp/>
        <tr r="DV129" s="1"/>
      </tp>
      <tp t="s">
        <v>지방공기업</v>
        <stp/>
        <stp>P</stp>
        <stp>0</stp>
        <stp>BND</stp>
        <stp>KR353601GG96</stp>
        <stp>인포맥스 중분류</stp>
        <stp>46311</stp>
        <stp/>
        <tr r="N2347" s="5"/>
      </tp>
      <tp t="s">
        <v>회사채(일반)</v>
        <stp/>
        <stp>P</stp>
        <stp>0</stp>
        <stp>BND</stp>
        <stp>KR6055552D97</stp>
        <stp>인포맥스 중분류</stp>
        <stp>46311</stp>
        <stp/>
        <tr r="N5672" s="5"/>
      </tp>
      <tp t="s">
        <v>카드</v>
        <stp/>
        <stp>P</stp>
        <stp>0</stp>
        <stp>BND</stp>
        <stp>KR620549GD88</stp>
        <stp>인포맥스 중분류</stp>
        <stp>46311</stp>
        <stp/>
        <tr r="N7105" s="5"/>
      </tp>
      <tp t="s">
        <v>기타금융채</v>
        <stp/>
        <stp>P</stp>
        <stp>0</stp>
        <stp>BND</stp>
        <stp>KR6097248F97</stp>
        <stp>인포맥스 중분류</stp>
        <stp>46316</stp>
        <stp/>
        <tr r="DH43" s="1"/>
        <tr r="CF223" s="1"/>
        <tr r="EJ18" s="1"/>
      </tp>
      <tp t="s">
        <v>일반</v>
        <stp/>
        <stp>P</stp>
        <stp>0</stp>
        <stp>BND</stp>
        <stp>KR354601GG94</stp>
        <stp>인포맥스 중분류</stp>
        <stp>46311</stp>
        <stp/>
        <tr r="N2664" s="5"/>
      </tp>
      <tp t="s">
        <v>일반</v>
        <stp/>
        <stp>P</stp>
        <stp>0</stp>
        <stp>BND</stp>
        <stp>KR352702GF97</stp>
        <stp>인포맥스 중분류</stp>
        <stp>46311</stp>
        <stp/>
        <tr r="N2274" s="5"/>
      </tp>
      <tp t="s">
        <v>일반</v>
        <stp/>
        <stp>P</stp>
        <stp>0</stp>
        <stp>BND</stp>
        <stp>KR352703GF96</stp>
        <stp>인포맥스 중분류</stp>
        <stp>46311</stp>
        <stp/>
        <tr r="N2296" s="5"/>
      </tp>
      <tp t="s">
        <v>은행채</v>
        <stp/>
        <stp>P</stp>
        <stp>0</stp>
        <stp>BND</stp>
        <stp>KR310202GC93</stp>
        <stp>인포맥스 중분류</stp>
        <stp>46311</stp>
        <stp/>
        <tr r="N374" s="5"/>
      </tp>
      <tp t="s">
        <v>은행채</v>
        <stp/>
        <stp>P</stp>
        <stp>0</stp>
        <stp>BND</stp>
        <stp>KR310213GC82</stp>
        <stp>인포맥스 중분류</stp>
        <stp>46311</stp>
        <stp/>
        <tr r="N576" s="5"/>
      </tp>
      <tp t="s">
        <v>기타금융채</v>
        <stp/>
        <stp>P</stp>
        <stp>0</stp>
        <stp>BND</stp>
        <stp>KR6176942G55</stp>
        <stp>인포맥스 중분류</stp>
        <stp>46311</stp>
        <stp/>
        <tr r="N6989" s="5"/>
      </tp>
      <tp t="s">
        <v>회사채(일반)</v>
        <stp/>
        <stp>P</stp>
        <stp>0</stp>
        <stp>BND</stp>
        <stp>KR6064982E64</stp>
        <stp>인포맥스 중분류</stp>
        <stp>46311</stp>
        <stp/>
        <tr r="N5992" s="5"/>
      </tp>
      <tp t="s">
        <v>회사채(일반)</v>
        <stp/>
        <stp>P</stp>
        <stp>0</stp>
        <stp>BND</stp>
        <stp>KR6064983E63</stp>
        <stp>인포맥스 중분류</stp>
        <stp>46311</stp>
        <stp/>
        <tr r="N6005" s="5"/>
      </tp>
      <tp t="s">
        <v>국민주택채권</v>
        <stp/>
        <stp>P</stp>
        <stp>0</stp>
        <stp>BND</stp>
        <stp>KR101501DD88</stp>
        <stp>인포맥스 중분류</stp>
        <stp>46311</stp>
        <stp/>
        <tr r="N21" s="5"/>
      </tp>
      <tp t="s">
        <v>카드</v>
        <stp/>
        <stp>P</stp>
        <stp>0</stp>
        <stp>BND</stp>
        <stp>KR6065902D69</stp>
        <stp>인포맥스 중분류</stp>
        <stp>46311</stp>
        <stp/>
        <tr r="N6023" s="5"/>
      </tp>
      <tp t="s">
        <v>회사채(일반)</v>
        <stp/>
        <stp>P</stp>
        <stp>0</stp>
        <stp>BND</stp>
        <stp>KR6017671F91</stp>
        <stp>인포맥스 중분류</stp>
        <stp>46311</stp>
        <stp/>
        <tr r="N4324" s="5"/>
      </tp>
      <tp t="s">
        <v>회사채(일반)</v>
        <stp/>
        <stp>P</stp>
        <stp>0</stp>
        <stp>BND</stp>
        <stp>KR6034733E85</stp>
        <stp>인포맥스 중분류</stp>
        <stp>46311</stp>
        <stp/>
        <tr r="N5534" s="5"/>
      </tp>
      <tp t="s">
        <v>회사채(일반)</v>
        <stp/>
        <stp>P</stp>
        <stp>0</stp>
        <stp>BND</stp>
        <stp>KR6017672F90</stp>
        <stp>인포맥스 중분류</stp>
        <stp>46311</stp>
        <stp/>
        <tr r="N4334" s="5"/>
      </tp>
      <tp t="s">
        <v>카드</v>
        <stp/>
        <stp>P</stp>
        <stp>0</stp>
        <stp>BND</stp>
        <stp>KR6065904D67</stp>
        <stp>인포맥스 중분류</stp>
        <stp>46311</stp>
        <stp/>
        <tr r="N6041" s="5"/>
      </tp>
      <tp t="s">
        <v>회사채(일반)</v>
        <stp/>
        <stp>P</stp>
        <stp>0</stp>
        <stp>BND</stp>
        <stp>KR6034732E86</stp>
        <stp>인포맥스 중분류</stp>
        <stp>46311</stp>
        <stp/>
        <tr r="N5509" s="5"/>
      </tp>
      <tp t="s">
        <v>은행채</v>
        <stp/>
        <stp>P</stp>
        <stp>0</stp>
        <stp>BND</stp>
        <stp>KR6060005A85</stp>
        <stp>인포맥스 중분류</stp>
        <stp>46316</stp>
        <stp/>
        <tr r="EX69" s="1"/>
      </tp>
      <tp t="s">
        <v>일반</v>
        <stp/>
        <stp>P</stp>
        <stp>0</stp>
        <stp>BND</stp>
        <stp>KR354420GE87</stp>
        <stp>인포맥스 중분류</stp>
        <stp>46311</stp>
        <stp/>
        <tr r="N2586" s="5"/>
      </tp>
      <tp t="s">
        <v>일반</v>
        <stp/>
        <stp>P</stp>
        <stp>0</stp>
        <stp>BND</stp>
        <stp>KR354421GE86</stp>
        <stp>인포맥스 중분류</stp>
        <stp>46311</stp>
        <stp/>
        <tr r="N2592" s="5"/>
      </tp>
      <tp t="s">
        <v>회사채(일반)</v>
        <stp/>
        <stp>P</stp>
        <stp>0</stp>
        <stp>BND</stp>
        <stp>KR6047811F73</stp>
        <stp>인포맥스 중분류</stp>
        <stp>46311</stp>
        <stp/>
        <tr r="N5610" s="5"/>
      </tp>
      <tp t="s">
        <v>회사채(일반)</v>
        <stp/>
        <stp>P</stp>
        <stp>0</stp>
        <stp>BND</stp>
        <stp>KR6047812F72</stp>
        <stp>인포맥스 중분류</stp>
        <stp>46311</stp>
        <stp/>
        <tr r="N5614" s="5"/>
      </tp>
      <tp t="s">
        <v>기타금융채</v>
        <stp/>
        <stp>P</stp>
        <stp>0</stp>
        <stp>BND</stp>
        <stp>KR6176941G15</stp>
        <stp>인포맥스 중분류</stp>
        <stp>46316</stp>
        <stp/>
        <tr r="CT50" s="1"/>
      </tp>
      <tp t="s">
        <v>회사채(일반)</v>
        <stp/>
        <stp>P</stp>
        <stp>0</stp>
        <stp>BND</stp>
        <stp>KR6030754A99</stp>
        <stp>인포맥스 중분류</stp>
        <stp>46311</stp>
        <stp/>
        <tr r="N5181" s="5"/>
      </tp>
      <tp t="s">
        <v>국고채권</v>
        <stp/>
        <stp>P</stp>
        <stp>0</stp>
        <stp>BND</stp>
        <stp>KR103502GD98</stp>
        <stp>인포맥스 중분류</stp>
        <stp>46311</stp>
        <stp/>
        <tr r="N117" s="5"/>
      </tp>
      <tp t="s">
        <v>회사채(일반)</v>
        <stp/>
        <stp>P</stp>
        <stp>0</stp>
        <stp>BND</stp>
        <stp>KR6064982E72</stp>
        <stp>인포맥스 중분류</stp>
        <stp>46311</stp>
        <stp/>
        <tr r="N5993" s="5"/>
      </tp>
      <tp t="s">
        <v>기타금융채</v>
        <stp/>
        <stp>P</stp>
        <stp>0</stp>
        <stp>BND</stp>
        <stp>KR6095924D78</stp>
        <stp>인포맥스 중분류</stp>
        <stp>46311</stp>
        <stp/>
        <tr r="N6409" s="5"/>
      </tp>
      <tp t="s">
        <v>회사채(일반)</v>
        <stp/>
        <stp>P</stp>
        <stp>0</stp>
        <stp>BND</stp>
        <stp>KR6064981E73</stp>
        <stp>인포맥스 중분류</stp>
        <stp>46311</stp>
        <stp/>
        <tr r="N5972" s="5"/>
      </tp>
      <tp t="s">
        <v>국고채권</v>
        <stp/>
        <stp>P</stp>
        <stp>0</stp>
        <stp>BND</stp>
        <stp>KR103501GD99</stp>
        <stp>인포맥스 중분류</stp>
        <stp>46311</stp>
        <stp/>
        <tr r="N71" s="5"/>
      </tp>
      <tp t="s">
        <v>회사채(일반)</v>
        <stp/>
        <stp>P</stp>
        <stp>0</stp>
        <stp>BND</stp>
        <stp>KR6086791G90</stp>
        <stp>인포맥스 중분류</stp>
        <stp>46311</stp>
        <stp/>
        <tr r="N6354" s="5"/>
      </tp>
      <tp t="s">
        <v>회사채(일반)</v>
        <stp/>
        <stp>P</stp>
        <stp>0</stp>
        <stp>BND</stp>
        <stp>KR6034122E84</stp>
        <stp>인포맥스 중분류</stp>
        <stp>46316</stp>
        <stp/>
        <tr r="N108" s="1"/>
      </tp>
      <tp t="s">
        <v>카드</v>
        <stp/>
        <stp>P</stp>
        <stp>0</stp>
        <stp>BND</stp>
        <stp>KR6065903D76</stp>
        <stp>인포맥스 중분류</stp>
        <stp>46311</stp>
        <stp/>
        <tr r="N6032" s="5"/>
      </tp>
      <tp t="s">
        <v>국민주택채권</v>
        <stp/>
        <stp>P</stp>
        <stp>0</stp>
        <stp>BND</stp>
        <stp>KR101501DD96</stp>
        <stp>인포맥스 중분류</stp>
        <stp>46311</stp>
        <stp/>
        <tr r="N22" s="5"/>
      </tp>
      <tp t="s">
        <v>회사채(일반)</v>
        <stp/>
        <stp>P</stp>
        <stp>0</stp>
        <stp>BND</stp>
        <stp>KR6047812F15</stp>
        <stp>인포맥스 중분류</stp>
        <stp>46316</stp>
        <stp/>
        <tr r="EX45" s="1"/>
        <tr r="CF198" s="1"/>
      </tp>
      <tp t="s">
        <v>회사채(일반)</v>
        <stp/>
        <stp>P</stp>
        <stp>0</stp>
        <stp>BND</stp>
        <stp>KR6004021E97</stp>
        <stp>인포맥스 중분류</stp>
        <stp>46316</stp>
        <stp/>
        <tr r="CF183" s="1"/>
      </tp>
      <tp t="s">
        <v>기타금융채</v>
        <stp/>
        <stp>P</stp>
        <stp>0</stp>
        <stp>BND</stp>
        <stp>KR6176943G70</stp>
        <stp>인포맥스 중분류</stp>
        <stp>46311</stp>
        <stp/>
        <tr r="N6997" s="5"/>
      </tp>
      <tp t="s">
        <v>회사채(일반)</v>
        <stp/>
        <stp>P</stp>
        <stp>0</stp>
        <stp>BND</stp>
        <stp>KR6344822E64</stp>
        <stp>인포맥스 중분류</stp>
        <stp>46311</stp>
        <stp/>
        <tr r="N7185" s="5"/>
      </tp>
      <tp t="s">
        <v>은행채</v>
        <stp/>
        <stp>P</stp>
        <stp>0</stp>
        <stp>BND</stp>
        <stp>KR6004948E71</stp>
        <stp>인포맥스 중분류</stp>
        <stp>46311</stp>
        <stp/>
        <tr r="N3992" s="5"/>
      </tp>
      <tp t="s">
        <v>국고채권</v>
        <stp/>
        <stp>P</stp>
        <stp>0</stp>
        <stp>BND</stp>
        <stp>KR103504GD96</stp>
        <stp>인포맥스 중분류</stp>
        <stp>46311</stp>
        <stp/>
        <tr r="N145" s="5"/>
      </tp>
      <tp t="s">
        <v>카드</v>
        <stp/>
        <stp>P</stp>
        <stp>0</stp>
        <stp>BND</stp>
        <stp>KR606590BD72</stp>
        <stp>인포맥스 중분류</stp>
        <stp>46311</stp>
        <stp/>
        <tr r="N6096" s="5"/>
      </tp>
      <tp t="s">
        <v>카드</v>
        <stp/>
        <stp>P</stp>
        <stp>0</stp>
        <stp>BND</stp>
        <stp>KR6032713C93</stp>
        <stp>인포맥스 중분류</stp>
        <stp>46311</stp>
        <stp/>
        <tr r="N5274" s="5"/>
      </tp>
      <tp t="s">
        <v>회사채(일반)</v>
        <stp/>
        <stp>P</stp>
        <stp>0</stp>
        <stp>BND</stp>
        <stp>KR6000723A90</stp>
        <stp>인포맥스 중분류</stp>
        <stp>46311</stp>
        <stp/>
        <tr r="N3779" s="5"/>
      </tp>
      <tp t="s">
        <v>일반</v>
        <stp/>
        <stp>P</stp>
        <stp>0</stp>
        <stp>BND</stp>
        <stp>KR354420GE95</stp>
        <stp>인포맥스 중분류</stp>
        <stp>46311</stp>
        <stp/>
        <tr r="N2587" s="5"/>
      </tp>
      <tp t="s">
        <v>회사채(일반)</v>
        <stp/>
        <stp>P</stp>
        <stp>0</stp>
        <stp>BND</stp>
        <stp>KR6006802G61</stp>
        <stp>인포맥스 중분류</stp>
        <stp>46311</stp>
        <stp/>
        <tr r="N4118" s="5"/>
      </tp>
      <tp t="s">
        <v>카드</v>
        <stp/>
        <stp>P</stp>
        <stp>0</stp>
        <stp>BND</stp>
        <stp>KR6065908D71</stp>
        <stp>인포맥스 중분류</stp>
        <stp>46311</stp>
        <stp/>
        <tr r="N6078" s="5"/>
      </tp>
      <tp t="s">
        <v/>
        <stp/>
        <stp>P</stp>
        <stp>0</stp>
        <stp>BND</stp>
        <stp>KRZF034738GM</stp>
        <stp>인포맥스 대분류</stp>
        <stp>46316</stp>
        <stp/>
        <tr r="CS88" s="1"/>
      </tp>
      <tp t="s">
        <v>회사채(일반)</v>
        <stp/>
        <stp>P</stp>
        <stp>0</stp>
        <stp>BND</stp>
        <stp>KR6047051F98</stp>
        <stp>인포맥스 중분류</stp>
        <stp>46311</stp>
        <stp/>
        <tr r="N5589" s="5"/>
      </tp>
      <tp t="s">
        <v>국고채권</v>
        <stp/>
        <stp>P</stp>
        <stp>0</stp>
        <stp>BND</stp>
        <stp>KR103502GD98</stp>
        <stp>인포맥스 중분류</stp>
        <stp>46316</stp>
        <stp/>
        <tr r="AB23" s="1"/>
        <tr r="N10" s="1"/>
        <tr r="CF147" s="1"/>
        <tr r="DV325" s="1"/>
        <tr r="AP21" s="1"/>
      </tp>
      <tp t="s">
        <v>기타금융채</v>
        <stp/>
        <stp>P</stp>
        <stp>0</stp>
        <stp>BND</stp>
        <stp>KR6095924D78</stp>
        <stp>인포맥스 중분류</stp>
        <stp>46316</stp>
        <stp/>
        <tr r="CF92" s="1"/>
      </tp>
      <tp t="s">
        <v>국고채권</v>
        <stp/>
        <stp>P</stp>
        <stp>0</stp>
        <stp>BND</stp>
        <stp>KR103501GD99</stp>
        <stp>인포맥스 중분류</stp>
        <stp>46316</stp>
        <stp/>
        <tr r="N324" s="1"/>
        <tr r="CF175" s="1"/>
      </tp>
      <tp t="s">
        <v>회사채(일반)</v>
        <stp/>
        <stp>P</stp>
        <stp>0</stp>
        <stp>BND</stp>
        <stp>KR6086791G90</stp>
        <stp>인포맥스 중분류</stp>
        <stp>46316</stp>
        <stp/>
        <tr r="DV74" s="1"/>
        <tr r="EX19" s="1"/>
      </tp>
      <tp t="s">
        <v>회사채(일반)</v>
        <stp/>
        <stp>P</stp>
        <stp>0</stp>
        <stp>BND</stp>
        <stp>KR6034122E84</stp>
        <stp>인포맥스 중분류</stp>
        <stp>46311</stp>
        <stp/>
        <tr r="N5490" s="5"/>
      </tp>
      <tp t="s">
        <v>회사채(일반)</v>
        <stp/>
        <stp>P</stp>
        <stp>0</stp>
        <stp>BND</stp>
        <stp>KR6047811F16</stp>
        <stp>인포맥스 중분류</stp>
        <stp>46311</stp>
        <stp/>
        <tr r="N5609" s="5"/>
      </tp>
      <tp t="s">
        <v>회사채(일반)</v>
        <stp/>
        <stp>P</stp>
        <stp>0</stp>
        <stp>BND</stp>
        <stp>KR6004022E96</stp>
        <stp>인포맥스 중분류</stp>
        <stp>46311</stp>
        <stp/>
        <tr r="N3866" s="5"/>
      </tp>
      <tp t="s">
        <v>회사채(일반)</v>
        <stp/>
        <stp>P</stp>
        <stp>0</stp>
        <stp>BND</stp>
        <stp>KR6047812F15</stp>
        <stp>인포맥스 중분류</stp>
        <stp>46311</stp>
        <stp/>
        <tr r="N5613" s="5"/>
      </tp>
      <tp t="s">
        <v>회사채(일반)</v>
        <stp/>
        <stp>P</stp>
        <stp>0</stp>
        <stp>BND</stp>
        <stp>KR6004021E97</stp>
        <stp>인포맥스 중분류</stp>
        <stp>46311</stp>
        <stp/>
        <tr r="N3859" s="5"/>
      </tp>
      <tp t="s">
        <v>카드</v>
        <stp/>
        <stp>P</stp>
        <stp>0</stp>
        <stp>BND</stp>
        <stp>KR6174146E80</stp>
        <stp>인포맥스 중분류</stp>
        <stp>46311</stp>
        <stp/>
        <tr r="N6927" s="5"/>
      </tp>
      <tp t="s">
        <v>국고채권</v>
        <stp/>
        <stp>P</stp>
        <stp>0</stp>
        <stp>BND</stp>
        <stp>KR103504GD96</stp>
        <stp>인포맥스 중분류</stp>
        <stp>46316</stp>
        <stp/>
        <tr r="AP13" s="1"/>
        <tr r="DV174" s="1"/>
        <tr r="AB33" s="1"/>
        <tr r="N357" s="1"/>
      </tp>
      <tp t="s">
        <v>회사채(일반)</v>
        <stp/>
        <stp>P</stp>
        <stp>0</stp>
        <stp>BND</stp>
        <stp>KR6047052F97</stp>
        <stp>인포맥스 중분류</stp>
        <stp>46311</stp>
        <stp/>
        <tr r="N5593" s="5"/>
      </tp>
      <tp t="s">
        <v>회사채(일반)</v>
        <stp/>
        <stp>P</stp>
        <stp>0</stp>
        <stp>BND</stp>
        <stp>KR6047053F96</stp>
        <stp>인포맥스 중분류</stp>
        <stp>46311</stp>
        <stp/>
        <tr r="N5596" s="5"/>
      </tp>
      <tp t="s">
        <v>카드</v>
        <stp/>
        <stp>P</stp>
        <stp>0</stp>
        <stp>BND</stp>
        <stp>KR6174146E98</stp>
        <stp>인포맥스 중분류</stp>
        <stp>46311</stp>
        <stp/>
        <tr r="N6928" s="5"/>
      </tp>
      <tp t="s">
        <v>회사채(일반)</v>
        <stp/>
        <stp>P</stp>
        <stp>0</stp>
        <stp>BND</stp>
        <stp>KR6047811F73</stp>
        <stp>인포맥스 중분류</stp>
        <stp>46316</stp>
        <stp/>
        <tr r="EJ16" s="1"/>
        <tr r="CF89" s="1"/>
      </tp>
      <tp t="s">
        <v>기타금융채</v>
        <stp/>
        <stp>P</stp>
        <stp>0</stp>
        <stp>BND</stp>
        <stp>KR6176941G15</stp>
        <stp>인포맥스 중분류</stp>
        <stp>46311</stp>
        <stp/>
        <tr r="N6979" s="5"/>
      </tp>
      <tp t="s">
        <v>카드</v>
        <stp/>
        <stp>P</stp>
        <stp>0</stp>
        <stp>BND</stp>
        <stp>KR620549AD84</stp>
        <stp>인포맥스 중분류</stp>
        <stp>46316</stp>
        <stp/>
        <tr r="N70" s="1"/>
      </tp>
      <tp t="s">
        <v>회사채(일반)</v>
        <stp/>
        <stp>P</stp>
        <stp>0</stp>
        <stp>BND</stp>
        <stp>KR6166261G91</stp>
        <stp>인포맥스 중분류</stp>
        <stp>46311</stp>
        <stp/>
        <tr r="N6864" s="5"/>
      </tp>
      <tp t="s">
        <v>기타금융채</v>
        <stp/>
        <stp>P</stp>
        <stp>0</stp>
        <stp>BND</stp>
        <stp>KR6176941G23</stp>
        <stp>인포맥스 중분류</stp>
        <stp>46311</stp>
        <stp/>
        <tr r="N6980" s="5"/>
      </tp>
      <tp t="s">
        <v>은행채</v>
        <stp/>
        <stp>P</stp>
        <stp>0</stp>
        <stp>BND</stp>
        <stp>KR6006351G82</stp>
        <stp>인포맥스 중분류</stp>
        <stp>46311</stp>
        <stp/>
        <tr r="N4098" s="5"/>
      </tp>
      <tp t="s">
        <v>회사채(일반)</v>
        <stp/>
        <stp>P</stp>
        <stp>0</stp>
        <stp>BND</stp>
        <stp>KR6166262G90</stp>
        <stp>인포맥스 중분류</stp>
        <stp>46311</stp>
        <stp/>
        <tr r="N6879" s="5"/>
      </tp>
      <tp t="s">
        <v>기타금융채</v>
        <stp/>
        <stp>P</stp>
        <stp>0</stp>
        <stp>BND</stp>
        <stp>KR6097248F97</stp>
        <stp>인포맥스 중분류</stp>
        <stp>46311</stp>
        <stp/>
        <tr r="N6497" s="5"/>
      </tp>
      <tp t="s">
        <v>기타금융채</v>
        <stp/>
        <stp>P</stp>
        <stp>0</stp>
        <stp>BND</stp>
        <stp>KR6176941G56</stp>
        <stp>인포맥스 중분류</stp>
        <stp>46316</stp>
        <stp/>
        <tr r="N96" s="1"/>
      </tp>
      <tp t="s">
        <v>회사채(일반)</v>
        <stp/>
        <stp>P</stp>
        <stp>0</stp>
        <stp>BND</stp>
        <stp>KR6376961G24</stp>
        <stp>인포맥스 중분류</stp>
        <stp>46311</stp>
        <stp/>
        <tr r="N7201" s="5"/>
      </tp>
      <tp t="s">
        <v>회사채(일반)</v>
        <stp/>
        <stp>P</stp>
        <stp>0</stp>
        <stp>BND</stp>
        <stp>KR6055552D89</stp>
        <stp>인포맥스 중분류</stp>
        <stp>46316</stp>
        <stp/>
        <tr r="CF171" s="1"/>
      </tp>
      <tp t="s">
        <v>지방공기업</v>
        <stp/>
        <stp>P</stp>
        <stp>0</stp>
        <stp>BND</stp>
        <stp>KR357601GG89</stp>
        <stp>인포맥스 중분류</stp>
        <stp>46316</stp>
        <stp/>
        <tr r="DV77" s="1"/>
      </tp>
      <tp t="s">
        <v>기타금융채</v>
        <stp/>
        <stp>P</stp>
        <stp>0</stp>
        <stp>BND</stp>
        <stp>KR6097248F89</stp>
        <stp>인포맥스 중분류</stp>
        <stp>46311</stp>
        <stp/>
        <tr r="N6496" s="5"/>
      </tp>
      <tp t="s">
        <v>기타금융채</v>
        <stp/>
        <stp>P</stp>
        <stp>0</stp>
        <stp>BND</stp>
        <stp>KR6095923D38</stp>
        <stp>인포맥스 중분류</stp>
        <stp>46311</stp>
        <stp/>
        <tr r="N6399" s="5"/>
      </tp>
      <tp t="s">
        <v>회사채(일반)</v>
        <stp/>
        <stp>P</stp>
        <stp>0</stp>
        <stp>BND</stp>
        <stp>KR6010953A33</stp>
        <stp>인포맥스 중분류</stp>
        <stp>46311</stp>
        <stp/>
        <tr r="N4278" s="5"/>
      </tp>
      <tp t="s">
        <v>회사채(일반)</v>
        <stp/>
        <stp>P</stp>
        <stp>0</stp>
        <stp>BND</stp>
        <stp>KR6006801G54</stp>
        <stp>인포맥스 중분류</stp>
        <stp>46316</stp>
        <stp/>
        <tr r="N101" s="1"/>
      </tp>
      <tp t="s">
        <v>회사채(일반)</v>
        <stp/>
        <stp>P</stp>
        <stp>0</stp>
        <stp>BND</stp>
        <stp>KR6166261G83</stp>
        <stp>인포맥스 중분류</stp>
        <stp>46311</stp>
        <stp/>
        <tr r="N6863" s="5"/>
      </tp>
      <tp t="s">
        <v>기타금융채</v>
        <stp/>
        <stp>P</stp>
        <stp>0</stp>
        <stp>BND</stp>
        <stp>KR6097246F81</stp>
        <stp>인포맥스 중분류</stp>
        <stp>46311</stp>
        <stp/>
        <tr r="N6480" s="5"/>
      </tp>
      <tp t="s">
        <v>일반</v>
        <stp/>
        <stp>P</stp>
        <stp>0</stp>
        <stp>BND</stp>
        <stp>KR354601GG86</stp>
        <stp>인포맥스 중분류</stp>
        <stp>46316</stp>
        <stp/>
        <tr r="CF33" s="1"/>
      </tp>
      <tp t="s">
        <v>카드</v>
        <stp/>
        <stp>P</stp>
        <stp>0</stp>
        <stp>BND</stp>
        <stp>KR6065906D32</stp>
        <stp>인포맥스 중분류</stp>
        <stp>46311</stp>
        <stp/>
        <tr r="N6066" s="5"/>
      </tp>
      <tp t="s">
        <v>기타금융채</v>
        <stp/>
        <stp>P</stp>
        <stp>0</stp>
        <stp>BND</stp>
        <stp>KR6176943G47</stp>
        <stp>인포맥스 중분류</stp>
        <stp>46316</stp>
        <stp/>
        <tr r="CF42" s="1"/>
        <tr r="DV29" s="1"/>
        <tr r="N91" s="1"/>
      </tp>
      <tp t="s">
        <v>기타금융채</v>
        <stp/>
        <stp>P</stp>
        <stp>0</stp>
        <stp>BND</stp>
        <stp>KR6097241F86</stp>
        <stp>인포맥스 중분류</stp>
        <stp>46311</stp>
        <stp/>
        <tr r="N6443" s="5"/>
      </tp>
      <tp t="s">
        <v>회사채(일반)</v>
        <stp/>
        <stp>P</stp>
        <stp>0</stp>
        <stp>BND</stp>
        <stp>KR6006802G20</stp>
        <stp>인포맥스 중분류</stp>
        <stp>46311</stp>
        <stp/>
        <tr r="N4116" s="5"/>
      </tp>
      <tp t="s">
        <v>기타금융채</v>
        <stp/>
        <stp>P</stp>
        <stp>0</stp>
        <stp>BND</stp>
        <stp>KR6097243F84</stp>
        <stp>인포맥스 중분류</stp>
        <stp>46311</stp>
        <stp/>
        <tr r="N6453" s="5"/>
      </tp>
      <tp t="s">
        <v>회사채(일반)</v>
        <stp/>
        <stp>P</stp>
        <stp>0</stp>
        <stp>BND</stp>
        <stp>KR6006801G21</stp>
        <stp>인포맥스 중분류</stp>
        <stp>46311</stp>
        <stp/>
        <tr r="N4109" s="5"/>
      </tp>
      <tp t="s">
        <v>회사채(일반)</v>
        <stp/>
        <stp>P</stp>
        <stp>0</stp>
        <stp>BND</stp>
        <stp>KR6010952A34</stp>
        <stp>인포맥스 중분류</stp>
        <stp>46311</stp>
        <stp/>
        <tr r="N4268" s="5"/>
      </tp>
      <tp t="s">
        <v>일반</v>
        <stp/>
        <stp>P</stp>
        <stp>0</stp>
        <stp>BND</stp>
        <stp>KR352202GC79</stp>
        <stp>인포맥스 중분류</stp>
        <stp>46316</stp>
        <stp/>
        <tr r="N271" s="1"/>
      </tp>
      <tp t="s">
        <v>지방공기업</v>
        <stp/>
        <stp>P</stp>
        <stp>0</stp>
        <stp>BND</stp>
        <stp>KR353603GG78</stp>
        <stp>인포맥스 중분류</stp>
        <stp>46316</stp>
        <stp/>
        <tr r="DV46" s="1"/>
      </tp>
      <tp t="s">
        <v>회사채(일반)</v>
        <stp/>
        <stp>P</stp>
        <stp>0</stp>
        <stp>BND</stp>
        <stp>KR6316141G49</stp>
        <stp>인포맥스 중분류</stp>
        <stp>46311</stp>
        <stp/>
        <tr r="N7162" s="5"/>
      </tp>
      <tp t="s">
        <v>회사채(일반)</v>
        <stp/>
        <stp>P</stp>
        <stp>0</stp>
        <stp>BND</stp>
        <stp>KR6316142G48</stp>
        <stp>인포맥스 중분류</stp>
        <stp>46311</stp>
        <stp/>
        <tr r="N7168" s="5"/>
      </tp>
      <tp t="s">
        <v>회사채(일반)</v>
        <stp/>
        <stp>P</stp>
        <stp>0</stp>
        <stp>BND</stp>
        <stp>KR6086791G25</stp>
        <stp>인포맥스 중분류</stp>
        <stp>46311</stp>
        <stp/>
        <tr r="N6350" s="5"/>
      </tp>
      <tp t="s">
        <v>회사채(일반)</v>
        <stp/>
        <stp>P</stp>
        <stp>0</stp>
        <stp>BND</stp>
        <stp>KR6034732E29</stp>
        <stp>인포맥스 중분류</stp>
        <stp>46311</stp>
        <stp/>
        <tr r="N5507" s="5"/>
      </tp>
      <tp t="s">
        <v>회사채(일반)</v>
        <stp/>
        <stp>P</stp>
        <stp>0</stp>
        <stp>BND</stp>
        <stp>KR6063322B68</stp>
        <stp>인포맥스 중분류</stp>
        <stp>46311</stp>
        <stp/>
        <tr r="N5809" s="5"/>
      </tp>
      <tp t="s">
        <v>회사채(일반)</v>
        <stp/>
        <stp>P</stp>
        <stp>0</stp>
        <stp>BND</stp>
        <stp>KR6034733E28</stp>
        <stp>인포맥스 중분류</stp>
        <stp>46311</stp>
        <stp/>
        <tr r="N5532" s="5"/>
      </tp>
      <tp t="s">
        <v>일반</v>
        <stp/>
        <stp>P</stp>
        <stp>0</stp>
        <stp>BND</stp>
        <stp>KR354419GE15</stp>
        <stp>인포맥스 중분류</stp>
        <stp>46311</stp>
        <stp/>
        <tr r="N2578" s="5"/>
      </tp>
      <tp t="s">
        <v>회사채(일반)</v>
        <stp/>
        <stp>P</stp>
        <stp>0</stp>
        <stp>BND</stp>
        <stp>KR6204322E16</stp>
        <stp>인포맥스 중분류</stp>
        <stp>46316</stp>
        <stp/>
        <tr r="CF28" s="1"/>
      </tp>
      <tp t="s">
        <v>일반</v>
        <stp/>
        <stp>P</stp>
        <stp>0</stp>
        <stp>BND</stp>
        <stp>KR354413GE11</stp>
        <stp>인포맥스 중분류</stp>
        <stp>46311</stp>
        <stp/>
        <tr r="N2550" s="5"/>
      </tp>
      <tp t="s">
        <v>회사채(일반)</v>
        <stp/>
        <stp>P</stp>
        <stp>0</stp>
        <stp>BND</stp>
        <stp>KR6064311E66</stp>
        <stp>인포맥스 중분류</stp>
        <stp>46311</stp>
        <stp/>
        <tr r="N5926" s="5"/>
      </tp>
      <tp t="s">
        <v>기타금융채</v>
        <stp/>
        <stp>P</stp>
        <stp>0</stp>
        <stp>BND</stp>
        <stp>KR6097246F73</stp>
        <stp>인포맥스 중분류</stp>
        <stp>46311</stp>
        <stp/>
        <tr r="N6479" s="5"/>
      </tp>
      <tp t="s">
        <v>회사채(일반)</v>
        <stp/>
        <stp>P</stp>
        <stp>0</stp>
        <stp>BND</stp>
        <stp>KR6000722A26</stp>
        <stp>인포맥스 중분류</stp>
        <stp>46311</stp>
        <stp/>
        <tr r="N3775" s="5"/>
      </tp>
      <tp t="s">
        <v>회사채(일반)</v>
        <stp/>
        <stp>P</stp>
        <stp>0</stp>
        <stp>BND</stp>
        <stp>KR6064312E65</stp>
        <stp>인포맥스 중분류</stp>
        <stp>46311</stp>
        <stp/>
        <tr r="N5948" s="5"/>
      </tp>
      <tp t="s">
        <v>회사채(일반)</v>
        <stp/>
        <stp>P</stp>
        <stp>0</stp>
        <stp>BND</stp>
        <stp>KR6267252F73</stp>
        <stp>인포맥스 중분류</stp>
        <stp>46311</stp>
        <stp/>
        <tr r="N7133" s="5"/>
      </tp>
      <tp t="s">
        <v>회사채(일반)</v>
        <stp/>
        <stp>P</stp>
        <stp>0</stp>
        <stp>BND</stp>
        <stp>KR6204323E15</stp>
        <stp>인포맥스 중분류</stp>
        <stp>46316</stp>
        <stp/>
        <tr r="N126" s="1"/>
        <tr r="DV290" s="1"/>
      </tp>
      <tp t="s">
        <v>카드</v>
        <stp/>
        <stp>P</stp>
        <stp>0</stp>
        <stp>BND</stp>
        <stp>KR6174145E40</stp>
        <stp>인포맥스 중분류</stp>
        <stp>46311</stp>
        <stp/>
        <tr r="N6922" s="5"/>
      </tp>
      <tp t="s">
        <v>회사채(일반)</v>
        <stp/>
        <stp>P</stp>
        <stp>0</stp>
        <stp>BND</stp>
        <stp>KR6063323B67</stp>
        <stp>인포맥스 중분류</stp>
        <stp>46311</stp>
        <stp/>
        <tr r="N5845" s="5"/>
      </tp>
      <tp t="s">
        <v>회사채(일반)</v>
        <stp/>
        <stp>P</stp>
        <stp>0</stp>
        <stp>BND</stp>
        <stp>KR6007072F55</stp>
        <stp>인포맥스 중분류</stp>
        <stp>46311</stp>
        <stp/>
        <tr r="N4125" s="5"/>
      </tp>
      <tp t="s">
        <v>회사채(일반)</v>
        <stp/>
        <stp>P</stp>
        <stp>0</stp>
        <stp>BND</stp>
        <stp>KR6037641F47</stp>
        <stp>인포맥스 중분류</stp>
        <stp>46316</stp>
        <stp/>
        <tr r="EX74" s="1"/>
      </tp>
      <tp t="s">
        <v>회사채(일반)</v>
        <stp/>
        <stp>P</stp>
        <stp>0</stp>
        <stp>BND</stp>
        <stp>KR6267251F74</stp>
        <stp>인포맥스 중분류</stp>
        <stp>46311</stp>
        <stp/>
        <tr r="N7129" s="5"/>
      </tp>
      <tp t="s">
        <v>카드</v>
        <stp/>
        <stp>P</stp>
        <stp>0</stp>
        <stp>BND</stp>
        <stp>KR6174149E46</stp>
        <stp>인포맥스 중분류</stp>
        <stp>46311</stp>
        <stp/>
        <tr r="N6943" s="5"/>
      </tp>
      <tp t="s">
        <v>국민주택채권</v>
        <stp/>
        <stp>P</stp>
        <stp>0</stp>
        <stp>BND</stp>
        <stp>KR101501DD21</stp>
        <stp>인포맥스 중분류</stp>
        <stp>46311</stp>
        <stp/>
        <tr r="N15" s="5"/>
      </tp>
      <tp t="s">
        <v>회사채(일반)</v>
        <stp/>
        <stp>P</stp>
        <stp>0</stp>
        <stp>BND</stp>
        <stp>KR6004691E39</stp>
        <stp>인포맥스 중분류</stp>
        <stp>46311</stp>
        <stp/>
        <tr r="N3909" s="5"/>
      </tp>
      <tp t="s">
        <v>회사채(일반)</v>
        <stp/>
        <stp>P</stp>
        <stp>0</stp>
        <stp>BND</stp>
        <stp>KR6034731E53</stp>
        <stp>인포맥스 중분류</stp>
        <stp>46316</stp>
        <stp/>
        <tr r="N323" s="1"/>
        <tr r="CF172" s="1"/>
      </tp>
      <tp t="s">
        <v>회사채(일반)</v>
        <stp/>
        <stp>P</stp>
        <stp>0</stp>
        <stp>BND</stp>
        <stp>KR6316143G47</stp>
        <stp>인포맥스 중분류</stp>
        <stp>46311</stp>
        <stp/>
        <tr r="N7172" s="5"/>
      </tp>
      <tp t="s">
        <v>기타금융채</v>
        <stp/>
        <stp>P</stp>
        <stp>0</stp>
        <stp>BND</stp>
        <stp>KR6097245F74</stp>
        <stp>인포맥스 중분류</stp>
        <stp>46311</stp>
        <stp/>
        <tr r="N6476" s="5"/>
      </tp>
      <tp t="s">
        <v>지방공기업</v>
        <stp/>
        <stp>P</stp>
        <stp>0</stp>
        <stp>BND</stp>
        <stp>KR355701GF75</stp>
        <stp>인포맥스 중분류</stp>
        <stp>46316</stp>
        <stp/>
        <tr r="EX44" s="1"/>
      </tp>
      <tp t="s">
        <v>회사채(일반)</v>
        <stp/>
        <stp>P</stp>
        <stp>0</stp>
        <stp>BND</stp>
        <stp>KR6034732E52</stp>
        <stp>인포맥스 중분류</stp>
        <stp>46316</stp>
        <stp/>
        <tr r="N294" s="1"/>
      </tp>
      <tp t="s">
        <v>지역개발채권</v>
        <stp/>
        <stp>P</stp>
        <stp>0</stp>
        <stp>BND</stp>
        <stp>KR2044022E13</stp>
        <stp>인포맥스 중분류</stp>
        <stp>46311</stp>
        <stp/>
        <tr r="N300" s="5"/>
      </tp>
      <tp t="s">
        <v>일반</v>
        <stp/>
        <stp>P</stp>
        <stp>0</stp>
        <stp>BND</stp>
        <stp>KR350702GF18</stp>
        <stp>인포맥스 중분류</stp>
        <stp>46311</stp>
        <stp/>
        <tr r="N1421" s="5"/>
      </tp>
      <tp t="s">
        <v>은행채</v>
        <stp/>
        <stp>P</stp>
        <stp>0</stp>
        <stp>BND</stp>
        <stp>KR380606GG11</stp>
        <stp>인포맥스 중분류</stp>
        <stp>46311</stp>
        <stp/>
        <tr r="N3328" s="5"/>
      </tp>
      <tp t="s">
        <v>회사채(일반)</v>
        <stp/>
        <stp>P</stp>
        <stp>0</stp>
        <stp>BND</stp>
        <stp>KR6016363G79</stp>
        <stp>인포맥스 중분류</stp>
        <stp>46311</stp>
        <stp/>
        <tr r="N4320" s="5"/>
      </tp>
      <tp t="s">
        <v>회사채(일반)</v>
        <stp/>
        <stp>P</stp>
        <stp>0</stp>
        <stp>BND</stp>
        <stp>KR6037561F19</stp>
        <stp>인포맥스 중분류</stp>
        <stp>46311</stp>
        <stp/>
        <tr r="N5551" s="5"/>
      </tp>
      <tp t="s">
        <v/>
        <stp/>
        <stp>P</stp>
        <stp>0</stp>
        <stp>BND</stp>
        <stp>KRZF089863GA</stp>
        <stp>인포맥스 대분류</stp>
        <stp>46316</stp>
        <stp/>
        <tr r="CS115" s="1"/>
      </tp>
      <tp t="s">
        <v>기타금융채</v>
        <stp/>
        <stp>P</stp>
        <stp>0</stp>
        <stp>BND</stp>
        <stp>KR6097244F18</stp>
        <stp>인포맥스 중분류</stp>
        <stp>46316</stp>
        <stp/>
        <tr r="DV217" s="1"/>
      </tp>
      <tp t="s">
        <v>일반</v>
        <stp/>
        <stp>P</stp>
        <stp>0</stp>
        <stp>BND</stp>
        <stp>KR354420GE38</stp>
        <stp>인포맥스 중분류</stp>
        <stp>46311</stp>
        <stp/>
        <tr r="N2584" s="5"/>
      </tp>
      <tp t="s">
        <v>일반</v>
        <stp/>
        <stp>P</stp>
        <stp>0</stp>
        <stp>BND</stp>
        <stp>KR350701GF19</stp>
        <stp>인포맥스 중분류</stp>
        <stp>46311</stp>
        <stp/>
        <tr r="N1345" s="5"/>
      </tp>
      <tp t="s">
        <v>기타금융채</v>
        <stp/>
        <stp>P</stp>
        <stp>0</stp>
        <stp>BND</stp>
        <stp>KR6046293G14</stp>
        <stp>인포맥스 중분류</stp>
        <stp>46316</stp>
        <stp/>
        <tr r="DH18" s="1"/>
      </tp>
      <tp t="s">
        <v>회사채(일반)</v>
        <stp/>
        <stp>P</stp>
        <stp>0</stp>
        <stp>BND</stp>
        <stp>KR6037091F42</stp>
        <stp>인포맥스 중분류</stp>
        <stp>46311</stp>
        <stp/>
        <tr r="N5548" s="5"/>
      </tp>
      <tp t="s">
        <v>국민주택채권</v>
        <stp/>
        <stp>P</stp>
        <stp>0</stp>
        <stp>BND</stp>
        <stp>KR101501DD39</stp>
        <stp>인포맥스 중분류</stp>
        <stp>46311</stp>
        <stp/>
        <tr r="N16" s="5"/>
      </tp>
      <tp t="s">
        <v>회사채(일반)</v>
        <stp/>
        <stp>P</stp>
        <stp>0</stp>
        <stp>BND</stp>
        <stp>KR6037092F41</stp>
        <stp>인포맥스 중분류</stp>
        <stp>46311</stp>
        <stp/>
        <tr r="N5550" s="5"/>
      </tp>
      <tp t="s">
        <v>회사채(일반)</v>
        <stp/>
        <stp>P</stp>
        <stp>0</stp>
        <stp>BND</stp>
        <stp>KR6086792G40</stp>
        <stp>인포맥스 중분류</stp>
        <stp>46316</stp>
        <stp/>
        <tr r="CF49" s="1"/>
      </tp>
      <tp t="s">
        <v>회사채(일반)</v>
        <stp/>
        <stp>P</stp>
        <stp>0</stp>
        <stp>BND</stp>
        <stp>KR6016362G70</stp>
        <stp>인포맥스 중분류</stp>
        <stp>46311</stp>
        <stp/>
        <tr r="N4318" s="5"/>
      </tp>
      <tp t="s">
        <v>은행채</v>
        <stp/>
        <stp>P</stp>
        <stp>0</stp>
        <stp>BND</stp>
        <stp>KR6060005A36</stp>
        <stp>인포맥스 중분류</stp>
        <stp>46316</stp>
        <stp/>
        <tr r="EX62" s="1"/>
      </tp>
      <tp t="s">
        <v>은행채</v>
        <stp/>
        <stp>P</stp>
        <stp>0</stp>
        <stp>BND</stp>
        <stp>KR6006352G73</stp>
        <stp>인포맥스 중분류</stp>
        <stp>46311</stp>
        <stp/>
        <tr r="N4099" s="5"/>
      </tp>
      <tp t="s">
        <v>회사채(일반)</v>
        <stp/>
        <stp>P</stp>
        <stp>0</stp>
        <stp>BND</stp>
        <stp>KR6055553D13</stp>
        <stp>인포맥스 중분류</stp>
        <stp>46311</stp>
        <stp/>
        <tr r="N5707" s="5"/>
      </tp>
      <tp t="s">
        <v>지방공기업</v>
        <stp/>
        <stp>P</stp>
        <stp>0</stp>
        <stp>BND</stp>
        <stp>KR353603GG11</stp>
        <stp>인포맥스 중분류</stp>
        <stp>46311</stp>
        <stp/>
        <tr r="N2377" s="5"/>
      </tp>
      <tp t="s">
        <v>은행채</v>
        <stp/>
        <stp>P</stp>
        <stp>0</stp>
        <stp>BND</stp>
        <stp>KR310501GD17</stp>
        <stp>인포맥스 중분류</stp>
        <stp>46311</stp>
        <stp/>
        <tr r="N671" s="5"/>
      </tp>
      <tp t="s">
        <v>공모지방채</v>
        <stp/>
        <stp>P</stp>
        <stp>0</stp>
        <stp>BND</stp>
        <stp>KR2006161G11</stp>
        <stp>인포맥스 중분류</stp>
        <stp>46311</stp>
        <stp/>
        <tr r="N266" s="5"/>
      </tp>
      <tp t="s">
        <v>기타금융채</v>
        <stp/>
        <stp>P</stp>
        <stp>0</stp>
        <stp>BND</stp>
        <stp>KR6097248F63</stp>
        <stp>인포맥스 중분류</stp>
        <stp>46311</stp>
        <stp/>
        <tr r="N6495" s="5"/>
      </tp>
      <tp t="s">
        <v>회사채(일반)</v>
        <stp/>
        <stp>P</stp>
        <stp>0</stp>
        <stp>BND</stp>
        <stp>KR6016361G71</stp>
        <stp>인포맥스 중분류</stp>
        <stp>46311</stp>
        <stp/>
        <tr r="N4311" s="5"/>
      </tp>
      <tp t="s">
        <v>일반</v>
        <stp/>
        <stp>P</stp>
        <stp>0</stp>
        <stp>BND</stp>
        <stp>KR354601GG60</stp>
        <stp>인포맥스 중분류</stp>
        <stp>46316</stp>
        <stp/>
        <tr r="CF31" s="1"/>
      </tp>
      <tp t="s">
        <v>회사채(일반)</v>
        <stp/>
        <stp>P</stp>
        <stp>0</stp>
        <stp>BND</stp>
        <stp>KR6316144G53</stp>
        <stp>인포맥스 중분류</stp>
        <stp>46311</stp>
        <stp/>
        <tr r="N7175" s="5"/>
      </tp>
      <tp t="s">
        <v>기타금융채</v>
        <stp/>
        <stp>P</stp>
        <stp>0</stp>
        <stp>BND</stp>
        <stp>KR6097242F10</stp>
        <stp>인포맥스 중분류</stp>
        <stp>46316</stp>
        <stp/>
        <tr r="DV108" s="1"/>
      </tp>
      <tp t="s">
        <v>지방공기업</v>
        <stp/>
        <stp>P</stp>
        <stp>0</stp>
        <stp>BND</stp>
        <stp>KR353602GG12</stp>
        <stp>인포맥스 중분류</stp>
        <stp>46311</stp>
        <stp/>
        <tr r="N2362" s="5"/>
      </tp>
      <tp t="s">
        <v>회사채(일반)</v>
        <stp/>
        <stp>P</stp>
        <stp>0</stp>
        <stp>BND</stp>
        <stp>KR6064311E74</stp>
        <stp>인포맥스 중분류</stp>
        <stp>46311</stp>
        <stp/>
        <tr r="N5927" s="5"/>
      </tp>
      <tp t="s">
        <v>회사채(일반)</v>
        <stp/>
        <stp>P</stp>
        <stp>0</stp>
        <stp>BND</stp>
        <stp>KR6017672F25</stp>
        <stp>인포맥스 중분류</stp>
        <stp>46311</stp>
        <stp/>
        <tr r="N4333" s="5"/>
      </tp>
      <tp t="s">
        <v>회사채(일반)</v>
        <stp/>
        <stp>P</stp>
        <stp>0</stp>
        <stp>BND</stp>
        <stp>KR6316142G55</stp>
        <stp>인포맥스 중분류</stp>
        <stp>46311</stp>
        <stp/>
        <tr r="N7169" s="5"/>
      </tp>
      <tp t="s">
        <v>국고채권</v>
        <stp/>
        <stp>P</stp>
        <stp>0</stp>
        <stp>BND</stp>
        <stp>KR103501GD32</stp>
        <stp>인포맥스 중분류</stp>
        <stp>46311</stp>
        <stp/>
        <tr r="N70" s="5"/>
      </tp>
      <tp t="s">
        <v>국고채권</v>
        <stp/>
        <stp>P</stp>
        <stp>0</stp>
        <stp>BND</stp>
        <stp>KR103502GD31</stp>
        <stp>인포맥스 중분류</stp>
        <stp>46311</stp>
        <stp/>
        <tr r="N115" s="5"/>
      </tp>
      <tp t="s">
        <v>회사채(일반)</v>
        <stp/>
        <stp>P</stp>
        <stp>0</stp>
        <stp>BND</stp>
        <stp>KR6017673F24</stp>
        <stp>인포맥스 중분류</stp>
        <stp>46311</stp>
        <stp/>
        <tr r="N4352" s="5"/>
      </tp>
      <tp t="s">
        <v>회사채(일반)</v>
        <stp/>
        <stp>P</stp>
        <stp>0</stp>
        <stp>BND</stp>
        <stp>KR6316143G54</stp>
        <stp>인포맥스 중분류</stp>
        <stp>46311</stp>
        <stp/>
        <tr r="N7173" s="5"/>
      </tp>
      <tp t="s">
        <v>일반</v>
        <stp/>
        <stp>P</stp>
        <stp>0</stp>
        <stp>BND</stp>
        <stp>KR350706GF63</stp>
        <stp>인포맥스 중분류</stp>
        <stp>46316</stp>
        <stp/>
        <tr r="N215" s="1"/>
      </tp>
      <tp t="s">
        <v>지역개발채권</v>
        <stp/>
        <stp>P</stp>
        <stp>0</stp>
        <stp>BND</stp>
        <stp>KR2077012F71</stp>
        <stp>인포맥스 중분류</stp>
        <stp>46316</stp>
        <stp/>
        <tr r="N355" s="1"/>
      </tp>
      <tp t="s">
        <v>회사채(일반)</v>
        <stp/>
        <stp>P</stp>
        <stp>0</stp>
        <stp>BND</stp>
        <stp>KR6000664A26</stp>
        <stp>인포맥스 중분류</stp>
        <stp>46311</stp>
        <stp/>
        <tr r="N3771" s="5"/>
      </tp>
      <tp t="s">
        <v>회사채(일반)</v>
        <stp/>
        <stp>P</stp>
        <stp>0</stp>
        <stp>BND</stp>
        <stp>KR6166261G67</stp>
        <stp>인포맥스 중분류</stp>
        <stp>46311</stp>
        <stp/>
        <tr r="N6862" s="5"/>
      </tp>
      <tp t="s">
        <v>기타금융채</v>
        <stp/>
        <stp>P</stp>
        <stp>0</stp>
        <stp>BND</stp>
        <stp>KR6097247F64</stp>
        <stp>인포맥스 중분류</stp>
        <stp>46311</stp>
        <stp/>
        <tr r="N6489" s="5"/>
      </tp>
      <tp t="s">
        <v>지방공기업</v>
        <stp/>
        <stp>P</stp>
        <stp>0</stp>
        <stp>BND</stp>
        <stp>KR353604GG10</stp>
        <stp>인포맥스 중분류</stp>
        <stp>46311</stp>
        <stp/>
        <tr r="N2388" s="5"/>
      </tp>
      <tp t="s">
        <v>은행채</v>
        <stp/>
        <stp>P</stp>
        <stp>0</stp>
        <stp>BND</stp>
        <stp>KR6006351G74</stp>
        <stp>인포맥스 중분류</stp>
        <stp>46311</stp>
        <stp/>
        <tr r="N4097" s="5"/>
      </tp>
      <tp t="s">
        <v>회사채(일반)</v>
        <stp/>
        <stp>P</stp>
        <stp>0</stp>
        <stp>BND</stp>
        <stp>KR6017671F26</stp>
        <stp>인포맥스 중분류</stp>
        <stp>46311</stp>
        <stp/>
        <tr r="N4323" s="5"/>
      </tp>
      <tp t="s">
        <v>회사채(일반)</v>
        <stp/>
        <stp>P</stp>
        <stp>0</stp>
        <stp>BND</stp>
        <stp>KR6316141G56</stp>
        <stp>인포맥스 중분류</stp>
        <stp>46311</stp>
        <stp/>
        <tr r="N7163" s="5"/>
      </tp>
      <tp t="s">
        <v>회사채(일반)</v>
        <stp/>
        <stp>P</stp>
        <stp>0</stp>
        <stp>BND</stp>
        <stp>KR6000663A27</stp>
        <stp>인포맥스 중분류</stp>
        <stp>46311</stp>
        <stp/>
        <tr r="N3765" s="5"/>
      </tp>
      <tp t="s">
        <v>회사채(일반)</v>
        <stp/>
        <stp>P</stp>
        <stp>0</stp>
        <stp>BND</stp>
        <stp>KR6030204A61</stp>
        <stp>인포맥스 중분류</stp>
        <stp>46311</stp>
        <stp/>
        <tr r="N5080" s="5"/>
      </tp>
      <tp t="s">
        <v>회사채(일반)</v>
        <stp/>
        <stp>P</stp>
        <stp>0</stp>
        <stp>BND</stp>
        <stp>KR6166261G59</stp>
        <stp>인포맥스 중분류</stp>
        <stp>46311</stp>
        <stp/>
        <tr r="N6861" s="5"/>
      </tp>
      <tp t="s">
        <v>지방공기업</v>
        <stp/>
        <stp>P</stp>
        <stp>0</stp>
        <stp>BND</stp>
        <stp>KR353603GG29</stp>
        <stp>인포맥스 중분류</stp>
        <stp>46311</stp>
        <stp/>
        <tr r="N2378" s="5"/>
      </tp>
      <tp t="s">
        <v>회사채(일반)</v>
        <stp/>
        <stp>P</stp>
        <stp>0</stp>
        <stp>BND</stp>
        <stp>KR6166262G58</stp>
        <stp>인포맥스 중분류</stp>
        <stp>46311</stp>
        <stp/>
        <tr r="N6878" s="5"/>
      </tp>
      <tp t="s">
        <v>기타금융채</v>
        <stp/>
        <stp>P</stp>
        <stp>0</stp>
        <stp>BND</stp>
        <stp>KR6167161F18</stp>
        <stp>인포맥스 중분류</stp>
        <stp>46316</stp>
        <stp/>
        <tr r="CT14" s="1"/>
      </tp>
      <tp t="s">
        <v>은행채</v>
        <stp/>
        <stp>P</stp>
        <stp>0</stp>
        <stp>BND</stp>
        <stp>KR600494AE98</stp>
        <stp>인포맥스 중분류</stp>
        <stp>46316</stp>
        <stp/>
        <tr r="N185" s="1"/>
      </tp>
      <tp t="s">
        <v>기타금융채</v>
        <stp/>
        <stp>P</stp>
        <stp>0</stp>
        <stp>BND</stp>
        <stp>KR6097245F58</stp>
        <stp>인포맥스 중분류</stp>
        <stp>46311</stp>
        <stp/>
        <tr r="N6475" s="5"/>
      </tp>
      <tp t="s">
        <v>은행채</v>
        <stp/>
        <stp>P</stp>
        <stp>0</stp>
        <stp>BND</stp>
        <stp>KR6004946E99</stp>
        <stp>인포맥스 중분류</stp>
        <stp>46316</stp>
        <stp/>
        <tr r="N183" s="1"/>
      </tp>
      <tp t="s">
        <v>기타금융채</v>
        <stp/>
        <stp>P</stp>
        <stp>0</stp>
        <stp>BND</stp>
        <stp>KR6097244F59</stp>
        <stp>인포맥스 중분류</stp>
        <stp>46311</stp>
        <stp/>
        <tr r="N6466" s="5"/>
      </tp>
      <tp t="s">
        <v>공모지방채</v>
        <stp/>
        <stp>P</stp>
        <stp>0</stp>
        <stp>BND</stp>
        <stp>KR2006121G28</stp>
        <stp>인포맥스 중분류</stp>
        <stp>46311</stp>
        <stp/>
        <tr r="N265" s="5"/>
      </tp>
      <tp t="s">
        <v>지역개발채권</v>
        <stp/>
        <stp>P</stp>
        <stp>0</stp>
        <stp>BND</stp>
        <stp>KR2044022E39</stp>
        <stp>인포맥스 중분류</stp>
        <stp>46311</stp>
        <stp/>
        <tr r="N302" s="5"/>
      </tp>
      <tp t="s">
        <v>지방공기업</v>
        <stp/>
        <stp>P</stp>
        <stp>0</stp>
        <stp>BND</stp>
        <stp>KR353604GG28</stp>
        <stp>인포맥스 중분류</stp>
        <stp>46311</stp>
        <stp/>
        <tr r="N2389" s="5"/>
      </tp>
      <tp t="s">
        <v>지방공기업</v>
        <stp/>
        <stp>P</stp>
        <stp>0</stp>
        <stp>BND</stp>
        <stp>KR357601GG22</stp>
        <stp>인포맥스 중분류</stp>
        <stp>46311</stp>
        <stp/>
        <tr r="N3309" s="5"/>
      </tp>
      <tp t="s">
        <v>지방공기업</v>
        <stp/>
        <stp>P</stp>
        <stp>0</stp>
        <stp>BND</stp>
        <stp>KR357602GG21</stp>
        <stp>인포맥스 중분류</stp>
        <stp>46311</stp>
        <stp/>
        <tr r="N3310" s="5"/>
      </tp>
      <tp t="s">
        <v>지방공기업</v>
        <stp/>
        <stp>P</stp>
        <stp>0</stp>
        <stp>BND</stp>
        <stp>KR353602GG20</stp>
        <stp>인포맥스 중분류</stp>
        <stp>46311</stp>
        <stp/>
        <tr r="N2363" s="5"/>
      </tp>
      <tp t="s">
        <v>공모지방채</v>
        <stp/>
        <stp>P</stp>
        <stp>0</stp>
        <stp>BND</stp>
        <stp>KR2006041G33</stp>
        <stp>인포맥스 중분류</stp>
        <stp>46311</stp>
        <stp/>
        <tr r="N263" s="5"/>
      </tp>
      <tp t="s">
        <v>회사채(일반)</v>
        <stp/>
        <stp>P</stp>
        <stp>0</stp>
        <stp>BND</stp>
        <stp>KR6055552D22</stp>
        <stp>인포맥스 중분류</stp>
        <stp>46311</stp>
        <stp/>
        <tr r="N5668" s="5"/>
      </tp>
      <tp t="s">
        <v>일반</v>
        <stp/>
        <stp>P</stp>
        <stp>0</stp>
        <stp>BND</stp>
        <stp>KR352501GD50</stp>
        <stp>인포맥스 중분류</stp>
        <stp>46316</stp>
        <stp/>
        <tr r="DV306" s="1"/>
      </tp>
      <tp t="s">
        <v>지방공기업</v>
        <stp/>
        <stp>P</stp>
        <stp>0</stp>
        <stp>BND</stp>
        <stp>KR353601GG21</stp>
        <stp>인포맥스 중분류</stp>
        <stp>46311</stp>
        <stp/>
        <tr r="N2341" s="5"/>
      </tp>
      <tp t="s">
        <v>은행채</v>
        <stp/>
        <stp>P</stp>
        <stp>0</stp>
        <stp>BND</stp>
        <stp>KR310505GD21</stp>
        <stp>인포맥스 중분류</stp>
        <stp>46311</stp>
        <stp/>
        <tr r="N748" s="5"/>
      </tp>
      <tp t="s">
        <v>일반</v>
        <stp/>
        <stp>P</stp>
        <stp>0</stp>
        <stp>BND</stp>
        <stp>KR350704GF24</stp>
        <stp>인포맥스 중분류</stp>
        <stp>46311</stp>
        <stp/>
        <tr r="N1508" s="5"/>
      </tp>
      <tp t="s">
        <v>지방공기업</v>
        <stp/>
        <stp>P</stp>
        <stp>0</stp>
        <stp>BND</stp>
        <stp>KR355601GG26</stp>
        <stp>인포맥스 중분류</stp>
        <stp>46311</stp>
        <stp/>
        <tr r="N2755" s="5"/>
      </tp>
      <tp t="s">
        <v>회사채(일반)</v>
        <stp/>
        <stp>P</stp>
        <stp>0</stp>
        <stp>BND</stp>
        <stp>KR6032642C16</stp>
        <stp>인포맥스 중분류</stp>
        <stp>46311</stp>
        <stp/>
        <tr r="N5212" s="5"/>
      </tp>
      <tp t="s">
        <v>기타금융채</v>
        <stp/>
        <stp>P</stp>
        <stp>0</stp>
        <stp>BND</stp>
        <stp>KR6097247F56</stp>
        <stp>인포맥스 중분류</stp>
        <stp>46311</stp>
        <stp/>
        <tr r="N6488" s="5"/>
      </tp>
      <tp t="s">
        <v>일반</v>
        <stp/>
        <stp>P</stp>
        <stp>0</stp>
        <stp>BND</stp>
        <stp>KR354203GC25</stp>
        <stp>인포맥스 중분류</stp>
        <stp>46311</stp>
        <stp/>
        <tr r="N2423" s="5"/>
      </tp>
      <tp t="s">
        <v>일반</v>
        <stp/>
        <stp>P</stp>
        <stp>0</stp>
        <stp>BND</stp>
        <stp>KR350701GF27</stp>
        <stp>인포맥스 중분류</stp>
        <stp>46311</stp>
        <stp/>
        <tr r="N1346" s="5"/>
      </tp>
      <tp t="s">
        <v>일반</v>
        <stp/>
        <stp>P</stp>
        <stp>0</stp>
        <stp>BND</stp>
        <stp>KR350703GF25</stp>
        <stp>인포맥스 중분류</stp>
        <stp>46311</stp>
        <stp/>
        <tr r="N1476" s="5"/>
      </tp>
      <tp t="s">
        <v>일반</v>
        <stp/>
        <stp>P</stp>
        <stp>0</stp>
        <stp>BND</stp>
        <stp>KR350705GF23</stp>
        <stp>인포맥스 중분류</stp>
        <stp>46311</stp>
        <stp/>
        <tr r="N1534" s="5"/>
      </tp>
      <tp t="s">
        <v>일반</v>
        <stp/>
        <stp>P</stp>
        <stp>0</stp>
        <stp>BND</stp>
        <stp>KR350707GF21</stp>
        <stp>인포맥스 중분류</stp>
        <stp>46311</stp>
        <stp/>
        <tr r="N1565" s="5"/>
      </tp>
      <tp t="s">
        <v>회사채(일반)</v>
        <stp/>
        <stp>P</stp>
        <stp>0</stp>
        <stp>BND</stp>
        <stp>KR6316141G64</stp>
        <stp>인포맥스 중분류</stp>
        <stp>46311</stp>
        <stp/>
        <tr r="N7164" s="5"/>
      </tp>
      <tp t="s">
        <v>회사채(일반)</v>
        <stp/>
        <stp>P</stp>
        <stp>0</stp>
        <stp>BND</stp>
        <stp>KR6066561G25</stp>
        <stp>인포맥스 중분류</stp>
        <stp>46311</stp>
        <stp/>
        <tr r="N6128" s="5"/>
      </tp>
      <tp t="s">
        <v>일반</v>
        <stp/>
        <stp>P</stp>
        <stp>0</stp>
        <stp>BND</stp>
        <stp>KR352201GC54</stp>
        <stp>인포맥스 중분류</stp>
        <stp>46316</stp>
        <stp/>
        <tr r="N241" s="1"/>
      </tp>
      <tp t="s">
        <v>지방공기업</v>
        <stp/>
        <stp>P</stp>
        <stp>0</stp>
        <stp>BND</stp>
        <stp>KR353601GG54</stp>
        <stp>인포맥스 중분류</stp>
        <stp>46316</stp>
        <stp/>
        <tr r="DV61" s="1"/>
      </tp>
      <tp t="s">
        <v>카드</v>
        <stp/>
        <stp>P</stp>
        <stp>0</stp>
        <stp>BND</stp>
        <stp>KR617414AE65</stp>
        <stp>인포맥스 중분류</stp>
        <stp>46311</stp>
        <stp/>
        <tr r="N6948" s="5"/>
      </tp>
      <tp t="s">
        <v>회사채(일반)</v>
        <stp/>
        <stp>P</stp>
        <stp>0</stp>
        <stp>BND</stp>
        <stp>KR6166263G57</stp>
        <stp>인포맥스 중분류</stp>
        <stp>46311</stp>
        <stp/>
        <tr r="N6889" s="5"/>
      </tp>
      <tp t="s">
        <v>일반</v>
        <stp/>
        <stp>P</stp>
        <stp>0</stp>
        <stp>BND</stp>
        <stp>KR354202GC26</stp>
        <stp>인포맥스 중분류</stp>
        <stp>46311</stp>
        <stp/>
        <tr r="N2412" s="5"/>
      </tp>
      <tp t="s">
        <v>국민주택채권</v>
        <stp/>
        <stp>P</stp>
        <stp>0</stp>
        <stp>BND</stp>
        <stp>KR101501DD70</stp>
        <stp>인포맥스 중분류</stp>
        <stp>46316</stp>
        <stp/>
        <tr r="N112" s="1"/>
      </tp>
      <tp t="s">
        <v>지방공기업</v>
        <stp/>
        <stp>P</stp>
        <stp>0</stp>
        <stp>BND</stp>
        <stp>KR350201GC25</stp>
        <stp>인포맥스 중분류</stp>
        <stp>46311</stp>
        <stp/>
        <tr r="N1259" s="5"/>
      </tp>
      <tp t="s">
        <v>일반</v>
        <stp/>
        <stp>P</stp>
        <stp>0</stp>
        <stp>BND</stp>
        <stp>KR350702GF26</stp>
        <stp>인포맥스 중분류</stp>
        <stp>46311</stp>
        <stp/>
        <tr r="N1422" s="5"/>
      </tp>
      <tp t="s">
        <v>일반</v>
        <stp/>
        <stp>P</stp>
        <stp>0</stp>
        <stp>BND</stp>
        <stp>KR350706GF22</stp>
        <stp>인포맥스 중분류</stp>
        <stp>46311</stp>
        <stp/>
        <tr r="N1553" s="5"/>
      </tp>
      <tp t="s">
        <v>회사채(일반)</v>
        <stp/>
        <stp>P</stp>
        <stp>0</stp>
        <stp>BND</stp>
        <stp>KR6032643C15</stp>
        <stp>인포맥스 중분류</stp>
        <stp>46311</stp>
        <stp/>
        <tr r="N5222" s="5"/>
      </tp>
      <tp t="s">
        <v>일반</v>
        <stp/>
        <stp>P</stp>
        <stp>0</stp>
        <stp>BND</stp>
        <stp>KR352702GF48</stp>
        <stp>인포맥스 중분류</stp>
        <stp>46316</stp>
        <stp/>
        <tr r="CF136" s="1"/>
      </tp>
      <tp t="s">
        <v>일반</v>
        <stp/>
        <stp>P</stp>
        <stp>0</stp>
        <stp>BND</stp>
        <stp>KR352703GF39</stp>
        <stp>인포맥스 중분류</stp>
        <stp>46311</stp>
        <stp/>
        <tr r="N2294" s="5"/>
      </tp>
      <tp t="s">
        <v>기타금융채</v>
        <stp/>
        <stp>P</stp>
        <stp>0</stp>
        <stp>BND</stp>
        <stp>KR6097248F48</stp>
        <stp>인포맥스 중분류</stp>
        <stp>46311</stp>
        <stp/>
        <tr r="N6494" s="5"/>
      </tp>
      <tp t="s">
        <v>카드</v>
        <stp/>
        <stp>P</stp>
        <stp>0</stp>
        <stp>BND</stp>
        <stp>KR6205491D27</stp>
        <stp>인포맥스 중분류</stp>
        <stp>46311</stp>
        <stp/>
        <tr r="N7031" s="5"/>
      </tp>
      <tp t="s">
        <v>카드</v>
        <stp/>
        <stp>P</stp>
        <stp>0</stp>
        <stp>BND</stp>
        <stp>KR6174149E79</stp>
        <stp>인포맥스 중분류</stp>
        <stp>46311</stp>
        <stp/>
        <tr r="N6944" s="5"/>
      </tp>
      <tp t="s">
        <v>국고채권</v>
        <stp/>
        <stp>P</stp>
        <stp>0</stp>
        <stp>BND</stp>
        <stp>KR103502GD64</stp>
        <stp>인포맥스 중분류</stp>
        <stp>46316</stp>
        <stp/>
        <tr r="DV311" s="1"/>
        <tr r="AB43" s="1"/>
        <tr r="BD15" s="1"/>
        <tr r="N301" s="1"/>
        <tr r="CF132" s="1"/>
      </tp>
      <tp t="s">
        <v>회사채(일반)</v>
        <stp/>
        <stp>P</stp>
        <stp>0</stp>
        <stp>BND</stp>
        <stp>KR6316142G71</stp>
        <stp>인포맥스 중분류</stp>
        <stp>46311</stp>
        <stp/>
        <tr r="N7170" s="5"/>
      </tp>
      <tp t="s">
        <v>카드</v>
        <stp/>
        <stp>P</stp>
        <stp>0</stp>
        <stp>BND</stp>
        <stp>KR6174145E73</stp>
        <stp>인포맥스 중분류</stp>
        <stp>46311</stp>
        <stp/>
        <tr r="N6923" s="5"/>
      </tp>
      <tp t="s">
        <v>회사채(일반)</v>
        <stp/>
        <stp>P</stp>
        <stp>0</stp>
        <stp>BND</stp>
        <stp>KR6064312E57</stp>
        <stp>인포맥스 중분류</stp>
        <stp>46311</stp>
        <stp/>
        <tr r="N5947" s="5"/>
      </tp>
      <tp t="s">
        <v>기타금융채</v>
        <stp/>
        <stp>P</stp>
        <stp>0</stp>
        <stp>BND</stp>
        <stp>KR6097244F42</stp>
        <stp>인포맥스 중분류</stp>
        <stp>46311</stp>
        <stp/>
        <tr r="N6465" s="5"/>
      </tp>
      <tp t="s">
        <v>일반</v>
        <stp/>
        <stp>P</stp>
        <stp>0</stp>
        <stp>BND</stp>
        <stp>KR352702GF30</stp>
        <stp>인포맥스 중분류</stp>
        <stp>46311</stp>
        <stp/>
        <tr r="N2270" s="5"/>
      </tp>
      <tp t="s">
        <v>일반</v>
        <stp/>
        <stp>P</stp>
        <stp>0</stp>
        <stp>BND</stp>
        <stp>KR351601GG33</stp>
        <stp>인포맥스 중분류</stp>
        <stp>46311</stp>
        <stp/>
        <tr r="N1829" s="5"/>
      </tp>
      <tp t="s">
        <v>일반</v>
        <stp/>
        <stp>P</stp>
        <stp>0</stp>
        <stp>BND</stp>
        <stp>KR351603GG31</stp>
        <stp>인포맥스 중분류</stp>
        <stp>46311</stp>
        <stp/>
        <tr r="N1902" s="5"/>
      </tp>
      <tp t="s">
        <v>회사채(일반)</v>
        <stp/>
        <stp>P</stp>
        <stp>0</stp>
        <stp>BND</stp>
        <stp>KR6064313E56</stp>
        <stp>인포맥스 중분류</stp>
        <stp>46311</stp>
        <stp/>
        <tr r="N5963" s="5"/>
      </tp>
      <tp t="s">
        <v>카드</v>
        <stp/>
        <stp>P</stp>
        <stp>0</stp>
        <stp>BND</stp>
        <stp>KR617414CE71</stp>
        <stp>인포맥스 중분류</stp>
        <stp>46311</stp>
        <stp/>
        <tr r="N6954" s="5"/>
      </tp>
      <tp t="s">
        <v>기타금융채</v>
        <stp/>
        <stp>P</stp>
        <stp>0</stp>
        <stp>BND</stp>
        <stp>KR609724BF40</stp>
        <stp>인포맥스 중분류</stp>
        <stp>46311</stp>
        <stp/>
        <tr r="N6507" s="5"/>
      </tp>
      <tp t="s">
        <v>일반</v>
        <stp/>
        <stp>P</stp>
        <stp>0</stp>
        <stp>BND</stp>
        <stp>KR354416GE26</stp>
        <stp>인포맥스 중분류</stp>
        <stp>46311</stp>
        <stp/>
        <tr r="N2573" s="5"/>
      </tp>
      <tp t="s">
        <v>일반</v>
        <stp/>
        <stp>P</stp>
        <stp>0</stp>
        <stp>BND</stp>
        <stp>KR352701GF31</stp>
        <stp>인포맥스 중분류</stp>
        <stp>46311</stp>
        <stp/>
        <tr r="N2215" s="5"/>
      </tp>
      <tp t="s">
        <v>일반</v>
        <stp/>
        <stp>P</stp>
        <stp>0</stp>
        <stp>BND</stp>
        <stp>KR350703GF33</stp>
        <stp>인포맥스 중분류</stp>
        <stp>46311</stp>
        <stp/>
        <tr r="N1477" s="5"/>
      </tp>
      <tp t="s">
        <v>일반</v>
        <stp/>
        <stp>P</stp>
        <stp>0</stp>
        <stp>BND</stp>
        <stp>KR350708GF38</stp>
        <stp>인포맥스 중분류</stp>
        <stp>46311</stp>
        <stp/>
        <tr r="N1572" s="5"/>
      </tp>
      <tp t="s">
        <v>일반</v>
        <stp/>
        <stp>P</stp>
        <stp>0</stp>
        <stp>BND</stp>
        <stp>KR351602GG32</stp>
        <stp>인포맥스 중분류</stp>
        <stp>46311</stp>
        <stp/>
        <tr r="N1872" s="5"/>
      </tp>
      <tp t="s">
        <v>기타금융채</v>
        <stp/>
        <stp>P</stp>
        <stp>0</stp>
        <stp>BND</stp>
        <stp>KR609724AF41</stp>
        <stp>인포맥스 중분류</stp>
        <stp>46311</stp>
        <stp/>
        <tr r="N6505" s="5"/>
      </tp>
      <tp t="s">
        <v>회사채(일반)</v>
        <stp/>
        <stp>P</stp>
        <stp>0</stp>
        <stp>BND</stp>
        <stp>KR6316141G72</stp>
        <stp>인포맥스 중분류</stp>
        <stp>46311</stp>
        <stp/>
        <tr r="N7165" s="5"/>
      </tp>
      <tp t="s">
        <v>회사채(일반)</v>
        <stp/>
        <stp>P</stp>
        <stp>0</stp>
        <stp>BND</stp>
        <stp>KR6055552D30</stp>
        <stp>인포맥스 중분류</stp>
        <stp>46311</stp>
        <stp/>
        <tr r="N5669" s="5"/>
      </tp>
      <tp t="s">
        <v>일반</v>
        <stp/>
        <stp>P</stp>
        <stp>0</stp>
        <stp>BND</stp>
        <stp>KR356402GE35</stp>
        <stp>인포맥스 중분류</stp>
        <stp>46311</stp>
        <stp/>
        <tr r="N3260" s="5"/>
      </tp>
      <tp t="s">
        <v>국민주택채권</v>
        <stp/>
        <stp>P</stp>
        <stp>0</stp>
        <stp>BND</stp>
        <stp>KR101501DD13</stp>
        <stp>인포맥스 중분류</stp>
        <stp>46311</stp>
        <stp/>
        <tr r="N14" s="5"/>
      </tp>
      <tp t="s">
        <v>회사채(일반)</v>
        <stp/>
        <stp>P</stp>
        <stp>0</stp>
        <stp>BND</stp>
        <stp>KR6000273A45</stp>
        <stp>인포맥스 중분류</stp>
        <stp>46311</stp>
        <stp/>
        <tr r="N3758" s="5"/>
      </tp>
      <tp t="s">
        <v>기타금융채</v>
        <stp/>
        <stp>P</stp>
        <stp>0</stp>
        <stp>BND</stp>
        <stp>KR614576ED14</stp>
        <stp>인포맥스 중분류</stp>
        <stp>46311</stp>
        <stp/>
        <tr r="N6830" s="5"/>
      </tp>
      <tp t="s">
        <v>은행채</v>
        <stp/>
        <stp>P</stp>
        <stp>0</stp>
        <stp>BND</stp>
        <stp>KR310503GD31</stp>
        <stp>인포맥스 중분류</stp>
        <stp>46311</stp>
        <stp/>
        <tr r="N713" s="5"/>
      </tp>
      <tp t="s">
        <v>일반</v>
        <stp/>
        <stp>P</stp>
        <stp>0</stp>
        <stp>BND</stp>
        <stp>KR350702GF34</stp>
        <stp>인포맥스 중분류</stp>
        <stp>46311</stp>
        <stp/>
        <tr r="N1423" s="5"/>
      </tp>
      <tp t="s">
        <v>일반</v>
        <stp/>
        <stp>P</stp>
        <stp>0</stp>
        <stp>BND</stp>
        <stp>KR350704GF32</stp>
        <stp>인포맥스 중분류</stp>
        <stp>46311</stp>
        <stp/>
        <tr r="N1509" s="5"/>
      </tp>
      <tp t="s">
        <v>일반</v>
        <stp/>
        <stp>P</stp>
        <stp>0</stp>
        <stp>BND</stp>
        <stp>KR350706GF30</stp>
        <stp>인포맥스 중분류</stp>
        <stp>46311</stp>
        <stp/>
        <tr r="N1554" s="5"/>
      </tp>
      <tp t="s">
        <v>기타금융채</v>
        <stp/>
        <stp>P</stp>
        <stp>0</stp>
        <stp>BND</stp>
        <stp>KR6097249F47</stp>
        <stp>인포맥스 중분류</stp>
        <stp>46311</stp>
        <stp/>
        <tr r="N6501" s="5"/>
      </tp>
      <tp t="s">
        <v>회사채(일반)</v>
        <stp/>
        <stp>P</stp>
        <stp>0</stp>
        <stp>BND</stp>
        <stp>KR6030754A16</stp>
        <stp>인포맥스 중분류</stp>
        <stp>46311</stp>
        <stp/>
        <tr r="N5180" s="5"/>
      </tp>
      <tp t="s">
        <v>지역개발채권</v>
        <stp/>
        <stp>P</stp>
        <stp>0</stp>
        <stp>BND</stp>
        <stp>KR2044022E21</stp>
        <stp>인포맥스 중분류</stp>
        <stp>46311</stp>
        <stp/>
        <tr r="N301" s="5"/>
      </tp>
      <tp t="s">
        <v>지방공기업</v>
        <stp/>
        <stp>P</stp>
        <stp>0</stp>
        <stp>BND</stp>
        <stp>KR355601GG34</stp>
        <stp>인포맥스 중분류</stp>
        <stp>46311</stp>
        <stp/>
        <tr r="N2756" s="5"/>
      </tp>
      <tp t="s">
        <v>회사채(일반)</v>
        <stp/>
        <stp>P</stp>
        <stp>0</stp>
        <stp>BND</stp>
        <stp>KR6006281G38</stp>
        <stp>인포맥스 중분류</stp>
        <stp>46316</stp>
        <stp/>
        <tr r="DV107" s="1"/>
      </tp>
      <tp t="s">
        <v>일반</v>
        <stp/>
        <stp>P</stp>
        <stp>0</stp>
        <stp>BND</stp>
        <stp>KR350701GF35</stp>
        <stp>인포맥스 중분류</stp>
        <stp>46311</stp>
        <stp/>
        <tr r="N1347" s="5"/>
      </tp>
      <tp t="s">
        <v>일반</v>
        <stp/>
        <stp>P</stp>
        <stp>0</stp>
        <stp>BND</stp>
        <stp>KR350705GF31</stp>
        <stp>인포맥스 중분류</stp>
        <stp>46311</stp>
        <stp/>
        <tr r="N1535" s="5"/>
      </tp>
      <tp t="s">
        <v>공모지방채</v>
        <stp/>
        <stp>P</stp>
        <stp>0</stp>
        <stp>BND</stp>
        <stp>KR2007011F20</stp>
        <stp>인포맥스 중분류</stp>
        <stp>46311</stp>
        <stp/>
        <tr r="N268" s="5"/>
      </tp>
      <tp t="s">
        <v>일반</v>
        <stp/>
        <stp>P</stp>
        <stp>0</stp>
        <stp>BND</stp>
        <stp>KR352702GF48</stp>
        <stp>인포맥스 중분류</stp>
        <stp>46311</stp>
        <stp/>
        <tr r="N2271" s="5"/>
      </tp>
      <tp t="s">
        <v>일반</v>
        <stp/>
        <stp>P</stp>
        <stp>0</stp>
        <stp>BND</stp>
        <stp>KR351603GG49</stp>
        <stp>인포맥스 중분류</stp>
        <stp>46311</stp>
        <stp/>
        <tr r="N1903" s="5"/>
      </tp>
      <tp t="s">
        <v>회사채(일반)</v>
        <stp/>
        <stp>P</stp>
        <stp>0</stp>
        <stp>BND</stp>
        <stp>KR6086791G66</stp>
        <stp>인포맥스 중분류</stp>
        <stp>46311</stp>
        <stp/>
        <tr r="N6352" s="5"/>
      </tp>
      <tp t="s">
        <v>일반</v>
        <stp/>
        <stp>P</stp>
        <stp>0</stp>
        <stp>BND</stp>
        <stp>KR350710GF59</stp>
        <stp>인포맥스 중분류</stp>
        <stp>46311</stp>
        <stp/>
        <tr r="N1579" s="5"/>
      </tp>
      <tp t="s">
        <v>일반</v>
        <stp/>
        <stp>P</stp>
        <stp>0</stp>
        <stp>BND</stp>
        <stp>KR350711GF58</stp>
        <stp>인포맥스 중분류</stp>
        <stp>46311</stp>
        <stp/>
        <tr r="N1582" s="5"/>
      </tp>
      <tp t="s">
        <v>회사채(일반)</v>
        <stp/>
        <stp>P</stp>
        <stp>0</stp>
        <stp>BND</stp>
        <stp>KR6086792G65</stp>
        <stp>인포맥스 중분류</stp>
        <stp>46311</stp>
        <stp/>
        <tr r="N6367" s="5"/>
      </tp>
      <tp t="s">
        <v>일반</v>
        <stp/>
        <stp>P</stp>
        <stp>0</stp>
        <stp>BND</stp>
        <stp>KR352701GF49</stp>
        <stp>인포맥스 중분류</stp>
        <stp>46311</stp>
        <stp/>
        <tr r="N2216" s="5"/>
      </tp>
      <tp t="s">
        <v>은행채</v>
        <stp/>
        <stp>P</stp>
        <stp>0</stp>
        <stp>BND</stp>
        <stp>KR310508GD44</stp>
        <stp>인포맥스 중분류</stp>
        <stp>46311</stp>
        <stp/>
        <tr r="N795" s="5"/>
      </tp>
      <tp t="s">
        <v>회사채(일반)</v>
        <stp/>
        <stp>P</stp>
        <stp>0</stp>
        <stp>BND</stp>
        <stp>KR6055552D48</stp>
        <stp>인포맥스 중분류</stp>
        <stp>46311</stp>
        <stp/>
        <tr r="N5670" s="5"/>
      </tp>
      <tp t="s">
        <v>은행채</v>
        <stp/>
        <stp>P</stp>
        <stp>0</stp>
        <stp>BND</stp>
        <stp>KR310218GC53</stp>
        <stp>인포맥스 중분류</stp>
        <stp>46311</stp>
        <stp/>
        <tr r="N633" s="5"/>
      </tp>
      <tp t="s">
        <v>회사채(일반)</v>
        <stp/>
        <stp>P</stp>
        <stp>0</stp>
        <stp>BND</stp>
        <stp>KR6064982E80</stp>
        <stp>인포맥스 중분류</stp>
        <stp>46311</stp>
        <stp/>
        <tr r="N5994" s="5"/>
      </tp>
      <tp t="s">
        <v>일반</v>
        <stp/>
        <stp>P</stp>
        <stp>0</stp>
        <stp>BND</stp>
        <stp>KR351604GG48</stp>
        <stp>인포맥스 중분류</stp>
        <stp>46311</stp>
        <stp/>
        <tr r="N1929" s="5"/>
      </tp>
      <tp t="s">
        <v>카드</v>
        <stp/>
        <stp>P</stp>
        <stp>0</stp>
        <stp>BND</stp>
        <stp>KR6065908D89</stp>
        <stp>인포맥스 중분류</stp>
        <stp>46311</stp>
        <stp/>
        <tr r="N6079" s="5"/>
      </tp>
      <tp t="s">
        <v>국고채권</v>
        <stp/>
        <stp>P</stp>
        <stp>0</stp>
        <stp>BND</stp>
        <stp>KR103502GD64</stp>
        <stp>인포맥스 중분류</stp>
        <stp>46311</stp>
        <stp/>
        <tr r="N116" s="5"/>
      </tp>
      <tp t="s">
        <v>은행채</v>
        <stp/>
        <stp>P</stp>
        <stp>0</stp>
        <stp>BND</stp>
        <stp>KR310513GD54</stp>
        <stp>인포맥스 중분류</stp>
        <stp>46311</stp>
        <stp/>
        <tr r="N847" s="5"/>
      </tp>
      <tp t="s">
        <v>회사채(일반)</v>
        <stp/>
        <stp>P</stp>
        <stp>0</stp>
        <stp>BND</stp>
        <stp>KR6066562G40</stp>
        <stp>인포맥스 중분류</stp>
        <stp>46311</stp>
        <stp/>
        <tr r="N6157" s="5"/>
      </tp>
      <tp t="s">
        <v>일반</v>
        <stp/>
        <stp>P</stp>
        <stp>0</stp>
        <stp>BND</stp>
        <stp>KR354201GC43</stp>
        <stp>인포맥스 중분류</stp>
        <stp>46311</stp>
        <stp/>
        <tr r="N2393" s="5"/>
      </tp>
      <tp t="s">
        <v>은행채</v>
        <stp/>
        <stp>P</stp>
        <stp>0</stp>
        <stp>BND</stp>
        <stp>KR310202GC44</stp>
        <stp>인포맥스 중분류</stp>
        <stp>46311</stp>
        <stp/>
        <tr r="N373" s="5"/>
      </tp>
      <tp t="s">
        <v>일반</v>
        <stp/>
        <stp>P</stp>
        <stp>0</stp>
        <stp>BND</stp>
        <stp>KR350701GF43</stp>
        <stp>인포맥스 중분류</stp>
        <stp>46311</stp>
        <stp/>
        <tr r="N1348" s="5"/>
      </tp>
      <tp t="s">
        <v>일반</v>
        <stp/>
        <stp>P</stp>
        <stp>0</stp>
        <stp>BND</stp>
        <stp>KR350703GF41</stp>
        <stp>인포맥스 중분류</stp>
        <stp>46311</stp>
        <stp/>
        <tr r="N1478" s="5"/>
      </tp>
      <tp t="s">
        <v>일반</v>
        <stp/>
        <stp>P</stp>
        <stp>0</stp>
        <stp>BND</stp>
        <stp>KR351602GG40</stp>
        <stp>인포맥스 중분류</stp>
        <stp>46311</stp>
        <stp/>
        <tr r="N1873" s="5"/>
      </tp>
      <tp t="s">
        <v>일반</v>
        <stp/>
        <stp>P</stp>
        <stp>0</stp>
        <stp>BND</stp>
        <stp>KR351605GG47</stp>
        <stp>인포맥스 중분류</stp>
        <stp>46311</stp>
        <stp/>
        <tr r="N1950" s="5"/>
      </tp>
      <tp t="s">
        <v>회사채(일반)</v>
        <stp/>
        <stp>P</stp>
        <stp>0</stp>
        <stp>BND</stp>
        <stp>KR6016362G21</stp>
        <stp>인포맥스 중분류</stp>
        <stp>46311</stp>
        <stp/>
        <tr r="N4317" s="5"/>
      </tp>
      <tp t="s">
        <v>회사채(일반)</v>
        <stp/>
        <stp>P</stp>
        <stp>0</stp>
        <stp>BND</stp>
        <stp>KR6066561G41</stp>
        <stp>인포맥스 중분류</stp>
        <stp>46311</stp>
        <stp/>
        <tr r="N6129" s="5"/>
      </tp>
      <tp t="s">
        <v>회사채(일반)</v>
        <stp/>
        <stp>P</stp>
        <stp>0</stp>
        <stp>BND</stp>
        <stp>KR6016361G22</stp>
        <stp>인포맥스 중분류</stp>
        <stp>46311</stp>
        <stp/>
        <tr r="N4310" s="5"/>
      </tp>
      <tp t="s">
        <v>지방공기업</v>
        <stp/>
        <stp>P</stp>
        <stp>0</stp>
        <stp>BND</stp>
        <stp>KR353604GG44</stp>
        <stp>인포맥스 중분류</stp>
        <stp>46311</stp>
        <stp/>
        <tr r="N2390" s="5"/>
      </tp>
      <tp t="s">
        <v>일반</v>
        <stp/>
        <stp>P</stp>
        <stp>0</stp>
        <stp>BND</stp>
        <stp>KR350708GF38</stp>
        <stp>인포맥스 중분류</stp>
        <stp>46316</stp>
        <stp/>
        <tr r="CF224" s="1"/>
      </tp>
      <tp t="s">
        <v>일반</v>
        <stp/>
        <stp>P</stp>
        <stp>0</stp>
        <stp>BND</stp>
        <stp>KR351601GG41</stp>
        <stp>인포맥스 중분류</stp>
        <stp>46311</stp>
        <stp/>
        <tr r="N1830" s="5"/>
      </tp>
      <tp t="s">
        <v>일반</v>
        <stp/>
        <stp>P</stp>
        <stp>0</stp>
        <stp>BND</stp>
        <stp>KR351606GG46</stp>
        <stp>인포맥스 중분류</stp>
        <stp>46311</stp>
        <stp/>
        <tr r="N1964" s="5"/>
      </tp>
      <tp t="s">
        <v>은행채</v>
        <stp/>
        <stp>P</stp>
        <stp>0</stp>
        <stp>BND</stp>
        <stp>KR310215GC56</stp>
        <stp>인포맥스 중분류</stp>
        <stp>46311</stp>
        <stp/>
        <tr r="N599" s="5"/>
      </tp>
      <tp t="s">
        <v>은행채</v>
        <stp/>
        <stp>P</stp>
        <stp>0</stp>
        <stp>BND</stp>
        <stp>KR310520GD63</stp>
        <stp>인포맥스 중분류</stp>
        <stp>46311</stp>
        <stp/>
        <tr r="N890" s="5"/>
      </tp>
      <tp t="s">
        <v>국민주택채권</v>
        <stp/>
        <stp>P</stp>
        <stp>0</stp>
        <stp>BND</stp>
        <stp>KR101501DD62</stp>
        <stp>인포맥스 중분류</stp>
        <stp>46311</stp>
        <stp/>
        <tr r="N19" s="5"/>
      </tp>
      <tp t="s">
        <v>지방공기업</v>
        <stp/>
        <stp>P</stp>
        <stp>0</stp>
        <stp>BND</stp>
        <stp>KR353601GG47</stp>
        <stp>인포맥스 중분류</stp>
        <stp>46311</stp>
        <stp/>
        <tr r="N2342" s="5"/>
      </tp>
      <tp t="s">
        <v>지방공기업</v>
        <stp/>
        <stp>P</stp>
        <stp>0</stp>
        <stp>BND</stp>
        <stp>KR353603GG45</stp>
        <stp>인포맥스 중분류</stp>
        <stp>46311</stp>
        <stp/>
        <tr r="N2379" s="5"/>
      </tp>
      <tp t="s">
        <v>회사채(일반)</v>
        <stp/>
        <stp>P</stp>
        <stp>0</stp>
        <stp>BND</stp>
        <stp>KR6004052E16</stp>
        <stp>인포맥스 중분류</stp>
        <stp>46311</stp>
        <stp/>
        <tr r="N3882" s="5"/>
      </tp>
      <tp t="s">
        <v>일반</v>
        <stp/>
        <stp>P</stp>
        <stp>0</stp>
        <stp>BND</stp>
        <stp>KR354415GE50</stp>
        <stp>인포맥스 중분류</stp>
        <stp>46311</stp>
        <stp/>
        <tr r="N2571" s="5"/>
      </tp>
      <tp t="s">
        <v>은행채</v>
        <stp/>
        <stp>P</stp>
        <stp>0</stp>
        <stp>BND</stp>
        <stp>KR310211GC50</stp>
        <stp>인포맥스 중분류</stp>
        <stp>46311</stp>
        <stp/>
        <tr r="N546" s="5"/>
      </tp>
      <tp t="s">
        <v>일반</v>
        <stp/>
        <stp>P</stp>
        <stp>0</stp>
        <stp>BND</stp>
        <stp>KR350712GF57</stp>
        <stp>인포맥스 중분류</stp>
        <stp>46311</stp>
        <stp/>
        <tr r="N1583" s="5"/>
      </tp>
      <tp t="s">
        <v>회사채(일반)</v>
        <stp/>
        <stp>P</stp>
        <stp>0</stp>
        <stp>BND</stp>
        <stp>KR6004023E12</stp>
        <stp>인포맥스 중분류</stp>
        <stp>46311</stp>
        <stp/>
        <tr r="N3875" s="5"/>
      </tp>
      <tp t="s">
        <v>회사채(일반)</v>
        <stp/>
        <stp>P</stp>
        <stp>0</stp>
        <stp>BND</stp>
        <stp>KR6004053E15</stp>
        <stp>인포맥스 중분류</stp>
        <stp>46311</stp>
        <stp/>
        <tr r="N3892" s="5"/>
      </tp>
      <tp t="s">
        <v>기타금융채</v>
        <stp/>
        <stp>P</stp>
        <stp>0</stp>
        <stp>BND</stp>
        <stp>KR6097244F34</stp>
        <stp>인포맥스 중분류</stp>
        <stp>46311</stp>
        <stp/>
        <tr r="N6464" s="5"/>
      </tp>
      <tp t="s">
        <v>일반</v>
        <stp/>
        <stp>P</stp>
        <stp>0</stp>
        <stp>BND</stp>
        <stp>KR354403GE47</stp>
        <stp>인포맥스 중분류</stp>
        <stp>46311</stp>
        <stp/>
        <tr r="N2494" s="5"/>
      </tp>
      <tp t="s">
        <v>일반</v>
        <stp/>
        <stp>P</stp>
        <stp>0</stp>
        <stp>BND</stp>
        <stp>KR354601GG45</stp>
        <stp>인포맥스 중분류</stp>
        <stp>46311</stp>
        <stp/>
        <tr r="N2660" s="5"/>
      </tp>
      <tp t="s">
        <v>일반</v>
        <stp/>
        <stp>P</stp>
        <stp>0</stp>
        <stp>BND</stp>
        <stp>KR352703GF47</stp>
        <stp>인포맥스 중분류</stp>
        <stp>46311</stp>
        <stp/>
        <tr r="N2295" s="5"/>
      </tp>
      <tp t="s">
        <v>지방공기업</v>
        <stp/>
        <stp>P</stp>
        <stp>0</stp>
        <stp>BND</stp>
        <stp>KR353602GG46</stp>
        <stp>인포맥스 중분류</stp>
        <stp>46311</stp>
        <stp/>
        <tr r="N2364" s="5"/>
      </tp>
      <tp t="s">
        <v>일반</v>
        <stp/>
        <stp>P</stp>
        <stp>0</stp>
        <stp>BND</stp>
        <stp>KR350704GF40</stp>
        <stp>인포맥스 중분류</stp>
        <stp>46311</stp>
        <stp/>
        <tr r="N1510" s="5"/>
      </tp>
      <tp t="s">
        <v>회사채(일반)</v>
        <stp/>
        <stp>P</stp>
        <stp>0</stp>
        <stp>BND</stp>
        <stp>KR6004022E13</stp>
        <stp>인포맥스 중분류</stp>
        <stp>46311</stp>
        <stp/>
        <tr r="N3865" s="5"/>
      </tp>
      <tp t="s">
        <v>지역개발채권</v>
        <stp/>
        <stp>P</stp>
        <stp>0</stp>
        <stp>BND</stp>
        <stp>KR2044032E52</stp>
        <stp>인포맥스 중분류</stp>
        <stp>46311</stp>
        <stp/>
        <tr r="N327" s="5"/>
      </tp>
      <tp t="s">
        <v>일반</v>
        <stp/>
        <stp>P</stp>
        <stp>0</stp>
        <stp>BND</stp>
        <stp>KR350702GF59</stp>
        <stp>인포맥스 중분류</stp>
        <stp>46311</stp>
        <stp/>
        <tr r="N1424" s="5"/>
      </tp>
      <tp t="s">
        <v>일반</v>
        <stp/>
        <stp>P</stp>
        <stp>0</stp>
        <stp>BND</stp>
        <stp>KR350703GF58</stp>
        <stp>인포맥스 중분류</stp>
        <stp>46311</stp>
        <stp/>
        <tr r="N1479" s="5"/>
      </tp>
      <tp t="s">
        <v>일반</v>
        <stp/>
        <stp>P</stp>
        <stp>0</stp>
        <stp>BND</stp>
        <stp>KR350708GF53</stp>
        <stp>인포맥스 중분류</stp>
        <stp>46311</stp>
        <stp/>
        <tr r="N1573" s="5"/>
      </tp>
      <tp t="s">
        <v>일반</v>
        <stp/>
        <stp>P</stp>
        <stp>0</stp>
        <stp>BND</stp>
        <stp>KR350709GF52</stp>
        <stp>인포맥스 중분류</stp>
        <stp>46311</stp>
        <stp/>
        <tr r="N1576" s="5"/>
      </tp>
      <tp t="s">
        <v>회사채(일반)</v>
        <stp/>
        <stp>P</stp>
        <stp>0</stp>
        <stp>BND</stp>
        <stp>KR6066561G58</stp>
        <stp>인포맥스 중분류</stp>
        <stp>46311</stp>
        <stp/>
        <tr r="N6130" s="5"/>
      </tp>
      <tp t="s">
        <v>일반</v>
        <stp/>
        <stp>P</stp>
        <stp>0</stp>
        <stp>BND</stp>
        <stp>KR356403GE59</stp>
        <stp>인포맥스 중분류</stp>
        <stp>46311</stp>
        <stp/>
        <tr r="N3269" s="5"/>
      </tp>
      <tp t="s">
        <v>은행채</v>
        <stp/>
        <stp>P</stp>
        <stp>0</stp>
        <stp>BND</stp>
        <stp>KR600494AE98</stp>
        <stp>인포맥스 중분류</stp>
        <stp>46311</stp>
        <stp/>
        <tr r="N4001" s="5"/>
      </tp>
      <tp t="s">
        <v>일반</v>
        <stp/>
        <stp>P</stp>
        <stp>0</stp>
        <stp>BND</stp>
        <stp>KR354420GE79</stp>
        <stp>인포맥스 중분류</stp>
        <stp>46311</stp>
        <stp/>
        <tr r="N2585" s="5"/>
      </tp>
      <tp t="s">
        <v>일반</v>
        <stp/>
        <stp>P</stp>
        <stp>0</stp>
        <stp>BND</stp>
        <stp>KR354421GE78</stp>
        <stp>인포맥스 중분류</stp>
        <stp>46311</stp>
        <stp/>
        <tr r="N2591" s="5"/>
      </tp>
      <tp t="s">
        <v>은행채</v>
        <stp/>
        <stp>P</stp>
        <stp>0</stp>
        <stp>BND</stp>
        <stp>KR310209GC54</stp>
        <stp>인포맥스 중분류</stp>
        <stp>46311</stp>
        <stp/>
        <tr r="N514" s="5"/>
      </tp>
      <tp t="s">
        <v>일반</v>
        <stp/>
        <stp>P</stp>
        <stp>0</stp>
        <stp>BND</stp>
        <stp>KR351601GG58</stp>
        <stp>인포맥스 중분류</stp>
        <stp>46311</stp>
        <stp/>
        <tr r="N1831" s="5"/>
      </tp>
      <tp t="s">
        <v>은행채</v>
        <stp/>
        <stp>P</stp>
        <stp>0</stp>
        <stp>BND</stp>
        <stp>KR6004947E98</stp>
        <stp>인포맥스 중분류</stp>
        <stp>46311</stp>
        <stp/>
        <tr r="N3986" s="5"/>
      </tp>
      <tp t="s">
        <v>기타금융채</v>
        <stp/>
        <stp>P</stp>
        <stp>0</stp>
        <stp>BND</stp>
        <stp>KR6097242F28</stp>
        <stp>인포맥스 중분류</stp>
        <stp>46311</stp>
        <stp/>
        <tr r="N6449" s="5"/>
      </tp>
      <tp t="s">
        <v>은행채</v>
        <stp/>
        <stp>P</stp>
        <stp>0</stp>
        <stp>BND</stp>
        <stp>KR6004946E99</stp>
        <stp>인포맥스 중분류</stp>
        <stp>46311</stp>
        <stp/>
        <tr r="N3977" s="5"/>
      </tp>
      <tp t="s">
        <v>회사채(일반)</v>
        <stp/>
        <stp>P</stp>
        <stp>0</stp>
        <stp>BND</stp>
        <stp>KR6086791G74</stp>
        <stp>인포맥스 중분류</stp>
        <stp>46311</stp>
        <stp/>
        <tr r="N6353" s="5"/>
      </tp>
      <tp t="s">
        <v>은행채</v>
        <stp/>
        <stp>P</stp>
        <stp>0</stp>
        <stp>BND</stp>
        <stp>KR310509GD50</stp>
        <stp>인포맥스 중분류</stp>
        <stp>46311</stp>
        <stp/>
        <tr r="N807" s="5"/>
      </tp>
      <tp t="s">
        <v>지방공기업</v>
        <stp/>
        <stp>P</stp>
        <stp>0</stp>
        <stp>BND</stp>
        <stp>KR354701GF52</stp>
        <stp>인포맥스 중분류</stp>
        <stp>46311</stp>
        <stp/>
        <tr r="N2722" s="5"/>
      </tp>
      <tp t="s">
        <v>일반</v>
        <stp/>
        <stp>P</stp>
        <stp>0</stp>
        <stp>BND</stp>
        <stp>KR350704GF57</stp>
        <stp>인포맥스 중분류</stp>
        <stp>46311</stp>
        <stp/>
        <tr r="N1511" s="5"/>
      </tp>
      <tp t="s">
        <v>일반</v>
        <stp/>
        <stp>P</stp>
        <stp>0</stp>
        <stp>BND</stp>
        <stp>KR350705GF56</stp>
        <stp>인포맥스 중분류</stp>
        <stp>46311</stp>
        <stp/>
        <tr r="N1536" s="5"/>
      </tp>
      <tp t="s">
        <v>일반</v>
        <stp/>
        <stp>P</stp>
        <stp>0</stp>
        <stp>BND</stp>
        <stp>KR350706GF55</stp>
        <stp>인포맥스 중분류</stp>
        <stp>46311</stp>
        <stp/>
        <tr r="N1555" s="5"/>
      </tp>
      <tp t="s">
        <v>일반</v>
        <stp/>
        <stp>P</stp>
        <stp>0</stp>
        <stp>BND</stp>
        <stp>KR350707GF54</stp>
        <stp>인포맥스 중분류</stp>
        <stp>46311</stp>
        <stp/>
        <tr r="N1566" s="5"/>
      </tp>
      <tp t="s">
        <v>은행채</v>
        <stp/>
        <stp>P</stp>
        <stp>0</stp>
        <stp>BND</stp>
        <stp>KR6004943E92</stp>
        <stp>인포맥스 중분류</stp>
        <stp>46311</stp>
        <stp/>
        <tr r="N3947" s="5"/>
      </tp>
      <tp t="s">
        <v>기타금융채</v>
        <stp/>
        <stp>P</stp>
        <stp>0</stp>
        <stp>BND</stp>
        <stp>KR6145767D71</stp>
        <stp>인포맥스 중분류</stp>
        <stp>46311</stp>
        <stp/>
        <tr r="N6816" s="5"/>
      </tp>
      <tp t="s">
        <v>회사채(일반)</v>
        <stp/>
        <stp>P</stp>
        <stp>0</stp>
        <stp>BND</stp>
        <stp>KR6004172E11</stp>
        <stp>인포맥스 중분류</stp>
        <stp>46311</stp>
        <stp/>
        <tr r="N3900" s="5"/>
      </tp>
      <tp t="s">
        <v>일반</v>
        <stp/>
        <stp>P</stp>
        <stp>0</stp>
        <stp>BND</stp>
        <stp>KR356402GE50</stp>
        <stp>인포맥스 중분류</stp>
        <stp>46311</stp>
        <stp/>
        <tr r="N3261" s="5"/>
      </tp>
      <tp t="s">
        <v>공모지방채</v>
        <stp/>
        <stp>P</stp>
        <stp>0</stp>
        <stp>BND</stp>
        <stp>KR2006021G45</stp>
        <stp>인포맥스 중분류</stp>
        <stp>46311</stp>
        <stp/>
        <tr r="N259" s="5"/>
      </tp>
      <tp t="s">
        <v>은행채</v>
        <stp/>
        <stp>P</stp>
        <stp>0</stp>
        <stp>BND</stp>
        <stp>KR6004942E93</stp>
        <stp>인포맥스 중분류</stp>
        <stp>46311</stp>
        <stp/>
        <tr r="N3933" s="5"/>
      </tp>
      <tp t="s">
        <v>기타금융채</v>
        <stp/>
        <stp>P</stp>
        <stp>0</stp>
        <stp>BND</stp>
        <stp>KR6145768D70</stp>
        <stp>인포맥스 중분류</stp>
        <stp>46311</stp>
        <stp/>
        <tr r="N6818" s="5"/>
      </tp>
      <tp t="s">
        <v>카드</v>
        <stp/>
        <stp>P</stp>
        <stp>0</stp>
        <stp>BND</stp>
        <stp>KR603271CC75</stp>
        <stp>인포맥스 중분류</stp>
        <stp>46311</stp>
        <stp/>
        <tr r="N5386" s="5"/>
      </tp>
      <tp t="s">
        <v>일반</v>
        <stp/>
        <stp>P</stp>
        <stp>0</stp>
        <stp>BND</stp>
        <stp>KR354409GE58</stp>
        <stp>인포맥스 중분류</stp>
        <stp>46311</stp>
        <stp/>
        <tr r="N2524" s="5"/>
      </tp>
      <tp t="s">
        <v>일반</v>
        <stp/>
        <stp>P</stp>
        <stp>0</stp>
        <stp>BND</stp>
        <stp>KR352302GB53</stp>
        <stp>인포맥스 중분류</stp>
        <stp>46311</stp>
        <stp/>
        <tr r="N2046" s="5"/>
      </tp>
      <tp t="s">
        <v>일반</v>
        <stp/>
        <stp>P</stp>
        <stp>0</stp>
        <stp>BND</stp>
        <stp>KR352303GB52</stp>
        <stp>인포맥스 중분류</stp>
        <stp>46311</stp>
        <stp/>
        <tr r="N2058" s="5"/>
      </tp>
      <tp t="s">
        <v>일반</v>
        <stp/>
        <stp>P</stp>
        <stp>0</stp>
        <stp>BND</stp>
        <stp>KR352501GD50</stp>
        <stp>인포맥스 중분류</stp>
        <stp>46311</stp>
        <stp/>
        <tr r="N2068" s="5"/>
      </tp>
      <tp t="s">
        <v>지방공기업</v>
        <stp/>
        <stp>P</stp>
        <stp>0</stp>
        <stp>BND</stp>
        <stp>KR353602GG53</stp>
        <stp>인포맥스 중분류</stp>
        <stp>46311</stp>
        <stp/>
        <tr r="N2365" s="5"/>
      </tp>
      <tp t="s">
        <v>은행채</v>
        <stp/>
        <stp>P</stp>
        <stp>0</stp>
        <stp>BND</stp>
        <stp>KR310502GD57</stp>
        <stp>인포맥스 중분류</stp>
        <stp>46311</stp>
        <stp/>
        <tr r="N691" s="5"/>
      </tp>
      <tp t="s">
        <v>일반</v>
        <stp/>
        <stp>P</stp>
        <stp>0</stp>
        <stp>BND</stp>
        <stp>KR350701GF50</stp>
        <stp>인포맥스 중분류</stp>
        <stp>46311</stp>
        <stp/>
        <tr r="N1349" s="5"/>
      </tp>
      <tp t="s">
        <v>은행채</v>
        <stp/>
        <stp>P</stp>
        <stp>0</stp>
        <stp>BND</stp>
        <stp>KR6004945E90</stp>
        <stp>인포맥스 중분류</stp>
        <stp>46311</stp>
        <stp/>
        <tr r="N3968" s="5"/>
      </tp>
      <tp t="s">
        <v>회사채(일반)</v>
        <stp/>
        <stp>P</stp>
        <stp>0</stp>
        <stp>BND</stp>
        <stp>KR6004171E12</stp>
        <stp>인포맥스 중분류</stp>
        <stp>46311</stp>
        <stp/>
        <tr r="N3897" s="5"/>
      </tp>
      <tp t="s">
        <v>지역개발채권</v>
        <stp/>
        <stp>P</stp>
        <stp>0</stp>
        <stp>BND</stp>
        <stp>KR2044022E47</stp>
        <stp>인포맥스 중분류</stp>
        <stp>46311</stp>
        <stp/>
        <tr r="N303" s="5"/>
      </tp>
      <tp t="s">
        <v>일반</v>
        <stp/>
        <stp>P</stp>
        <stp>0</stp>
        <stp>BND</stp>
        <stp>KR352701GF56</stp>
        <stp>인포맥스 중분류</stp>
        <stp>46311</stp>
        <stp/>
        <tr r="N2217" s="5"/>
      </tp>
      <tp t="s">
        <v>회사채(일반)</v>
        <stp/>
        <stp>P</stp>
        <stp>0</stp>
        <stp>BND</stp>
        <stp>KR6066572G55</stp>
        <stp>인포맥스 중분류</stp>
        <stp>46311</stp>
        <stp/>
        <tr r="N6170" s="5"/>
      </tp>
      <tp t="s">
        <v>회사채(일반)</v>
        <stp/>
        <stp>P</stp>
        <stp>0</stp>
        <stp>BND</stp>
        <stp>KR6267251F25</stp>
        <stp>인포맥스 중분류</stp>
        <stp>46311</stp>
        <stp/>
        <tr r="N7128" s="5"/>
      </tp>
      <tp t="s">
        <v>은행채</v>
        <stp/>
        <stp>P</stp>
        <stp>0</stp>
        <stp>BND</stp>
        <stp>KR6004949E96</stp>
        <stp>인포맥스 중분류</stp>
        <stp>46311</stp>
        <stp/>
        <tr r="N3997" s="5"/>
      </tp>
      <tp t="s">
        <v>은행채</v>
        <stp/>
        <stp>P</stp>
        <stp>0</stp>
        <stp>BND</stp>
        <stp>KR600494BE97</stp>
        <stp>인포맥스 중분류</stp>
        <stp>46311</stp>
        <stp/>
        <tr r="N4003" s="5"/>
      </tp>
      <tp t="s">
        <v>회사채(일반)</v>
        <stp/>
        <stp>P</stp>
        <stp>0</stp>
        <stp>BND</stp>
        <stp>KR6066573G54</stp>
        <stp>인포맥스 중분류</stp>
        <stp>46311</stp>
        <stp/>
        <tr r="N6177" s="5"/>
      </tp>
      <tp t="s">
        <v>카드</v>
        <stp/>
        <stp>P</stp>
        <stp>0</stp>
        <stp>BND</stp>
        <stp>KR6065902D93</stp>
        <stp>인포맥스 중분류</stp>
        <stp>46311</stp>
        <stp/>
        <tr r="N6024" s="5"/>
      </tp>
      <tp t="s">
        <v>회사채(일반)</v>
        <stp/>
        <stp>P</stp>
        <stp>0</stp>
        <stp>BND</stp>
        <stp>KR6267252F24</stp>
        <stp>인포맥스 중분류</stp>
        <stp>46311</stp>
        <stp/>
        <tr r="N7132" s="5"/>
      </tp>
      <tp t="s">
        <v>카드</v>
        <stp/>
        <stp>P</stp>
        <stp>0</stp>
        <stp>BND</stp>
        <stp>KR6205496D48</stp>
        <stp>인포맥스 중분류</stp>
        <stp>46311</stp>
        <stp/>
        <tr r="N7087" s="5"/>
      </tp>
      <tp t="s">
        <v>은행채</v>
        <stp/>
        <stp>P</stp>
        <stp>0</stp>
        <stp>BND</stp>
        <stp>KR6004948E97</stp>
        <stp>인포맥스 중분류</stp>
        <stp>46311</stp>
        <stp/>
        <tr r="N3993" s="5"/>
      </tp>
      <tp t="s">
        <v>일반</v>
        <stp/>
        <stp>P</stp>
        <stp>0</stp>
        <stp>BND</stp>
        <stp>KR352201GC54</stp>
        <stp>인포맥스 중분류</stp>
        <stp>46311</stp>
        <stp/>
        <tr r="N1992" s="5"/>
      </tp>
      <tp t="s">
        <v>지방공기업</v>
        <stp/>
        <stp>P</stp>
        <stp>0</stp>
        <stp>BND</stp>
        <stp>KR353601GG54</stp>
        <stp>인포맥스 중분류</stp>
        <stp>46311</stp>
        <stp/>
        <tr r="N2343" s="5"/>
      </tp>
      <tp t="s">
        <v>은행채</v>
        <stp/>
        <stp>P</stp>
        <stp>0</stp>
        <stp>BND</stp>
        <stp>KR310504GD55</stp>
        <stp>인포맥스 중분류</stp>
        <stp>46311</stp>
        <stp/>
        <tr r="N732" s="5"/>
      </tp>
      <tp t="s">
        <v>일반</v>
        <stp/>
        <stp>P</stp>
        <stp>0</stp>
        <stp>BND</stp>
        <stp>KR351602GG57</stp>
        <stp>인포맥스 중분류</stp>
        <stp>46311</stp>
        <stp/>
        <tr r="N1874" s="5"/>
      </tp>
      <tp t="s">
        <v>은행채</v>
        <stp/>
        <stp>P</stp>
        <stp>0</stp>
        <stp>BND</stp>
        <stp>KR6004941E94</stp>
        <stp>인포맥스 중분류</stp>
        <stp>46311</stp>
        <stp/>
        <tr r="N3914" s="5"/>
      </tp>
      <tp t="s">
        <v>국민주택채권</v>
        <stp/>
        <stp>P</stp>
        <stp>0</stp>
        <stp>BND</stp>
        <stp>KR101501DD70</stp>
        <stp>인포맥스 중분류</stp>
        <stp>46311</stp>
        <stp/>
        <tr r="N20" s="5"/>
      </tp>
      <tp t="s">
        <v>회사채(일반)</v>
        <stp/>
        <stp>P</stp>
        <stp>0</stp>
        <stp>BND</stp>
        <stp>KR6032642C65</stp>
        <stp>인포맥스 중분류</stp>
        <stp>46311</stp>
        <stp/>
        <tr r="N5213" s="5"/>
      </tp>
      <tp t="s">
        <v>회사채(일반)</v>
        <stp/>
        <stp>P</stp>
        <stp>0</stp>
        <stp>BND</stp>
        <stp>KR6066562G57</stp>
        <stp>인포맥스 중분류</stp>
        <stp>46311</stp>
        <stp/>
        <tr r="N6158" s="5"/>
      </tp>
      <tp t="s">
        <v>회사채(일반)</v>
        <stp/>
        <stp>P</stp>
        <stp>0</stp>
        <stp>BND</stp>
        <stp>KR6066571G56</stp>
        <stp>인포맥스 중분류</stp>
        <stp>46311</stp>
        <stp/>
        <tr r="N6165" s="5"/>
      </tp>
      <tp t="s">
        <v>기타금융채</v>
        <stp/>
        <stp>P</stp>
        <stp>0</stp>
        <stp>BND</stp>
        <stp>KR6145762D76</stp>
        <stp>인포맥스 중분류</stp>
        <stp>46311</stp>
        <stp/>
        <tr r="N6790" s="5"/>
      </tp>
      <tp t="s">
        <v>회사채(일반)</v>
        <stp/>
        <stp>P</stp>
        <stp>0</stp>
        <stp>BND</stp>
        <stp>KR6037561F19</stp>
        <stp>인포맥스 중분류</stp>
        <stp>46316</stp>
        <stp/>
        <tr r="N381" s="1"/>
        <tr r="DV131" s="1"/>
      </tp>
      <tp t="s">
        <v>회사채(일반)</v>
        <stp/>
        <stp>P</stp>
        <stp>0</stp>
        <stp>BND</stp>
        <stp>KR6166261G18</stp>
        <stp>인포맥스 중분류</stp>
        <stp>46311</stp>
        <stp/>
        <tr r="N6860" s="5"/>
      </tp>
      <tp t="s">
        <v>일반</v>
        <stp/>
        <stp>P</stp>
        <stp>0</stp>
        <stp>BND</stp>
        <stp>KR352501GD68</stp>
        <stp>인포맥스 중분류</stp>
        <stp>46311</stp>
        <stp/>
        <tr r="N2069" s="5"/>
      </tp>
      <tp t="s">
        <v>일반</v>
        <stp/>
        <stp>P</stp>
        <stp>0</stp>
        <stp>BND</stp>
        <stp>KR350701GF68</stp>
        <stp>인포맥스 중분류</stp>
        <stp>46311</stp>
        <stp/>
        <tr r="N1350" s="5"/>
      </tp>
      <tp t="s">
        <v>회사채(일반)</v>
        <stp/>
        <stp>P</stp>
        <stp>0</stp>
        <stp>BND</stp>
        <stp>KR6005082D34</stp>
        <stp>인포맥스 중분류</stp>
        <stp>46311</stp>
        <stp/>
        <tr r="N4015" s="5"/>
      </tp>
      <tp t="s">
        <v>기타금융채</v>
        <stp/>
        <stp>P</stp>
        <stp>0</stp>
        <stp>BND</stp>
        <stp>KR6097244F18</stp>
        <stp>인포맥스 중분류</stp>
        <stp>46311</stp>
        <stp/>
        <tr r="N6463" s="5"/>
      </tp>
      <tp t="s">
        <v>일반</v>
        <stp/>
        <stp>P</stp>
        <stp>0</stp>
        <stp>BND</stp>
        <stp>KR350701GF19</stp>
        <stp>인포맥스 중분류</stp>
        <stp>46316</stp>
        <stp/>
        <tr r="CF122" s="1"/>
      </tp>
      <tp t="s">
        <v>회사채(일반)</v>
        <stp/>
        <stp>P</stp>
        <stp>0</stp>
        <stp>BND</stp>
        <stp>KR6086791G41</stp>
        <stp>인포맥스 중분류</stp>
        <stp>46311</stp>
        <stp/>
        <tr r="N6351" s="5"/>
      </tp>
      <tp t="s">
        <v>회사채(일반)</v>
        <stp/>
        <stp>P</stp>
        <stp>0</stp>
        <stp>BND</stp>
        <stp>KR6086792G40</stp>
        <stp>인포맥스 중분류</stp>
        <stp>46311</stp>
        <stp/>
        <tr r="N6366" s="5"/>
      </tp>
      <tp t="s">
        <v>국민주택채권</v>
        <stp/>
        <stp>P</stp>
        <stp>0</stp>
        <stp>BND</stp>
        <stp>KR101501DD47</stp>
        <stp>인포맥스 중분류</stp>
        <stp>46311</stp>
        <stp/>
        <tr r="N17" s="5"/>
      </tp>
      <tp t="s">
        <v>일반</v>
        <stp/>
        <stp>P</stp>
        <stp>0</stp>
        <stp>BND</stp>
        <stp>KR352202GC61</stp>
        <stp>인포맥스 중분류</stp>
        <stp>46311</stp>
        <stp/>
        <tr r="N2010" s="5"/>
      </tp>
      <tp t="s">
        <v>지방공기업</v>
        <stp/>
        <stp>P</stp>
        <stp>0</stp>
        <stp>BND</stp>
        <stp>KR353601GG62</stp>
        <stp>인포맥스 중분류</stp>
        <stp>46311</stp>
        <stp/>
        <tr r="N2344" s="5"/>
      </tp>
      <tp t="s">
        <v>지방공기업</v>
        <stp/>
        <stp>P</stp>
        <stp>0</stp>
        <stp>BND</stp>
        <stp>KR353602GG61</stp>
        <stp>인포맥스 중분류</stp>
        <stp>46311</stp>
        <stp/>
        <tr r="N2366" s="5"/>
      </tp>
      <tp t="s">
        <v>은행채</v>
        <stp/>
        <stp>P</stp>
        <stp>0</stp>
        <stp>BND</stp>
        <stp>KR310211GC76</stp>
        <stp>인포맥스 중분류</stp>
        <stp>46311</stp>
        <stp/>
        <tr r="N547" s="5"/>
      </tp>
      <tp t="s">
        <v>은행채</v>
        <stp/>
        <stp>P</stp>
        <stp>0</stp>
        <stp>BND</stp>
        <stp>KR310213GC74</stp>
        <stp>인포맥스 중분류</stp>
        <stp>46311</stp>
        <stp/>
        <tr r="N575" s="5"/>
      </tp>
      <tp t="s">
        <v>지방공기업</v>
        <stp/>
        <stp>P</stp>
        <stp>0</stp>
        <stp>BND</stp>
        <stp>KR353603GG11</stp>
        <stp>인포맥스 중분류</stp>
        <stp>46316</stp>
        <stp/>
        <tr r="CF22" s="1"/>
      </tp>
      <tp t="s">
        <v>일반</v>
        <stp/>
        <stp>P</stp>
        <stp>0</stp>
        <stp>BND</stp>
        <stp>KR354411GE70</stp>
        <stp>인포맥스 중분류</stp>
        <stp>46311</stp>
        <stp/>
        <tr r="N2534" s="5"/>
      </tp>
      <tp t="s">
        <v>일반</v>
        <stp/>
        <stp>P</stp>
        <stp>0</stp>
        <stp>BND</stp>
        <stp>KR354601GG60</stp>
        <stp>인포맥스 중분류</stp>
        <stp>46311</stp>
        <stp/>
        <tr r="N2661" s="5"/>
      </tp>
      <tp t="s">
        <v>일반</v>
        <stp/>
        <stp>P</stp>
        <stp>0</stp>
        <stp>BND</stp>
        <stp>KR350704GF65</stp>
        <stp>인포맥스 중분류</stp>
        <stp>46311</stp>
        <stp/>
        <tr r="N1512" s="5"/>
      </tp>
      <tp t="s">
        <v>일반</v>
        <stp/>
        <stp>P</stp>
        <stp>0</stp>
        <stp>BND</stp>
        <stp>KR350705GF64</stp>
        <stp>인포맥스 중분류</stp>
        <stp>46311</stp>
        <stp/>
        <tr r="N1537" s="5"/>
      </tp>
      <tp t="s">
        <v>기타금융채</v>
        <stp/>
        <stp>P</stp>
        <stp>0</stp>
        <stp>BND</stp>
        <stp>KR6097242F10</stp>
        <stp>인포맥스 중분류</stp>
        <stp>46311</stp>
        <stp/>
        <tr r="N6448" s="5"/>
      </tp>
      <tp t="s">
        <v>은행채</v>
        <stp/>
        <stp>P</stp>
        <stp>0</stp>
        <stp>BND</stp>
        <stp>KR310204GC67</stp>
        <stp>인포맥스 중분류</stp>
        <stp>46311</stp>
        <stp/>
        <tr r="N413" s="5"/>
      </tp>
      <tp t="s">
        <v>지방공기업</v>
        <stp/>
        <stp>P</stp>
        <stp>0</stp>
        <stp>BND</stp>
        <stp>KR350202GC65</stp>
        <stp>인포맥스 중분류</stp>
        <stp>46311</stp>
        <stp/>
        <tr r="N1277" s="5"/>
      </tp>
      <tp t="s">
        <v>일반</v>
        <stp/>
        <stp>P</stp>
        <stp>0</stp>
        <stp>BND</stp>
        <stp>KR351601GG66</stp>
        <stp>인포맥스 중분류</stp>
        <stp>46311</stp>
        <stp/>
        <tr r="N1832" s="5"/>
      </tp>
      <tp t="s">
        <v>일반</v>
        <stp/>
        <stp>P</stp>
        <stp>0</stp>
        <stp>BND</stp>
        <stp>KR351602GG65</stp>
        <stp>인포맥스 중분류</stp>
        <stp>46311</stp>
        <stp/>
        <tr r="N1875" s="5"/>
      </tp>
      <tp t="s">
        <v>일반</v>
        <stp/>
        <stp>P</stp>
        <stp>0</stp>
        <stp>BND</stp>
        <stp>KR351603GG64</stp>
        <stp>인포맥스 중분류</stp>
        <stp>46311</stp>
        <stp/>
        <tr r="N1904" s="5"/>
      </tp>
      <tp t="s">
        <v>일반</v>
        <stp/>
        <stp>P</stp>
        <stp>0</stp>
        <stp>BND</stp>
        <stp>KR351604GG63</stp>
        <stp>인포맥스 중분류</stp>
        <stp>46311</stp>
        <stp/>
        <tr r="N1930" s="5"/>
      </tp>
      <tp t="s">
        <v>일반</v>
        <stp/>
        <stp>P</stp>
        <stp>0</stp>
        <stp>BND</stp>
        <stp>KR351605GG62</stp>
        <stp>인포맥스 중분류</stp>
        <stp>46311</stp>
        <stp/>
        <tr r="N1951" s="5"/>
      </tp>
      <tp t="s">
        <v>회사채(일반)</v>
        <stp/>
        <stp>P</stp>
        <stp>0</stp>
        <stp>BND</stp>
        <stp>KR6017672F25</stp>
        <stp>인포맥스 중분류</stp>
        <stp>46316</stp>
        <stp/>
        <tr r="N284" s="1"/>
      </tp>
      <tp t="s">
        <v>지역개발채권</v>
        <stp/>
        <stp>P</stp>
        <stp>0</stp>
        <stp>BND</stp>
        <stp>KR2044022E70</stp>
        <stp>인포맥스 중분류</stp>
        <stp>46311</stp>
        <stp/>
        <tr r="N305" s="5"/>
      </tp>
      <tp t="s">
        <v>국고채권</v>
        <stp/>
        <stp>P</stp>
        <stp>0</stp>
        <stp>BND</stp>
        <stp>KR103501GD32</stp>
        <stp>인포맥스 중분류</stp>
        <stp>46316</stp>
        <stp/>
        <tr r="DV291" s="1"/>
        <tr r="CF232" s="1"/>
        <tr r="N264" s="1"/>
      </tp>
      <tp t="s">
        <v>국고채권</v>
        <stp/>
        <stp>P</stp>
        <stp>0</stp>
        <stp>BND</stp>
        <stp>KR103502GD31</stp>
        <stp>인포맥스 중분류</stp>
        <stp>46316</stp>
        <stp/>
        <tr r="N44" s="1"/>
        <tr r="AP15" s="1"/>
        <tr r="CF153" s="1"/>
        <tr r="DV302" s="1"/>
      </tp>
      <tp t="s">
        <v>일반</v>
        <stp/>
        <stp>P</stp>
        <stp>0</stp>
        <stp>BND</stp>
        <stp>KR354202GC67</stp>
        <stp>인포맥스 중분류</stp>
        <stp>46311</stp>
        <stp/>
        <tr r="N2413" s="5"/>
      </tp>
      <tp t="s">
        <v>일반</v>
        <stp/>
        <stp>P</stp>
        <stp>0</stp>
        <stp>BND</stp>
        <stp>KR352502GD67</stp>
        <stp>인포맥스 중분류</stp>
        <stp>46311</stp>
        <stp/>
        <tr r="N2099" s="5"/>
      </tp>
      <tp t="s">
        <v>일반</v>
        <stp/>
        <stp>P</stp>
        <stp>0</stp>
        <stp>BND</stp>
        <stp>KR352701GF64</stp>
        <stp>인포맥스 중분류</stp>
        <stp>46311</stp>
        <stp/>
        <tr r="N2218" s="5"/>
      </tp>
      <tp t="s">
        <v>일반</v>
        <stp/>
        <stp>P</stp>
        <stp>0</stp>
        <stp>BND</stp>
        <stp>KR350702GF67</stp>
        <stp>인포맥스 중분류</stp>
        <stp>46311</stp>
        <stp/>
        <tr r="N1425" s="5"/>
      </tp>
      <tp t="s">
        <v>일반</v>
        <stp/>
        <stp>P</stp>
        <stp>0</stp>
        <stp>BND</stp>
        <stp>KR350703GF66</stp>
        <stp>인포맥스 중분류</stp>
        <stp>46311</stp>
        <stp/>
        <tr r="N1480" s="5"/>
      </tp>
      <tp t="s">
        <v>일반</v>
        <stp/>
        <stp>P</stp>
        <stp>0</stp>
        <stp>BND</stp>
        <stp>KR350706GF63</stp>
        <stp>인포맥스 중분류</stp>
        <stp>46311</stp>
        <stp/>
        <tr r="N1556" s="5"/>
      </tp>
      <tp t="s">
        <v>공모지방채</v>
        <stp/>
        <stp>P</stp>
        <stp>0</stp>
        <stp>BND</stp>
        <stp>KR2006041G74</stp>
        <stp>인포맥스 중분류</stp>
        <stp>46311</stp>
        <stp/>
        <tr r="N264" s="5"/>
      </tp>
      <tp t="s">
        <v>회사채(일반)</v>
        <stp/>
        <stp>P</stp>
        <stp>0</stp>
        <stp>BND</stp>
        <stp>KR6166262G17</stp>
        <stp>인포맥스 중분류</stp>
        <stp>46311</stp>
        <stp/>
        <tr r="N6877" s="5"/>
      </tp>
      <tp t="s">
        <v>회사채(일반)</v>
        <stp/>
        <stp>P</stp>
        <stp>0</stp>
        <stp>BND</stp>
        <stp>KR6066561G66</stp>
        <stp>인포맥스 중분류</stp>
        <stp>46311</stp>
        <stp/>
        <tr r="N6131" s="5"/>
      </tp>
      <tp t="s">
        <v>일반</v>
        <stp/>
        <stp>P</stp>
        <stp>0</stp>
        <stp>BND</stp>
        <stp>KR354401GE15</stp>
        <stp>인포맥스 중분류</stp>
        <stp>46316</stp>
        <stp/>
        <tr r="N351" s="1"/>
        <tr r="CF173" s="1"/>
      </tp>
      <tp t="s">
        <v>회사채(일반)</v>
        <stp/>
        <stp>P</stp>
        <stp>0</stp>
        <stp>BND</stp>
        <stp>KR6316141G56</stp>
        <stp>인포맥스 중분류</stp>
        <stp>46316</stp>
        <stp/>
        <tr r="N31" s="1"/>
      </tp>
      <tp t="s">
        <v>카드</v>
        <stp/>
        <stp>P</stp>
        <stp>0</stp>
        <stp>BND</stp>
        <stp>KR6174145E24</stp>
        <stp>인포맥스 중분류</stp>
        <stp>46311</stp>
        <stp/>
        <tr r="N6921" s="5"/>
      </tp>
      <tp t="s">
        <v>회사채(일반)</v>
        <stp/>
        <stp>P</stp>
        <stp>0</stp>
        <stp>BND</stp>
        <stp>KR6166263G16</stp>
        <stp>인포맥스 중분류</stp>
        <stp>46311</stp>
        <stp/>
        <tr r="N6888" s="5"/>
      </tp>
      <tp t="s">
        <v>일반</v>
        <stp/>
        <stp>P</stp>
        <stp>0</stp>
        <stp>BND</stp>
        <stp>KR352202GC79</stp>
        <stp>인포맥스 중분류</stp>
        <stp>46311</stp>
        <stp/>
        <tr r="N2011" s="5"/>
      </tp>
      <tp t="s">
        <v>지방공기업</v>
        <stp/>
        <stp>P</stp>
        <stp>0</stp>
        <stp>BND</stp>
        <stp>KR353602GG79</stp>
        <stp>인포맥스 중분류</stp>
        <stp>46311</stp>
        <stp/>
        <tr r="N2367" s="5"/>
      </tp>
      <tp t="s">
        <v>지방공기업</v>
        <stp/>
        <stp>P</stp>
        <stp>0</stp>
        <stp>BND</stp>
        <stp>KR353603GG78</stp>
        <stp>인포맥스 중분류</stp>
        <stp>46311</stp>
        <stp/>
        <tr r="N2380" s="5"/>
      </tp>
      <tp t="s">
        <v>은행채</v>
        <stp/>
        <stp>P</stp>
        <stp>0</stp>
        <stp>BND</stp>
        <stp>KR310508GD77</stp>
        <stp>인포맥스 중분류</stp>
        <stp>46311</stp>
        <stp/>
        <tr r="N796" s="5"/>
      </tp>
      <tp t="s">
        <v>일반</v>
        <stp/>
        <stp>P</stp>
        <stp>0</stp>
        <stp>BND</stp>
        <stp>KR354601GG78</stp>
        <stp>인포맥스 중분류</stp>
        <stp>46311</stp>
        <stp/>
        <tr r="N2662" s="5"/>
      </tp>
      <tp t="s">
        <v>지방공기업</v>
        <stp/>
        <stp>P</stp>
        <stp>0</stp>
        <stp>BND</stp>
        <stp>KR354701GF78</stp>
        <stp>인포맥스 중분류</stp>
        <stp>46311</stp>
        <stp/>
        <tr r="N2723" s="5"/>
      </tp>
      <tp t="s">
        <v>카드</v>
        <stp/>
        <stp>P</stp>
        <stp>0</stp>
        <stp>BND</stp>
        <stp>KR6205493D66</stp>
        <stp>인포맥스 중분류</stp>
        <stp>46311</stp>
        <stp/>
        <tr r="N7056" s="5"/>
      </tp>
      <tp t="s">
        <v>은행채</v>
        <stp/>
        <stp>P</stp>
        <stp>0</stp>
        <stp>BND</stp>
        <stp>KR380601GG73</stp>
        <stp>인포맥스 중분류</stp>
        <stp>46311</stp>
        <stp/>
        <tr r="N3320" s="5"/>
      </tp>
      <tp t="s">
        <v>회사채(일반)</v>
        <stp/>
        <stp>P</stp>
        <stp>0</stp>
        <stp>BND</stp>
        <stp>KR6034732E29</stp>
        <stp>인포맥스 중분류</stp>
        <stp>46316</stp>
        <stp/>
        <tr r="N322" s="1"/>
      </tp>
      <tp t="s">
        <v>은행채</v>
        <stp/>
        <stp>P</stp>
        <stp>0</stp>
        <stp>BND</stp>
        <stp>KR310209GC70</stp>
        <stp>인포맥스 중분류</stp>
        <stp>46311</stp>
        <stp/>
        <tr r="N515" s="5"/>
      </tp>
      <tp t="s">
        <v>은행채</v>
        <stp/>
        <stp>P</stp>
        <stp>0</stp>
        <stp>BND</stp>
        <stp>KR310219GC60</stp>
        <stp>인포맥스 중분류</stp>
        <stp>46311</stp>
        <stp/>
        <tr r="N643" s="5"/>
      </tp>
      <tp t="s">
        <v>일반</v>
        <stp/>
        <stp>P</stp>
        <stp>0</stp>
        <stp>BND</stp>
        <stp>KR354401GE72</stp>
        <stp>인포맥스 중분류</stp>
        <stp>46311</stp>
        <stp/>
        <tr r="N2469" s="5"/>
      </tp>
      <tp t="s">
        <v>일반</v>
        <stp/>
        <stp>P</stp>
        <stp>0</stp>
        <stp>BND</stp>
        <stp>KR354410GE63</stp>
        <stp>인포맥스 중분류</stp>
        <stp>46311</stp>
        <stp/>
        <tr r="N2526" s="5"/>
      </tp>
      <tp t="s">
        <v>일반</v>
        <stp/>
        <stp>P</stp>
        <stp>0</stp>
        <stp>BND</stp>
        <stp>KR352701GF72</stp>
        <stp>인포맥스 중분류</stp>
        <stp>46311</stp>
        <stp/>
        <tr r="N2219" s="5"/>
      </tp>
      <tp t="s">
        <v>일반</v>
        <stp/>
        <stp>P</stp>
        <stp>0</stp>
        <stp>BND</stp>
        <stp>KR352702GF71</stp>
        <stp>인포맥스 중분류</stp>
        <stp>46311</stp>
        <stp/>
        <tr r="N2272" s="5"/>
      </tp>
      <tp t="s">
        <v>회사채(일반)</v>
        <stp/>
        <stp>P</stp>
        <stp>0</stp>
        <stp>BND</stp>
        <stp>KR6316141G31</stp>
        <stp>인포맥스 중분류</stp>
        <stp>46311</stp>
        <stp/>
        <tr r="N7161" s="5"/>
      </tp>
      <tp t="s">
        <v>카드</v>
        <stp/>
        <stp>P</stp>
        <stp>0</stp>
        <stp>BND</stp>
        <stp>KR6174144E33</stp>
        <stp>인포맥스 중분류</stp>
        <stp>46311</stp>
        <stp/>
        <tr r="N6916" s="5"/>
      </tp>
      <tp t="s">
        <v>기타금융채</v>
        <stp/>
        <stp>P</stp>
        <stp>0</stp>
        <stp>BND</stp>
        <stp>KR6097246F73</stp>
        <stp>인포맥스 중분류</stp>
        <stp>46316</stp>
        <stp/>
        <tr r="CF218" s="1"/>
      </tp>
      <tp t="s">
        <v>일반</v>
        <stp/>
        <stp>P</stp>
        <stp>0</stp>
        <stp>BND</stp>
        <stp>KR354604GG75</stp>
        <stp>인포맥스 중분류</stp>
        <stp>46311</stp>
        <stp/>
        <tr r="N2719" s="5"/>
      </tp>
      <tp t="s">
        <v>지방공기업</v>
        <stp/>
        <stp>P</stp>
        <stp>0</stp>
        <stp>BND</stp>
        <stp>KR353601GG70</stp>
        <stp>인포맥스 중분류</stp>
        <stp>46311</stp>
        <stp/>
        <tr r="N2345" s="5"/>
      </tp>
      <tp t="s">
        <v>은행채</v>
        <stp/>
        <stp>P</stp>
        <stp>0</stp>
        <stp>BND</stp>
        <stp>KR310510GD65</stp>
        <stp>인포맥스 중분류</stp>
        <stp>46311</stp>
        <stp/>
        <tr r="N818" s="5"/>
      </tp>
      <tp t="s">
        <v>일반</v>
        <stp/>
        <stp>P</stp>
        <stp>0</stp>
        <stp>BND</stp>
        <stp>KR351602GG73</stp>
        <stp>인포맥스 중분류</stp>
        <stp>46311</stp>
        <stp/>
        <tr r="N1876" s="5"/>
      </tp>
      <tp t="s">
        <v>일반</v>
        <stp/>
        <stp>P</stp>
        <stp>0</stp>
        <stp>BND</stp>
        <stp>KR351603GG72</stp>
        <stp>인포맥스 중분류</stp>
        <stp>46311</stp>
        <stp/>
        <tr r="N1905" s="5"/>
      </tp>
      <tp t="s">
        <v>국민주택채권</v>
        <stp/>
        <stp>P</stp>
        <stp>0</stp>
        <stp>BND</stp>
        <stp>KR101501DD54</stp>
        <stp>인포맥스 중분류</stp>
        <stp>46311</stp>
        <stp/>
        <tr r="N18" s="5"/>
      </tp>
      <tp t="s">
        <v>카드</v>
        <stp/>
        <stp>P</stp>
        <stp>0</stp>
        <stp>BND</stp>
        <stp>KR6174147E30</stp>
        <stp>인포맥스 중분류</stp>
        <stp>46311</stp>
        <stp/>
        <tr r="N6935" s="5"/>
      </tp>
      <tp t="s">
        <v>회사채(일반)</v>
        <stp/>
        <stp>P</stp>
        <stp>0</stp>
        <stp>BND</stp>
        <stp>KR6066562G73</stp>
        <stp>인포맥스 중분류</stp>
        <stp>46311</stp>
        <stp/>
        <tr r="N6159" s="5"/>
      </tp>
      <tp t="s">
        <v>일반</v>
        <stp/>
        <stp>P</stp>
        <stp>0</stp>
        <stp>BND</stp>
        <stp>KR350701GF76</stp>
        <stp>인포맥스 중분류</stp>
        <stp>46311</stp>
        <stp/>
        <tr r="N1351" s="5"/>
      </tp>
      <tp t="s">
        <v>일반</v>
        <stp/>
        <stp>P</stp>
        <stp>0</stp>
        <stp>BND</stp>
        <stp>KR350702GF75</stp>
        <stp>인포맥스 중분류</stp>
        <stp>46311</stp>
        <stp/>
        <tr r="N1426" s="5"/>
      </tp>
      <tp t="s">
        <v>일반</v>
        <stp/>
        <stp>P</stp>
        <stp>0</stp>
        <stp>BND</stp>
        <stp>KR350703GF74</stp>
        <stp>인포맥스 중분류</stp>
        <stp>46311</stp>
        <stp/>
        <tr r="N1481" s="5"/>
      </tp>
      <tp t="s">
        <v>일반</v>
        <stp/>
        <stp>P</stp>
        <stp>0</stp>
        <stp>BND</stp>
        <stp>KR350705GF72</stp>
        <stp>인포맥스 중분류</stp>
        <stp>46311</stp>
        <stp/>
        <tr r="N1538" s="5"/>
      </tp>
      <tp t="s">
        <v>일반</v>
        <stp/>
        <stp>P</stp>
        <stp>0</stp>
        <stp>BND</stp>
        <stp>KR350706GF71</stp>
        <stp>인포맥스 중분류</stp>
        <stp>46311</stp>
        <stp/>
        <tr r="N1557" s="5"/>
      </tp>
      <tp t="s">
        <v>공모지방채</v>
        <stp/>
        <stp>P</stp>
        <stp>0</stp>
        <stp>BND</stp>
        <stp>KR2006021G60</stp>
        <stp>인포맥스 중분류</stp>
        <stp>46311</stp>
        <stp/>
        <tr r="N260" s="5"/>
      </tp>
      <tp t="s">
        <v>회사채(일반)</v>
        <stp/>
        <stp>P</stp>
        <stp>0</stp>
        <stp>BND</stp>
        <stp>KR6034733E51</stp>
        <stp>인포맥스 중분류</stp>
        <stp>46311</stp>
        <stp/>
        <tr r="N5533" s="5"/>
      </tp>
      <tp t="s">
        <v>일반</v>
        <stp/>
        <stp>P</stp>
        <stp>0</stp>
        <stp>BND</stp>
        <stp>KR354602GG77</stp>
        <stp>인포맥스 중분류</stp>
        <stp>46311</stp>
        <stp/>
        <tr r="N2698" s="5"/>
      </tp>
      <tp t="s">
        <v>은행채</v>
        <stp/>
        <stp>P</stp>
        <stp>0</stp>
        <stp>BND</stp>
        <stp>KR310205GC74</stp>
        <stp>인포맥스 중분류</stp>
        <stp>46311</stp>
        <stp/>
        <tr r="N433" s="5"/>
      </tp>
      <tp t="s">
        <v>은행채</v>
        <stp/>
        <stp>P</stp>
        <stp>0</stp>
        <stp>BND</stp>
        <stp>KR310502GD73</stp>
        <stp>인포맥스 중분류</stp>
        <stp>46311</stp>
        <stp/>
        <tr r="N692" s="5"/>
      </tp>
      <tp t="s">
        <v>일반</v>
        <stp/>
        <stp>P</stp>
        <stp>0</stp>
        <stp>BND</stp>
        <stp>KR351601GG74</stp>
        <stp>인포맥스 중분류</stp>
        <stp>46311</stp>
        <stp/>
        <tr r="N1833" s="5"/>
      </tp>
      <tp t="s">
        <v>일반</v>
        <stp/>
        <stp>P</stp>
        <stp>0</stp>
        <stp>BND</stp>
        <stp>KR351604GG71</stp>
        <stp>인포맥스 중분류</stp>
        <stp>46311</stp>
        <stp/>
        <tr r="N1931" s="5"/>
      </tp>
      <tp t="s">
        <v>일반</v>
        <stp/>
        <stp>P</stp>
        <stp>0</stp>
        <stp>BND</stp>
        <stp>KR351605GG70</stp>
        <stp>인포맥스 중분류</stp>
        <stp>46311</stp>
        <stp/>
        <tr r="N1952" s="5"/>
      </tp>
      <tp t="s">
        <v>회사채(일반)</v>
        <stp/>
        <stp>P</stp>
        <stp>0</stp>
        <stp>BND</stp>
        <stp>KR6034731E53</stp>
        <stp>인포맥스 중분류</stp>
        <stp>46311</stp>
        <stp/>
        <tr r="N5492" s="5"/>
      </tp>
      <tp t="s">
        <v>지역개발채권</v>
        <stp/>
        <stp>P</stp>
        <stp>0</stp>
        <stp>BND</stp>
        <stp>KR2044022E62</stp>
        <stp>인포맥스 중분류</stp>
        <stp>46311</stp>
        <stp/>
        <tr r="N304" s="5"/>
      </tp>
      <tp t="s">
        <v>회사채(일반)</v>
        <stp/>
        <stp>P</stp>
        <stp>0</stp>
        <stp>BND</stp>
        <stp>KR6084691E49</stp>
        <stp>인포맥스 중분류</stp>
        <stp>46311</stp>
        <stp/>
        <tr r="N6340" s="5"/>
      </tp>
      <tp t="s">
        <v>회사채(일반)</v>
        <stp/>
        <stp>P</stp>
        <stp>0</stp>
        <stp>BND</stp>
        <stp>KR6034732E52</stp>
        <stp>인포맥스 중분류</stp>
        <stp>46311</stp>
        <stp/>
        <tr r="N5508" s="5"/>
      </tp>
      <tp t="s">
        <v>기타금융채</v>
        <stp/>
        <stp>P</stp>
        <stp>0</stp>
        <stp>BND</stp>
        <stp>KR6176942FC6</stp>
        <stp>인포맥스 중분류</stp>
        <stp>46316</stp>
        <stp/>
        <tr r="DV102" s="1"/>
      </tp>
      <tp t="s">
        <v>회사채(일반)</v>
        <stp/>
        <stp>P</stp>
        <stp>0</stp>
        <stp>BND</stp>
        <stp>KR6195941EA2</stp>
        <stp>인포맥스 중분류</stp>
        <stp>46316</stp>
        <stp/>
        <tr r="CT148" s="1"/>
      </tp>
      <tp t="s">
        <v>회사채(일반)</v>
        <stp/>
        <stp>P</stp>
        <stp>0</stp>
        <stp>BND</stp>
        <stp>KR6006801FA4</stp>
        <stp>인포맥스 중분류</stp>
        <stp>46311</stp>
        <stp/>
        <tr r="N4108" s="5"/>
      </tp>
      <tp t="s">
        <v>회사채(일반)</v>
        <stp/>
        <stp>P</stp>
        <stp>0</stp>
        <stp>BND</stp>
        <stp>KR6006802FA2</stp>
        <stp>인포맥스 중분류</stp>
        <stp>46311</stp>
        <stp/>
        <tr r="N4115" s="5"/>
      </tp>
      <tp t="s">
        <v>카드</v>
        <stp/>
        <stp>P</stp>
        <stp>0</stp>
        <stp>BND</stp>
        <stp>KR606590JEA9</stp>
        <stp>인포맥스 중분류</stp>
        <stp>46311</stp>
        <stp/>
        <tr r="N6110" s="5"/>
      </tp>
      <tp t="s">
        <v>카드</v>
        <stp/>
        <stp>P</stp>
        <stp>0</stp>
        <stp>BND</stp>
        <stp>KR606590BEA6</stp>
        <stp>인포맥스 중분류</stp>
        <stp>46311</stp>
        <stp/>
        <tr r="N6098" s="5"/>
      </tp>
      <tp t="s">
        <v>회사채(일반)</v>
        <stp/>
        <stp>P</stp>
        <stp>0</stp>
        <stp>BND</stp>
        <stp>KR6005941EA2</stp>
        <stp>인포맥스 중분류</stp>
        <stp>46311</stp>
        <stp/>
        <tr r="N4067" s="5"/>
      </tp>
      <tp t="s">
        <v>카드</v>
        <stp/>
        <stp>P</stp>
        <stp>0</stp>
        <stp>BND</stp>
        <stp>KR606590FEA7</stp>
        <stp>인포맥스 중분류</stp>
        <stp>46311</stp>
        <stp/>
        <tr r="N6107" s="5"/>
      </tp>
      <tp t="s">
        <v>카드</v>
        <stp/>
        <stp>P</stp>
        <stp>0</stp>
        <stp>BND</stp>
        <stp>KR6065904EA7</stp>
        <stp>인포맥스 중분류</stp>
        <stp>46311</stp>
        <stp/>
        <tr r="N6046" s="5"/>
      </tp>
      <tp t="s">
        <v>회사채(일반)</v>
        <stp/>
        <stp>P</stp>
        <stp>0</stp>
        <stp>BND</stp>
        <stp>KR6005942EA0</stp>
        <stp>인포맥스 중분류</stp>
        <stp>46311</stp>
        <stp/>
        <tr r="N4079" s="5"/>
      </tp>
      <tp t="s">
        <v>카드</v>
        <stp/>
        <stp>P</stp>
        <stp>0</stp>
        <stp>BND</stp>
        <stp>KR606590REA2</stp>
        <stp>인포맥스 중분류</stp>
        <stp>46311</stp>
        <stp/>
        <tr r="N6112" s="5"/>
      </tp>
      <tp t="s">
        <v>카드</v>
        <stp/>
        <stp>P</stp>
        <stp>0</stp>
        <stp>BND</stp>
        <stp>KR6065906EA2</stp>
        <stp>인포맥스 중분류</stp>
        <stp>46311</stp>
        <stp/>
        <tr r="N6067" s="5"/>
      </tp>
      <tp t="s">
        <v>카드</v>
        <stp/>
        <stp>P</stp>
        <stp>0</stp>
        <stp>BND</stp>
        <stp>KR606590AEB6</stp>
        <stp>인포맥스 중분류</stp>
        <stp>46311</stp>
        <stp/>
        <tr r="N6094" s="5"/>
      </tp>
      <tp t="s">
        <v>카드</v>
        <stp/>
        <stp>P</stp>
        <stp>0</stp>
        <stp>BND</stp>
        <stp>KR606590BEB4</stp>
        <stp>인포맥스 중분류</stp>
        <stp>46311</stp>
        <stp/>
        <tr r="N6099" s="5"/>
      </tp>
      <tp t="s">
        <v>기타금융채</v>
        <stp/>
        <stp>P</stp>
        <stp>0</stp>
        <stp>BND</stp>
        <stp>KR6176947FB7</stp>
        <stp>인포맥스 중분류</stp>
        <stp>46311</stp>
        <stp/>
        <tr r="N7005" s="5"/>
      </tp>
      <tp t="s">
        <v>기타금융채</v>
        <stp/>
        <stp>P</stp>
        <stp>0</stp>
        <stp>BND</stp>
        <stp>KR6176941FC8</stp>
        <stp>인포맥스 중분류</stp>
        <stp>46311</stp>
        <stp/>
        <tr r="N6978" s="5"/>
      </tp>
      <tp t="s">
        <v>카드</v>
        <stp/>
        <stp>P</stp>
        <stp>0</stp>
        <stp>BND</stp>
        <stp>KR6065901EC9</stp>
        <stp>인포맥스 중분류</stp>
        <stp>46311</stp>
        <stp/>
        <tr r="N6015" s="5"/>
      </tp>
      <tp t="s">
        <v>카드</v>
        <stp/>
        <stp>P</stp>
        <stp>0</stp>
        <stp>BND</stp>
        <stp>KR606590BEC2</stp>
        <stp>인포맥스 중분류</stp>
        <stp>46311</stp>
        <stp/>
        <tr r="N6100" s="5"/>
      </tp>
      <tp t="s">
        <v>카드</v>
        <stp/>
        <stp>P</stp>
        <stp>0</stp>
        <stp>BND</stp>
        <stp>KR6065904EC3</stp>
        <stp>인포맥스 중분류</stp>
        <stp>46311</stp>
        <stp/>
        <tr r="N6047" s="5"/>
      </tp>
      <tp t="s">
        <v>카드</v>
        <stp/>
        <stp>P</stp>
        <stp>0</stp>
        <stp>BND</stp>
        <stp>KR6065905EC0</stp>
        <stp>인포맥스 중분류</stp>
        <stp>46311</stp>
        <stp/>
        <tr r="N6058" s="5"/>
      </tp>
      <tp t="s">
        <v>국민주택채권</v>
        <stp/>
        <stp>P</stp>
        <stp>0</stp>
        <stp>BND</stp>
        <stp>KR101501DEB7</stp>
        <stp>인포맥스 중분류</stp>
        <stp>46311</stp>
        <stp/>
        <tr r="N36" s="5"/>
      </tp>
      <tp t="s">
        <v>지역개발채권</v>
        <stp/>
        <stp>P</stp>
        <stp>0</stp>
        <stp>BND</stp>
        <stp>KR2044022DA5</stp>
        <stp>인포맥스 중분류</stp>
        <stp>46311</stp>
        <stp/>
        <tr r="N297" s="5"/>
      </tp>
      <tp t="s">
        <v>도시철도채권</v>
        <stp/>
        <stp>P</stp>
        <stp>0</stp>
        <stp>BND</stp>
        <stp>KR2001274AC5</stp>
        <stp>인포맥스 중분류</stp>
        <stp>46311</stp>
        <stp/>
        <tr r="N229" s="5"/>
      </tp>
      <tp t="s">
        <v>일반</v>
        <stp/>
        <stp>P</stp>
        <stp>0</stp>
        <stp>BND</stp>
        <stp>KR354413GDA6</stp>
        <stp>인포맥스 중분류</stp>
        <stp>46311</stp>
        <stp/>
        <tr r="N2549" s="5"/>
      </tp>
      <tp t="s">
        <v>회사채(일반)</v>
        <stp/>
        <stp>P</stp>
        <stp>0</stp>
        <stp>BND</stp>
        <stp>KR6395402EA3</stp>
        <stp>인포맥스 중분류</stp>
        <stp>46311</stp>
        <stp/>
        <tr r="N7206" s="5"/>
      </tp>
      <tp t="s">
        <v>은행채</v>
        <stp/>
        <stp>P</stp>
        <stp>0</stp>
        <stp>BND</stp>
        <stp>KR310510GEA0</stp>
        <stp>인포맥스 중분류</stp>
        <stp>46311</stp>
        <stp/>
        <tr r="N819" s="5"/>
      </tp>
      <tp t="s">
        <v>기타금융채</v>
        <stp/>
        <stp>P</stp>
        <stp>0</stp>
        <stp>BND</stp>
        <stp>KR6145769EB6</stp>
        <stp>인포맥스 중분류</stp>
        <stp>46311</stp>
        <stp/>
        <tr r="N6825" s="5"/>
      </tp>
      <tp t="s">
        <v>일반</v>
        <stp/>
        <stp>P</stp>
        <stp>0</stp>
        <stp>BND</stp>
        <stp>KR356102GAA9</stp>
        <stp>인포맥스 중분류</stp>
        <stp>46311</stp>
        <stp/>
        <tr r="N3015" s="5"/>
      </tp>
      <tp t="s">
        <v>일반</v>
        <stp/>
        <stp>P</stp>
        <stp>0</stp>
        <stp>BND</stp>
        <stp>KR354602GFA9</stp>
        <stp>인포맥스 중분류</stp>
        <stp>46311</stp>
        <stp/>
        <tr r="N2696" s="5"/>
      </tp>
      <tp t="s">
        <v>일반</v>
        <stp/>
        <stp>P</stp>
        <stp>0</stp>
        <stp>BND</stp>
        <stp>KR352202GBA9</stp>
        <stp>인포맥스 중분류</stp>
        <stp>46311</stp>
        <stp/>
        <tr r="N2009" s="5"/>
      </tp>
      <tp t="s">
        <v>일반</v>
        <stp/>
        <stp>P</stp>
        <stp>0</stp>
        <stp>BND</stp>
        <stp>KR350702GGA9</stp>
        <stp>인포맥스 중분류</stp>
        <stp>46311</stp>
        <stp/>
        <tr r="N1435" s="5"/>
      </tp>
      <tp t="s">
        <v>도시철도채권</v>
        <stp/>
        <stp>P</stp>
        <stp>0</stp>
        <stp>BND</stp>
        <stp>KR2001284AB6</stp>
        <stp>인포맥스 중분류</stp>
        <stp>46311</stp>
        <stp/>
        <tr r="N233" s="5"/>
      </tp>
      <tp t="s">
        <v>회사채(일반)</v>
        <stp/>
        <stp>P</stp>
        <stp>0</stp>
        <stp>BND</stp>
        <stp>KR6086791FC6</stp>
        <stp>인포맥스 중분류</stp>
        <stp>46311</stp>
        <stp/>
        <tr r="N6349" s="5"/>
      </tp>
      <tp t="s">
        <v>일반</v>
        <stp/>
        <stp>P</stp>
        <stp>0</stp>
        <stp>BND</stp>
        <stp>KR352501GEA8</stp>
        <stp>인포맥스 중분류</stp>
        <stp>46311</stp>
        <stp/>
        <tr r="N2075" s="5"/>
      </tp>
      <tp t="s">
        <v>일반</v>
        <stp/>
        <stp>P</stp>
        <stp>0</stp>
        <stp>BND</stp>
        <stp>KR352701GGA9</stp>
        <stp>인포맥스 중분류</stp>
        <stp>46311</stp>
        <stp/>
        <tr r="N2231" s="5"/>
      </tp>
      <tp t="s">
        <v>은행채</v>
        <stp/>
        <stp>P</stp>
        <stp>0</stp>
        <stp>BND</stp>
        <stp>KR380602GFA7</stp>
        <stp>인포맥스 중분류</stp>
        <stp>46311</stp>
        <stp/>
        <tr r="N3323" s="5"/>
      </tp>
      <tp t="s">
        <v>회사채(일반)</v>
        <stp/>
        <stp>P</stp>
        <stp>0</stp>
        <stp>BND</stp>
        <stp>KR6055551EA8</stp>
        <stp>인포맥스 중분류</stp>
        <stp>46311</stp>
        <stp/>
        <tr r="N5638" s="5"/>
      </tp>
      <tp t="s">
        <v>회사채(일반)</v>
        <stp/>
        <stp>P</stp>
        <stp>0</stp>
        <stp>BND</stp>
        <stp>KR6104232DA8</stp>
        <stp>인포맥스 중분류</stp>
        <stp>46316</stp>
        <stp/>
        <tr r="CT36" s="1"/>
      </tp>
      <tp t="s">
        <v>회사채(일반)</v>
        <stp/>
        <stp>P</stp>
        <stp>0</stp>
        <stp>BND</stp>
        <stp>KR6034732DC8</stp>
        <stp>인포맥스 중분류</stp>
        <stp>46311</stp>
        <stp/>
        <tr r="N5506" s="5"/>
      </tp>
      <tp t="s">
        <v>국고채권</v>
        <stp/>
        <stp>P</stp>
        <stp>0</stp>
        <stp>BND</stp>
        <stp>KR103502GEC4</stp>
        <stp>인포맥스 중분류</stp>
        <stp>46311</stp>
        <stp/>
        <tr r="N122" s="5"/>
      </tp>
      <tp t="s">
        <v>지방공기업</v>
        <stp/>
        <stp>P</stp>
        <stp>0</stp>
        <stp>BND</stp>
        <stp>KR353601GFA2</stp>
        <stp>인포맥스 중분류</stp>
        <stp>46311</stp>
        <stp/>
        <tr r="N2338" s="5"/>
      </tp>
      <tp t="s">
        <v>기타금융채</v>
        <stp/>
        <stp>P</stp>
        <stp>0</stp>
        <stp>BND</stp>
        <stp>KR614576BEC1</stp>
        <stp>인포맥스 중분류</stp>
        <stp>46311</stp>
        <stp/>
        <tr r="N6829" s="5"/>
      </tp>
      <tp t="s">
        <v>국고채권</v>
        <stp/>
        <stp>P</stp>
        <stp>0</stp>
        <stp>BND</stp>
        <stp>KR103501GEC6</stp>
        <stp>인포맥스 중분류</stp>
        <stp>46311</stp>
        <stp/>
        <tr r="N75" s="5"/>
      </tp>
      <tp t="s">
        <v>지방공기업</v>
        <stp/>
        <stp>P</stp>
        <stp>0</stp>
        <stp>BND</stp>
        <stp>KR353602GFA0</stp>
        <stp>인포맥스 중분류</stp>
        <stp>46311</stp>
        <stp/>
        <tr r="N2360" s="5"/>
      </tp>
      <tp t="s">
        <v>기타금융채</v>
        <stp/>
        <stp>P</stp>
        <stp>0</stp>
        <stp>BND</stp>
        <stp>KR6145766EC0</stp>
        <stp>인포맥스 중분류</stp>
        <stp>46311</stp>
        <stp/>
        <tr r="N6811" s="5"/>
      </tp>
      <tp t="s">
        <v>일반</v>
        <stp/>
        <stp>P</stp>
        <stp>0</stp>
        <stp>BND</stp>
        <stp>KR356104GAA5</stp>
        <stp>인포맥스 중분류</stp>
        <stp>46311</stp>
        <stp/>
        <tr r="N3122" s="5"/>
      </tp>
      <tp t="s">
        <v>일반</v>
        <stp/>
        <stp>P</stp>
        <stp>0</stp>
        <stp>BND</stp>
        <stp>KR357101GAA0</stp>
        <stp>인포맥스 중분류</stp>
        <stp>46311</stp>
        <stp/>
        <tr r="N3282" s="5"/>
      </tp>
      <tp t="s">
        <v>일반</v>
        <stp/>
        <stp>P</stp>
        <stp>0</stp>
        <stp>BND</stp>
        <stp>KR354604GFA5</stp>
        <stp>인포맥스 중분류</stp>
        <stp>46311</stp>
        <stp/>
        <tr r="N2718" s="5"/>
      </tp>
      <tp t="s">
        <v>국민주택채권</v>
        <stp/>
        <stp>P</stp>
        <stp>0</stp>
        <stp>BND</stp>
        <stp>KR101501DEC5</stp>
        <stp>인포맥스 중분류</stp>
        <stp>46311</stp>
        <stp/>
        <tr r="N37" s="5"/>
      </tp>
      <tp t="s">
        <v>기타금융채</v>
        <stp/>
        <stp>P</stp>
        <stp>0</stp>
        <stp>BND</stp>
        <stp>KR614576AEC3</stp>
        <stp>인포맥스 중분류</stp>
        <stp>46311</stp>
        <stp/>
        <tr r="N6827" s="5"/>
      </tp>
      <tp t="s">
        <v>일반</v>
        <stp/>
        <stp>P</stp>
        <stp>0</stp>
        <stp>BND</stp>
        <stp>KR350704GGA5</stp>
        <stp>인포맥스 중분류</stp>
        <stp>46311</stp>
        <stp/>
        <tr r="N1517" s="5"/>
      </tp>
      <tp t="s">
        <v>회사채(일반)</v>
        <stp/>
        <stp>P</stp>
        <stp>0</stp>
        <stp>BND</stp>
        <stp>KR6105563EA3</stp>
        <stp>인포맥스 중분류</stp>
        <stp>46311</stp>
        <stp/>
        <tr r="N6565" s="5"/>
      </tp>
      <tp t="s">
        <v>일반</v>
        <stp/>
        <stp>P</stp>
        <stp>0</stp>
        <stp>BND</stp>
        <stp>KR354601GFA1</stp>
        <stp>인포맥스 중분류</stp>
        <stp>46311</stp>
        <stp/>
        <tr r="N2657" s="5"/>
      </tp>
      <tp t="s">
        <v>일반</v>
        <stp/>
        <stp>P</stp>
        <stp>0</stp>
        <stp>BND</stp>
        <stp>KR350701GGA1</stp>
        <stp>인포맥스 중분류</stp>
        <stp>46311</stp>
        <stp/>
        <tr r="N1364" s="5"/>
      </tp>
      <tp t="s">
        <v>일반</v>
        <stp/>
        <stp>P</stp>
        <stp>0</stp>
        <stp>BND</stp>
        <stp>KR351602GFA2</stp>
        <stp>인포맥스 중분류</stp>
        <stp>46311</stp>
        <stp/>
        <tr r="N1870" s="5"/>
      </tp>
      <tp t="s">
        <v>일반</v>
        <stp/>
        <stp>P</stp>
        <stp>0</stp>
        <stp>BND</stp>
        <stp>KR352503GEA4</stp>
        <stp>인포맥스 중분류</stp>
        <stp>46311</stp>
        <stp/>
        <tr r="N2135" s="5"/>
      </tp>
      <tp t="s">
        <v>일반</v>
        <stp/>
        <stp>P</stp>
        <stp>0</stp>
        <stp>BND</stp>
        <stp>KR350705GGA2</stp>
        <stp>인포맥스 중분류</stp>
        <stp>46311</stp>
        <stp/>
        <tr r="N1542" s="5"/>
      </tp>
      <tp t="s">
        <v>일반</v>
        <stp/>
        <stp>P</stp>
        <stp>0</stp>
        <stp>BND</stp>
        <stp>KR350706GGA0</stp>
        <stp>인포맥스 중분류</stp>
        <stp>46311</stp>
        <stp/>
        <tr r="N1560" s="5"/>
      </tp>
      <tp t="s">
        <v>회사채(일반)</v>
        <stp/>
        <stp>P</stp>
        <stp>0</stp>
        <stp>BND</stp>
        <stp>KR6055552EA6</stp>
        <stp>인포맥스 중분류</stp>
        <stp>46311</stp>
        <stp/>
        <tr r="N5682" s="5"/>
      </tp>
      <tp t="s">
        <v>은행채</v>
        <stp/>
        <stp>P</stp>
        <stp>0</stp>
        <stp>BND</stp>
        <stp>KR380601GFA9</stp>
        <stp>인포맥스 중분류</stp>
        <stp>46311</stp>
        <stp/>
        <tr r="N3319" s="5"/>
      </tp>
      <tp t="s">
        <v>일반</v>
        <stp/>
        <stp>P</stp>
        <stp>0</stp>
        <stp>BND</stp>
        <stp>KR351601GFA4</stp>
        <stp>인포맥스 중분류</stp>
        <stp>46311</stp>
        <stp/>
        <tr r="N1827" s="5"/>
      </tp>
      <tp t="s">
        <v>기타금융채</v>
        <stp/>
        <stp>P</stp>
        <stp>0</stp>
        <stp>BND</stp>
        <stp>KR6046296FA9</stp>
        <stp>인포맥스 중분류</stp>
        <stp>46316</stp>
        <stp/>
        <tr r="CT47" s="1"/>
      </tp>
      <tp t="s">
        <v>일반</v>
        <stp/>
        <stp>P</stp>
        <stp>0</stp>
        <stp>BND</stp>
        <stp>KR354403GDA7</stp>
        <stp>인포맥스 중분류</stp>
        <stp>46311</stp>
        <stp/>
        <tr r="N2493" s="5"/>
      </tp>
      <tp t="s">
        <v>일반</v>
        <stp/>
        <stp>P</stp>
        <stp>0</stp>
        <stp>BND</stp>
        <stp>KR354603GFA7</stp>
        <stp>인포맥스 중분류</stp>
        <stp>46311</stp>
        <stp/>
        <tr r="N2713" s="5"/>
      </tp>
      <tp t="s">
        <v>일반</v>
        <stp/>
        <stp>P</stp>
        <stp>0</stp>
        <stp>BND</stp>
        <stp>KR355501GEA5</stp>
        <stp>인포맥스 중분류</stp>
        <stp>46311</stp>
        <stp/>
        <tr r="N2753" s="5"/>
      </tp>
      <tp t="s">
        <v>일반</v>
        <stp/>
        <stp>P</stp>
        <stp>0</stp>
        <stp>BND</stp>
        <stp>KR352502GEA6</stp>
        <stp>인포맥스 중분류</stp>
        <stp>46311</stp>
        <stp/>
        <tr r="N2108" s="5"/>
      </tp>
      <tp t="s">
        <v>일반</v>
        <stp/>
        <stp>P</stp>
        <stp>0</stp>
        <stp>BND</stp>
        <stp>KR350703GGA7</stp>
        <stp>인포맥스 중분류</stp>
        <stp>46311</stp>
        <stp/>
        <tr r="N1486" s="5"/>
      </tp>
      <tp t="s">
        <v>기타금융채</v>
        <stp/>
        <stp>P</stp>
        <stp>0</stp>
        <stp>BND</stp>
        <stp>KR6145768EC6</stp>
        <stp>인포맥스 중분류</stp>
        <stp>46311</stp>
        <stp/>
        <tr r="N6819" s="5"/>
      </tp>
      <tp t="s">
        <v>일반</v>
        <stp/>
        <stp>P</stp>
        <stp>0</stp>
        <stp>BND</stp>
        <stp>KR351603GFB8</stp>
        <stp>인포맥스 중분류</stp>
        <stp>46311</stp>
        <stp/>
        <tr r="N1901" s="5"/>
      </tp>
      <tp t="s">
        <v>도시철도채권</v>
        <stp/>
        <stp>P</stp>
        <stp>0</stp>
        <stp>BND</stp>
        <stp>KR2001274AA9</stp>
        <stp>인포맥스 중분류</stp>
        <stp>46311</stp>
        <stp/>
        <tr r="N228" s="5"/>
      </tp>
      <tp t="s">
        <v>지방공기업</v>
        <stp/>
        <stp>P</stp>
        <stp>0</stp>
        <stp>BND</stp>
        <stp>KR355601GFB8</stp>
        <stp>인포맥스 중분류</stp>
        <stp>46311</stp>
        <stp/>
        <tr r="N2754" s="5"/>
      </tp>
      <tp t="s">
        <v>공사공단채 기타</v>
        <stp/>
        <stp>P</stp>
        <stp>0</stp>
        <stp>BND</stp>
        <stp>KR381102GAB6</stp>
        <stp>인포맥스 중분류</stp>
        <stp>46311</stp>
        <stp/>
        <tr r="N3584" s="5"/>
      </tp>
      <tp t="s">
        <v>일반</v>
        <stp/>
        <stp>P</stp>
        <stp>0</stp>
        <stp>BND</stp>
        <stp>KR354601GFB9</stp>
        <stp>인포맥스 중분류</stp>
        <stp>46311</stp>
        <stp/>
        <tr r="N2658" s="5"/>
      </tp>
      <tp t="s">
        <v>카드</v>
        <stp/>
        <stp>P</stp>
        <stp>0</stp>
        <stp>BND</stp>
        <stp>KR6205494EC6</stp>
        <stp>인포맥스 중분류</stp>
        <stp>46311</stp>
        <stp/>
        <tr r="N7071" s="5"/>
      </tp>
      <tp t="s">
        <v>일반</v>
        <stp/>
        <stp>P</stp>
        <stp>0</stp>
        <stp>BND</stp>
        <stp>KR351608GFB7</stp>
        <stp>인포맥스 중분류</stp>
        <stp>46311</stp>
        <stp/>
        <tr r="N1973" s="5"/>
      </tp>
      <tp t="s">
        <v>카드</v>
        <stp/>
        <stp>P</stp>
        <stp>0</stp>
        <stp>BND</stp>
        <stp>KR6205496EC1</stp>
        <stp>인포맥스 중분류</stp>
        <stp>46311</stp>
        <stp/>
        <tr r="N7089" s="5"/>
      </tp>
      <tp t="s">
        <v>일반</v>
        <stp/>
        <stp>P</stp>
        <stp>0</stp>
        <stp>BND</stp>
        <stp>KR351607GFB9</stp>
        <stp>인포맥스 중분류</stp>
        <stp>46311</stp>
        <stp/>
        <tr r="N1972" s="5"/>
      </tp>
      <tp t="s">
        <v>기타금융채</v>
        <stp/>
        <stp>P</stp>
        <stp>0</stp>
        <stp>BND</stp>
        <stp>KR6046294FB2</stp>
        <stp>인포맥스 중분류</stp>
        <stp>46316</stp>
        <stp/>
        <tr r="DH21" s="1"/>
      </tp>
      <tp t="s">
        <v>공모지방채</v>
        <stp/>
        <stp>P</stp>
        <stp>0</stp>
        <stp>BND</stp>
        <stp>KR2005011EC9</stp>
        <stp>인포맥스 중분류</stp>
        <stp>46311</stp>
        <stp/>
        <tr r="N243" s="5"/>
      </tp>
      <tp t="s">
        <v>일반</v>
        <stp/>
        <stp>P</stp>
        <stp>0</stp>
        <stp>BND</stp>
        <stp>KR351609GFB5</stp>
        <stp>인포맥스 중분류</stp>
        <stp>46311</stp>
        <stp/>
        <tr r="N1974" s="5"/>
      </tp>
      <tp t="s">
        <v>일반</v>
        <stp/>
        <stp>P</stp>
        <stp>0</stp>
        <stp>BND</stp>
        <stp>KR351601GFB2</stp>
        <stp>인포맥스 중분류</stp>
        <stp>46311</stp>
        <stp/>
        <tr r="N1828" s="5"/>
      </tp>
      <tp t="s">
        <v>일반</v>
        <stp/>
        <stp>P</stp>
        <stp>0</stp>
        <stp>BND</stp>
        <stp>KR351602GFB0</stp>
        <stp>인포맥스 중분류</stp>
        <stp>46311</stp>
        <stp/>
        <tr r="N1871" s="5"/>
      </tp>
      <tp t="s">
        <v>지방공기업</v>
        <stp/>
        <stp>P</stp>
        <stp>0</stp>
        <stp>BND</stp>
        <stp>KR353601GFB0</stp>
        <stp>인포맥스 중분류</stp>
        <stp>46311</stp>
        <stp/>
        <tr r="N2339" s="5"/>
      </tp>
      <tp t="s">
        <v>은행채</v>
        <stp/>
        <stp>P</stp>
        <stp>0</stp>
        <stp>BND</stp>
        <stp>KR310504GEB1</stp>
        <stp>인포맥스 중분류</stp>
        <stp>46311</stp>
        <stp/>
        <tr r="N734" s="5"/>
      </tp>
      <tp t="s">
        <v>지방공기업</v>
        <stp/>
        <stp>P</stp>
        <stp>0</stp>
        <stp>BND</stp>
        <stp>KR350201GBB1</stp>
        <stp>인포맥스 중분류</stp>
        <stp>46311</stp>
        <stp/>
        <tr r="N1258" s="5"/>
      </tp>
      <tp t="s">
        <v>일반</v>
        <stp/>
        <stp>P</stp>
        <stp>0</stp>
        <stp>BND</stp>
        <stp>KR352501GEB6</stp>
        <stp>인포맥스 중분류</stp>
        <stp>46311</stp>
        <stp/>
        <tr r="N2076" s="5"/>
      </tp>
      <tp t="s">
        <v>일반</v>
        <stp/>
        <stp>P</stp>
        <stp>0</stp>
        <stp>BND</stp>
        <stp>KR351606GFB1</stp>
        <stp>인포맥스 중분류</stp>
        <stp>46311</stp>
        <stp/>
        <tr r="N1963" s="5"/>
      </tp>
      <tp t="s">
        <v>일반</v>
        <stp/>
        <stp>P</stp>
        <stp>0</stp>
        <stp>BND</stp>
        <stp>KR354603GFB5</stp>
        <stp>인포맥스 중분류</stp>
        <stp>46311</stp>
        <stp/>
        <tr r="N2714" s="5"/>
      </tp>
      <tp t="s">
        <v>일반</v>
        <stp/>
        <stp>P</stp>
        <stp>0</stp>
        <stp>BND</stp>
        <stp>KR352502GEB4</stp>
        <stp>인포맥스 중분류</stp>
        <stp>46311</stp>
        <stp/>
        <tr r="N2109" s="5"/>
      </tp>
      <tp t="s">
        <v>일반</v>
        <stp/>
        <stp>P</stp>
        <stp>0</stp>
        <stp>BND</stp>
        <stp>KR351605GFB3</stp>
        <stp>인포맥스 중분류</stp>
        <stp>46311</stp>
        <stp/>
        <tr r="N1949" s="5"/>
      </tp>
      <tp t="s">
        <v>카드</v>
        <stp/>
        <stp>P</stp>
        <stp>0</stp>
        <stp>BND</stp>
        <stp>KR6205493EC8</stp>
        <stp>인포맥스 중분류</stp>
        <stp>46311</stp>
        <stp/>
        <tr r="N7059" s="5"/>
      </tp>
      <tp t="s">
        <v>회사채(일반)</v>
        <stp/>
        <stp>P</stp>
        <stp>0</stp>
        <stp>BND</stp>
        <stp>KR6055551EB6</stp>
        <stp>인포맥스 중분류</stp>
        <stp>46311</stp>
        <stp/>
        <tr r="N5639" s="5"/>
      </tp>
      <tp t="s">
        <v>지역개발채권</v>
        <stp/>
        <stp>P</stp>
        <stp>0</stp>
        <stp>BND</stp>
        <stp>KR2044022DC1</stp>
        <stp>인포맥스 중분류</stp>
        <stp>46311</stp>
        <stp/>
        <tr r="N299" s="5"/>
      </tp>
      <tp t="s">
        <v>일반</v>
        <stp/>
        <stp>P</stp>
        <stp>0</stp>
        <stp>BND</stp>
        <stp>KR354602GFB7</stp>
        <stp>인포맥스 중분류</stp>
        <stp>46311</stp>
        <stp/>
        <tr r="N2697" s="5"/>
      </tp>
      <tp t="s">
        <v>기타금융채</v>
        <stp/>
        <stp>P</stp>
        <stp>0</stp>
        <stp>BND</stp>
        <stp>KR6214343DC6</stp>
        <stp>인포맥스 중분류</stp>
        <stp>46316</stp>
        <stp/>
        <tr r="CT40" s="1"/>
      </tp>
      <tp t="s">
        <v>기타금융채</v>
        <stp/>
        <stp>P</stp>
        <stp>0</stp>
        <stp>BND</stp>
        <stp>KR6095233EB3</stp>
        <stp>인포맥스 중분류</stp>
        <stp>46316</stp>
        <stp/>
        <tr r="CT25" s="1"/>
      </tp>
      <tp t="s">
        <v>지방공기업</v>
        <stp/>
        <stp>P</stp>
        <stp>0</stp>
        <stp>BND</stp>
        <stp>KR355602GFB6</stp>
        <stp>인포맥스 중분류</stp>
        <stp>46311</stp>
        <stp/>
        <tr r="N2758" s="5"/>
      </tp>
      <tp t="s">
        <v>회사채(일반)</v>
        <stp/>
        <stp>P</stp>
        <stp>0</stp>
        <stp>BND</stp>
        <stp>KR6055552EB4</stp>
        <stp>인포맥스 중분류</stp>
        <stp>46311</stp>
        <stp/>
        <tr r="N5683" s="5"/>
      </tp>
      <tp t="s">
        <v>카드</v>
        <stp/>
        <stp>P</stp>
        <stp>0</stp>
        <stp>BND</stp>
        <stp>KR6205495EB5</stp>
        <stp>인포맥스 중분류</stp>
        <stp>46311</stp>
        <stp/>
        <tr r="N7080" s="5"/>
      </tp>
      <tp t="s">
        <v>회사채(일반)</v>
        <stp/>
        <stp>P</stp>
        <stp>0</stp>
        <stp>BND</stp>
        <stp>KR6086793FA6</stp>
        <stp>인포맥스 중분류</stp>
        <stp>46311</stp>
        <stp/>
        <tr r="N6373" s="5"/>
      </tp>
      <tp t="s">
        <v>지방공기업</v>
        <stp/>
        <stp>P</stp>
        <stp>0</stp>
        <stp>BND</stp>
        <stp>KR353601GFC8</stp>
        <stp>인포맥스 중분류</stp>
        <stp>46311</stp>
        <stp/>
        <tr r="N2340" s="5"/>
      </tp>
      <tp t="s">
        <v>공모지방채</v>
        <stp/>
        <stp>P</stp>
        <stp>0</stp>
        <stp>BND</stp>
        <stp>KR2001051AB9</stp>
        <stp>인포맥스 중분류</stp>
        <stp>46311</stp>
        <stp/>
        <tr r="N220" s="5"/>
      </tp>
      <tp t="s">
        <v>국민주택채권</v>
        <stp/>
        <stp>P</stp>
        <stp>0</stp>
        <stp>BND</stp>
        <stp>KR101501DEA9</stp>
        <stp>인포맥스 중분류</stp>
        <stp>46311</stp>
        <stp/>
        <tr r="N35" s="5"/>
      </tp>
      <tp t="s">
        <v>은행채</v>
        <stp/>
        <stp>P</stp>
        <stp>0</stp>
        <stp>BND</stp>
        <stp>KR310510GEB8</stp>
        <stp>인포맥스 중분류</stp>
        <stp>46311</stp>
        <stp/>
        <tr r="N820" s="5"/>
      </tp>
      <tp t="s">
        <v>일반</v>
        <stp/>
        <stp>P</stp>
        <stp>0</stp>
        <stp>BND</stp>
        <stp>KR351610GFB3</stp>
        <stp>인포맥스 중분류</stp>
        <stp>46311</stp>
        <stp/>
        <tr r="N1976" s="5"/>
      </tp>
      <tp t="s">
        <v>일반</v>
        <stp/>
        <stp>P</stp>
        <stp>0</stp>
        <stp>BND</stp>
        <stp>KR352502GEC2</stp>
        <stp>인포맥스 중분류</stp>
        <stp>46311</stp>
        <stp/>
        <tr r="N2110" s="5"/>
      </tp>
      <tp t="s">
        <v>지방공기업</v>
        <stp/>
        <stp>P</stp>
        <stp>0</stp>
        <stp>BND</stp>
        <stp>KR353603GFC4</stp>
        <stp>인포맥스 중분류</stp>
        <stp>46311</stp>
        <stp/>
        <tr r="N2376" s="5"/>
      </tp>
      <tp t="s">
        <v>일반</v>
        <stp/>
        <stp>P</stp>
        <stp>0</stp>
        <stp>BND</stp>
        <stp>KR356101GAC7</stp>
        <stp>인포맥스 중분류</stp>
        <stp>46311</stp>
        <stp/>
        <tr r="N2939" s="5"/>
      </tp>
      <tp t="s">
        <v>일반</v>
        <stp/>
        <stp>P</stp>
        <stp>0</stp>
        <stp>BND</stp>
        <stp>KR354401GDC7</stp>
        <stp>인포맥스 중분류</stp>
        <stp>46311</stp>
        <stp/>
        <tr r="N2468" s="5"/>
      </tp>
      <tp t="s">
        <v>일반</v>
        <stp/>
        <stp>P</stp>
        <stp>0</stp>
        <stp>BND</stp>
        <stp>KR354601GFC7</stp>
        <stp>인포맥스 중분류</stp>
        <stp>46311</stp>
        <stp/>
        <tr r="N2659" s="5"/>
      </tp>
      <tp t="s">
        <v>일반</v>
        <stp/>
        <stp>P</stp>
        <stp>0</stp>
        <stp>BND</stp>
        <stp>KR352201GBC7</stp>
        <stp>인포맥스 중분류</stp>
        <stp>46311</stp>
        <stp/>
        <tr r="N1991" s="5"/>
      </tp>
      <tp t="s">
        <v>지방공기업</v>
        <stp/>
        <stp>P</stp>
        <stp>0</stp>
        <stp>BND</stp>
        <stp>KR353604GFC2</stp>
        <stp>인포맥스 중분류</stp>
        <stp>46311</stp>
        <stp/>
        <tr r="N2387" s="5"/>
      </tp>
      <tp t="s">
        <v>공모지방채</v>
        <stp/>
        <stp>P</stp>
        <stp>0</stp>
        <stp>BND</stp>
        <stp>KR2001021AB2</stp>
        <stp>인포맥스 중분류</stp>
        <stp>46311</stp>
        <stp/>
        <tr r="N170" s="5"/>
      </tp>
      <tp t="s">
        <v>지방공기업</v>
        <stp/>
        <stp>P</stp>
        <stp>0</stp>
        <stp>BND</stp>
        <stp>KR353602GFC6</stp>
        <stp>인포맥스 중분류</stp>
        <stp>46311</stp>
        <stp/>
        <tr r="N2361" s="5"/>
      </tp>
      <tp t="s">
        <v>지역개발채권</v>
        <stp/>
        <stp>P</stp>
        <stp>0</stp>
        <stp>BND</stp>
        <stp>KR2044022DB3</stp>
        <stp>인포맥스 중분류</stp>
        <stp>46311</stp>
        <stp/>
        <tr r="N298" s="5"/>
      </tp>
      <tp t="s">
        <v>회사채(일반)</v>
        <stp/>
        <stp>P</stp>
        <stp>0</stp>
        <stp>BND</stp>
        <stp>KR6086792FA8</stp>
        <stp>인포맥스 중분류</stp>
        <stp>46311</stp>
        <stp/>
        <tr r="N6365" s="5"/>
      </tp>
      <tp t="s">
        <v>회사채(일반)</v>
        <stp/>
        <stp>P</stp>
        <stp>0</stp>
        <stp>BND</stp>
        <stp>KR6086793FA6</stp>
        <stp>인포맥스 중분류</stp>
        <stp>46316</stp>
        <stp/>
        <tr r="N297" s="1"/>
      </tp>
      <tp t="s">
        <v>기타금융채</v>
        <stp/>
        <stp>P</stp>
        <stp>0</stp>
        <stp>BND</stp>
        <stp>KR6214342DB0</stp>
        <stp>인포맥스 중분류</stp>
        <stp>46311</stp>
        <stp/>
        <tr r="N7112" s="5"/>
      </tp>
      <tp t="s">
        <v>회사채(일반)</v>
        <stp/>
        <stp>P</stp>
        <stp>0</stp>
        <stp>BND</stp>
        <stp>KR6063322CB6</stp>
        <stp>인포맥스 중분류</stp>
        <stp>46311</stp>
        <stp/>
        <tr r="N5814" s="5"/>
      </tp>
      <tp t="s">
        <v>회사채(일반)</v>
        <stp/>
        <stp>P</stp>
        <stp>0</stp>
        <stp>BND</stp>
        <stp>KR6166261FC3</stp>
        <stp>인포맥스 중분류</stp>
        <stp>46311</stp>
        <stp/>
        <tr r="N6859" s="5"/>
      </tp>
      <tp t="s">
        <v>회사채(일반)</v>
        <stp/>
        <stp>P</stp>
        <stp>0</stp>
        <stp>BND</stp>
        <stp>KR6063322CC4</stp>
        <stp>인포맥스 중분류</stp>
        <stp>46311</stp>
        <stp/>
        <tr r="N5815" s="5"/>
      </tp>
      <tp t="s">
        <v>은행채</v>
        <stp/>
        <stp>P</stp>
        <stp>0</stp>
        <stp>BND</stp>
        <stp>KR6005282EB9</stp>
        <stp>인포맥스 중분류</stp>
        <stp>46311</stp>
        <stp/>
        <tr r="N4040" s="5"/>
      </tp>
      <tp t="s">
        <v>국고채권</v>
        <stp/>
        <stp>P</stp>
        <stp>0</stp>
        <stp>BND</stp>
        <stp>KR103502GEC4</stp>
        <stp>인포맥스 중분류</stp>
        <stp>46316</stp>
        <stp/>
        <tr r="CF264" s="1"/>
        <tr r="AB14" s="1"/>
        <tr r="N360" s="1"/>
        <tr r="DV154" s="1"/>
        <tr r="BD17" s="1"/>
      </tp>
      <tp t="s">
        <v>국고채권</v>
        <stp/>
        <stp>P</stp>
        <stp>0</stp>
        <stp>BND</stp>
        <stp>KR103501GEC6</stp>
        <stp>인포맥스 중분류</stp>
        <stp>46316</stp>
        <stp/>
        <tr r="BR13" s="1"/>
        <tr r="CF257" s="1"/>
        <tr r="N352" s="1"/>
      </tp>
      <tp t="s">
        <v>지방공기업</v>
        <stp/>
        <stp>P</stp>
        <stp>0</stp>
        <stp>BND</stp>
        <stp>KR353602GFA0</stp>
        <stp>인포맥스 중분류</stp>
        <stp>46316</stp>
        <stp/>
        <tr r="DV35" s="1"/>
      </tp>
      <tp t="s">
        <v>회사채(일반)</v>
        <stp/>
        <stp>P</stp>
        <stp>0</stp>
        <stp>BND</stp>
        <stp>KR6005301EA9</stp>
        <stp>인포맥스 중분류</stp>
        <stp>46311</stp>
        <stp/>
        <tr r="N4054" s="5"/>
      </tp>
      <tp t="s">
        <v>국민주택채권</v>
        <stp/>
        <stp>P</stp>
        <stp>0</stp>
        <stp>BND</stp>
        <stp>KR101501DEB7</stp>
        <stp>인포맥스 중분류</stp>
        <stp>46316</stp>
        <stp/>
        <tr r="N212" s="1"/>
      </tp>
      <tp t="s">
        <v>기타금융채</v>
        <stp/>
        <stp>P</stp>
        <stp>0</stp>
        <stp>BND</stp>
        <stp>KR6145767EB0</stp>
        <stp>인포맥스 중분류</stp>
        <stp>46316</stp>
        <stp/>
        <tr r="CT59" s="1"/>
      </tp>
      <tp t="s">
        <v/>
        <stp/>
        <stp>P</stp>
        <stp>0</stp>
        <stp>BND</stp>
        <stp>KRZFA7042GGL</stp>
        <stp>인포맥스 중분류</stp>
        <stp>46316</stp>
        <stp/>
        <tr r="DV202" s="1"/>
      </tp>
      <tp t="s">
        <v/>
        <stp/>
        <stp>P</stp>
        <stp>0</stp>
        <stp>BND</stp>
        <stp>KRZFA8019HGA</stp>
        <stp>인포맥스 중분류</stp>
        <stp>46316</stp>
        <stp/>
        <tr r="CT109" s="1"/>
      </tp>
      <tp t="s">
        <v/>
        <stp/>
        <stp>P</stp>
        <stp>0</stp>
        <stp>BND</stp>
        <stp>KRZF03473CGM</stp>
        <stp>인포맥스 중분류</stp>
        <stp>46316</stp>
        <stp/>
        <tr r="CT160" s="1"/>
      </tp>
      <tp t="s">
        <v>회사채</v>
        <stp/>
        <stp>P</stp>
        <stp>0</stp>
        <stp>BND</stp>
        <stp>KR6023533914</stp>
        <stp>인포맥스 대분류</stp>
        <stp>46316</stp>
        <stp/>
        <tr r="CE77" s="1"/>
      </tp>
      <tp t="s">
        <v>일반</v>
        <stp/>
        <stp>P</stp>
        <stp>0</stp>
        <stp>BND</stp>
        <stp>KR352702GG88</stp>
        <stp>인포맥스 중분류</stp>
        <stp>46311</stp>
        <stp/>
        <tr r="N2279" s="5"/>
      </tp>
      <tp t="s">
        <v>지방공기업</v>
        <stp/>
        <stp>P</stp>
        <stp>0</stp>
        <stp>BND</stp>
        <stp>KR353602GF88</stp>
        <stp>인포맥스 중분류</stp>
        <stp>46311</stp>
        <stp/>
        <tr r="N2358" s="5"/>
      </tp>
      <tp t="s">
        <v>회사채(일반)</v>
        <stp/>
        <stp>P</stp>
        <stp>0</stp>
        <stp>BND</stp>
        <stp>KR6055551E89</stp>
        <stp>인포맥스 중분류</stp>
        <stp>46311</stp>
        <stp/>
        <tr r="N5637" s="5"/>
      </tp>
      <tp t="s">
        <v>일반</v>
        <stp/>
        <stp>P</stp>
        <stp>0</stp>
        <stp>BND</stp>
        <stp>KR352201GB89</stp>
        <stp>인포맥스 중분류</stp>
        <stp>46311</stp>
        <stp/>
        <tr r="N1990" s="5"/>
      </tp>
      <tp t="s">
        <v>일반</v>
        <stp/>
        <stp>P</stp>
        <stp>0</stp>
        <stp>BND</stp>
        <stp>KR352701GG89</stp>
        <stp>인포맥스 중분류</stp>
        <stp>46311</stp>
        <stp/>
        <tr r="N2229" s="5"/>
      </tp>
      <tp t="s">
        <v>지방공기업</v>
        <stp/>
        <stp>P</stp>
        <stp>0</stp>
        <stp>BND</stp>
        <stp>KR353601GF89</stp>
        <stp>인포맥스 중분류</stp>
        <stp>46311</stp>
        <stp/>
        <tr r="N2336" s="5"/>
      </tp>
      <tp t="s">
        <v>은행채</v>
        <stp/>
        <stp>P</stp>
        <stp>0</stp>
        <stp>BND</stp>
        <stp>KR310508GE84</stp>
        <stp>인포맥스 중분류</stp>
        <stp>46311</stp>
        <stp/>
        <tr r="N797" s="5"/>
      </tp>
      <tp t="s">
        <v>기타금융채</v>
        <stp/>
        <stp>P</stp>
        <stp>0</stp>
        <stp>BND</stp>
        <stp>KR6176943F48</stp>
        <stp>인포맥스 중분류</stp>
        <stp>46311</stp>
        <stp/>
        <tr r="N6995" s="5"/>
      </tp>
      <tp t="s">
        <v>회사채(일반)</v>
        <stp/>
        <stp>P</stp>
        <stp>0</stp>
        <stp>BND</stp>
        <stp>KR6055552E88</stp>
        <stp>인포맥스 중분류</stp>
        <stp>46311</stp>
        <stp/>
        <tr r="N5680" s="5"/>
      </tp>
      <tp t="s">
        <v>은행채</v>
        <stp/>
        <stp>P</stp>
        <stp>0</stp>
        <stp>BND</stp>
        <stp>KR380601GF82</stp>
        <stp>인포맥스 중분류</stp>
        <stp>46311</stp>
        <stp/>
        <tr r="N3317" s="5"/>
      </tp>
      <tp t="s">
        <v>일반</v>
        <stp/>
        <stp>P</stp>
        <stp>0</stp>
        <stp>BND</stp>
        <stp>KR351606GF88</stp>
        <stp>인포맥스 중분류</stp>
        <stp>46311</stp>
        <stp/>
        <tr r="N1962" s="5"/>
      </tp>
      <tp t="s">
        <v>일반</v>
        <stp/>
        <stp>P</stp>
        <stp>0</stp>
        <stp>BND</stp>
        <stp>KR356104GA89</stp>
        <stp>인포맥스 중분류</stp>
        <stp>46311</stp>
        <stp/>
        <tr r="N3121" s="5"/>
      </tp>
      <tp t="s">
        <v>공사공단채 기타</v>
        <stp/>
        <stp>P</stp>
        <stp>0</stp>
        <stp>BND</stp>
        <stp>KR380701GG80</stp>
        <stp>인포맥스 중분류</stp>
        <stp>46311</stp>
        <stp/>
        <tr r="N3334" s="5"/>
      </tp>
      <tp t="s">
        <v>일반</v>
        <stp/>
        <stp>P</stp>
        <stp>0</stp>
        <stp>BND</stp>
        <stp>KR351605GF89</stp>
        <stp>인포맥스 중분류</stp>
        <stp>46311</stp>
        <stp/>
        <tr r="N1948" s="5"/>
      </tp>
      <tp t="s">
        <v>일반</v>
        <stp/>
        <stp>P</stp>
        <stp>0</stp>
        <stp>BND</stp>
        <stp>KR356102GA81</stp>
        <stp>인포맥스 중분류</stp>
        <stp>46311</stp>
        <stp/>
        <tr r="N3013" s="5"/>
      </tp>
      <tp t="s">
        <v>일반</v>
        <stp/>
        <stp>P</stp>
        <stp>0</stp>
        <stp>BND</stp>
        <stp>KR356103GA80</stp>
        <stp>인포맥스 중분류</stp>
        <stp>46311</stp>
        <stp/>
        <tr r="N3069" s="5"/>
      </tp>
      <tp t="s">
        <v>일반</v>
        <stp/>
        <stp>P</stp>
        <stp>0</stp>
        <stp>BND</stp>
        <stp>KR352501GE83</stp>
        <stp>인포맥스 중분류</stp>
        <stp>46311</stp>
        <stp/>
        <tr r="N2074" s="5"/>
      </tp>
      <tp t="s">
        <v>일반</v>
        <stp/>
        <stp>P</stp>
        <stp>0</stp>
        <stp>BND</stp>
        <stp>KR352503GE81</stp>
        <stp>인포맥스 중분류</stp>
        <stp>46311</stp>
        <stp/>
        <tr r="N2133" s="5"/>
      </tp>
      <tp t="s">
        <v>일반</v>
        <stp/>
        <stp>P</stp>
        <stp>0</stp>
        <stp>BND</stp>
        <stp>KR350701GG83</stp>
        <stp>인포맥스 중분류</stp>
        <stp>46311</stp>
        <stp/>
        <tr r="N1362" s="5"/>
      </tp>
      <tp t="s">
        <v>일반</v>
        <stp/>
        <stp>P</stp>
        <stp>0</stp>
        <stp>BND</stp>
        <stp>KR350703GG81</stp>
        <stp>인포맥스 중분류</stp>
        <stp>46311</stp>
        <stp/>
        <tr r="N1485" s="5"/>
      </tp>
      <tp t="s">
        <v>일반</v>
        <stp/>
        <stp>P</stp>
        <stp>0</stp>
        <stp>BND</stp>
        <stp>KR351601GF83</stp>
        <stp>인포맥스 중분류</stp>
        <stp>46311</stp>
        <stp/>
        <tr r="N1825" s="5"/>
      </tp>
      <tp t="s">
        <v>일반</v>
        <stp/>
        <stp>P</stp>
        <stp>0</stp>
        <stp>BND</stp>
        <stp>KR351603GF81</stp>
        <stp>인포맥스 중분류</stp>
        <stp>46311</stp>
        <stp/>
        <tr r="N1899" s="5"/>
      </tp>
      <tp t="s">
        <v>일반</v>
        <stp/>
        <stp>P</stp>
        <stp>0</stp>
        <stp>BND</stp>
        <stp>KR354401GD81</stp>
        <stp>인포맥스 중분류</stp>
        <stp>46311</stp>
        <stp/>
        <tr r="N2467" s="5"/>
      </tp>
      <tp t="s">
        <v>일반</v>
        <stp/>
        <stp>P</stp>
        <stp>0</stp>
        <stp>BND</stp>
        <stp>KR352502GE82</stp>
        <stp>인포맥스 중분류</stp>
        <stp>46311</stp>
        <stp/>
        <tr r="N2106" s="5"/>
      </tp>
      <tp t="s">
        <v>일반</v>
        <stp/>
        <stp>P</stp>
        <stp>0</stp>
        <stp>BND</stp>
        <stp>KR350702GG82</stp>
        <stp>인포맥스 중분류</stp>
        <stp>46311</stp>
        <stp/>
        <tr r="N1434" s="5"/>
      </tp>
      <tp t="s">
        <v>일반</v>
        <stp/>
        <stp>P</stp>
        <stp>0</stp>
        <stp>BND</stp>
        <stp>KR351602GF82</stp>
        <stp>인포맥스 중분류</stp>
        <stp>46311</stp>
        <stp/>
        <tr r="N1869" s="5"/>
      </tp>
      <tp t="s">
        <v>일반</v>
        <stp/>
        <stp>P</stp>
        <stp>0</stp>
        <stp>BND</stp>
        <stp>KR351607GF87</stp>
        <stp>인포맥스 중분류</stp>
        <stp>46311</stp>
        <stp/>
        <tr r="N1971" s="5"/>
      </tp>
      <tp t="s">
        <v>지역개발채권</v>
        <stp/>
        <stp>P</stp>
        <stp>0</stp>
        <stp>BND</stp>
        <stp>KR2044022D97</stp>
        <stp>인포맥스 중분류</stp>
        <stp>46311</stp>
        <stp/>
        <tr r="N296" s="5"/>
      </tp>
      <tp t="s">
        <v>일반</v>
        <stp/>
        <stp>P</stp>
        <stp>0</stp>
        <stp>BND</stp>
        <stp>KR354601GF87</stp>
        <stp>인포맥스 중분류</stp>
        <stp>46311</stp>
        <stp/>
        <tr r="N2655" s="5"/>
      </tp>
      <tp t="s">
        <v>일반</v>
        <stp/>
        <stp>P</stp>
        <stp>0</stp>
        <stp>BND</stp>
        <stp>KR351604GF80</stp>
        <stp>인포맥스 중분류</stp>
        <stp>46311</stp>
        <stp/>
        <tr r="N1928" s="5"/>
      </tp>
      <tp t="s">
        <v>일반</v>
        <stp/>
        <stp>P</stp>
        <stp>0</stp>
        <stp>BND</stp>
        <stp>KR356102GA99</stp>
        <stp>인포맥스 중분류</stp>
        <stp>46311</stp>
        <stp/>
        <tr r="N3014" s="5"/>
      </tp>
      <tp t="s">
        <v>일반</v>
        <stp/>
        <stp>P</stp>
        <stp>0</stp>
        <stp>BND</stp>
        <stp>KR352503GE99</stp>
        <stp>인포맥스 중분류</stp>
        <stp>46311</stp>
        <stp/>
        <tr r="N2134" s="5"/>
      </tp>
      <tp t="s">
        <v>일반</v>
        <stp/>
        <stp>P</stp>
        <stp>0</stp>
        <stp>BND</stp>
        <stp>KR351603GF99</stp>
        <stp>인포맥스 중분류</stp>
        <stp>46311</stp>
        <stp/>
        <tr r="N1900" s="5"/>
      </tp>
      <tp t="s">
        <v>은행채</v>
        <stp/>
        <stp>P</stp>
        <stp>0</stp>
        <stp>BND</stp>
        <stp>KR380604GF97</stp>
        <stp>인포맥스 중분류</stp>
        <stp>46311</stp>
        <stp/>
        <tr r="N3326" s="5"/>
      </tp>
      <tp t="s">
        <v>지역개발채권</v>
        <stp/>
        <stp>P</stp>
        <stp>0</stp>
        <stp>BND</stp>
        <stp>KR2044022D89</stp>
        <stp>인포맥스 중분류</stp>
        <stp>46311</stp>
        <stp/>
        <tr r="N295" s="5"/>
      </tp>
      <tp t="s">
        <v>기타금융채</v>
        <stp/>
        <stp>P</stp>
        <stp>0</stp>
        <stp>BND</stp>
        <stp>KR6095926E59</stp>
        <stp>인포맥스 중분류</stp>
        <stp>46311</stp>
        <stp/>
        <tr r="N6418" s="5"/>
      </tp>
      <tp t="s">
        <v>공모지방채</v>
        <stp/>
        <stp>P</stp>
        <stp>0</stp>
        <stp>BND</stp>
        <stp>KR2006011F89</stp>
        <stp>인포맥스 중분류</stp>
        <stp>46311</stp>
        <stp/>
        <tr r="N256" s="5"/>
      </tp>
      <tp t="s">
        <v>회사채(일반)</v>
        <stp/>
        <stp>P</stp>
        <stp>0</stp>
        <stp>BND</stp>
        <stp>KR6006801F48</stp>
        <stp>인포맥스 중분류</stp>
        <stp>46311</stp>
        <stp/>
        <tr r="N4105" s="5"/>
      </tp>
      <tp t="s">
        <v>은행채</v>
        <stp/>
        <stp>P</stp>
        <stp>0</stp>
        <stp>BND</stp>
        <stp>KR380601GF90</stp>
        <stp>인포맥스 중분류</stp>
        <stp>46311</stp>
        <stp/>
        <tr r="N3318" s="5"/>
      </tp>
      <tp t="s">
        <v>회사채(일반)</v>
        <stp/>
        <stp>P</stp>
        <stp>0</stp>
        <stp>BND</stp>
        <stp>KR6051914A27</stp>
        <stp>인포맥스 중분류</stp>
        <stp>46316</stp>
        <stp/>
        <tr r="CF97" s="1"/>
        <tr r="EX63" s="1"/>
      </tp>
      <tp t="s">
        <v>지방공기업</v>
        <stp/>
        <stp>P</stp>
        <stp>0</stp>
        <stp>BND</stp>
        <stp>KR354701GG93</stp>
        <stp>인포맥스 중분류</stp>
        <stp>46311</stp>
        <stp/>
        <tr r="N2725" s="5"/>
      </tp>
      <tp t="s">
        <v>일반</v>
        <stp/>
        <stp>P</stp>
        <stp>0</stp>
        <stp>BND</stp>
        <stp>KR352502GE90</stp>
        <stp>인포맥스 중분류</stp>
        <stp>46311</stp>
        <stp/>
        <tr r="N2107" s="5"/>
      </tp>
      <tp t="s">
        <v>일반</v>
        <stp/>
        <stp>P</stp>
        <stp>0</stp>
        <stp>BND</stp>
        <stp>KR356101GA90</stp>
        <stp>인포맥스 중분류</stp>
        <stp>46311</stp>
        <stp/>
        <tr r="N2938" s="5"/>
      </tp>
      <tp t="s">
        <v>일반</v>
        <stp/>
        <stp>P</stp>
        <stp>0</stp>
        <stp>BND</stp>
        <stp>KR354603GF93</stp>
        <stp>인포맥스 중분류</stp>
        <stp>46311</stp>
        <stp/>
        <tr r="N2712" s="5"/>
      </tp>
      <tp t="s">
        <v>지방공기업</v>
        <stp/>
        <stp>P</stp>
        <stp>0</stp>
        <stp>BND</stp>
        <stp>KR353604GF94</stp>
        <stp>인포맥스 중분류</stp>
        <stp>46311</stp>
        <stp/>
        <tr r="N2386" s="5"/>
      </tp>
      <tp t="s">
        <v>일반</v>
        <stp/>
        <stp>P</stp>
        <stp>0</stp>
        <stp>BND</stp>
        <stp>KR350701GG91</stp>
        <stp>인포맥스 중분류</stp>
        <stp>46311</stp>
        <stp/>
        <tr r="N1363" s="5"/>
      </tp>
      <tp t="s">
        <v>일반</v>
        <stp/>
        <stp>P</stp>
        <stp>0</stp>
        <stp>BND</stp>
        <stp>KR351601GF91</stp>
        <stp>인포맥스 중분류</stp>
        <stp>46311</stp>
        <stp/>
        <tr r="N1826" s="5"/>
      </tp>
      <tp t="s">
        <v>기타금융채</v>
        <stp/>
        <stp>P</stp>
        <stp>0</stp>
        <stp>BND</stp>
        <stp>KR6095922E20</stp>
        <stp>인포맥스 중분류</stp>
        <stp>46316</stp>
        <stp/>
        <tr r="CT16" s="1"/>
      </tp>
      <tp t="s">
        <v>일반</v>
        <stp/>
        <stp>P</stp>
        <stp>0</stp>
        <stp>BND</stp>
        <stp>KR354602GF94</stp>
        <stp>인포맥스 중분류</stp>
        <stp>46311</stp>
        <stp/>
        <tr r="N2695" s="5"/>
      </tp>
      <tp t="s">
        <v>일반</v>
        <stp/>
        <stp>P</stp>
        <stp>0</stp>
        <stp>BND</stp>
        <stp>KR354604GF92</stp>
        <stp>인포맥스 중분류</stp>
        <stp>46311</stp>
        <stp/>
        <tr r="N2717" s="5"/>
      </tp>
      <tp t="s">
        <v>일반</v>
        <stp/>
        <stp>P</stp>
        <stp>0</stp>
        <stp>BND</stp>
        <stp>KR352701GG97</stp>
        <stp>인포맥스 중분류</stp>
        <stp>46311</stp>
        <stp/>
        <tr r="N2230" s="5"/>
      </tp>
      <tp t="s">
        <v>지방공기업</v>
        <stp/>
        <stp>P</stp>
        <stp>0</stp>
        <stp>BND</stp>
        <stp>KR353601GF97</stp>
        <stp>인포맥스 중분류</stp>
        <stp>46311</stp>
        <stp/>
        <tr r="N2337" s="5"/>
      </tp>
      <tp t="s">
        <v>지방공기업</v>
        <stp/>
        <stp>P</stp>
        <stp>0</stp>
        <stp>BND</stp>
        <stp>KR353603GF95</stp>
        <stp>인포맥스 중분류</stp>
        <stp>46311</stp>
        <stp/>
        <tr r="N2375" s="5"/>
      </tp>
      <tp t="s">
        <v>은행채</v>
        <stp/>
        <stp>P</stp>
        <stp>0</stp>
        <stp>BND</stp>
        <stp>KR310504GE96</stp>
        <stp>인포맥스 중분류</stp>
        <stp>46311</stp>
        <stp/>
        <tr r="N733" s="5"/>
      </tp>
      <tp t="s">
        <v>은행채</v>
        <stp/>
        <stp>P</stp>
        <stp>0</stp>
        <stp>BND</stp>
        <stp>KR380602GF99</stp>
        <stp>인포맥스 중분류</stp>
        <stp>46311</stp>
        <stp/>
        <tr r="N3322" s="5"/>
      </tp>
      <tp t="s">
        <v>은행채</v>
        <stp/>
        <stp>P</stp>
        <stp>0</stp>
        <stp>BND</stp>
        <stp>KR380603GF98</stp>
        <stp>인포맥스 중분류</stp>
        <stp>46311</stp>
        <stp/>
        <tr r="N3324" s="5"/>
      </tp>
      <tp t="s">
        <v>회사채(일반)</v>
        <stp/>
        <stp>P</stp>
        <stp>0</stp>
        <stp>BND</stp>
        <stp>KR6055552E96</stp>
        <stp>인포맥스 중분류</stp>
        <stp>46311</stp>
        <stp/>
        <tr r="N5681" s="5"/>
      </tp>
      <tp t="s">
        <v>기타금융채</v>
        <stp/>
        <stp>P</stp>
        <stp>0</stp>
        <stp>BND</stp>
        <stp>KR6095924E51</stp>
        <stp>인포맥스 중분류</stp>
        <stp>46311</stp>
        <stp/>
        <tr r="N6410" s="5"/>
      </tp>
      <tp t="s">
        <v>회사채(일반)</v>
        <stp/>
        <stp>P</stp>
        <stp>0</stp>
        <stp>BND</stp>
        <stp>KR6055553E95</stp>
        <stp>인포맥스 중분류</stp>
        <stp>46311</stp>
        <stp/>
        <tr r="N5709" s="5"/>
      </tp>
      <tp t="s">
        <v>일반</v>
        <stp/>
        <stp>P</stp>
        <stp>0</stp>
        <stp>BND</stp>
        <stp>KR354601GF95</stp>
        <stp>인포맥스 중분류</stp>
        <stp>46311</stp>
        <stp/>
        <tr r="N2656" s="5"/>
      </tp>
      <tp t="s">
        <v>일반</v>
        <stp/>
        <stp>P</stp>
        <stp>0</stp>
        <stp>BND</stp>
        <stp>KR352202GB96</stp>
        <stp>인포맥스 중분류</stp>
        <stp>46311</stp>
        <stp/>
        <tr r="N2008" s="5"/>
      </tp>
      <tp t="s">
        <v>지방공기업</v>
        <stp/>
        <stp>P</stp>
        <stp>0</stp>
        <stp>BND</stp>
        <stp>KR353602GF96</stp>
        <stp>인포맥스 중분류</stp>
        <stp>46311</stp>
        <stp/>
        <tr r="N2359" s="5"/>
      </tp>
      <tp t="s">
        <v>은행채</v>
        <stp/>
        <stp>P</stp>
        <stp>0</stp>
        <stp>BND</stp>
        <stp>KR310515GE85</stp>
        <stp>인포맥스 중분류</stp>
        <stp>46311</stp>
        <stp/>
        <tr r="N860" s="5"/>
      </tp>
      <tp t="s">
        <v>공사공단채 기타</v>
        <stp/>
        <stp>P</stp>
        <stp>0</stp>
        <stp>BND</stp>
        <stp>KR380701GG98</stp>
        <stp>인포맥스 중분류</stp>
        <stp>46311</stp>
        <stp/>
        <tr r="N3335" s="5"/>
      </tp>
      <tp t="s">
        <v>공사공단채 기타</v>
        <stp/>
        <stp>P</stp>
        <stp>0</stp>
        <stp>BND</stp>
        <stp>KR381101GA98</stp>
        <stp>인포맥스 중분류</stp>
        <stp>46311</stp>
        <stp/>
        <tr r="N3562" s="5"/>
      </tp>
      <tp t="s">
        <v>회사채(일반)</v>
        <stp/>
        <stp>P</stp>
        <stp>0</stp>
        <stp>BND</stp>
        <stp>KR6005942E25</stp>
        <stp>인포맥스 중분류</stp>
        <stp>46316</stp>
        <stp/>
        <tr r="CT30" s="1"/>
      </tp>
      <tp t="s">
        <v>국채기타</v>
        <stp/>
        <stp>P</stp>
        <stp>0</stp>
        <stp>BND</stp>
        <stp>KR102701GG88</stp>
        <stp>인포맥스 중분류</stp>
        <stp>46311</stp>
        <stp/>
        <tr r="N65" s="5"/>
      </tp>
      <tp t="s">
        <v>국민주택채권</v>
        <stp/>
        <stp>P</stp>
        <stp>0</stp>
        <stp>BND</stp>
        <stp>KR101501DE87</stp>
        <stp>인포맥스 중분류</stp>
        <stp>46311</stp>
        <stp/>
        <tr r="N33" s="5"/>
      </tp>
      <tp t="s">
        <v>카드</v>
        <stp/>
        <stp>P</stp>
        <stp>0</stp>
        <stp>BND</stp>
        <stp>KR606590BE14</stp>
        <stp>인포맥스 중분류</stp>
        <stp>46316</stp>
        <stp/>
        <tr r="CT129" s="1"/>
        <tr r="CF154" s="1"/>
      </tp>
      <tp t="s">
        <v>기타금융채</v>
        <stp/>
        <stp>P</stp>
        <stp>0</stp>
        <stp>BND</stp>
        <stp>KR6176946F60</stp>
        <stp>인포맥스 중분류</stp>
        <stp>46311</stp>
        <stp/>
        <tr r="N7001" s="5"/>
      </tp>
      <tp t="s">
        <v>기타금융채</v>
        <stp/>
        <stp>P</stp>
        <stp>0</stp>
        <stp>BND</stp>
        <stp>KR6176941F16</stp>
        <stp>인포맥스 중분류</stp>
        <stp>46316</stp>
        <stp/>
        <tr r="CT76" s="1"/>
      </tp>
      <tp t="s">
        <v>회사채(일반)</v>
        <stp/>
        <stp>P</stp>
        <stp>0</stp>
        <stp>BND</stp>
        <stp>KR6006802F70</stp>
        <stp>인포맥스 중분류</stp>
        <stp>46311</stp>
        <stp/>
        <tr r="N4114" s="5"/>
      </tp>
      <tp t="s">
        <v>기타금융채</v>
        <stp/>
        <stp>P</stp>
        <stp>0</stp>
        <stp>BND</stp>
        <stp>KR6176942F64</stp>
        <stp>인포맥스 중분류</stp>
        <stp>46311</stp>
        <stp/>
        <tr r="N6986" s="5"/>
      </tp>
      <tp t="s">
        <v>도시철도채권</v>
        <stp/>
        <stp>P</stp>
        <stp>0</stp>
        <stp>BND</stp>
        <stp>KR2001284A85</stp>
        <stp>인포맥스 중분류</stp>
        <stp>46311</stp>
        <stp/>
        <tr r="N232" s="5"/>
      </tp>
      <tp t="s">
        <v>회사채(일반)</v>
        <stp/>
        <stp>P</stp>
        <stp>0</stp>
        <stp>BND</stp>
        <stp>KR6086791F91</stp>
        <stp>인포맥스 중분류</stp>
        <stp>46311</stp>
        <stp/>
        <tr r="N6348" s="5"/>
      </tp>
      <tp t="s">
        <v>국고채권</v>
        <stp/>
        <stp>P</stp>
        <stp>0</stp>
        <stp>BND</stp>
        <stp>KR103501GE98</stp>
        <stp>인포맥스 중분류</stp>
        <stp>46311</stp>
        <stp/>
        <tr r="N74" s="5"/>
      </tp>
      <tp t="s">
        <v>도시철도채권</v>
        <stp/>
        <stp>P</stp>
        <stp>0</stp>
        <stp>BND</stp>
        <stp>KR2001304A99</stp>
        <stp>인포맥스 중분류</stp>
        <stp>46311</stp>
        <stp/>
        <tr r="N236" s="5"/>
      </tp>
      <tp t="s">
        <v>회사채(일반)</v>
        <stp/>
        <stp>P</stp>
        <stp>0</stp>
        <stp>BND</stp>
        <stp>KR6086792F90</stp>
        <stp>인포맥스 중분류</stp>
        <stp>46311</stp>
        <stp/>
        <tr r="N6364" s="5"/>
      </tp>
      <tp t="s">
        <v>회사채(일반)</v>
        <stp/>
        <stp>P</stp>
        <stp>0</stp>
        <stp>BND</stp>
        <stp>KR6034732D95</stp>
        <stp>인포맥스 중분류</stp>
        <stp>46311</stp>
        <stp/>
        <tr r="N5505" s="5"/>
      </tp>
      <tp t="s">
        <v>국채기타</v>
        <stp/>
        <stp>P</stp>
        <stp>0</stp>
        <stp>BND</stp>
        <stp>KR102701GG96</stp>
        <stp>인포맥스 중분류</stp>
        <stp>46311</stp>
        <stp/>
        <tr r="N66" s="5"/>
      </tp>
      <tp t="s">
        <v>회사채(일반)</v>
        <stp/>
        <stp>P</stp>
        <stp>0</stp>
        <stp>BND</stp>
        <stp>KR6034733D94</stp>
        <stp>인포맥스 중분류</stp>
        <stp>46311</stp>
        <stp/>
        <tr r="N5531" s="5"/>
      </tp>
      <tp t="s">
        <v>국민주택채권</v>
        <stp/>
        <stp>P</stp>
        <stp>0</stp>
        <stp>BND</stp>
        <stp>KR101501DE95</stp>
        <stp>인포맥스 중분류</stp>
        <stp>46311</stp>
        <stp/>
        <tr r="N34" s="5"/>
      </tp>
      <tp t="s">
        <v>회사채(일반)</v>
        <stp/>
        <stp>P</stp>
        <stp>0</stp>
        <stp>BND</stp>
        <stp>KR6096772F93</stp>
        <stp>인포맥스 중분류</stp>
        <stp>46311</stp>
        <stp/>
        <tr r="N6438" s="5"/>
      </tp>
      <tp t="s">
        <v>국고채권</v>
        <stp/>
        <stp>P</stp>
        <stp>0</stp>
        <stp>BND</stp>
        <stp>KR103502GE97</stp>
        <stp>인포맥스 중분류</stp>
        <stp>46311</stp>
        <stp/>
        <tr r="N121" s="5"/>
      </tp>
      <tp t="s">
        <v>기타금융채</v>
        <stp/>
        <stp>P</stp>
        <stp>0</stp>
        <stp>BND</stp>
        <stp>KR6176944F70</stp>
        <stp>인포맥스 중분류</stp>
        <stp>46311</stp>
        <stp/>
        <tr r="N6999" s="5"/>
      </tp>
      <tp t="s">
        <v>회사채(일반)</v>
        <stp/>
        <stp>P</stp>
        <stp>0</stp>
        <stp>BND</stp>
        <stp>KR6096773F92</stp>
        <stp>인포맥스 중분류</stp>
        <stp>46311</stp>
        <stp/>
        <tr r="N6441" s="5"/>
      </tp>
      <tp t="s">
        <v>회사채(일반)</v>
        <stp/>
        <stp>P</stp>
        <stp>0</stp>
        <stp>BND</stp>
        <stp>KR6006801F63</stp>
        <stp>인포맥스 중분류</stp>
        <stp>46311</stp>
        <stp/>
        <tr r="N4106" s="5"/>
      </tp>
      <tp t="s">
        <v>회사채(일반)</v>
        <stp/>
        <stp>P</stp>
        <stp>0</stp>
        <stp>BND</stp>
        <stp>KR6096771F94</stp>
        <stp>인포맥스 중분류</stp>
        <stp>46311</stp>
        <stp/>
        <tr r="N6435" s="5"/>
      </tp>
      <tp t="s">
        <v>회사채(일반)</v>
        <stp/>
        <stp>P</stp>
        <stp>0</stp>
        <stp>BND</stp>
        <stp>KR6034734D93</stp>
        <stp>인포맥스 중분류</stp>
        <stp>46311</stp>
        <stp/>
        <tr r="N5538" s="5"/>
      </tp>
      <tp t="s">
        <v>국고채권</v>
        <stp/>
        <stp>P</stp>
        <stp>0</stp>
        <stp>BND</stp>
        <stp>KR103504GE95</stp>
        <stp>인포맥스 중분류</stp>
        <stp>46311</stp>
        <stp/>
        <tr r="N146" s="5"/>
      </tp>
      <tp t="s">
        <v>국고채권</v>
        <stp/>
        <stp>P</stp>
        <stp>0</stp>
        <stp>BND</stp>
        <stp>KR103505GE94</stp>
        <stp>인포맥스 중분류</stp>
        <stp>46311</stp>
        <stp/>
        <tr r="N150" s="5"/>
      </tp>
      <tp t="s">
        <v/>
        <stp/>
        <stp>P</stp>
        <stp>0</stp>
        <stp>BND</stp>
        <stp>KRZF034739GM</stp>
        <stp>인포맥스 대분류</stp>
        <stp>46316</stp>
        <stp/>
        <tr r="CS92" s="1"/>
      </tp>
      <tp t="s">
        <v>카드</v>
        <stp/>
        <stp>P</stp>
        <stp>0</stp>
        <stp>BND</stp>
        <stp>KR6174149D88</stp>
        <stp>인포맥스 중분류</stp>
        <stp>46311</stp>
        <stp/>
        <tr r="N6942" s="5"/>
      </tp>
      <tp t="s">
        <v>국고채권</v>
        <stp/>
        <stp>P</stp>
        <stp>0</stp>
        <stp>BND</stp>
        <stp>KR103501GE98</stp>
        <stp>인포맥스 중분류</stp>
        <stp>46316</stp>
        <stp/>
        <tr r="DV258" s="1"/>
        <tr r="N341" s="1"/>
      </tp>
      <tp t="s">
        <v>기타금융채</v>
        <stp/>
        <stp>P</stp>
        <stp>0</stp>
        <stp>BND</stp>
        <stp>KR609592AE74</stp>
        <stp>인포맥스 중분류</stp>
        <stp>46316</stp>
        <stp/>
        <tr r="EX42" s="1"/>
      </tp>
      <tp t="s">
        <v>회사채(일반)</v>
        <stp/>
        <stp>P</stp>
        <stp>0</stp>
        <stp>BND</stp>
        <stp>KR6316141F81</stp>
        <stp>인포맥스 중분류</stp>
        <stp>46311</stp>
        <stp/>
        <tr r="N7159" s="5"/>
      </tp>
      <tp t="s">
        <v>회사채(일반)</v>
        <stp/>
        <stp>P</stp>
        <stp>0</stp>
        <stp>BND</stp>
        <stp>KR6034733D94</stp>
        <stp>인포맥스 중분류</stp>
        <stp>46316</stp>
        <stp/>
        <tr r="N265" s="1"/>
      </tp>
      <tp t="s">
        <v>회사채(일반)</v>
        <stp/>
        <stp>P</stp>
        <stp>0</stp>
        <stp>BND</stp>
        <stp>KR6006801F14</stp>
        <stp>인포맥스 중분류</stp>
        <stp>46311</stp>
        <stp/>
        <tr r="N4103" s="5"/>
      </tp>
      <tp t="s">
        <v>회사채(일반)</v>
        <stp/>
        <stp>P</stp>
        <stp>0</stp>
        <stp>BND</stp>
        <stp>KR6047811G15</stp>
        <stp>인포맥스 중분류</stp>
        <stp>46311</stp>
        <stp/>
        <tr r="N5611" s="5"/>
      </tp>
      <tp t="s">
        <v>회사채(일반)</v>
        <stp/>
        <stp>P</stp>
        <stp>0</stp>
        <stp>BND</stp>
        <stp>KR6096772F93</stp>
        <stp>인포맥스 중분류</stp>
        <stp>46316</stp>
        <stp/>
        <tr r="EX43" s="1"/>
      </tp>
      <tp t="s">
        <v>국고채권</v>
        <stp/>
        <stp>P</stp>
        <stp>0</stp>
        <stp>BND</stp>
        <stp>KR103502GE97</stp>
        <stp>인포맥스 중분류</stp>
        <stp>46316</stp>
        <stp/>
        <tr r="DV22" s="1"/>
        <tr r="N15" s="1"/>
        <tr r="AP12" s="1"/>
        <tr r="CF86" s="1"/>
        <tr r="AB27" s="1"/>
      </tp>
      <tp t="s">
        <v>기타금융채</v>
        <stp/>
        <stp>P</stp>
        <stp>0</stp>
        <stp>BND</stp>
        <stp>KR6176944F70</stp>
        <stp>인포맥스 중분류</stp>
        <stp>46316</stp>
        <stp/>
        <tr r="CT61" s="1"/>
      </tp>
      <tp t="s">
        <v>회사채(일반)</v>
        <stp/>
        <stp>P</stp>
        <stp>0</stp>
        <stp>BND</stp>
        <stp>KR6047812G14</stp>
        <stp>인포맥스 중분류</stp>
        <stp>46311</stp>
        <stp/>
        <tr r="N5615" s="5"/>
      </tp>
      <tp t="s">
        <v>회사채(일반)</v>
        <stp/>
        <stp>P</stp>
        <stp>0</stp>
        <stp>BND</stp>
        <stp>KR6006801F63</stp>
        <stp>인포맥스 중분류</stp>
        <stp>46316</stp>
        <stp/>
        <tr r="CF73" s="1"/>
      </tp>
      <tp t="s">
        <v>회사채(일반)</v>
        <stp/>
        <stp>P</stp>
        <stp>0</stp>
        <stp>BND</stp>
        <stp>KR6006802F13</stp>
        <stp>인포맥스 중분류</stp>
        <stp>46311</stp>
        <stp/>
        <tr r="N4113" s="5"/>
      </tp>
      <tp t="s">
        <v>회사채(일반)</v>
        <stp/>
        <stp>P</stp>
        <stp>0</stp>
        <stp>BND</stp>
        <stp>KR6034734D93</stp>
        <stp>인포맥스 중분류</stp>
        <stp>46316</stp>
        <stp/>
        <tr r="N268" s="1"/>
      </tp>
      <tp t="s">
        <v>국고채권</v>
        <stp/>
        <stp>P</stp>
        <stp>0</stp>
        <stp>BND</stp>
        <stp>KR103504GE95</stp>
        <stp>인포맥스 중분류</stp>
        <stp>46316</stp>
        <stp/>
        <tr r="DV11" s="1"/>
        <tr r="AB24" s="1"/>
        <tr r="N260" s="1"/>
        <tr r="AP20" s="1"/>
        <tr r="CF16" s="1"/>
      </tp>
      <tp t="s">
        <v>국고채권</v>
        <stp/>
        <stp>P</stp>
        <stp>0</stp>
        <stp>BND</stp>
        <stp>KR103505GE94</stp>
        <stp>인포맥스 중분류</stp>
        <stp>46316</stp>
        <stp/>
        <tr r="N365" s="1"/>
      </tp>
      <tp t="s">
        <v>회사채(일반)</v>
        <stp/>
        <stp>P</stp>
        <stp>0</stp>
        <stp>BND</stp>
        <stp>KR6316141F99</stp>
        <stp>인포맥스 중분류</stp>
        <stp>46311</stp>
        <stp/>
        <tr r="N7160" s="5"/>
      </tp>
      <tp t="s">
        <v>회사채(일반)</v>
        <stp/>
        <stp>P</stp>
        <stp>0</stp>
        <stp>BND</stp>
        <stp>KR6097952G19</stp>
        <stp>인포맥스 중분류</stp>
        <stp>46311</stp>
        <stp/>
        <tr r="N6517" s="5"/>
      </tp>
      <tp t="s">
        <v>기타금융채</v>
        <stp/>
        <stp>P</stp>
        <stp>0</stp>
        <stp>BND</stp>
        <stp>KR6176944F62</stp>
        <stp>인포맥스 중분류</stp>
        <stp>46316</stp>
        <stp/>
        <tr r="CT143" s="1"/>
        <tr r="CF168" s="1"/>
      </tp>
      <tp t="s">
        <v>회사채(일반)</v>
        <stp/>
        <stp>P</stp>
        <stp>0</stp>
        <stp>BND</stp>
        <stp>KR6097951G10</stp>
        <stp>인포맥스 중분류</stp>
        <stp>46311</stp>
        <stp/>
        <tr r="N6512" s="5"/>
      </tp>
      <tp t="s">
        <v>회사채(일반)</v>
        <stp/>
        <stp>P</stp>
        <stp>0</stp>
        <stp>BND</stp>
        <stp>KR6011073A85</stp>
        <stp>인포맥스 중분류</stp>
        <stp>46311</stp>
        <stp/>
        <tr r="N4289" s="5"/>
      </tp>
      <tp t="s">
        <v>카드</v>
        <stp/>
        <stp>P</stp>
        <stp>0</stp>
        <stp>BND</stp>
        <stp>KR606590CE13</stp>
        <stp>인포맥스 중분류</stp>
        <stp>46311</stp>
        <stp/>
        <tr r="N6104" s="5"/>
      </tp>
      <tp t="s">
        <v>기타금융채</v>
        <stp/>
        <stp>P</stp>
        <stp>0</stp>
        <stp>BND</stp>
        <stp>KR6097246G98</stp>
        <stp>인포맥스 중분류</stp>
        <stp>46311</stp>
        <stp/>
        <tr r="N6485" s="5"/>
      </tp>
      <tp t="s">
        <v>카드</v>
        <stp/>
        <stp>P</stp>
        <stp>0</stp>
        <stp>BND</stp>
        <stp>KR606590FE28</stp>
        <stp>인포맥스 중분류</stp>
        <stp>46311</stp>
        <stp/>
        <tr r="N6106" s="5"/>
      </tp>
      <tp t="s">
        <v>회사채(일반)</v>
        <stp/>
        <stp>P</stp>
        <stp>0</stp>
        <stp>BND</stp>
        <stp>KR6006801F48</stp>
        <stp>인포맥스 중분류</stp>
        <stp>46316</stp>
        <stp/>
        <tr r="N151" s="1"/>
      </tp>
      <tp t="s">
        <v>회사채(일반)</v>
        <stp/>
        <stp>P</stp>
        <stp>0</stp>
        <stp>BND</stp>
        <stp>KR6051913A28</stp>
        <stp>인포맥스 중분류</stp>
        <stp>46311</stp>
        <stp/>
        <tr r="N5619" s="5"/>
      </tp>
      <tp t="s">
        <v>회사채(일반)</v>
        <stp/>
        <stp>P</stp>
        <stp>0</stp>
        <stp>BND</stp>
        <stp>KR6051914A27</stp>
        <stp>인포맥스 중분류</stp>
        <stp>46311</stp>
        <stp/>
        <tr r="N5626" s="5"/>
      </tp>
      <tp t="s">
        <v>카드</v>
        <stp/>
        <stp>P</stp>
        <stp>0</stp>
        <stp>BND</stp>
        <stp>KR6065903E26</stp>
        <stp>인포맥스 중분류</stp>
        <stp>46311</stp>
        <stp/>
        <tr r="N6034" s="5"/>
      </tp>
      <tp t="s">
        <v>기타금융채</v>
        <stp/>
        <stp>P</stp>
        <stp>0</stp>
        <stp>BND</stp>
        <stp>KR6176942F23</stp>
        <stp>인포맥스 중분류</stp>
        <stp>46311</stp>
        <stp/>
        <tr r="N6985" s="5"/>
      </tp>
      <tp t="s">
        <v>회사채(일반)</v>
        <stp/>
        <stp>P</stp>
        <stp>0</stp>
        <stp>BND</stp>
        <stp>KR6166262F91</stp>
        <stp>인포맥스 중분류</stp>
        <stp>46311</stp>
        <stp/>
        <tr r="N6876" s="5"/>
      </tp>
      <tp t="s">
        <v>회사채(일반)</v>
        <stp/>
        <stp>P</stp>
        <stp>0</stp>
        <stp>BND</stp>
        <stp>KR6076951F23</stp>
        <stp>인포맥스 중분류</stp>
        <stp>46311</stp>
        <stp/>
        <tr r="N6214" s="5"/>
      </tp>
      <tp t="s">
        <v>회사채(일반)</v>
        <stp/>
        <stp>P</stp>
        <stp>0</stp>
        <stp>BND</stp>
        <stp>KR6076952F22</stp>
        <stp>인포맥스 중분류</stp>
        <stp>46311</stp>
        <stp/>
        <tr r="N6216" s="5"/>
      </tp>
      <tp t="s">
        <v>일반</v>
        <stp/>
        <stp>P</stp>
        <stp>0</stp>
        <stp>BND</stp>
        <stp>KR356101GA90</stp>
        <stp>인포맥스 중분류</stp>
        <stp>46316</stp>
        <stp/>
        <tr r="N256" s="1"/>
      </tp>
      <tp t="s">
        <v>카드</v>
        <stp/>
        <stp>P</stp>
        <stp>0</stp>
        <stp>BND</stp>
        <stp>KR6065905E24</stp>
        <stp>인포맥스 중분류</stp>
        <stp>46311</stp>
        <stp/>
        <tr r="N6056" s="5"/>
      </tp>
      <tp t="s">
        <v>기타금융채</v>
        <stp/>
        <stp>P</stp>
        <stp>0</stp>
        <stp>BND</stp>
        <stp>KR6097244G90</stp>
        <stp>인포맥스 중분류</stp>
        <stp>46311</stp>
        <stp/>
        <tr r="N6473" s="5"/>
      </tp>
      <tp t="s">
        <v>회사채(일반)</v>
        <stp/>
        <stp>P</stp>
        <stp>0</stp>
        <stp>BND</stp>
        <stp>KR6166261F92</stp>
        <stp>인포맥스 중분류</stp>
        <stp>46311</stp>
        <stp/>
        <tr r="N6858" s="5"/>
      </tp>
      <tp t="s">
        <v>기타금융채</v>
        <stp/>
        <stp>P</stp>
        <stp>0</stp>
        <stp>BND</stp>
        <stp>KR6097243G91</stp>
        <stp>인포맥스 중분류</stp>
        <stp>46311</stp>
        <stp/>
        <tr r="N6458" s="5"/>
      </tp>
      <tp t="s">
        <v>카드</v>
        <stp/>
        <stp>P</stp>
        <stp>0</stp>
        <stp>BND</stp>
        <stp>KR606590BE22</stp>
        <stp>인포맥스 중분류</stp>
        <stp>46311</stp>
        <stp/>
        <tr r="N6097" s="5"/>
      </tp>
      <tp t="s">
        <v>카드</v>
        <stp/>
        <stp>P</stp>
        <stp>0</stp>
        <stp>BND</stp>
        <stp>KR6065907E22</stp>
        <stp>인포맥스 중분류</stp>
        <stp>46311</stp>
        <stp/>
        <tr r="N6075" s="5"/>
      </tp>
      <tp t="s">
        <v>기타금융채</v>
        <stp/>
        <stp>P</stp>
        <stp>0</stp>
        <stp>BND</stp>
        <stp>KR6095922E20</stp>
        <stp>인포맥스 중분류</stp>
        <stp>46311</stp>
        <stp/>
        <tr r="N6389" s="5"/>
      </tp>
      <tp t="s">
        <v>카드</v>
        <stp/>
        <stp>P</stp>
        <stp>0</stp>
        <stp>BND</stp>
        <stp>KR606590AE23</stp>
        <stp>인포맥스 중분류</stp>
        <stp>46311</stp>
        <stp/>
        <tr r="N6092" s="5"/>
      </tp>
      <tp t="s">
        <v>회사채(일반)</v>
        <stp/>
        <stp>P</stp>
        <stp>0</stp>
        <stp>BND</stp>
        <stp>KR6047801G33</stp>
        <stp>인포맥스 중분류</stp>
        <stp>46311</stp>
        <stp/>
        <tr r="N5599" s="5"/>
      </tp>
      <tp t="s">
        <v>회사채(일반)</v>
        <stp/>
        <stp>P</stp>
        <stp>0</stp>
        <stp>BND</stp>
        <stp>KR6055553E95</stp>
        <stp>인포맥스 중분류</stp>
        <stp>46316</stp>
        <stp/>
        <tr r="N231" s="1"/>
      </tp>
      <tp t="s">
        <v>기타금융채</v>
        <stp/>
        <stp>P</stp>
        <stp>0</stp>
        <stp>BND</stp>
        <stp>KR6095923E52</stp>
        <stp>인포맥스 중분류</stp>
        <stp>46316</stp>
        <stp/>
        <tr r="CF162" s="1"/>
        <tr r="CT137" s="1"/>
      </tp>
      <tp t="s">
        <v>일반</v>
        <stp/>
        <stp>P</stp>
        <stp>0</stp>
        <stp>BND</stp>
        <stp>KR352202GB96</stp>
        <stp>인포맥스 중분류</stp>
        <stp>46316</stp>
        <stp/>
        <tr r="N219" s="1"/>
      </tp>
      <tp t="s">
        <v>기타금융채</v>
        <stp/>
        <stp>P</stp>
        <stp>0</stp>
        <stp>BND</stp>
        <stp>KR6095929E23</stp>
        <stp>인포맥스 중분류</stp>
        <stp>46311</stp>
        <stp/>
        <tr r="N6427" s="5"/>
      </tp>
      <tp t="s">
        <v>회사채(일반)</v>
        <stp/>
        <stp>P</stp>
        <stp>0</stp>
        <stp>BND</stp>
        <stp>KR6005942E25</stp>
        <stp>인포맥스 중분류</stp>
        <stp>46311</stp>
        <stp/>
        <tr r="N4078" s="5"/>
      </tp>
      <tp t="s">
        <v>기타금융채</v>
        <stp/>
        <stp>P</stp>
        <stp>0</stp>
        <stp>BND</stp>
        <stp>KR6095921E39</stp>
        <stp>인포맥스 중분류</stp>
        <stp>46311</stp>
        <stp/>
        <tr r="N6380" s="5"/>
      </tp>
      <tp t="s">
        <v>기타금융채</v>
        <stp/>
        <stp>P</stp>
        <stp>0</stp>
        <stp>BND</stp>
        <stp>KR6097244G82</stp>
        <stp>인포맥스 중분류</stp>
        <stp>46311</stp>
        <stp/>
        <tr r="N6472" s="5"/>
      </tp>
      <tp t="s">
        <v>기타금융채</v>
        <stp/>
        <stp>P</stp>
        <stp>0</stp>
        <stp>BND</stp>
        <stp>KR6176941F32</stp>
        <stp>인포맥스 중분류</stp>
        <stp>46311</stp>
        <stp/>
        <tr r="N6976" s="5"/>
      </tp>
      <tp t="s">
        <v>기타금융채</v>
        <stp/>
        <stp>P</stp>
        <stp>0</stp>
        <stp>BND</stp>
        <stp>KR6095923E45</stp>
        <stp>인포맥스 중분류</stp>
        <stp>46316</stp>
        <stp/>
        <tr r="N254" s="1"/>
      </tp>
      <tp t="s">
        <v>기타금융채</v>
        <stp/>
        <stp>P</stp>
        <stp>0</stp>
        <stp>BND</stp>
        <stp>KR6097243G83</stp>
        <stp>인포맥스 중분류</stp>
        <stp>46311</stp>
        <stp/>
        <tr r="N6457" s="5"/>
      </tp>
      <tp t="s">
        <v>회사채(일반)</v>
        <stp/>
        <stp>P</stp>
        <stp>0</stp>
        <stp>BND</stp>
        <stp>KR6166262F83</stp>
        <stp>인포맥스 중분류</stp>
        <stp>46311</stp>
        <stp/>
        <tr r="N6875" s="5"/>
      </tp>
      <tp t="s">
        <v>카드</v>
        <stp/>
        <stp>P</stp>
        <stp>0</stp>
        <stp>BND</stp>
        <stp>KR6065902E35</stp>
        <stp>인포맥스 중분류</stp>
        <stp>46311</stp>
        <stp/>
        <tr r="N6025" s="5"/>
      </tp>
      <tp t="s">
        <v>기타금융채</v>
        <stp/>
        <stp>P</stp>
        <stp>0</stp>
        <stp>BND</stp>
        <stp>KR6176943F30</stp>
        <stp>인포맥스 중분류</stp>
        <stp>46311</stp>
        <stp/>
        <tr r="N6994" s="5"/>
      </tp>
      <tp t="s">
        <v>회사채(일반)</v>
        <stp/>
        <stp>P</stp>
        <stp>0</stp>
        <stp>BND</stp>
        <stp>KR6006801F22</stp>
        <stp>인포맥스 중분류</stp>
        <stp>46311</stp>
        <stp/>
        <tr r="N4104" s="5"/>
      </tp>
      <tp t="s">
        <v>기타금융채</v>
        <stp/>
        <stp>P</stp>
        <stp>0</stp>
        <stp>BND</stp>
        <stp>KR6214343D94</stp>
        <stp>인포맥스 중분류</stp>
        <stp>46311</stp>
        <stp/>
        <tr r="N7115" s="5"/>
      </tp>
      <tp t="s">
        <v>일반</v>
        <stp/>
        <stp>P</stp>
        <stp>0</stp>
        <stp>BND</stp>
        <stp>KR354601GF87</stp>
        <stp>인포맥스 중분류</stp>
        <stp>46316</stp>
        <stp/>
        <tr r="N227" s="1"/>
      </tp>
      <tp t="s">
        <v>카드</v>
        <stp/>
        <stp>P</stp>
        <stp>0</stp>
        <stp>BND</stp>
        <stp>KR6065904E33</stp>
        <stp>인포맥스 중분류</stp>
        <stp>46311</stp>
        <stp/>
        <tr r="N6043" s="5"/>
      </tp>
      <tp t="s">
        <v>회사채(일반)</v>
        <stp/>
        <stp>P</stp>
        <stp>0</stp>
        <stp>BND</stp>
        <stp>KR6166261F84</stp>
        <stp>인포맥스 중분류</stp>
        <stp>46311</stp>
        <stp/>
        <tr r="N6857" s="5"/>
      </tp>
      <tp t="s">
        <v>도시철도채권</v>
        <stp/>
        <stp>P</stp>
        <stp>0</stp>
        <stp>BND</stp>
        <stp>KR2001264A48</stp>
        <stp>인포맥스 중분류</stp>
        <stp>46316</stp>
        <stp/>
        <tr r="N383" s="1"/>
      </tp>
      <tp t="s">
        <v>회사채(일반)</v>
        <stp/>
        <stp>P</stp>
        <stp>0</stp>
        <stp>BND</stp>
        <stp>KR6086791F26</stp>
        <stp>인포맥스 중분류</stp>
        <stp>46311</stp>
        <stp/>
        <tr r="N6345" s="5"/>
      </tp>
      <tp t="s">
        <v>카드</v>
        <stp/>
        <stp>P</stp>
        <stp>0</stp>
        <stp>BND</stp>
        <stp>KR6174147D49</stp>
        <stp>인포맥스 중분류</stp>
        <stp>46311</stp>
        <stp/>
        <tr r="N6933" s="5"/>
      </tp>
      <tp t="s">
        <v>회사채(일반)</v>
        <stp/>
        <stp>P</stp>
        <stp>0</stp>
        <stp>BND</stp>
        <stp>KR6086792F25</stp>
        <stp>인포맥스 중분류</stp>
        <stp>46311</stp>
        <stp/>
        <tr r="N6361" s="5"/>
      </tp>
      <tp t="s">
        <v>도시철도채권</v>
        <stp/>
        <stp>P</stp>
        <stp>0</stp>
        <stp>BND</stp>
        <stp>KR2001294A34</stp>
        <stp>인포맥스 중분류</stp>
        <stp>46311</stp>
        <stp/>
        <tr r="N234" s="5"/>
      </tp>
      <tp t="s">
        <v>회사채(일반)</v>
        <stp/>
        <stp>P</stp>
        <stp>0</stp>
        <stp>BND</stp>
        <stp>KR6086793F24</stp>
        <stp>인포맥스 중분류</stp>
        <stp>46311</stp>
        <stp/>
        <tr r="N6371" s="5"/>
      </tp>
      <tp t="s">
        <v>카드</v>
        <stp/>
        <stp>P</stp>
        <stp>0</stp>
        <stp>BND</stp>
        <stp>KR6174148D48</stp>
        <stp>인포맥스 중분류</stp>
        <stp>46311</stp>
        <stp/>
        <tr r="N6940" s="5"/>
      </tp>
      <tp t="s">
        <v>회사채(일반)</v>
        <stp/>
        <stp>P</stp>
        <stp>0</stp>
        <stp>BND</stp>
        <stp>KR6025083E22</stp>
        <stp>인포맥스 중분류</stp>
        <stp>46316</stp>
        <stp/>
        <tr r="CT39" s="1"/>
      </tp>
      <tp t="s">
        <v>회사채(일반)</v>
        <stp/>
        <stp>P</stp>
        <stp>0</stp>
        <stp>BND</stp>
        <stp>KR6035421E14</stp>
        <stp>인포맥스 중분류</stp>
        <stp>46311</stp>
        <stp/>
        <tr r="N5539" s="5"/>
      </tp>
      <tp t="s">
        <v>카드</v>
        <stp/>
        <stp>P</stp>
        <stp>0</stp>
        <stp>BND</stp>
        <stp>KR6174143D43</stp>
        <stp>인포맥스 중분류</stp>
        <stp>46311</stp>
        <stp/>
        <tr r="N6909" s="5"/>
      </tp>
      <tp t="s">
        <v>지역개발채권</v>
        <stp/>
        <stp>P</stp>
        <stp>0</stp>
        <stp>BND</stp>
        <stp>KR2044022D14</stp>
        <stp>인포맥스 중분류</stp>
        <stp>46311</stp>
        <stp/>
        <tr r="N288" s="5"/>
      </tp>
      <tp t="s">
        <v>기타금융채</v>
        <stp/>
        <stp>P</stp>
        <stp>0</stp>
        <stp>BND</stp>
        <stp>KR6097246G72</stp>
        <stp>인포맥스 중분류</stp>
        <stp>46311</stp>
        <stp/>
        <tr r="N6484" s="5"/>
      </tp>
      <tp t="s">
        <v>공모지방채</v>
        <stp/>
        <stp>P</stp>
        <stp>0</stp>
        <stp>BND</stp>
        <stp>KR2005011E66</stp>
        <stp>인포맥스 중분류</stp>
        <stp>46316</stp>
        <stp/>
        <tr r="CF18" s="1"/>
      </tp>
      <tp t="s">
        <v>도시철도채권</v>
        <stp/>
        <stp>P</stp>
        <stp>0</stp>
        <stp>BND</stp>
        <stp>KR2001024A15</stp>
        <stp>인포맥스 중분류</stp>
        <stp>46311</stp>
        <stp/>
        <tr r="N178" s="5"/>
      </tp>
      <tp t="s">
        <v>기타금융채</v>
        <stp/>
        <stp>P</stp>
        <stp>0</stp>
        <stp>BND</stp>
        <stp>KR6097245G73</stp>
        <stp>인포맥스 중분류</stp>
        <stp>46311</stp>
        <stp/>
        <tr r="N6477" s="5"/>
      </tp>
      <tp t="s">
        <v>기타금융채</v>
        <stp/>
        <stp>P</stp>
        <stp>0</stp>
        <stp>BND</stp>
        <stp>KR6097248G70</stp>
        <stp>인포맥스 중분류</stp>
        <stp>46311</stp>
        <stp/>
        <tr r="N6499" s="5"/>
      </tp>
      <tp t="s">
        <v>카드</v>
        <stp/>
        <stp>P</stp>
        <stp>0</stp>
        <stp>BND</stp>
        <stp>KR6032717B25</stp>
        <stp>인포맥스 중분류</stp>
        <stp>46311</stp>
        <stp/>
        <tr r="N5339" s="5"/>
      </tp>
      <tp t="s">
        <v>회사채(일반)</v>
        <stp/>
        <stp>P</stp>
        <stp>0</stp>
        <stp>BND</stp>
        <stp>KR6055551E71</stp>
        <stp>인포맥스 중분류</stp>
        <stp>46316</stp>
        <stp/>
        <tr r="N97" s="1"/>
      </tp>
      <tp t="s">
        <v>공모지방채</v>
        <stp/>
        <stp>P</stp>
        <stp>0</stp>
        <stp>BND</stp>
        <stp>KR2006011F14</stp>
        <stp>인포맥스 중분류</stp>
        <stp>46311</stp>
        <stp/>
        <tr r="N251" s="5"/>
      </tp>
      <tp t="s">
        <v>기타금융채</v>
        <stp/>
        <stp>P</stp>
        <stp>0</stp>
        <stp>BND</stp>
        <stp>KR6097247G71</stp>
        <stp>인포맥스 중분류</stp>
        <stp>46311</stp>
        <stp/>
        <tr r="N6493" s="5"/>
      </tp>
      <tp t="s">
        <v>회사채(일반)</v>
        <stp/>
        <stp>P</stp>
        <stp>0</stp>
        <stp>BND</stp>
        <stp>KR6166262F75</stp>
        <stp>인포맥스 중분류</stp>
        <stp>46311</stp>
        <stp/>
        <tr r="N6874" s="5"/>
      </tp>
      <tp t="s">
        <v>회사채(일반)</v>
        <stp/>
        <stp>P</stp>
        <stp>0</stp>
        <stp>BND</stp>
        <stp>KR6034734D51</stp>
        <stp>인포맥스 중분류</stp>
        <stp>46316</stp>
        <stp/>
        <tr r="N68" s="1"/>
      </tp>
      <tp t="s">
        <v>일반</v>
        <stp/>
        <stp>P</stp>
        <stp>0</stp>
        <stp>BND</stp>
        <stp>KR351604GF72</stp>
        <stp>인포맥스 중분류</stp>
        <stp>46316</stp>
        <stp/>
        <tr r="DV261" s="1"/>
      </tp>
      <tp t="s">
        <v>회사채(일반)</v>
        <stp/>
        <stp>P</stp>
        <stp>0</stp>
        <stp>BND</stp>
        <stp>KR6034732D20</stp>
        <stp>인포맥스 중분류</stp>
        <stp>46311</stp>
        <stp/>
        <tr r="N5503" s="5"/>
      </tp>
      <tp t="s">
        <v>회사채(일반)</v>
        <stp/>
        <stp>P</stp>
        <stp>0</stp>
        <stp>BND</stp>
        <stp>KR6166263F74</stp>
        <stp>인포맥스 중분류</stp>
        <stp>46311</stp>
        <stp/>
        <tr r="N6887" s="5"/>
      </tp>
      <tp t="s">
        <v>국채기타</v>
        <stp/>
        <stp>P</stp>
        <stp>0</stp>
        <stp>BND</stp>
        <stp>KR102701GG21</stp>
        <stp>인포맥스 중분류</stp>
        <stp>46311</stp>
        <stp/>
        <tr r="N59" s="5"/>
      </tp>
      <tp t="s">
        <v>공모지방채</v>
        <stp/>
        <stp>P</stp>
        <stp>0</stp>
        <stp>BND</stp>
        <stp>KR2007011G11</stp>
        <stp>인포맥스 중분류</stp>
        <stp>46311</stp>
        <stp/>
        <tr r="N269" s="5"/>
      </tp>
      <tp t="s">
        <v>회사채(일반)</v>
        <stp/>
        <stp>P</stp>
        <stp>0</stp>
        <stp>BND</stp>
        <stp>KR6375502E73</stp>
        <stp>인포맥스 중분류</stp>
        <stp>46316</stp>
        <stp/>
        <tr r="DH22" s="1"/>
      </tp>
      <tp t="s">
        <v>기타금융채</v>
        <stp/>
        <stp>P</stp>
        <stp>0</stp>
        <stp>BND</stp>
        <stp>KR6097244G74</stp>
        <stp>인포맥스 중분류</stp>
        <stp>46311</stp>
        <stp/>
        <tr r="N6471" s="5"/>
      </tp>
      <tp t="s">
        <v>국민주택채권</v>
        <stp/>
        <stp>P</stp>
        <stp>0</stp>
        <stp>BND</stp>
        <stp>KR101501DE20</stp>
        <stp>인포맥스 중분류</stp>
        <stp>46311</stp>
        <stp/>
        <tr r="N27" s="5"/>
      </tp>
      <tp t="s">
        <v>회사채(일반)</v>
        <stp/>
        <stp>P</stp>
        <stp>0</stp>
        <stp>BND</stp>
        <stp>KR6166261F76</stp>
        <stp>인포맥스 중분류</stp>
        <stp>46311</stp>
        <stp/>
        <tr r="N6856" s="5"/>
      </tp>
      <tp t="s">
        <v>일반</v>
        <stp/>
        <stp>P</stp>
        <stp>0</stp>
        <stp>BND</stp>
        <stp>KR350102GA19</stp>
        <stp>인포맥스 중분류</stp>
        <stp>46311</stp>
        <stp/>
        <tr r="N942" s="5"/>
      </tp>
      <tp t="s">
        <v>공사공단채 기타</v>
        <stp/>
        <stp>P</stp>
        <stp>0</stp>
        <stp>BND</stp>
        <stp>KR380702GG14</stp>
        <stp>인포맥스 중분류</stp>
        <stp>46311</stp>
        <stp/>
        <tr r="N3337" s="5"/>
      </tp>
      <tp t="s">
        <v>회사채(일반)</v>
        <stp/>
        <stp>P</stp>
        <stp>0</stp>
        <stp>BND</stp>
        <stp>KR6166261F68</stp>
        <stp>인포맥스 중분류</stp>
        <stp>46311</stp>
        <stp/>
        <tr r="N6855" s="5"/>
      </tp>
      <tp t="s">
        <v/>
        <stp/>
        <stp>P</stp>
        <stp>0</stp>
        <stp>BND</stp>
        <stp>KRZF089862GA</stp>
        <stp>인포맥스 대분류</stp>
        <stp>46316</stp>
        <stp/>
        <tr r="CS118" s="1"/>
      </tp>
      <tp t="s">
        <v>일반</v>
        <stp/>
        <stp>P</stp>
        <stp>0</stp>
        <stp>BND</stp>
        <stp>KR350701GG18</stp>
        <stp>인포맥스 중분류</stp>
        <stp>46311</stp>
        <stp/>
        <tr r="N1356" s="5"/>
      </tp>
      <tp t="s">
        <v>카드</v>
        <stp/>
        <stp>P</stp>
        <stp>0</stp>
        <stp>BND</stp>
        <stp>KR6174144D59</stp>
        <stp>인포맥스 중분류</stp>
        <stp>46311</stp>
        <stp/>
        <tr r="N6914" s="5"/>
      </tp>
      <tp t="s">
        <v>지방공기업</v>
        <stp/>
        <stp>P</stp>
        <stp>0</stp>
        <stp>BND</stp>
        <stp>KR354701GG69</stp>
        <stp>인포맥스 중분류</stp>
        <stp>46316</stp>
        <stp/>
        <tr r="CF40" s="1"/>
      </tp>
      <tp t="s">
        <v>회사채(일반)</v>
        <stp/>
        <stp>P</stp>
        <stp>0</stp>
        <stp>BND</stp>
        <stp>KR6047051G48</stp>
        <stp>인포맥스 중분류</stp>
        <stp>46311</stp>
        <stp/>
        <tr r="N5590" s="5"/>
      </tp>
      <tp t="s">
        <v>국채기타</v>
        <stp/>
        <stp>P</stp>
        <stp>0</stp>
        <stp>BND</stp>
        <stp>KR102701GG39</stp>
        <stp>인포맥스 중분류</stp>
        <stp>46311</stp>
        <stp/>
        <tr r="N60" s="5"/>
      </tp>
      <tp t="s">
        <v>국민주택채권</v>
        <stp/>
        <stp>P</stp>
        <stp>0</stp>
        <stp>BND</stp>
        <stp>KR101501DE38</stp>
        <stp>인포맥스 중분류</stp>
        <stp>46311</stp>
        <stp/>
        <tr r="N28" s="5"/>
      </tp>
      <tp t="s">
        <v>일반</v>
        <stp/>
        <stp>P</stp>
        <stp>0</stp>
        <stp>BND</stp>
        <stp>KR350104GA17</stp>
        <stp>인포맥스 중분류</stp>
        <stp>46311</stp>
        <stp/>
        <tr r="N1018" s="5"/>
      </tp>
      <tp t="s">
        <v>회사채(일반)</v>
        <stp/>
        <stp>P</stp>
        <stp>0</stp>
        <stp>BND</stp>
        <stp>KR6063262C10</stp>
        <stp>인포맥스 중분류</stp>
        <stp>46316</stp>
        <stp/>
        <tr r="CT53" s="1"/>
      </tp>
      <tp t="s">
        <v>회사채(일반)</v>
        <stp/>
        <stp>P</stp>
        <stp>0</stp>
        <stp>BND</stp>
        <stp>KR6055552E13</stp>
        <stp>인포맥스 중분류</stp>
        <stp>46311</stp>
        <stp/>
        <tr r="N5674" s="5"/>
      </tp>
      <tp t="s">
        <v>국민주택채권</v>
        <stp/>
        <stp>P</stp>
        <stp>0</stp>
        <stp>BND</stp>
        <stp>KR101501DE46</stp>
        <stp>인포맥스 중분류</stp>
        <stp>46316</stp>
        <stp/>
        <tr r="CF228" s="1"/>
      </tp>
      <tp t="s">
        <v>회사채(일반)</v>
        <stp/>
        <stp>P</stp>
        <stp>0</stp>
        <stp>BND</stp>
        <stp>KR6016362F71</stp>
        <stp>인포맥스 중분류</stp>
        <stp>46311</stp>
        <stp/>
        <tr r="N4316" s="5"/>
      </tp>
      <tp t="s">
        <v>지방공기업</v>
        <stp/>
        <stp>P</stp>
        <stp>0</stp>
        <stp>BND</stp>
        <stp>KR353602GF13</stp>
        <stp>인포맥스 중분류</stp>
        <stp>46311</stp>
        <stp/>
        <tr r="N2352" s="5"/>
      </tp>
      <tp t="s">
        <v>회사채(일반)</v>
        <stp/>
        <stp>P</stp>
        <stp>0</stp>
        <stp>BND</stp>
        <stp>KR6016361F72</stp>
        <stp>인포맥스 중분류</stp>
        <stp>46311</stp>
        <stp/>
        <tr r="N4309" s="5"/>
      </tp>
      <tp t="s">
        <v>지방공기업</v>
        <stp/>
        <stp>P</stp>
        <stp>0</stp>
        <stp>BND</stp>
        <stp>KR353602GF62</stp>
        <stp>인포맥스 중분류</stp>
        <stp>46316</stp>
        <stp/>
        <tr r="DV132" s="1"/>
      </tp>
      <tp t="s">
        <v>회사채(일반)</v>
        <stp/>
        <stp>P</stp>
        <stp>0</stp>
        <stp>BND</stp>
        <stp>KR6012337B76</stp>
        <stp>인포맥스 중분류</stp>
        <stp>46311</stp>
        <stp/>
        <tr r="N4296" s="5"/>
      </tp>
      <tp t="s">
        <v>국고채권</v>
        <stp/>
        <stp>P</stp>
        <stp>0</stp>
        <stp>BND</stp>
        <stp>KR103502GE30</stp>
        <stp>인포맥스 중분류</stp>
        <stp>46311</stp>
        <stp/>
        <tr r="N119" s="5"/>
      </tp>
      <tp t="s">
        <v>회사채(일반)</v>
        <stp/>
        <stp>P</stp>
        <stp>0</stp>
        <stp>BND</stp>
        <stp>KR6047052G47</stp>
        <stp>인포맥스 중분류</stp>
        <stp>46311</stp>
        <stp/>
        <tr r="N5594" s="5"/>
      </tp>
      <tp t="s">
        <v>지방공기업</v>
        <stp/>
        <stp>P</stp>
        <stp>0</stp>
        <stp>BND</stp>
        <stp>KR350201GB67</stp>
        <stp>인포맥스 중분류</stp>
        <stp>46316</stp>
        <stp/>
        <tr r="DV48" s="1"/>
      </tp>
      <tp t="s">
        <v>일반</v>
        <stp/>
        <stp>P</stp>
        <stp>0</stp>
        <stp>BND</stp>
        <stp>KR350701GG67</stp>
        <stp>인포맥스 중분류</stp>
        <stp>46316</stp>
        <stp/>
        <tr r="N28" s="1"/>
      </tp>
      <tp t="s">
        <v>카드</v>
        <stp/>
        <stp>P</stp>
        <stp>0</stp>
        <stp>BND</stp>
        <stp>KR6174147D56</stp>
        <stp>인포맥스 중분류</stp>
        <stp>46311</stp>
        <stp/>
        <tr r="N6934" s="5"/>
      </tp>
      <tp t="s">
        <v>회사채(일반)</v>
        <stp/>
        <stp>P</stp>
        <stp>0</stp>
        <stp>BND</stp>
        <stp>KR6096772F44</stp>
        <stp>인포맥스 중분류</stp>
        <stp>46316</stp>
        <stp/>
        <tr r="DV133" s="1"/>
      </tp>
      <tp t="s">
        <v>일반</v>
        <stp/>
        <stp>P</stp>
        <stp>0</stp>
        <stp>BND</stp>
        <stp>KR352201GB14</stp>
        <stp>인포맥스 중분류</stp>
        <stp>46311</stp>
        <stp/>
        <tr r="N1988" s="5"/>
      </tp>
      <tp t="s">
        <v>국고채권</v>
        <stp/>
        <stp>P</stp>
        <stp>0</stp>
        <stp>BND</stp>
        <stp>KR103501GE31</stp>
        <stp>인포맥스 중분류</stp>
        <stp>46311</stp>
        <stp/>
        <tr r="N72" s="5"/>
      </tp>
      <tp t="s">
        <v>지방공기업</v>
        <stp/>
        <stp>P</stp>
        <stp>0</stp>
        <stp>BND</stp>
        <stp>KR353601GF14</stp>
        <stp>인포맥스 중분류</stp>
        <stp>46311</stp>
        <stp/>
        <tr r="N2329" s="5"/>
      </tp>
      <tp t="s">
        <v>회사채(일반)</v>
        <stp/>
        <stp>P</stp>
        <stp>0</stp>
        <stp>BND</stp>
        <stp>KR6032643B24</stp>
        <stp>인포맥스 중분류</stp>
        <stp>46311</stp>
        <stp/>
        <tr r="N5221" s="5"/>
      </tp>
      <tp t="s">
        <v>회사채(일반)</v>
        <stp/>
        <stp>P</stp>
        <stp>0</stp>
        <stp>BND</stp>
        <stp>KR6166262F67</stp>
        <stp>인포맥스 중분류</stp>
        <stp>46311</stp>
        <stp/>
        <tr r="N6873" s="5"/>
      </tp>
      <tp t="s">
        <v>일반</v>
        <stp/>
        <stp>P</stp>
        <stp>0</stp>
        <stp>BND</stp>
        <stp>KR356102GA16</stp>
        <stp>인포맥스 중분류</stp>
        <stp>46311</stp>
        <stp/>
        <tr r="N3008" s="5"/>
      </tp>
      <tp t="s">
        <v>회사채(일반)</v>
        <stp/>
        <stp>P</stp>
        <stp>0</stp>
        <stp>BND</stp>
        <stp>KR6166263F66</stp>
        <stp>인포맥스 중분류</stp>
        <stp>46311</stp>
        <stp/>
        <tr r="N6886" s="5"/>
      </tp>
      <tp t="s">
        <v>회사채(일반)</v>
        <stp/>
        <stp>P</stp>
        <stp>0</stp>
        <stp>BND</stp>
        <stp>KR6055551E14</stp>
        <stp>인포맥스 중분류</stp>
        <stp>46311</stp>
        <stp/>
        <tr r="N5632" s="5"/>
      </tp>
      <tp t="s">
        <v>일반</v>
        <stp/>
        <stp>P</stp>
        <stp>0</stp>
        <stp>BND</stp>
        <stp>KR350101GA28</stp>
        <stp>인포맥스 중분류</stp>
        <stp>46311</stp>
        <stp/>
        <tr r="N907" s="5"/>
      </tp>
      <tp t="s">
        <v>공사공단채 기타</v>
        <stp/>
        <stp>P</stp>
        <stp>0</stp>
        <stp>BND</stp>
        <stp>KR381104GA20</stp>
        <stp>인포맥스 중분류</stp>
        <stp>46311</stp>
        <stp/>
        <tr r="N3609" s="5"/>
      </tp>
      <tp t="s">
        <v>카드</v>
        <stp/>
        <stp>P</stp>
        <stp>0</stp>
        <stp>BND</stp>
        <stp>KR6174142D69</stp>
        <stp>인포맥스 중분류</stp>
        <stp>46311</stp>
        <stp/>
        <tr r="N6901" s="5"/>
      </tp>
      <tp t="s">
        <v>기타금융채</v>
        <stp/>
        <stp>P</stp>
        <stp>0</stp>
        <stp>BND</stp>
        <stp>KR6097244G58</stp>
        <stp>인포맥스 중분류</stp>
        <stp>46311</stp>
        <stp/>
        <tr r="N6470" s="5"/>
      </tp>
      <tp t="s">
        <v>기타금융채</v>
        <stp/>
        <stp>P</stp>
        <stp>0</stp>
        <stp>BND</stp>
        <stp>KR6097243G59</stp>
        <stp>인포맥스 중분류</stp>
        <stp>46311</stp>
        <stp/>
        <tr r="N6456" s="5"/>
      </tp>
      <tp t="s">
        <v>카드</v>
        <stp/>
        <stp>P</stp>
        <stp>0</stp>
        <stp>BND</stp>
        <stp>KR6205494E31</stp>
        <stp>인포맥스 중분류</stp>
        <stp>46311</stp>
        <stp/>
        <tr r="N7069" s="5"/>
      </tp>
      <tp t="s">
        <v>지방공기업</v>
        <stp/>
        <stp>P</stp>
        <stp>0</stp>
        <stp>BND</stp>
        <stp>KR353604GF29</stp>
        <stp>인포맥스 중분류</stp>
        <stp>46311</stp>
        <stp/>
        <tr r="N2382" s="5"/>
      </tp>
      <tp t="s">
        <v>지방공기업</v>
        <stp/>
        <stp>P</stp>
        <stp>0</stp>
        <stp>BND</stp>
        <stp>KR353605GF28</stp>
        <stp>인포맥스 중분류</stp>
        <stp>46311</stp>
        <stp/>
        <tr r="N2391" s="5"/>
      </tp>
      <tp t="s">
        <v>카드</v>
        <stp/>
        <stp>P</stp>
        <stp>0</stp>
        <stp>BND</stp>
        <stp>KR6205493E32</stp>
        <stp>인포맥스 중분류</stp>
        <stp>46311</stp>
        <stp/>
        <tr r="N7057" s="5"/>
      </tp>
      <tp t="s">
        <v>일반</v>
        <stp/>
        <stp>P</stp>
        <stp>0</stp>
        <stp>BND</stp>
        <stp>KR354415GD36</stp>
        <stp>인포맥스 중분류</stp>
        <stp>46311</stp>
        <stp/>
        <tr r="N2570" s="5"/>
      </tp>
      <tp t="s">
        <v>일반</v>
        <stp/>
        <stp>P</stp>
        <stp>0</stp>
        <stp>BND</stp>
        <stp>KR352701GG22</stp>
        <stp>인포맥스 중분류</stp>
        <stp>46311</stp>
        <stp/>
        <tr r="N2223" s="5"/>
      </tp>
      <tp t="s">
        <v>일반</v>
        <stp/>
        <stp>P</stp>
        <stp>0</stp>
        <stp>BND</stp>
        <stp>KR352702GG21</stp>
        <stp>인포맥스 중분류</stp>
        <stp>46311</stp>
        <stp/>
        <tr r="N2276" s="5"/>
      </tp>
      <tp t="s">
        <v>일반</v>
        <stp/>
        <stp>P</stp>
        <stp>0</stp>
        <stp>BND</stp>
        <stp>KR352703GG20</stp>
        <stp>인포맥스 중분류</stp>
        <stp>46311</stp>
        <stp/>
        <tr r="N2297" s="5"/>
      </tp>
      <tp t="s">
        <v>지방공기업</v>
        <stp/>
        <stp>P</stp>
        <stp>0</stp>
        <stp>BND</stp>
        <stp>KR353601GF22</stp>
        <stp>인포맥스 중분류</stp>
        <stp>46311</stp>
        <stp/>
        <tr r="N2330" s="5"/>
      </tp>
      <tp t="s">
        <v>지방공기업</v>
        <stp/>
        <stp>P</stp>
        <stp>0</stp>
        <stp>BND</stp>
        <stp>KR353602GF21</stp>
        <stp>인포맥스 중분류</stp>
        <stp>46311</stp>
        <stp/>
        <tr r="N2353" s="5"/>
      </tp>
      <tp t="s">
        <v>회사채(일반)</v>
        <stp/>
        <stp>P</stp>
        <stp>0</stp>
        <stp>BND</stp>
        <stp>KR6005301E46</stp>
        <stp>인포맥스 중분류</stp>
        <stp>46311</stp>
        <stp/>
        <tr r="N4053" s="5"/>
      </tp>
      <tp t="s">
        <v>회사채(일반)</v>
        <stp/>
        <stp>P</stp>
        <stp>0</stp>
        <stp>BND</stp>
        <stp>KR6004173D60</stp>
        <stp>인포맥스 중분류</stp>
        <stp>46311</stp>
        <stp/>
        <tr r="N3906" s="5"/>
      </tp>
      <tp t="s">
        <v>일반</v>
        <stp/>
        <stp>P</stp>
        <stp>0</stp>
        <stp>BND</stp>
        <stp>KR350104GA25</stp>
        <stp>인포맥스 중분류</stp>
        <stp>46311</stp>
        <stp/>
        <tr r="N1019" s="5"/>
      </tp>
      <tp t="s">
        <v>일반</v>
        <stp/>
        <stp>P</stp>
        <stp>0</stp>
        <stp>BND</stp>
        <stp>KR350708GG29</stp>
        <stp>인포맥스 중분류</stp>
        <stp>46311</stp>
        <stp/>
        <tr r="N1575" s="5"/>
      </tp>
      <tp t="s">
        <v>일반</v>
        <stp/>
        <stp>P</stp>
        <stp>0</stp>
        <stp>BND</stp>
        <stp>KR350709GG28</stp>
        <stp>인포맥스 중분류</stp>
        <stp>46311</stp>
        <stp/>
        <tr r="N1578" s="5"/>
      </tp>
      <tp t="s">
        <v>회사채(일반)</v>
        <stp/>
        <stp>P</stp>
        <stp>0</stp>
        <stp>BND</stp>
        <stp>KR6055552E21</stp>
        <stp>인포맥스 중분류</stp>
        <stp>46311</stp>
        <stp/>
        <tr r="N5675" s="5"/>
      </tp>
      <tp t="s">
        <v>기타금융채</v>
        <stp/>
        <stp>P</stp>
        <stp>0</stp>
        <stp>BND</stp>
        <stp>KR6097242G50</stp>
        <stp>인포맥스 중분류</stp>
        <stp>46311</stp>
        <stp/>
        <tr r="N6451" s="5"/>
      </tp>
      <tp t="s">
        <v>일반</v>
        <stp/>
        <stp>P</stp>
        <stp>0</stp>
        <stp>BND</stp>
        <stp>KR354425GD75</stp>
        <stp>인포맥스 중분류</stp>
        <stp>46316</stp>
        <stp/>
        <tr r="N295" s="1"/>
        <tr r="CF148" s="1"/>
      </tp>
      <tp t="s">
        <v>회사채(일반)</v>
        <stp/>
        <stp>P</stp>
        <stp>0</stp>
        <stp>BND</stp>
        <stp>KR6033632C16</stp>
        <stp>인포맥스 중분류</stp>
        <stp>46311</stp>
        <stp/>
        <tr r="N5404" s="5"/>
      </tp>
      <tp t="s">
        <v>회사채(일반)</v>
        <stp/>
        <stp>P</stp>
        <stp>0</stp>
        <stp>BND</stp>
        <stp>KR6055553E20</stp>
        <stp>인포맥스 중분류</stp>
        <stp>46311</stp>
        <stp/>
        <tr r="N5708" s="5"/>
      </tp>
      <tp t="s">
        <v>기타금융채</v>
        <stp/>
        <stp>P</stp>
        <stp>0</stp>
        <stp>BND</stp>
        <stp>KR6097241G51</stp>
        <stp>인포맥스 중분류</stp>
        <stp>46311</stp>
        <stp/>
        <tr r="N6445" s="5"/>
      </tp>
      <tp t="s">
        <v>일반</v>
        <stp/>
        <stp>P</stp>
        <stp>0</stp>
        <stp>BND</stp>
        <stp>KR352502GE25</stp>
        <stp>인포맥스 중분류</stp>
        <stp>46311</stp>
        <stp/>
        <tr r="N2101" s="5"/>
      </tp>
      <tp t="s">
        <v>일반</v>
        <stp/>
        <stp>P</stp>
        <stp>0</stp>
        <stp>BND</stp>
        <stp>KR350701GG26</stp>
        <stp>인포맥스 중분류</stp>
        <stp>46311</stp>
        <stp/>
        <tr r="N1357" s="5"/>
      </tp>
      <tp t="s">
        <v>일반</v>
        <stp/>
        <stp>P</stp>
        <stp>0</stp>
        <stp>BND</stp>
        <stp>KR350703GG24</stp>
        <stp>인포맥스 중분류</stp>
        <stp>46311</stp>
        <stp/>
        <tr r="N1482" s="5"/>
      </tp>
      <tp t="s">
        <v>일반</v>
        <stp/>
        <stp>P</stp>
        <stp>0</stp>
        <stp>BND</stp>
        <stp>KR350705GG22</stp>
        <stp>인포맥스 중분류</stp>
        <stp>46311</stp>
        <stp/>
        <tr r="N1540" s="5"/>
      </tp>
      <tp t="s">
        <v>일반</v>
        <stp/>
        <stp>P</stp>
        <stp>0</stp>
        <stp>BND</stp>
        <stp>KR350706GG21</stp>
        <stp>인포맥스 중분류</stp>
        <stp>46311</stp>
        <stp/>
        <tr r="N1558" s="5"/>
      </tp>
      <tp t="s">
        <v>일반</v>
        <stp/>
        <stp>P</stp>
        <stp>0</stp>
        <stp>BND</stp>
        <stp>KR350707GG20</stp>
        <stp>인포맥스 중분류</stp>
        <stp>46311</stp>
        <stp/>
        <tr r="N1568" s="5"/>
      </tp>
      <tp t="s">
        <v>일반</v>
        <stp/>
        <stp>P</stp>
        <stp>0</stp>
        <stp>BND</stp>
        <stp>KR351601GF26</stp>
        <stp>인포맥스 중분류</stp>
        <stp>46311</stp>
        <stp/>
        <tr r="N1819" s="5"/>
      </tp>
      <tp t="s">
        <v>일반</v>
        <stp/>
        <stp>P</stp>
        <stp>0</stp>
        <stp>BND</stp>
        <stp>KR351602GF25</stp>
        <stp>인포맥스 중분류</stp>
        <stp>46311</stp>
        <stp/>
        <tr r="N1863" s="5"/>
      </tp>
      <tp t="s">
        <v>회사채(일반)</v>
        <stp/>
        <stp>P</stp>
        <stp>0</stp>
        <stp>BND</stp>
        <stp>KR6316141F65</stp>
        <stp>인포맥스 중분류</stp>
        <stp>46311</stp>
        <stp/>
        <tr r="N7157" s="5"/>
      </tp>
      <tp t="s">
        <v>회사채(일반)</v>
        <stp/>
        <stp>P</stp>
        <stp>0</stp>
        <stp>BND</stp>
        <stp>KR6063324C40</stp>
        <stp>인포맥스 중분류</stp>
        <stp>46311</stp>
        <stp/>
        <tr r="N5858" s="5"/>
      </tp>
      <tp t="s">
        <v>카드</v>
        <stp/>
        <stp>P</stp>
        <stp>0</stp>
        <stp>BND</stp>
        <stp>KR6205494E49</stp>
        <stp>인포맥스 중분류</stp>
        <stp>46316</stp>
        <stp/>
        <tr r="CF156" s="1"/>
        <tr r="CT131" s="1"/>
      </tp>
      <tp t="s">
        <v>지역개발채권</v>
        <stp/>
        <stp>P</stp>
        <stp>0</stp>
        <stp>BND</stp>
        <stp>KR2044022D30</stp>
        <stp>인포맥스 중분류</stp>
        <stp>46311</stp>
        <stp/>
        <tr r="N290" s="5"/>
      </tp>
      <tp t="s">
        <v>기타금융채</v>
        <stp/>
        <stp>P</stp>
        <stp>0</stp>
        <stp>BND</stp>
        <stp>KR6097246G56</stp>
        <stp>인포맥스 중분류</stp>
        <stp>46311</stp>
        <stp/>
        <tr r="N6483" s="5"/>
      </tp>
      <tp t="s">
        <v>회사채(일반)</v>
        <stp/>
        <stp>P</stp>
        <stp>0</stp>
        <stp>BND</stp>
        <stp>KR6064403D33</stp>
        <stp>인포맥스 중분류</stp>
        <stp>46311</stp>
        <stp/>
        <tr r="N5968" s="5"/>
      </tp>
      <tp t="s">
        <v>일반</v>
        <stp/>
        <stp>P</stp>
        <stp>0</stp>
        <stp>BND</stp>
        <stp>KR351201GB24</stp>
        <stp>인포맥스 중분류</stp>
        <stp>46311</stp>
        <stp/>
        <tr r="N1797" s="5"/>
      </tp>
      <tp t="s">
        <v>카드</v>
        <stp/>
        <stp>P</stp>
        <stp>0</stp>
        <stp>BND</stp>
        <stp>KR6174146D65</stp>
        <stp>인포맥스 중분류</stp>
        <stp>46311</stp>
        <stp/>
        <tr r="N6926" s="5"/>
      </tp>
      <tp t="s">
        <v>기타금융채</v>
        <stp/>
        <stp>P</stp>
        <stp>0</stp>
        <stp>BND</stp>
        <stp>KR6095925E92</stp>
        <stp>인포맥스 중분류</stp>
        <stp>46316</stp>
        <stp/>
        <tr r="CF202" s="1"/>
      </tp>
      <tp t="s">
        <v>일반</v>
        <stp/>
        <stp>P</stp>
        <stp>0</stp>
        <stp>BND</stp>
        <stp>KR356101GA25</stp>
        <stp>인포맥스 중분류</stp>
        <stp>46311</stp>
        <stp/>
        <tr r="N2935" s="5"/>
      </tp>
      <tp t="s">
        <v>공모지방채</v>
        <stp/>
        <stp>P</stp>
        <stp>0</stp>
        <stp>BND</stp>
        <stp>KR2006011F30</stp>
        <stp>인포맥스 중분류</stp>
        <stp>46311</stp>
        <stp/>
        <tr r="N253" s="5"/>
      </tp>
      <tp t="s">
        <v>회사채(일반)</v>
        <stp/>
        <stp>P</stp>
        <stp>0</stp>
        <stp>BND</stp>
        <stp>KR6204322D41</stp>
        <stp>인포맥스 중분류</stp>
        <stp>46311</stp>
        <stp/>
        <tr r="N7028" s="5"/>
      </tp>
      <tp t="s">
        <v>지방공기업</v>
        <stp/>
        <stp>P</stp>
        <stp>0</stp>
        <stp>BND</stp>
        <stp>KR353602GF39</stp>
        <stp>인포맥스 중분류</stp>
        <stp>46311</stp>
        <stp/>
        <tr r="N2354" s="5"/>
      </tp>
      <tp t="s">
        <v>지방공기업</v>
        <stp/>
        <stp>P</stp>
        <stp>0</stp>
        <stp>BND</stp>
        <stp>KR353603GF38</stp>
        <stp>인포맥스 중분류</stp>
        <stp>46311</stp>
        <stp/>
        <tr r="N2372" s="5"/>
      </tp>
      <tp t="s">
        <v>회사채(일반)</v>
        <stp/>
        <stp>P</stp>
        <stp>0</stp>
        <stp>BND</stp>
        <stp>KR6005082E66</stp>
        <stp>인포맥스 중분류</stp>
        <stp>46311</stp>
        <stp/>
        <tr r="N4016" s="5"/>
      </tp>
      <tp t="s">
        <v>회사채(일반)</v>
        <stp/>
        <stp>P</stp>
        <stp>0</stp>
        <stp>BND</stp>
        <stp>KR6055552E39</stp>
        <stp>인포맥스 중분류</stp>
        <stp>46311</stp>
        <stp/>
        <tr r="N5676" s="5"/>
      </tp>
      <tp t="s">
        <v>회사채(일반)</v>
        <stp/>
        <stp>P</stp>
        <stp>0</stp>
        <stp>BND</stp>
        <stp>KR6005083E65</stp>
        <stp>인포맥스 중분류</stp>
        <stp>46311</stp>
        <stp/>
        <tr r="N4021" s="5"/>
      </tp>
      <tp t="s">
        <v>일반</v>
        <stp/>
        <stp>P</stp>
        <stp>0</stp>
        <stp>BND</stp>
        <stp>KR350108GA47</stp>
        <stp>인포맥스 중분류</stp>
        <stp>46316</stp>
        <stp/>
        <tr r="N238" s="1"/>
      </tp>
      <tp t="s">
        <v>공사공단채 기타</v>
        <stp/>
        <stp>P</stp>
        <stp>0</stp>
        <stp>BND</stp>
        <stp>KR380702GG30</stp>
        <stp>인포맥스 중분류</stp>
        <stp>46311</stp>
        <stp/>
        <tr r="N3338" s="5"/>
      </tp>
      <tp t="s">
        <v>일반</v>
        <stp/>
        <stp>P</stp>
        <stp>0</stp>
        <stp>BND</stp>
        <stp>KR351606GF39</stp>
        <stp>인포맥스 중분류</stp>
        <stp>46311</stp>
        <stp/>
        <tr r="N1961" s="5"/>
      </tp>
      <tp t="s">
        <v>일반</v>
        <stp/>
        <stp>P</stp>
        <stp>0</stp>
        <stp>BND</stp>
        <stp>KR351607GF38</stp>
        <stp>인포맥스 중분류</stp>
        <stp>46311</stp>
        <stp/>
        <tr r="N1970" s="5"/>
      </tp>
      <tp t="s">
        <v>기타금융채</v>
        <stp/>
        <stp>P</stp>
        <stp>0</stp>
        <stp>BND</stp>
        <stp>KR609592EE88</stp>
        <stp>인포맥스 중분류</stp>
        <stp>46316</stp>
        <stp/>
        <tr r="DV91" s="1"/>
      </tp>
      <tp t="s">
        <v>공사공단채 기타</v>
        <stp/>
        <stp>P</stp>
        <stp>0</stp>
        <stp>BND</stp>
        <stp>KR380701GG31</stp>
        <stp>인포맥스 중분류</stp>
        <stp>46311</stp>
        <stp/>
        <tr r="N3330" s="5"/>
      </tp>
      <tp t="s">
        <v>공사공단채 기타</v>
        <stp/>
        <stp>P</stp>
        <stp>0</stp>
        <stp>BND</stp>
        <stp>KR381101GA31</stp>
        <stp>인포맥스 중분류</stp>
        <stp>46311</stp>
        <stp/>
        <tr r="N3561" s="5"/>
      </tp>
      <tp t="s">
        <v>공모지방채</v>
        <stp/>
        <stp>P</stp>
        <stp>0</stp>
        <stp>BND</stp>
        <stp>KR2007011G29</stp>
        <stp>인포맥스 중분류</stp>
        <stp>46311</stp>
        <stp/>
        <tr r="N270" s="5"/>
      </tp>
      <tp t="s">
        <v>카드</v>
        <stp/>
        <stp>P</stp>
        <stp>0</stp>
        <stp>BND</stp>
        <stp>KR6205494E23</stp>
        <stp>인포맥스 중분류</stp>
        <stp>46311</stp>
        <stp/>
        <tr r="N7068" s="5"/>
      </tp>
      <tp t="s">
        <v>일반</v>
        <stp/>
        <stp>P</stp>
        <stp>0</stp>
        <stp>BND</stp>
        <stp>KR354411GD22</stp>
        <stp>인포맥스 중분류</stp>
        <stp>46311</stp>
        <stp/>
        <tr r="N2532" s="5"/>
      </tp>
      <tp t="s">
        <v>일반</v>
        <stp/>
        <stp>P</stp>
        <stp>0</stp>
        <stp>BND</stp>
        <stp>KR354421GD12</stp>
        <stp>인포맥스 중분류</stp>
        <stp>46311</stp>
        <stp/>
        <tr r="N2590" s="5"/>
      </tp>
      <tp t="s">
        <v>지방공기업</v>
        <stp/>
        <stp>P</stp>
        <stp>0</stp>
        <stp>BND</stp>
        <stp>KR353604GF37</stp>
        <stp>인포맥스 중분류</stp>
        <stp>46311</stp>
        <stp/>
        <tr r="N2383" s="5"/>
      </tp>
      <tp t="s">
        <v>일반</v>
        <stp/>
        <stp>P</stp>
        <stp>0</stp>
        <stp>BND</stp>
        <stp>KR356101GA33</stp>
        <stp>인포맥스 중분류</stp>
        <stp>46311</stp>
        <stp/>
        <tr r="N2936" s="5"/>
      </tp>
      <tp t="s">
        <v>회사채(일반)</v>
        <stp/>
        <stp>P</stp>
        <stp>0</stp>
        <stp>BND</stp>
        <stp>KR6006801F97</stp>
        <stp>인포맥스 중분류</stp>
        <stp>46316</stp>
        <stp/>
        <tr r="N209" s="1"/>
      </tp>
      <tp t="s">
        <v>회사채(일반)</v>
        <stp/>
        <stp>P</stp>
        <stp>0</stp>
        <stp>BND</stp>
        <stp>KR6035762E11</stp>
        <stp>인포맥스 중분류</stp>
        <stp>46311</stp>
        <stp/>
        <tr r="N5543" s="5"/>
      </tp>
      <tp t="s">
        <v>지역개발채권</v>
        <stp/>
        <stp>P</stp>
        <stp>0</stp>
        <stp>BND</stp>
        <stp>KR2044022D55</stp>
        <stp>인포맥스 중분류</stp>
        <stp>46316</stp>
        <stp/>
        <tr r="DV272" s="1"/>
      </tp>
      <tp t="s">
        <v>일반</v>
        <stp/>
        <stp>P</stp>
        <stp>0</stp>
        <stp>BND</stp>
        <stp>KR352201GB30</stp>
        <stp>인포맥스 중분류</stp>
        <stp>46311</stp>
        <stp/>
        <tr r="N1989" s="5"/>
      </tp>
      <tp t="s">
        <v>일반</v>
        <stp/>
        <stp>P</stp>
        <stp>0</stp>
        <stp>BND</stp>
        <stp>KR352502GE33</stp>
        <stp>인포맥스 중분류</stp>
        <stp>46311</stp>
        <stp/>
        <tr r="N2102" s="5"/>
      </tp>
      <tp t="s">
        <v>일반</v>
        <stp/>
        <stp>P</stp>
        <stp>0</stp>
        <stp>BND</stp>
        <stp>KR352503GE32</stp>
        <stp>인포맥스 중분류</stp>
        <stp>46311</stp>
        <stp/>
        <tr r="N2132" s="5"/>
      </tp>
      <tp t="s">
        <v>일반</v>
        <stp/>
        <stp>P</stp>
        <stp>0</stp>
        <stp>BND</stp>
        <stp>KR352701GG30</stp>
        <stp>인포맥스 중분류</stp>
        <stp>46311</stp>
        <stp/>
        <tr r="N2224" s="5"/>
      </tp>
      <tp t="s">
        <v>지방공기업</v>
        <stp/>
        <stp>P</stp>
        <stp>0</stp>
        <stp>BND</stp>
        <stp>KR353601GF30</stp>
        <stp>인포맥스 중분류</stp>
        <stp>46311</stp>
        <stp/>
        <tr r="N2331" s="5"/>
      </tp>
      <tp t="s">
        <v>일반</v>
        <stp/>
        <stp>P</stp>
        <stp>0</stp>
        <stp>BND</stp>
        <stp>KR350706GG47</stp>
        <stp>인포맥스 중분류</stp>
        <stp>46316</stp>
        <stp/>
        <tr r="N33" s="1"/>
      </tp>
      <tp t="s">
        <v>일반</v>
        <stp/>
        <stp>P</stp>
        <stp>0</stp>
        <stp>BND</stp>
        <stp>KR350707GG46</stp>
        <stp>인포맥스 중분류</stp>
        <stp>46316</stp>
        <stp/>
        <tr r="CF32" s="1"/>
      </tp>
      <tp t="s">
        <v>일반</v>
        <stp/>
        <stp>P</stp>
        <stp>0</stp>
        <stp>BND</stp>
        <stp>KR351602GF33</stp>
        <stp>인포맥스 중분류</stp>
        <stp>46311</stp>
        <stp/>
        <tr r="N1864" s="5"/>
      </tp>
      <tp t="s">
        <v>일반</v>
        <stp/>
        <stp>P</stp>
        <stp>0</stp>
        <stp>BND</stp>
        <stp>KR351603GF32</stp>
        <stp>인포맥스 중분류</stp>
        <stp>46311</stp>
        <stp/>
        <tr r="N1895" s="5"/>
      </tp>
      <tp t="s">
        <v>회사채(일반)</v>
        <stp/>
        <stp>P</stp>
        <stp>0</stp>
        <stp>BND</stp>
        <stp>KR6316141F73</stp>
        <stp>인포맥스 중분류</stp>
        <stp>46311</stp>
        <stp/>
        <tr r="N7158" s="5"/>
      </tp>
      <tp t="s">
        <v>국고채권</v>
        <stp/>
        <stp>P</stp>
        <stp>0</stp>
        <stp>BND</stp>
        <stp>KR103501GE64</stp>
        <stp>인포맥스 중분류</stp>
        <stp>46316</stp>
        <stp/>
        <tr r="N285" s="1"/>
        <tr r="AB46" s="1"/>
        <tr r="CF233" s="1"/>
        <tr r="DV319" s="1"/>
      </tp>
      <tp t="s">
        <v>회사채(일반)</v>
        <stp/>
        <stp>P</stp>
        <stp>0</stp>
        <stp>BND</stp>
        <stp>KR6055551E30</stp>
        <stp>인포맥스 중분류</stp>
        <stp>46311</stp>
        <stp/>
        <tr r="N5633" s="5"/>
      </tp>
      <tp t="s">
        <v>기타금융채</v>
        <stp/>
        <stp>P</stp>
        <stp>0</stp>
        <stp>BND</stp>
        <stp>KR6097244G41</stp>
        <stp>인포맥스 중분류</stp>
        <stp>46311</stp>
        <stp/>
        <tr r="N6469" s="5"/>
      </tp>
      <tp t="s">
        <v>일반</v>
        <stp/>
        <stp>P</stp>
        <stp>0</stp>
        <stp>BND</stp>
        <stp>KR350101GA36</stp>
        <stp>인포맥스 중분류</stp>
        <stp>46311</stp>
        <stp/>
        <tr r="N908" s="5"/>
      </tp>
      <tp t="s">
        <v>일반</v>
        <stp/>
        <stp>P</stp>
        <stp>0</stp>
        <stp>BND</stp>
        <stp>KR350102GA35</stp>
        <stp>인포맥스 중분류</stp>
        <stp>46311</stp>
        <stp/>
        <tr r="N943" s="5"/>
      </tp>
      <tp t="s">
        <v>일반</v>
        <stp/>
        <stp>P</stp>
        <stp>0</stp>
        <stp>BND</stp>
        <stp>KR350105GA32</stp>
        <stp>인포맥스 중분류</stp>
        <stp>46311</stp>
        <stp/>
        <tr r="N1056" s="5"/>
      </tp>
      <tp t="s">
        <v>일반</v>
        <stp/>
        <stp>P</stp>
        <stp>0</stp>
        <stp>BND</stp>
        <stp>KR350107GA30</stp>
        <stp>인포맥스 중분류</stp>
        <stp>46311</stp>
        <stp/>
        <tr r="N1125" s="5"/>
      </tp>
      <tp t="s">
        <v>지역개발채권</v>
        <stp/>
        <stp>P</stp>
        <stp>0</stp>
        <stp>BND</stp>
        <stp>KR2055022E50</stp>
        <stp>인포맥스 중분류</stp>
        <stp>46316</stp>
        <stp/>
        <tr r="N346" s="1"/>
      </tp>
      <tp t="s">
        <v>회사채(일반)</v>
        <stp/>
        <stp>P</stp>
        <stp>0</stp>
        <stp>BND</stp>
        <stp>KR6063321C50</stp>
        <stp>인포맥스 중분류</stp>
        <stp>46311</stp>
        <stp/>
        <tr r="N5780" s="5"/>
      </tp>
      <tp t="s">
        <v>국민주택채권</v>
        <stp/>
        <stp>P</stp>
        <stp>0</stp>
        <stp>BND</stp>
        <stp>KR101501DE12</stp>
        <stp>인포맥스 중분류</stp>
        <stp>46311</stp>
        <stp/>
        <tr r="N26" s="5"/>
      </tp>
      <tp t="s">
        <v>공모지방채</v>
        <stp/>
        <stp>P</stp>
        <stp>0</stp>
        <stp>BND</stp>
        <stp>KR2006011F22</stp>
        <stp>인포맥스 중분류</stp>
        <stp>46311</stp>
        <stp/>
        <tr r="N252" s="5"/>
      </tp>
      <tp t="s">
        <v>회사채(일반)</v>
        <stp/>
        <stp>P</stp>
        <stp>0</stp>
        <stp>BND</stp>
        <stp>KR6004052D66</stp>
        <stp>인포맥스 중분류</stp>
        <stp>46311</stp>
        <stp/>
        <tr r="N3881" s="5"/>
      </tp>
      <tp t="s">
        <v>국민주택채권</v>
        <stp/>
        <stp>P</stp>
        <stp>0</stp>
        <stp>BND</stp>
        <stp>KR101501DE61</stp>
        <stp>인포맥스 중분류</stp>
        <stp>46316</stp>
        <stp/>
        <tr r="CF230" s="1"/>
      </tp>
      <tp t="s">
        <v>일반</v>
        <stp/>
        <stp>P</stp>
        <stp>0</stp>
        <stp>BND</stp>
        <stp>KR352501GE34</stp>
        <stp>인포맥스 중분류</stp>
        <stp>46311</stp>
        <stp/>
        <tr r="N2071" s="5"/>
      </tp>
      <tp t="s">
        <v>일반</v>
        <stp/>
        <stp>P</stp>
        <stp>0</stp>
        <stp>BND</stp>
        <stp>KR350104GA41</stp>
        <stp>인포맥스 중분류</stp>
        <stp>46316</stp>
        <stp/>
        <tr r="N252" s="1"/>
        <tr r="AB36" s="1"/>
      </tp>
      <tp t="s">
        <v>일반</v>
        <stp/>
        <stp>P</stp>
        <stp>0</stp>
        <stp>BND</stp>
        <stp>KR350701GG34</stp>
        <stp>인포맥스 중분류</stp>
        <stp>46311</stp>
        <stp/>
        <tr r="N1358" s="5"/>
      </tp>
      <tp t="s">
        <v>일반</v>
        <stp/>
        <stp>P</stp>
        <stp>0</stp>
        <stp>BND</stp>
        <stp>KR350710GG25</stp>
        <stp>인포맥스 중분류</stp>
        <stp>46311</stp>
        <stp/>
        <tr r="N1581" s="5"/>
      </tp>
      <tp t="s">
        <v>일반</v>
        <stp/>
        <stp>P</stp>
        <stp>0</stp>
        <stp>BND</stp>
        <stp>KR351601GF34</stp>
        <stp>인포맥스 중분류</stp>
        <stp>46311</stp>
        <stp/>
        <tr r="N1820" s="5"/>
      </tp>
      <tp t="s">
        <v>일반</v>
        <stp/>
        <stp>P</stp>
        <stp>0</stp>
        <stp>BND</stp>
        <stp>KR351604GF31</stp>
        <stp>인포맥스 중분류</stp>
        <stp>46311</stp>
        <stp/>
        <tr r="N1923" s="5"/>
      </tp>
      <tp t="s">
        <v>일반</v>
        <stp/>
        <stp>P</stp>
        <stp>0</stp>
        <stp>BND</stp>
        <stp>KR351605GF30</stp>
        <stp>인포맥스 중분류</stp>
        <stp>46311</stp>
        <stp/>
        <tr r="N1946" s="5"/>
      </tp>
      <tp t="s">
        <v>카드</v>
        <stp/>
        <stp>P</stp>
        <stp>0</stp>
        <stp>BND</stp>
        <stp>KR6174144D75</stp>
        <stp>인포맥스 중분류</stp>
        <stp>46311</stp>
        <stp/>
        <tr r="N6915" s="5"/>
      </tp>
      <tp t="s">
        <v>지역개발채권</v>
        <stp/>
        <stp>P</stp>
        <stp>0</stp>
        <stp>BND</stp>
        <stp>KR2044022D22</stp>
        <stp>인포맥스 중분류</stp>
        <stp>46311</stp>
        <stp/>
        <tr r="N289" s="5"/>
      </tp>
      <tp t="s">
        <v>국고채권</v>
        <stp/>
        <stp>P</stp>
        <stp>0</stp>
        <stp>BND</stp>
        <stp>KR103502GE63</stp>
        <stp>인포맥스 중분류</stp>
        <stp>46316</stp>
        <stp/>
        <tr r="CF98" s="1"/>
        <tr r="EJ28" s="1"/>
        <tr r="N319" s="1"/>
        <tr r="AB21" s="1"/>
        <tr r="DV20" s="1"/>
      </tp>
      <tp t="s">
        <v>회사채(일반)</v>
        <stp/>
        <stp>P</stp>
        <stp>0</stp>
        <stp>BND</stp>
        <stp>KR6086791F67</stp>
        <stp>인포맥스 중분류</stp>
        <stp>46311</stp>
        <stp/>
        <tr r="N6346" s="5"/>
      </tp>
      <tp t="s">
        <v>도시철도채권</v>
        <stp/>
        <stp>P</stp>
        <stp>0</stp>
        <stp>BND</stp>
        <stp>KR2001284A77</stp>
        <stp>인포맥스 중분류</stp>
        <stp>46311</stp>
        <stp/>
        <tr r="N231" s="5"/>
      </tp>
      <tp t="s">
        <v>회사채(일반)</v>
        <stp/>
        <stp>P</stp>
        <stp>0</stp>
        <stp>BND</stp>
        <stp>KR6086792F66</stp>
        <stp>인포맥스 중분류</stp>
        <stp>46311</stp>
        <stp/>
        <tr r="N6362" s="5"/>
      </tp>
      <tp t="s">
        <v>일반</v>
        <stp/>
        <stp>P</stp>
        <stp>0</stp>
        <stp>BND</stp>
        <stp>KR352701GG48</stp>
        <stp>인포맥스 중분류</stp>
        <stp>46311</stp>
        <stp/>
        <tr r="N2225" s="5"/>
      </tp>
      <tp t="s">
        <v>지방공기업</v>
        <stp/>
        <stp>P</stp>
        <stp>0</stp>
        <stp>BND</stp>
        <stp>KR353601GF48</stp>
        <stp>인포맥스 중분류</stp>
        <stp>46311</stp>
        <stp/>
        <tr r="N2332" s="5"/>
      </tp>
      <tp t="s">
        <v>기타금융채</v>
        <stp/>
        <stp>P</stp>
        <stp>0</stp>
        <stp>BND</stp>
        <stp>KR6097249G38</stp>
        <stp>인포맥스 중분류</stp>
        <stp>46311</stp>
        <stp/>
        <tr r="N6503" s="5"/>
      </tp>
      <tp t="s">
        <v>카드</v>
        <stp/>
        <stp>P</stp>
        <stp>0</stp>
        <stp>BND</stp>
        <stp>KR6205493E57</stp>
        <stp>인포맥스 중분류</stp>
        <stp>46311</stp>
        <stp/>
        <tr r="N7058" s="5"/>
      </tp>
      <tp t="s">
        <v>회사채(일반)</v>
        <stp/>
        <stp>P</stp>
        <stp>0</stp>
        <stp>BND</stp>
        <stp>KR6086793F65</stp>
        <stp>인포맥스 중분류</stp>
        <stp>46311</stp>
        <stp/>
        <tr r="N6372" s="5"/>
      </tp>
      <tp t="s">
        <v>일반</v>
        <stp/>
        <stp>P</stp>
        <stp>0</stp>
        <stp>BND</stp>
        <stp>KR357101GA49</stp>
        <stp>인포맥스 중분류</stp>
        <stp>46311</stp>
        <stp/>
        <tr r="N3280" s="5"/>
      </tp>
      <tp t="s">
        <v>기타금융채</v>
        <stp/>
        <stp>P</stp>
        <stp>0</stp>
        <stp>BND</stp>
        <stp>KR6097248G39</stp>
        <stp>인포맥스 중분류</stp>
        <stp>46311</stp>
        <stp/>
        <tr r="N6498" s="5"/>
      </tp>
      <tp t="s">
        <v>회사채(일반)</v>
        <stp/>
        <stp>P</stp>
        <stp>0</stp>
        <stp>BND</stp>
        <stp>KR6055551E48</stp>
        <stp>인포맥스 중분류</stp>
        <stp>46311</stp>
        <stp/>
        <tr r="N5634" s="5"/>
      </tp>
      <tp t="s">
        <v>일반</v>
        <stp/>
        <stp>P</stp>
        <stp>0</stp>
        <stp>BND</stp>
        <stp>KR350106GA49</stp>
        <stp>인포맥스 중분류</stp>
        <stp>46311</stp>
        <stp/>
        <tr r="N1091" s="5"/>
      </tp>
      <tp t="s">
        <v>일반</v>
        <stp/>
        <stp>P</stp>
        <stp>0</stp>
        <stp>BND</stp>
        <stp>KR350108GA47</stp>
        <stp>인포맥스 중분류</stp>
        <stp>46311</stp>
        <stp/>
        <tr r="N1144" s="5"/>
      </tp>
      <tp t="s">
        <v>일반</v>
        <stp/>
        <stp>P</stp>
        <stp>0</stp>
        <stp>BND</stp>
        <stp>KR351607GF38</stp>
        <stp>인포맥스 중분류</stp>
        <stp>46316</stp>
        <stp/>
        <tr r="DV260" s="1"/>
      </tp>
      <tp t="s">
        <v>일반</v>
        <stp/>
        <stp>P</stp>
        <stp>0</stp>
        <stp>BND</stp>
        <stp>KR350704GG49</stp>
        <stp>인포맥스 중분류</stp>
        <stp>46311</stp>
        <stp/>
        <tr r="N1515" s="5"/>
      </tp>
      <tp t="s">
        <v>일반</v>
        <stp/>
        <stp>P</stp>
        <stp>0</stp>
        <stp>BND</stp>
        <stp>KR351604GF49</stp>
        <stp>인포맥스 중분류</stp>
        <stp>46311</stp>
        <stp/>
        <tr r="N1924" s="5"/>
      </tp>
      <tp t="s">
        <v>일반</v>
        <stp/>
        <stp>P</stp>
        <stp>0</stp>
        <stp>BND</stp>
        <stp>KR351605GF48</stp>
        <stp>인포맥스 중분류</stp>
        <stp>46311</stp>
        <stp/>
        <tr r="N1947" s="5"/>
      </tp>
      <tp t="s">
        <v>카드</v>
        <stp/>
        <stp>P</stp>
        <stp>0</stp>
        <stp>BND</stp>
        <stp>KR6065908E88</stp>
        <stp>인포맥스 중분류</stp>
        <stp>46311</stp>
        <stp/>
        <tr r="N6080" s="5"/>
      </tp>
      <tp t="s">
        <v>일반</v>
        <stp/>
        <stp>P</stp>
        <stp>0</stp>
        <stp>BND</stp>
        <stp>KR350702GG41</stp>
        <stp>인포맥스 중분류</stp>
        <stp>46311</stp>
        <stp/>
        <tr r="N1431" s="5"/>
      </tp>
      <tp t="s">
        <v>일반</v>
        <stp/>
        <stp>P</stp>
        <stp>0</stp>
        <stp>BND</stp>
        <stp>KR351601GF42</stp>
        <stp>인포맥스 중분류</stp>
        <stp>46311</stp>
        <stp/>
        <tr r="N1821" s="5"/>
      </tp>
      <tp t="s">
        <v>일반</v>
        <stp/>
        <stp>P</stp>
        <stp>0</stp>
        <stp>BND</stp>
        <stp>KR351602GF41</stp>
        <stp>인포맥스 중분류</stp>
        <stp>46311</stp>
        <stp/>
        <tr r="N1865" s="5"/>
      </tp>
      <tp t="s">
        <v>일반</v>
        <stp/>
        <stp>P</stp>
        <stp>0</stp>
        <stp>BND</stp>
        <stp>KR356102GA40</stp>
        <stp>인포맥스 중분류</stp>
        <stp>46311</stp>
        <stp/>
        <tr r="N3009" s="5"/>
      </tp>
      <tp t="s">
        <v>일반</v>
        <stp/>
        <stp>P</stp>
        <stp>0</stp>
        <stp>BND</stp>
        <stp>KR356105GA47</stp>
        <stp>인포맥스 중분류</stp>
        <stp>46311</stp>
        <stp/>
        <tr r="N3156" s="5"/>
      </tp>
      <tp t="s">
        <v>일반</v>
        <stp/>
        <stp>P</stp>
        <stp>0</stp>
        <stp>BND</stp>
        <stp>KR354425GD67</stp>
        <stp>인포맥스 중분류</stp>
        <stp>46311</stp>
        <stp/>
        <tr r="N2597" s="5"/>
      </tp>
      <tp t="s">
        <v>회사채(일반)</v>
        <stp/>
        <stp>P</stp>
        <stp>0</stp>
        <stp>BND</stp>
        <stp>KR6006801F97</stp>
        <stp>인포맥스 중분류</stp>
        <stp>46311</stp>
        <stp/>
        <tr r="N4107" s="5"/>
      </tp>
      <tp t="s">
        <v>회사채(일반)</v>
        <stp/>
        <stp>P</stp>
        <stp>0</stp>
        <stp>BND</stp>
        <stp>KR6006042F13</stp>
        <stp>인포맥스 중분류</stp>
        <stp>46311</stp>
        <stp/>
        <tr r="N4093" s="5"/>
      </tp>
      <tp t="s">
        <v>회사채(일반)</v>
        <stp/>
        <stp>P</stp>
        <stp>0</stp>
        <stp>BND</stp>
        <stp>KR6063323C25</stp>
        <stp>인포맥스 중분류</stp>
        <stp>46311</stp>
        <stp/>
        <tr r="N5848" s="5"/>
      </tp>
      <tp t="s">
        <v>지역개발채권</v>
        <stp/>
        <stp>P</stp>
        <stp>0</stp>
        <stp>BND</stp>
        <stp>KR2044022D55</stp>
        <stp>인포맥스 중분류</stp>
        <stp>46311</stp>
        <stp/>
        <tr r="N292" s="5"/>
      </tp>
      <tp t="s">
        <v>기타금융채</v>
        <stp/>
        <stp>P</stp>
        <stp>0</stp>
        <stp>BND</stp>
        <stp>KR6097242G43</stp>
        <stp>인포맥스 중분류</stp>
        <stp>46316</stp>
        <stp/>
        <tr r="DV80" s="1"/>
      </tp>
      <tp t="s">
        <v>카드</v>
        <stp/>
        <stp>P</stp>
        <stp>0</stp>
        <stp>BND</stp>
        <stp>KR6065909E87</stp>
        <stp>인포맥스 중분류</stp>
        <stp>46311</stp>
        <stp/>
        <tr r="N6087" s="5"/>
      </tp>
      <tp t="s">
        <v>지방공기업</v>
        <stp/>
        <stp>P</stp>
        <stp>0</stp>
        <stp>BND</stp>
        <stp>KR353604GF45</stp>
        <stp>인포맥스 중분류</stp>
        <stp>46311</stp>
        <stp/>
        <tr r="N2384" s="5"/>
      </tp>
      <tp t="s">
        <v>일반</v>
        <stp/>
        <stp>P</stp>
        <stp>0</stp>
        <stp>BND</stp>
        <stp>KR350102GA43</stp>
        <stp>인포맥스 중분류</stp>
        <stp>46311</stp>
        <stp/>
        <tr r="N944" s="5"/>
      </tp>
      <tp t="s">
        <v>일반</v>
        <stp/>
        <stp>P</stp>
        <stp>0</stp>
        <stp>BND</stp>
        <stp>KR350706GG47</stp>
        <stp>인포맥스 중분류</stp>
        <stp>46311</stp>
        <stp/>
        <tr r="N1559" s="5"/>
      </tp>
      <tp t="s">
        <v>일반</v>
        <stp/>
        <stp>P</stp>
        <stp>0</stp>
        <stp>BND</stp>
        <stp>KR350707GG46</stp>
        <stp>인포맥스 중분류</stp>
        <stp>46311</stp>
        <stp/>
        <tr r="N1569" s="5"/>
      </tp>
      <tp t="s">
        <v>기타금융채</v>
        <stp/>
        <stp>P</stp>
        <stp>0</stp>
        <stp>BND</stp>
        <stp>KR609592GE86</stp>
        <stp>인포맥스 중분류</stp>
        <stp>46311</stp>
        <stp/>
        <tr r="N6433" s="5"/>
      </tp>
      <tp t="s">
        <v>공모지방채</v>
        <stp/>
        <stp>P</stp>
        <stp>0</stp>
        <stp>BND</stp>
        <stp>KR2006011F55</stp>
        <stp>인포맥스 중분류</stp>
        <stp>46311</stp>
        <stp/>
        <tr r="N254" s="5"/>
      </tp>
      <tp t="s">
        <v>회사채(일반)</v>
        <stp/>
        <stp>P</stp>
        <stp>0</stp>
        <stp>BND</stp>
        <stp>KR6063322C26</stp>
        <stp>인포맥스 중분류</stp>
        <stp>46311</stp>
        <stp/>
        <tr r="N5812" s="5"/>
      </tp>
      <tp t="s">
        <v>기타금융채</v>
        <stp/>
        <stp>P</stp>
        <stp>0</stp>
        <stp>BND</stp>
        <stp>KR6097247G30</stp>
        <stp>인포맥스 중분류</stp>
        <stp>46311</stp>
        <stp/>
        <tr r="N6492" s="5"/>
      </tp>
      <tp t="s">
        <v>지방공기업</v>
        <stp/>
        <stp>P</stp>
        <stp>0</stp>
        <stp>BND</stp>
        <stp>KR356601GF41</stp>
        <stp>인포맥스 중분류</stp>
        <stp>46311</stp>
        <stp/>
        <tr r="N3276" s="5"/>
      </tp>
      <tp t="s">
        <v>국고채권</v>
        <stp/>
        <stp>P</stp>
        <stp>0</stp>
        <stp>BND</stp>
        <stp>KR103501GE64</stp>
        <stp>인포맥스 중분류</stp>
        <stp>46311</stp>
        <stp/>
        <tr r="N73" s="5"/>
      </tp>
      <tp t="s">
        <v>기타금융채</v>
        <stp/>
        <stp>P</stp>
        <stp>0</stp>
        <stp>BND</stp>
        <stp>KR6176942F80</stp>
        <stp>인포맥스 중분류</stp>
        <stp>46311</stp>
        <stp/>
        <tr r="N6987" s="5"/>
      </tp>
      <tp t="s">
        <v>기타금융채</v>
        <stp/>
        <stp>P</stp>
        <stp>0</stp>
        <stp>BND</stp>
        <stp>KR6097246G31</stp>
        <stp>인포맥스 중분류</stp>
        <stp>46311</stp>
        <stp/>
        <tr r="N6482" s="5"/>
      </tp>
      <tp t="s">
        <v>은행채</v>
        <stp/>
        <stp>P</stp>
        <stp>0</stp>
        <stp>BND</stp>
        <stp>KR310505GE46</stp>
        <stp>인포맥스 중분류</stp>
        <stp>46311</stp>
        <stp/>
        <tr r="N749" s="5"/>
      </tp>
      <tp t="s">
        <v>일반</v>
        <stp/>
        <stp>P</stp>
        <stp>0</stp>
        <stp>BND</stp>
        <stp>KR350102GA35</stp>
        <stp>인포맥스 중분류</stp>
        <stp>46316</stp>
        <stp/>
        <tr r="N382" s="1"/>
        <tr r="AB38" s="1"/>
      </tp>
      <tp t="s">
        <v>회사채(일반)</v>
        <stp/>
        <stp>P</stp>
        <stp>0</stp>
        <stp>BND</stp>
        <stp>KR6036321F20</stp>
        <stp>인포맥스 중분류</stp>
        <stp>46311</stp>
        <stp/>
        <tr r="N5547" s="5"/>
      </tp>
      <tp t="s">
        <v>카드</v>
        <stp/>
        <stp>P</stp>
        <stp>0</stp>
        <stp>BND</stp>
        <stp>KR6065904E82</stp>
        <stp>인포맥스 중분류</stp>
        <stp>46311</stp>
        <stp/>
        <tr r="N6044" s="5"/>
      </tp>
      <tp t="s">
        <v>회사채(일반)</v>
        <stp/>
        <stp>P</stp>
        <stp>0</stp>
        <stp>BND</stp>
        <stp>KR6055552E47</stp>
        <stp>인포맥스 중분류</stp>
        <stp>46311</stp>
        <stp/>
        <tr r="N5677" s="5"/>
      </tp>
      <tp t="s">
        <v>국채기타</v>
        <stp/>
        <stp>P</stp>
        <stp>0</stp>
        <stp>BND</stp>
        <stp>KR102701GG62</stp>
        <stp>인포맥스 중분류</stp>
        <stp>46311</stp>
        <stp/>
        <tr r="N63" s="5"/>
      </tp>
      <tp t="s">
        <v>국민주택채권</v>
        <stp/>
        <stp>P</stp>
        <stp>0</stp>
        <stp>BND</stp>
        <stp>KR101501DE61</stp>
        <stp>인포맥스 중분류</stp>
        <stp>46311</stp>
        <stp/>
        <tr r="N31" s="5"/>
      </tp>
      <tp t="s">
        <v>지방공기업</v>
        <stp/>
        <stp>P</stp>
        <stp>0</stp>
        <stp>BND</stp>
        <stp>KR353602GF47</stp>
        <stp>인포맥스 중분류</stp>
        <stp>46311</stp>
        <stp/>
        <tr r="N2355" s="5"/>
      </tp>
      <tp t="s">
        <v>지방공기업</v>
        <stp/>
        <stp>P</stp>
        <stp>0</stp>
        <stp>BND</stp>
        <stp>KR353603GF46</stp>
        <stp>인포맥스 중분류</stp>
        <stp>46311</stp>
        <stp/>
        <tr r="N2373" s="5"/>
      </tp>
      <tp t="s">
        <v>일반</v>
        <stp/>
        <stp>P</stp>
        <stp>0</stp>
        <stp>BND</stp>
        <stp>KR350104GA41</stp>
        <stp>인포맥스 중분류</stp>
        <stp>46311</stp>
        <stp/>
        <tr r="N1020" s="5"/>
      </tp>
      <tp t="s">
        <v>공사공단채 기타</v>
        <stp/>
        <stp>P</stp>
        <stp>0</stp>
        <stp>BND</stp>
        <stp>KR380701GG49</stp>
        <stp>인포맥스 중분류</stp>
        <stp>46311</stp>
        <stp/>
        <tr r="N3331" s="5"/>
      </tp>
      <tp t="s">
        <v>카드</v>
        <stp/>
        <stp>P</stp>
        <stp>0</stp>
        <stp>BND</stp>
        <stp>KR606590AE80</stp>
        <stp>인포맥스 중분류</stp>
        <stp>46311</stp>
        <stp/>
        <tr r="N6093" s="5"/>
      </tp>
      <tp t="s">
        <v>일반</v>
        <stp/>
        <stp>P</stp>
        <stp>0</stp>
        <stp>BND</stp>
        <stp>KR351605GF30</stp>
        <stp>인포맥스 중분류</stp>
        <stp>46316</stp>
        <stp/>
        <tr r="N216" s="1"/>
      </tp>
      <tp t="s">
        <v>회사채(일반)</v>
        <stp/>
        <stp>P</stp>
        <stp>0</stp>
        <stp>BND</stp>
        <stp>KR6006041F14</stp>
        <stp>인포맥스 중분류</stp>
        <stp>46311</stp>
        <stp/>
        <tr r="N4091" s="5"/>
      </tp>
      <tp t="s">
        <v>은행채</v>
        <stp/>
        <stp>P</stp>
        <stp>0</stp>
        <stp>BND</stp>
        <stp>KR6006221F32</stp>
        <stp>인포맥스 중분류</stp>
        <stp>46311</stp>
        <stp/>
        <tr r="N4096" s="5"/>
      </tp>
      <tp t="s">
        <v>지역개발채권</v>
        <stp/>
        <stp>P</stp>
        <stp>0</stp>
        <stp>BND</stp>
        <stp>KR2044022D22</stp>
        <stp>인포맥스 중분류</stp>
        <stp>46316</stp>
        <stp/>
        <tr r="N65" s="1"/>
      </tp>
      <tp t="s">
        <v>일반</v>
        <stp/>
        <stp>P</stp>
        <stp>0</stp>
        <stp>BND</stp>
        <stp>KR354411GD55</stp>
        <stp>인포맥스 중분류</stp>
        <stp>46311</stp>
        <stp/>
        <tr r="N2533" s="5"/>
      </tp>
      <tp t="s">
        <v>국고채권</v>
        <stp/>
        <stp>P</stp>
        <stp>0</stp>
        <stp>BND</stp>
        <stp>KR103502GE63</stp>
        <stp>인포맥스 중분류</stp>
        <stp>46311</stp>
        <stp/>
        <tr r="N120" s="5"/>
      </tp>
      <tp t="s">
        <v>국고채권</v>
        <stp/>
        <stp>P</stp>
        <stp>0</stp>
        <stp>BND</stp>
        <stp>KR103503GE62</stp>
        <stp>인포맥스 중분류</stp>
        <stp>46311</stp>
        <stp/>
        <tr r="N138" s="5"/>
      </tp>
      <tp t="s">
        <v>회사채(일반)</v>
        <stp/>
        <stp>P</stp>
        <stp>0</stp>
        <stp>BND</stp>
        <stp>KR6037562G58</stp>
        <stp>인포맥스 중분류</stp>
        <stp>46311</stp>
        <stp/>
        <tr r="N5553" s="5"/>
      </tp>
      <tp t="s">
        <v>일반</v>
        <stp/>
        <stp>P</stp>
        <stp>0</stp>
        <stp>BND</stp>
        <stp>KR352502GE58</stp>
        <stp>인포맥스 중분류</stp>
        <stp>46311</stp>
        <stp/>
        <tr r="N2103" s="5"/>
      </tp>
      <tp t="s">
        <v>일반</v>
        <stp/>
        <stp>P</stp>
        <stp>0</stp>
        <stp>BND</stp>
        <stp>KR351602GF58</stp>
        <stp>인포맥스 중분류</stp>
        <stp>46311</stp>
        <stp/>
        <tr r="N1866" s="5"/>
      </tp>
      <tp t="s">
        <v>일반</v>
        <stp/>
        <stp>P</stp>
        <stp>0</stp>
        <stp>BND</stp>
        <stp>KR354410GD49</stp>
        <stp>인포맥스 중분류</stp>
        <stp>46311</stp>
        <stp/>
        <tr r="N2525" s="5"/>
      </tp>
      <tp t="s">
        <v>일반</v>
        <stp/>
        <stp>P</stp>
        <stp>0</stp>
        <stp>BND</stp>
        <stp>KR350101GA28</stp>
        <stp>인포맥스 중분류</stp>
        <stp>46316</stp>
        <stp/>
        <tr r="N375" s="1"/>
      </tp>
      <tp t="s">
        <v>회사채(일반)</v>
        <stp/>
        <stp>P</stp>
        <stp>0</stp>
        <stp>BND</stp>
        <stp>KR6361862A89</stp>
        <stp>인포맥스 중분류</stp>
        <stp>46311</stp>
        <stp/>
        <tr r="N7189" s="5"/>
      </tp>
      <tp t="s">
        <v>기타금융채</v>
        <stp/>
        <stp>P</stp>
        <stp>0</stp>
        <stp>BND</stp>
        <stp>KR6176941F99</stp>
        <stp>인포맥스 중분류</stp>
        <stp>46311</stp>
        <stp/>
        <tr r="N6977" s="5"/>
      </tp>
      <tp t="s">
        <v>회사채(일반)</v>
        <stp/>
        <stp>P</stp>
        <stp>0</stp>
        <stp>BND</stp>
        <stp>KR6086791F75</stp>
        <stp>인포맥스 중분류</stp>
        <stp>46311</stp>
        <stp/>
        <tr r="N6347" s="5"/>
      </tp>
      <tp t="s">
        <v>기타금융채</v>
        <stp/>
        <stp>P</stp>
        <stp>0</stp>
        <stp>BND</stp>
        <stp>KR6097241G28</stp>
        <stp>인포맥스 중분류</stp>
        <stp>46311</stp>
        <stp/>
        <tr r="N6444" s="5"/>
      </tp>
      <tp t="s">
        <v>일반</v>
        <stp/>
        <stp>P</stp>
        <stp>0</stp>
        <stp>BND</stp>
        <stp>KR352501GE59</stp>
        <stp>인포맥스 중분류</stp>
        <stp>46311</stp>
        <stp/>
        <tr r="N2072" s="5"/>
      </tp>
      <tp t="s">
        <v>지방공기업</v>
        <stp/>
        <stp>P</stp>
        <stp>0</stp>
        <stp>BND</stp>
        <stp>KR350201GB59</stp>
        <stp>인포맥스 중분류</stp>
        <stp>46311</stp>
        <stp/>
        <tr r="N1256" s="5"/>
      </tp>
      <tp t="s">
        <v>일반</v>
        <stp/>
        <stp>P</stp>
        <stp>0</stp>
        <stp>BND</stp>
        <stp>KR350701GG59</stp>
        <stp>인포맥스 중분류</stp>
        <stp>46311</stp>
        <stp/>
        <tr r="N1359" s="5"/>
      </tp>
      <tp t="s">
        <v>일반</v>
        <stp/>
        <stp>P</stp>
        <stp>0</stp>
        <stp>BND</stp>
        <stp>KR351601GF59</stp>
        <stp>인포맥스 중분류</stp>
        <stp>46311</stp>
        <stp/>
        <tr r="N1822" s="5"/>
      </tp>
      <tp t="s">
        <v>기타금융채</v>
        <stp/>
        <stp>P</stp>
        <stp>0</stp>
        <stp>BND</stp>
        <stp>KR6176942F98</stp>
        <stp>인포맥스 중분류</stp>
        <stp>46311</stp>
        <stp/>
        <tr r="N6988" s="5"/>
      </tp>
      <tp t="s">
        <v>회사채(일반)</v>
        <stp/>
        <stp>P</stp>
        <stp>0</stp>
        <stp>BND</stp>
        <stp>KR6086792F74</stp>
        <stp>인포맥스 중분류</stp>
        <stp>46311</stp>
        <stp/>
        <tr r="N6363" s="5"/>
      </tp>
      <tp t="s">
        <v>카드</v>
        <stp/>
        <stp>P</stp>
        <stp>0</stp>
        <stp>BND</stp>
        <stp>KR6205492E41</stp>
        <stp>인포맥스 중분류</stp>
        <stp>46311</stp>
        <stp/>
        <tr r="N7046" s="5"/>
      </tp>
      <tp t="s">
        <v>지역개발채권</v>
        <stp/>
        <stp>P</stp>
        <stp>0</stp>
        <stp>BND</stp>
        <stp>KR2044022D48</stp>
        <stp>인포맥스 중분류</stp>
        <stp>46311</stp>
        <stp/>
        <tr r="N291" s="5"/>
      </tp>
      <tp t="s">
        <v>회사채(일반)</v>
        <stp/>
        <stp>P</stp>
        <stp>0</stp>
        <stp>BND</stp>
        <stp>KR6086282F22</stp>
        <stp>인포맥스 중분류</stp>
        <stp>46311</stp>
        <stp/>
        <tr r="N6343" s="5"/>
      </tp>
      <tp t="s">
        <v>회사채(일반)</v>
        <stp/>
        <stp>P</stp>
        <stp>0</stp>
        <stp>BND</stp>
        <stp>KR6086281F23</stp>
        <stp>인포맥스 중분류</stp>
        <stp>46311</stp>
        <stp/>
        <tr r="N6341" s="5"/>
      </tp>
      <tp t="s">
        <v>국민주택채권</v>
        <stp/>
        <stp>P</stp>
        <stp>0</stp>
        <stp>BND</stp>
        <stp>KR101501DE79</stp>
        <stp>인포맥스 중분류</stp>
        <stp>46311</stp>
        <stp/>
        <tr r="N32" s="5"/>
      </tp>
      <tp t="s">
        <v>카드</v>
        <stp/>
        <stp>P</stp>
        <stp>0</stp>
        <stp>BND</stp>
        <stp>KR6065905E99</stp>
        <stp>인포맥스 중분류</stp>
        <stp>46311</stp>
        <stp/>
        <tr r="N6057" s="5"/>
      </tp>
      <tp t="s">
        <v>지방공기업</v>
        <stp/>
        <stp>P</stp>
        <stp>0</stp>
        <stp>BND</stp>
        <stp>KR353602GF21</stp>
        <stp>인포맥스 중분류</stp>
        <stp>46316</stp>
        <stp/>
        <tr r="N195" s="1"/>
      </tp>
      <tp t="s">
        <v>기타금융채</v>
        <stp/>
        <stp>P</stp>
        <stp>0</stp>
        <stp>BND</stp>
        <stp>KR6176947F93</stp>
        <stp>인포맥스 중분류</stp>
        <stp>46311</stp>
        <stp/>
        <tr r="N7004" s="5"/>
      </tp>
      <tp t="s">
        <v>도시철도채권</v>
        <stp/>
        <stp>P</stp>
        <stp>0</stp>
        <stp>BND</stp>
        <stp>KR2001274A61</stp>
        <stp>인포맥스 중분류</stp>
        <stp>46311</stp>
        <stp/>
        <tr r="N227" s="5"/>
      </tp>
      <tp t="s">
        <v>회사채(일반)</v>
        <stp/>
        <stp>P</stp>
        <stp>0</stp>
        <stp>BND</stp>
        <stp>KR6063322C34</stp>
        <stp>인포맥스 중분류</stp>
        <stp>46311</stp>
        <stp/>
        <tr r="N5813" s="5"/>
      </tp>
      <tp t="s">
        <v>일반</v>
        <stp/>
        <stp>P</stp>
        <stp>0</stp>
        <stp>BND</stp>
        <stp>KR354601GF53</stp>
        <stp>인포맥스 중분류</stp>
        <stp>46311</stp>
        <stp/>
        <tr r="N2654" s="5"/>
      </tp>
      <tp t="s">
        <v>일반</v>
        <stp/>
        <stp>P</stp>
        <stp>0</stp>
        <stp>BND</stp>
        <stp>KR352301GC53</stp>
        <stp>인포맥스 중분류</stp>
        <stp>46311</stp>
        <stp/>
        <tr r="N2027" s="5"/>
      </tp>
      <tp t="s">
        <v>일반</v>
        <stp/>
        <stp>P</stp>
        <stp>0</stp>
        <stp>BND</stp>
        <stp>KR351604GF56</stp>
        <stp>인포맥스 중분류</stp>
        <stp>46311</stp>
        <stp/>
        <tr r="N1925" s="5"/>
      </tp>
      <tp t="s">
        <v>회사채(일반)</v>
        <stp/>
        <stp>P</stp>
        <stp>0</stp>
        <stp>BND</stp>
        <stp>KR6004173D60</stp>
        <stp>인포맥스 중분류</stp>
        <stp>46316</stp>
        <stp/>
        <tr r="N88" s="1"/>
      </tp>
      <tp t="s">
        <v>회사채(일반)</v>
        <stp/>
        <stp>P</stp>
        <stp>0</stp>
        <stp>BND</stp>
        <stp>KR6063321C35</stp>
        <stp>인포맥스 중분류</stp>
        <stp>46311</stp>
        <stp/>
        <tr r="N5779" s="5"/>
      </tp>
      <tp t="s">
        <v>일반</v>
        <stp/>
        <stp>P</stp>
        <stp>0</stp>
        <stp>BND</stp>
        <stp>KR356104GA55</stp>
        <stp>인포맥스 중분류</stp>
        <stp>46311</stp>
        <stp/>
        <tr r="N3120" s="5"/>
      </tp>
      <tp t="s">
        <v>일반</v>
        <stp/>
        <stp>P</stp>
        <stp>0</stp>
        <stp>BND</stp>
        <stp>KR354425GD75</stp>
        <stp>인포맥스 중분류</stp>
        <stp>46311</stp>
        <stp/>
        <tr r="N2598" s="5"/>
      </tp>
      <tp t="s">
        <v>기타금융채</v>
        <stp/>
        <stp>P</stp>
        <stp>0</stp>
        <stp>BND</stp>
        <stp>KR609592DE97</stp>
        <stp>인포맥스 중분류</stp>
        <stp>46311</stp>
        <stp/>
        <tr r="N6432" s="5"/>
      </tp>
      <tp t="s">
        <v>일반</v>
        <stp/>
        <stp>P</stp>
        <stp>0</stp>
        <stp>BND</stp>
        <stp>KR357102GA55</stp>
        <stp>인포맥스 중분류</stp>
        <stp>46311</stp>
        <stp/>
        <tr r="N3285" s="5"/>
      </tp>
      <tp t="s">
        <v>지역개발채권</v>
        <stp/>
        <stp>P</stp>
        <stp>0</stp>
        <stp>BND</stp>
        <stp>KR2044022D30</stp>
        <stp>인포맥스 중분류</stp>
        <stp>46316</stp>
        <stp/>
        <tr r="N343" s="1"/>
      </tp>
      <tp t="s">
        <v>일반</v>
        <stp/>
        <stp>P</stp>
        <stp>0</stp>
        <stp>BND</stp>
        <stp>KR352702GG54</stp>
        <stp>인포맥스 중분류</stp>
        <stp>46311</stp>
        <stp/>
        <tr r="N2277" s="5"/>
      </tp>
      <tp t="s">
        <v>카드</v>
        <stp/>
        <stp>P</stp>
        <stp>0</stp>
        <stp>BND</stp>
        <stp>KR6205495E48</stp>
        <stp>인포맥스 중분류</stp>
        <stp>46311</stp>
        <stp/>
        <tr r="N7079" s="5"/>
      </tp>
      <tp t="s">
        <v>일반</v>
        <stp/>
        <stp>P</stp>
        <stp>0</stp>
        <stp>BND</stp>
        <stp>KR356102GA57</stp>
        <stp>인포맥스 중분류</stp>
        <stp>46311</stp>
        <stp/>
        <tr r="N3010" s="5"/>
      </tp>
      <tp t="s">
        <v>카드</v>
        <stp/>
        <stp>P</stp>
        <stp>0</stp>
        <stp>BND</stp>
        <stp>KR6065904E90</stp>
        <stp>인포맥스 중분류</stp>
        <stp>46311</stp>
        <stp/>
        <tr r="N6045" s="5"/>
      </tp>
      <tp t="s">
        <v>회사채(일반)</v>
        <stp/>
        <stp>P</stp>
        <stp>0</stp>
        <stp>BND</stp>
        <stp>KR6055551E55</stp>
        <stp>인포맥스 중분류</stp>
        <stp>46311</stp>
        <stp/>
        <tr r="N5635" s="5"/>
      </tp>
      <tp t="s">
        <v>국채기타</v>
        <stp/>
        <stp>P</stp>
        <stp>0</stp>
        <stp>BND</stp>
        <stp>KR102701GG70</stp>
        <stp>인포맥스 중분류</stp>
        <stp>46311</stp>
        <stp/>
        <tr r="N64" s="5"/>
      </tp>
      <tp t="s">
        <v>일반</v>
        <stp/>
        <stp>P</stp>
        <stp>0</stp>
        <stp>BND</stp>
        <stp>KR352701GG55</stp>
        <stp>인포맥스 중분류</stp>
        <stp>46311</stp>
        <stp/>
        <tr r="N2226" s="5"/>
      </tp>
      <tp t="s">
        <v>지방공기업</v>
        <stp/>
        <stp>P</stp>
        <stp>0</stp>
        <stp>BND</stp>
        <stp>KR353601GF55</stp>
        <stp>인포맥스 중분류</stp>
        <stp>46311</stp>
        <stp/>
        <tr r="N2333" s="5"/>
      </tp>
      <tp t="s">
        <v>일반</v>
        <stp/>
        <stp>P</stp>
        <stp>0</stp>
        <stp>BND</stp>
        <stp>KR351603GF57</stp>
        <stp>인포맥스 중분류</stp>
        <stp>46311</stp>
        <stp/>
        <tr r="N1896" s="5"/>
      </tp>
      <tp t="s">
        <v>기타금융채</v>
        <stp/>
        <stp>P</stp>
        <stp>0</stp>
        <stp>BND</stp>
        <stp>KR6176946F94</stp>
        <stp>인포맥스 중분류</stp>
        <stp>46311</stp>
        <stp/>
        <tr r="N7002" s="5"/>
      </tp>
      <tp t="s">
        <v>회사채(일반)</v>
        <stp/>
        <stp>P</stp>
        <stp>0</stp>
        <stp>BND</stp>
        <stp>KR6055552E54</stp>
        <stp>인포맥스 중분류</stp>
        <stp>46311</stp>
        <stp/>
        <tr r="N5678" s="5"/>
      </tp>
      <tp t="s">
        <v>회사채(일반)</v>
        <stp/>
        <stp>P</stp>
        <stp>0</stp>
        <stp>BND</stp>
        <stp>KR6166261F19</stp>
        <stp>인포맥스 중분류</stp>
        <stp>46311</stp>
        <stp/>
        <tr r="N6854" s="5"/>
      </tp>
      <tp t="s">
        <v>회사채(일반)</v>
        <stp/>
        <stp>P</stp>
        <stp>0</stp>
        <stp>BND</stp>
        <stp>KR6166262F18</stp>
        <stp>인포맥스 중분류</stp>
        <stp>46311</stp>
        <stp/>
        <tr r="N6872" s="5"/>
      </tp>
      <tp t="s">
        <v>일반</v>
        <stp/>
        <stp>P</stp>
        <stp>0</stp>
        <stp>BND</stp>
        <stp>KR357401GD68</stp>
        <stp>인포맥스 중분류</stp>
        <stp>46311</stp>
        <stp/>
        <tr r="N3293" s="5"/>
      </tp>
      <tp t="s">
        <v>카드</v>
        <stp/>
        <stp>P</stp>
        <stp>0</stp>
        <stp>BND</stp>
        <stp>KR6205499E77</stp>
        <stp>인포맥스 중분류</stp>
        <stp>46311</stp>
        <stp/>
        <tr r="N7101" s="5"/>
      </tp>
      <tp t="s">
        <v>기타금융채</v>
        <stp/>
        <stp>P</stp>
        <stp>0</stp>
        <stp>BND</stp>
        <stp>KR6097243G18</stp>
        <stp>인포맥스 중분류</stp>
        <stp>46311</stp>
        <stp/>
        <tr r="N6455" s="5"/>
      </tp>
      <tp t="s">
        <v>공사공단채 기타</v>
        <stp/>
        <stp>P</stp>
        <stp>0</stp>
        <stp>BND</stp>
        <stp>KR380701GG64</stp>
        <stp>인포맥스 중분류</stp>
        <stp>46311</stp>
        <stp/>
        <tr r="N3332" s="5"/>
      </tp>
      <tp t="s">
        <v>회사채(일반)</v>
        <stp/>
        <stp>P</stp>
        <stp>0</stp>
        <stp>BND</stp>
        <stp>KR6101183A24</stp>
        <stp>인포맥스 중분류</stp>
        <stp>46311</stp>
        <stp/>
        <tr r="N6530" s="5"/>
      </tp>
      <tp t="s">
        <v>기타금융채</v>
        <stp/>
        <stp>P</stp>
        <stp>0</stp>
        <stp>BND</stp>
        <stp>KR6097242G19</stp>
        <stp>인포맥스 중분류</stp>
        <stp>46311</stp>
        <stp/>
        <tr r="N6450" s="5"/>
      </tp>
      <tp t="s">
        <v>카드</v>
        <stp/>
        <stp>P</stp>
        <stp>0</stp>
        <stp>BND</stp>
        <stp>KR6205496E70</stp>
        <stp>인포맥스 중분류</stp>
        <stp>46311</stp>
        <stp/>
        <tr r="N7088" s="5"/>
      </tp>
      <tp t="s">
        <v>공사공단채 기타</v>
        <stp/>
        <stp>P</stp>
        <stp>0</stp>
        <stp>BND</stp>
        <stp>KR380702GG63</stp>
        <stp>인포맥스 중분류</stp>
        <stp>46311</stp>
        <stp/>
        <tr r="N3339" s="5"/>
      </tp>
      <tp t="s">
        <v>공사공단채 기타</v>
        <stp/>
        <stp>P</stp>
        <stp>0</stp>
        <stp>BND</stp>
        <stp>KR380703GG62</stp>
        <stp>인포맥스 중분류</stp>
        <stp>46311</stp>
        <stp/>
        <tr r="N3340" s="5"/>
      </tp>
      <tp t="s">
        <v>국채기타</v>
        <stp/>
        <stp>P</stp>
        <stp>0</stp>
        <stp>BND</stp>
        <stp>KR102701GG47</stp>
        <stp>인포맥스 중분류</stp>
        <stp>46311</stp>
        <stp/>
        <tr r="N61" s="5"/>
      </tp>
      <tp t="s">
        <v>일반</v>
        <stp/>
        <stp>P</stp>
        <stp>0</stp>
        <stp>BND</stp>
        <stp>KR350104GA17</stp>
        <stp>인포맥스 중분류</stp>
        <stp>46316</stp>
        <stp/>
        <tr r="N310" s="1"/>
      </tp>
      <tp t="s">
        <v>공모지방채</v>
        <stp/>
        <stp>P</stp>
        <stp>0</stp>
        <stp>BND</stp>
        <stp>KR2001011A77</stp>
        <stp>인포맥스 중분류</stp>
        <stp>46311</stp>
        <stp/>
        <tr r="N154" s="5"/>
      </tp>
      <tp t="s">
        <v>국민주택채권</v>
        <stp/>
        <stp>P</stp>
        <stp>0</stp>
        <stp>BND</stp>
        <stp>KR101501DE46</stp>
        <stp>인포맥스 중분류</stp>
        <stp>46311</stp>
        <stp/>
        <tr r="N29" s="5"/>
      </tp>
      <tp t="s">
        <v>일반</v>
        <stp/>
        <stp>P</stp>
        <stp>0</stp>
        <stp>BND</stp>
        <stp>KR352203GB61</stp>
        <stp>인포맥스 중분류</stp>
        <stp>46311</stp>
        <stp/>
        <tr r="N2019" s="5"/>
      </tp>
      <tp t="s">
        <v>일반</v>
        <stp/>
        <stp>P</stp>
        <stp>0</stp>
        <stp>BND</stp>
        <stp>KR352701GG63</stp>
        <stp>인포맥스 중분류</stp>
        <stp>46311</stp>
        <stp/>
        <tr r="N2227" s="5"/>
      </tp>
      <tp t="s">
        <v>일반</v>
        <stp/>
        <stp>P</stp>
        <stp>0</stp>
        <stp>BND</stp>
        <stp>KR352703GG61</stp>
        <stp>인포맥스 중분류</stp>
        <stp>46311</stp>
        <stp/>
        <tr r="N2298" s="5"/>
      </tp>
      <tp t="s">
        <v>지방공기업</v>
        <stp/>
        <stp>P</stp>
        <stp>0</stp>
        <stp>BND</stp>
        <stp>KR353601GF63</stp>
        <stp>인포맥스 중분류</stp>
        <stp>46311</stp>
        <stp/>
        <tr r="N2334" s="5"/>
      </tp>
      <tp t="s">
        <v>회사채(일반)</v>
        <stp/>
        <stp>P</stp>
        <stp>0</stp>
        <stp>BND</stp>
        <stp>KR6096773F43</stp>
        <stp>인포맥스 중분류</stp>
        <stp>46311</stp>
        <stp/>
        <tr r="N6440" s="5"/>
      </tp>
      <tp t="s">
        <v>일반</v>
        <stp/>
        <stp>P</stp>
        <stp>0</stp>
        <stp>BND</stp>
        <stp>KR352504GE64</stp>
        <stp>인포맥스 중분류</stp>
        <stp>46311</stp>
        <stp/>
        <tr r="N2149" s="5"/>
      </tp>
      <tp t="s">
        <v>일반</v>
        <stp/>
        <stp>P</stp>
        <stp>0</stp>
        <stp>BND</stp>
        <stp>KR352702GG62</stp>
        <stp>인포맥스 중분류</stp>
        <stp>46311</stp>
        <stp/>
        <tr r="N2278" s="5"/>
      </tp>
      <tp t="s">
        <v>지방공기업</v>
        <stp/>
        <stp>P</stp>
        <stp>0</stp>
        <stp>BND</stp>
        <stp>KR353602GF62</stp>
        <stp>인포맥스 중분류</stp>
        <stp>46311</stp>
        <stp/>
        <tr r="N2356" s="5"/>
      </tp>
      <tp t="s">
        <v>일반</v>
        <stp/>
        <stp>P</stp>
        <stp>0</stp>
        <stp>BND</stp>
        <stp>KR351604GF64</stp>
        <stp>인포맥스 중분류</stp>
        <stp>46311</stp>
        <stp/>
        <tr r="N1926" s="5"/>
      </tp>
      <tp t="s">
        <v>회사채(일반)</v>
        <stp/>
        <stp>P</stp>
        <stp>0</stp>
        <stp>BND</stp>
        <stp>KR6316143F22</stp>
        <stp>인포맥스 중분류</stp>
        <stp>46311</stp>
        <stp/>
        <tr r="N7171" s="5"/>
      </tp>
      <tp t="s">
        <v>일반</v>
        <stp/>
        <stp>P</stp>
        <stp>0</stp>
        <stp>BND</stp>
        <stp>KR356102GA65</stp>
        <stp>인포맥스 중분류</stp>
        <stp>46311</stp>
        <stp/>
        <tr r="N3011" s="5"/>
      </tp>
      <tp t="s">
        <v>일반</v>
        <stp/>
        <stp>P</stp>
        <stp>0</stp>
        <stp>BND</stp>
        <stp>KR356103GA64</stp>
        <stp>인포맥스 중분류</stp>
        <stp>46311</stp>
        <stp/>
        <tr r="N3068" s="5"/>
      </tp>
      <tp t="s">
        <v>국고채권</v>
        <stp/>
        <stp>P</stp>
        <stp>0</stp>
        <stp>BND</stp>
        <stp>KR103502GE30</stp>
        <stp>인포맥스 중분류</stp>
        <stp>46316</stp>
        <stp/>
        <tr r="N13" s="1"/>
        <tr r="AP24" s="1"/>
        <tr r="CF17" s="1"/>
        <tr r="DV163" s="1"/>
        <tr r="AB12" s="1"/>
      </tp>
      <tp t="s">
        <v>회사채(일반)</v>
        <stp/>
        <stp>P</stp>
        <stp>0</stp>
        <stp>BND</stp>
        <stp>KR6096771F45</stp>
        <stp>인포맥스 중분류</stp>
        <stp>46311</stp>
        <stp/>
        <tr r="N6434" s="5"/>
      </tp>
      <tp t="s">
        <v>지방공기업</v>
        <stp/>
        <stp>P</stp>
        <stp>0</stp>
        <stp>BND</stp>
        <stp>KR350201GB67</stp>
        <stp>인포맥스 중분류</stp>
        <stp>46311</stp>
        <stp/>
        <tr r="N1257" s="5"/>
      </tp>
      <tp t="s">
        <v>일반</v>
        <stp/>
        <stp>P</stp>
        <stp>0</stp>
        <stp>BND</stp>
        <stp>KR350701GG67</stp>
        <stp>인포맥스 중분류</stp>
        <stp>46311</stp>
        <stp/>
        <tr r="N1360" s="5"/>
      </tp>
      <tp t="s">
        <v>일반</v>
        <stp/>
        <stp>P</stp>
        <stp>0</stp>
        <stp>BND</stp>
        <stp>KR350703GG65</stp>
        <stp>인포맥스 중분류</stp>
        <stp>46311</stp>
        <stp/>
        <tr r="N1483" s="5"/>
      </tp>
      <tp t="s">
        <v>일반</v>
        <stp/>
        <stp>P</stp>
        <stp>0</stp>
        <stp>BND</stp>
        <stp>KR351601GF67</stp>
        <stp>인포맥스 중분류</stp>
        <stp>46311</stp>
        <stp/>
        <tr r="N1823" s="5"/>
      </tp>
      <tp t="s">
        <v>일반</v>
        <stp/>
        <stp>P</stp>
        <stp>0</stp>
        <stp>BND</stp>
        <stp>KR351603GF65</stp>
        <stp>인포맥스 중분류</stp>
        <stp>46311</stp>
        <stp/>
        <tr r="N1897" s="5"/>
      </tp>
      <tp t="s">
        <v>지역개발채권</v>
        <stp/>
        <stp>P</stp>
        <stp>0</stp>
        <stp>BND</stp>
        <stp>KR2044022D71</stp>
        <stp>인포맥스 중분류</stp>
        <stp>46311</stp>
        <stp/>
        <tr r="N294" s="5"/>
      </tp>
      <tp t="s">
        <v>회사채(일반)</v>
        <stp/>
        <stp>P</stp>
        <stp>0</stp>
        <stp>BND</stp>
        <stp>KR6096772F44</stp>
        <stp>인포맥스 중분류</stp>
        <stp>46311</stp>
        <stp/>
        <tr r="N6437" s="5"/>
      </tp>
      <tp t="s">
        <v>기타금융채</v>
        <stp/>
        <stp>P</stp>
        <stp>0</stp>
        <stp>BND</stp>
        <stp>KR6097244G17</stp>
        <stp>인포맥스 중분류</stp>
        <stp>46311</stp>
        <stp/>
        <tr r="N6468" s="5"/>
      </tp>
      <tp t="s">
        <v>일반</v>
        <stp/>
        <stp>P</stp>
        <stp>0</stp>
        <stp>BND</stp>
        <stp>KR357101GA64</stp>
        <stp>인포맥스 중분류</stp>
        <stp>46311</stp>
        <stp/>
        <tr r="N3281" s="5"/>
      </tp>
      <tp t="s">
        <v>국고채권</v>
        <stp/>
        <stp>P</stp>
        <stp>0</stp>
        <stp>BND</stp>
        <stp>KR103501GE31</stp>
        <stp>인포맥스 중분류</stp>
        <stp>46316</stp>
        <stp/>
        <tr r="N338" s="1"/>
        <tr r="CF260" s="1"/>
        <tr r="DV297" s="1"/>
      </tp>
      <tp t="s">
        <v>공모지방채</v>
        <stp/>
        <stp>P</stp>
        <stp>0</stp>
        <stp>BND</stp>
        <stp>KR2006011F71</stp>
        <stp>인포맥스 중분류</stp>
        <stp>46311</stp>
        <stp/>
        <tr r="N255" s="5"/>
      </tp>
      <tp t="s">
        <v>도시철도채권</v>
        <stp/>
        <stp>P</stp>
        <stp>0</stp>
        <stp>BND</stp>
        <stp>KR2001294A59</stp>
        <stp>인포맥스 중분류</stp>
        <stp>46311</stp>
        <stp/>
        <tr r="N235" s="5"/>
      </tp>
      <tp t="s">
        <v>일반</v>
        <stp/>
        <stp>P</stp>
        <stp>0</stp>
        <stp>BND</stp>
        <stp>KR352502GE66</stp>
        <stp>인포맥스 중분류</stp>
        <stp>46311</stp>
        <stp/>
        <tr r="N2104" s="5"/>
      </tp>
      <tp t="s">
        <v>일반</v>
        <stp/>
        <stp>P</stp>
        <stp>0</stp>
        <stp>BND</stp>
        <stp>KR352704GG60</stp>
        <stp>인포맥스 중분류</stp>
        <stp>46311</stp>
        <stp/>
        <tr r="N2303" s="5"/>
      </tp>
      <tp t="s">
        <v>일반</v>
        <stp/>
        <stp>P</stp>
        <stp>0</stp>
        <stp>BND</stp>
        <stp>KR350702GG66</stp>
        <stp>인포맥스 중분류</stp>
        <stp>46311</stp>
        <stp/>
        <tr r="N1432" s="5"/>
      </tp>
      <tp t="s">
        <v>일반</v>
        <stp/>
        <stp>P</stp>
        <stp>0</stp>
        <stp>BND</stp>
        <stp>KR351602GF66</stp>
        <stp>인포맥스 중분류</stp>
        <stp>46311</stp>
        <stp/>
        <tr r="N1867" s="5"/>
      </tp>
      <tp t="s">
        <v>기타금융채</v>
        <stp/>
        <stp>P</stp>
        <stp>0</stp>
        <stp>BND</stp>
        <stp>KR6097246G15</stp>
        <stp>인포맥스 중분류</stp>
        <stp>46311</stp>
        <stp/>
        <tr r="N6481" s="5"/>
      </tp>
      <tp t="s">
        <v>도시철도채권</v>
        <stp/>
        <stp>P</stp>
        <stp>0</stp>
        <stp>BND</stp>
        <stp>KR2001264A48</stp>
        <stp>인포맥스 중분류</stp>
        <stp>46311</stp>
        <stp/>
        <tr r="N226" s="5"/>
      </tp>
      <tp t="s">
        <v>지방공기업</v>
        <stp/>
        <stp>P</stp>
        <stp>0</stp>
        <stp>BND</stp>
        <stp>KR353603GF79</stp>
        <stp>인포맥스 중분류</stp>
        <stp>46311</stp>
        <stp/>
        <tr r="N2374" s="5"/>
      </tp>
      <tp t="s">
        <v>카드</v>
        <stp/>
        <stp>P</stp>
        <stp>0</stp>
        <stp>BND</stp>
        <stp>KR6205494E64</stp>
        <stp>인포맥스 중분류</stp>
        <stp>46311</stp>
        <stp/>
        <tr r="N7070" s="5"/>
      </tp>
      <tp t="s">
        <v>회사채(일반)</v>
        <stp/>
        <stp>P</stp>
        <stp>0</stp>
        <stp>BND</stp>
        <stp>KR6086792F25</stp>
        <stp>인포맥스 중분류</stp>
        <stp>46316</stp>
        <stp/>
        <tr r="DV270" s="1"/>
        <tr r="N267" s="1"/>
      </tp>
      <tp t="s">
        <v>은행채</v>
        <stp/>
        <stp>P</stp>
        <stp>0</stp>
        <stp>BND</stp>
        <stp>KR380604GF71</stp>
        <stp>인포맥스 중분류</stp>
        <stp>46311</stp>
        <stp/>
        <tr r="N3325" s="5"/>
      </tp>
      <tp t="s">
        <v>도시철도채권</v>
        <stp/>
        <stp>P</stp>
        <stp>0</stp>
        <stp>BND</stp>
        <stp>KR2001294A34</stp>
        <stp>인포맥스 중분류</stp>
        <stp>46316</stp>
        <stp/>
        <tr r="N376" s="1"/>
      </tp>
      <tp t="s">
        <v>회사채(일반)</v>
        <stp/>
        <stp>P</stp>
        <stp>0</stp>
        <stp>BND</stp>
        <stp>KR6086793F24</stp>
        <stp>인포맥스 중분류</stp>
        <stp>46316</stp>
        <stp/>
        <tr r="EX46" s="1"/>
      </tp>
      <tp t="s">
        <v>공사공단채 기타</v>
        <stp/>
        <stp>P</stp>
        <stp>0</stp>
        <stp>BND</stp>
        <stp>KR380701GG72</stp>
        <stp>인포맥스 중분류</stp>
        <stp>46311</stp>
        <stp/>
        <tr r="N3333" s="5"/>
      </tp>
      <tp t="s">
        <v>기타금융채</v>
        <stp/>
        <stp>P</stp>
        <stp>0</stp>
        <stp>BND</stp>
        <stp>KR6046294F71</stp>
        <stp>인포맥스 중분류</stp>
        <stp>46316</stp>
        <stp/>
        <tr r="DH53" s="1"/>
      </tp>
      <tp t="s">
        <v>지방공기업</v>
        <stp/>
        <stp>P</stp>
        <stp>0</stp>
        <stp>BND</stp>
        <stp>KR353604GF78</stp>
        <stp>인포맥스 중분류</stp>
        <stp>46311</stp>
        <stp/>
        <tr r="N2385" s="5"/>
      </tp>
      <tp t="s">
        <v>회사채(일반)</v>
        <stp/>
        <stp>P</stp>
        <stp>0</stp>
        <stp>BND</stp>
        <stp>KR6035421E14</stp>
        <stp>인포맥스 중분류</stp>
        <stp>46316</stp>
        <stp/>
        <tr r="N77" s="1"/>
      </tp>
      <tp t="s">
        <v>일반</v>
        <stp/>
        <stp>P</stp>
        <stp>0</stp>
        <stp>BND</stp>
        <stp>KR352202GB70</stp>
        <stp>인포맥스 중분류</stp>
        <stp>46311</stp>
        <stp/>
        <tr r="N2007" s="5"/>
      </tp>
      <tp t="s">
        <v>지방공기업</v>
        <stp/>
        <stp>P</stp>
        <stp>0</stp>
        <stp>BND</stp>
        <stp>KR353602GF70</stp>
        <stp>인포맥스 중분류</stp>
        <stp>46311</stp>
        <stp/>
        <tr r="N2357" s="5"/>
      </tp>
      <tp t="s">
        <v>은행채</v>
        <stp/>
        <stp>P</stp>
        <stp>0</stp>
        <stp>BND</stp>
        <stp>KR380606GF79</stp>
        <stp>인포맥스 중분류</stp>
        <stp>46311</stp>
        <stp/>
        <tr r="N3327" s="5"/>
      </tp>
      <tp t="s">
        <v>공모지방채</v>
        <stp/>
        <stp>P</stp>
        <stp>0</stp>
        <stp>BND</stp>
        <stp>KR2005011E66</stp>
        <stp>인포맥스 중분류</stp>
        <stp>46311</stp>
        <stp/>
        <tr r="N242" s="5"/>
      </tp>
      <tp t="s">
        <v>기타금융채</v>
        <stp/>
        <stp>P</stp>
        <stp>0</stp>
        <stp>BND</stp>
        <stp>KR6097245G73</stp>
        <stp>인포맥스 중분류</stp>
        <stp>46316</stp>
        <stp/>
        <tr r="N72" s="1"/>
      </tp>
      <tp t="s">
        <v>일반</v>
        <stp/>
        <stp>P</stp>
        <stp>0</stp>
        <stp>BND</stp>
        <stp>KR356102GA73</stp>
        <stp>인포맥스 중분류</stp>
        <stp>46311</stp>
        <stp/>
        <tr r="N3012" s="5"/>
      </tp>
      <tp t="s">
        <v>기타금융채</v>
        <stp/>
        <stp>P</stp>
        <stp>0</stp>
        <stp>BND</stp>
        <stp>KR6097248G70</stp>
        <stp>인포맥스 중분류</stp>
        <stp>46316</stp>
        <stp/>
        <tr r="N71" s="1"/>
      </tp>
      <tp t="s">
        <v>회사채(일반)</v>
        <stp/>
        <stp>P</stp>
        <stp>0</stp>
        <stp>BND</stp>
        <stp>KR6055551E71</stp>
        <stp>인포맥스 중분류</stp>
        <stp>46311</stp>
        <stp/>
        <tr r="N5636" s="5"/>
      </tp>
      <tp t="s">
        <v>국채기타</v>
        <stp/>
        <stp>P</stp>
        <stp>0</stp>
        <stp>BND</stp>
        <stp>KR102701GG54</stp>
        <stp>인포맥스 중분류</stp>
        <stp>46311</stp>
        <stp/>
        <tr r="N62" s="5"/>
      </tp>
      <tp t="s">
        <v>일반</v>
        <stp/>
        <stp>P</stp>
        <stp>0</stp>
        <stp>BND</stp>
        <stp>KR352701GG71</stp>
        <stp>인포맥스 중분류</stp>
        <stp>46311</stp>
        <stp/>
        <tr r="N2228" s="5"/>
      </tp>
      <tp t="s">
        <v>지방공기업</v>
        <stp/>
        <stp>P</stp>
        <stp>0</stp>
        <stp>BND</stp>
        <stp>KR353601GF71</stp>
        <stp>인포맥스 중분류</stp>
        <stp>46311</stp>
        <stp/>
        <tr r="N2335" s="5"/>
      </tp>
      <tp t="s">
        <v>일반</v>
        <stp/>
        <stp>P</stp>
        <stp>0</stp>
        <stp>BND</stp>
        <stp>KR350703GG73</stp>
        <stp>인포맥스 중분류</stp>
        <stp>46311</stp>
        <stp/>
        <tr r="N1484" s="5"/>
      </tp>
      <tp t="s">
        <v>일반</v>
        <stp/>
        <stp>P</stp>
        <stp>0</stp>
        <stp>BND</stp>
        <stp>KR351603GF73</stp>
        <stp>인포맥스 중분류</stp>
        <stp>46311</stp>
        <stp/>
        <tr r="N1898" s="5"/>
      </tp>
      <tp t="s">
        <v>회사채(일반)</v>
        <stp/>
        <stp>P</stp>
        <stp>0</stp>
        <stp>BND</stp>
        <stp>KR6316141F32</stp>
        <stp>인포맥스 중분류</stp>
        <stp>46311</stp>
        <stp/>
        <tr r="N7156" s="5"/>
      </tp>
      <tp t="s">
        <v>회사채(일반)</v>
        <stp/>
        <stp>P</stp>
        <stp>0</stp>
        <stp>BND</stp>
        <stp>KR6055552E70</stp>
        <stp>인포맥스 중분류</stp>
        <stp>46311</stp>
        <stp/>
        <tr r="N5679" s="5"/>
      </tp>
      <tp t="s">
        <v>국민주택채권</v>
        <stp/>
        <stp>P</stp>
        <stp>0</stp>
        <stp>BND</stp>
        <stp>KR101501DE53</stp>
        <stp>인포맥스 중분류</stp>
        <stp>46311</stp>
        <stp/>
        <tr r="N30" s="5"/>
      </tp>
      <tp t="s">
        <v>회사채(일반)</v>
        <stp/>
        <stp>P</stp>
        <stp>0</stp>
        <stp>BND</stp>
        <stp>KR6016362F14</stp>
        <stp>인포맥스 중분류</stp>
        <stp>46311</stp>
        <stp/>
        <tr r="N4315" s="5"/>
      </tp>
      <tp t="s">
        <v>회사채(일반)</v>
        <stp/>
        <stp>P</stp>
        <stp>0</stp>
        <stp>BND</stp>
        <stp>KR6034734D51</stp>
        <stp>인포맥스 중분류</stp>
        <stp>46311</stp>
        <stp/>
        <tr r="N5537" s="5"/>
      </tp>
      <tp t="s">
        <v>일반</v>
        <stp/>
        <stp>P</stp>
        <stp>0</stp>
        <stp>BND</stp>
        <stp>KR352502GE74</stp>
        <stp>인포맥스 중분류</stp>
        <stp>46311</stp>
        <stp/>
        <tr r="N2105" s="5"/>
      </tp>
      <tp t="s">
        <v>은행채</v>
        <stp/>
        <stp>P</stp>
        <stp>0</stp>
        <stp>BND</stp>
        <stp>KR310503GE71</stp>
        <stp>인포맥스 중분류</stp>
        <stp>46311</stp>
        <stp/>
        <tr r="N714" s="5"/>
      </tp>
      <tp t="s">
        <v>일반</v>
        <stp/>
        <stp>P</stp>
        <stp>0</stp>
        <stp>BND</stp>
        <stp>KR350702GG74</stp>
        <stp>인포맥스 중분류</stp>
        <stp>46311</stp>
        <stp/>
        <tr r="N1433" s="5"/>
      </tp>
      <tp t="s">
        <v>일반</v>
        <stp/>
        <stp>P</stp>
        <stp>0</stp>
        <stp>BND</stp>
        <stp>KR350704GG72</stp>
        <stp>인포맥스 중분류</stp>
        <stp>46311</stp>
        <stp/>
        <tr r="N1516" s="5"/>
      </tp>
      <tp t="s">
        <v>일반</v>
        <stp/>
        <stp>P</stp>
        <stp>0</stp>
        <stp>BND</stp>
        <stp>KR351602GF74</stp>
        <stp>인포맥스 중분류</stp>
        <stp>46311</stp>
        <stp/>
        <tr r="N1868" s="5"/>
      </tp>
      <tp t="s">
        <v>일반</v>
        <stp/>
        <stp>P</stp>
        <stp>0</stp>
        <stp>BND</stp>
        <stp>KR351604GF72</stp>
        <stp>인포맥스 중분류</stp>
        <stp>46311</stp>
        <stp/>
        <tr r="N1927" s="5"/>
      </tp>
      <tp t="s">
        <v>회사채(일반)</v>
        <stp/>
        <stp>P</stp>
        <stp>0</stp>
        <stp>BND</stp>
        <stp>KR6016361F15</stp>
        <stp>인포맥스 중분류</stp>
        <stp>46311</stp>
        <stp/>
        <tr r="N4308" s="5"/>
      </tp>
      <tp t="s">
        <v>회사채(일반)</v>
        <stp/>
        <stp>P</stp>
        <stp>0</stp>
        <stp>BND</stp>
        <stp>KR6003672C44</stp>
        <stp>인포맥스 중분류</stp>
        <stp>46311</stp>
        <stp/>
        <tr r="N3853" s="5"/>
      </tp>
      <tp t="s">
        <v>회사채(일반)</v>
        <stp/>
        <stp>P</stp>
        <stp>0</stp>
        <stp>BND</stp>
        <stp>KR6071053A26</stp>
        <stp>인포맥스 중분류</stp>
        <stp>46311</stp>
        <stp/>
        <tr r="N6212" s="5"/>
      </tp>
      <tp t="s">
        <v>일반</v>
        <stp/>
        <stp>P</stp>
        <stp>0</stp>
        <stp>BND</stp>
        <stp>KR356101GA74</stp>
        <stp>인포맥스 중분류</stp>
        <stp>46311</stp>
        <stp/>
        <tr r="N2937" s="5"/>
      </tp>
      <tp t="s">
        <v>회사채(일반)</v>
        <stp/>
        <stp>P</stp>
        <stp>0</stp>
        <stp>BND</stp>
        <stp>KR6034732D53</stp>
        <stp>인포맥스 중분류</stp>
        <stp>46311</stp>
        <stp/>
        <tr r="N5504" s="5"/>
      </tp>
      <tp t="s">
        <v>회사채(일반)</v>
        <stp/>
        <stp>P</stp>
        <stp>0</stp>
        <stp>BND</stp>
        <stp>KR6375502E73</stp>
        <stp>인포맥스 중분류</stp>
        <stp>46311</stp>
        <stp/>
        <tr r="N7200" s="5"/>
      </tp>
      <tp t="s">
        <v>일반</v>
        <stp/>
        <stp>P</stp>
        <stp>0</stp>
        <stp>BND</stp>
        <stp>KR352501GE75</stp>
        <stp>인포맥스 중분류</stp>
        <stp>46311</stp>
        <stp/>
        <tr r="N2073" s="5"/>
      </tp>
      <tp t="s">
        <v>일반</v>
        <stp/>
        <stp>P</stp>
        <stp>0</stp>
        <stp>BND</stp>
        <stp>KR350701GG75</stp>
        <stp>인포맥스 중분류</stp>
        <stp>46311</stp>
        <stp/>
        <tr r="N1361" s="5"/>
      </tp>
      <tp t="s">
        <v>일반</v>
        <stp/>
        <stp>P</stp>
        <stp>0</stp>
        <stp>BND</stp>
        <stp>KR350705GG71</stp>
        <stp>인포맥스 중분류</stp>
        <stp>46311</stp>
        <stp/>
        <tr r="N1541" s="5"/>
      </tp>
      <tp t="s">
        <v>일반</v>
        <stp/>
        <stp>P</stp>
        <stp>0</stp>
        <stp>BND</stp>
        <stp>KR351601GF75</stp>
        <stp>인포맥스 중분류</stp>
        <stp>46311</stp>
        <stp/>
        <tr r="N1824" s="5"/>
      </tp>
      <tp t="s">
        <v>회사채(일반)</v>
        <stp/>
        <stp>P</stp>
        <stp>0</stp>
        <stp>BND</stp>
        <stp>KR6034733D52</stp>
        <stp>인포맥스 중분류</stp>
        <stp>46311</stp>
        <stp/>
        <tr r="N5530" s="5"/>
      </tp>
      <tp t="s">
        <v>회사채(일반)</v>
        <stp/>
        <stp>P</stp>
        <stp>0</stp>
        <stp>BND</stp>
        <stp>KR6004053D24</stp>
        <stp>인포맥스 중분류</stp>
        <stp>46311</stp>
        <stp/>
        <tr r="N3891" s="5"/>
      </tp>
      <tp t="s">
        <v>지역개발채권</v>
        <stp/>
        <stp>P</stp>
        <stp>0</stp>
        <stp>BND</stp>
        <stp>KR2044022D63</stp>
        <stp>인포맥스 중분류</stp>
        <stp>46311</stp>
        <stp/>
        <tr r="N293" s="5"/>
      </tp>
      <tp>
        <v>4.2350000000000003</v>
        <stp/>
        <stp>P</stp>
        <stp>0</stp>
        <stp>BND</stp>
        <stp>KR601980AEB4</stp>
        <stp>민평3사 수익률(산출일)</stp>
        <stp>46316</stp>
        <stp/>
        <tr r="DT104" s="1"/>
      </tp>
      <tp>
        <v>4.4349999999999996</v>
        <stp/>
        <stp>P</stp>
        <stp>0</stp>
        <stp>BND</stp>
        <stp>KR6095927FC5</stp>
        <stp>민평3사 수익률(산출일)</stp>
        <stp>46316</stp>
        <stp/>
        <tr r="L156" s="1"/>
      </tp>
      <tp>
        <v>4.3259999999999996</v>
        <stp/>
        <stp>P</stp>
        <stp>0</stp>
        <stp>BND</stp>
        <stp>KR6176942FC6</stp>
        <stp>민평3사 수익률(산출일)</stp>
        <stp>46316</stp>
        <stp/>
        <tr r="DT102" s="1"/>
      </tp>
      <tp>
        <v>4.2009999999999996</v>
        <stp/>
        <stp>P</stp>
        <stp>0</stp>
        <stp>BND</stp>
        <stp>KR6029883EB6</stp>
        <stp>민평3사 수익률(산출일)</stp>
        <stp>46316</stp>
        <stp/>
        <tr r="CD90" s="1"/>
      </tp>
      <tp>
        <v>3.4359999999999999</v>
        <stp/>
        <stp>P</stp>
        <stp>0</stp>
        <stp>BND</stp>
        <stp>KR602988FDB7</stp>
        <stp>민평3사 수익률(산출일)</stp>
        <stp>46316</stp>
        <stp/>
        <tr r="L76" s="1"/>
      </tp>
      <tp>
        <v>3.4569999999999999</v>
        <stp/>
        <stp>P</stp>
        <stp>0</stp>
        <stp>BND</stp>
        <stp>KR602988SDB0</stp>
        <stp>민평3사 수익률(산출일)</stp>
        <stp>46316</stp>
        <stp/>
        <tr r="CD158" s="1"/>
        <tr r="CR133" s="1"/>
      </tp>
      <tp>
        <v>4.5170000000000003</v>
        <stp/>
        <stp>P</stp>
        <stp>0</stp>
        <stp>BND</stp>
        <stp>KR60649814C1</stp>
        <stp>민평3사 수익률(산출일)</stp>
        <stp>46316</stp>
        <stp/>
        <tr r="EV71" s="1"/>
      </tp>
      <tp t="s">
        <v>기타금융채</v>
        <stp/>
        <stp>P</stp>
        <stp>0</stp>
        <stp>BND</stp>
        <stp>KR6082973EA1</stp>
        <stp>인포맥스 중분류</stp>
        <stp>46311</stp>
        <stp/>
        <tr r="N6329" s="5"/>
      </tp>
      <tp t="s">
        <v>기타금융채</v>
        <stp/>
        <stp>P</stp>
        <stp>0</stp>
        <stp>BND</stp>
        <stp>KR6082972EA3</stp>
        <stp>인포맥스 중분류</stp>
        <stp>46311</stp>
        <stp/>
        <tr r="N6320" s="5"/>
      </tp>
      <tp t="s">
        <v>기타금융채</v>
        <stp/>
        <stp>P</stp>
        <stp>0</stp>
        <stp>BND</stp>
        <stp>KR6082971EA5</stp>
        <stp>인포맥스 중분류</stp>
        <stp>46311</stp>
        <stp/>
        <tr r="N6305" s="5"/>
      </tp>
      <tp t="s">
        <v>기타금융채</v>
        <stp/>
        <stp>P</stp>
        <stp>0</stp>
        <stp>BND</stp>
        <stp>KR6021961FA7</stp>
        <stp>인포맥스 중분류</stp>
        <stp>46311</stp>
        <stp/>
        <tr r="N4593" s="5"/>
      </tp>
      <tp t="s">
        <v>회사채(일반)</v>
        <stp/>
        <stp>P</stp>
        <stp>0</stp>
        <stp>BND</stp>
        <stp>KR6064986CB7</stp>
        <stp>인포맥스 중분류</stp>
        <stp>46311</stp>
        <stp/>
        <tr r="N6011" s="5"/>
      </tp>
      <tp t="s">
        <v>기타금융채</v>
        <stp/>
        <stp>P</stp>
        <stp>0</stp>
        <stp>BND</stp>
        <stp>KR6082971EB3</stp>
        <stp>인포맥스 중분류</stp>
        <stp>46311</stp>
        <stp/>
        <tr r="N6306" s="5"/>
      </tp>
      <tp t="s">
        <v>기타금융채</v>
        <stp/>
        <stp>P</stp>
        <stp>0</stp>
        <stp>BND</stp>
        <stp>KR6021966FB4</stp>
        <stp>인포맥스 중분류</stp>
        <stp>46311</stp>
        <stp/>
        <tr r="N4646" s="5"/>
      </tp>
      <tp t="s">
        <v>기타금융채</v>
        <stp/>
        <stp>P</stp>
        <stp>0</stp>
        <stp>BND</stp>
        <stp>KR6021968FC8</stp>
        <stp>인포맥스 중분류</stp>
        <stp>46311</stp>
        <stp/>
        <tr r="N4662" s="5"/>
      </tp>
      <tp t="s">
        <v>기타금융채</v>
        <stp/>
        <stp>P</stp>
        <stp>0</stp>
        <stp>BND</stp>
        <stp>KR6082972EC9</stp>
        <stp>인포맥스 중분류</stp>
        <stp>46311</stp>
        <stp/>
        <tr r="N6321" s="5"/>
      </tp>
      <tp t="s">
        <v>기타금융채</v>
        <stp/>
        <stp>P</stp>
        <stp>0</stp>
        <stp>BND</stp>
        <stp>KR602196BFC9</stp>
        <stp>인포맥스 중분류</stp>
        <stp>46311</stp>
        <stp/>
        <tr r="N4682" s="5"/>
      </tp>
      <tp t="s">
        <v>기타금융채</v>
        <stp/>
        <stp>P</stp>
        <stp>0</stp>
        <stp>BND</stp>
        <stp>KR6082971EC1</stp>
        <stp>인포맥스 중분류</stp>
        <stp>46311</stp>
        <stp/>
        <tr r="N6307" s="5"/>
      </tp>
      <tp t="s">
        <v>기타금융채</v>
        <stp/>
        <stp>P</stp>
        <stp>0</stp>
        <stp>BND</stp>
        <stp>KR602196AFC1</stp>
        <stp>인포맥스 중분류</stp>
        <stp>46311</stp>
        <stp/>
        <tr r="N4673" s="5"/>
      </tp>
      <tp t="s">
        <v>기타금융채</v>
        <stp/>
        <stp>P</stp>
        <stp>0</stp>
        <stp>BND</stp>
        <stp>KR602196EFC3</stp>
        <stp>인포맥스 중분류</stp>
        <stp>46311</stp>
        <stp/>
        <tr r="N4694" s="5"/>
      </tp>
      <tp t="s">
        <v>기타금융채</v>
        <stp/>
        <stp>P</stp>
        <stp>0</stp>
        <stp>BND</stp>
        <stp>KR6021961FC3</stp>
        <stp>인포맥스 중분류</stp>
        <stp>46311</stp>
        <stp/>
        <tr r="N4594" s="5"/>
      </tp>
      <tp t="s">
        <v>기타금융채</v>
        <stp/>
        <stp>P</stp>
        <stp>0</stp>
        <stp>BND</stp>
        <stp>KR6082974EC5</stp>
        <stp>인포맥스 중분류</stp>
        <stp>46311</stp>
        <stp/>
        <tr r="N6336" s="5"/>
      </tp>
      <tp t="s">
        <v>기타금융채</v>
        <stp/>
        <stp>P</stp>
        <stp>0</stp>
        <stp>BND</stp>
        <stp>KR602196DFC5</stp>
        <stp>인포맥스 중분류</stp>
        <stp>46311</stp>
        <stp/>
        <tr r="N4691" s="5"/>
      </tp>
      <tp t="s">
        <v>기타금융채</v>
        <stp/>
        <stp>P</stp>
        <stp>0</stp>
        <stp>BND</stp>
        <stp>KR6082973EC7</stp>
        <stp>인포맥스 중분류</stp>
        <stp>46311</stp>
        <stp/>
        <tr r="N6330" s="5"/>
      </tp>
      <tp t="s">
        <v>카드</v>
        <stp/>
        <stp>P</stp>
        <stp>0</stp>
        <stp>BND</stp>
        <stp>KR6032714EB8</stp>
        <stp>인포맥스 중분류</stp>
        <stp>46311</stp>
        <stp/>
        <tr r="N5304" s="5"/>
      </tp>
      <tp t="s">
        <v>카드</v>
        <stp/>
        <stp>P</stp>
        <stp>0</stp>
        <stp>BND</stp>
        <stp>KR6032715EB5</stp>
        <stp>인포맥스 중분류</stp>
        <stp>46311</stp>
        <stp/>
        <tr r="N5318" s="5"/>
      </tp>
      <tp t="s">
        <v>카드</v>
        <stp/>
        <stp>P</stp>
        <stp>0</stp>
        <stp>BND</stp>
        <stp>KR603271BEB4</stp>
        <stp>인포맥스 중분류</stp>
        <stp>46311</stp>
        <stp/>
        <tr r="N5383" s="5"/>
      </tp>
      <tp t="s">
        <v>공모지방채</v>
        <stp/>
        <stp>P</stp>
        <stp>0</stp>
        <stp>BND</stp>
        <stp>KR2001011FA4</stp>
        <stp>인포맥스 중분류</stp>
        <stp>46311</stp>
        <stp/>
        <tr r="N163" s="5"/>
      </tp>
      <tp t="s">
        <v>카드</v>
        <stp/>
        <stp>P</stp>
        <stp>0</stp>
        <stp>BND</stp>
        <stp>KR6032711EB4</stp>
        <stp>인포맥스 중분류</stp>
        <stp>46311</stp>
        <stp/>
        <tr r="N5239" s="5"/>
      </tp>
      <tp t="s">
        <v>지역개발채권</v>
        <stp/>
        <stp>P</stp>
        <stp>0</stp>
        <stp>BND</stp>
        <stp>KR2044022CA7</stp>
        <stp>인포맥스 중분류</stp>
        <stp>46311</stp>
        <stp/>
        <tr r="N285" s="5"/>
      </tp>
      <tp t="s">
        <v>은행채</v>
        <stp/>
        <stp>P</stp>
        <stp>0</stp>
        <stp>BND</stp>
        <stp>KR310215GEA6</stp>
        <stp>인포맥스 중분류</stp>
        <stp>46311</stp>
        <stp/>
        <tr r="N602" s="5"/>
      </tp>
      <tp t="s">
        <v>카드</v>
        <stp/>
        <stp>P</stp>
        <stp>0</stp>
        <stp>BND</stp>
        <stp>KR603271CEB2</stp>
        <stp>인포맥스 중분류</stp>
        <stp>46311</stp>
        <stp/>
        <tr r="N5390" s="5"/>
      </tp>
      <tp t="s">
        <v>카드</v>
        <stp/>
        <stp>P</stp>
        <stp>0</stp>
        <stp>BND</stp>
        <stp>KR6032712EB2</stp>
        <stp>인포맥스 중분류</stp>
        <stp>46311</stp>
        <stp/>
        <tr r="N5257" s="5"/>
      </tp>
      <tp t="s">
        <v>카드</v>
        <stp/>
        <stp>P</stp>
        <stp>0</stp>
        <stp>BND</stp>
        <stp>KR6031321FA2</stp>
        <stp>인포맥스 중분류</stp>
        <stp>46316</stp>
        <stp/>
        <tr r="DH55" s="1"/>
        <tr r="CF102" s="1"/>
        <tr r="EJ17" s="1"/>
      </tp>
      <tp t="s">
        <v>일반</v>
        <stp/>
        <stp>P</stp>
        <stp>0</stp>
        <stp>BND</stp>
        <stp>KR356102GFA8</stp>
        <stp>인포맥스 중분류</stp>
        <stp>46311</stp>
        <stp/>
        <tr r="N3047" s="5"/>
      </tp>
      <tp t="s">
        <v>은행채</v>
        <stp/>
        <stp>P</stp>
        <stp>0</stp>
        <stp>BND</stp>
        <stp>KR381002GGA7</stp>
        <stp>인포맥스 중분류</stp>
        <stp>46311</stp>
        <stp/>
        <tr r="N3513" s="5"/>
      </tp>
      <tp t="s">
        <v>카드</v>
        <stp/>
        <stp>P</stp>
        <stp>0</stp>
        <stp>BND</stp>
        <stp>KR6032713EC8</stp>
        <stp>인포맥스 중분류</stp>
        <stp>46311</stp>
        <stp/>
        <tr r="N5286" s="5"/>
      </tp>
      <tp t="s">
        <v>일반</v>
        <stp/>
        <stp>P</stp>
        <stp>0</stp>
        <stp>BND</stp>
        <stp>KR354601GAA2</stp>
        <stp>인포맥스 중분류</stp>
        <stp>46311</stp>
        <stp/>
        <tr r="N2627" s="5"/>
      </tp>
      <tp t="s">
        <v>일반</v>
        <stp/>
        <stp>P</stp>
        <stp>0</stp>
        <stp>BND</stp>
        <stp>KR350106GFA5</stp>
        <stp>인포맥스 중분류</stp>
        <stp>46311</stp>
        <stp/>
        <tr r="N1116" s="5"/>
      </tp>
      <tp t="s">
        <v>카드</v>
        <stp/>
        <stp>P</stp>
        <stp>0</stp>
        <stp>BND</stp>
        <stp>KR6032718EC7</stp>
        <stp>인포맥스 중분류</stp>
        <stp>46311</stp>
        <stp/>
        <tr r="N5357" s="5"/>
      </tp>
      <tp t="s">
        <v>일반</v>
        <stp/>
        <stp>P</stp>
        <stp>0</stp>
        <stp>BND</stp>
        <stp>KR354201GEA3</stp>
        <stp>인포맥스 중분류</stp>
        <stp>46311</stp>
        <stp/>
        <tr r="N2394" s="5"/>
      </tp>
      <tp t="s">
        <v>일반</v>
        <stp/>
        <stp>P</stp>
        <stp>0</stp>
        <stp>BND</stp>
        <stp>KR350105GFA7</stp>
        <stp>인포맥스 중분류</stp>
        <stp>46311</stp>
        <stp/>
        <tr r="N1073" s="5"/>
      </tp>
      <tp t="s">
        <v>일반</v>
        <stp/>
        <stp>P</stp>
        <stp>0</stp>
        <stp>BND</stp>
        <stp>KR356001GGA0</stp>
        <stp>인포맥스 중분류</stp>
        <stp>46311</stp>
        <stp/>
        <tr r="N2813" s="5"/>
      </tp>
      <tp t="s">
        <v>일반</v>
        <stp/>
        <stp>P</stp>
        <stp>0</stp>
        <stp>BND</stp>
        <stp>KR356101GFA0</stp>
        <stp>인포맥스 중분류</stp>
        <stp>46311</stp>
        <stp/>
        <tr r="N2971" s="5"/>
      </tp>
      <tp t="s">
        <v>일반</v>
        <stp/>
        <stp>P</stp>
        <stp>0</stp>
        <stp>BND</stp>
        <stp>KR352202GEA3</stp>
        <stp>인포맥스 중분류</stp>
        <stp>46311</stp>
        <stp/>
        <tr r="N2015" s="5"/>
      </tp>
      <tp t="s">
        <v>일반</v>
        <stp/>
        <stp>P</stp>
        <stp>0</stp>
        <stp>BND</stp>
        <stp>KR350103GFA2</stp>
        <stp>인포맥스 중분류</stp>
        <stp>46311</stp>
        <stp/>
        <tr r="N1003" s="5"/>
      </tp>
      <tp t="s">
        <v>일반</v>
        <stp/>
        <stp>P</stp>
        <stp>0</stp>
        <stp>BND</stp>
        <stp>KR356104GFA4</stp>
        <stp>인포맥스 중분류</stp>
        <stp>46311</stp>
        <stp/>
        <tr r="N3136" s="5"/>
      </tp>
      <tp t="s">
        <v>카드</v>
        <stp/>
        <stp>P</stp>
        <stp>0</stp>
        <stp>BND</stp>
        <stp>KR603271AEC4</stp>
        <stp>인포맥스 중분류</stp>
        <stp>46311</stp>
        <stp/>
        <tr r="N5378" s="5"/>
      </tp>
      <tp t="s">
        <v>통안증권</v>
        <stp/>
        <stp>P</stp>
        <stp>0</stp>
        <stp>BND</stp>
        <stp>KR310101GFA5</stp>
        <stp>인포맥스 중분류</stp>
        <stp>46311</stp>
        <stp/>
        <tr r="N332" s="5"/>
      </tp>
      <tp t="s">
        <v>국고채권</v>
        <stp/>
        <stp>P</stp>
        <stp>0</stp>
        <stp>BND</stp>
        <stp>KR103502GBC0</stp>
        <stp>인포맥스 중분류</stp>
        <stp>46311</stp>
        <stp/>
        <tr r="N110" s="5"/>
      </tp>
      <tp t="s">
        <v>일반</v>
        <stp/>
        <stp>P</stp>
        <stp>0</stp>
        <stp>BND</stp>
        <stp>KR350101GFA6</stp>
        <stp>인포맥스 중분류</stp>
        <stp>46311</stp>
        <stp/>
        <tr r="N918" s="5"/>
      </tp>
      <tp t="s">
        <v>일반</v>
        <stp/>
        <stp>P</stp>
        <stp>0</stp>
        <stp>BND</stp>
        <stp>KR350102GFA4</stp>
        <stp>인포맥스 중분류</stp>
        <stp>46311</stp>
        <stp/>
        <tr r="N967" s="5"/>
      </tp>
      <tp t="s">
        <v>회사채(일반)</v>
        <stp/>
        <stp>P</stp>
        <stp>0</stp>
        <stp>BND</stp>
        <stp>KR6152251EA7</stp>
        <stp>인포맥스 중분류</stp>
        <stp>46316</stp>
        <stp/>
        <tr r="CF211" s="1"/>
      </tp>
      <tp t="s">
        <v>일반</v>
        <stp/>
        <stp>P</stp>
        <stp>0</stp>
        <stp>BND</stp>
        <stp>KR356103GFA6</stp>
        <stp>인포맥스 중분류</stp>
        <stp>46311</stp>
        <stp/>
        <tr r="N3094" s="5"/>
      </tp>
      <tp t="s">
        <v>은행채</v>
        <stp/>
        <stp>P</stp>
        <stp>0</stp>
        <stp>BND</stp>
        <stp>KR310203GEA2</stp>
        <stp>인포맥스 중분류</stp>
        <stp>46311</stp>
        <stp/>
        <tr r="N395" s="5"/>
      </tp>
      <tp t="s">
        <v>은행채</v>
        <stp/>
        <stp>P</stp>
        <stp>0</stp>
        <stp>BND</stp>
        <stp>KR381001GGA9</stp>
        <stp>인포맥스 중분류</stp>
        <stp>46311</stp>
        <stp/>
        <tr r="N3500" s="5"/>
      </tp>
      <tp t="s">
        <v>공사공단채 기타</v>
        <stp/>
        <stp>P</stp>
        <stp>0</stp>
        <stp>BND</stp>
        <stp>KR381101GFA9</stp>
        <stp>인포맥스 중분류</stp>
        <stp>46311</stp>
        <stp/>
        <tr r="N3576" s="5"/>
      </tp>
      <tp t="s">
        <v>카드</v>
        <stp/>
        <stp>P</stp>
        <stp>0</stp>
        <stp>BND</stp>
        <stp>KR6032716EC1</stp>
        <stp>인포맥스 중분류</stp>
        <stp>46311</stp>
        <stp/>
        <tr r="N5331" s="5"/>
      </tp>
      <tp t="s">
        <v>일반</v>
        <stp/>
        <stp>P</stp>
        <stp>0</stp>
        <stp>BND</stp>
        <stp>KR356105GFA1</stp>
        <stp>인포맥스 중분류</stp>
        <stp>46311</stp>
        <stp/>
        <tr r="N3162" s="5"/>
      </tp>
      <tp t="s">
        <v>일반</v>
        <stp/>
        <stp>P</stp>
        <stp>0</stp>
        <stp>BND</stp>
        <stp>KR352201GEA5</stp>
        <stp>인포맥스 중분류</stp>
        <stp>46311</stp>
        <stp/>
        <tr r="N1994" s="5"/>
      </tp>
      <tp t="s">
        <v>은행채</v>
        <stp/>
        <stp>P</stp>
        <stp>0</stp>
        <stp>BND</stp>
        <stp>KR310209GEA9</stp>
        <stp>인포맥스 중분류</stp>
        <stp>46311</stp>
        <stp/>
        <tr r="N518" s="5"/>
      </tp>
      <tp t="s">
        <v>일반</v>
        <stp/>
        <stp>P</stp>
        <stp>0</stp>
        <stp>BND</stp>
        <stp>KR350104GFA0</stp>
        <stp>인포맥스 중분류</stp>
        <stp>46311</stp>
        <stp/>
        <tr r="N1043" s="5"/>
      </tp>
      <tp t="s">
        <v>카드</v>
        <stp/>
        <stp>P</stp>
        <stp>0</stp>
        <stp>BND</stp>
        <stp>KR6032712EC0</stp>
        <stp>인포맥스 중분류</stp>
        <stp>46311</stp>
        <stp/>
        <tr r="N5258" s="5"/>
      </tp>
      <tp t="s">
        <v>일반</v>
        <stp/>
        <stp>P</stp>
        <stp>0</stp>
        <stp>BND</stp>
        <stp>KR356108GFB3</stp>
        <stp>인포맥스 중분류</stp>
        <stp>46311</stp>
        <stp/>
        <tr r="N3200" s="5"/>
      </tp>
      <tp t="s">
        <v>공사공단채 기타</v>
        <stp/>
        <stp>P</stp>
        <stp>0</stp>
        <stp>BND</stp>
        <stp>KR381101GFB7</stp>
        <stp>인포맥스 중분류</stp>
        <stp>46311</stp>
        <stp/>
        <tr r="N3577" s="5"/>
      </tp>
      <tp t="s">
        <v>공사공단채 기타</v>
        <stp/>
        <stp>P</stp>
        <stp>0</stp>
        <stp>BND</stp>
        <stp>KR381102GFB5</stp>
        <stp>인포맥스 중분류</stp>
        <stp>46311</stp>
        <stp/>
        <tr r="N3594" s="5"/>
      </tp>
      <tp t="s">
        <v>일반</v>
        <stp/>
        <stp>P</stp>
        <stp>0</stp>
        <stp>BND</stp>
        <stp>KR356101GFB8</stp>
        <stp>인포맥스 중분류</stp>
        <stp>46311</stp>
        <stp/>
        <tr r="N2972" s="5"/>
      </tp>
      <tp t="s">
        <v>일반</v>
        <stp/>
        <stp>P</stp>
        <stp>0</stp>
        <stp>BND</stp>
        <stp>KR356109GFB1</stp>
        <stp>인포맥스 중분류</stp>
        <stp>46311</stp>
        <stp/>
        <tr r="N3208" s="5"/>
      </tp>
      <tp t="s">
        <v>은행채</v>
        <stp/>
        <stp>P</stp>
        <stp>0</stp>
        <stp>BND</stp>
        <stp>KR310204GEB8</stp>
        <stp>인포맥스 중분류</stp>
        <stp>46311</stp>
        <stp/>
        <tr r="N418" s="5"/>
      </tp>
      <tp t="s">
        <v>공모지방채</v>
        <stp/>
        <stp>P</stp>
        <stp>0</stp>
        <stp>BND</stp>
        <stp>KR2001021FC9</stp>
        <stp>인포맥스 중분류</stp>
        <stp>46311</stp>
        <stp/>
        <tr r="N174" s="5"/>
      </tp>
      <tp t="s">
        <v>회사채(일반)</v>
        <stp/>
        <stp>P</stp>
        <stp>0</stp>
        <stp>BND</stp>
        <stp>KR6010131GA8</stp>
        <stp>인포맥스 중분류</stp>
        <stp>46316</stp>
        <stp/>
        <tr r="DV181" s="1"/>
      </tp>
      <tp t="s">
        <v>공사공단채 기타</v>
        <stp/>
        <stp>P</stp>
        <stp>0</stp>
        <stp>BND</stp>
        <stp>KR381103GFB3</stp>
        <stp>인포맥스 중분류</stp>
        <stp>46311</stp>
        <stp/>
        <tr r="N3605" s="5"/>
      </tp>
      <tp t="s">
        <v>일반</v>
        <stp/>
        <stp>P</stp>
        <stp>0</stp>
        <stp>BND</stp>
        <stp>KR356105GFB9</stp>
        <stp>인포맥스 중분류</stp>
        <stp>46311</stp>
        <stp/>
        <tr r="N3163" s="5"/>
      </tp>
      <tp t="s">
        <v>회사채(일반)</v>
        <stp/>
        <stp>P</stp>
        <stp>0</stp>
        <stp>BND</stp>
        <stp>KR6033632DA5</stp>
        <stp>인포맥스 중분류</stp>
        <stp>46311</stp>
        <stp/>
        <tr r="N5405" s="5"/>
      </tp>
      <tp t="s">
        <v>카드</v>
        <stp/>
        <stp>P</stp>
        <stp>0</stp>
        <stp>BND</stp>
        <stp>KR6030621GA4</stp>
        <stp>인포맥스 중분류</stp>
        <stp>46311</stp>
        <stp/>
        <tr r="N5106" s="5"/>
      </tp>
      <tp t="s">
        <v>일반</v>
        <stp/>
        <stp>P</stp>
        <stp>0</stp>
        <stp>BND</stp>
        <stp>KR356107GFB5</stp>
        <stp>인포맥스 중분류</stp>
        <stp>46311</stp>
        <stp/>
        <tr r="N3191" s="5"/>
      </tp>
      <tp t="s">
        <v>일반</v>
        <stp/>
        <stp>P</stp>
        <stp>0</stp>
        <stp>BND</stp>
        <stp>KR356106GFB7</stp>
        <stp>인포맥스 중분류</stp>
        <stp>46311</stp>
        <stp/>
        <tr r="N3180" s="5"/>
      </tp>
      <tp t="s">
        <v>은행채</v>
        <stp/>
        <stp>P</stp>
        <stp>0</stp>
        <stp>BND</stp>
        <stp>KR310201GEB4</stp>
        <stp>인포맥스 중분류</stp>
        <stp>46311</stp>
        <stp/>
        <tr r="N356" s="5"/>
      </tp>
      <tp t="s">
        <v>일반</v>
        <stp/>
        <stp>P</stp>
        <stp>0</stp>
        <stp>BND</stp>
        <stp>KR354201GEB1</stp>
        <stp>인포맥스 중분류</stp>
        <stp>46311</stp>
        <stp/>
        <tr r="N2395" s="5"/>
      </tp>
      <tp t="s">
        <v>일반</v>
        <stp/>
        <stp>P</stp>
        <stp>0</stp>
        <stp>BND</stp>
        <stp>KR350102GFB2</stp>
        <stp>인포맥스 중분류</stp>
        <stp>46311</stp>
        <stp/>
        <tr r="N968" s="5"/>
      </tp>
      <tp t="s">
        <v>카드</v>
        <stp/>
        <stp>P</stp>
        <stp>0</stp>
        <stp>BND</stp>
        <stp>KR6030629GA7</stp>
        <stp>인포맥스 중분류</stp>
        <stp>46311</stp>
        <stp/>
        <tr r="N5167" s="5"/>
      </tp>
      <tp t="s">
        <v>일반</v>
        <stp/>
        <stp>P</stp>
        <stp>0</stp>
        <stp>BND</stp>
        <stp>KR356103GFB4</stp>
        <stp>인포맥스 중분류</stp>
        <stp>46311</stp>
        <stp/>
        <tr r="N3095" s="5"/>
      </tp>
      <tp t="s">
        <v>일반</v>
        <stp/>
        <stp>P</stp>
        <stp>0</stp>
        <stp>BND</stp>
        <stp>KR356104GFB2</stp>
        <stp>인포맥스 중분류</stp>
        <stp>46311</stp>
        <stp/>
        <tr r="N3137" s="5"/>
      </tp>
      <tp t="s">
        <v>공모지방채</v>
        <stp/>
        <stp>P</stp>
        <stp>0</stp>
        <stp>BND</stp>
        <stp>KR2001041FC7</stp>
        <stp>인포맥스 중분류</stp>
        <stp>46311</stp>
        <stp/>
        <tr r="N218" s="5"/>
      </tp>
      <tp t="s">
        <v>공모지방채</v>
        <stp/>
        <stp>P</stp>
        <stp>0</stp>
        <stp>BND</stp>
        <stp>KR2001051FC6</stp>
        <stp>인포맥스 중분류</stp>
        <stp>46311</stp>
        <stp/>
        <tr r="N222" s="5"/>
      </tp>
      <tp t="s">
        <v>은행채</v>
        <stp/>
        <stp>P</stp>
        <stp>0</stp>
        <stp>BND</stp>
        <stp>KR310208GEB9</stp>
        <stp>인포맥스 중분류</stp>
        <stp>46311</stp>
        <stp/>
        <tr r="N499" s="5"/>
      </tp>
      <tp t="s">
        <v>일반</v>
        <stp/>
        <stp>P</stp>
        <stp>0</stp>
        <stp>BND</stp>
        <stp>KR350101GFB4</stp>
        <stp>인포맥스 중분류</stp>
        <stp>46311</stp>
        <stp/>
        <tr r="N919" s="5"/>
      </tp>
      <tp t="s">
        <v>일반</v>
        <stp/>
        <stp>P</stp>
        <stp>0</stp>
        <stp>BND</stp>
        <stp>KR356102GFB6</stp>
        <stp>인포맥스 중분류</stp>
        <stp>46311</stp>
        <stp/>
        <tr r="N3048" s="5"/>
      </tp>
      <tp t="s">
        <v>일반</v>
        <stp/>
        <stp>P</stp>
        <stp>0</stp>
        <stp>BND</stp>
        <stp>KR354403GCB7</stp>
        <stp>인포맥스 중분류</stp>
        <stp>46311</stp>
        <stp/>
        <tr r="N2492" s="5"/>
      </tp>
      <tp t="s">
        <v>일반</v>
        <stp/>
        <stp>P</stp>
        <stp>0</stp>
        <stp>BND</stp>
        <stp>KR356101DFB5</stp>
        <stp>인포맥스 중분류</stp>
        <stp>46311</stp>
        <stp/>
        <tr r="N2911" s="5"/>
      </tp>
      <tp t="s">
        <v>은행채</v>
        <stp/>
        <stp>P</stp>
        <stp>0</stp>
        <stp>BND</stp>
        <stp>KR310205GEB5</stp>
        <stp>인포맥스 중분류</stp>
        <stp>46311</stp>
        <stp/>
        <tr r="N437" s="5"/>
      </tp>
      <tp t="s">
        <v>공모지방채</v>
        <stp/>
        <stp>P</stp>
        <stp>0</stp>
        <stp>BND</stp>
        <stp>KR2001011FC0</stp>
        <stp>인포맥스 중분류</stp>
        <stp>46311</stp>
        <stp/>
        <tr r="N165" s="5"/>
      </tp>
      <tp t="s">
        <v>카드</v>
        <stp/>
        <stp>P</stp>
        <stp>0</stp>
        <stp>BND</stp>
        <stp>KR6030626GA3</stp>
        <stp>인포맥스 중분류</stp>
        <stp>46311</stp>
        <stp/>
        <tr r="N5152" s="5"/>
      </tp>
      <tp t="s">
        <v>도시철도채권</v>
        <stp/>
        <stp>P</stp>
        <stp>0</stp>
        <stp>BND</stp>
        <stp>KR2001024FC3</stp>
        <stp>인포맥스 중분류</stp>
        <stp>46311</stp>
        <stp/>
        <tr r="N210" s="5"/>
      </tp>
      <tp t="s">
        <v>지역개발채권</v>
        <stp/>
        <stp>P</stp>
        <stp>0</stp>
        <stp>BND</stp>
        <stp>KR2044022CC3</stp>
        <stp>인포맥스 중분류</stp>
        <stp>46311</stp>
        <stp/>
        <tr r="N287" s="5"/>
      </tp>
      <tp t="s">
        <v>일반</v>
        <stp/>
        <stp>P</stp>
        <stp>0</stp>
        <stp>BND</stp>
        <stp>KR356110GFB9</stp>
        <stp>인포맥스 중분류</stp>
        <stp>46311</stp>
        <stp/>
        <tr r="N3211" s="5"/>
      </tp>
      <tp t="s">
        <v>일반</v>
        <stp/>
        <stp>P</stp>
        <stp>0</stp>
        <stp>BND</stp>
        <stp>KR354201GEC9</stp>
        <stp>인포맥스 중분류</stp>
        <stp>46311</stp>
        <stp/>
        <tr r="N2396" s="5"/>
      </tp>
      <tp t="s">
        <v>은행채</v>
        <stp/>
        <stp>P</stp>
        <stp>0</stp>
        <stp>BND</stp>
        <stp>KR310209GEC5</stp>
        <stp>인포맥스 중분류</stp>
        <stp>46311</stp>
        <stp/>
        <tr r="N519" s="5"/>
      </tp>
      <tp t="s">
        <v>회사채(일반)</v>
        <stp/>
        <stp>P</stp>
        <stp>0</stp>
        <stp>BND</stp>
        <stp>KR6131791FA5</stp>
        <stp>인포맥스 중분류</stp>
        <stp>46311</stp>
        <stp/>
        <tr r="N6576" s="5"/>
      </tp>
      <tp t="s">
        <v>회사채(일반)</v>
        <stp/>
        <stp>P</stp>
        <stp>0</stp>
        <stp>BND</stp>
        <stp>KR6131792FA3</stp>
        <stp>인포맥스 중분류</stp>
        <stp>46311</stp>
        <stp/>
        <tr r="N6584" s="5"/>
      </tp>
      <tp t="s">
        <v>일반</v>
        <stp/>
        <stp>P</stp>
        <stp>0</stp>
        <stp>BND</stp>
        <stp>KR356115GFB8</stp>
        <stp>인포맥스 중분류</stp>
        <stp>46311</stp>
        <stp/>
        <tr r="N3220" s="5"/>
      </tp>
      <tp t="s">
        <v>카드</v>
        <stp/>
        <stp>P</stp>
        <stp>0</stp>
        <stp>BND</stp>
        <stp>KR603271AEA8</stp>
        <stp>인포맥스 중분류</stp>
        <stp>46311</stp>
        <stp/>
        <tr r="N5377" s="5"/>
      </tp>
      <tp t="s">
        <v>회사채(일반)</v>
        <stp/>
        <stp>P</stp>
        <stp>0</stp>
        <stp>BND</stp>
        <stp>KR6131793FA1</stp>
        <stp>인포맥스 중분류</stp>
        <stp>46311</stp>
        <stp/>
        <tr r="N6590" s="5"/>
      </tp>
      <tp t="s">
        <v>은행채</v>
        <stp/>
        <stp>P</stp>
        <stp>0</stp>
        <stp>BND</stp>
        <stp>KR310206GEC1</stp>
        <stp>인포맥스 중분류</stp>
        <stp>46311</stp>
        <stp/>
        <tr r="N458" s="5"/>
      </tp>
      <tp t="s">
        <v>은행채</v>
        <stp/>
        <stp>P</stp>
        <stp>0</stp>
        <stp>BND</stp>
        <stp>KR310217GEB0</stp>
        <stp>인포맥스 중분류</stp>
        <stp>46311</stp>
        <stp/>
        <tr r="N625" s="5"/>
      </tp>
      <tp t="s">
        <v>지방공기업</v>
        <stp/>
        <stp>P</stp>
        <stp>0</stp>
        <stp>BND</stp>
        <stp>KR350201GEC3</stp>
        <stp>인포맥스 중분류</stp>
        <stp>46311</stp>
        <stp/>
        <tr r="N1265" s="5"/>
      </tp>
      <tp t="s">
        <v>지역개발채권</v>
        <stp/>
        <stp>P</stp>
        <stp>0</stp>
        <stp>BND</stp>
        <stp>KR2044022CB5</stp>
        <stp>인포맥스 중분류</stp>
        <stp>46311</stp>
        <stp/>
        <tr r="N286" s="5"/>
      </tp>
      <tp t="s">
        <v>일반</v>
        <stp/>
        <stp>P</stp>
        <stp>0</stp>
        <stp>BND</stp>
        <stp>KR356103GFC2</stp>
        <stp>인포맥스 중분류</stp>
        <stp>46311</stp>
        <stp/>
        <tr r="N3096" s="5"/>
      </tp>
      <tp t="s">
        <v>카드</v>
        <stp/>
        <stp>P</stp>
        <stp>0</stp>
        <stp>BND</stp>
        <stp>KR6032716EA5</stp>
        <stp>인포맥스 중분류</stp>
        <stp>46311</stp>
        <stp/>
        <tr r="N5330" s="5"/>
      </tp>
      <tp t="s">
        <v>일반</v>
        <stp/>
        <stp>P</stp>
        <stp>0</stp>
        <stp>BND</stp>
        <stp>KR356113GFB3</stp>
        <stp>인포맥스 중분류</stp>
        <stp>46311</stp>
        <stp/>
        <tr r="N3218" s="5"/>
      </tp>
      <tp t="s">
        <v>공사공단채 기타</v>
        <stp/>
        <stp>P</stp>
        <stp>0</stp>
        <stp>BND</stp>
        <stp>KR381104GFC9</stp>
        <stp>인포맥스 중분류</stp>
        <stp>46311</stp>
        <stp/>
        <tr r="N3613" s="5"/>
      </tp>
      <tp t="s">
        <v>일반</v>
        <stp/>
        <stp>P</stp>
        <stp>0</stp>
        <stp>BND</stp>
        <stp>KR356101GFC6</stp>
        <stp>인포맥스 중분류</stp>
        <stp>46311</stp>
        <stp/>
        <tr r="N2973" s="5"/>
      </tp>
      <tp t="s">
        <v>일반</v>
        <stp/>
        <stp>P</stp>
        <stp>0</stp>
        <stp>BND</stp>
        <stp>KR356112GFB5</stp>
        <stp>인포맥스 중분류</stp>
        <stp>46311</stp>
        <stp/>
        <tr r="N3216" s="5"/>
      </tp>
      <tp t="s">
        <v>은행채</v>
        <stp/>
        <stp>P</stp>
        <stp>0</stp>
        <stp>BND</stp>
        <stp>KR310214GEB7</stp>
        <stp>인포맥스 중분류</stp>
        <stp>46311</stp>
        <stp/>
        <tr r="N589" s="5"/>
      </tp>
      <tp t="s">
        <v>카드</v>
        <stp/>
        <stp>P</stp>
        <stp>0</stp>
        <stp>BND</stp>
        <stp>KR6032717EA3</stp>
        <stp>인포맥스 중분류</stp>
        <stp>46311</stp>
        <stp/>
        <tr r="N5345" s="5"/>
      </tp>
      <tp t="s">
        <v>일반</v>
        <stp/>
        <stp>P</stp>
        <stp>0</stp>
        <stp>BND</stp>
        <stp>KR356102GFC4</stp>
        <stp>인포맥스 중분류</stp>
        <stp>46311</stp>
        <stp/>
        <tr r="N3049" s="5"/>
      </tp>
      <tp t="s">
        <v>공모지방채</v>
        <stp/>
        <stp>P</stp>
        <stp>0</stp>
        <stp>BND</stp>
        <stp>KR2001011FB2</stp>
        <stp>인포맥스 중분류</stp>
        <stp>46311</stp>
        <stp/>
        <tr r="N164" s="5"/>
      </tp>
      <tp t="s">
        <v>일반</v>
        <stp/>
        <stp>P</stp>
        <stp>0</stp>
        <stp>BND</stp>
        <stp>KR356114GFB1</stp>
        <stp>인포맥스 중분류</stp>
        <stp>46311</stp>
        <stp/>
        <tr r="N3219" s="5"/>
      </tp>
      <tp t="s">
        <v>일반</v>
        <stp/>
        <stp>P</stp>
        <stp>0</stp>
        <stp>BND</stp>
        <stp>KR354202GEC7</stp>
        <stp>인포맥스 중분류</stp>
        <stp>46311</stp>
        <stp/>
        <tr r="N2419" s="5"/>
      </tp>
      <tp t="s">
        <v>일반</v>
        <stp/>
        <stp>P</stp>
        <stp>0</stp>
        <stp>BND</stp>
        <stp>KR354413GCB6</stp>
        <stp>인포맥스 중분류</stp>
        <stp>46311</stp>
        <stp/>
        <tr r="N2548" s="5"/>
      </tp>
      <tp t="s">
        <v>은행채</v>
        <stp/>
        <stp>P</stp>
        <stp>0</stp>
        <stp>BND</stp>
        <stp>KR310215GEB4</stp>
        <stp>인포맥스 중분류</stp>
        <stp>46311</stp>
        <stp/>
        <tr r="N603" s="5"/>
      </tp>
      <tp t="s">
        <v>회사채(일반)</v>
        <stp/>
        <stp>P</stp>
        <stp>0</stp>
        <stp>BND</stp>
        <stp>KR6086792AA9</stp>
        <stp>인포맥스 중분류</stp>
        <stp>46311</stp>
        <stp/>
        <tr r="N6358" s="5"/>
      </tp>
      <tp t="s">
        <v>일반</v>
        <stp/>
        <stp>P</stp>
        <stp>0</stp>
        <stp>BND</stp>
        <stp>KR356104GFC0</stp>
        <stp>인포맥스 중분류</stp>
        <stp>46311</stp>
        <stp/>
        <tr r="N3138" s="5"/>
      </tp>
      <tp t="s">
        <v>카드</v>
        <stp/>
        <stp>P</stp>
        <stp>0</stp>
        <stp>BND</stp>
        <stp>KR6032714EA0</stp>
        <stp>인포맥스 중분류</stp>
        <stp>46311</stp>
        <stp/>
        <tr r="N5303" s="5"/>
      </tp>
      <tp t="s">
        <v>은행채</v>
        <stp/>
        <stp>P</stp>
        <stp>0</stp>
        <stp>BND</stp>
        <stp>KR6000033GA8</stp>
        <stp>인포맥스 중분류</stp>
        <stp>46311</stp>
        <stp/>
        <tr r="N3707" s="5"/>
      </tp>
      <tp t="s">
        <v>일반</v>
        <stp/>
        <stp>P</stp>
        <stp>0</stp>
        <stp>BND</stp>
        <stp>KR356115GFB8</stp>
        <stp>인포맥스 중분류</stp>
        <stp>46316</stp>
        <stp/>
        <tr r="CF76" s="1"/>
        <tr r="AB11" s="1"/>
      </tp>
      <tp t="s">
        <v>은행채</v>
        <stp/>
        <stp>P</stp>
        <stp>0</stp>
        <stp>BND</stp>
        <stp>KR6060003GA8</stp>
        <stp>인포맥스 중분류</stp>
        <stp>46311</stp>
        <stp/>
        <tr r="N5745" s="5"/>
      </tp>
      <tp t="s">
        <v>회사채(일반)</v>
        <stp/>
        <stp>P</stp>
        <stp>0</stp>
        <stp>BND</stp>
        <stp>KR6063322DB4</stp>
        <stp>인포맥스 중분류</stp>
        <stp>46311</stp>
        <stp/>
        <tr r="N5818" s="5"/>
      </tp>
      <tp t="s">
        <v>일반</v>
        <stp/>
        <stp>P</stp>
        <stp>0</stp>
        <stp>BND</stp>
        <stp>KR356113GFB3</stp>
        <stp>인포맥스 중분류</stp>
        <stp>46316</stp>
        <stp/>
        <tr r="CF96" s="1"/>
      </tp>
      <tp t="s">
        <v>은행채</v>
        <stp/>
        <stp>P</stp>
        <stp>0</stp>
        <stp>BND</stp>
        <stp>KR6000034GA6</stp>
        <stp>인포맥스 중분류</stp>
        <stp>46311</stp>
        <stp/>
        <tr r="N3713" s="5"/>
      </tp>
      <tp t="s">
        <v>은행채</v>
        <stp/>
        <stp>P</stp>
        <stp>0</stp>
        <stp>BND</stp>
        <stp>KR6060001GA2</stp>
        <stp>인포맥스 중분류</stp>
        <stp>46311</stp>
        <stp/>
        <tr r="N5727" s="5"/>
      </tp>
      <tp t="s">
        <v>은행채</v>
        <stp/>
        <stp>P</stp>
        <stp>0</stp>
        <stp>BND</stp>
        <stp>KR6000036GA1</stp>
        <stp>인포맥스 중분류</stp>
        <stp>46311</stp>
        <stp/>
        <tr r="N3731" s="5"/>
      </tp>
      <tp t="s">
        <v>일반</v>
        <stp/>
        <stp>P</stp>
        <stp>0</stp>
        <stp>BND</stp>
        <stp>KR354202GEC7</stp>
        <stp>인포맥스 중분류</stp>
        <stp>46316</stp>
        <stp/>
        <tr r="N194" s="1"/>
      </tp>
      <tp t="s">
        <v>은행채</v>
        <stp/>
        <stp>P</stp>
        <stp>0</stp>
        <stp>BND</stp>
        <stp>KR6000035GA3</stp>
        <stp>인포맥스 중분류</stp>
        <stp>46311</stp>
        <stp/>
        <tr r="N3722" s="5"/>
      </tp>
      <tp t="s">
        <v>회사채(일반)</v>
        <stp/>
        <stp>P</stp>
        <stp>0</stp>
        <stp>BND</stp>
        <stp>KR6063323DB2</stp>
        <stp>인포맥스 중분류</stp>
        <stp>46311</stp>
        <stp/>
        <tr r="N5852" s="5"/>
      </tp>
      <tp t="s">
        <v>은행채</v>
        <stp/>
        <stp>P</stp>
        <stp>0</stp>
        <stp>BND</stp>
        <stp>KR6060002GA0</stp>
        <stp>인포맥스 중분류</stp>
        <stp>46311</stp>
        <stp/>
        <tr r="N5736" s="5"/>
      </tp>
      <tp t="s">
        <v>은행채</v>
        <stp/>
        <stp>P</stp>
        <stp>0</stp>
        <stp>BND</stp>
        <stp>KR6000031GA2</stp>
        <stp>인포맥스 중분류</stp>
        <stp>46311</stp>
        <stp/>
        <tr r="N3688" s="5"/>
      </tp>
      <tp t="s">
        <v>카드</v>
        <stp/>
        <stp>P</stp>
        <stp>0</stp>
        <stp>BND</stp>
        <stp>KR6031321FC8</stp>
        <stp>인포맥스 중분류</stp>
        <stp>46311</stp>
        <stp/>
        <tr r="N5188" s="5"/>
      </tp>
      <tp t="s">
        <v>회사채(일반)</v>
        <stp/>
        <stp>P</stp>
        <stp>0</stp>
        <stp>BND</stp>
        <stp>KR6010131GA8</stp>
        <stp>인포맥스 중분류</stp>
        <stp>46311</stp>
        <stp/>
        <tr r="N4257" s="5"/>
      </tp>
      <tp t="s">
        <v>일반</v>
        <stp/>
        <stp>P</stp>
        <stp>0</stp>
        <stp>BND</stp>
        <stp>KR354201GEB1</stp>
        <stp>인포맥스 중분류</stp>
        <stp>46316</stp>
        <stp/>
        <tr r="N184" s="1"/>
      </tp>
      <tp t="s">
        <v>카드</v>
        <stp/>
        <stp>P</stp>
        <stp>0</stp>
        <stp>BND</stp>
        <stp>KR6140171GA7</stp>
        <stp>인포맥스 중분류</stp>
        <stp>46311</stp>
        <stp/>
        <tr r="N6675" s="5"/>
      </tp>
      <tp t="s">
        <v>지역개발채권</v>
        <stp/>
        <stp>P</stp>
        <stp>0</stp>
        <stp>BND</stp>
        <stp>KR2044022CC3</stp>
        <stp>인포맥스 중분류</stp>
        <stp>46316</stp>
        <stp/>
        <tr r="CF191" s="1"/>
      </tp>
      <tp t="s">
        <v>일반</v>
        <stp/>
        <stp>P</stp>
        <stp>0</stp>
        <stp>BND</stp>
        <stp>KR350105GFA7</stp>
        <stp>인포맥스 중분류</stp>
        <stp>46316</stp>
        <stp/>
        <tr r="DV142" s="1"/>
      </tp>
      <tp t="s">
        <v>국고채권</v>
        <stp/>
        <stp>P</stp>
        <stp>0</stp>
        <stp>BND</stp>
        <stp>KR103502GBC0</stp>
        <stp>인포맥스 중분류</stp>
        <stp>46316</stp>
        <stp/>
        <tr r="DV51" s="1"/>
        <tr r="CF27" s="1"/>
        <tr r="AB44" s="1"/>
        <tr r="N243" s="1"/>
      </tp>
      <tp t="s">
        <v>회사채(일반)</v>
        <stp/>
        <stp>P</stp>
        <stp>0</stp>
        <stp>BND</stp>
        <stp>KR6152251EA7</stp>
        <stp>인포맥스 중분류</stp>
        <stp>46311</stp>
        <stp/>
        <tr r="N6838" s="5"/>
      </tp>
      <tp t="s">
        <v>회사채(일반)</v>
        <stp/>
        <stp>P</stp>
        <stp>0</stp>
        <stp>BND</stp>
        <stp>KR6152252EA5</stp>
        <stp>인포맥스 중분류</stp>
        <stp>46311</stp>
        <stp/>
        <tr r="N6845" s="5"/>
      </tp>
      <tp t="s">
        <v>회사채(일반)</v>
        <stp/>
        <stp>P</stp>
        <stp>0</stp>
        <stp>BND</stp>
        <stp>KR6002382EA2</stp>
        <stp>인포맥스 중분류</stp>
        <stp>46311</stp>
        <stp/>
        <tr r="N3810" s="5"/>
      </tp>
      <tp t="s">
        <v>회사채(일반)</v>
        <stp/>
        <stp>P</stp>
        <stp>0</stp>
        <stp>BND</stp>
        <stp>KR6063323DA4</stp>
        <stp>인포맥스 중분류</stp>
        <stp>46311</stp>
        <stp/>
        <tr r="N5851" s="5"/>
      </tp>
      <tp t="s">
        <v>카드</v>
        <stp/>
        <stp>P</stp>
        <stp>0</stp>
        <stp>BND</stp>
        <stp>KR6031321FA2</stp>
        <stp>인포맥스 중분류</stp>
        <stp>46311</stp>
        <stp/>
        <tr r="N5187" s="5"/>
      </tp>
      <tp t="s">
        <v/>
        <stp/>
        <stp>P</stp>
        <stp>0</stp>
        <stp>BND</stp>
        <stp>KRZE00301G18</stp>
        <stp>인포맥스 중분류</stp>
        <stp>46316</stp>
        <stp/>
        <tr r="CT80" s="1"/>
      </tp>
      <tp t="s">
        <v/>
        <stp/>
        <stp>P</stp>
        <stp>0</stp>
        <stp>BND</stp>
        <stp>KRZE00301G3K</stp>
        <stp>인포맥스 중분류</stp>
        <stp>46316</stp>
        <stp/>
        <tr r="DV211" s="1"/>
      </tp>
      <tp t="s">
        <v>국채</v>
        <stp/>
        <stp>P</stp>
        <stp>0</stp>
        <stp>BND</stp>
        <stp>KRC0350C3890</stp>
        <stp>인포맥스 대분류</stp>
        <stp>46316</stp>
        <stp/>
        <tr r="M253" s="1"/>
      </tp>
      <tp t="s">
        <v>국채</v>
        <stp/>
        <stp>P</stp>
        <stp>0</stp>
        <stp>BND</stp>
        <stp>KRC0350C2892</stp>
        <stp>인포맥스 대분류</stp>
        <stp>46316</stp>
        <stp/>
        <tr r="DU279" s="1"/>
        <tr r="M311" s="1"/>
      </tp>
      <tp t="s">
        <v>회사채</v>
        <stp/>
        <stp>P</stp>
        <stp>0</stp>
        <stp>BND</stp>
        <stp>KR60040539A3</stp>
        <stp>인포맥스 대분류</stp>
        <stp>46316</stp>
        <stp/>
        <tr r="M213" s="1"/>
      </tp>
      <tp t="s">
        <v>국채</v>
        <stp/>
        <stp>P</stp>
        <stp>0</stp>
        <stp>BND</stp>
        <stp>KRC0350C2835</stp>
        <stp>인포맥스 대분류</stp>
        <stp>46316</stp>
        <stp/>
        <tr r="AA47" s="1"/>
        <tr r="DU40" s="1"/>
        <tr r="M53" s="1"/>
      </tp>
      <tp t="s">
        <v>국채</v>
        <stp/>
        <stp>P</stp>
        <stp>0</stp>
        <stp>BND</stp>
        <stp>KR103502G8C0</stp>
        <stp>인포맥스 대분류</stp>
        <stp>46316</stp>
        <stp/>
        <tr r="M326" s="1"/>
        <tr r="CE181" s="1"/>
      </tp>
      <tp t="s">
        <v/>
        <stp/>
        <stp>P</stp>
        <stp>0</stp>
        <stp>BND</stp>
        <stp>KRZFA0354GG7</stp>
        <stp>인포맥스 중분류</stp>
        <stp>46316</stp>
        <stp/>
        <tr r="DV242" s="1"/>
      </tp>
      <tp t="s">
        <v/>
        <stp/>
        <stp>P</stp>
        <stp>0</stp>
        <stp>BND</stp>
        <stp>KRZF09523NG9</stp>
        <stp>인포맥스 중분류</stp>
        <stp>46316</stp>
        <stp/>
        <tr r="CT124" s="1"/>
      </tp>
      <tp t="s">
        <v/>
        <stp/>
        <stp>P</stp>
        <stp>0</stp>
        <stp>BND</stp>
        <stp>KRZF03473DGM</stp>
        <stp>인포맥스 중분류</stp>
        <stp>46316</stp>
        <stp/>
        <tr r="CT158" s="1"/>
      </tp>
      <tp t="s">
        <v>국채</v>
        <stp/>
        <stp>P</stp>
        <stp>0</stp>
        <stp>BND</stp>
        <stp>KR103503G899</stp>
        <stp>인포맥스 대분류</stp>
        <stp>46316</stp>
        <stp/>
        <tr r="M368" s="1"/>
      </tp>
      <tp t="s">
        <v>국채</v>
        <stp/>
        <stp>P</stp>
        <stp>0</stp>
        <stp>BND</stp>
        <stp>KR103502G891</stp>
        <stp>인포맥스 대분류</stp>
        <stp>46316</stp>
        <stp/>
        <tr r="DU157" s="1"/>
        <tr r="M23" s="1"/>
      </tp>
      <tp t="s">
        <v>공사공단채</v>
        <stp/>
        <stp>P</stp>
        <stp>0</stp>
        <stp>BND</stp>
        <stp>KR354411G990</stp>
        <stp>인포맥스 대분류</stp>
        <stp>46316</stp>
        <stp/>
        <tr r="DU253" s="1"/>
      </tp>
      <tp t="s">
        <v>국채</v>
        <stp/>
        <stp>P</stp>
        <stp>0</stp>
        <stp>BND</stp>
        <stp>KR103503G865</stp>
        <stp>인포맥스 대분류</stp>
        <stp>46316</stp>
        <stp/>
        <tr r="DU47" s="1"/>
        <tr r="M25" s="1"/>
        <tr r="CE263" s="1"/>
      </tp>
      <tp t="s">
        <v>국채</v>
        <stp/>
        <stp>P</stp>
        <stp>0</stp>
        <stp>BND</stp>
        <stp>KR103502G867</stp>
        <stp>인포맥스 대분류</stp>
        <stp>46316</stp>
        <stp/>
        <tr r="CE135" s="1"/>
        <tr r="M332" s="1"/>
      </tp>
      <tp t="s">
        <v>국채</v>
        <stp/>
        <stp>P</stp>
        <stp>0</stp>
        <stp>BND</stp>
        <stp>KR103502G834</stp>
        <stp>인포맥스 대분류</stp>
        <stp>46316</stp>
        <stp/>
        <tr r="AO9" s="1"/>
        <tr r="M50" s="1"/>
        <tr r="DU323" s="1"/>
        <tr r="CE177" s="1"/>
      </tp>
      <tp t="s">
        <v>은행채</v>
        <stp/>
        <stp>P</stp>
        <stp>0</stp>
        <stp>BND</stp>
        <stp>KR310206GE89</stp>
        <stp>인포맥스 중분류</stp>
        <stp>46311</stp>
        <stp/>
        <tr r="N456" s="5"/>
      </tp>
      <tp t="s">
        <v>은행채</v>
        <stp/>
        <stp>P</stp>
        <stp>0</stp>
        <stp>BND</stp>
        <stp>KR310207GE88</stp>
        <stp>인포맥스 중분류</stp>
        <stp>46311</stp>
        <stp/>
        <tr r="N478" s="5"/>
      </tp>
      <tp t="s">
        <v>은행채</v>
        <stp/>
        <stp>P</stp>
        <stp>0</stp>
        <stp>BND</stp>
        <stp>KR310208GE87</stp>
        <stp>인포맥스 중분류</stp>
        <stp>46311</stp>
        <stp/>
        <tr r="N497" s="5"/>
      </tp>
      <tp t="s">
        <v>일반</v>
        <stp/>
        <stp>P</stp>
        <stp>0</stp>
        <stp>BND</stp>
        <stp>KR350102GF89</stp>
        <stp>인포맥스 중분류</stp>
        <stp>46311</stp>
        <stp/>
        <tr r="N965" s="5"/>
      </tp>
      <tp t="s">
        <v>일반</v>
        <stp/>
        <stp>P</stp>
        <stp>0</stp>
        <stp>BND</stp>
        <stp>KR350103GF88</stp>
        <stp>인포맥스 중분류</stp>
        <stp>46311</stp>
        <stp/>
        <tr r="N1001" s="5"/>
      </tp>
      <tp t="s">
        <v>은행채</v>
        <stp/>
        <stp>P</stp>
        <stp>0</stp>
        <stp>BND</stp>
        <stp>KR381004GG82</stp>
        <stp>인포맥스 중분류</stp>
        <stp>46311</stp>
        <stp/>
        <tr r="N3536" s="5"/>
      </tp>
      <tp t="s">
        <v>회사채(일반)</v>
        <stp/>
        <stp>P</stp>
        <stp>0</stp>
        <stp>BND</stp>
        <stp>KR6330592G85</stp>
        <stp>인포맥스 중분류</stp>
        <stp>46311</stp>
        <stp/>
        <tr r="N7179" s="5"/>
      </tp>
      <tp t="s">
        <v>은행채</v>
        <stp/>
        <stp>P</stp>
        <stp>0</stp>
        <stp>BND</stp>
        <stp>KR381001GG85</stp>
        <stp>인포맥스 중분류</stp>
        <stp>46311</stp>
        <stp/>
        <tr r="N3499" s="5"/>
      </tp>
      <tp t="s">
        <v>은행채</v>
        <stp/>
        <stp>P</stp>
        <stp>0</stp>
        <stp>BND</stp>
        <stp>KR381005GG81</stp>
        <stp>인포맥스 중분류</stp>
        <stp>46311</stp>
        <stp/>
        <tr r="N3547" s="5"/>
      </tp>
      <tp t="s">
        <v>공사공단채 기타</v>
        <stp/>
        <stp>P</stp>
        <stp>0</stp>
        <stp>BND</stp>
        <stp>KR381101GF85</stp>
        <stp>인포맥스 중분류</stp>
        <stp>46311</stp>
        <stp/>
        <tr r="N3575" s="5"/>
      </tp>
      <tp t="s">
        <v>회사채(일반)</v>
        <stp/>
        <stp>P</stp>
        <stp>0</stp>
        <stp>BND</stp>
        <stp>KR6330591G86</stp>
        <stp>인포맥스 중분류</stp>
        <stp>46311</stp>
        <stp/>
        <tr r="N7178" s="5"/>
      </tp>
      <tp t="s">
        <v>지역개발채권</v>
        <stp/>
        <stp>P</stp>
        <stp>0</stp>
        <stp>BND</stp>
        <stp>KR2044022C98</stp>
        <stp>인포맥스 중분류</stp>
        <stp>46311</stp>
        <stp/>
        <tr r="N284" s="5"/>
      </tp>
      <tp t="s">
        <v>은행채</v>
        <stp/>
        <stp>P</stp>
        <stp>0</stp>
        <stp>BND</stp>
        <stp>KR381003GG83</stp>
        <stp>인포맥스 중분류</stp>
        <stp>46311</stp>
        <stp/>
        <tr r="N3524" s="5"/>
      </tp>
      <tp t="s">
        <v>일반</v>
        <stp/>
        <stp>P</stp>
        <stp>0</stp>
        <stp>BND</stp>
        <stp>KR354601GA82</stp>
        <stp>인포맥스 중분류</stp>
        <stp>46311</stp>
        <stp/>
        <tr r="N2626" s="5"/>
      </tp>
      <tp t="s">
        <v>일반</v>
        <stp/>
        <stp>P</stp>
        <stp>0</stp>
        <stp>BND</stp>
        <stp>KR350104GF87</stp>
        <stp>인포맥스 중분류</stp>
        <stp>46311</stp>
        <stp/>
        <tr r="N1041" s="5"/>
      </tp>
      <tp t="s">
        <v>일반</v>
        <stp/>
        <stp>P</stp>
        <stp>0</stp>
        <stp>BND</stp>
        <stp>KR350105GF86</stp>
        <stp>인포맥스 중분류</stp>
        <stp>46311</stp>
        <stp/>
        <tr r="N1071" s="5"/>
      </tp>
      <tp t="s">
        <v>일반</v>
        <stp/>
        <stp>P</stp>
        <stp>0</stp>
        <stp>BND</stp>
        <stp>KR350106GF85</stp>
        <stp>인포맥스 중분류</stp>
        <stp>46311</stp>
        <stp/>
        <tr r="N1114" s="5"/>
      </tp>
      <tp t="s">
        <v>회사채(일반)</v>
        <stp/>
        <stp>P</stp>
        <stp>0</stp>
        <stp>BND</stp>
        <stp>KR6005943B43</stp>
        <stp>인포맥스 중분류</stp>
        <stp>46311</stp>
        <stp/>
        <tr r="N4088" s="5"/>
      </tp>
      <tp t="s">
        <v>은행채</v>
        <stp/>
        <stp>P</stp>
        <stp>0</stp>
        <stp>BND</stp>
        <stp>KR310205GE80</stp>
        <stp>인포맥스 중분류</stp>
        <stp>46311</stp>
        <stp/>
        <tr r="N436" s="5"/>
      </tp>
      <tp t="s">
        <v>일반</v>
        <stp/>
        <stp>P</stp>
        <stp>0</stp>
        <stp>BND</stp>
        <stp>KR350101GF80</stp>
        <stp>인포맥스 중분류</stp>
        <stp>46311</stp>
        <stp/>
        <tr r="N916" s="5"/>
      </tp>
      <tp t="s">
        <v>지방공기업</v>
        <stp/>
        <stp>P</stp>
        <stp>0</stp>
        <stp>BND</stp>
        <stp>KR350201GE80</stp>
        <stp>인포맥스 중분류</stp>
        <stp>46311</stp>
        <stp/>
        <tr r="N1264" s="5"/>
      </tp>
      <tp t="s">
        <v>기타금융채</v>
        <stp/>
        <stp>P</stp>
        <stp>0</stp>
        <stp>BND</stp>
        <stp>KR602196DF42</stp>
        <stp>인포맥스 중분류</stp>
        <stp>46311</stp>
        <stp/>
        <tr r="N4690" s="5"/>
      </tp>
      <tp t="s">
        <v>회사채(일반)</v>
        <stp/>
        <stp>P</stp>
        <stp>0</stp>
        <stp>BND</stp>
        <stp>KR6011911F45</stp>
        <stp>인포맥스 중분류</stp>
        <stp>46311</stp>
        <stp/>
        <tr r="N4294" s="5"/>
      </tp>
      <tp t="s">
        <v>일반</v>
        <stp/>
        <stp>P</stp>
        <stp>0</stp>
        <stp>BND</stp>
        <stp>KR356004GG84</stp>
        <stp>인포맥스 중분류</stp>
        <stp>46311</stp>
        <stp/>
        <tr r="N2890" s="5"/>
      </tp>
      <tp t="s">
        <v>회사채(일반)</v>
        <stp/>
        <stp>P</stp>
        <stp>0</stp>
        <stp>BND</stp>
        <stp>KR6011912F44</stp>
        <stp>인포맥스 중분류</stp>
        <stp>46311</stp>
        <stp/>
        <tr r="N4295" s="5"/>
      </tp>
      <tp t="s">
        <v>은행채</v>
        <stp/>
        <stp>P</stp>
        <stp>0</stp>
        <stp>BND</stp>
        <stp>KR310215GE96</stp>
        <stp>인포맥스 중분류</stp>
        <stp>46311</stp>
        <stp/>
        <tr r="N601" s="5"/>
      </tp>
      <tp t="s">
        <v>일반</v>
        <stp/>
        <stp>P</stp>
        <stp>0</stp>
        <stp>BND</stp>
        <stp>KR356001GG87</stp>
        <stp>인포맥스 중분류</stp>
        <stp>46311</stp>
        <stp/>
        <tr r="N2811" s="5"/>
      </tp>
      <tp t="s">
        <v>일반</v>
        <stp/>
        <stp>P</stp>
        <stp>0</stp>
        <stp>BND</stp>
        <stp>KR356003GG85</stp>
        <stp>인포맥스 중분류</stp>
        <stp>46311</stp>
        <stp/>
        <tr r="N2878" s="5"/>
      </tp>
      <tp t="s">
        <v>일반</v>
        <stp/>
        <stp>P</stp>
        <stp>0</stp>
        <stp>BND</stp>
        <stp>KR356005GG83</stp>
        <stp>인포맥스 중분류</stp>
        <stp>46311</stp>
        <stp/>
        <tr r="N2896" s="5"/>
      </tp>
      <tp t="s">
        <v>일반</v>
        <stp/>
        <stp>P</stp>
        <stp>0</stp>
        <stp>BND</stp>
        <stp>KR356101GF87</stp>
        <stp>인포맥스 중분류</stp>
        <stp>46311</stp>
        <stp/>
        <tr r="N2969" s="5"/>
      </tp>
      <tp t="s">
        <v>일반</v>
        <stp/>
        <stp>P</stp>
        <stp>0</stp>
        <stp>BND</stp>
        <stp>KR356002GG86</stp>
        <stp>인포맥스 중분류</stp>
        <stp>46311</stp>
        <stp/>
        <tr r="N2853" s="5"/>
      </tp>
      <tp t="s">
        <v>도시철도채권</v>
        <stp/>
        <stp>P</stp>
        <stp>0</stp>
        <stp>BND</stp>
        <stp>KR2001024F93</stp>
        <stp>인포맥스 중분류</stp>
        <stp>46311</stp>
        <stp/>
        <tr r="N209" s="5"/>
      </tp>
      <tp t="s">
        <v>회사채(일반)</v>
        <stp/>
        <stp>P</stp>
        <stp>0</stp>
        <stp>BND</stp>
        <stp>KR6066562A87</stp>
        <stp>인포맥스 중분류</stp>
        <stp>46311</stp>
        <stp/>
        <tr r="N6155" s="5"/>
      </tp>
      <tp t="s">
        <v>일반</v>
        <stp/>
        <stp>P</stp>
        <stp>0</stp>
        <stp>BND</stp>
        <stp>KR354402GC99</stp>
        <stp>인포맥스 중분류</stp>
        <stp>46311</stp>
        <stp/>
        <tr r="N2481" s="5"/>
      </tp>
      <tp t="s">
        <v>기타금융채</v>
        <stp/>
        <stp>P</stp>
        <stp>0</stp>
        <stp>BND</stp>
        <stp>KR6021963F58</stp>
        <stp>인포맥스 중분류</stp>
        <stp>46311</stp>
        <stp/>
        <tr r="N4607" s="5"/>
      </tp>
      <tp t="s">
        <v>은행채</v>
        <stp/>
        <stp>P</stp>
        <stp>0</stp>
        <stp>BND</stp>
        <stp>KR310208GE95</stp>
        <stp>인포맥스 중분류</stp>
        <stp>46311</stp>
        <stp/>
        <tr r="N498" s="5"/>
      </tp>
      <tp t="s">
        <v>은행채</v>
        <stp/>
        <stp>P</stp>
        <stp>0</stp>
        <stp>BND</stp>
        <stp>KR310215GE88</stp>
        <stp>인포맥스 중분류</stp>
        <stp>46311</stp>
        <stp/>
        <tr r="N600" s="5"/>
      </tp>
      <tp t="s">
        <v>일반</v>
        <stp/>
        <stp>P</stp>
        <stp>0</stp>
        <stp>BND</stp>
        <stp>KR350101GF98</stp>
        <stp>인포맥스 중분류</stp>
        <stp>46311</stp>
        <stp/>
        <tr r="N917" s="5"/>
      </tp>
      <tp t="s">
        <v>회사채(일반)</v>
        <stp/>
        <stp>P</stp>
        <stp>0</stp>
        <stp>BND</stp>
        <stp>KR6030491G83</stp>
        <stp>인포맥스 중분류</stp>
        <stp>46311</stp>
        <stp/>
        <tr r="N5087" s="5"/>
      </tp>
      <tp t="s">
        <v>기타금융채</v>
        <stp/>
        <stp>P</stp>
        <stp>0</stp>
        <stp>BND</stp>
        <stp>KR6021961F50</stp>
        <stp>인포맥스 중분류</stp>
        <stp>46311</stp>
        <stp/>
        <tr r="N4591" s="5"/>
      </tp>
      <tp t="s">
        <v>일반</v>
        <stp/>
        <stp>P</stp>
        <stp>0</stp>
        <stp>BND</stp>
        <stp>KR354411GC80</stp>
        <stp>인포맥스 중분류</stp>
        <stp>46311</stp>
        <stp/>
        <tr r="N2531" s="5"/>
      </tp>
      <tp t="s">
        <v>일반</v>
        <stp/>
        <stp>P</stp>
        <stp>0</stp>
        <stp>BND</stp>
        <stp>KR350104GF95</stp>
        <stp>인포맥스 중분류</stp>
        <stp>46311</stp>
        <stp/>
        <tr r="N1042" s="5"/>
      </tp>
      <tp t="s">
        <v>일반</v>
        <stp/>
        <stp>P</stp>
        <stp>0</stp>
        <stp>BND</stp>
        <stp>KR350105GF94</stp>
        <stp>인포맥스 중분류</stp>
        <stp>46311</stp>
        <stp/>
        <tr r="N1072" s="5"/>
      </tp>
      <tp t="s">
        <v>일반</v>
        <stp/>
        <stp>P</stp>
        <stp>0</stp>
        <stp>BND</stp>
        <stp>KR356003GG93</stp>
        <stp>인포맥스 중분류</stp>
        <stp>46311</stp>
        <stp/>
        <tr r="N2879" s="5"/>
      </tp>
      <tp t="s">
        <v>일반</v>
        <stp/>
        <stp>P</stp>
        <stp>0</stp>
        <stp>BND</stp>
        <stp>KR356103GF93</stp>
        <stp>인포맥스 중분류</stp>
        <stp>46311</stp>
        <stp/>
        <tr r="N3093" s="5"/>
      </tp>
      <tp t="s">
        <v>기타금융채</v>
        <stp/>
        <stp>P</stp>
        <stp>0</stp>
        <stp>BND</stp>
        <stp>KR6021965F23</stp>
        <stp>인포맥스 중분류</stp>
        <stp>46316</stp>
        <stp/>
        <tr r="CF216" s="1"/>
      </tp>
      <tp t="s">
        <v>통안증권</v>
        <stp/>
        <stp>P</stp>
        <stp>0</stp>
        <stp>BND</stp>
        <stp>KR310102GF91</stp>
        <stp>인포맥스 중분류</stp>
        <stp>46311</stp>
        <stp/>
        <tr r="N343" s="5"/>
      </tp>
      <tp t="s">
        <v>은행채</v>
        <stp/>
        <stp>P</stp>
        <stp>0</stp>
        <stp>BND</stp>
        <stp>KR310202GE91</stp>
        <stp>인포맥스 중분류</stp>
        <stp>46311</stp>
        <stp/>
        <tr r="N376" s="5"/>
      </tp>
      <tp t="s">
        <v>은행채</v>
        <stp/>
        <stp>P</stp>
        <stp>0</stp>
        <stp>BND</stp>
        <stp>KR310210GE83</stp>
        <stp>인포맥스 중분류</stp>
        <stp>46311</stp>
        <stp/>
        <tr r="N530" s="5"/>
      </tp>
      <tp t="s">
        <v>은행채</v>
        <stp/>
        <stp>P</stp>
        <stp>0</stp>
        <stp>BND</stp>
        <stp>KR310212GE81</stp>
        <stp>인포맥스 중분류</stp>
        <stp>46311</stp>
        <stp/>
        <tr r="N562" s="5"/>
      </tp>
      <tp t="s">
        <v>일반</v>
        <stp/>
        <stp>P</stp>
        <stp>0</stp>
        <stp>BND</stp>
        <stp>KR351602GA95</stp>
        <stp>인포맥스 중분류</stp>
        <stp>46311</stp>
        <stp/>
        <tr r="N1840" s="5"/>
      </tp>
      <tp t="s">
        <v>일반</v>
        <stp/>
        <stp>P</stp>
        <stp>0</stp>
        <stp>BND</stp>
        <stp>KR351604GA93</stp>
        <stp>인포맥스 중분류</stp>
        <stp>46311</stp>
        <stp/>
        <tr r="N1908" s="5"/>
      </tp>
      <tp t="s">
        <v>지역개발채권</v>
        <stp/>
        <stp>P</stp>
        <stp>0</stp>
        <stp>BND</stp>
        <stp>KR2044022C80</stp>
        <stp>인포맥스 중분류</stp>
        <stp>46311</stp>
        <stp/>
        <tr r="N283" s="5"/>
      </tp>
      <tp t="s">
        <v>일반</v>
        <stp/>
        <stp>P</stp>
        <stp>0</stp>
        <stp>BND</stp>
        <stp>KR356002GG94</stp>
        <stp>인포맥스 중분류</stp>
        <stp>46311</stp>
        <stp/>
        <tr r="N2854" s="5"/>
      </tp>
      <tp t="s">
        <v>일반</v>
        <stp/>
        <stp>P</stp>
        <stp>0</stp>
        <stp>BND</stp>
        <stp>KR356102GF94</stp>
        <stp>인포맥스 중분류</stp>
        <stp>46311</stp>
        <stp/>
        <tr r="N3046" s="5"/>
      </tp>
      <tp t="s">
        <v>은행채</v>
        <stp/>
        <stp>P</stp>
        <stp>0</stp>
        <stp>BND</stp>
        <stp>KR310206GE97</stp>
        <stp>인포맥스 중분류</stp>
        <stp>46311</stp>
        <stp/>
        <tr r="N457" s="5"/>
      </tp>
      <tp t="s">
        <v>일반</v>
        <stp/>
        <stp>P</stp>
        <stp>0</stp>
        <stp>BND</stp>
        <stp>KR350102GF97</stp>
        <stp>인포맥스 중분류</stp>
        <stp>46311</stp>
        <stp/>
        <tr r="N966" s="5"/>
      </tp>
      <tp t="s">
        <v>일반</v>
        <stp/>
        <stp>P</stp>
        <stp>0</stp>
        <stp>BND</stp>
        <stp>KR350103GF96</stp>
        <stp>인포맥스 중분류</stp>
        <stp>46311</stp>
        <stp/>
        <tr r="N1002" s="5"/>
      </tp>
      <tp t="s">
        <v>일반</v>
        <stp/>
        <stp>P</stp>
        <stp>0</stp>
        <stp>BND</stp>
        <stp>KR350106GF93</stp>
        <stp>인포맥스 중분류</stp>
        <stp>46311</stp>
        <stp/>
        <tr r="N1115" s="5"/>
      </tp>
      <tp t="s">
        <v>기타금융채</v>
        <stp/>
        <stp>P</stp>
        <stp>0</stp>
        <stp>BND</stp>
        <stp>KR6021965F56</stp>
        <stp>인포맥스 중분류</stp>
        <stp>46311</stp>
        <stp/>
        <tr r="N4635" s="5"/>
      </tp>
      <tp t="s">
        <v>일반</v>
        <stp/>
        <stp>P</stp>
        <stp>0</stp>
        <stp>BND</stp>
        <stp>KR356001GG95</stp>
        <stp>인포맥스 중분류</stp>
        <stp>46311</stp>
        <stp/>
        <tr r="N2812" s="5"/>
      </tp>
      <tp t="s">
        <v>일반</v>
        <stp/>
        <stp>P</stp>
        <stp>0</stp>
        <stp>BND</stp>
        <stp>KR356101GF95</stp>
        <stp>인포맥스 중분류</stp>
        <stp>46311</stp>
        <stp/>
        <tr r="N2970" s="5"/>
      </tp>
      <tp t="s">
        <v>기타금융채</v>
        <stp/>
        <stp>P</stp>
        <stp>0</stp>
        <stp>BND</stp>
        <stp>KR6021964F57</stp>
        <stp>인포맥스 중분류</stp>
        <stp>46311</stp>
        <stp/>
        <tr r="N4623" s="5"/>
      </tp>
      <tp t="s">
        <v>기타금융채</v>
        <stp/>
        <stp>P</stp>
        <stp>0</stp>
        <stp>BND</stp>
        <stp>KR6021962F18</stp>
        <stp>인포맥스 중분류</stp>
        <stp>46316</stp>
        <stp/>
        <tr r="CT77" s="1"/>
      </tp>
      <tp t="s">
        <v>기타금융채</v>
        <stp/>
        <stp>P</stp>
        <stp>0</stp>
        <stp>BND</stp>
        <stp>KR6082971E69</stp>
        <stp>인포맥스 중분류</stp>
        <stp>46311</stp>
        <stp/>
        <tr r="N6303" s="5"/>
      </tp>
      <tp t="s">
        <v>기타금융채</v>
        <stp/>
        <stp>P</stp>
        <stp>0</stp>
        <stp>BND</stp>
        <stp>KR602196BF69</stp>
        <stp>인포맥스 중분류</stp>
        <stp>46311</stp>
        <stp/>
        <tr r="N4681" s="5"/>
      </tp>
      <tp t="s">
        <v>기타금융채</v>
        <stp/>
        <stp>P</stp>
        <stp>0</stp>
        <stp>BND</stp>
        <stp>KR6082972E68</stp>
        <stp>인포맥스 중분류</stp>
        <stp>46311</stp>
        <stp/>
        <tr r="N6316" s="5"/>
      </tp>
      <tp t="s">
        <v>기타금융채</v>
        <stp/>
        <stp>P</stp>
        <stp>0</stp>
        <stp>BND</stp>
        <stp>KR6023787D84</stp>
        <stp>인포맥스 중분류</stp>
        <stp>46311</stp>
        <stp/>
        <tr r="N4792" s="5"/>
      </tp>
      <tp t="s">
        <v>회사채(일반)</v>
        <stp/>
        <stp>P</stp>
        <stp>0</stp>
        <stp>BND</stp>
        <stp>KR6451802F78</stp>
        <stp>인포맥스 중분류</stp>
        <stp>46311</stp>
        <stp/>
        <tr r="N7223" s="5"/>
      </tp>
      <tp t="s">
        <v>회사채(일반)</v>
        <stp/>
        <stp>P</stp>
        <stp>0</stp>
        <stp>BND</stp>
        <stp>KR6451801F79</stp>
        <stp>인포맥스 중분류</stp>
        <stp>46311</stp>
        <stp/>
        <tr r="N7222" s="5"/>
      </tp>
      <tp t="s">
        <v>카드</v>
        <stp/>
        <stp>P</stp>
        <stp>0</stp>
        <stp>BND</stp>
        <stp>KR6030627G98</stp>
        <stp>인포맥스 중분류</stp>
        <stp>46311</stp>
        <stp/>
        <tr r="N5154" s="5"/>
      </tp>
      <tp t="s">
        <v>카드</v>
        <stp/>
        <stp>P</stp>
        <stp>0</stp>
        <stp>BND</stp>
        <stp>KR6030626G99</stp>
        <stp>인포맥스 중분류</stp>
        <stp>46311</stp>
        <stp/>
        <tr r="N5151" s="5"/>
      </tp>
      <tp t="s">
        <v>기타금융채</v>
        <stp/>
        <stp>P</stp>
        <stp>0</stp>
        <stp>BND</stp>
        <stp>KR602196BF10</stp>
        <stp>인포맥스 중분류</stp>
        <stp>46316</stp>
        <stp/>
        <tr r="CT144" s="1"/>
        <tr r="CF169" s="1"/>
      </tp>
      <tp t="s">
        <v>회사채(일반)</v>
        <stp/>
        <stp>P</stp>
        <stp>0</stp>
        <stp>BND</stp>
        <stp>KR6051911F17</stp>
        <stp>인포맥스 중분류</stp>
        <stp>46316</stp>
        <stp/>
        <tr r="N276" s="1"/>
      </tp>
      <tp t="s">
        <v>은행채</v>
        <stp/>
        <stp>P</stp>
        <stp>0</stp>
        <stp>BND</stp>
        <stp>KR6000013G85</stp>
        <stp>인포맥스 중분류</stp>
        <stp>46316</stp>
        <stp/>
        <tr r="DV12" s="1"/>
      </tp>
      <tp t="s">
        <v>카드</v>
        <stp/>
        <stp>P</stp>
        <stp>0</stp>
        <stp>BND</stp>
        <stp>KR6032711E85</stp>
        <stp>인포맥스 중분류</stp>
        <stp>46311</stp>
        <stp/>
        <tr r="N5237" s="5"/>
      </tp>
      <tp t="s">
        <v>회사채(일반)</v>
        <stp/>
        <stp>P</stp>
        <stp>0</stp>
        <stp>BND</stp>
        <stp>KR6003672D92</stp>
        <stp>인포맥스 중분류</stp>
        <stp>46311</stp>
        <stp/>
        <tr r="N3856" s="5"/>
      </tp>
      <tp t="s">
        <v>카드</v>
        <stp/>
        <stp>P</stp>
        <stp>0</stp>
        <stp>BND</stp>
        <stp>KR6140173G93</stp>
        <stp>인포맥스 중분류</stp>
        <stp>46316</stp>
        <stp/>
        <tr r="CF38" s="1"/>
      </tp>
      <tp t="s">
        <v>카드</v>
        <stp/>
        <stp>P</stp>
        <stp>0</stp>
        <stp>BND</stp>
        <stp>KR6030628G97</stp>
        <stp>인포맥스 중분류</stp>
        <stp>46311</stp>
        <stp/>
        <tr r="N5160" s="5"/>
      </tp>
      <tp t="s">
        <v>카드</v>
        <stp/>
        <stp>P</stp>
        <stp>0</stp>
        <stp>BND</stp>
        <stp>KR6032713E83</stp>
        <stp>인포맥스 중분류</stp>
        <stp>46311</stp>
        <stp/>
        <tr r="N5284" s="5"/>
      </tp>
      <tp t="s">
        <v>은행채</v>
        <stp/>
        <stp>P</stp>
        <stp>0</stp>
        <stp>BND</stp>
        <stp>KR6060002G82</stp>
        <stp>인포맥스 중분류</stp>
        <stp>46316</stp>
        <stp/>
        <tr r="CF37" s="1"/>
      </tp>
      <tp t="s">
        <v>기타금융채</v>
        <stp/>
        <stp>P</stp>
        <stp>0</stp>
        <stp>BND</stp>
        <stp>KR6021965F64</stp>
        <stp>인포맥스 중분류</stp>
        <stp>46311</stp>
        <stp/>
        <tr r="N4636" s="5"/>
      </tp>
      <tp t="s">
        <v>카드</v>
        <stp/>
        <stp>P</stp>
        <stp>0</stp>
        <stp>BND</stp>
        <stp>KR6030624G91</stp>
        <stp>인포맥스 중분류</stp>
        <stp>46311</stp>
        <stp/>
        <tr r="N5135" s="5"/>
      </tp>
      <tp t="s">
        <v>기타금융채</v>
        <stp/>
        <stp>P</stp>
        <stp>0</stp>
        <stp>BND</stp>
        <stp>KR6021964F65</stp>
        <stp>인포맥스 중분류</stp>
        <stp>46311</stp>
        <stp/>
        <tr r="N4624" s="5"/>
      </tp>
      <tp t="s">
        <v>기타금융채</v>
        <stp/>
        <stp>P</stp>
        <stp>0</stp>
        <stp>BND</stp>
        <stp>KR6033668D95</stp>
        <stp>인포맥스 중분류</stp>
        <stp>46311</stp>
        <stp/>
        <tr r="N5476" s="5"/>
      </tp>
      <tp t="s">
        <v>국고채권</v>
        <stp/>
        <stp>P</stp>
        <stp>0</stp>
        <stp>BND</stp>
        <stp>KR103503GB99</stp>
        <stp>인포맥스 중분류</stp>
        <stp>46311</stp>
        <stp/>
        <tr r="N136" s="5"/>
      </tp>
      <tp t="s">
        <v>회사채(일반)</v>
        <stp/>
        <stp>P</stp>
        <stp>0</stp>
        <stp>BND</stp>
        <stp>KR6064983C73</stp>
        <stp>인포맥스 중분류</stp>
        <stp>46311</stp>
        <stp/>
        <tr r="N6004" s="5"/>
      </tp>
      <tp t="s">
        <v>카드</v>
        <stp/>
        <stp>P</stp>
        <stp>0</stp>
        <stp>BND</stp>
        <stp>KR6032715E99</stp>
        <stp>인포맥스 중분류</stp>
        <stp>46311</stp>
        <stp/>
        <tr r="N5317" s="5"/>
      </tp>
      <tp t="s">
        <v>카드</v>
        <stp/>
        <stp>P</stp>
        <stp>0</stp>
        <stp>BND</stp>
        <stp>KR6032716E98</stp>
        <stp>인포맥스 중분류</stp>
        <stp>46311</stp>
        <stp/>
        <tr r="N5329" s="5"/>
      </tp>
      <tp t="s">
        <v>카드</v>
        <stp/>
        <stp>P</stp>
        <stp>0</stp>
        <stp>BND</stp>
        <stp>KR6030623G84</stp>
        <stp>인포맥스 중분류</stp>
        <stp>46311</stp>
        <stp/>
        <tr r="N5123" s="5"/>
      </tp>
      <tp t="s">
        <v>회사채(일반)</v>
        <stp/>
        <stp>P</stp>
        <stp>0</stp>
        <stp>BND</stp>
        <stp>KR6034733C95</stp>
        <stp>인포맥스 중분류</stp>
        <stp>46311</stp>
        <stp/>
        <tr r="N5529" s="5"/>
      </tp>
      <tp t="s">
        <v>기타금융채</v>
        <stp/>
        <stp>P</stp>
        <stp>0</stp>
        <stp>BND</stp>
        <stp>KR6021967F70</stp>
        <stp>인포맥스 중분류</stp>
        <stp>46311</stp>
        <stp/>
        <tr r="N4655" s="5"/>
      </tp>
      <tp t="s">
        <v>카드</v>
        <stp/>
        <stp>P</stp>
        <stp>0</stp>
        <stp>BND</stp>
        <stp>KR6032718E96</stp>
        <stp>인포맥스 중분류</stp>
        <stp>46311</stp>
        <stp/>
        <tr r="N5356" s="5"/>
      </tp>
      <tp t="s">
        <v>카드</v>
        <stp/>
        <stp>P</stp>
        <stp>0</stp>
        <stp>BND</stp>
        <stp>KR6032719E95</stp>
        <stp>인포맥스 중분류</stp>
        <stp>46311</stp>
        <stp/>
        <tr r="N5366" s="5"/>
      </tp>
      <tp t="s">
        <v>기타금융채</v>
        <stp/>
        <stp>P</stp>
        <stp>0</stp>
        <stp>BND</stp>
        <stp>KR6021964F73</stp>
        <stp>인포맥스 중분류</stp>
        <stp>46311</stp>
        <stp/>
        <tr r="N4625" s="5"/>
      </tp>
      <tp t="s">
        <v>기타금융채</v>
        <stp/>
        <stp>P</stp>
        <stp>0</stp>
        <stp>BND</stp>
        <stp>KR6021963F74</stp>
        <stp>인포맥스 중분류</stp>
        <stp>46311</stp>
        <stp/>
        <tr r="N4608" s="5"/>
      </tp>
      <tp t="s">
        <v>카드</v>
        <stp/>
        <stp>P</stp>
        <stp>0</stp>
        <stp>BND</stp>
        <stp>KR6032711E93</stp>
        <stp>인포맥스 중분류</stp>
        <stp>46311</stp>
        <stp/>
        <tr r="N5238" s="5"/>
      </tp>
      <tp t="s">
        <v>회사채(일반)</v>
        <stp/>
        <stp>P</stp>
        <stp>0</stp>
        <stp>BND</stp>
        <stp>KR6030751G96</stp>
        <stp>인포맥스 중분류</stp>
        <stp>46311</stp>
        <stp/>
        <tr r="N5174" s="5"/>
      </tp>
      <tp t="s">
        <v>회사채(일반)</v>
        <stp/>
        <stp>P</stp>
        <stp>0</stp>
        <stp>BND</stp>
        <stp>KR6030752G95</stp>
        <stp>인포맥스 중분류</stp>
        <stp>46311</stp>
        <stp/>
        <tr r="N5178" s="5"/>
      </tp>
      <tp t="s">
        <v>카드</v>
        <stp/>
        <stp>P</stp>
        <stp>0</stp>
        <stp>BND</stp>
        <stp>KR6032713E91</stp>
        <stp>인포맥스 중분류</stp>
        <stp>46311</stp>
        <stp/>
        <tr r="N5285" s="5"/>
      </tp>
      <tp t="s">
        <v>기타금융채</v>
        <stp/>
        <stp>P</stp>
        <stp>0</stp>
        <stp>BND</stp>
        <stp>KR6021961F76</stp>
        <stp>인포맥스 중분류</stp>
        <stp>46311</stp>
        <stp/>
        <tr r="N4592" s="5"/>
      </tp>
      <tp t="s">
        <v>기타금융채</v>
        <stp/>
        <stp>P</stp>
        <stp>0</stp>
        <stp>BND</stp>
        <stp>KR6082971E77</stp>
        <stp>인포맥스 중분류</stp>
        <stp>46311</stp>
        <stp/>
        <tr r="N6304" s="5"/>
      </tp>
      <tp t="s">
        <v>카드</v>
        <stp/>
        <stp>P</stp>
        <stp>0</stp>
        <stp>BND</stp>
        <stp>KR6030624G83</stp>
        <stp>인포맥스 중분류</stp>
        <stp>46311</stp>
        <stp/>
        <tr r="N5134" s="5"/>
      </tp>
      <tp t="s">
        <v>카드</v>
        <stp/>
        <stp>P</stp>
        <stp>0</stp>
        <stp>BND</stp>
        <stp>KR6032714E90</stp>
        <stp>인포맥스 중분류</stp>
        <stp>46311</stp>
        <stp/>
        <tr r="N5302" s="5"/>
      </tp>
      <tp t="s">
        <v>기타금융채</v>
        <stp/>
        <stp>P</stp>
        <stp>0</stp>
        <stp>BND</stp>
        <stp>KR6082972E76</stp>
        <stp>인포맥스 중분류</stp>
        <stp>46311</stp>
        <stp/>
        <tr r="N6317" s="5"/>
      </tp>
      <tp t="s">
        <v>국고채권</v>
        <stp/>
        <stp>P</stp>
        <stp>0</stp>
        <stp>BND</stp>
        <stp>KR103503GB99</stp>
        <stp>인포맥스 중분류</stp>
        <stp>46316</stp>
        <stp/>
        <tr r="DV165" s="1"/>
        <tr r="CF85" s="1"/>
        <tr r="AB40" s="1"/>
        <tr r="N305" s="1"/>
        <tr r="AP28" s="1"/>
      </tp>
      <tp t="s">
        <v>은행채</v>
        <stp/>
        <stp>P</stp>
        <stp>0</stp>
        <stp>BND</stp>
        <stp>KR606000CG98</stp>
        <stp>인포맥스 중분류</stp>
        <stp>46311</stp>
        <stp/>
        <tr r="N5771" s="5"/>
      </tp>
      <tp t="s">
        <v>은행채</v>
        <stp/>
        <stp>P</stp>
        <stp>0</stp>
        <stp>BND</stp>
        <stp>KR6060004G98</stp>
        <stp>인포맥스 중분류</stp>
        <stp>46311</stp>
        <stp/>
        <tr r="N5751" s="5"/>
      </tp>
      <tp t="s">
        <v>은행채</v>
        <stp/>
        <stp>P</stp>
        <stp>0</stp>
        <stp>BND</stp>
        <stp>KR6000017G99</stp>
        <stp>인포맥스 중분류</stp>
        <stp>46311</stp>
        <stp/>
        <tr r="N3660" s="5"/>
      </tp>
      <tp t="s">
        <v>은행채</v>
        <stp/>
        <stp>P</stp>
        <stp>0</stp>
        <stp>BND</stp>
        <stp>KR6000018G98</stp>
        <stp>인포맥스 중분류</stp>
        <stp>46311</stp>
        <stp/>
        <tr r="N3663" s="5"/>
      </tp>
      <tp t="s">
        <v>회사채(일반)</v>
        <stp/>
        <stp>P</stp>
        <stp>0</stp>
        <stp>BND</stp>
        <stp>KR6344822C17</stp>
        <stp>인포맥스 중분류</stp>
        <stp>46311</stp>
        <stp/>
        <tr r="N7184" s="5"/>
      </tp>
      <tp t="s">
        <v>회사채(일반)</v>
        <stp/>
        <stp>P</stp>
        <stp>0</stp>
        <stp>BND</stp>
        <stp>KR6006803A17</stp>
        <stp>인포맥스 중분류</stp>
        <stp>46311</stp>
        <stp/>
        <tr r="N4119" s="5"/>
      </tp>
      <tp t="s">
        <v>은행채</v>
        <stp/>
        <stp>P</stp>
        <stp>0</stp>
        <stp>BND</stp>
        <stp>KR6060005G97</stp>
        <stp>인포맥스 중분류</stp>
        <stp>46311</stp>
        <stp/>
        <tr r="N5758" s="5"/>
      </tp>
      <tp t="s">
        <v>은행채</v>
        <stp/>
        <stp>P</stp>
        <stp>0</stp>
        <stp>BND</stp>
        <stp>KR6060008G94</stp>
        <stp>인포맥스 중분류</stp>
        <stp>46311</stp>
        <stp/>
        <tr r="N5767" s="5"/>
      </tp>
      <tp t="s">
        <v>은행채</v>
        <stp/>
        <stp>P</stp>
        <stp>0</stp>
        <stp>BND</stp>
        <stp>KR6060007G95</stp>
        <stp>인포맥스 중분류</stp>
        <stp>46311</stp>
        <stp/>
        <tr r="N5765" s="5"/>
      </tp>
      <tp t="s">
        <v>은행채</v>
        <stp/>
        <stp>P</stp>
        <stp>0</stp>
        <stp>BND</stp>
        <stp>KR6000012G94</stp>
        <stp>인포맥스 중분류</stp>
        <stp>46311</stp>
        <stp/>
        <tr r="N3631" s="5"/>
      </tp>
      <tp t="s">
        <v>은행채</v>
        <stp/>
        <stp>P</stp>
        <stp>0</stp>
        <stp>BND</stp>
        <stp>KR6000036G96</stp>
        <stp>인포맥스 중분류</stp>
        <stp>46311</stp>
        <stp/>
        <tr r="N3730" s="5"/>
      </tp>
      <tp t="s">
        <v>은행채</v>
        <stp/>
        <stp>P</stp>
        <stp>0</stp>
        <stp>BND</stp>
        <stp>KR6000031G91</stp>
        <stp>인포맥스 중분류</stp>
        <stp>46311</stp>
        <stp/>
        <tr r="N3687" s="5"/>
      </tp>
      <tp t="s">
        <v>카드</v>
        <stp/>
        <stp>P</stp>
        <stp>0</stp>
        <stp>BND</stp>
        <stp>KR6032712E92</stp>
        <stp>인포맥스 중분류</stp>
        <stp>46316</stp>
        <stp/>
        <tr r="N182" s="1"/>
      </tp>
      <tp t="s">
        <v>은행채</v>
        <stp/>
        <stp>P</stp>
        <stp>0</stp>
        <stp>BND</stp>
        <stp>KR6000014G92</stp>
        <stp>인포맥스 중분류</stp>
        <stp>46311</stp>
        <stp/>
        <tr r="N3642" s="5"/>
      </tp>
      <tp t="s">
        <v>은행채</v>
        <stp/>
        <stp>P</stp>
        <stp>0</stp>
        <stp>BND</stp>
        <stp>KR6060009G93</stp>
        <stp>인포맥스 중분류</stp>
        <stp>46311</stp>
        <stp/>
        <tr r="N5769" s="5"/>
      </tp>
      <tp t="s">
        <v>은행채</v>
        <stp/>
        <stp>P</stp>
        <stp>0</stp>
        <stp>BND</stp>
        <stp>KR606000AG90</stp>
        <stp>인포맥스 중분류</stp>
        <stp>46311</stp>
        <stp/>
        <tr r="N5770" s="5"/>
      </tp>
      <tp t="s">
        <v>은행채</v>
        <stp/>
        <stp>P</stp>
        <stp>0</stp>
        <stp>BND</stp>
        <stp>KR6000015G91</stp>
        <stp>인포맥스 중분류</stp>
        <stp>46311</stp>
        <stp/>
        <tr r="N3649" s="5"/>
      </tp>
      <tp t="s">
        <v>은행채</v>
        <stp/>
        <stp>P</stp>
        <stp>0</stp>
        <stp>BND</stp>
        <stp>KR6060002G90</stp>
        <stp>인포맥스 중분류</stp>
        <stp>46311</stp>
        <stp/>
        <tr r="N5735" s="5"/>
      </tp>
      <tp t="s">
        <v>기타금융채</v>
        <stp/>
        <stp>P</stp>
        <stp>0</stp>
        <stp>BND</stp>
        <stp>KR6082971E77</stp>
        <stp>인포맥스 중분류</stp>
        <stp>46316</stp>
        <stp/>
        <tr r="CF203" s="1"/>
      </tp>
      <tp t="s">
        <v>은행채</v>
        <stp/>
        <stp>P</stp>
        <stp>0</stp>
        <stp>BND</stp>
        <stp>KR6060001G91</stp>
        <stp>인포맥스 중분류</stp>
        <stp>46311</stp>
        <stp/>
        <tr r="N5726" s="5"/>
      </tp>
      <tp t="s">
        <v>은행채</v>
        <stp/>
        <stp>P</stp>
        <stp>0</stp>
        <stp>BND</stp>
        <stp>KR6000016G90</stp>
        <stp>인포맥스 중분류</stp>
        <stp>46311</stp>
        <stp/>
        <tr r="N3655" s="5"/>
      </tp>
      <tp t="s">
        <v>카드</v>
        <stp/>
        <stp>P</stp>
        <stp>0</stp>
        <stp>BND</stp>
        <stp>KR6140178G98</stp>
        <stp>인포맥스 중분류</stp>
        <stp>46311</stp>
        <stp/>
        <tr r="N6758" s="5"/>
      </tp>
      <tp t="s">
        <v>기타금융채</v>
        <stp/>
        <stp>P</stp>
        <stp>0</stp>
        <stp>BND</stp>
        <stp>KR602196CF19</stp>
        <stp>인포맥스 중분류</stp>
        <stp>46311</stp>
        <stp/>
        <tr r="N4686" s="5"/>
      </tp>
      <tp t="s">
        <v>카드</v>
        <stp/>
        <stp>P</stp>
        <stp>0</stp>
        <stp>BND</stp>
        <stp>KR6140177G99</stp>
        <stp>인포맥스 중분류</stp>
        <stp>46311</stp>
        <stp/>
        <tr r="N6751" s="5"/>
      </tp>
      <tp t="s">
        <v>은행채</v>
        <stp/>
        <stp>P</stp>
        <stp>0</stp>
        <stp>BND</stp>
        <stp>KR6000019G89</stp>
        <stp>인포맥스 중분류</stp>
        <stp>46311</stp>
        <stp/>
        <tr r="N3669" s="5"/>
      </tp>
      <tp t="s">
        <v>은행채</v>
        <stp/>
        <stp>P</stp>
        <stp>0</stp>
        <stp>BND</stp>
        <stp>KR6000011G87</stp>
        <stp>인포맥스 중분류</stp>
        <stp>46311</stp>
        <stp/>
        <tr r="N3621" s="5"/>
      </tp>
      <tp t="s">
        <v>카드</v>
        <stp/>
        <stp>P</stp>
        <stp>0</stp>
        <stp>BND</stp>
        <stp>KR6140176G90</stp>
        <stp>인포맥스 중분류</stp>
        <stp>46311</stp>
        <stp/>
        <tr r="N6740" s="5"/>
      </tp>
      <tp t="s">
        <v>회사채(일반)</v>
        <stp/>
        <stp>P</stp>
        <stp>0</stp>
        <stp>BND</stp>
        <stp>KR6051911F17</stp>
        <stp>인포맥스 중분류</stp>
        <stp>46311</stp>
        <stp/>
        <tr r="N5616" s="5"/>
      </tp>
      <tp t="s">
        <v>은행채</v>
        <stp/>
        <stp>P</stp>
        <stp>0</stp>
        <stp>BND</stp>
        <stp>KR6000012G86</stp>
        <stp>인포맥스 중분류</stp>
        <stp>46311</stp>
        <stp/>
        <tr r="N3630" s="5"/>
      </tp>
      <tp t="s">
        <v>회사채(일반)</v>
        <stp/>
        <stp>P</stp>
        <stp>0</stp>
        <stp>BND</stp>
        <stp>KR6051912F16</stp>
        <stp>인포맥스 중분류</stp>
        <stp>46311</stp>
        <stp/>
        <tr r="N5618" s="5"/>
      </tp>
      <tp t="s">
        <v>카드</v>
        <stp/>
        <stp>P</stp>
        <stp>0</stp>
        <stp>BND</stp>
        <stp>KR6140174G92</stp>
        <stp>인포맥스 중분류</stp>
        <stp>46311</stp>
        <stp/>
        <tr r="N6718" s="5"/>
      </tp>
      <tp t="s">
        <v>은행채</v>
        <stp/>
        <stp>P</stp>
        <stp>0</stp>
        <stp>BND</stp>
        <stp>KR6000013G85</stp>
        <stp>인포맥스 중분류</stp>
        <stp>46311</stp>
        <stp/>
        <tr r="N3636" s="5"/>
      </tp>
      <tp t="s">
        <v>기타금융채</v>
        <stp/>
        <stp>P</stp>
        <stp>0</stp>
        <stp>BND</stp>
        <stp>KR6021967F62</stp>
        <stp>인포맥스 중분류</stp>
        <stp>46316</stp>
        <stp/>
        <tr r="N148" s="1"/>
      </tp>
      <tp t="s">
        <v>회사채(일반)</v>
        <stp/>
        <stp>P</stp>
        <stp>0</stp>
        <stp>BND</stp>
        <stp>KR6051913F15</stp>
        <stp>인포맥스 중분류</stp>
        <stp>46311</stp>
        <stp/>
        <tr r="N5623" s="5"/>
      </tp>
      <tp t="s">
        <v>은행채</v>
        <stp/>
        <stp>P</stp>
        <stp>0</stp>
        <stp>BND</stp>
        <stp>KR6000014G84</stp>
        <stp>인포맥스 중분류</stp>
        <stp>46311</stp>
        <stp/>
        <tr r="N3641" s="5"/>
      </tp>
      <tp t="s">
        <v>카드</v>
        <stp/>
        <stp>P</stp>
        <stp>0</stp>
        <stp>BND</stp>
        <stp>KR6140173G93</stp>
        <stp>인포맥스 중분류</stp>
        <stp>46311</stp>
        <stp/>
        <tr r="N6705" s="5"/>
      </tp>
      <tp t="s">
        <v>은행채</v>
        <stp/>
        <stp>P</stp>
        <stp>0</stp>
        <stp>BND</stp>
        <stp>KR6000015G83</stp>
        <stp>인포맥스 중분류</stp>
        <stp>46311</stp>
        <stp/>
        <tr r="N3648" s="5"/>
      </tp>
      <tp t="s">
        <v>은행채</v>
        <stp/>
        <stp>P</stp>
        <stp>0</stp>
        <stp>BND</stp>
        <stp>KR6060002G82</stp>
        <stp>인포맥스 중분류</stp>
        <stp>46311</stp>
        <stp/>
        <tr r="N5734" s="5"/>
      </tp>
      <tp t="s">
        <v>카드</v>
        <stp/>
        <stp>P</stp>
        <stp>0</stp>
        <stp>BND</stp>
        <stp>KR6140171G95</stp>
        <stp>인포맥스 중분류</stp>
        <stp>46311</stp>
        <stp/>
        <tr r="N6674" s="5"/>
      </tp>
      <tp t="s">
        <v>은행채</v>
        <stp/>
        <stp>P</stp>
        <stp>0</stp>
        <stp>BND</stp>
        <stp>KR6060001G83</stp>
        <stp>인포맥스 중분류</stp>
        <stp>46311</stp>
        <stp/>
        <tr r="N5725" s="5"/>
      </tp>
      <tp t="s">
        <v>은행채</v>
        <stp/>
        <stp>P</stp>
        <stp>0</stp>
        <stp>BND</stp>
        <stp>KR6000016G82</stp>
        <stp>인포맥스 중분류</stp>
        <stp>46311</stp>
        <stp/>
        <tr r="N3654" s="5"/>
      </tp>
      <tp t="s">
        <v>은행채</v>
        <stp/>
        <stp>P</stp>
        <stp>0</stp>
        <stp>BND</stp>
        <stp>KR6000031G83</stp>
        <stp>인포맥스 중분류</stp>
        <stp>46311</stp>
        <stp/>
        <tr r="N3686" s="5"/>
      </tp>
      <tp t="s">
        <v>은행채</v>
        <stp/>
        <stp>P</stp>
        <stp>0</stp>
        <stp>BND</stp>
        <stp>KR6000017G81</stp>
        <stp>인포맥스 중분류</stp>
        <stp>46311</stp>
        <stp/>
        <tr r="N3659" s="5"/>
      </tp>
      <tp t="s">
        <v>기타금융채</v>
        <stp/>
        <stp>P</stp>
        <stp>0</stp>
        <stp>BND</stp>
        <stp>KR6021964F16</stp>
        <stp>인포맥스 중분류</stp>
        <stp>46311</stp>
        <stp/>
        <tr r="N4621" s="5"/>
      </tp>
      <tp t="s">
        <v>은행채</v>
        <stp/>
        <stp>P</stp>
        <stp>0</stp>
        <stp>BND</stp>
        <stp>KR6060003G81</stp>
        <stp>인포맥스 중분류</stp>
        <stp>46311</stp>
        <stp/>
        <tr r="N5744" s="5"/>
      </tp>
      <tp t="s">
        <v>카드</v>
        <stp/>
        <stp>P</stp>
        <stp>0</stp>
        <stp>BND</stp>
        <stp>KR6140179G97</stp>
        <stp>인포맥스 중분류</stp>
        <stp>46311</stp>
        <stp/>
        <tr r="N6764" s="5"/>
      </tp>
      <tp t="s">
        <v>일반</v>
        <stp/>
        <stp>P</stp>
        <stp>0</stp>
        <stp>BND</stp>
        <stp>KR356101DF98</stp>
        <stp>인포맥스 중분류</stp>
        <stp>46316</stp>
        <stp/>
        <tr r="CF197" s="1"/>
      </tp>
      <tp t="s">
        <v>카드</v>
        <stp/>
        <stp>P</stp>
        <stp>0</stp>
        <stp>BND</stp>
        <stp>KR6031321F88</stp>
        <stp>인포맥스 중분류</stp>
        <stp>46311</stp>
        <stp/>
        <tr r="N5186" s="5"/>
      </tp>
      <tp t="s">
        <v>회사채(일반)</v>
        <stp/>
        <stp>P</stp>
        <stp>0</stp>
        <stp>BND</stp>
        <stp>KR6021242F93</stp>
        <stp>인포맥스 중분류</stp>
        <stp>46311</stp>
        <stp/>
        <tr r="N4586" s="5"/>
      </tp>
      <tp t="s">
        <v>기타금융채</v>
        <stp/>
        <stp>P</stp>
        <stp>0</stp>
        <stp>BND</stp>
        <stp>KR6021964F24</stp>
        <stp>인포맥스 중분류</stp>
        <stp>46311</stp>
        <stp/>
        <tr r="N4622" s="5"/>
      </tp>
      <tp t="s">
        <v>회사채(일반)</v>
        <stp/>
        <stp>P</stp>
        <stp>0</stp>
        <stp>BND</stp>
        <stp>KR6021241F94</stp>
        <stp>인포맥스 중분류</stp>
        <stp>46311</stp>
        <stp/>
        <tr r="N4581" s="5"/>
      </tp>
      <tp t="s">
        <v>기타금융채</v>
        <stp/>
        <stp>P</stp>
        <stp>0</stp>
        <stp>BND</stp>
        <stp>KR6021964F57</stp>
        <stp>인포맥스 중분류</stp>
        <stp>46316</stp>
        <stp/>
        <tr r="N154" s="1"/>
      </tp>
      <tp t="s">
        <v>일반</v>
        <stp/>
        <stp>P</stp>
        <stp>0</stp>
        <stp>BND</stp>
        <stp>KR350103GF88</stp>
        <stp>인포맥스 중분류</stp>
        <stp>46316</stp>
        <stp/>
        <tr r="DV145" s="1"/>
      </tp>
      <tp t="s">
        <v>은행채</v>
        <stp/>
        <stp>P</stp>
        <stp>0</stp>
        <stp>BND</stp>
        <stp>KR381001GG85</stp>
        <stp>인포맥스 중분류</stp>
        <stp>46316</stp>
        <stp/>
        <tr r="DV76" s="1"/>
      </tp>
      <tp t="s">
        <v>일반</v>
        <stp/>
        <stp>P</stp>
        <stp>0</stp>
        <stp>BND</stp>
        <stp>KR350106GF85</stp>
        <stp>인포맥스 중분류</stp>
        <stp>46316</stp>
        <stp/>
        <tr r="DV167" s="1"/>
        <tr r="N206" s="1"/>
      </tp>
      <tp t="s">
        <v>지방공기업</v>
        <stp/>
        <stp>P</stp>
        <stp>0</stp>
        <stp>BND</stp>
        <stp>KR350201GE80</stp>
        <stp>인포맥스 중분류</stp>
        <stp>46316</stp>
        <stp/>
        <tr r="DV37" s="1"/>
      </tp>
      <tp t="s">
        <v>회사채(일반)</v>
        <stp/>
        <stp>P</stp>
        <stp>0</stp>
        <stp>BND</stp>
        <stp>KR6011911F45</stp>
        <stp>인포맥스 중분류</stp>
        <stp>46316</stp>
        <stp/>
        <tr r="CF51" s="1"/>
      </tp>
      <tp t="s">
        <v>지역개발채권</v>
        <stp/>
        <stp>P</stp>
        <stp>0</stp>
        <stp>BND</stp>
        <stp>KR2004012C94</stp>
        <stp>인포맥스 중분류</stp>
        <stp>46316</stp>
        <stp/>
        <tr r="N372" s="1"/>
      </tp>
      <tp t="s">
        <v>기타금융채</v>
        <stp/>
        <stp>P</stp>
        <stp>0</stp>
        <stp>BND</stp>
        <stp>KR6021962F34</stp>
        <stp>인포맥스 중분류</stp>
        <stp>46311</stp>
        <stp/>
        <tr r="N4599" s="5"/>
      </tp>
      <tp t="s">
        <v>은행채</v>
        <stp/>
        <stp>P</stp>
        <stp>0</stp>
        <stp>BND</stp>
        <stp>KR6000031G59</stp>
        <stp>인포맥스 중분류</stp>
        <stp>46311</stp>
        <stp/>
        <tr r="N3685" s="5"/>
      </tp>
      <tp t="s">
        <v>은행채</v>
        <stp/>
        <stp>P</stp>
        <stp>0</stp>
        <stp>BND</stp>
        <stp>KR6000032G58</stp>
        <stp>인포맥스 중분류</stp>
        <stp>46311</stp>
        <stp/>
        <tr r="N3701" s="5"/>
      </tp>
      <tp t="s">
        <v>회사채(일반)</v>
        <stp/>
        <stp>P</stp>
        <stp>0</stp>
        <stp>BND</stp>
        <stp>KR6030611G39</stp>
        <stp>인포맥스 중분류</stp>
        <stp>46311</stp>
        <stp/>
        <tr r="N5096" s="5"/>
      </tp>
      <tp t="s">
        <v>회사채(일반)</v>
        <stp/>
        <stp>P</stp>
        <stp>0</stp>
        <stp>BND</stp>
        <stp>KR6131791F20</stp>
        <stp>인포맥스 중분류</stp>
        <stp>46311</stp>
        <stp/>
        <tr r="N6574" s="5"/>
      </tp>
      <tp t="s">
        <v>회사채(일반)</v>
        <stp/>
        <stp>P</stp>
        <stp>0</stp>
        <stp>BND</stp>
        <stp>KR6030612G38</stp>
        <stp>인포맥스 중분류</stp>
        <stp>46311</stp>
        <stp/>
        <tr r="N5098" s="5"/>
      </tp>
      <tp t="s">
        <v>회사채(일반)</v>
        <stp/>
        <stp>P</stp>
        <stp>0</stp>
        <stp>BND</stp>
        <stp>KR6002382E11</stp>
        <stp>인포맥스 중분류</stp>
        <stp>46316</stp>
        <stp/>
        <tr r="CT69" s="1"/>
      </tp>
      <tp t="s">
        <v>카드</v>
        <stp/>
        <stp>P</stp>
        <stp>0</stp>
        <stp>BND</stp>
        <stp>KR6032712E27</stp>
        <stp>인포맥스 중분류</stp>
        <stp>46311</stp>
        <stp/>
        <tr r="N5255" s="5"/>
      </tp>
      <tp t="s">
        <v>카드</v>
        <stp/>
        <stp>P</stp>
        <stp>0</stp>
        <stp>BND</stp>
        <stp>KR6140177G40</stp>
        <stp>인포맥스 중분류</stp>
        <stp>46311</stp>
        <stp/>
        <tr r="N6749" s="5"/>
      </tp>
      <tp t="s">
        <v>카드</v>
        <stp/>
        <stp>P</stp>
        <stp>0</stp>
        <stp>BND</stp>
        <stp>KR6030623G35</stp>
        <stp>인포맥스 중분류</stp>
        <stp>46311</stp>
        <stp/>
        <tr r="N5120" s="5"/>
      </tp>
      <tp t="s">
        <v>카드</v>
        <stp/>
        <stp>P</stp>
        <stp>0</stp>
        <stp>BND</stp>
        <stp>KR6140176G41</stp>
        <stp>인포맥스 중분류</stp>
        <stp>46311</stp>
        <stp/>
        <tr r="N6738" s="5"/>
      </tp>
      <tp t="s">
        <v>은행채</v>
        <stp/>
        <stp>P</stp>
        <stp>0</stp>
        <stp>BND</stp>
        <stp>KR6060003G57</stp>
        <stp>인포맥스 중분류</stp>
        <stp>46311</stp>
        <stp/>
        <tr r="N5742" s="5"/>
      </tp>
      <tp t="s">
        <v>회사채(일반)</v>
        <stp/>
        <stp>P</stp>
        <stp>0</stp>
        <stp>BND</stp>
        <stp>KR6063323D65</stp>
        <stp>인포맥스 중분류</stp>
        <stp>46311</stp>
        <stp/>
        <tr r="N5850" s="5"/>
      </tp>
      <tp t="s">
        <v>지역개발채권</v>
        <stp/>
        <stp>P</stp>
        <stp>0</stp>
        <stp>BND</stp>
        <stp>KR2044022C15</stp>
        <stp>인포맥스 중분류</stp>
        <stp>46311</stp>
        <stp/>
        <tr r="N276" s="5"/>
      </tp>
      <tp t="s">
        <v>일반</v>
        <stp/>
        <stp>P</stp>
        <stp>0</stp>
        <stp>BND</stp>
        <stp>KR354203GE72</stp>
        <stp>인포맥스 중분류</stp>
        <stp>46316</stp>
        <stp/>
        <tr r="N159" s="1"/>
      </tp>
      <tp t="s">
        <v>일반</v>
        <stp/>
        <stp>P</stp>
        <stp>0</stp>
        <stp>BND</stp>
        <stp>KR350106GF77</stp>
        <stp>인포맥스 중분류</stp>
        <stp>46316</stp>
        <stp/>
        <tr r="N200" s="1"/>
      </tp>
      <tp t="s">
        <v>회사채(일반)</v>
        <stp/>
        <stp>P</stp>
        <stp>0</stp>
        <stp>BND</stp>
        <stp>KR6063322D66</stp>
        <stp>인포맥스 중분류</stp>
        <stp>46311</stp>
        <stp/>
        <tr r="N5817" s="5"/>
      </tp>
      <tp t="s">
        <v>카드</v>
        <stp/>
        <stp>P</stp>
        <stp>0</stp>
        <stp>BND</stp>
        <stp>KR6140174G43</stp>
        <stp>인포맥스 중분류</stp>
        <stp>46311</stp>
        <stp/>
        <tr r="N6716" s="5"/>
      </tp>
      <tp t="s">
        <v>은행채</v>
        <stp/>
        <stp>P</stp>
        <stp>0</stp>
        <stp>BND</stp>
        <stp>KR6000112G44</stp>
        <stp>인포맥스 중분류</stp>
        <stp>46311</stp>
        <stp/>
        <tr r="N3748" s="5"/>
      </tp>
      <tp t="s">
        <v>회사채(일반)</v>
        <stp/>
        <stp>P</stp>
        <stp>0</stp>
        <stp>BND</stp>
        <stp>KR6063321D67</stp>
        <stp>인포맥스 중분류</stp>
        <stp>46311</stp>
        <stp/>
        <tr r="N5785" s="5"/>
      </tp>
      <tp t="s">
        <v>회사채(일반)</v>
        <stp/>
        <stp>P</stp>
        <stp>0</stp>
        <stp>BND</stp>
        <stp>KR6034732C21</stp>
        <stp>인포맥스 중분류</stp>
        <stp>46311</stp>
        <stp/>
        <tr r="N5501" s="5"/>
      </tp>
      <tp t="s">
        <v>카드</v>
        <stp/>
        <stp>P</stp>
        <stp>0</stp>
        <stp>BND</stp>
        <stp>KR6031324F10</stp>
        <stp>인포맥스 중분류</stp>
        <stp>46316</stp>
        <stp/>
        <tr r="EX48" s="1"/>
      </tp>
      <tp t="s">
        <v>카드</v>
        <stp/>
        <stp>P</stp>
        <stp>0</stp>
        <stp>BND</stp>
        <stp>KR6140173G44</stp>
        <stp>인포맥스 중분류</stp>
        <stp>46311</stp>
        <stp/>
        <tr r="N6703" s="5"/>
      </tp>
      <tp t="s">
        <v>회사채(일반)</v>
        <stp/>
        <stp>P</stp>
        <stp>0</stp>
        <stp>BND</stp>
        <stp>KR6280361G16</stp>
        <stp>인포맥스 중분류</stp>
        <stp>46316</stp>
        <stp/>
        <tr r="CF74" s="1"/>
      </tp>
      <tp t="s">
        <v>카드</v>
        <stp/>
        <stp>P</stp>
        <stp>0</stp>
        <stp>BND</stp>
        <stp>KR6031322F61</stp>
        <stp>인포맥스 중분류</stp>
        <stp>46311</stp>
        <stp/>
        <tr r="N5202" s="5"/>
      </tp>
      <tp t="s">
        <v>회사채(일반)</v>
        <stp/>
        <stp>P</stp>
        <stp>0</stp>
        <stp>BND</stp>
        <stp>KR6033633D30</stp>
        <stp>인포맥스 중분류</stp>
        <stp>46311</stp>
        <stp/>
        <tr r="N5411" s="5"/>
      </tp>
      <tp t="s">
        <v>회사채(일반)</v>
        <stp/>
        <stp>P</stp>
        <stp>0</stp>
        <stp>BND</stp>
        <stp>KR6034733C20</stp>
        <stp>인포맥스 중분류</stp>
        <stp>46311</stp>
        <stp/>
        <tr r="N5528" s="5"/>
      </tp>
      <tp t="s">
        <v>회사채(일반)</v>
        <stp/>
        <stp>P</stp>
        <stp>0</stp>
        <stp>BND</stp>
        <stp>KR6001122F41</stp>
        <stp>인포맥스 중분류</stp>
        <stp>46311</stp>
        <stp/>
        <tr r="N3790" s="5"/>
      </tp>
      <tp t="s">
        <v>카드</v>
        <stp/>
        <stp>P</stp>
        <stp>0</stp>
        <stp>BND</stp>
        <stp>KR6140172G45</stp>
        <stp>인포맥스 중분류</stp>
        <stp>46311</stp>
        <stp/>
        <tr r="N6685" s="5"/>
      </tp>
      <tp t="s">
        <v>일반</v>
        <stp/>
        <stp>P</stp>
        <stp>0</stp>
        <stp>BND</stp>
        <stp>KR354204GE71</stp>
        <stp>인포맥스 중분류</stp>
        <stp>46316</stp>
        <stp/>
        <tr r="N124" s="1"/>
      </tp>
      <tp t="s">
        <v>일반</v>
        <stp/>
        <stp>P</stp>
        <stp>0</stp>
        <stp>BND</stp>
        <stp>KR354205GE70</stp>
        <stp>인포맥스 중분류</stp>
        <stp>46316</stp>
        <stp/>
        <tr r="N178" s="1"/>
      </tp>
      <tp t="s">
        <v>회사채(일반)</v>
        <stp/>
        <stp>P</stp>
        <stp>0</stp>
        <stp>BND</stp>
        <stp>KR6001121F42</stp>
        <stp>인포맥스 중분류</stp>
        <stp>46311</stp>
        <stp/>
        <tr r="N3788" s="5"/>
      </tp>
      <tp t="s">
        <v>회사채(일반)</v>
        <stp/>
        <stp>P</stp>
        <stp>0</stp>
        <stp>BND</stp>
        <stp>KR6131793F28</stp>
        <stp>인포맥스 중분류</stp>
        <stp>46311</stp>
        <stp/>
        <tr r="N6588" s="5"/>
      </tp>
      <tp t="s">
        <v>회사채(일반)</v>
        <stp/>
        <stp>P</stp>
        <stp>0</stp>
        <stp>BND</stp>
        <stp>KR6131792F29</stp>
        <stp>인포맥스 중분류</stp>
        <stp>46311</stp>
        <stp/>
        <tr r="N6582" s="5"/>
      </tp>
      <tp t="s">
        <v>회사채(일반)</v>
        <stp/>
        <stp>P</stp>
        <stp>0</stp>
        <stp>BND</stp>
        <stp>KR6012453E14</stp>
        <stp>인포맥스 중분류</stp>
        <stp>46311</stp>
        <stp/>
        <tr r="N4299" s="5"/>
      </tp>
      <tp t="s">
        <v>카드</v>
        <stp/>
        <stp>P</stp>
        <stp>0</stp>
        <stp>BND</stp>
        <stp>KR6140175G59</stp>
        <stp>인포맥스 중분류</stp>
        <stp>46311</stp>
        <stp/>
        <tr r="N6731" s="5"/>
      </tp>
      <tp t="s">
        <v/>
        <stp/>
        <stp>P</stp>
        <stp>0</stp>
        <stp>BND</stp>
        <stp>KRZF089865GA</stp>
        <stp>인포맥스 대분류</stp>
        <stp>46316</stp>
        <stp/>
        <tr r="CS119" s="1"/>
      </tp>
      <tp t="s">
        <v>은행채</v>
        <stp/>
        <stp>P</stp>
        <stp>0</stp>
        <stp>BND</stp>
        <stp>KR6000034G49</stp>
        <stp>인포맥스 중분류</stp>
        <stp>46311</stp>
        <stp/>
        <tr r="N3711" s="5"/>
      </tp>
      <tp t="s">
        <v>일반</v>
        <stp/>
        <stp>P</stp>
        <stp>0</stp>
        <stp>BND</stp>
        <stp>KR350107GF19</stp>
        <stp>인포맥스 중분류</stp>
        <stp>46311</stp>
        <stp/>
        <tr r="N1131" s="5"/>
      </tp>
      <tp t="s">
        <v>일반</v>
        <stp/>
        <stp>P</stp>
        <stp>0</stp>
        <stp>BND</stp>
        <stp>KR350109GF17</stp>
        <stp>인포맥스 중분류</stp>
        <stp>46311</stp>
        <stp/>
        <tr r="N1181" s="5"/>
      </tp>
      <tp t="s">
        <v>은행채</v>
        <stp/>
        <stp>P</stp>
        <stp>0</stp>
        <stp>BND</stp>
        <stp>KR381005GG16</stp>
        <stp>인포맥스 중분류</stp>
        <stp>46311</stp>
        <stp/>
        <tr r="N3545" s="5"/>
      </tp>
      <tp t="s">
        <v>은행채</v>
        <stp/>
        <stp>P</stp>
        <stp>0</stp>
        <stp>BND</stp>
        <stp>KR381007GG14</stp>
        <stp>인포맥스 중분류</stp>
        <stp>46311</stp>
        <stp/>
        <tr r="N3552" s="5"/>
      </tp>
      <tp t="s">
        <v>카드</v>
        <stp/>
        <stp>P</stp>
        <stp>0</stp>
        <stp>BND</stp>
        <stp>KR6030621G29</stp>
        <stp>인포맥스 중분류</stp>
        <stp>46311</stp>
        <stp/>
        <tr r="N5104" s="5"/>
      </tp>
      <tp t="s">
        <v>은행채</v>
        <stp/>
        <stp>P</stp>
        <stp>0</stp>
        <stp>BND</stp>
        <stp>KR6000035G48</stp>
        <stp>인포맥스 중분류</stp>
        <stp>46311</stp>
        <stp/>
        <tr r="N3721" s="5"/>
      </tp>
      <tp t="s">
        <v>은행채</v>
        <stp/>
        <stp>P</stp>
        <stp>0</stp>
        <stp>BND</stp>
        <stp>KR6060005G48</stp>
        <stp>인포맥스 중분류</stp>
        <stp>46311</stp>
        <stp/>
        <tr r="N5755" s="5"/>
      </tp>
      <tp t="s">
        <v>회사채(일반)</v>
        <stp/>
        <stp>P</stp>
        <stp>0</stp>
        <stp>BND</stp>
        <stp>KR6373223D69</stp>
        <stp>인포맥스 중분류</stp>
        <stp>46311</stp>
        <stp/>
        <tr r="N7195" s="5"/>
      </tp>
      <tp t="s">
        <v>공사공단채 기타</v>
        <stp/>
        <stp>P</stp>
        <stp>0</stp>
        <stp>BND</stp>
        <stp>KR381101GF10</stp>
        <stp>인포맥스 중분류</stp>
        <stp>46311</stp>
        <stp/>
        <tr r="N3570" s="5"/>
      </tp>
      <tp t="s">
        <v>일반</v>
        <stp/>
        <stp>P</stp>
        <stp>0</stp>
        <stp>BND</stp>
        <stp>KR356001GG12</stp>
        <stp>인포맥스 중분류</stp>
        <stp>46311</stp>
        <stp/>
        <tr r="N2805" s="5"/>
      </tp>
      <tp t="s">
        <v>일반</v>
        <stp/>
        <stp>P</stp>
        <stp>0</stp>
        <stp>BND</stp>
        <stp>KR356101GF12</stp>
        <stp>인포맥스 중분류</stp>
        <stp>46311</stp>
        <stp/>
        <tr r="N2962" s="5"/>
      </tp>
      <tp t="s">
        <v>일반</v>
        <stp/>
        <stp>P</stp>
        <stp>0</stp>
        <stp>BND</stp>
        <stp>KR356102GF11</stp>
        <stp>인포맥스 중분류</stp>
        <stp>46311</stp>
        <stp/>
        <tr r="N3040" s="5"/>
      </tp>
      <tp t="s">
        <v>카드</v>
        <stp/>
        <stp>P</stp>
        <stp>0</stp>
        <stp>BND</stp>
        <stp>KR6140174G50</stp>
        <stp>인포맥스 중분류</stp>
        <stp>46311</stp>
        <stp/>
        <tr r="N6717" s="5"/>
      </tp>
      <tp t="s">
        <v>회사채(일반)</v>
        <stp/>
        <stp>P</stp>
        <stp>0</stp>
        <stp>BND</stp>
        <stp>KR6272212E65</stp>
        <stp>인포맥스 중분류</stp>
        <stp>46311</stp>
        <stp/>
        <tr r="N7141" s="5"/>
      </tp>
      <tp t="s">
        <v>회사채(일반)</v>
        <stp/>
        <stp>P</stp>
        <stp>0</stp>
        <stp>BND</stp>
        <stp>KR6000124G24</stp>
        <stp>인포맥스 중분류</stp>
        <stp>46316</stp>
        <stp/>
        <tr r="N144" s="1"/>
      </tp>
      <tp t="s">
        <v>은행채</v>
        <stp/>
        <stp>P</stp>
        <stp>0</stp>
        <stp>BND</stp>
        <stp>KR6000011G46</stp>
        <stp>인포맥스 중분류</stp>
        <stp>46311</stp>
        <stp/>
        <tr r="N3619" s="5"/>
      </tp>
      <tp t="s">
        <v>은행채</v>
        <stp/>
        <stp>P</stp>
        <stp>0</stp>
        <stp>BND</stp>
        <stp>KR6060006G47</stp>
        <stp>인포맥스 중분류</stp>
        <stp>46311</stp>
        <stp/>
        <tr r="N5762" s="5"/>
      </tp>
      <tp t="s">
        <v>카드</v>
        <stp/>
        <stp>P</stp>
        <stp>0</stp>
        <stp>BND</stp>
        <stp>KR614017BG52</stp>
        <stp>인포맥스 중분류</stp>
        <stp>46311</stp>
        <stp/>
        <tr r="N6771" s="5"/>
      </tp>
      <tp t="s">
        <v>회사채(일반)</v>
        <stp/>
        <stp>P</stp>
        <stp>0</stp>
        <stp>BND</stp>
        <stp>KR6001743F40</stp>
        <stp>인포맥스 중분류</stp>
        <stp>46316</stp>
        <stp/>
        <tr r="N205" s="1"/>
      </tp>
      <tp t="s">
        <v>은행채</v>
        <stp/>
        <stp>P</stp>
        <stp>0</stp>
        <stp>BND</stp>
        <stp>KR6000012G45</stp>
        <stp>인포맥스 중분류</stp>
        <stp>46311</stp>
        <stp/>
        <tr r="N3628" s="5"/>
      </tp>
      <tp t="s">
        <v>일반</v>
        <stp/>
        <stp>P</stp>
        <stp>0</stp>
        <stp>BND</stp>
        <stp>KR350103GF13</stp>
        <stp>인포맥스 중분류</stp>
        <stp>46311</stp>
        <stp/>
        <tr r="N994" s="5"/>
      </tp>
      <tp t="s">
        <v>일반</v>
        <stp/>
        <stp>P</stp>
        <stp>0</stp>
        <stp>BND</stp>
        <stp>KR350108GF18</stp>
        <stp>인포맥스 중분류</stp>
        <stp>46311</stp>
        <stp/>
        <tr r="N1159" s="5"/>
      </tp>
      <tp t="s">
        <v>회사채(일반)</v>
        <stp/>
        <stp>P</stp>
        <stp>0</stp>
        <stp>BND</stp>
        <stp>KR6021241F11</stp>
        <stp>인포맥스 중분류</stp>
        <stp>46316</stp>
        <stp/>
        <tr r="CF208" s="1"/>
      </tp>
      <tp t="s">
        <v>은행채</v>
        <stp/>
        <stp>P</stp>
        <stp>0</stp>
        <stp>BND</stp>
        <stp>KR6000037G46</stp>
        <stp>인포맥스 중분류</stp>
        <stp>46311</stp>
        <stp/>
        <tr r="N3737" s="5"/>
      </tp>
      <tp t="s">
        <v>회사채(일반)</v>
        <stp/>
        <stp>P</stp>
        <stp>0</stp>
        <stp>BND</stp>
        <stp>KR6152252E11</stp>
        <stp>인포맥스 중분류</stp>
        <stp>46316</stp>
        <stp/>
        <tr r="N378" s="1"/>
      </tp>
      <tp t="s">
        <v>은행채</v>
        <stp/>
        <stp>P</stp>
        <stp>0</stp>
        <stp>BND</stp>
        <stp>KR6060008G45</stp>
        <stp>인포맥스 중분류</stp>
        <stp>46311</stp>
        <stp/>
        <tr r="N5766" s="5"/>
      </tp>
      <tp t="s">
        <v>회사채(일반)</v>
        <stp/>
        <stp>P</stp>
        <stp>0</stp>
        <stp>BND</stp>
        <stp>KR6105564B15</stp>
        <stp>인포맥스 중분류</stp>
        <stp>46311</stp>
        <stp/>
        <tr r="N6570" s="5"/>
      </tp>
      <tp t="s">
        <v>일반</v>
        <stp/>
        <stp>P</stp>
        <stp>0</stp>
        <stp>BND</stp>
        <stp>KR350102GF14</stp>
        <stp>인포맥스 중분류</stp>
        <stp>46311</stp>
        <stp/>
        <tr r="N958" s="5"/>
      </tp>
      <tp t="s">
        <v>일반</v>
        <stp/>
        <stp>P</stp>
        <stp>0</stp>
        <stp>BND</stp>
        <stp>KR350106GF10</stp>
        <stp>인포맥스 중분류</stp>
        <stp>46311</stp>
        <stp/>
        <tr r="N1107" s="5"/>
      </tp>
      <tp t="s">
        <v>공사공단채 기타</v>
        <stp/>
        <stp>P</stp>
        <stp>0</stp>
        <stp>BND</stp>
        <stp>KR381102GF19</stp>
        <stp>인포맥스 중분류</stp>
        <stp>46311</stp>
        <stp/>
        <tr r="N3590" s="5"/>
      </tp>
      <tp t="s">
        <v>공사공단채 기타</v>
        <stp/>
        <stp>P</stp>
        <stp>0</stp>
        <stp>BND</stp>
        <stp>KR381103GF18</stp>
        <stp>인포맥스 중분류</stp>
        <stp>46311</stp>
        <stp/>
        <tr r="N3601" s="5"/>
      </tp>
      <tp t="s">
        <v>은행채</v>
        <stp/>
        <stp>P</stp>
        <stp>0</stp>
        <stp>BND</stp>
        <stp>KR6000033G40</stp>
        <stp>인포맥스 중분류</stp>
        <stp>46311</stp>
        <stp/>
        <tr r="N3706" s="5"/>
      </tp>
      <tp t="s">
        <v>카드</v>
        <stp/>
        <stp>P</stp>
        <stp>0</stp>
        <stp>BND</stp>
        <stp>KR6140179G55</stp>
        <stp>인포맥스 중분류</stp>
        <stp>46311</stp>
        <stp/>
        <tr r="N6762" s="5"/>
      </tp>
      <tp t="s">
        <v>회사채(일반)</v>
        <stp/>
        <stp>P</stp>
        <stp>0</stp>
        <stp>BND</stp>
        <stp>KR6030753G45</stp>
        <stp>인포맥스 중분류</stp>
        <stp>46316</stp>
        <stp/>
        <tr r="DV109" s="1"/>
      </tp>
      <tp t="s">
        <v>회사채(일반)</v>
        <stp/>
        <stp>P</stp>
        <stp>0</stp>
        <stp>BND</stp>
        <stp>KR6003672D27</stp>
        <stp>인포맥스 중분류</stp>
        <stp>46311</stp>
        <stp/>
        <tr r="N3854" s="5"/>
      </tp>
      <tp t="s">
        <v>은행채</v>
        <stp/>
        <stp>P</stp>
        <stp>0</stp>
        <stp>BND</stp>
        <stp>KR6060003G40</stp>
        <stp>인포맥스 중분류</stp>
        <stp>46311</stp>
        <stp/>
        <tr r="N5741" s="5"/>
      </tp>
      <tp t="s">
        <v>국고채권</v>
        <stp/>
        <stp>P</stp>
        <stp>0</stp>
        <stp>BND</stp>
        <stp>KR103502GB33</stp>
        <stp>인포맥스 중분류</stp>
        <stp>46311</stp>
        <stp/>
        <tr r="N108" s="5"/>
      </tp>
      <tp t="s">
        <v>일반</v>
        <stp/>
        <stp>P</stp>
        <stp>0</stp>
        <stp>BND</stp>
        <stp>KR350105GF11</stp>
        <stp>인포맥스 중분류</stp>
        <stp>46311</stp>
        <stp/>
        <tr r="N1064" s="5"/>
      </tp>
      <tp t="s">
        <v>은행채</v>
        <stp/>
        <stp>P</stp>
        <stp>0</stp>
        <stp>BND</stp>
        <stp>KR6000031G42</stp>
        <stp>인포맥스 중분류</stp>
        <stp>46311</stp>
        <stp/>
        <tr r="N3684" s="5"/>
      </tp>
      <tp t="s">
        <v>카드</v>
        <stp/>
        <stp>P</stp>
        <stp>0</stp>
        <stp>BND</stp>
        <stp>KR6140177G57</stp>
        <stp>인포맥스 중분류</stp>
        <stp>46311</stp>
        <stp/>
        <tr r="N6750" s="5"/>
      </tp>
      <tp t="s">
        <v>은행채</v>
        <stp/>
        <stp>P</stp>
        <stp>0</stp>
        <stp>BND</stp>
        <stp>KR6060002G41</stp>
        <stp>인포맥스 중분류</stp>
        <stp>46311</stp>
        <stp/>
        <tr r="N5732" s="5"/>
      </tp>
      <tp t="s">
        <v>일반</v>
        <stp/>
        <stp>P</stp>
        <stp>0</stp>
        <stp>BND</stp>
        <stp>KR356002GG29</stp>
        <stp>인포맥스 중분류</stp>
        <stp>46311</stp>
        <stp/>
        <tr r="N2848" s="5"/>
      </tp>
      <tp t="s">
        <v>일반</v>
        <stp/>
        <stp>P</stp>
        <stp>0</stp>
        <stp>BND</stp>
        <stp>KR356003GG28</stp>
        <stp>인포맥스 중분류</stp>
        <stp>46311</stp>
        <stp/>
        <tr r="N2876" s="5"/>
      </tp>
      <tp t="s">
        <v>일반</v>
        <stp/>
        <stp>P</stp>
        <stp>0</stp>
        <stp>BND</stp>
        <stp>KR356102GF29</stp>
        <stp>인포맥스 중분류</stp>
        <stp>46311</stp>
        <stp/>
        <tr r="N3041" s="5"/>
      </tp>
      <tp t="s">
        <v>일반</v>
        <stp/>
        <stp>P</stp>
        <stp>0</stp>
        <stp>BND</stp>
        <stp>KR356103GF28</stp>
        <stp>인포맥스 중분류</stp>
        <stp>46311</stp>
        <stp/>
        <tr r="N3089" s="5"/>
      </tp>
      <tp t="s">
        <v>회사채(일반)</v>
        <stp/>
        <stp>P</stp>
        <stp>0</stp>
        <stp>BND</stp>
        <stp>KR6066571A29</stp>
        <stp>인포맥스 중분류</stp>
        <stp>46311</stp>
        <stp/>
        <tr r="N6164" s="5"/>
      </tp>
      <tp t="s">
        <v>일반</v>
        <stp/>
        <stp>P</stp>
        <stp>0</stp>
        <stp>BND</stp>
        <stp>KR350112GF38</stp>
        <stp>인포맥스 중분류</stp>
        <stp>46311</stp>
        <stp/>
        <tr r="N1221" s="5"/>
      </tp>
      <tp t="s">
        <v>회사채(일반)</v>
        <stp/>
        <stp>P</stp>
        <stp>0</stp>
        <stp>BND</stp>
        <stp>KR6066572A28</stp>
        <stp>인포맥스 중분류</stp>
        <stp>46311</stp>
        <stp/>
        <tr r="N6167" s="5"/>
      </tp>
      <tp t="s">
        <v>회사채(일반)</v>
        <stp/>
        <stp>P</stp>
        <stp>0</stp>
        <stp>BND</stp>
        <stp>KR6420601G18</stp>
        <stp>인포맥스 중분류</stp>
        <stp>46311</stp>
        <stp/>
        <tr r="N7215" s="5"/>
      </tp>
      <tp t="s">
        <v>일반</v>
        <stp/>
        <stp>P</stp>
        <stp>0</stp>
        <stp>BND</stp>
        <stp>KR350111GF39</stp>
        <stp>인포맥스 중분류</stp>
        <stp>46311</stp>
        <stp/>
        <tr r="N1209" s="5"/>
      </tp>
      <tp t="s">
        <v>은행채</v>
        <stp/>
        <stp>P</stp>
        <stp>0</stp>
        <stp>BND</stp>
        <stp>KR381002GG27</stp>
        <stp>인포맥스 중분류</stp>
        <stp>46311</stp>
        <stp/>
        <tr r="N3512" s="5"/>
      </tp>
      <tp t="s">
        <v>은행채</v>
        <stp/>
        <stp>P</stp>
        <stp>0</stp>
        <stp>BND</stp>
        <stp>KR381003GG26</stp>
        <stp>인포맥스 중분류</stp>
        <stp>46311</stp>
        <stp/>
        <tr r="N3521" s="5"/>
      </tp>
      <tp t="s">
        <v>공사공단채 기타</v>
        <stp/>
        <stp>P</stp>
        <stp>0</stp>
        <stp>BND</stp>
        <stp>KR381102GF27</stp>
        <stp>인포맥스 중분류</stp>
        <stp>46311</stp>
        <stp/>
        <tr r="N3591" s="5"/>
      </tp>
      <tp t="s">
        <v>공사공단채 기타</v>
        <stp/>
        <stp>P</stp>
        <stp>0</stp>
        <stp>BND</stp>
        <stp>KR381103GF26</stp>
        <stp>인포맥스 중분류</stp>
        <stp>46311</stp>
        <stp/>
        <tr r="N3602" s="5"/>
      </tp>
      <tp t="s">
        <v>일반</v>
        <stp/>
        <stp>P</stp>
        <stp>0</stp>
        <stp>BND</stp>
        <stp>KR350106GF28</stp>
        <stp>인포맥스 중분류</stp>
        <stp>46311</stp>
        <stp/>
        <tr r="N1108" s="5"/>
      </tp>
      <tp t="s">
        <v>일반</v>
        <stp/>
        <stp>P</stp>
        <stp>0</stp>
        <stp>BND</stp>
        <stp>KR350108GF26</stp>
        <stp>인포맥스 중분류</stp>
        <stp>46311</stp>
        <stp/>
        <tr r="N1160" s="5"/>
      </tp>
      <tp t="s">
        <v>은행채</v>
        <stp/>
        <stp>P</stp>
        <stp>0</stp>
        <stp>BND</stp>
        <stp>KR6000011G79</stp>
        <stp>인포맥스 중분류</stp>
        <stp>46311</stp>
        <stp/>
        <tr r="N3620" s="5"/>
      </tp>
      <tp t="s">
        <v>일반</v>
        <stp/>
        <stp>P</stp>
        <stp>0</stp>
        <stp>BND</stp>
        <stp>KR350105GF29</stp>
        <stp>인포맥스 중분류</stp>
        <stp>46311</stp>
        <stp/>
        <tr r="N1065" s="5"/>
      </tp>
      <tp t="s">
        <v>일반</v>
        <stp/>
        <stp>P</stp>
        <stp>0</stp>
        <stp>BND</stp>
        <stp>KR350109GF25</stp>
        <stp>인포맥스 중분류</stp>
        <stp>46311</stp>
        <stp/>
        <tr r="N1182" s="5"/>
      </tp>
      <tp t="s">
        <v>공사공단채 기타</v>
        <stp/>
        <stp>P</stp>
        <stp>0</stp>
        <stp>BND</stp>
        <stp>KR381104GF25</stp>
        <stp>인포맥스 중분류</stp>
        <stp>46311</stp>
        <stp/>
        <tr r="N3611" s="5"/>
      </tp>
      <tp t="s">
        <v>공사공단채 기타</v>
        <stp/>
        <stp>P</stp>
        <stp>0</stp>
        <stp>BND</stp>
        <stp>KR381105GF24</stp>
        <stp>인포맥스 중분류</stp>
        <stp>46311</stp>
        <stp/>
        <tr r="N3614" s="5"/>
      </tp>
      <tp t="s">
        <v>은행채</v>
        <stp/>
        <stp>P</stp>
        <stp>0</stp>
        <stp>BND</stp>
        <stp>KR6000012G78</stp>
        <stp>인포맥스 중분류</stp>
        <stp>46311</stp>
        <stp/>
        <tr r="N3629" s="5"/>
      </tp>
      <tp t="s">
        <v>일반</v>
        <stp/>
        <stp>P</stp>
        <stp>0</stp>
        <stp>BND</stp>
        <stp>KR356104GF27</stp>
        <stp>인포맥스 중분류</stp>
        <stp>46311</stp>
        <stp/>
        <tr r="N3133" s="5"/>
      </tp>
      <tp t="s">
        <v>일반</v>
        <stp/>
        <stp>P</stp>
        <stp>0</stp>
        <stp>BND</stp>
        <stp>KR356105GF26</stp>
        <stp>인포맥스 중분류</stp>
        <stp>46311</stp>
        <stp/>
        <tr r="N3160" s="5"/>
      </tp>
      <tp t="s">
        <v>회사채(일반)</v>
        <stp/>
        <stp>P</stp>
        <stp>0</stp>
        <stp>BND</stp>
        <stp>KR6066562A20</stp>
        <stp>인포맥스 중분류</stp>
        <stp>46311</stp>
        <stp/>
        <tr r="N6152" s="5"/>
      </tp>
      <tp t="s">
        <v>카드</v>
        <stp/>
        <stp>P</stp>
        <stp>0</stp>
        <stp>BND</stp>
        <stp>KR6140172G60</stp>
        <stp>인포맥스 중분류</stp>
        <stp>46311</stp>
        <stp/>
        <tr r="N6686" s="5"/>
      </tp>
      <tp t="s">
        <v>일반</v>
        <stp/>
        <stp>P</stp>
        <stp>0</stp>
        <stp>BND</stp>
        <stp>KR350101GF23</stp>
        <stp>인포맥스 중분류</stp>
        <stp>46311</stp>
        <stp/>
        <tr r="N910" s="5"/>
      </tp>
      <tp t="s">
        <v>일반</v>
        <stp/>
        <stp>P</stp>
        <stp>0</stp>
        <stp>BND</stp>
        <stp>KR350103GF21</stp>
        <stp>인포맥스 중분류</stp>
        <stp>46311</stp>
        <stp/>
        <tr r="N995" s="5"/>
      </tp>
      <tp t="s">
        <v>회사채(일반)</v>
        <stp/>
        <stp>P</stp>
        <stp>0</stp>
        <stp>BND</stp>
        <stp>KR6032643E13</stp>
        <stp>인포맥스 중분류</stp>
        <stp>46311</stp>
        <stp/>
        <tr r="N5225" s="5"/>
      </tp>
      <tp t="s">
        <v>카드</v>
        <stp/>
        <stp>P</stp>
        <stp>0</stp>
        <stp>BND</stp>
        <stp>KR6140171G61</stp>
        <stp>인포맥스 중분류</stp>
        <stp>46311</stp>
        <stp/>
        <tr r="N6672" s="5"/>
      </tp>
      <tp t="s">
        <v>회사채(일반)</v>
        <stp/>
        <stp>P</stp>
        <stp>0</stp>
        <stp>BND</stp>
        <stp>KR6066561A21</stp>
        <stp>인포맥스 중분류</stp>
        <stp>46311</stp>
        <stp/>
        <tr r="N6124" s="5"/>
      </tp>
      <tp t="s">
        <v>일반</v>
        <stp/>
        <stp>P</stp>
        <stp>0</stp>
        <stp>BND</stp>
        <stp>KR356001GG20</stp>
        <stp>인포맥스 중분류</stp>
        <stp>46311</stp>
        <stp/>
        <tr r="N2806" s="5"/>
      </tp>
      <tp t="s">
        <v>일반</v>
        <stp/>
        <stp>P</stp>
        <stp>0</stp>
        <stp>BND</stp>
        <stp>KR356101GF20</stp>
        <stp>인포맥스 중분류</stp>
        <stp>46311</stp>
        <stp/>
        <tr r="N2963" s="5"/>
      </tp>
      <tp t="s">
        <v>카드</v>
        <stp/>
        <stp>P</stp>
        <stp>0</stp>
        <stp>BND</stp>
        <stp>KR6031322F46</stp>
        <stp>인포맥스 중분류</stp>
        <stp>46311</stp>
        <stp/>
        <tr r="N5200" s="5"/>
      </tp>
      <tp t="s">
        <v>카드</v>
        <stp/>
        <stp>P</stp>
        <stp>0</stp>
        <stp>BND</stp>
        <stp>KR6032713E75</stp>
        <stp>인포맥스 중분류</stp>
        <stp>46316</stp>
        <stp/>
        <tr r="N122" s="1"/>
      </tp>
      <tp t="s">
        <v>은행채</v>
        <stp/>
        <stp>P</stp>
        <stp>0</stp>
        <stp>BND</stp>
        <stp>KR6000015G75</stp>
        <stp>인포맥스 중분류</stp>
        <stp>46311</stp>
        <stp/>
        <tr r="N3647" s="5"/>
      </tp>
      <tp t="s">
        <v>카드</v>
        <stp/>
        <stp>P</stp>
        <stp>0</stp>
        <stp>BND</stp>
        <stp>KR6030626G16</stp>
        <stp>인포맥스 중분류</stp>
        <stp>46311</stp>
        <stp/>
        <tr r="N5149" s="5"/>
      </tp>
      <tp t="s">
        <v>도시철도채권</v>
        <stp/>
        <stp>P</stp>
        <stp>0</stp>
        <stp>BND</stp>
        <stp>KR2001024F36</stp>
        <stp>인포맥스 중분류</stp>
        <stp>46311</stp>
        <stp/>
        <tr r="N208" s="5"/>
      </tp>
      <tp t="s">
        <v>은행채</v>
        <stp/>
        <stp>P</stp>
        <stp>0</stp>
        <stp>BND</stp>
        <stp>KR6060002G74</stp>
        <stp>인포맥스 중분류</stp>
        <stp>46311</stp>
        <stp/>
        <tr r="N5733" s="5"/>
      </tp>
      <tp t="s">
        <v>일반</v>
        <stp/>
        <stp>P</stp>
        <stp>0</stp>
        <stp>BND</stp>
        <stp>KR350102GF22</stp>
        <stp>인포맥스 중분류</stp>
        <stp>46311</stp>
        <stp/>
        <tr r="N959" s="5"/>
      </tp>
      <tp t="s">
        <v>일반</v>
        <stp/>
        <stp>P</stp>
        <stp>0</stp>
        <stp>BND</stp>
        <stp>KR350107GF27</stp>
        <stp>인포맥스 중분류</stp>
        <stp>46311</stp>
        <stp/>
        <tr r="N1132" s="5"/>
      </tp>
      <tp t="s">
        <v>일반</v>
        <stp/>
        <stp>P</stp>
        <stp>0</stp>
        <stp>BND</stp>
        <stp>KR350110GF30</stp>
        <stp>인포맥스 중분류</stp>
        <stp>46311</stp>
        <stp/>
        <tr r="N1199" s="5"/>
      </tp>
      <tp t="s">
        <v>카드</v>
        <stp/>
        <stp>P</stp>
        <stp>0</stp>
        <stp>BND</stp>
        <stp>KR6031321F47</stp>
        <stp>인포맥스 중분류</stp>
        <stp>46311</stp>
        <stp/>
        <tr r="N5184" s="5"/>
      </tp>
      <tp t="s">
        <v>은행채</v>
        <stp/>
        <stp>P</stp>
        <stp>0</stp>
        <stp>BND</stp>
        <stp>KR6060001G75</stp>
        <stp>인포맥스 중분류</stp>
        <stp>46311</stp>
        <stp/>
        <tr r="N5724" s="5"/>
      </tp>
      <tp t="s">
        <v>카드</v>
        <stp/>
        <stp>P</stp>
        <stp>0</stp>
        <stp>BND</stp>
        <stp>KR6030622G10</stp>
        <stp>인포맥스 중분류</stp>
        <stp>46311</stp>
        <stp/>
        <tr r="N5111" s="5"/>
      </tp>
      <tp t="s">
        <v>지방공기업</v>
        <stp/>
        <stp>P</stp>
        <stp>0</stp>
        <stp>BND</stp>
        <stp>KR354302GD24</stp>
        <stp>인포맥스 중분류</stp>
        <stp>46311</stp>
        <stp/>
        <tr r="N2446" s="5"/>
      </tp>
      <tp t="s">
        <v>카드</v>
        <stp/>
        <stp>P</stp>
        <stp>0</stp>
        <stp>BND</stp>
        <stp>KR6030621G11</stp>
        <stp>인포맥스 중분류</stp>
        <stp>46311</stp>
        <stp/>
        <tr r="N5103" s="5"/>
      </tp>
      <tp t="s">
        <v>은행채</v>
        <stp/>
        <stp>P</stp>
        <stp>0</stp>
        <stp>BND</stp>
        <stp>KR6060003G73</stp>
        <stp>인포맥스 중분류</stp>
        <stp>46311</stp>
        <stp/>
        <tr r="N5743" s="5"/>
      </tp>
      <tp t="s">
        <v>회사채(일반)</v>
        <stp/>
        <stp>P</stp>
        <stp>0</stp>
        <stp>BND</stp>
        <stp>KR6063322D41</stp>
        <stp>인포맥스 중분류</stp>
        <stp>46311</stp>
        <stp/>
        <tr r="N5816" s="5"/>
      </tp>
      <tp t="s">
        <v>지역개발채권</v>
        <stp/>
        <stp>P</stp>
        <stp>0</stp>
        <stp>BND</stp>
        <stp>KR2044022C31</stp>
        <stp>인포맥스 중분류</stp>
        <stp>46311</stp>
        <stp/>
        <tr r="N278" s="5"/>
      </tp>
      <tp t="s">
        <v>은행채</v>
        <stp/>
        <stp>P</stp>
        <stp>0</stp>
        <stp>BND</stp>
        <stp>KR6000036G70</stp>
        <stp>인포맥스 중분류</stp>
        <stp>46311</stp>
        <stp/>
        <tr r="N3729" s="5"/>
      </tp>
      <tp t="s">
        <v>은행채</v>
        <stp/>
        <stp>P</stp>
        <stp>0</stp>
        <stp>BND</stp>
        <stp>KR6000018G72</stp>
        <stp>인포맥스 중분류</stp>
        <stp>46311</stp>
        <stp/>
        <tr r="N3662" s="5"/>
      </tp>
      <tp t="s">
        <v>공모지방채</v>
        <stp/>
        <stp>P</stp>
        <stp>0</stp>
        <stp>BND</stp>
        <stp>KR2001011F31</stp>
        <stp>인포맥스 중분류</stp>
        <stp>46311</stp>
        <stp/>
        <tr r="N160" s="5"/>
      </tp>
      <tp t="s">
        <v>회사채(일반)</v>
        <stp/>
        <stp>P</stp>
        <stp>0</stp>
        <stp>BND</stp>
        <stp>KR6032641E64</stp>
        <stp>인포맥스 중분류</stp>
        <stp>46316</stp>
        <stp/>
        <tr r="CF201" s="1"/>
      </tp>
      <tp t="s">
        <v>회사채(일반)</v>
        <stp/>
        <stp>P</stp>
        <stp>0</stp>
        <stp>BND</stp>
        <stp>KR6066573A27</stp>
        <stp>인포맥스 중분류</stp>
        <stp>46311</stp>
        <stp/>
        <tr r="N6174" s="5"/>
      </tp>
      <tp t="s">
        <v>카드</v>
        <stp/>
        <stp>P</stp>
        <stp>0</stp>
        <stp>BND</stp>
        <stp>KR6032717E71</stp>
        <stp>인포맥스 중분류</stp>
        <stp>46316</stp>
        <stp/>
        <tr r="N37" s="1"/>
      </tp>
      <tp t="s">
        <v>회사채(일반)</v>
        <stp/>
        <stp>P</stp>
        <stp>0</stp>
        <stp>BND</stp>
        <stp>KR6063321D42</stp>
        <stp>인포맥스 중분류</stp>
        <stp>46311</stp>
        <stp/>
        <tr r="N5783" s="5"/>
      </tp>
      <tp t="s">
        <v>기타금융채</v>
        <stp/>
        <stp>P</stp>
        <stp>0</stp>
        <stp>BND</stp>
        <stp>KR602378BD79</stp>
        <stp>인포맥스 중분류</stp>
        <stp>46316</stp>
        <stp/>
        <tr r="AB15" s="1"/>
      </tp>
      <tp t="s">
        <v>일반</v>
        <stp/>
        <stp>P</stp>
        <stp>0</stp>
        <stp>BND</stp>
        <stp>KR352303GD27</stp>
        <stp>인포맥스 중분류</stp>
        <stp>46311</stp>
        <stp/>
        <tr r="N2059" s="5"/>
      </tp>
      <tp t="s">
        <v>일반</v>
        <stp/>
        <stp>P</stp>
        <stp>0</stp>
        <stp>BND</stp>
        <stp>KR350104GF20</stp>
        <stp>인포맥스 중분류</stp>
        <stp>46311</stp>
        <stp/>
        <tr r="N1035" s="5"/>
      </tp>
      <tp t="s">
        <v>공사공단채 기타</v>
        <stp/>
        <stp>P</stp>
        <stp>0</stp>
        <stp>BND</stp>
        <stp>KR381101GF28</stp>
        <stp>인포맥스 중분류</stp>
        <stp>46311</stp>
        <stp/>
        <tr r="N3571" s="5"/>
      </tp>
      <tp t="s">
        <v>은행채</v>
        <stp/>
        <stp>P</stp>
        <stp>0</stp>
        <stp>BND</stp>
        <stp>KR6000111G60</stp>
        <stp>인포맥스 중분류</stp>
        <stp>46311</stp>
        <stp/>
        <tr r="N3747" s="5"/>
      </tp>
      <tp t="s">
        <v>은행채</v>
        <stp/>
        <stp>P</stp>
        <stp>0</stp>
        <stp>BND</stp>
        <stp>KR6060005G71</stp>
        <stp>인포맥스 중분류</stp>
        <stp>46311</stp>
        <stp/>
        <tr r="N5757" s="5"/>
      </tp>
      <tp t="s">
        <v>회사채(일반)</v>
        <stp/>
        <stp>P</stp>
        <stp>0</stp>
        <stp>BND</stp>
        <stp>KR6001682F19</stp>
        <stp>인포맥스 중분류</stp>
        <stp>46311</stp>
        <stp/>
        <tr r="N3799" s="5"/>
      </tp>
      <tp t="s">
        <v>은행채</v>
        <stp/>
        <stp>P</stp>
        <stp>0</stp>
        <stp>BND</stp>
        <stp>KR6000034G72</stp>
        <stp>인포맥스 중분류</stp>
        <stp>46311</stp>
        <stp/>
        <tr r="N3712" s="5"/>
      </tp>
      <tp t="s">
        <v>카드</v>
        <stp/>
        <stp>P</stp>
        <stp>0</stp>
        <stp>BND</stp>
        <stp>KR614017BG78</stp>
        <stp>인포맥스 중분류</stp>
        <stp>46311</stp>
        <stp/>
        <tr r="N6772" s="5"/>
      </tp>
      <tp t="s">
        <v>회사채(일반)</v>
        <stp/>
        <stp>P</stp>
        <stp>0</stp>
        <stp>BND</stp>
        <stp>KR6421092F13</stp>
        <stp>인포맥스 중분류</stp>
        <stp>46316</stp>
        <stp/>
        <tr r="N143" s="1"/>
      </tp>
      <tp t="s">
        <v>카드</v>
        <stp/>
        <stp>P</stp>
        <stp>0</stp>
        <stp>BND</stp>
        <stp>KR6140172G78</stp>
        <stp>인포맥스 중분류</stp>
        <stp>46311</stp>
        <stp/>
        <tr r="N6687" s="5"/>
      </tp>
      <tp t="s">
        <v>일반</v>
        <stp/>
        <stp>P</stp>
        <stp>0</stp>
        <stp>BND</stp>
        <stp>KR350103GF39</stp>
        <stp>인포맥스 중분류</stp>
        <stp>46311</stp>
        <stp/>
        <tr r="N996" s="5"/>
      </tp>
      <tp t="s">
        <v>일반</v>
        <stp/>
        <stp>P</stp>
        <stp>0</stp>
        <stp>BND</stp>
        <stp>KR350109GF33</stp>
        <stp>인포맥스 중분류</stp>
        <stp>46311</stp>
        <stp/>
        <tr r="N1183" s="5"/>
      </tp>
      <tp t="s">
        <v>공사공단채 기타</v>
        <stp/>
        <stp>P</stp>
        <stp>0</stp>
        <stp>BND</stp>
        <stp>KR381101GF36</stp>
        <stp>인포맥스 중분류</stp>
        <stp>46311</stp>
        <stp/>
        <tr r="N3572" s="5"/>
      </tp>
      <tp t="s">
        <v>공사공단채 기타</v>
        <stp/>
        <stp>P</stp>
        <stp>0</stp>
        <stp>BND</stp>
        <stp>KR381102GF35</stp>
        <stp>인포맥스 중분류</stp>
        <stp>46311</stp>
        <stp/>
        <tr r="N3592" s="5"/>
      </tp>
      <tp t="s">
        <v>공사공단채 기타</v>
        <stp/>
        <stp>P</stp>
        <stp>0</stp>
        <stp>BND</stp>
        <stp>KR381103GF34</stp>
        <stp>인포맥스 중분류</stp>
        <stp>46311</stp>
        <stp/>
        <tr r="N3603" s="5"/>
      </tp>
      <tp t="s">
        <v>회사채(일반)</v>
        <stp/>
        <stp>P</stp>
        <stp>0</stp>
        <stp>BND</stp>
        <stp>KR6030491G26</stp>
        <stp>인포맥스 중분류</stp>
        <stp>46311</stp>
        <stp/>
        <tr r="N5084" s="5"/>
      </tp>
      <tp t="s">
        <v>카드</v>
        <stp/>
        <stp>P</stp>
        <stp>0</stp>
        <stp>BND</stp>
        <stp>KR6140171G79</stp>
        <stp>인포맥스 중분류</stp>
        <stp>46311</stp>
        <stp/>
        <tr r="N6673" s="5"/>
      </tp>
      <tp t="s">
        <v>회사채(일반)</v>
        <stp/>
        <stp>P</stp>
        <stp>0</stp>
        <stp>BND</stp>
        <stp>KR6066561A39</stp>
        <stp>인포맥스 중분류</stp>
        <stp>46311</stp>
        <stp/>
        <tr r="N6125" s="5"/>
      </tp>
      <tp t="s">
        <v>일반</v>
        <stp/>
        <stp>P</stp>
        <stp>0</stp>
        <stp>BND</stp>
        <stp>KR356001GG38</stp>
        <stp>인포맥스 중분류</stp>
        <stp>46311</stp>
        <stp/>
        <tr r="N2807" s="5"/>
      </tp>
      <tp t="s">
        <v>일반</v>
        <stp/>
        <stp>P</stp>
        <stp>0</stp>
        <stp>BND</stp>
        <stp>KR356101GF38</stp>
        <stp>인포맥스 중분류</stp>
        <stp>46311</stp>
        <stp/>
        <tr r="N2964" s="5"/>
      </tp>
      <tp t="s">
        <v>회사채(일반)</v>
        <stp/>
        <stp>P</stp>
        <stp>0</stp>
        <stp>BND</stp>
        <stp>KR6030492G25</stp>
        <stp>인포맥스 중분류</stp>
        <stp>46311</stp>
        <stp/>
        <tr r="N5092" s="5"/>
      </tp>
      <tp t="s">
        <v>회사채(일반)</v>
        <stp/>
        <stp>P</stp>
        <stp>0</stp>
        <stp>BND</stp>
        <stp>KR6030493G24</stp>
        <stp>인포맥스 중분류</stp>
        <stp>46311</stp>
        <stp/>
        <tr r="N5095" s="5"/>
      </tp>
      <tp t="s">
        <v>회사채(일반)</v>
        <stp/>
        <stp>P</stp>
        <stp>0</stp>
        <stp>BND</stp>
        <stp>KR6063321D59</stp>
        <stp>인포맥스 중분류</stp>
        <stp>46311</stp>
        <stp/>
        <tr r="N5784" s="5"/>
      </tp>
      <tp t="s">
        <v>은행채</v>
        <stp/>
        <stp>P</stp>
        <stp>0</stp>
        <stp>BND</stp>
        <stp>KR600001AG68</stp>
        <stp>인포맥스 중분류</stp>
        <stp>46311</stp>
        <stp/>
        <tr r="N3671" s="5"/>
      </tp>
      <tp t="s">
        <v>일반</v>
        <stp/>
        <stp>P</stp>
        <stp>0</stp>
        <stp>BND</stp>
        <stp>KR350104GF38</stp>
        <stp>인포맥스 중분류</stp>
        <stp>46311</stp>
        <stp/>
        <tr r="N1036" s="5"/>
      </tp>
      <tp t="s">
        <v>일반</v>
        <stp/>
        <stp>P</stp>
        <stp>0</stp>
        <stp>BND</stp>
        <stp>KR350108GF34</stp>
        <stp>인포맥스 중분류</stp>
        <stp>46311</stp>
        <stp/>
        <tr r="N1161" s="5"/>
      </tp>
      <tp t="s">
        <v>카드</v>
        <stp/>
        <stp>P</stp>
        <stp>0</stp>
        <stp>BND</stp>
        <stp>KR603271BE17</stp>
        <stp>인포맥스 중분류</stp>
        <stp>46311</stp>
        <stp/>
        <tr r="N5381" s="5"/>
      </tp>
      <tp t="s">
        <v>카드</v>
        <stp/>
        <stp>P</stp>
        <stp>0</stp>
        <stp>BND</stp>
        <stp>KR6031321F54</stp>
        <stp>인포맥스 중분류</stp>
        <stp>46311</stp>
        <stp/>
        <tr r="N5185" s="5"/>
      </tp>
      <tp t="s">
        <v>일반</v>
        <stp/>
        <stp>P</stp>
        <stp>0</stp>
        <stp>BND</stp>
        <stp>KR354601GA33</stp>
        <stp>인포맥스 중분류</stp>
        <stp>46311</stp>
        <stp/>
        <tr r="N2624" s="5"/>
      </tp>
      <tp t="s">
        <v>통안증권</v>
        <stp/>
        <stp>P</stp>
        <stp>0</stp>
        <stp>BND</stp>
        <stp>KR310102GF34</stp>
        <stp>인포맥스 중분류</stp>
        <stp>46311</stp>
        <stp/>
        <tr r="N342" s="5"/>
      </tp>
      <tp t="s">
        <v>일반</v>
        <stp/>
        <stp>P</stp>
        <stp>0</stp>
        <stp>BND</stp>
        <stp>KR350102GF30</stp>
        <stp>인포맥스 중분류</stp>
        <stp>46311</stp>
        <stp/>
        <tr r="N960" s="5"/>
      </tp>
      <tp t="s">
        <v>일반</v>
        <stp/>
        <stp>P</stp>
        <stp>0</stp>
        <stp>BND</stp>
        <stp>KR350105GF37</stp>
        <stp>인포맥스 중분류</stp>
        <stp>46311</stp>
        <stp/>
        <tr r="N1066" s="5"/>
      </tp>
      <tp t="s">
        <v>일반</v>
        <stp/>
        <stp>P</stp>
        <stp>0</stp>
        <stp>BND</stp>
        <stp>KR350107GF35</stp>
        <stp>인포맥스 중분류</stp>
        <stp>46311</stp>
        <stp/>
        <tr r="N1133" s="5"/>
      </tp>
      <tp t="s">
        <v>일반</v>
        <stp/>
        <stp>P</stp>
        <stp>0</stp>
        <stp>BND</stp>
        <stp>KR350110GF22</stp>
        <stp>인포맥스 중분류</stp>
        <stp>46311</stp>
        <stp/>
        <tr r="N1198" s="5"/>
      </tp>
      <tp t="s">
        <v>일반</v>
        <stp/>
        <stp>P</stp>
        <stp>0</stp>
        <stp>BND</stp>
        <stp>KR351606GA34</stp>
        <stp>인포맥스 중분류</stp>
        <stp>46311</stp>
        <stp/>
        <tr r="N1954" s="5"/>
      </tp>
      <tp t="s">
        <v>은행채</v>
        <stp/>
        <stp>P</stp>
        <stp>0</stp>
        <stp>BND</stp>
        <stp>KR6060001G67</stp>
        <stp>인포맥스 중분류</stp>
        <stp>46311</stp>
        <stp/>
        <tr r="N5723" s="5"/>
      </tp>
      <tp t="s">
        <v>은행채</v>
        <stp/>
        <stp>P</stp>
        <stp>0</stp>
        <stp>BND</stp>
        <stp>KR6000016G66</stp>
        <stp>인포맥스 중분류</stp>
        <stp>46311</stp>
        <stp/>
        <tr r="N3653" s="5"/>
      </tp>
      <tp t="s">
        <v>카드</v>
        <stp/>
        <stp>P</stp>
        <stp>0</stp>
        <stp>BND</stp>
        <stp>KR6140179G71</stp>
        <stp>인포맥스 중분류</stp>
        <stp>46311</stp>
        <stp/>
        <tr r="N6763" s="5"/>
      </tp>
      <tp t="s">
        <v>국고채권</v>
        <stp/>
        <stp>P</stp>
        <stp>0</stp>
        <stp>BND</stp>
        <stp>KR103502GB66</stp>
        <stp>인포맥스 중분류</stp>
        <stp>46316</stp>
        <stp/>
        <tr r="CF253" s="1"/>
        <tr r="DV298" s="1"/>
        <tr r="N369" s="1"/>
        <tr r="AB39" s="1"/>
      </tp>
      <tp t="s">
        <v>은행채</v>
        <stp/>
        <stp>P</stp>
        <stp>0</stp>
        <stp>BND</stp>
        <stp>KR6000017G65</stp>
        <stp>인포맥스 중분류</stp>
        <stp>46311</stp>
        <stp/>
        <tr r="N3658" s="5"/>
      </tp>
      <tp t="s">
        <v>카드</v>
        <stp/>
        <stp>P</stp>
        <stp>0</stp>
        <stp>BND</stp>
        <stp>KR6140178G72</stp>
        <stp>인포맥스 중분류</stp>
        <stp>46311</stp>
        <stp/>
        <tr r="N6757" s="5"/>
      </tp>
      <tp t="s">
        <v>일반</v>
        <stp/>
        <stp>P</stp>
        <stp>0</stp>
        <stp>BND</stp>
        <stp>KR354202GE32</stp>
        <stp>인포맥스 중분류</stp>
        <stp>46311</stp>
        <stp/>
        <tr r="N2417" s="5"/>
      </tp>
      <tp t="s">
        <v>일반</v>
        <stp/>
        <stp>P</stp>
        <stp>0</stp>
        <stp>BND</stp>
        <stp>KR350101GF31</stp>
        <stp>인포맥스 중분류</stp>
        <stp>46311</stp>
        <stp/>
        <tr r="N911" s="5"/>
      </tp>
      <tp t="s">
        <v>일반</v>
        <stp/>
        <stp>P</stp>
        <stp>0</stp>
        <stp>BND</stp>
        <stp>KR350106GF36</stp>
        <stp>인포맥스 중분류</stp>
        <stp>46311</stp>
        <stp/>
        <tr r="N1109" s="5"/>
      </tp>
      <tp t="s">
        <v>일반</v>
        <stp/>
        <stp>P</stp>
        <stp>0</stp>
        <stp>BND</stp>
        <stp>KR350111GF21</stp>
        <stp>인포맥스 중분류</stp>
        <stp>46311</stp>
        <stp/>
        <tr r="N1208" s="5"/>
      </tp>
      <tp t="s">
        <v>일반</v>
        <stp/>
        <stp>P</stp>
        <stp>0</stp>
        <stp>BND</stp>
        <stp>KR351605GA35</stp>
        <stp>인포맥스 중분류</stp>
        <stp>46311</stp>
        <stp/>
        <tr r="N1934" s="5"/>
      </tp>
      <tp t="s">
        <v>카드</v>
        <stp/>
        <stp>P</stp>
        <stp>0</stp>
        <stp>BND</stp>
        <stp>KR603271EE14</stp>
        <stp>인포맥스 중분류</stp>
        <stp>46311</stp>
        <stp/>
        <tr r="N5393" s="5"/>
      </tp>
      <tp t="s">
        <v>회사채(일반)</v>
        <stp/>
        <stp>P</stp>
        <stp>0</stp>
        <stp>BND</stp>
        <stp>KR6063323D57</stp>
        <stp>인포맥스 중분류</stp>
        <stp>46311</stp>
        <stp/>
        <tr r="N5849" s="5"/>
      </tp>
      <tp t="s">
        <v>카드</v>
        <stp/>
        <stp>P</stp>
        <stp>0</stp>
        <stp>BND</stp>
        <stp>KR603271FE13</stp>
        <stp>인포맥스 중분류</stp>
        <stp>46311</stp>
        <stp/>
        <tr r="N5396" s="5"/>
      </tp>
      <tp t="s">
        <v>카드</v>
        <stp/>
        <stp>P</stp>
        <stp>0</stp>
        <stp>BND</stp>
        <stp>KR6140176G74</stp>
        <stp>인포맥스 중분류</stp>
        <stp>46311</stp>
        <stp/>
        <tr r="N6739" s="5"/>
      </tp>
      <tp t="s">
        <v>카드</v>
        <stp/>
        <stp>P</stp>
        <stp>0</stp>
        <stp>BND</stp>
        <stp>KR6032718E13</stp>
        <stp>인포맥스 중분류</stp>
        <stp>46311</stp>
        <stp/>
        <tr r="N5354" s="5"/>
      </tp>
      <tp t="s">
        <v>통안증권</v>
        <stp/>
        <stp>P</stp>
        <stp>0</stp>
        <stp>BND</stp>
        <stp>KR310101GF43</stp>
        <stp>인포맥스 중분류</stp>
        <stp>46316</stp>
        <stp/>
        <tr r="CF127" s="1"/>
      </tp>
      <tp t="s">
        <v>카드</v>
        <stp/>
        <stp>P</stp>
        <stp>0</stp>
        <stp>BND</stp>
        <stp>KR6140175G75</stp>
        <stp>인포맥스 중분류</stp>
        <stp>46311</stp>
        <stp/>
        <tr r="N6732" s="5"/>
      </tp>
      <tp t="s">
        <v>회사채(일반)</v>
        <stp/>
        <stp>P</stp>
        <stp>0</stp>
        <stp>BND</stp>
        <stp>KR6000723G11</stp>
        <stp>인포맥스 중분류</stp>
        <stp>46311</stp>
        <stp/>
        <tr r="N3784" s="5"/>
      </tp>
      <tp t="s">
        <v>은행채</v>
        <stp/>
        <stp>P</stp>
        <stp>0</stp>
        <stp>BND</stp>
        <stp>KR6060005G63</stp>
        <stp>인포맥스 중분류</stp>
        <stp>46311</stp>
        <stp/>
        <tr r="N5756" s="5"/>
      </tp>
      <tp t="s">
        <v>카드</v>
        <stp/>
        <stp>P</stp>
        <stp>0</stp>
        <stp>BND</stp>
        <stp>KR6032719E12</stp>
        <stp>인포맥스 중분류</stp>
        <stp>46311</stp>
        <stp/>
        <tr r="N5363" s="5"/>
      </tp>
      <tp t="s">
        <v>일반</v>
        <stp/>
        <stp>P</stp>
        <stp>0</stp>
        <stp>BND</stp>
        <stp>KR356102GF37</stp>
        <stp>인포맥스 중분류</stp>
        <stp>46311</stp>
        <stp/>
        <tr r="N3042" s="5"/>
      </tp>
      <tp t="s">
        <v>일반</v>
        <stp/>
        <stp>P</stp>
        <stp>0</stp>
        <stp>BND</stp>
        <stp>KR356103GF36</stp>
        <stp>인포맥스 중분류</stp>
        <stp>46311</stp>
        <stp/>
        <tr r="N3090" s="5"/>
      </tp>
      <tp t="s">
        <v>회사채(일반)</v>
        <stp/>
        <stp>P</stp>
        <stp>0</stp>
        <stp>BND</stp>
        <stp>KR6000722G12</stp>
        <stp>인포맥스 중분류</stp>
        <stp>46311</stp>
        <stp/>
        <tr r="N3778" s="5"/>
      </tp>
      <tp t="s">
        <v>카드</v>
        <stp/>
        <stp>P</stp>
        <stp>0</stp>
        <stp>BND</stp>
        <stp>KR6031322F53</stp>
        <stp>인포맥스 중분류</stp>
        <stp>46311</stp>
        <stp/>
        <tr r="N5201" s="5"/>
      </tp>
      <tp t="s">
        <v>카드</v>
        <stp/>
        <stp>P</stp>
        <stp>0</stp>
        <stp>BND</stp>
        <stp>KR6140173G77</stp>
        <stp>인포맥스 중분류</stp>
        <stp>46311</stp>
        <stp/>
        <tr r="N6704" s="5"/>
      </tp>
      <tp t="s">
        <v>지역개발채권</v>
        <stp/>
        <stp>P</stp>
        <stp>0</stp>
        <stp>BND</stp>
        <stp>KR2044022C23</stp>
        <stp>인포맥스 중분류</stp>
        <stp>46311</stp>
        <stp/>
        <tr r="N277" s="5"/>
      </tp>
      <tp t="s">
        <v>회사채(일반)</v>
        <stp/>
        <stp>P</stp>
        <stp>0</stp>
        <stp>BND</stp>
        <stp>KR6421092F13</stp>
        <stp>인포맥스 중분류</stp>
        <stp>46311</stp>
        <stp/>
        <tr r="N7217" s="5"/>
      </tp>
      <tp t="s">
        <v>기타금융채</v>
        <stp/>
        <stp>P</stp>
        <stp>0</stp>
        <stp>BND</stp>
        <stp>KR6021967F88</stp>
        <stp>인포맥스 중분류</stp>
        <stp>46311</stp>
        <stp/>
        <tr r="N4656" s="5"/>
      </tp>
      <tp t="s">
        <v>일반</v>
        <stp/>
        <stp>P</stp>
        <stp>0</stp>
        <stp>BND</stp>
        <stp>KR350102GF48</stp>
        <stp>인포맥스 중분류</stp>
        <stp>46311</stp>
        <stp/>
        <tr r="N961" s="5"/>
      </tp>
      <tp t="s">
        <v>일반</v>
        <stp/>
        <stp>P</stp>
        <stp>0</stp>
        <stp>BND</stp>
        <stp>KR350108GF42</stp>
        <stp>인포맥스 중분류</stp>
        <stp>46311</stp>
        <stp/>
        <tr r="N1162" s="5"/>
      </tp>
      <tp t="s">
        <v>회사채(일반)</v>
        <stp/>
        <stp>P</stp>
        <stp>0</stp>
        <stp>BND</stp>
        <stp>KR6421093F12</stp>
        <stp>인포맥스 중분류</stp>
        <stp>46311</stp>
        <stp/>
        <tr r="N7219" s="5"/>
      </tp>
      <tp t="s">
        <v>기타금융채</v>
        <stp/>
        <stp>P</stp>
        <stp>0</stp>
        <stp>BND</stp>
        <stp>KR6021966F89</stp>
        <stp>인포맥스 중분류</stp>
        <stp>46311</stp>
        <stp/>
        <tr r="N4645" s="5"/>
      </tp>
      <tp t="s">
        <v>회사채(일반)</v>
        <stp/>
        <stp>P</stp>
        <stp>0</stp>
        <stp>BND</stp>
        <stp>KR6005383B24</stp>
        <stp>인포맥스 중분류</stp>
        <stp>46311</stp>
        <stp/>
        <tr r="N4063" s="5"/>
      </tp>
      <tp t="s">
        <v>회사채(일반)</v>
        <stp/>
        <stp>P</stp>
        <stp>0</stp>
        <stp>BND</stp>
        <stp>KR6055553B49</stp>
        <stp>인포맥스 중분류</stp>
        <stp>46311</stp>
        <stp/>
        <tr r="N5704" s="5"/>
      </tp>
      <tp t="s">
        <v>회사채(일반)</v>
        <stp/>
        <stp>P</stp>
        <stp>0</stp>
        <stp>BND</stp>
        <stp>KR6421094F11</stp>
        <stp>인포맥스 중분류</stp>
        <stp>46311</stp>
        <stp/>
        <tr r="N7220" s="5"/>
      </tp>
      <tp t="s">
        <v>일반</v>
        <stp/>
        <stp>P</stp>
        <stp>0</stp>
        <stp>BND</stp>
        <stp>KR350101GF49</stp>
        <stp>인포맥스 중분류</stp>
        <stp>46311</stp>
        <stp/>
        <tr r="N912" s="5"/>
      </tp>
      <tp t="s">
        <v>일반</v>
        <stp/>
        <stp>P</stp>
        <stp>0</stp>
        <stp>BND</stp>
        <stp>KR350109GF41</stp>
        <stp>인포맥스 중분류</stp>
        <stp>46311</stp>
        <stp/>
        <tr r="N1184" s="5"/>
      </tp>
      <tp t="s">
        <v>은행채</v>
        <stp/>
        <stp>P</stp>
        <stp>0</stp>
        <stp>BND</stp>
        <stp>KR381001GG44</stp>
        <stp>인포맥스 중분류</stp>
        <stp>46311</stp>
        <stp/>
        <tr r="N3497" s="5"/>
      </tp>
      <tp t="s">
        <v>공사공단채 기타</v>
        <stp/>
        <stp>P</stp>
        <stp>0</stp>
        <stp>BND</stp>
        <stp>KR381101GF44</stp>
        <stp>인포맥스 중분류</stp>
        <stp>46311</stp>
        <stp/>
        <tr r="N3573" s="5"/>
      </tp>
      <tp t="s">
        <v>공모지방채</v>
        <stp/>
        <stp>P</stp>
        <stp>0</stp>
        <stp>BND</stp>
        <stp>KR2006021A58</stp>
        <stp>인포맥스 중분류</stp>
        <stp>46311</stp>
        <stp/>
        <tr r="N257" s="5"/>
      </tp>
      <tp t="s">
        <v>카드</v>
        <stp/>
        <stp>P</stp>
        <stp>0</stp>
        <stp>BND</stp>
        <stp>KR6032711E69</stp>
        <stp>인포맥스 중분류</stp>
        <stp>46311</stp>
        <stp/>
        <tr r="N5235" s="5"/>
      </tp>
      <tp t="s">
        <v>회사채(일반)</v>
        <stp/>
        <stp>P</stp>
        <stp>0</stp>
        <stp>BND</stp>
        <stp>KR6161392F20</stp>
        <stp>인포맥스 중분류</stp>
        <stp>46311</stp>
        <stp/>
        <tr r="N6851" s="5"/>
      </tp>
      <tp t="s">
        <v>회사채(일반)</v>
        <stp/>
        <stp>P</stp>
        <stp>0</stp>
        <stp>BND</stp>
        <stp>KR6161391F21</stp>
        <stp>인포맥스 중분류</stp>
        <stp>46311</stp>
        <stp/>
        <tr r="N6850" s="5"/>
      </tp>
      <tp t="s">
        <v>카드</v>
        <stp/>
        <stp>P</stp>
        <stp>0</stp>
        <stp>BND</stp>
        <stp>KR6032713E67</stp>
        <stp>인포맥스 중분류</stp>
        <stp>46311</stp>
        <stp/>
        <tr r="N5282" s="5"/>
      </tp>
      <tp t="s">
        <v>회사채(일반)</v>
        <stp/>
        <stp>P</stp>
        <stp>0</stp>
        <stp>BND</stp>
        <stp>KR6004023C14</stp>
        <stp>인포맥스 중분류</stp>
        <stp>46311</stp>
        <stp/>
        <tr r="N3874" s="5"/>
      </tp>
      <tp t="s">
        <v>은행채</v>
        <stp/>
        <stp>P</stp>
        <stp>0</stp>
        <stp>BND</stp>
        <stp>KR6060003G16</stp>
        <stp>인포맥스 중분류</stp>
        <stp>46311</stp>
        <stp/>
        <tr r="N5739" s="5"/>
      </tp>
      <tp t="s">
        <v>카드</v>
        <stp/>
        <stp>P</stp>
        <stp>0</stp>
        <stp>BND</stp>
        <stp>KR6030625G74</stp>
        <stp>인포맥스 중분류</stp>
        <stp>46311</stp>
        <stp/>
        <tr r="N5141" s="5"/>
      </tp>
      <tp t="s">
        <v>카드</v>
        <stp/>
        <stp>P</stp>
        <stp>0</stp>
        <stp>BND</stp>
        <stp>KR603271BE66</stp>
        <stp>인포맥스 중분류</stp>
        <stp>46311</stp>
        <stp/>
        <tr r="N5382" s="5"/>
      </tp>
      <tp t="s">
        <v>일반</v>
        <stp/>
        <stp>P</stp>
        <stp>0</stp>
        <stp>BND</stp>
        <stp>KR350104GF46</stp>
        <stp>인포맥스 중분류</stp>
        <stp>46311</stp>
        <stp/>
        <tr r="N1037" s="5"/>
      </tp>
      <tp t="s">
        <v>일반</v>
        <stp/>
        <stp>P</stp>
        <stp>0</stp>
        <stp>BND</stp>
        <stp>KR350106GF44</stp>
        <stp>인포맥스 중분류</stp>
        <stp>46311</stp>
        <stp/>
        <tr r="N1110" s="5"/>
      </tp>
      <tp t="s">
        <v>회사채(일반)</v>
        <stp/>
        <stp>P</stp>
        <stp>0</stp>
        <stp>BND</stp>
        <stp>KR6004022C15</stp>
        <stp>인포맥스 중분류</stp>
        <stp>46311</stp>
        <stp/>
        <tr r="N3864" s="5"/>
      </tp>
      <tp t="s">
        <v>은행채</v>
        <stp/>
        <stp>P</stp>
        <stp>0</stp>
        <stp>BND</stp>
        <stp>KR6060002G17</stp>
        <stp>인포맥스 중분류</stp>
        <stp>46311</stp>
        <stp/>
        <tr r="N5730" s="5"/>
      </tp>
      <tp t="s">
        <v>카드</v>
        <stp/>
        <stp>P</stp>
        <stp>0</stp>
        <stp>BND</stp>
        <stp>KR6030624G75</stp>
        <stp>인포맥스 중분류</stp>
        <stp>46311</stp>
        <stp/>
        <tr r="N5133" s="5"/>
      </tp>
      <tp t="s">
        <v>기타금융채</v>
        <stp/>
        <stp>P</stp>
        <stp>0</stp>
        <stp>BND</stp>
        <stp>KR6021964F81</stp>
        <stp>인포맥스 중분류</stp>
        <stp>46311</stp>
        <stp/>
        <tr r="N4626" s="5"/>
      </tp>
      <tp t="s">
        <v>국고채권</v>
        <stp/>
        <stp>P</stp>
        <stp>0</stp>
        <stp>BND</stp>
        <stp>KR103502GB66</stp>
        <stp>인포맥스 중분류</stp>
        <stp>46311</stp>
        <stp/>
        <tr r="N109" s="5"/>
      </tp>
      <tp t="s">
        <v>기타금융채</v>
        <stp/>
        <stp>P</stp>
        <stp>0</stp>
        <stp>BND</stp>
        <stp>KR6021963F82</stp>
        <stp>인포맥스 중분류</stp>
        <stp>46311</stp>
        <stp/>
        <tr r="N4609" s="5"/>
      </tp>
      <tp t="s">
        <v>회사채(일반)</v>
        <stp/>
        <stp>P</stp>
        <stp>0</stp>
        <stp>BND</stp>
        <stp>KR6030202G34</stp>
        <stp>인포맥스 중분류</stp>
        <stp>46311</stp>
        <stp/>
        <tr r="N5063" s="5"/>
      </tp>
      <tp t="s">
        <v>회사채(일반)</v>
        <stp/>
        <stp>P</stp>
        <stp>0</stp>
        <stp>BND</stp>
        <stp>KR6063321D26</stp>
        <stp>인포맥스 중분류</stp>
        <stp>46311</stp>
        <stp/>
        <tr r="N5781" s="5"/>
      </tp>
      <tp t="s">
        <v>지역개발채권</v>
        <stp/>
        <stp>P</stp>
        <stp>0</stp>
        <stp>BND</stp>
        <stp>KR2044022C56</stp>
        <stp>인포맥스 중분류</stp>
        <stp>46311</stp>
        <stp/>
        <tr r="N280" s="5"/>
      </tp>
      <tp t="s">
        <v>일반</v>
        <stp/>
        <stp>P</stp>
        <stp>0</stp>
        <stp>BND</stp>
        <stp>KR354601GA41</stp>
        <stp>인포맥스 중분류</stp>
        <stp>46311</stp>
        <stp/>
        <tr r="N2625" s="5"/>
      </tp>
      <tp t="s">
        <v>일반</v>
        <stp/>
        <stp>P</stp>
        <stp>0</stp>
        <stp>BND</stp>
        <stp>KR352203GE43</stp>
        <stp>인포맥스 중분류</stp>
        <stp>46311</stp>
        <stp/>
        <tr r="N2020" s="5"/>
      </tp>
      <tp t="s">
        <v>일반</v>
        <stp/>
        <stp>P</stp>
        <stp>0</stp>
        <stp>BND</stp>
        <stp>KR350105GF45</stp>
        <stp>인포맥스 중분류</stp>
        <stp>46311</stp>
        <stp/>
        <tr r="N1067" s="5"/>
      </tp>
      <tp t="s">
        <v>공모지방채</v>
        <stp/>
        <stp>P</stp>
        <stp>0</stp>
        <stp>BND</stp>
        <stp>KR2006031A56</stp>
        <stp>인포맥스 중분류</stp>
        <stp>46311</stp>
        <stp/>
        <tr r="N262" s="5"/>
      </tp>
      <tp t="s">
        <v>카드</v>
        <stp/>
        <stp>P</stp>
        <stp>0</stp>
        <stp>BND</stp>
        <stp>KR6030622G77</stp>
        <stp>인포맥스 중분류</stp>
        <stp>46311</stp>
        <stp/>
        <tr r="N5114" s="5"/>
      </tp>
      <tp t="s">
        <v>회사채(일반)</v>
        <stp/>
        <stp>P</stp>
        <stp>0</stp>
        <stp>BND</stp>
        <stp>KR6011211F34</stp>
        <stp>인포맥스 중분류</stp>
        <stp>46311</stp>
        <stp/>
        <tr r="N4291" s="5"/>
      </tp>
      <tp t="s">
        <v>회사채(일반)</v>
        <stp/>
        <stp>P</stp>
        <stp>0</stp>
        <stp>BND</stp>
        <stp>KR6030201G35</stp>
        <stp>인포맥스 중분류</stp>
        <stp>46311</stp>
        <stp/>
        <tr r="N5058" s="5"/>
      </tp>
      <tp t="s">
        <v>일반</v>
        <stp/>
        <stp>P</stp>
        <stp>0</stp>
        <stp>BND</stp>
        <stp>KR356001GG46</stp>
        <stp>인포맥스 중분류</stp>
        <stp>46311</stp>
        <stp/>
        <tr r="N2808" s="5"/>
      </tp>
      <tp t="s">
        <v>일반</v>
        <stp/>
        <stp>P</stp>
        <stp>0</stp>
        <stp>BND</stp>
        <stp>KR356002GG45</stp>
        <stp>인포맥스 중분류</stp>
        <stp>46311</stp>
        <stp/>
        <tr r="N2849" s="5"/>
      </tp>
      <tp t="s">
        <v>일반</v>
        <stp/>
        <stp>P</stp>
        <stp>0</stp>
        <stp>BND</stp>
        <stp>KR356101GF46</stp>
        <stp>인포맥스 중분류</stp>
        <stp>46311</stp>
        <stp/>
        <tr r="N2965" s="5"/>
      </tp>
      <tp t="s">
        <v>카드</v>
        <stp/>
        <stp>P</stp>
        <stp>0</stp>
        <stp>BND</stp>
        <stp>KR603271EE63</stp>
        <stp>인포맥스 중분류</stp>
        <stp>46311</stp>
        <stp/>
        <tr r="N5394" s="5"/>
      </tp>
      <tp t="s">
        <v>회사채(일반)</v>
        <stp/>
        <stp>P</stp>
        <stp>0</stp>
        <stp>BND</stp>
        <stp>KR6011212F33</stp>
        <stp>인포맥스 중분류</stp>
        <stp>46311</stp>
        <stp/>
        <tr r="N4292" s="5"/>
      </tp>
      <tp t="s">
        <v>카드</v>
        <stp/>
        <stp>P</stp>
        <stp>0</stp>
        <stp>BND</stp>
        <stp>KR6032717E63</stp>
        <stp>인포맥스 중분류</stp>
        <stp>46311</stp>
        <stp/>
        <tr r="N5344" s="5"/>
      </tp>
      <tp t="s">
        <v>일반</v>
        <stp/>
        <stp>P</stp>
        <stp>0</stp>
        <stp>BND</stp>
        <stp>KR352202GE44</stp>
        <stp>인포맥스 중분류</stp>
        <stp>46311</stp>
        <stp/>
        <tr r="N2013" s="5"/>
      </tp>
      <tp t="s">
        <v>일반</v>
        <stp/>
        <stp>P</stp>
        <stp>0</stp>
        <stp>BND</stp>
        <stp>KR352204GE42</stp>
        <stp>인포맥스 중분류</stp>
        <stp>46311</stp>
        <stp/>
        <tr r="N2022" s="5"/>
      </tp>
      <tp t="s">
        <v>통안증권</v>
        <stp/>
        <stp>P</stp>
        <stp>0</stp>
        <stp>BND</stp>
        <stp>KR310101GF43</stp>
        <stp>인포맥스 중분류</stp>
        <stp>46311</stp>
        <stp/>
        <tr r="N330" s="5"/>
      </tp>
      <tp t="s">
        <v>일반</v>
        <stp/>
        <stp>P</stp>
        <stp>0</stp>
        <stp>BND</stp>
        <stp>KR351001GG47</stp>
        <stp>인포맥스 중분류</stp>
        <stp>46311</stp>
        <stp/>
        <tr r="N1794" s="5"/>
      </tp>
      <tp t="s">
        <v>회사채(일반)</v>
        <stp/>
        <stp>P</stp>
        <stp>0</stp>
        <stp>BND</stp>
        <stp>KR6030203G33</stp>
        <stp>인포맥스 중분류</stp>
        <stp>46311</stp>
        <stp/>
        <tr r="N5073" s="5"/>
      </tp>
      <tp t="s">
        <v>회사채(일반)</v>
        <stp/>
        <stp>P</stp>
        <stp>0</stp>
        <stp>BND</stp>
        <stp>KR6011213F32</stp>
        <stp>인포맥스 중분류</stp>
        <stp>46311</stp>
        <stp/>
        <tr r="N4293" s="5"/>
      </tp>
      <tp t="s">
        <v>카드</v>
        <stp/>
        <stp>P</stp>
        <stp>0</stp>
        <stp>BND</stp>
        <stp>KR6031321F21</stp>
        <stp>인포맥스 중분류</stp>
        <stp>46311</stp>
        <stp/>
        <tr r="N5183" s="5"/>
      </tp>
      <tp t="s">
        <v>기타금융채</v>
        <stp/>
        <stp>P</stp>
        <stp>0</stp>
        <stp>BND</stp>
        <stp>KR6082972E84</stp>
        <stp>인포맥스 중분류</stp>
        <stp>46311</stp>
        <stp/>
        <tr r="N6318" s="5"/>
      </tp>
      <tp t="s">
        <v>기타금융채</v>
        <stp/>
        <stp>P</stp>
        <stp>0</stp>
        <stp>BND</stp>
        <stp>KR602196AF86</stp>
        <stp>인포맥스 중분류</stp>
        <stp>46311</stp>
        <stp/>
        <tr r="N4672" s="5"/>
      </tp>
      <tp t="s">
        <v>카드</v>
        <stp/>
        <stp>P</stp>
        <stp>0</stp>
        <stp>BND</stp>
        <stp>KR603271GE61</stp>
        <stp>인포맥스 중분류</stp>
        <stp>46311</stp>
        <stp/>
        <tr r="N5398" s="5"/>
      </tp>
      <tp t="s">
        <v>은행채</v>
        <stp/>
        <stp>P</stp>
        <stp>0</stp>
        <stp>BND</stp>
        <stp>KR6000012G11</stp>
        <stp>인포맥스 중분류</stp>
        <stp>46311</stp>
        <stp/>
        <tr r="N3627" s="5"/>
      </tp>
      <tp t="s">
        <v>기타금융채</v>
        <stp/>
        <stp>P</stp>
        <stp>0</stp>
        <stp>BND</stp>
        <stp>KR6021969F86</stp>
        <stp>인포맥스 중분류</stp>
        <stp>46311</stp>
        <stp/>
        <tr r="N4666" s="5"/>
      </tp>
      <tp t="s">
        <v>일반</v>
        <stp/>
        <stp>P</stp>
        <stp>0</stp>
        <stp>BND</stp>
        <stp>KR350103GF47</stp>
        <stp>인포맥스 중분류</stp>
        <stp>46311</stp>
        <stp/>
        <tr r="N997" s="5"/>
      </tp>
      <tp t="s">
        <v>일반</v>
        <stp/>
        <stp>P</stp>
        <stp>0</stp>
        <stp>BND</stp>
        <stp>KR350107GF43</stp>
        <stp>인포맥스 중분류</stp>
        <stp>46311</stp>
        <stp/>
        <tr r="N1134" s="5"/>
      </tp>
      <tp t="s">
        <v>회사채(일반)</v>
        <stp/>
        <stp>P</stp>
        <stp>0</stp>
        <stp>BND</stp>
        <stp>KR6034732C62</stp>
        <stp>인포맥스 중분류</stp>
        <stp>46311</stp>
        <stp/>
        <tr r="N5502" s="5"/>
      </tp>
      <tp t="s">
        <v>회사채(일반)</v>
        <stp/>
        <stp>P</stp>
        <stp>0</stp>
        <stp>BND</stp>
        <stp>KR6161393F29</stp>
        <stp>인포맥스 중분류</stp>
        <stp>46311</stp>
        <stp/>
        <tr r="N6852" s="5"/>
      </tp>
      <tp t="s">
        <v>회사채(일반)</v>
        <stp/>
        <stp>P</stp>
        <stp>0</stp>
        <stp>BND</stp>
        <stp>KR6131793F77</stp>
        <stp>인포맥스 중분류</stp>
        <stp>46311</stp>
        <stp/>
        <tr r="N6589" s="5"/>
      </tp>
      <tp t="s">
        <v>회사채(일반)</v>
        <stp/>
        <stp>P</stp>
        <stp>0</stp>
        <stp>BND</stp>
        <stp>KR6086282A27</stp>
        <stp>인포맥스 중분류</stp>
        <stp>46311</stp>
        <stp/>
        <tr r="N6342" s="5"/>
      </tp>
      <tp t="s">
        <v>기타금융채</v>
        <stp/>
        <stp>P</stp>
        <stp>0</stp>
        <stp>BND</stp>
        <stp>KR6023789D74</stp>
        <stp>인포맥스 중분류</stp>
        <stp>46311</stp>
        <stp/>
        <tr r="N4802" s="5"/>
      </tp>
      <tp t="s">
        <v>공사공단채 기타</v>
        <stp/>
        <stp>P</stp>
        <stp>0</stp>
        <stp>BND</stp>
        <stp>KR381102GF50</stp>
        <stp>인포맥스 중분류</stp>
        <stp>46311</stp>
        <stp/>
        <tr r="N3593" s="5"/>
      </tp>
      <tp t="s">
        <v>카드</v>
        <stp/>
        <stp>P</stp>
        <stp>0</stp>
        <stp>BND</stp>
        <stp>KR6030623G68</stp>
        <stp>인포맥스 중분류</stp>
        <stp>46311</stp>
        <stp/>
        <tr r="N5122" s="5"/>
      </tp>
      <tp t="s">
        <v>카드</v>
        <stp/>
        <stp>P</stp>
        <stp>0</stp>
        <stp>BND</stp>
        <stp>KR6030622G69</stp>
        <stp>인포맥스 중분류</stp>
        <stp>46311</stp>
        <stp/>
        <tr r="N5113" s="5"/>
      </tp>
      <tp t="s">
        <v>지역개발채권</v>
        <stp/>
        <stp>P</stp>
        <stp>0</stp>
        <stp>BND</stp>
        <stp>KR2044022C49</stp>
        <stp>인포맥스 중분류</stp>
        <stp>46311</stp>
        <stp/>
        <tr r="N279" s="5"/>
      </tp>
      <tp t="s">
        <v>은행채</v>
        <stp/>
        <stp>P</stp>
        <stp>0</stp>
        <stp>BND</stp>
        <stp>KR381001GG51</stp>
        <stp>인포맥스 중분류</stp>
        <stp>46311</stp>
        <stp/>
        <tr r="N3498" s="5"/>
      </tp>
      <tp t="s">
        <v>공사공단채 기타</v>
        <stp/>
        <stp>P</stp>
        <stp>0</stp>
        <stp>BND</stp>
        <stp>KR381101GF51</stp>
        <stp>인포맥스 중분류</stp>
        <stp>46311</stp>
        <stp/>
        <tr r="N3574" s="5"/>
      </tp>
      <tp t="s">
        <v>공모지방채</v>
        <stp/>
        <stp>P</stp>
        <stp>0</stp>
        <stp>BND</stp>
        <stp>KR2001011F49</stp>
        <stp>인포맥스 중분류</stp>
        <stp>46311</stp>
        <stp/>
        <tr r="N161" s="5"/>
      </tp>
      <tp t="s">
        <v>카드</v>
        <stp/>
        <stp>P</stp>
        <stp>0</stp>
        <stp>BND</stp>
        <stp>KR6032719E79</stp>
        <stp>인포맥스 중분류</stp>
        <stp>46311</stp>
        <stp/>
        <tr r="N5365" s="5"/>
      </tp>
      <tp t="s">
        <v>회사채(일반)</v>
        <stp/>
        <stp>P</stp>
        <stp>0</stp>
        <stp>BND</stp>
        <stp>KR6032643E62</stp>
        <stp>인포맥스 중분류</stp>
        <stp>46311</stp>
        <stp/>
        <tr r="N5226" s="5"/>
      </tp>
      <tp t="s">
        <v>카드</v>
        <stp/>
        <stp>P</stp>
        <stp>0</stp>
        <stp>BND</stp>
        <stp>KR6032711E77</stp>
        <stp>인포맥스 중분류</stp>
        <stp>46311</stp>
        <stp/>
        <tr r="N5236" s="5"/>
      </tp>
      <tp t="s">
        <v>회사채(일반)</v>
        <stp/>
        <stp>P</stp>
        <stp>0</stp>
        <stp>BND</stp>
        <stp>KR6063321D34</stp>
        <stp>인포맥스 중분류</stp>
        <stp>46311</stp>
        <stp/>
        <tr r="N5782" s="5"/>
      </tp>
      <tp t="s">
        <v>카드</v>
        <stp/>
        <stp>P</stp>
        <stp>0</stp>
        <stp>BND</stp>
        <stp>KR6140173G10</stp>
        <stp>인포맥스 중분류</stp>
        <stp>46311</stp>
        <stp/>
        <tr r="N6702" s="5"/>
      </tp>
      <tp t="s">
        <v>일반</v>
        <stp/>
        <stp>P</stp>
        <stp>0</stp>
        <stp>BND</stp>
        <stp>KR356001GG53</stp>
        <stp>인포맥스 중분류</stp>
        <stp>46311</stp>
        <stp/>
        <tr r="N2809" s="5"/>
      </tp>
      <tp t="s">
        <v>일반</v>
        <stp/>
        <stp>P</stp>
        <stp>0</stp>
        <stp>BND</stp>
        <stp>KR356101GF53</stp>
        <stp>인포맥스 중분류</stp>
        <stp>46311</stp>
        <stp/>
        <tr r="N2966" s="5"/>
      </tp>
      <tp t="s">
        <v>일반</v>
        <stp/>
        <stp>P</stp>
        <stp>0</stp>
        <stp>BND</stp>
        <stp>KR356103GF51</stp>
        <stp>인포맥스 중분류</stp>
        <stp>46311</stp>
        <stp/>
        <tr r="N3091" s="5"/>
      </tp>
      <tp t="s">
        <v>일반</v>
        <stp/>
        <stp>P</stp>
        <stp>0</stp>
        <stp>BND</stp>
        <stp>KR350103GF21</stp>
        <stp>인포맥스 중분류</stp>
        <stp>46316</stp>
        <stp/>
        <tr r="N45" s="1"/>
      </tp>
      <tp t="s">
        <v>회사채(일반)</v>
        <stp/>
        <stp>P</stp>
        <stp>0</stp>
        <stp>BND</stp>
        <stp>KR6032642E63</stp>
        <stp>인포맥스 중분류</stp>
        <stp>46311</stp>
        <stp/>
        <tr r="N5215" s="5"/>
      </tp>
      <tp t="s">
        <v>카드</v>
        <stp/>
        <stp>P</stp>
        <stp>0</stp>
        <stp>BND</stp>
        <stp>KR6140172G11</stp>
        <stp>인포맥스 중분류</stp>
        <stp>46311</stp>
        <stp/>
        <tr r="N6684" s="5"/>
      </tp>
      <tp t="s">
        <v>카드</v>
        <stp/>
        <stp>P</stp>
        <stp>0</stp>
        <stp>BND</stp>
        <stp>KR603271AE75</stp>
        <stp>인포맥스 중분류</stp>
        <stp>46311</stp>
        <stp/>
        <tr r="N5376" s="5"/>
      </tp>
      <tp t="s">
        <v>일반</v>
        <stp/>
        <stp>P</stp>
        <stp>0</stp>
        <stp>BND</stp>
        <stp>KR350108GF59</stp>
        <stp>인포맥스 중분류</stp>
        <stp>46311</stp>
        <stp/>
        <tr r="N1163" s="5"/>
      </tp>
      <tp t="s">
        <v>일반</v>
        <stp/>
        <stp>P</stp>
        <stp>0</stp>
        <stp>BND</stp>
        <stp>KR350109GF58</stp>
        <stp>인포맥스 중분류</stp>
        <stp>46311</stp>
        <stp/>
        <tr r="N1185" s="5"/>
      </tp>
      <tp t="s">
        <v>공사공단채 기타</v>
        <stp/>
        <stp>P</stp>
        <stp>0</stp>
        <stp>BND</stp>
        <stp>KR381104GF58</stp>
        <stp>인포맥스 중분류</stp>
        <stp>46311</stp>
        <stp/>
        <tr r="N3612" s="5"/>
      </tp>
      <tp t="s">
        <v>카드</v>
        <stp/>
        <stp>P</stp>
        <stp>0</stp>
        <stp>BND</stp>
        <stp>KR6032713E75</stp>
        <stp>인포맥스 중분류</stp>
        <stp>46311</stp>
        <stp/>
        <tr r="N5283" s="5"/>
      </tp>
      <tp t="s">
        <v>일반</v>
        <stp/>
        <stp>P</stp>
        <stp>0</stp>
        <stp>BND</stp>
        <stp>KR356002GG52</stp>
        <stp>인포맥스 중분류</stp>
        <stp>46311</stp>
        <stp/>
        <tr r="N2850" s="5"/>
      </tp>
      <tp t="s">
        <v>일반</v>
        <stp/>
        <stp>P</stp>
        <stp>0</stp>
        <stp>BND</stp>
        <stp>KR356102GF52</stp>
        <stp>인포맥스 중분류</stp>
        <stp>46311</stp>
        <stp/>
        <tr r="N3043" s="5"/>
      </tp>
      <tp t="s">
        <v>카드</v>
        <stp/>
        <stp>P</stp>
        <stp>0</stp>
        <stp>BND</stp>
        <stp>KR6031323F37</stp>
        <stp>인포맥스 중분류</stp>
        <stp>46311</stp>
        <stp/>
        <tr r="N5205" s="5"/>
      </tp>
      <tp t="s">
        <v>회사채(일반)</v>
        <stp/>
        <stp>P</stp>
        <stp>0</stp>
        <stp>BND</stp>
        <stp>KR6064312C34</stp>
        <stp>인포맥스 중분류</stp>
        <stp>46311</stp>
        <stp/>
        <tr r="N5946" s="5"/>
      </tp>
      <tp t="s">
        <v>기타금융채</v>
        <stp/>
        <stp>P</stp>
        <stp>0</stp>
        <stp>BND</stp>
        <stp>KR6082972E92</stp>
        <stp>인포맥스 중분류</stp>
        <stp>46311</stp>
        <stp/>
        <tr r="N6319" s="5"/>
      </tp>
      <tp t="s">
        <v>카드</v>
        <stp/>
        <stp>P</stp>
        <stp>0</stp>
        <stp>BND</stp>
        <stp>KR603271CE73</stp>
        <stp>인포맥스 중분류</stp>
        <stp>46311</stp>
        <stp/>
        <tr r="N5389" s="5"/>
      </tp>
      <tp t="s">
        <v>일반</v>
        <stp/>
        <stp>P</stp>
        <stp>0</stp>
        <stp>BND</stp>
        <stp>KR350101GF56</stp>
        <stp>인포맥스 중분류</stp>
        <stp>46311</stp>
        <stp/>
        <tr r="N913" s="5"/>
      </tp>
      <tp t="s">
        <v>일반</v>
        <stp/>
        <stp>P</stp>
        <stp>0</stp>
        <stp>BND</stp>
        <stp>KR350102GF55</stp>
        <stp>인포맥스 중분류</stp>
        <stp>46311</stp>
        <stp/>
        <tr r="N962" s="5"/>
      </tp>
      <tp t="s">
        <v>일반</v>
        <stp/>
        <stp>P</stp>
        <stp>0</stp>
        <stp>BND</stp>
        <stp>KR350103GF54</stp>
        <stp>인포맥스 중분류</stp>
        <stp>46311</stp>
        <stp/>
        <tr r="N998" s="5"/>
      </tp>
      <tp t="s">
        <v>일반</v>
        <stp/>
        <stp>P</stp>
        <stp>0</stp>
        <stp>BND</stp>
        <stp>KR350104GF53</stp>
        <stp>인포맥스 중분류</stp>
        <stp>46311</stp>
        <stp/>
        <tr r="N1038" s="5"/>
      </tp>
      <tp t="s">
        <v>일반</v>
        <stp/>
        <stp>P</stp>
        <stp>0</stp>
        <stp>BND</stp>
        <stp>KR350105GF52</stp>
        <stp>인포맥스 중분류</stp>
        <stp>46311</stp>
        <stp/>
        <tr r="N1068" s="5"/>
      </tp>
      <tp t="s">
        <v>일반</v>
        <stp/>
        <stp>P</stp>
        <stp>0</stp>
        <stp>BND</stp>
        <stp>KR350106GF51</stp>
        <stp>인포맥스 중분류</stp>
        <stp>46311</stp>
        <stp/>
        <tr r="N1111" s="5"/>
      </tp>
      <tp t="s">
        <v>일반</v>
        <stp/>
        <stp>P</stp>
        <stp>0</stp>
        <stp>BND</stp>
        <stp>KR350107GF50</stp>
        <stp>인포맥스 중분류</stp>
        <stp>46311</stp>
        <stp/>
        <tr r="N1135" s="5"/>
      </tp>
      <tp t="s">
        <v>공사공단채 기타</v>
        <stp/>
        <stp>P</stp>
        <stp>0</stp>
        <stp>BND</stp>
        <stp>KR381103GF59</stp>
        <stp>인포맥스 중분류</stp>
        <stp>46311</stp>
        <stp/>
        <tr r="N3604" s="5"/>
      </tp>
      <tp t="s">
        <v>카드</v>
        <stp/>
        <stp>P</stp>
        <stp>0</stp>
        <stp>BND</stp>
        <stp>KR6030621G60</stp>
        <stp>인포맥스 중분류</stp>
        <stp>46311</stp>
        <stp/>
        <tr r="N5105" s="5"/>
      </tp>
      <tp t="s">
        <v>일반</v>
        <stp/>
        <stp>P</stp>
        <stp>0</stp>
        <stp>BND</stp>
        <stp>KR351001GG54</stp>
        <stp>인포맥스 중분류</stp>
        <stp>46311</stp>
        <stp/>
        <tr r="N1795" s="5"/>
      </tp>
      <tp t="s">
        <v>회사채(일반)</v>
        <stp/>
        <stp>P</stp>
        <stp>0</stp>
        <stp>BND</stp>
        <stp>KR6032642E14</stp>
        <stp>인포맥스 중분류</stp>
        <stp>46316</stp>
        <stp/>
        <tr r="N99" s="1"/>
        <tr r="CF174" s="1"/>
      </tp>
      <tp t="s">
        <v>회사채(일반)</v>
        <stp/>
        <stp>P</stp>
        <stp>0</stp>
        <stp>BND</stp>
        <stp>KR6131792F78</stp>
        <stp>인포맥스 중분류</stp>
        <stp>46311</stp>
        <stp/>
        <tr r="N6583" s="5"/>
      </tp>
      <tp t="s">
        <v>회사채(일반)</v>
        <stp/>
        <stp>P</stp>
        <stp>0</stp>
        <stp>BND</stp>
        <stp>KR6032641E64</stp>
        <stp>인포맥스 중분류</stp>
        <stp>46311</stp>
        <stp/>
        <tr r="N5208" s="5"/>
      </tp>
      <tp t="s">
        <v>회사채(일반)</v>
        <stp/>
        <stp>P</stp>
        <stp>0</stp>
        <stp>BND</stp>
        <stp>KR6063321D42</stp>
        <stp>인포맥스 중분류</stp>
        <stp>46316</stp>
        <stp/>
        <tr r="N306" s="1"/>
      </tp>
      <tp t="s">
        <v>회사채(일반)</v>
        <stp/>
        <stp>P</stp>
        <stp>0</stp>
        <stp>BND</stp>
        <stp>KR6086792A79</stp>
        <stp>인포맥스 중분류</stp>
        <stp>46311</stp>
        <stp/>
        <tr r="N6357" s="5"/>
      </tp>
      <tp t="s">
        <v>일반</v>
        <stp/>
        <stp>P</stp>
        <stp>0</stp>
        <stp>BND</stp>
        <stp>KR356104GF50</stp>
        <stp>인포맥스 중분류</stp>
        <stp>46311</stp>
        <stp/>
        <tr r="N3134" s="5"/>
      </tp>
      <tp t="s">
        <v>기타금융채</v>
        <stp/>
        <stp>P</stp>
        <stp>0</stp>
        <stp>BND</stp>
        <stp>KR602378BD79</stp>
        <stp>인포맥스 중분류</stp>
        <stp>46311</stp>
        <stp/>
        <tr r="N4805" s="5"/>
      </tp>
      <tp t="s">
        <v>회사채(일반)</v>
        <stp/>
        <stp>P</stp>
        <stp>0</stp>
        <stp>BND</stp>
        <stp>KR6131791F79</stp>
        <stp>인포맥스 중분류</stp>
        <stp>46311</stp>
        <stp/>
        <tr r="N6575" s="5"/>
      </tp>
      <tp t="s">
        <v>은행채</v>
        <stp/>
        <stp>P</stp>
        <stp>0</stp>
        <stp>BND</stp>
        <stp>KR310218GE77</stp>
        <stp>인포맥스 중분류</stp>
        <stp>46311</stp>
        <stp/>
        <tr r="N634" s="5"/>
      </tp>
      <tp t="s">
        <v>일반</v>
        <stp/>
        <stp>P</stp>
        <stp>0</stp>
        <stp>BND</stp>
        <stp>KR356003GG69</stp>
        <stp>인포맥스 중분류</stp>
        <stp>46311</stp>
        <stp/>
        <tr r="N2877" s="5"/>
      </tp>
      <tp t="s">
        <v>지방공기업</v>
        <stp/>
        <stp>P</stp>
        <stp>0</stp>
        <stp>BND</stp>
        <stp>KR353201GE68</stp>
        <stp>인포맥스 중분류</stp>
        <stp>46311</stp>
        <stp/>
        <tr r="N2308" s="5"/>
      </tp>
      <tp t="s">
        <v>은행채</v>
        <stp/>
        <stp>P</stp>
        <stp>0</stp>
        <stp>BND</stp>
        <stp>KR381003GG67</stp>
        <stp>인포맥스 중분류</stp>
        <stp>46311</stp>
        <stp/>
        <tr r="N3522" s="5"/>
      </tp>
      <tp t="s">
        <v>은행채</v>
        <stp/>
        <stp>P</stp>
        <stp>0</stp>
        <stp>BND</stp>
        <stp>KR381007GG63</stp>
        <stp>인포맥스 중분류</stp>
        <stp>46311</stp>
        <stp/>
        <tr r="N3553" s="5"/>
      </tp>
      <tp t="s">
        <v>회사채(일반)</v>
        <stp/>
        <stp>P</stp>
        <stp>0</stp>
        <stp>BND</stp>
        <stp>KR6030491G75</stp>
        <stp>인포맥스 중분류</stp>
        <stp>46311</stp>
        <stp/>
        <tr r="N5086" s="5"/>
      </tp>
      <tp t="s">
        <v>회사채(일반)</v>
        <stp/>
        <stp>P</stp>
        <stp>0</stp>
        <stp>BND</stp>
        <stp>KR6005084B34</stp>
        <stp>인포맥스 중분류</stp>
        <stp>46311</stp>
        <stp/>
        <tr r="N4023" s="5"/>
      </tp>
      <tp t="s">
        <v>기타금융채</v>
        <stp/>
        <stp>P</stp>
        <stp>0</stp>
        <stp>BND</stp>
        <stp>KR6023786D44</stp>
        <stp>인포맥스 중분류</stp>
        <stp>46311</stp>
        <stp/>
        <tr r="N4781" s="5"/>
      </tp>
      <tp t="s">
        <v>일반</v>
        <stp/>
        <stp>P</stp>
        <stp>0</stp>
        <stp>BND</stp>
        <stp>KR357401GC69</stp>
        <stp>인포맥스 중분류</stp>
        <stp>46311</stp>
        <stp/>
        <tr r="N3292" s="5"/>
      </tp>
      <tp t="s">
        <v>회사채(일반)</v>
        <stp/>
        <stp>P</stp>
        <stp>0</stp>
        <stp>BND</stp>
        <stp>KR6030492G74</stp>
        <stp>인포맥스 중분류</stp>
        <stp>46311</stp>
        <stp/>
        <tr r="N5094" s="5"/>
      </tp>
      <tp t="s">
        <v>회사채(일반)</v>
        <stp/>
        <stp>P</stp>
        <stp>0</stp>
        <stp>BND</stp>
        <stp>KR6005083B35</stp>
        <stp>인포맥스 중분류</stp>
        <stp>46311</stp>
        <stp/>
        <tr r="N4020" s="5"/>
      </tp>
      <tp t="s">
        <v>일반</v>
        <stp/>
        <stp>P</stp>
        <stp>0</stp>
        <stp>BND</stp>
        <stp>KR350106GF69</stp>
        <stp>인포맥스 중분류</stp>
        <stp>46311</stp>
        <stp/>
        <tr r="N1112" s="5"/>
      </tp>
      <tp t="s">
        <v>일반</v>
        <stp/>
        <stp>P</stp>
        <stp>0</stp>
        <stp>BND</stp>
        <stp>KR350107GF68</stp>
        <stp>인포맥스 중분류</stp>
        <stp>46311</stp>
        <stp/>
        <tr r="N1136" s="5"/>
      </tp>
      <tp t="s">
        <v>일반</v>
        <stp/>
        <stp>P</stp>
        <stp>0</stp>
        <stp>BND</stp>
        <stp>KR350108GF67</stp>
        <stp>인포맥스 중분류</stp>
        <stp>46311</stp>
        <stp/>
        <tr r="N1164" s="5"/>
      </tp>
      <tp t="s">
        <v>일반</v>
        <stp/>
        <stp>P</stp>
        <stp>0</stp>
        <stp>BND</stp>
        <stp>KR350109GF66</stp>
        <stp>인포맥스 중분류</stp>
        <stp>46311</stp>
        <stp/>
        <tr r="N1186" s="5"/>
      </tp>
      <tp t="s">
        <v>은행채</v>
        <stp/>
        <stp>P</stp>
        <stp>0</stp>
        <stp>BND</stp>
        <stp>KR381004GG66</stp>
        <stp>인포맥스 중분류</stp>
        <stp>46311</stp>
        <stp/>
        <tr r="N3534" s="5"/>
      </tp>
      <tp t="s">
        <v>카드</v>
        <stp/>
        <stp>P</stp>
        <stp>0</stp>
        <stp>BND</stp>
        <stp>KR6030624G59</stp>
        <stp>인포맥스 중분류</stp>
        <stp>46311</stp>
        <stp/>
        <tr r="N5132" s="5"/>
      </tp>
      <tp t="s">
        <v>카드</v>
        <stp/>
        <stp>P</stp>
        <stp>0</stp>
        <stp>BND</stp>
        <stp>KR603271DE49</stp>
        <stp>인포맥스 중분류</stp>
        <stp>46311</stp>
        <stp/>
        <tr r="N5391" s="5"/>
      </tp>
      <tp t="s">
        <v>회사채(일반)</v>
        <stp/>
        <stp>P</stp>
        <stp>0</stp>
        <stp>BND</stp>
        <stp>KR6101181F21</stp>
        <stp>인포맥스 중분류</stp>
        <stp>46311</stp>
        <stp/>
        <tr r="N6521" s="5"/>
      </tp>
      <tp t="s">
        <v>회사채(일반)</v>
        <stp/>
        <stp>P</stp>
        <stp>0</stp>
        <stp>BND</stp>
        <stp>KR6101182F20</stp>
        <stp>인포맥스 중분류</stp>
        <stp>46311</stp>
        <stp/>
        <tr r="N6526" s="5"/>
      </tp>
      <tp t="s">
        <v>카드</v>
        <stp/>
        <stp>P</stp>
        <stp>0</stp>
        <stp>BND</stp>
        <stp>KR603271FE47</stp>
        <stp>인포맥스 중분류</stp>
        <stp>46311</stp>
        <stp/>
        <tr r="N5397" s="5"/>
      </tp>
      <tp t="s">
        <v>회사채(일반)</v>
        <stp/>
        <stp>P</stp>
        <stp>0</stp>
        <stp>BND</stp>
        <stp>KR6001741F42</stp>
        <stp>인포맥스 중분류</stp>
        <stp>46311</stp>
        <stp/>
        <tr r="N3802" s="5"/>
      </tp>
      <tp t="s">
        <v>회사채(일반)</v>
        <stp/>
        <stp>P</stp>
        <stp>0</stp>
        <stp>BND</stp>
        <stp>KR6000124G24</stp>
        <stp>인포맥스 중분류</stp>
        <stp>46311</stp>
        <stp/>
        <tr r="N3757" s="5"/>
      </tp>
      <tp t="s">
        <v>회사채(일반)</v>
        <stp/>
        <stp>P</stp>
        <stp>0</stp>
        <stp>BND</stp>
        <stp>KR6152251E12</stp>
        <stp>인포맥스 중분류</stp>
        <stp>46311</stp>
        <stp/>
        <tr r="N6837" s="5"/>
      </tp>
      <tp t="s">
        <v>카드</v>
        <stp/>
        <stp>P</stp>
        <stp>0</stp>
        <stp>BND</stp>
        <stp>KR6032718E47</stp>
        <stp>인포맥스 중분류</stp>
        <stp>46311</stp>
        <stp/>
        <tr r="N5355" s="5"/>
      </tp>
      <tp t="s">
        <v>카드</v>
        <stp/>
        <stp>P</stp>
        <stp>0</stp>
        <stp>BND</stp>
        <stp>KR6030629G54</stp>
        <stp>인포맥스 중분류</stp>
        <stp>46311</stp>
        <stp/>
        <tr r="N5166" s="5"/>
      </tp>
      <tp t="s">
        <v>일반</v>
        <stp/>
        <stp>P</stp>
        <stp>0</stp>
        <stp>BND</stp>
        <stp>KR356002GG60</stp>
        <stp>인포맥스 중분류</stp>
        <stp>46311</stp>
        <stp/>
        <tr r="N2851" s="5"/>
      </tp>
      <tp t="s">
        <v>일반</v>
        <stp/>
        <stp>P</stp>
        <stp>0</stp>
        <stp>BND</stp>
        <stp>KR356102GF60</stp>
        <stp>인포맥스 중분류</stp>
        <stp>46311</stp>
        <stp/>
        <tr r="N3044" s="5"/>
      </tp>
      <tp t="s">
        <v>회사채(일반)</v>
        <stp/>
        <stp>P</stp>
        <stp>0</stp>
        <stp>BND</stp>
        <stp>KR6000123G25</stp>
        <stp>인포맥스 중분류</stp>
        <stp>46311</stp>
        <stp/>
        <tr r="N3756" s="5"/>
      </tp>
      <tp t="s">
        <v>회사채(일반)</v>
        <stp/>
        <stp>P</stp>
        <stp>0</stp>
        <stp>BND</stp>
        <stp>KR6066562A61</stp>
        <stp>인포맥스 중분류</stp>
        <stp>46311</stp>
        <stp/>
        <tr r="N6153" s="5"/>
      </tp>
      <tp t="s">
        <v>카드</v>
        <stp/>
        <stp>P</stp>
        <stp>0</stp>
        <stp>BND</stp>
        <stp>KR6140173G51</stp>
        <stp>인포맥스 중분류</stp>
        <stp>46316</stp>
        <stp/>
        <tr r="N111" s="1"/>
      </tp>
      <tp t="s">
        <v>카드</v>
        <stp/>
        <stp>P</stp>
        <stp>0</stp>
        <stp>BND</stp>
        <stp>KR6030628G55</stp>
        <stp>인포맥스 중분류</stp>
        <stp>46311</stp>
        <stp/>
        <tr r="N5159" s="5"/>
      </tp>
      <tp t="s">
        <v>일반</v>
        <stp/>
        <stp>P</stp>
        <stp>0</stp>
        <stp>BND</stp>
        <stp>KR350102GF63</stp>
        <stp>인포맥스 중분류</stp>
        <stp>46311</stp>
        <stp/>
        <tr r="N963" s="5"/>
      </tp>
      <tp t="s">
        <v>일반</v>
        <stp/>
        <stp>P</stp>
        <stp>0</stp>
        <stp>BND</stp>
        <stp>KR350103GF62</stp>
        <stp>인포맥스 중분류</stp>
        <stp>46311</stp>
        <stp/>
        <tr r="N999" s="5"/>
      </tp>
      <tp t="s">
        <v>회사채(일반)</v>
        <stp/>
        <stp>P</stp>
        <stp>0</stp>
        <stp>BND</stp>
        <stp>KR6021242F10</stp>
        <stp>인포맥스 중분류</stp>
        <stp>46311</stp>
        <stp/>
        <tr r="N4585" s="5"/>
      </tp>
      <tp t="s">
        <v>회사채(일반)</v>
        <stp/>
        <stp>P</stp>
        <stp>0</stp>
        <stp>BND</stp>
        <stp>KR6000122G26</stp>
        <stp>인포맥스 중분류</stp>
        <stp>46311</stp>
        <stp/>
        <tr r="N3752" s="5"/>
      </tp>
      <tp t="s">
        <v>회사채(일반)</v>
        <stp/>
        <stp>P</stp>
        <stp>0</stp>
        <stp>BND</stp>
        <stp>KR6066561A62</stp>
        <stp>인포맥스 중분류</stp>
        <stp>46311</stp>
        <stp/>
        <tr r="N6126" s="5"/>
      </tp>
      <tp t="s">
        <v>일반</v>
        <stp/>
        <stp>P</stp>
        <stp>0</stp>
        <stp>BND</stp>
        <stp>KR356101GF61</stp>
        <stp>인포맥스 중분류</stp>
        <stp>46311</stp>
        <stp/>
        <tr r="N2967" s="5"/>
      </tp>
      <tp t="s">
        <v>일반</v>
        <stp/>
        <stp>P</stp>
        <stp>0</stp>
        <stp>BND</stp>
        <stp>KR350108GF18</stp>
        <stp>인포맥스 중분류</stp>
        <stp>46316</stp>
        <stp/>
        <tr r="N131" s="1"/>
      </tp>
      <tp t="s">
        <v>회사채(일반)</v>
        <stp/>
        <stp>P</stp>
        <stp>0</stp>
        <stp>BND</stp>
        <stp>KR6021241F11</stp>
        <stp>인포맥스 중분류</stp>
        <stp>46311</stp>
        <stp/>
        <tr r="N4580" s="5"/>
      </tp>
      <tp t="s">
        <v>회사채(일반)</v>
        <stp/>
        <stp>P</stp>
        <stp>0</stp>
        <stp>BND</stp>
        <stp>KR6001742F41</stp>
        <stp>인포맥스 중분류</stp>
        <stp>46311</stp>
        <stp/>
        <tr r="N3803" s="5"/>
      </tp>
      <tp t="s">
        <v>카드</v>
        <stp/>
        <stp>P</stp>
        <stp>0</stp>
        <stp>BND</stp>
        <stp>KR6030626G57</stp>
        <stp>인포맥스 중분류</stp>
        <stp>46311</stp>
        <stp/>
        <tr r="N5150" s="5"/>
      </tp>
      <tp t="s">
        <v>카드</v>
        <stp/>
        <stp>P</stp>
        <stp>0</stp>
        <stp>BND</stp>
        <stp>KR6030623G50</stp>
        <stp>인포맥스 중분류</stp>
        <stp>46311</stp>
        <stp/>
        <tr r="N5121" s="5"/>
      </tp>
      <tp t="s">
        <v>카드</v>
        <stp/>
        <stp>P</stp>
        <stp>0</stp>
        <stp>BND</stp>
        <stp>KR603271AE42</stp>
        <stp>인포맥스 중분류</stp>
        <stp>46311</stp>
        <stp/>
        <tr r="N5374" s="5"/>
      </tp>
      <tp t="s">
        <v>공모지방채</v>
        <stp/>
        <stp>P</stp>
        <stp>0</stp>
        <stp>BND</stp>
        <stp>KR2001011F72</stp>
        <stp>인포맥스 중분류</stp>
        <stp>46311</stp>
        <stp/>
        <tr r="N162" s="5"/>
      </tp>
      <tp t="s">
        <v>카드</v>
        <stp/>
        <stp>P</stp>
        <stp>0</stp>
        <stp>BND</stp>
        <stp>KR6030622G51</stp>
        <stp>인포맥스 중분류</stp>
        <stp>46311</stp>
        <stp/>
        <tr r="N5112" s="5"/>
      </tp>
      <tp t="s">
        <v>회사채(일반)</v>
        <stp/>
        <stp>P</stp>
        <stp>0</stp>
        <stp>BND</stp>
        <stp>KR6030752G46</stp>
        <stp>인포맥스 중분류</stp>
        <stp>46311</stp>
        <stp/>
        <tr r="N5177" s="5"/>
      </tp>
      <tp t="s">
        <v>카드</v>
        <stp/>
        <stp>P</stp>
        <stp>0</stp>
        <stp>BND</stp>
        <stp>KR6032713E42</stp>
        <stp>인포맥스 중분류</stp>
        <stp>46311</stp>
        <stp/>
        <tr r="N5280" s="5"/>
      </tp>
      <tp t="s">
        <v>지방공기업</v>
        <stp/>
        <stp>P</stp>
        <stp>0</stp>
        <stp>BND</stp>
        <stp>KR355001GG14</stp>
        <stp>인포맥스 중분류</stp>
        <stp>46316</stp>
        <stp/>
        <tr r="EX36" s="1"/>
      </tp>
      <tp t="s">
        <v>은행채</v>
        <stp/>
        <stp>P</stp>
        <stp>0</stp>
        <stp>BND</stp>
        <stp>KR310213GE72</stp>
        <stp>인포맥스 중분류</stp>
        <stp>46311</stp>
        <stp/>
        <tr r="N577" s="5"/>
      </tp>
      <tp t="s">
        <v>일반</v>
        <stp/>
        <stp>P</stp>
        <stp>0</stp>
        <stp>BND</stp>
        <stp>KR350101GF64</stp>
        <stp>인포맥스 중분류</stp>
        <stp>46311</stp>
        <stp/>
        <tr r="N914" s="5"/>
      </tp>
      <tp t="s">
        <v>일반</v>
        <stp/>
        <stp>P</stp>
        <stp>0</stp>
        <stp>BND</stp>
        <stp>KR350104GF61</stp>
        <stp>인포맥스 중분류</stp>
        <stp>46311</stp>
        <stp/>
        <tr r="N1039" s="5"/>
      </tp>
      <tp t="s">
        <v>일반</v>
        <stp/>
        <stp>P</stp>
        <stp>0</stp>
        <stp>BND</stp>
        <stp>KR350105GF60</stp>
        <stp>인포맥스 중분류</stp>
        <stp>46311</stp>
        <stp/>
        <tr r="N1069" s="5"/>
      </tp>
      <tp t="s">
        <v>회사채(일반)</v>
        <stp/>
        <stp>P</stp>
        <stp>0</stp>
        <stp>BND</stp>
        <stp>KR6030753G45</stp>
        <stp>인포맥스 중분류</stp>
        <stp>46311</stp>
        <stp/>
        <tr r="N5179" s="5"/>
      </tp>
      <tp t="s">
        <v>지역개발채권</v>
        <stp/>
        <stp>P</stp>
        <stp>0</stp>
        <stp>BND</stp>
        <stp>KR2044022C72</stp>
        <stp>인포맥스 중분류</stp>
        <stp>46311</stp>
        <stp/>
        <tr r="N282" s="5"/>
      </tp>
      <tp t="s">
        <v>카드</v>
        <stp/>
        <stp>P</stp>
        <stp>0</stp>
        <stp>BND</stp>
        <stp>KR603271CE40</stp>
        <stp>인포맥스 중분류</stp>
        <stp>46311</stp>
        <stp/>
        <tr r="N5387" s="5"/>
      </tp>
      <tp t="s">
        <v>국고채권</v>
        <stp/>
        <stp>P</stp>
        <stp>0</stp>
        <stp>BND</stp>
        <stp>KR103502GB33</stp>
        <stp>인포맥스 중분류</stp>
        <stp>46316</stp>
        <stp/>
        <tr r="AP23" s="1"/>
        <tr r="CF142" s="1"/>
        <tr r="AB18" s="1"/>
        <tr r="DV158" s="1"/>
        <tr r="N12" s="1"/>
      </tp>
      <tp t="s">
        <v>은행채</v>
        <stp/>
        <stp>P</stp>
        <stp>0</stp>
        <stp>BND</stp>
        <stp>KR381003GG75</stp>
        <stp>인포맥스 중분류</stp>
        <stp>46311</stp>
        <stp/>
        <tr r="N3523" s="5"/>
      </tp>
      <tp t="s">
        <v>은행채</v>
        <stp/>
        <stp>P</stp>
        <stp>0</stp>
        <stp>BND</stp>
        <stp>KR381005GG73</stp>
        <stp>인포맥스 중분류</stp>
        <stp>46311</stp>
        <stp/>
        <tr r="N3546" s="5"/>
      </tp>
      <tp t="s">
        <v>은행채</v>
        <stp/>
        <stp>P</stp>
        <stp>0</stp>
        <stp>BND</stp>
        <stp>KR381007GG71</stp>
        <stp>인포맥스 중분류</stp>
        <stp>46311</stp>
        <stp/>
        <tr r="N3554" s="5"/>
      </tp>
      <tp t="s">
        <v>회사채(일반)</v>
        <stp/>
        <stp>P</stp>
        <stp>0</stp>
        <stp>BND</stp>
        <stp>KR6030491G67</stp>
        <stp>인포맥스 중분류</stp>
        <stp>46311</stp>
        <stp/>
        <tr r="N5085" s="5"/>
      </tp>
      <tp t="s">
        <v>카드</v>
        <stp/>
        <stp>P</stp>
        <stp>0</stp>
        <stp>BND</stp>
        <stp>KR6140171G38</stp>
        <stp>인포맥스 중분류</stp>
        <stp>46311</stp>
        <stp/>
        <tr r="N6671" s="5"/>
      </tp>
      <tp t="s">
        <v>일반</v>
        <stp/>
        <stp>P</stp>
        <stp>0</stp>
        <stp>BND</stp>
        <stp>KR356002GG78</stp>
        <stp>인포맥스 중분류</stp>
        <stp>46311</stp>
        <stp/>
        <tr r="N2852" s="5"/>
      </tp>
      <tp t="s">
        <v>일반</v>
        <stp/>
        <stp>P</stp>
        <stp>0</stp>
        <stp>BND</stp>
        <stp>KR356102GF78</stp>
        <stp>인포맥스 중분류</stp>
        <stp>46311</stp>
        <stp/>
        <tr r="N3045" s="5"/>
      </tp>
      <tp t="s">
        <v>회사채(일반)</v>
        <stp/>
        <stp>P</stp>
        <stp>0</stp>
        <stp>BND</stp>
        <stp>KR6030492G66</stp>
        <stp>인포맥스 중분류</stp>
        <stp>46311</stp>
        <stp/>
        <tr r="N5093" s="5"/>
      </tp>
      <tp t="s">
        <v>회사채(일반)</v>
        <stp/>
        <stp>P</stp>
        <stp>0</stp>
        <stp>BND</stp>
        <stp>KR6066562A79</stp>
        <stp>인포맥스 중분류</stp>
        <stp>46311</stp>
        <stp/>
        <tr r="N6154" s="5"/>
      </tp>
      <tp t="s">
        <v>은행채</v>
        <stp/>
        <stp>P</stp>
        <stp>0</stp>
        <stp>BND</stp>
        <stp>KR381006GG72</stp>
        <stp>인포맥스 중분류</stp>
        <stp>46311</stp>
        <stp/>
        <tr r="N3550" s="5"/>
      </tp>
      <tp t="s">
        <v>일반</v>
        <stp/>
        <stp>P</stp>
        <stp>0</stp>
        <stp>BND</stp>
        <stp>KR356001GG79</stp>
        <stp>인포맥스 중분류</stp>
        <stp>46311</stp>
        <stp/>
        <tr r="N2810" s="5"/>
      </tp>
      <tp t="s">
        <v>일반</v>
        <stp/>
        <stp>P</stp>
        <stp>0</stp>
        <stp>BND</stp>
        <stp>KR356101GF79</stp>
        <stp>인포맥스 중분류</stp>
        <stp>46311</stp>
        <stp/>
        <tr r="N2968" s="5"/>
      </tp>
      <tp t="s">
        <v>일반</v>
        <stp/>
        <stp>P</stp>
        <stp>0</stp>
        <stp>BND</stp>
        <stp>KR354407GC78</stp>
        <stp>인포맥스 중분류</stp>
        <stp>46311</stp>
        <stp/>
        <tr r="N2517" s="5"/>
      </tp>
      <tp t="s">
        <v>카드</v>
        <stp/>
        <stp>P</stp>
        <stp>0</stp>
        <stp>BND</stp>
        <stp>KR603271AE59</stp>
        <stp>인포맥스 중분류</stp>
        <stp>46311</stp>
        <stp/>
        <tr r="N5375" s="5"/>
      </tp>
      <tp t="s">
        <v>일반</v>
        <stp/>
        <stp>P</stp>
        <stp>0</stp>
        <stp>BND</stp>
        <stp>KR350104GF79</stp>
        <stp>인포맥스 중분류</stp>
        <stp>46311</stp>
        <stp/>
        <tr r="N1040" s="5"/>
      </tp>
      <tp t="s">
        <v>일반</v>
        <stp/>
        <stp>P</stp>
        <stp>0</stp>
        <stp>BND</stp>
        <stp>KR350105GF78</stp>
        <stp>인포맥스 중분류</stp>
        <stp>46311</stp>
        <stp/>
        <tr r="N1070" s="5"/>
      </tp>
      <tp t="s">
        <v>은행채</v>
        <stp/>
        <stp>P</stp>
        <stp>0</stp>
        <stp>BND</stp>
        <stp>KR381004GG74</stp>
        <stp>인포맥스 중분류</stp>
        <stp>46311</stp>
        <stp/>
        <tr r="N3535" s="5"/>
      </tp>
      <tp t="s">
        <v>은행채</v>
        <stp/>
        <stp>P</stp>
        <stp>0</stp>
        <stp>BND</stp>
        <stp>KR381009GG79</stp>
        <stp>인포맥스 중분류</stp>
        <stp>46311</stp>
        <stp/>
        <tr r="N3558" s="5"/>
      </tp>
      <tp t="s">
        <v>카드</v>
        <stp/>
        <stp>P</stp>
        <stp>0</stp>
        <stp>BND</stp>
        <stp>KR6032713E59</stp>
        <stp>인포맥스 중분류</stp>
        <stp>46311</stp>
        <stp/>
        <tr r="N5281" s="5"/>
      </tp>
      <tp t="s">
        <v>회사채(일반)</v>
        <stp/>
        <stp>P</stp>
        <stp>0</stp>
        <stp>BND</stp>
        <stp>KR6002383E10</stp>
        <stp>인포맥스 중분류</stp>
        <stp>46311</stp>
        <stp/>
        <tr r="N3814" s="5"/>
      </tp>
      <tp t="s">
        <v>회사채(일반)</v>
        <stp/>
        <stp>P</stp>
        <stp>0</stp>
        <stp>BND</stp>
        <stp>KR6131791F20</stp>
        <stp>인포맥스 중분류</stp>
        <stp>46316</stp>
        <stp/>
        <tr r="CT140" s="1"/>
        <tr r="CF165" s="1"/>
      </tp>
      <tp t="s">
        <v>회사채(일반)</v>
        <stp/>
        <stp>P</stp>
        <stp>0</stp>
        <stp>BND</stp>
        <stp>KR6030612G38</stp>
        <stp>인포맥스 중분류</stp>
        <stp>46316</stp>
        <stp/>
        <tr r="N130" s="1"/>
      </tp>
      <tp t="s">
        <v>카드</v>
        <stp/>
        <stp>P</stp>
        <stp>0</stp>
        <stp>BND</stp>
        <stp>KR6032714E58</stp>
        <stp>인포맥스 중분류</stp>
        <stp>46311</stp>
        <stp/>
        <tr r="N5301" s="5"/>
      </tp>
      <tp t="s">
        <v>카드</v>
        <stp/>
        <stp>P</stp>
        <stp>0</stp>
        <stp>BND</stp>
        <stp>KR603271CE57</stp>
        <stp>인포맥스 중분류</stp>
        <stp>46311</stp>
        <stp/>
        <tr r="N5388" s="5"/>
      </tp>
      <tp t="s">
        <v>통안증권</v>
        <stp/>
        <stp>P</stp>
        <stp>0</stp>
        <stp>BND</stp>
        <stp>KR310101GF76</stp>
        <stp>인포맥스 중분류</stp>
        <stp>46311</stp>
        <stp/>
        <tr r="N331" s="5"/>
      </tp>
      <tp t="s">
        <v>일반</v>
        <stp/>
        <stp>P</stp>
        <stp>0</stp>
        <stp>BND</stp>
        <stp>KR350101GF72</stp>
        <stp>인포맥스 중분류</stp>
        <stp>46311</stp>
        <stp/>
        <tr r="N915" s="5"/>
      </tp>
      <tp t="s">
        <v>일반</v>
        <stp/>
        <stp>P</stp>
        <stp>0</stp>
        <stp>BND</stp>
        <stp>KR350102GF71</stp>
        <stp>인포맥스 중분류</stp>
        <stp>46311</stp>
        <stp/>
        <tr r="N964" s="5"/>
      </tp>
      <tp t="s">
        <v>일반</v>
        <stp/>
        <stp>P</stp>
        <stp>0</stp>
        <stp>BND</stp>
        <stp>KR350103GF70</stp>
        <stp>인포맥스 중분류</stp>
        <stp>46311</stp>
        <stp/>
        <tr r="N1000" s="5"/>
      </tp>
      <tp t="s">
        <v>지방공기업</v>
        <stp/>
        <stp>P</stp>
        <stp>0</stp>
        <stp>BND</stp>
        <stp>KR350201GE72</stp>
        <stp>인포맥스 중분류</stp>
        <stp>46311</stp>
        <stp/>
        <tr r="N1263" s="5"/>
      </tp>
      <tp t="s">
        <v>은행채</v>
        <stp/>
        <stp>P</stp>
        <stp>0</stp>
        <stp>BND</stp>
        <stp>KR6000032G25</stp>
        <stp>인포맥스 중분류</stp>
        <stp>46311</stp>
        <stp/>
        <tr r="N3700" s="5"/>
      </tp>
      <tp t="s">
        <v>회사채(일반)</v>
        <stp/>
        <stp>P</stp>
        <stp>0</stp>
        <stp>BND</stp>
        <stp>KR6012453E63</stp>
        <stp>인포맥스 중분류</stp>
        <stp>46311</stp>
        <stp/>
        <tr r="N4300" s="5"/>
      </tp>
      <tp t="s">
        <v>회사채(일반)</v>
        <stp/>
        <stp>P</stp>
        <stp>0</stp>
        <stp>BND</stp>
        <stp>KR6066561A70</stp>
        <stp>인포맥스 중분류</stp>
        <stp>46311</stp>
        <stp/>
        <tr r="N6127" s="5"/>
      </tp>
      <tp t="s">
        <v>지역개발채권</v>
        <stp/>
        <stp>P</stp>
        <stp>0</stp>
        <stp>BND</stp>
        <stp>KR2044022C64</stp>
        <stp>인포맥스 중분류</stp>
        <stp>46311</stp>
        <stp/>
        <tr r="N281" s="5"/>
      </tp>
      <tp t="s">
        <v>카드</v>
        <stp/>
        <stp>P</stp>
        <stp>0</stp>
        <stp>BND</stp>
        <stp>KR6032715E57</stp>
        <stp>인포맥스 중분류</stp>
        <stp>46311</stp>
        <stp/>
        <tr r="N5316" s="5"/>
      </tp>
      <tp t="s">
        <v>일반</v>
        <stp/>
        <stp>P</stp>
        <stp>0</stp>
        <stp>BND</stp>
        <stp>KR356004GG76</stp>
        <stp>인포맥스 중분류</stp>
        <stp>46311</stp>
        <stp/>
        <tr r="N2889" s="5"/>
      </tp>
      <tp t="s">
        <v>일반</v>
        <stp/>
        <stp>P</stp>
        <stp>0</stp>
        <stp>BND</stp>
        <stp>KR356104GF76</stp>
        <stp>인포맥스 중분류</stp>
        <stp>46311</stp>
        <stp/>
        <tr r="N3135" s="5"/>
      </tp>
      <tp t="s">
        <v>일반</v>
        <stp/>
        <stp>P</stp>
        <stp>0</stp>
        <stp>BND</stp>
        <stp>KR354202GE73</stp>
        <stp>인포맥스 중분류</stp>
        <stp>46311</stp>
        <stp/>
        <tr r="N2418" s="5"/>
      </tp>
      <tp t="s">
        <v>일반</v>
        <stp/>
        <stp>P</stp>
        <stp>0</stp>
        <stp>BND</stp>
        <stp>KR354203GE72</stp>
        <stp>인포맥스 중분류</stp>
        <stp>46311</stp>
        <stp/>
        <tr r="N2424" s="5"/>
      </tp>
      <tp t="s">
        <v>일반</v>
        <stp/>
        <stp>P</stp>
        <stp>0</stp>
        <stp>BND</stp>
        <stp>KR350106GF77</stp>
        <stp>인포맥스 중분류</stp>
        <stp>46311</stp>
        <stp/>
        <tr r="N1113" s="5"/>
      </tp>
      <tp t="s">
        <v>회사채(일반)</v>
        <stp/>
        <stp>P</stp>
        <stp>0</stp>
        <stp>BND</stp>
        <stp>KR6003672D43</stp>
        <stp>인포맥스 중분류</stp>
        <stp>46311</stp>
        <stp/>
        <tr r="N3855" s="5"/>
      </tp>
      <tp t="s">
        <v>은행채</v>
        <stp/>
        <stp>P</stp>
        <stp>0</stp>
        <stp>BND</stp>
        <stp>KR6060003G24</stp>
        <stp>인포맥스 중분류</stp>
        <stp>46311</stp>
        <stp/>
        <tr r="N5740" s="5"/>
      </tp>
      <tp t="s">
        <v>일반</v>
        <stp/>
        <stp>P</stp>
        <stp>0</stp>
        <stp>BND</stp>
        <stp>KR356005GG75</stp>
        <stp>인포맥스 중분류</stp>
        <stp>46311</stp>
        <stp/>
        <tr r="N2895" s="5"/>
      </tp>
      <tp t="s">
        <v>일반</v>
        <stp/>
        <stp>P</stp>
        <stp>0</stp>
        <stp>BND</stp>
        <stp>KR356105GF75</stp>
        <stp>인포맥스 중분류</stp>
        <stp>46311</stp>
        <stp/>
        <tr r="N3161" s="5"/>
      </tp>
      <tp t="s">
        <v>은행채</v>
        <stp/>
        <stp>P</stp>
        <stp>0</stp>
        <stp>BND</stp>
        <stp>KR6000031G26</stp>
        <stp>인포맥스 중분류</stp>
        <stp>46311</stp>
        <stp/>
        <tr r="N3683" s="5"/>
      </tp>
      <tp t="s">
        <v>은행채</v>
        <stp/>
        <stp>P</stp>
        <stp>0</stp>
        <stp>BND</stp>
        <stp>KR6060002G25</stp>
        <stp>인포맥스 중분류</stp>
        <stp>46311</stp>
        <stp/>
        <tr r="N5731" s="5"/>
      </tp>
      <tp t="s">
        <v>회사채(일반)</v>
        <stp/>
        <stp>P</stp>
        <stp>0</stp>
        <stp>BND</stp>
        <stp>KR6063142D31</stp>
        <stp>인포맥스 중분류</stp>
        <stp>46311</stp>
        <stp/>
        <tr r="N5773" s="5"/>
      </tp>
      <tp t="s">
        <v>회사채(일반)</v>
        <stp/>
        <stp>P</stp>
        <stp>0</stp>
        <stp>BND</stp>
        <stp>KR6042672E32</stp>
        <stp>인포맥스 중분류</stp>
        <stp>46316</stp>
        <stp/>
        <tr r="DH58" s="1"/>
      </tp>
      <tp t="s">
        <v>회사채(일반)</v>
        <stp/>
        <stp>P</stp>
        <stp>0</stp>
        <stp>BND</stp>
        <stp>KR6280361G16</stp>
        <stp>인포맥스 중분류</stp>
        <stp>46311</stp>
        <stp/>
        <tr r="N7151" s="5"/>
      </tp>
      <tp t="s">
        <v>카드</v>
        <stp/>
        <stp>P</stp>
        <stp>0</stp>
        <stp>BND</stp>
        <stp>KR6032719E53</stp>
        <stp>인포맥스 중분류</stp>
        <stp>46311</stp>
        <stp/>
        <tr r="N5364" s="5"/>
      </tp>
      <tp t="s">
        <v>회사채(일반)</v>
        <stp/>
        <stp>P</stp>
        <stp>0</stp>
        <stp>BND</stp>
        <stp>KR6005303B13</stp>
        <stp>인포맥스 중분류</stp>
        <stp>46311</stp>
        <stp/>
        <tr r="N4061" s="5"/>
      </tp>
      <tp t="s">
        <v>은행채</v>
        <stp/>
        <stp>P</stp>
        <stp>0</stp>
        <stp>BND</stp>
        <stp>KR6060004G23</stp>
        <stp>인포맥스 중분류</stp>
        <stp>46311</stp>
        <stp/>
        <tr r="N5750" s="5"/>
      </tp>
      <tp t="s">
        <v>일반</v>
        <stp/>
        <stp>P</stp>
        <stp>0</stp>
        <stp>BND</stp>
        <stp>KR354205GE70</stp>
        <stp>인포맥스 중분류</stp>
        <stp>46311</stp>
        <stp/>
        <tr r="N2427" s="5"/>
      </tp>
      <tp t="s">
        <v>일반</v>
        <stp/>
        <stp>P</stp>
        <stp>0</stp>
        <stp>BND</stp>
        <stp>KR352202GE77</stp>
        <stp>인포맥스 중분류</stp>
        <stp>46311</stp>
        <stp/>
        <tr r="N2014" s="5"/>
      </tp>
      <tp t="s">
        <v>은행채</v>
        <stp/>
        <stp>P</stp>
        <stp>0</stp>
        <stp>BND</stp>
        <stp>KR381008GG70</stp>
        <stp>인포맥스 중분류</stp>
        <stp>46311</stp>
        <stp/>
        <tr r="N3557" s="5"/>
      </tp>
      <tp t="s">
        <v>카드</v>
        <stp/>
        <stp>P</stp>
        <stp>0</stp>
        <stp>BND</stp>
        <stp>KR6031322F12</stp>
        <stp>인포맥스 중분류</stp>
        <stp>46311</stp>
        <stp/>
        <tr r="N5199" s="5"/>
      </tp>
      <tp t="s">
        <v>카드</v>
        <stp/>
        <stp>P</stp>
        <stp>0</stp>
        <stp>BND</stp>
        <stp>KR6032711E51</stp>
        <stp>인포맥스 중분류</stp>
        <stp>46311</stp>
        <stp/>
        <tr r="N5234" s="5"/>
      </tp>
      <tp t="s">
        <v>일반</v>
        <stp/>
        <stp>P</stp>
        <stp>0</stp>
        <stp>BND</stp>
        <stp>KR356103GF77</stp>
        <stp>인포맥스 중분류</stp>
        <stp>46311</stp>
        <stp/>
        <tr r="N3092" s="5"/>
      </tp>
      <tp t="s">
        <v>카드</v>
        <stp/>
        <stp>P</stp>
        <stp>0</stp>
        <stp>BND</stp>
        <stp>KR6032712E50</stp>
        <stp>인포맥스 중분류</stp>
        <stp>46311</stp>
        <stp/>
        <tr r="N5256" s="5"/>
      </tp>
      <tp t="s">
        <v>회사채(일반)</v>
        <stp/>
        <stp>P</stp>
        <stp>0</stp>
        <stp>BND</stp>
        <stp>KR6131792F29</stp>
        <stp>인포맥스 중분류</stp>
        <stp>46316</stp>
        <stp/>
        <tr r="N293" s="1"/>
      </tp>
      <tp t="s">
        <v>회사채(일반)</v>
        <stp/>
        <stp>P</stp>
        <stp>0</stp>
        <stp>BND</stp>
        <stp>KR6012452E64</stp>
        <stp>인포맥스 중분류</stp>
        <stp>46311</stp>
        <stp/>
        <tr r="N4297" s="5"/>
      </tp>
      <tp t="s">
        <v>카드</v>
        <stp/>
        <stp>P</stp>
        <stp>0</stp>
        <stp>BND</stp>
        <stp>KR6031321F13</stp>
        <stp>인포맥스 중분류</stp>
        <stp>46311</stp>
        <stp/>
        <tr r="N5182" s="5"/>
      </tp>
      <tp>
        <v>3.5179999999999998</v>
        <stp/>
        <stp>P</stp>
        <stp>0</stp>
        <stp>BND</stp>
        <stp>KR6019807EC5</stp>
        <stp>민평3사 수익률(산출일)</stp>
        <stp>46316</stp>
        <stp/>
        <tr r="L94" s="1"/>
      </tp>
      <tp>
        <v>4.4119999999999999</v>
        <stp/>
        <stp>P</stp>
        <stp>0</stp>
        <stp>BND</stp>
        <stp>KR601980BFC7</stp>
        <stp>민평3사 수익률(산출일)</stp>
        <stp>46316</stp>
        <stp/>
        <tr r="EH15" s="1"/>
        <tr r="CD88" s="1"/>
      </tp>
      <tp>
        <v>4.2350000000000003</v>
        <stp/>
        <stp>P</stp>
        <stp>0</stp>
        <stp>BND</stp>
        <stp>KR601980DFC3</stp>
        <stp>민평3사 수익률(산출일)</stp>
        <stp>46316</stp>
        <stp/>
        <tr r="L308" s="1"/>
      </tp>
      <tp>
        <v>3.4489999999999998</v>
        <stp/>
        <stp>P</stp>
        <stp>0</stp>
        <stp>BND</stp>
        <stp>KR6065901FB8</stp>
        <stp>민평3사 수익률(산출일)</stp>
        <stp>46316</stp>
        <stp/>
        <tr r="CR55" s="1"/>
      </tp>
      <tp t="s">
        <v>회사채(일반)</v>
        <stp/>
        <stp>P</stp>
        <stp>0</stp>
        <stp>BND</stp>
        <stp>KR6010952FA9</stp>
        <stp>인포맥스 중분류</stp>
        <stp>46311</stp>
        <stp/>
        <tr r="N4274" s="5"/>
      </tp>
      <tp t="s">
        <v>기타금융채</v>
        <stp/>
        <stp>P</stp>
        <stp>0</stp>
        <stp>BND</stp>
        <stp>KR6021963GA1</stp>
        <stp>인포맥스 중분류</stp>
        <stp>46311</stp>
        <stp/>
        <tr r="N4617" s="5"/>
      </tp>
      <tp t="s">
        <v>회사채(일반)</v>
        <stp/>
        <stp>P</stp>
        <stp>0</stp>
        <stp>BND</stp>
        <stp>KR6010951FA1</stp>
        <stp>인포맥스 중분류</stp>
        <stp>46311</stp>
        <stp/>
        <tr r="N4267" s="5"/>
      </tp>
      <tp t="s">
        <v>기타금융채</v>
        <stp/>
        <stp>P</stp>
        <stp>0</stp>
        <stp>BND</stp>
        <stp>KR6021962GA3</stp>
        <stp>인포맥스 중분류</stp>
        <stp>46311</stp>
        <stp/>
        <tr r="N4603" s="5"/>
      </tp>
      <tp t="s">
        <v>회사채(일반)</v>
        <stp/>
        <stp>P</stp>
        <stp>0</stp>
        <stp>BND</stp>
        <stp>KR6010953FA7</stp>
        <stp>인포맥스 중분류</stp>
        <stp>46311</stp>
        <stp/>
        <tr r="N4285" s="5"/>
      </tp>
      <tp t="s">
        <v>기타금융채</v>
        <stp/>
        <stp>P</stp>
        <stp>0</stp>
        <stp>BND</stp>
        <stp>KR6021961GA5</stp>
        <stp>인포맥스 중분류</stp>
        <stp>46311</stp>
        <stp/>
        <tr r="N4598" s="5"/>
      </tp>
      <tp t="s">
        <v>기타금융채</v>
        <stp/>
        <stp>P</stp>
        <stp>0</stp>
        <stp>BND</stp>
        <stp>KR6023782EB6</stp>
        <stp>인포맥스 중분류</stp>
        <stp>46311</stp>
        <stp/>
        <tr r="N4732" s="5"/>
      </tp>
      <tp t="s">
        <v>기타금융채</v>
        <stp/>
        <stp>P</stp>
        <stp>0</stp>
        <stp>BND</stp>
        <stp>KR6023786EB7</stp>
        <stp>인포맥스 중분류</stp>
        <stp>46311</stp>
        <stp/>
        <tr r="N4785" s="5"/>
      </tp>
      <tp t="s">
        <v>회사채(일반)</v>
        <stp/>
        <stp>P</stp>
        <stp>0</stp>
        <stp>BND</stp>
        <stp>KR6033632EC9</stp>
        <stp>인포맥스 중분류</stp>
        <stp>46311</stp>
        <stp/>
        <tr r="N5407" s="5"/>
      </tp>
      <tp t="s">
        <v>기타금융채</v>
        <stp/>
        <stp>P</stp>
        <stp>0</stp>
        <stp>BND</stp>
        <stp>KR6023788EB3</stp>
        <stp>인포맥스 중분류</stp>
        <stp>46311</stp>
        <stp/>
        <tr r="N4797" s="5"/>
      </tp>
      <tp t="s">
        <v>카드</v>
        <stp/>
        <stp>P</stp>
        <stp>0</stp>
        <stp>BND</stp>
        <stp>KR6032719DB9</stp>
        <stp>인포맥스 중분류</stp>
        <stp>46311</stp>
        <stp/>
        <tr r="N5362" s="5"/>
      </tp>
      <tp t="s">
        <v>은행채</v>
        <stp/>
        <stp>P</stp>
        <stp>0</stp>
        <stp>BND</stp>
        <stp>KR310516GCA1</stp>
        <stp>인포맥스 중분류</stp>
        <stp>46311</stp>
        <stp/>
        <tr r="N868" s="5"/>
      </tp>
      <tp t="s">
        <v>회사채(일반)</v>
        <stp/>
        <stp>P</stp>
        <stp>0</stp>
        <stp>BND</stp>
        <stp>KR6033633EC7</stp>
        <stp>인포맥스 중분류</stp>
        <stp>46311</stp>
        <stp/>
        <tr r="N5412" s="5"/>
      </tp>
      <tp t="s">
        <v>카드</v>
        <stp/>
        <stp>P</stp>
        <stp>0</stp>
        <stp>BND</stp>
        <stp>KR6140177FC2</stp>
        <stp>인포맥스 중분류</stp>
        <stp>46316</stp>
        <stp/>
        <tr r="CF213" s="1"/>
      </tp>
      <tp t="s">
        <v>기타금융채</v>
        <stp/>
        <stp>P</stp>
        <stp>0</stp>
        <stp>BND</stp>
        <stp>KR6033664EC2</stp>
        <stp>인포맥스 중분류</stp>
        <stp>46311</stp>
        <stp/>
        <tr r="N5448" s="5"/>
      </tp>
      <tp t="s">
        <v>카드</v>
        <stp/>
        <stp>P</stp>
        <stp>0</stp>
        <stp>BND</stp>
        <stp>KR6030628FC7</stp>
        <stp>인포맥스 중분류</stp>
        <stp>46311</stp>
        <stp/>
        <tr r="N5158" s="5"/>
      </tp>
      <tp t="s">
        <v>회사채(일반)</v>
        <stp/>
        <stp>P</stp>
        <stp>0</stp>
        <stp>BND</stp>
        <stp>KR6033631EC1</stp>
        <stp>인포맥스 중분류</stp>
        <stp>46311</stp>
        <stp/>
        <tr r="N5400" s="5"/>
      </tp>
      <tp t="s">
        <v>카드</v>
        <stp/>
        <stp>P</stp>
        <stp>0</stp>
        <stp>BND</stp>
        <stp>KR6032717DB3</stp>
        <stp>인포맥스 중분류</stp>
        <stp>46311</stp>
        <stp/>
        <tr r="N5343" s="5"/>
      </tp>
      <tp t="s">
        <v>은행채</v>
        <stp/>
        <stp>P</stp>
        <stp>0</stp>
        <stp>BND</stp>
        <stp>KR310512GCA0</stp>
        <stp>인포맥스 중분류</stp>
        <stp>46311</stp>
        <stp/>
        <tr r="N838" s="5"/>
      </tp>
      <tp t="s">
        <v>카드</v>
        <stp/>
        <stp>P</stp>
        <stp>0</stp>
        <stp>BND</stp>
        <stp>KR6030626FC1</stp>
        <stp>인포맥스 중분류</stp>
        <stp>46311</stp>
        <stp/>
        <tr r="N5148" s="5"/>
      </tp>
      <tp t="s">
        <v>국민주택채권</v>
        <stp/>
        <stp>P</stp>
        <stp>0</stp>
        <stp>BND</stp>
        <stp>KR101501DCB1</stp>
        <stp>인포맥스 중분류</stp>
        <stp>46311</stp>
        <stp/>
        <tr r="N12" s="5"/>
      </tp>
      <tp t="s">
        <v>기타금융채</v>
        <stp/>
        <stp>P</stp>
        <stp>0</stp>
        <stp>BND</stp>
        <stp>KR6033662EC6</stp>
        <stp>인포맥스 중분류</stp>
        <stp>46311</stp>
        <stp/>
        <tr r="N5427" s="5"/>
      </tp>
      <tp t="s">
        <v>기타금융채</v>
        <stp/>
        <stp>P</stp>
        <stp>0</stp>
        <stp>BND</stp>
        <stp>KR6023781EB8</stp>
        <stp>인포맥스 중분류</stp>
        <stp>46311</stp>
        <stp/>
        <tr r="N4721" s="5"/>
      </tp>
      <tp t="s">
        <v>카드</v>
        <stp/>
        <stp>P</stp>
        <stp>0</stp>
        <stp>BND</stp>
        <stp>KR6032718DB1</stp>
        <stp>인포맥스 중분류</stp>
        <stp>46311</stp>
        <stp/>
        <tr r="N5353" s="5"/>
      </tp>
      <tp t="s">
        <v>기타금융채</v>
        <stp/>
        <stp>P</stp>
        <stp>0</stp>
        <stp>BND</stp>
        <stp>KR6023785EB9</stp>
        <stp>인포맥스 중분류</stp>
        <stp>46311</stp>
        <stp/>
        <tr r="N4774" s="5"/>
      </tp>
      <tp t="s">
        <v>카드</v>
        <stp/>
        <stp>P</stp>
        <stp>0</stp>
        <stp>BND</stp>
        <stp>KR6032714DB0</stp>
        <stp>인포맥스 중분류</stp>
        <stp>46311</stp>
        <stp/>
        <tr r="N5300" s="5"/>
      </tp>
      <tp t="s">
        <v>일반</v>
        <stp/>
        <stp>P</stp>
        <stp>0</stp>
        <stp>BND</stp>
        <stp>KR356003GFA8</stp>
        <stp>인포맥스 중분류</stp>
        <stp>46311</stp>
        <stp/>
        <tr r="N2875" s="5"/>
      </tp>
      <tp t="s">
        <v>지방공기업</v>
        <stp/>
        <stp>P</stp>
        <stp>0</stp>
        <stp>BND</stp>
        <stp>KR354302GEA9</stp>
        <stp>인포맥스 중분류</stp>
        <stp>46311</stp>
        <stp/>
        <tr r="N2451" s="5"/>
      </tp>
      <tp t="s">
        <v>공사공단채 기타</v>
        <stp/>
        <stp>P</stp>
        <stp>0</stp>
        <stp>BND</stp>
        <stp>KR381101GGA7</stp>
        <stp>인포맥스 중분류</stp>
        <stp>46311</stp>
        <stp/>
        <tr r="N3583" s="5"/>
      </tp>
      <tp t="s">
        <v>공사공단채 기타</v>
        <stp/>
        <stp>P</stp>
        <stp>0</stp>
        <stp>BND</stp>
        <stp>KR381102GGA5</stp>
        <stp>인포맥스 중분류</stp>
        <stp>46311</stp>
        <stp/>
        <tr r="N3598" s="5"/>
      </tp>
      <tp t="s">
        <v>공사공단채 기타</v>
        <stp/>
        <stp>P</stp>
        <stp>0</stp>
        <stp>BND</stp>
        <stp>KR358002GFA8</stp>
        <stp>인포맥스 중분류</stp>
        <stp>46311</stp>
        <stp/>
        <tr r="N3314" s="5"/>
      </tp>
      <tp t="s">
        <v>기타금융채</v>
        <stp/>
        <stp>P</stp>
        <stp>0</stp>
        <stp>BND</stp>
        <stp>KR6023785EC7</stp>
        <stp>인포맥스 중분류</stp>
        <stp>46311</stp>
        <stp/>
        <tr r="N4775" s="5"/>
      </tp>
      <tp t="s">
        <v>일반</v>
        <stp/>
        <stp>P</stp>
        <stp>0</stp>
        <stp>BND</stp>
        <stp>KR356101GGA8</stp>
        <stp>인포맥스 중분류</stp>
        <stp>46311</stp>
        <stp/>
        <tr r="N2983" s="5"/>
      </tp>
      <tp t="s">
        <v>지방공기업</v>
        <stp/>
        <stp>P</stp>
        <stp>0</stp>
        <stp>BND</stp>
        <stp>KR350201GDA9</stp>
        <stp>인포맥스 중분류</stp>
        <stp>46311</stp>
        <stp/>
        <tr r="N1262" s="5"/>
      </tp>
      <tp t="s">
        <v>기타금융채</v>
        <stp/>
        <stp>P</stp>
        <stp>0</stp>
        <stp>BND</stp>
        <stp>KR6023786EC5</stp>
        <stp>인포맥스 중분류</stp>
        <stp>46311</stp>
        <stp/>
        <tr r="N4786" s="5"/>
      </tp>
      <tp t="s">
        <v>회사채(일반)</v>
        <stp/>
        <stp>P</stp>
        <stp>0</stp>
        <stp>BND</stp>
        <stp>KR6055553CA8</stp>
        <stp>인포맥스 중분류</stp>
        <stp>46311</stp>
        <stp/>
        <tr r="N5706" s="5"/>
      </tp>
      <tp t="s">
        <v>국고채권</v>
        <stp/>
        <stp>P</stp>
        <stp>0</stp>
        <stp>BND</stp>
        <stp>KR103502GCC8</stp>
        <stp>인포맥스 중분류</stp>
        <stp>46311</stp>
        <stp/>
        <tr r="N114" s="5"/>
      </tp>
      <tp t="s">
        <v>기타금융채</v>
        <stp/>
        <stp>P</stp>
        <stp>0</stp>
        <stp>BND</stp>
        <stp>KR6023783EC2</stp>
        <stp>인포맥스 중분류</stp>
        <stp>46311</stp>
        <stp/>
        <tr r="N4747" s="5"/>
      </tp>
      <tp t="s">
        <v>국민주택채권</v>
        <stp/>
        <stp>P</stp>
        <stp>0</stp>
        <stp>BND</stp>
        <stp>KR101501DCC9</stp>
        <stp>인포맥스 중분류</stp>
        <stp>46311</stp>
        <stp/>
        <tr r="N13" s="5"/>
      </tp>
      <tp t="s">
        <v>공사공단채 기타</v>
        <stp/>
        <stp>P</stp>
        <stp>0</stp>
        <stp>BND</stp>
        <stp>KR381103GGA3</stp>
        <stp>인포맥스 중분류</stp>
        <stp>46311</stp>
        <stp/>
        <tr r="N3608" s="5"/>
      </tp>
      <tp t="s">
        <v>일반</v>
        <stp/>
        <stp>P</stp>
        <stp>0</stp>
        <stp>BND</stp>
        <stp>KR350104GGA8</stp>
        <stp>인포맥스 중분류</stp>
        <stp>46311</stp>
        <stp/>
        <tr r="N1051" s="5"/>
      </tp>
      <tp t="s">
        <v>일반</v>
        <stp/>
        <stp>P</stp>
        <stp>0</stp>
        <stp>BND</stp>
        <stp>KR356001GFA2</stp>
        <stp>인포맥스 중분류</stp>
        <stp>46311</stp>
        <stp/>
        <tr r="N2803" s="5"/>
      </tp>
      <tp t="s">
        <v>일반</v>
        <stp/>
        <stp>P</stp>
        <stp>0</stp>
        <stp>BND</stp>
        <stp>KR357401GBA2</stp>
        <stp>인포맥스 중분류</stp>
        <stp>46311</stp>
        <stp/>
        <tr r="N3291" s="5"/>
      </tp>
      <tp t="s">
        <v>일반</v>
        <stp/>
        <stp>P</stp>
        <stp>0</stp>
        <stp>BND</stp>
        <stp>KR352302GEA1</stp>
        <stp>인포맥스 중분류</stp>
        <stp>46311</stp>
        <stp/>
        <tr r="N2051" s="5"/>
      </tp>
      <tp t="s">
        <v>일반</v>
        <stp/>
        <stp>P</stp>
        <stp>0</stp>
        <stp>BND</stp>
        <stp>KR350103GGA0</stp>
        <stp>인포맥스 중분류</stp>
        <stp>46311</stp>
        <stp/>
        <tr r="N1013" s="5"/>
      </tp>
      <tp t="s">
        <v>일반</v>
        <stp/>
        <stp>P</stp>
        <stp>0</stp>
        <stp>BND</stp>
        <stp>KR350703GAA0</stp>
        <stp>인포맥스 중분류</stp>
        <stp>46311</stp>
        <stp/>
        <tr r="N1451" s="5"/>
      </tp>
      <tp t="s">
        <v>일반</v>
        <stp/>
        <stp>P</stp>
        <stp>0</stp>
        <stp>BND</stp>
        <stp>KR356002GFA0</stp>
        <stp>인포맥스 중분류</stp>
        <stp>46311</stp>
        <stp/>
        <tr r="N2845" s="5"/>
      </tp>
      <tp t="s">
        <v>일반</v>
        <stp/>
        <stp>P</stp>
        <stp>0</stp>
        <stp>BND</stp>
        <stp>KR352301GEA3</stp>
        <stp>인포맥스 중분류</stp>
        <stp>46311</stp>
        <stp/>
        <tr r="N2030" s="5"/>
      </tp>
      <tp t="s">
        <v>일반</v>
        <stp/>
        <stp>P</stp>
        <stp>0</stp>
        <stp>BND</stp>
        <stp>KR352502GCA0</stp>
        <stp>인포맥스 중분류</stp>
        <stp>46311</stp>
        <stp/>
        <tr r="N2098" s="5"/>
      </tp>
      <tp t="s">
        <v>기타금융채</v>
        <stp/>
        <stp>P</stp>
        <stp>0</stp>
        <stp>BND</stp>
        <stp>KR603366BEB2</stp>
        <stp>인포맥스 중분류</stp>
        <stp>46311</stp>
        <stp/>
        <tr r="N5484" s="5"/>
      </tp>
      <tp t="s">
        <v>일반</v>
        <stp/>
        <stp>P</stp>
        <stp>0</stp>
        <stp>BND</stp>
        <stp>KR350108GGA9</stp>
        <stp>인포맥스 중분류</stp>
        <stp>46311</stp>
        <stp/>
        <tr r="N1172" s="5"/>
      </tp>
      <tp t="s">
        <v>공사공단채 기타</v>
        <stp/>
        <stp>P</stp>
        <stp>0</stp>
        <stp>BND</stp>
        <stp>KR358001GFA0</stp>
        <stp>인포맥스 중분류</stp>
        <stp>46311</stp>
        <stp/>
        <tr r="N3313" s="5"/>
      </tp>
      <tp t="s">
        <v>일반</v>
        <stp/>
        <stp>P</stp>
        <stp>0</stp>
        <stp>BND</stp>
        <stp>KR350102GGA2</stp>
        <stp>인포맥스 중분류</stp>
        <stp>46311</stp>
        <stp/>
        <tr r="N978" s="5"/>
      </tp>
      <tp t="s">
        <v>일반</v>
        <stp/>
        <stp>P</stp>
        <stp>0</stp>
        <stp>BND</stp>
        <stp>KR350105GGA5</stp>
        <stp>인포맥스 중분류</stp>
        <stp>46311</stp>
        <stp/>
        <tr r="N1083" s="5"/>
      </tp>
      <tp t="s">
        <v>일반</v>
        <stp/>
        <stp>P</stp>
        <stp>0</stp>
        <stp>BND</stp>
        <stp>KR350702GAA2</stp>
        <stp>인포맥스 중분류</stp>
        <stp>46311</stp>
        <stp/>
        <tr r="N1392" s="5"/>
      </tp>
      <tp t="s">
        <v>회사채(일반)</v>
        <stp/>
        <stp>P</stp>
        <stp>0</stp>
        <stp>BND</stp>
        <stp>KR6032643DB1</stp>
        <stp>인포맥스 중분류</stp>
        <stp>46311</stp>
        <stp/>
        <tr r="N5224" s="5"/>
      </tp>
      <tp t="s">
        <v>카드</v>
        <stp/>
        <stp>P</stp>
        <stp>0</stp>
        <stp>BND</stp>
        <stp>KR6032711DC4</stp>
        <stp>인포맥스 중분류</stp>
        <stp>46311</stp>
        <stp/>
        <tr r="N5233" s="5"/>
      </tp>
      <tp t="s">
        <v>일반</v>
        <stp/>
        <stp>P</stp>
        <stp>0</stp>
        <stp>BND</stp>
        <stp>KR356103GGA4</stp>
        <stp>인포맥스 중분류</stp>
        <stp>46311</stp>
        <stp/>
        <tr r="N3106" s="5"/>
      </tp>
      <tp t="s">
        <v>지방공기업</v>
        <stp/>
        <stp>P</stp>
        <stp>0</stp>
        <stp>BND</stp>
        <stp>KR353201GDA6</stp>
        <stp>인포맥스 중분류</stp>
        <stp>46311</stp>
        <stp/>
        <tr r="N2307" s="5"/>
      </tp>
      <tp t="s">
        <v>일반</v>
        <stp/>
        <stp>P</stp>
        <stp>0</stp>
        <stp>BND</stp>
        <stp>KR356104GGA2</stp>
        <stp>인포맥스 중분류</stp>
        <stp>46311</stp>
        <stp/>
        <tr r="N3147" s="5"/>
      </tp>
      <tp t="s">
        <v>통안증권</v>
        <stp/>
        <stp>P</stp>
        <stp>0</stp>
        <stp>BND</stp>
        <stp>KR310101GGA3</stp>
        <stp>인포맥스 중분류</stp>
        <stp>46311</stp>
        <stp/>
        <tr r="N339" s="5"/>
      </tp>
      <tp t="s">
        <v>일반</v>
        <stp/>
        <stp>P</stp>
        <stp>0</stp>
        <stp>BND</stp>
        <stp>KR350107GGA1</stp>
        <stp>인포맥스 중분류</stp>
        <stp>46311</stp>
        <stp/>
        <tr r="N1141" s="5"/>
      </tp>
      <tp t="s">
        <v>은행채</v>
        <stp/>
        <stp>P</stp>
        <stp>0</stp>
        <stp>BND</stp>
        <stp>KR381002GFA9</stp>
        <stp>인포맥스 중분류</stp>
        <stp>46311</stp>
        <stp/>
        <tr r="N3511" s="5"/>
      </tp>
      <tp t="s">
        <v>일반</v>
        <stp/>
        <stp>P</stp>
        <stp>0</stp>
        <stp>BND</stp>
        <stp>KR350101GGA4</stp>
        <stp>인포맥스 중분류</stp>
        <stp>46311</stp>
        <stp/>
        <tr r="N928" s="5"/>
      </tp>
      <tp t="s">
        <v>일반</v>
        <stp/>
        <stp>P</stp>
        <stp>0</stp>
        <stp>BND</stp>
        <stp>KR350106GGA3</stp>
        <stp>인포맥스 중분류</stp>
        <stp>46311</stp>
        <stp/>
        <tr r="N1124" s="5"/>
      </tp>
      <tp t="s">
        <v>기타금융채</v>
        <stp/>
        <stp>P</stp>
        <stp>0</stp>
        <stp>BND</stp>
        <stp>KR6033663EB6</stp>
        <stp>인포맥스 중분류</stp>
        <stp>46311</stp>
        <stp/>
        <tr r="N5439" s="5"/>
      </tp>
      <tp t="s">
        <v>일반</v>
        <stp/>
        <stp>P</stp>
        <stp>0</stp>
        <stp>BND</stp>
        <stp>KR356102GGA6</stp>
        <stp>인포맥스 중분류</stp>
        <stp>46311</stp>
        <stp/>
        <tr r="N3059" s="5"/>
      </tp>
      <tp t="s">
        <v>카드</v>
        <stp/>
        <stp>P</stp>
        <stp>0</stp>
        <stp>BND</stp>
        <stp>KR6032713DC0</stp>
        <stp>인포맥스 중분류</stp>
        <stp>46311</stp>
        <stp/>
        <tr r="N5279" s="5"/>
      </tp>
      <tp t="s">
        <v>지방공기업</v>
        <stp/>
        <stp>P</stp>
        <stp>0</stp>
        <stp>BND</stp>
        <stp>KR355002GFB9</stp>
        <stp>인포맥스 중분류</stp>
        <stp>46311</stp>
        <stp/>
        <tr r="N2750" s="5"/>
      </tp>
      <tp t="s">
        <v>일반</v>
        <stp/>
        <stp>P</stp>
        <stp>0</stp>
        <stp>BND</stp>
        <stp>KR356002GFB8</stp>
        <stp>인포맥스 중분류</stp>
        <stp>46311</stp>
        <stp/>
        <tr r="N2846" s="5"/>
      </tp>
      <tp t="s">
        <v>회사채(일반)</v>
        <stp/>
        <stp>P</stp>
        <stp>0</stp>
        <stp>BND</stp>
        <stp>KR6055552CB8</stp>
        <stp>인포맥스 중분류</stp>
        <stp>46311</stp>
        <stp/>
        <tr r="N5667" s="5"/>
      </tp>
      <tp t="s">
        <v>일반</v>
        <stp/>
        <stp>P</stp>
        <stp>0</stp>
        <stp>BND</stp>
        <stp>KR350701GAB2</stp>
        <stp>인포맥스 중분류</stp>
        <stp>46311</stp>
        <stp/>
        <tr r="N1318" s="5"/>
      </tp>
      <tp t="s">
        <v>일반</v>
        <stp/>
        <stp>P</stp>
        <stp>0</stp>
        <stp>BND</stp>
        <stp>KR350702GAB0</stp>
        <stp>인포맥스 중분류</stp>
        <stp>46311</stp>
        <stp/>
        <tr r="N1393" s="5"/>
      </tp>
      <tp t="s">
        <v>일반</v>
        <stp/>
        <stp>P</stp>
        <stp>0</stp>
        <stp>BND</stp>
        <stp>KR350704GAB6</stp>
        <stp>인포맥스 중분류</stp>
        <stp>46311</stp>
        <stp/>
        <tr r="N1491" s="5"/>
      </tp>
      <tp t="s">
        <v>일반</v>
        <stp/>
        <stp>P</stp>
        <stp>0</stp>
        <stp>BND</stp>
        <stp>KR356001GFB0</stp>
        <stp>인포맥스 중분류</stp>
        <stp>46311</stp>
        <stp/>
        <tr r="N2804" s="5"/>
      </tp>
      <tp t="s">
        <v>은행채</v>
        <stp/>
        <stp>P</stp>
        <stp>0</stp>
        <stp>BND</stp>
        <stp>KR381008GFB4</stp>
        <stp>인포맥스 중분류</stp>
        <stp>46311</stp>
        <stp/>
        <tr r="N3556" s="5"/>
      </tp>
      <tp t="s">
        <v>일반</v>
        <stp/>
        <stp>P</stp>
        <stp>0</stp>
        <stp>BND</stp>
        <stp>KR350706GAB1</stp>
        <stp>인포맥스 중분류</stp>
        <stp>46311</stp>
        <stp/>
        <tr r="N1545" s="5"/>
      </tp>
      <tp t="s">
        <v>회사채(일반)</v>
        <stp/>
        <stp>P</stp>
        <stp>0</stp>
        <stp>BND</stp>
        <stp>KR6017673AA5</stp>
        <stp>인포맥스 중분류</stp>
        <stp>46311</stp>
        <stp/>
        <tr r="N4346" s="5"/>
      </tp>
      <tp t="s">
        <v>지방공기업</v>
        <stp/>
        <stp>P</stp>
        <stp>0</stp>
        <stp>BND</stp>
        <stp>KR354302GEB7</stp>
        <stp>인포맥스 중분류</stp>
        <stp>46311</stp>
        <stp/>
        <tr r="N2452" s="5"/>
      </tp>
      <tp t="s">
        <v>기타금융채</v>
        <stp/>
        <stp>P</stp>
        <stp>0</stp>
        <stp>BND</stp>
        <stp>KR603366AEA6</stp>
        <stp>인포맥스 중분류</stp>
        <stp>46311</stp>
        <stp/>
        <tr r="N5482" s="5"/>
      </tp>
      <tp t="s">
        <v>은행채</v>
        <stp/>
        <stp>P</stp>
        <stp>0</stp>
        <stp>BND</stp>
        <stp>KR310501GCB1</stp>
        <stp>인포맥스 중분류</stp>
        <stp>46311</stp>
        <stp/>
        <tr r="N670" s="5"/>
      </tp>
      <tp t="s">
        <v>일반</v>
        <stp/>
        <stp>P</stp>
        <stp>0</stp>
        <stp>BND</stp>
        <stp>KR351001GFB5</stp>
        <stp>인포맥스 중분류</stp>
        <stp>46311</stp>
        <stp/>
        <tr r="N1793" s="5"/>
      </tp>
      <tp t="s">
        <v>카드</v>
        <stp/>
        <stp>P</stp>
        <stp>0</stp>
        <stp>BND</stp>
        <stp>KR6140172FA7</stp>
        <stp>인포맥스 중분류</stp>
        <stp>46316</stp>
        <stp/>
        <tr r="N186" s="1"/>
      </tp>
      <tp t="s">
        <v>기타금융채</v>
        <stp/>
        <stp>P</stp>
        <stp>0</stp>
        <stp>BND</stp>
        <stp>KR6023783EA6</stp>
        <stp>인포맥스 중분류</stp>
        <stp>46311</stp>
        <stp/>
        <tr r="N4746" s="5"/>
      </tp>
      <tp t="s">
        <v>회사채(일반)</v>
        <stp/>
        <stp>P</stp>
        <stp>0</stp>
        <stp>BND</stp>
        <stp>KR6033782EA6</stp>
        <stp>인포맥스 중분류</stp>
        <stp>46311</stp>
        <stp/>
        <tr r="N5486" s="5"/>
      </tp>
      <tp t="s">
        <v>회사채(일반)</v>
        <stp/>
        <stp>P</stp>
        <stp>0</stp>
        <stp>BND</stp>
        <stp>KR6033783EA4</stp>
        <stp>인포맥스 중분류</stp>
        <stp>46311</stp>
        <stp/>
        <tr r="N5488" s="5"/>
      </tp>
      <tp t="s">
        <v>은행채</v>
        <stp/>
        <stp>P</stp>
        <stp>0</stp>
        <stp>BND</stp>
        <stp>KR381004GFC1</stp>
        <stp>인포맥스 중분류</stp>
        <stp>46311</stp>
        <stp/>
        <tr r="N3533" s="5"/>
      </tp>
      <tp t="s">
        <v>회사채(일반)</v>
        <stp/>
        <stp>P</stp>
        <stp>0</stp>
        <stp>BND</stp>
        <stp>KR6030491FB2</stp>
        <stp>인포맥스 중분류</stp>
        <stp>46311</stp>
        <stp/>
        <tr r="N5083" s="5"/>
      </tp>
      <tp t="s">
        <v>은행채</v>
        <stp/>
        <stp>P</stp>
        <stp>0</stp>
        <stp>BND</stp>
        <stp>KR381010GFB0</stp>
        <stp>인포맥스 중분류</stp>
        <stp>46311</stp>
        <stp/>
        <tr r="N3560" s="5"/>
      </tp>
      <tp t="s">
        <v>회사채(일반)</v>
        <stp/>
        <stp>P</stp>
        <stp>0</stp>
        <stp>BND</stp>
        <stp>KR6030492FB0</stp>
        <stp>인포맥스 중분류</stp>
        <stp>46311</stp>
        <stp/>
        <tr r="N5091" s="5"/>
      </tp>
      <tp t="s">
        <v>일반</v>
        <stp/>
        <stp>P</stp>
        <stp>0</stp>
        <stp>BND</stp>
        <stp>KR352201GDC3</stp>
        <stp>인포맥스 중분류</stp>
        <stp>46311</stp>
        <stp/>
        <tr r="N1993" s="5"/>
      </tp>
      <tp t="s">
        <v>은행채</v>
        <stp/>
        <stp>P</stp>
        <stp>0</stp>
        <stp>BND</stp>
        <stp>KR310503GCC5</stp>
        <stp>인포맥스 중분류</stp>
        <stp>46311</stp>
        <stp/>
        <tr r="N712" s="5"/>
      </tp>
      <tp t="s">
        <v>일반</v>
        <stp/>
        <stp>P</stp>
        <stp>0</stp>
        <stp>BND</stp>
        <stp>KR350701GAC0</stp>
        <stp>인포맥스 중분류</stp>
        <stp>46311</stp>
        <stp/>
        <tr r="N1319" s="5"/>
      </tp>
      <tp t="s">
        <v>국민주택채권</v>
        <stp/>
        <stp>P</stp>
        <stp>0</stp>
        <stp>BND</stp>
        <stp>KR101501DCA3</stp>
        <stp>인포맥스 중분류</stp>
        <stp>46311</stp>
        <stp/>
        <tr r="N11" s="5"/>
      </tp>
      <tp t="s">
        <v>일반</v>
        <stp/>
        <stp>P</stp>
        <stp>0</stp>
        <stp>BND</stp>
        <stp>KR350703GAC6</stp>
        <stp>인포맥스 중분류</stp>
        <stp>46311</stp>
        <stp/>
        <tr r="N1452" s="5"/>
      </tp>
      <tp t="s">
        <v>일반</v>
        <stp/>
        <stp>P</stp>
        <stp>0</stp>
        <stp>BND</stp>
        <stp>KR356002GFC6</stp>
        <stp>인포맥스 중분류</stp>
        <stp>46311</stp>
        <stp/>
        <tr r="N2847" s="5"/>
      </tp>
      <tp t="s">
        <v>카드</v>
        <stp/>
        <stp>P</stp>
        <stp>0</stp>
        <stp>BND</stp>
        <stp>KR603271ADA0</stp>
        <stp>인포맥스 중분류</stp>
        <stp>46311</stp>
        <stp/>
        <tr r="N5373" s="5"/>
      </tp>
      <tp t="s">
        <v>기타금융채</v>
        <stp/>
        <stp>P</stp>
        <stp>0</stp>
        <stp>BND</stp>
        <stp>KR6023783EA6</stp>
        <stp>인포맥스 중분류</stp>
        <stp>46316</stp>
        <stp/>
        <tr r="N132" s="1"/>
      </tp>
      <tp t="s">
        <v>회사채(일반)</v>
        <stp/>
        <stp>P</stp>
        <stp>0</stp>
        <stp>BND</stp>
        <stp>KR6033782EA6</stp>
        <stp>인포맥스 중분류</stp>
        <stp>46316</stp>
        <stp/>
        <tr r="N128" s="1"/>
      </tp>
      <tp t="s">
        <v>회사채(일반)</v>
        <stp/>
        <stp>P</stp>
        <stp>0</stp>
        <stp>BND</stp>
        <stp>KR6004022BA8</stp>
        <stp>인포맥스 중분류</stp>
        <stp>46311</stp>
        <stp/>
        <tr r="N3863" s="5"/>
      </tp>
      <tp t="s">
        <v>은행채</v>
        <stp/>
        <stp>P</stp>
        <stp>0</stp>
        <stp>BND</stp>
        <stp>KR6000038FA9</stp>
        <stp>인포맥스 중분류</stp>
        <stp>46311</stp>
        <stp/>
        <tr r="N3741" s="5"/>
      </tp>
      <tp t="s">
        <v>은행채</v>
        <stp/>
        <stp>P</stp>
        <stp>0</stp>
        <stp>BND</stp>
        <stp>KR6000034FA8</stp>
        <stp>인포맥스 중분류</stp>
        <stp>46311</stp>
        <stp/>
        <tr r="N3709" s="5"/>
      </tp>
      <tp t="s">
        <v>은행채</v>
        <stp/>
        <stp>P</stp>
        <stp>0</stp>
        <stp>BND</stp>
        <stp>KR6060004FA8</stp>
        <stp>인포맥스 중분류</stp>
        <stp>46311</stp>
        <stp/>
        <tr r="N5748" s="5"/>
      </tp>
      <tp t="s">
        <v>회사채(일반)</v>
        <stp/>
        <stp>P</stp>
        <stp>0</stp>
        <stp>BND</stp>
        <stp>KR6064312BB8</stp>
        <stp>인포맥스 중분류</stp>
        <stp>46311</stp>
        <stp/>
        <tr r="N5945" s="5"/>
      </tp>
      <tp t="s">
        <v>은행채</v>
        <stp/>
        <stp>P</stp>
        <stp>0</stp>
        <stp>BND</stp>
        <stp>KR6000015FA7</stp>
        <stp>인포맥스 중분류</stp>
        <stp>46311</stp>
        <stp/>
        <tr r="N3646" s="5"/>
      </tp>
      <tp t="s">
        <v>은행채</v>
        <stp/>
        <stp>P</stp>
        <stp>0</stp>
        <stp>BND</stp>
        <stp>KR6000035FA5</stp>
        <stp>인포맥스 중분류</stp>
        <stp>46311</stp>
        <stp/>
        <tr r="N3720" s="5"/>
      </tp>
      <tp t="s">
        <v>일반</v>
        <stp/>
        <stp>P</stp>
        <stp>0</stp>
        <stp>BND</stp>
        <stp>KR352201GDC3</stp>
        <stp>인포맥스 중분류</stp>
        <stp>46316</stp>
        <stp/>
        <tr r="N349" s="1"/>
      </tp>
      <tp t="s">
        <v>은행채</v>
        <stp/>
        <stp>P</stp>
        <stp>0</stp>
        <stp>BND</stp>
        <stp>KR6000031FA4</stp>
        <stp>인포맥스 중분류</stp>
        <stp>46311</stp>
        <stp/>
        <tr r="N3682" s="5"/>
      </tp>
      <tp t="s">
        <v>회사채(일반)</v>
        <stp/>
        <stp>P</stp>
        <stp>0</stp>
        <stp>BND</stp>
        <stp>KR6071052GA2</stp>
        <stp>인포맥스 중분류</stp>
        <stp>46311</stp>
        <stp/>
        <tr r="N6211" s="5"/>
      </tp>
      <tp t="s">
        <v>회사채(일반)</v>
        <stp/>
        <stp>P</stp>
        <stp>0</stp>
        <stp>BND</stp>
        <stp>KR6004023BA6</stp>
        <stp>인포맥스 중분류</stp>
        <stp>46311</stp>
        <stp/>
        <tr r="N3873" s="5"/>
      </tp>
      <tp t="s">
        <v>은행채</v>
        <stp/>
        <stp>P</stp>
        <stp>0</stp>
        <stp>BND</stp>
        <stp>KR6060005FA5</stp>
        <stp>인포맥스 중분류</stp>
        <stp>46311</stp>
        <stp/>
        <tr r="N5754" s="5"/>
      </tp>
      <tp t="s">
        <v>은행채</v>
        <stp/>
        <stp>P</stp>
        <stp>0</stp>
        <stp>BND</stp>
        <stp>KR6000012FA4</stp>
        <stp>인포맥스 중분류</stp>
        <stp>46311</stp>
        <stp/>
        <tr r="N3625" s="5"/>
      </tp>
      <tp t="s">
        <v>은행채</v>
        <stp/>
        <stp>P</stp>
        <stp>0</stp>
        <stp>BND</stp>
        <stp>KR6000037FA1</stp>
        <stp>인포맥스 중분류</stp>
        <stp>46311</stp>
        <stp/>
        <tr r="N3736" s="5"/>
      </tp>
      <tp t="s">
        <v>은행채</v>
        <stp/>
        <stp>P</stp>
        <stp>0</stp>
        <stp>BND</stp>
        <stp>KR6000013FA2</stp>
        <stp>인포맥스 중분류</stp>
        <stp>46311</stp>
        <stp/>
        <tr r="N3634" s="5"/>
      </tp>
      <tp t="s">
        <v>은행채</v>
        <stp/>
        <stp>P</stp>
        <stp>0</stp>
        <stp>BND</stp>
        <stp>KR6000033FA0</stp>
        <stp>인포맥스 중분류</stp>
        <stp>46311</stp>
        <stp/>
        <tr r="N3705" s="5"/>
      </tp>
      <tp t="s">
        <v>은행채</v>
        <stp/>
        <stp>P</stp>
        <stp>0</stp>
        <stp>BND</stp>
        <stp>KR6000036FA3</stp>
        <stp>인포맥스 중분류</stp>
        <stp>46311</stp>
        <stp/>
        <tr r="N3728" s="5"/>
      </tp>
      <tp t="s">
        <v>은행채</v>
        <stp/>
        <stp>P</stp>
        <stp>0</stp>
        <stp>BND</stp>
        <stp>KR6000032FA2</stp>
        <stp>인포맥스 중분류</stp>
        <stp>46311</stp>
        <stp/>
        <tr r="N3698" s="5"/>
      </tp>
      <tp t="s">
        <v>회사채(일반)</v>
        <stp/>
        <stp>P</stp>
        <stp>0</stp>
        <stp>BND</stp>
        <stp>KR6064311BB0</stp>
        <stp>인포맥스 중분류</stp>
        <stp>46311</stp>
        <stp/>
        <tr r="N5925" s="5"/>
      </tp>
      <tp t="s">
        <v>회사채(일반)</v>
        <stp/>
        <stp>P</stp>
        <stp>0</stp>
        <stp>BND</stp>
        <stp>KR6071051GA4</stp>
        <stp>인포맥스 중분류</stp>
        <stp>46311</stp>
        <stp/>
        <tr r="N6209" s="5"/>
      </tp>
      <tp t="s">
        <v>카드</v>
        <stp/>
        <stp>P</stp>
        <stp>0</stp>
        <stp>BND</stp>
        <stp>KR6140176FA8</stp>
        <stp>인포맥스 중분류</stp>
        <stp>46311</stp>
        <stp/>
        <tr r="N6737" s="5"/>
      </tp>
      <tp t="s">
        <v>회사채(일반)</v>
        <stp/>
        <stp>P</stp>
        <stp>0</stp>
        <stp>BND</stp>
        <stp>KR6010122FA9</stp>
        <stp>인포맥스 중분류</stp>
        <stp>46311</stp>
        <stp/>
        <tr r="N4254" s="5"/>
      </tp>
      <tp t="s">
        <v>회사채(일반)</v>
        <stp/>
        <stp>P</stp>
        <stp>0</stp>
        <stp>BND</stp>
        <stp>KR6010132FA8</stp>
        <stp>인포맥스 중분류</stp>
        <stp>46311</stp>
        <stp/>
        <tr r="N4259" s="5"/>
      </tp>
      <tp t="s">
        <v>카드</v>
        <stp/>
        <stp>P</stp>
        <stp>0</stp>
        <stp>BND</stp>
        <stp>KR6140175FA0</stp>
        <stp>인포맥스 중분류</stp>
        <stp>46311</stp>
        <stp/>
        <tr r="N6729" s="5"/>
      </tp>
      <tp t="s">
        <v>카드</v>
        <stp/>
        <stp>P</stp>
        <stp>0</stp>
        <stp>BND</stp>
        <stp>KR6140174FA3</stp>
        <stp>인포맥스 중분류</stp>
        <stp>46311</stp>
        <stp/>
        <tr r="N6714" s="5"/>
      </tp>
      <tp t="s">
        <v>회사채(일반)</v>
        <stp/>
        <stp>P</stp>
        <stp>0</stp>
        <stp>BND</stp>
        <stp>KR6030201FB5</stp>
        <stp>인포맥스 중분류</stp>
        <stp>46311</stp>
        <stp/>
        <tr r="N5057" s="5"/>
      </tp>
      <tp t="s">
        <v>카드</v>
        <stp/>
        <stp>P</stp>
        <stp>0</stp>
        <stp>BND</stp>
        <stp>KR6140178FA4</stp>
        <stp>인포맥스 중분류</stp>
        <stp>46311</stp>
        <stp/>
        <tr r="N6756" s="5"/>
      </tp>
      <tp t="s">
        <v>회사채(일반)</v>
        <stp/>
        <stp>P</stp>
        <stp>0</stp>
        <stp>BND</stp>
        <stp>KR6010121FA1</stp>
        <stp>인포맥스 중분류</stp>
        <stp>46311</stp>
        <stp/>
        <tr r="N4250" s="5"/>
      </tp>
      <tp t="s">
        <v>회사채(일반)</v>
        <stp/>
        <stp>P</stp>
        <stp>0</stp>
        <stp>BND</stp>
        <stp>KR6010131FA0</stp>
        <stp>인포맥스 중분류</stp>
        <stp>46311</stp>
        <stp/>
        <tr r="N4256" s="5"/>
      </tp>
      <tp t="s">
        <v>카드</v>
        <stp/>
        <stp>P</stp>
        <stp>0</stp>
        <stp>BND</stp>
        <stp>KR6140173FA5</stp>
        <stp>인포맥스 중분류</stp>
        <stp>46311</stp>
        <stp/>
        <tr r="N6701" s="5"/>
      </tp>
      <tp t="s">
        <v>카드</v>
        <stp/>
        <stp>P</stp>
        <stp>0</stp>
        <stp>BND</stp>
        <stp>KR6140177FA6</stp>
        <stp>인포맥스 중분류</stp>
        <stp>46311</stp>
        <stp/>
        <tr r="N6747" s="5"/>
      </tp>
      <tp t="s">
        <v>카드</v>
        <stp/>
        <stp>P</stp>
        <stp>0</stp>
        <stp>BND</stp>
        <stp>KR6140172FA7</stp>
        <stp>인포맥스 중분류</stp>
        <stp>46311</stp>
        <stp/>
        <tr r="N6683" s="5"/>
      </tp>
      <tp t="s">
        <v>공사공단채 기타</v>
        <stp/>
        <stp>P</stp>
        <stp>0</stp>
        <stp>BND</stp>
        <stp>KR381102GGA5</stp>
        <stp>인포맥스 중분류</stp>
        <stp>46316</stp>
        <stp/>
        <tr r="CF39" s="1"/>
      </tp>
      <tp t="s">
        <v>국고채권</v>
        <stp/>
        <stp>P</stp>
        <stp>0</stp>
        <stp>BND</stp>
        <stp>KR103502GCC8</stp>
        <stp>인포맥스 중분류</stp>
        <stp>46316</stp>
        <stp/>
        <tr r="CF139" s="1"/>
        <tr r="N321" s="1"/>
        <tr r="BD14" s="1"/>
        <tr r="DV164" s="1"/>
      </tp>
      <tp t="s">
        <v>은행채</v>
        <stp/>
        <stp>P</stp>
        <stp>0</stp>
        <stp>BND</stp>
        <stp>KR6000013FC8</stp>
        <stp>인포맥스 중분류</stp>
        <stp>46311</stp>
        <stp/>
        <tr r="N3635" s="5"/>
      </tp>
      <tp t="s">
        <v>회사채(일반)</v>
        <stp/>
        <stp>P</stp>
        <stp>0</stp>
        <stp>BND</stp>
        <stp>KR6032642DB3</stp>
        <stp>인포맥스 중분류</stp>
        <stp>46316</stp>
        <stp/>
        <tr r="N81" s="1"/>
      </tp>
      <tp t="s">
        <v>카드</v>
        <stp/>
        <stp>P</stp>
        <stp>0</stp>
        <stp>BND</stp>
        <stp>KR6032713DC0</stp>
        <stp>인포맥스 중분류</stp>
        <stp>46316</stp>
        <stp/>
        <tr r="DV79" s="1"/>
      </tp>
      <tp t="s">
        <v>기타금융채</v>
        <stp/>
        <stp>P</stp>
        <stp>0</stp>
        <stp>BND</stp>
        <stp>KR6023762EB8</stp>
        <stp>인포맥스 중분류</stp>
        <stp>46316</stp>
        <stp/>
        <tr r="CT147" s="1"/>
      </tp>
      <tp t="s">
        <v>기타금융채</v>
        <stp/>
        <stp>P</stp>
        <stp>0</stp>
        <stp>BND</stp>
        <stp>KR6023782EB6</stp>
        <stp>인포맥스 중분류</stp>
        <stp>46316</stp>
        <stp/>
        <tr r="N110" s="1"/>
      </tp>
      <tp t="s">
        <v>카드</v>
        <stp/>
        <stp>P</stp>
        <stp>0</stp>
        <stp>BND</stp>
        <stp>KR6140179FC8</stp>
        <stp>인포맥스 중분류</stp>
        <stp>46311</stp>
        <stp/>
        <tr r="N6761" s="5"/>
      </tp>
      <tp t="s">
        <v>카드</v>
        <stp/>
        <stp>P</stp>
        <stp>0</stp>
        <stp>BND</stp>
        <stp>KR614017DFC9</stp>
        <stp>인포맥스 중분류</stp>
        <stp>46311</stp>
        <stp/>
        <tr r="N6777" s="5"/>
      </tp>
      <tp t="s">
        <v>카드</v>
        <stp/>
        <stp>P</stp>
        <stp>0</stp>
        <stp>BND</stp>
        <stp>KR6140174FC9</stp>
        <stp>인포맥스 중분류</stp>
        <stp>46311</stp>
        <stp/>
        <tr r="N6715" s="5"/>
      </tp>
      <tp t="s">
        <v>은행채</v>
        <stp/>
        <stp>P</stp>
        <stp>0</stp>
        <stp>BND</stp>
        <stp>KR6060007FB9</stp>
        <stp>인포맥스 중분류</stp>
        <stp>46311</stp>
        <stp/>
        <tr r="N5764" s="5"/>
      </tp>
      <tp t="s">
        <v>은행채</v>
        <stp/>
        <stp>P</stp>
        <stp>0</stp>
        <stp>BND</stp>
        <stp>KR6000014FB8</stp>
        <stp>인포맥스 중분류</stp>
        <stp>46311</stp>
        <stp/>
        <tr r="N3640" s="5"/>
      </tp>
      <tp t="s">
        <v>은행채</v>
        <stp/>
        <stp>P</stp>
        <stp>0</stp>
        <stp>BND</stp>
        <stp>KR6060004FB6</stp>
        <stp>인포맥스 중분류</stp>
        <stp>46311</stp>
        <stp/>
        <tr r="N5749" s="5"/>
      </tp>
      <tp t="s">
        <v>카드</v>
        <stp/>
        <stp>P</stp>
        <stp>0</stp>
        <stp>BND</stp>
        <stp>KR6032715DB7</stp>
        <stp>인포맥스 중분류</stp>
        <stp>46316</stp>
        <stp/>
        <tr r="CF192" s="1"/>
      </tp>
      <tp t="s">
        <v>회사채(일반)</v>
        <stp/>
        <stp>P</stp>
        <stp>0</stp>
        <stp>BND</stp>
        <stp>KR6064314BA6</stp>
        <stp>인포맥스 중분류</stp>
        <stp>46311</stp>
        <stp/>
        <tr r="N5965" s="5"/>
      </tp>
      <tp t="s">
        <v>카드</v>
        <stp/>
        <stp>P</stp>
        <stp>0</stp>
        <stp>BND</stp>
        <stp>KR6140177FC2</stp>
        <stp>인포맥스 중분류</stp>
        <stp>46311</stp>
        <stp/>
        <tr r="N6748" s="5"/>
      </tp>
      <tp t="s">
        <v>카드</v>
        <stp/>
        <stp>P</stp>
        <stp>0</stp>
        <stp>BND</stp>
        <stp>KR614017BFC3</stp>
        <stp>인포맥스 중분류</stp>
        <stp>46311</stp>
        <stp/>
        <tr r="N6770" s="5"/>
      </tp>
      <tp t="s">
        <v>은행채</v>
        <stp/>
        <stp>P</stp>
        <stp>0</stp>
        <stp>BND</stp>
        <stp>KR6000034FB6</stp>
        <stp>인포맥스 중분류</stp>
        <stp>46311</stp>
        <stp/>
        <tr r="N3710" s="5"/>
      </tp>
      <tp t="s">
        <v>은행채</v>
        <stp/>
        <stp>P</stp>
        <stp>0</stp>
        <stp>BND</stp>
        <stp>KR6060009FB5</stp>
        <stp>인포맥스 중분류</stp>
        <stp>46311</stp>
        <stp/>
        <tr r="N5768" s="5"/>
      </tp>
      <tp t="s">
        <v>기타금융채</v>
        <stp/>
        <stp>P</stp>
        <stp>0</stp>
        <stp>BND</stp>
        <stp>KR6033663EC4</stp>
        <stp>인포맥스 중분류</stp>
        <stp>46316</stp>
        <stp/>
        <tr r="DV119" s="1"/>
      </tp>
      <tp t="s">
        <v>은행채</v>
        <stp/>
        <stp>P</stp>
        <stp>0</stp>
        <stp>BND</stp>
        <stp>KR6060001FB2</stp>
        <stp>인포맥스 중분류</stp>
        <stp>46311</stp>
        <stp/>
        <tr r="N5722" s="5"/>
      </tp>
      <tp t="s">
        <v>은행채</v>
        <stp/>
        <stp>P</stp>
        <stp>0</stp>
        <stp>BND</stp>
        <stp>KR6000012FB2</stp>
        <stp>인포맥스 중분류</stp>
        <stp>46311</stp>
        <stp/>
        <tr r="N3626" s="5"/>
      </tp>
      <tp t="s">
        <v>은행채</v>
        <stp/>
        <stp>P</stp>
        <stp>0</stp>
        <stp>BND</stp>
        <stp>KR6000032FB0</stp>
        <stp>인포맥스 중분류</stp>
        <stp>46311</stp>
        <stp/>
        <tr r="N3699" s="5"/>
      </tp>
      <tp t="s">
        <v>카드</v>
        <stp/>
        <stp>P</stp>
        <stp>0</stp>
        <stp>BND</stp>
        <stp>KR6140171FC5</stp>
        <stp>인포맥스 중분류</stp>
        <stp>46311</stp>
        <stp/>
        <tr r="N6670" s="5"/>
      </tp>
      <tp t="s">
        <v>카드</v>
        <stp/>
        <stp>P</stp>
        <stp>0</stp>
        <stp>BND</stp>
        <stp>KR6140175FC6</stp>
        <stp>인포맥스 중분류</stp>
        <stp>46311</stp>
        <stp/>
        <tr r="N6730" s="5"/>
      </tp>
      <tp t="s">
        <v>은행채</v>
        <stp/>
        <stp>P</stp>
        <stp>0</stp>
        <stp>BND</stp>
        <stp>KR6060002FB0</stp>
        <stp>인포맥스 중분류</stp>
        <stp>46311</stp>
        <stp/>
        <tr r="N5729" s="5"/>
      </tp>
      <tp t="s">
        <v>카드</v>
        <stp/>
        <stp>P</stp>
        <stp>0</stp>
        <stp>BND</stp>
        <stp>KR614017EFC7</stp>
        <stp>인포맥스 중분류</stp>
        <stp>46311</stp>
        <stp/>
        <tr r="N6782" s="5"/>
      </tp>
      <tp t="s">
        <v>카드</v>
        <stp/>
        <stp>P</stp>
        <stp>0</stp>
        <stp>BND</stp>
        <stp>KR6032714DB0</stp>
        <stp>인포맥스 중분류</stp>
        <stp>46316</stp>
        <stp/>
        <tr r="N69" s="1"/>
      </tp>
      <tp t="s">
        <v>국채</v>
        <stp/>
        <stp>P</stp>
        <stp>0</stp>
        <stp>BND</stp>
        <stp>KRC0350C3999</stp>
        <stp>인포맥스 대분류</stp>
        <stp>46316</stp>
        <stp/>
        <tr r="M258" s="1"/>
      </tp>
      <tp t="s">
        <v>국채</v>
        <stp/>
        <stp>P</stp>
        <stp>0</stp>
        <stp>BND</stp>
        <stp>KRC0350C2991</stp>
        <stp>인포맥스 대분류</stp>
        <stp>46316</stp>
        <stp/>
        <tr r="DU254" s="1"/>
      </tp>
      <tp t="s">
        <v>국채</v>
        <stp/>
        <stp>P</stp>
        <stp>0</stp>
        <stp>BND</stp>
        <stp>KRC0350C2934</stp>
        <stp>인포맥스 대분류</stp>
        <stp>46316</stp>
        <stp/>
        <tr r="M296" s="1"/>
      </tp>
      <tp t="s">
        <v>국채</v>
        <stp/>
        <stp>P</stp>
        <stp>0</stp>
        <stp>BND</stp>
        <stp>KRC0350C3932</stp>
        <stp>인포맥스 대분류</stp>
        <stp>46316</stp>
        <stp/>
        <tr r="M255" s="1"/>
      </tp>
      <tp t="s">
        <v/>
        <stp/>
        <stp>P</stp>
        <stp>0</stp>
        <stp>BND</stp>
        <stp>KRZE01101G92</stp>
        <stp>인포맥스 중분류</stp>
        <stp>46316</stp>
        <stp/>
        <tr r="CF55" s="1"/>
      </tp>
      <tp t="s">
        <v/>
        <stp/>
        <stp>P</stp>
        <stp>0</stp>
        <stp>BND</stp>
        <stp>KRZE01101G9N</stp>
        <stp>인포맥스 중분류</stp>
        <stp>46316</stp>
        <stp/>
        <tr r="CF63" s="1"/>
      </tp>
      <tp t="s">
        <v>국채</v>
        <stp/>
        <stp>P</stp>
        <stp>0</stp>
        <stp>BND</stp>
        <stp>KR103502G9C8</stp>
        <stp>인포맥스 대분류</stp>
        <stp>46316</stp>
        <stp/>
        <tr r="CE146" s="1"/>
        <tr r="M278" s="1"/>
        <tr r="DU327" s="1"/>
      </tp>
      <tp t="s">
        <v/>
        <stp/>
        <stp>P</stp>
        <stp>0</stp>
        <stp>BND</stp>
        <stp>KRZFA0354FG7</stp>
        <stp>인포맥스 중분류</stp>
        <stp>46316</stp>
        <stp/>
        <tr r="DV248" s="1"/>
      </tp>
      <tp t="s">
        <v/>
        <stp/>
        <stp>P</stp>
        <stp>0</stp>
        <stp>BND</stp>
        <stp>KRZFA0354FGM</stp>
        <stp>인포맥스 중분류</stp>
        <stp>46316</stp>
        <stp/>
        <tr r="DV225" s="1"/>
      </tp>
      <tp t="s">
        <v>국채</v>
        <stp/>
        <stp>P</stp>
        <stp>0</stp>
        <stp>BND</stp>
        <stp>KR103502G990</stp>
        <stp>인포맥스 대분류</stp>
        <stp>46316</stp>
        <stp/>
        <tr r="CE258" s="1"/>
        <tr r="M339" s="1"/>
      </tp>
      <tp t="s">
        <v>회사채</v>
        <stp/>
        <stp>P</stp>
        <stp>0</stp>
        <stp>BND</stp>
        <stp>KR6034733891</stp>
        <stp>인포맥스 대분류</stp>
        <stp>46316</stp>
        <stp/>
        <tr r="M232" s="1"/>
        <tr r="AA42" s="1"/>
      </tp>
      <tp t="s">
        <v>국채</v>
        <stp/>
        <stp>P</stp>
        <stp>0</stp>
        <stp>BND</stp>
        <stp>KR103502G966</stp>
        <stp>인포맥스 대분류</stp>
        <stp>46316</stp>
        <stp/>
        <tr r="CE79" s="1"/>
        <tr r="M277" s="1"/>
      </tp>
      <tp t="s">
        <v>회사채</v>
        <stp/>
        <stp>P</stp>
        <stp>0</stp>
        <stp>BND</stp>
        <stp>KR6034733867</stp>
        <stp>인포맥스 대분류</stp>
        <stp>46316</stp>
        <stp/>
        <tr r="M150" s="1"/>
      </tp>
      <tp t="s">
        <v>국채</v>
        <stp/>
        <stp>P</stp>
        <stp>0</stp>
        <stp>BND</stp>
        <stp>KR103502G933</stp>
        <stp>인포맥스 대분류</stp>
        <stp>46316</stp>
        <stp/>
        <tr r="DU168" s="1"/>
        <tr r="CE141" s="1"/>
        <tr r="M22" s="1"/>
        <tr r="AO14" s="1"/>
      </tp>
      <tp t="s">
        <v>기타금융채</v>
        <stp/>
        <stp>P</stp>
        <stp>0</stp>
        <stp>BND</stp>
        <stp>KR6021965G48</stp>
        <stp>인포맥스 중분류</stp>
        <stp>46311</stp>
        <stp/>
        <tr r="N4640" s="5"/>
      </tp>
      <tp t="s">
        <v>일반</v>
        <stp/>
        <stp>P</stp>
        <stp>0</stp>
        <stp>BND</stp>
        <stp>KR350102GG88</stp>
        <stp>인포맥스 중분류</stp>
        <stp>46311</stp>
        <stp/>
        <tr r="N976" s="5"/>
      </tp>
      <tp t="s">
        <v>일반</v>
        <stp/>
        <stp>P</stp>
        <stp>0</stp>
        <stp>BND</stp>
        <stp>KR350108GG82</stp>
        <stp>인포맥스 중분류</stp>
        <stp>46311</stp>
        <stp/>
        <tr r="N1170" s="5"/>
      </tp>
      <tp t="s">
        <v>은행채</v>
        <stp/>
        <stp>P</stp>
        <stp>0</stp>
        <stp>BND</stp>
        <stp>KR381002GF85</stp>
        <stp>인포맥스 중분류</stp>
        <stp>46311</stp>
        <stp/>
        <tr r="N3510" s="5"/>
      </tp>
      <tp t="s">
        <v>은행채</v>
        <stp/>
        <stp>P</stp>
        <stp>0</stp>
        <stp>BND</stp>
        <stp>KR381003GF84</stp>
        <stp>인포맥스 중분류</stp>
        <stp>46311</stp>
        <stp/>
        <tr r="N3519" s="5"/>
      </tp>
      <tp t="s">
        <v>은행채</v>
        <stp/>
        <stp>P</stp>
        <stp>0</stp>
        <stp>BND</stp>
        <stp>KR381005GF82</stp>
        <stp>인포맥스 중분류</stp>
        <stp>46311</stp>
        <stp/>
        <tr r="N3544" s="5"/>
      </tp>
      <tp t="s">
        <v>은행채</v>
        <stp/>
        <stp>P</stp>
        <stp>0</stp>
        <stp>BND</stp>
        <stp>KR381006GF81</stp>
        <stp>인포맥스 중분류</stp>
        <stp>46311</stp>
        <stp/>
        <tr r="N3549" s="5"/>
      </tp>
      <tp t="s">
        <v>일반</v>
        <stp/>
        <stp>P</stp>
        <stp>0</stp>
        <stp>BND</stp>
        <stp>KR356001GF88</stp>
        <stp>인포맥스 중분류</stp>
        <stp>46311</stp>
        <stp/>
        <tr r="N2801" s="5"/>
      </tp>
      <tp t="s">
        <v>일반</v>
        <stp/>
        <stp>P</stp>
        <stp>0</stp>
        <stp>BND</stp>
        <stp>KR350101GG89</stp>
        <stp>인포맥스 중분류</stp>
        <stp>46311</stp>
        <stp/>
        <tr r="N926" s="5"/>
      </tp>
      <tp t="s">
        <v>회사채(일반)</v>
        <stp/>
        <stp>P</stp>
        <stp>0</stp>
        <stp>BND</stp>
        <stp>KR6293981E37</stp>
        <stp>인포맥스 중분류</stp>
        <stp>46316</stp>
        <stp/>
        <tr r="CF143" s="1"/>
      </tp>
      <tp t="s">
        <v>회사채(일반)</v>
        <stp/>
        <stp>P</stp>
        <stp>0</stp>
        <stp>BND</stp>
        <stp>KR6064982B42</stp>
        <stp>인포맥스 중분류</stp>
        <stp>46311</stp>
        <stp/>
        <tr r="N5989" s="5"/>
      </tp>
      <tp t="s">
        <v>공모지방채</v>
        <stp/>
        <stp>P</stp>
        <stp>0</stp>
        <stp>BND</stp>
        <stp>KR2001011G97</stp>
        <stp>인포맥스 중분류</stp>
        <stp>46311</stp>
        <stp/>
        <tr r="N168" s="5"/>
      </tp>
      <tp t="s">
        <v>기타금융채</v>
        <stp/>
        <stp>P</stp>
        <stp>0</stp>
        <stp>BND</stp>
        <stp>KR6021963G40</stp>
        <stp>인포맥스 중분류</stp>
        <stp>46311</stp>
        <stp/>
        <tr r="N4612" s="5"/>
      </tp>
      <tp t="s">
        <v>지방공기업</v>
        <stp/>
        <stp>P</stp>
        <stp>0</stp>
        <stp>BND</stp>
        <stp>KR354302GE80</stp>
        <stp>인포맥스 중분류</stp>
        <stp>46311</stp>
        <stp/>
        <tr r="N2450" s="5"/>
      </tp>
      <tp t="s">
        <v>일반</v>
        <stp/>
        <stp>P</stp>
        <stp>0</stp>
        <stp>BND</stp>
        <stp>KR350104GG86</stp>
        <stp>인포맥스 중분류</stp>
        <stp>46311</stp>
        <stp/>
        <tr r="N1050" s="5"/>
      </tp>
      <tp t="s">
        <v>공모지방채</v>
        <stp/>
        <stp>P</stp>
        <stp>0</stp>
        <stp>BND</stp>
        <stp>KR2001021G95</stp>
        <stp>인포맥스 중분류</stp>
        <stp>46311</stp>
        <stp/>
        <tr r="N177" s="5"/>
      </tp>
      <tp t="s">
        <v>기타금융채</v>
        <stp/>
        <stp>P</stp>
        <stp>0</stp>
        <stp>BND</stp>
        <stp>KR6021962G41</stp>
        <stp>인포맥스 중분류</stp>
        <stp>46311</stp>
        <stp/>
        <tr r="N4601" s="5"/>
      </tp>
      <tp t="s">
        <v>회사채(일반)</v>
        <stp/>
        <stp>P</stp>
        <stp>0</stp>
        <stp>BND</stp>
        <stp>KR6005942C43</stp>
        <stp>인포맥스 중분류</stp>
        <stp>46311</stp>
        <stp/>
        <tr r="N4076" s="5"/>
      </tp>
      <tp t="s">
        <v>일반</v>
        <stp/>
        <stp>P</stp>
        <stp>0</stp>
        <stp>BND</stp>
        <stp>KR356108GG89</stp>
        <stp>인포맥스 중분류</stp>
        <stp>46311</stp>
        <stp/>
        <tr r="N3203" s="5"/>
      </tp>
      <tp t="s">
        <v>일반</v>
        <stp/>
        <stp>P</stp>
        <stp>0</stp>
        <stp>BND</stp>
        <stp>KR356109GG88</stp>
        <stp>인포맥스 중분류</stp>
        <stp>46311</stp>
        <stp/>
        <tr r="N3210" s="5"/>
      </tp>
      <tp t="s">
        <v>기타금융채</v>
        <stp/>
        <stp>P</stp>
        <stp>0</stp>
        <stp>BND</stp>
        <stp>KR602196CG42</stp>
        <stp>인포맥스 중분류</stp>
        <stp>46311</stp>
        <stp/>
        <tr r="N4688" s="5"/>
      </tp>
      <tp t="s">
        <v>일반</v>
        <stp/>
        <stp>P</stp>
        <stp>0</stp>
        <stp>BND</stp>
        <stp>KR350105GG85</stp>
        <stp>인포맥스 중분류</stp>
        <stp>46311</stp>
        <stp/>
        <tr r="N1081" s="5"/>
      </tp>
      <tp t="s">
        <v>일반</v>
        <stp/>
        <stp>P</stp>
        <stp>0</stp>
        <stp>BND</stp>
        <stp>KR350113GG93</stp>
        <stp>인포맥스 중분류</stp>
        <stp>46311</stp>
        <stp/>
        <tr r="N1230" s="5"/>
      </tp>
      <tp t="s">
        <v>회사채(일반)</v>
        <stp/>
        <stp>P</stp>
        <stp>0</stp>
        <stp>BND</stp>
        <stp>KR6055552C80</stp>
        <stp>인포맥스 중분류</stp>
        <stp>46311</stp>
        <stp/>
        <tr r="N5666" s="5"/>
      </tp>
      <tp t="s">
        <v>일반</v>
        <stp/>
        <stp>P</stp>
        <stp>0</stp>
        <stp>BND</stp>
        <stp>KR356101GG86</stp>
        <stp>인포맥스 중분류</stp>
        <stp>46311</stp>
        <stp/>
        <tr r="N2981" s="5"/>
      </tp>
      <tp t="s">
        <v>일반</v>
        <stp/>
        <stp>P</stp>
        <stp>0</stp>
        <stp>BND</stp>
        <stp>KR356102GG85</stp>
        <stp>인포맥스 중분류</stp>
        <stp>46311</stp>
        <stp/>
        <tr r="N3057" s="5"/>
      </tp>
      <tp t="s">
        <v>일반</v>
        <stp/>
        <stp>P</stp>
        <stp>0</stp>
        <stp>BND</stp>
        <stp>KR356103GG84</stp>
        <stp>인포맥스 중분류</stp>
        <stp>46311</stp>
        <stp/>
        <tr r="N3104" s="5"/>
      </tp>
      <tp t="s">
        <v>일반</v>
        <stp/>
        <stp>P</stp>
        <stp>0</stp>
        <stp>BND</stp>
        <stp>KR356104GG83</stp>
        <stp>인포맥스 중분류</stp>
        <stp>46311</stp>
        <stp/>
        <tr r="N3145" s="5"/>
      </tp>
      <tp t="s">
        <v>일반</v>
        <stp/>
        <stp>P</stp>
        <stp>0</stp>
        <stp>BND</stp>
        <stp>KR356105GG82</stp>
        <stp>인포맥스 중분류</stp>
        <stp>46311</stp>
        <stp/>
        <tr r="N3170" s="5"/>
      </tp>
      <tp t="s">
        <v>일반</v>
        <stp/>
        <stp>P</stp>
        <stp>0</stp>
        <stp>BND</stp>
        <stp>KR356106GG81</stp>
        <stp>인포맥스 중분류</stp>
        <stp>46311</stp>
        <stp/>
        <tr r="N3185" s="5"/>
      </tp>
      <tp t="s">
        <v>일반</v>
        <stp/>
        <stp>P</stp>
        <stp>0</stp>
        <stp>BND</stp>
        <stp>KR356107GG80</stp>
        <stp>인포맥스 중분류</stp>
        <stp>46311</stp>
        <stp/>
        <tr r="N3195" s="5"/>
      </tp>
      <tp t="s">
        <v>기타금융채</v>
        <stp/>
        <stp>P</stp>
        <stp>0</stp>
        <stp>BND</stp>
        <stp>KR602196AG44</stp>
        <stp>인포맥스 중분류</stp>
        <stp>46311</stp>
        <stp/>
        <tr r="N4677" s="5"/>
      </tp>
      <tp t="s">
        <v>회사채(일반)</v>
        <stp/>
        <stp>P</stp>
        <stp>0</stp>
        <stp>BND</stp>
        <stp>KR6003452E97</stp>
        <stp>인포맥스 중분류</stp>
        <stp>46311</stp>
        <stp/>
        <tr r="N3823" s="5"/>
      </tp>
      <tp t="s">
        <v>일반</v>
        <stp/>
        <stp>P</stp>
        <stp>0</stp>
        <stp>BND</stp>
        <stp>KR352302GE84</stp>
        <stp>인포맥스 중분류</stp>
        <stp>46311</stp>
        <stp/>
        <tr r="N2050" s="5"/>
      </tp>
      <tp t="s">
        <v>일반</v>
        <stp/>
        <stp>P</stp>
        <stp>0</stp>
        <stp>BND</stp>
        <stp>KR350110GG96</stp>
        <stp>인포맥스 중분류</stp>
        <stp>46311</stp>
        <stp/>
        <tr r="N1203" s="5"/>
      </tp>
      <tp t="s">
        <v>일반</v>
        <stp/>
        <stp>P</stp>
        <stp>0</stp>
        <stp>BND</stp>
        <stp>KR350112GG94</stp>
        <stp>인포맥스 중분류</stp>
        <stp>46311</stp>
        <stp/>
        <tr r="N1224" s="5"/>
      </tp>
      <tp t="s">
        <v>일반</v>
        <stp/>
        <stp>P</stp>
        <stp>0</stp>
        <stp>BND</stp>
        <stp>KR350114GG92</stp>
        <stp>인포맥스 중분류</stp>
        <stp>46311</stp>
        <stp/>
        <tr r="N1236" s="5"/>
      </tp>
      <tp t="s">
        <v>기타금융채</v>
        <stp/>
        <stp>P</stp>
        <stp>0</stp>
        <stp>BND</stp>
        <stp>KR6021968G45</stp>
        <stp>인포맥스 중분류</stp>
        <stp>46311</stp>
        <stp/>
        <tr r="N4664" s="5"/>
      </tp>
      <tp t="s">
        <v>일반</v>
        <stp/>
        <stp>P</stp>
        <stp>0</stp>
        <stp>BND</stp>
        <stp>KR356002GF87</stp>
        <stp>인포맥스 중분류</stp>
        <stp>46311</stp>
        <stp/>
        <tr r="N2843" s="5"/>
      </tp>
      <tp t="s">
        <v>일반</v>
        <stp/>
        <stp>P</stp>
        <stp>0</stp>
        <stp>BND</stp>
        <stp>KR356003GF86</stp>
        <stp>인포맥스 중분류</stp>
        <stp>46311</stp>
        <stp/>
        <tr r="N2874" s="5"/>
      </tp>
      <tp t="s">
        <v>회사채(일반)</v>
        <stp/>
        <stp>P</stp>
        <stp>0</stp>
        <stp>BND</stp>
        <stp>KR6000881F28</stp>
        <stp>인포맥스 중분류</stp>
        <stp>46316</stp>
        <stp/>
        <tr r="CT62" s="1"/>
      </tp>
      <tp t="s">
        <v>기타금융채</v>
        <stp/>
        <stp>P</stp>
        <stp>0</stp>
        <stp>BND</stp>
        <stp>KR6021967G46</stp>
        <stp>인포맥스 중분류</stp>
        <stp>46311</stp>
        <stp/>
        <tr r="N4659" s="5"/>
      </tp>
      <tp t="s">
        <v>일반</v>
        <stp/>
        <stp>P</stp>
        <stp>0</stp>
        <stp>BND</stp>
        <stp>KR352501GC85</stp>
        <stp>인포맥스 중분류</stp>
        <stp>46311</stp>
        <stp/>
        <tr r="N2066" s="5"/>
      </tp>
      <tp t="s">
        <v>일반</v>
        <stp/>
        <stp>P</stp>
        <stp>0</stp>
        <stp>BND</stp>
        <stp>KR352701GA85</stp>
        <stp>인포맥스 중분류</stp>
        <stp>46311</stp>
        <stp/>
        <tr r="N2189" s="5"/>
      </tp>
      <tp t="s">
        <v>일반</v>
        <stp/>
        <stp>P</stp>
        <stp>0</stp>
        <stp>BND</stp>
        <stp>KR350103GG87</stp>
        <stp>인포맥스 중분류</stp>
        <stp>46311</stp>
        <stp/>
        <tr r="N1011" s="5"/>
      </tp>
      <tp t="s">
        <v>일반</v>
        <stp/>
        <stp>P</stp>
        <stp>0</stp>
        <stp>BND</stp>
        <stp>KR350107GG83</stp>
        <stp>인포맥스 중분류</stp>
        <stp>46311</stp>
        <stp/>
        <tr r="N1139" s="5"/>
      </tp>
      <tp t="s">
        <v>일반</v>
        <stp/>
        <stp>P</stp>
        <stp>0</stp>
        <stp>BND</stp>
        <stp>KR350111GG95</stp>
        <stp>인포맥스 중분류</stp>
        <stp>46311</stp>
        <stp/>
        <tr r="N1212" s="5"/>
      </tp>
      <tp t="s">
        <v>일반</v>
        <stp/>
        <stp>P</stp>
        <stp>0</stp>
        <stp>BND</stp>
        <stp>KR350115GG91</stp>
        <stp>인포맥스 중분류</stp>
        <stp>46311</stp>
        <stp/>
        <tr r="N1242" s="5"/>
      </tp>
      <tp t="s">
        <v>기타금융채</v>
        <stp/>
        <stp>P</stp>
        <stp>0</stp>
        <stp>BND</stp>
        <stp>KR6021961G59</stp>
        <stp>인포맥스 중분류</stp>
        <stp>46311</stp>
        <stp/>
        <tr r="N4595" s="5"/>
      </tp>
      <tp t="s">
        <v>일반</v>
        <stp/>
        <stp>P</stp>
        <stp>0</stp>
        <stp>BND</stp>
        <stp>KR350108GG90</stp>
        <stp>인포맥스 중분류</stp>
        <stp>46311</stp>
        <stp/>
        <tr r="N1171" s="5"/>
      </tp>
      <tp t="s">
        <v>지방공기업</v>
        <stp/>
        <stp>P</stp>
        <stp>0</stp>
        <stp>BND</stp>
        <stp>KR350201GD99</stp>
        <stp>인포맥스 중분류</stp>
        <stp>46311</stp>
        <stp/>
        <tr r="N1261" s="5"/>
      </tp>
      <tp t="s">
        <v>은행채</v>
        <stp/>
        <stp>P</stp>
        <stp>0</stp>
        <stp>BND</stp>
        <stp>KR381001GF94</stp>
        <stp>인포맥스 중분류</stp>
        <stp>46311</stp>
        <stp/>
        <tr r="N3496" s="5"/>
      </tp>
      <tp t="s">
        <v>공사공단채 기타</v>
        <stp/>
        <stp>P</stp>
        <stp>0</stp>
        <stp>BND</stp>
        <stp>KR381101GG92</stp>
        <stp>인포맥스 중분류</stp>
        <stp>46311</stp>
        <stp/>
        <tr r="N3582" s="5"/>
      </tp>
      <tp t="s">
        <v>공모지방채</v>
        <stp/>
        <stp>P</stp>
        <stp>0</stp>
        <stp>BND</stp>
        <stp>KR2001011G89</stp>
        <stp>인포맥스 중분류</stp>
        <stp>46311</stp>
        <stp/>
        <tr r="N167" s="5"/>
      </tp>
      <tp t="s">
        <v>은행채</v>
        <stp/>
        <stp>P</stp>
        <stp>0</stp>
        <stp>BND</stp>
        <stp>KR381003GF92</stp>
        <stp>인포맥스 중분류</stp>
        <stp>46311</stp>
        <stp/>
        <tr r="N3520" s="5"/>
      </tp>
      <tp t="s">
        <v>공모지방채</v>
        <stp/>
        <stp>P</stp>
        <stp>0</stp>
        <stp>BND</stp>
        <stp>KR2004011B88</stp>
        <stp>인포맥스 중분류</stp>
        <stp>46311</stp>
        <stp/>
        <tr r="N239" s="5"/>
      </tp>
      <tp t="s">
        <v>회사채(일반)</v>
        <stp/>
        <stp>P</stp>
        <stp>0</stp>
        <stp>BND</stp>
        <stp>KR6145991C21</stp>
        <stp>인포맥스 중분류</stp>
        <stp>46316</stp>
        <stp/>
        <tr r="CF164" s="1"/>
        <tr r="CT139" s="1"/>
      </tp>
      <tp t="s">
        <v>일반</v>
        <stp/>
        <stp>P</stp>
        <stp>0</stp>
        <stp>BND</stp>
        <stp>KR352501GC93</stp>
        <stp>인포맥스 중분류</stp>
        <stp>46311</stp>
        <stp/>
        <tr r="N2067" s="5"/>
      </tp>
      <tp t="s">
        <v>일반</v>
        <stp/>
        <stp>P</stp>
        <stp>0</stp>
        <stp>BND</stp>
        <stp>KR356102GG93</stp>
        <stp>인포맥스 중분류</stp>
        <stp>46311</stp>
        <stp/>
        <tr r="N3058" s="5"/>
      </tp>
      <tp t="s">
        <v>일반</v>
        <stp/>
        <stp>P</stp>
        <stp>0</stp>
        <stp>BND</stp>
        <stp>KR356103GG92</stp>
        <stp>인포맥스 중분류</stp>
        <stp>46311</stp>
        <stp/>
        <tr r="N3105" s="5"/>
      </tp>
      <tp t="s">
        <v>은행채</v>
        <stp/>
        <stp>P</stp>
        <stp>0</stp>
        <stp>BND</stp>
        <stp>KR310214GD80</stp>
        <stp>인포맥스 중분류</stp>
        <stp>46311</stp>
        <stp/>
        <tr r="N588" s="5"/>
      </tp>
      <tp t="s">
        <v>일반</v>
        <stp/>
        <stp>P</stp>
        <stp>0</stp>
        <stp>BND</stp>
        <stp>KR350109GG99</stp>
        <stp>인포맥스 중분류</stp>
        <stp>46311</stp>
        <stp/>
        <tr r="N1191" s="5"/>
      </tp>
      <tp t="s">
        <v>공모지방채</v>
        <stp/>
        <stp>P</stp>
        <stp>0</stp>
        <stp>BND</stp>
        <stp>KR2001021G87</stp>
        <stp>인포맥스 중분류</stp>
        <stp>46311</stp>
        <stp/>
        <tr r="N176" s="5"/>
      </tp>
      <tp t="s">
        <v>기타금융채</v>
        <stp/>
        <stp>P</stp>
        <stp>0</stp>
        <stp>BND</stp>
        <stp>KR6021967G53</stp>
        <stp>인포맥스 중분류</stp>
        <stp>46311</stp>
        <stp/>
        <tr r="N4660" s="5"/>
      </tp>
      <tp t="s">
        <v>일반</v>
        <stp/>
        <stp>P</stp>
        <stp>0</stp>
        <stp>BND</stp>
        <stp>KR356001GF96</stp>
        <stp>인포맥스 중분류</stp>
        <stp>46311</stp>
        <stp/>
        <tr r="N2802" s="5"/>
      </tp>
      <tp t="s">
        <v>일반</v>
        <stp/>
        <stp>P</stp>
        <stp>0</stp>
        <stp>BND</stp>
        <stp>KR356002GF95</stp>
        <stp>인포맥스 중분류</stp>
        <stp>46311</stp>
        <stp/>
        <tr r="N2844" s="5"/>
      </tp>
      <tp t="s">
        <v>일반</v>
        <stp/>
        <stp>P</stp>
        <stp>0</stp>
        <stp>BND</stp>
        <stp>KR356101DG97</stp>
        <stp>인포맥스 중분류</stp>
        <stp>46311</stp>
        <stp/>
        <tr r="N2914" s="5"/>
      </tp>
      <tp t="s">
        <v>일반</v>
        <stp/>
        <stp>P</stp>
        <stp>0</stp>
        <stp>BND</stp>
        <stp>KR356103DG95</stp>
        <stp>인포맥스 중분류</stp>
        <stp>46311</stp>
        <stp/>
        <tr r="N3065" s="5"/>
      </tp>
      <tp t="s">
        <v>통안증권</v>
        <stp/>
        <stp>P</stp>
        <stp>0</stp>
        <stp>BND</stp>
        <stp>KR310102GG90</stp>
        <stp>인포맥스 중분류</stp>
        <stp>46311</stp>
        <stp/>
        <tr r="N346" s="5"/>
      </tp>
      <tp t="s">
        <v>일반</v>
        <stp/>
        <stp>P</stp>
        <stp>0</stp>
        <stp>BND</stp>
        <stp>KR350101GG97</stp>
        <stp>인포맥스 중분류</stp>
        <stp>46311</stp>
        <stp/>
        <tr r="N927" s="5"/>
      </tp>
      <tp t="s">
        <v>일반</v>
        <stp/>
        <stp>P</stp>
        <stp>0</stp>
        <stp>BND</stp>
        <stp>KR350103GG95</stp>
        <stp>인포맥스 중분류</stp>
        <stp>46311</stp>
        <stp/>
        <tr r="N1012" s="5"/>
      </tp>
      <tp t="s">
        <v>일반</v>
        <stp/>
        <stp>P</stp>
        <stp>0</stp>
        <stp>BND</stp>
        <stp>KR350105GG93</stp>
        <stp>인포맥스 중분류</stp>
        <stp>46311</stp>
        <stp/>
        <tr r="N1082" s="5"/>
      </tp>
      <tp t="s">
        <v>일반</v>
        <stp/>
        <stp>P</stp>
        <stp>0</stp>
        <stp>BND</stp>
        <stp>KR350107GG91</stp>
        <stp>인포맥스 중분류</stp>
        <stp>46311</stp>
        <stp/>
        <tr r="N1140" s="5"/>
      </tp>
      <tp t="s">
        <v>일반</v>
        <stp/>
        <stp>P</stp>
        <stp>0</stp>
        <stp>BND</stp>
        <stp>KR350701GA97</stp>
        <stp>인포맥스 중분류</stp>
        <stp>46311</stp>
        <stp/>
        <tr r="N1317" s="5"/>
      </tp>
      <tp t="s">
        <v>일반</v>
        <stp/>
        <stp>P</stp>
        <stp>0</stp>
        <stp>BND</stp>
        <stp>KR356101GG94</stp>
        <stp>인포맥스 중분류</stp>
        <stp>46311</stp>
        <stp/>
        <tr r="N2982" s="5"/>
      </tp>
      <tp t="s">
        <v>일반</v>
        <stp/>
        <stp>P</stp>
        <stp>0</stp>
        <stp>BND</stp>
        <stp>KR356104GG91</stp>
        <stp>인포맥스 중분류</stp>
        <stp>46311</stp>
        <stp/>
        <tr r="N3146" s="5"/>
      </tp>
      <tp t="s">
        <v>지방공기업</v>
        <stp/>
        <stp>P</stp>
        <stp>0</stp>
        <stp>BND</stp>
        <stp>KR357001GF94</stp>
        <stp>인포맥스 중분류</stp>
        <stp>46311</stp>
        <stp/>
        <tr r="N3279" s="5"/>
      </tp>
      <tp t="s">
        <v>통안증권</v>
        <stp/>
        <stp>P</stp>
        <stp>0</stp>
        <stp>BND</stp>
        <stp>KR310101GG91</stp>
        <stp>인포맥스 중분류</stp>
        <stp>46311</stp>
        <stp/>
        <tr r="N338" s="5"/>
      </tp>
      <tp t="s">
        <v>일반</v>
        <stp/>
        <stp>P</stp>
        <stp>0</stp>
        <stp>BND</stp>
        <stp>KR350102GG96</stp>
        <stp>인포맥스 중분류</stp>
        <stp>46311</stp>
        <stp/>
        <tr r="N977" s="5"/>
      </tp>
      <tp t="s">
        <v>일반</v>
        <stp/>
        <stp>P</stp>
        <stp>0</stp>
        <stp>BND</stp>
        <stp>KR350106GG92</stp>
        <stp>인포맥스 중분류</stp>
        <stp>46311</stp>
        <stp/>
        <tr r="N1123" s="5"/>
      </tp>
      <tp t="s">
        <v>기타금융채</v>
        <stp/>
        <stp>P</stp>
        <stp>0</stp>
        <stp>BND</stp>
        <stp>KR6021963G57</stp>
        <stp>인포맥스 중분류</stp>
        <stp>46311</stp>
        <stp/>
        <tr r="N4613" s="5"/>
      </tp>
      <tp t="s">
        <v>회사채(일반)</v>
        <stp/>
        <stp>P</stp>
        <stp>0</stp>
        <stp>BND</stp>
        <stp>KR6425832C46</stp>
        <stp>인포맥스 중분류</stp>
        <stp>46311</stp>
        <stp/>
        <tr r="N7221" s="5"/>
      </tp>
      <tp t="s">
        <v>기타금융채</v>
        <stp/>
        <stp>P</stp>
        <stp>0</stp>
        <stp>BND</stp>
        <stp>KR6033664E98</stp>
        <stp>인포맥스 중분류</stp>
        <stp>46311</stp>
        <stp/>
        <tr r="N5447" s="5"/>
      </tp>
      <tp t="s">
        <v>기타금융채</v>
        <stp/>
        <stp>P</stp>
        <stp>0</stp>
        <stp>BND</stp>
        <stp>KR6023783E87</stp>
        <stp>인포맥스 중분류</stp>
        <stp>46311</stp>
        <stp/>
        <tr r="N4745" s="5"/>
      </tp>
      <tp t="s">
        <v>기타금융채</v>
        <stp/>
        <stp>P</stp>
        <stp>0</stp>
        <stp>BND</stp>
        <stp>KR6023786E84</stp>
        <stp>인포맥스 중분류</stp>
        <stp>46311</stp>
        <stp/>
        <tr r="N4784" s="5"/>
      </tp>
      <tp t="s">
        <v>국민주택채권</v>
        <stp/>
        <stp>P</stp>
        <stp>0</stp>
        <stp>BND</stp>
        <stp>KR101501DC89</stp>
        <stp>인포맥스 중분류</stp>
        <stp>46311</stp>
        <stp/>
        <tr r="N9" s="5"/>
      </tp>
      <tp t="s">
        <v>카드</v>
        <stp/>
        <stp>P</stp>
        <stp>0</stp>
        <stp>BND</stp>
        <stp>KR6030622F94</stp>
        <stp>인포맥스 중분류</stp>
        <stp>46311</stp>
        <stp/>
        <tr r="N5110" s="5"/>
      </tp>
      <tp t="s">
        <v>회사채(일반)</v>
        <stp/>
        <stp>P</stp>
        <stp>0</stp>
        <stp>BND</stp>
        <stp>KR6010951F63</stp>
        <stp>인포맥스 중분류</stp>
        <stp>46311</stp>
        <stp/>
        <tr r="N4266" s="5"/>
      </tp>
      <tp t="s">
        <v>회사채(일반)</v>
        <stp/>
        <stp>P</stp>
        <stp>0</stp>
        <stp>BND</stp>
        <stp>KR6010952F62</stp>
        <stp>인포맥스 중분류</stp>
        <stp>46311</stp>
        <stp/>
        <tr r="N4273" s="5"/>
      </tp>
      <tp t="s">
        <v>은행채</v>
        <stp/>
        <stp>P</stp>
        <stp>0</stp>
        <stp>BND</stp>
        <stp>KR6000111F95</stp>
        <stp>인포맥스 중분류</stp>
        <stp>46316</stp>
        <stp/>
        <tr r="DV38" s="1"/>
      </tp>
      <tp t="s">
        <v>회사채(일반)</v>
        <stp/>
        <stp>P</stp>
        <stp>0</stp>
        <stp>BND</stp>
        <stp>KR6010953F61</stp>
        <stp>인포맥스 중분류</stp>
        <stp>46311</stp>
        <stp/>
        <tr r="N4284" s="5"/>
      </tp>
      <tp t="s">
        <v>기타금융채</v>
        <stp/>
        <stp>P</stp>
        <stp>0</stp>
        <stp>BND</stp>
        <stp>KR6021965G63</stp>
        <stp>인포맥스 중분류</stp>
        <stp>46311</stp>
        <stp/>
        <tr r="N4641" s="5"/>
      </tp>
      <tp t="s">
        <v>카드</v>
        <stp/>
        <stp>P</stp>
        <stp>0</stp>
        <stp>BND</stp>
        <stp>KR6030626F90</stp>
        <stp>인포맥스 중분류</stp>
        <stp>46311</stp>
        <stp/>
        <tr r="N5147" s="5"/>
      </tp>
      <tp t="s">
        <v>기타금융채</v>
        <stp/>
        <stp>P</stp>
        <stp>0</stp>
        <stp>BND</stp>
        <stp>KR6021964G64</stp>
        <stp>인포맥스 중분류</stp>
        <stp>46311</stp>
        <stp/>
        <tr r="N4628" s="5"/>
      </tp>
      <tp t="s">
        <v>기타금융채</v>
        <stp/>
        <stp>P</stp>
        <stp>0</stp>
        <stp>BND</stp>
        <stp>KR6033668E94</stp>
        <stp>인포맥스 중분류</stp>
        <stp>46311</stp>
        <stp/>
        <tr r="N5477" s="5"/>
      </tp>
      <tp t="s">
        <v>기타금융채</v>
        <stp/>
        <stp>P</stp>
        <stp>0</stp>
        <stp>BND</stp>
        <stp>KR6033666E96</stp>
        <stp>인포맥스 중분류</stp>
        <stp>46311</stp>
        <stp/>
        <tr r="N5465" s="5"/>
      </tp>
      <tp t="s">
        <v>카드</v>
        <stp/>
        <stp>P</stp>
        <stp>0</stp>
        <stp>BND</stp>
        <stp>KR603062AF93</stp>
        <stp>인포맥스 중분류</stp>
        <stp>46311</stp>
        <stp/>
        <tr r="N5171" s="5"/>
      </tp>
      <tp t="s">
        <v>기타금융채</v>
        <stp/>
        <stp>P</stp>
        <stp>0</stp>
        <stp>BND</stp>
        <stp>KR6033665E89</stp>
        <stp>인포맥스 중분류</stp>
        <stp>46311</stp>
        <stp/>
        <tr r="N5458" s="5"/>
      </tp>
      <tp t="s">
        <v>기타금융채</v>
        <stp/>
        <stp>P</stp>
        <stp>0</stp>
        <stp>BND</stp>
        <stp>KR6023784E94</stp>
        <stp>인포맥스 중분류</stp>
        <stp>46311</stp>
        <stp/>
        <tr r="N4761" s="5"/>
      </tp>
      <tp t="s">
        <v>회사채(일반)</v>
        <stp/>
        <stp>P</stp>
        <stp>0</stp>
        <stp>BND</stp>
        <stp>KR6064982B75</stp>
        <stp>인포맥스 중분류</stp>
        <stp>46311</stp>
        <stp/>
        <tr r="N5990" s="5"/>
      </tp>
      <tp t="s">
        <v>국고채권</v>
        <stp/>
        <stp>P</stp>
        <stp>0</stp>
        <stp>BND</stp>
        <stp>KR103502GC99</stp>
        <stp>인포맥스 중분류</stp>
        <stp>46311</stp>
        <stp/>
        <tr r="N113" s="5"/>
      </tp>
      <tp t="s">
        <v>국민주택채권</v>
        <stp/>
        <stp>P</stp>
        <stp>0</stp>
        <stp>BND</stp>
        <stp>KR101501DC97</stp>
        <stp>인포맥스 중분류</stp>
        <stp>46311</stp>
        <stp/>
        <tr r="N10" s="5"/>
      </tp>
      <tp t="s">
        <v>기타금융채</v>
        <stp/>
        <stp>P</stp>
        <stp>0</stp>
        <stp>BND</stp>
        <stp>KR6033664E80</stp>
        <stp>인포맥스 중분류</stp>
        <stp>46311</stp>
        <stp/>
        <tr r="N5446" s="5"/>
      </tp>
      <tp t="s">
        <v>카드</v>
        <stp/>
        <stp>P</stp>
        <stp>0</stp>
        <stp>BND</stp>
        <stp>KR6030623F85</stp>
        <stp>인포맥스 중분류</stp>
        <stp>46311</stp>
        <stp/>
        <tr r="N5119" s="5"/>
      </tp>
      <tp t="s">
        <v>회사채(일반)</v>
        <stp/>
        <stp>P</stp>
        <stp>0</stp>
        <stp>BND</stp>
        <stp>KR6000723F95</stp>
        <stp>인포맥스 중분류</stp>
        <stp>46311</stp>
        <stp/>
        <tr r="N3783" s="5"/>
      </tp>
      <tp t="s">
        <v>기타금융채</v>
        <stp/>
        <stp>P</stp>
        <stp>0</stp>
        <stp>BND</stp>
        <stp>KR6021965G71</stp>
        <stp>인포맥스 중분류</stp>
        <stp>46311</stp>
        <stp/>
        <tr r="N4642" s="5"/>
      </tp>
      <tp t="s">
        <v>기타금융채</v>
        <stp/>
        <stp>P</stp>
        <stp>0</stp>
        <stp>BND</stp>
        <stp>KR6033662E82</stp>
        <stp>인포맥스 중분류</stp>
        <stp>46311</stp>
        <stp/>
        <tr r="N5426" s="5"/>
      </tp>
      <tp t="s">
        <v>회사채(일반)</v>
        <stp/>
        <stp>P</stp>
        <stp>0</stp>
        <stp>BND</stp>
        <stp>KR6000722F96</stp>
        <stp>인포맥스 중분류</stp>
        <stp>46311</stp>
        <stp/>
        <tr r="N3777" s="5"/>
      </tp>
      <tp t="s">
        <v>기타금융채</v>
        <stp/>
        <stp>P</stp>
        <stp>0</stp>
        <stp>BND</stp>
        <stp>KR6021964G72</stp>
        <stp>인포맥스 중분류</stp>
        <stp>46311</stp>
        <stp/>
        <tr r="N4629" s="5"/>
      </tp>
      <tp t="s">
        <v>회사채(일반)</v>
        <stp/>
        <stp>P</stp>
        <stp>0</stp>
        <stp>BND</stp>
        <stp>KR6000721F97</stp>
        <stp>인포맥스 중분류</stp>
        <stp>46311</stp>
        <stp/>
        <tr r="N3774" s="5"/>
      </tp>
      <tp t="s">
        <v>기타금융채</v>
        <stp/>
        <stp>P</stp>
        <stp>0</stp>
        <stp>BND</stp>
        <stp>KR6021963G73</stp>
        <stp>인포맥스 중분류</stp>
        <stp>46311</stp>
        <stp/>
        <tr r="N4614" s="5"/>
      </tp>
      <tp t="s">
        <v>회사채(일반)</v>
        <stp/>
        <stp>P</stp>
        <stp>0</stp>
        <stp>BND</stp>
        <stp>KR6034733B96</stp>
        <stp>인포맥스 중분류</stp>
        <stp>46311</stp>
        <stp/>
        <tr r="N5527" s="5"/>
      </tp>
      <tp t="s">
        <v>회사채(일반)</v>
        <stp/>
        <stp>P</stp>
        <stp>0</stp>
        <stp>BND</stp>
        <stp>KR6005942C76</stp>
        <stp>인포맥스 중분류</stp>
        <stp>46311</stp>
        <stp/>
        <tr r="N4077" s="5"/>
      </tp>
      <tp t="s">
        <v>국고채권</v>
        <stp/>
        <stp>P</stp>
        <stp>0</stp>
        <stp>BND</stp>
        <stp>KR103504GC97</stp>
        <stp>인포맥스 중분류</stp>
        <stp>46311</stp>
        <stp/>
        <tr r="N144" s="5"/>
      </tp>
      <tp t="s">
        <v>국고채권</v>
        <stp/>
        <stp>P</stp>
        <stp>0</stp>
        <stp>BND</stp>
        <stp>KR103505GC96</stp>
        <stp>인포맥스 중분류</stp>
        <stp>46311</stp>
        <stp/>
        <tr r="N149" s="5"/>
      </tp>
      <tp t="s">
        <v>카드</v>
        <stp/>
        <stp>P</stp>
        <stp>0</stp>
        <stp>BND</stp>
        <stp>KR6140174F85</stp>
        <stp>인포맥스 중분류</stp>
        <stp>46316</stp>
        <stp/>
        <tr r="N179" s="1"/>
      </tp>
      <tp t="s">
        <v>기타금융채</v>
        <stp/>
        <stp>P</stp>
        <stp>0</stp>
        <stp>BND</stp>
        <stp>KR6021961G75</stp>
        <stp>인포맥스 중분류</stp>
        <stp>46311</stp>
        <stp/>
        <tr r="N4596" s="5"/>
      </tp>
      <tp t="s">
        <v>카드</v>
        <stp/>
        <stp>P</stp>
        <stp>0</stp>
        <stp>BND</stp>
        <stp>KR6140173F86</stp>
        <stp>인포맥스 중분류</stp>
        <stp>46316</stp>
        <stp/>
        <tr r="N174" s="1"/>
      </tp>
      <tp t="s">
        <v>국고채권</v>
        <stp/>
        <stp>P</stp>
        <stp>0</stp>
        <stp>BND</stp>
        <stp>KR103501GC90</stp>
        <stp>인포맥스 중분류</stp>
        <stp>46311</stp>
        <stp/>
        <tr r="N69" s="5"/>
      </tp>
      <tp t="s">
        <v>회사채(일반)</v>
        <stp/>
        <stp>P</stp>
        <stp>0</stp>
        <stp>BND</stp>
        <stp>KR6047802A61</stp>
        <stp>인포맥스 중분류</stp>
        <stp>46311</stp>
        <stp/>
        <tr r="N5602" s="5"/>
      </tp>
      <tp t="s">
        <v>카드</v>
        <stp/>
        <stp>P</stp>
        <stp>0</stp>
        <stp>BND</stp>
        <stp>KR6140172F87</stp>
        <stp>인포맥스 중분류</stp>
        <stp>46316</stp>
        <stp/>
        <tr r="N173" s="1"/>
      </tp>
      <tp t="s">
        <v>카드</v>
        <stp/>
        <stp>P</stp>
        <stp>0</stp>
        <stp>BND</stp>
        <stp>KR6140171F88</stp>
        <stp>인포맥스 중분류</stp>
        <stp>46311</stp>
        <stp/>
        <tr r="N6669" s="5"/>
      </tp>
      <tp t="s">
        <v>기타금융채</v>
        <stp/>
        <stp>P</stp>
        <stp>0</stp>
        <stp>BND</stp>
        <stp>KR6023784E94</stp>
        <stp>인포맥스 중분류</stp>
        <stp>46316</stp>
        <stp/>
        <tr r="N325" s="1"/>
      </tp>
      <tp t="s">
        <v>회사채(일반)</v>
        <stp/>
        <stp>P</stp>
        <stp>0</stp>
        <stp>BND</stp>
        <stp>KR6064982B75</stp>
        <stp>인포맥스 중분류</stp>
        <stp>46316</stp>
        <stp/>
        <tr r="DV268" s="1"/>
      </tp>
      <tp t="s">
        <v>국고채권</v>
        <stp/>
        <stp>P</stp>
        <stp>0</stp>
        <stp>BND</stp>
        <stp>KR103502GC99</stp>
        <stp>인포맥스 중분류</stp>
        <stp>46316</stp>
        <stp/>
        <tr r="N24" s="1"/>
        <tr r="AP11" s="1"/>
        <tr r="DV299" s="1"/>
        <tr r="CF87" s="1"/>
        <tr r="AB22" s="1"/>
      </tp>
      <tp t="s">
        <v>은행채</v>
        <stp/>
        <stp>P</stp>
        <stp>0</stp>
        <stp>BND</stp>
        <stp>KR6000019F98</stp>
        <stp>인포맥스 중분류</stp>
        <stp>46311</stp>
        <stp/>
        <tr r="N3668" s="5"/>
      </tp>
      <tp t="s">
        <v>은행채</v>
        <stp/>
        <stp>P</stp>
        <stp>0</stp>
        <stp>BND</stp>
        <stp>KR6000111F87</stp>
        <stp>인포맥스 중분류</stp>
        <stp>46311</stp>
        <stp/>
        <tr r="N3745" s="5"/>
      </tp>
      <tp t="s">
        <v>은행채</v>
        <stp/>
        <stp>P</stp>
        <stp>0</stp>
        <stp>BND</stp>
        <stp>KR6060007F96</stp>
        <stp>인포맥스 중분류</stp>
        <stp>46311</stp>
        <stp/>
        <tr r="N5763" s="5"/>
      </tp>
      <tp t="s">
        <v>은행채</v>
        <stp/>
        <stp>P</stp>
        <stp>0</stp>
        <stp>BND</stp>
        <stp>KR6000011F96</stp>
        <stp>인포맥스 중분류</stp>
        <stp>46311</stp>
        <stp/>
        <tr r="N3618" s="5"/>
      </tp>
      <tp t="s">
        <v>은행채</v>
        <stp/>
        <stp>P</stp>
        <stp>0</stp>
        <stp>BND</stp>
        <stp>KR6060006F97</stp>
        <stp>인포맥스 중분류</stp>
        <stp>46311</stp>
        <stp/>
        <tr r="N5761" s="5"/>
      </tp>
      <tp t="s">
        <v>은행채</v>
        <stp/>
        <stp>P</stp>
        <stp>0</stp>
        <stp>BND</stp>
        <stp>KR6000013F94</stp>
        <stp>인포맥스 중분류</stp>
        <stp>46311</stp>
        <stp/>
        <tr r="N3633" s="5"/>
      </tp>
      <tp t="s">
        <v>카드</v>
        <stp/>
        <stp>P</stp>
        <stp>0</stp>
        <stp>BND</stp>
        <stp>KR6140175F84</stp>
        <stp>인포맥스 중분류</stp>
        <stp>46311</stp>
        <stp/>
        <tr r="N6728" s="5"/>
      </tp>
      <tp t="s">
        <v>은행채</v>
        <stp/>
        <stp>P</stp>
        <stp>0</stp>
        <stp>BND</stp>
        <stp>KR6000032F91</stp>
        <stp>인포맥스 중분류</stp>
        <stp>46311</stp>
        <stp/>
        <tr r="N3697" s="5"/>
      </tp>
      <tp t="s">
        <v>은행채</v>
        <stp/>
        <stp>P</stp>
        <stp>0</stp>
        <stp>BND</stp>
        <stp>KR6000014F93</stp>
        <stp>인포맥스 중분류</stp>
        <stp>46311</stp>
        <stp/>
        <tr r="N3639" s="5"/>
      </tp>
      <tp t="s">
        <v>국고채권</v>
        <stp/>
        <stp>P</stp>
        <stp>0</stp>
        <stp>BND</stp>
        <stp>KR103504GC97</stp>
        <stp>인포맥스 중분류</stp>
        <stp>46316</stp>
        <stp/>
        <tr r="AP22" s="1"/>
        <tr r="DV19" s="1"/>
        <tr r="CF176" s="1"/>
        <tr r="N366" s="1"/>
        <tr r="AB37" s="1"/>
      </tp>
      <tp t="s">
        <v>국고채권</v>
        <stp/>
        <stp>P</stp>
        <stp>0</stp>
        <stp>BND</stp>
        <stp>KR103505GC96</stp>
        <stp>인포맥스 중분류</stp>
        <stp>46316</stp>
        <stp/>
        <tr r="N46" s="1"/>
      </tp>
      <tp t="s">
        <v>은행채</v>
        <stp/>
        <stp>P</stp>
        <stp>0</stp>
        <stp>BND</stp>
        <stp>KR6060003F90</stp>
        <stp>인포맥스 중분류</stp>
        <stp>46311</stp>
        <stp/>
        <tr r="N5738" s="5"/>
      </tp>
      <tp t="s">
        <v>카드</v>
        <stp/>
        <stp>P</stp>
        <stp>0</stp>
        <stp>BND</stp>
        <stp>KR6140173F86</stp>
        <stp>인포맥스 중분류</stp>
        <stp>46311</stp>
        <stp/>
        <tr r="N6700" s="5"/>
      </tp>
      <tp t="s">
        <v>국고채권</v>
        <stp/>
        <stp>P</stp>
        <stp>0</stp>
        <stp>BND</stp>
        <stp>KR103501GC90</stp>
        <stp>인포맥스 중분류</stp>
        <stp>46316</stp>
        <stp/>
        <tr r="N362" s="1"/>
        <tr r="CF145" s="1"/>
      </tp>
      <tp t="s">
        <v>은행채</v>
        <stp/>
        <stp>P</stp>
        <stp>0</stp>
        <stp>BND</stp>
        <stp>KR6000031F92</stp>
        <stp>인포맥스 중분류</stp>
        <stp>46311</stp>
        <stp/>
        <tr r="N3681" s="5"/>
      </tp>
      <tp t="s">
        <v>회사채(일반)</v>
        <stp/>
        <stp>P</stp>
        <stp>0</stp>
        <stp>BND</stp>
        <stp>KR6063141E98</stp>
        <stp>인포맥스 중분류</stp>
        <stp>46311</stp>
        <stp/>
        <tr r="N5772" s="5"/>
      </tp>
      <tp t="s">
        <v>은행채</v>
        <stp/>
        <stp>P</stp>
        <stp>0</stp>
        <stp>BND</stp>
        <stp>KR6000011F88</stp>
        <stp>인포맥스 중분류</stp>
        <stp>46311</stp>
        <stp/>
        <tr r="N3617" s="5"/>
      </tp>
      <tp t="s">
        <v>기타금융채</v>
        <stp/>
        <stp>P</stp>
        <stp>0</stp>
        <stp>BND</stp>
        <stp>KR602196AG10</stp>
        <stp>인포맥스 중분류</stp>
        <stp>46311</stp>
        <stp/>
        <tr r="N4674" s="5"/>
      </tp>
      <tp t="s">
        <v>카드</v>
        <stp/>
        <stp>P</stp>
        <stp>0</stp>
        <stp>BND</stp>
        <stp>KR6030622F94</stp>
        <stp>인포맥스 중분류</stp>
        <stp>46316</stp>
        <stp/>
        <tr r="CF126" s="1"/>
      </tp>
      <tp t="s">
        <v>기타금융채</v>
        <stp/>
        <stp>P</stp>
        <stp>0</stp>
        <stp>BND</stp>
        <stp>KR6021969G10</stp>
        <stp>인포맥스 중분류</stp>
        <stp>46311</stp>
        <stp/>
        <tr r="N4667" s="5"/>
      </tp>
      <tp t="s">
        <v>은행채</v>
        <stp/>
        <stp>P</stp>
        <stp>0</stp>
        <stp>BND</stp>
        <stp>KR6000031F84</stp>
        <stp>인포맥스 중분류</stp>
        <stp>46311</stp>
        <stp/>
        <tr r="N3680" s="5"/>
      </tp>
      <tp t="s">
        <v>은행채</v>
        <stp/>
        <stp>P</stp>
        <stp>0</stp>
        <stp>BND</stp>
        <stp>KR6004941B63</stp>
        <stp>인포맥스 중분류</stp>
        <stp>46316</stp>
        <stp/>
        <tr r="EX67" s="1"/>
      </tp>
      <tp t="s">
        <v>기타금융채</v>
        <stp/>
        <stp>P</stp>
        <stp>0</stp>
        <stp>BND</stp>
        <stp>KR6021968G11</stp>
        <stp>인포맥스 중분류</stp>
        <stp>46311</stp>
        <stp/>
        <tr r="N4663" s="5"/>
      </tp>
      <tp t="s">
        <v>은행채</v>
        <stp/>
        <stp>P</stp>
        <stp>0</stp>
        <stp>BND</stp>
        <stp>KR6000111F95</stp>
        <stp>인포맥스 중분류</stp>
        <stp>46311</stp>
        <stp/>
        <tr r="N3746" s="5"/>
      </tp>
      <tp t="s">
        <v>은행채</v>
        <stp/>
        <stp>P</stp>
        <stp>0</stp>
        <stp>BND</stp>
        <stp>KR6000015F84</stp>
        <stp>인포맥스 중분류</stp>
        <stp>46311</stp>
        <stp/>
        <tr r="N3645" s="5"/>
      </tp>
      <tp t="s">
        <v>기타금융채</v>
        <stp/>
        <stp>P</stp>
        <stp>0</stp>
        <stp>BND</stp>
        <stp>KR6021965G14</stp>
        <stp>인포맥스 중분류</stp>
        <stp>46311</stp>
        <stp/>
        <tr r="N4637" s="5"/>
      </tp>
      <tp t="s">
        <v>회사채(일반)</v>
        <stp/>
        <stp>P</stp>
        <stp>0</stp>
        <stp>BND</stp>
        <stp>KR6063142E97</stp>
        <stp>인포맥스 중분류</stp>
        <stp>46311</stp>
        <stp/>
        <tr r="N5774" s="5"/>
      </tp>
      <tp t="s">
        <v>기타금융채</v>
        <stp/>
        <stp>P</stp>
        <stp>0</stp>
        <stp>BND</stp>
        <stp>KR6021964G15</stp>
        <stp>인포맥스 중분류</stp>
        <stp>46311</stp>
        <stp/>
        <tr r="N4627" s="5"/>
      </tp>
      <tp t="s">
        <v>기타금융채</v>
        <stp/>
        <stp>P</stp>
        <stp>0</stp>
        <stp>BND</stp>
        <stp>KR6021963G16</stp>
        <stp>인포맥스 중분류</stp>
        <stp>46311</stp>
        <stp/>
        <tr r="N4610" s="5"/>
      </tp>
      <tp t="s">
        <v>은행채</v>
        <stp/>
        <stp>P</stp>
        <stp>0</stp>
        <stp>BND</stp>
        <stp>KR6060005F80</stp>
        <stp>인포맥스 중분류</stp>
        <stp>46311</stp>
        <stp/>
        <tr r="N5753" s="5"/>
      </tp>
      <tp t="s">
        <v>은행채</v>
        <stp/>
        <stp>P</stp>
        <stp>0</stp>
        <stp>BND</stp>
        <stp>KR6000032F83</stp>
        <stp>인포맥스 중분류</stp>
        <stp>46311</stp>
        <stp/>
        <tr r="N3696" s="5"/>
      </tp>
      <tp t="s">
        <v>회사채(일반)</v>
        <stp/>
        <stp>P</stp>
        <stp>0</stp>
        <stp>BND</stp>
        <stp>KR6064982B18</stp>
        <stp>인포맥스 중분류</stp>
        <stp>46311</stp>
        <stp/>
        <tr r="N5988" s="5"/>
      </tp>
      <tp t="s">
        <v>회사채(일반)</v>
        <stp/>
        <stp>P</stp>
        <stp>0</stp>
        <stp>BND</stp>
        <stp>KR6064981B19</stp>
        <stp>인포맥스 중분류</stp>
        <stp>46311</stp>
        <stp/>
        <tr r="N5971" s="5"/>
      </tp>
      <tp t="s">
        <v>기타금융채</v>
        <stp/>
        <stp>P</stp>
        <stp>0</stp>
        <stp>BND</stp>
        <stp>KR602196AG28</stp>
        <stp>인포맥스 중분류</stp>
        <stp>46311</stp>
        <stp/>
        <tr r="N4675" s="5"/>
      </tp>
      <tp t="s">
        <v>기타금융채</v>
        <stp/>
        <stp>P</stp>
        <stp>0</stp>
        <stp>BND</stp>
        <stp>KR6082971D29</stp>
        <stp>인포맥스 중분류</stp>
        <stp>46311</stp>
        <stp/>
        <tr r="N6302" s="5"/>
      </tp>
      <tp t="s">
        <v>기타금융채</v>
        <stp/>
        <stp>P</stp>
        <stp>0</stp>
        <stp>BND</stp>
        <stp>KR6021969G28</stp>
        <stp>인포맥스 중분류</stp>
        <stp>46311</stp>
        <stp/>
        <tr r="N4668" s="5"/>
      </tp>
      <tp t="s">
        <v>공사공단채 기타</v>
        <stp/>
        <stp>P</stp>
        <stp>0</stp>
        <stp>BND</stp>
        <stp>KR381101GG92</stp>
        <stp>인포맥스 중분류</stp>
        <stp>46316</stp>
        <stp/>
        <tr r="DV16" s="1"/>
      </tp>
      <tp t="s">
        <v>회사채(일반)</v>
        <stp/>
        <stp>P</stp>
        <stp>0</stp>
        <stp>BND</stp>
        <stp>KR6145992C20</stp>
        <stp>인포맥스 중분류</stp>
        <stp>46311</stp>
        <stp/>
        <tr r="N6835" s="5"/>
      </tp>
      <tp t="s">
        <v>회사채(일반)</v>
        <stp/>
        <stp>P</stp>
        <stp>0</stp>
        <stp>BND</stp>
        <stp>KR6145991C21</stp>
        <stp>인포맥스 중분류</stp>
        <stp>46311</stp>
        <stp/>
        <tr r="N6832" s="5"/>
      </tp>
      <tp t="s">
        <v>회사채(일반)</v>
        <stp/>
        <stp>P</stp>
        <stp>0</stp>
        <stp>BND</stp>
        <stp>KR6021242G92</stp>
        <stp>인포맥스 중분류</stp>
        <stp>46311</stp>
        <stp/>
        <tr r="N4588" s="5"/>
      </tp>
      <tp t="s">
        <v>기타금융채</v>
        <stp/>
        <stp>P</stp>
        <stp>0</stp>
        <stp>BND</stp>
        <stp>KR6021967G20</stp>
        <stp>인포맥스 중분류</stp>
        <stp>46311</stp>
        <stp/>
        <tr r="N4657" s="5"/>
      </tp>
      <tp t="s">
        <v>회사채(일반)</v>
        <stp/>
        <stp>P</stp>
        <stp>0</stp>
        <stp>BND</stp>
        <stp>KR6021241G93</stp>
        <stp>인포맥스 중분류</stp>
        <stp>46311</stp>
        <stp/>
        <tr r="N4583" s="5"/>
      </tp>
      <tp t="s">
        <v>기타금융채</v>
        <stp/>
        <stp>P</stp>
        <stp>0</stp>
        <stp>BND</stp>
        <stp>KR6021966G21</stp>
        <stp>인포맥스 중분류</stp>
        <stp>46311</stp>
        <stp/>
        <tr r="N4647" s="5"/>
      </tp>
      <tp t="s">
        <v>기타금융채</v>
        <stp/>
        <stp>P</stp>
        <stp>0</stp>
        <stp>BND</stp>
        <stp>KR6021965G22</stp>
        <stp>인포맥스 중분류</stp>
        <stp>46311</stp>
        <stp/>
        <tr r="N4638" s="5"/>
      </tp>
      <tp t="s">
        <v>회사채(일반)</v>
        <stp/>
        <stp>P</stp>
        <stp>0</stp>
        <stp>BND</stp>
        <stp>KR6021243G91</stp>
        <stp>인포맥스 중분류</stp>
        <stp>46311</stp>
        <stp/>
        <tr r="N4590" s="5"/>
      </tp>
      <tp t="s">
        <v>카드</v>
        <stp/>
        <stp>P</stp>
        <stp>0</stp>
        <stp>BND</stp>
        <stp>KR6065906C25</stp>
        <stp>인포맥스 중분류</stp>
        <stp>46311</stp>
        <stp/>
        <tr r="N6065" s="5"/>
      </tp>
      <tp t="s">
        <v>기타금융채</v>
        <stp/>
        <stp>P</stp>
        <stp>0</stp>
        <stp>BND</stp>
        <stp>KR6021963G24</stp>
        <stp>인포맥스 중분류</stp>
        <stp>46311</stp>
        <stp/>
        <tr r="N4611" s="5"/>
      </tp>
      <tp t="s">
        <v>일반</v>
        <stp/>
        <stp>P</stp>
        <stp>0</stp>
        <stp>BND</stp>
        <stp>KR350101GG97</stp>
        <stp>인포맥스 중분류</stp>
        <stp>46316</stp>
        <stp/>
        <tr r="DV72" s="1"/>
      </tp>
      <tp t="s">
        <v>기타금융채</v>
        <stp/>
        <stp>P</stp>
        <stp>0</stp>
        <stp>BND</stp>
        <stp>KR6021962G25</stp>
        <stp>인포맥스 중분류</stp>
        <stp>46311</stp>
        <stp/>
        <tr r="N4600" s="5"/>
      </tp>
      <tp t="s">
        <v>지방공기업</v>
        <stp/>
        <stp>P</stp>
        <stp>0</stp>
        <stp>BND</stp>
        <stp>KR357001GF94</stp>
        <stp>인포맥스 중분류</stp>
        <stp>46316</stp>
        <stp/>
        <tr r="EX15" s="1"/>
      </tp>
      <tp t="s">
        <v>기타금융채</v>
        <stp/>
        <stp>P</stp>
        <stp>0</stp>
        <stp>BND</stp>
        <stp>KR602196BG27</stp>
        <stp>인포맥스 중분류</stp>
        <stp>46311</stp>
        <stp/>
        <tr r="N4683" s="5"/>
      </tp>
      <tp t="s">
        <v>기타금융채</v>
        <stp/>
        <stp>P</stp>
        <stp>0</stp>
        <stp>BND</stp>
        <stp>KR6021967G38</stp>
        <stp>인포맥스 중분류</stp>
        <stp>46311</stp>
        <stp/>
        <tr r="N4658" s="5"/>
      </tp>
      <tp t="s">
        <v>일반</v>
        <stp/>
        <stp>P</stp>
        <stp>0</stp>
        <stp>BND</stp>
        <stp>KR350102GG88</stp>
        <stp>인포맥스 중분류</stp>
        <stp>46316</stp>
        <stp/>
        <tr r="DV75" s="1"/>
      </tp>
      <tp t="s">
        <v>기타금융채</v>
        <stp/>
        <stp>P</stp>
        <stp>0</stp>
        <stp>BND</stp>
        <stp>KR6021966G39</stp>
        <stp>인포맥스 중분류</stp>
        <stp>46311</stp>
        <stp/>
        <tr r="N4648" s="5"/>
      </tp>
      <tp t="s">
        <v>회사채(일반)</v>
        <stp/>
        <stp>P</stp>
        <stp>0</stp>
        <stp>BND</stp>
        <stp>KR6010952F39</stp>
        <stp>인포맥스 중분류</stp>
        <stp>46311</stp>
        <stp/>
        <tr r="N4272" s="5"/>
      </tp>
      <tp t="s">
        <v>회사채(일반)</v>
        <stp/>
        <stp>P</stp>
        <stp>0</stp>
        <stp>BND</stp>
        <stp>KR6293981E37</stp>
        <stp>인포맥스 중분류</stp>
        <stp>46311</stp>
        <stp/>
        <tr r="N7155" s="5"/>
      </tp>
      <tp t="s">
        <v>기타금융채</v>
        <stp/>
        <stp>P</stp>
        <stp>0</stp>
        <stp>BND</stp>
        <stp>KR6021963G40</stp>
        <stp>인포맥스 중분류</stp>
        <stp>46316</stp>
        <stp/>
        <tr r="DH23" s="1"/>
      </tp>
      <tp t="s">
        <v>카드</v>
        <stp/>
        <stp>P</stp>
        <stp>0</stp>
        <stp>BND</stp>
        <stp>KR6031322G94</stp>
        <stp>인포맥스 중분류</stp>
        <stp>46311</stp>
        <stp/>
        <tr r="N5204" s="5"/>
      </tp>
      <tp t="s">
        <v>기타금융채</v>
        <stp/>
        <stp>P</stp>
        <stp>0</stp>
        <stp>BND</stp>
        <stp>KR6021965G30</stp>
        <stp>인포맥스 중분류</stp>
        <stp>46311</stp>
        <stp/>
        <tr r="N4639" s="5"/>
      </tp>
      <tp t="s">
        <v>기타금융채</v>
        <stp/>
        <stp>P</stp>
        <stp>0</stp>
        <stp>BND</stp>
        <stp>KR6021962G41</stp>
        <stp>인포맥스 중분류</stp>
        <stp>46316</stp>
        <stp/>
        <tr r="N123" s="1"/>
      </tp>
      <tp t="s">
        <v>카드</v>
        <stp/>
        <stp>P</stp>
        <stp>0</stp>
        <stp>BND</stp>
        <stp>KR6031321G95</stp>
        <stp>인포맥스 중분류</stp>
        <stp>46311</stp>
        <stp/>
        <tr r="N5195" s="5"/>
      </tp>
      <tp t="s">
        <v>회사채(일반)</v>
        <stp/>
        <stp>P</stp>
        <stp>0</stp>
        <stp>BND</stp>
        <stp>KR6010951F30</stp>
        <stp>인포맥스 중분류</stp>
        <stp>46311</stp>
        <stp/>
        <tr r="N4265" s="5"/>
      </tp>
      <tp t="s">
        <v>기타금융채</v>
        <stp/>
        <stp>P</stp>
        <stp>0</stp>
        <stp>BND</stp>
        <stp>KR602196CG34</stp>
        <stp>인포맥스 중분류</stp>
        <stp>46311</stp>
        <stp/>
        <tr r="N4687" s="5"/>
      </tp>
      <tp t="s">
        <v>회사채(일반)</v>
        <stp/>
        <stp>P</stp>
        <stp>0</stp>
        <stp>BND</stp>
        <stp>KR6010954F37</stp>
        <stp>인포맥스 중분류</stp>
        <stp>46311</stp>
        <stp/>
        <tr r="N4286" s="5"/>
      </tp>
      <tp t="s">
        <v>기타금융채</v>
        <stp/>
        <stp>P</stp>
        <stp>0</stp>
        <stp>BND</stp>
        <stp>KR602196AG36</stp>
        <stp>인포맥스 중분류</stp>
        <stp>46311</stp>
        <stp/>
        <tr r="N4676" s="5"/>
      </tp>
      <tp t="s">
        <v>회사채(일반)</v>
        <stp/>
        <stp>P</stp>
        <stp>0</stp>
        <stp>BND</stp>
        <stp>KR6131793G27</stp>
        <stp>인포맥스 중분류</stp>
        <stp>46311</stp>
        <stp/>
        <tr r="N6591" s="5"/>
      </tp>
      <tp t="s">
        <v>은행채</v>
        <stp/>
        <stp>P</stp>
        <stp>0</stp>
        <stp>BND</stp>
        <stp>KR6000032F59</stp>
        <stp>인포맥스 중분류</stp>
        <stp>46311</stp>
        <stp/>
        <tr r="N3693" s="5"/>
      </tp>
      <tp t="s">
        <v>도시철도채권</v>
        <stp/>
        <stp>P</stp>
        <stp>0</stp>
        <stp>BND</stp>
        <stp>KR2001024G19</stp>
        <stp>인포맥스 중분류</stp>
        <stp>46311</stp>
        <stp/>
        <tr r="N211" s="5"/>
      </tp>
      <tp t="s">
        <v>회사채(일반)</v>
        <stp/>
        <stp>P</stp>
        <stp>0</stp>
        <stp>BND</stp>
        <stp>KR6000724F29</stp>
        <stp>인포맥스 중분류</stp>
        <stp>46311</stp>
        <stp/>
        <tr r="N3785" s="5"/>
      </tp>
      <tp t="s">
        <v>은행채</v>
        <stp/>
        <stp>P</stp>
        <stp>0</stp>
        <stp>BND</stp>
        <stp>KR310210GD19</stp>
        <stp>인포맥스 중분류</stp>
        <stp>46311</stp>
        <stp/>
        <tr r="N529" s="5"/>
      </tp>
      <tp t="s">
        <v>은행채</v>
        <stp/>
        <stp>P</stp>
        <stp>0</stp>
        <stp>BND</stp>
        <stp>KR310211GD18</stp>
        <stp>인포맥스 중분류</stp>
        <stp>46311</stp>
        <stp/>
        <tr r="N548" s="5"/>
      </tp>
      <tp t="s">
        <v>일반</v>
        <stp/>
        <stp>P</stp>
        <stp>0</stp>
        <stp>BND</stp>
        <stp>KR350114GG68</stp>
        <stp>인포맥스 중분류</stp>
        <stp>46316</stp>
        <stp/>
        <tr r="DV25" s="1"/>
      </tp>
      <tp t="s">
        <v>카드</v>
        <stp/>
        <stp>P</stp>
        <stp>0</stp>
        <stp>BND</stp>
        <stp>KR6032712D28</stp>
        <stp>인포맥스 중분류</stp>
        <stp>46311</stp>
        <stp/>
        <tr r="N5252" s="5"/>
      </tp>
      <tp t="s">
        <v>회사채(일반)</v>
        <stp/>
        <stp>P</stp>
        <stp>0</stp>
        <stp>BND</stp>
        <stp>KR6000121F44</stp>
        <stp>인포맥스 중분류</stp>
        <stp>46311</stp>
        <stp/>
        <tr r="N3749" s="5"/>
      </tp>
      <tp t="s">
        <v>카드</v>
        <stp/>
        <stp>P</stp>
        <stp>0</stp>
        <stp>BND</stp>
        <stp>KR6032713D27</stp>
        <stp>인포맥스 중분류</stp>
        <stp>46311</stp>
        <stp/>
        <tr r="N5275" s="5"/>
      </tp>
      <tp t="s">
        <v>회사채(일반)</v>
        <stp/>
        <stp>P</stp>
        <stp>0</stp>
        <stp>BND</stp>
        <stp>KR6003453E13</stp>
        <stp>인포맥스 중분류</stp>
        <stp>46311</stp>
        <stp/>
        <tr r="N3829" s="5"/>
      </tp>
      <tp t="s">
        <v>회사채(일반)</v>
        <stp/>
        <stp>P</stp>
        <stp>0</stp>
        <stp>BND</stp>
        <stp>KR6063323E64</stp>
        <stp>인포맥스 중분류</stp>
        <stp>46311</stp>
        <stp/>
        <tr r="N5855" s="5"/>
      </tp>
      <tp t="s">
        <v>카드</v>
        <stp/>
        <stp>P</stp>
        <stp>0</stp>
        <stp>BND</stp>
        <stp>KR6140178F40</stp>
        <stp>인포맥스 중분류</stp>
        <stp>46311</stp>
        <stp/>
        <tr r="N6754" s="5"/>
      </tp>
      <tp t="s">
        <v>지방공기업</v>
        <stp/>
        <stp>P</stp>
        <stp>0</stp>
        <stp>BND</stp>
        <stp>KR354301GE73</stp>
        <stp>인포맥스 중분류</stp>
        <stp>46316</stp>
        <stp/>
        <tr r="N30" s="1"/>
      </tp>
      <tp t="s">
        <v>회사채(일반)</v>
        <stp/>
        <stp>P</stp>
        <stp>0</stp>
        <stp>BND</stp>
        <stp>KR6103142E42</stp>
        <stp>인포맥스 중분류</stp>
        <stp>46311</stp>
        <stp/>
        <tr r="N6533" s="5"/>
      </tp>
      <tp t="s">
        <v>회사채(일반)</v>
        <stp/>
        <stp>P</stp>
        <stp>0</stp>
        <stp>BND</stp>
        <stp>KR6063322E65</stp>
        <stp>인포맥스 중분류</stp>
        <stp>46311</stp>
        <stp/>
        <tr r="N5821" s="5"/>
      </tp>
      <tp t="s">
        <v>기타금융채</v>
        <stp/>
        <stp>P</stp>
        <stp>0</stp>
        <stp>BND</stp>
        <stp>KR6033664E31</stp>
        <stp>인포맥스 중분류</stp>
        <stp>46311</stp>
        <stp/>
        <tr r="N5445" s="5"/>
      </tp>
      <tp t="s">
        <v>회사채(일반)</v>
        <stp/>
        <stp>P</stp>
        <stp>0</stp>
        <stp>BND</stp>
        <stp>KR6055552C72</stp>
        <stp>인포맥스 중분류</stp>
        <stp>46316</stp>
        <stp/>
        <tr r="N100" s="1"/>
      </tp>
      <tp t="s">
        <v>카드</v>
        <stp/>
        <stp>P</stp>
        <stp>0</stp>
        <stp>BND</stp>
        <stp>KR614017FF42</stp>
        <stp>인포맥스 중분류</stp>
        <stp>46311</stp>
        <stp/>
        <tr r="N6783" s="5"/>
      </tp>
      <tp t="s">
        <v>회사채(일반)</v>
        <stp/>
        <stp>P</stp>
        <stp>0</stp>
        <stp>BND</stp>
        <stp>KR6063321E66</stp>
        <stp>인포맥스 중분류</stp>
        <stp>46311</stp>
        <stp/>
        <tr r="N5788" s="5"/>
      </tp>
      <tp t="s">
        <v>카드</v>
        <stp/>
        <stp>P</stp>
        <stp>0</stp>
        <stp>BND</stp>
        <stp>KR614017EF43</stp>
        <stp>인포맥스 중분류</stp>
        <stp>46311</stp>
        <stp/>
        <tr r="N6780" s="5"/>
      </tp>
      <tp t="s">
        <v>카드</v>
        <stp/>
        <stp>P</stp>
        <stp>0</stp>
        <stp>BND</stp>
        <stp>KR6140175F43</stp>
        <stp>인포맥스 중분류</stp>
        <stp>46311</stp>
        <stp/>
        <tr r="N6726" s="5"/>
      </tp>
      <tp t="s">
        <v>카드</v>
        <stp/>
        <stp>P</stp>
        <stp>0</stp>
        <stp>BND</stp>
        <stp>KR6032716D24</stp>
        <stp>인포맥스 중분류</stp>
        <stp>46311</stp>
        <stp/>
        <tr r="N5327" s="5"/>
      </tp>
      <tp t="s">
        <v>회사채(일반)</v>
        <stp/>
        <stp>P</stp>
        <stp>0</stp>
        <stp>BND</stp>
        <stp>KR6010131F41</stp>
        <stp>인포맥스 중분류</stp>
        <stp>46311</stp>
        <stp/>
        <tr r="N4255" s="5"/>
      </tp>
      <tp t="s">
        <v>카드</v>
        <stp/>
        <stp>P</stp>
        <stp>0</stp>
        <stp>BND</stp>
        <stp>KR6140174F44</stp>
        <stp>인포맥스 중분류</stp>
        <stp>46311</stp>
        <stp/>
        <tr r="N6712" s="5"/>
      </tp>
      <tp t="s">
        <v>회사채(일반)</v>
        <stp/>
        <stp>P</stp>
        <stp>0</stp>
        <stp>BND</stp>
        <stp>KR6000723F20</stp>
        <stp>인포맥스 중분류</stp>
        <stp>46311</stp>
        <stp/>
        <tr r="N3782" s="5"/>
      </tp>
      <tp t="s">
        <v>은행채</v>
        <stp/>
        <stp>P</stp>
        <stp>0</stp>
        <stp>BND</stp>
        <stp>KR6000012F53</stp>
        <stp>인포맥스 중분류</stp>
        <stp>46311</stp>
        <stp/>
        <tr r="N3624" s="5"/>
      </tp>
      <tp t="s">
        <v>카드</v>
        <stp/>
        <stp>P</stp>
        <stp>0</stp>
        <stp>BND</stp>
        <stp>KR6032717D23</stp>
        <stp>인포맥스 중분류</stp>
        <stp>46311</stp>
        <stp/>
        <tr r="N5340" s="5"/>
      </tp>
      <tp t="s">
        <v>국민주택채권</v>
        <stp/>
        <stp>P</stp>
        <stp>0</stp>
        <stp>BND</stp>
        <stp>KR101501DC22</stp>
        <stp>인포맥스 중분류</stp>
        <stp>46311</stp>
        <stp/>
        <tr r="N3" s="5"/>
      </tp>
      <tp t="s">
        <v>은행채</v>
        <stp/>
        <stp>P</stp>
        <stp>0</stp>
        <stp>BND</stp>
        <stp>KR6000031F50</stp>
        <stp>인포맥스 중분류</stp>
        <stp>46311</stp>
        <stp/>
        <tr r="N3678" s="5"/>
      </tp>
      <tp t="s">
        <v>회사채(일반)</v>
        <stp/>
        <stp>P</stp>
        <stp>0</stp>
        <stp>BND</stp>
        <stp>KR6010132F40</stp>
        <stp>인포맥스 중분류</stp>
        <stp>46311</stp>
        <stp/>
        <tr r="N4258" s="5"/>
      </tp>
      <tp t="s">
        <v>회사채(일반)</v>
        <stp/>
        <stp>P</stp>
        <stp>0</stp>
        <stp>BND</stp>
        <stp>KR6000722F21</stp>
        <stp>인포맥스 중분류</stp>
        <stp>46311</stp>
        <stp/>
        <tr r="N3776" s="5"/>
      </tp>
      <tp t="s">
        <v>카드</v>
        <stp/>
        <stp>P</stp>
        <stp>0</stp>
        <stp>BND</stp>
        <stp>KR6031321G61</stp>
        <stp>인포맥스 중분류</stp>
        <stp>46311</stp>
        <stp/>
        <tr r="N5193" s="5"/>
      </tp>
      <tp t="s">
        <v>회사채(일반)</v>
        <stp/>
        <stp>P</stp>
        <stp>0</stp>
        <stp>BND</stp>
        <stp>KR6034734B20</stp>
        <stp>인포맥스 중분류</stp>
        <stp>46311</stp>
        <stp/>
        <tr r="N5536" s="5"/>
      </tp>
      <tp t="s">
        <v>회사채(일반)</v>
        <stp/>
        <stp>P</stp>
        <stp>0</stp>
        <stp>BND</stp>
        <stp>KR6131792G28</stp>
        <stp>인포맥스 중분류</stp>
        <stp>46311</stp>
        <stp/>
        <tr r="N6585" s="5"/>
      </tp>
      <tp t="s">
        <v>회사채(일반)</v>
        <stp/>
        <stp>P</stp>
        <stp>0</stp>
        <stp>BND</stp>
        <stp>KR6000123F42</stp>
        <stp>인포맥스 중분류</stp>
        <stp>46311</stp>
        <stp/>
        <tr r="N3755" s="5"/>
      </tp>
      <tp t="s">
        <v>카드</v>
        <stp/>
        <stp>P</stp>
        <stp>0</stp>
        <stp>BND</stp>
        <stp>KR6140172F46</stp>
        <stp>인포맥스 중분류</stp>
        <stp>46311</stp>
        <stp/>
        <tr r="N6681" s="5"/>
      </tp>
      <tp t="s">
        <v>회사채(일반)</v>
        <stp/>
        <stp>P</stp>
        <stp>0</stp>
        <stp>BND</stp>
        <stp>KR6000122F43</stp>
        <stp>인포맥스 중분류</stp>
        <stp>46311</stp>
        <stp/>
        <tr r="N3751" s="5"/>
      </tp>
      <tp t="s">
        <v>회사채(일반)</v>
        <stp/>
        <stp>P</stp>
        <stp>0</stp>
        <stp>BND</stp>
        <stp>KR6131791G29</stp>
        <stp>인포맥스 중분류</stp>
        <stp>46311</stp>
        <stp/>
        <tr r="N6577" s="5"/>
      </tp>
      <tp t="s">
        <v>기타금융채</v>
        <stp/>
        <stp>P</stp>
        <stp>0</stp>
        <stp>BND</stp>
        <stp>KR6023784E29</stp>
        <stp>인포맥스 중분류</stp>
        <stp>46311</stp>
        <stp/>
        <tr r="N4760" s="5"/>
      </tp>
      <tp t="s">
        <v>일반</v>
        <stp/>
        <stp>P</stp>
        <stp>0</stp>
        <stp>BND</stp>
        <stp>KR356103GG19</stp>
        <stp>인포맥스 중분류</stp>
        <stp>46311</stp>
        <stp/>
        <tr r="N3097" s="5"/>
      </tp>
      <tp t="s">
        <v/>
        <stp/>
        <stp>P</stp>
        <stp>0</stp>
        <stp>BND</stp>
        <stp>KRZF089864GA</stp>
        <stp>인포맥스 대분류</stp>
        <stp>46316</stp>
        <stp/>
        <tr r="CS116" s="1"/>
      </tp>
      <tp t="s">
        <v>회사채(일반)</v>
        <stp/>
        <stp>P</stp>
        <stp>0</stp>
        <stp>BND</stp>
        <stp>KR6030752F39</stp>
        <stp>인포맥스 중분류</stp>
        <stp>46311</stp>
        <stp/>
        <tr r="N5176" s="5"/>
      </tp>
      <tp t="s">
        <v>회사채(일반)</v>
        <stp/>
        <stp>P</stp>
        <stp>0</stp>
        <stp>BND</stp>
        <stp>KR6420591F60</stp>
        <stp>인포맥스 중분류</stp>
        <stp>46316</stp>
        <stp/>
        <tr r="CT71" s="1"/>
      </tp>
      <tp t="s">
        <v>기타금융채</v>
        <stp/>
        <stp>P</stp>
        <stp>0</stp>
        <stp>BND</stp>
        <stp>KR6023786E35</stp>
        <stp>인포맥스 중분류</stp>
        <stp>46311</stp>
        <stp/>
        <tr r="N4782" s="5"/>
      </tp>
      <tp t="s">
        <v>일반</v>
        <stp/>
        <stp>P</stp>
        <stp>0</stp>
        <stp>BND</stp>
        <stp>KR350106GG19</stp>
        <stp>인포맥스 중분류</stp>
        <stp>46311</stp>
        <stp/>
        <tr r="N1117" s="5"/>
      </tp>
      <tp t="s">
        <v>일반</v>
        <stp/>
        <stp>P</stp>
        <stp>0</stp>
        <stp>BND</stp>
        <stp>KR350108GG17</stp>
        <stp>인포맥스 중분류</stp>
        <stp>46311</stp>
        <stp/>
        <tr r="N1165" s="5"/>
      </tp>
      <tp t="s">
        <v>일반</v>
        <stp/>
        <stp>P</stp>
        <stp>0</stp>
        <stp>BND</stp>
        <stp>KR350109GG16</stp>
        <stp>인포맥스 중분류</stp>
        <stp>46311</stp>
        <stp/>
        <tr r="N1187" s="5"/>
      </tp>
      <tp t="s">
        <v>카드</v>
        <stp/>
        <stp>P</stp>
        <stp>0</stp>
        <stp>BND</stp>
        <stp>KR6030623F28</stp>
        <stp>인포맥스 중분류</stp>
        <stp>46311</stp>
        <stp/>
        <tr r="N5117" s="5"/>
      </tp>
      <tp t="s">
        <v>은행채</v>
        <stp/>
        <stp>P</stp>
        <stp>0</stp>
        <stp>BND</stp>
        <stp>KR6000035F49</stp>
        <stp>인포맥스 중분류</stp>
        <stp>46311</stp>
        <stp/>
        <tr r="N3717" s="5"/>
      </tp>
      <tp t="s">
        <v>카드</v>
        <stp/>
        <stp>P</stp>
        <stp>0</stp>
        <stp>BND</stp>
        <stp>KR6030622F29</stp>
        <stp>인포맥스 중분류</stp>
        <stp>46311</stp>
        <stp/>
        <tr r="N5109" s="5"/>
      </tp>
      <tp t="s">
        <v>카드</v>
        <stp/>
        <stp>P</stp>
        <stp>0</stp>
        <stp>BND</stp>
        <stp>KR6031321G79</stp>
        <stp>인포맥스 중분류</stp>
        <stp>46311</stp>
        <stp/>
        <tr r="N5194" s="5"/>
      </tp>
      <tp t="s">
        <v>은행채</v>
        <stp/>
        <stp>P</stp>
        <stp>0</stp>
        <stp>BND</stp>
        <stp>KR6000036F48</stp>
        <stp>인포맥스 중분류</stp>
        <stp>46311</stp>
        <stp/>
        <tr r="N3726" s="5"/>
      </tp>
      <tp t="s">
        <v>기타금융채</v>
        <stp/>
        <stp>P</stp>
        <stp>0</stp>
        <stp>BND</stp>
        <stp>KR6023788E33</stp>
        <stp>인포맥스 중분류</stp>
        <stp>46311</stp>
        <stp/>
        <tr r="N4796" s="5"/>
      </tp>
      <tp t="s">
        <v>통안증권</v>
        <stp/>
        <stp>P</stp>
        <stp>0</stp>
        <stp>BND</stp>
        <stp>KR310101GG18</stp>
        <stp>인포맥스 중분류</stp>
        <stp>46311</stp>
        <stp/>
        <tr r="N333" s="5"/>
      </tp>
      <tp t="s">
        <v>회사채(일반)</v>
        <stp/>
        <stp>P</stp>
        <stp>0</stp>
        <stp>BND</stp>
        <stp>KR6053212E69</stp>
        <stp>인포맥스 중분류</stp>
        <stp>46311</stp>
        <stp/>
        <tr r="N5631" s="5"/>
      </tp>
      <tp t="s">
        <v>일반</v>
        <stp/>
        <stp>P</stp>
        <stp>0</stp>
        <stp>BND</stp>
        <stp>KR356001GF13</stp>
        <stp>인포맥스 중분류</stp>
        <stp>46311</stp>
        <stp/>
        <tr r="N2795" s="5"/>
      </tp>
      <tp t="s">
        <v>일반</v>
        <stp/>
        <stp>P</stp>
        <stp>0</stp>
        <stp>BND</stp>
        <stp>KR356102GG10</stp>
        <stp>인포맥스 중분류</stp>
        <stp>46311</stp>
        <stp/>
        <tr r="N3050" s="5"/>
      </tp>
      <tp t="s">
        <v>일반</v>
        <stp/>
        <stp>P</stp>
        <stp>0</stp>
        <stp>BND</stp>
        <stp>KR356105GG17</stp>
        <stp>인포맥스 중분류</stp>
        <stp>46311</stp>
        <stp/>
        <tr r="N3164" s="5"/>
      </tp>
      <tp t="s">
        <v>일반</v>
        <stp/>
        <stp>P</stp>
        <stp>0</stp>
        <stp>BND</stp>
        <stp>KR356403GB11</stp>
        <stp>인포맥스 중분류</stp>
        <stp>46311</stp>
        <stp/>
        <tr r="N3268" s="5"/>
      </tp>
      <tp t="s">
        <v>일반</v>
        <stp/>
        <stp>P</stp>
        <stp>0</stp>
        <stp>BND</stp>
        <stp>KR350103GG61</stp>
        <stp>인포맥스 중분류</stp>
        <stp>46316</stp>
        <stp/>
        <tr r="DV55" s="1"/>
      </tp>
      <tp t="s">
        <v>카드</v>
        <stp/>
        <stp>P</stp>
        <stp>0</stp>
        <stp>BND</stp>
        <stp>KR6032712D36</stp>
        <stp>인포맥스 중분류</stp>
        <stp>46311</stp>
        <stp/>
        <tr r="N5253" s="5"/>
      </tp>
      <tp t="s">
        <v>은행채</v>
        <stp/>
        <stp>P</stp>
        <stp>0</stp>
        <stp>BND</stp>
        <stp>KR6000012F46</stp>
        <stp>인포맥스 중분류</stp>
        <stp>46311</stp>
        <stp/>
        <tr r="N3623" s="5"/>
      </tp>
      <tp t="s">
        <v>카드</v>
        <stp/>
        <stp>P</stp>
        <stp>0</stp>
        <stp>BND</stp>
        <stp>KR6030626F25</stp>
        <stp>인포맥스 중분류</stp>
        <stp>46311</stp>
        <stp/>
        <tr r="N5146" s="5"/>
      </tp>
      <tp t="s">
        <v>회사채(일반)</v>
        <stp/>
        <stp>P</stp>
        <stp>0</stp>
        <stp>BND</stp>
        <stp>KR6280362F73</stp>
        <stp>인포맥스 중분류</stp>
        <stp>46311</stp>
        <stp/>
        <tr r="N7154" s="5"/>
      </tp>
      <tp t="s">
        <v>일반</v>
        <stp/>
        <stp>P</stp>
        <stp>0</stp>
        <stp>BND</stp>
        <stp>KR350102GG13</stp>
        <stp>인포맥스 중분류</stp>
        <stp>46311</stp>
        <stp/>
        <tr r="N969" s="5"/>
      </tp>
      <tp t="s">
        <v>일반</v>
        <stp/>
        <stp>P</stp>
        <stp>0</stp>
        <stp>BND</stp>
        <stp>KR350103GG12</stp>
        <stp>인포맥스 중분류</stp>
        <stp>46311</stp>
        <stp/>
        <tr r="N1004" s="5"/>
      </tp>
      <tp t="s">
        <v>은행채</v>
        <stp/>
        <stp>P</stp>
        <stp>0</stp>
        <stp>BND</stp>
        <stp>KR6000037F47</stp>
        <stp>인포맥스 중분류</stp>
        <stp>46311</stp>
        <stp/>
        <tr r="N3733" s="5"/>
      </tp>
      <tp t="s">
        <v>카드</v>
        <stp/>
        <stp>P</stp>
        <stp>0</stp>
        <stp>BND</stp>
        <stp>KR6140173F52</stp>
        <stp>인포맥스 중분류</stp>
        <stp>46311</stp>
        <stp/>
        <tr r="N6698" s="5"/>
      </tp>
      <tp t="s">
        <v>카드</v>
        <stp/>
        <stp>P</stp>
        <stp>0</stp>
        <stp>BND</stp>
        <stp>KR6030625F26</stp>
        <stp>인포맥스 중분류</stp>
        <stp>46311</stp>
        <stp/>
        <tr r="N5138" s="5"/>
      </tp>
      <tp t="s">
        <v>기타금융채</v>
        <stp/>
        <stp>P</stp>
        <stp>0</stp>
        <stp>BND</stp>
        <stp>KR6033665E22</stp>
        <stp>인포맥스 중분류</stp>
        <stp>46311</stp>
        <stp/>
        <tr r="N5456" s="5"/>
      </tp>
      <tp t="s">
        <v>일반</v>
        <stp/>
        <stp>P</stp>
        <stp>0</stp>
        <stp>BND</stp>
        <stp>KR356002GF12</stp>
        <stp>인포맥스 중분류</stp>
        <stp>46311</stp>
        <stp/>
        <tr r="N2839" s="5"/>
      </tp>
      <tp t="s">
        <v>일반</v>
        <stp/>
        <stp>P</stp>
        <stp>0</stp>
        <stp>BND</stp>
        <stp>KR356101GG11</stp>
        <stp>인포맥스 중분류</stp>
        <stp>46311</stp>
        <stp/>
        <tr r="N2974" s="5"/>
      </tp>
      <tp t="s">
        <v>일반</v>
        <stp/>
        <stp>P</stp>
        <stp>0</stp>
        <stp>BND</stp>
        <stp>KR356402GB12</stp>
        <stp>인포맥스 중분류</stp>
        <stp>46311</stp>
        <stp/>
        <tr r="N3259" s="5"/>
      </tp>
      <tp t="s">
        <v>회사채(일반)</v>
        <stp/>
        <stp>P</stp>
        <stp>0</stp>
        <stp>BND</stp>
        <stp>KR6023532E16</stp>
        <stp>인포맥스 중분류</stp>
        <stp>46311</stp>
        <stp/>
        <tr r="N4711" s="5"/>
      </tp>
      <tp t="s">
        <v>회사채(일반)</v>
        <stp/>
        <stp>P</stp>
        <stp>0</stp>
        <stp>BND</stp>
        <stp>KR6030751F30</stp>
        <stp>인포맥스 중분류</stp>
        <stp>46311</stp>
        <stp/>
        <tr r="N5173" s="5"/>
      </tp>
      <tp t="s">
        <v>카드</v>
        <stp/>
        <stp>P</stp>
        <stp>0</stp>
        <stp>BND</stp>
        <stp>KR6030624F27</stp>
        <stp>인포맥스 중분류</stp>
        <stp>46311</stp>
        <stp/>
        <tr r="N5128" s="5"/>
      </tp>
      <tp t="s">
        <v>카드</v>
        <stp/>
        <stp>P</stp>
        <stp>0</stp>
        <stp>BND</stp>
        <stp>KR6032714D34</stp>
        <stp>인포맥스 중분류</stp>
        <stp>46311</stp>
        <stp/>
        <tr r="N5298" s="5"/>
      </tp>
      <tp t="s">
        <v>회사채(일반)</v>
        <stp/>
        <stp>P</stp>
        <stp>0</stp>
        <stp>BND</stp>
        <stp>KR6152252D61</stp>
        <stp>인포맥스 중분류</stp>
        <stp>46311</stp>
        <stp/>
        <tr r="N6844" s="5"/>
      </tp>
      <tp t="s">
        <v>은행채</v>
        <stp/>
        <stp>P</stp>
        <stp>0</stp>
        <stp>BND</stp>
        <stp>KR6000038F46</stp>
        <stp>인포맥스 중분류</stp>
        <stp>46311</stp>
        <stp/>
        <tr r="N3738" s="5"/>
      </tp>
      <tp t="s">
        <v>일반</v>
        <stp/>
        <stp>P</stp>
        <stp>0</stp>
        <stp>BND</stp>
        <stp>KR356111GG76</stp>
        <stp>인포맥스 중분류</stp>
        <stp>46316</stp>
        <stp/>
        <tr r="DV54" s="1"/>
      </tp>
      <tp t="s">
        <v>국고채권</v>
        <stp/>
        <stp>P</stp>
        <stp>0</stp>
        <stp>BND</stp>
        <stp>KR103501GC33</stp>
        <stp>인포맥스 중분류</stp>
        <stp>46311</stp>
        <stp/>
        <tr r="N68" s="5"/>
      </tp>
      <tp t="s">
        <v>은행채</v>
        <stp/>
        <stp>P</stp>
        <stp>0</stp>
        <stp>BND</stp>
        <stp>KR310206GD15</stp>
        <stp>인포맥스 중분류</stp>
        <stp>46311</stp>
        <stp/>
        <tr r="N453" s="5"/>
      </tp>
      <tp t="s">
        <v>카드</v>
        <stp/>
        <stp>P</stp>
        <stp>0</stp>
        <stp>BND</stp>
        <stp>KR6030621F20</stp>
        <stp>인포맥스 중분류</stp>
        <stp>46311</stp>
        <stp/>
        <tr r="N5101" s="5"/>
      </tp>
      <tp t="s">
        <v>회사채(일반)</v>
        <stp/>
        <stp>P</stp>
        <stp>0</stp>
        <stp>BND</stp>
        <stp>KR6420601F27</stp>
        <stp>인포맥스 중분류</stp>
        <stp>46311</stp>
        <stp/>
        <tr r="N7214" s="5"/>
      </tp>
      <tp t="s">
        <v>카드</v>
        <stp/>
        <stp>P</stp>
        <stp>0</stp>
        <stp>BND</stp>
        <stp>KR6032716D32</stp>
        <stp>인포맥스 중분류</stp>
        <stp>46311</stp>
        <stp/>
        <tr r="N5328" s="5"/>
      </tp>
      <tp t="s">
        <v>일반</v>
        <stp/>
        <stp>P</stp>
        <stp>0</stp>
        <stp>BND</stp>
        <stp>KR354202GD17</stp>
        <stp>인포맥스 중분류</stp>
        <stp>46311</stp>
        <stp/>
        <tr r="N2414" s="5"/>
      </tp>
      <tp t="s">
        <v>일반</v>
        <stp/>
        <stp>P</stp>
        <stp>0</stp>
        <stp>BND</stp>
        <stp>KR356101DG14</stp>
        <stp>인포맥스 중분류</stp>
        <stp>46311</stp>
        <stp/>
        <tr r="N2912" s="5"/>
      </tp>
      <tp t="s">
        <v>국고채권</v>
        <stp/>
        <stp>P</stp>
        <stp>0</stp>
        <stp>BND</stp>
        <stp>KR103502GC32</stp>
        <stp>인포맥스 중분류</stp>
        <stp>46311</stp>
        <stp/>
        <tr r="N111" s="5"/>
      </tp>
      <tp t="s">
        <v>은행채</v>
        <stp/>
        <stp>P</stp>
        <stp>0</stp>
        <stp>BND</stp>
        <stp>KR310201GD10</stp>
        <stp>인포맥스 중분류</stp>
        <stp>46311</stp>
        <stp/>
        <tr r="N353" s="5"/>
      </tp>
      <tp t="s">
        <v>일반</v>
        <stp/>
        <stp>P</stp>
        <stp>0</stp>
        <stp>BND</stp>
        <stp>KR350101GG14</stp>
        <stp>인포맥스 중분류</stp>
        <stp>46311</stp>
        <stp/>
        <tr r="N920" s="5"/>
      </tp>
      <tp t="s">
        <v>일반</v>
        <stp/>
        <stp>P</stp>
        <stp>0</stp>
        <stp>BND</stp>
        <stp>KR350104GG11</stp>
        <stp>인포맥스 중분류</stp>
        <stp>46311</stp>
        <stp/>
        <tr r="N1044" s="5"/>
      </tp>
      <tp t="s">
        <v>일반</v>
        <stp/>
        <stp>P</stp>
        <stp>0</stp>
        <stp>BND</stp>
        <stp>KR350105GG10</stp>
        <stp>인포맥스 중분류</stp>
        <stp>46311</stp>
        <stp/>
        <tr r="N1074" s="5"/>
      </tp>
      <tp t="s">
        <v>공사공단채 기타</v>
        <stp/>
        <stp>P</stp>
        <stp>0</stp>
        <stp>BND</stp>
        <stp>KR381101GG19</stp>
        <stp>인포맥스 중분류</stp>
        <stp>46311</stp>
        <stp/>
        <tr r="N3578" s="5"/>
      </tp>
      <tp t="s">
        <v>기타금융채</v>
        <stp/>
        <stp>P</stp>
        <stp>0</stp>
        <stp>BND</stp>
        <stp>KR6023783E38</stp>
        <stp>인포맥스 중분류</stp>
        <stp>46311</stp>
        <stp/>
        <tr r="N4743" s="5"/>
      </tp>
      <tp t="s">
        <v>회사채(일반)</v>
        <stp/>
        <stp>P</stp>
        <stp>0</stp>
        <stp>BND</stp>
        <stp>KR6210522F10</stp>
        <stp>인포맥스 중분류</stp>
        <stp>46311</stp>
        <stp/>
        <tr r="N7108" s="5"/>
      </tp>
      <tp t="s">
        <v>카드</v>
        <stp/>
        <stp>P</stp>
        <stp>0</stp>
        <stp>BND</stp>
        <stp>KR6032717D31</stp>
        <stp>인포맥스 중분류</stp>
        <stp>46311</stp>
        <stp/>
        <tr r="N5341" s="5"/>
      </tp>
      <tp t="s">
        <v>회사채(일반)</v>
        <stp/>
        <stp>P</stp>
        <stp>0</stp>
        <stp>BND</stp>
        <stp>KR6280361F74</stp>
        <stp>인포맥스 중분류</stp>
        <stp>46311</stp>
        <stp/>
        <tr r="N7150" s="5"/>
      </tp>
      <tp t="s">
        <v>국민주택채권</v>
        <stp/>
        <stp>P</stp>
        <stp>0</stp>
        <stp>BND</stp>
        <stp>KR101501DC30</stp>
        <stp>인포맥스 중분류</stp>
        <stp>46311</stp>
        <stp/>
        <tr r="N4" s="5"/>
      </tp>
      <tp t="s">
        <v>기타금융채</v>
        <stp/>
        <stp>P</stp>
        <stp>0</stp>
        <stp>BND</stp>
        <stp>KR6023782E39</stp>
        <stp>인포맥스 중분류</stp>
        <stp>46311</stp>
        <stp/>
        <tr r="N4731" s="5"/>
      </tp>
      <tp t="s">
        <v>회사채(일반)</v>
        <stp/>
        <stp>P</stp>
        <stp>0</stp>
        <stp>BND</stp>
        <stp>KR6210521F11</stp>
        <stp>인포맥스 중분류</stp>
        <stp>46311</stp>
        <stp/>
        <tr r="N7107" s="5"/>
      </tp>
      <tp t="s">
        <v>은행채</v>
        <stp/>
        <stp>P</stp>
        <stp>0</stp>
        <stp>BND</stp>
        <stp>KR6000032F42</stp>
        <stp>인포맥스 중분류</stp>
        <stp>46311</stp>
        <stp/>
        <tr r="N3692" s="5"/>
      </tp>
      <tp t="s">
        <v>회사채(일반)</v>
        <stp/>
        <stp>P</stp>
        <stp>0</stp>
        <stp>BND</stp>
        <stp>KR6053211E60</stp>
        <stp>인포맥스 중분류</stp>
        <stp>46311</stp>
        <stp/>
        <tr r="N5630" s="5"/>
      </tp>
      <tp t="s">
        <v>공사공단채 기타</v>
        <stp/>
        <stp>P</stp>
        <stp>0</stp>
        <stp>BND</stp>
        <stp>KR381101GG27</stp>
        <stp>인포맥스 중분류</stp>
        <stp>46311</stp>
        <stp/>
        <tr r="N3579" s="5"/>
      </tp>
      <tp t="s">
        <v>공사공단채 기타</v>
        <stp/>
        <stp>P</stp>
        <stp>0</stp>
        <stp>BND</stp>
        <stp>KR381103GG25</stp>
        <stp>인포맥스 중분류</stp>
        <stp>46311</stp>
        <stp/>
        <tr r="N3606" s="5"/>
      </tp>
      <tp t="s">
        <v>일반</v>
        <stp/>
        <stp>P</stp>
        <stp>0</stp>
        <stp>BND</stp>
        <stp>KR356003GF29</stp>
        <stp>인포맥스 중분류</stp>
        <stp>46311</stp>
        <stp/>
        <tr r="N2871" s="5"/>
      </tp>
      <tp t="s">
        <v>일반</v>
        <stp/>
        <stp>P</stp>
        <stp>0</stp>
        <stp>BND</stp>
        <stp>KR356102GG28</stp>
        <stp>인포맥스 중분류</stp>
        <stp>46311</stp>
        <stp/>
        <tr r="N3051" s="5"/>
      </tp>
      <tp t="s">
        <v>일반</v>
        <stp/>
        <stp>P</stp>
        <stp>0</stp>
        <stp>BND</stp>
        <stp>KR352701GA28</stp>
        <stp>인포맥스 중분류</stp>
        <stp>46311</stp>
        <stp/>
        <tr r="N2188" s="5"/>
      </tp>
      <tp t="s">
        <v>공사공단채 기타</v>
        <stp/>
        <stp>P</stp>
        <stp>0</stp>
        <stp>BND</stp>
        <stp>KR381102GG26</stp>
        <stp>인포맥스 중분류</stp>
        <stp>46311</stp>
        <stp/>
        <tr r="N3595" s="5"/>
      </tp>
      <tp t="s">
        <v>일반</v>
        <stp/>
        <stp>P</stp>
        <stp>0</stp>
        <stp>BND</stp>
        <stp>KR356101GG29</stp>
        <stp>인포맥스 중분류</stp>
        <stp>46311</stp>
        <stp/>
        <tr r="N2975" s="5"/>
      </tp>
      <tp t="s">
        <v>공모지방채</v>
        <stp/>
        <stp>P</stp>
        <stp>0</stp>
        <stp>BND</stp>
        <stp>KR2001021G38</stp>
        <stp>인포맥스 중분류</stp>
        <stp>46311</stp>
        <stp/>
        <tr r="N175" s="5"/>
      </tp>
      <tp t="s">
        <v>카드</v>
        <stp/>
        <stp>P</stp>
        <stp>0</stp>
        <stp>BND</stp>
        <stp>KR6030624F68</stp>
        <stp>인포맥스 중분류</stp>
        <stp>46316</stp>
        <stp/>
        <tr r="CF75" s="1"/>
      </tp>
      <tp t="s">
        <v>카드</v>
        <stp/>
        <stp>P</stp>
        <stp>0</stp>
        <stp>BND</stp>
        <stp>KR6030625F18</stp>
        <stp>인포맥스 중분류</stp>
        <stp>46311</stp>
        <stp/>
        <tr r="N5137" s="5"/>
      </tp>
      <tp t="s">
        <v>은행채</v>
        <stp/>
        <stp>P</stp>
        <stp>0</stp>
        <stp>BND</stp>
        <stp>KR6000038F79</stp>
        <stp>인포맥스 중분류</stp>
        <stp>46311</stp>
        <stp/>
        <tr r="N3740" s="5"/>
      </tp>
      <tp t="s">
        <v>은행채</v>
        <stp/>
        <stp>P</stp>
        <stp>0</stp>
        <stp>BND</stp>
        <stp>KR310201GD28</stp>
        <stp>인포맥스 중분류</stp>
        <stp>46311</stp>
        <stp/>
        <tr r="N354" s="5"/>
      </tp>
      <tp t="s">
        <v>일반</v>
        <stp/>
        <stp>P</stp>
        <stp>0</stp>
        <stp>BND</stp>
        <stp>KR350104GG29</stp>
        <stp>인포맥스 중분류</stp>
        <stp>46311</stp>
        <stp/>
        <tr r="N1045" s="5"/>
      </tp>
      <tp t="s">
        <v>일반</v>
        <stp/>
        <stp>P</stp>
        <stp>0</stp>
        <stp>BND</stp>
        <stp>KR350105GG28</stp>
        <stp>인포맥스 중분류</stp>
        <stp>46311</stp>
        <stp/>
        <tr r="N1075" s="5"/>
      </tp>
      <tp t="s">
        <v>일반</v>
        <stp/>
        <stp>P</stp>
        <stp>0</stp>
        <stp>BND</stp>
        <stp>KR350108GG25</stp>
        <stp>인포맥스 중분류</stp>
        <stp>46311</stp>
        <stp/>
        <tr r="N1166" s="5"/>
      </tp>
      <tp t="s">
        <v>일반</v>
        <stp/>
        <stp>P</stp>
        <stp>0</stp>
        <stp>BND</stp>
        <stp>KR350109GG24</stp>
        <stp>인포맥스 중분류</stp>
        <stp>46311</stp>
        <stp/>
        <tr r="N1188" s="5"/>
      </tp>
      <tp t="s">
        <v>은행채</v>
        <stp/>
        <stp>P</stp>
        <stp>0</stp>
        <stp>BND</stp>
        <stp>KR6000013F78</stp>
        <stp>인포맥스 중분류</stp>
        <stp>46311</stp>
        <stp/>
        <tr r="N3632" s="5"/>
      </tp>
      <tp t="s">
        <v>회사채(일반)</v>
        <stp/>
        <stp>P</stp>
        <stp>0</stp>
        <stp>BND</stp>
        <stp>KR6373222E28</stp>
        <stp>인포맥스 중분류</stp>
        <stp>46316</stp>
        <stp/>
        <tr r="CT48" s="1"/>
      </tp>
      <tp t="s">
        <v>일반</v>
        <stp/>
        <stp>P</stp>
        <stp>0</stp>
        <stp>BND</stp>
        <stp>KR356101DG22</stp>
        <stp>인포맥스 중분류</stp>
        <stp>46311</stp>
        <stp/>
        <tr r="N2913" s="5"/>
      </tp>
      <tp t="s">
        <v>일반</v>
        <stp/>
        <stp>P</stp>
        <stp>0</stp>
        <stp>BND</stp>
        <stp>KR350101GG22</stp>
        <stp>인포맥스 중분류</stp>
        <stp>46311</stp>
        <stp/>
        <tr r="N921" s="5"/>
      </tp>
      <tp t="s">
        <v>일반</v>
        <stp/>
        <stp>P</stp>
        <stp>0</stp>
        <stp>BND</stp>
        <stp>KR350102GG21</stp>
        <stp>인포맥스 중분류</stp>
        <stp>46311</stp>
        <stp/>
        <tr r="N970" s="5"/>
      </tp>
      <tp t="s">
        <v>일반</v>
        <stp/>
        <stp>P</stp>
        <stp>0</stp>
        <stp>BND</stp>
        <stp>KR350103GG20</stp>
        <stp>인포맥스 중분류</stp>
        <stp>46311</stp>
        <stp/>
        <tr r="N1005" s="5"/>
      </tp>
      <tp t="s">
        <v>은행채</v>
        <stp/>
        <stp>P</stp>
        <stp>0</stp>
        <stp>BND</stp>
        <stp>KR6000032F75</stp>
        <stp>인포맥스 중분류</stp>
        <stp>46311</stp>
        <stp/>
        <tr r="N3695" s="5"/>
      </tp>
      <tp t="s">
        <v>회사채(일반)</v>
        <stp/>
        <stp>P</stp>
        <stp>0</stp>
        <stp>BND</stp>
        <stp>KR6017673A11</stp>
        <stp>인포맥스 중분류</stp>
        <stp>46311</stp>
        <stp/>
        <tr r="N4345" s="5"/>
      </tp>
      <tp t="s">
        <v>회사채(일반)</v>
        <stp/>
        <stp>P</stp>
        <stp>0</stp>
        <stp>BND</stp>
        <stp>KR6033631E15</stp>
        <stp>인포맥스 중분류</stp>
        <stp>46311</stp>
        <stp/>
        <tr r="N5399" s="5"/>
      </tp>
      <tp t="s">
        <v>은행채</v>
        <stp/>
        <stp>P</stp>
        <stp>0</stp>
        <stp>BND</stp>
        <stp>KR6000014F77</stp>
        <stp>인포맥스 중분류</stp>
        <stp>46311</stp>
        <stp/>
        <tr r="N3638" s="5"/>
      </tp>
      <tp t="s">
        <v>회사채(일반)</v>
        <stp/>
        <stp>P</stp>
        <stp>0</stp>
        <stp>BND</stp>
        <stp>KR6373223E27</stp>
        <stp>인포맥스 중분류</stp>
        <stp>46316</stp>
        <stp/>
        <tr r="CF52" s="1"/>
      </tp>
      <tp t="s">
        <v>카드</v>
        <stp/>
        <stp>P</stp>
        <stp>0</stp>
        <stp>BND</stp>
        <stp>KR6140173F60</stp>
        <stp>인포맥스 중분류</stp>
        <stp>46311</stp>
        <stp/>
        <tr r="N6699" s="5"/>
      </tp>
      <tp t="s">
        <v>일반</v>
        <stp/>
        <stp>P</stp>
        <stp>0</stp>
        <stp>BND</stp>
        <stp>KR356002GF20</stp>
        <stp>인포맥스 중분류</stp>
        <stp>46311</stp>
        <stp/>
        <tr r="N2840" s="5"/>
      </tp>
      <tp t="s">
        <v>일반</v>
        <stp/>
        <stp>P</stp>
        <stp>0</stp>
        <stp>BND</stp>
        <stp>KR356104GG26</stp>
        <stp>인포맥스 중분류</stp>
        <stp>46311</stp>
        <stp/>
        <tr r="N3139" s="5"/>
      </tp>
      <tp t="s">
        <v>지방공기업</v>
        <stp/>
        <stp>P</stp>
        <stp>0</stp>
        <stp>BND</stp>
        <stp>KR355102GG20</stp>
        <stp>인포맥스 중분류</stp>
        <stp>46311</stp>
        <stp/>
        <tr r="N2752" s="5"/>
      </tp>
      <tp t="s">
        <v>회사채(일반)</v>
        <stp/>
        <stp>P</stp>
        <stp>0</stp>
        <stp>BND</stp>
        <stp>KR6033632E14</stp>
        <stp>인포맥스 중분류</stp>
        <stp>46311</stp>
        <stp/>
        <tr r="N5406" s="5"/>
      </tp>
      <tp t="s">
        <v>은행채</v>
        <stp/>
        <stp>P</stp>
        <stp>0</stp>
        <stp>BND</stp>
        <stp>KR6000033F74</stp>
        <stp>인포맥스 중분류</stp>
        <stp>46311</stp>
        <stp/>
        <tr r="N3704" s="5"/>
      </tp>
      <tp t="s">
        <v>회사채(일반)</v>
        <stp/>
        <stp>P</stp>
        <stp>0</stp>
        <stp>BND</stp>
        <stp>KR6373224E26</stp>
        <stp>인포맥스 중분류</stp>
        <stp>46316</stp>
        <stp/>
        <tr r="N19" s="1"/>
      </tp>
      <tp t="s">
        <v>회사채(일반)</v>
        <stp/>
        <stp>P</stp>
        <stp>0</stp>
        <stp>BND</stp>
        <stp>KR6017674A10</stp>
        <stp>인포맥스 중분류</stp>
        <stp>46311</stp>
        <stp/>
        <tr r="N4360" s="5"/>
      </tp>
      <tp t="s">
        <v>지방공기업</v>
        <stp/>
        <stp>P</stp>
        <stp>0</stp>
        <stp>BND</stp>
        <stp>KR354302GE23</stp>
        <stp>인포맥스 중분류</stp>
        <stp>46311</stp>
        <stp/>
        <tr r="N2447" s="5"/>
      </tp>
      <tp t="s">
        <v>은행채</v>
        <stp/>
        <stp>P</stp>
        <stp>0</stp>
        <stp>BND</stp>
        <stp>KR310206GD23</stp>
        <stp>인포맥스 중분류</stp>
        <stp>46311</stp>
        <stp/>
        <tr r="N454" s="5"/>
      </tp>
      <tp t="s">
        <v>일반</v>
        <stp/>
        <stp>P</stp>
        <stp>0</stp>
        <stp>BND</stp>
        <stp>KR350106GG27</stp>
        <stp>인포맥스 중분류</stp>
        <stp>46311</stp>
        <stp/>
        <tr r="N1118" s="5"/>
      </tp>
      <tp t="s">
        <v>일반</v>
        <stp/>
        <stp>P</stp>
        <stp>0</stp>
        <stp>BND</stp>
        <stp>KR350107GG26</stp>
        <stp>인포맥스 중분류</stp>
        <stp>46311</stp>
        <stp/>
        <tr r="N1137" s="5"/>
      </tp>
      <tp t="s">
        <v>회사채(일반)</v>
        <stp/>
        <stp>P</stp>
        <stp>0</stp>
        <stp>BND</stp>
        <stp>KR6071051G71</stp>
        <stp>인포맥스 중분류</stp>
        <stp>46311</stp>
        <stp/>
        <tr r="N6208" s="5"/>
      </tp>
      <tp t="s">
        <v>일반</v>
        <stp/>
        <stp>P</stp>
        <stp>0</stp>
        <stp>BND</stp>
        <stp>KR356001GF21</stp>
        <stp>인포맥스 중분류</stp>
        <stp>46311</stp>
        <stp/>
        <tr r="N2796" s="5"/>
      </tp>
      <tp t="s">
        <v>일반</v>
        <stp/>
        <stp>P</stp>
        <stp>0</stp>
        <stp>BND</stp>
        <stp>KR350703GA53</stp>
        <stp>인포맥스 중분류</stp>
        <stp>46316</stp>
        <stp/>
        <tr r="N312" s="1"/>
        <tr r="AB26" s="1"/>
      </tp>
      <tp t="s">
        <v>은행채</v>
        <stp/>
        <stp>P</stp>
        <stp>0</stp>
        <stp>BND</stp>
        <stp>KR6000031F76</stp>
        <stp>인포맥스 중분류</stp>
        <stp>46311</stp>
        <stp/>
        <tr r="N3679" s="5"/>
      </tp>
      <tp t="s">
        <v>회사채(일반)</v>
        <stp/>
        <stp>P</stp>
        <stp>0</stp>
        <stp>BND</stp>
        <stp>KR6003532E26</stp>
        <stp>인포맥스 중분류</stp>
        <stp>46311</stp>
        <stp/>
        <tr r="N3838" s="5"/>
      </tp>
      <tp t="s">
        <v>카드</v>
        <stp/>
        <stp>P</stp>
        <stp>0</stp>
        <stp>BND</stp>
        <stp>KR6030626F17</stp>
        <stp>인포맥스 중분류</stp>
        <stp>46311</stp>
        <stp/>
        <tr r="N5145" s="5"/>
      </tp>
      <tp t="s">
        <v>회사채(일반)</v>
        <stp/>
        <stp>P</stp>
        <stp>0</stp>
        <stp>BND</stp>
        <stp>KR6071052G70</stp>
        <stp>인포맥스 중분류</stp>
        <stp>46311</stp>
        <stp/>
        <tr r="N6210" s="5"/>
      </tp>
      <tp t="s">
        <v>일반</v>
        <stp/>
        <stp>P</stp>
        <stp>0</stp>
        <stp>BND</stp>
        <stp>KR350111GG46</stp>
        <stp>인포맥스 중분류</stp>
        <stp>46316</stp>
        <stp/>
        <tr r="DV69" s="1"/>
      </tp>
      <tp t="s">
        <v>카드</v>
        <stp/>
        <stp>P</stp>
        <stp>0</stp>
        <stp>BND</stp>
        <stp>KR6030622F60</stp>
        <stp>인포맥스 중분류</stp>
        <stp>46316</stp>
        <stp/>
        <tr r="CF215" s="1"/>
      </tp>
      <tp t="s">
        <v>회사채(일반)</v>
        <stp/>
        <stp>P</stp>
        <stp>0</stp>
        <stp>BND</stp>
        <stp>KR6000663F14</stp>
        <stp>인포맥스 중분류</stp>
        <stp>46311</stp>
        <stp/>
        <tr r="N3769" s="5"/>
      </tp>
      <tp t="s">
        <v>회사채(일반)</v>
        <stp/>
        <stp>P</stp>
        <stp>0</stp>
        <stp>BND</stp>
        <stp>KR6063624E60</stp>
        <stp>인포맥스 중분류</stp>
        <stp>46316</stp>
        <stp/>
        <tr r="AB30" s="1"/>
      </tp>
      <tp t="s">
        <v>은행채</v>
        <stp/>
        <stp>P</stp>
        <stp>0</stp>
        <stp>BND</stp>
        <stp>KR6000036F71</stp>
        <stp>인포맥스 중분류</stp>
        <stp>46311</stp>
        <stp/>
        <tr r="N3727" s="5"/>
      </tp>
      <tp t="s">
        <v>회사채(일반)</v>
        <stp/>
        <stp>P</stp>
        <stp>0</stp>
        <stp>BND</stp>
        <stp>KR6093051E77</stp>
        <stp>인포맥스 중분류</stp>
        <stp>46311</stp>
        <stp/>
        <tr r="N6379" s="5"/>
      </tp>
      <tp t="s">
        <v>카드</v>
        <stp/>
        <stp>P</stp>
        <stp>0</stp>
        <stp>BND</stp>
        <stp>KR6030622F11</stp>
        <stp>인포맥스 중분류</stp>
        <stp>46311</stp>
        <stp/>
        <tr r="N5108" s="5"/>
      </tp>
      <tp t="s">
        <v>회사채(일반)</v>
        <stp/>
        <stp>P</stp>
        <stp>0</stp>
        <stp>BND</stp>
        <stp>KR6000662F15</stp>
        <stp>인포맥스 중분류</stp>
        <stp>46311</stp>
        <stp/>
        <tr r="N3764" s="5"/>
      </tp>
      <tp t="s">
        <v>은행채</v>
        <stp/>
        <stp>P</stp>
        <stp>0</stp>
        <stp>BND</stp>
        <stp>KR6000037F70</stp>
        <stp>인포맥스 중분류</stp>
        <stp>46311</stp>
        <stp/>
        <tr r="N3735" s="5"/>
      </tp>
      <tp t="s">
        <v>기타금융채</v>
        <stp/>
        <stp>P</stp>
        <stp>0</stp>
        <stp>BND</stp>
        <stp>KR6310108F10</stp>
        <stp>인포맥스 중분류</stp>
        <stp>46316</stp>
        <stp/>
        <tr r="CT85" s="1"/>
      </tp>
      <tp t="s">
        <v>지방공기업</v>
        <stp/>
        <stp>P</stp>
        <stp>0</stp>
        <stp>BND</stp>
        <stp>KR354301GE24</stp>
        <stp>인포맥스 중분류</stp>
        <stp>46311</stp>
        <stp/>
        <tr r="N2428" s="5"/>
      </tp>
      <tp t="s">
        <v>일반</v>
        <stp/>
        <stp>P</stp>
        <stp>0</stp>
        <stp>BND</stp>
        <stp>KR352702GA27</stp>
        <stp>인포맥스 중분류</stp>
        <stp>46311</stp>
        <stp/>
        <tr r="N2256" s="5"/>
      </tp>
      <tp t="s">
        <v>은행채</v>
        <stp/>
        <stp>P</stp>
        <stp>0</stp>
        <stp>BND</stp>
        <stp>KR310204GD25</stp>
        <stp>인포맥스 중분류</stp>
        <stp>46311</stp>
        <stp/>
        <tr r="N415" s="5"/>
      </tp>
      <tp t="s">
        <v>은행채</v>
        <stp/>
        <stp>P</stp>
        <stp>0</stp>
        <stp>BND</stp>
        <stp>KR310205GD24</stp>
        <stp>인포맥스 중분류</stp>
        <stp>46311</stp>
        <stp/>
        <tr r="N435" s="5"/>
      </tp>
      <tp t="s">
        <v>회사채(일반)</v>
        <stp/>
        <stp>P</stp>
        <stp>0</stp>
        <stp>BND</stp>
        <stp>KR6000661F16</stp>
        <stp>인포맥스 중분류</stp>
        <stp>46311</stp>
        <stp/>
        <tr r="N3761" s="5"/>
      </tp>
      <tp t="s">
        <v>회사채(일반)</v>
        <stp/>
        <stp>P</stp>
        <stp>0</stp>
        <stp>BND</stp>
        <stp>KR6032643D14</stp>
        <stp>인포맥스 중분류</stp>
        <stp>46311</stp>
        <stp/>
        <tr r="N5223" s="5"/>
      </tp>
      <tp t="s">
        <v>회사채(일반)</v>
        <stp/>
        <stp>P</stp>
        <stp>0</stp>
        <stp>BND</stp>
        <stp>KR6001682G18</stp>
        <stp>인포맥스 중분류</stp>
        <stp>46311</stp>
        <stp/>
        <tr r="N3800" s="5"/>
      </tp>
      <tp t="s">
        <v>은행채</v>
        <stp/>
        <stp>P</stp>
        <stp>0</stp>
        <stp>BND</stp>
        <stp>KR6000034F73</stp>
        <stp>인포맥스 중분류</stp>
        <stp>46311</stp>
        <stp/>
        <tr r="N3708" s="5"/>
      </tp>
      <tp t="s">
        <v>기타금융채</v>
        <stp/>
        <stp>P</stp>
        <stp>0</stp>
        <stp>BND</stp>
        <stp>KR6021966G96</stp>
        <stp>인포맥스 중분류</stp>
        <stp>46316</stp>
        <stp/>
        <tr r="CF35" s="1"/>
      </tp>
      <tp t="s">
        <v>일반</v>
        <stp/>
        <stp>P</stp>
        <stp>0</stp>
        <stp>BND</stp>
        <stp>KR356103GG27</stp>
        <stp>인포맥스 중분류</stp>
        <stp>46311</stp>
        <stp/>
        <tr r="N3098" s="5"/>
      </tp>
      <tp t="s">
        <v>공모지방채</v>
        <stp/>
        <stp>P</stp>
        <stp>0</stp>
        <stp>BND</stp>
        <stp>KR2001011G30</stp>
        <stp>인포맥스 중분류</stp>
        <stp>46311</stp>
        <stp/>
        <tr r="N166" s="5"/>
      </tp>
      <tp t="s">
        <v>회사채(일반)</v>
        <stp/>
        <stp>P</stp>
        <stp>0</stp>
        <stp>BND</stp>
        <stp>KR6001681G19</stp>
        <stp>인포맥스 중분류</stp>
        <stp>46311</stp>
        <stp/>
        <tr r="N3796" s="5"/>
      </tp>
      <tp t="s">
        <v>은행채</v>
        <stp/>
        <stp>P</stp>
        <stp>0</stp>
        <stp>BND</stp>
        <stp>KR6000035F72</stp>
        <stp>인포맥스 중분류</stp>
        <stp>46311</stp>
        <stp/>
        <tr r="N3719" s="5"/>
      </tp>
      <tp t="s">
        <v>회사채(일반)</v>
        <stp/>
        <stp>P</stp>
        <stp>0</stp>
        <stp>BND</stp>
        <stp>KR6063622E13</stp>
        <stp>인포맥스 중분류</stp>
        <stp>46311</stp>
        <stp/>
        <tr r="N5892" s="5"/>
      </tp>
      <tp t="s">
        <v>일반</v>
        <stp/>
        <stp>P</stp>
        <stp>0</stp>
        <stp>BND</stp>
        <stp>KR350102GG39</stp>
        <stp>인포맥스 중분류</stp>
        <stp>46311</stp>
        <stp/>
        <tr r="N971" s="5"/>
      </tp>
      <tp t="s">
        <v>일반</v>
        <stp/>
        <stp>P</stp>
        <stp>0</stp>
        <stp>BND</stp>
        <stp>KR350103GG38</stp>
        <stp>인포맥스 중분류</stp>
        <stp>46311</stp>
        <stp/>
        <tr r="N1006" s="5"/>
      </tp>
      <tp t="s">
        <v>일반</v>
        <stp/>
        <stp>P</stp>
        <stp>0</stp>
        <stp>BND</stp>
        <stp>KR350702GA39</stp>
        <stp>인포맥스 중분류</stp>
        <stp>46311</stp>
        <stp/>
        <tr r="N1389" s="5"/>
      </tp>
      <tp t="s">
        <v>일반</v>
        <stp/>
        <stp>P</stp>
        <stp>0</stp>
        <stp>BND</stp>
        <stp>KR350703GA38</stp>
        <stp>인포맥스 중분류</stp>
        <stp>46311</stp>
        <stp/>
        <tr r="N1449" s="5"/>
      </tp>
      <tp t="s">
        <v>은행채</v>
        <stp/>
        <stp>P</stp>
        <stp>0</stp>
        <stp>BND</stp>
        <stp>KR381001GF37</stp>
        <stp>인포맥스 중분류</stp>
        <stp>46311</stp>
        <stp/>
        <tr r="N3494" s="5"/>
      </tp>
      <tp t="s">
        <v>회사채(일반)</v>
        <stp/>
        <stp>P</stp>
        <stp>0</stp>
        <stp>BND</stp>
        <stp>KR6030491F27</stp>
        <stp>인포맥스 중분류</stp>
        <stp>46311</stp>
        <stp/>
        <tr r="N5082" s="5"/>
      </tp>
      <tp t="s">
        <v>일반</v>
        <stp/>
        <stp>P</stp>
        <stp>0</stp>
        <stp>BND</stp>
        <stp>KR356002GF38</stp>
        <stp>인포맥스 중분류</stp>
        <stp>46311</stp>
        <stp/>
        <tr r="N2841" s="5"/>
      </tp>
      <tp t="s">
        <v>회사채(일반)</v>
        <stp/>
        <stp>P</stp>
        <stp>0</stp>
        <stp>BND</stp>
        <stp>KR6030492F26</stp>
        <stp>인포맥스 중분류</stp>
        <stp>46311</stp>
        <stp/>
        <tr r="N5090" s="5"/>
      </tp>
      <tp t="s">
        <v>회사채(일반)</v>
        <stp/>
        <stp>P</stp>
        <stp>0</stp>
        <stp>BND</stp>
        <stp>KR6003472E28</stp>
        <stp>인포맥스 중분류</stp>
        <stp>46311</stp>
        <stp/>
        <tr r="N3835" s="5"/>
      </tp>
      <tp t="s">
        <v>카드</v>
        <stp/>
        <stp>P</stp>
        <stp>0</stp>
        <stp>BND</stp>
        <stp>KR6140172F79</stp>
        <stp>인포맥스 중분류</stp>
        <stp>46311</stp>
        <stp/>
        <tr r="N6682" s="5"/>
      </tp>
      <tp t="s">
        <v>일반</v>
        <stp/>
        <stp>P</stp>
        <stp>0</stp>
        <stp>BND</stp>
        <stp>KR356001GF39</stp>
        <stp>인포맥스 중분류</stp>
        <stp>46311</stp>
        <stp/>
        <tr r="N2797" s="5"/>
      </tp>
      <tp t="s">
        <v>공모지방채</v>
        <stp/>
        <stp>P</stp>
        <stp>0</stp>
        <stp>BND</stp>
        <stp>KR2007041A29</stp>
        <stp>인포맥스 중분류</stp>
        <stp>46311</stp>
        <stp/>
        <tr r="N271" s="5"/>
      </tp>
      <tp t="s">
        <v>회사채(일반)</v>
        <stp/>
        <stp>P</stp>
        <stp>0</stp>
        <stp>BND</stp>
        <stp>KR6004053B18</stp>
        <stp>인포맥스 중분류</stp>
        <stp>46316</stp>
        <stp/>
        <tr r="N259" s="1"/>
      </tp>
      <tp t="s">
        <v>회사채(일반)</v>
        <stp/>
        <stp>P</stp>
        <stp>0</stp>
        <stp>BND</stp>
        <stp>KR6063321E58</stp>
        <stp>인포맥스 중분류</stp>
        <stp>46311</stp>
        <stp/>
        <tr r="N5787" s="5"/>
      </tp>
      <tp t="s">
        <v>기타금융채</v>
        <stp/>
        <stp>P</stp>
        <stp>0</stp>
        <stp>BND</stp>
        <stp>KR6023785E10</stp>
        <stp>인포맥스 중분류</stp>
        <stp>46311</stp>
        <stp/>
        <tr r="N4772" s="5"/>
      </tp>
      <tp t="s">
        <v>카드</v>
        <stp/>
        <stp>P</stp>
        <stp>0</stp>
        <stp>BND</stp>
        <stp>KR603271AD68</stp>
        <stp>인포맥스 중분류</stp>
        <stp>46316</stp>
        <stp/>
        <tr r="N220" s="1"/>
      </tp>
      <tp t="s">
        <v>지방공기업</v>
        <stp/>
        <stp>P</stp>
        <stp>0</stp>
        <stp>BND</stp>
        <stp>KR354302GE31</stp>
        <stp>인포맥스 중분류</stp>
        <stp>46311</stp>
        <stp/>
        <tr r="N2448" s="5"/>
      </tp>
      <tp t="s">
        <v>카드</v>
        <stp/>
        <stp>P</stp>
        <stp>0</stp>
        <stp>BND</stp>
        <stp>KR614017AF70</stp>
        <stp>인포맥스 중분류</stp>
        <stp>46311</stp>
        <stp/>
        <tr r="N6768" s="5"/>
      </tp>
      <tp t="s">
        <v>은행채</v>
        <stp/>
        <stp>P</stp>
        <stp>0</stp>
        <stp>BND</stp>
        <stp>KR310202GD35</stp>
        <stp>인포맥스 중분류</stp>
        <stp>46311</stp>
        <stp/>
        <tr r="N375" s="5"/>
      </tp>
      <tp t="s">
        <v>일반</v>
        <stp/>
        <stp>P</stp>
        <stp>0</stp>
        <stp>BND</stp>
        <stp>KR350104GG37</stp>
        <stp>인포맥스 중분류</stp>
        <stp>46311</stp>
        <stp/>
        <tr r="N1046" s="5"/>
      </tp>
      <tp t="s">
        <v>일반</v>
        <stp/>
        <stp>P</stp>
        <stp>0</stp>
        <stp>BND</stp>
        <stp>KR350105GG36</stp>
        <stp>인포맥스 중분류</stp>
        <stp>46311</stp>
        <stp/>
        <tr r="N1076" s="5"/>
      </tp>
      <tp t="s">
        <v>회사채(일반)</v>
        <stp/>
        <stp>P</stp>
        <stp>0</stp>
        <stp>BND</stp>
        <stp>KR6003232E45</stp>
        <stp>인포맥스 중분류</stp>
        <stp>46311</stp>
        <stp/>
        <tr r="N3816" s="5"/>
      </tp>
      <tp t="s">
        <v>카드</v>
        <stp/>
        <stp>P</stp>
        <stp>0</stp>
        <stp>BND</stp>
        <stp>KR6140171F70</stp>
        <stp>인포맥스 중분류</stp>
        <stp>46311</stp>
        <stp/>
        <tr r="N6668" s="5"/>
      </tp>
      <tp t="s">
        <v>회사채(일반)</v>
        <stp/>
        <stp>P</stp>
        <stp>0</stp>
        <stp>BND</stp>
        <stp>KR6160721F65</stp>
        <stp>인포맥스 중분류</stp>
        <stp>46316</stp>
        <stp/>
        <tr r="DH25" s="1"/>
      </tp>
      <tp t="s">
        <v>국고채권</v>
        <stp/>
        <stp>P</stp>
        <stp>0</stp>
        <stp>BND</stp>
        <stp>KR103502GC65</stp>
        <stp>인포맥스 중분류</stp>
        <stp>46316</stp>
        <stp/>
        <tr r="CF144" s="1"/>
        <tr r="N384" s="1"/>
        <tr r="BD16" s="1"/>
        <tr r="DV170" s="1"/>
      </tp>
      <tp t="s">
        <v>일반</v>
        <stp/>
        <stp>P</stp>
        <stp>0</stp>
        <stp>BND</stp>
        <stp>KR350111GG53</stp>
        <stp>인포맥스 중분류</stp>
        <stp>46316</stp>
        <stp/>
        <tr r="DV59" s="1"/>
      </tp>
      <tp t="s">
        <v>은행채</v>
        <stp/>
        <stp>P</stp>
        <stp>0</stp>
        <stp>BND</stp>
        <stp>KR6000035F64</stp>
        <stp>인포맥스 중분류</stp>
        <stp>46311</stp>
        <stp/>
        <tr r="N3718" s="5"/>
      </tp>
      <tp t="s">
        <v>회사채(일반)</v>
        <stp/>
        <stp>P</stp>
        <stp>0</stp>
        <stp>BND</stp>
        <stp>KR6160722F64</stp>
        <stp>인포맥스 중분류</stp>
        <stp>46316</stp>
        <stp/>
        <tr r="DH33" s="1"/>
      </tp>
      <tp t="s">
        <v>기타금융채</v>
        <stp/>
        <stp>P</stp>
        <stp>0</stp>
        <stp>BND</stp>
        <stp>KR6095926C85</stp>
        <stp>인포맥스 중분류</stp>
        <stp>46316</stp>
        <stp/>
        <tr r="DV26" s="1"/>
      </tp>
      <tp t="s">
        <v>통안증권</v>
        <stp/>
        <stp>P</stp>
        <stp>0</stp>
        <stp>BND</stp>
        <stp>KR310101GG34</stp>
        <stp>인포맥스 중분류</stp>
        <stp>46311</stp>
        <stp/>
        <tr r="N334" s="5"/>
      </tp>
      <tp t="s">
        <v>일반</v>
        <stp/>
        <stp>P</stp>
        <stp>0</stp>
        <stp>BND</stp>
        <stp>KR350101GG30</stp>
        <stp>인포맥스 중분류</stp>
        <stp>46311</stp>
        <stp/>
        <tr r="N922" s="5"/>
      </tp>
      <tp t="s">
        <v>은행채</v>
        <stp/>
        <stp>P</stp>
        <stp>0</stp>
        <stp>BND</stp>
        <stp>KR6000032F67</stp>
        <stp>인포맥스 중분류</stp>
        <stp>46311</stp>
        <stp/>
        <tr r="N3694" s="5"/>
      </tp>
      <tp t="s">
        <v>회사채(일반)</v>
        <stp/>
        <stp>P</stp>
        <stp>0</stp>
        <stp>BND</stp>
        <stp>KR6063323E56</stp>
        <stp>인포맥스 중분류</stp>
        <stp>46311</stp>
        <stp/>
        <tr r="N5854" s="5"/>
      </tp>
      <tp t="s">
        <v>회사채(일반)</v>
        <stp/>
        <stp>P</stp>
        <stp>0</stp>
        <stp>BND</stp>
        <stp>KR6055552C31</stp>
        <stp>인포맥스 중분류</stp>
        <stp>46311</stp>
        <stp/>
        <tr r="N5662" s="5"/>
      </tp>
      <tp t="s">
        <v>회사채(일반)</v>
        <stp/>
        <stp>P</stp>
        <stp>0</stp>
        <stp>BND</stp>
        <stp>KR6192051D60</stp>
        <stp>인포맥스 중분류</stp>
        <stp>46311</stp>
        <stp/>
        <tr r="N7008" s="5"/>
      </tp>
      <tp t="s">
        <v>기타금융채</v>
        <stp/>
        <stp>P</stp>
        <stp>0</stp>
        <stp>BND</stp>
        <stp>KR6095925C86</stp>
        <stp>인포맥스 중분류</stp>
        <stp>46316</stp>
        <stp/>
        <tr r="DV58" s="1"/>
      </tp>
      <tp t="s">
        <v>일반</v>
        <stp/>
        <stp>P</stp>
        <stp>0</stp>
        <stp>BND</stp>
        <stp>KR356104GG34</stp>
        <stp>인포맥스 중분류</stp>
        <stp>46311</stp>
        <stp/>
        <tr r="N3140" s="5"/>
      </tp>
      <tp t="s">
        <v>국민주택채권</v>
        <stp/>
        <stp>P</stp>
        <stp>0</stp>
        <stp>BND</stp>
        <stp>KR101501DC14</stp>
        <stp>인포맥스 중분류</stp>
        <stp>46311</stp>
        <stp/>
        <tr r="N2" s="5"/>
      </tp>
      <tp t="s">
        <v>회사채(일반)</v>
        <stp/>
        <stp>P</stp>
        <stp>0</stp>
        <stp>BND</stp>
        <stp>KR6063322E57</stp>
        <stp>인포맥스 중분류</stp>
        <stp>46311</stp>
        <stp/>
        <tr r="N5820" s="5"/>
      </tp>
      <tp t="s">
        <v>카드</v>
        <stp/>
        <stp>P</stp>
        <stp>0</stp>
        <stp>BND</stp>
        <stp>KR6140178F73</stp>
        <stp>인포맥스 중분류</stp>
        <stp>46311</stp>
        <stp/>
        <tr r="N6755" s="5"/>
      </tp>
      <tp t="s">
        <v>일반</v>
        <stp/>
        <stp>P</stp>
        <stp>0</stp>
        <stp>BND</stp>
        <stp>KR352301GE36</stp>
        <stp>인포맥스 중분류</stp>
        <stp>46311</stp>
        <stp/>
        <tr r="N2028" s="5"/>
      </tp>
      <tp t="s">
        <v>일반</v>
        <stp/>
        <stp>P</stp>
        <stp>0</stp>
        <stp>BND</stp>
        <stp>KR352302GE35</stp>
        <stp>인포맥스 중분류</stp>
        <stp>46311</stp>
        <stp/>
        <tr r="N2048" s="5"/>
      </tp>
      <tp t="s">
        <v>카드</v>
        <stp/>
        <stp>P</stp>
        <stp>0</stp>
        <stp>BND</stp>
        <stp>KR6140177F74</stp>
        <stp>인포맥스 중분류</stp>
        <stp>46311</stp>
        <stp/>
        <tr r="N6746" s="5"/>
      </tp>
      <tp t="s">
        <v>은행채</v>
        <stp/>
        <stp>P</stp>
        <stp>0</stp>
        <stp>BND</stp>
        <stp>KR6000038F61</stp>
        <stp>인포맥스 중분류</stp>
        <stp>46311</stp>
        <stp/>
        <tr r="N3739" s="5"/>
      </tp>
      <tp t="s">
        <v>일반</v>
        <stp/>
        <stp>P</stp>
        <stp>0</stp>
        <stp>BND</stp>
        <stp>KR356101GG37</stp>
        <stp>인포맥스 중분류</stp>
        <stp>46311</stp>
        <stp/>
        <tr r="N2976" s="5"/>
      </tp>
      <tp t="s">
        <v>일반</v>
        <stp/>
        <stp>P</stp>
        <stp>0</stp>
        <stp>BND</stp>
        <stp>KR356103GG35</stp>
        <stp>인포맥스 중분류</stp>
        <stp>46311</stp>
        <stp/>
        <tr r="N3099" s="5"/>
      </tp>
      <tp t="s">
        <v>일반</v>
        <stp/>
        <stp>P</stp>
        <stp>0</stp>
        <stp>BND</stp>
        <stp>KR356105GG33</stp>
        <stp>인포맥스 중분류</stp>
        <stp>46311</stp>
        <stp/>
        <tr r="N3165" s="5"/>
      </tp>
      <tp t="s">
        <v>카드</v>
        <stp/>
        <stp>P</stp>
        <stp>0</stp>
        <stp>BND</stp>
        <stp>KR6140176F75</stp>
        <stp>인포맥스 중분류</stp>
        <stp>46311</stp>
        <stp/>
        <tr r="N6736" s="5"/>
      </tp>
      <tp t="s">
        <v>카드</v>
        <stp/>
        <stp>P</stp>
        <stp>0</stp>
        <stp>BND</stp>
        <stp>KR614017EF76</stp>
        <stp>인포맥스 중분류</stp>
        <stp>46311</stp>
        <stp/>
        <tr r="N6781" s="5"/>
      </tp>
      <tp t="s">
        <v>통안증권</v>
        <stp/>
        <stp>P</stp>
        <stp>0</stp>
        <stp>BND</stp>
        <stp>KR310102GG33</stp>
        <stp>인포맥스 중분류</stp>
        <stp>46311</stp>
        <stp/>
        <tr r="N344" s="5"/>
      </tp>
      <tp t="s">
        <v>카드</v>
        <stp/>
        <stp>P</stp>
        <stp>0</stp>
        <stp>BND</stp>
        <stp>KR6031322G52</stp>
        <stp>인포맥스 중분류</stp>
        <stp>46311</stp>
        <stp/>
        <tr r="N5203" s="5"/>
      </tp>
      <tp t="s">
        <v>회사채(일반)</v>
        <stp/>
        <stp>P</stp>
        <stp>0</stp>
        <stp>BND</stp>
        <stp>KR6101181G79</stp>
        <stp>인포맥스 중분류</stp>
        <stp>46311</stp>
        <stp/>
        <tr r="N6523" s="5"/>
      </tp>
      <tp t="s">
        <v>카드</v>
        <stp/>
        <stp>P</stp>
        <stp>0</stp>
        <stp>BND</stp>
        <stp>KR6140175F76</stp>
        <stp>인포맥스 중분류</stp>
        <stp>46311</stp>
        <stp/>
        <tr r="N6727" s="5"/>
      </tp>
      <tp t="s">
        <v>일반</v>
        <stp/>
        <stp>P</stp>
        <stp>0</stp>
        <stp>BND</stp>
        <stp>KR356003GF37</stp>
        <stp>인포맥스 중분류</stp>
        <stp>46311</stp>
        <stp/>
        <tr r="N2872" s="5"/>
      </tp>
      <tp t="s">
        <v>일반</v>
        <stp/>
        <stp>P</stp>
        <stp>0</stp>
        <stp>BND</stp>
        <stp>KR356102GG36</stp>
        <stp>인포맥스 중분류</stp>
        <stp>46311</stp>
        <stp/>
        <tr r="N3052" s="5"/>
      </tp>
      <tp t="s">
        <v>카드</v>
        <stp/>
        <stp>P</stp>
        <stp>0</stp>
        <stp>BND</stp>
        <stp>KR614017DF77</stp>
        <stp>인포맥스 중분류</stp>
        <stp>46311</stp>
        <stp/>
        <tr r="N6776" s="5"/>
      </tp>
      <tp t="s">
        <v>카드</v>
        <stp/>
        <stp>P</stp>
        <stp>0</stp>
        <stp>BND</stp>
        <stp>KR6140174F77</stp>
        <stp>인포맥스 중분류</stp>
        <stp>46311</stp>
        <stp/>
        <tr r="N6713" s="5"/>
      </tp>
      <tp t="s">
        <v>카드</v>
        <stp/>
        <stp>P</stp>
        <stp>0</stp>
        <stp>BND</stp>
        <stp>KR6031321G53</stp>
        <stp>인포맥스 중분류</stp>
        <stp>46311</stp>
        <stp/>
        <tr r="N5192" s="5"/>
      </tp>
      <tp t="s">
        <v>회사채(일반)</v>
        <stp/>
        <stp>P</stp>
        <stp>0</stp>
        <stp>BND</stp>
        <stp>KR6101182G78</stp>
        <stp>인포맥스 중분류</stp>
        <stp>46311</stp>
        <stp/>
        <tr r="N6528" s="5"/>
      </tp>
      <tp t="s">
        <v>은행채</v>
        <stp/>
        <stp>P</stp>
        <stp>0</stp>
        <stp>BND</stp>
        <stp>KR6000037F62</stp>
        <stp>인포맥스 중분류</stp>
        <stp>46311</stp>
        <stp/>
        <tr r="N3734" s="5"/>
      </tp>
      <tp t="s">
        <v>회사채(일반)</v>
        <stp/>
        <stp>P</stp>
        <stp>0</stp>
        <stp>BND</stp>
        <stp>KR6030492F26</stp>
        <stp>인포맥스 중분류</stp>
        <stp>46316</stp>
        <stp/>
        <tr r="N292" s="1"/>
      </tp>
      <tp t="s">
        <v>기타금융채</v>
        <stp/>
        <stp>P</stp>
        <stp>0</stp>
        <stp>BND</stp>
        <stp>KR6021965G89</stp>
        <stp>인포맥스 중분류</stp>
        <stp>46311</stp>
        <stp/>
        <tr r="N4643" s="5"/>
      </tp>
      <tp t="s">
        <v>일반</v>
        <stp/>
        <stp>P</stp>
        <stp>0</stp>
        <stp>BND</stp>
        <stp>KR350101GG48</stp>
        <stp>인포맥스 중분류</stp>
        <stp>46311</stp>
        <stp/>
        <tr r="N923" s="5"/>
      </tp>
      <tp t="s">
        <v>일반</v>
        <stp/>
        <stp>P</stp>
        <stp>0</stp>
        <stp>BND</stp>
        <stp>KR350108GG41</stp>
        <stp>인포맥스 중분류</stp>
        <stp>46311</stp>
        <stp/>
        <tr r="N1167" s="5"/>
      </tp>
      <tp t="s">
        <v>일반</v>
        <stp/>
        <stp>P</stp>
        <stp>0</stp>
        <stp>BND</stp>
        <stp>KR350701GA48</stp>
        <stp>인포맥스 중분류</stp>
        <stp>46311</stp>
        <stp/>
        <tr r="N1314" s="5"/>
      </tp>
      <tp t="s">
        <v>일반</v>
        <stp/>
        <stp>P</stp>
        <stp>0</stp>
        <stp>BND</stp>
        <stp>KR350708GA41</stp>
        <stp>인포맥스 중분류</stp>
        <stp>46311</stp>
        <stp/>
        <tr r="N1570" s="5"/>
      </tp>
      <tp t="s">
        <v>회사채(일반)</v>
        <stp/>
        <stp>P</stp>
        <stp>0</stp>
        <stp>BND</stp>
        <stp>KR6330591F46</stp>
        <stp>인포맥스 중분류</stp>
        <stp>46311</stp>
        <stp/>
        <tr r="N7177" s="5"/>
      </tp>
      <tp t="s">
        <v>회사채(일반)</v>
        <stp/>
        <stp>P</stp>
        <stp>0</stp>
        <stp>BND</stp>
        <stp>KR6055552C49</stp>
        <stp>인포맥스 중분류</stp>
        <stp>46311</stp>
        <stp/>
        <tr r="N5663" s="5"/>
      </tp>
      <tp t="s">
        <v>회사채(일반)</v>
        <stp/>
        <stp>P</stp>
        <stp>0</stp>
        <stp>BND</stp>
        <stp>KR6004053B18</stp>
        <stp>인포맥스 중분류</stp>
        <stp>46311</stp>
        <stp/>
        <tr r="N3890" s="5"/>
      </tp>
      <tp t="s">
        <v>회사채(일반)</v>
        <stp/>
        <stp>P</stp>
        <stp>0</stp>
        <stp>BND</stp>
        <stp>KR6003492E24</stp>
        <stp>인포맥스 중분류</stp>
        <stp>46316</stp>
        <stp/>
        <tr r="DH57" s="1"/>
      </tp>
      <tp t="s">
        <v>회사채(일반)</v>
        <stp/>
        <stp>P</stp>
        <stp>0</stp>
        <stp>BND</stp>
        <stp>KR6023533E49</stp>
        <stp>인포맥스 중분류</stp>
        <stp>46311</stp>
        <stp/>
        <tr r="N4720" s="5"/>
      </tp>
      <tp t="s">
        <v>일반</v>
        <stp/>
        <stp>P</stp>
        <stp>0</stp>
        <stp>BND</stp>
        <stp>KR356107GG49</stp>
        <stp>인포맥스 중분류</stp>
        <stp>46311</stp>
        <stp/>
        <tr r="N3192" s="5"/>
      </tp>
      <tp t="s">
        <v>카드</v>
        <stp/>
        <stp>P</stp>
        <stp>0</stp>
        <stp>BND</stp>
        <stp>KR603271AD68</stp>
        <stp>인포맥스 중분류</stp>
        <stp>46311</stp>
        <stp/>
        <tr r="N5372" s="5"/>
      </tp>
      <tp t="s">
        <v>카드</v>
        <stp/>
        <stp>P</stp>
        <stp>0</stp>
        <stp>BND</stp>
        <stp>KR6032713D68</stp>
        <stp>인포맥스 중분류</stp>
        <stp>46311</stp>
        <stp/>
        <tr r="N5278" s="5"/>
      </tp>
      <tp t="s">
        <v>일반</v>
        <stp/>
        <stp>P</stp>
        <stp>0</stp>
        <stp>BND</stp>
        <stp>KR354202GD41</stp>
        <stp>인포맥스 중분류</stp>
        <stp>46311</stp>
        <stp/>
        <tr r="N2415" s="5"/>
      </tp>
      <tp t="s">
        <v>기타금융채</v>
        <stp/>
        <stp>P</stp>
        <stp>0</stp>
        <stp>BND</stp>
        <stp>KR6033666E70</stp>
        <stp>인포맥스 중분류</stp>
        <stp>46311</stp>
        <stp/>
        <tr r="N5464" s="5"/>
      </tp>
      <tp t="s">
        <v>국고채권</v>
        <stp/>
        <stp>P</stp>
        <stp>0</stp>
        <stp>BND</stp>
        <stp>KR103502GC65</stp>
        <stp>인포맥스 중분류</stp>
        <stp>46311</stp>
        <stp/>
        <tr r="N112" s="5"/>
      </tp>
      <tp t="s">
        <v>국고채권</v>
        <stp/>
        <stp>P</stp>
        <stp>0</stp>
        <stp>BND</stp>
        <stp>KR103503GC64</stp>
        <stp>인포맥스 중분류</stp>
        <stp>46311</stp>
        <stp/>
        <tr r="N137" s="5"/>
      </tp>
      <tp t="s">
        <v>일반</v>
        <stp/>
        <stp>P</stp>
        <stp>0</stp>
        <stp>BND</stp>
        <stp>KR350111GG53</stp>
        <stp>인포맥스 중분류</stp>
        <stp>46311</stp>
        <stp/>
        <tr r="N1211" s="5"/>
      </tp>
      <tp t="s">
        <v>기타금융채</v>
        <stp/>
        <stp>P</stp>
        <stp>0</stp>
        <stp>BND</stp>
        <stp>KR6021963G81</stp>
        <stp>인포맥스 중분류</stp>
        <stp>46311</stp>
        <stp/>
        <tr r="N4615" s="5"/>
      </tp>
      <tp t="s">
        <v>회사채(일반)</v>
        <stp/>
        <stp>P</stp>
        <stp>0</stp>
        <stp>BND</stp>
        <stp>KR6004023B15</stp>
        <stp>인포맥스 중분류</stp>
        <stp>46311</stp>
        <stp/>
        <tr r="N3872" s="5"/>
      </tp>
      <tp t="s">
        <v>카드</v>
        <stp/>
        <stp>P</stp>
        <stp>0</stp>
        <stp>BND</stp>
        <stp>KR6030625F75</stp>
        <stp>인포맥스 중분류</stp>
        <stp>46311</stp>
        <stp/>
        <tr r="N5140" s="5"/>
      </tp>
      <tp t="s">
        <v>기타금융채</v>
        <stp/>
        <stp>P</stp>
        <stp>0</stp>
        <stp>BND</stp>
        <stp>KR6033665E71</stp>
        <stp>인포맥스 중분류</stp>
        <stp>46311</stp>
        <stp/>
        <tr r="N5457" s="5"/>
      </tp>
      <tp t="s">
        <v>기타금융채</v>
        <stp/>
        <stp>P</stp>
        <stp>0</stp>
        <stp>BND</stp>
        <stp>KR6095926C85</stp>
        <stp>인포맥스 중분류</stp>
        <stp>46311</stp>
        <stp/>
        <tr r="N6417" s="5"/>
      </tp>
      <tp t="s">
        <v>카드</v>
        <stp/>
        <stp>P</stp>
        <stp>0</stp>
        <stp>BND</stp>
        <stp>KR603062BF76</stp>
        <stp>인포맥스 중분류</stp>
        <stp>46311</stp>
        <stp/>
        <tr r="N5172" s="5"/>
      </tp>
      <tp t="s">
        <v>지방공기업</v>
        <stp/>
        <stp>P</stp>
        <stp>0</stp>
        <stp>BND</stp>
        <stp>KR354301GE40</stp>
        <stp>인포맥스 중분류</stp>
        <stp>46311</stp>
        <stp/>
        <tr r="N2429" s="5"/>
      </tp>
      <tp t="s">
        <v>일반</v>
        <stp/>
        <stp>P</stp>
        <stp>0</stp>
        <stp>BND</stp>
        <stp>KR352702GA43</stp>
        <stp>인포맥스 중분류</stp>
        <stp>46311</stp>
        <stp/>
        <tr r="N2257" s="5"/>
      </tp>
      <tp t="s">
        <v>은행채</v>
        <stp/>
        <stp>P</stp>
        <stp>0</stp>
        <stp>BND</stp>
        <stp>KR310501GC34</stp>
        <stp>인포맥스 중분류</stp>
        <stp>46316</stp>
        <stp/>
        <tr r="EX58" s="1"/>
      </tp>
      <tp t="s">
        <v>일반</v>
        <stp/>
        <stp>P</stp>
        <stp>0</stp>
        <stp>BND</stp>
        <stp>KR350104GG45</stp>
        <stp>인포맥스 중분류</stp>
        <stp>46311</stp>
        <stp/>
        <tr r="N1047" s="5"/>
      </tp>
      <tp t="s">
        <v>일반</v>
        <stp/>
        <stp>P</stp>
        <stp>0</stp>
        <stp>BND</stp>
        <stp>KR350105GG44</stp>
        <stp>인포맥스 중분류</stp>
        <stp>46311</stp>
        <stp/>
        <tr r="N1077" s="5"/>
      </tp>
      <tp t="s">
        <v>일반</v>
        <stp/>
        <stp>P</stp>
        <stp>0</stp>
        <stp>BND</stp>
        <stp>KR350704GA45</stp>
        <stp>인포맥스 중분류</stp>
        <stp>46311</stp>
        <stp/>
        <tr r="N1490" s="5"/>
      </tp>
      <tp t="s">
        <v>회사채(일반)</v>
        <stp/>
        <stp>P</stp>
        <stp>0</stp>
        <stp>BND</stp>
        <stp>KR6003542E40</stp>
        <stp>인포맥스 중분류</stp>
        <stp>46311</stp>
        <stp/>
        <tr r="N3843" s="5"/>
      </tp>
      <tp t="s">
        <v>카드</v>
        <stp/>
        <stp>P</stp>
        <stp>0</stp>
        <stp>BND</stp>
        <stp>KR6030624F76</stp>
        <stp>인포맥스 중분류</stp>
        <stp>46311</stp>
        <stp/>
        <tr r="N5131" s="5"/>
      </tp>
      <tp t="s">
        <v>일반</v>
        <stp/>
        <stp>P</stp>
        <stp>0</stp>
        <stp>BND</stp>
        <stp>KR356103GG43</stp>
        <stp>인포맥스 중분류</stp>
        <stp>46311</stp>
        <stp/>
        <tr r="N3100" s="5"/>
      </tp>
      <tp t="s">
        <v>카드</v>
        <stp/>
        <stp>P</stp>
        <stp>0</stp>
        <stp>BND</stp>
        <stp>KR606590HC85</stp>
        <stp>인포맥스 중분류</stp>
        <stp>46311</stp>
        <stp/>
        <tr r="N6109" s="5"/>
      </tp>
      <tp t="s">
        <v>기타금융채</v>
        <stp/>
        <stp>P</stp>
        <stp>0</stp>
        <stp>BND</stp>
        <stp>KR6033663E73</stp>
        <stp>인포맥스 중분류</stp>
        <stp>46311</stp>
        <stp/>
        <tr r="N5438" s="5"/>
      </tp>
      <tp t="s">
        <v>기타금융채</v>
        <stp/>
        <stp>P</stp>
        <stp>0</stp>
        <stp>BND</stp>
        <stp>KR6021961G83</stp>
        <stp>인포맥스 중분류</stp>
        <stp>46311</stp>
        <stp/>
        <tr r="N4597" s="5"/>
      </tp>
      <tp t="s">
        <v>카드</v>
        <stp/>
        <stp>P</stp>
        <stp>0</stp>
        <stp>BND</stp>
        <stp>KR6032717D64</stp>
        <stp>인포맥스 중분류</stp>
        <stp>46311</stp>
        <stp/>
        <tr r="N5342" s="5"/>
      </tp>
      <tp t="s">
        <v>국민주택채권</v>
        <stp/>
        <stp>P</stp>
        <stp>0</stp>
        <stp>BND</stp>
        <stp>KR101501DC63</stp>
        <stp>인포맥스 중분류</stp>
        <stp>46311</stp>
        <stp/>
        <tr r="N7" s="5"/>
      </tp>
      <tp t="s">
        <v>카드</v>
        <stp/>
        <stp>P</stp>
        <stp>0</stp>
        <stp>BND</stp>
        <stp>KR603271FD63</stp>
        <stp>인포맥스 중분류</stp>
        <stp>46311</stp>
        <stp/>
        <tr r="N5395" s="5"/>
      </tp>
      <tp t="s">
        <v>통안증권</v>
        <stp/>
        <stp>P</stp>
        <stp>0</stp>
        <stp>BND</stp>
        <stp>KR310101GG42</stp>
        <stp>인포맥스 중분류</stp>
        <stp>46311</stp>
        <stp/>
        <tr r="N335" s="5"/>
      </tp>
      <tp t="s">
        <v>회사채(일반)</v>
        <stp/>
        <stp>P</stp>
        <stp>0</stp>
        <stp>BND</stp>
        <stp>KR6021241G36</stp>
        <stp>인포맥스 중분류</stp>
        <stp>46311</stp>
        <stp/>
        <tr r="N4582" s="5"/>
      </tp>
      <tp t="s">
        <v>회사채(일반)</v>
        <stp/>
        <stp>P</stp>
        <stp>0</stp>
        <stp>BND</stp>
        <stp>KR6003672E75</stp>
        <stp>인포맥스 중분류</stp>
        <stp>46311</stp>
        <stp/>
        <tr r="N3857" s="5"/>
      </tp>
      <tp t="s">
        <v>카드</v>
        <stp/>
        <stp>P</stp>
        <stp>0</stp>
        <stp>BND</stp>
        <stp>KR6031321G20</stp>
        <stp>인포맥스 중분류</stp>
        <stp>46311</stp>
        <stp/>
        <tr r="N5190" s="5"/>
      </tp>
      <tp t="s">
        <v>회사채(일반)</v>
        <stp/>
        <stp>P</stp>
        <stp>0</stp>
        <stp>BND</stp>
        <stp>KR6004054B17</stp>
        <stp>인포맥스 중분류</stp>
        <stp>46311</stp>
        <stp/>
        <tr r="N3896" s="5"/>
      </tp>
      <tp t="s">
        <v>일반</v>
        <stp/>
        <stp>P</stp>
        <stp>0</stp>
        <stp>BND</stp>
        <stp>KR356003GF45</stp>
        <stp>인포맥스 중분류</stp>
        <stp>46311</stp>
        <stp/>
        <tr r="N2873" s="5"/>
      </tp>
      <tp t="s">
        <v>일반</v>
        <stp/>
        <stp>P</stp>
        <stp>0</stp>
        <stp>BND</stp>
        <stp>KR356102GG44</stp>
        <stp>인포맥스 중분류</stp>
        <stp>46311</stp>
        <stp/>
        <tr r="N3053" s="5"/>
      </tp>
      <tp t="s">
        <v>일반</v>
        <stp/>
        <stp>P</stp>
        <stp>0</stp>
        <stp>BND</stp>
        <stp>KR356104GG42</stp>
        <stp>인포맥스 중분류</stp>
        <stp>46311</stp>
        <stp/>
        <tr r="N3141" s="5"/>
      </tp>
      <tp t="s">
        <v>일반</v>
        <stp/>
        <stp>P</stp>
        <stp>0</stp>
        <stp>BND</stp>
        <stp>KR356106GG40</stp>
        <stp>인포맥스 중분류</stp>
        <stp>46311</stp>
        <stp/>
        <tr r="N3181" s="5"/>
      </tp>
      <tp t="s">
        <v>회사채(일반)</v>
        <stp/>
        <stp>P</stp>
        <stp>0</stp>
        <stp>BND</stp>
        <stp>KR6023532E40</stp>
        <stp>인포맥스 중분류</stp>
        <stp>46311</stp>
        <stp/>
        <tr r="N4712" s="5"/>
      </tp>
      <tp t="s">
        <v>일반</v>
        <stp/>
        <stp>P</stp>
        <stp>0</stp>
        <stp>BND</stp>
        <stp>KR350102GG47</stp>
        <stp>인포맥스 중분류</stp>
        <stp>46311</stp>
        <stp/>
        <tr r="N972" s="5"/>
      </tp>
      <tp t="s">
        <v>일반</v>
        <stp/>
        <stp>P</stp>
        <stp>0</stp>
        <stp>BND</stp>
        <stp>KR350103GG46</stp>
        <stp>인포맥스 중분류</stp>
        <stp>46311</stp>
        <stp/>
        <tr r="N1007" s="5"/>
      </tp>
      <tp t="s">
        <v>일반</v>
        <stp/>
        <stp>P</stp>
        <stp>0</stp>
        <stp>BND</stp>
        <stp>KR350106GG43</stp>
        <stp>인포맥스 중분류</stp>
        <stp>46311</stp>
        <stp/>
        <tr r="N1119" s="5"/>
      </tp>
      <tp t="s">
        <v>일반</v>
        <stp/>
        <stp>P</stp>
        <stp>0</stp>
        <stp>BND</stp>
        <stp>KR350107GG42</stp>
        <stp>인포맥스 중분류</stp>
        <stp>46311</stp>
        <stp/>
        <tr r="N1138" s="5"/>
      </tp>
      <tp t="s">
        <v>일반</v>
        <stp/>
        <stp>P</stp>
        <stp>0</stp>
        <stp>BND</stp>
        <stp>KR350702GA47</stp>
        <stp>인포맥스 중분류</stp>
        <stp>46311</stp>
        <stp/>
        <tr r="N1390" s="5"/>
      </tp>
      <tp t="s">
        <v>일반</v>
        <stp/>
        <stp>P</stp>
        <stp>0</stp>
        <stp>BND</stp>
        <stp>KR350706GA43</stp>
        <stp>인포맥스 중분류</stp>
        <stp>46311</stp>
        <stp/>
        <tr r="N1544" s="5"/>
      </tp>
      <tp t="s">
        <v>카드</v>
        <stp/>
        <stp>P</stp>
        <stp>0</stp>
        <stp>BND</stp>
        <stp>KR606590KC80</stp>
        <stp>인포맥스 중분류</stp>
        <stp>46311</stp>
        <stp/>
        <tr r="N6111" s="5"/>
      </tp>
      <tp t="s">
        <v>회사채(일반)</v>
        <stp/>
        <stp>P</stp>
        <stp>0</stp>
        <stp>BND</stp>
        <stp>KR6021243G34</stp>
        <stp>인포맥스 중분류</stp>
        <stp>46311</stp>
        <stp/>
        <tr r="N4589" s="5"/>
      </tp>
      <tp t="s">
        <v>회사채(일반)</v>
        <stp/>
        <stp>P</stp>
        <stp>0</stp>
        <stp>BND</stp>
        <stp>KR6001502G40</stp>
        <stp>인포맥스 중분류</stp>
        <stp>46311</stp>
        <stp/>
        <tr r="N3795" s="5"/>
      </tp>
      <tp t="s">
        <v>카드</v>
        <stp/>
        <stp>P</stp>
        <stp>0</stp>
        <stp>BND</stp>
        <stp>KR6030628F72</stp>
        <stp>인포맥스 중분류</stp>
        <stp>46311</stp>
        <stp/>
        <tr r="N5157" s="5"/>
      </tp>
      <tp t="s">
        <v>기타금융채</v>
        <stp/>
        <stp>P</stp>
        <stp>0</stp>
        <stp>BND</stp>
        <stp>KR6021968G86</stp>
        <stp>인포맥스 중분류</stp>
        <stp>46311</stp>
        <stp/>
        <tr r="N4665" s="5"/>
      </tp>
      <tp t="s">
        <v>회사채(일반)</v>
        <stp/>
        <stp>P</stp>
        <stp>0</stp>
        <stp>BND</stp>
        <stp>KR6280362F24</stp>
        <stp>인포맥스 중분류</stp>
        <stp>46311</stp>
        <stp/>
        <tr r="N7153" s="5"/>
      </tp>
      <tp t="s">
        <v>일반</v>
        <stp/>
        <stp>P</stp>
        <stp>0</stp>
        <stp>BND</stp>
        <stp>KR356101GG45</stp>
        <stp>인포맥스 중분류</stp>
        <stp>46311</stp>
        <stp/>
        <tr r="N2977" s="5"/>
      </tp>
      <tp t="s">
        <v>일반</v>
        <stp/>
        <stp>P</stp>
        <stp>0</stp>
        <stp>BND</stp>
        <stp>KR356105GG41</stp>
        <stp>인포맥스 중분류</stp>
        <stp>46311</stp>
        <stp/>
        <tr r="N3166" s="5"/>
      </tp>
      <tp t="s">
        <v>일반</v>
        <stp/>
        <stp>P</stp>
        <stp>0</stp>
        <stp>BND</stp>
        <stp>KR350110GG54</stp>
        <stp>인포맥스 중분류</stp>
        <stp>46311</stp>
        <stp/>
        <tr r="N1201" s="5"/>
      </tp>
      <tp t="s">
        <v>회사채(일반)</v>
        <stp/>
        <stp>P</stp>
        <stp>0</stp>
        <stp>BND</stp>
        <stp>KR6001501G41</stp>
        <stp>인포맥스 중분류</stp>
        <stp>46311</stp>
        <stp/>
        <tr r="N3793" s="5"/>
      </tp>
      <tp t="s">
        <v>회사채(일반)</v>
        <stp/>
        <stp>P</stp>
        <stp>0</stp>
        <stp>BND</stp>
        <stp>KR6003671E76</stp>
        <stp>인포맥스 중분류</stp>
        <stp>46311</stp>
        <stp/>
        <tr r="N3851" s="5"/>
      </tp>
      <tp t="s">
        <v>회사채(일반)</v>
        <stp/>
        <stp>P</stp>
        <stp>0</stp>
        <stp>BND</stp>
        <stp>KR6021242G35</stp>
        <stp>인포맥스 중분류</stp>
        <stp>46311</stp>
        <stp/>
        <tr r="N4587" s="5"/>
      </tp>
      <tp t="s">
        <v>회사채(일반)</v>
        <stp/>
        <stp>P</stp>
        <stp>0</stp>
        <stp>BND</stp>
        <stp>KR6034733B62</stp>
        <stp>인포맥스 중분류</stp>
        <stp>46311</stp>
        <stp/>
        <tr r="N5526" s="5"/>
      </tp>
      <tp t="s">
        <v>회사채(일반)</v>
        <stp/>
        <stp>P</stp>
        <stp>0</stp>
        <stp>BND</stp>
        <stp>KR6280361F25</stp>
        <stp>인포맥스 중분류</stp>
        <stp>46311</stp>
        <stp/>
        <tr r="N7149" s="5"/>
      </tp>
      <tp t="s">
        <v>기타금융채</v>
        <stp/>
        <stp>P</stp>
        <stp>0</stp>
        <stp>BND</stp>
        <stp>KR6021964G98</stp>
        <stp>인포맥스 중분류</stp>
        <stp>46311</stp>
        <stp/>
        <tr r="N4630" s="5"/>
      </tp>
      <tp t="s">
        <v>일반</v>
        <stp/>
        <stp>P</stp>
        <stp>0</stp>
        <stp>BND</stp>
        <stp>KR354202GD58</stp>
        <stp>인포맥스 중분류</stp>
        <stp>46311</stp>
        <stp/>
        <tr r="N2416" s="5"/>
      </tp>
      <tp t="s">
        <v>기타금융채</v>
        <stp/>
        <stp>P</stp>
        <stp>0</stp>
        <stp>BND</stp>
        <stp>KR6021963G99</stp>
        <stp>인포맥스 중분류</stp>
        <stp>46311</stp>
        <stp/>
        <tr r="N4616" s="5"/>
      </tp>
      <tp t="s">
        <v>은행채</v>
        <stp/>
        <stp>P</stp>
        <stp>0</stp>
        <stp>BND</stp>
        <stp>KR310204GD58</stp>
        <stp>인포맥스 중분류</stp>
        <stp>46311</stp>
        <stp/>
        <tr r="N416" s="5"/>
      </tp>
      <tp t="s">
        <v>은행채</v>
        <stp/>
        <stp>P</stp>
        <stp>0</stp>
        <stp>BND</stp>
        <stp>KR310208GD54</stp>
        <stp>인포맥스 중분류</stp>
        <stp>46311</stp>
        <stp/>
        <tr r="N496" s="5"/>
      </tp>
      <tp t="s">
        <v>공모지방채</v>
        <stp/>
        <stp>P</stp>
        <stp>0</stp>
        <stp>BND</stp>
        <stp>KR2001021G38</stp>
        <stp>인포맥스 중분류</stp>
        <stp>46316</stp>
        <stp/>
        <tr r="DV128" s="1"/>
      </tp>
      <tp t="s">
        <v>회사채(일반)</v>
        <stp/>
        <stp>P</stp>
        <stp>0</stp>
        <stp>BND</stp>
        <stp>KR6063326E38</stp>
        <stp>인포맥스 중분류</stp>
        <stp>46311</stp>
        <stp/>
        <tr r="N5862" s="5"/>
      </tp>
      <tp t="s">
        <v>카드</v>
        <stp/>
        <stp>P</stp>
        <stp>0</stp>
        <stp>BND</stp>
        <stp>KR6031321G38</stp>
        <stp>인포맥스 중분류</stp>
        <stp>46311</stp>
        <stp/>
        <tr r="N5191" s="5"/>
      </tp>
      <tp t="s">
        <v>카드</v>
        <stp/>
        <stp>P</stp>
        <stp>0</stp>
        <stp>BND</stp>
        <stp>KR6030624F68</stp>
        <stp>인포맥스 중분류</stp>
        <stp>46311</stp>
        <stp/>
        <tr r="N5130" s="5"/>
      </tp>
      <tp t="s">
        <v>은행채</v>
        <stp/>
        <stp>P</stp>
        <stp>0</stp>
        <stp>BND</stp>
        <stp>KR310209GD53</stp>
        <stp>인포맥스 중분류</stp>
        <stp>46311</stp>
        <stp/>
        <tr r="N517" s="5"/>
      </tp>
      <tp t="s">
        <v>일반</v>
        <stp/>
        <stp>P</stp>
        <stp>0</stp>
        <stp>BND</stp>
        <stp>KR350109GG57</stp>
        <stp>인포맥스 중분류</stp>
        <stp>46311</stp>
        <stp/>
        <tr r="N1189" s="5"/>
      </tp>
      <tp t="s">
        <v>은행채</v>
        <stp/>
        <stp>P</stp>
        <stp>0</stp>
        <stp>BND</stp>
        <stp>KR381001GF52</stp>
        <stp>인포맥스 중분류</stp>
        <stp>46311</stp>
        <stp/>
        <tr r="N3495" s="5"/>
      </tp>
      <tp t="s">
        <v>은행채</v>
        <stp/>
        <stp>P</stp>
        <stp>0</stp>
        <stp>BND</stp>
        <stp>KR381002GF51</stp>
        <stp>인포맥스 중분류</stp>
        <stp>46311</stp>
        <stp/>
        <tr r="N3508" s="5"/>
      </tp>
      <tp t="s">
        <v>은행채</v>
        <stp/>
        <stp>P</stp>
        <stp>0</stp>
        <stp>BND</stp>
        <stp>KR381003GF50</stp>
        <stp>인포맥스 중분류</stp>
        <stp>46311</stp>
        <stp/>
        <tr r="N3517" s="5"/>
      </tp>
      <tp t="s">
        <v>회사채(일반)</v>
        <stp/>
        <stp>P</stp>
        <stp>0</stp>
        <stp>BND</stp>
        <stp>KR6101181G12</stp>
        <stp>인포맥스 중분류</stp>
        <stp>46311</stp>
        <stp/>
        <tr r="N6522" s="5"/>
      </tp>
      <tp t="s">
        <v>카드</v>
        <stp/>
        <stp>P</stp>
        <stp>0</stp>
        <stp>BND</stp>
        <stp>KR6030623F69</stp>
        <stp>인포맥스 중분류</stp>
        <stp>46311</stp>
        <stp/>
        <tr r="N5118" s="5"/>
      </tp>
      <tp t="s">
        <v>회사채(일반)</v>
        <stp/>
        <stp>P</stp>
        <stp>0</stp>
        <stp>BND</stp>
        <stp>KR6063325E39</stp>
        <stp>인포맥스 중분류</stp>
        <stp>46311</stp>
        <stp/>
        <tr r="N5861" s="5"/>
      </tp>
      <tp t="s">
        <v>일반</v>
        <stp/>
        <stp>P</stp>
        <stp>0</stp>
        <stp>BND</stp>
        <stp>KR356104GG59</stp>
        <stp>인포맥스 중분류</stp>
        <stp>46311</stp>
        <stp/>
        <tr r="N3142" s="5"/>
      </tp>
      <tp t="s">
        <v>일반</v>
        <stp/>
        <stp>P</stp>
        <stp>0</stp>
        <stp>BND</stp>
        <stp>KR356105GG58</stp>
        <stp>인포맥스 중분류</stp>
        <stp>46311</stp>
        <stp/>
        <tr r="N3167" s="5"/>
      </tp>
      <tp t="s">
        <v>회사채(일반)</v>
        <stp/>
        <stp>P</stp>
        <stp>0</stp>
        <stp>BND</stp>
        <stp>KR6101182G11</stp>
        <stp>인포맥스 중분류</stp>
        <stp>46311</stp>
        <stp/>
        <tr r="N6527" s="5"/>
      </tp>
      <tp t="s">
        <v>통안증권</v>
        <stp/>
        <stp>P</stp>
        <stp>0</stp>
        <stp>BND</stp>
        <stp>KR310101GG59</stp>
        <stp>인포맥스 중분류</stp>
        <stp>46311</stp>
        <stp/>
        <tr r="N336" s="5"/>
      </tp>
      <tp t="s">
        <v>회사채(일반)</v>
        <stp/>
        <stp>P</stp>
        <stp>0</stp>
        <stp>BND</stp>
        <stp>KR6373222E28</stp>
        <stp>인포맥스 중분류</stp>
        <stp>46311</stp>
        <stp/>
        <tr r="N7192" s="5"/>
      </tp>
      <tp t="s">
        <v>일반</v>
        <stp/>
        <stp>P</stp>
        <stp>0</stp>
        <stp>BND</stp>
        <stp>KR356101GG52</stp>
        <stp>인포맥스 중분류</stp>
        <stp>46311</stp>
        <stp/>
        <tr r="N2978" s="5"/>
      </tp>
      <tp t="s">
        <v>일반</v>
        <stp/>
        <stp>P</stp>
        <stp>0</stp>
        <stp>BND</stp>
        <stp>KR356102GG51</stp>
        <stp>인포맥스 중분류</stp>
        <stp>46311</stp>
        <stp/>
        <tr r="N3054" s="5"/>
      </tp>
      <tp t="s">
        <v>일반</v>
        <stp/>
        <stp>P</stp>
        <stp>0</stp>
        <stp>BND</stp>
        <stp>KR356103GG50</stp>
        <stp>인포맥스 중분류</stp>
        <stp>46311</stp>
        <stp/>
        <tr r="N3101" s="5"/>
      </tp>
      <tp t="s">
        <v>기타금융채</v>
        <stp/>
        <stp>P</stp>
        <stp>0</stp>
        <stp>BND</stp>
        <stp>KR6021962G90</stp>
        <stp>인포맥스 중분류</stp>
        <stp>46311</stp>
        <stp/>
        <tr r="N4602" s="5"/>
      </tp>
      <tp t="s">
        <v>회사채(일반)</v>
        <stp/>
        <stp>P</stp>
        <stp>0</stp>
        <stp>BND</stp>
        <stp>KR6373223E27</stp>
        <stp>인포맥스 중분류</stp>
        <stp>46311</stp>
        <stp/>
        <tr r="N7196" s="5"/>
      </tp>
      <tp t="s">
        <v>일반</v>
        <stp/>
        <stp>P</stp>
        <stp>0</stp>
        <stp>BND</stp>
        <stp>KR352702GA50</stp>
        <stp>인포맥스 중분류</stp>
        <stp>46311</stp>
        <stp/>
        <tr r="N2258" s="5"/>
      </tp>
      <tp t="s">
        <v>회사채(일반)</v>
        <stp/>
        <stp>P</stp>
        <stp>0</stp>
        <stp>BND</stp>
        <stp>KR6373224E26</stp>
        <stp>인포맥스 중분류</stp>
        <stp>46311</stp>
        <stp/>
        <tr r="N7198" s="5"/>
      </tp>
      <tp t="s">
        <v>일반</v>
        <stp/>
        <stp>P</stp>
        <stp>0</stp>
        <stp>BND</stp>
        <stp>KR356106GG57</stp>
        <stp>인포맥스 중분류</stp>
        <stp>46311</stp>
        <stp/>
        <tr r="N3182" s="5"/>
      </tp>
      <tp t="s">
        <v>카드</v>
        <stp/>
        <stp>P</stp>
        <stp>0</stp>
        <stp>BND</stp>
        <stp>KR6032714D75</stp>
        <stp>인포맥스 중분류</stp>
        <stp>46311</stp>
        <stp/>
        <tr r="N5299" s="5"/>
      </tp>
      <tp t="s">
        <v>일반</v>
        <stp/>
        <stp>P</stp>
        <stp>0</stp>
        <stp>BND</stp>
        <stp>KR350103GG53</stp>
        <stp>인포맥스 중분류</stp>
        <stp>46311</stp>
        <stp/>
        <tr r="N1008" s="5"/>
      </tp>
      <tp t="s">
        <v>일반</v>
        <stp/>
        <stp>P</stp>
        <stp>0</stp>
        <stp>BND</stp>
        <stp>KR350108GG58</stp>
        <stp>인포맥스 중분류</stp>
        <stp>46311</stp>
        <stp/>
        <tr r="N1168" s="5"/>
      </tp>
      <tp t="s">
        <v>일반</v>
        <stp/>
        <stp>P</stp>
        <stp>0</stp>
        <stp>BND</stp>
        <stp>KR350703GA53</stp>
        <stp>인포맥스 중분류</stp>
        <stp>46311</stp>
        <stp/>
        <tr r="N1450" s="5"/>
      </tp>
      <tp t="s">
        <v>일반</v>
        <stp/>
        <stp>P</stp>
        <stp>0</stp>
        <stp>BND</stp>
        <stp>KR354406GB21</stp>
        <stp>인포맥스 중분류</stp>
        <stp>46316</stp>
        <stp/>
        <tr r="N302" s="1"/>
        <tr r="DV295" s="1"/>
      </tp>
      <tp t="s">
        <v>지방공기업</v>
        <stp/>
        <stp>P</stp>
        <stp>0</stp>
        <stp>BND</stp>
        <stp>KR355002GF55</stp>
        <stp>인포맥스 중분류</stp>
        <stp>46311</stp>
        <stp/>
        <tr r="N2749" s="5"/>
      </tp>
      <tp t="s">
        <v>지방공기업</v>
        <stp/>
        <stp>P</stp>
        <stp>0</stp>
        <stp>BND</stp>
        <stp>KR355004GF53</stp>
        <stp>인포맥스 중분류</stp>
        <stp>46311</stp>
        <stp/>
        <tr r="N2751" s="5"/>
      </tp>
      <tp t="s">
        <v>기타금융채</v>
        <stp/>
        <stp>P</stp>
        <stp>0</stp>
        <stp>BND</stp>
        <stp>KR603366AE14</stp>
        <stp>인포맥스 중분류</stp>
        <stp>46316</stp>
        <stp/>
        <tr r="CT154" s="1"/>
      </tp>
      <tp t="s">
        <v>일반</v>
        <stp/>
        <stp>P</stp>
        <stp>0</stp>
        <stp>BND</stp>
        <stp>KR350110GG47</stp>
        <stp>인포맥스 중분류</stp>
        <stp>46311</stp>
        <stp/>
        <tr r="N1200" s="5"/>
      </tp>
      <tp t="s">
        <v>일반</v>
        <stp/>
        <stp>P</stp>
        <stp>0</stp>
        <stp>BND</stp>
        <stp>KR350111GG46</stp>
        <stp>인포맥스 중분류</stp>
        <stp>46311</stp>
        <stp/>
        <tr r="N1210" s="5"/>
      </tp>
      <tp t="s">
        <v>일반</v>
        <stp/>
        <stp>P</stp>
        <stp>0</stp>
        <stp>BND</stp>
        <stp>KR350112GG45</stp>
        <stp>인포맥스 중분류</stp>
        <stp>46311</stp>
        <stp/>
        <tr r="N1222" s="5"/>
      </tp>
      <tp t="s">
        <v>일반</v>
        <stp/>
        <stp>P</stp>
        <stp>0</stp>
        <stp>BND</stp>
        <stp>KR350113GG44</stp>
        <stp>인포맥스 중분류</stp>
        <stp>46311</stp>
        <stp/>
        <tr r="N1228" s="5"/>
      </tp>
      <tp t="s">
        <v>일반</v>
        <stp/>
        <stp>P</stp>
        <stp>0</stp>
        <stp>BND</stp>
        <stp>KR350114GG43</stp>
        <stp>인포맥스 중분류</stp>
        <stp>46311</stp>
        <stp/>
        <tr r="N1234" s="5"/>
      </tp>
      <tp t="s">
        <v>일반</v>
        <stp/>
        <stp>P</stp>
        <stp>0</stp>
        <stp>BND</stp>
        <stp>KR350115GG42</stp>
        <stp>인포맥스 중분류</stp>
        <stp>46311</stp>
        <stp/>
        <tr r="N1241" s="5"/>
      </tp>
      <tp t="s">
        <v>회사채(일반)</v>
        <stp/>
        <stp>P</stp>
        <stp>0</stp>
        <stp>BND</stp>
        <stp>KR6003453E47</stp>
        <stp>인포맥스 중분류</stp>
        <stp>46311</stp>
        <stp/>
        <tr r="N3830" s="5"/>
      </tp>
      <tp t="s">
        <v>회사채(일반)</v>
        <stp/>
        <stp>P</stp>
        <stp>0</stp>
        <stp>BND</stp>
        <stp>KR6063324E30</stp>
        <stp>인포맥스 중분류</stp>
        <stp>46311</stp>
        <stp/>
        <tr r="N5859" s="5"/>
      </tp>
      <tp t="s">
        <v>은행채</v>
        <stp/>
        <stp>P</stp>
        <stp>0</stp>
        <stp>BND</stp>
        <stp>KR310504GC56</stp>
        <stp>인포맥스 중분류</stp>
        <stp>46311</stp>
        <stp/>
        <tr r="N731" s="5"/>
      </tp>
      <tp t="s">
        <v>일반</v>
        <stp/>
        <stp>P</stp>
        <stp>0</stp>
        <stp>BND</stp>
        <stp>KR350102GG54</stp>
        <stp>인포맥스 중분류</stp>
        <stp>46311</stp>
        <stp/>
        <tr r="N973" s="5"/>
      </tp>
      <tp t="s">
        <v>일반</v>
        <stp/>
        <stp>P</stp>
        <stp>0</stp>
        <stp>BND</stp>
        <stp>KR350104GG52</stp>
        <stp>인포맥스 중분류</stp>
        <stp>46311</stp>
        <stp/>
        <tr r="N1048" s="5"/>
      </tp>
      <tp t="s">
        <v>일반</v>
        <stp/>
        <stp>P</stp>
        <stp>0</stp>
        <stp>BND</stp>
        <stp>KR350106GG50</stp>
        <stp>인포맥스 중분류</stp>
        <stp>46311</stp>
        <stp/>
        <tr r="N1120" s="5"/>
      </tp>
      <tp t="s">
        <v>일반</v>
        <stp/>
        <stp>P</stp>
        <stp>0</stp>
        <stp>BND</stp>
        <stp>KR350702GA54</stp>
        <stp>인포맥스 중분류</stp>
        <stp>46311</stp>
        <stp/>
        <tr r="N1391" s="5"/>
      </tp>
      <tp t="s">
        <v>카드</v>
        <stp/>
        <stp>P</stp>
        <stp>0</stp>
        <stp>BND</stp>
        <stp>KR603271ED72</stp>
        <stp>인포맥스 중분류</stp>
        <stp>46311</stp>
        <stp/>
        <tr r="N5392" s="5"/>
      </tp>
      <tp t="s">
        <v>회사채(일반)</v>
        <stp/>
        <stp>P</stp>
        <stp>0</stp>
        <stp>BND</stp>
        <stp>KR6063323E31</stp>
        <stp>인포맥스 중분류</stp>
        <stp>46311</stp>
        <stp/>
        <tr r="N5853" s="5"/>
      </tp>
      <tp t="s">
        <v>회사채(일반)</v>
        <stp/>
        <stp>P</stp>
        <stp>0</stp>
        <stp>BND</stp>
        <stp>KR6063623E61</stp>
        <stp>인포맥스 중분류</stp>
        <stp>46311</stp>
        <stp/>
        <tr r="N5915" s="5"/>
      </tp>
      <tp t="s">
        <v>카드</v>
        <stp/>
        <stp>P</stp>
        <stp>0</stp>
        <stp>BND</stp>
        <stp>KR6065903C93</stp>
        <stp>인포맥스 중분류</stp>
        <stp>46311</stp>
        <stp/>
        <tr r="N6031" s="5"/>
      </tp>
      <tp t="s">
        <v>기타금융채</v>
        <stp/>
        <stp>P</stp>
        <stp>0</stp>
        <stp>BND</stp>
        <stp>KR6033664E15</stp>
        <stp>인포맥스 중분류</stp>
        <stp>46316</stp>
        <stp/>
        <tr r="CT64" s="1"/>
      </tp>
      <tp t="s">
        <v>회사채(일반)</v>
        <stp/>
        <stp>P</stp>
        <stp>0</stp>
        <stp>BND</stp>
        <stp>KR6055552C56</stp>
        <stp>인포맥스 중분류</stp>
        <stp>46311</stp>
        <stp/>
        <tr r="N5664" s="5"/>
      </tp>
      <tp t="s">
        <v>일반</v>
        <stp/>
        <stp>P</stp>
        <stp>0</stp>
        <stp>BND</stp>
        <stp>KR356001GF54</stp>
        <stp>인포맥스 중분류</stp>
        <stp>46311</stp>
        <stp/>
        <tr r="N2798" s="5"/>
      </tp>
      <tp t="s">
        <v>국민주택채권</v>
        <stp/>
        <stp>P</stp>
        <stp>0</stp>
        <stp>BND</stp>
        <stp>KR101501DC71</stp>
        <stp>인포맥스 중분류</stp>
        <stp>46311</stp>
        <stp/>
        <tr r="N8" s="5"/>
      </tp>
      <tp t="s">
        <v>회사채(일반)</v>
        <stp/>
        <stp>P</stp>
        <stp>0</stp>
        <stp>BND</stp>
        <stp>KR6032642D64</stp>
        <stp>인포맥스 중분류</stp>
        <stp>46311</stp>
        <stp/>
        <tr r="N5214" s="5"/>
      </tp>
      <tp t="s">
        <v>기타금융채</v>
        <stp/>
        <stp>P</stp>
        <stp>0</stp>
        <stp>BND</stp>
        <stp>KR6033662E66</stp>
        <stp>인포맥스 중분류</stp>
        <stp>46311</stp>
        <stp/>
        <tr r="N5425" s="5"/>
      </tp>
      <tp t="s">
        <v>기타금융채</v>
        <stp/>
        <stp>P</stp>
        <stp>0</stp>
        <stp>BND</stp>
        <stp>KR6021966G96</stp>
        <stp>인포맥스 중분류</stp>
        <stp>46311</stp>
        <stp/>
        <tr r="N4649" s="5"/>
      </tp>
      <tp t="s">
        <v>회사채(일반)</v>
        <stp/>
        <stp>P</stp>
        <stp>0</stp>
        <stp>BND</stp>
        <stp>KR6063322E32</stp>
        <stp>인포맥스 중분류</stp>
        <stp>46311</stp>
        <stp/>
        <tr r="N5819" s="5"/>
      </tp>
      <tp t="s">
        <v>은행채</v>
        <stp/>
        <stp>P</stp>
        <stp>0</stp>
        <stp>BND</stp>
        <stp>KR310206GD56</stp>
        <stp>인포맥스 중분류</stp>
        <stp>46311</stp>
        <stp/>
        <tr r="N455" s="5"/>
      </tp>
      <tp t="s">
        <v>일반</v>
        <stp/>
        <stp>P</stp>
        <stp>0</stp>
        <stp>BND</stp>
        <stp>KR350101GG55</stp>
        <stp>인포맥스 중분류</stp>
        <stp>46311</stp>
        <stp/>
        <tr r="N924" s="5"/>
      </tp>
      <tp t="s">
        <v>일반</v>
        <stp/>
        <stp>P</stp>
        <stp>0</stp>
        <stp>BND</stp>
        <stp>KR350105GG51</stp>
        <stp>인포맥스 중분류</stp>
        <stp>46311</stp>
        <stp/>
        <tr r="N1078" s="5"/>
      </tp>
      <tp t="s">
        <v>기타금융채</v>
        <stp/>
        <stp>P</stp>
        <stp>0</stp>
        <stp>BND</stp>
        <stp>KR6033661E67</stp>
        <stp>인포맥스 중분류</stp>
        <stp>46311</stp>
        <stp/>
        <tr r="N5414" s="5"/>
      </tp>
      <tp t="s">
        <v>회사채(일반)</v>
        <stp/>
        <stp>P</stp>
        <stp>0</stp>
        <stp>BND</stp>
        <stp>KR6063321E33</stp>
        <stp>인포맥스 중분류</stp>
        <stp>46311</stp>
        <stp/>
        <tr r="N5786" s="5"/>
      </tp>
      <tp t="s">
        <v>카드</v>
        <stp/>
        <stp>P</stp>
        <stp>0</stp>
        <stp>BND</stp>
        <stp>KR6030629F63</stp>
        <stp>인포맥스 중분류</stp>
        <stp>46311</stp>
        <stp/>
        <tr r="N5165" s="5"/>
      </tp>
      <tp t="s">
        <v>일반</v>
        <stp/>
        <stp>P</stp>
        <stp>0</stp>
        <stp>BND</stp>
        <stp>KR356102GG69</stp>
        <stp>인포맥스 중분류</stp>
        <stp>46311</stp>
        <stp/>
        <tr r="N3055" s="5"/>
      </tp>
      <tp t="s">
        <v>일반</v>
        <stp/>
        <stp>P</stp>
        <stp>0</stp>
        <stp>BND</stp>
        <stp>KR356103GG68</stp>
        <stp>인포맥스 중분류</stp>
        <stp>46311</stp>
        <stp/>
        <tr r="N3102" s="5"/>
      </tp>
      <tp t="s">
        <v>일반</v>
        <stp/>
        <stp>P</stp>
        <stp>0</stp>
        <stp>BND</stp>
        <stp>KR356108GG63</stp>
        <stp>인포맥스 중분류</stp>
        <stp>46311</stp>
        <stp/>
        <tr r="N3201" s="5"/>
      </tp>
      <tp t="s">
        <v>기타금융채</v>
        <stp/>
        <stp>P</stp>
        <stp>0</stp>
        <stp>BND</stp>
        <stp>KR6033662E58</stp>
        <stp>인포맥스 중분류</stp>
        <stp>46311</stp>
        <stp/>
        <tr r="N5424" s="5"/>
      </tp>
      <tp t="s">
        <v>회사채(일반)</v>
        <stp/>
        <stp>P</stp>
        <stp>0</stp>
        <stp>BND</stp>
        <stp>KR6033782E46</stp>
        <stp>인포맥스 중분류</stp>
        <stp>46311</stp>
        <stp/>
        <tr r="N5485" s="5"/>
      </tp>
      <tp t="s">
        <v>카드</v>
        <stp/>
        <stp>P</stp>
        <stp>0</stp>
        <stp>BND</stp>
        <stp>KR6140174F28</stp>
        <stp>인포맥스 중분류</stp>
        <stp>46311</stp>
        <stp/>
        <tr r="N6711" s="5"/>
      </tp>
      <tp t="s">
        <v>일반</v>
        <stp/>
        <stp>P</stp>
        <stp>0</stp>
        <stp>BND</stp>
        <stp>KR352302GE68</stp>
        <stp>인포맥스 중분류</stp>
        <stp>46311</stp>
        <stp/>
        <tr r="N2049" s="5"/>
      </tp>
      <tp t="s">
        <v>일반</v>
        <stp/>
        <stp>P</stp>
        <stp>0</stp>
        <stp>BND</stp>
        <stp>KR352502GC68</stp>
        <stp>인포맥스 중분류</stp>
        <stp>46311</stp>
        <stp/>
        <tr r="N2096" s="5"/>
      </tp>
      <tp t="s">
        <v>일반</v>
        <stp/>
        <stp>P</stp>
        <stp>0</stp>
        <stp>BND</stp>
        <stp>KR352702GA68</stp>
        <stp>인포맥스 중분류</stp>
        <stp>46311</stp>
        <stp/>
        <tr r="N2259" s="5"/>
      </tp>
      <tp t="s">
        <v>카드</v>
        <stp/>
        <stp>P</stp>
        <stp>0</stp>
        <stp>BND</stp>
        <stp>KR6140173F29</stp>
        <stp>인포맥스 중분류</stp>
        <stp>46311</stp>
        <stp/>
        <tr r="N6697" s="5"/>
      </tp>
      <tp t="s">
        <v>일반</v>
        <stp/>
        <stp>P</stp>
        <stp>0</stp>
        <stp>BND</stp>
        <stp>KR352301GE69</stp>
        <stp>인포맥스 중분류</stp>
        <stp>46311</stp>
        <stp/>
        <tr r="N2029" s="5"/>
      </tp>
      <tp t="s">
        <v>공사공단채 기타</v>
        <stp/>
        <stp>P</stp>
        <stp>0</stp>
        <stp>BND</stp>
        <stp>KR381102GG67</stp>
        <stp>인포맥스 중분류</stp>
        <stp>46311</stp>
        <stp/>
        <tr r="N3596" s="5"/>
      </tp>
      <tp t="s">
        <v>회사채(일반)</v>
        <stp/>
        <stp>P</stp>
        <stp>0</stp>
        <stp>BND</stp>
        <stp>KR6033783E45</stp>
        <stp>인포맥스 중분류</stp>
        <stp>46311</stp>
        <stp/>
        <tr r="N5487" s="5"/>
      </tp>
      <tp t="s">
        <v>회사채(일반)</v>
        <stp/>
        <stp>P</stp>
        <stp>0</stp>
        <stp>BND</stp>
        <stp>KR6001743G49</stp>
        <stp>인포맥스 중분류</stp>
        <stp>46311</stp>
        <stp/>
        <tr r="N3806" s="5"/>
      </tp>
      <tp t="s">
        <v>일반</v>
        <stp/>
        <stp>P</stp>
        <stp>0</stp>
        <stp>BND</stp>
        <stp>KR350106GG19</stp>
        <stp>인포맥스 중분류</stp>
        <stp>46316</stp>
        <stp/>
        <tr r="DV124" s="1"/>
      </tp>
      <tp t="s">
        <v>일반</v>
        <stp/>
        <stp>P</stp>
        <stp>0</stp>
        <stp>BND</stp>
        <stp>KR350106GG68</stp>
        <stp>인포맥스 중분류</stp>
        <stp>46311</stp>
        <stp/>
        <tr r="N1121" s="5"/>
      </tp>
      <tp t="s">
        <v>일반</v>
        <stp/>
        <stp>P</stp>
        <stp>0</stp>
        <stp>BND</stp>
        <stp>KR350108GG66</stp>
        <stp>인포맥스 중분류</stp>
        <stp>46311</stp>
        <stp/>
        <tr r="N1169" s="5"/>
      </tp>
      <tp t="s">
        <v>은행채</v>
        <stp/>
        <stp>P</stp>
        <stp>0</stp>
        <stp>BND</stp>
        <stp>KR381004GF67</stp>
        <stp>인포맥스 중분류</stp>
        <stp>46311</stp>
        <stp/>
        <tr r="N3532" s="5"/>
      </tp>
      <tp t="s">
        <v>회사채(일반)</v>
        <stp/>
        <stp>P</stp>
        <stp>0</stp>
        <stp>BND</stp>
        <stp>KR6053212E69</stp>
        <stp>인포맥스 중분류</stp>
        <stp>46316</stp>
        <stp/>
        <tr r="AB28" s="1"/>
        <tr r="DV130" s="1"/>
      </tp>
      <tp t="s">
        <v>국민주택채권</v>
        <stp/>
        <stp>P</stp>
        <stp>0</stp>
        <stp>BND</stp>
        <stp>KR101501DC48</stp>
        <stp>인포맥스 중분류</stp>
        <stp>46311</stp>
        <stp/>
        <tr r="N5" s="5"/>
      </tp>
      <tp t="s">
        <v>은행채</v>
        <stp/>
        <stp>P</stp>
        <stp>0</stp>
        <stp>BND</stp>
        <stp>KR310201GD69</stp>
        <stp>인포맥스 중분류</stp>
        <stp>46311</stp>
        <stp/>
        <tr r="N355" s="5"/>
      </tp>
      <tp t="s">
        <v>일반</v>
        <stp/>
        <stp>P</stp>
        <stp>0</stp>
        <stp>BND</stp>
        <stp>KR350105GG69</stp>
        <stp>인포맥스 중분류</stp>
        <stp>46311</stp>
        <stp/>
        <tr r="N1079" s="5"/>
      </tp>
      <tp t="s">
        <v>일반</v>
        <stp/>
        <stp>P</stp>
        <stp>0</stp>
        <stp>BND</stp>
        <stp>KR350109GG65</stp>
        <stp>인포맥스 중분류</stp>
        <stp>46311</stp>
        <stp/>
        <tr r="N1190" s="5"/>
      </tp>
      <tp t="s">
        <v>일반</v>
        <stp/>
        <stp>P</stp>
        <stp>0</stp>
        <stp>BND</stp>
        <stp>KR356001GF62</stp>
        <stp>인포맥스 중분류</stp>
        <stp>46311</stp>
        <stp/>
        <tr r="N2799" s="5"/>
      </tp>
      <tp t="s">
        <v>일반</v>
        <stp/>
        <stp>P</stp>
        <stp>0</stp>
        <stp>BND</stp>
        <stp>KR356104GG67</stp>
        <stp>인포맥스 중분류</stp>
        <stp>46311</stp>
        <stp/>
        <tr r="N3143" s="5"/>
      </tp>
      <tp t="s">
        <v>일반</v>
        <stp/>
        <stp>P</stp>
        <stp>0</stp>
        <stp>BND</stp>
        <stp>KR356105GG66</stp>
        <stp>인포맥스 중분류</stp>
        <stp>46311</stp>
        <stp/>
        <tr r="N3168" s="5"/>
      </tp>
      <tp t="s">
        <v>일반</v>
        <stp/>
        <stp>P</stp>
        <stp>0</stp>
        <stp>BND</stp>
        <stp>KR356106GG65</stp>
        <stp>인포맥스 중분류</stp>
        <stp>46311</stp>
        <stp/>
        <tr r="N3183" s="5"/>
      </tp>
      <tp t="s">
        <v>일반</v>
        <stp/>
        <stp>P</stp>
        <stp>0</stp>
        <stp>BND</stp>
        <stp>KR356107GG64</stp>
        <stp>인포맥스 중분류</stp>
        <stp>46311</stp>
        <stp/>
        <tr r="N3193" s="5"/>
      </tp>
      <tp t="s">
        <v>회사채(일반)</v>
        <stp/>
        <stp>P</stp>
        <stp>0</stp>
        <stp>BND</stp>
        <stp>KR6152252D12</stp>
        <stp>인포맥스 중분류</stp>
        <stp>46311</stp>
        <stp/>
        <tr r="N6843" s="5"/>
      </tp>
      <tp t="s">
        <v>일반</v>
        <stp/>
        <stp>P</stp>
        <stp>0</stp>
        <stp>BND</stp>
        <stp>KR356102GG10</stp>
        <stp>인포맥스 중분류</stp>
        <stp>46316</stp>
        <stp/>
        <tr r="CF100" s="1"/>
        <tr r="DV159" s="1"/>
      </tp>
      <tp t="s">
        <v>일반</v>
        <stp/>
        <stp>P</stp>
        <stp>0</stp>
        <stp>BND</stp>
        <stp>KR350103GG61</stp>
        <stp>인포맥스 중분류</stp>
        <stp>46311</stp>
        <stp/>
        <tr r="N1009" s="5"/>
      </tp>
      <tp t="s">
        <v>일반</v>
        <stp/>
        <stp>P</stp>
        <stp>0</stp>
        <stp>BND</stp>
        <stp>KR350701GA63</stp>
        <stp>인포맥스 중분류</stp>
        <stp>46311</stp>
        <stp/>
        <tr r="N1315" s="5"/>
      </tp>
      <tp t="s">
        <v>카드</v>
        <stp/>
        <stp>P</stp>
        <stp>0</stp>
        <stp>BND</stp>
        <stp>KR6140171F21</stp>
        <stp>인포맥스 중분류</stp>
        <stp>46311</stp>
        <stp/>
        <tr r="N6666" s="5"/>
      </tp>
      <tp t="s">
        <v>카드</v>
        <stp/>
        <stp>P</stp>
        <stp>0</stp>
        <stp>BND</stp>
        <stp>KR6030629F55</stp>
        <stp>인포맥스 중분류</stp>
        <stp>46311</stp>
        <stp/>
        <tr r="N5164" s="5"/>
      </tp>
      <tp t="s">
        <v>일반</v>
        <stp/>
        <stp>P</stp>
        <stp>0</stp>
        <stp>BND</stp>
        <stp>KR356101GG60</stp>
        <stp>인포맥스 중분류</stp>
        <stp>46311</stp>
        <stp/>
        <tr r="N2979" s="5"/>
      </tp>
      <tp t="s">
        <v>회사채(일반)</v>
        <stp/>
        <stp>P</stp>
        <stp>0</stp>
        <stp>BND</stp>
        <stp>KR6010122F26</stp>
        <stp>인포맥스 중분류</stp>
        <stp>46311</stp>
        <stp/>
        <tr r="N4253" s="5"/>
      </tp>
      <tp t="s">
        <v>카드</v>
        <stp/>
        <stp>P</stp>
        <stp>0</stp>
        <stp>BND</stp>
        <stp>KR6032711D45</stp>
        <stp>인포맥스 중분류</stp>
        <stp>46311</stp>
        <stp/>
        <tr r="N5232" s="5"/>
      </tp>
      <tp t="s">
        <v>회사채(일반)</v>
        <stp/>
        <stp>P</stp>
        <stp>0</stp>
        <stp>BND</stp>
        <stp>KR6105564C63</stp>
        <stp>인포맥스 중분류</stp>
        <stp>46311</stp>
        <stp/>
        <tr r="N6571" s="5"/>
      </tp>
      <tp t="s">
        <v>카드</v>
        <stp/>
        <stp>P</stp>
        <stp>0</stp>
        <stp>BND</stp>
        <stp>KR6030628F56</stp>
        <stp>인포맥스 중분류</stp>
        <stp>46311</stp>
        <stp/>
        <tr r="N5156" s="5"/>
      </tp>
      <tp t="s">
        <v>일반</v>
        <stp/>
        <stp>P</stp>
        <stp>0</stp>
        <stp>BND</stp>
        <stp>KR350102GG62</stp>
        <stp>인포맥스 중분류</stp>
        <stp>46311</stp>
        <stp/>
        <tr r="N974" s="5"/>
      </tp>
      <tp t="s">
        <v>회사채(일반)</v>
        <stp/>
        <stp>P</stp>
        <stp>0</stp>
        <stp>BND</stp>
        <stp>KR6010121F27</stp>
        <stp>인포맥스 중분류</stp>
        <stp>46311</stp>
        <stp/>
        <tr r="N4249" s="5"/>
      </tp>
      <tp t="s">
        <v>기타금융채</v>
        <stp/>
        <stp>P</stp>
        <stp>0</stp>
        <stp>BND</stp>
        <stp>KR6033667E53</stp>
        <stp>인포맥스 중분류</stp>
        <stp>46311</stp>
        <stp/>
        <tr r="N5470" s="5"/>
      </tp>
      <tp t="s">
        <v>카드</v>
        <stp/>
        <stp>P</stp>
        <stp>0</stp>
        <stp>BND</stp>
        <stp>KR6030624F27</stp>
        <stp>인포맥스 중분류</stp>
        <stp>46316</stp>
        <stp/>
        <tr r="EX37" s="1"/>
      </tp>
      <tp t="s">
        <v>일반</v>
        <stp/>
        <stp>P</stp>
        <stp>0</stp>
        <stp>BND</stp>
        <stp>KR356110GG77</stp>
        <stp>인포맥스 중분류</stp>
        <stp>46311</stp>
        <stp/>
        <tr r="N3212" s="5"/>
      </tp>
      <tp t="s">
        <v>일반</v>
        <stp/>
        <stp>P</stp>
        <stp>0</stp>
        <stp>BND</stp>
        <stp>KR356111GG76</stp>
        <stp>인포맥스 중분류</stp>
        <stp>46311</stp>
        <stp/>
        <tr r="N3214" s="5"/>
      </tp>
      <tp t="s">
        <v>일반</v>
        <stp/>
        <stp>P</stp>
        <stp>0</stp>
        <stp>BND</stp>
        <stp>KR356112GG75</stp>
        <stp>인포맥스 중분류</stp>
        <stp>46311</stp>
        <stp/>
        <tr r="N3217" s="5"/>
      </tp>
      <tp t="s">
        <v>국고채권</v>
        <stp/>
        <stp>P</stp>
        <stp>0</stp>
        <stp>BND</stp>
        <stp>KR103501GC33</stp>
        <stp>인포맥스 중분류</stp>
        <stp>46316</stp>
        <stp/>
        <tr r="N318" s="1"/>
        <tr r="CF225" s="1"/>
        <tr r="DV322" s="1"/>
      </tp>
      <tp t="s">
        <v>카드</v>
        <stp/>
        <stp>P</stp>
        <stp>0</stp>
        <stp>BND</stp>
        <stp>KR6032713D43</stp>
        <stp>인포맥스 중분류</stp>
        <stp>46311</stp>
        <stp/>
        <tr r="N5276" s="5"/>
      </tp>
      <tp t="s">
        <v>지방공기업</v>
        <stp/>
        <stp>P</stp>
        <stp>0</stp>
        <stp>BND</stp>
        <stp>KR354302GE64</stp>
        <stp>인포맥스 중분류</stp>
        <stp>46311</stp>
        <stp/>
        <tr r="N2449" s="5"/>
      </tp>
      <tp t="s">
        <v>카드</v>
        <stp/>
        <stp>P</stp>
        <stp>0</stp>
        <stp>BND</stp>
        <stp>KR603062AF51</stp>
        <stp>인포맥스 중분류</stp>
        <stp>46311</stp>
        <stp/>
        <tr r="N5170" s="5"/>
      </tp>
      <tp t="s">
        <v>은행채</v>
        <stp/>
        <stp>P</stp>
        <stp>0</stp>
        <stp>BND</stp>
        <stp>KR310204GD66</stp>
        <stp>인포맥스 중분류</stp>
        <stp>46311</stp>
        <stp/>
        <tr r="N417" s="5"/>
      </tp>
      <tp t="s">
        <v>은행채</v>
        <stp/>
        <stp>P</stp>
        <stp>0</stp>
        <stp>BND</stp>
        <stp>KR381002GF69</stp>
        <stp>인포맥스 중분류</stp>
        <stp>46311</stp>
        <stp/>
        <tr r="N3509" s="5"/>
      </tp>
      <tp t="s">
        <v>은행채</v>
        <stp/>
        <stp>P</stp>
        <stp>0</stp>
        <stp>BND</stp>
        <stp>KR381003GF68</stp>
        <stp>인포맥스 중분류</stp>
        <stp>46311</stp>
        <stp/>
        <tr r="N3518" s="5"/>
      </tp>
      <tp t="s">
        <v>회사채(일반)</v>
        <stp/>
        <stp>P</stp>
        <stp>0</stp>
        <stp>BND</stp>
        <stp>KR6105563C64</stp>
        <stp>인포맥스 중분류</stp>
        <stp>46311</stp>
        <stp/>
        <tr r="N6564" s="5"/>
      </tp>
      <tp t="s">
        <v>카드</v>
        <stp/>
        <stp>P</stp>
        <stp>0</stp>
        <stp>BND</stp>
        <stp>KR6140177F25</stp>
        <stp>인포맥스 중분류</stp>
        <stp>46311</stp>
        <stp/>
        <tr r="N6745" s="5"/>
      </tp>
      <tp t="s">
        <v>국고채권</v>
        <stp/>
        <stp>P</stp>
        <stp>0</stp>
        <stp>BND</stp>
        <stp>KR103502GC32</stp>
        <stp>인포맥스 중분류</stp>
        <stp>46316</stp>
        <stp/>
        <tr r="CF24" s="1"/>
        <tr r="AB41" s="1"/>
        <tr r="AP16" s="1"/>
        <tr r="N55" s="1"/>
        <tr r="DV326" s="1"/>
      </tp>
      <tp t="s">
        <v>은행채</v>
        <stp/>
        <stp>P</stp>
        <stp>0</stp>
        <stp>BND</stp>
        <stp>KR310201GD10</stp>
        <stp>인포맥스 중분류</stp>
        <stp>46316</stp>
        <stp/>
        <tr r="CF93" s="1"/>
      </tp>
      <tp t="s">
        <v>카드</v>
        <stp/>
        <stp>P</stp>
        <stp>0</stp>
        <stp>BND</stp>
        <stp>KR6032717D31</stp>
        <stp>인포맥스 중분류</stp>
        <stp>46316</stp>
        <stp/>
        <tr r="N229" s="1"/>
      </tp>
      <tp t="s">
        <v>기타금융채</v>
        <stp/>
        <stp>P</stp>
        <stp>0</stp>
        <stp>BND</stp>
        <stp>KR6310106F53</stp>
        <stp>인포맥스 중분류</stp>
        <stp>46316</stp>
        <stp/>
        <tr r="DH27" s="1"/>
      </tp>
      <tp t="s">
        <v>회사채(일반)</v>
        <stp/>
        <stp>P</stp>
        <stp>0</stp>
        <stp>BND</stp>
        <stp>KR6280361F74</stp>
        <stp>인포맥스 중분류</stp>
        <stp>46316</stp>
        <stp/>
        <tr r="DH41" s="1"/>
      </tp>
      <tp t="s">
        <v>지방공기업</v>
        <stp/>
        <stp>P</stp>
        <stp>0</stp>
        <stp>BND</stp>
        <stp>KR354301GE65</stp>
        <stp>인포맥스 중분류</stp>
        <stp>46311</stp>
        <stp/>
        <tr r="N2430" s="5"/>
      </tp>
      <tp t="s">
        <v>일반</v>
        <stp/>
        <stp>P</stp>
        <stp>0</stp>
        <stp>BND</stp>
        <stp>KR352503GC67</stp>
        <stp>인포맥스 중분류</stp>
        <stp>46311</stp>
        <stp/>
        <tr r="N2129" s="5"/>
      </tp>
      <tp t="s">
        <v>지방공기업</v>
        <stp/>
        <stp>P</stp>
        <stp>0</stp>
        <stp>BND</stp>
        <stp>KR350201GD65</stp>
        <stp>인포맥스 중분류</stp>
        <stp>46311</stp>
        <stp/>
        <tr r="N1260" s="5"/>
      </tp>
      <tp t="s">
        <v>공사공단채 기타</v>
        <stp/>
        <stp>P</stp>
        <stp>0</stp>
        <stp>BND</stp>
        <stp>KR381101GG68</stp>
        <stp>인포맥스 중분류</stp>
        <stp>46311</stp>
        <stp/>
        <tr r="N3580" s="5"/>
      </tp>
      <tp t="s">
        <v>카드</v>
        <stp/>
        <stp>P</stp>
        <stp>0</stp>
        <stp>BND</stp>
        <stp>KR6140175F27</stp>
        <stp>인포맥스 중분류</stp>
        <stp>46311</stp>
        <stp/>
        <tr r="N6725" s="5"/>
      </tp>
      <tp t="s">
        <v>기타금융채</v>
        <stp/>
        <stp>P</stp>
        <stp>0</stp>
        <stp>BND</stp>
        <stp>KR6033663E57</stp>
        <stp>인포맥스 중분류</stp>
        <stp>46311</stp>
        <stp/>
        <tr r="N5437" s="5"/>
      </tp>
      <tp t="s">
        <v>일반</v>
        <stp/>
        <stp>P</stp>
        <stp>0</stp>
        <stp>BND</stp>
        <stp>KR356002GF79</stp>
        <stp>인포맥스 중분류</stp>
        <stp>46311</stp>
        <stp/>
        <tr r="N2842" s="5"/>
      </tp>
      <tp t="s">
        <v>카드</v>
        <stp/>
        <stp>P</stp>
        <stp>0</stp>
        <stp>BND</stp>
        <stp>KR6140172F38</stp>
        <stp>인포맥스 중분류</stp>
        <stp>46311</stp>
        <stp/>
        <tr r="N6680" s="5"/>
      </tp>
      <tp t="s">
        <v>일반</v>
        <stp/>
        <stp>P</stp>
        <stp>0</stp>
        <stp>BND</stp>
        <stp>KR350103GG79</stp>
        <stp>인포맥스 중분류</stp>
        <stp>46311</stp>
        <stp/>
        <tr r="N1010" s="5"/>
      </tp>
      <tp t="s">
        <v>일반</v>
        <stp/>
        <stp>P</stp>
        <stp>0</stp>
        <stp>BND</stp>
        <stp>KR350113GG69</stp>
        <stp>인포맥스 중분류</stp>
        <stp>46311</stp>
        <stp/>
        <tr r="N1229" s="5"/>
      </tp>
      <tp t="s">
        <v>공사공단채 기타</v>
        <stp/>
        <stp>P</stp>
        <stp>0</stp>
        <stp>BND</stp>
        <stp>KR381101GG76</stp>
        <stp>인포맥스 중분류</stp>
        <stp>46311</stp>
        <stp/>
        <tr r="N3581" s="5"/>
      </tp>
      <tp t="s">
        <v>공사공단채 기타</v>
        <stp/>
        <stp>P</stp>
        <stp>0</stp>
        <stp>BND</stp>
        <stp>KR381102GG75</stp>
        <stp>인포맥스 중분류</stp>
        <stp>46311</stp>
        <stp/>
        <tr r="N3597" s="5"/>
      </tp>
      <tp t="s">
        <v>공사공단채 기타</v>
        <stp/>
        <stp>P</stp>
        <stp>0</stp>
        <stp>BND</stp>
        <stp>KR381103GG74</stp>
        <stp>인포맥스 중분류</stp>
        <stp>46311</stp>
        <stp/>
        <tr r="N3607" s="5"/>
      </tp>
      <tp t="s">
        <v>카드</v>
        <stp/>
        <stp>P</stp>
        <stp>0</stp>
        <stp>BND</stp>
        <stp>KR6140171F39</stp>
        <stp>인포맥스 중분류</stp>
        <stp>46311</stp>
        <stp/>
        <tr r="N6667" s="5"/>
      </tp>
      <tp t="s">
        <v>일반</v>
        <stp/>
        <stp>P</stp>
        <stp>0</stp>
        <stp>BND</stp>
        <stp>KR356101GG78</stp>
        <stp>인포맥스 중분류</stp>
        <stp>46311</stp>
        <stp/>
        <tr r="N2980" s="5"/>
      </tp>
      <tp t="s">
        <v>일반</v>
        <stp/>
        <stp>P</stp>
        <stp>0</stp>
        <stp>BND</stp>
        <stp>KR356108GG71</stp>
        <stp>인포맥스 중분류</stp>
        <stp>46311</stp>
        <stp/>
        <tr r="N3202" s="5"/>
      </tp>
      <tp t="s">
        <v>일반</v>
        <stp/>
        <stp>P</stp>
        <stp>0</stp>
        <stp>BND</stp>
        <stp>KR356109GG70</stp>
        <stp>인포맥스 중분류</stp>
        <stp>46311</stp>
        <stp/>
        <tr r="N3209" s="5"/>
      </tp>
      <tp t="s">
        <v>은행채</v>
        <stp/>
        <stp>P</stp>
        <stp>0</stp>
        <stp>BND</stp>
        <stp>KR6000032F59</stp>
        <stp>인포맥스 중분류</stp>
        <stp>46316</stp>
        <stp/>
        <tr r="CF72" s="1"/>
      </tp>
      <tp t="s">
        <v>도시철도채권</v>
        <stp/>
        <stp>P</stp>
        <stp>0</stp>
        <stp>BND</stp>
        <stp>KR2001024G68</stp>
        <stp>인포맥스 중분류</stp>
        <stp>46311</stp>
        <stp/>
        <tr r="N212" s="5"/>
      </tp>
      <tp t="s">
        <v>기타금융채</v>
        <stp/>
        <stp>P</stp>
        <stp>0</stp>
        <stp>BND</stp>
        <stp>KR6023783E53</stp>
        <stp>인포맥스 중분류</stp>
        <stp>46311</stp>
        <stp/>
        <tr r="N4744" s="5"/>
      </tp>
      <tp t="s">
        <v>기타금융채</v>
        <stp/>
        <stp>P</stp>
        <stp>0</stp>
        <stp>BND</stp>
        <stp>KR6023786E50</stp>
        <stp>인포맥스 중분류</stp>
        <stp>46311</stp>
        <stp/>
        <tr r="N4783" s="5"/>
      </tp>
      <tp t="s">
        <v>일반</v>
        <stp/>
        <stp>P</stp>
        <stp>0</stp>
        <stp>BND</stp>
        <stp>KR350104GG78</stp>
        <stp>인포맥스 중분류</stp>
        <stp>46311</stp>
        <stp/>
        <tr r="N1049" s="5"/>
      </tp>
      <tp t="s">
        <v>일반</v>
        <stp/>
        <stp>P</stp>
        <stp>0</stp>
        <stp>BND</stp>
        <stp>KR350114GG68</stp>
        <stp>인포맥스 중분류</stp>
        <stp>46311</stp>
        <stp/>
        <tr r="N1235" s="5"/>
      </tp>
      <tp t="s">
        <v>기타금융채</v>
        <stp/>
        <stp>P</stp>
        <stp>0</stp>
        <stp>BND</stp>
        <stp>KR6023785E51</stp>
        <stp>인포맥스 중분류</stp>
        <stp>46311</stp>
        <stp/>
        <tr r="N4773" s="5"/>
      </tp>
      <tp t="s">
        <v>카드</v>
        <stp/>
        <stp>P</stp>
        <stp>0</stp>
        <stp>BND</stp>
        <stp>KR6032715D58</stp>
        <stp>인포맥스 중분류</stp>
        <stp>46311</stp>
        <stp/>
        <tr r="N5315" s="5"/>
      </tp>
      <tp t="s">
        <v>회사채(일반)</v>
        <stp/>
        <stp>P</stp>
        <stp>0</stp>
        <stp>BND</stp>
        <stp>KR6003453E13</stp>
        <stp>인포맥스 중분류</stp>
        <stp>46316</stp>
        <stp/>
        <tr r="CT17" s="1"/>
      </tp>
      <tp t="s">
        <v>지방공기업</v>
        <stp/>
        <stp>P</stp>
        <stp>0</stp>
        <stp>BND</stp>
        <stp>KR354301GE73</stp>
        <stp>인포맥스 중분류</stp>
        <stp>46311</stp>
        <stp/>
        <tr r="N2431" s="5"/>
      </tp>
      <tp t="s">
        <v>통안증권</v>
        <stp/>
        <stp>P</stp>
        <stp>0</stp>
        <stp>BND</stp>
        <stp>KR310102GG74</stp>
        <stp>인포맥스 중분류</stp>
        <stp>46311</stp>
        <stp/>
        <tr r="N345" s="5"/>
      </tp>
      <tp t="s">
        <v>은행채</v>
        <stp/>
        <stp>P</stp>
        <stp>0</stp>
        <stp>BND</stp>
        <stp>KR310512GC64</stp>
        <stp>인포맥스 중분류</stp>
        <stp>46311</stp>
        <stp/>
        <tr r="N837" s="5"/>
      </tp>
      <tp t="s">
        <v>일반</v>
        <stp/>
        <stp>P</stp>
        <stp>0</stp>
        <stp>BND</stp>
        <stp>KR350102GG70</stp>
        <stp>인포맥스 중분류</stp>
        <stp>46311</stp>
        <stp/>
        <tr r="N975" s="5"/>
      </tp>
      <tp t="s">
        <v>일반</v>
        <stp/>
        <stp>P</stp>
        <stp>0</stp>
        <stp>BND</stp>
        <stp>KR350105GG77</stp>
        <stp>인포맥스 중분류</stp>
        <stp>46311</stp>
        <stp/>
        <tr r="N1080" s="5"/>
      </tp>
      <tp t="s">
        <v>일반</v>
        <stp/>
        <stp>P</stp>
        <stp>0</stp>
        <stp>BND</stp>
        <stp>KR350110GG62</stp>
        <stp>인포맥스 중분류</stp>
        <stp>46311</stp>
        <stp/>
        <tr r="N1202" s="5"/>
      </tp>
      <tp t="s">
        <v>일반</v>
        <stp/>
        <stp>P</stp>
        <stp>0</stp>
        <stp>BND</stp>
        <stp>KR350112GG60</stp>
        <stp>인포맥스 중분류</stp>
        <stp>46311</stp>
        <stp/>
        <tr r="N1223" s="5"/>
      </tp>
      <tp t="s">
        <v>기타금융채</v>
        <stp/>
        <stp>P</stp>
        <stp>0</stp>
        <stp>BND</stp>
        <stp>KR6033662E41</stp>
        <stp>인포맥스 중분류</stp>
        <stp>46311</stp>
        <stp/>
        <tr r="N5423" s="5"/>
      </tp>
      <tp t="s">
        <v>회사채(일반)</v>
        <stp/>
        <stp>P</stp>
        <stp>0</stp>
        <stp>BND</stp>
        <stp>KR6055552C72</stp>
        <stp>인포맥스 중분류</stp>
        <stp>46311</stp>
        <stp/>
        <tr r="N5665" s="5"/>
      </tp>
      <tp t="s">
        <v>일반</v>
        <stp/>
        <stp>P</stp>
        <stp>0</stp>
        <stp>BND</stp>
        <stp>KR356001GF70</stp>
        <stp>인포맥스 중분류</stp>
        <stp>46311</stp>
        <stp/>
        <tr r="N2800" s="5"/>
      </tp>
      <tp t="s">
        <v>일반</v>
        <stp/>
        <stp>P</stp>
        <stp>0</stp>
        <stp>BND</stp>
        <stp>KR356104GG75</stp>
        <stp>인포맥스 중분류</stp>
        <stp>46311</stp>
        <stp/>
        <tr r="N3144" s="5"/>
      </tp>
      <tp t="s">
        <v>일반</v>
        <stp/>
        <stp>P</stp>
        <stp>0</stp>
        <stp>BND</stp>
        <stp>KR356105GG74</stp>
        <stp>인포맥스 중분류</stp>
        <stp>46311</stp>
        <stp/>
        <tr r="N3169" s="5"/>
      </tp>
      <tp t="s">
        <v>국민주택채권</v>
        <stp/>
        <stp>P</stp>
        <stp>0</stp>
        <stp>BND</stp>
        <stp>KR101501DC55</stp>
        <stp>인포맥스 중분류</stp>
        <stp>46311</stp>
        <stp/>
        <tr r="N6" s="5"/>
      </tp>
      <tp t="s">
        <v>카드</v>
        <stp/>
        <stp>P</stp>
        <stp>0</stp>
        <stp>BND</stp>
        <stp>KR6030621F46</stp>
        <stp>인포맥스 중분류</stp>
        <stp>46311</stp>
        <stp/>
        <tr r="N5102" s="5"/>
      </tp>
      <tp t="s">
        <v>기타금융채</v>
        <stp/>
        <stp>P</stp>
        <stp>0</stp>
        <stp>BND</stp>
        <stp>KR6033661E42</stp>
        <stp>인포맥스 중분류</stp>
        <stp>46311</stp>
        <stp/>
        <tr r="N5413" s="5"/>
      </tp>
      <tp t="s">
        <v>회사채(일반)</v>
        <stp/>
        <stp>P</stp>
        <stp>0</stp>
        <stp>BND</stp>
        <stp>KR6063321E66</stp>
        <stp>인포맥스 중분류</stp>
        <stp>46316</stp>
        <stp/>
        <tr r="N164" s="1"/>
      </tp>
      <tp t="s">
        <v>회사채(일반)</v>
        <stp/>
        <stp>P</stp>
        <stp>0</stp>
        <stp>BND</stp>
        <stp>KR6055553C71</stp>
        <stp>인포맥스 중분류</stp>
        <stp>46311</stp>
        <stp/>
        <tr r="N5705" s="5"/>
      </tp>
      <tp t="s">
        <v>카드</v>
        <stp/>
        <stp>P</stp>
        <stp>0</stp>
        <stp>BND</stp>
        <stp>KR6032718D55</stp>
        <stp>인포맥스 중분류</stp>
        <stp>46311</stp>
        <stp/>
        <tr r="N5352" s="5"/>
      </tp>
      <tp t="s">
        <v>통안증권</v>
        <stp/>
        <stp>P</stp>
        <stp>0</stp>
        <stp>BND</stp>
        <stp>KR310101GG75</stp>
        <stp>인포맥스 중분류</stp>
        <stp>46311</stp>
        <stp/>
        <tr r="N337" s="5"/>
      </tp>
      <tp t="s">
        <v>일반</v>
        <stp/>
        <stp>P</stp>
        <stp>0</stp>
        <stp>BND</stp>
        <stp>KR350101GG71</stp>
        <stp>인포맥스 중분류</stp>
        <stp>46311</stp>
        <stp/>
        <tr r="N925" s="5"/>
      </tp>
      <tp t="s">
        <v>일반</v>
        <stp/>
        <stp>P</stp>
        <stp>0</stp>
        <stp>BND</stp>
        <stp>KR350106GG76</stp>
        <stp>인포맥스 중분류</stp>
        <stp>46311</stp>
        <stp/>
        <tr r="N1122" s="5"/>
      </tp>
      <tp t="s">
        <v>일반</v>
        <stp/>
        <stp>P</stp>
        <stp>0</stp>
        <stp>BND</stp>
        <stp>KR350701GA71</stp>
        <stp>인포맥스 중분류</stp>
        <stp>46311</stp>
        <stp/>
        <tr r="N1316" s="5"/>
      </tp>
      <tp t="s">
        <v>회사채(일반)</v>
        <stp/>
        <stp>P</stp>
        <stp>0</stp>
        <stp>BND</stp>
        <stp>KR6001042G21</stp>
        <stp>인포맥스 중분류</stp>
        <stp>46311</stp>
        <stp/>
        <tr r="N3787" s="5"/>
      </tp>
      <tp t="s">
        <v>회사채(일반)</v>
        <stp/>
        <stp>P</stp>
        <stp>0</stp>
        <stp>BND</stp>
        <stp>KR6000723F20</stp>
        <stp>인포맥스 중분류</stp>
        <stp>46316</stp>
        <stp/>
        <tr r="EX34" s="1"/>
      </tp>
      <tp t="s">
        <v>일반</v>
        <stp/>
        <stp>P</stp>
        <stp>0</stp>
        <stp>BND</stp>
        <stp>KR352501GC77</stp>
        <stp>인포맥스 중분류</stp>
        <stp>46311</stp>
        <stp/>
        <tr r="N2065" s="5"/>
      </tp>
      <tp t="s">
        <v>일반</v>
        <stp/>
        <stp>P</stp>
        <stp>0</stp>
        <stp>BND</stp>
        <stp>KR356102GG77</stp>
        <stp>인포맥스 중분류</stp>
        <stp>46311</stp>
        <stp/>
        <tr r="N3056" s="5"/>
      </tp>
      <tp t="s">
        <v>일반</v>
        <stp/>
        <stp>P</stp>
        <stp>0</stp>
        <stp>BND</stp>
        <stp>KR356103GG76</stp>
        <stp>인포맥스 중분류</stp>
        <stp>46311</stp>
        <stp/>
        <tr r="N3103" s="5"/>
      </tp>
      <tp t="s">
        <v>일반</v>
        <stp/>
        <stp>P</stp>
        <stp>0</stp>
        <stp>BND</stp>
        <stp>KR356106GG73</stp>
        <stp>인포맥스 중분류</stp>
        <stp>46311</stp>
        <stp/>
        <tr r="N3184" s="5"/>
      </tp>
      <tp t="s">
        <v>일반</v>
        <stp/>
        <stp>P</stp>
        <stp>0</stp>
        <stp>BND</stp>
        <stp>KR356107GG72</stp>
        <stp>인포맥스 중분류</stp>
        <stp>46311</stp>
        <stp/>
        <tr r="N3194" s="5"/>
      </tp>
      <tp t="s">
        <v>카드</v>
        <stp/>
        <stp>P</stp>
        <stp>0</stp>
        <stp>BND</stp>
        <stp>KR6032712D51</stp>
        <stp>인포맥스 중분류</stp>
        <stp>46311</stp>
        <stp/>
        <tr r="N5254" s="5"/>
      </tp>
      <tp t="s">
        <v>회사채(일반)</v>
        <stp/>
        <stp>P</stp>
        <stp>0</stp>
        <stp>BND</stp>
        <stp>KR6131792G28</stp>
        <stp>인포맥스 중분류</stp>
        <stp>46316</stp>
        <stp/>
        <tr r="DV121" s="1"/>
      </tp>
      <tp t="s">
        <v>카드</v>
        <stp/>
        <stp>P</stp>
        <stp>0</stp>
        <stp>BND</stp>
        <stp>KR6031321G12</stp>
        <stp>인포맥스 중분류</stp>
        <stp>46311</stp>
        <stp/>
        <tr r="N5189" s="5"/>
      </tp>
      <tp t="s">
        <v>카드</v>
        <stp/>
        <stp>P</stp>
        <stp>0</stp>
        <stp>BND</stp>
        <stp>KR6030625F42</stp>
        <stp>인포맥스 중분류</stp>
        <stp>46311</stp>
        <stp/>
        <tr r="N5139" s="5"/>
      </tp>
      <tp t="s">
        <v>일반</v>
        <stp/>
        <stp>P</stp>
        <stp>0</stp>
        <stp>BND</stp>
        <stp>KR352502GC76</stp>
        <stp>인포맥스 중분류</stp>
        <stp>46311</stp>
        <stp/>
        <tr r="N2097" s="5"/>
      </tp>
      <tp t="s">
        <v>카드</v>
        <stp/>
        <stp>P</stp>
        <stp>0</stp>
        <stp>BND</stp>
        <stp>KR6032713D50</stp>
        <stp>인포맥스 중분류</stp>
        <stp>46311</stp>
        <stp/>
        <tr r="N5277" s="5"/>
      </tp>
      <tp t="s">
        <v>카드</v>
        <stp/>
        <stp>P</stp>
        <stp>0</stp>
        <stp>BND</stp>
        <stp>KR6030624F43</stp>
        <stp>인포맥스 중분류</stp>
        <stp>46311</stp>
        <stp/>
        <tr r="N5129" s="5"/>
      </tp>
      <tp>
        <v>4.0289999999999999</v>
        <stp/>
        <stp>P</stp>
        <stp>0</stp>
        <stp>BND</stp>
        <stp>KR6004941EA3</stp>
        <stp>민평3사 수익률(산출일)</stp>
        <stp>46316</stp>
        <stp/>
        <tr r="DT117" s="1"/>
      </tp>
      <tp>
        <v>3.6989999999999998</v>
        <stp/>
        <stp>P</stp>
        <stp>0</stp>
        <stp>BND</stp>
        <stp>KR6195941EA2</stp>
        <stp>민평3사 수익률(산출일)</stp>
        <stp>46316</stp>
        <stp/>
        <tr r="CR148" s="1"/>
      </tp>
      <tp>
        <v>4.4169999999999998</v>
        <stp/>
        <stp>P</stp>
        <stp>0</stp>
        <stp>BND</stp>
        <stp>KR606590BGA1</stp>
        <stp>민평3사 수익률(산출일)</stp>
        <stp>46316</stp>
        <stp/>
        <tr r="DT41" s="1"/>
      </tp>
      <tp>
        <v>4.3920000000000003</v>
        <stp/>
        <stp>P</stp>
        <stp>0</stp>
        <stp>BND</stp>
        <stp>KR6065905FA1</stp>
        <stp>민평3사 수익률(산출일)</stp>
        <stp>46316</stp>
        <stp/>
        <tr r="L171" s="1"/>
      </tp>
      <tp>
        <v>4.4400000000000004</v>
        <stp/>
        <stp>P</stp>
        <stp>0</stp>
        <stp>BND</stp>
        <stp>KR6065909FA3</stp>
        <stp>민평3사 수익률(산출일)</stp>
        <stp>46316</stp>
        <stp/>
        <tr r="EV53" s="1"/>
      </tp>
      <tp>
        <v>4.6890000000000001</v>
        <stp/>
        <stp>P</stp>
        <stp>0</stp>
        <stp>BND</stp>
        <stp>KR6176942GA8</stp>
        <stp>민평3사 수익률(산출일)</stp>
        <stp>46316</stp>
        <stp/>
        <tr r="DT82" s="1"/>
      </tp>
      <tp t="s">
        <v>회사채(일반)</v>
        <stp/>
        <stp>P</stp>
        <stp>0</stp>
        <stp>BND</stp>
        <stp>KR6010953EB8</stp>
        <stp>인포맥스 중분류</stp>
        <stp>46311</stp>
        <stp/>
        <tr r="N4283" s="5"/>
      </tp>
      <tp t="s">
        <v>회사채(일반)</v>
        <stp/>
        <stp>P</stp>
        <stp>0</stp>
        <stp>BND</stp>
        <stp>KR6010951EB2</stp>
        <stp>인포맥스 중분류</stp>
        <stp>46311</stp>
        <stp/>
        <tr r="N4264" s="5"/>
      </tp>
      <tp t="s">
        <v>회사채(일반)</v>
        <stp/>
        <stp>P</stp>
        <stp>0</stp>
        <stp>BND</stp>
        <stp>KR6010952EB0</stp>
        <stp>인포맥스 중분류</stp>
        <stp>46311</stp>
        <stp/>
        <tr r="N4271" s="5"/>
      </tp>
      <tp t="s">
        <v>회사채(일반)</v>
        <stp/>
        <stp>P</stp>
        <stp>0</stp>
        <stp>BND</stp>
        <stp>KR6383801FB5</stp>
        <stp>인포맥스 중분류</stp>
        <stp>46311</stp>
        <stp/>
        <tr r="N7202" s="5"/>
      </tp>
      <tp t="s">
        <v>회사채(일반)</v>
        <stp/>
        <stp>P</stp>
        <stp>0</stp>
        <stp>BND</stp>
        <stp>KR6383802FB3</stp>
        <stp>인포맥스 중분류</stp>
        <stp>46311</stp>
        <stp/>
        <tr r="N7203" s="5"/>
      </tp>
      <tp t="s">
        <v>회사채(일반)</v>
        <stp/>
        <stp>P</stp>
        <stp>0</stp>
        <stp>BND</stp>
        <stp>KR6030492EA5</stp>
        <stp>인포맥스 중분류</stp>
        <stp>46311</stp>
        <stp/>
        <tr r="N5089" s="5"/>
      </tp>
      <tp t="s">
        <v>기타금융채</v>
        <stp/>
        <stp>P</stp>
        <stp>0</stp>
        <stp>BND</stp>
        <stp>KR6033668FC0</stp>
        <stp>인포맥스 중분류</stp>
        <stp>46311</stp>
        <stp/>
        <tr r="N5479" s="5"/>
      </tp>
      <tp t="s">
        <v>회사채(일반)</v>
        <stp/>
        <stp>P</stp>
        <stp>0</stp>
        <stp>BND</stp>
        <stp>KR6030752EB0</stp>
        <stp>인포맥스 중분류</stp>
        <stp>46311</stp>
        <stp/>
        <tr r="N5175" s="5"/>
      </tp>
      <tp t="s">
        <v>기타금융채</v>
        <stp/>
        <stp>P</stp>
        <stp>0</stp>
        <stp>BND</stp>
        <stp>KR6033665FC6</stp>
        <stp>인포맥스 중분류</stp>
        <stp>46311</stp>
        <stp/>
        <tr r="N5461" s="5"/>
      </tp>
      <tp t="s">
        <v>일반</v>
        <stp/>
        <stp>P</stp>
        <stp>0</stp>
        <stp>BND</stp>
        <stp>KR352302GFA8</stp>
        <stp>인포맥스 중분류</stp>
        <stp>46311</stp>
        <stp/>
        <tr r="N2054" s="5"/>
      </tp>
      <tp t="s">
        <v>기타금융채</v>
        <stp/>
        <stp>P</stp>
        <stp>0</stp>
        <stp>BND</stp>
        <stp>KR6023784FC7</stp>
        <stp>인포맥스 중분류</stp>
        <stp>46311</stp>
        <stp/>
        <tr r="N4767" s="5"/>
      </tp>
      <tp t="s">
        <v>일반</v>
        <stp/>
        <stp>P</stp>
        <stp>0</stp>
        <stp>BND</stp>
        <stp>KR354601GCA8</stp>
        <stp>인포맥스 중분류</stp>
        <stp>46311</stp>
        <stp/>
        <tr r="N2637" s="5"/>
      </tp>
      <tp t="s">
        <v>은행채</v>
        <stp/>
        <stp>P</stp>
        <stp>0</stp>
        <stp>BND</stp>
        <stp>KR381001GEA4</stp>
        <stp>인포맥스 중분류</stp>
        <stp>46311</stp>
        <stp/>
        <tr r="N3492" s="5"/>
      </tp>
      <tp t="s">
        <v>은행채</v>
        <stp/>
        <stp>P</stp>
        <stp>0</stp>
        <stp>BND</stp>
        <stp>KR310202GGA9</stp>
        <stp>인포맥스 중분류</stp>
        <stp>46311</stp>
        <stp/>
        <tr r="N391" s="5"/>
      </tp>
      <tp t="s">
        <v>은행채</v>
        <stp/>
        <stp>P</stp>
        <stp>0</stp>
        <stp>BND</stp>
        <stp>KR381003GEA0</stp>
        <stp>인포맥스 중분류</stp>
        <stp>46311</stp>
        <stp/>
        <tr r="N3516" s="5"/>
      </tp>
      <tp t="s">
        <v>은행채</v>
        <stp/>
        <stp>P</stp>
        <stp>0</stp>
        <stp>BND</stp>
        <stp>KR381002GEA2</stp>
        <stp>인포맥스 중분류</stp>
        <stp>46311</stp>
        <stp/>
        <tr r="N3506" s="5"/>
      </tp>
      <tp t="s">
        <v>은행채</v>
        <stp/>
        <stp>P</stp>
        <stp>0</stp>
        <stp>BND</stp>
        <stp>KR381005GEA5</stp>
        <stp>인포맥스 중분류</stp>
        <stp>46311</stp>
        <stp/>
        <tr r="N3542" s="5"/>
      </tp>
      <tp t="s">
        <v>은행채</v>
        <stp/>
        <stp>P</stp>
        <stp>0</stp>
        <stp>BND</stp>
        <stp>KR310205GGA2</stp>
        <stp>인포맥스 중분류</stp>
        <stp>46311</stp>
        <stp/>
        <tr r="N452" s="5"/>
      </tp>
      <tp t="s">
        <v>회사채(일반)</v>
        <stp/>
        <stp>P</stp>
        <stp>0</stp>
        <stp>BND</stp>
        <stp>KR6063621FB4</stp>
        <stp>인포맥스 중분류</stp>
        <stp>46311</stp>
        <stp/>
        <tr r="N5871" s="5"/>
      </tp>
      <tp t="s">
        <v>일반</v>
        <stp/>
        <stp>P</stp>
        <stp>0</stp>
        <stp>BND</stp>
        <stp>KR350702GBA0</stp>
        <stp>인포맥스 중분류</stp>
        <stp>46311</stp>
        <stp/>
        <tr r="N1395" s="5"/>
      </tp>
      <tp t="s">
        <v>일반</v>
        <stp/>
        <stp>P</stp>
        <stp>0</stp>
        <stp>BND</stp>
        <stp>KR350704GBA6</stp>
        <stp>인포맥스 중분류</stp>
        <stp>46311</stp>
        <stp/>
        <tr r="N1495" s="5"/>
      </tp>
      <tp t="s">
        <v>회사채(일반)</v>
        <stp/>
        <stp>P</stp>
        <stp>0</stp>
        <stp>BND</stp>
        <stp>KR6034732AC4</stp>
        <stp>인포맥스 중분류</stp>
        <stp>46311</stp>
        <stp/>
        <tr r="N5500" s="5"/>
      </tp>
      <tp t="s">
        <v>일반</v>
        <stp/>
        <stp>P</stp>
        <stp>0</stp>
        <stp>BND</stp>
        <stp>KR356002GEA3</stp>
        <stp>인포맥스 중분류</stp>
        <stp>46311</stp>
        <stp/>
        <tr r="N2838" s="5"/>
      </tp>
      <tp t="s">
        <v>일반</v>
        <stp/>
        <stp>P</stp>
        <stp>0</stp>
        <stp>BND</stp>
        <stp>KR356102GDA3</stp>
        <stp>인포맥스 중분류</stp>
        <stp>46311</stp>
        <stp/>
        <tr r="N3031" s="5"/>
      </tp>
      <tp t="s">
        <v>일반</v>
        <stp/>
        <stp>P</stp>
        <stp>0</stp>
        <stp>BND</stp>
        <stp>KR352201GGA0</stp>
        <stp>인포맥스 중분류</stp>
        <stp>46311</stp>
        <stp/>
        <tr r="N2004" s="5"/>
      </tp>
      <tp t="s">
        <v>일반</v>
        <stp/>
        <stp>P</stp>
        <stp>0</stp>
        <stp>BND</stp>
        <stp>KR352301GFA0</stp>
        <stp>인포맥스 중분류</stp>
        <stp>46311</stp>
        <stp/>
        <tr r="N2034" s="5"/>
      </tp>
      <tp t="s">
        <v>일반</v>
        <stp/>
        <stp>P</stp>
        <stp>0</stp>
        <stp>BND</stp>
        <stp>KR352701GBA0</stp>
        <stp>인포맥스 중분류</stp>
        <stp>46311</stp>
        <stp/>
        <tr r="N2194" s="5"/>
      </tp>
      <tp t="s">
        <v>은행채</v>
        <stp/>
        <stp>P</stp>
        <stp>0</stp>
        <stp>BND</stp>
        <stp>KR381004GEA8</stp>
        <stp>인포맥스 중분류</stp>
        <stp>46311</stp>
        <stp/>
        <tr r="N3531" s="5"/>
      </tp>
      <tp t="s">
        <v>은행채</v>
        <stp/>
        <stp>P</stp>
        <stp>0</stp>
        <stp>BND</stp>
        <stp>KR310203GGA7</stp>
        <stp>인포맥스 중분류</stp>
        <stp>46311</stp>
        <stp/>
        <tr r="N411" s="5"/>
      </tp>
      <tp t="s">
        <v>카드</v>
        <stp/>
        <stp>P</stp>
        <stp>0</stp>
        <stp>BND</stp>
        <stp>KR6030621EB7</stp>
        <stp>인포맥스 중분류</stp>
        <stp>46311</stp>
        <stp/>
        <tr r="N5100" s="5"/>
      </tp>
      <tp t="s">
        <v>일반</v>
        <stp/>
        <stp>P</stp>
        <stp>0</stp>
        <stp>BND</stp>
        <stp>KR350706GBA1</stp>
        <stp>인포맥스 중분류</stp>
        <stp>46311</stp>
        <stp/>
        <tr r="N1546" s="5"/>
      </tp>
      <tp t="s">
        <v>카드</v>
        <stp/>
        <stp>P</stp>
        <stp>0</stp>
        <stp>BND</stp>
        <stp>KR6030624EB1</stp>
        <stp>인포맥스 중분류</stp>
        <stp>46311</stp>
        <stp/>
        <tr r="N5127" s="5"/>
      </tp>
      <tp t="s">
        <v>일반</v>
        <stp/>
        <stp>P</stp>
        <stp>0</stp>
        <stp>BND</stp>
        <stp>KR352703GBA6</stp>
        <stp>인포맥스 중분류</stp>
        <stp>46311</stp>
        <stp/>
        <tr r="N2288" s="5"/>
      </tp>
      <tp t="s">
        <v>은행채</v>
        <stp/>
        <stp>P</stp>
        <stp>0</stp>
        <stp>BND</stp>
        <stp>KR310204GGA5</stp>
        <stp>인포맥스 중분류</stp>
        <stp>46311</stp>
        <stp/>
        <tr r="N432" s="5"/>
      </tp>
      <tp t="s">
        <v>회사채(일반)</v>
        <stp/>
        <stp>P</stp>
        <stp>0</stp>
        <stp>BND</stp>
        <stp>KR6063622FB2</stp>
        <stp>인포맥스 중분류</stp>
        <stp>46311</stp>
        <stp/>
        <tr r="N5900" s="5"/>
      </tp>
      <tp t="s">
        <v>일반</v>
        <stp/>
        <stp>P</stp>
        <stp>0</stp>
        <stp>BND</stp>
        <stp>KR356001GEA5</stp>
        <stp>인포맥스 중분류</stp>
        <stp>46311</stp>
        <stp/>
        <tr r="N2792" s="5"/>
      </tp>
      <tp t="s">
        <v>지방공기업</v>
        <stp/>
        <stp>P</stp>
        <stp>0</stp>
        <stp>BND</stp>
        <stp>KR357301GFA5</stp>
        <stp>인포맥스 중분류</stp>
        <stp>46311</stp>
        <stp/>
        <tr r="N3289" s="5"/>
      </tp>
      <tp t="s">
        <v>기타금융채</v>
        <stp/>
        <stp>P</stp>
        <stp>0</stp>
        <stp>BND</stp>
        <stp>KR6023783FC9</stp>
        <stp>인포맥스 중분류</stp>
        <stp>46311</stp>
        <stp/>
        <tr r="N4753" s="5"/>
      </tp>
      <tp t="s">
        <v>카드</v>
        <stp/>
        <stp>P</stp>
        <stp>0</stp>
        <stp>BND</stp>
        <stp>KR6030623EB3</stp>
        <stp>인포맥스 중분류</stp>
        <stp>46311</stp>
        <stp/>
        <tr r="N5116" s="5"/>
      </tp>
      <tp t="s">
        <v>기타금융채</v>
        <stp/>
        <stp>P</stp>
        <stp>0</stp>
        <stp>BND</stp>
        <stp>KR6033661FB7</stp>
        <stp>인포맥스 중분류</stp>
        <stp>46311</stp>
        <stp/>
        <tr r="N5419" s="5"/>
      </tp>
      <tp t="s">
        <v>은행채</v>
        <stp/>
        <stp>P</stp>
        <stp>0</stp>
        <stp>BND</stp>
        <stp>KR381005GEB3</stp>
        <stp>인포맥스 중분류</stp>
        <stp>46311</stp>
        <stp/>
        <tr r="N3543" s="5"/>
      </tp>
      <tp t="s">
        <v>일반</v>
        <stp/>
        <stp>P</stp>
        <stp>0</stp>
        <stp>BND</stp>
        <stp>KR356103GDB9</stp>
        <stp>인포맥스 중분류</stp>
        <stp>46311</stp>
        <stp/>
        <tr r="N3083" s="5"/>
      </tp>
      <tp t="s">
        <v>일반</v>
        <stp/>
        <stp>P</stp>
        <stp>0</stp>
        <stp>BND</stp>
        <stp>KR350702GBB8</stp>
        <stp>인포맥스 중분류</stp>
        <stp>46311</stp>
        <stp/>
        <tr r="N1396" s="5"/>
      </tp>
      <tp t="s">
        <v>기타금융채</v>
        <stp/>
        <stp>P</stp>
        <stp>0</stp>
        <stp>BND</stp>
        <stp>KR6033661FA9</stp>
        <stp>인포맥스 중분류</stp>
        <stp>46311</stp>
        <stp/>
        <tr r="N5418" s="5"/>
      </tp>
      <tp t="s">
        <v>일반</v>
        <stp/>
        <stp>P</stp>
        <stp>0</stp>
        <stp>BND</stp>
        <stp>KR352701GBB8</stp>
        <stp>인포맥스 중분류</stp>
        <stp>46311</stp>
        <stp/>
        <tr r="N2195" s="5"/>
      </tp>
      <tp t="s">
        <v>일반</v>
        <stp/>
        <stp>P</stp>
        <stp>0</stp>
        <stp>BND</stp>
        <stp>KR351001GEB8</stp>
        <stp>인포맥스 중분류</stp>
        <stp>46311</stp>
        <stp/>
        <tr r="N1791" s="5"/>
      </tp>
      <tp t="s">
        <v>카드</v>
        <stp/>
        <stp>P</stp>
        <stp>0</stp>
        <stp>BND</stp>
        <stp>KR6030626EA8</stp>
        <stp>인포맥스 중분류</stp>
        <stp>46311</stp>
        <stp/>
        <tr r="N5144" s="5"/>
      </tp>
      <tp t="s">
        <v>도시철도채권</v>
        <stp/>
        <stp>P</stp>
        <stp>0</stp>
        <stp>BND</stp>
        <stp>KR2001024DC8</stp>
        <stp>인포맥스 중분류</stp>
        <stp>46311</stp>
        <stp/>
        <tr r="N203" s="5"/>
      </tp>
      <tp t="s">
        <v>은행채</v>
        <stp/>
        <stp>P</stp>
        <stp>0</stp>
        <stp>BND</stp>
        <stp>KR381001GEB2</stp>
        <stp>인포맥스 중분류</stp>
        <stp>46311</stp>
        <stp/>
        <tr r="N3493" s="5"/>
      </tp>
      <tp t="s">
        <v>카드</v>
        <stp/>
        <stp>P</stp>
        <stp>0</stp>
        <stp>BND</stp>
        <stp>KR6030621EA9</stp>
        <stp>인포맥스 중분류</stp>
        <stp>46311</stp>
        <stp/>
        <tr r="N5099" s="5"/>
      </tp>
      <tp t="s">
        <v>회사채(일반)</v>
        <stp/>
        <stp>P</stp>
        <stp>0</stp>
        <stp>BND</stp>
        <stp>KR6063622FA4</stp>
        <stp>인포맥스 중분류</stp>
        <stp>46311</stp>
        <stp/>
        <tr r="N5899" s="5"/>
      </tp>
      <tp t="s">
        <v>일반</v>
        <stp/>
        <stp>P</stp>
        <stp>0</stp>
        <stp>BND</stp>
        <stp>KR356001GEB3</stp>
        <stp>인포맥스 중분류</stp>
        <stp>46311</stp>
        <stp/>
        <tr r="N2793" s="5"/>
      </tp>
      <tp t="s">
        <v>일반</v>
        <stp/>
        <stp>P</stp>
        <stp>0</stp>
        <stp>BND</stp>
        <stp>KR356101GDB3</stp>
        <stp>인포맥스 중분류</stp>
        <stp>46311</stp>
        <stp/>
        <tr r="N2949" s="5"/>
      </tp>
      <tp t="s">
        <v>공모지방채</v>
        <stp/>
        <stp>P</stp>
        <stp>0</stp>
        <stp>BND</stp>
        <stp>KR2103011FC7</stp>
        <stp>인포맥스 중분류</stp>
        <stp>46311</stp>
        <stp/>
        <tr r="N329" s="5"/>
      </tp>
      <tp t="s">
        <v>일반</v>
        <stp/>
        <stp>P</stp>
        <stp>0</stp>
        <stp>BND</stp>
        <stp>KR356105GDB4</stp>
        <stp>인포맥스 중분류</stp>
        <stp>46311</stp>
        <stp/>
        <tr r="N3158" s="5"/>
      </tp>
      <tp t="s">
        <v>일반</v>
        <stp/>
        <stp>P</stp>
        <stp>0</stp>
        <stp>BND</stp>
        <stp>KR351607GCB6</stp>
        <stp>인포맥스 중분류</stp>
        <stp>46311</stp>
        <stp/>
        <tr r="N1967" s="5"/>
      </tp>
      <tp t="s">
        <v>회사채(일반)</v>
        <stp/>
        <stp>P</stp>
        <stp>0</stp>
        <stp>BND</stp>
        <stp>KR6063621FA6</stp>
        <stp>인포맥스 중분류</stp>
        <stp>46311</stp>
        <stp/>
        <tr r="N5870" s="5"/>
      </tp>
      <tp t="s">
        <v>일반</v>
        <stp/>
        <stp>P</stp>
        <stp>0</stp>
        <stp>BND</stp>
        <stp>KR350704GBB4</stp>
        <stp>인포맥스 중분류</stp>
        <stp>46311</stp>
        <stp/>
        <tr r="N1496" s="5"/>
      </tp>
      <tp t="s">
        <v>카드</v>
        <stp/>
        <stp>P</stp>
        <stp>0</stp>
        <stp>BND</stp>
        <stp>KR6030622EA7</stp>
        <stp>인포맥스 중분류</stp>
        <stp>46311</stp>
        <stp/>
        <tr r="N5107" s="5"/>
      </tp>
      <tp t="s">
        <v>일반</v>
        <stp/>
        <stp>P</stp>
        <stp>0</stp>
        <stp>BND</stp>
        <stp>KR356107GDB0</stp>
        <stp>인포맥스 중분류</stp>
        <stp>46311</stp>
        <stp/>
        <tr r="N3189" s="5"/>
      </tp>
      <tp t="s">
        <v>일반</v>
        <stp/>
        <stp>P</stp>
        <stp>0</stp>
        <stp>BND</stp>
        <stp>KR351604GCB3</stp>
        <stp>인포맥스 중분류</stp>
        <stp>46311</stp>
        <stp/>
        <tr r="N1915" s="5"/>
      </tp>
      <tp t="s">
        <v>카드</v>
        <stp/>
        <stp>P</stp>
        <stp>0</stp>
        <stp>BND</stp>
        <stp>KR6030625EA0</stp>
        <stp>인포맥스 중분류</stp>
        <stp>46311</stp>
        <stp/>
        <tr r="N5136" s="5"/>
      </tp>
      <tp t="s">
        <v>일반</v>
        <stp/>
        <stp>P</stp>
        <stp>0</stp>
        <stp>BND</stp>
        <stp>KR352704GBB2</stp>
        <stp>인포맥스 중분류</stp>
        <stp>46311</stp>
        <stp/>
        <tr r="N2301" s="5"/>
      </tp>
      <tp t="s">
        <v>일반</v>
        <stp/>
        <stp>P</stp>
        <stp>0</stp>
        <stp>BND</stp>
        <stp>KR350703GBB6</stp>
        <stp>인포맥스 중분류</stp>
        <stp>46311</stp>
        <stp/>
        <tr r="N1456" s="5"/>
      </tp>
      <tp t="s">
        <v>일반</v>
        <stp/>
        <stp>P</stp>
        <stp>0</stp>
        <stp>BND</stp>
        <stp>KR351602GCB7</stp>
        <stp>인포맥스 중분류</stp>
        <stp>46311</stp>
        <stp/>
        <tr r="N1846" s="5"/>
      </tp>
      <tp t="s">
        <v>카드</v>
        <stp/>
        <stp>P</stp>
        <stp>0</stp>
        <stp>BND</stp>
        <stp>KR6030629EA2</stp>
        <stp>인포맥스 중분류</stp>
        <stp>46311</stp>
        <stp/>
        <tr r="N5163" s="5"/>
      </tp>
      <tp t="s">
        <v>일반</v>
        <stp/>
        <stp>P</stp>
        <stp>0</stp>
        <stp>BND</stp>
        <stp>KR350705GBB1</stp>
        <stp>인포맥스 중분류</stp>
        <stp>46311</stp>
        <stp/>
        <tr r="N1521" s="5"/>
      </tp>
      <tp t="s">
        <v>일반</v>
        <stp/>
        <stp>P</stp>
        <stp>0</stp>
        <stp>BND</stp>
        <stp>KR351002GEB6</stp>
        <stp>인포맥스 중분류</stp>
        <stp>46311</stp>
        <stp/>
        <tr r="N1796" s="5"/>
      </tp>
      <tp t="s">
        <v>기타금융채</v>
        <stp/>
        <stp>P</stp>
        <stp>0</stp>
        <stp>BND</stp>
        <stp>KR6033662FA7</stp>
        <stp>인포맥스 중분류</stp>
        <stp>46311</stp>
        <stp/>
        <tr r="N5434" s="5"/>
      </tp>
      <tp t="s">
        <v>일반</v>
        <stp/>
        <stp>P</stp>
        <stp>0</stp>
        <stp>BND</stp>
        <stp>KR356102GDC9</stp>
        <stp>인포맥스 중분류</stp>
        <stp>46311</stp>
        <stp/>
        <tr r="N3032" s="5"/>
      </tp>
      <tp t="s">
        <v>회사채(일반)</v>
        <stp/>
        <stp>P</stp>
        <stp>0</stp>
        <stp>BND</stp>
        <stp>KR6131793DA6</stp>
        <stp>인포맥스 중분류</stp>
        <stp>46311</stp>
        <stp/>
        <tr r="N6586" s="5"/>
      </tp>
      <tp t="s">
        <v>기타금융채</v>
        <stp/>
        <stp>P</stp>
        <stp>0</stp>
        <stp>BND</stp>
        <stp>KR6023782FA5</stp>
        <stp>인포맥스 중분류</stp>
        <stp>46311</stp>
        <stp/>
        <tr r="N4739" s="5"/>
      </tp>
      <tp t="s">
        <v>기타금융채</v>
        <stp/>
        <stp>P</stp>
        <stp>0</stp>
        <stp>BND</stp>
        <stp>KR6023783FA3</stp>
        <stp>인포맥스 중분류</stp>
        <stp>46311</stp>
        <stp/>
        <tr r="N4752" s="5"/>
      </tp>
      <tp t="s">
        <v>일반</v>
        <stp/>
        <stp>P</stp>
        <stp>0</stp>
        <stp>BND</stp>
        <stp>KR350705GBC9</stp>
        <stp>인포맥스 중분류</stp>
        <stp>46311</stp>
        <stp/>
        <tr r="N1522" s="5"/>
      </tp>
      <tp t="s">
        <v>일반</v>
        <stp/>
        <stp>P</stp>
        <stp>0</stp>
        <stp>BND</stp>
        <stp>KR356001GEC1</stp>
        <stp>인포맥스 중분류</stp>
        <stp>46311</stp>
        <stp/>
        <tr r="N2794" s="5"/>
      </tp>
      <tp t="s">
        <v>일반</v>
        <stp/>
        <stp>P</stp>
        <stp>0</stp>
        <stp>BND</stp>
        <stp>KR356101GDC1</stp>
        <stp>인포맥스 중분류</stp>
        <stp>46311</stp>
        <stp/>
        <tr r="N2950" s="5"/>
      </tp>
      <tp t="s">
        <v>일반</v>
        <stp/>
        <stp>P</stp>
        <stp>0</stp>
        <stp>BND</stp>
        <stp>KR350703GBC4</stp>
        <stp>인포맥스 중분류</stp>
        <stp>46311</stp>
        <stp/>
        <tr r="N1457" s="5"/>
      </tp>
      <tp t="s">
        <v>일반</v>
        <stp/>
        <stp>P</stp>
        <stp>0</stp>
        <stp>BND</stp>
        <stp>KR351001GEC6</stp>
        <stp>인포맥스 중분류</stp>
        <stp>46311</stp>
        <stp/>
        <tr r="N1792" s="5"/>
      </tp>
      <tp t="s">
        <v>은행채</v>
        <stp/>
        <stp>P</stp>
        <stp>0</stp>
        <stp>BND</stp>
        <stp>KR381002GEC8</stp>
        <stp>인포맥스 중분류</stp>
        <stp>46311</stp>
        <stp/>
        <tr r="N3507" s="5"/>
      </tp>
      <tp t="s">
        <v>일반</v>
        <stp/>
        <stp>P</stp>
        <stp>0</stp>
        <stp>BND</stp>
        <stp>KR356103GDC7</stp>
        <stp>인포맥스 중분류</stp>
        <stp>46311</stp>
        <stp/>
        <tr r="N3084" s="5"/>
      </tp>
      <tp t="s">
        <v>일반</v>
        <stp/>
        <stp>P</stp>
        <stp>0</stp>
        <stp>BND</stp>
        <stp>KR350702GBC6</stp>
        <stp>인포맥스 중분류</stp>
        <stp>46311</stp>
        <stp/>
        <tr r="N1397" s="5"/>
      </tp>
      <tp t="s">
        <v>회사채(일반)</v>
        <stp/>
        <stp>P</stp>
        <stp>0</stp>
        <stp>BND</stp>
        <stp>KR6131793DA6</stp>
        <stp>인포맥스 중분류</stp>
        <stp>46316</stp>
        <stp/>
        <tr r="N263" s="1"/>
      </tp>
      <tp t="s">
        <v>은행채</v>
        <stp/>
        <stp>P</stp>
        <stp>0</stp>
        <stp>BND</stp>
        <stp>KR6000035EA8</stp>
        <stp>인포맥스 중분류</stp>
        <stp>46311</stp>
        <stp/>
        <tr r="N3716" s="5"/>
      </tp>
      <tp t="s">
        <v>은행채</v>
        <stp/>
        <stp>P</stp>
        <stp>0</stp>
        <stp>BND</stp>
        <stp>KR6000016EA8</stp>
        <stp>인포맥스 중분류</stp>
        <stp>46311</stp>
        <stp/>
        <tr r="N3652" s="5"/>
      </tp>
      <tp t="s">
        <v>회사채(일반)</v>
        <stp/>
        <stp>P</stp>
        <stp>0</stp>
        <stp>BND</stp>
        <stp>KR6030201EC6</stp>
        <stp>인포맥스 중분류</stp>
        <stp>46311</stp>
        <stp/>
        <tr r="N5056" s="5"/>
      </tp>
      <tp t="s">
        <v>은행채</v>
        <stp/>
        <stp>P</stp>
        <stp>0</stp>
        <stp>BND</stp>
        <stp>KR6000037EA4</stp>
        <stp>인포맥스 중분류</stp>
        <stp>46311</stp>
        <stp/>
        <tr r="N3732" s="5"/>
      </tp>
      <tp t="s">
        <v>회사채(일반)</v>
        <stp/>
        <stp>P</stp>
        <stp>0</stp>
        <stp>BND</stp>
        <stp>KR6030202EC4</stp>
        <stp>인포맥스 중분류</stp>
        <stp>46311</stp>
        <stp/>
        <tr r="N5062" s="5"/>
      </tp>
      <tp t="s">
        <v>은행채</v>
        <stp/>
        <stp>P</stp>
        <stp>0</stp>
        <stp>BND</stp>
        <stp>KR6000036EA6</stp>
        <stp>인포맥스 중분류</stp>
        <stp>46311</stp>
        <stp/>
        <tr r="N3725" s="5"/>
      </tp>
      <tp t="s">
        <v>회사채(일반)</v>
        <stp/>
        <stp>P</stp>
        <stp>0</stp>
        <stp>BND</stp>
        <stp>KR6030203EC2</stp>
        <stp>인포맥스 중분류</stp>
        <stp>46311</stp>
        <stp/>
        <tr r="N5072" s="5"/>
      </tp>
      <tp t="s">
        <v>은행채</v>
        <stp/>
        <stp>P</stp>
        <stp>0</stp>
        <stp>BND</stp>
        <stp>KR6000019EA2</stp>
        <stp>인포맥스 중분류</stp>
        <stp>46311</stp>
        <stp/>
        <tr r="N3666" s="5"/>
      </tp>
      <tp t="s">
        <v>은행채</v>
        <stp/>
        <stp>P</stp>
        <stp>0</stp>
        <stp>BND</stp>
        <stp>KR600001BEA0</stp>
        <stp>인포맥스 중분류</stp>
        <stp>46311</stp>
        <stp/>
        <tr r="N3673" s="5"/>
      </tp>
      <tp t="s">
        <v>은행채</v>
        <stp/>
        <stp>P</stp>
        <stp>0</stp>
        <stp>BND</stp>
        <stp>KR6060004EA1</stp>
        <stp>인포맥스 중분류</stp>
        <stp>46311</stp>
        <stp/>
        <tr r="N5746" s="5"/>
      </tp>
      <tp t="s">
        <v>카드</v>
        <stp/>
        <stp>P</stp>
        <stp>0</stp>
        <stp>BND</stp>
        <stp>KR614017CEA8</stp>
        <stp>인포맥스 중분류</stp>
        <stp>46311</stp>
        <stp/>
        <tr r="N6774" s="5"/>
      </tp>
      <tp t="s">
        <v>카드</v>
        <stp/>
        <stp>P</stp>
        <stp>0</stp>
        <stp>BND</stp>
        <stp>KR6140173EA8</stp>
        <stp>인포맥스 중분류</stp>
        <stp>46311</stp>
        <stp/>
        <tr r="N6695" s="5"/>
      </tp>
      <tp t="s">
        <v>회사채(일반)</v>
        <stp/>
        <stp>P</stp>
        <stp>0</stp>
        <stp>BND</stp>
        <stp>KR6010121EA4</stp>
        <stp>인포맥스 중분류</stp>
        <stp>46311</stp>
        <stp/>
        <tr r="N4248" s="5"/>
      </tp>
      <tp t="s">
        <v>회사채(일반)</v>
        <stp/>
        <stp>P</stp>
        <stp>0</stp>
        <stp>BND</stp>
        <stp>KR6063622FA4</stp>
        <stp>인포맥스 중분류</stp>
        <stp>46316</stp>
        <stp/>
        <tr r="EX66" s="1"/>
      </tp>
      <tp t="s">
        <v>카드</v>
        <stp/>
        <stp>P</stp>
        <stp>0</stp>
        <stp>BND</stp>
        <stp>KR6140176EA1</stp>
        <stp>인포맥스 중분류</stp>
        <stp>46311</stp>
        <stp/>
        <tr r="N6734" s="5"/>
      </tp>
      <tp t="s">
        <v>카드</v>
        <stp/>
        <stp>P</stp>
        <stp>0</stp>
        <stp>BND</stp>
        <stp>KR614017AEA2</stp>
        <stp>인포맥스 중분류</stp>
        <stp>46311</stp>
        <stp/>
        <tr r="N6766" s="5"/>
      </tp>
      <tp t="s">
        <v>카드</v>
        <stp/>
        <stp>P</stp>
        <stp>0</stp>
        <stp>BND</stp>
        <stp>KR6140171EA2</stp>
        <stp>인포맥스 중분류</stp>
        <stp>46311</stp>
        <stp/>
        <tr r="N6665" s="5"/>
      </tp>
      <tp t="s">
        <v>일반</v>
        <stp/>
        <stp>P</stp>
        <stp>0</stp>
        <stp>BND</stp>
        <stp>KR356108GDB8</stp>
        <stp>인포맥스 중분류</stp>
        <stp>46316</stp>
        <stp/>
        <tr r="CF149" s="1"/>
      </tp>
      <tp t="s">
        <v>카드</v>
        <stp/>
        <stp>P</stp>
        <stp>0</stp>
        <stp>BND</stp>
        <stp>KR6140175EA3</stp>
        <stp>인포맥스 중분류</stp>
        <stp>46311</stp>
        <stp/>
        <tr r="N6723" s="5"/>
      </tp>
      <tp t="s">
        <v>일반</v>
        <stp/>
        <stp>P</stp>
        <stp>0</stp>
        <stp>BND</stp>
        <stp>KR351604GCB3</stp>
        <stp>인포맥스 중분류</stp>
        <stp>46316</stp>
        <stp/>
        <tr r="DV281" s="1"/>
      </tp>
      <tp t="s">
        <v>카드</v>
        <stp/>
        <stp>P</stp>
        <stp>0</stp>
        <stp>BND</stp>
        <stp>KR6140179EA5</stp>
        <stp>인포맥스 중분류</stp>
        <stp>46311</stp>
        <stp/>
        <tr r="N6760" s="5"/>
      </tp>
      <tp t="s">
        <v>일반</v>
        <stp/>
        <stp>P</stp>
        <stp>0</stp>
        <stp>BND</stp>
        <stp>KR351602GCB7</stp>
        <stp>인포맥스 중분류</stp>
        <stp>46316</stp>
        <stp/>
        <tr r="N235" s="1"/>
        <tr r="DV280" s="1"/>
      </tp>
      <tp t="s">
        <v>카드</v>
        <stp/>
        <stp>P</stp>
        <stp>0</stp>
        <stp>BND</stp>
        <stp>KR6140174EA6</stp>
        <stp>인포맥스 중분류</stp>
        <stp>46311</stp>
        <stp/>
        <tr r="N6709" s="5"/>
      </tp>
      <tp t="s">
        <v>회사채(일반)</v>
        <stp/>
        <stp>P</stp>
        <stp>0</stp>
        <stp>BND</stp>
        <stp>KR6010122EA2</stp>
        <stp>인포맥스 중분류</stp>
        <stp>46311</stp>
        <stp/>
        <tr r="N4252" s="5"/>
      </tp>
      <tp t="s">
        <v>카드</v>
        <stp/>
        <stp>P</stp>
        <stp>0</stp>
        <stp>BND</stp>
        <stp>KR614017BEB8</stp>
        <stp>인포맥스 중분류</stp>
        <stp>46311</stp>
        <stp/>
        <tr r="N6769" s="5"/>
      </tp>
      <tp t="s">
        <v>카드</v>
        <stp/>
        <stp>P</stp>
        <stp>0</stp>
        <stp>BND</stp>
        <stp>KR6140176EB9</stp>
        <stp>인포맥스 중분류</stp>
        <stp>46311</stp>
        <stp/>
        <tr r="N6735" s="5"/>
      </tp>
      <tp t="s">
        <v>은행채</v>
        <stp/>
        <stp>P</stp>
        <stp>0</stp>
        <stp>BND</stp>
        <stp>KR6000019EC8</stp>
        <stp>인포맥스 중분류</stp>
        <stp>46311</stp>
        <stp/>
        <tr r="N3667" s="5"/>
      </tp>
      <tp t="s">
        <v>카드</v>
        <stp/>
        <stp>P</stp>
        <stp>0</stp>
        <stp>BND</stp>
        <stp>KR614017AEB0</stp>
        <stp>인포맥스 중분류</stp>
        <stp>46311</stp>
        <stp/>
        <tr r="N6767" s="5"/>
      </tp>
      <tp t="s">
        <v>기타금융채</v>
        <stp/>
        <stp>P</stp>
        <stp>0</stp>
        <stp>BND</stp>
        <stp>KR6023763FC1</stp>
        <stp>인포맥스 중분류</stp>
        <stp>46316</stp>
        <stp/>
        <tr r="EX31" s="1"/>
      </tp>
      <tp t="s">
        <v>은행채</v>
        <stp/>
        <stp>P</stp>
        <stp>0</stp>
        <stp>BND</stp>
        <stp>KR6060004EC7</stp>
        <stp>인포맥스 중분류</stp>
        <stp>46311</stp>
        <stp/>
        <tr r="N5747" s="5"/>
      </tp>
      <tp t="s">
        <v>은행채</v>
        <stp/>
        <stp>P</stp>
        <stp>0</stp>
        <stp>BND</stp>
        <stp>KR6000015EC6</stp>
        <stp>인포맥스 중분류</stp>
        <stp>46311</stp>
        <stp/>
        <tr r="N3644" s="5"/>
      </tp>
      <tp t="s">
        <v>은행채</v>
        <stp/>
        <stp>P</stp>
        <stp>0</stp>
        <stp>BND</stp>
        <stp>KR381004GEA8</stp>
        <stp>인포맥스 중분류</stp>
        <stp>46316</stp>
        <stp/>
        <tr r="N87" s="1"/>
      </tp>
      <tp t="s">
        <v>카드</v>
        <stp/>
        <stp>P</stp>
        <stp>0</stp>
        <stp>BND</stp>
        <stp>KR6030621EB7</stp>
        <stp>인포맥스 중분류</stp>
        <stp>46316</stp>
        <stp/>
        <tr r="CF161" s="1"/>
        <tr r="CT136" s="1"/>
      </tp>
      <tp t="s">
        <v>은행채</v>
        <stp/>
        <stp>P</stp>
        <stp>0</stp>
        <stp>BND</stp>
        <stp>KR6000017EC2</stp>
        <stp>인포맥스 중분류</stp>
        <stp>46311</stp>
        <stp/>
        <tr r="N3657" s="5"/>
      </tp>
      <tp t="s">
        <v>카드</v>
        <stp/>
        <stp>P</stp>
        <stp>0</stp>
        <stp>BND</stp>
        <stp>KR6030624EB1</stp>
        <stp>인포맥스 중분류</stp>
        <stp>46316</stp>
        <stp/>
        <tr r="DH24" s="1"/>
      </tp>
      <tp t="s">
        <v>지방공기업</v>
        <stp/>
        <stp>P</stp>
        <stp>0</stp>
        <stp>BND</stp>
        <stp>KR358301GFA4</stp>
        <stp>인포맥스 중분류</stp>
        <stp>46316</stp>
        <stp/>
        <tr r="CF101" s="1"/>
        <tr r="EX55" s="1"/>
      </tp>
      <tp t="s">
        <v>카드</v>
        <stp/>
        <stp>P</stp>
        <stp>0</stp>
        <stp>BND</stp>
        <stp>KR6140177EB7</stp>
        <stp>인포맥스 중분류</stp>
        <stp>46311</stp>
        <stp/>
        <tr r="N6744" s="5"/>
      </tp>
      <tp t="s">
        <v>카드</v>
        <stp/>
        <stp>P</stp>
        <stp>0</stp>
        <stp>BND</stp>
        <stp>KR6140175EC9</stp>
        <stp>인포맥스 중분류</stp>
        <stp>46311</stp>
        <stp/>
        <tr r="N6724" s="5"/>
      </tp>
      <tp t="s">
        <v>회사채(일반)</v>
        <stp/>
        <stp>P</stp>
        <stp>0</stp>
        <stp>BND</stp>
        <stp>KR6030492EA5</stp>
        <stp>인포맥스 중분류</stp>
        <stp>46316</stp>
        <stp/>
        <tr r="N104" s="1"/>
      </tp>
      <tp t="s">
        <v>카드</v>
        <stp/>
        <stp>P</stp>
        <stp>0</stp>
        <stp>BND</stp>
        <stp>KR614017EEC0</stp>
        <stp>인포맥스 중분류</stp>
        <stp>46311</stp>
        <stp/>
        <tr r="N6779" s="5"/>
      </tp>
      <tp t="s">
        <v>기타금융채</v>
        <stp/>
        <stp>P</stp>
        <stp>0</stp>
        <stp>BND</stp>
        <stp>KR6033668FC0</stp>
        <stp>인포맥스 중분류</stp>
        <stp>46316</stp>
        <stp/>
        <tr r="CT75" s="1"/>
      </tp>
      <tp t="s">
        <v>카드</v>
        <stp/>
        <stp>P</stp>
        <stp>0</stp>
        <stp>BND</stp>
        <stp>KR6140174EC2</stp>
        <stp>인포맥스 중분류</stp>
        <stp>46311</stp>
        <stp/>
        <tr r="N6710" s="5"/>
      </tp>
      <tp t="s">
        <v>카드</v>
        <stp/>
        <stp>P</stp>
        <stp>0</stp>
        <stp>BND</stp>
        <stp>KR614017CEC4</stp>
        <stp>인포맥스 중분류</stp>
        <stp>46311</stp>
        <stp/>
        <tr r="N6775" s="5"/>
      </tp>
      <tp t="s">
        <v>은행채</v>
        <stp/>
        <stp>P</stp>
        <stp>0</stp>
        <stp>BND</stp>
        <stp>KR6000033EB1</stp>
        <stp>인포맥스 중분류</stp>
        <stp>46311</stp>
        <stp/>
        <tr r="N3703" s="5"/>
      </tp>
      <tp t="s">
        <v>카드</v>
        <stp/>
        <stp>P</stp>
        <stp>0</stp>
        <stp>BND</stp>
        <stp>KR6140173EC4</stp>
        <stp>인포맥스 중분류</stp>
        <stp>46311</stp>
        <stp/>
        <tr r="N6696" s="5"/>
      </tp>
      <tp t="s">
        <v>은행채</v>
        <stp/>
        <stp>P</stp>
        <stp>0</stp>
        <stp>BND</stp>
        <stp>KR6000018EB2</stp>
        <stp>인포맥스 중분류</stp>
        <stp>46311</stp>
        <stp/>
        <tr r="N3661" s="5"/>
      </tp>
      <tp t="s">
        <v>은행채</v>
        <stp/>
        <stp>P</stp>
        <stp>0</stp>
        <stp>BND</stp>
        <stp>KR6000032EB3</stp>
        <stp>인포맥스 중분류</stp>
        <stp>46311</stp>
        <stp/>
        <tr r="N3691" s="5"/>
      </tp>
      <tp t="s">
        <v>은행채</v>
        <stp/>
        <stp>P</stp>
        <stp>0</stp>
        <stp>BND</stp>
        <stp>KR600001AEB0</stp>
        <stp>인포맥스 중분류</stp>
        <stp>46311</stp>
        <stp/>
        <tr r="N3670" s="5"/>
      </tp>
      <tp t="s">
        <v>회사채</v>
        <stp/>
        <stp>P</stp>
        <stp>0</stp>
        <stp>BND</stp>
        <stp>KR63161419C1</stp>
        <stp>인포맥스 대분류</stp>
        <stp>46316</stp>
        <stp/>
        <tr r="EW57" s="1"/>
      </tp>
      <tp t="s">
        <v/>
        <stp/>
        <stp>P</stp>
        <stp>0</stp>
        <stp>BND</stp>
        <stp>KRZE02301G9E</stp>
        <stp>인포맥스 중분류</stp>
        <stp>46316</stp>
        <stp/>
        <tr r="DV112" s="1"/>
      </tp>
      <tp t="s">
        <v>공사공단채</v>
        <stp/>
        <stp>P</stp>
        <stp>0</stp>
        <stp>BND</stp>
        <stp>KR354601G9A1</stp>
        <stp>인포맥스 대분류</stp>
        <stp>46316</stp>
        <stp/>
        <tr r="M298" s="1"/>
      </tp>
      <tp t="s">
        <v/>
        <stp/>
        <stp>P</stp>
        <stp>0</stp>
        <stp>BND</stp>
        <stp>KRZFA0354EG7</stp>
        <stp>인포맥스 중분류</stp>
        <stp>46316</stp>
        <stp/>
        <tr r="DV240" s="1"/>
      </tp>
      <tp t="s">
        <v/>
        <stp/>
        <stp>P</stp>
        <stp>0</stp>
        <stp>BND</stp>
        <stp>KRZFA0354EGM</stp>
        <stp>인포맥스 중분류</stp>
        <stp>46316</stp>
        <stp/>
        <tr r="DV229" s="1"/>
      </tp>
      <tp t="s">
        <v>회사채</v>
        <stp/>
        <stp>P</stp>
        <stp>0</stp>
        <stp>BND</stp>
        <stp>KR6316141995</stp>
        <stp>인포맥스 대분류</stp>
        <stp>46316</stp>
        <stp/>
        <tr r="EW41" s="1"/>
      </tp>
      <tp t="s">
        <v/>
        <stp/>
        <stp>P</stp>
        <stp>0</stp>
        <stp>BND</stp>
        <stp>KRZF02508GG9</stp>
        <stp>인포맥스 중분류</stp>
        <stp>46316</stp>
        <stp/>
        <tr r="CT161" s="1"/>
      </tp>
      <tp t="s">
        <v>공사공단채</v>
        <stp/>
        <stp>P</stp>
        <stp>0</stp>
        <stp>BND</stp>
        <stp>KR350902G687</stp>
        <stp>인포맥스 대분류</stp>
        <stp>46316</stp>
        <stp/>
        <tr r="M52" s="1"/>
      </tp>
      <tp t="s">
        <v/>
        <stp/>
        <stp>P</stp>
        <stp>0</stp>
        <stp>BND</stp>
        <stp>KRZF02978GG9</stp>
        <stp>인포맥스 중분류</stp>
        <stp>46316</stp>
        <stp/>
        <tr r="CT163" s="1"/>
      </tp>
      <tp t="s">
        <v/>
        <stp/>
        <stp>P</stp>
        <stp>0</stp>
        <stp>BND</stp>
        <stp>KRZE03901FC2</stp>
        <stp>인포맥스 중분류</stp>
        <stp>46316</stp>
        <stp/>
        <tr r="DV101" s="1"/>
      </tp>
      <tp t="s">
        <v>회사채</v>
        <stp/>
        <stp>P</stp>
        <stp>0</stp>
        <stp>BND</stp>
        <stp>KR6068173741</stp>
        <stp>인포맥스 대분류</stp>
        <stp>46316</stp>
        <stp/>
        <tr r="CS79" s="1"/>
      </tp>
      <tp t="s">
        <v>회사채</v>
        <stp/>
        <stp>P</stp>
        <stp>0</stp>
        <stp>BND</stp>
        <stp>KR6017673825</stp>
        <stp>인포맥스 대분류</stp>
        <stp>46316</stp>
        <stp/>
        <tr r="M333" s="1"/>
      </tp>
      <tp t="s">
        <v>지방공기업</v>
        <stp/>
        <stp>P</stp>
        <stp>0</stp>
        <stp>BND</stp>
        <stp>KR354302GF89</stp>
        <stp>인포맥스 중분류</stp>
        <stp>46311</stp>
        <stp/>
        <tr r="N2456" s="5"/>
      </tp>
      <tp t="s">
        <v>일반</v>
        <stp/>
        <stp>P</stp>
        <stp>0</stp>
        <stp>BND</stp>
        <stp>KR356102GD88</stp>
        <stp>인포맥스 중분류</stp>
        <stp>46311</stp>
        <stp/>
        <tr r="N3029" s="5"/>
      </tp>
      <tp t="s">
        <v>은행채</v>
        <stp/>
        <stp>P</stp>
        <stp>0</stp>
        <stp>BND</stp>
        <stp>KR310204GG89</stp>
        <stp>인포맥스 중분류</stp>
        <stp>46311</stp>
        <stp/>
        <tr r="N431" s="5"/>
      </tp>
      <tp t="s">
        <v>은행채</v>
        <stp/>
        <stp>P</stp>
        <stp>0</stp>
        <stp>BND</stp>
        <stp>KR310205GG88</stp>
        <stp>인포맥스 중분류</stp>
        <stp>46311</stp>
        <stp/>
        <tr r="N450" s="5"/>
      </tp>
      <tp t="s">
        <v>지방공기업</v>
        <stp/>
        <stp>P</stp>
        <stp>0</stp>
        <stp>BND</stp>
        <stp>KR350201GG88</stp>
        <stp>인포맥스 중분류</stp>
        <stp>46311</stp>
        <stp/>
        <tr r="N1276" s="5"/>
      </tp>
      <tp t="s">
        <v>일반</v>
        <stp/>
        <stp>P</stp>
        <stp>0</stp>
        <stp>BND</stp>
        <stp>KR350701GB88</stp>
        <stp>인포맥스 중분류</stp>
        <stp>46311</stp>
        <stp/>
        <tr r="N1322" s="5"/>
      </tp>
      <tp t="s">
        <v>일반</v>
        <stp/>
        <stp>P</stp>
        <stp>0</stp>
        <stp>BND</stp>
        <stp>KR356001GE89</stp>
        <stp>인포맥스 중분류</stp>
        <stp>46311</stp>
        <stp/>
        <tr r="N2791" s="5"/>
      </tp>
      <tp t="s">
        <v>일반</v>
        <stp/>
        <stp>P</stp>
        <stp>0</stp>
        <stp>BND</stp>
        <stp>KR356101GD89</stp>
        <stp>인포맥스 중분류</stp>
        <stp>46311</stp>
        <stp/>
        <tr r="N2947" s="5"/>
      </tp>
      <tp t="s">
        <v>회사채(일반)</v>
        <stp/>
        <stp>P</stp>
        <stp>0</stp>
        <stp>BND</stp>
        <stp>KR6003543F89</stp>
        <stp>인포맥스 중분류</stp>
        <stp>46311</stp>
        <stp/>
        <tr r="N3848" s="5"/>
      </tp>
      <tp t="s">
        <v>회사채(일반)</v>
        <stp/>
        <stp>P</stp>
        <stp>0</stp>
        <stp>BND</stp>
        <stp>KR6267982B41</stp>
        <stp>인포맥스 중분류</stp>
        <stp>46311</stp>
        <stp/>
        <tr r="N7137" s="5"/>
      </tp>
      <tp t="s">
        <v>은행채</v>
        <stp/>
        <stp>P</stp>
        <stp>0</stp>
        <stp>BND</stp>
        <stp>KR310201AG88</stp>
        <stp>인포맥스 중분류</stp>
        <stp>46311</stp>
        <stp/>
        <tr r="N351" s="5"/>
      </tp>
      <tp t="s">
        <v>은행채</v>
        <stp/>
        <stp>P</stp>
        <stp>0</stp>
        <stp>BND</stp>
        <stp>KR310210GG99</stp>
        <stp>인포맥스 중분류</stp>
        <stp>46311</stp>
        <stp/>
        <tr r="N545" s="5"/>
      </tp>
      <tp t="s">
        <v>은행채</v>
        <stp/>
        <stp>P</stp>
        <stp>0</stp>
        <stp>BND</stp>
        <stp>KR310211GG98</stp>
        <stp>인포맥스 중분류</stp>
        <stp>46311</stp>
        <stp/>
        <tr r="N561" s="5"/>
      </tp>
      <tp t="s">
        <v>은행채</v>
        <stp/>
        <stp>P</stp>
        <stp>0</stp>
        <stp>BND</stp>
        <stp>KR310218GG91</stp>
        <stp>인포맥스 중분류</stp>
        <stp>46311</stp>
        <stp/>
        <tr r="N642" s="5"/>
      </tp>
      <tp t="s">
        <v>일반</v>
        <stp/>
        <stp>P</stp>
        <stp>0</stp>
        <stp>BND</stp>
        <stp>KR356004GE86</stp>
        <stp>인포맥스 중분류</stp>
        <stp>46311</stp>
        <stp/>
        <tr r="N2887" s="5"/>
      </tp>
      <tp t="s">
        <v>일반</v>
        <stp/>
        <stp>P</stp>
        <stp>0</stp>
        <stp>BND</stp>
        <stp>KR356104GD86</stp>
        <stp>인포맥스 중분류</stp>
        <stp>46311</stp>
        <stp/>
        <tr r="N3129" s="5"/>
      </tp>
      <tp t="s">
        <v>기타금융채</v>
        <stp/>
        <stp>P</stp>
        <stp>0</stp>
        <stp>BND</stp>
        <stp>KR6021965D41</stp>
        <stp>인포맥스 중분류</stp>
        <stp>46311</stp>
        <stp/>
        <tr r="N4631" s="5"/>
      </tp>
      <tp t="s">
        <v>은행채</v>
        <stp/>
        <stp>P</stp>
        <stp>0</stp>
        <stp>BND</stp>
        <stp>KR310202AG87</stp>
        <stp>인포맥스 중분류</stp>
        <stp>46311</stp>
        <stp/>
        <tr r="N372" s="5"/>
      </tp>
      <tp t="s">
        <v>은행채</v>
        <stp/>
        <stp>P</stp>
        <stp>0</stp>
        <stp>BND</stp>
        <stp>KR310203AG86</stp>
        <stp>인포맥스 중분류</stp>
        <stp>46311</stp>
        <stp/>
        <tr r="N393" s="5"/>
      </tp>
      <tp t="s">
        <v>지방공기업</v>
        <stp/>
        <stp>P</stp>
        <stp>0</stp>
        <stp>BND</stp>
        <stp>KR354301GF80</stp>
        <stp>인포맥스 중분류</stp>
        <stp>46311</stp>
        <stp/>
        <tr r="N2436" s="5"/>
      </tp>
      <tp t="s">
        <v>은행채</v>
        <stp/>
        <stp>P</stp>
        <stp>0</stp>
        <stp>BND</stp>
        <stp>KR310212GG97</stp>
        <stp>인포맥스 중분류</stp>
        <stp>46311</stp>
        <stp/>
        <tr r="N574" s="5"/>
      </tp>
      <tp t="s">
        <v>은행채</v>
        <stp/>
        <stp>P</stp>
        <stp>0</stp>
        <stp>BND</stp>
        <stp>KR310213GG96</stp>
        <stp>인포맥스 중분류</stp>
        <stp>46311</stp>
        <stp/>
        <tr r="N586" s="5"/>
      </tp>
      <tp t="s">
        <v>은행채</v>
        <stp/>
        <stp>P</stp>
        <stp>0</stp>
        <stp>BND</stp>
        <stp>KR310216GG93</stp>
        <stp>인포맥스 중분류</stp>
        <stp>46311</stp>
        <stp/>
        <tr r="N624" s="5"/>
      </tp>
      <tp t="s">
        <v>은행채</v>
        <stp/>
        <stp>P</stp>
        <stp>0</stp>
        <stp>BND</stp>
        <stp>KR310217GG92</stp>
        <stp>인포맥스 중분류</stp>
        <stp>46311</stp>
        <stp/>
        <tr r="N631" s="5"/>
      </tp>
      <tp t="s">
        <v>회사채(일반)</v>
        <stp/>
        <stp>P</stp>
        <stp>0</stp>
        <stp>BND</stp>
        <stp>KR6003542F80</stp>
        <stp>인포맥스 중분류</stp>
        <stp>46311</stp>
        <stp/>
        <tr r="N3845" s="5"/>
      </tp>
      <tp t="s">
        <v>일반</v>
        <stp/>
        <stp>P</stp>
        <stp>0</stp>
        <stp>BND</stp>
        <stp>KR356005GE85</stp>
        <stp>인포맥스 중분류</stp>
        <stp>46311</stp>
        <stp/>
        <tr r="N2894" s="5"/>
      </tp>
      <tp t="s">
        <v>공모지방채</v>
        <stp/>
        <stp>P</stp>
        <stp>0</stp>
        <stp>BND</stp>
        <stp>KR2003011F94</stp>
        <stp>인포맥스 중분류</stp>
        <stp>46311</stp>
        <stp/>
        <tr r="N238" s="5"/>
      </tp>
      <tp t="s">
        <v>회사채(일반)</v>
        <stp/>
        <stp>P</stp>
        <stp>0</stp>
        <stp>BND</stp>
        <stp>KR6003541F81</stp>
        <stp>인포맥스 중분류</stp>
        <stp>46311</stp>
        <stp/>
        <tr r="N3841" s="5"/>
      </tp>
      <tp t="s">
        <v>은행채</v>
        <stp/>
        <stp>P</stp>
        <stp>0</stp>
        <stp>BND</stp>
        <stp>KR6004941A31</stp>
        <stp>인포맥스 중분류</stp>
        <stp>46316</stp>
        <stp/>
        <tr r="EX60" s="1"/>
      </tp>
      <tp t="s">
        <v>은행채</v>
        <stp/>
        <stp>P</stp>
        <stp>0</stp>
        <stp>BND</stp>
        <stp>KR310201GG82</stp>
        <stp>인포맥스 중분류</stp>
        <stp>46311</stp>
        <stp/>
        <tr r="N367" s="5"/>
      </tp>
      <tp t="s">
        <v>은행채</v>
        <stp/>
        <stp>P</stp>
        <stp>0</stp>
        <stp>BND</stp>
        <stp>KR310202GG81</stp>
        <stp>인포맥스 중분류</stp>
        <stp>46311</stp>
        <stp/>
        <tr r="N389" s="5"/>
      </tp>
      <tp t="s">
        <v>은행채</v>
        <stp/>
        <stp>P</stp>
        <stp>0</stp>
        <stp>BND</stp>
        <stp>KR310203GG80</stp>
        <stp>인포맥스 중분류</stp>
        <stp>46311</stp>
        <stp/>
        <tr r="N410" s="5"/>
      </tp>
      <tp t="s">
        <v>일반</v>
        <stp/>
        <stp>P</stp>
        <stp>0</stp>
        <stp>BND</stp>
        <stp>KR351602GC85</stp>
        <stp>인포맥스 중분류</stp>
        <stp>46311</stp>
        <stp/>
        <tr r="N1844" s="5"/>
      </tp>
      <tp t="s">
        <v>회사채(일반)</v>
        <stp/>
        <stp>P</stp>
        <stp>0</stp>
        <stp>BND</stp>
        <stp>KR6003451F97</stp>
        <stp>인포맥스 중분류</stp>
        <stp>46311</stp>
        <stp/>
        <tr r="N3820" s="5"/>
      </tp>
      <tp t="s">
        <v>기타금융채</v>
        <stp/>
        <stp>P</stp>
        <stp>0</stp>
        <stp>BND</stp>
        <stp>KR602196CD45</stp>
        <stp>인포맥스 중분류</stp>
        <stp>46311</stp>
        <stp/>
        <tr r="N4684" s="5"/>
      </tp>
      <tp t="s">
        <v>회사채(일반)</v>
        <stp/>
        <stp>P</stp>
        <stp>0</stp>
        <stp>BND</stp>
        <stp>KR6003452F96</stp>
        <stp>인포맥스 중분류</stp>
        <stp>46311</stp>
        <stp/>
        <tr r="N3826" s="5"/>
      </tp>
      <tp t="s">
        <v>은행채</v>
        <stp/>
        <stp>P</stp>
        <stp>0</stp>
        <stp>BND</stp>
        <stp>KR310204AG85</stp>
        <stp>인포맥스 중분류</stp>
        <stp>46311</stp>
        <stp/>
        <tr r="N412" s="5"/>
      </tp>
      <tp t="s">
        <v>일반</v>
        <stp/>
        <stp>P</stp>
        <stp>0</stp>
        <stp>BND</stp>
        <stp>KR352701GB84</stp>
        <stp>인포맥스 중분류</stp>
        <stp>46311</stp>
        <stp/>
        <tr r="N2193" s="5"/>
      </tp>
      <tp t="s">
        <v>은행채</v>
        <stp/>
        <stp>P</stp>
        <stp>0</stp>
        <stp>BND</stp>
        <stp>KR310206GG87</stp>
        <stp>인포맥스 중분류</stp>
        <stp>46311</stp>
        <stp/>
        <tr r="N475" s="5"/>
      </tp>
      <tp t="s">
        <v>은행채</v>
        <stp/>
        <stp>P</stp>
        <stp>0</stp>
        <stp>BND</stp>
        <stp>KR310207GG86</stp>
        <stp>인포맥스 중분류</stp>
        <stp>46311</stp>
        <stp/>
        <tr r="N493" s="5"/>
      </tp>
      <tp t="s">
        <v>은행채</v>
        <stp/>
        <stp>P</stp>
        <stp>0</stp>
        <stp>BND</stp>
        <stp>KR310214GG95</stp>
        <stp>인포맥스 중분류</stp>
        <stp>46311</stp>
        <stp/>
        <tr r="N598" s="5"/>
      </tp>
      <tp t="s">
        <v>은행채</v>
        <stp/>
        <stp>P</stp>
        <stp>0</stp>
        <stp>BND</stp>
        <stp>KR310215GG94</stp>
        <stp>인포맥스 중분류</stp>
        <stp>46311</stp>
        <stp/>
        <tr r="N614" s="5"/>
      </tp>
      <tp t="s">
        <v>회사채(일반)</v>
        <stp/>
        <stp>P</stp>
        <stp>0</stp>
        <stp>BND</stp>
        <stp>KR6003453F95</stp>
        <stp>인포맥스 중분류</stp>
        <stp>46311</stp>
        <stp/>
        <tr r="N3832" s="5"/>
      </tp>
      <tp t="s">
        <v>일반</v>
        <stp/>
        <stp>P</stp>
        <stp>0</stp>
        <stp>BND</stp>
        <stp>KR356103GD87</stp>
        <stp>인포맥스 중분류</stp>
        <stp>46311</stp>
        <stp/>
        <tr r="N3081" s="5"/>
      </tp>
      <tp t="s">
        <v>은행채</v>
        <stp/>
        <stp>P</stp>
        <stp>0</stp>
        <stp>BND</stp>
        <stp>KR381002GE94</stp>
        <stp>인포맥스 중분류</stp>
        <stp>46311</stp>
        <stp/>
        <tr r="N3505" s="5"/>
      </tp>
      <tp t="s">
        <v>은행채</v>
        <stp/>
        <stp>P</stp>
        <stp>0</stp>
        <stp>BND</stp>
        <stp>KR381004GE92</stp>
        <stp>인포맥스 중분류</stp>
        <stp>46311</stp>
        <stp/>
        <tr r="N3530" s="5"/>
      </tp>
      <tp t="s">
        <v>지방공기업</v>
        <stp/>
        <stp>P</stp>
        <stp>0</stp>
        <stp>BND</stp>
        <stp>KR354301GF98</stp>
        <stp>인포맥스 중분류</stp>
        <stp>46311</stp>
        <stp/>
        <tr r="N2437" s="5"/>
      </tp>
      <tp t="s">
        <v>일반</v>
        <stp/>
        <stp>P</stp>
        <stp>0</stp>
        <stp>BND</stp>
        <stp>KR354601GC98</stp>
        <stp>인포맥스 중분류</stp>
        <stp>46311</stp>
        <stp/>
        <tr r="N2636" s="5"/>
      </tp>
      <tp t="s">
        <v>은행채</v>
        <stp/>
        <stp>P</stp>
        <stp>0</stp>
        <stp>BND</stp>
        <stp>KR381005GE91</stp>
        <stp>인포맥스 중분류</stp>
        <stp>46311</stp>
        <stp/>
        <tr r="N3541" s="5"/>
      </tp>
      <tp t="s">
        <v>은행채</v>
        <stp/>
        <stp>P</stp>
        <stp>0</stp>
        <stp>BND</stp>
        <stp>KR310202GG99</stp>
        <stp>인포맥스 중분류</stp>
        <stp>46311</stp>
        <stp/>
        <tr r="N390" s="5"/>
      </tp>
      <tp t="s">
        <v>은행채</v>
        <stp/>
        <stp>P</stp>
        <stp>0</stp>
        <stp>BND</stp>
        <stp>KR310213GG88</stp>
        <stp>인포맥스 중분류</stp>
        <stp>46311</stp>
        <stp/>
        <tr r="N585" s="5"/>
      </tp>
      <tp t="s">
        <v>은행채</v>
        <stp/>
        <stp>P</stp>
        <stp>0</stp>
        <stp>BND</stp>
        <stp>KR310218GG83</stp>
        <stp>인포맥스 중분류</stp>
        <stp>46311</stp>
        <stp/>
        <tr r="N641" s="5"/>
      </tp>
      <tp t="s">
        <v>은행채</v>
        <stp/>
        <stp>P</stp>
        <stp>0</stp>
        <stp>BND</stp>
        <stp>KR310219GG82</stp>
        <stp>인포맥스 중분류</stp>
        <stp>46311</stp>
        <stp/>
        <tr r="N648" s="5"/>
      </tp>
      <tp t="s">
        <v>회사채(일반)</v>
        <stp/>
        <stp>P</stp>
        <stp>0</stp>
        <stp>BND</stp>
        <stp>KR6023531F99</stp>
        <stp>인포맥스 중분류</stp>
        <stp>46311</stp>
        <stp/>
        <tr r="N4707" s="5"/>
      </tp>
      <tp t="s">
        <v>회사채(일반)</v>
        <stp/>
        <stp>P</stp>
        <stp>0</stp>
        <stp>BND</stp>
        <stp>KR6023532F98</stp>
        <stp>인포맥스 중분류</stp>
        <stp>46311</stp>
        <stp/>
        <tr r="N4714" s="5"/>
      </tp>
      <tp t="s">
        <v>은행채</v>
        <stp/>
        <stp>P</stp>
        <stp>0</stp>
        <stp>BND</stp>
        <stp>KR381008GE98</stp>
        <stp>인포맥스 중분류</stp>
        <stp>46311</stp>
        <stp/>
        <tr r="N3555" s="5"/>
      </tp>
      <tp t="s">
        <v>은행채</v>
        <stp/>
        <stp>P</stp>
        <stp>0</stp>
        <stp>BND</stp>
        <stp>KR310203AG94</stp>
        <stp>인포맥스 중분류</stp>
        <stp>46311</stp>
        <stp/>
        <tr r="N394" s="5"/>
      </tp>
      <tp t="s">
        <v>일반</v>
        <stp/>
        <stp>P</stp>
        <stp>0</stp>
        <stp>BND</stp>
        <stp>KR352201GG92</stp>
        <stp>인포맥스 중분류</stp>
        <stp>46311</stp>
        <stp/>
        <tr r="N2003" s="5"/>
      </tp>
      <tp t="s">
        <v>공모지방채</v>
        <stp/>
        <stp>P</stp>
        <stp>0</stp>
        <stp>BND</stp>
        <stp>KR2003011F86</stp>
        <stp>인포맥스 중분류</stp>
        <stp>46311</stp>
        <stp/>
        <tr r="N237" s="5"/>
      </tp>
      <tp t="s">
        <v>일반</v>
        <stp/>
        <stp>P</stp>
        <stp>0</stp>
        <stp>BND</stp>
        <stp>KR351602GC93</stp>
        <stp>인포맥스 중분류</stp>
        <stp>46311</stp>
        <stp/>
        <tr r="N1845" s="5"/>
      </tp>
      <tp t="s">
        <v>일반</v>
        <stp/>
        <stp>P</stp>
        <stp>0</stp>
        <stp>BND</stp>
        <stp>KR356004GE94</stp>
        <stp>인포맥스 중분류</stp>
        <stp>46311</stp>
        <stp/>
        <tr r="N2888" s="5"/>
      </tp>
      <tp t="s">
        <v>회사채(일반)</v>
        <stp/>
        <stp>P</stp>
        <stp>0</stp>
        <stp>BND</stp>
        <stp>KR6103342F80</stp>
        <stp>인포맥스 중분류</stp>
        <stp>46316</stp>
        <stp/>
        <tr r="DH34" s="1"/>
      </tp>
      <tp t="s">
        <v>도시철도채권</v>
        <stp/>
        <stp>P</stp>
        <stp>0</stp>
        <stp>BND</stp>
        <stp>KR2001024D87</stp>
        <stp>인포맥스 중분류</stp>
        <stp>46311</stp>
        <stp/>
        <tr r="N202" s="5"/>
      </tp>
      <tp t="s">
        <v>회사채(일반)</v>
        <stp/>
        <stp>P</stp>
        <stp>0</stp>
        <stp>BND</stp>
        <stp>KR6047802B45</stp>
        <stp>인포맥스 중분류</stp>
        <stp>46311</stp>
        <stp/>
        <tr r="N5603" s="5"/>
      </tp>
      <tp t="s">
        <v>은행채</v>
        <stp/>
        <stp>P</stp>
        <stp>0</stp>
        <stp>BND</stp>
        <stp>KR310205GG96</stp>
        <stp>인포맥스 중분류</stp>
        <stp>46311</stp>
        <stp/>
        <tr r="N451" s="5"/>
      </tp>
      <tp t="s">
        <v>은행채</v>
        <stp/>
        <stp>P</stp>
        <stp>0</stp>
        <stp>BND</stp>
        <stp>KR310206GG95</stp>
        <stp>인포맥스 중분류</stp>
        <stp>46311</stp>
        <stp/>
        <tr r="N476" s="5"/>
      </tp>
      <tp t="s">
        <v>은행채</v>
        <stp/>
        <stp>P</stp>
        <stp>0</stp>
        <stp>BND</stp>
        <stp>KR310207GG94</stp>
        <stp>인포맥스 중분류</stp>
        <stp>46311</stp>
        <stp/>
        <tr r="N494" s="5"/>
      </tp>
      <tp t="s">
        <v>은행채</v>
        <stp/>
        <stp>P</stp>
        <stp>0</stp>
        <stp>BND</stp>
        <stp>KR310215GG86</stp>
        <stp>인포맥스 중분류</stp>
        <stp>46311</stp>
        <stp/>
        <tr r="N613" s="5"/>
      </tp>
      <tp t="s">
        <v>은행채</v>
        <stp/>
        <stp>P</stp>
        <stp>0</stp>
        <stp>BND</stp>
        <stp>KR310216GG85</stp>
        <stp>인포맥스 중분류</stp>
        <stp>46311</stp>
        <stp/>
        <tr r="N623" s="5"/>
      </tp>
      <tp t="s">
        <v>일반</v>
        <stp/>
        <stp>P</stp>
        <stp>0</stp>
        <stp>BND</stp>
        <stp>KR350701GB96</stp>
        <stp>인포맥스 중분류</stp>
        <stp>46311</stp>
        <stp/>
        <tr r="N1323" s="5"/>
      </tp>
      <tp t="s">
        <v>일반</v>
        <stp/>
        <stp>P</stp>
        <stp>0</stp>
        <stp>BND</stp>
        <stp>KR356003GE95</stp>
        <stp>인포맥스 중분류</stp>
        <stp>46311</stp>
        <stp/>
        <tr r="N2870" s="5"/>
      </tp>
      <tp t="s">
        <v>일반</v>
        <stp/>
        <stp>P</stp>
        <stp>0</stp>
        <stp>BND</stp>
        <stp>KR356101GD97</stp>
        <stp>인포맥스 중분류</stp>
        <stp>46311</stp>
        <stp/>
        <tr r="N2948" s="5"/>
      </tp>
      <tp t="s">
        <v>일반</v>
        <stp/>
        <stp>P</stp>
        <stp>0</stp>
        <stp>BND</stp>
        <stp>KR356103GD95</stp>
        <stp>인포맥스 중분류</stp>
        <stp>46311</stp>
        <stp/>
        <tr r="N3082" s="5"/>
      </tp>
      <tp t="s">
        <v>일반</v>
        <stp/>
        <stp>P</stp>
        <stp>0</stp>
        <stp>BND</stp>
        <stp>KR354602GC97</stp>
        <stp>인포맥스 중분류</stp>
        <stp>46311</stp>
        <stp/>
        <tr r="N2682" s="5"/>
      </tp>
      <tp t="s">
        <v>은행채</v>
        <stp/>
        <stp>P</stp>
        <stp>0</stp>
        <stp>BND</stp>
        <stp>KR310201GG90</stp>
        <stp>인포맥스 중분류</stp>
        <stp>46311</stp>
        <stp/>
        <tr r="N368" s="5"/>
      </tp>
      <tp t="s">
        <v>은행채</v>
        <stp/>
        <stp>P</stp>
        <stp>0</stp>
        <stp>BND</stp>
        <stp>KR310210GG81</stp>
        <stp>인포맥스 중분류</stp>
        <stp>46311</stp>
        <stp/>
        <tr r="N544" s="5"/>
      </tp>
      <tp t="s">
        <v>은행채</v>
        <stp/>
        <stp>P</stp>
        <stp>0</stp>
        <stp>BND</stp>
        <stp>KR310211GG80</stp>
        <stp>인포맥스 중분류</stp>
        <stp>46311</stp>
        <stp/>
        <tr r="N560" s="5"/>
      </tp>
      <tp t="s">
        <v>일반</v>
        <stp/>
        <stp>P</stp>
        <stp>0</stp>
        <stp>BND</stp>
        <stp>KR351604GC91</stp>
        <stp>인포맥스 중분류</stp>
        <stp>46311</stp>
        <stp/>
        <tr r="N1914" s="5"/>
      </tp>
      <tp t="s">
        <v>일반</v>
        <stp/>
        <stp>P</stp>
        <stp>0</stp>
        <stp>BND</stp>
        <stp>KR356002GE96</stp>
        <stp>인포맥스 중분류</stp>
        <stp>46311</stp>
        <stp/>
        <tr r="N2837" s="5"/>
      </tp>
      <tp t="s">
        <v>일반</v>
        <stp/>
        <stp>P</stp>
        <stp>0</stp>
        <stp>BND</stp>
        <stp>KR356102GD96</stp>
        <stp>인포맥스 중분류</stp>
        <stp>46311</stp>
        <stp/>
        <tr r="N3030" s="5"/>
      </tp>
      <tp t="s">
        <v>일반</v>
        <stp/>
        <stp>P</stp>
        <stp>0</stp>
        <stp>BND</stp>
        <stp>KR357401GA95</stp>
        <stp>인포맥스 중분류</stp>
        <stp>46311</stp>
        <stp/>
        <tr r="N3290" s="5"/>
      </tp>
      <tp t="s">
        <v>기타금융채</v>
        <stp/>
        <stp>P</stp>
        <stp>0</stp>
        <stp>BND</stp>
        <stp>KR6023784F85</stp>
        <stp>인포맥스 중분류</stp>
        <stp>46311</stp>
        <stp/>
        <tr r="N4765" s="5"/>
      </tp>
      <tp t="s">
        <v>카드</v>
        <stp/>
        <stp>P</stp>
        <stp>0</stp>
        <stp>BND</stp>
        <stp>KR6030628E99</stp>
        <stp>인포맥스 중분류</stp>
        <stp>46311</stp>
        <stp/>
        <tr r="N5155" s="5"/>
      </tp>
      <tp t="s">
        <v>은행채</v>
        <stp/>
        <stp>P</stp>
        <stp>0</stp>
        <stp>BND</stp>
        <stp>KR310220GG89</stp>
        <stp>인포맥스 중분류</stp>
        <stp>46311</stp>
        <stp/>
        <tr r="N654" s="5"/>
      </tp>
      <tp t="s">
        <v>회사채(일반)</v>
        <stp/>
        <stp>P</stp>
        <stp>0</stp>
        <stp>BND</stp>
        <stp>KR6063622F95</stp>
        <stp>인포맥스 중분류</stp>
        <stp>46311</stp>
        <stp/>
        <tr r="N5898" s="5"/>
      </tp>
      <tp t="s">
        <v>회사채(일반)</v>
        <stp/>
        <stp>P</stp>
        <stp>0</stp>
        <stp>BND</stp>
        <stp>KR6063621F96</stp>
        <stp>인포맥스 중분류</stp>
        <stp>46311</stp>
        <stp/>
        <tr r="N5869" s="5"/>
      </tp>
      <tp t="s">
        <v>카드</v>
        <stp/>
        <stp>P</stp>
        <stp>0</stp>
        <stp>BND</stp>
        <stp>KR6032711G83</stp>
        <stp>인포맥스 중분류</stp>
        <stp>46311</stp>
        <stp/>
        <tr r="N5250" s="5"/>
      </tp>
      <tp t="s">
        <v>은행채</v>
        <stp/>
        <stp>P</stp>
        <stp>0</stp>
        <stp>BND</stp>
        <stp>KR6000017E83</stp>
        <stp>인포맥스 중분류</stp>
        <stp>46316</stp>
        <stp/>
        <tr r="N107" s="1"/>
      </tp>
      <tp t="s">
        <v>카드</v>
        <stp/>
        <stp>P</stp>
        <stp>0</stp>
        <stp>BND</stp>
        <stp>KR6032712G82</stp>
        <stp>인포맥스 중분류</stp>
        <stp>46311</stp>
        <stp/>
        <tr r="N5273" s="5"/>
      </tp>
      <tp t="s">
        <v>카드</v>
        <stp/>
        <stp>P</stp>
        <stp>0</stp>
        <stp>BND</stp>
        <stp>KR6030626E91</stp>
        <stp>인포맥스 중분류</stp>
        <stp>46311</stp>
        <stp/>
        <tr r="N5143" s="5"/>
      </tp>
      <tp t="s">
        <v>회사채(일반)</v>
        <stp/>
        <stp>P</stp>
        <stp>0</stp>
        <stp>BND</stp>
        <stp>KR6131792D88</stp>
        <stp>인포맥스 중분류</stp>
        <stp>46311</stp>
        <stp/>
        <tr r="N6578" s="5"/>
      </tp>
      <tp t="s">
        <v>기타금융채</v>
        <stp/>
        <stp>P</stp>
        <stp>0</stp>
        <stp>BND</stp>
        <stp>KR6023781F88</stp>
        <stp>인포맥스 중분류</stp>
        <stp>46311</stp>
        <stp/>
        <tr r="N4725" s="5"/>
      </tp>
      <tp t="s">
        <v>회사채(일반)</v>
        <stp/>
        <stp>P</stp>
        <stp>0</stp>
        <stp>BND</stp>
        <stp>KR6064982A68</stp>
        <stp>인포맥스 중분류</stp>
        <stp>46311</stp>
        <stp/>
        <tr r="N5987" s="5"/>
      </tp>
      <tp t="s">
        <v>기타금융채</v>
        <stp/>
        <stp>P</stp>
        <stp>0</stp>
        <stp>BND</stp>
        <stp>KR6033664F97</stp>
        <stp>인포맥스 중분류</stp>
        <stp>46311</stp>
        <stp/>
        <tr r="N5453" s="5"/>
      </tp>
      <tp t="s">
        <v>기타금융채</v>
        <stp/>
        <stp>P</stp>
        <stp>0</stp>
        <stp>BND</stp>
        <stp>KR602196BD79</stp>
        <stp>인포맥스 중분류</stp>
        <stp>46311</stp>
        <stp/>
        <tr r="N4678" s="5"/>
      </tp>
      <tp t="s">
        <v>기타금융채</v>
        <stp/>
        <stp>P</stp>
        <stp>0</stp>
        <stp>BND</stp>
        <stp>KR6033664F89</stp>
        <stp>인포맥스 중분류</stp>
        <stp>46311</stp>
        <stp/>
        <tr r="N5452" s="5"/>
      </tp>
      <tp t="s">
        <v>기타금융채</v>
        <stp/>
        <stp>P</stp>
        <stp>0</stp>
        <stp>BND</stp>
        <stp>KR6023783F94</stp>
        <stp>인포맥스 중분류</stp>
        <stp>46311</stp>
        <stp/>
        <tr r="N4751" s="5"/>
      </tp>
      <tp t="s">
        <v>기타금융채</v>
        <stp/>
        <stp>P</stp>
        <stp>0</stp>
        <stp>BND</stp>
        <stp>KR6023782F95</stp>
        <stp>인포맥스 중분류</stp>
        <stp>46311</stp>
        <stp/>
        <tr r="N4738" s="5"/>
      </tp>
      <tp t="s">
        <v>기타금융채</v>
        <stp/>
        <stp>P</stp>
        <stp>0</stp>
        <stp>BND</stp>
        <stp>KR6023784F93</stp>
        <stp>인포맥스 중분류</stp>
        <stp>46311</stp>
        <stp/>
        <tr r="N4766" s="5"/>
      </tp>
      <tp t="s">
        <v>카드</v>
        <stp/>
        <stp>P</stp>
        <stp>0</stp>
        <stp>BND</stp>
        <stp>KR603271AG99</stp>
        <stp>인포맥스 중분류</stp>
        <stp>46311</stp>
        <stp/>
        <tr r="N5380" s="5"/>
      </tp>
      <tp t="s">
        <v>카드</v>
        <stp/>
        <stp>P</stp>
        <stp>0</stp>
        <stp>BND</stp>
        <stp>KR6032713G99</stp>
        <stp>인포맥스 중분류</stp>
        <stp>46311</stp>
        <stp/>
        <tr r="N5297" s="5"/>
      </tp>
      <tp t="s">
        <v>기타금융채</v>
        <stp/>
        <stp>P</stp>
        <stp>0</stp>
        <stp>BND</stp>
        <stp>KR6023786F91</stp>
        <stp>인포맥스 중분류</stp>
        <stp>46311</stp>
        <stp/>
        <tr r="N4790" s="5"/>
      </tp>
      <tp t="s">
        <v>카드</v>
        <stp/>
        <stp>P</stp>
        <stp>0</stp>
        <stp>BND</stp>
        <stp>KR6032714G98</stp>
        <stp>인포맥스 중분류</stp>
        <stp>46311</stp>
        <stp/>
        <tr r="N5314" s="5"/>
      </tp>
      <tp t="s">
        <v>기타금융채</v>
        <stp/>
        <stp>P</stp>
        <stp>0</stp>
        <stp>BND</stp>
        <stp>KR602196AD70</stp>
        <stp>인포맥스 중분류</stp>
        <stp>46311</stp>
        <stp/>
        <tr r="N4669" s="5"/>
      </tp>
      <tp t="s">
        <v>은행채</v>
        <stp/>
        <stp>P</stp>
        <stp>0</stp>
        <stp>BND</stp>
        <stp>KR310220GG97</stp>
        <stp>인포맥스 중분류</stp>
        <stp>46311</stp>
        <stp/>
        <tr r="N655" s="5"/>
      </tp>
      <tp t="s">
        <v>은행채</v>
        <stp/>
        <stp>P</stp>
        <stp>0</stp>
        <stp>BND</stp>
        <stp>KR310221GG96</stp>
        <stp>인포맥스 중분류</stp>
        <stp>46311</stp>
        <stp/>
        <tr r="N658" s="5"/>
      </tp>
      <tp t="s">
        <v>은행채</v>
        <stp/>
        <stp>P</stp>
        <stp>0</stp>
        <stp>BND</stp>
        <stp>KR310223GG94</stp>
        <stp>인포맥스 중분류</stp>
        <stp>46311</stp>
        <stp/>
        <tr r="N662" s="5"/>
      </tp>
      <tp t="s">
        <v>회사채(일반)</v>
        <stp/>
        <stp>P</stp>
        <stp>0</stp>
        <stp>BND</stp>
        <stp>KR6006802C16</stp>
        <stp>인포맥스 중분류</stp>
        <stp>46316</stp>
        <stp/>
        <tr r="CT56" s="1"/>
      </tp>
      <tp t="s">
        <v>카드</v>
        <stp/>
        <stp>P</stp>
        <stp>0</stp>
        <stp>BND</stp>
        <stp>KR6032715G97</stp>
        <stp>인포맥스 중분류</stp>
        <stp>46311</stp>
        <stp/>
        <tr r="N5326" s="5"/>
      </tp>
      <tp t="s">
        <v>기타금융채</v>
        <stp/>
        <stp>P</stp>
        <stp>0</stp>
        <stp>BND</stp>
        <stp>KR6033662F81</stp>
        <stp>인포맥스 중분류</stp>
        <stp>46311</stp>
        <stp/>
        <tr r="N5433" s="5"/>
      </tp>
      <tp t="s">
        <v>회사채(일반)</v>
        <stp/>
        <stp>P</stp>
        <stp>0</stp>
        <stp>BND</stp>
        <stp>KR6034733A97</stp>
        <stp>인포맥스 중분류</stp>
        <stp>46311</stp>
        <stp/>
        <tr r="N5525" s="5"/>
      </tp>
      <tp t="s">
        <v>기타금융채</v>
        <stp/>
        <stp>P</stp>
        <stp>0</stp>
        <stp>BND</stp>
        <stp>KR6021967D72</stp>
        <stp>인포맥스 중분류</stp>
        <stp>46311</stp>
        <stp/>
        <tr r="N4650" s="5"/>
      </tp>
      <tp t="s">
        <v>카드</v>
        <stp/>
        <stp>P</stp>
        <stp>0</stp>
        <stp>BND</stp>
        <stp>KR6032717G95</stp>
        <stp>인포맥스 중분류</stp>
        <stp>46311</stp>
        <stp/>
        <tr r="N5351" s="5"/>
      </tp>
      <tp t="s">
        <v>기타금융채</v>
        <stp/>
        <stp>P</stp>
        <stp>0</stp>
        <stp>BND</stp>
        <stp>KR6082971G75</stp>
        <stp>인포맥스 중분류</stp>
        <stp>46311</stp>
        <stp/>
        <tr r="N6315" s="5"/>
      </tp>
      <tp t="s">
        <v>카드</v>
        <stp/>
        <stp>P</stp>
        <stp>0</stp>
        <stp>BND</stp>
        <stp>KR6032711G91</stp>
        <stp>인포맥스 중분류</stp>
        <stp>46311</stp>
        <stp/>
        <tr r="N5251" s="5"/>
      </tp>
      <tp t="s">
        <v>기타금융채</v>
        <stp/>
        <stp>P</stp>
        <stp>0</stp>
        <stp>BND</stp>
        <stp>KR6033667F86</stp>
        <stp>인포맥스 중분류</stp>
        <stp>46311</stp>
        <stp/>
        <tr r="N5473" s="5"/>
      </tp>
      <tp t="s">
        <v>카드</v>
        <stp/>
        <stp>P</stp>
        <stp>0</stp>
        <stp>BND</stp>
        <stp>KR6140172E88</stp>
        <stp>인포맥스 중분류</stp>
        <stp>46311</stp>
        <stp/>
        <tr r="N6678" s="5"/>
      </tp>
      <tp t="s">
        <v>카드</v>
        <stp/>
        <stp>P</stp>
        <stp>0</stp>
        <stp>BND</stp>
        <stp>KR6140171E89</stp>
        <stp>인포맥스 중분류</stp>
        <stp>46311</stp>
        <stp/>
        <tr r="N6664" s="5"/>
      </tp>
      <tp t="s">
        <v>은행채</v>
        <stp/>
        <stp>P</stp>
        <stp>0</stp>
        <stp>BND</stp>
        <stp>KR6000035E99</stp>
        <stp>인포맥스 중분류</stp>
        <stp>46311</stp>
        <stp/>
        <tr r="N3715" s="5"/>
      </tp>
      <tp t="s">
        <v>은행채</v>
        <stp/>
        <stp>P</stp>
        <stp>0</stp>
        <stp>BND</stp>
        <stp>KR6000036E98</stp>
        <stp>인포맥스 중분류</stp>
        <stp>46311</stp>
        <stp/>
        <tr r="N3724" s="5"/>
      </tp>
      <tp t="s">
        <v>은행채</v>
        <stp/>
        <stp>P</stp>
        <stp>0</stp>
        <stp>BND</stp>
        <stp>KR600001FE99</stp>
        <stp>인포맥스 중분류</stp>
        <stp>46311</stp>
        <stp/>
        <tr r="N3675" s="5"/>
      </tp>
      <tp t="s">
        <v>은행채</v>
        <stp/>
        <stp>P</stp>
        <stp>0</stp>
        <stp>BND</stp>
        <stp>KR6060006E98</stp>
        <stp>인포맥스 중분류</stp>
        <stp>46311</stp>
        <stp/>
        <tr r="N5760" s="5"/>
      </tp>
      <tp t="s">
        <v>은행채</v>
        <stp/>
        <stp>P</stp>
        <stp>0</stp>
        <stp>BND</stp>
        <stp>KR6000019E99</stp>
        <stp>인포맥스 중분류</stp>
        <stp>46311</stp>
        <stp/>
        <tr r="N3665" s="5"/>
      </tp>
      <tp t="s">
        <v>은행채</v>
        <stp/>
        <stp>P</stp>
        <stp>0</stp>
        <stp>BND</stp>
        <stp>KR6060005E99</stp>
        <stp>인포맥스 중분류</stp>
        <stp>46311</stp>
        <stp/>
        <tr r="N5752" s="5"/>
      </tp>
      <tp t="s">
        <v>은행채</v>
        <stp/>
        <stp>P</stp>
        <stp>0</stp>
        <stp>BND</stp>
        <stp>KR600001HE97</stp>
        <stp>인포맥스 중분류</stp>
        <stp>46311</stp>
        <stp/>
        <tr r="N3676" s="5"/>
      </tp>
      <tp t="s">
        <v>회사채(일반)</v>
        <stp/>
        <stp>P</stp>
        <stp>0</stp>
        <stp>BND</stp>
        <stp>KR6006802C16</stp>
        <stp>인포맥스 중분류</stp>
        <stp>46311</stp>
        <stp/>
        <tr r="N4112" s="5"/>
      </tp>
      <tp t="s">
        <v>은행채</v>
        <stp/>
        <stp>P</stp>
        <stp>0</stp>
        <stp>BND</stp>
        <stp>KR6000012E96</stp>
        <stp>인포맥스 중분류</stp>
        <stp>46311</stp>
        <stp/>
        <tr r="N3622" s="5"/>
      </tp>
      <tp t="s">
        <v>카드</v>
        <stp/>
        <stp>P</stp>
        <stp>0</stp>
        <stp>BND</stp>
        <stp>KR6140179E81</stp>
        <stp>인포맥스 중분류</stp>
        <stp>46311</stp>
        <stp/>
        <tr r="N6759" s="5"/>
      </tp>
      <tp t="s">
        <v>회사채(일반)</v>
        <stp/>
        <stp>P</stp>
        <stp>0</stp>
        <stp>BND</stp>
        <stp>KR6006803C15</stp>
        <stp>인포맥스 중분류</stp>
        <stp>46311</stp>
        <stp/>
        <tr r="N4121" s="5"/>
      </tp>
      <tp t="s">
        <v>카드</v>
        <stp/>
        <stp>P</stp>
        <stp>0</stp>
        <stp>BND</stp>
        <stp>KR6140177E83</stp>
        <stp>인포맥스 중분류</stp>
        <stp>46311</stp>
        <stp/>
        <tr r="N6743" s="5"/>
      </tp>
      <tp t="s">
        <v>은행채</v>
        <stp/>
        <stp>P</stp>
        <stp>0</stp>
        <stp>BND</stp>
        <stp>KR600003CE90</stp>
        <stp>인포맥스 중분류</stp>
        <stp>46311</stp>
        <stp/>
        <tr r="N3743" s="5"/>
      </tp>
      <tp t="s">
        <v>은행채</v>
        <stp/>
        <stp>P</stp>
        <stp>0</stp>
        <stp>BND</stp>
        <stp>KR6000031E93</stp>
        <stp>인포맥스 중분류</stp>
        <stp>46311</stp>
        <stp/>
        <tr r="N3677" s="5"/>
      </tp>
      <tp t="s">
        <v>기타금융채</v>
        <stp/>
        <stp>P</stp>
        <stp>0</stp>
        <stp>BND</stp>
        <stp>KR6033667F86</stp>
        <stp>인포맥스 중분류</stp>
        <stp>46316</stp>
        <stp/>
        <tr r="DV140" s="1"/>
      </tp>
      <tp t="s">
        <v>은행채</v>
        <stp/>
        <stp>P</stp>
        <stp>0</stp>
        <stp>BND</stp>
        <stp>KR600003AE92</stp>
        <stp>인포맥스 중분류</stp>
        <stp>46311</stp>
        <stp/>
        <tr r="N3742" s="5"/>
      </tp>
      <tp t="s">
        <v>카드</v>
        <stp/>
        <stp>P</stp>
        <stp>0</stp>
        <stp>BND</stp>
        <stp>KR6032712G90</stp>
        <stp>인포맥스 중분류</stp>
        <stp>46316</stp>
        <stp/>
        <tr r="DV70" s="1"/>
      </tp>
      <tp t="s">
        <v>은행채</v>
        <stp/>
        <stp>P</stp>
        <stp>0</stp>
        <stp>BND</stp>
        <stp>KR6000032E92</stp>
        <stp>인포맥스 중분류</stp>
        <stp>46311</stp>
        <stp/>
        <tr r="N3690" s="5"/>
      </tp>
      <tp t="s">
        <v>기타금융채</v>
        <stp/>
        <stp>P</stp>
        <stp>0</stp>
        <stp>BND</stp>
        <stp>KR6033662F99</stp>
        <stp>인포맥스 중분류</stp>
        <stp>46316</stp>
        <stp/>
        <tr r="DV123" s="1"/>
      </tp>
      <tp t="s">
        <v>은행채</v>
        <stp/>
        <stp>P</stp>
        <stp>0</stp>
        <stp>BND</stp>
        <stp>KR6000011E89</stp>
        <stp>인포맥스 중분류</stp>
        <stp>46311</stp>
        <stp/>
        <tr r="N3616" s="5"/>
      </tp>
      <tp t="s">
        <v>회사채(일반)</v>
        <stp/>
        <stp>P</stp>
        <stp>0</stp>
        <stp>BND</stp>
        <stp>KR6010953E13</stp>
        <stp>인포맥스 중분류</stp>
        <stp>46311</stp>
        <stp/>
        <tr r="N4281" s="5"/>
      </tp>
      <tp t="s">
        <v>회사채(일반)</v>
        <stp/>
        <stp>P</stp>
        <stp>0</stp>
        <stp>BND</stp>
        <stp>KR6051913D17</stp>
        <stp>인포맥스 중분류</stp>
        <stp>46311</stp>
        <stp/>
        <tr r="N5621" s="5"/>
      </tp>
      <tp t="s">
        <v>은행채</v>
        <stp/>
        <stp>P</stp>
        <stp>0</stp>
        <stp>BND</stp>
        <stp>KR6000032E84</stp>
        <stp>인포맥스 중분류</stp>
        <stp>46311</stp>
        <stp/>
        <tr r="N3689" s="5"/>
      </tp>
      <tp t="s">
        <v>은행채</v>
        <stp/>
        <stp>P</stp>
        <stp>0</stp>
        <stp>BND</stp>
        <stp>KR6000014E86</stp>
        <stp>인포맥스 중분류</stp>
        <stp>46311</stp>
        <stp/>
        <tr r="N3637" s="5"/>
      </tp>
      <tp t="s">
        <v>회사채(일반)</v>
        <stp/>
        <stp>P</stp>
        <stp>0</stp>
        <stp>BND</stp>
        <stp>KR6063622F95</stp>
        <stp>인포맥스 중분류</stp>
        <stp>46316</stp>
        <stp/>
        <tr r="N43" s="1"/>
      </tp>
      <tp t="s">
        <v>은행채</v>
        <stp/>
        <stp>P</stp>
        <stp>0</stp>
        <stp>BND</stp>
        <stp>KR600001BE85</stp>
        <stp>인포맥스 중분류</stp>
        <stp>46311</stp>
        <stp/>
        <tr r="N3672" s="5"/>
      </tp>
      <tp t="s">
        <v>카드</v>
        <stp/>
        <stp>P</stp>
        <stp>0</stp>
        <stp>BND</stp>
        <stp>KR6140176E92</stp>
        <stp>인포맥스 중분류</stp>
        <stp>46311</stp>
        <stp/>
        <tr r="N6733" s="5"/>
      </tp>
      <tp t="s">
        <v>은행채</v>
        <stp/>
        <stp>P</stp>
        <stp>0</stp>
        <stp>BND</stp>
        <stp>KR6060002E84</stp>
        <stp>인포맥스 중분류</stp>
        <stp>46311</stp>
        <stp/>
        <tr r="N5728" s="5"/>
      </tp>
      <tp t="s">
        <v>회사채(일반)</v>
        <stp/>
        <stp>P</stp>
        <stp>0</stp>
        <stp>BND</stp>
        <stp>KR6063621F96</stp>
        <stp>인포맥스 중분류</stp>
        <stp>46316</stp>
        <stp/>
        <tr r="N210" s="1"/>
      </tp>
      <tp t="s">
        <v>은행채</v>
        <stp/>
        <stp>P</stp>
        <stp>0</stp>
        <stp>BND</stp>
        <stp>KR600001CE84</stp>
        <stp>인포맥스 중분류</stp>
        <stp>46311</stp>
        <stp/>
        <tr r="N3674" s="5"/>
      </tp>
      <tp t="s">
        <v>은행채</v>
        <stp/>
        <stp>P</stp>
        <stp>0</stp>
        <stp>BND</stp>
        <stp>KR6000016E84</stp>
        <stp>인포맥스 중분류</stp>
        <stp>46311</stp>
        <stp/>
        <tr r="N3651" s="5"/>
      </tp>
      <tp t="s">
        <v>은행채</v>
        <stp/>
        <stp>P</stp>
        <stp>0</stp>
        <stp>BND</stp>
        <stp>KR6000035E81</stp>
        <stp>인포맥스 중분류</stp>
        <stp>46311</stp>
        <stp/>
        <tr r="N3714" s="5"/>
      </tp>
      <tp t="s">
        <v>카드</v>
        <stp/>
        <stp>P</stp>
        <stp>0</stp>
        <stp>BND</stp>
        <stp>KR6030627E90</stp>
        <stp>인포맥스 중분류</stp>
        <stp>46316</stp>
        <stp/>
        <tr r="CF121" s="1"/>
        <tr r="DH51" s="1"/>
      </tp>
      <tp t="s">
        <v>은행채</v>
        <stp/>
        <stp>P</stp>
        <stp>0</stp>
        <stp>BND</stp>
        <stp>KR6000017E83</stp>
        <stp>인포맥스 중분류</stp>
        <stp>46311</stp>
        <stp/>
        <tr r="N3656" s="5"/>
      </tp>
      <tp t="s">
        <v>은행채</v>
        <stp/>
        <stp>P</stp>
        <stp>0</stp>
        <stp>BND</stp>
        <stp>KR6060003E83</stp>
        <stp>인포맥스 중분류</stp>
        <stp>46311</stp>
        <stp/>
        <tr r="N5737" s="5"/>
      </tp>
      <tp t="s">
        <v>은행채</v>
        <stp/>
        <stp>P</stp>
        <stp>0</stp>
        <stp>BND</stp>
        <stp>KR6000036E80</stp>
        <stp>인포맥스 중분류</stp>
        <stp>46311</stp>
        <stp/>
        <tr r="N3723" s="5"/>
      </tp>
      <tp t="s">
        <v>회사채(일반)</v>
        <stp/>
        <stp>P</stp>
        <stp>0</stp>
        <stp>BND</stp>
        <stp>KR6010951E15</stp>
        <stp>인포맥스 중분류</stp>
        <stp>46311</stp>
        <stp/>
        <tr r="N4262" s="5"/>
      </tp>
      <tp t="s">
        <v>은행채</v>
        <stp/>
        <stp>P</stp>
        <stp>0</stp>
        <stp>BND</stp>
        <stp>KR6060006E80</stp>
        <stp>인포맥스 중분류</stp>
        <stp>46311</stp>
        <stp/>
        <tr r="N5759" s="5"/>
      </tp>
      <tp t="s">
        <v>은행채</v>
        <stp/>
        <stp>P</stp>
        <stp>0</stp>
        <stp>BND</stp>
        <stp>KR6000033E83</stp>
        <stp>인포맥스 중분류</stp>
        <stp>46311</stp>
        <stp/>
        <tr r="N3702" s="5"/>
      </tp>
      <tp t="s">
        <v>카드</v>
        <stp/>
        <stp>P</stp>
        <stp>0</stp>
        <stp>BND</stp>
        <stp>KR6140172E96</stp>
        <stp>인포맥스 중분류</stp>
        <stp>46311</stp>
        <stp/>
        <tr r="N6679" s="5"/>
      </tp>
      <tp t="s">
        <v>은행채</v>
        <stp/>
        <stp>P</stp>
        <stp>0</stp>
        <stp>BND</stp>
        <stp>KR6000019E81</stp>
        <stp>인포맥스 중분류</stp>
        <stp>46311</stp>
        <stp/>
        <tr r="N3664" s="5"/>
      </tp>
      <tp t="s">
        <v>회사채(일반)</v>
        <stp/>
        <stp>P</stp>
        <stp>0</stp>
        <stp>BND</stp>
        <stp>KR6010952E14</stp>
        <stp>인포맥스 중분류</stp>
        <stp>46311</stp>
        <stp/>
        <tr r="N4270" s="5"/>
      </tp>
      <tp t="s">
        <v>은행채</v>
        <stp/>
        <stp>P</stp>
        <stp>0</stp>
        <stp>BND</stp>
        <stp>KR381004GE92</stp>
        <stp>인포맥스 중분류</stp>
        <stp>46316</stp>
        <stp/>
        <tr r="N176" s="1"/>
      </tp>
      <tp t="s">
        <v>은행채</v>
        <stp/>
        <stp>P</stp>
        <stp>0</stp>
        <stp>BND</stp>
        <stp>KR310219GG82</stp>
        <stp>인포맥스 중분류</stp>
        <stp>46316</stp>
        <stp/>
        <tr r="N18" s="1"/>
      </tp>
      <tp t="s">
        <v>회사채(일반)</v>
        <stp/>
        <stp>P</stp>
        <stp>0</stp>
        <stp>BND</stp>
        <stp>KR6023531F99</stp>
        <stp>인포맥스 중분류</stp>
        <stp>46316</stp>
        <stp/>
        <tr r="CF217" s="1"/>
      </tp>
      <tp t="s">
        <v>은행채</v>
        <stp/>
        <stp>P</stp>
        <stp>0</stp>
        <stp>BND</stp>
        <stp>KR310202AG95</stp>
        <stp>인포맥스 중분류</stp>
        <stp>46316</stp>
        <stp/>
        <tr r="CT86" s="1"/>
      </tp>
      <tp t="s">
        <v>기타금융채</v>
        <stp/>
        <stp>P</stp>
        <stp>0</stp>
        <stp>BND</stp>
        <stp>KR6082972G25</stp>
        <stp>인포맥스 중분류</stp>
        <stp>46311</stp>
        <stp/>
        <tr r="N6327" s="5"/>
      </tp>
      <tp t="s">
        <v>회사채(일반)</v>
        <stp/>
        <stp>P</stp>
        <stp>0</stp>
        <stp>BND</stp>
        <stp>KR6076952C25</stp>
        <stp>인포맥스 중분류</stp>
        <stp>46311</stp>
        <stp/>
        <tr r="N6215" s="5"/>
      </tp>
      <tp t="s">
        <v>회사채(일반)</v>
        <stp/>
        <stp>P</stp>
        <stp>0</stp>
        <stp>BND</stp>
        <stp>KR6003493F97</stp>
        <stp>인포맥스 중분류</stp>
        <stp>46316</stp>
        <stp/>
        <tr r="EX16" s="1"/>
      </tp>
      <tp t="s">
        <v>기타금융채</v>
        <stp/>
        <stp>P</stp>
        <stp>0</stp>
        <stp>BND</stp>
        <stp>KR6082974G31</stp>
        <stp>인포맥스 중분류</stp>
        <stp>46311</stp>
        <stp/>
        <tr r="N6338" s="5"/>
      </tp>
      <tp t="s">
        <v>기타금융채</v>
        <stp/>
        <stp>P</stp>
        <stp>0</stp>
        <stp>BND</stp>
        <stp>KR6082972G33</stp>
        <stp>인포맥스 중분류</stp>
        <stp>46311</stp>
        <stp/>
        <tr r="N6328" s="5"/>
      </tp>
      <tp t="s">
        <v>은행채</v>
        <stp/>
        <stp>P</stp>
        <stp>0</stp>
        <stp>BND</stp>
        <stp>KR310207GG78</stp>
        <stp>인포맥스 중분류</stp>
        <stp>46316</stp>
        <stp/>
        <tr r="N83" s="1"/>
      </tp>
      <tp t="s">
        <v>기타금융채</v>
        <stp/>
        <stp>P</stp>
        <stp>0</stp>
        <stp>BND</stp>
        <stp>KR6033666F38</stp>
        <stp>인포맥스 중분류</stp>
        <stp>46311</stp>
        <stp/>
        <tr r="N5467" s="5"/>
      </tp>
      <tp t="s">
        <v>은행채</v>
        <stp/>
        <stp>P</stp>
        <stp>0</stp>
        <stp>BND</stp>
        <stp>KR310217GG19</stp>
        <stp>인포맥스 중분류</stp>
        <stp>46311</stp>
        <stp/>
        <tr r="N628" s="5"/>
      </tp>
      <tp t="s">
        <v>은행채</v>
        <stp/>
        <stp>P</stp>
        <stp>0</stp>
        <stp>BND</stp>
        <stp>KR310219GG17</stp>
        <stp>인포맥스 중분류</stp>
        <stp>46311</stp>
        <stp/>
        <tr r="N646" s="5"/>
      </tp>
      <tp t="s">
        <v>회사채(일반)</v>
        <stp/>
        <stp>P</stp>
        <stp>0</stp>
        <stp>BND</stp>
        <stp>KR6000663E49</stp>
        <stp>인포맥스 중분류</stp>
        <stp>46316</stp>
        <stp/>
        <tr r="N158" s="1"/>
      </tp>
      <tp t="s">
        <v>회사채(일반)</v>
        <stp/>
        <stp>P</stp>
        <stp>0</stp>
        <stp>BND</stp>
        <stp>KR6063622F38</stp>
        <stp>인포맥스 중분류</stp>
        <stp>46311</stp>
        <stp/>
        <tr r="N5894" s="5"/>
      </tp>
      <tp t="s">
        <v>회사채(일반)</v>
        <stp/>
        <stp>P</stp>
        <stp>0</stp>
        <stp>BND</stp>
        <stp>KR6063621F39</stp>
        <stp>인포맥스 중분류</stp>
        <stp>46311</stp>
        <stp/>
        <tr r="N5865" s="5"/>
      </tp>
      <tp t="s">
        <v>회사채(일반)</v>
        <stp/>
        <stp>P</stp>
        <stp>0</stp>
        <stp>BND</stp>
        <stp>KR6064312A69</stp>
        <stp>인포맥스 중분류</stp>
        <stp>46311</stp>
        <stp/>
        <tr r="N5944" s="5"/>
      </tp>
      <tp t="s">
        <v>지방공기업</v>
        <stp/>
        <stp>P</stp>
        <stp>0</stp>
        <stp>BND</stp>
        <stp>KR354301GF72</stp>
        <stp>인포맥스 중분류</stp>
        <stp>46316</stp>
        <stp/>
        <tr r="EX29" s="1"/>
      </tp>
      <tp t="s">
        <v>회사채(일반)</v>
        <stp/>
        <stp>P</stp>
        <stp>0</stp>
        <stp>BND</stp>
        <stp>KR6012452G13</stp>
        <stp>인포맥스 중분류</stp>
        <stp>46311</stp>
        <stp/>
        <tr r="N4298" s="5"/>
      </tp>
      <tp t="s">
        <v>회사채(일반)</v>
        <stp/>
        <stp>P</stp>
        <stp>0</stp>
        <stp>BND</stp>
        <stp>KR6000662E40</stp>
        <stp>인포맥스 중분류</stp>
        <stp>46316</stp>
        <stp/>
        <tr r="N142" s="1"/>
      </tp>
      <tp t="s">
        <v>회사채(일반)</v>
        <stp/>
        <stp>P</stp>
        <stp>0</stp>
        <stp>BND</stp>
        <stp>KR6064314A67</stp>
        <stp>인포맥스 중분류</stp>
        <stp>46311</stp>
        <stp/>
        <tr r="N5964" s="5"/>
      </tp>
      <tp t="s">
        <v>기타금융채</v>
        <stp/>
        <stp>P</stp>
        <stp>0</stp>
        <stp>BND</stp>
        <stp>KR6033664F30</stp>
        <stp>인포맥스 중분류</stp>
        <stp>46311</stp>
        <stp/>
        <tr r="N5450" s="5"/>
      </tp>
      <tp t="s">
        <v>은행채</v>
        <stp/>
        <stp>P</stp>
        <stp>0</stp>
        <stp>BND</stp>
        <stp>KR310210GG16</stp>
        <stp>인포맥스 중분류</stp>
        <stp>46311</stp>
        <stp/>
        <tr r="N538" s="5"/>
      </tp>
      <tp t="s">
        <v>은행채</v>
        <stp/>
        <stp>P</stp>
        <stp>0</stp>
        <stp>BND</stp>
        <stp>KR310212GG14</stp>
        <stp>인포맥스 중분류</stp>
        <stp>46311</stp>
        <stp/>
        <tr r="N570" s="5"/>
      </tp>
      <tp t="s">
        <v>은행채</v>
        <stp/>
        <stp>P</stp>
        <stp>0</stp>
        <stp>BND</stp>
        <stp>KR310214GG12</stp>
        <stp>인포맥스 중분류</stp>
        <stp>46311</stp>
        <stp/>
        <tr r="N594" s="5"/>
      </tp>
      <tp t="s">
        <v>은행채</v>
        <stp/>
        <stp>P</stp>
        <stp>0</stp>
        <stp>BND</stp>
        <stp>KR310216GG10</stp>
        <stp>인포맥스 중분류</stp>
        <stp>46311</stp>
        <stp/>
        <tr r="N620" s="5"/>
      </tp>
      <tp t="s">
        <v>회사채(일반)</v>
        <stp/>
        <stp>P</stp>
        <stp>0</stp>
        <stp>BND</stp>
        <stp>KR6103141F42</stp>
        <stp>인포맥스 중분류</stp>
        <stp>46311</stp>
        <stp/>
        <tr r="N6531" s="5"/>
      </tp>
      <tp t="s">
        <v>기타금융채</v>
        <stp/>
        <stp>P</stp>
        <stp>0</stp>
        <stp>BND</stp>
        <stp>KR6033663F31</stp>
        <stp>인포맥스 중분류</stp>
        <stp>46311</stp>
        <stp/>
        <tr r="N5440" s="5"/>
      </tp>
      <tp t="s">
        <v>회사채(일반)</v>
        <stp/>
        <stp>P</stp>
        <stp>0</stp>
        <stp>BND</stp>
        <stp>KR6064315A66</stp>
        <stp>인포맥스 중분류</stp>
        <stp>46311</stp>
        <stp/>
        <tr r="N5966" s="5"/>
      </tp>
      <tp t="s">
        <v>회사채(일반)</v>
        <stp/>
        <stp>P</stp>
        <stp>0</stp>
        <stp>BND</stp>
        <stp>KR6012453G12</stp>
        <stp>인포맥스 중분류</stp>
        <stp>46311</stp>
        <stp/>
        <tr r="N4302" s="5"/>
      </tp>
      <tp t="s">
        <v>카드</v>
        <stp/>
        <stp>P</stp>
        <stp>0</stp>
        <stp>BND</stp>
        <stp>KR6032711G26</stp>
        <stp>인포맥스 중분류</stp>
        <stp>46311</stp>
        <stp/>
        <tr r="N5247" s="5"/>
      </tp>
      <tp t="s">
        <v>회사채(일반)</v>
        <stp/>
        <stp>P</stp>
        <stp>0</stp>
        <stp>BND</stp>
        <stp>KR6012454G11</stp>
        <stp>인포맥스 중분류</stp>
        <stp>46311</stp>
        <stp/>
        <tr r="N4304" s="5"/>
      </tp>
      <tp t="s">
        <v>은행채</v>
        <stp/>
        <stp>P</stp>
        <stp>0</stp>
        <stp>BND</stp>
        <stp>KR310211GG15</stp>
        <stp>인포맥스 중분류</stp>
        <stp>46311</stp>
        <stp/>
        <tr r="N556" s="5"/>
      </tp>
      <tp t="s">
        <v>은행채</v>
        <stp/>
        <stp>P</stp>
        <stp>0</stp>
        <stp>BND</stp>
        <stp>KR310215GG11</stp>
        <stp>인포맥스 중분류</stp>
        <stp>46311</stp>
        <stp/>
        <tr r="N609" s="5"/>
      </tp>
      <tp t="s">
        <v>회사채(일반)</v>
        <stp/>
        <stp>P</stp>
        <stp>0</stp>
        <stp>BND</stp>
        <stp>KR6000071E52</stp>
        <stp>인포맥스 중분류</stp>
        <stp>46311</stp>
        <stp/>
        <tr r="N3744" s="5"/>
      </tp>
      <tp t="s">
        <v>회사채(일반)</v>
        <stp/>
        <stp>P</stp>
        <stp>0</stp>
        <stp>BND</stp>
        <stp>KR6034734A21</stp>
        <stp>인포맥스 중분류</stp>
        <stp>46311</stp>
        <stp/>
        <tr r="N5535" s="5"/>
      </tp>
      <tp t="s">
        <v>도시철도채권</v>
        <stp/>
        <stp>P</stp>
        <stp>0</stp>
        <stp>BND</stp>
        <stp>KR2001024D61</stp>
        <stp>인포맥스 중분류</stp>
        <stp>46316</stp>
        <stp/>
        <tr r="CF103" s="1"/>
      </tp>
      <tp t="s">
        <v>회사채(일반)</v>
        <stp/>
        <stp>P</stp>
        <stp>0</stp>
        <stp>BND</stp>
        <stp>KR6001124D41</stp>
        <stp>인포맥스 중분류</stp>
        <stp>46311</stp>
        <stp/>
        <tr r="N3792" s="5"/>
      </tp>
      <tp t="s">
        <v>카드</v>
        <stp/>
        <stp>P</stp>
        <stp>0</stp>
        <stp>BND</stp>
        <stp>KR6032715G22</stp>
        <stp>인포맥스 중분류</stp>
        <stp>46311</stp>
        <stp/>
        <tr r="N5323" s="5"/>
      </tp>
      <tp t="s">
        <v>기타금융채</v>
        <stp/>
        <stp>P</stp>
        <stp>0</stp>
        <stp>BND</stp>
        <stp>KR6023787F58</stp>
        <stp>인포맥스 중분류</stp>
        <stp>46316</stp>
        <stp/>
        <tr r="EX56" s="1"/>
      </tp>
      <tp t="s">
        <v>도시철도채권</v>
        <stp/>
        <stp>P</stp>
        <stp>0</stp>
        <stp>BND</stp>
        <stp>KR2001024D12</stp>
        <stp>인포맥스 중분류</stp>
        <stp>46311</stp>
        <stp/>
        <tr r="N195" s="5"/>
      </tp>
      <tp t="s">
        <v>회사채(일반)</v>
        <stp/>
        <stp>P</stp>
        <stp>0</stp>
        <stp>BND</stp>
        <stp>KR6086794C59</stp>
        <stp>인포맥스 중분류</stp>
        <stp>46316</stp>
        <stp/>
        <tr r="N85" s="1"/>
      </tp>
      <tp t="s">
        <v>은행채</v>
        <stp/>
        <stp>P</stp>
        <stp>0</stp>
        <stp>BND</stp>
        <stp>KR310213GG13</stp>
        <stp>인포맥스 중분류</stp>
        <stp>46311</stp>
        <stp/>
        <tr r="N581" s="5"/>
      </tp>
      <tp t="s">
        <v>은행채</v>
        <stp/>
        <stp>P</stp>
        <stp>0</stp>
        <stp>BND</stp>
        <stp>KR310218GG18</stp>
        <stp>인포맥스 중분류</stp>
        <stp>46311</stp>
        <stp/>
        <tr r="N638" s="5"/>
      </tp>
      <tp t="s">
        <v>회사채(일반)</v>
        <stp/>
        <stp>P</stp>
        <stp>0</stp>
        <stp>BND</stp>
        <stp>KR6002382G76</stp>
        <stp>인포맥스 중분류</stp>
        <stp>46311</stp>
        <stp/>
        <tr r="N3813" s="5"/>
      </tp>
      <tp t="s">
        <v>기타금융채</v>
        <stp/>
        <stp>P</stp>
        <stp>0</stp>
        <stp>BND</stp>
        <stp>KR6023784F36</stp>
        <stp>인포맥스 중분류</stp>
        <stp>46311</stp>
        <stp/>
        <tr r="N4762" s="5"/>
      </tp>
      <tp t="s">
        <v>카드</v>
        <stp/>
        <stp>P</stp>
        <stp>0</stp>
        <stp>BND</stp>
        <stp>KR6140178E58</stp>
        <stp>인포맥스 중분류</stp>
        <stp>46311</stp>
        <stp/>
        <tr r="N6752" s="5"/>
      </tp>
      <tp t="s">
        <v>카드</v>
        <stp/>
        <stp>P</stp>
        <stp>0</stp>
        <stp>BND</stp>
        <stp>KR614017GE59</stp>
        <stp>인포맥스 중분류</stp>
        <stp>46311</stp>
        <stp/>
        <tr r="N6784" s="5"/>
      </tp>
      <tp t="s">
        <v>회사채(일반)</v>
        <stp/>
        <stp>P</stp>
        <stp>0</stp>
        <stp>BND</stp>
        <stp>KR6002381G77</stp>
        <stp>인포맥스 중분류</stp>
        <stp>46311</stp>
        <stp/>
        <tr r="N3809" s="5"/>
      </tp>
      <tp t="s">
        <v>기타금융채</v>
        <stp/>
        <stp>P</stp>
        <stp>0</stp>
        <stp>BND</stp>
        <stp>KR6023763F49</stp>
        <stp>인포맥스 중분류</stp>
        <stp>46316</stp>
        <stp/>
        <tr r="DH20" s="1"/>
      </tp>
      <tp t="s">
        <v>기타금융채</v>
        <stp/>
        <stp>P</stp>
        <stp>0</stp>
        <stp>BND</stp>
        <stp>KR6023783F37</stp>
        <stp>인포맥스 중분류</stp>
        <stp>46311</stp>
        <stp/>
        <tr r="N4748" s="5"/>
      </tp>
      <tp t="s">
        <v>일반</v>
        <stp/>
        <stp>P</stp>
        <stp>0</stp>
        <stp>BND</stp>
        <stp>KR352201GG68</stp>
        <stp>인포맥스 중분류</stp>
        <stp>46316</stp>
        <stp/>
        <tr r="DV172" s="1"/>
      </tp>
      <tp t="s">
        <v>기타금융채</v>
        <stp/>
        <stp>P</stp>
        <stp>0</stp>
        <stp>BND</stp>
        <stp>KR6023785F35</stp>
        <stp>인포맥스 중분류</stp>
        <stp>46311</stp>
        <stp/>
        <tr r="N4777" s="5"/>
      </tp>
      <tp t="s">
        <v>회사채(일반)</v>
        <stp/>
        <stp>P</stp>
        <stp>0</stp>
        <stp>BND</stp>
        <stp>KR6086792C44</stp>
        <stp>인포맥스 중분류</stp>
        <stp>46316</stp>
        <stp/>
        <tr r="CF150" s="1"/>
      </tp>
      <tp t="s">
        <v>은행채</v>
        <stp/>
        <stp>P</stp>
        <stp>0</stp>
        <stp>BND</stp>
        <stp>KR381005GE67</stp>
        <stp>인포맥스 중분류</stp>
        <stp>46316</stp>
        <stp/>
        <tr r="N354" s="1"/>
      </tp>
      <tp t="s">
        <v>도시철도채권</v>
        <stp/>
        <stp>P</stp>
        <stp>0</stp>
        <stp>BND</stp>
        <stp>KR2001024D79</stp>
        <stp>인포맥스 중분류</stp>
        <stp>46316</stp>
        <stp/>
        <tr r="CF188" s="1"/>
      </tp>
      <tp t="s">
        <v>은행채</v>
        <stp/>
        <stp>P</stp>
        <stp>0</stp>
        <stp>BND</stp>
        <stp>KR310208GG10</stp>
        <stp>인포맥스 중분류</stp>
        <stp>46311</stp>
        <stp/>
        <tr r="N507" s="5"/>
      </tp>
      <tp t="s">
        <v>회사채(일반)</v>
        <stp/>
        <stp>P</stp>
        <stp>0</stp>
        <stp>BND</stp>
        <stp>KR6192051G42</stp>
        <stp>인포맥스 중분류</stp>
        <stp>46311</stp>
        <stp/>
        <tr r="N7009" s="5"/>
      </tp>
      <tp t="s">
        <v>카드</v>
        <stp/>
        <stp>P</stp>
        <stp>0</stp>
        <stp>BND</stp>
        <stp>KR614017EE51</stp>
        <stp>인포맥스 중분류</stp>
        <stp>46311</stp>
        <stp/>
        <tr r="N6778" s="5"/>
      </tp>
      <tp t="s">
        <v>은행채</v>
        <stp/>
        <stp>P</stp>
        <stp>0</stp>
        <stp>BND</stp>
        <stp>KR310201GG17</stp>
        <stp>인포맥스 중분류</stp>
        <stp>46311</stp>
        <stp/>
        <tr r="N361" s="5"/>
      </tp>
      <tp t="s">
        <v>은행채</v>
        <stp/>
        <stp>P</stp>
        <stp>0</stp>
        <stp>BND</stp>
        <stp>KR310203GG15</stp>
        <stp>인포맥스 중분류</stp>
        <stp>46311</stp>
        <stp/>
        <tr r="N404" s="5"/>
      </tp>
      <tp t="s">
        <v>은행채</v>
        <stp/>
        <stp>P</stp>
        <stp>0</stp>
        <stp>BND</stp>
        <stp>KR310207GG11</stp>
        <stp>인포맥스 중분류</stp>
        <stp>46311</stp>
        <stp/>
        <tr r="N487" s="5"/>
      </tp>
      <tp t="s">
        <v>일반</v>
        <stp/>
        <stp>P</stp>
        <stp>0</stp>
        <stp>BND</stp>
        <stp>KR356002GE13</stp>
        <stp>인포맥스 중분류</stp>
        <stp>46311</stp>
        <stp/>
        <tr r="N2834" s="5"/>
      </tp>
      <tp t="s">
        <v>일반</v>
        <stp/>
        <stp>P</stp>
        <stp>0</stp>
        <stp>BND</stp>
        <stp>KR356102GD62</stp>
        <stp>인포맥스 중분류</stp>
        <stp>46316</stp>
        <stp/>
        <tr r="N199" s="1"/>
      </tp>
      <tp t="s">
        <v>은행채</v>
        <stp/>
        <stp>P</stp>
        <stp>0</stp>
        <stp>BND</stp>
        <stp>KR310202GG16</stp>
        <stp>인포맥스 중분류</stp>
        <stp>46311</stp>
        <stp/>
        <tr r="N385" s="5"/>
      </tp>
      <tp t="s">
        <v>은행채</v>
        <stp/>
        <stp>P</stp>
        <stp>0</stp>
        <stp>BND</stp>
        <stp>KR310206GG12</stp>
        <stp>인포맥스 중분류</stp>
        <stp>46311</stp>
        <stp/>
        <tr r="N469" s="5"/>
      </tp>
      <tp t="s">
        <v>카드</v>
        <stp/>
        <stp>P</stp>
        <stp>0</stp>
        <stp>BND</stp>
        <stp>KR6140173E53</stp>
        <stp>인포맥스 중분류</stp>
        <stp>46311</stp>
        <stp/>
        <tr r="N6692" s="5"/>
      </tp>
      <tp t="s">
        <v>회사채(일반)</v>
        <stp/>
        <stp>P</stp>
        <stp>0</stp>
        <stp>BND</stp>
        <stp>KR6192052G41</stp>
        <stp>인포맥스 중분류</stp>
        <stp>46311</stp>
        <stp/>
        <tr r="N7010" s="5"/>
      </tp>
      <tp t="s">
        <v>은행채</v>
        <stp/>
        <stp>P</stp>
        <stp>0</stp>
        <stp>BND</stp>
        <stp>KR6192532G17</stp>
        <stp>인포맥스 중분류</stp>
        <stp>46311</stp>
        <stp/>
        <tr r="N7024" s="5"/>
      </tp>
      <tp t="s">
        <v>회사채(일반)</v>
        <stp/>
        <stp>P</stp>
        <stp>0</stp>
        <stp>BND</stp>
        <stp>KR6063622F20</stp>
        <stp>인포맥스 중분류</stp>
        <stp>46311</stp>
        <stp/>
        <tr r="N5893" s="5"/>
      </tp>
      <tp t="s">
        <v>카드</v>
        <stp/>
        <stp>P</stp>
        <stp>0</stp>
        <stp>BND</stp>
        <stp>KR614017AE55</stp>
        <stp>인포맥스 중분류</stp>
        <stp>46311</stp>
        <stp/>
        <tr r="N6765" s="5"/>
      </tp>
      <tp t="s">
        <v>카드</v>
        <stp/>
        <stp>P</stp>
        <stp>0</stp>
        <stp>BND</stp>
        <stp>KR6032713G32</stp>
        <stp>인포맥스 중분류</stp>
        <stp>46311</stp>
        <stp/>
        <tr r="N5294" s="5"/>
      </tp>
      <tp t="s">
        <v>회사채(일반)</v>
        <stp/>
        <stp>P</stp>
        <stp>0</stp>
        <stp>BND</stp>
        <stp>KR6063621F21</stp>
        <stp>인포맥스 중분류</stp>
        <stp>46311</stp>
        <stp/>
        <tr r="N5864" s="5"/>
      </tp>
      <tp t="s">
        <v>일반</v>
        <stp/>
        <stp>P</stp>
        <stp>0</stp>
        <stp>BND</stp>
        <stp>KR356001GE14</stp>
        <stp>인포맥스 중분류</stp>
        <stp>46311</stp>
        <stp/>
        <tr r="N2788" s="5"/>
      </tp>
      <tp t="s">
        <v>일반</v>
        <stp/>
        <stp>P</stp>
        <stp>0</stp>
        <stp>BND</stp>
        <stp>KR356101GD14</stp>
        <stp>인포맥스 중분류</stp>
        <stp>46311</stp>
        <stp/>
        <tr r="N2942" s="5"/>
      </tp>
      <tp t="s">
        <v>카드</v>
        <stp/>
        <stp>P</stp>
        <stp>0</stp>
        <stp>BND</stp>
        <stp>KR603062AE52</stp>
        <stp>인포맥스 중분류</stp>
        <stp>46316</stp>
        <stp/>
        <tr r="EX13" s="1"/>
      </tp>
      <tp t="s">
        <v>기타금융채</v>
        <stp/>
        <stp>P</stp>
        <stp>0</stp>
        <stp>BND</stp>
        <stp>KR6023782F38</stp>
        <stp>인포맥스 중분류</stp>
        <stp>46311</stp>
        <stp/>
        <tr r="N4734" s="5"/>
      </tp>
      <tp t="s">
        <v>기타금융채</v>
        <stp/>
        <stp>P</stp>
        <stp>0</stp>
        <stp>BND</stp>
        <stp>KR6033663F56</stp>
        <stp>인포맥스 중분류</stp>
        <stp>46316</stp>
        <stp/>
        <tr r="CF219" s="1"/>
      </tp>
      <tp t="s">
        <v>은행채</v>
        <stp/>
        <stp>P</stp>
        <stp>0</stp>
        <stp>BND</stp>
        <stp>KR310202AG12</stp>
        <stp>인포맥스 중분류</stp>
        <stp>46311</stp>
        <stp/>
        <tr r="N369" s="5"/>
      </tp>
      <tp t="s">
        <v>지방공기업</v>
        <stp/>
        <stp>P</stp>
        <stp>0</stp>
        <stp>BND</stp>
        <stp>KR354301GF15</stp>
        <stp>인포맥스 중분류</stp>
        <stp>46311</stp>
        <stp/>
        <tr r="N2432" s="5"/>
      </tp>
      <tp t="s">
        <v>은행채</v>
        <stp/>
        <stp>P</stp>
        <stp>0</stp>
        <stp>BND</stp>
        <stp>KR310204GG14</stp>
        <stp>인포맥스 중분류</stp>
        <stp>46311</stp>
        <stp/>
        <tr r="N426" s="5"/>
      </tp>
      <tp t="s">
        <v>기타금융채</v>
        <stp/>
        <stp>P</stp>
        <stp>0</stp>
        <stp>BND</stp>
        <stp>KR6023781F39</stp>
        <stp>인포맥스 중분류</stp>
        <stp>46311</stp>
        <stp/>
        <tr r="N4722" s="5"/>
      </tp>
      <tp t="s">
        <v>회사채(일반)</v>
        <stp/>
        <stp>P</stp>
        <stp>0</stp>
        <stp>BND</stp>
        <stp>KR6066565C17</stp>
        <stp>인포맥스 중분류</stp>
        <stp>46311</stp>
        <stp/>
        <tr r="N6163" s="5"/>
      </tp>
      <tp t="s">
        <v>회사채(일반)</v>
        <stp/>
        <stp>P</stp>
        <stp>0</stp>
        <stp>BND</stp>
        <stp>KR6017674B19</stp>
        <stp>인포맥스 중분류</stp>
        <stp>46311</stp>
        <stp/>
        <tr r="N4361" s="5"/>
      </tp>
      <tp t="s">
        <v>은행채</v>
        <stp/>
        <stp>P</stp>
        <stp>0</stp>
        <stp>BND</stp>
        <stp>KR310207GG29</stp>
        <stp>인포맥스 중분류</stp>
        <stp>46311</stp>
        <stp/>
        <tr r="N488" s="5"/>
      </tp>
      <tp t="s">
        <v>은행채</v>
        <stp/>
        <stp>P</stp>
        <stp>0</stp>
        <stp>BND</stp>
        <stp>KR310209GG27</stp>
        <stp>인포맥스 중분류</stp>
        <stp>46311</stp>
        <stp/>
        <tr r="N525" s="5"/>
      </tp>
      <tp t="s">
        <v>일반</v>
        <stp/>
        <stp>P</stp>
        <stp>0</stp>
        <stp>BND</stp>
        <stp>KR351602GC28</stp>
        <stp>인포맥스 중분류</stp>
        <stp>46311</stp>
        <stp/>
        <tr r="N1841" s="5"/>
      </tp>
      <tp t="s">
        <v>회사채(일반)</v>
        <stp/>
        <stp>P</stp>
        <stp>0</stp>
        <stp>BND</stp>
        <stp>KR6010951E98</stp>
        <stp>인포맥스 중분류</stp>
        <stp>46316</stp>
        <stp/>
        <tr r="N166" s="1"/>
      </tp>
      <tp t="s">
        <v>도시철도채권</v>
        <stp/>
        <stp>P</stp>
        <stp>0</stp>
        <stp>BND</stp>
        <stp>KR2001024D38</stp>
        <stp>인포맥스 중분류</stp>
        <stp>46311</stp>
        <stp/>
        <tr r="N197" s="5"/>
      </tp>
      <tp t="s">
        <v>은행채</v>
        <stp/>
        <stp>P</stp>
        <stp>0</stp>
        <stp>BND</stp>
        <stp>KR310203AG29</stp>
        <stp>인포맥스 중분류</stp>
        <stp>46311</stp>
        <stp/>
        <tr r="N392" s="5"/>
      </tp>
      <tp t="s">
        <v>일반</v>
        <stp/>
        <stp>P</stp>
        <stp>0</stp>
        <stp>BND</stp>
        <stp>KR356005GE28</stp>
        <stp>인포맥스 중분류</stp>
        <stp>46311</stp>
        <stp/>
        <tr r="N2893" s="5"/>
      </tp>
      <tp t="s">
        <v>회사채(일반)</v>
        <stp/>
        <stp>P</stp>
        <stp>0</stp>
        <stp>BND</stp>
        <stp>KR6373221F28</stp>
        <stp>인포맥스 중분류</stp>
        <stp>46316</stp>
        <stp/>
        <tr r="N29" s="1"/>
      </tp>
      <tp t="s">
        <v>일반</v>
        <stp/>
        <stp>P</stp>
        <stp>0</stp>
        <stp>BND</stp>
        <stp>KR356001GE22</stp>
        <stp>인포맥스 중분류</stp>
        <stp>46311</stp>
        <stp/>
        <tr r="N2789" s="5"/>
      </tp>
      <tp t="s">
        <v>일반</v>
        <stp/>
        <stp>P</stp>
        <stp>0</stp>
        <stp>BND</stp>
        <stp>KR356002GE21</stp>
        <stp>인포맥스 중분류</stp>
        <stp>46311</stp>
        <stp/>
        <tr r="N2835" s="5"/>
      </tp>
      <tp t="s">
        <v>일반</v>
        <stp/>
        <stp>P</stp>
        <stp>0</stp>
        <stp>BND</stp>
        <stp>KR356003GE20</stp>
        <stp>인포맥스 중분류</stp>
        <stp>46311</stp>
        <stp/>
        <tr r="N2868" s="5"/>
      </tp>
      <tp t="s">
        <v>일반</v>
        <stp/>
        <stp>P</stp>
        <stp>0</stp>
        <stp>BND</stp>
        <stp>KR356102GD21</stp>
        <stp>인포맥스 중분류</stp>
        <stp>46311</stp>
        <stp/>
        <tr r="N3024" s="5"/>
      </tp>
      <tp t="s">
        <v>일반</v>
        <stp/>
        <stp>P</stp>
        <stp>0</stp>
        <stp>BND</stp>
        <stp>KR356103GD20</stp>
        <stp>인포맥스 중분류</stp>
        <stp>46311</stp>
        <stp/>
        <tr r="N3076" s="5"/>
      </tp>
      <tp t="s">
        <v>회사채(일반)</v>
        <stp/>
        <stp>P</stp>
        <stp>0</stp>
        <stp>BND</stp>
        <stp>KR6032642G12</stp>
        <stp>인포맥스 중분류</stp>
        <stp>46311</stp>
        <stp/>
        <tr r="N5218" s="5"/>
      </tp>
      <tp t="s">
        <v>은행채</v>
        <stp/>
        <stp>P</stp>
        <stp>0</stp>
        <stp>BND</stp>
        <stp>KR6000015E77</stp>
        <stp>인포맥스 중분류</stp>
        <stp>46311</stp>
        <stp/>
        <tr r="N3643" s="5"/>
      </tp>
      <tp t="s">
        <v>지방공기업</v>
        <stp/>
        <stp>P</stp>
        <stp>0</stp>
        <stp>BND</stp>
        <stp>KR354301GF23</stp>
        <stp>인포맥스 중분류</stp>
        <stp>46311</stp>
        <stp/>
        <tr r="N2433" s="5"/>
      </tp>
      <tp t="s">
        <v>은행채</v>
        <stp/>
        <stp>P</stp>
        <stp>0</stp>
        <stp>BND</stp>
        <stp>KR310202GG24</stp>
        <stp>인포맥스 중분류</stp>
        <stp>46311</stp>
        <stp/>
        <tr r="N386" s="5"/>
      </tp>
      <tp t="s">
        <v>은행채</v>
        <stp/>
        <stp>P</stp>
        <stp>0</stp>
        <stp>BND</stp>
        <stp>KR310204GG22</stp>
        <stp>인포맥스 중분류</stp>
        <stp>46311</stp>
        <stp/>
        <tr r="N427" s="5"/>
      </tp>
      <tp t="s">
        <v>은행채</v>
        <stp/>
        <stp>P</stp>
        <stp>0</stp>
        <stp>BND</stp>
        <stp>KR310206GG20</stp>
        <stp>인포맥스 중분류</stp>
        <stp>46311</stp>
        <stp/>
        <tr r="N470" s="5"/>
      </tp>
      <tp t="s">
        <v>지방공기업</v>
        <stp/>
        <stp>P</stp>
        <stp>0</stp>
        <stp>BND</stp>
        <stp>KR350202GG20</stp>
        <stp>인포맥스 중분류</stp>
        <stp>46311</stp>
        <stp/>
        <tr r="N1279" s="5"/>
      </tp>
      <tp t="s">
        <v>일반</v>
        <stp/>
        <stp>P</stp>
        <stp>0</stp>
        <stp>BND</stp>
        <stp>KR351604GC26</stp>
        <stp>인포맥스 중분류</stp>
        <stp>46311</stp>
        <stp/>
        <tr r="N1912" s="5"/>
      </tp>
      <tp t="s">
        <v>회사채(일반)</v>
        <stp/>
        <stp>P</stp>
        <stp>0</stp>
        <stp>BND</stp>
        <stp>KR6017673B10</stp>
        <stp>인포맥스 중분류</stp>
        <stp>46311</stp>
        <stp/>
        <tr r="N4347" s="5"/>
      </tp>
      <tp t="s">
        <v>회사채(일반)</v>
        <stp/>
        <stp>P</stp>
        <stp>0</stp>
        <stp>BND</stp>
        <stp>KR6032641G13</stp>
        <stp>인포맥스 중분류</stp>
        <stp>46311</stp>
        <stp/>
        <tr r="N5211" s="5"/>
      </tp>
      <tp t="s">
        <v>카드</v>
        <stp/>
        <stp>P</stp>
        <stp>0</stp>
        <stp>BND</stp>
        <stp>KR6140173E61</stp>
        <stp>인포맥스 중분류</stp>
        <stp>46311</stp>
        <stp/>
        <tr r="N6693" s="5"/>
      </tp>
      <tp t="s">
        <v>은행채</v>
        <stp/>
        <stp>P</stp>
        <stp>0</stp>
        <stp>BND</stp>
        <stp>KR6000016E76</stp>
        <stp>인포맥스 중분류</stp>
        <stp>46311</stp>
        <stp/>
        <tr r="N3650" s="5"/>
      </tp>
      <tp t="s">
        <v>일반</v>
        <stp/>
        <stp>P</stp>
        <stp>0</stp>
        <stp>BND</stp>
        <stp>KR356006GE27</stp>
        <stp>인포맥스 중분류</stp>
        <stp>46311</stp>
        <stp/>
        <tr r="N2899" s="5"/>
      </tp>
      <tp t="s">
        <v>회사채(일반)</v>
        <stp/>
        <stp>P</stp>
        <stp>0</stp>
        <stp>BND</stp>
        <stp>KR6420601E10</stp>
        <stp>인포맥스 중분류</stp>
        <stp>46311</stp>
        <stp/>
        <tr r="N7213" s="5"/>
      </tp>
      <tp t="s">
        <v>기타금융채</v>
        <stp/>
        <stp>P</stp>
        <stp>0</stp>
        <stp>BND</stp>
        <stp>KR6033666F12</stp>
        <stp>인포맥스 중분류</stp>
        <stp>46311</stp>
        <stp/>
        <tr r="N5466" s="5"/>
      </tp>
      <tp t="s">
        <v>지방공기업</v>
        <stp/>
        <stp>P</stp>
        <stp>0</stp>
        <stp>BND</stp>
        <stp>KR354302GF22</stp>
        <stp>인포맥스 중분류</stp>
        <stp>46311</stp>
        <stp/>
        <tr r="N2453" s="5"/>
      </tp>
      <tp t="s">
        <v>일반</v>
        <stp/>
        <stp>P</stp>
        <stp>0</stp>
        <stp>BND</stp>
        <stp>KR354602GC22</stp>
        <stp>인포맥스 중분류</stp>
        <stp>46311</stp>
        <stp/>
        <tr r="N2678" s="5"/>
      </tp>
      <tp t="s">
        <v>은행채</v>
        <stp/>
        <stp>P</stp>
        <stp>0</stp>
        <stp>BND</stp>
        <stp>KR310201GG25</stp>
        <stp>인포맥스 중분류</stp>
        <stp>46311</stp>
        <stp/>
        <tr r="N362" s="5"/>
      </tp>
      <tp t="s">
        <v>은행채</v>
        <stp/>
        <stp>P</stp>
        <stp>0</stp>
        <stp>BND</stp>
        <stp>KR310205GG21</stp>
        <stp>인포맥스 중분류</stp>
        <stp>46311</stp>
        <stp/>
        <tr r="N444" s="5"/>
      </tp>
      <tp t="s">
        <v>은행채</v>
        <stp/>
        <stp>P</stp>
        <stp>0</stp>
        <stp>BND</stp>
        <stp>KR310213GG47</stp>
        <stp>인포맥스 중분류</stp>
        <stp>46316</stp>
        <stp/>
        <tr r="CF70" s="1"/>
      </tp>
      <tp t="s">
        <v>지방공기업</v>
        <stp/>
        <stp>P</stp>
        <stp>0</stp>
        <stp>BND</stp>
        <stp>KR350201GG21</stp>
        <stp>인포맥스 중분류</stp>
        <stp>46311</stp>
        <stp/>
        <tr r="N1272" s="5"/>
      </tp>
      <tp t="s">
        <v>회사채(일반)</v>
        <stp/>
        <stp>P</stp>
        <stp>0</stp>
        <stp>BND</stp>
        <stp>KR6032643G11</stp>
        <stp>인포맥스 중분류</stp>
        <stp>46311</stp>
        <stp/>
        <tr r="N5228" s="5"/>
      </tp>
      <tp t="s">
        <v>공모지방채</v>
        <stp/>
        <stp>P</stp>
        <stp>0</stp>
        <stp>BND</stp>
        <stp>KR2006011C33</stp>
        <stp>인포맥스 중분류</stp>
        <stp>46311</stp>
        <stp/>
        <tr r="N247" s="5"/>
      </tp>
      <tp t="s">
        <v>기타금융채</v>
        <stp/>
        <stp>P</stp>
        <stp>0</stp>
        <stp>BND</stp>
        <stp>KR6033664F14</stp>
        <stp>인포맥스 중분류</stp>
        <stp>46311</stp>
        <stp/>
        <tr r="N5449" s="5"/>
      </tp>
      <tp t="s">
        <v>은행채</v>
        <stp/>
        <stp>P</stp>
        <stp>0</stp>
        <stp>BND</stp>
        <stp>KR310202AG20</stp>
        <stp>인포맥스 중분류</stp>
        <stp>46311</stp>
        <stp/>
        <tr r="N370" s="5"/>
      </tp>
      <tp t="s">
        <v>일반</v>
        <stp/>
        <stp>P</stp>
        <stp>0</stp>
        <stp>BND</stp>
        <stp>KR352301GF27</stp>
        <stp>인포맥스 중분류</stp>
        <stp>46311</stp>
        <stp/>
        <tr r="N2031" s="5"/>
      </tp>
      <tp t="s">
        <v>은행채</v>
        <stp/>
        <stp>P</stp>
        <stp>0</stp>
        <stp>BND</stp>
        <stp>KR310210GG32</stp>
        <stp>인포맥스 중분류</stp>
        <stp>46311</stp>
        <stp/>
        <tr r="N539" s="5"/>
      </tp>
      <tp t="s">
        <v>회사채(일반)</v>
        <stp/>
        <stp>P</stp>
        <stp>0</stp>
        <stp>BND</stp>
        <stp>KR6004053A76</stp>
        <stp>인포맥스 중분류</stp>
        <stp>46311</stp>
        <stp/>
        <tr r="N3889" s="5"/>
      </tp>
      <tp t="s">
        <v>기타금융채</v>
        <stp/>
        <stp>P</stp>
        <stp>0</stp>
        <stp>BND</stp>
        <stp>KR6033662F16</stp>
        <stp>인포맥스 중분류</stp>
        <stp>46311</stp>
        <stp/>
        <tr r="N5428" s="5"/>
      </tp>
      <tp t="s">
        <v>회사채(일반)</v>
        <stp/>
        <stp>P</stp>
        <stp>0</stp>
        <stp>BND</stp>
        <stp>KR6316142C67</stp>
        <stp>인포맥스 중분류</stp>
        <stp>46311</stp>
        <stp/>
        <tr r="N7167" s="5"/>
      </tp>
      <tp t="s">
        <v>은행채</v>
        <stp/>
        <stp>P</stp>
        <stp>0</stp>
        <stp>BND</stp>
        <stp>KR310201AG21</stp>
        <stp>인포맥스 중분류</stp>
        <stp>46311</stp>
        <stp/>
        <tr r="N347" s="5"/>
      </tp>
      <tp t="s">
        <v>일반</v>
        <stp/>
        <stp>P</stp>
        <stp>0</stp>
        <stp>BND</stp>
        <stp>KR354604GC20</stp>
        <stp>인포맥스 중분류</stp>
        <stp>46311</stp>
        <stp/>
        <tr r="N2715" s="5"/>
      </tp>
      <tp t="s">
        <v>은행채</v>
        <stp/>
        <stp>P</stp>
        <stp>0</stp>
        <stp>BND</stp>
        <stp>KR310203GG23</stp>
        <stp>인포맥스 중분류</stp>
        <stp>46311</stp>
        <stp/>
        <tr r="N405" s="5"/>
      </tp>
      <tp t="s">
        <v>은행채</v>
        <stp/>
        <stp>P</stp>
        <stp>0</stp>
        <stp>BND</stp>
        <stp>KR310208GG28</stp>
        <stp>인포맥스 중분류</stp>
        <stp>46311</stp>
        <stp/>
        <tr r="N508" s="5"/>
      </tp>
      <tp t="s">
        <v>은행채</v>
        <stp/>
        <stp>P</stp>
        <stp>0</stp>
        <stp>BND</stp>
        <stp>KR310211GG31</stp>
        <stp>인포맥스 중분류</stp>
        <stp>46311</stp>
        <stp/>
        <tr r="N557" s="5"/>
      </tp>
      <tp t="s">
        <v>일반</v>
        <stp/>
        <stp>P</stp>
        <stp>0</stp>
        <stp>BND</stp>
        <stp>KR356002GE39</stp>
        <stp>인포맥스 중분류</stp>
        <stp>46311</stp>
        <stp/>
        <tr r="N2836" s="5"/>
      </tp>
      <tp t="s">
        <v>일반</v>
        <stp/>
        <stp>P</stp>
        <stp>0</stp>
        <stp>BND</stp>
        <stp>KR356003GE38</stp>
        <stp>인포맥스 중분류</stp>
        <stp>46311</stp>
        <stp/>
        <tr r="N2869" s="5"/>
      </tp>
      <tp t="s">
        <v>일반</v>
        <stp/>
        <stp>P</stp>
        <stp>0</stp>
        <stp>BND</stp>
        <stp>KR356102GD39</stp>
        <stp>인포맥스 중분류</stp>
        <stp>46311</stp>
        <stp/>
        <tr r="N3025" s="5"/>
      </tp>
      <tp t="s">
        <v>일반</v>
        <stp/>
        <stp>P</stp>
        <stp>0</stp>
        <stp>BND</stp>
        <stp>KR356103GD38</stp>
        <stp>인포맥스 중분류</stp>
        <stp>46311</stp>
        <stp/>
        <tr r="N3077" s="5"/>
      </tp>
      <tp t="s">
        <v>회사채(일반)</v>
        <stp/>
        <stp>P</stp>
        <stp>0</stp>
        <stp>BND</stp>
        <stp>KR6030492E27</stp>
        <stp>인포맥스 중분류</stp>
        <stp>46311</stp>
        <stp/>
        <tr r="N5088" s="5"/>
      </tp>
      <tp t="s">
        <v>은행채</v>
        <stp/>
        <stp>P</stp>
        <stp>0</stp>
        <stp>BND</stp>
        <stp>KR310208GG36</stp>
        <stp>인포맥스 중분류</stp>
        <stp>46311</stp>
        <stp/>
        <tr r="N509" s="5"/>
      </tp>
      <tp t="s">
        <v>회사채(일반)</v>
        <stp/>
        <stp>P</stp>
        <stp>0</stp>
        <stp>BND</stp>
        <stp>KR6003492F56</stp>
        <stp>인포맥스 중분류</stp>
        <stp>46316</stp>
        <stp/>
        <tr r="DH9" s="1"/>
      </tp>
      <tp t="s">
        <v>카드</v>
        <stp/>
        <stp>P</stp>
        <stp>0</stp>
        <stp>BND</stp>
        <stp>KR6140173E79</stp>
        <stp>인포맥스 중분류</stp>
        <stp>46311</stp>
        <stp/>
        <tr r="N6694" s="5"/>
      </tp>
      <tp t="s">
        <v>은행채</v>
        <stp/>
        <stp>P</stp>
        <stp>0</stp>
        <stp>BND</stp>
        <stp>KR310205GG39</stp>
        <stp>인포맥스 중분류</stp>
        <stp>46311</stp>
        <stp/>
        <tr r="N445" s="5"/>
      </tp>
      <tp t="s">
        <v>지방공기업</v>
        <stp/>
        <stp>P</stp>
        <stp>0</stp>
        <stp>BND</stp>
        <stp>KR350201GG39</stp>
        <stp>인포맥스 중분류</stp>
        <stp>46311</stp>
        <stp/>
        <tr r="N1273" s="5"/>
      </tp>
      <tp t="s">
        <v>일반</v>
        <stp/>
        <stp>P</stp>
        <stp>0</stp>
        <stp>BND</stp>
        <stp>KR350701GB39</stp>
        <stp>인포맥스 중분류</stp>
        <stp>46311</stp>
        <stp/>
        <tr r="N1320" s="5"/>
      </tp>
      <tp t="s">
        <v>은행채</v>
        <stp/>
        <stp>P</stp>
        <stp>0</stp>
        <stp>BND</stp>
        <stp>KR381003GE36</stp>
        <stp>인포맥스 중분류</stp>
        <stp>46311</stp>
        <stp/>
        <tr r="N3514" s="5"/>
      </tp>
      <tp t="s">
        <v>은행채</v>
        <stp/>
        <stp>P</stp>
        <stp>0</stp>
        <stp>BND</stp>
        <stp>KR381006GE33</stp>
        <stp>인포맥스 중분류</stp>
        <stp>46311</stp>
        <stp/>
        <tr r="N3548" s="5"/>
      </tp>
      <tp t="s">
        <v>은행채</v>
        <stp/>
        <stp>P</stp>
        <stp>0</stp>
        <stp>BND</stp>
        <stp>KR6004942A89</stp>
        <stp>인포맥스 중분류</stp>
        <stp>46316</stp>
        <stp/>
        <tr r="EX68" s="1"/>
      </tp>
      <tp t="s">
        <v>카드</v>
        <stp/>
        <stp>P</stp>
        <stp>0</stp>
        <stp>BND</stp>
        <stp>KR603062AE78</stp>
        <stp>인포맥스 중분류</stp>
        <stp>46316</stp>
        <stp/>
        <tr r="CF48" s="1"/>
      </tp>
      <tp t="s">
        <v>기타금융채</v>
        <stp/>
        <stp>P</stp>
        <stp>0</stp>
        <stp>BND</stp>
        <stp>KR6023782F12</stp>
        <stp>인포맥스 중분류</stp>
        <stp>46311</stp>
        <stp/>
        <tr r="N4733" s="5"/>
      </tp>
      <tp t="s">
        <v>은행채</v>
        <stp/>
        <stp>P</stp>
        <stp>0</stp>
        <stp>BND</stp>
        <stp>KR310201AG39</stp>
        <stp>인포맥스 중분류</stp>
        <stp>46311</stp>
        <stp/>
        <tr r="N348" s="5"/>
      </tp>
      <tp t="s">
        <v>일반</v>
        <stp/>
        <stp>P</stp>
        <stp>0</stp>
        <stp>BND</stp>
        <stp>KR354604GC38</stp>
        <stp>인포맥스 중분류</stp>
        <stp>46311</stp>
        <stp/>
        <tr r="N2716" s="5"/>
      </tp>
      <tp t="s">
        <v>은행채</v>
        <stp/>
        <stp>P</stp>
        <stp>0</stp>
        <stp>BND</stp>
        <stp>KR381004GE35</stp>
        <stp>인포맥스 중분류</stp>
        <stp>46311</stp>
        <stp/>
        <tr r="N3527" s="5"/>
      </tp>
      <tp t="s">
        <v>은행채</v>
        <stp/>
        <stp>P</stp>
        <stp>0</stp>
        <stp>BND</stp>
        <stp>KR381005GE34</stp>
        <stp>인포맥스 중분류</stp>
        <stp>46311</stp>
        <stp/>
        <tr r="N3537" s="5"/>
      </tp>
      <tp t="s">
        <v>회사채(일반)</v>
        <stp/>
        <stp>P</stp>
        <stp>0</stp>
        <stp>BND</stp>
        <stp>KR6421093D14</stp>
        <stp>인포맥스 중분류</stp>
        <stp>46316</stp>
        <stp/>
        <tr r="N56" s="1"/>
      </tp>
      <tp t="s">
        <v>일반</v>
        <stp/>
        <stp>P</stp>
        <stp>0</stp>
        <stp>BND</stp>
        <stp>KR356004GE37</stp>
        <stp>인포맥스 중분류</stp>
        <stp>46311</stp>
        <stp/>
        <tr r="N2886" s="5"/>
      </tp>
      <tp t="s">
        <v>일반</v>
        <stp/>
        <stp>P</stp>
        <stp>0</stp>
        <stp>BND</stp>
        <stp>KR356104GD37</stp>
        <stp>인포맥스 중분류</stp>
        <stp>46311</stp>
        <stp/>
        <tr r="N3125" s="5"/>
      </tp>
      <tp t="s">
        <v>회사채(일반)</v>
        <stp/>
        <stp>P</stp>
        <stp>0</stp>
        <stp>BND</stp>
        <stp>KR6003541F32</stp>
        <stp>인포맥스 중분류</stp>
        <stp>46311</stp>
        <stp/>
        <tr r="N3840" s="5"/>
      </tp>
      <tp t="s">
        <v>카드</v>
        <stp/>
        <stp>P</stp>
        <stp>0</stp>
        <stp>BND</stp>
        <stp>KR6032712G17</stp>
        <stp>인포맥스 중분류</stp>
        <stp>46311</stp>
        <stp/>
        <tr r="N5268" s="5"/>
      </tp>
      <tp t="s">
        <v>지방공기업</v>
        <stp/>
        <stp>P</stp>
        <stp>0</stp>
        <stp>BND</stp>
        <stp>KR354302GF30</stp>
        <stp>인포맥스 중분류</stp>
        <stp>46311</stp>
        <stp/>
        <tr r="N2454" s="5"/>
      </tp>
      <tp t="s">
        <v>일반</v>
        <stp/>
        <stp>P</stp>
        <stp>0</stp>
        <stp>BND</stp>
        <stp>KR354602GC30</stp>
        <stp>인포맥스 중분류</stp>
        <stp>46311</stp>
        <stp/>
        <tr r="N2679" s="5"/>
      </tp>
      <tp t="s">
        <v>일반</v>
        <stp/>
        <stp>P</stp>
        <stp>0</stp>
        <stp>BND</stp>
        <stp>KR350704GB36</stp>
        <stp>인포맥스 중분류</stp>
        <stp>46311</stp>
        <stp/>
        <tr r="N1492" s="5"/>
      </tp>
      <tp t="s">
        <v>회사채(일반)</v>
        <stp/>
        <stp>P</stp>
        <stp>0</stp>
        <stp>BND</stp>
        <stp>KR6003451F22</stp>
        <stp>인포맥스 중분류</stp>
        <stp>46311</stp>
        <stp/>
        <tr r="N3818" s="5"/>
      </tp>
      <tp t="s">
        <v>카드</v>
        <stp/>
        <stp>P</stp>
        <stp>0</stp>
        <stp>BND</stp>
        <stp>KR6140171E71</stp>
        <stp>인포맥스 중분류</stp>
        <stp>46311</stp>
        <stp/>
        <tr r="N6663" s="5"/>
      </tp>
      <tp t="s">
        <v>일반</v>
        <stp/>
        <stp>P</stp>
        <stp>0</stp>
        <stp>BND</stp>
        <stp>KR356001GE30</stp>
        <stp>인포맥스 중분류</stp>
        <stp>46311</stp>
        <stp/>
        <tr r="N2790" s="5"/>
      </tp>
      <tp t="s">
        <v>일반</v>
        <stp/>
        <stp>P</stp>
        <stp>0</stp>
        <stp>BND</stp>
        <stp>KR356101GD30</stp>
        <stp>인포맥스 중분류</stp>
        <stp>46311</stp>
        <stp/>
        <tr r="N2943" s="5"/>
      </tp>
      <tp t="s">
        <v>회사채(일반)</v>
        <stp/>
        <stp>P</stp>
        <stp>0</stp>
        <stp>BND</stp>
        <stp>KR6003452F21</stp>
        <stp>인포맥스 중분류</stp>
        <stp>46311</stp>
        <stp/>
        <tr r="N3824" s="5"/>
      </tp>
      <tp t="s">
        <v>일반</v>
        <stp/>
        <stp>P</stp>
        <stp>0</stp>
        <stp>BND</stp>
        <stp>KR354601GC31</stp>
        <stp>인포맥스 중분류</stp>
        <stp>46311</stp>
        <stp/>
        <tr r="N2631" s="5"/>
      </tp>
      <tp t="s">
        <v>일반</v>
        <stp/>
        <stp>P</stp>
        <stp>0</stp>
        <stp>BND</stp>
        <stp>KR352303GF33</stp>
        <stp>인포맥스 중분류</stp>
        <stp>46311</stp>
        <stp/>
        <tr r="N2060" s="5"/>
      </tp>
      <tp t="s">
        <v>은행채</v>
        <stp/>
        <stp>P</stp>
        <stp>0</stp>
        <stp>BND</stp>
        <stp>KR310220GG14</stp>
        <stp>인포맥스 중분류</stp>
        <stp>46311</stp>
        <stp/>
        <tr r="N652" s="5"/>
      </tp>
      <tp t="s">
        <v>일반</v>
        <stp/>
        <stp>P</stp>
        <stp>0</stp>
        <stp>BND</stp>
        <stp>KR350705GB35</stp>
        <stp>인포맥스 중분류</stp>
        <stp>46311</stp>
        <stp/>
        <tr r="N1520" s="5"/>
      </tp>
      <tp t="s">
        <v>회사채(일반)</v>
        <stp/>
        <stp>P</stp>
        <stp>0</stp>
        <stp>BND</stp>
        <stp>KR6003453F20</stp>
        <stp>인포맥스 중분류</stp>
        <stp>46311</stp>
        <stp/>
        <tr r="N3831" s="5"/>
      </tp>
      <tp t="s">
        <v>회사채(일반)</v>
        <stp/>
        <stp>P</stp>
        <stp>0</stp>
        <stp>BND</stp>
        <stp>KR6003542F31</stp>
        <stp>인포맥스 중분류</stp>
        <stp>46311</stp>
        <stp/>
        <tr r="N3844" s="5"/>
      </tp>
      <tp t="s">
        <v>회사채(일반)</v>
        <stp/>
        <stp>P</stp>
        <stp>0</stp>
        <stp>BND</stp>
        <stp>KR6063624F77</stp>
        <stp>인포맥스 중분류</stp>
        <stp>46316</stp>
        <stp/>
        <tr r="EX51" s="1"/>
      </tp>
      <tp t="s">
        <v>기타금융채</v>
        <stp/>
        <stp>P</stp>
        <stp>0</stp>
        <stp>BND</stp>
        <stp>KR6033661F74</stp>
        <stp>인포맥스 중분류</stp>
        <stp>46316</stp>
        <stp/>
        <tr r="DV135" s="1"/>
      </tp>
      <tp t="s">
        <v>도시철도채권</v>
        <stp/>
        <stp>P</stp>
        <stp>0</stp>
        <stp>BND</stp>
        <stp>KR2001024D20</stp>
        <stp>인포맥스 중분류</stp>
        <stp>46311</stp>
        <stp/>
        <tr r="N196" s="5"/>
      </tp>
      <tp t="s">
        <v>회사채(일반)</v>
        <stp/>
        <stp>P</stp>
        <stp>0</stp>
        <stp>BND</stp>
        <stp>KR6280361E26</stp>
        <stp>인포맥스 중분류</stp>
        <stp>46316</stp>
        <stp/>
        <tr r="CT51" s="1"/>
      </tp>
      <tp t="s">
        <v>카드</v>
        <stp/>
        <stp>P</stp>
        <stp>0</stp>
        <stp>BND</stp>
        <stp>KR6140178E74</stp>
        <stp>인포맥스 중분류</stp>
        <stp>46311</stp>
        <stp/>
        <tr r="N6753" s="5"/>
      </tp>
      <tp t="s">
        <v>일반</v>
        <stp/>
        <stp>P</stp>
        <stp>0</stp>
        <stp>BND</stp>
        <stp>KR352302GF34</stp>
        <stp>인포맥스 중분류</stp>
        <stp>46311</stp>
        <stp/>
        <tr r="N2052" s="5"/>
      </tp>
      <tp t="s">
        <v>일반</v>
        <stp/>
        <stp>P</stp>
        <stp>0</stp>
        <stp>BND</stp>
        <stp>KR352702GB34</stp>
        <stp>인포맥스 중분류</stp>
        <stp>46311</stp>
        <stp/>
        <tr r="N2260" s="5"/>
      </tp>
      <tp t="s">
        <v>은행채</v>
        <stp/>
        <stp>P</stp>
        <stp>0</stp>
        <stp>BND</stp>
        <stp>KR310203GG31</stp>
        <stp>인포맥스 중분류</stp>
        <stp>46311</stp>
        <stp/>
        <tr r="N406" s="5"/>
      </tp>
      <tp t="s">
        <v>지방공기업</v>
        <stp/>
        <stp>P</stp>
        <stp>0</stp>
        <stp>BND</stp>
        <stp>KR350201GG47</stp>
        <stp>인포맥스 중분류</stp>
        <stp>46316</stp>
        <stp/>
        <tr r="DV103" s="1"/>
      </tp>
      <tp t="s">
        <v>일반</v>
        <stp/>
        <stp>P</stp>
        <stp>0</stp>
        <stp>BND</stp>
        <stp>KR351603GC35</stp>
        <stp>인포맥스 중분류</stp>
        <stp>46311</stp>
        <stp/>
        <tr r="N1882" s="5"/>
      </tp>
      <tp t="s">
        <v>일반</v>
        <stp/>
        <stp>P</stp>
        <stp>0</stp>
        <stp>BND</stp>
        <stp>KR351605GC33</stp>
        <stp>인포맥스 중분류</stp>
        <stp>46311</stp>
        <stp/>
        <tr r="N1935" s="5"/>
      </tp>
      <tp t="s">
        <v>일반</v>
        <stp/>
        <stp>P</stp>
        <stp>0</stp>
        <stp>BND</stp>
        <stp>KR351607GC31</stp>
        <stp>인포맥스 중분류</stp>
        <stp>46311</stp>
        <stp/>
        <tr r="N1966" s="5"/>
      </tp>
      <tp t="s">
        <v>카드</v>
        <stp/>
        <stp>P</stp>
        <stp>0</stp>
        <stp>BND</stp>
        <stp>KR6140177E75</stp>
        <stp>인포맥스 중분류</stp>
        <stp>46311</stp>
        <stp/>
        <tr r="N6742" s="5"/>
      </tp>
      <tp t="s">
        <v>일반</v>
        <stp/>
        <stp>P</stp>
        <stp>0</stp>
        <stp>BND</stp>
        <stp>KR356103GD46</stp>
        <stp>인포맥스 중분류</stp>
        <stp>46316</stp>
        <stp/>
        <tr r="AB19" s="1"/>
      </tp>
      <tp t="s">
        <v>회사채(일반)</v>
        <stp/>
        <stp>P</stp>
        <stp>0</stp>
        <stp>BND</stp>
        <stp>KR6003343F24</stp>
        <stp>인포맥스 중분류</stp>
        <stp>46316</stp>
        <stp/>
        <tr r="DH49" s="1"/>
      </tp>
      <tp t="s">
        <v>일반</v>
        <stp/>
        <stp>P</stp>
        <stp>0</stp>
        <stp>BND</stp>
        <stp>KR352301GF35</stp>
        <stp>인포맥스 중분류</stp>
        <stp>46311</stp>
        <stp/>
        <tr r="N2032" s="5"/>
      </tp>
      <tp t="s">
        <v>은행채</v>
        <stp/>
        <stp>P</stp>
        <stp>0</stp>
        <stp>BND</stp>
        <stp>KR310202GG32</stp>
        <stp>인포맥스 중분류</stp>
        <stp>46311</stp>
        <stp/>
        <tr r="N387" s="5"/>
      </tp>
      <tp t="s">
        <v>은행채</v>
        <stp/>
        <stp>P</stp>
        <stp>0</stp>
        <stp>BND</stp>
        <stp>KR310207GG37</stp>
        <stp>인포맥스 중분류</stp>
        <stp>46311</stp>
        <stp/>
        <tr r="N489" s="5"/>
      </tp>
      <tp t="s">
        <v>일반</v>
        <stp/>
        <stp>P</stp>
        <stp>0</stp>
        <stp>BND</stp>
        <stp>KR350703GB37</stp>
        <stp>인포맥스 중분류</stp>
        <stp>46311</stp>
        <stp/>
        <tr r="N1453" s="5"/>
      </tp>
      <tp t="s">
        <v>일반</v>
        <stp/>
        <stp>P</stp>
        <stp>0</stp>
        <stp>BND</stp>
        <stp>KR351602GC36</stp>
        <stp>인포맥스 중분류</stp>
        <stp>46311</stp>
        <stp/>
        <tr r="N1842" s="5"/>
      </tp>
      <tp t="s">
        <v>회사채(일반)</v>
        <stp/>
        <stp>P</stp>
        <stp>0</stp>
        <stp>BND</stp>
        <stp>KR6000723E13</stp>
        <stp>인포맥스 중분류</stp>
        <stp>46311</stp>
        <stp/>
        <tr r="N3781" s="5"/>
      </tp>
      <tp t="s">
        <v>회사채(일반)</v>
        <stp/>
        <stp>P</stp>
        <stp>0</stp>
        <stp>BND</stp>
        <stp>KR6003452F54</stp>
        <stp>인포맥스 중분류</stp>
        <stp>46316</stp>
        <stp/>
        <tr r="DH31" s="1"/>
      </tp>
      <tp t="s">
        <v>기타금융채</v>
        <stp/>
        <stp>P</stp>
        <stp>0</stp>
        <stp>BND</stp>
        <stp>KR6023785F19</stp>
        <stp>인포맥스 중분류</stp>
        <stp>46311</stp>
        <stp/>
        <tr r="N4776" s="5"/>
      </tp>
      <tp t="s">
        <v>기타금융채</v>
        <stp/>
        <stp>P</stp>
        <stp>0</stp>
        <stp>BND</stp>
        <stp>KR6033667F78</stp>
        <stp>인포맥스 중분류</stp>
        <stp>46311</stp>
        <stp/>
        <tr r="N5472" s="5"/>
      </tp>
      <tp t="s">
        <v>일반</v>
        <stp/>
        <stp>P</stp>
        <stp>0</stp>
        <stp>BND</stp>
        <stp>KR354602GC48</stp>
        <stp>인포맥스 중분류</stp>
        <stp>46311</stp>
        <stp/>
        <tr r="N2680" s="5"/>
      </tp>
      <tp t="s">
        <v>은행채</v>
        <stp/>
        <stp>P</stp>
        <stp>0</stp>
        <stp>BND</stp>
        <stp>KR381002GE45</stp>
        <stp>인포맥스 중분류</stp>
        <stp>46311</stp>
        <stp/>
        <tr r="N3502" s="5"/>
      </tp>
      <tp t="s">
        <v>은행채</v>
        <stp/>
        <stp>P</stp>
        <stp>0</stp>
        <stp>BND</stp>
        <stp>KR381005GE42</stp>
        <stp>인포맥스 중분류</stp>
        <stp>46311</stp>
        <stp/>
        <tr r="N3538" s="5"/>
      </tp>
      <tp t="s">
        <v>회사채(일반)</v>
        <stp/>
        <stp>P</stp>
        <stp>0</stp>
        <stp>BND</stp>
        <stp>KR6002382G27</stp>
        <stp>인포맥스 중분류</stp>
        <stp>46311</stp>
        <stp/>
        <tr r="N3812" s="5"/>
      </tp>
      <tp t="s">
        <v>기타금융채</v>
        <stp/>
        <stp>P</stp>
        <stp>0</stp>
        <stp>BND</stp>
        <stp>KR6023786F67</stp>
        <stp>인포맥스 중분류</stp>
        <stp>46311</stp>
        <stp/>
        <tr r="N4789" s="5"/>
      </tp>
      <tp t="s">
        <v>기타금융채</v>
        <stp/>
        <stp>P</stp>
        <stp>0</stp>
        <stp>BND</stp>
        <stp>KR6021968D89</stp>
        <stp>인포맥스 중분류</stp>
        <stp>46311</stp>
        <stp/>
        <tr r="N4661" s="5"/>
      </tp>
      <tp t="s">
        <v>일반</v>
        <stp/>
        <stp>P</stp>
        <stp>0</stp>
        <stp>BND</stp>
        <stp>KR356101GD48</stp>
        <stp>인포맥스 중분류</stp>
        <stp>46311</stp>
        <stp/>
        <tr r="N2944" s="5"/>
      </tp>
      <tp t="s">
        <v>일반</v>
        <stp/>
        <stp>P</stp>
        <stp>0</stp>
        <stp>BND</stp>
        <stp>KR356401GA48</stp>
        <stp>인포맥스 중분류</stp>
        <stp>46311</stp>
        <stp/>
        <tr r="N3244" s="5"/>
      </tp>
      <tp t="s">
        <v>일반</v>
        <stp/>
        <stp>P</stp>
        <stp>0</stp>
        <stp>BND</stp>
        <stp>KR354601GC49</stp>
        <stp>인포맥스 중분류</stp>
        <stp>46311</stp>
        <stp/>
        <tr r="N2632" s="5"/>
      </tp>
      <tp t="s">
        <v>은행채</v>
        <stp/>
        <stp>P</stp>
        <stp>0</stp>
        <stp>BND</stp>
        <stp>KR310204GG48</stp>
        <stp>인포맥스 중분류</stp>
        <stp>46311</stp>
        <stp/>
        <tr r="N428" s="5"/>
      </tp>
      <tp t="s">
        <v>은행채</v>
        <stp/>
        <stp>P</stp>
        <stp>0</stp>
        <stp>BND</stp>
        <stp>KR310208GG44</stp>
        <stp>인포맥스 중분류</stp>
        <stp>46311</stp>
        <stp/>
        <tr r="N510" s="5"/>
      </tp>
      <tp t="s">
        <v>카드</v>
        <stp/>
        <stp>P</stp>
        <stp>0</stp>
        <stp>BND</stp>
        <stp>KR603062AE78</stp>
        <stp>인포맥스 중분류</stp>
        <stp>46311</stp>
        <stp/>
        <tr r="N5169" s="5"/>
      </tp>
      <tp t="s">
        <v>회사채(일반)</v>
        <stp/>
        <stp>P</stp>
        <stp>0</stp>
        <stp>BND</stp>
        <stp>KR6023532F49</stp>
        <stp>인포맥스 중분류</stp>
        <stp>46311</stp>
        <stp/>
        <tr r="N4713" s="5"/>
      </tp>
      <tp t="s">
        <v>카드</v>
        <stp/>
        <stp>P</stp>
        <stp>0</stp>
        <stp>BND</stp>
        <stp>KR6030623E78</stp>
        <stp>인포맥스 중분류</stp>
        <stp>46311</stp>
        <stp/>
        <tr r="N5115" s="5"/>
      </tp>
      <tp t="s">
        <v>기타금융채</v>
        <stp/>
        <stp>P</stp>
        <stp>0</stp>
        <stp>BND</stp>
        <stp>KR6023781F62</stp>
        <stp>인포맥스 중분류</stp>
        <stp>46311</stp>
        <stp/>
        <tr r="N4723" s="5"/>
      </tp>
      <tp t="s">
        <v>은행채</v>
        <stp/>
        <stp>P</stp>
        <stp>0</stp>
        <stp>BND</stp>
        <stp>KR310203GG49</stp>
        <stp>인포맥스 중분류</stp>
        <stp>46311</stp>
        <stp/>
        <tr r="N407" s="5"/>
      </tp>
      <tp t="s">
        <v>은행채</v>
        <stp/>
        <stp>P</stp>
        <stp>0</stp>
        <stp>BND</stp>
        <stp>KR310209GG43</stp>
        <stp>인포맥스 중분류</stp>
        <stp>46311</stp>
        <stp/>
        <tr r="N526" s="5"/>
      </tp>
      <tp t="s">
        <v>회사채(일반)</v>
        <stp/>
        <stp>P</stp>
        <stp>0</stp>
        <stp>BND</stp>
        <stp>KR6063622F79</stp>
        <stp>인포맥스 중분류</stp>
        <stp>46311</stp>
        <stp/>
        <tr r="N5897" s="5"/>
      </tp>
      <tp t="s">
        <v>회사채(일반)</v>
        <stp/>
        <stp>P</stp>
        <stp>0</stp>
        <stp>BND</stp>
        <stp>KR6421093D14</stp>
        <stp>인포맥스 중분류</stp>
        <stp>46311</stp>
        <stp/>
        <tr r="N7218" s="5"/>
      </tp>
      <tp t="s">
        <v>기타금융채</v>
        <stp/>
        <stp>P</stp>
        <stp>0</stp>
        <stp>BND</stp>
        <stp>KR6023782F61</stp>
        <stp>인포맥스 중분류</stp>
        <stp>46311</stp>
        <stp/>
        <tr r="N4736" s="5"/>
      </tp>
      <tp t="s">
        <v>은행채</v>
        <stp/>
        <stp>P</stp>
        <stp>0</stp>
        <stp>BND</stp>
        <stp>KR310210GG57</stp>
        <stp>인포맥스 중분류</stp>
        <stp>46311</stp>
        <stp/>
        <tr r="N541" s="5"/>
      </tp>
      <tp t="s">
        <v>은행채</v>
        <stp/>
        <stp>P</stp>
        <stp>0</stp>
        <stp>BND</stp>
        <stp>KR310212GG55</stp>
        <stp>인포맥스 중분류</stp>
        <stp>46311</stp>
        <stp/>
        <tr r="N572" s="5"/>
      </tp>
      <tp t="s">
        <v>카드</v>
        <stp/>
        <stp>P</stp>
        <stp>0</stp>
        <stp>BND</stp>
        <stp>KR6032712G17</stp>
        <stp>인포맥스 중분류</stp>
        <stp>46316</stp>
        <stp/>
        <tr r="N135" s="1"/>
      </tp>
      <tp t="s">
        <v>카드</v>
        <stp/>
        <stp>P</stp>
        <stp>0</stp>
        <stp>BND</stp>
        <stp>KR6032711G67</stp>
        <stp>인포맥스 중분류</stp>
        <stp>46311</stp>
        <stp/>
        <tr r="N5249" s="5"/>
      </tp>
      <tp t="s">
        <v>회사채(일반)</v>
        <stp/>
        <stp>P</stp>
        <stp>0</stp>
        <stp>BND</stp>
        <stp>KR6063321F24</stp>
        <stp>인포맥스 중분류</stp>
        <stp>46311</stp>
        <stp/>
        <tr r="N5789" s="5"/>
      </tp>
      <tp t="s">
        <v>은행채</v>
        <stp/>
        <stp>P</stp>
        <stp>0</stp>
        <stp>BND</stp>
        <stp>KR310201AG47</stp>
        <stp>인포맥스 중분류</stp>
        <stp>46311</stp>
        <stp/>
        <tr r="N349" s="5"/>
      </tp>
      <tp t="s">
        <v>일반</v>
        <stp/>
        <stp>P</stp>
        <stp>0</stp>
        <stp>BND</stp>
        <stp>KR352201GG43</stp>
        <stp>인포맥스 중분류</stp>
        <stp>46311</stp>
        <stp/>
        <tr r="N2000" s="5"/>
      </tp>
      <tp t="s">
        <v>일반</v>
        <stp/>
        <stp>P</stp>
        <stp>0</stp>
        <stp>BND</stp>
        <stp>KR352701GB43</stp>
        <stp>인포맥스 중분류</stp>
        <stp>46311</stp>
        <stp/>
        <tr r="N2190" s="5"/>
      </tp>
      <tp t="s">
        <v>회사채(일반)</v>
        <stp/>
        <stp>P</stp>
        <stp>0</stp>
        <stp>BND</stp>
        <stp>KR6003451F22</stp>
        <stp>인포맥스 중분류</stp>
        <stp>46316</stp>
        <stp/>
        <tr r="CT66" s="1"/>
      </tp>
      <tp t="s">
        <v>카드</v>
        <stp/>
        <stp>P</stp>
        <stp>0</stp>
        <stp>BND</stp>
        <stp>KR6032712G66</stp>
        <stp>인포맥스 중분류</stp>
        <stp>46311</stp>
        <stp/>
        <tr r="N5271" s="5"/>
      </tp>
      <tp t="s">
        <v>기타금융채</v>
        <stp/>
        <stp>P</stp>
        <stp>0</stp>
        <stp>BND</stp>
        <stp>KR6033664F71</stp>
        <stp>인포맥스 중분류</stp>
        <stp>46311</stp>
        <stp/>
        <tr r="N5451" s="5"/>
      </tp>
      <tp t="s">
        <v>은행채</v>
        <stp/>
        <stp>P</stp>
        <stp>0</stp>
        <stp>BND</stp>
        <stp>KR6192521G44</stp>
        <stp>인포맥스 중분류</stp>
        <stp>46311</stp>
        <stp/>
        <tr r="N7015" s="5"/>
      </tp>
      <tp t="s">
        <v>회사채(일반)</v>
        <stp/>
        <stp>P</stp>
        <stp>0</stp>
        <stp>BND</stp>
        <stp>KR6004023A16</stp>
        <stp>인포맥스 중분류</stp>
        <stp>46311</stp>
        <stp/>
        <tr r="N3871" s="5"/>
      </tp>
      <tp t="s">
        <v>회사채(일반)</v>
        <stp/>
        <stp>P</stp>
        <stp>0</stp>
        <stp>BND</stp>
        <stp>KR6003452F21</stp>
        <stp>인포맥스 중분류</stp>
        <stp>46316</stp>
        <stp/>
        <tr r="N134" s="1"/>
      </tp>
      <tp t="s">
        <v>은행채</v>
        <stp/>
        <stp>P</stp>
        <stp>0</stp>
        <stp>BND</stp>
        <stp>KR310202AG46</stp>
        <stp>인포맥스 중분류</stp>
        <stp>46311</stp>
        <stp/>
        <tr r="N371" s="5"/>
      </tp>
      <tp t="s">
        <v>일반</v>
        <stp/>
        <stp>P</stp>
        <stp>0</stp>
        <stp>BND</stp>
        <stp>KR350704GB44</stp>
        <stp>인포맥스 중분류</stp>
        <stp>46311</stp>
        <stp/>
        <tr r="N1493" s="5"/>
      </tp>
      <tp t="s">
        <v>일반</v>
        <stp/>
        <stp>P</stp>
        <stp>0</stp>
        <stp>BND</stp>
        <stp>KR351603GC43</stp>
        <stp>인포맥스 중분류</stp>
        <stp>46311</stp>
        <stp/>
        <tr r="N1883" s="5"/>
      </tp>
      <tp t="s">
        <v>기타금융채</v>
        <stp/>
        <stp>P</stp>
        <stp>0</stp>
        <stp>BND</stp>
        <stp>KR6033662F73</stp>
        <stp>인포맥스 중분류</stp>
        <stp>46311</stp>
        <stp/>
        <tr r="N5432" s="5"/>
      </tp>
      <tp t="s">
        <v>회사채(일반)</v>
        <stp/>
        <stp>P</stp>
        <stp>0</stp>
        <stp>BND</stp>
        <stp>KR6063624F77</stp>
        <stp>인포맥스 중분류</stp>
        <stp>46311</stp>
        <stp/>
        <tr r="N5920" s="5"/>
      </tp>
      <tp t="s">
        <v>카드</v>
        <stp/>
        <stp>P</stp>
        <stp>0</stp>
        <stp>BND</stp>
        <stp>KR6032714G64</stp>
        <stp>인포맥스 중분류</stp>
        <stp>46311</stp>
        <stp/>
        <tr r="N5312" s="5"/>
      </tp>
      <tp t="s">
        <v>은행채</v>
        <stp/>
        <stp>P</stp>
        <stp>0</stp>
        <stp>BND</stp>
        <stp>KR310221GG62</stp>
        <stp>인포맥스 중분류</stp>
        <stp>46311</stp>
        <stp/>
        <tr r="N657" s="5"/>
      </tp>
      <tp t="s">
        <v>은행채</v>
        <stp/>
        <stp>P</stp>
        <stp>0</stp>
        <stp>BND</stp>
        <stp>KR310222GG61</stp>
        <stp>인포맥스 중분류</stp>
        <stp>46311</stp>
        <stp/>
        <tr r="N660" s="5"/>
      </tp>
      <tp t="s">
        <v>기타금융채</v>
        <stp/>
        <stp>P</stp>
        <stp>0</stp>
        <stp>BND</stp>
        <stp>KR6033661F74</stp>
        <stp>인포맥스 중분류</stp>
        <stp>46311</stp>
        <stp/>
        <tr r="N5417" s="5"/>
      </tp>
      <tp t="s">
        <v>회사채(일반)</v>
        <stp/>
        <stp>P</stp>
        <stp>0</stp>
        <stp>BND</stp>
        <stp>KR6280361E26</stp>
        <stp>인포맥스 중분류</stp>
        <stp>46311</stp>
        <stp/>
        <tr r="N7148" s="5"/>
      </tp>
      <tp t="s">
        <v>은행채</v>
        <stp/>
        <stp>P</stp>
        <stp>0</stp>
        <stp>BND</stp>
        <stp>KR310205GG47</stp>
        <stp>인포맥스 중분류</stp>
        <stp>46311</stp>
        <stp/>
        <tr r="N446" s="5"/>
      </tp>
      <tp t="s">
        <v>은행채</v>
        <stp/>
        <stp>P</stp>
        <stp>0</stp>
        <stp>BND</stp>
        <stp>KR310207GG45</stp>
        <stp>인포맥스 중분류</stp>
        <stp>46311</stp>
        <stp/>
        <tr r="N490" s="5"/>
      </tp>
      <tp t="s">
        <v>지방공기업</v>
        <stp/>
        <stp>P</stp>
        <stp>0</stp>
        <stp>BND</stp>
        <stp>KR350201GG47</stp>
        <stp>인포맥스 중분류</stp>
        <stp>46311</stp>
        <stp/>
        <tr r="N1274" s="5"/>
      </tp>
      <tp t="s">
        <v>일반</v>
        <stp/>
        <stp>P</stp>
        <stp>0</stp>
        <stp>BND</stp>
        <stp>KR350703GB45</stp>
        <stp>인포맥스 중분류</stp>
        <stp>46311</stp>
        <stp/>
        <tr r="N1454" s="5"/>
      </tp>
      <tp t="s">
        <v>일반</v>
        <stp/>
        <stp>P</stp>
        <stp>0</stp>
        <stp>BND</stp>
        <stp>KR351602GC44</stp>
        <stp>인포맥스 중분류</stp>
        <stp>46311</stp>
        <stp/>
        <tr r="N1843" s="5"/>
      </tp>
      <tp t="s">
        <v>일반</v>
        <stp/>
        <stp>P</stp>
        <stp>0</stp>
        <stp>BND</stp>
        <stp>KR351606GC40</stp>
        <stp>인포맥스 중분류</stp>
        <stp>46311</stp>
        <stp/>
        <tr r="N1955" s="5"/>
      </tp>
      <tp t="s">
        <v>회사채(일반)</v>
        <stp/>
        <stp>P</stp>
        <stp>0</stp>
        <stp>BND</stp>
        <stp>KR6016362C25</stp>
        <stp>인포맥스 중분류</stp>
        <stp>46311</stp>
        <stp/>
        <tr r="N4312" s="5"/>
      </tp>
      <tp t="s">
        <v>회사채(일반)</v>
        <stp/>
        <stp>P</stp>
        <stp>0</stp>
        <stp>BND</stp>
        <stp>KR6023531F40</stp>
        <stp>인포맥스 중분류</stp>
        <stp>46311</stp>
        <stp/>
        <tr r="N4706" s="5"/>
      </tp>
      <tp t="s">
        <v>일반</v>
        <stp/>
        <stp>P</stp>
        <stp>0</stp>
        <stp>BND</stp>
        <stp>KR356102GD47</stp>
        <stp>인포맥스 중분류</stp>
        <stp>46311</stp>
        <stp/>
        <tr r="N3026" s="5"/>
      </tp>
      <tp t="s">
        <v>일반</v>
        <stp/>
        <stp>P</stp>
        <stp>0</stp>
        <stp>BND</stp>
        <stp>KR356103GD46</stp>
        <stp>인포맥스 중분류</stp>
        <stp>46311</stp>
        <stp/>
        <tr r="N3078" s="5"/>
      </tp>
      <tp t="s">
        <v>회사채(일반)</v>
        <stp/>
        <stp>P</stp>
        <stp>0</stp>
        <stp>BND</stp>
        <stp>KR6002381G28</stp>
        <stp>인포맥스 중분류</stp>
        <stp>46311</stp>
        <stp/>
        <tr r="N3808" s="5"/>
      </tp>
      <tp t="s">
        <v>회사채(일반)</v>
        <stp/>
        <stp>P</stp>
        <stp>0</stp>
        <stp>BND</stp>
        <stp>KR6003451F55</stp>
        <stp>인포맥스 중분류</stp>
        <stp>46311</stp>
        <stp/>
        <tr r="N3819" s="5"/>
      </tp>
      <tp t="s">
        <v>카드</v>
        <stp/>
        <stp>P</stp>
        <stp>0</stp>
        <stp>BND</stp>
        <stp>KR6031322D22</stp>
        <stp>인포맥스 중분류</stp>
        <stp>46311</stp>
        <stp/>
        <tr r="N5196" s="5"/>
      </tp>
      <tp t="s">
        <v>회사채(일반)</v>
        <stp/>
        <stp>P</stp>
        <stp>0</stp>
        <stp>BND</stp>
        <stp>KR6034733A63</stp>
        <stp>인포맥스 중분류</stp>
        <stp>46311</stp>
        <stp/>
        <tr r="N5524" s="5"/>
      </tp>
      <tp t="s">
        <v>카드</v>
        <stp/>
        <stp>P</stp>
        <stp>0</stp>
        <stp>BND</stp>
        <stp>KR6030629E72</stp>
        <stp>인포맥스 중분류</stp>
        <stp>46311</stp>
        <stp/>
        <tr r="N5162" s="5"/>
      </tp>
      <tp t="s">
        <v>은행채</v>
        <stp/>
        <stp>P</stp>
        <stp>0</stp>
        <stp>BND</stp>
        <stp>KR310201GG41</stp>
        <stp>인포맥스 중분류</stp>
        <stp>46311</stp>
        <stp/>
        <tr r="N363" s="5"/>
      </tp>
      <tp t="s">
        <v>은행채</v>
        <stp/>
        <stp>P</stp>
        <stp>0</stp>
        <stp>BND</stp>
        <stp>KR310206GG46</stp>
        <stp>인포맥스 중분류</stp>
        <stp>46311</stp>
        <stp/>
        <tr r="N471" s="5"/>
      </tp>
      <tp t="s">
        <v>일반</v>
        <stp/>
        <stp>P</stp>
        <stp>0</stp>
        <stp>BND</stp>
        <stp>KR351605GC41</stp>
        <stp>인포맥스 중분류</stp>
        <stp>46311</stp>
        <stp/>
        <tr r="N1936" s="5"/>
      </tp>
      <tp t="s">
        <v>회사채(일반)</v>
        <stp/>
        <stp>P</stp>
        <stp>0</stp>
        <stp>BND</stp>
        <stp>KR6003452F54</stp>
        <stp>인포맥스 중분류</stp>
        <stp>46311</stp>
        <stp/>
        <tr r="N3825" s="5"/>
      </tp>
      <tp t="s">
        <v>회사채(일반)</v>
        <stp/>
        <stp>P</stp>
        <stp>0</stp>
        <stp>BND</stp>
        <stp>KR6064403A51</stp>
        <stp>인포맥스 중분류</stp>
        <stp>46311</stp>
        <stp/>
        <tr r="N5967" s="5"/>
      </tp>
      <tp t="s">
        <v>도시철도채권</v>
        <stp/>
        <stp>P</stp>
        <stp>0</stp>
        <stp>BND</stp>
        <stp>KR2001024D53</stp>
        <stp>인포맥스 중분류</stp>
        <stp>46311</stp>
        <stp/>
        <tr r="N199" s="5"/>
      </tp>
      <tp t="s">
        <v>기타금융채</v>
        <stp/>
        <stp>P</stp>
        <stp>0</stp>
        <stp>BND</stp>
        <stp>KR6023784F69</stp>
        <stp>인포맥스 중분류</stp>
        <stp>46311</stp>
        <stp/>
        <tr r="N4764" s="5"/>
      </tp>
      <tp t="s">
        <v>기타금융채</v>
        <stp/>
        <stp>P</stp>
        <stp>0</stp>
        <stp>BND</stp>
        <stp>KR6082973G99</stp>
        <stp>인포맥스 중분류</stp>
        <stp>46311</stp>
        <stp/>
        <tr r="N6335" s="5"/>
      </tp>
      <tp t="s">
        <v>회사채(일반)</v>
        <stp/>
        <stp>P</stp>
        <stp>0</stp>
        <stp>BND</stp>
        <stp>KR6152251G28</stp>
        <stp>인포맥스 중분류</stp>
        <stp>46311</stp>
        <stp/>
        <tr r="N6841" s="5"/>
      </tp>
      <tp t="s">
        <v>회사채(일반)</v>
        <stp/>
        <stp>P</stp>
        <stp>0</stp>
        <stp>BND</stp>
        <stp>KR6086794C75</stp>
        <stp>인포맥스 중분류</stp>
        <stp>46311</stp>
        <stp/>
        <tr r="N6375" s="5"/>
      </tp>
      <tp t="s">
        <v>회사채(일반)</v>
        <stp/>
        <stp>P</stp>
        <stp>0</stp>
        <stp>BND</stp>
        <stp>KR6010951E98</stp>
        <stp>인포맥스 중분류</stp>
        <stp>46311</stp>
        <stp/>
        <tr r="N4263" s="5"/>
      </tp>
      <tp t="s">
        <v>회사채(일반)</v>
        <stp/>
        <stp>P</stp>
        <stp>0</stp>
        <stp>BND</stp>
        <stp>KR6086795C74</stp>
        <stp>인포맥스 중분류</stp>
        <stp>46311</stp>
        <stp/>
        <tr r="N6376" s="5"/>
      </tp>
      <tp t="s">
        <v>은행채</v>
        <stp/>
        <stp>P</stp>
        <stp>0</stp>
        <stp>BND</stp>
        <stp>KR310212GG48</stp>
        <stp>인포맥스 중분류</stp>
        <stp>46311</stp>
        <stp/>
        <tr r="N571" s="5"/>
      </tp>
      <tp t="s">
        <v>은행채</v>
        <stp/>
        <stp>P</stp>
        <stp>0</stp>
        <stp>BND</stp>
        <stp>KR310218GG42</stp>
        <stp>인포맥스 중분류</stp>
        <stp>46311</stp>
        <stp/>
        <tr r="N639" s="5"/>
      </tp>
      <tp t="s">
        <v>카드</v>
        <stp/>
        <stp>P</stp>
        <stp>0</stp>
        <stp>BND</stp>
        <stp>KR6030624E69</stp>
        <stp>인포맥스 중분류</stp>
        <stp>46311</stp>
        <stp/>
        <tr r="N5126" s="5"/>
      </tp>
      <tp t="s">
        <v>은행채</v>
        <stp/>
        <stp>P</stp>
        <stp>0</stp>
        <stp>BND</stp>
        <stp>KR310201GG58</stp>
        <stp>인포맥스 중분류</stp>
        <stp>46311</stp>
        <stp/>
        <tr r="N364" s="5"/>
      </tp>
      <tp t="s">
        <v>은행채</v>
        <stp/>
        <stp>P</stp>
        <stp>0</stp>
        <stp>BND</stp>
        <stp>KR310208GG51</stp>
        <stp>인포맥스 중분류</stp>
        <stp>46311</stp>
        <stp/>
        <tr r="N511" s="5"/>
      </tp>
      <tp t="s">
        <v>은행채</v>
        <stp/>
        <stp>P</stp>
        <stp>0</stp>
        <stp>BND</stp>
        <stp>KR310209GG50</stp>
        <stp>인포맥스 중분류</stp>
        <stp>46311</stp>
        <stp/>
        <tr r="N527" s="5"/>
      </tp>
      <tp t="s">
        <v>일반</v>
        <stp/>
        <stp>P</stp>
        <stp>0</stp>
        <stp>BND</stp>
        <stp>KR351604GC59</stp>
        <stp>인포맥스 중분류</stp>
        <stp>46311</stp>
        <stp/>
        <tr r="N1913" s="5"/>
      </tp>
      <tp t="s">
        <v>일반</v>
        <stp/>
        <stp>P</stp>
        <stp>0</stp>
        <stp>BND</stp>
        <stp>KR351605GC58</stp>
        <stp>인포맥스 중분류</stp>
        <stp>46311</stp>
        <stp/>
        <tr r="N1937" s="5"/>
      </tp>
      <tp t="s">
        <v>은행채</v>
        <stp/>
        <stp>P</stp>
        <stp>0</stp>
        <stp>BND</stp>
        <stp>KR381002GE52</stp>
        <stp>인포맥스 중분류</stp>
        <stp>46311</stp>
        <stp/>
        <tr r="N3503" s="5"/>
      </tp>
      <tp t="s">
        <v>회사채(일반)</v>
        <stp/>
        <stp>P</stp>
        <stp>0</stp>
        <stp>BND</stp>
        <stp>KR6030202E28</stp>
        <stp>인포맥스 중분류</stp>
        <stp>46311</stp>
        <stp/>
        <tr r="N5061" s="5"/>
      </tp>
      <tp t="s">
        <v>기타금융채</v>
        <stp/>
        <stp>P</stp>
        <stp>0</stp>
        <stp>BND</stp>
        <stp>KR6023781F70</stp>
        <stp>인포맥스 중분류</stp>
        <stp>46311</stp>
        <stp/>
        <tr r="N4724" s="5"/>
      </tp>
      <tp t="s">
        <v>은행채</v>
        <stp/>
        <stp>P</stp>
        <stp>0</stp>
        <stp>BND</stp>
        <stp>KR310211GG49</stp>
        <stp>인포맥스 중분류</stp>
        <stp>46311</stp>
        <stp/>
        <tr r="N558" s="5"/>
      </tp>
      <tp t="s">
        <v>회사채(일반)</v>
        <stp/>
        <stp>P</stp>
        <stp>0</stp>
        <stp>BND</stp>
        <stp>KR6373221F28</stp>
        <stp>인포맥스 중분류</stp>
        <stp>46311</stp>
        <stp/>
        <tr r="N7190" s="5"/>
      </tp>
      <tp t="s">
        <v>일반</v>
        <stp/>
        <stp>P</stp>
        <stp>0</stp>
        <stp>BND</stp>
        <stp>KR351601GC52</stp>
        <stp>인포맥스 중분류</stp>
        <stp>46311</stp>
        <stp/>
        <tr r="N1803" s="5"/>
      </tp>
      <tp t="s">
        <v>회사채(일반)</v>
        <stp/>
        <stp>P</stp>
        <stp>0</stp>
        <stp>BND</stp>
        <stp>KR6373222F27</stp>
        <stp>인포맥스 중분류</stp>
        <stp>46311</stp>
        <stp/>
        <tr r="N7193" s="5"/>
      </tp>
      <tp t="s">
        <v>기타금융채</v>
        <stp/>
        <stp>P</stp>
        <stp>0</stp>
        <stp>BND</stp>
        <stp>KR6021965D90</stp>
        <stp>인포맥스 중분류</stp>
        <stp>46311</stp>
        <stp/>
        <tr r="N4632" s="5"/>
      </tp>
      <tp t="s">
        <v>지방공기업</v>
        <stp/>
        <stp>P</stp>
        <stp>0</stp>
        <stp>BND</stp>
        <stp>KR350202GG20</stp>
        <stp>인포맥스 중분류</stp>
        <stp>46316</stp>
        <stp/>
        <tr r="DV139" s="1"/>
      </tp>
      <tp t="s">
        <v>회사채(일반)</v>
        <stp/>
        <stp>P</stp>
        <stp>0</stp>
        <stp>BND</stp>
        <stp>KR6030203E27</stp>
        <stp>인포맥스 중분류</stp>
        <stp>46311</stp>
        <stp/>
        <tr r="N5071" s="5"/>
      </tp>
      <tp t="s">
        <v>회사채(일반)</v>
        <stp/>
        <stp>P</stp>
        <stp>0</stp>
        <stp>BND</stp>
        <stp>KR6066562C51</stp>
        <stp>인포맥스 중분류</stp>
        <stp>46311</stp>
        <stp/>
        <tr r="N6156" s="5"/>
      </tp>
      <tp t="s">
        <v>회사채(일반)</v>
        <stp/>
        <stp>P</stp>
        <stp>0</stp>
        <stp>BND</stp>
        <stp>KR6373223F26</stp>
        <stp>인포맥스 중분류</stp>
        <stp>46311</stp>
        <stp/>
        <tr r="N7197" s="5"/>
      </tp>
      <tp t="s">
        <v>일반</v>
        <stp/>
        <stp>P</stp>
        <stp>0</stp>
        <stp>BND</stp>
        <stp>KR352201GG50</stp>
        <stp>인포맥스 중분류</stp>
        <stp>46311</stp>
        <stp/>
        <tr r="N2001" s="5"/>
      </tp>
      <tp t="s">
        <v>은행채</v>
        <stp/>
        <stp>P</stp>
        <stp>0</stp>
        <stp>BND</stp>
        <stp>KR310203GG56</stp>
        <stp>인포맥스 중분류</stp>
        <stp>46311</stp>
        <stp/>
        <tr r="N408" s="5"/>
      </tp>
      <tp t="s">
        <v>은행채</v>
        <stp/>
        <stp>P</stp>
        <stp>0</stp>
        <stp>BND</stp>
        <stp>KR310206GG53</stp>
        <stp>인포맥스 중분류</stp>
        <stp>46311</stp>
        <stp/>
        <tr r="N472" s="5"/>
      </tp>
      <tp t="s">
        <v>카드</v>
        <stp/>
        <stp>P</stp>
        <stp>0</stp>
        <stp>BND</stp>
        <stp>KR614017CE12</stp>
        <stp>인포맥스 중분류</stp>
        <stp>46311</stp>
        <stp/>
        <tr r="N6773" s="5"/>
      </tp>
      <tp t="s">
        <v>은행채</v>
        <stp/>
        <stp>P</stp>
        <stp>0</stp>
        <stp>BND</stp>
        <stp>KR381005GE59</stp>
        <stp>인포맥스 중분류</stp>
        <stp>46311</stp>
        <stp/>
        <tr r="N3539" s="5"/>
      </tp>
      <tp t="s">
        <v>회사채(일반)</v>
        <stp/>
        <stp>P</stp>
        <stp>0</stp>
        <stp>BND</stp>
        <stp>KR6373224F25</stp>
        <stp>인포맥스 중분류</stp>
        <stp>46311</stp>
        <stp/>
        <tr r="N7199" s="5"/>
      </tp>
      <tp t="s">
        <v>회사채(일반)</v>
        <stp/>
        <stp>P</stp>
        <stp>0</stp>
        <stp>BND</stp>
        <stp>KR6003472F43</stp>
        <stp>인포맥스 중분류</stp>
        <stp>46311</stp>
        <stp/>
        <tr r="N3836" s="5"/>
      </tp>
      <tp t="s">
        <v>도시철도채권</v>
        <stp/>
        <stp>P</stp>
        <stp>0</stp>
        <stp>BND</stp>
        <stp>KR2001024D46</stp>
        <stp>인포맥스 중분류</stp>
        <stp>46311</stp>
        <stp/>
        <tr r="N198" s="5"/>
      </tp>
      <tp t="s">
        <v>일반</v>
        <stp/>
        <stp>P</stp>
        <stp>0</stp>
        <stp>BND</stp>
        <stp>KR356103GD53</stp>
        <stp>인포맥스 중분류</stp>
        <stp>46311</stp>
        <stp/>
        <tr r="N3079" s="5"/>
      </tp>
      <tp t="s">
        <v>은행채</v>
        <stp/>
        <stp>P</stp>
        <stp>0</stp>
        <stp>BND</stp>
        <stp>KR310213GG47</stp>
        <stp>인포맥스 중분류</stp>
        <stp>46311</stp>
        <stp/>
        <tr r="N582" s="5"/>
      </tp>
      <tp t="s">
        <v>은행채</v>
        <stp/>
        <stp>P</stp>
        <stp>0</stp>
        <stp>BND</stp>
        <stp>KR310217GG43</stp>
        <stp>인포맥스 중분류</stp>
        <stp>46311</stp>
        <stp/>
        <tr r="N629" s="5"/>
      </tp>
      <tp t="s">
        <v>카드</v>
        <stp/>
        <stp>P</stp>
        <stp>0</stp>
        <stp>BND</stp>
        <stp>KR6032712G74</stp>
        <stp>인포맥스 중분류</stp>
        <stp>46311</stp>
        <stp/>
        <tr r="N5272" s="5"/>
      </tp>
      <tp t="s">
        <v>지방공기업</v>
        <stp/>
        <stp>P</stp>
        <stp>0</stp>
        <stp>BND</stp>
        <stp>KR354301GF56</stp>
        <stp>인포맥스 중분류</stp>
        <stp>46311</stp>
        <stp/>
        <tr r="N2434" s="5"/>
      </tp>
      <tp t="s">
        <v>지방공기업</v>
        <stp/>
        <stp>P</stp>
        <stp>0</stp>
        <stp>BND</stp>
        <stp>KR354302GF55</stp>
        <stp>인포맥스 중분류</stp>
        <stp>46311</stp>
        <stp/>
        <tr r="N2455" s="5"/>
      </tp>
      <tp t="s">
        <v>일반</v>
        <stp/>
        <stp>P</stp>
        <stp>0</stp>
        <stp>BND</stp>
        <stp>KR354601GC56</stp>
        <stp>인포맥스 중분류</stp>
        <stp>46311</stp>
        <stp/>
        <tr r="N2633" s="5"/>
      </tp>
      <tp t="s">
        <v>일반</v>
        <stp/>
        <stp>P</stp>
        <stp>0</stp>
        <stp>BND</stp>
        <stp>KR354602GC55</stp>
        <stp>인포맥스 중분류</stp>
        <stp>46311</stp>
        <stp/>
        <tr r="N2681" s="5"/>
      </tp>
      <tp t="s">
        <v>카드</v>
        <stp/>
        <stp>P</stp>
        <stp>0</stp>
        <stp>BND</stp>
        <stp>KR6032713G73</stp>
        <stp>인포맥스 중분류</stp>
        <stp>46311</stp>
        <stp/>
        <tr r="N5296" s="5"/>
      </tp>
      <tp t="s">
        <v>회사채(일반)</v>
        <stp/>
        <stp>P</stp>
        <stp>0</stp>
        <stp>BND</stp>
        <stp>KR6063623F60</stp>
        <stp>인포맥스 중분류</stp>
        <stp>46311</stp>
        <stp/>
        <tr r="N5916" s="5"/>
      </tp>
      <tp t="s">
        <v>회사채(일반)</v>
        <stp/>
        <stp>P</stp>
        <stp>0</stp>
        <stp>BND</stp>
        <stp>KR6272213G21</stp>
        <stp>인포맥스 중분류</stp>
        <stp>46311</stp>
        <stp/>
        <tr r="N7147" s="5"/>
      </tp>
      <tp t="s">
        <v>일반</v>
        <stp/>
        <stp>P</stp>
        <stp>0</stp>
        <stp>BND</stp>
        <stp>KR356102GD54</stp>
        <stp>인포맥스 중분류</stp>
        <stp>46311</stp>
        <stp/>
        <tr r="N3027" s="5"/>
      </tp>
      <tp t="s">
        <v>일반</v>
        <stp/>
        <stp>P</stp>
        <stp>0</stp>
        <stp>BND</stp>
        <stp>KR356104GD52</stp>
        <stp>인포맥스 중분류</stp>
        <stp>46311</stp>
        <stp/>
        <tr r="N3126" s="5"/>
      </tp>
      <tp t="s">
        <v>은행채</v>
        <stp/>
        <stp>P</stp>
        <stp>0</stp>
        <stp>BND</stp>
        <stp>KR310214GG46</stp>
        <stp>인포맥스 중분류</stp>
        <stp>46311</stp>
        <stp/>
        <tr r="N595" s="5"/>
      </tp>
      <tp t="s">
        <v>은행채</v>
        <stp/>
        <stp>P</stp>
        <stp>0</stp>
        <stp>BND</stp>
        <stp>KR310216GG44</stp>
        <stp>인포맥스 중분류</stp>
        <stp>46311</stp>
        <stp/>
        <tr r="N621" s="5"/>
      </tp>
      <tp t="s">
        <v>회사채(일반)</v>
        <stp/>
        <stp>P</stp>
        <stp>0</stp>
        <stp>BND</stp>
        <stp>KR6003471F44</stp>
        <stp>인포맥스 중분류</stp>
        <stp>46311</stp>
        <stp/>
        <tr r="N3834" s="5"/>
      </tp>
      <tp t="s">
        <v>기타금융채</v>
        <stp/>
        <stp>P</stp>
        <stp>0</stp>
        <stp>BND</stp>
        <stp>KR6033662F65</stp>
        <stp>인포맥스 중분류</stp>
        <stp>46311</stp>
        <stp/>
        <tr r="N5431" s="5"/>
      </tp>
      <tp t="s">
        <v>회사채(일반)</v>
        <stp/>
        <stp>P</stp>
        <stp>0</stp>
        <stp>BND</stp>
        <stp>KR6010953E96</stp>
        <stp>인포맥스 중분류</stp>
        <stp>46311</stp>
        <stp/>
        <tr r="N4282" s="5"/>
      </tp>
      <tp t="s">
        <v>회사채(일반)</v>
        <stp/>
        <stp>P</stp>
        <stp>0</stp>
        <stp>BND</stp>
        <stp>KR6063622F61</stp>
        <stp>인포맥스 중분류</stp>
        <stp>46311</stp>
        <stp/>
        <tr r="N5896" s="5"/>
      </tp>
      <tp t="s">
        <v>카드</v>
        <stp/>
        <stp>P</stp>
        <stp>0</stp>
        <stp>BND</stp>
        <stp>KR6032714G72</stp>
        <stp>인포맥스 중분류</stp>
        <stp>46311</stp>
        <stp/>
        <tr r="N5313" s="5"/>
      </tp>
      <tp t="s">
        <v>회사채(일반)</v>
        <stp/>
        <stp>P</stp>
        <stp>0</stp>
        <stp>BND</stp>
        <stp>KR6152252G27</stp>
        <stp>인포맥스 중분류</stp>
        <stp>46311</stp>
        <stp/>
        <tr r="N6848" s="5"/>
      </tp>
      <tp t="s">
        <v>회사채(일반)</v>
        <stp/>
        <stp>P</stp>
        <stp>0</stp>
        <stp>BND</stp>
        <stp>KR6097953B96</stp>
        <stp>인포맥스 중분류</stp>
        <stp>46311</stp>
        <stp/>
        <tr r="N6518" s="5"/>
      </tp>
      <tp t="s">
        <v>은행채</v>
        <stp/>
        <stp>P</stp>
        <stp>0</stp>
        <stp>BND</stp>
        <stp>KR310205GG54</stp>
        <stp>인포맥스 중분류</stp>
        <stp>46311</stp>
        <stp/>
        <tr r="N447" s="5"/>
      </tp>
      <tp t="s">
        <v>회사채(일반)</v>
        <stp/>
        <stp>P</stp>
        <stp>0</stp>
        <stp>BND</stp>
        <stp>KR6033631F63</stp>
        <stp>인포맥스 중분류</stp>
        <stp>46311</stp>
        <stp/>
        <tr r="N5402" s="5"/>
      </tp>
      <tp t="s">
        <v>회사채(일반)</v>
        <stp/>
        <stp>P</stp>
        <stp>0</stp>
        <stp>BND</stp>
        <stp>KR6063621F62</stp>
        <stp>인포맥스 중분류</stp>
        <stp>46311</stp>
        <stp/>
        <tr r="N5868" s="5"/>
      </tp>
      <tp t="s">
        <v>카드</v>
        <stp/>
        <stp>P</stp>
        <stp>0</stp>
        <stp>BND</stp>
        <stp>KR6032715G71</stp>
        <stp>인포맥스 중분류</stp>
        <stp>46311</stp>
        <stp/>
        <tr r="N5325" s="5"/>
      </tp>
      <tp t="s">
        <v>회사채(일반)</v>
        <stp/>
        <stp>P</stp>
        <stp>0</stp>
        <stp>BND</stp>
        <stp>KR6272211G23</stp>
        <stp>인포맥스 중분류</stp>
        <stp>46311</stp>
        <stp/>
        <tr r="N7140" s="5"/>
      </tp>
      <tp t="s">
        <v>일반</v>
        <stp/>
        <stp>P</stp>
        <stp>0</stp>
        <stp>BND</stp>
        <stp>KR356101GD55</stp>
        <stp>인포맥스 중분류</stp>
        <stp>46311</stp>
        <stp/>
        <tr r="N2945" s="5"/>
      </tp>
      <tp t="s">
        <v>은행채</v>
        <stp/>
        <stp>P</stp>
        <stp>0</stp>
        <stp>BND</stp>
        <stp>KR310210GG40</stp>
        <stp>인포맥스 중분류</stp>
        <stp>46311</stp>
        <stp/>
        <tr r="N540" s="5"/>
      </tp>
      <tp t="s">
        <v>은행채</v>
        <stp/>
        <stp>P</stp>
        <stp>0</stp>
        <stp>BND</stp>
        <stp>KR310211GG31</stp>
        <stp>인포맥스 중분류</stp>
        <stp>46316</stp>
        <stp/>
        <tr r="CF56" s="1"/>
      </tp>
      <tp t="s">
        <v>은행채</v>
        <stp/>
        <stp>P</stp>
        <stp>0</stp>
        <stp>BND</stp>
        <stp>KR310215GG45</stp>
        <stp>인포맥스 중분류</stp>
        <stp>46311</stp>
        <stp/>
        <tr r="N610" s="5"/>
      </tp>
      <tp t="s">
        <v>회사채(일반)</v>
        <stp/>
        <stp>P</stp>
        <stp>0</stp>
        <stp>BND</stp>
        <stp>KR6033632F62</stp>
        <stp>인포맥스 중분류</stp>
        <stp>46311</stp>
        <stp/>
        <tr r="N5409" s="5"/>
      </tp>
      <tp t="s">
        <v>기타금융채</v>
        <stp/>
        <stp>P</stp>
        <stp>0</stp>
        <stp>BND</stp>
        <stp>KR6023782F79</stp>
        <stp>인포맥스 중분류</stp>
        <stp>46311</stp>
        <stp/>
        <tr r="N4737" s="5"/>
      </tp>
      <tp t="s">
        <v>카드</v>
        <stp/>
        <stp>P</stp>
        <stp>0</stp>
        <stp>BND</stp>
        <stp>KR6032716G70</stp>
        <stp>인포맥스 중분류</stp>
        <stp>46311</stp>
        <stp/>
        <tr r="N5337" s="5"/>
      </tp>
      <tp t="s">
        <v>회사채(일반)</v>
        <stp/>
        <stp>P</stp>
        <stp>0</stp>
        <stp>BND</stp>
        <stp>KR6272212G22</stp>
        <stp>인포맥스 중분류</stp>
        <stp>46311</stp>
        <stp/>
        <tr r="N7144" s="5"/>
      </tp>
      <tp t="s">
        <v>기타금융채</v>
        <stp/>
        <stp>P</stp>
        <stp>0</stp>
        <stp>BND</stp>
        <stp>KR6023782F46</stp>
        <stp>인포맥스 중분류</stp>
        <stp>46311</stp>
        <stp/>
        <tr r="N4735" s="5"/>
      </tp>
      <tp t="s">
        <v>회사채(일반)</v>
        <stp/>
        <stp>P</stp>
        <stp>0</stp>
        <stp>BND</stp>
        <stp>KR6002382G76</stp>
        <stp>인포맥스 중분류</stp>
        <stp>46316</stp>
        <stp/>
        <tr r="DV176" s="1"/>
      </tp>
      <tp t="s">
        <v>기타금융채</v>
        <stp/>
        <stp>P</stp>
        <stp>0</stp>
        <stp>BND</stp>
        <stp>KR6033661F58</stp>
        <stp>인포맥스 중분류</stp>
        <stp>46311</stp>
        <stp/>
        <tr r="N5416" s="5"/>
      </tp>
      <tp t="s">
        <v>회사채(일반)</v>
        <stp/>
        <stp>P</stp>
        <stp>0</stp>
        <stp>BND</stp>
        <stp>KR6002381G77</stp>
        <stp>인포맥스 중분류</stp>
        <stp>46316</stp>
        <stp/>
        <tr r="DV178" s="1"/>
      </tp>
      <tp t="s">
        <v>카드</v>
        <stp/>
        <stp>P</stp>
        <stp>0</stp>
        <stp>BND</stp>
        <stp>KR6140174E29</stp>
        <stp>인포맥스 중분류</stp>
        <stp>46311</stp>
        <stp/>
        <tr r="N6708" s="5"/>
      </tp>
      <tp t="s">
        <v>일반</v>
        <stp/>
        <stp>P</stp>
        <stp>0</stp>
        <stp>BND</stp>
        <stp>KR352201GG68</stp>
        <stp>인포맥스 중분류</stp>
        <stp>46311</stp>
        <stp/>
        <tr r="N2002" s="5"/>
      </tp>
      <tp t="s">
        <v>일반</v>
        <stp/>
        <stp>P</stp>
        <stp>0</stp>
        <stp>BND</stp>
        <stp>KR352301GF68</stp>
        <stp>인포맥스 중분류</stp>
        <stp>46311</stp>
        <stp/>
        <tr r="N2033" s="5"/>
      </tp>
      <tp t="s">
        <v>일반</v>
        <stp/>
        <stp>P</stp>
        <stp>0</stp>
        <stp>BND</stp>
        <stp>KR352701GB68</stp>
        <stp>인포맥스 중분류</stp>
        <stp>46311</stp>
        <stp/>
        <tr r="N2191" s="5"/>
      </tp>
      <tp t="s">
        <v>은행채</v>
        <stp/>
        <stp>P</stp>
        <stp>0</stp>
        <stp>BND</stp>
        <stp>KR310214GG79</stp>
        <stp>인포맥스 중분류</stp>
        <stp>46311</stp>
        <stp/>
        <tr r="N597" s="5"/>
      </tp>
      <tp t="s">
        <v>은행채</v>
        <stp/>
        <stp>P</stp>
        <stp>0</stp>
        <stp>BND</stp>
        <stp>KR310215GG78</stp>
        <stp>인포맥스 중분류</stp>
        <stp>46311</stp>
        <stp/>
        <tr r="N612" s="5"/>
      </tp>
      <tp t="s">
        <v>기타금융채</v>
        <stp/>
        <stp>P</stp>
        <stp>0</stp>
        <stp>BND</stp>
        <stp>KR6023783F45</stp>
        <stp>인포맥스 중분류</stp>
        <stp>46311</stp>
        <stp/>
        <tr r="N4749" s="5"/>
      </tp>
      <tp t="s">
        <v>은행채</v>
        <stp/>
        <stp>P</stp>
        <stp>0</stp>
        <stp>BND</stp>
        <stp>KR381002GE60</stp>
        <stp>인포맥스 중분류</stp>
        <stp>46311</stp>
        <stp/>
        <tr r="N3504" s="5"/>
      </tp>
      <tp t="s">
        <v>은행채</v>
        <stp/>
        <stp>P</stp>
        <stp>0</stp>
        <stp>BND</stp>
        <stp>KR381005GE67</stp>
        <stp>인포맥스 중분류</stp>
        <stp>46311</stp>
        <stp/>
        <tr r="N3540" s="5"/>
      </tp>
      <tp t="s">
        <v>기타금융채</v>
        <stp/>
        <stp>P</stp>
        <stp>0</stp>
        <stp>BND</stp>
        <stp>KR6023786F42</stp>
        <stp>인포맥스 중분류</stp>
        <stp>46311</stp>
        <stp/>
        <tr r="N4787" s="5"/>
      </tp>
      <tp t="s">
        <v>도시철도채권</v>
        <stp/>
        <stp>P</stp>
        <stp>0</stp>
        <stp>BND</stp>
        <stp>KR2001024D79</stp>
        <stp>인포맥스 중분류</stp>
        <stp>46311</stp>
        <stp/>
        <tr r="N201" s="5"/>
      </tp>
      <tp t="s">
        <v>은행채</v>
        <stp/>
        <stp>P</stp>
        <stp>0</stp>
        <stp>BND</stp>
        <stp>KR381001GE61</stp>
        <stp>인포맥스 중분류</stp>
        <stp>46311</stp>
        <stp/>
        <tr r="N3491" s="5"/>
      </tp>
      <tp t="s">
        <v>은행채</v>
        <stp/>
        <stp>P</stp>
        <stp>0</stp>
        <stp>BND</stp>
        <stp>KR310220GG48</stp>
        <stp>인포맥스 중분류</stp>
        <stp>46311</stp>
        <stp/>
        <tr r="N653" s="5"/>
      </tp>
      <tp t="s">
        <v>기타금융채</v>
        <stp/>
        <stp>P</stp>
        <stp>0</stp>
        <stp>BND</stp>
        <stp>KR6023787F41</stp>
        <stp>인포맥스 중분류</stp>
        <stp>46311</stp>
        <stp/>
        <tr r="N4793" s="5"/>
      </tp>
      <tp t="s">
        <v>은행채</v>
        <stp/>
        <stp>P</stp>
        <stp>0</stp>
        <stp>BND</stp>
        <stp>KR310201GG66</stp>
        <stp>인포맥스 중분류</stp>
        <stp>46311</stp>
        <stp/>
        <tr r="N365" s="5"/>
      </tp>
      <tp t="s">
        <v>은행채</v>
        <stp/>
        <stp>P</stp>
        <stp>0</stp>
        <stp>BND</stp>
        <stp>KR310204GG63</stp>
        <stp>인포맥스 중분류</stp>
        <stp>46311</stp>
        <stp/>
        <tr r="N429" s="5"/>
      </tp>
      <tp t="s">
        <v>은행채</v>
        <stp/>
        <stp>P</stp>
        <stp>0</stp>
        <stp>BND</stp>
        <stp>KR310205GG62</stp>
        <stp>인포맥스 중분류</stp>
        <stp>46311</stp>
        <stp/>
        <tr r="N448" s="5"/>
      </tp>
      <tp t="s">
        <v>은행채</v>
        <stp/>
        <stp>P</stp>
        <stp>0</stp>
        <stp>BND</stp>
        <stp>KR310206GG61</stp>
        <stp>인포맥스 중분류</stp>
        <stp>46311</stp>
        <stp/>
        <tr r="N473" s="5"/>
      </tp>
      <tp t="s">
        <v>은행채</v>
        <stp/>
        <stp>P</stp>
        <stp>0</stp>
        <stp>BND</stp>
        <stp>KR310207GG60</stp>
        <stp>인포맥스 중분류</stp>
        <stp>46311</stp>
        <stp/>
        <tr r="N491" s="5"/>
      </tp>
      <tp t="s">
        <v>지방공기업</v>
        <stp/>
        <stp>P</stp>
        <stp>0</stp>
        <stp>BND</stp>
        <stp>KR350201GG62</stp>
        <stp>인포맥스 중분류</stp>
        <stp>46311</stp>
        <stp/>
        <tr r="N1275" s="5"/>
      </tp>
      <tp t="s">
        <v>지방공기업</v>
        <stp/>
        <stp>P</stp>
        <stp>0</stp>
        <stp>BND</stp>
        <stp>KR350202GG61</stp>
        <stp>인포맥스 중분류</stp>
        <stp>46311</stp>
        <stp/>
        <tr r="N1280" s="5"/>
      </tp>
      <tp t="s">
        <v>일반</v>
        <stp/>
        <stp>P</stp>
        <stp>0</stp>
        <stp>BND</stp>
        <stp>KR350701GB62</stp>
        <stp>인포맥스 중분류</stp>
        <stp>46311</stp>
        <stp/>
        <tr r="N1321" s="5"/>
      </tp>
      <tp t="s">
        <v>회사채(일반)</v>
        <stp/>
        <stp>P</stp>
        <stp>0</stp>
        <stp>BND</stp>
        <stp>KR6001743D42</stp>
        <stp>인포맥스 중분류</stp>
        <stp>46311</stp>
        <stp/>
        <tr r="N3805" s="5"/>
      </tp>
      <tp t="s">
        <v>회사채(일반)</v>
        <stp/>
        <stp>P</stp>
        <stp>0</stp>
        <stp>BND</stp>
        <stp>KR6063621F54</stp>
        <stp>인포맥스 중분류</stp>
        <stp>46311</stp>
        <stp/>
        <tr r="N5867" s="5"/>
      </tp>
      <tp t="s">
        <v>카드</v>
        <stp/>
        <stp>P</stp>
        <stp>0</stp>
        <stp>BND</stp>
        <stp>KR6032717G46</stp>
        <stp>인포맥스 중분류</stp>
        <stp>46311</stp>
        <stp/>
        <tr r="N5350" s="5"/>
      </tp>
      <tp t="s">
        <v>기타금융채</v>
        <stp/>
        <stp>P</stp>
        <stp>0</stp>
        <stp>BND</stp>
        <stp>KR6033668F51</stp>
        <stp>인포맥스 중분류</stp>
        <stp>46311</stp>
        <stp/>
        <tr r="N5478" s="5"/>
      </tp>
      <tp t="s">
        <v>일반</v>
        <stp/>
        <stp>P</stp>
        <stp>0</stp>
        <stp>BND</stp>
        <stp>KR351601GC60</stp>
        <stp>인포맥스 중분류</stp>
        <stp>46311</stp>
        <stp/>
        <tr r="N1804" s="5"/>
      </tp>
      <tp t="s">
        <v>은행채</v>
        <stp/>
        <stp>P</stp>
        <stp>0</stp>
        <stp>BND</stp>
        <stp>KR381004GE68</stp>
        <stp>인포맥스 중분류</stp>
        <stp>46311</stp>
        <stp/>
        <tr r="N3528" s="5"/>
      </tp>
      <tp t="s">
        <v>일반</v>
        <stp/>
        <stp>P</stp>
        <stp>0</stp>
        <stp>BND</stp>
        <stp>KR356102GD62</stp>
        <stp>인포맥스 중분류</stp>
        <stp>46311</stp>
        <stp/>
        <tr r="N3028" s="5"/>
      </tp>
      <tp t="s">
        <v>은행채</v>
        <stp/>
        <stp>P</stp>
        <stp>0</stp>
        <stp>BND</stp>
        <stp>KR6192531G67</stp>
        <stp>인포맥스 중분류</stp>
        <stp>46311</stp>
        <stp/>
        <tr r="N7022" s="5"/>
      </tp>
      <tp t="s">
        <v>지방공기업</v>
        <stp/>
        <stp>P</stp>
        <stp>0</stp>
        <stp>BND</stp>
        <stp>KR353201GG66</stp>
        <stp>인포맥스 중분류</stp>
        <stp>46311</stp>
        <stp/>
        <tr r="N2310" s="5"/>
      </tp>
      <tp t="s">
        <v>은행채</v>
        <stp/>
        <stp>P</stp>
        <stp>0</stp>
        <stp>BND</stp>
        <stp>KR310210GG73</stp>
        <stp>인포맥스 중분류</stp>
        <stp>46311</stp>
        <stp/>
        <tr r="N543" s="5"/>
      </tp>
      <tp t="s">
        <v>은행채</v>
        <stp/>
        <stp>P</stp>
        <stp>0</stp>
        <stp>BND</stp>
        <stp>KR310211GG72</stp>
        <stp>인포맥스 중분류</stp>
        <stp>46311</stp>
        <stp/>
        <tr r="N559" s="5"/>
      </tp>
      <tp t="s">
        <v>은행채</v>
        <stp/>
        <stp>P</stp>
        <stp>0</stp>
        <stp>BND</stp>
        <stp>KR310213GG70</stp>
        <stp>인포맥스 중분류</stp>
        <stp>46311</stp>
        <stp/>
        <tr r="N584" s="5"/>
      </tp>
      <tp t="s">
        <v>은행채</v>
        <stp/>
        <stp>P</stp>
        <stp>0</stp>
        <stp>BND</stp>
        <stp>KR381003GE69</stp>
        <stp>인포맥스 중분류</stp>
        <stp>46311</stp>
        <stp/>
        <tr r="N3515" s="5"/>
      </tp>
      <tp t="s">
        <v>회사채(일반)</v>
        <stp/>
        <stp>P</stp>
        <stp>0</stp>
        <stp>BND</stp>
        <stp>KR6063622F20</stp>
        <stp>인포맥스 중분류</stp>
        <stp>46316</stp>
        <stp/>
        <tr r="N137" s="1"/>
      </tp>
      <tp t="s">
        <v>기타금융채</v>
        <stp/>
        <stp>P</stp>
        <stp>0</stp>
        <stp>BND</stp>
        <stp>KR6033665F54</stp>
        <stp>인포맥스 중분류</stp>
        <stp>46311</stp>
        <stp/>
        <tr r="N5460" s="5"/>
      </tp>
      <tp t="s">
        <v>카드</v>
        <stp/>
        <stp>P</stp>
        <stp>0</stp>
        <stp>BND</stp>
        <stp>KR6030624E51</stp>
        <stp>인포맥스 중분류</stp>
        <stp>46311</stp>
        <stp/>
        <tr r="N5125" s="5"/>
      </tp>
      <tp t="s">
        <v>일반</v>
        <stp/>
        <stp>P</stp>
        <stp>0</stp>
        <stp>BND</stp>
        <stp>KR356101GD14</stp>
        <stp>인포맥스 중분류</stp>
        <stp>46316</stp>
        <stp/>
        <tr r="CF95" s="1"/>
      </tp>
      <tp t="s">
        <v>일반</v>
        <stp/>
        <stp>P</stp>
        <stp>0</stp>
        <stp>BND</stp>
        <stp>KR354601GC64</stp>
        <stp>인포맥스 중분류</stp>
        <stp>46311</stp>
        <stp/>
        <tr r="N2634" s="5"/>
      </tp>
      <tp t="s">
        <v>일반</v>
        <stp/>
        <stp>P</stp>
        <stp>0</stp>
        <stp>BND</stp>
        <stp>KR352302GF67</stp>
        <stp>인포맥스 중분류</stp>
        <stp>46311</stp>
        <stp/>
        <tr r="N2053" s="5"/>
      </tp>
      <tp t="s">
        <v>은행채</v>
        <stp/>
        <stp>P</stp>
        <stp>0</stp>
        <stp>BND</stp>
        <stp>KR310208GG69</stp>
        <stp>인포맥스 중분류</stp>
        <stp>46311</stp>
        <stp/>
        <tr r="N512" s="5"/>
      </tp>
      <tp t="s">
        <v>은행채</v>
        <stp/>
        <stp>P</stp>
        <stp>0</stp>
        <stp>BND</stp>
        <stp>KR310209GG68</stp>
        <stp>인포맥스 중분류</stp>
        <stp>46311</stp>
        <stp/>
        <tr r="N528" s="5"/>
      </tp>
      <tp t="s">
        <v>카드</v>
        <stp/>
        <stp>P</stp>
        <stp>0</stp>
        <stp>BND</stp>
        <stp>KR6032712G41</stp>
        <stp>인포맥스 중분류</stp>
        <stp>46311</stp>
        <stp/>
        <tr r="N5269" s="5"/>
      </tp>
      <tp t="s">
        <v>카드</v>
        <stp/>
        <stp>P</stp>
        <stp>0</stp>
        <stp>BND</stp>
        <stp>KR6140177E26</stp>
        <stp>인포맥스 중분류</stp>
        <stp>46311</stp>
        <stp/>
        <tr r="N6741" s="5"/>
      </tp>
      <tp t="s">
        <v>일반</v>
        <stp/>
        <stp>P</stp>
        <stp>0</stp>
        <stp>BND</stp>
        <stp>KR356104GD60</stp>
        <stp>인포맥스 중분류</stp>
        <stp>46311</stp>
        <stp/>
        <tr r="N3127" s="5"/>
      </tp>
      <tp t="s">
        <v>기타금융채</v>
        <stp/>
        <stp>P</stp>
        <stp>0</stp>
        <stp>BND</stp>
        <stp>KR6033662F57</stp>
        <stp>인포맥스 중분류</stp>
        <stp>46311</stp>
        <stp/>
        <tr r="N5430" s="5"/>
      </tp>
      <tp t="s">
        <v>회사채(일반)</v>
        <stp/>
        <stp>P</stp>
        <stp>0</stp>
        <stp>BND</stp>
        <stp>KR6047052B34</stp>
        <stp>인포맥스 중분류</stp>
        <stp>46311</stp>
        <stp/>
        <tr r="N5591" s="5"/>
      </tp>
      <tp t="s">
        <v>은행채</v>
        <stp/>
        <stp>P</stp>
        <stp>0</stp>
        <stp>BND</stp>
        <stp>KR310206GG79</stp>
        <stp>인포맥스 중분류</stp>
        <stp>46311</stp>
        <stp/>
        <tr r="N474" s="5"/>
      </tp>
      <tp t="s">
        <v>은행채</v>
        <stp/>
        <stp>P</stp>
        <stp>0</stp>
        <stp>BND</stp>
        <stp>KR310207GG78</stp>
        <stp>인포맥스 중분류</stp>
        <stp>46311</stp>
        <stp/>
        <tr r="N492" s="5"/>
      </tp>
      <tp t="s">
        <v>은행채</v>
        <stp/>
        <stp>P</stp>
        <stp>0</stp>
        <stp>BND</stp>
        <stp>KR310208GG77</stp>
        <stp>인포맥스 중분류</stp>
        <stp>46311</stp>
        <stp/>
        <tr r="N513" s="5"/>
      </tp>
      <tp t="s">
        <v>은행채</v>
        <stp/>
        <stp>P</stp>
        <stp>0</stp>
        <stp>BND</stp>
        <stp>KR310216GG69</stp>
        <stp>인포맥스 중분류</stp>
        <stp>46311</stp>
        <stp/>
        <tr r="N622" s="5"/>
      </tp>
      <tp t="s">
        <v>은행채</v>
        <stp/>
        <stp>P</stp>
        <stp>0</stp>
        <stp>BND</stp>
        <stp>KR310217GG68</stp>
        <stp>인포맥스 중분류</stp>
        <stp>46311</stp>
        <stp/>
        <tr r="N630" s="5"/>
      </tp>
      <tp t="s">
        <v>은행채</v>
        <stp/>
        <stp>P</stp>
        <stp>0</stp>
        <stp>BND</stp>
        <stp>KR310218GG67</stp>
        <stp>인포맥스 중분류</stp>
        <stp>46311</stp>
        <stp/>
        <tr r="N640" s="5"/>
      </tp>
      <tp t="s">
        <v>은행채</v>
        <stp/>
        <stp>P</stp>
        <stp>0</stp>
        <stp>BND</stp>
        <stp>KR310219GG66</stp>
        <stp>인포맥스 중분류</stp>
        <stp>46311</stp>
        <stp/>
        <tr r="N647" s="5"/>
      </tp>
      <tp t="s">
        <v>일반</v>
        <stp/>
        <stp>P</stp>
        <stp>0</stp>
        <stp>BND</stp>
        <stp>KR350702GB79</stp>
        <stp>인포맥스 중분류</stp>
        <stp>46311</stp>
        <stp/>
        <tr r="N1394" s="5"/>
      </tp>
      <tp t="s">
        <v>일반</v>
        <stp/>
        <stp>P</stp>
        <stp>0</stp>
        <stp>BND</stp>
        <stp>KR350703GB78</stp>
        <stp>인포맥스 중분류</stp>
        <stp>46311</stp>
        <stp/>
        <tr r="N1455" s="5"/>
      </tp>
      <tp t="s">
        <v>카드</v>
        <stp/>
        <stp>P</stp>
        <stp>0</stp>
        <stp>BND</stp>
        <stp>KR6140173E38</stp>
        <stp>인포맥스 중분류</stp>
        <stp>46311</stp>
        <stp/>
        <tr r="N6691" s="5"/>
      </tp>
      <tp t="s">
        <v>기타금융채</v>
        <stp/>
        <stp>P</stp>
        <stp>0</stp>
        <stp>BND</stp>
        <stp>KR6023789F56</stp>
        <stp>인포맥스 중분류</stp>
        <stp>46311</stp>
        <stp/>
        <tr r="N4803" s="5"/>
      </tp>
      <tp t="s">
        <v>일반</v>
        <stp/>
        <stp>P</stp>
        <stp>0</stp>
        <stp>BND</stp>
        <stp>KR356103GD79</stp>
        <stp>인포맥스 중분류</stp>
        <stp>46311</stp>
        <stp/>
        <tr r="N3080" s="5"/>
      </tp>
      <tp t="s">
        <v>회사채(일반)</v>
        <stp/>
        <stp>P</stp>
        <stp>0</stp>
        <stp>BND</stp>
        <stp>KR6003491F16</stp>
        <stp>인포맥스 중분류</stp>
        <stp>46316</stp>
        <stp/>
        <tr r="DH46" s="1"/>
      </tp>
      <tp t="s">
        <v>회사채(일반)</v>
        <stp/>
        <stp>P</stp>
        <stp>0</stp>
        <stp>BND</stp>
        <stp>KR6000663E49</stp>
        <stp>인포맥스 중분류</stp>
        <stp>46311</stp>
        <stp/>
        <tr r="N3768" s="5"/>
      </tp>
      <tp t="s">
        <v>기타금융채</v>
        <stp/>
        <stp>P</stp>
        <stp>0</stp>
        <stp>BND</stp>
        <stp>KR6023788F57</stp>
        <stp>인포맥스 중분류</stp>
        <stp>46311</stp>
        <stp/>
        <tr r="N4798" s="5"/>
      </tp>
      <tp t="s">
        <v>은행채</v>
        <stp/>
        <stp>P</stp>
        <stp>0</stp>
        <stp>BND</stp>
        <stp>KR381004GE76</stp>
        <stp>인포맥스 중분류</stp>
        <stp>46311</stp>
        <stp/>
        <tr r="N3529" s="5"/>
      </tp>
      <tp t="s">
        <v>기타금융채</v>
        <stp/>
        <stp>P</stp>
        <stp>0</stp>
        <stp>BND</stp>
        <stp>KR6023783F52</stp>
        <stp>인포맥스 중분류</stp>
        <stp>46311</stp>
        <stp/>
        <tr r="N4750" s="5"/>
      </tp>
      <tp t="s">
        <v>회사채(일반)</v>
        <stp/>
        <stp>P</stp>
        <stp>0</stp>
        <stp>BND</stp>
        <stp>KR6033631F48</stp>
        <stp>인포맥스 중분류</stp>
        <stp>46311</stp>
        <stp/>
        <tr r="N5401" s="5"/>
      </tp>
      <tp t="s">
        <v>카드</v>
        <stp/>
        <stp>P</stp>
        <stp>0</stp>
        <stp>BND</stp>
        <stp>KR6032711G59</stp>
        <stp>인포맥스 중분류</stp>
        <stp>46311</stp>
        <stp/>
        <tr r="N5248" s="5"/>
      </tp>
      <tp t="s">
        <v>기타금융채</v>
        <stp/>
        <stp>P</stp>
        <stp>0</stp>
        <stp>BND</stp>
        <stp>KR6023785F50</stp>
        <stp>인포맥스 중분류</stp>
        <stp>46311</stp>
        <stp/>
        <tr r="N4778" s="5"/>
      </tp>
      <tp t="s">
        <v>일반</v>
        <stp/>
        <stp>P</stp>
        <stp>0</stp>
        <stp>BND</stp>
        <stp>KR356104GD78</stp>
        <stp>인포맥스 중분류</stp>
        <stp>46311</stp>
        <stp/>
        <tr r="N3128" s="5"/>
      </tp>
      <tp t="s">
        <v>회사채(일반)</v>
        <stp/>
        <stp>P</stp>
        <stp>0</stp>
        <stp>BND</stp>
        <stp>KR6030612E48</stp>
        <stp>인포맥스 중분류</stp>
        <stp>46311</stp>
        <stp/>
        <tr r="N5097" s="5"/>
      </tp>
      <tp t="s">
        <v>카드</v>
        <stp/>
        <stp>P</stp>
        <stp>0</stp>
        <stp>BND</stp>
        <stp>KR6032712G58</stp>
        <stp>인포맥스 중분류</stp>
        <stp>46311</stp>
        <stp/>
        <tr r="N5270" s="5"/>
      </tp>
      <tp t="s">
        <v>기타금융채</v>
        <stp/>
        <stp>P</stp>
        <stp>0</stp>
        <stp>BND</stp>
        <stp>KR6023784F51</stp>
        <stp>인포맥스 중분류</stp>
        <stp>46311</stp>
        <stp/>
        <tr r="N4763" s="5"/>
      </tp>
      <tp t="s">
        <v>일반</v>
        <stp/>
        <stp>P</stp>
        <stp>0</stp>
        <stp>BND</stp>
        <stp>KR354201GG72</stp>
        <stp>인포맥스 중분류</stp>
        <stp>46311</stp>
        <stp/>
        <tr r="N2400" s="5"/>
      </tp>
      <tp t="s">
        <v>지방공기업</v>
        <stp/>
        <stp>P</stp>
        <stp>0</stp>
        <stp>BND</stp>
        <stp>KR354301GF72</stp>
        <stp>인포맥스 중분류</stp>
        <stp>46311</stp>
        <stp/>
        <tr r="N2435" s="5"/>
      </tp>
      <tp t="s">
        <v>일반</v>
        <stp/>
        <stp>P</stp>
        <stp>0</stp>
        <stp>BND</stp>
        <stp>KR354601GC72</stp>
        <stp>인포맥스 중분류</stp>
        <stp>46311</stp>
        <stp/>
        <tr r="N2635" s="5"/>
      </tp>
      <tp t="s">
        <v>일반</v>
        <stp/>
        <stp>P</stp>
        <stp>0</stp>
        <stp>BND</stp>
        <stp>KR350704GB77</stp>
        <stp>인포맥스 중분류</stp>
        <stp>46311</stp>
        <stp/>
        <tr r="N1494" s="5"/>
      </tp>
      <tp t="s">
        <v>기타금융채</v>
        <stp/>
        <stp>P</stp>
        <stp>0</stp>
        <stp>BND</stp>
        <stp>KR6033662F40</stp>
        <stp>인포맥스 중분류</stp>
        <stp>46311</stp>
        <stp/>
        <tr r="N5429" s="5"/>
      </tp>
      <tp t="s">
        <v>카드</v>
        <stp/>
        <stp>P</stp>
        <stp>0</stp>
        <stp>BND</stp>
        <stp>KR6032713G57</stp>
        <stp>인포맥스 중분류</stp>
        <stp>46311</stp>
        <stp/>
        <tr r="N5295" s="5"/>
      </tp>
      <tp t="s">
        <v>회사채(일반)</v>
        <stp/>
        <stp>P</stp>
        <stp>0</stp>
        <stp>BND</stp>
        <stp>KR6012452G13</stp>
        <stp>인포맥스 중분류</stp>
        <stp>46316</stp>
        <stp/>
        <tr r="DH30" s="1"/>
      </tp>
      <tp t="s">
        <v>회사채(일반)</v>
        <stp/>
        <stp>P</stp>
        <stp>0</stp>
        <stp>BND</stp>
        <stp>KR6000662E40</stp>
        <stp>인포맥스 중분류</stp>
        <stp>46311</stp>
        <stp/>
        <tr r="N3763" s="5"/>
      </tp>
      <tp t="s">
        <v>회사채(일반)</v>
        <stp/>
        <stp>P</stp>
        <stp>0</stp>
        <stp>BND</stp>
        <stp>KR6063624F44</stp>
        <stp>인포맥스 중분류</stp>
        <stp>46311</stp>
        <stp/>
        <tr r="N5919" s="5"/>
      </tp>
      <tp t="s">
        <v>은행채</v>
        <stp/>
        <stp>P</stp>
        <stp>0</stp>
        <stp>BND</stp>
        <stp>KR6192532G74</stp>
        <stp>인포맥스 중분류</stp>
        <stp>46311</stp>
        <stp/>
        <tr r="N7025" s="5"/>
      </tp>
      <tp t="s">
        <v>일반</v>
        <stp/>
        <stp>P</stp>
        <stp>0</stp>
        <stp>BND</stp>
        <stp>KR356405GA77</stp>
        <stp>인포맥스 중분류</stp>
        <stp>46311</stp>
        <stp/>
        <tr r="N3270" s="5"/>
      </tp>
      <tp t="s">
        <v>지방공기업</v>
        <stp/>
        <stp>P</stp>
        <stp>0</stp>
        <stp>BND</stp>
        <stp>KR355001GE73</stp>
        <stp>인포맥스 중분류</stp>
        <stp>46311</stp>
        <stp/>
        <tr r="N2748" s="5"/>
      </tp>
      <tp t="s">
        <v>카드</v>
        <stp/>
        <stp>P</stp>
        <stp>0</stp>
        <stp>BND</stp>
        <stp>KR603062AE45</stp>
        <stp>인포맥스 중분류</stp>
        <stp>46311</stp>
        <stp/>
        <tr r="N5168" s="5"/>
      </tp>
      <tp t="s">
        <v>회사채(일반)</v>
        <stp/>
        <stp>P</stp>
        <stp>0</stp>
        <stp>BND</stp>
        <stp>KR6000661E41</stp>
        <stp>인포맥스 중분류</stp>
        <stp>46311</stp>
        <stp/>
        <tr r="N3760" s="5"/>
      </tp>
      <tp t="s">
        <v>기타금융채</v>
        <stp/>
        <stp>P</stp>
        <stp>0</stp>
        <stp>BND</stp>
        <stp>KR6033661F41</stp>
        <stp>인포맥스 중분류</stp>
        <stp>46311</stp>
        <stp/>
        <tr r="N5415" s="5"/>
      </tp>
      <tp t="s">
        <v>카드</v>
        <stp/>
        <stp>P</stp>
        <stp>0</stp>
        <stp>BND</stp>
        <stp>KR6032714G56</stp>
        <stp>인포맥스 중분류</stp>
        <stp>46311</stp>
        <stp/>
        <tr r="N5311" s="5"/>
      </tp>
      <tp t="s">
        <v>은행채</v>
        <stp/>
        <stp>P</stp>
        <stp>0</stp>
        <stp>BND</stp>
        <stp>KR6192531G75</stp>
        <stp>인포맥스 중분류</stp>
        <stp>46311</stp>
        <stp/>
        <tr r="N7023" s="5"/>
      </tp>
      <tp t="s">
        <v>은행채</v>
        <stp/>
        <stp>P</stp>
        <stp>0</stp>
        <stp>BND</stp>
        <stp>KR310201GG74</stp>
        <stp>인포맥스 중분류</stp>
        <stp>46311</stp>
        <stp/>
        <tr r="N366" s="5"/>
      </tp>
      <tp t="s">
        <v>은행채</v>
        <stp/>
        <stp>P</stp>
        <stp>0</stp>
        <stp>BND</stp>
        <stp>KR310204GG71</stp>
        <stp>인포맥스 중분류</stp>
        <stp>46311</stp>
        <stp/>
        <tr r="N430" s="5"/>
      </tp>
      <tp t="s">
        <v>은행채</v>
        <stp/>
        <stp>P</stp>
        <stp>0</stp>
        <stp>BND</stp>
        <stp>KR310205GG70</stp>
        <stp>인포맥스 중분류</stp>
        <stp>46311</stp>
        <stp/>
        <tr r="N449" s="5"/>
      </tp>
      <tp t="s">
        <v>은행채</v>
        <stp/>
        <stp>P</stp>
        <stp>0</stp>
        <stp>BND</stp>
        <stp>KR310210GG65</stp>
        <stp>인포맥스 중분류</stp>
        <stp>46311</stp>
        <stp/>
        <tr r="N542" s="5"/>
      </tp>
      <tp t="s">
        <v>은행채</v>
        <stp/>
        <stp>P</stp>
        <stp>0</stp>
        <stp>BND</stp>
        <stp>KR310214GG61</stp>
        <stp>인포맥스 중분류</stp>
        <stp>46311</stp>
        <stp/>
        <tr r="N596" s="5"/>
      </tp>
      <tp t="s">
        <v>은행채</v>
        <stp/>
        <stp>P</stp>
        <stp>0</stp>
        <stp>BND</stp>
        <stp>KR310215GG60</stp>
        <stp>인포맥스 중분류</stp>
        <stp>46311</stp>
        <stp/>
        <tr r="N611" s="5"/>
      </tp>
      <tp t="s">
        <v>일반</v>
        <stp/>
        <stp>P</stp>
        <stp>0</stp>
        <stp>BND</stp>
        <stp>KR351605GC74</stp>
        <stp>인포맥스 중분류</stp>
        <stp>46311</stp>
        <stp/>
        <tr r="N1938" s="5"/>
      </tp>
      <tp t="s">
        <v>회사채(일반)</v>
        <stp/>
        <stp>P</stp>
        <stp>0</stp>
        <stp>BND</stp>
        <stp>KR6033632F47</stp>
        <stp>인포맥스 중분류</stp>
        <stp>46311</stp>
        <stp/>
        <tr r="N5408" s="5"/>
      </tp>
      <tp t="s">
        <v>회사채(일반)</v>
        <stp/>
        <stp>P</stp>
        <stp>0</stp>
        <stp>BND</stp>
        <stp>KR6063622F46</stp>
        <stp>인포맥스 중분류</stp>
        <stp>46311</stp>
        <stp/>
        <tr r="N5895" s="5"/>
      </tp>
      <tp t="s">
        <v>카드</v>
        <stp/>
        <stp>P</stp>
        <stp>0</stp>
        <stp>BND</stp>
        <stp>KR6032715G55</stp>
        <stp>인포맥스 중분류</stp>
        <stp>46311</stp>
        <stp/>
        <tr r="N5324" s="5"/>
      </tp>
      <tp t="s">
        <v>은행채</v>
        <stp/>
        <stp>P</stp>
        <stp>0</stp>
        <stp>BND</stp>
        <stp>KR6192521G77</stp>
        <stp>인포맥스 중분류</stp>
        <stp>46311</stp>
        <stp/>
        <tr r="N7016" s="5"/>
      </tp>
      <tp t="s">
        <v>일반</v>
        <stp/>
        <stp>P</stp>
        <stp>0</stp>
        <stp>BND</stp>
        <stp>KR356101GD71</stp>
        <stp>인포맥스 중분류</stp>
        <stp>46311</stp>
        <stp/>
        <tr r="N2946" s="5"/>
      </tp>
      <tp t="s">
        <v>회사채(일반)</v>
        <stp/>
        <stp>P</stp>
        <stp>0</stp>
        <stp>BND</stp>
        <stp>KR6056552C70</stp>
        <stp>인포맥스 중분류</stp>
        <stp>46311</stp>
        <stp/>
        <tr r="N5717" s="5"/>
      </tp>
      <tp t="s">
        <v>회사채(일반)</v>
        <stp/>
        <stp>P</stp>
        <stp>0</stp>
        <stp>BND</stp>
        <stp>KR6063621F47</stp>
        <stp>인포맥스 중분류</stp>
        <stp>46311</stp>
        <stp/>
        <tr r="N5866" s="5"/>
      </tp>
      <tp t="s">
        <v>은행채</v>
        <stp/>
        <stp>P</stp>
        <stp>0</stp>
        <stp>BND</stp>
        <stp>KR6192522G76</stp>
        <stp>인포맥스 중분류</stp>
        <stp>46311</stp>
        <stp/>
        <tr r="N7019" s="5"/>
      </tp>
      <tp t="s">
        <v>일반</v>
        <stp/>
        <stp>P</stp>
        <stp>0</stp>
        <stp>BND</stp>
        <stp>KR352701GB76</stp>
        <stp>인포맥스 중분류</stp>
        <stp>46311</stp>
        <stp/>
        <tr r="N2192" s="5"/>
      </tp>
      <tp t="s">
        <v>회사채(일반)</v>
        <stp/>
        <stp>P</stp>
        <stp>0</stp>
        <stp>BND</stp>
        <stp>KR6004053A27</stp>
        <stp>인포맥스 중분류</stp>
        <stp>46311</stp>
        <stp/>
        <tr r="N3888" s="5"/>
      </tp>
      <tp t="s">
        <v>회사채(일반)</v>
        <stp/>
        <stp>P</stp>
        <stp>0</stp>
        <stp>BND</stp>
        <stp>KR6011073D25</stp>
        <stp>인포맥스 중분류</stp>
        <stp>46311</stp>
        <stp/>
        <tr r="N4290" s="5"/>
      </tp>
      <tp t="s">
        <v>도시철도채권</v>
        <stp/>
        <stp>P</stp>
        <stp>0</stp>
        <stp>BND</stp>
        <stp>KR2001024D61</stp>
        <stp>인포맥스 중분류</stp>
        <stp>46311</stp>
        <stp/>
        <tr r="N200" s="5"/>
      </tp>
      <tp t="s">
        <v>회사채(일반)</v>
        <stp/>
        <stp>P</stp>
        <stp>0</stp>
        <stp>BND</stp>
        <stp>KR6004054A26</stp>
        <stp>인포맥스 중분류</stp>
        <stp>46311</stp>
        <stp/>
        <tr r="N3895" s="5"/>
      </tp>
      <tp t="s">
        <v>기타금융채</v>
        <stp/>
        <stp>P</stp>
        <stp>0</stp>
        <stp>BND</stp>
        <stp>KR6033667F45</stp>
        <stp>인포맥스 중분류</stp>
        <stp>46311</stp>
        <stp/>
        <tr r="N5471" s="5"/>
      </tp>
      <tp t="s">
        <v>은행채</v>
        <stp/>
        <stp>P</stp>
        <stp>0</stp>
        <stp>BND</stp>
        <stp>KR310201AG70</stp>
        <stp>인포맥스 중분류</stp>
        <stp>46311</stp>
        <stp/>
        <tr r="N350" s="5"/>
      </tp>
      <tp t="s">
        <v>은행채</v>
        <stp/>
        <stp>P</stp>
        <stp>0</stp>
        <stp>BND</stp>
        <stp>KR310202GG73</stp>
        <stp>인포맥스 중분류</stp>
        <stp>46311</stp>
        <stp/>
        <tr r="N388" s="5"/>
      </tp>
      <tp t="s">
        <v>은행채</v>
        <stp/>
        <stp>P</stp>
        <stp>0</stp>
        <stp>BND</stp>
        <stp>KR310203GG72</stp>
        <stp>인포맥스 중분류</stp>
        <stp>46311</stp>
        <stp/>
        <tr r="N409" s="5"/>
      </tp>
      <tp t="s">
        <v>은행채</v>
        <stp/>
        <stp>P</stp>
        <stp>0</stp>
        <stp>BND</stp>
        <stp>KR310212GG63</stp>
        <stp>인포맥스 중분류</stp>
        <stp>46311</stp>
        <stp/>
        <tr r="N573" s="5"/>
      </tp>
      <tp t="s">
        <v>은행채</v>
        <stp/>
        <stp>P</stp>
        <stp>0</stp>
        <stp>BND</stp>
        <stp>KR310213GG62</stp>
        <stp>인포맥스 중분류</stp>
        <stp>46311</stp>
        <stp/>
        <tr r="N583" s="5"/>
      </tp>
      <tp t="s">
        <v>일반</v>
        <stp/>
        <stp>P</stp>
        <stp>0</stp>
        <stp>BND</stp>
        <stp>KR351606GC73</stp>
        <stp>인포맥스 중분류</stp>
        <stp>46311</stp>
        <stp/>
        <tr r="N1956" s="5"/>
      </tp>
      <tp t="s">
        <v>카드</v>
        <stp/>
        <stp>P</stp>
        <stp>0</stp>
        <stp>BND</stp>
        <stp>KR6030626E42</stp>
        <stp>인포맥스 중분류</stp>
        <stp>46311</stp>
        <stp/>
        <tr r="N5142" s="5"/>
      </tp>
      <tp t="s">
        <v>회사채(일반)</v>
        <stp/>
        <stp>P</stp>
        <stp>0</stp>
        <stp>BND</stp>
        <stp>KR6086794C59</stp>
        <stp>인포맥스 중분류</stp>
        <stp>46311</stp>
        <stp/>
        <tr r="N6374" s="5"/>
      </tp>
      <tp t="s">
        <v>기타금융채</v>
        <stp/>
        <stp>P</stp>
        <stp>0</stp>
        <stp>BND</stp>
        <stp>KR6023786F59</stp>
        <stp>인포맥스 중분류</stp>
        <stp>46311</stp>
        <stp/>
        <tr r="N4788" s="5"/>
      </tp>
      <tp t="s">
        <v>기타금융채</v>
        <stp/>
        <stp>P</stp>
        <stp>0</stp>
        <stp>BND</stp>
        <stp>KR6033665F47</stp>
        <stp>인포맥스 중분류</stp>
        <stp>46311</stp>
        <stp/>
        <tr r="N5459" s="5"/>
      </tp>
      <tp>
        <v>4.3179999999999996</v>
        <stp/>
        <stp>P</stp>
        <stp>0</stp>
        <stp>BND</stp>
        <stp>KR6028822GA2</stp>
        <stp>민평3사 수익률(산출일)</stp>
        <stp>46316</stp>
        <stp/>
        <tr r="DT88" s="1"/>
      </tp>
      <tp>
        <v>4.1959999999999997</v>
        <stp/>
        <stp>P</stp>
        <stp>0</stp>
        <stp>BND</stp>
        <stp>KR6029888FA4</stp>
        <stp>민평3사 수익률(산출일)</stp>
        <stp>46316</stp>
        <stp/>
        <tr r="L149" s="1"/>
      </tp>
      <tp>
        <v>4.1959999999999997</v>
        <stp/>
        <stp>P</stp>
        <stp>0</stp>
        <stp>BND</stp>
        <stp>KR6029884EA6</stp>
        <stp>민평3사 수익률(산출일)</stp>
        <stp>46316</stp>
        <stp/>
        <tr r="CD207" s="1"/>
      </tp>
      <tp>
        <v>4.431</v>
        <stp/>
        <stp>P</stp>
        <stp>0</stp>
        <stp>BND</stp>
        <stp>KR602988EFA7</stp>
        <stp>민평3사 수익률(산출일)</stp>
        <stp>46316</stp>
        <stp/>
        <tr r="EV54" s="1"/>
      </tp>
      <tp>
        <v>4.431</v>
        <stp/>
        <stp>P</stp>
        <stp>0</stp>
        <stp>BND</stp>
        <stp>KR602988JAA7</stp>
        <stp>민평3사 수익률(산출일)</stp>
        <stp>46316</stp>
        <stp/>
        <tr r="EV61" s="1"/>
      </tp>
      <tp t="s">
        <v>기타금융채</v>
        <stp/>
        <stp>P</stp>
        <stp>0</stp>
        <stp>BND</stp>
        <stp>KR6082971FA2</stp>
        <stp>인포맥스 중분류</stp>
        <stp>46311</stp>
        <stp/>
        <tr r="N6312" s="5"/>
      </tp>
      <tp t="s">
        <v>기타금융채</v>
        <stp/>
        <stp>P</stp>
        <stp>0</stp>
        <stp>BND</stp>
        <stp>KR602196BEA6</stp>
        <stp>인포맥스 중분류</stp>
        <stp>46311</stp>
        <stp/>
        <tr r="N4680" s="5"/>
      </tp>
      <tp t="s">
        <v>기타금융채</v>
        <stp/>
        <stp>P</stp>
        <stp>0</stp>
        <stp>BND</stp>
        <stp>KR602196EEB8</stp>
        <stp>인포맥스 중분류</stp>
        <stp>46311</stp>
        <stp/>
        <tr r="N4693" s="5"/>
      </tp>
      <tp t="s">
        <v>기타금융채</v>
        <stp/>
        <stp>P</stp>
        <stp>0</stp>
        <stp>BND</stp>
        <stp>KR6082971FB0</stp>
        <stp>인포맥스 중분류</stp>
        <stp>46311</stp>
        <stp/>
        <tr r="N6313" s="5"/>
      </tp>
      <tp t="s">
        <v>기타금융채</v>
        <stp/>
        <stp>P</stp>
        <stp>0</stp>
        <stp>BND</stp>
        <stp>KR6021964EB2</stp>
        <stp>인포맥스 중분류</stp>
        <stp>46311</stp>
        <stp/>
        <tr r="N4620" s="5"/>
      </tp>
      <tp t="s">
        <v>기타금융채</v>
        <stp/>
        <stp>P</stp>
        <stp>0</stp>
        <stp>BND</stp>
        <stp>KR602196AEB6</stp>
        <stp>인포맥스 중분류</stp>
        <stp>46311</stp>
        <stp/>
        <tr r="N4671" s="5"/>
      </tp>
      <tp t="s">
        <v>회사채(일반)</v>
        <stp/>
        <stp>P</stp>
        <stp>0</stp>
        <stp>BND</stp>
        <stp>KR6005943AB4</stp>
        <stp>인포맥스 중분류</stp>
        <stp>46311</stp>
        <stp/>
        <tr r="N4087" s="5"/>
      </tp>
      <tp t="s">
        <v>기타금융채</v>
        <stp/>
        <stp>P</stp>
        <stp>0</stp>
        <stp>BND</stp>
        <stp>KR6082971FC8</stp>
        <stp>인포맥스 중분류</stp>
        <stp>46311</stp>
        <stp/>
        <tr r="N6314" s="5"/>
      </tp>
      <tp t="s">
        <v>기타금융채</v>
        <stp/>
        <stp>P</stp>
        <stp>0</stp>
        <stp>BND</stp>
        <stp>KR602196LEC1</stp>
        <stp>인포맥스 중분류</stp>
        <stp>46311</stp>
        <stp/>
        <tr r="N4704" s="5"/>
      </tp>
      <tp t="s">
        <v>기타금융채</v>
        <stp/>
        <stp>P</stp>
        <stp>0</stp>
        <stp>BND</stp>
        <stp>KR6021963EC2</stp>
        <stp>인포맥스 중분류</stp>
        <stp>46311</stp>
        <stp/>
        <tr r="N4606" s="5"/>
      </tp>
      <tp t="s">
        <v>기타금융채</v>
        <stp/>
        <stp>P</stp>
        <stp>0</stp>
        <stp>BND</stp>
        <stp>KR602196FEC3</stp>
        <stp>인포맥스 중분류</stp>
        <stp>46311</stp>
        <stp/>
        <tr r="N4698" s="5"/>
      </tp>
      <tp t="s">
        <v>기타금융채</v>
        <stp/>
        <stp>P</stp>
        <stp>0</stp>
        <stp>BND</stp>
        <stp>KR6021967EC3</stp>
        <stp>인포맥스 중분류</stp>
        <stp>46311</stp>
        <stp/>
        <tr r="N4654" s="5"/>
      </tp>
      <tp t="s">
        <v>기타금융채</v>
        <stp/>
        <stp>P</stp>
        <stp>0</stp>
        <stp>BND</stp>
        <stp>KR6021965EC7</stp>
        <stp>인포맥스 중분류</stp>
        <stp>46311</stp>
        <stp/>
        <tr r="N4634" s="5"/>
      </tp>
      <tp t="s">
        <v>은행채</v>
        <stp/>
        <stp>P</stp>
        <stp>0</stp>
        <stp>BND</stp>
        <stp>KR310218GFA7</stp>
        <stp>인포맥스 중분류</stp>
        <stp>46311</stp>
        <stp/>
        <tr r="N636" s="5"/>
      </tp>
      <tp t="s">
        <v>은행채</v>
        <stp/>
        <stp>P</stp>
        <stp>0</stp>
        <stp>BND</stp>
        <stp>KR310217GFA9</stp>
        <stp>인포맥스 중분류</stp>
        <stp>46311</stp>
        <stp/>
        <tr r="N626" s="5"/>
      </tp>
      <tp t="s">
        <v>일반</v>
        <stp/>
        <stp>P</stp>
        <stp>0</stp>
        <stp>BND</stp>
        <stp>KR350111GEA8</stp>
        <stp>인포맥스 중분류</stp>
        <stp>46311</stp>
        <stp/>
        <tr r="N1207" s="5"/>
      </tp>
      <tp t="s">
        <v>은행채</v>
        <stp/>
        <stp>P</stp>
        <stp>0</stp>
        <stp>BND</stp>
        <stp>KR310219GFA5</stp>
        <stp>인포맥스 중분류</stp>
        <stp>46311</stp>
        <stp/>
        <tr r="N644" s="5"/>
      </tp>
      <tp t="s">
        <v>은행채</v>
        <stp/>
        <stp>P</stp>
        <stp>0</stp>
        <stp>BND</stp>
        <stp>KR310213GFA8</stp>
        <stp>인포맥스 중분류</stp>
        <stp>46311</stp>
        <stp/>
        <tr r="N578" s="5"/>
      </tp>
      <tp t="s">
        <v>카드</v>
        <stp/>
        <stp>P</stp>
        <stp>0</stp>
        <stp>BND</stp>
        <stp>KR6032717FB8</stp>
        <stp>인포맥스 중분류</stp>
        <stp>46311</stp>
        <stp/>
        <tr r="N5349" s="5"/>
      </tp>
      <tp t="s">
        <v>은행채</v>
        <stp/>
        <stp>P</stp>
        <stp>0</stp>
        <stp>BND</stp>
        <stp>KR310216GFA1</stp>
        <stp>인포맥스 중분류</stp>
        <stp>46311</stp>
        <stp/>
        <tr r="N617" s="5"/>
      </tp>
      <tp t="s">
        <v>카드</v>
        <stp/>
        <stp>P</stp>
        <stp>0</stp>
        <stp>BND</stp>
        <stp>KR6032713FB7</stp>
        <stp>인포맥스 중분류</stp>
        <stp>46311</stp>
        <stp/>
        <tr r="N5292" s="5"/>
      </tp>
      <tp t="s">
        <v>은행채</v>
        <stp/>
        <stp>P</stp>
        <stp>0</stp>
        <stp>BND</stp>
        <stp>KR310215GFA3</stp>
        <stp>인포맥스 중분류</stp>
        <stp>46311</stp>
        <stp/>
        <tr r="N606" s="5"/>
      </tp>
      <tp t="s">
        <v>은행채</v>
        <stp/>
        <stp>P</stp>
        <stp>0</stp>
        <stp>BND</stp>
        <stp>KR310223GFB5</stp>
        <stp>인포맥스 중분류</stp>
        <stp>46311</stp>
        <stp/>
        <tr r="N661" s="5"/>
      </tp>
      <tp t="s">
        <v>카드</v>
        <stp/>
        <stp>P</stp>
        <stp>0</stp>
        <stp>BND</stp>
        <stp>KR6032718FB6</stp>
        <stp>인포맥스 중분류</stp>
        <stp>46311</stp>
        <stp/>
        <tr r="N5361" s="5"/>
      </tp>
      <tp t="s">
        <v>은행채</v>
        <stp/>
        <stp>P</stp>
        <stp>0</stp>
        <stp>BND</stp>
        <stp>KR310222GFB7</stp>
        <stp>인포맥스 중분류</stp>
        <stp>46311</stp>
        <stp/>
        <tr r="N659" s="5"/>
      </tp>
      <tp t="s">
        <v>은행채</v>
        <stp/>
        <stp>P</stp>
        <stp>0</stp>
        <stp>BND</stp>
        <stp>KR310210GFA4</stp>
        <stp>인포맥스 중분류</stp>
        <stp>46311</stp>
        <stp/>
        <tr r="N535" s="5"/>
      </tp>
      <tp t="s">
        <v>은행채</v>
        <stp/>
        <stp>P</stp>
        <stp>0</stp>
        <stp>BND</stp>
        <stp>KR310211GFA2</stp>
        <stp>인포맥스 중분류</stp>
        <stp>46311</stp>
        <stp/>
        <tr r="N553" s="5"/>
      </tp>
      <tp t="s">
        <v>은행채</v>
        <stp/>
        <stp>P</stp>
        <stp>0</stp>
        <stp>BND</stp>
        <stp>KR310212GFA0</stp>
        <stp>인포맥스 중분류</stp>
        <stp>46311</stp>
        <stp/>
        <tr r="N567" s="5"/>
      </tp>
      <tp t="s">
        <v>은행채</v>
        <stp/>
        <stp>P</stp>
        <stp>0</stp>
        <stp>BND</stp>
        <stp>KR310214GFA6</stp>
        <stp>인포맥스 중분류</stp>
        <stp>46311</stp>
        <stp/>
        <tr r="N592" s="5"/>
      </tp>
      <tp t="s">
        <v>카드</v>
        <stp/>
        <stp>P</stp>
        <stp>0</stp>
        <stp>BND</stp>
        <stp>KR6032715FB2</stp>
        <stp>인포맥스 중분류</stp>
        <stp>46311</stp>
        <stp/>
        <tr r="N5322" s="5"/>
      </tp>
      <tp t="s">
        <v>회사채(일반)</v>
        <stp/>
        <stp>P</stp>
        <stp>0</stp>
        <stp>BND</stp>
        <stp>KR6072711FB2</stp>
        <stp>인포맥스 중분류</stp>
        <stp>46311</stp>
        <stp/>
        <tr r="N6213" s="5"/>
      </tp>
      <tp t="s">
        <v>은행채</v>
        <stp/>
        <stp>P</stp>
        <stp>0</stp>
        <stp>BND</stp>
        <stp>KR310220GFB1</stp>
        <stp>인포맥스 중분류</stp>
        <stp>46311</stp>
        <stp/>
        <tr r="N651" s="5"/>
      </tp>
      <tp t="s">
        <v>회사채(일반)</v>
        <stp/>
        <stp>P</stp>
        <stp>0</stp>
        <stp>BND</stp>
        <stp>KR6017673CC7</stp>
        <stp>인포맥스 중분류</stp>
        <stp>46311</stp>
        <stp/>
        <tr r="N4348" s="5"/>
      </tp>
      <tp t="s">
        <v>카드</v>
        <stp/>
        <stp>P</stp>
        <stp>0</stp>
        <stp>BND</stp>
        <stp>KR6032711FB1</stp>
        <stp>인포맥스 중분류</stp>
        <stp>46311</stp>
        <stp/>
        <tr r="N5246" s="5"/>
      </tp>
      <tp t="s">
        <v>일반</v>
        <stp/>
        <stp>P</stp>
        <stp>0</stp>
        <stp>BND</stp>
        <stp>KR357502GAA9</stp>
        <stp>인포맥스 중분류</stp>
        <stp>46311</stp>
        <stp/>
        <tr r="N3306" s="5"/>
      </tp>
      <tp t="s">
        <v>은행채</v>
        <stp/>
        <stp>P</stp>
        <stp>0</stp>
        <stp>BND</stp>
        <stp>KR310209GFA6</stp>
        <stp>인포맥스 중분류</stp>
        <stp>46311</stp>
        <stp/>
        <tr r="N523" s="5"/>
      </tp>
      <tp t="s">
        <v>일반</v>
        <stp/>
        <stp>P</stp>
        <stp>0</stp>
        <stp>BND</stp>
        <stp>KR350109GEA2</stp>
        <stp>인포맥스 중분류</stp>
        <stp>46311</stp>
        <stp/>
        <tr r="N1179" s="5"/>
      </tp>
      <tp t="s">
        <v>일반</v>
        <stp/>
        <stp>P</stp>
        <stp>0</stp>
        <stp>BND</stp>
        <stp>KR354202GFA8</stp>
        <stp>인포맥스 중분류</stp>
        <stp>46311</stp>
        <stp/>
        <tr r="N2420" s="5"/>
      </tp>
      <tp t="s">
        <v>공사공단채 기타</v>
        <stp/>
        <stp>P</stp>
        <stp>0</stp>
        <stp>BND</stp>
        <stp>KR381102GEA0</stp>
        <stp>인포맥스 중분류</stp>
        <stp>46311</stp>
        <stp/>
        <tr r="N3589" s="5"/>
      </tp>
      <tp t="s">
        <v>은행채</v>
        <stp/>
        <stp>P</stp>
        <stp>0</stp>
        <stp>BND</stp>
        <stp>KR310203GFA9</stp>
        <stp>인포맥스 중분류</stp>
        <stp>46311</stp>
        <stp/>
        <tr r="N401" s="5"/>
      </tp>
      <tp t="s">
        <v>일반</v>
        <stp/>
        <stp>P</stp>
        <stp>0</stp>
        <stp>BND</stp>
        <stp>KR350106GEA8</stp>
        <stp>인포맥스 중분류</stp>
        <stp>46311</stp>
        <stp/>
        <tr r="N1105" s="5"/>
      </tp>
      <tp t="s">
        <v>일반</v>
        <stp/>
        <stp>P</stp>
        <stp>0</stp>
        <stp>BND</stp>
        <stp>KR350108GEA4</stp>
        <stp>인포맥스 중분류</stp>
        <stp>46311</stp>
        <stp/>
        <tr r="N1157" s="5"/>
      </tp>
      <tp t="s">
        <v>카드</v>
        <stp/>
        <stp>P</stp>
        <stp>0</stp>
        <stp>BND</stp>
        <stp>KR6032716FC8</stp>
        <stp>인포맥스 중분류</stp>
        <stp>46311</stp>
        <stp/>
        <tr r="N5336" s="5"/>
      </tp>
      <tp t="s">
        <v>은행채</v>
        <stp/>
        <stp>P</stp>
        <stp>0</stp>
        <stp>BND</stp>
        <stp>KR310207GFA0</stp>
        <stp>인포맥스 중분류</stp>
        <stp>46311</stp>
        <stp/>
        <tr r="N484" s="5"/>
      </tp>
      <tp t="s">
        <v>일반</v>
        <stp/>
        <stp>P</stp>
        <stp>0</stp>
        <stp>BND</stp>
        <stp>KR351604GBA7</stp>
        <stp>인포맥스 중분류</stp>
        <stp>46311</stp>
        <stp/>
        <tr r="N1911" s="5"/>
      </tp>
      <tp t="s">
        <v>카드</v>
        <stp/>
        <stp>P</stp>
        <stp>0</stp>
        <stp>BND</stp>
        <stp>KR6032712FC7</stp>
        <stp>인포맥스 중분류</stp>
        <stp>46311</stp>
        <stp/>
        <tr r="N5267" s="5"/>
      </tp>
      <tp t="s">
        <v>일반</v>
        <stp/>
        <stp>P</stp>
        <stp>0</stp>
        <stp>BND</stp>
        <stp>KR356101GEA3</stp>
        <stp>인포맥스 중분류</stp>
        <stp>46311</stp>
        <stp/>
        <tr r="N2959" s="5"/>
      </tp>
      <tp t="s">
        <v>일반</v>
        <stp/>
        <stp>P</stp>
        <stp>0</stp>
        <stp>BND</stp>
        <stp>KR354201GFA0</stp>
        <stp>인포맥스 중분류</stp>
        <stp>46311</stp>
        <stp/>
        <tr r="N2397" s="5"/>
      </tp>
      <tp t="s">
        <v>일반</v>
        <stp/>
        <stp>P</stp>
        <stp>0</stp>
        <stp>BND</stp>
        <stp>KR356101DEA0</stp>
        <stp>인포맥스 중분류</stp>
        <stp>46311</stp>
        <stp/>
        <tr r="N2909" s="5"/>
      </tp>
      <tp t="s">
        <v>일반</v>
        <stp/>
        <stp>P</stp>
        <stp>0</stp>
        <stp>BND</stp>
        <stp>KR350107GEA6</stp>
        <stp>인포맥스 중분류</stp>
        <stp>46311</stp>
        <stp/>
        <tr r="N1129" s="5"/>
      </tp>
      <tp t="s">
        <v>카드</v>
        <stp/>
        <stp>P</stp>
        <stp>0</stp>
        <stp>BND</stp>
        <stp>KR6032713FC5</stp>
        <stp>인포맥스 중분류</stp>
        <stp>46311</stp>
        <stp/>
        <tr r="N5293" s="5"/>
      </tp>
      <tp t="s">
        <v>일반</v>
        <stp/>
        <stp>P</stp>
        <stp>0</stp>
        <stp>BND</stp>
        <stp>KR356002GDA5</stp>
        <stp>인포맥스 중분류</stp>
        <stp>46311</stp>
        <stp/>
        <tr r="N2833" s="5"/>
      </tp>
      <tp t="s">
        <v>지방공기업</v>
        <stp/>
        <stp>P</stp>
        <stp>0</stp>
        <stp>BND</stp>
        <stp>KR354301GGA6</stp>
        <stp>인포맥스 중분류</stp>
        <stp>46311</stp>
        <stp/>
        <tr r="N2445" s="5"/>
      </tp>
      <tp t="s">
        <v>은행채</v>
        <stp/>
        <stp>P</stp>
        <stp>0</stp>
        <stp>BND</stp>
        <stp>KR310202GFA1</stp>
        <stp>인포맥스 중분류</stp>
        <stp>46311</stp>
        <stp/>
        <tr r="N382" s="5"/>
      </tp>
      <tp t="s">
        <v>일반</v>
        <stp/>
        <stp>P</stp>
        <stp>0</stp>
        <stp>BND</stp>
        <stp>KR350104GEA3</stp>
        <stp>인포맥스 중분류</stp>
        <stp>46311</stp>
        <stp/>
        <tr r="N1033" s="5"/>
      </tp>
      <tp t="s">
        <v>카드</v>
        <stp/>
        <stp>P</stp>
        <stp>0</stp>
        <stp>BND</stp>
        <stp>KR6032714FC3</stp>
        <stp>인포맥스 중분류</stp>
        <stp>46311</stp>
        <stp/>
        <tr r="N5310" s="5"/>
      </tp>
      <tp t="s">
        <v>지방공기업</v>
        <stp/>
        <stp>P</stp>
        <stp>0</stp>
        <stp>BND</stp>
        <stp>KR354302GGA4</stp>
        <stp>인포맥스 중분류</stp>
        <stp>46311</stp>
        <stp/>
        <tr r="N2462" s="5"/>
      </tp>
      <tp t="s">
        <v>은행채</v>
        <stp/>
        <stp>P</stp>
        <stp>0</stp>
        <stp>BND</stp>
        <stp>KR6192522FA0</stp>
        <stp>인포맥스 중분류</stp>
        <stp>46311</stp>
        <stp/>
        <tr r="N7018" s="5"/>
      </tp>
      <tp t="s">
        <v>국고채권</v>
        <stp/>
        <stp>P</stp>
        <stp>0</stp>
        <stp>BND</stp>
        <stp>KR103502GAC2</stp>
        <stp>인포맥스 중분류</stp>
        <stp>46311</stp>
        <stp/>
        <tr r="N107" s="5"/>
      </tp>
      <tp t="s">
        <v>은행채</v>
        <stp/>
        <stp>P</stp>
        <stp>0</stp>
        <stp>BND</stp>
        <stp>KR310205GFA4</stp>
        <stp>인포맥스 중분류</stp>
        <stp>46311</stp>
        <stp/>
        <tr r="N442" s="5"/>
      </tp>
      <tp t="s">
        <v>일반</v>
        <stp/>
        <stp>P</stp>
        <stp>0</stp>
        <stp>BND</stp>
        <stp>KR350102GEA7</stp>
        <stp>인포맥스 중분류</stp>
        <stp>46311</stp>
        <stp/>
        <tr r="N955" s="5"/>
      </tp>
      <tp t="s">
        <v>회사채(일반)</v>
        <stp/>
        <stp>P</stp>
        <stp>0</stp>
        <stp>BND</stp>
        <stp>KR6272211FA3</stp>
        <stp>인포맥스 중분류</stp>
        <stp>46316</stp>
        <stp/>
        <tr r="CF29" s="1"/>
      </tp>
      <tp t="s">
        <v>은행채</v>
        <stp/>
        <stp>P</stp>
        <stp>0</stp>
        <stp>BND</stp>
        <stp>KR310208GFA8</stp>
        <stp>인포맥스 중분류</stp>
        <stp>46311</stp>
        <stp/>
        <tr r="N505" s="5"/>
      </tp>
      <tp t="s">
        <v>은행채</v>
        <stp/>
        <stp>P</stp>
        <stp>0</stp>
        <stp>BND</stp>
        <stp>KR6192521FA2</stp>
        <stp>인포맥스 중분류</stp>
        <stp>46311</stp>
        <stp/>
        <tr r="N7014" s="5"/>
      </tp>
      <tp t="s">
        <v>일반</v>
        <stp/>
        <stp>P</stp>
        <stp>0</stp>
        <stp>BND</stp>
        <stp>KR356102GEB9</stp>
        <stp>인포맥스 중분류</stp>
        <stp>46311</stp>
        <stp/>
        <tr r="N3039" s="5"/>
      </tp>
      <tp t="s">
        <v>은행채</v>
        <stp/>
        <stp>P</stp>
        <stp>0</stp>
        <stp>BND</stp>
        <stp>KR310207GFB8</stp>
        <stp>인포맥스 중분류</stp>
        <stp>46311</stp>
        <stp/>
        <tr r="N485" s="5"/>
      </tp>
      <tp t="s">
        <v>일반</v>
        <stp/>
        <stp>P</stp>
        <stp>0</stp>
        <stp>BND</stp>
        <stp>KR354201GFB8</stp>
        <stp>인포맥스 중분류</stp>
        <stp>46311</stp>
        <stp/>
        <tr r="N2398" s="5"/>
      </tp>
      <tp t="s">
        <v>일반</v>
        <stp/>
        <stp>P</stp>
        <stp>0</stp>
        <stp>BND</stp>
        <stp>KR354601GBB8</stp>
        <stp>인포맥스 중분류</stp>
        <stp>46311</stp>
        <stp/>
        <tr r="N2630" s="5"/>
      </tp>
      <tp t="s">
        <v>은행채</v>
        <stp/>
        <stp>P</stp>
        <stp>0</stp>
        <stp>BND</stp>
        <stp>KR310209GFB4</stp>
        <stp>인포맥스 중분류</stp>
        <stp>46311</stp>
        <stp/>
        <tr r="N524" s="5"/>
      </tp>
      <tp t="s">
        <v>은행채</v>
        <stp/>
        <stp>P</stp>
        <stp>0</stp>
        <stp>BND</stp>
        <stp>KR310215GFC9</stp>
        <stp>인포맥스 중분류</stp>
        <stp>46311</stp>
        <stp/>
        <tr r="N608" s="5"/>
      </tp>
      <tp t="s">
        <v>은행채</v>
        <stp/>
        <stp>P</stp>
        <stp>0</stp>
        <stp>BND</stp>
        <stp>KR310202GFB9</stp>
        <stp>인포맥스 중분류</stp>
        <stp>46311</stp>
        <stp/>
        <tr r="N383" s="5"/>
      </tp>
      <tp t="s">
        <v>은행채</v>
        <stp/>
        <stp>P</stp>
        <stp>0</stp>
        <stp>BND</stp>
        <stp>KR310211GFC8</stp>
        <stp>인포맥스 중분류</stp>
        <stp>46311</stp>
        <stp/>
        <tr r="N555" s="5"/>
      </tp>
      <tp t="s">
        <v>일반</v>
        <stp/>
        <stp>P</stp>
        <stp>0</stp>
        <stp>BND</stp>
        <stp>KR350105GEB8</stp>
        <stp>인포맥스 중분류</stp>
        <stp>46311</stp>
        <stp/>
        <tr r="N1062" s="5"/>
      </tp>
      <tp t="s">
        <v>은행채</v>
        <stp/>
        <stp>P</stp>
        <stp>0</stp>
        <stp>BND</stp>
        <stp>KR310213GFC4</stp>
        <stp>인포맥스 중분류</stp>
        <stp>46311</stp>
        <stp/>
        <tr r="N580" s="5"/>
      </tp>
      <tp t="s">
        <v>일반</v>
        <stp/>
        <stp>P</stp>
        <stp>0</stp>
        <stp>BND</stp>
        <stp>KR350107GEB4</stp>
        <stp>인포맥스 중분류</stp>
        <stp>46311</stp>
        <stp/>
        <tr r="N1130" s="5"/>
      </tp>
      <tp t="s">
        <v>지방공기업</v>
        <stp/>
        <stp>P</stp>
        <stp>0</stp>
        <stp>BND</stp>
        <stp>KR350201GFB2</stp>
        <stp>인포맥스 중분류</stp>
        <stp>46311</stp>
        <stp/>
        <tr r="N1271" s="5"/>
      </tp>
      <tp t="s">
        <v>회사채(일반)</v>
        <stp/>
        <stp>P</stp>
        <stp>0</stp>
        <stp>BND</stp>
        <stp>KR6032641FA2</stp>
        <stp>인포맥스 중분류</stp>
        <stp>46311</stp>
        <stp/>
        <tr r="N5210" s="5"/>
      </tp>
      <tp t="s">
        <v>은행채</v>
        <stp/>
        <stp>P</stp>
        <stp>0</stp>
        <stp>BND</stp>
        <stp>KR310206GFB0</stp>
        <stp>인포맥스 중분류</stp>
        <stp>46311</stp>
        <stp/>
        <tr r="N467" s="5"/>
      </tp>
      <tp t="s">
        <v>은행채</v>
        <stp/>
        <stp>P</stp>
        <stp>0</stp>
        <stp>BND</stp>
        <stp>KR310214GFC2</stp>
        <stp>인포맥스 중분류</stp>
        <stp>46311</stp>
        <stp/>
        <tr r="N593" s="5"/>
      </tp>
      <tp t="s">
        <v>일반</v>
        <stp/>
        <stp>P</stp>
        <stp>0</stp>
        <stp>BND</stp>
        <stp>KR356104GEB5</stp>
        <stp>인포맥스 중분류</stp>
        <stp>46311</stp>
        <stp/>
        <tr r="N3132" s="5"/>
      </tp>
      <tp t="s">
        <v>회사채(일반)</v>
        <stp/>
        <stp>P</stp>
        <stp>0</stp>
        <stp>BND</stp>
        <stp>KR6032642FA0</stp>
        <stp>인포맥스 중분류</stp>
        <stp>46311</stp>
        <stp/>
        <tr r="N5217" s="5"/>
      </tp>
      <tp t="s">
        <v>도시철도채권</v>
        <stp/>
        <stp>P</stp>
        <stp>0</stp>
        <stp>BND</stp>
        <stp>KR2001024EC6</stp>
        <stp>인포맥스 중분류</stp>
        <stp>46311</stp>
        <stp/>
        <tr r="N207" s="5"/>
      </tp>
      <tp t="s">
        <v>일반</v>
        <stp/>
        <stp>P</stp>
        <stp>0</stp>
        <stp>BND</stp>
        <stp>KR356101GEB1</stp>
        <stp>인포맥스 중분류</stp>
        <stp>46311</stp>
        <stp/>
        <tr r="N2960" s="5"/>
      </tp>
      <tp t="s">
        <v>은행채</v>
        <stp/>
        <stp>P</stp>
        <stp>0</stp>
        <stp>BND</stp>
        <stp>KR310203GFB7</stp>
        <stp>인포맥스 중분류</stp>
        <stp>46311</stp>
        <stp/>
        <tr r="N402" s="5"/>
      </tp>
      <tp t="s">
        <v>은행채</v>
        <stp/>
        <stp>P</stp>
        <stp>0</stp>
        <stp>BND</stp>
        <stp>KR310212GFC6</stp>
        <stp>인포맥스 중분류</stp>
        <stp>46311</stp>
        <stp/>
        <tr r="N569" s="5"/>
      </tp>
      <tp t="s">
        <v>일반</v>
        <stp/>
        <stp>P</stp>
        <stp>0</stp>
        <stp>BND</stp>
        <stp>KR354203GFB4</stp>
        <stp>인포맥스 중분류</stp>
        <stp>46311</stp>
        <stp/>
        <tr r="N2425" s="5"/>
      </tp>
      <tp t="s">
        <v>일반</v>
        <stp/>
        <stp>P</stp>
        <stp>0</stp>
        <stp>BND</stp>
        <stp>KR350102GEB5</stp>
        <stp>인포맥스 중분류</stp>
        <stp>46311</stp>
        <stp/>
        <tr r="N956" s="5"/>
      </tp>
      <tp t="s">
        <v>일반</v>
        <stp/>
        <stp>P</stp>
        <stp>0</stp>
        <stp>BND</stp>
        <stp>KR350703GCB4</stp>
        <stp>인포맥스 중분류</stp>
        <stp>46311</stp>
        <stp/>
        <tr r="N1463" s="5"/>
      </tp>
      <tp t="s">
        <v>공모지방채</v>
        <stp/>
        <stp>P</stp>
        <stp>0</stp>
        <stp>BND</stp>
        <stp>KR2001011EC3</stp>
        <stp>인포맥스 중분류</stp>
        <stp>46311</stp>
        <stp/>
        <tr r="N159" s="5"/>
      </tp>
      <tp t="s">
        <v>은행채</v>
        <stp/>
        <stp>P</stp>
        <stp>0</stp>
        <stp>BND</stp>
        <stp>KR310204GFB5</stp>
        <stp>인포맥스 중분류</stp>
        <stp>46311</stp>
        <stp/>
        <tr r="N424" s="5"/>
      </tp>
      <tp t="s">
        <v>은행채</v>
        <stp/>
        <stp>P</stp>
        <stp>0</stp>
        <stp>BND</stp>
        <stp>KR310216GFC7</stp>
        <stp>인포맥스 중분류</stp>
        <stp>46311</stp>
        <stp/>
        <tr r="N619" s="5"/>
      </tp>
      <tp t="s">
        <v>일반</v>
        <stp/>
        <stp>P</stp>
        <stp>0</stp>
        <stp>BND</stp>
        <stp>KR350104GEB1</stp>
        <stp>인포맥스 중분류</stp>
        <stp>46311</stp>
        <stp/>
        <tr r="N1034" s="5"/>
      </tp>
      <tp t="s">
        <v>공모지방채</v>
        <stp/>
        <stp>P</stp>
        <stp>0</stp>
        <stp>BND</stp>
        <stp>KR2001021EC2</stp>
        <stp>인포맥스 중분류</stp>
        <stp>46311</stp>
        <stp/>
        <tr r="N173" s="5"/>
      </tp>
      <tp t="s">
        <v>일반</v>
        <stp/>
        <stp>P</stp>
        <stp>0</stp>
        <stp>BND</stp>
        <stp>KR356103GEB7</stp>
        <stp>인포맥스 중분류</stp>
        <stp>46311</stp>
        <stp/>
        <tr r="N3088" s="5"/>
      </tp>
      <tp t="s">
        <v>지방공기업</v>
        <stp/>
        <stp>P</stp>
        <stp>0</stp>
        <stp>BND</stp>
        <stp>KR357201GFB5</stp>
        <stp>인포맥스 중분류</stp>
        <stp>46311</stp>
        <stp/>
        <tr r="N3288" s="5"/>
      </tp>
      <tp t="s">
        <v>은행채</v>
        <stp/>
        <stp>P</stp>
        <stp>0</stp>
        <stp>BND</stp>
        <stp>KR310210GFC0</stp>
        <stp>인포맥스 중분류</stp>
        <stp>46311</stp>
        <stp/>
        <tr r="N537" s="5"/>
      </tp>
      <tp t="s">
        <v>일반</v>
        <stp/>
        <stp>P</stp>
        <stp>0</stp>
        <stp>BND</stp>
        <stp>KR351603GBB7</stp>
        <stp>인포맥스 중분류</stp>
        <stp>46311</stp>
        <stp/>
        <tr r="N1881" s="5"/>
      </tp>
      <tp t="s">
        <v>기타금융채</v>
        <stp/>
        <stp>P</stp>
        <stp>0</stp>
        <stp>BND</stp>
        <stp>KR6033661GA7</stp>
        <stp>인포맥스 중분류</stp>
        <stp>46311</stp>
        <stp/>
        <tr r="N5422" s="5"/>
      </tp>
      <tp t="s">
        <v>은행채</v>
        <stp/>
        <stp>P</stp>
        <stp>0</stp>
        <stp>BND</stp>
        <stp>KR310216GFB9</stp>
        <stp>인포맥스 중분류</stp>
        <stp>46311</stp>
        <stp/>
        <tr r="N618" s="5"/>
      </tp>
      <tp t="s">
        <v>회사채(일반)</v>
        <stp/>
        <stp>P</stp>
        <stp>0</stp>
        <stp>BND</stp>
        <stp>KR6131792EA6</stp>
        <stp>인포맥스 중분류</stp>
        <stp>46311</stp>
        <stp/>
        <tr r="N6581" s="5"/>
      </tp>
      <tp t="s">
        <v>은행채</v>
        <stp/>
        <stp>P</stp>
        <stp>0</stp>
        <stp>BND</stp>
        <stp>KR310206GFC8</stp>
        <stp>인포맥스 중분류</stp>
        <stp>46311</stp>
        <stp/>
        <tr r="N468" s="5"/>
      </tp>
      <tp t="s">
        <v>은행채</v>
        <stp/>
        <stp>P</stp>
        <stp>0</stp>
        <stp>BND</stp>
        <stp>KR310218GFB5</stp>
        <stp>인포맥스 중분류</stp>
        <stp>46311</stp>
        <stp/>
        <tr r="N637" s="5"/>
      </tp>
      <tp t="s">
        <v>일반</v>
        <stp/>
        <stp>P</stp>
        <stp>0</stp>
        <stp>BND</stp>
        <stp>KR356101GEC9</stp>
        <stp>인포맥스 중분류</stp>
        <stp>46311</stp>
        <stp/>
        <tr r="N2961" s="5"/>
      </tp>
      <tp t="s">
        <v>은행채</v>
        <stp/>
        <stp>P</stp>
        <stp>0</stp>
        <stp>BND</stp>
        <stp>KR310208GFC4</stp>
        <stp>인포맥스 중분류</stp>
        <stp>46311</stp>
        <stp/>
        <tr r="N506" s="5"/>
      </tp>
      <tp t="s">
        <v>일반</v>
        <stp/>
        <stp>P</stp>
        <stp>0</stp>
        <stp>BND</stp>
        <stp>KR350108GEC0</stp>
        <stp>인포맥스 중분류</stp>
        <stp>46311</stp>
        <stp/>
        <tr r="N1158" s="5"/>
      </tp>
      <tp t="s">
        <v>기타금융채</v>
        <stp/>
        <stp>P</stp>
        <stp>0</stp>
        <stp>BND</stp>
        <stp>KR6023781GA5</stp>
        <stp>인포맥스 중분류</stp>
        <stp>46311</stp>
        <stp/>
        <tr r="N4730" s="5"/>
      </tp>
      <tp t="s">
        <v>기타금융채</v>
        <stp/>
        <stp>P</stp>
        <stp>0</stp>
        <stp>BND</stp>
        <stp>KR6023787GA2</stp>
        <stp>인포맥스 중분류</stp>
        <stp>46311</stp>
        <stp/>
        <tr r="N4795" s="5"/>
      </tp>
      <tp t="s">
        <v>은행채</v>
        <stp/>
        <stp>P</stp>
        <stp>0</stp>
        <stp>BND</stp>
        <stp>KR310212GFB8</stp>
        <stp>인포맥스 중분류</stp>
        <stp>46311</stp>
        <stp/>
        <tr r="N568" s="5"/>
      </tp>
      <tp t="s">
        <v>은행채</v>
        <stp/>
        <stp>P</stp>
        <stp>0</stp>
        <stp>BND</stp>
        <stp>KR310219GFB3</stp>
        <stp>인포맥스 중분류</stp>
        <stp>46311</stp>
        <stp/>
        <tr r="N645" s="5"/>
      </tp>
      <tp t="s">
        <v>기타금융채</v>
        <stp/>
        <stp>P</stp>
        <stp>0</stp>
        <stp>BND</stp>
        <stp>KR6023788GA0</stp>
        <stp>인포맥스 중분류</stp>
        <stp>46311</stp>
        <stp/>
        <tr r="N4801" s="5"/>
      </tp>
      <tp t="s">
        <v>카드</v>
        <stp/>
        <stp>P</stp>
        <stp>0</stp>
        <stp>BND</stp>
        <stp>KR6032718FA8</stp>
        <stp>인포맥스 중분류</stp>
        <stp>46311</stp>
        <stp/>
        <tr r="N5360" s="5"/>
      </tp>
      <tp t="s">
        <v>지방공기업</v>
        <stp/>
        <stp>P</stp>
        <stp>0</stp>
        <stp>BND</stp>
        <stp>KR353101GEC2</stp>
        <stp>인포맥스 중분류</stp>
        <stp>46311</stp>
        <stp/>
        <tr r="N2305" s="5"/>
      </tp>
      <tp t="s">
        <v>은행채</v>
        <stp/>
        <stp>P</stp>
        <stp>0</stp>
        <stp>BND</stp>
        <stp>KR310204GFC3</stp>
        <stp>인포맥스 중분류</stp>
        <stp>46311</stp>
        <stp/>
        <tr r="N425" s="5"/>
      </tp>
      <tp t="s">
        <v>일반</v>
        <stp/>
        <stp>P</stp>
        <stp>0</stp>
        <stp>BND</stp>
        <stp>KR350105GEC6</stp>
        <stp>인포맥스 중분류</stp>
        <stp>46311</stp>
        <stp/>
        <tr r="N1063" s="5"/>
      </tp>
      <tp t="s">
        <v>카드</v>
        <stp/>
        <stp>P</stp>
        <stp>0</stp>
        <stp>BND</stp>
        <stp>KR6032714FA7</stp>
        <stp>인포맥스 중분류</stp>
        <stp>46311</stp>
        <stp/>
        <tr r="N5309" s="5"/>
      </tp>
      <tp t="s">
        <v>지방공기업</v>
        <stp/>
        <stp>P</stp>
        <stp>0</stp>
        <stp>BND</stp>
        <stp>KR353102GEC0</stp>
        <stp>인포맥스 중분류</stp>
        <stp>46311</stp>
        <stp/>
        <tr r="N2306" s="5"/>
      </tp>
      <tp t="s">
        <v>은행채</v>
        <stp/>
        <stp>P</stp>
        <stp>0</stp>
        <stp>BND</stp>
        <stp>KR310203GFC5</stp>
        <stp>인포맥스 중분류</stp>
        <stp>46311</stp>
        <stp/>
        <tr r="N403" s="5"/>
      </tp>
      <tp t="s">
        <v>일반</v>
        <stp/>
        <stp>P</stp>
        <stp>0</stp>
        <stp>BND</stp>
        <stp>KR350103GEC1</stp>
        <stp>인포맥스 중분류</stp>
        <stp>46311</stp>
        <stp/>
        <tr r="N993" s="5"/>
      </tp>
      <tp t="s">
        <v>일반</v>
        <stp/>
        <stp>P</stp>
        <stp>0</stp>
        <stp>BND</stp>
        <stp>KR350106GEC4</stp>
        <stp>인포맥스 중분류</stp>
        <stp>46311</stp>
        <stp/>
        <tr r="N1106" s="5"/>
      </tp>
      <tp t="s">
        <v>카드</v>
        <stp/>
        <stp>P</stp>
        <stp>0</stp>
        <stp>BND</stp>
        <stp>KR6032719FA6</stp>
        <stp>인포맥스 중분류</stp>
        <stp>46311</stp>
        <stp/>
        <tr r="N5369" s="5"/>
      </tp>
      <tp t="s">
        <v>은행채</v>
        <stp/>
        <stp>P</stp>
        <stp>0</stp>
        <stp>BND</stp>
        <stp>KR310202GFC7</stp>
        <stp>인포맥스 중분류</stp>
        <stp>46311</stp>
        <stp/>
        <tr r="N384" s="5"/>
      </tp>
      <tp t="s">
        <v>은행채</v>
        <stp/>
        <stp>P</stp>
        <stp>0</stp>
        <stp>BND</stp>
        <stp>KR310205GFC0</stp>
        <stp>인포맥스 중분류</stp>
        <stp>46311</stp>
        <stp/>
        <tr r="N443" s="5"/>
      </tp>
      <tp t="s">
        <v>은행채</v>
        <stp/>
        <stp>P</stp>
        <stp>0</stp>
        <stp>BND</stp>
        <stp>KR310213GFB6</stp>
        <stp>인포맥스 중분류</stp>
        <stp>46311</stp>
        <stp/>
        <tr r="N579" s="5"/>
      </tp>
      <tp t="s">
        <v>일반</v>
        <stp/>
        <stp>P</stp>
        <stp>0</stp>
        <stp>BND</stp>
        <stp>KR350102GEC3</stp>
        <stp>인포맥스 중분류</stp>
        <stp>46311</stp>
        <stp/>
        <tr r="N957" s="5"/>
      </tp>
      <tp t="s">
        <v>일반</v>
        <stp/>
        <stp>P</stp>
        <stp>0</stp>
        <stp>BND</stp>
        <stp>KR350109GEC8</stp>
        <stp>인포맥스 중분류</stp>
        <stp>46311</stp>
        <stp/>
        <tr r="N1180" s="5"/>
      </tp>
      <tp t="s">
        <v>기타금융채</v>
        <stp/>
        <stp>P</stp>
        <stp>0</stp>
        <stp>BND</stp>
        <stp>KR6136301BB5</stp>
        <stp>인포맥스 중분류</stp>
        <stp>46316</stp>
        <stp/>
        <tr r="CT49" s="1"/>
      </tp>
      <tp t="s">
        <v>은행채</v>
        <stp/>
        <stp>P</stp>
        <stp>0</stp>
        <stp>BND</stp>
        <stp>KR310215GFB1</stp>
        <stp>인포맥스 중분류</stp>
        <stp>46311</stp>
        <stp/>
        <tr r="N607" s="5"/>
      </tp>
      <tp t="s">
        <v>일반</v>
        <stp/>
        <stp>P</stp>
        <stp>0</stp>
        <stp>BND</stp>
        <stp>KR354201GFC6</stp>
        <stp>인포맥스 중분류</stp>
        <stp>46311</stp>
        <stp/>
        <tr r="N2399" s="5"/>
      </tp>
      <tp t="s">
        <v>일반</v>
        <stp/>
        <stp>P</stp>
        <stp>0</stp>
        <stp>BND</stp>
        <stp>KR356101DEC6</stp>
        <stp>인포맥스 중분류</stp>
        <stp>46311</stp>
        <stp/>
        <tr r="N2910" s="5"/>
      </tp>
      <tp t="s">
        <v>은행채</v>
        <stp/>
        <stp>P</stp>
        <stp>0</stp>
        <stp>BND</stp>
        <stp>KR310220GFA3</stp>
        <stp>인포맥스 중분류</stp>
        <stp>46311</stp>
        <stp/>
        <tr r="N650" s="5"/>
      </tp>
      <tp t="s">
        <v>카드</v>
        <stp/>
        <stp>P</stp>
        <stp>0</stp>
        <stp>BND</stp>
        <stp>KR6032711FA3</stp>
        <stp>인포맥스 중분류</stp>
        <stp>46311</stp>
        <stp/>
        <tr r="N5245" s="5"/>
      </tp>
      <tp t="s">
        <v>은행채</v>
        <stp/>
        <stp>P</stp>
        <stp>0</stp>
        <stp>BND</stp>
        <stp>KR310210GFB2</stp>
        <stp>인포맥스 중분류</stp>
        <stp>46311</stp>
        <stp/>
        <tr r="N536" s="5"/>
      </tp>
      <tp t="s">
        <v>카드</v>
        <stp/>
        <stp>P</stp>
        <stp>0</stp>
        <stp>BND</stp>
        <stp>KR6032716FA2</stp>
        <stp>인포맥스 중분류</stp>
        <stp>46311</stp>
        <stp/>
        <tr r="N5335" s="5"/>
      </tp>
      <tp t="s">
        <v>은행채</v>
        <stp/>
        <stp>P</stp>
        <stp>0</stp>
        <stp>BND</stp>
        <stp>KR310207GFC6</stp>
        <stp>인포맥스 중분류</stp>
        <stp>46311</stp>
        <stp/>
        <tr r="N486" s="5"/>
      </tp>
      <tp t="s">
        <v>은행채</v>
        <stp/>
        <stp>P</stp>
        <stp>0</stp>
        <stp>BND</stp>
        <stp>KR310211GFB0</stp>
        <stp>인포맥스 중분류</stp>
        <stp>46311</stp>
        <stp/>
        <tr r="N554" s="5"/>
      </tp>
      <tp t="s">
        <v>카드</v>
        <stp/>
        <stp>P</stp>
        <stp>0</stp>
        <stp>BND</stp>
        <stp>KR6032712FA1</stp>
        <stp>인포맥스 중분류</stp>
        <stp>46311</stp>
        <stp/>
        <tr r="N5266" s="5"/>
      </tp>
      <tp t="s">
        <v>회사채(일반)</v>
        <stp/>
        <stp>P</stp>
        <stp>0</stp>
        <stp>BND</stp>
        <stp>KR6131791EA8</stp>
        <stp>인포맥스 중분류</stp>
        <stp>46311</stp>
        <stp/>
        <tr r="N6573" s="5"/>
      </tp>
      <tp t="s">
        <v>은행채</v>
        <stp/>
        <stp>P</stp>
        <stp>0</stp>
        <stp>BND</stp>
        <stp>KR310217GFB7</stp>
        <stp>인포맥스 중분류</stp>
        <stp>46311</stp>
        <stp/>
        <tr r="N627" s="5"/>
      </tp>
      <tp t="s">
        <v>공사공단채 기타</v>
        <stp/>
        <stp>P</stp>
        <stp>0</stp>
        <stp>BND</stp>
        <stp>KR381101GEC8</stp>
        <stp>인포맥스 중분류</stp>
        <stp>46311</stp>
        <stp/>
        <tr r="N3569" s="5"/>
      </tp>
      <tp t="s">
        <v>카드</v>
        <stp/>
        <stp>P</stp>
        <stp>0</stp>
        <stp>BND</stp>
        <stp>KR6032717FA0</stp>
        <stp>인포맥스 중분류</stp>
        <stp>46311</stp>
        <stp/>
        <tr r="N5348" s="5"/>
      </tp>
      <tp t="s">
        <v>일반</v>
        <stp/>
        <stp>P</stp>
        <stp>0</stp>
        <stp>BND</stp>
        <stp>KR354202GFC4</stp>
        <stp>인포맥스 중분류</stp>
        <stp>46316</stp>
        <stp/>
        <tr r="N152" s="1"/>
      </tp>
      <tp t="s">
        <v>회사채(일반)</v>
        <stp/>
        <stp>P</stp>
        <stp>0</stp>
        <stp>BND</stp>
        <stp>KR6131791EA8</stp>
        <stp>인포맥스 중분류</stp>
        <stp>46316</stp>
        <stp/>
        <tr r="N291" s="1"/>
      </tp>
      <tp t="s">
        <v>카드</v>
        <stp/>
        <stp>P</stp>
        <stp>0</stp>
        <stp>BND</stp>
        <stp>KR6031322EC9</stp>
        <stp>인포맥스 중분류</stp>
        <stp>46311</stp>
        <stp/>
        <tr r="N5198" s="5"/>
      </tp>
      <tp t="s">
        <v>일반</v>
        <stp/>
        <stp>P</stp>
        <stp>0</stp>
        <stp>BND</stp>
        <stp>KR350109GEA2</stp>
        <stp>인포맥스 중분류</stp>
        <stp>46316</stp>
        <stp/>
        <tr r="N140" s="1"/>
      </tp>
      <tp t="s">
        <v>회사채(일반)</v>
        <stp/>
        <stp>P</stp>
        <stp>0</stp>
        <stp>BND</stp>
        <stp>KR6272213FA9</stp>
        <stp>인포맥스 중분류</stp>
        <stp>46311</stp>
        <stp/>
        <tr r="N7146" s="5"/>
      </tp>
      <tp t="s">
        <v>일반</v>
        <stp/>
        <stp>P</stp>
        <stp>0</stp>
        <stp>BND</stp>
        <stp>KR356101DEA0</stp>
        <stp>인포맥스 중분류</stp>
        <stp>46316</stp>
        <stp/>
        <tr r="N371" s="1"/>
      </tp>
      <tp t="s">
        <v>회사채(일반)</v>
        <stp/>
        <stp>P</stp>
        <stp>0</stp>
        <stp>BND</stp>
        <stp>KR6272212FA1</stp>
        <stp>인포맥스 중분류</stp>
        <stp>46311</stp>
        <stp/>
        <tr r="N7143" s="5"/>
      </tp>
      <tp t="s">
        <v>국고채권</v>
        <stp/>
        <stp>P</stp>
        <stp>0</stp>
        <stp>BND</stp>
        <stp>KR103502GAC2</stp>
        <stp>인포맥스 중분류</stp>
        <stp>46316</stp>
        <stp/>
        <tr r="CF125" s="1"/>
        <tr r="N328" s="1"/>
        <tr r="DV24" s="1"/>
      </tp>
      <tp t="s">
        <v>회사채(일반)</v>
        <stp/>
        <stp>P</stp>
        <stp>0</stp>
        <stp>BND</stp>
        <stp>KR6272211FA3</stp>
        <stp>인포맥스 중분류</stp>
        <stp>46311</stp>
        <stp/>
        <tr r="N7139" s="5"/>
      </tp>
      <tp t="s">
        <v>카드</v>
        <stp/>
        <stp>P</stp>
        <stp>0</stp>
        <stp>BND</stp>
        <stp>KR6140174DC4</stp>
        <stp>인포맥스 중분류</stp>
        <stp>46311</stp>
        <stp/>
        <tr r="N6707" s="5"/>
      </tp>
      <tp t="s">
        <v/>
        <stp/>
        <stp>P</stp>
        <stp>0</stp>
        <stp>BND</stp>
        <stp>KRZE03201G7V</stp>
        <stp>인포맥스 중분류</stp>
        <stp>46316</stp>
        <stp/>
        <tr r="DV18" s="1"/>
      </tp>
      <tp t="s">
        <v/>
        <stp/>
        <stp>P</stp>
        <stp>0</stp>
        <stp>BND</stp>
        <stp>KRZE03901G9W</stp>
        <stp>인포맥스 중분류</stp>
        <stp>46316</stp>
        <stp/>
        <tr r="DV122" s="1"/>
      </tp>
      <tp t="s">
        <v/>
        <stp/>
        <stp>P</stp>
        <stp>0</stp>
        <stp>BND</stp>
        <stp>KRZE03901G9J</stp>
        <stp>인포맥스 중분류</stp>
        <stp>46316</stp>
        <stp/>
        <tr r="CF62" s="1"/>
      </tp>
      <tp t="s">
        <v/>
        <stp/>
        <stp>P</stp>
        <stp>0</stp>
        <stp>BND</stp>
        <stp>KRZE03901G7W</stp>
        <stp>인포맥스 중분류</stp>
        <stp>46316</stp>
        <stp/>
        <tr r="CF104" s="1"/>
      </tp>
      <tp t="s">
        <v/>
        <stp/>
        <stp>P</stp>
        <stp>0</stp>
        <stp>BND</stp>
        <stp>KRZE03101G9G</stp>
        <stp>인포맥스 중분류</stp>
        <stp>46316</stp>
        <stp/>
        <tr r="DV113" s="1"/>
      </tp>
      <tp t="s">
        <v/>
        <stp/>
        <stp>P</stp>
        <stp>0</stp>
        <stp>BND</stp>
        <stp>KRZFA0354DG7</stp>
        <stp>인포맥스 중분류</stp>
        <stp>46316</stp>
        <stp/>
        <tr r="DV247" s="1"/>
      </tp>
      <tp t="s">
        <v/>
        <stp/>
        <stp>P</stp>
        <stp>0</stp>
        <stp>BND</stp>
        <stp>KRZFA0354DGM</stp>
        <stp>인포맥스 중분류</stp>
        <stp>46316</stp>
        <stp/>
        <tr r="DV228" s="1"/>
      </tp>
      <tp t="s">
        <v/>
        <stp/>
        <stp>P</stp>
        <stp>0</stp>
        <stp>BND</stp>
        <stp>KRZF02508FG9</stp>
        <stp>인포맥스 중분류</stp>
        <stp>46316</stp>
        <stp/>
        <tr r="CT99" s="1"/>
      </tp>
      <tp t="s">
        <v/>
        <stp/>
        <stp>P</stp>
        <stp>0</stp>
        <stp>BND</stp>
        <stp>KRZF09523MG9</stp>
        <stp>인포맥스 중분류</stp>
        <stp>46316</stp>
        <stp/>
        <tr r="CT126" s="1"/>
      </tp>
      <tp t="s">
        <v/>
        <stp/>
        <stp>P</stp>
        <stp>0</stp>
        <stp>BND</stp>
        <stp>KRZF02978FG9</stp>
        <stp>인포맥스 중분류</stp>
        <stp>46316</stp>
        <stp/>
        <tr r="CT164" s="1"/>
      </tp>
      <tp t="s">
        <v>회사채</v>
        <stp/>
        <stp>P</stp>
        <stp>0</stp>
        <stp>BND</stp>
        <stp>KR6066562861</stp>
        <stp>인포맥스 대분류</stp>
        <stp>46316</stp>
        <stp/>
        <tr r="M217" s="1"/>
      </tp>
      <tp t="s">
        <v>회사채</v>
        <stp/>
        <stp>P</stp>
        <stp>0</stp>
        <stp>BND</stp>
        <stp>KR6066562879</stp>
        <stp>인포맥스 대분류</stp>
        <stp>46316</stp>
        <stp/>
        <tr r="EW73" s="1"/>
      </tp>
      <tp t="s">
        <v>일반</v>
        <stp/>
        <stp>P</stp>
        <stp>0</stp>
        <stp>BND</stp>
        <stp>KR356003GD88</stp>
        <stp>인포맥스 중분류</stp>
        <stp>46311</stp>
        <stp/>
        <tr r="N2866" s="5"/>
      </tp>
      <tp t="s">
        <v>기타금융채</v>
        <stp/>
        <stp>P</stp>
        <stp>0</stp>
        <stp>BND</stp>
        <stp>KR6021967E48</stp>
        <stp>인포맥스 중분류</stp>
        <stp>46311</stp>
        <stp/>
        <tr r="N4652" s="5"/>
      </tp>
      <tp t="s">
        <v>은행채</v>
        <stp/>
        <stp>P</stp>
        <stp>0</stp>
        <stp>BND</stp>
        <stp>KR310206GF88</stp>
        <stp>인포맥스 중분류</stp>
        <stp>46311</stp>
        <stp/>
        <tr r="N465" s="5"/>
      </tp>
      <tp t="s">
        <v>은행채</v>
        <stp/>
        <stp>P</stp>
        <stp>0</stp>
        <stp>BND</stp>
        <stp>KR310208GF86</stp>
        <stp>인포맥스 중분류</stp>
        <stp>46311</stp>
        <stp/>
        <tr r="N503" s="5"/>
      </tp>
      <tp t="s">
        <v>공사공단채 기타</v>
        <stp/>
        <stp>P</stp>
        <stp>0</stp>
        <stp>BND</stp>
        <stp>KR381101GE86</stp>
        <stp>인포맥스 중분류</stp>
        <stp>46311</stp>
        <stp/>
        <tr r="N3567" s="5"/>
      </tp>
      <tp t="s">
        <v>공사공단채 기타</v>
        <stp/>
        <stp>P</stp>
        <stp>0</stp>
        <stp>BND</stp>
        <stp>KR381102GE85</stp>
        <stp>인포맥스 중분류</stp>
        <stp>46311</stp>
        <stp/>
        <tr r="N3588" s="5"/>
      </tp>
      <tp t="s">
        <v>공사공단채 기타</v>
        <stp/>
        <stp>P</stp>
        <stp>0</stp>
        <stp>BND</stp>
        <stp>KR381103GE84</stp>
        <stp>인포맥스 중분류</stp>
        <stp>46311</stp>
        <stp/>
        <tr r="N3600" s="5"/>
      </tp>
      <tp t="s">
        <v>일반</v>
        <stp/>
        <stp>P</stp>
        <stp>0</stp>
        <stp>BND</stp>
        <stp>KR356101GE88</stp>
        <stp>인포맥스 중분류</stp>
        <stp>46311</stp>
        <stp/>
        <tr r="N2957" s="5"/>
      </tp>
      <tp t="s">
        <v>은행채</v>
        <stp/>
        <stp>P</stp>
        <stp>0</stp>
        <stp>BND</stp>
        <stp>KR310205GF89</stp>
        <stp>인포맥스 중분류</stp>
        <stp>46311</stp>
        <stp/>
        <tr r="N440" s="5"/>
      </tp>
      <tp t="s">
        <v>은행채</v>
        <stp/>
        <stp>P</stp>
        <stp>0</stp>
        <stp>BND</stp>
        <stp>KR310209GF85</stp>
        <stp>인포맥스 중분류</stp>
        <stp>46311</stp>
        <stp/>
        <tr r="N522" s="5"/>
      </tp>
      <tp t="s">
        <v>지방공기업</v>
        <stp/>
        <stp>P</stp>
        <stp>0</stp>
        <stp>BND</stp>
        <stp>KR350201GF89</stp>
        <stp>인포맥스 중분류</stp>
        <stp>46311</stp>
        <stp/>
        <tr r="N1269" s="5"/>
      </tp>
      <tp t="s">
        <v>은행채</v>
        <stp/>
        <stp>P</stp>
        <stp>0</stp>
        <stp>BND</stp>
        <stp>KR381002GD87</stp>
        <stp>인포맥스 중분류</stp>
        <stp>46311</stp>
        <stp/>
        <tr r="N3501" s="5"/>
      </tp>
      <tp t="s">
        <v>은행채</v>
        <stp/>
        <stp>P</stp>
        <stp>0</stp>
        <stp>BND</stp>
        <stp>KR381010GD95</stp>
        <stp>인포맥스 중분류</stp>
        <stp>46311</stp>
        <stp/>
        <tr r="N3559" s="5"/>
      </tp>
      <tp t="s">
        <v>은행채</v>
        <stp/>
        <stp>P</stp>
        <stp>0</stp>
        <stp>BND</stp>
        <stp>KR310212GF98</stp>
        <stp>인포맥스 중분류</stp>
        <stp>46311</stp>
        <stp/>
        <tr r="N566" s="5"/>
      </tp>
      <tp t="s">
        <v>은행채</v>
        <stp/>
        <stp>P</stp>
        <stp>0</stp>
        <stp>BND</stp>
        <stp>KR310218GF92</stp>
        <stp>인포맥스 중분류</stp>
        <stp>46311</stp>
        <stp/>
        <tr r="N635" s="5"/>
      </tp>
      <tp t="s">
        <v>공모지방채</v>
        <stp/>
        <stp>P</stp>
        <stp>0</stp>
        <stp>BND</stp>
        <stp>KR2001011E99</stp>
        <stp>인포맥스 중분류</stp>
        <stp>46311</stp>
        <stp/>
        <tr r="N158" s="5"/>
      </tp>
      <tp t="s">
        <v>은행채</v>
        <stp/>
        <stp>P</stp>
        <stp>0</stp>
        <stp>BND</stp>
        <stp>KR310211GF99</stp>
        <stp>인포맥스 중분류</stp>
        <stp>46311</stp>
        <stp/>
        <tr r="N552" s="5"/>
      </tp>
      <tp t="s">
        <v>일반</v>
        <stp/>
        <stp>P</stp>
        <stp>0</stp>
        <stp>BND</stp>
        <stp>KR350104GE88</stp>
        <stp>인포맥스 중분류</stp>
        <stp>46311</stp>
        <stp/>
        <tr r="N1032" s="5"/>
      </tp>
      <tp t="s">
        <v>일반</v>
        <stp/>
        <stp>P</stp>
        <stp>0</stp>
        <stp>BND</stp>
        <stp>KR350108GE84</stp>
        <stp>인포맥스 중분류</stp>
        <stp>46311</stp>
        <stp/>
        <tr r="N1155" s="5"/>
      </tp>
      <tp t="s">
        <v>은행채</v>
        <stp/>
        <stp>P</stp>
        <stp>0</stp>
        <stp>BND</stp>
        <stp>KR381004GD85</stp>
        <stp>인포맥스 중분류</stp>
        <stp>46311</stp>
        <stp/>
        <tr r="N3525" s="5"/>
      </tp>
      <tp t="s">
        <v>은행채</v>
        <stp/>
        <stp>P</stp>
        <stp>0</stp>
        <stp>BND</stp>
        <stp>KR6192531F84</stp>
        <stp>인포맥스 중분류</stp>
        <stp>46311</stp>
        <stp/>
        <tr r="N7021" s="5"/>
      </tp>
      <tp t="s">
        <v>일반</v>
        <stp/>
        <stp>P</stp>
        <stp>0</stp>
        <stp>BND</stp>
        <stp>KR352701GC83</stp>
        <stp>인포맥스 중분류</stp>
        <stp>46311</stp>
        <stp/>
        <tr r="N2201" s="5"/>
      </tp>
      <tp t="s">
        <v>일반</v>
        <stp/>
        <stp>P</stp>
        <stp>0</stp>
        <stp>BND</stp>
        <stp>KR350102GE80</stp>
        <stp>인포맥스 중분류</stp>
        <stp>46311</stp>
        <stp/>
        <tr r="N953" s="5"/>
      </tp>
      <tp t="s">
        <v>일반</v>
        <stp/>
        <stp>P</stp>
        <stp>0</stp>
        <stp>BND</stp>
        <stp>KR350105GE87</stp>
        <stp>인포맥스 중분류</stp>
        <stp>46311</stp>
        <stp/>
        <tr r="N1060" s="5"/>
      </tp>
      <tp t="s">
        <v>일반</v>
        <stp/>
        <stp>P</stp>
        <stp>0</stp>
        <stp>BND</stp>
        <stp>KR356001GD80</stp>
        <stp>인포맥스 중분류</stp>
        <stp>46311</stp>
        <stp/>
        <tr r="N2786" s="5"/>
      </tp>
      <tp t="s">
        <v>일반</v>
        <stp/>
        <stp>P</stp>
        <stp>0</stp>
        <stp>BND</stp>
        <stp>KR356104GE85</stp>
        <stp>인포맥스 중분류</stp>
        <stp>46311</stp>
        <stp/>
        <tr r="N3130" s="5"/>
      </tp>
      <tp t="s">
        <v>은행채</v>
        <stp/>
        <stp>P</stp>
        <stp>0</stp>
        <stp>BND</stp>
        <stp>KR310204GF80</stp>
        <stp>인포맥스 중분류</stp>
        <stp>46311</stp>
        <stp/>
        <tr r="N423" s="5"/>
      </tp>
      <tp t="s">
        <v>일반</v>
        <stp/>
        <stp>P</stp>
        <stp>0</stp>
        <stp>BND</stp>
        <stp>KR350106GE86</stp>
        <stp>인포맥스 중분류</stp>
        <stp>46311</stp>
        <stp/>
        <tr r="N1103" s="5"/>
      </tp>
      <tp t="s">
        <v>회사채(일반)</v>
        <stp/>
        <stp>P</stp>
        <stp>0</stp>
        <stp>BND</stp>
        <stp>KR6103342G97</stp>
        <stp>인포맥스 중분류</stp>
        <stp>46316</stp>
        <stp/>
        <tr r="DH12" s="1"/>
      </tp>
      <tp t="s">
        <v>은행채</v>
        <stp/>
        <stp>P</stp>
        <stp>0</stp>
        <stp>BND</stp>
        <stp>KR310201GF83</stp>
        <stp>인포맥스 중분류</stp>
        <stp>46311</stp>
        <stp/>
        <tr r="N359" s="5"/>
      </tp>
      <tp t="s">
        <v>은행채</v>
        <stp/>
        <stp>P</stp>
        <stp>0</stp>
        <stp>BND</stp>
        <stp>KR310214GF96</stp>
        <stp>인포맥스 중분류</stp>
        <stp>46311</stp>
        <stp/>
        <tr r="N591" s="5"/>
      </tp>
      <tp t="s">
        <v>은행채</v>
        <stp/>
        <stp>P</stp>
        <stp>0</stp>
        <stp>BND</stp>
        <stp>KR310216GF94</stp>
        <stp>인포맥스 중분류</stp>
        <stp>46311</stp>
        <stp/>
        <tr r="N616" s="5"/>
      </tp>
      <tp t="s">
        <v>일반</v>
        <stp/>
        <stp>P</stp>
        <stp>0</stp>
        <stp>BND</stp>
        <stp>KR350701GC87</stp>
        <stp>인포맥스 중분류</stp>
        <stp>46311</stp>
        <stp/>
        <tr r="N1329" s="5"/>
      </tp>
      <tp t="s">
        <v>일반</v>
        <stp/>
        <stp>P</stp>
        <stp>0</stp>
        <stp>BND</stp>
        <stp>KR356102GE87</stp>
        <stp>인포맥스 중분류</stp>
        <stp>46311</stp>
        <stp/>
        <tr r="N3037" s="5"/>
      </tp>
      <tp t="s">
        <v>일반</v>
        <stp/>
        <stp>P</stp>
        <stp>0</stp>
        <stp>BND</stp>
        <stp>KR356103GE86</stp>
        <stp>인포맥스 중분류</stp>
        <stp>46311</stp>
        <stp/>
        <tr r="N3086" s="5"/>
      </tp>
      <tp t="s">
        <v>기타금융채</v>
        <stp/>
        <stp>P</stp>
        <stp>0</stp>
        <stp>BND</stp>
        <stp>KR602196AE46</stp>
        <stp>인포맥스 중분류</stp>
        <stp>46311</stp>
        <stp/>
        <tr r="N4670" s="5"/>
      </tp>
      <tp t="s">
        <v>은행채</v>
        <stp/>
        <stp>P</stp>
        <stp>0</stp>
        <stp>BND</stp>
        <stp>KR310202GF82</stp>
        <stp>인포맥스 중분류</stp>
        <stp>46311</stp>
        <stp/>
        <tr r="N380" s="5"/>
      </tp>
      <tp t="s">
        <v>은행채</v>
        <stp/>
        <stp>P</stp>
        <stp>0</stp>
        <stp>BND</stp>
        <stp>KR310207GF87</stp>
        <stp>인포맥스 중분류</stp>
        <stp>46311</stp>
        <stp/>
        <tr r="N483" s="5"/>
      </tp>
      <tp t="s">
        <v>은행채</v>
        <stp/>
        <stp>P</stp>
        <stp>0</stp>
        <stp>BND</stp>
        <stp>KR310210GF90</stp>
        <stp>인포맥스 중분류</stp>
        <stp>46311</stp>
        <stp/>
        <tr r="N534" s="5"/>
      </tp>
      <tp t="s">
        <v>은행채</v>
        <stp/>
        <stp>P</stp>
        <stp>0</stp>
        <stp>BND</stp>
        <stp>KR310215GF95</stp>
        <stp>인포맥스 중분류</stp>
        <stp>46311</stp>
        <stp/>
        <tr r="N605" s="5"/>
      </tp>
      <tp t="s">
        <v>일반</v>
        <stp/>
        <stp>P</stp>
        <stp>0</stp>
        <stp>BND</stp>
        <stp>KR350702GC86</stp>
        <stp>인포맥스 중분류</stp>
        <stp>46311</stp>
        <stp/>
        <tr r="N1402" s="5"/>
      </tp>
      <tp t="s">
        <v>기타금융채</v>
        <stp/>
        <stp>P</stp>
        <stp>0</stp>
        <stp>BND</stp>
        <stp>KR602196FE58</stp>
        <stp>인포맥스 중분류</stp>
        <stp>46311</stp>
        <stp/>
        <tr r="N4696" s="5"/>
      </tp>
      <tp t="s">
        <v>기타금융채</v>
        <stp/>
        <stp>P</stp>
        <stp>0</stp>
        <stp>BND</stp>
        <stp>KR6021964E58</stp>
        <stp>인포맥스 중분류</stp>
        <stp>46311</stp>
        <stp/>
        <tr r="N4618" s="5"/>
      </tp>
      <tp t="s">
        <v>일반</v>
        <stp/>
        <stp>P</stp>
        <stp>0</stp>
        <stp>BND</stp>
        <stp>KR350102GE98</stp>
        <stp>인포맥스 중분류</stp>
        <stp>46311</stp>
        <stp/>
        <tr r="N954" s="5"/>
      </tp>
      <tp t="s">
        <v>일반</v>
        <stp/>
        <stp>P</stp>
        <stp>0</stp>
        <stp>BND</stp>
        <stp>KR350108GE92</stp>
        <stp>인포맥스 중분류</stp>
        <stp>46311</stp>
        <stp/>
        <tr r="N1156" s="5"/>
      </tp>
      <tp t="s">
        <v>기타금융채</v>
        <stp/>
        <stp>P</stp>
        <stp>0</stp>
        <stp>BND</stp>
        <stp>KR602196EE59</stp>
        <stp>인포맥스 중분류</stp>
        <stp>46311</stp>
        <stp/>
        <tr r="N4692" s="5"/>
      </tp>
      <tp t="s">
        <v>은행채</v>
        <stp/>
        <stp>P</stp>
        <stp>0</stp>
        <stp>BND</stp>
        <stp>KR381004GD93</stp>
        <stp>인포맥스 중분류</stp>
        <stp>46311</stp>
        <stp/>
        <tr r="N3526" s="5"/>
      </tp>
      <tp t="s">
        <v>일반</v>
        <stp/>
        <stp>P</stp>
        <stp>0</stp>
        <stp>BND</stp>
        <stp>KR356001GD98</stp>
        <stp>인포맥스 중분류</stp>
        <stp>46311</stp>
        <stp/>
        <tr r="N2787" s="5"/>
      </tp>
      <tp t="s">
        <v>회사채(일반)</v>
        <stp/>
        <stp>P</stp>
        <stp>0</stp>
        <stp>BND</stp>
        <stp>KR6003541G98</stp>
        <stp>인포맥스 중분류</stp>
        <stp>46311</stp>
        <stp/>
        <tr r="N3842" s="5"/>
      </tp>
      <tp t="s">
        <v>은행채</v>
        <stp/>
        <stp>P</stp>
        <stp>0</stp>
        <stp>BND</stp>
        <stp>KR310208GF94</stp>
        <stp>인포맥스 중분류</stp>
        <stp>46311</stp>
        <stp/>
        <tr r="N504" s="5"/>
      </tp>
      <tp t="s">
        <v>공사공단채 기타</v>
        <stp/>
        <stp>P</stp>
        <stp>0</stp>
        <stp>BND</stp>
        <stp>KR381101GE94</stp>
        <stp>인포맥스 중분류</stp>
        <stp>46311</stp>
        <stp/>
        <tr r="N3568" s="5"/>
      </tp>
      <tp t="s">
        <v>은행채</v>
        <stp/>
        <stp>P</stp>
        <stp>0</stp>
        <stp>BND</stp>
        <stp>KR310203GF99</stp>
        <stp>인포맥스 중분류</stp>
        <stp>46311</stp>
        <stp/>
        <tr r="N400" s="5"/>
      </tp>
      <tp t="s">
        <v>기타금융채</v>
        <stp/>
        <stp>P</stp>
        <stp>0</stp>
        <stp>BND</stp>
        <stp>KR602196CE51</stp>
        <stp>인포맥스 중분류</stp>
        <stp>46311</stp>
        <stp/>
        <tr r="N4685" s="5"/>
      </tp>
      <tp t="s">
        <v>일반</v>
        <stp/>
        <stp>P</stp>
        <stp>0</stp>
        <stp>BND</stp>
        <stp>KR350106GE94</stp>
        <stp>인포맥스 중분류</stp>
        <stp>46311</stp>
        <stp/>
        <tr r="N1104" s="5"/>
      </tp>
      <tp t="s">
        <v>기타금융채</v>
        <stp/>
        <stp>P</stp>
        <stp>0</stp>
        <stp>BND</stp>
        <stp>KR6082971F50</stp>
        <stp>인포맥스 중분류</stp>
        <stp>46311</stp>
        <stp/>
        <tr r="N6308" s="5"/>
      </tp>
      <tp t="s">
        <v>은행채</v>
        <stp/>
        <stp>P</stp>
        <stp>0</stp>
        <stp>BND</stp>
        <stp>KR6192521F94</stp>
        <stp>인포맥스 중분류</stp>
        <stp>46311</stp>
        <stp/>
        <tr r="N7013" s="5"/>
      </tp>
      <tp t="s">
        <v>기타금융채</v>
        <stp/>
        <stp>P</stp>
        <stp>0</stp>
        <stp>BND</stp>
        <stp>KR602196BE52</stp>
        <stp>인포맥스 중분류</stp>
        <stp>46311</stp>
        <stp/>
        <tr r="N4679" s="5"/>
      </tp>
      <tp t="s">
        <v>일반</v>
        <stp/>
        <stp>P</stp>
        <stp>0</stp>
        <stp>BND</stp>
        <stp>KR350105GE95</stp>
        <stp>인포맥스 중분류</stp>
        <stp>46311</stp>
        <stp/>
        <tr r="N1061" s="5"/>
      </tp>
      <tp t="s">
        <v>일반</v>
        <stp/>
        <stp>P</stp>
        <stp>0</stp>
        <stp>BND</stp>
        <stp>KR350703GC93</stp>
        <stp>인포맥스 중분류</stp>
        <stp>46311</stp>
        <stp/>
        <tr r="N1462" s="5"/>
      </tp>
      <tp t="s">
        <v>일반</v>
        <stp/>
        <stp>P</stp>
        <stp>0</stp>
        <stp>BND</stp>
        <stp>KR356101GE96</stp>
        <stp>인포맥스 중분류</stp>
        <stp>46311</stp>
        <stp/>
        <tr r="N2958" s="5"/>
      </tp>
      <tp t="s">
        <v>일반</v>
        <stp/>
        <stp>P</stp>
        <stp>0</stp>
        <stp>BND</stp>
        <stp>KR356102GE95</stp>
        <stp>인포맥스 중분류</stp>
        <stp>46311</stp>
        <stp/>
        <tr r="N3038" s="5"/>
      </tp>
      <tp t="s">
        <v>일반</v>
        <stp/>
        <stp>P</stp>
        <stp>0</stp>
        <stp>BND</stp>
        <stp>KR356103GE94</stp>
        <stp>인포맥스 중분류</stp>
        <stp>46311</stp>
        <stp/>
        <tr r="N3087" s="5"/>
      </tp>
      <tp t="s">
        <v>일반</v>
        <stp/>
        <stp>P</stp>
        <stp>0</stp>
        <stp>BND</stp>
        <stp>KR356104GE93</stp>
        <stp>인포맥스 중분류</stp>
        <stp>46311</stp>
        <stp/>
        <tr r="N3131" s="5"/>
      </tp>
      <tp t="s">
        <v>일반</v>
        <stp/>
        <stp>P</stp>
        <stp>0</stp>
        <stp>BND</stp>
        <stp>KR356105GE92</stp>
        <stp>인포맥스 중분류</stp>
        <stp>46311</stp>
        <stp/>
        <tr r="N3159" s="5"/>
      </tp>
      <tp t="s">
        <v>일반</v>
        <stp/>
        <stp>P</stp>
        <stp>0</stp>
        <stp>BND</stp>
        <stp>KR356106GE91</stp>
        <stp>인포맥스 중분류</stp>
        <stp>46311</stp>
        <stp/>
        <tr r="N3179" s="5"/>
      </tp>
      <tp t="s">
        <v>일반</v>
        <stp/>
        <stp>P</stp>
        <stp>0</stp>
        <stp>BND</stp>
        <stp>KR356107GE90</stp>
        <stp>인포맥스 중분류</stp>
        <stp>46311</stp>
        <stp/>
        <tr r="N3190" s="5"/>
      </tp>
      <tp t="s">
        <v>지방공기업</v>
        <stp/>
        <stp>P</stp>
        <stp>0</stp>
        <stp>BND</stp>
        <stp>KR354301GG97</stp>
        <stp>인포맥스 중분류</stp>
        <stp>46311</stp>
        <stp/>
        <tr r="N2444" s="5"/>
      </tp>
      <tp t="s">
        <v>지방공기업</v>
        <stp/>
        <stp>P</stp>
        <stp>0</stp>
        <stp>BND</stp>
        <stp>KR354701GC97</stp>
        <stp>인포맥스 중분류</stp>
        <stp>46311</stp>
        <stp/>
        <tr r="N2720" s="5"/>
      </tp>
      <tp t="s">
        <v>은행채</v>
        <stp/>
        <stp>P</stp>
        <stp>0</stp>
        <stp>BND</stp>
        <stp>KR310202GF90</stp>
        <stp>인포맥스 중분류</stp>
        <stp>46311</stp>
        <stp/>
        <tr r="N381" s="5"/>
      </tp>
      <tp t="s">
        <v>은행채</v>
        <stp/>
        <stp>P</stp>
        <stp>0</stp>
        <stp>BND</stp>
        <stp>KR310205GF97</stp>
        <stp>인포맥스 중분류</stp>
        <stp>46311</stp>
        <stp/>
        <tr r="N441" s="5"/>
      </tp>
      <tp t="s">
        <v>은행채</v>
        <stp/>
        <stp>P</stp>
        <stp>0</stp>
        <stp>BND</stp>
        <stp>KR310210GF82</stp>
        <stp>인포맥스 중분류</stp>
        <stp>46311</stp>
        <stp/>
        <tr r="N533" s="5"/>
      </tp>
      <tp t="s">
        <v>지방공기업</v>
        <stp/>
        <stp>P</stp>
        <stp>0</stp>
        <stp>BND</stp>
        <stp>KR350201GF97</stp>
        <stp>인포맥스 중분류</stp>
        <stp>46311</stp>
        <stp/>
        <tr r="N1270" s="5"/>
      </tp>
      <tp t="s">
        <v>일반</v>
        <stp/>
        <stp>P</stp>
        <stp>0</stp>
        <stp>BND</stp>
        <stp>KR350702GC94</stp>
        <stp>인포맥스 중분류</stp>
        <stp>46311</stp>
        <stp/>
        <tr r="N1403" s="5"/>
      </tp>
      <tp t="s">
        <v>일반</v>
        <stp/>
        <stp>P</stp>
        <stp>0</stp>
        <stp>BND</stp>
        <stp>KR351604GB92</stp>
        <stp>인포맥스 중분류</stp>
        <stp>46311</stp>
        <stp/>
        <tr r="N1910" s="5"/>
      </tp>
      <tp t="s">
        <v>회사채(일반)</v>
        <stp/>
        <stp>P</stp>
        <stp>0</stp>
        <stp>BND</stp>
        <stp>KR6003542G97</stp>
        <stp>인포맥스 중분류</stp>
        <stp>46311</stp>
        <stp/>
        <tr r="N3847" s="5"/>
      </tp>
      <tp t="s">
        <v>일반</v>
        <stp/>
        <stp>P</stp>
        <stp>0</stp>
        <stp>BND</stp>
        <stp>KR356002GD97</stp>
        <stp>인포맥스 중분류</stp>
        <stp>46311</stp>
        <stp/>
        <tr r="N2832" s="5"/>
      </tp>
      <tp t="s">
        <v>일반</v>
        <stp/>
        <stp>P</stp>
        <stp>0</stp>
        <stp>BND</stp>
        <stp>KR356003GD96</stp>
        <stp>인포맥스 중분류</stp>
        <stp>46311</stp>
        <stp/>
        <tr r="N2867" s="5"/>
      </tp>
      <tp t="s">
        <v>기타금융채</v>
        <stp/>
        <stp>P</stp>
        <stp>0</stp>
        <stp>BND</stp>
        <stp>KR6082974F57</stp>
        <stp>인포맥스 중분류</stp>
        <stp>46311</stp>
        <stp/>
        <tr r="N6337" s="5"/>
      </tp>
      <tp t="s">
        <v>통안증권</v>
        <stp/>
        <stp>P</stp>
        <stp>0</stp>
        <stp>BND</stp>
        <stp>KR310102GE92</stp>
        <stp>인포맥스 중분류</stp>
        <stp>46311</stp>
        <stp/>
        <tr r="N341" s="5"/>
      </tp>
      <tp t="s">
        <v>은행채</v>
        <stp/>
        <stp>P</stp>
        <stp>0</stp>
        <stp>BND</stp>
        <stp>KR310201GF91</stp>
        <stp>인포맥스 중분류</stp>
        <stp>46311</stp>
        <stp/>
        <tr r="N360" s="5"/>
      </tp>
      <tp t="s">
        <v>은행채</v>
        <stp/>
        <stp>P</stp>
        <stp>0</stp>
        <stp>BND</stp>
        <stp>KR310206GF96</stp>
        <stp>인포맥스 중분류</stp>
        <stp>46311</stp>
        <stp/>
        <tr r="N466" s="5"/>
      </tp>
      <tp t="s">
        <v>일반</v>
        <stp/>
        <stp>P</stp>
        <stp>0</stp>
        <stp>BND</stp>
        <stp>KR350103GE97</stp>
        <stp>인포맥스 중분류</stp>
        <stp>46311</stp>
        <stp/>
        <tr r="N992" s="5"/>
      </tp>
      <tp t="s">
        <v>일반</v>
        <stp/>
        <stp>P</stp>
        <stp>0</stp>
        <stp>BND</stp>
        <stp>KR350701GC95</stp>
        <stp>인포맥스 중분류</stp>
        <stp>46311</stp>
        <stp/>
        <tr r="N1330" s="5"/>
      </tp>
      <tp t="s">
        <v>기타금융채</v>
        <stp/>
        <stp>P</stp>
        <stp>0</stp>
        <stp>BND</stp>
        <stp>KR6021965E57</stp>
        <stp>인포맥스 중분류</stp>
        <stp>46311</stp>
        <stp/>
        <tr r="N4633" s="5"/>
      </tp>
      <tp t="s">
        <v>기타금융채</v>
        <stp/>
        <stp>P</stp>
        <stp>0</stp>
        <stp>BND</stp>
        <stp>KR6023782G86</stp>
        <stp>인포맥스 중분류</stp>
        <stp>46311</stp>
        <stp/>
        <tr r="N4742" s="5"/>
      </tp>
      <tp t="s">
        <v>기타금융채</v>
        <stp/>
        <stp>P</stp>
        <stp>0</stp>
        <stp>BND</stp>
        <stp>KR6023781G87</stp>
        <stp>인포맥스 중분류</stp>
        <stp>46311</stp>
        <stp/>
        <tr r="N4728" s="5"/>
      </tp>
      <tp t="s">
        <v>기타금융채</v>
        <stp/>
        <stp>P</stp>
        <stp>0</stp>
        <stp>BND</stp>
        <stp>KR6033661G99</stp>
        <stp>인포맥스 중분류</stp>
        <stp>46311</stp>
        <stp/>
        <tr r="N5421" s="5"/>
      </tp>
      <tp t="s">
        <v>기타금융채</v>
        <stp/>
        <stp>P</stp>
        <stp>0</stp>
        <stp>BND</stp>
        <stp>KR6082971F68</stp>
        <stp>인포맥스 중분류</stp>
        <stp>46311</stp>
        <stp/>
        <tr r="N6309" s="5"/>
      </tp>
      <tp t="s">
        <v>기타금융채</v>
        <stp/>
        <stp>P</stp>
        <stp>0</stp>
        <stp>BND</stp>
        <stp>KR6023783G85</stp>
        <stp>인포맥스 중분류</stp>
        <stp>46311</stp>
        <stp/>
        <tr r="N4758" s="5"/>
      </tp>
      <tp t="s">
        <v>카드</v>
        <stp/>
        <stp>P</stp>
        <stp>0</stp>
        <stp>BND</stp>
        <stp>KR6032716F89</stp>
        <stp>인포맥스 중분류</stp>
        <stp>46311</stp>
        <stp/>
        <tr r="N5334" s="5"/>
      </tp>
      <tp t="s">
        <v>카드</v>
        <stp/>
        <stp>P</stp>
        <stp>0</stp>
        <stp>BND</stp>
        <stp>KR6032717F88</stp>
        <stp>인포맥스 중분류</stp>
        <stp>46311</stp>
        <stp/>
        <tr r="N5347" s="5"/>
      </tp>
      <tp t="s">
        <v>회사채(일반)</v>
        <stp/>
        <stp>P</stp>
        <stp>0</stp>
        <stp>BND</stp>
        <stp>KR6010953D63</stp>
        <stp>인포맥스 중분류</stp>
        <stp>46311</stp>
        <stp/>
        <tr r="N4280" s="5"/>
      </tp>
      <tp t="s">
        <v>회사채(일반)</v>
        <stp/>
        <stp>P</stp>
        <stp>0</stp>
        <stp>BND</stp>
        <stp>KR6063622G94</stp>
        <stp>인포맥스 중분류</stp>
        <stp>46311</stp>
        <stp/>
        <tr r="N5905" s="5"/>
      </tp>
      <tp t="s">
        <v>회사채(일반)</v>
        <stp/>
        <stp>P</stp>
        <stp>0</stp>
        <stp>BND</stp>
        <stp>KR6063621G95</stp>
        <stp>인포맥스 중분류</stp>
        <stp>46311</stp>
        <stp/>
        <tr r="N5878" s="5"/>
      </tp>
      <tp t="s">
        <v>카드</v>
        <stp/>
        <stp>P</stp>
        <stp>0</stp>
        <stp>BND</stp>
        <stp>KR6032711F84</stp>
        <stp>인포맥스 중분류</stp>
        <stp>46311</stp>
        <stp/>
        <tr r="N5244" s="5"/>
      </tp>
      <tp t="s">
        <v>카드</v>
        <stp/>
        <stp>P</stp>
        <stp>0</stp>
        <stp>BND</stp>
        <stp>KR6032713F82</stp>
        <stp>인포맥스 중분류</stp>
        <stp>46311</stp>
        <stp/>
        <tr r="N5291" s="5"/>
      </tp>
      <tp t="s">
        <v>회사채(일반)</v>
        <stp/>
        <stp>P</stp>
        <stp>0</stp>
        <stp>BND</stp>
        <stp>KR6010951D65</stp>
        <stp>인포맥스 중분류</stp>
        <stp>46311</stp>
        <stp/>
        <tr r="N4261" s="5"/>
      </tp>
      <tp t="s">
        <v>기타금융채</v>
        <stp/>
        <stp>P</stp>
        <stp>0</stp>
        <stp>BND</stp>
        <stp>KR6021964E66</stp>
        <stp>인포맥스 중분류</stp>
        <stp>46311</stp>
        <stp/>
        <tr r="N4619" s="5"/>
      </tp>
      <tp t="s">
        <v>기타금융채</v>
        <stp/>
        <stp>P</stp>
        <stp>0</stp>
        <stp>BND</stp>
        <stp>KR6021963E67</stp>
        <stp>인포맥스 중분류</stp>
        <stp>46311</stp>
        <stp/>
        <tr r="N4605" s="5"/>
      </tp>
      <tp t="s">
        <v>기타금융채</v>
        <stp/>
        <stp>P</stp>
        <stp>0</stp>
        <stp>BND</stp>
        <stp>KR6033663G97</stp>
        <stp>인포맥스 중분류</stp>
        <stp>46311</stp>
        <stp/>
        <tr r="N5444" s="5"/>
      </tp>
      <tp t="s">
        <v>회사채(일반)</v>
        <stp/>
        <stp>P</stp>
        <stp>0</stp>
        <stp>BND</stp>
        <stp>KR6063623G93</stp>
        <stp>인포맥스 중분류</stp>
        <stp>46311</stp>
        <stp/>
        <tr r="N5917" s="5"/>
      </tp>
      <tp t="s">
        <v>카드</v>
        <stp/>
        <stp>P</stp>
        <stp>0</stp>
        <stp>BND</stp>
        <stp>KR6032715F80</stp>
        <stp>인포맥스 중분류</stp>
        <stp>46311</stp>
        <stp/>
        <tr r="N5321" s="5"/>
      </tp>
      <tp t="s">
        <v>기타금융채</v>
        <stp/>
        <stp>P</stp>
        <stp>0</stp>
        <stp>BND</stp>
        <stp>KR6033663G89</stp>
        <stp>인포맥스 중분류</stp>
        <stp>46311</stp>
        <stp/>
        <tr r="N5443" s="5"/>
      </tp>
      <tp t="s">
        <v>기타금융채</v>
        <stp/>
        <stp>P</stp>
        <stp>0</stp>
        <stp>BND</stp>
        <stp>KR6023781G95</stp>
        <stp>인포맥스 중분류</stp>
        <stp>46311</stp>
        <stp/>
        <tr r="N4729" s="5"/>
      </tp>
      <tp t="s">
        <v>기타금융채</v>
        <stp/>
        <stp>P</stp>
        <stp>0</stp>
        <stp>BND</stp>
        <stp>KR6023784G92</stp>
        <stp>인포맥스 중분류</stp>
        <stp>46311</stp>
        <stp/>
        <tr r="N4771" s="5"/>
      </tp>
      <tp t="s">
        <v>기타금융채</v>
        <stp/>
        <stp>P</stp>
        <stp>0</stp>
        <stp>BND</stp>
        <stp>KR6023783G93</stp>
        <stp>인포맥스 중분류</stp>
        <stp>46311</stp>
        <stp/>
        <tr r="N4759" s="5"/>
      </tp>
      <tp t="s">
        <v>카드</v>
        <stp/>
        <stp>P</stp>
        <stp>0</stp>
        <stp>BND</stp>
        <stp>KR6032714F99</stp>
        <stp>인포맥스 중분류</stp>
        <stp>46311</stp>
        <stp/>
        <tr r="N5308" s="5"/>
      </tp>
      <tp t="s">
        <v>은행채</v>
        <stp/>
        <stp>P</stp>
        <stp>0</stp>
        <stp>BND</stp>
        <stp>KR310220GF98</stp>
        <stp>인포맥스 중분류</stp>
        <stp>46311</stp>
        <stp/>
        <tr r="N649" s="5"/>
      </tp>
      <tp t="s">
        <v>은행채</v>
        <stp/>
        <stp>P</stp>
        <stp>0</stp>
        <stp>BND</stp>
        <stp>KR310221GF97</stp>
        <stp>인포맥스 중분류</stp>
        <stp>46311</stp>
        <stp/>
        <tr r="N656" s="5"/>
      </tp>
      <tp t="s">
        <v>기타금융채</v>
        <stp/>
        <stp>P</stp>
        <stp>0</stp>
        <stp>BND</stp>
        <stp>KR6021967E71</stp>
        <stp>인포맥스 중분류</stp>
        <stp>46311</stp>
        <stp/>
        <tr r="N4653" s="5"/>
      </tp>
      <tp t="s">
        <v>기타금융채</v>
        <stp/>
        <stp>P</stp>
        <stp>0</stp>
        <stp>BND</stp>
        <stp>KR6021966E72</stp>
        <stp>인포맥스 중분류</stp>
        <stp>46311</stp>
        <stp/>
        <tr r="N4644" s="5"/>
      </tp>
      <tp t="s">
        <v>기타금융채</v>
        <stp/>
        <stp>P</stp>
        <stp>0</stp>
        <stp>BND</stp>
        <stp>KR6082975F72</stp>
        <stp>인포맥스 중분류</stp>
        <stp>46311</stp>
        <stp/>
        <tr r="N6339" s="5"/>
      </tp>
      <tp t="s">
        <v>기타금융채</v>
        <stp/>
        <stp>P</stp>
        <stp>0</stp>
        <stp>BND</stp>
        <stp>KR602196FE74</stp>
        <stp>인포맥스 중분류</stp>
        <stp>46311</stp>
        <stp/>
        <tr r="N4697" s="5"/>
      </tp>
      <tp t="s">
        <v>회사채(일반)</v>
        <stp/>
        <stp>P</stp>
        <stp>0</stp>
        <stp>BND</stp>
        <stp>KR6017672C85</stp>
        <stp>인포맥스 중분류</stp>
        <stp>46311</stp>
        <stp/>
        <tr r="N4327" s="5"/>
      </tp>
      <tp t="s">
        <v>기타금융채</v>
        <stp/>
        <stp>P</stp>
        <stp>0</stp>
        <stp>BND</stp>
        <stp>KR6082972F75</stp>
        <stp>인포맥스 중분류</stp>
        <stp>46311</stp>
        <stp/>
        <tr r="N6324" s="5"/>
      </tp>
      <tp t="s">
        <v>국고채권</v>
        <stp/>
        <stp>P</stp>
        <stp>0</stp>
        <stp>BND</stp>
        <stp>KR103502GA91</stp>
        <stp>인포맥스 중분류</stp>
        <stp>46311</stp>
        <stp/>
        <tr r="N106" s="5"/>
      </tp>
      <tp t="s">
        <v>국고채권</v>
        <stp/>
        <stp>P</stp>
        <stp>0</stp>
        <stp>BND</stp>
        <stp>KR103503GA90</stp>
        <stp>인포맥스 중분류</stp>
        <stp>46311</stp>
        <stp/>
        <tr r="N135" s="5"/>
      </tp>
      <tp t="s">
        <v>기타금융채</v>
        <stp/>
        <stp>P</stp>
        <stp>0</stp>
        <stp>BND</stp>
        <stp>KR602196ME75</stp>
        <stp>인포맥스 중분류</stp>
        <stp>46311</stp>
        <stp/>
        <tr r="N4705" s="5"/>
      </tp>
      <tp t="s">
        <v>기타금융채</v>
        <stp/>
        <stp>P</stp>
        <stp>0</stp>
        <stp>BND</stp>
        <stp>KR6082973F74</stp>
        <stp>인포맥스 중분류</stp>
        <stp>46311</stp>
        <stp/>
        <tr r="N6332" s="5"/>
      </tp>
      <tp t="s">
        <v>기타금융채</v>
        <stp/>
        <stp>P</stp>
        <stp>0</stp>
        <stp>BND</stp>
        <stp>KR602196LE76</stp>
        <stp>인포맥스 중분류</stp>
        <stp>46311</stp>
        <stp/>
        <tr r="N4702" s="5"/>
      </tp>
      <tp t="s">
        <v>카드</v>
        <stp/>
        <stp>P</stp>
        <stp>0</stp>
        <stp>BND</stp>
        <stp>KR6032712F91</stp>
        <stp>인포맥스 중분류</stp>
        <stp>46311</stp>
        <stp/>
        <tr r="N5265" s="5"/>
      </tp>
      <tp t="s">
        <v>기타금융채</v>
        <stp/>
        <stp>P</stp>
        <stp>0</stp>
        <stp>BND</stp>
        <stp>KR6023787G99</stp>
        <stp>인포맥스 중분류</stp>
        <stp>46311</stp>
        <stp/>
        <tr r="N4794" s="5"/>
      </tp>
      <tp t="s">
        <v>기타금융채</v>
        <stp/>
        <stp>P</stp>
        <stp>0</stp>
        <stp>BND</stp>
        <stp>KR6082971F76</stp>
        <stp>인포맥스 중분류</stp>
        <stp>46311</stp>
        <stp/>
        <tr r="N6310" s="5"/>
      </tp>
      <tp t="s">
        <v>기타금융채</v>
        <stp/>
        <stp>P</stp>
        <stp>0</stp>
        <stp>BND</stp>
        <stp>KR6082972F75</stp>
        <stp>인포맥스 중분류</stp>
        <stp>46316</stp>
        <stp/>
        <tr r="DV136" s="1"/>
      </tp>
      <tp t="s">
        <v>국고채권</v>
        <stp/>
        <stp>P</stp>
        <stp>0</stp>
        <stp>BND</stp>
        <stp>KR103502GA91</stp>
        <stp>인포맥스 중분류</stp>
        <stp>46316</stp>
        <stp/>
        <tr r="N364" s="1"/>
        <tr r="AB25" s="1"/>
        <tr r="CF138" s="1"/>
        <tr r="DV161" s="1"/>
      </tp>
      <tp t="s">
        <v>기타금융채</v>
        <stp/>
        <stp>P</stp>
        <stp>0</stp>
        <stp>BND</stp>
        <stp>KR602196LE76</stp>
        <stp>인포맥스 중분류</stp>
        <stp>46316</stp>
        <stp/>
        <tr r="CF159" s="1"/>
        <tr r="CT134" s="1"/>
      </tp>
      <tp t="s">
        <v/>
        <stp/>
        <stp>P</stp>
        <stp>0</stp>
        <stp>BND</stp>
        <stp>KRZF095237G9</stp>
        <stp>인포맥스 대분류</stp>
        <stp>46316</stp>
        <stp/>
        <tr r="CS120" s="1"/>
      </tp>
      <tp t="s">
        <v>카드</v>
        <stp/>
        <stp>P</stp>
        <stp>0</stp>
        <stp>BND</stp>
        <stp>KR6032716F89</stp>
        <stp>인포맥스 중분류</stp>
        <stp>46316</stp>
        <stp/>
        <tr r="N172" s="1"/>
      </tp>
      <tp t="s">
        <v>회사채(일반)</v>
        <stp/>
        <stp>P</stp>
        <stp>0</stp>
        <stp>BND</stp>
        <stp>KR6097952C13</stp>
        <stp>인포맥스 중분류</stp>
        <stp>46311</stp>
        <stp/>
        <tr r="N6513" s="5"/>
      </tp>
      <tp t="s">
        <v>회사채(일반)</v>
        <stp/>
        <stp>P</stp>
        <stp>0</stp>
        <stp>BND</stp>
        <stp>KR6097953C12</stp>
        <stp>인포맥스 중분류</stp>
        <stp>46311</stp>
        <stp/>
        <tr r="N6519" s="5"/>
      </tp>
      <tp t="s">
        <v>기타금융채</v>
        <stp/>
        <stp>P</stp>
        <stp>0</stp>
        <stp>BND</stp>
        <stp>KR6082973F17</stp>
        <stp>인포맥스 중분류</stp>
        <stp>46311</stp>
        <stp/>
        <tr r="N6331" s="5"/>
      </tp>
      <tp t="s">
        <v>카드</v>
        <stp/>
        <stp>P</stp>
        <stp>0</stp>
        <stp>BND</stp>
        <stp>KR6031322E88</stp>
        <stp>인포맥스 중분류</stp>
        <stp>46311</stp>
        <stp/>
        <tr r="N5197" s="5"/>
      </tp>
      <tp t="s">
        <v>지방공기업</v>
        <stp/>
        <stp>P</stp>
        <stp>0</stp>
        <stp>BND</stp>
        <stp>KR357201GF92</stp>
        <stp>인포맥스 중분류</stp>
        <stp>46316</stp>
        <stp/>
        <tr r="EX33" s="1"/>
      </tp>
      <tp t="s">
        <v>회사채(일반)</v>
        <stp/>
        <stp>P</stp>
        <stp>0</stp>
        <stp>BND</stp>
        <stp>KR6152253F92</stp>
        <stp>인포맥스 중분류</stp>
        <stp>46311</stp>
        <stp/>
        <tr r="N6849" s="5"/>
      </tp>
      <tp t="s">
        <v>회사채(일반)</v>
        <stp/>
        <stp>P</stp>
        <stp>0</stp>
        <stp>BND</stp>
        <stp>KR6152252F93</stp>
        <stp>인포맥스 중분류</stp>
        <stp>46311</stp>
        <stp/>
        <tr r="N6847" s="5"/>
      </tp>
      <tp t="s">
        <v>회사채(일반)</v>
        <stp/>
        <stp>P</stp>
        <stp>0</stp>
        <stp>BND</stp>
        <stp>KR6006803B32</stp>
        <stp>인포맥스 중분류</stp>
        <stp>46311</stp>
        <stp/>
        <tr r="N4120" s="5"/>
      </tp>
      <tp t="s">
        <v>기타금융채</v>
        <stp/>
        <stp>P</stp>
        <stp>0</stp>
        <stp>BND</stp>
        <stp>KR6021963E26</stp>
        <stp>인포맥스 중분류</stp>
        <stp>46311</stp>
        <stp/>
        <tr r="N4604" s="5"/>
      </tp>
      <tp t="s">
        <v>회사채(일반)</v>
        <stp/>
        <stp>P</stp>
        <stp>0</stp>
        <stp>BND</stp>
        <stp>KR6152251F94</stp>
        <stp>인포맥스 중분류</stp>
        <stp>46311</stp>
        <stp/>
        <tr r="N6840" s="5"/>
      </tp>
      <tp t="s">
        <v>기타금융채</v>
        <stp/>
        <stp>P</stp>
        <stp>0</stp>
        <stp>BND</stp>
        <stp>KR6082972F26</stp>
        <stp>인포맥스 중분류</stp>
        <stp>46311</stp>
        <stp/>
        <tr r="N6322" s="5"/>
      </tp>
      <tp t="s">
        <v>공사공단채 기타</v>
        <stp/>
        <stp>P</stp>
        <stp>0</stp>
        <stp>BND</stp>
        <stp>KR381103GE84</stp>
        <stp>인포맥스 중분류</stp>
        <stp>46316</stp>
        <stp/>
        <tr r="N114" s="1"/>
        <tr r="CF108" s="1"/>
      </tp>
      <tp t="s">
        <v>은행채</v>
        <stp/>
        <stp>P</stp>
        <stp>0</stp>
        <stp>BND</stp>
        <stp>KR381002GD87</stp>
        <stp>인포맥스 중분류</stp>
        <stp>46316</stp>
        <stp/>
        <tr r="N335" s="1"/>
      </tp>
      <tp t="s">
        <v>회사채(일반)</v>
        <stp/>
        <stp>P</stp>
        <stp>0</stp>
        <stp>BND</stp>
        <stp>KR6145992A30</stp>
        <stp>인포맥스 중분류</stp>
        <stp>46311</stp>
        <stp/>
        <tr r="N6834" s="5"/>
      </tp>
      <tp t="s">
        <v>은행채</v>
        <stp/>
        <stp>P</stp>
        <stp>0</stp>
        <stp>BND</stp>
        <stp>KR381004GD85</stp>
        <stp>인포맥스 중분류</stp>
        <stp>46316</stp>
        <stp/>
        <tr r="CF190" s="1"/>
      </tp>
      <tp t="s">
        <v>기타금융채</v>
        <stp/>
        <stp>P</stp>
        <stp>0</stp>
        <stp>BND</stp>
        <stp>KR6021967E30</stp>
        <stp>인포맥스 중분류</stp>
        <stp>46311</stp>
        <stp/>
        <tr r="N4651" s="5"/>
      </tp>
      <tp t="s">
        <v>카드</v>
        <stp/>
        <stp>P</stp>
        <stp>0</stp>
        <stp>BND</stp>
        <stp>KR6031324E94</stp>
        <stp>인포맥스 중분류</stp>
        <stp>46311</stp>
        <stp/>
        <tr r="N5206" s="5"/>
      </tp>
      <tp t="s">
        <v>일반</v>
        <stp/>
        <stp>P</stp>
        <stp>0</stp>
        <stp>BND</stp>
        <stp>KR350106GE86</stp>
        <stp>인포맥스 중분류</stp>
        <stp>46316</stp>
        <stp/>
        <tr r="DV274" s="1"/>
      </tp>
      <tp t="s">
        <v>회사채(일반)</v>
        <stp/>
        <stp>P</stp>
        <stp>0</stp>
        <stp>BND</stp>
        <stp>KR6051912E33</stp>
        <stp>인포맥스 중분류</stp>
        <stp>46311</stp>
        <stp/>
        <tr r="N5617" s="5"/>
      </tp>
      <tp t="s">
        <v>기타금융채</v>
        <stp/>
        <stp>P</stp>
        <stp>0</stp>
        <stp>BND</stp>
        <stp>KR602196DE35</stp>
        <stp>인포맥스 중분류</stp>
        <stp>46311</stp>
        <stp/>
        <tr r="N4689" s="5"/>
      </tp>
      <tp t="s">
        <v>회사채(일반)</v>
        <stp/>
        <stp>P</stp>
        <stp>0</stp>
        <stp>BND</stp>
        <stp>KR6051913E32</stp>
        <stp>인포맥스 중분류</stp>
        <stp>46311</stp>
        <stp/>
        <tr r="N5622" s="5"/>
      </tp>
      <tp t="s">
        <v>기타금융채</v>
        <stp/>
        <stp>P</stp>
        <stp>0</stp>
        <stp>BND</stp>
        <stp>KR6082972F34</stp>
        <stp>인포맥스 중분류</stp>
        <stp>46311</stp>
        <stp/>
        <tr r="N6323" s="5"/>
      </tp>
      <tp t="s">
        <v>회사채(일반)</v>
        <stp/>
        <stp>P</stp>
        <stp>0</stp>
        <stp>BND</stp>
        <stp>KR6051914E31</stp>
        <stp>인포맥스 중분류</stp>
        <stp>46311</stp>
        <stp/>
        <tr r="N5628" s="5"/>
      </tp>
      <tp t="s">
        <v>회사채(일반)</v>
        <stp/>
        <stp>P</stp>
        <stp>0</stp>
        <stp>BND</stp>
        <stp>KR6003491G98</stp>
        <stp>인포맥스 중분류</stp>
        <stp>46316</stp>
        <stp/>
        <tr r="DH11" s="1"/>
      </tp>
      <tp t="s">
        <v>카드</v>
        <stp/>
        <stp>P</stp>
        <stp>0</stp>
        <stp>BND</stp>
        <stp>KR6031325E93</stp>
        <stp>인포맥스 중분류</stp>
        <stp>46311</stp>
        <stp/>
        <tr r="N5207" s="5"/>
      </tp>
      <tp t="s">
        <v>카드</v>
        <stp/>
        <stp>P</stp>
        <stp>0</stp>
        <stp>BND</stp>
        <stp>KR6140174D38</stp>
        <stp>인포맥스 중분류</stp>
        <stp>46316</stp>
        <stp/>
        <tr r="N303" s="1"/>
      </tp>
      <tp t="s">
        <v>카드</v>
        <stp/>
        <stp>P</stp>
        <stp>0</stp>
        <stp>BND</stp>
        <stp>KR6140172D48</stp>
        <stp>인포맥스 중분류</stp>
        <stp>46311</stp>
        <stp/>
        <tr r="N6677" s="5"/>
      </tp>
      <tp t="s">
        <v>회사채(일반)</v>
        <stp/>
        <stp>P</stp>
        <stp>0</stp>
        <stp>BND</stp>
        <stp>KR6007072C58</stp>
        <stp>인포맥스 중분류</stp>
        <stp>46311</stp>
        <stp/>
        <tr r="N4123" s="5"/>
      </tp>
      <tp t="s">
        <v>카드</v>
        <stp/>
        <stp>P</stp>
        <stp>0</stp>
        <stp>BND</stp>
        <stp>KR6140171D49</stp>
        <stp>인포맥스 중분류</stp>
        <stp>46311</stp>
        <stp/>
        <tr r="N6661" s="5"/>
      </tp>
      <tp t="s">
        <v>카드</v>
        <stp/>
        <stp>P</stp>
        <stp>0</stp>
        <stp>BND</stp>
        <stp>KR603271AF58</stp>
        <stp>인포맥스 중분류</stp>
        <stp>46316</stp>
        <stp/>
        <tr r="N203" s="1"/>
      </tp>
      <tp t="s">
        <v>은행채</v>
        <stp/>
        <stp>P</stp>
        <stp>0</stp>
        <stp>BND</stp>
        <stp>KR310211GF16</stp>
        <stp>인포맥스 중분류</stp>
        <stp>46311</stp>
        <stp/>
        <tr r="N549" s="5"/>
      </tp>
      <tp t="s">
        <v>은행채</v>
        <stp/>
        <stp>P</stp>
        <stp>0</stp>
        <stp>BND</stp>
        <stp>KR310212GF15</stp>
        <stp>인포맥스 중분류</stp>
        <stp>46311</stp>
        <stp/>
        <tr r="N563" s="5"/>
      </tp>
      <tp t="s">
        <v>은행채</v>
        <stp/>
        <stp>P</stp>
        <stp>0</stp>
        <stp>BND</stp>
        <stp>KR310215GF12</stp>
        <stp>인포맥스 중분류</stp>
        <stp>46311</stp>
        <stp/>
        <tr r="N604" s="5"/>
      </tp>
      <tp t="s">
        <v>지방공기업</v>
        <stp/>
        <stp>P</stp>
        <stp>0</stp>
        <stp>BND</stp>
        <stp>KR358301GG72</stp>
        <stp>인포맥스 중분류</stp>
        <stp>46316</stp>
        <stp/>
        <tr r="DV84" s="1"/>
      </tp>
      <tp t="s">
        <v>회사채(일반)</v>
        <stp/>
        <stp>P</stp>
        <stp>0</stp>
        <stp>BND</stp>
        <stp>KR6003451G13</stp>
        <stp>인포맥스 중분류</stp>
        <stp>46311</stp>
        <stp/>
        <tr r="N3821" s="5"/>
      </tp>
      <tp t="s">
        <v>회사채(일반)</v>
        <stp/>
        <stp>P</stp>
        <stp>0</stp>
        <stp>BND</stp>
        <stp>KR6012453F13</stp>
        <stp>인포맥스 중분류</stp>
        <stp>46311</stp>
        <stp/>
        <tr r="N4301" s="5"/>
      </tp>
      <tp t="s">
        <v>카드</v>
        <stp/>
        <stp>P</stp>
        <stp>0</stp>
        <stp>BND</stp>
        <stp>KR6032712F26</stp>
        <stp>인포맥스 중분류</stp>
        <stp>46311</stp>
        <stp/>
        <tr r="N5260" s="5"/>
      </tp>
      <tp t="s">
        <v>기타금융채</v>
        <stp/>
        <stp>P</stp>
        <stp>0</stp>
        <stp>BND</stp>
        <stp>KR6033662G31</stp>
        <stp>인포맥스 중분류</stp>
        <stp>46311</stp>
        <stp/>
        <tr r="N5435" s="5"/>
      </tp>
      <tp t="s">
        <v>회사채(일반)</v>
        <stp/>
        <stp>P</stp>
        <stp>0</stp>
        <stp>BND</stp>
        <stp>KR6030203D77</stp>
        <stp>인포맥스 중분류</stp>
        <stp>46311</stp>
        <stp/>
        <tr r="N5070" s="5"/>
      </tp>
      <tp t="s">
        <v>회사채(일반)</v>
        <stp/>
        <stp>P</stp>
        <stp>0</stp>
        <stp>BND</stp>
        <stp>KR6003452G12</stp>
        <stp>인포맥스 중분류</stp>
        <stp>46311</stp>
        <stp/>
        <tr r="N3827" s="5"/>
      </tp>
      <tp t="s">
        <v>회사채(일반)</v>
        <stp/>
        <stp>P</stp>
        <stp>0</stp>
        <stp>BND</stp>
        <stp>KR6012454F12</stp>
        <stp>인포맥스 중분류</stp>
        <stp>46311</stp>
        <stp/>
        <tr r="N4303" s="5"/>
      </tp>
      <tp t="s">
        <v>카드</v>
        <stp/>
        <stp>P</stp>
        <stp>0</stp>
        <stp>BND</stp>
        <stp>KR6032715F56</stp>
        <stp>인포맥스 중분류</stp>
        <stp>46316</stp>
        <stp/>
        <tr r="N187" s="1"/>
      </tp>
      <tp t="s">
        <v>회사채(일반)</v>
        <stp/>
        <stp>P</stp>
        <stp>0</stp>
        <stp>BND</stp>
        <stp>KR6103141G41</stp>
        <stp>인포맥스 중분류</stp>
        <stp>46311</stp>
        <stp/>
        <tr r="N6532" s="5"/>
      </tp>
      <tp t="s">
        <v>카드</v>
        <stp/>
        <stp>P</stp>
        <stp>0</stp>
        <stp>BND</stp>
        <stp>KR6032713F25</stp>
        <stp>인포맥스 중분류</stp>
        <stp>46311</stp>
        <stp/>
        <tr r="N5287" s="5"/>
      </tp>
      <tp t="s">
        <v>회사채(일반)</v>
        <stp/>
        <stp>P</stp>
        <stp>0</stp>
        <stp>BND</stp>
        <stp>KR6003453G11</stp>
        <stp>인포맥스 중분류</stp>
        <stp>46311</stp>
        <stp/>
        <tr r="N3833" s="5"/>
      </tp>
      <tp t="s">
        <v>카드</v>
        <stp/>
        <stp>P</stp>
        <stp>0</stp>
        <stp>BND</stp>
        <stp>KR6032717F54</stp>
        <stp>인포맥스 중분류</stp>
        <stp>46316</stp>
        <stp/>
        <tr r="N202" s="1"/>
      </tp>
      <tp t="s">
        <v>카드</v>
        <stp/>
        <stp>P</stp>
        <stp>0</stp>
        <stp>BND</stp>
        <stp>KR6030624D37</stp>
        <stp>인포맥스 중분류</stp>
        <stp>46311</stp>
        <stp/>
        <tr r="N5124" s="5"/>
      </tp>
      <tp t="s">
        <v>회사채(일반)</v>
        <stp/>
        <stp>P</stp>
        <stp>0</stp>
        <stp>BND</stp>
        <stp>KR6011072E25</stp>
        <stp>인포맥스 중분류</stp>
        <stp>46316</stp>
        <stp/>
        <tr r="N106" s="1"/>
      </tp>
      <tp t="s">
        <v>기타금융채</v>
        <stp/>
        <stp>P</stp>
        <stp>0</stp>
        <stp>BND</stp>
        <stp>KR6033667G44</stp>
        <stp>인포맥스 중분류</stp>
        <stp>46316</stp>
        <stp/>
        <tr r="DV81" s="1"/>
      </tp>
      <tp t="s">
        <v>기타금융채</v>
        <stp/>
        <stp>P</stp>
        <stp>0</stp>
        <stp>BND</stp>
        <stp>KR6033665G46</stp>
        <stp>인포맥스 중분류</stp>
        <stp>46316</stp>
        <stp/>
        <tr r="DV31" s="1"/>
      </tp>
      <tp t="s">
        <v>회사채(일반)</v>
        <stp/>
        <stp>P</stp>
        <stp>0</stp>
        <stp>BND</stp>
        <stp>KR6063322G63</stp>
        <stp>인포맥스 중분류</stp>
        <stp>46311</stp>
        <stp/>
        <tr r="N5822" s="5"/>
      </tp>
      <tp t="s">
        <v>카드</v>
        <stp/>
        <stp>P</stp>
        <stp>0</stp>
        <stp>BND</stp>
        <stp>KR6140173D47</stp>
        <stp>인포맥스 중분류</stp>
        <stp>46311</stp>
        <stp/>
        <tr r="N6689" s="5"/>
      </tp>
      <tp t="s">
        <v>기타금융채</v>
        <stp/>
        <stp>P</stp>
        <stp>0</stp>
        <stp>BND</stp>
        <stp>KR6023783G36</stp>
        <stp>인포맥스 중분류</stp>
        <stp>46311</stp>
        <stp/>
        <tr r="N4754" s="5"/>
      </tp>
      <tp t="s">
        <v>기타금융채</v>
        <stp/>
        <stp>P</stp>
        <stp>0</stp>
        <stp>BND</stp>
        <stp>KR6023781G46</stp>
        <stp>인포맥스 중분류</stp>
        <stp>46316</stp>
        <stp/>
        <tr r="N109" s="1"/>
      </tp>
      <tp t="s">
        <v>기타금융채</v>
        <stp/>
        <stp>P</stp>
        <stp>0</stp>
        <stp>BND</stp>
        <stp>KR6033666G29</stp>
        <stp>인포맥스 중분류</stp>
        <stp>46311</stp>
        <stp/>
        <tr r="N5468" s="5"/>
      </tp>
      <tp t="s">
        <v/>
        <stp/>
        <stp>P</stp>
        <stp>0</stp>
        <stp>BND</stp>
        <stp>KRZF089866GA</stp>
        <stp>인포맥스 대분류</stp>
        <stp>46316</stp>
        <stp/>
        <tr r="CS166" s="1"/>
      </tp>
      <tp t="s">
        <v>회사채(일반)</v>
        <stp/>
        <stp>P</stp>
        <stp>0</stp>
        <stp>BND</stp>
        <stp>KR6101182E54</stp>
        <stp>인포맥스 중분류</stp>
        <stp>46311</stp>
        <stp/>
        <tr r="N6525" s="5"/>
      </tp>
      <tp t="s">
        <v>회사채(일반)</v>
        <stp/>
        <stp>P</stp>
        <stp>0</stp>
        <stp>BND</stp>
        <stp>KR6063622G29</stp>
        <stp>인포맥스 중분류</stp>
        <stp>46311</stp>
        <stp/>
        <tr r="N5902" s="5"/>
      </tp>
      <tp t="s">
        <v>은행채</v>
        <stp/>
        <stp>P</stp>
        <stp>0</stp>
        <stp>BND</stp>
        <stp>KR310208GF11</stp>
        <stp>인포맥스 중분류</stp>
        <stp>46311</stp>
        <stp/>
        <tr r="N500" s="5"/>
      </tp>
      <tp t="s">
        <v>은행채</v>
        <stp/>
        <stp>P</stp>
        <stp>0</stp>
        <stp>BND</stp>
        <stp>KR310209GF10</stp>
        <stp>인포맥스 중분류</stp>
        <stp>46311</stp>
        <stp/>
        <tr r="N520" s="5"/>
      </tp>
      <tp t="s">
        <v>국고채권</v>
        <stp/>
        <stp>P</stp>
        <stp>0</stp>
        <stp>BND</stp>
        <stp>KR103502GA34</stp>
        <stp>인포맥스 중분류</stp>
        <stp>46311</stp>
        <stp/>
        <tr r="N104" s="5"/>
      </tp>
      <tp t="s">
        <v>일반</v>
        <stp/>
        <stp>P</stp>
        <stp>0</stp>
        <stp>BND</stp>
        <stp>KR350701GC12</stp>
        <stp>인포맥스 중분류</stp>
        <stp>46311</stp>
        <stp/>
        <tr r="N1324" s="5"/>
      </tp>
      <tp t="s">
        <v>일반</v>
        <stp/>
        <stp>P</stp>
        <stp>0</stp>
        <stp>BND</stp>
        <stp>KR350702GC11</stp>
        <stp>인포맥스 중분류</stp>
        <stp>46311</stp>
        <stp/>
        <tr r="N1398" s="5"/>
      </tp>
      <tp t="s">
        <v>회사채(일반)</v>
        <stp/>
        <stp>P</stp>
        <stp>0</stp>
        <stp>BND</stp>
        <stp>KR6023531G15</stp>
        <stp>인포맥스 중분류</stp>
        <stp>46311</stp>
        <stp/>
        <tr r="N4708" s="5"/>
      </tp>
      <tp t="s">
        <v>회사채(일반)</v>
        <stp/>
        <stp>P</stp>
        <stp>0</stp>
        <stp>BND</stp>
        <stp>KR6003544G12</stp>
        <stp>인포맥스 중분류</stp>
        <stp>46311</stp>
        <stp/>
        <tr r="N3850" s="5"/>
      </tp>
      <tp t="s">
        <v>기타금융채</v>
        <stp/>
        <stp>P</stp>
        <stp>0</stp>
        <stp>BND</stp>
        <stp>KR6033665G20</stp>
        <stp>인포맥스 중분류</stp>
        <stp>46311</stp>
        <stp/>
        <tr r="N5462" s="5"/>
      </tp>
      <tp t="s">
        <v>카드</v>
        <stp/>
        <stp>P</stp>
        <stp>0</stp>
        <stp>BND</stp>
        <stp>KR6032719F37</stp>
        <stp>인포맥스 중분류</stp>
        <stp>46311</stp>
        <stp/>
        <tr r="N5367" s="5"/>
      </tp>
      <tp t="s">
        <v>일반</v>
        <stp/>
        <stp>P</stp>
        <stp>0</stp>
        <stp>BND</stp>
        <stp>KR356101GE13</stp>
        <stp>인포맥스 중분류</stp>
        <stp>46311</stp>
        <stp/>
        <tr r="N2951" s="5"/>
      </tp>
      <tp t="s">
        <v>회사채(일반)</v>
        <stp/>
        <stp>P</stp>
        <stp>0</stp>
        <stp>BND</stp>
        <stp>KR6023532G14</stp>
        <stp>인포맥스 중분류</stp>
        <stp>46311</stp>
        <stp/>
        <tr r="N4715" s="5"/>
      </tp>
      <tp t="s">
        <v>회사채(일반)</v>
        <stp/>
        <stp>P</stp>
        <stp>0</stp>
        <stp>BND</stp>
        <stp>KR6003543G13</stp>
        <stp>인포맥스 중분류</stp>
        <stp>46311</stp>
        <stp/>
        <tr r="N3849" s="5"/>
      </tp>
      <tp t="s">
        <v>회사채(일반)</v>
        <stp/>
        <stp>P</stp>
        <stp>0</stp>
        <stp>BND</stp>
        <stp>KR6023531G64</stp>
        <stp>인포맥스 중분류</stp>
        <stp>46316</stp>
        <stp/>
        <tr r="DH15" s="1"/>
      </tp>
      <tp t="s">
        <v>기타금융채</v>
        <stp/>
        <stp>P</stp>
        <stp>0</stp>
        <stp>BND</stp>
        <stp>KR6033664G21</stp>
        <stp>인포맥스 중분류</stp>
        <stp>46311</stp>
        <stp/>
        <tr r="N5454" s="5"/>
      </tp>
      <tp t="s">
        <v>지방공기업</v>
        <stp/>
        <stp>P</stp>
        <stp>0</stp>
        <stp>BND</stp>
        <stp>KR354303GG12</stp>
        <stp>인포맥스 중분류</stp>
        <stp>46311</stp>
        <stp/>
        <tr r="N2463" s="5"/>
      </tp>
      <tp t="s">
        <v>일반</v>
        <stp/>
        <stp>P</stp>
        <stp>0</stp>
        <stp>BND</stp>
        <stp>KR352201GF10</stp>
        <stp>인포맥스 중분류</stp>
        <stp>46311</stp>
        <stp/>
        <tr r="N1995" s="5"/>
      </tp>
      <tp t="s">
        <v>은행채</v>
        <stp/>
        <stp>P</stp>
        <stp>0</stp>
        <stp>BND</stp>
        <stp>KR310206GF13</stp>
        <stp>인포맥스 중분류</stp>
        <stp>46311</stp>
        <stp/>
        <tr r="N459" s="5"/>
      </tp>
      <tp t="s">
        <v>공사공단채 기타</v>
        <stp/>
        <stp>P</stp>
        <stp>0</stp>
        <stp>BND</stp>
        <stp>KR381104GE18</stp>
        <stp>인포맥스 중분류</stp>
        <stp>46311</stp>
        <stp/>
        <tr r="N3610" s="5"/>
      </tp>
      <tp t="s">
        <v>회사채(일반)</v>
        <stp/>
        <stp>P</stp>
        <stp>0</stp>
        <stp>BND</stp>
        <stp>KR6003531G17</stp>
        <stp>인포맥스 중분류</stp>
        <stp>46311</stp>
        <stp/>
        <tr r="N3837" s="5"/>
      </tp>
      <tp t="s">
        <v>일반</v>
        <stp/>
        <stp>P</stp>
        <stp>0</stp>
        <stp>BND</stp>
        <stp>KR356102GE12</stp>
        <stp>인포맥스 중분류</stp>
        <stp>46311</stp>
        <stp/>
        <tr r="N3033" s="5"/>
      </tp>
      <tp t="s">
        <v>카드</v>
        <stp/>
        <stp>P</stp>
        <stp>0</stp>
        <stp>BND</stp>
        <stp>KR6032712F34</stp>
        <stp>인포맥스 중분류</stp>
        <stp>46311</stp>
        <stp/>
        <tr r="N5261" s="5"/>
      </tp>
      <tp t="s">
        <v>회사채(일반)</v>
        <stp/>
        <stp>P</stp>
        <stp>0</stp>
        <stp>BND</stp>
        <stp>KR6003532G16</stp>
        <stp>인포맥스 중분류</stp>
        <stp>46311</stp>
        <stp/>
        <tr r="N3839" s="5"/>
      </tp>
      <tp t="s">
        <v>회사채(일반)</v>
        <stp/>
        <stp>P</stp>
        <stp>0</stp>
        <stp>BND</stp>
        <stp>KR6000664D23</stp>
        <stp>인포맥스 중분류</stp>
        <stp>46311</stp>
        <stp/>
        <tr r="N3773" s="5"/>
      </tp>
      <tp t="s">
        <v>공사공단채 기타</v>
        <stp/>
        <stp>P</stp>
        <stp>0</stp>
        <stp>BND</stp>
        <stp>KR381103GE19</stp>
        <stp>인포맥스 중분류</stp>
        <stp>46311</stp>
        <stp/>
        <tr r="N3599" s="5"/>
      </tp>
      <tp t="s">
        <v>회사채(일반)</v>
        <stp/>
        <stp>P</stp>
        <stp>0</stp>
        <stp>BND</stp>
        <stp>KR6000663D24</stp>
        <stp>인포맥스 중분류</stp>
        <stp>46311</stp>
        <stp/>
        <tr r="N3767" s="5"/>
      </tp>
      <tp t="s">
        <v>회사채(일반)</v>
        <stp/>
        <stp>P</stp>
        <stp>0</stp>
        <stp>BND</stp>
        <stp>KR6063621G20</stp>
        <stp>인포맥스 중분류</stp>
        <stp>46311</stp>
        <stp/>
        <tr r="N5873" s="5"/>
      </tp>
      <tp t="s">
        <v>카드</v>
        <stp/>
        <stp>P</stp>
        <stp>0</stp>
        <stp>BND</stp>
        <stp>KR6140173D54</stp>
        <stp>인포맥스 중분류</stp>
        <stp>46311</stp>
        <stp/>
        <tr r="N6690" s="5"/>
      </tp>
      <tp t="s">
        <v>카드</v>
        <stp/>
        <stp>P</stp>
        <stp>0</stp>
        <stp>BND</stp>
        <stp>KR603271BF32</stp>
        <stp>인포맥스 중분류</stp>
        <stp>46311</stp>
        <stp/>
        <tr r="N5384" s="5"/>
      </tp>
      <tp t="s">
        <v>회사채(일반)</v>
        <stp/>
        <stp>P</stp>
        <stp>0</stp>
        <stp>BND</stp>
        <stp>KR6033632G20</stp>
        <stp>인포맥스 중분류</stp>
        <stp>46311</stp>
        <stp/>
        <tr r="N5410" s="5"/>
      </tp>
      <tp t="s">
        <v>회사채(일반)</v>
        <stp/>
        <stp>P</stp>
        <stp>0</stp>
        <stp>BND</stp>
        <stp>KR6000662D25</stp>
        <stp>인포맥스 중분류</stp>
        <stp>46311</stp>
        <stp/>
        <tr r="N3762" s="5"/>
      </tp>
      <tp t="s">
        <v>지방공기업</v>
        <stp/>
        <stp>P</stp>
        <stp>0</stp>
        <stp>BND</stp>
        <stp>KR354301GG14</stp>
        <stp>인포맥스 중분류</stp>
        <stp>46311</stp>
        <stp/>
        <tr r="N2438" s="5"/>
      </tp>
      <tp t="s">
        <v>회사채(일반)</v>
        <stp/>
        <stp>P</stp>
        <stp>0</stp>
        <stp>BND</stp>
        <stp>KR6003542G14</stp>
        <stp>인포맥스 중분류</stp>
        <stp>46311</stp>
        <stp/>
        <tr r="N3846" s="5"/>
      </tp>
      <tp t="s">
        <v>회사채(일반)</v>
        <stp/>
        <stp>P</stp>
        <stp>0</stp>
        <stp>BND</stp>
        <stp>KR6063622G52</stp>
        <stp>인포맥스 중분류</stp>
        <stp>46316</stp>
        <stp/>
        <tr r="DV185" s="1"/>
      </tp>
      <tp t="s">
        <v>기타금융채</v>
        <stp/>
        <stp>P</stp>
        <stp>0</stp>
        <stp>BND</stp>
        <stp>KR6033669G18</stp>
        <stp>인포맥스 중분류</stp>
        <stp>46311</stp>
        <stp/>
        <tr r="N5481" s="5"/>
      </tp>
      <tp t="s">
        <v>기타금융채</v>
        <stp/>
        <stp>P</stp>
        <stp>0</stp>
        <stp>BND</stp>
        <stp>KR6033668G19</stp>
        <stp>인포맥스 중분류</stp>
        <stp>46311</stp>
        <stp/>
        <tr r="N5480" s="5"/>
      </tp>
      <tp t="s">
        <v>일반</v>
        <stp/>
        <stp>P</stp>
        <stp>0</stp>
        <stp>BND</stp>
        <stp>KR352201GF28</stp>
        <stp>인포맥스 중분류</stp>
        <stp>46311</stp>
        <stp/>
        <tr r="N1996" s="5"/>
      </tp>
      <tp t="s">
        <v>회사채(일반)</v>
        <stp/>
        <stp>P</stp>
        <stp>0</stp>
        <stp>BND</stp>
        <stp>KR6001682E10</stp>
        <stp>인포맥스 중분류</stp>
        <stp>46311</stp>
        <stp/>
        <tr r="N3798" s="5"/>
      </tp>
      <tp t="s">
        <v>지방공기업</v>
        <stp/>
        <stp>P</stp>
        <stp>0</stp>
        <stp>BND</stp>
        <stp>KR354301GG22</stp>
        <stp>인포맥스 중분류</stp>
        <stp>46311</stp>
        <stp/>
        <tr r="N2439" s="5"/>
      </tp>
      <tp t="s">
        <v>지방공기업</v>
        <stp/>
        <stp>P</stp>
        <stp>0</stp>
        <stp>BND</stp>
        <stp>KR354302GG21</stp>
        <stp>인포맥스 중분류</stp>
        <stp>46311</stp>
        <stp/>
        <tr r="N2457" s="5"/>
      </tp>
      <tp t="s">
        <v>지방공기업</v>
        <stp/>
        <stp>P</stp>
        <stp>0</stp>
        <stp>BND</stp>
        <stp>KR354303GG20</stp>
        <stp>인포맥스 중분류</stp>
        <stp>46311</stp>
        <stp/>
        <tr r="N2464" s="5"/>
      </tp>
      <tp t="s">
        <v>은행채</v>
        <stp/>
        <stp>P</stp>
        <stp>0</stp>
        <stp>BND</stp>
        <stp>KR310203GF24</stp>
        <stp>인포맥스 중분류</stp>
        <stp>46311</stp>
        <stp/>
        <tr r="N396" s="5"/>
      </tp>
      <tp t="s">
        <v>은행채</v>
        <stp/>
        <stp>P</stp>
        <stp>0</stp>
        <stp>BND</stp>
        <stp>KR310204GF23</stp>
        <stp>인포맥스 중분류</stp>
        <stp>46311</stp>
        <stp/>
        <tr r="N419" s="5"/>
      </tp>
      <tp t="s">
        <v>은행채</v>
        <stp/>
        <stp>P</stp>
        <stp>0</stp>
        <stp>BND</stp>
        <stp>KR310206GF21</stp>
        <stp>인포맥스 중분류</stp>
        <stp>46311</stp>
        <stp/>
        <tr r="N460" s="5"/>
      </tp>
      <tp t="s">
        <v>카드</v>
        <stp/>
        <stp>P</stp>
        <stp>0</stp>
        <stp>BND</stp>
        <stp>KR6140175D60</stp>
        <stp>인포맥스 중분류</stp>
        <stp>46311</stp>
        <stp/>
        <tr r="N6722" s="5"/>
      </tp>
      <tp t="s">
        <v>회사채(일반)</v>
        <stp/>
        <stp>P</stp>
        <stp>0</stp>
        <stp>BND</stp>
        <stp>KR6032643F12</stp>
        <stp>인포맥스 중분류</stp>
        <stp>46311</stp>
        <stp/>
        <tr r="N5227" s="5"/>
      </tp>
      <tp t="s">
        <v>회사채(일반)</v>
        <stp/>
        <stp>P</stp>
        <stp>0</stp>
        <stp>BND</stp>
        <stp>KR6001502E26</stp>
        <stp>인포맥스 중분류</stp>
        <stp>46311</stp>
        <stp/>
        <tr r="N3794" s="5"/>
      </tp>
      <tp t="s">
        <v>기타금융채</v>
        <stp/>
        <stp>P</stp>
        <stp>0</stp>
        <stp>BND</stp>
        <stp>KR6033667G10</stp>
        <stp>인포맥스 중분류</stp>
        <stp>46311</stp>
        <stp/>
        <tr r="N5474" s="5"/>
      </tp>
      <tp t="s">
        <v>회사채(일반)</v>
        <stp/>
        <stp>P</stp>
        <stp>0</stp>
        <stp>BND</stp>
        <stp>KR6032642F13</stp>
        <stp>인포맥스 중분류</stp>
        <stp>46311</stp>
        <stp/>
        <tr r="N5216" s="5"/>
      </tp>
      <tp t="s">
        <v>일반</v>
        <stp/>
        <stp>P</stp>
        <stp>0</stp>
        <stp>BND</stp>
        <stp>KR354602GB23</stp>
        <stp>인포맥스 중분류</stp>
        <stp>46311</stp>
        <stp/>
        <tr r="N2676" s="5"/>
      </tp>
      <tp t="s">
        <v>기타금융채</v>
        <stp/>
        <stp>P</stp>
        <stp>0</stp>
        <stp>BND</stp>
        <stp>KR603366AG12</stp>
        <stp>인포맥스 중분류</stp>
        <stp>46311</stp>
        <stp/>
        <tr r="N5483" s="5"/>
      </tp>
      <tp t="s">
        <v>일반</v>
        <stp/>
        <stp>P</stp>
        <stp>0</stp>
        <stp>BND</stp>
        <stp>KR350701GC20</stp>
        <stp>인포맥스 중분류</stp>
        <stp>46311</stp>
        <stp/>
        <tr r="N1325" s="5"/>
      </tp>
      <tp t="s">
        <v>회사채(일반)</v>
        <stp/>
        <stp>P</stp>
        <stp>0</stp>
        <stp>BND</stp>
        <stp>KR6021241E20</stp>
        <stp>인포맥스 중분류</stp>
        <stp>46316</stp>
        <stp/>
        <tr r="CT18" s="1"/>
      </tp>
      <tp t="s">
        <v>일반</v>
        <stp/>
        <stp>P</stp>
        <stp>0</stp>
        <stp>BND</stp>
        <stp>KR356002GD22</stp>
        <stp>인포맥스 중분류</stp>
        <stp>46311</stp>
        <stp/>
        <tr r="N2830" s="5"/>
      </tp>
      <tp t="s">
        <v>일반</v>
        <stp/>
        <stp>P</stp>
        <stp>0</stp>
        <stp>BND</stp>
        <stp>KR356101GE21</stp>
        <stp>인포맥스 중분류</stp>
        <stp>46311</stp>
        <stp/>
        <tr r="N2952" s="5"/>
      </tp>
      <tp t="s">
        <v>기타금융채</v>
        <stp/>
        <stp>P</stp>
        <stp>0</stp>
        <stp>BND</stp>
        <stp>KR6082971F92</stp>
        <stp>인포맥스 중분류</stp>
        <stp>46316</stp>
        <stp/>
        <tr r="N138" s="1"/>
      </tp>
      <tp t="s">
        <v>일반</v>
        <stp/>
        <stp>P</stp>
        <stp>0</stp>
        <stp>BND</stp>
        <stp>KR352301GG26</stp>
        <stp>인포맥스 중분류</stp>
        <stp>46311</stp>
        <stp/>
        <tr r="N2035" s="5"/>
      </tp>
      <tp t="s">
        <v>공사공단채 기타</v>
        <stp/>
        <stp>P</stp>
        <stp>0</stp>
        <stp>BND</stp>
        <stp>KR381102GE28</stp>
        <stp>인포맥스 중분류</stp>
        <stp>46311</stp>
        <stp/>
        <tr r="N3585" s="5"/>
      </tp>
      <tp t="s">
        <v>카드</v>
        <stp/>
        <stp>P</stp>
        <stp>0</stp>
        <stp>BND</stp>
        <stp>KR6140171D64</stp>
        <stp>인포맥스 중분류</stp>
        <stp>46311</stp>
        <stp/>
        <tr r="N6662" s="5"/>
      </tp>
      <tp t="s">
        <v>카드</v>
        <stp/>
        <stp>P</stp>
        <stp>0</stp>
        <stp>BND</stp>
        <stp>KR6032714F73</stp>
        <stp>인포맥스 중분류</stp>
        <stp>46316</stp>
        <stp/>
        <tr r="N196" s="1"/>
      </tp>
      <tp t="s">
        <v>회사채(일반)</v>
        <stp/>
        <stp>P</stp>
        <stp>0</stp>
        <stp>BND</stp>
        <stp>KR6063622G11</stp>
        <stp>인포맥스 중분류</stp>
        <stp>46311</stp>
        <stp/>
        <tr r="N5901" s="5"/>
      </tp>
      <tp t="s">
        <v>카드</v>
        <stp/>
        <stp>P</stp>
        <stp>0</stp>
        <stp>BND</stp>
        <stp>KR6032715F72</stp>
        <stp>인포맥스 중분류</stp>
        <stp>46316</stp>
        <stp/>
        <tr r="N204" s="1"/>
      </tp>
      <tp t="s">
        <v>기타금융채</v>
        <stp/>
        <stp>P</stp>
        <stp>0</stp>
        <stp>BND</stp>
        <stp>KR6023769G75</stp>
        <stp>인포맥스 중분류</stp>
        <stp>46316</stp>
        <stp/>
        <tr r="DH10" s="1"/>
      </tp>
      <tp t="s">
        <v>공사공단채 기타</v>
        <stp/>
        <stp>P</stp>
        <stp>0</stp>
        <stp>BND</stp>
        <stp>KR381101GE29</stp>
        <stp>인포맥스 중분류</stp>
        <stp>46311</stp>
        <stp/>
        <tr r="N3563" s="5"/>
      </tp>
      <tp t="s">
        <v>공모지방채</v>
        <stp/>
        <stp>P</stp>
        <stp>0</stp>
        <stp>BND</stp>
        <stp>KR2007011C31</stp>
        <stp>인포맥스 중분류</stp>
        <stp>46311</stp>
        <stp/>
        <tr r="N267" s="5"/>
      </tp>
      <tp t="s">
        <v>회사채(일반)</v>
        <stp/>
        <stp>P</stp>
        <stp>0</stp>
        <stp>BND</stp>
        <stp>KR6003671G17</stp>
        <stp>인포맥스 중분류</stp>
        <stp>46311</stp>
        <stp/>
        <tr r="N3852" s="5"/>
      </tp>
      <tp t="s">
        <v>회사채(일반)</v>
        <stp/>
        <stp>P</stp>
        <stp>0</stp>
        <stp>BND</stp>
        <stp>KR6032641F14</stp>
        <stp>인포맥스 중분류</stp>
        <stp>46311</stp>
        <stp/>
        <tr r="N5209" s="5"/>
      </tp>
      <tp t="s">
        <v>회사채(일반)</v>
        <stp/>
        <stp>P</stp>
        <stp>0</stp>
        <stp>BND</stp>
        <stp>KR6063621G12</stp>
        <stp>인포맥스 중분류</stp>
        <stp>46311</stp>
        <stp/>
        <tr r="N5872" s="5"/>
      </tp>
      <tp t="s">
        <v>회사채(일반)</v>
        <stp/>
        <stp>P</stp>
        <stp>0</stp>
        <stp>BND</stp>
        <stp>KR6003672G16</stp>
        <stp>인포맥스 중분류</stp>
        <stp>46311</stp>
        <stp/>
        <tr r="N3858" s="5"/>
      </tp>
      <tp t="s">
        <v>회사채(일반)</v>
        <stp/>
        <stp>P</stp>
        <stp>0</stp>
        <stp>BND</stp>
        <stp>KR6055553A24</stp>
        <stp>인포맥스 중분류</stp>
        <stp>46311</stp>
        <stp/>
        <tr r="N5703" s="5"/>
      </tp>
      <tp t="s">
        <v>지방공기업</v>
        <stp/>
        <stp>P</stp>
        <stp>0</stp>
        <stp>BND</stp>
        <stp>KR354302GG39</stp>
        <stp>인포맥스 중분류</stp>
        <stp>46311</stp>
        <stp/>
        <tr r="N2458" s="5"/>
      </tp>
      <tp t="s">
        <v>공사공단채 기타</v>
        <stp/>
        <stp>P</stp>
        <stp>0</stp>
        <stp>BND</stp>
        <stp>KR381101GE37</stp>
        <stp>인포맥스 중분류</stp>
        <stp>46311</stp>
        <stp/>
        <tr r="N3564" s="5"/>
      </tp>
      <tp t="s">
        <v>일반</v>
        <stp/>
        <stp>P</stp>
        <stp>0</stp>
        <stp>BND</stp>
        <stp>KR356102GE38</stp>
        <stp>인포맥스 중분류</stp>
        <stp>46311</stp>
        <stp/>
        <tr r="N3034" s="5"/>
      </tp>
      <tp t="s">
        <v>일반</v>
        <stp/>
        <stp>P</stp>
        <stp>0</stp>
        <stp>BND</stp>
        <stp>KR350701GC38</stp>
        <stp>인포맥스 중분류</stp>
        <stp>46311</stp>
        <stp/>
        <tr r="N1326" s="5"/>
      </tp>
      <tp t="s">
        <v>일반</v>
        <stp/>
        <stp>P</stp>
        <stp>0</stp>
        <stp>BND</stp>
        <stp>KR356101GE39</stp>
        <stp>인포맥스 중분류</stp>
        <stp>46311</stp>
        <stp/>
        <tr r="N2953" s="5"/>
      </tp>
      <tp t="s">
        <v>회사채(일반)</v>
        <stp/>
        <stp>P</stp>
        <stp>0</stp>
        <stp>BND</stp>
        <stp>KR6131792E12</stp>
        <stp>인포맥스 중분류</stp>
        <stp>46311</stp>
        <stp/>
        <tr r="N6579" s="5"/>
      </tp>
      <tp t="s">
        <v>회사채(일반)</v>
        <stp/>
        <stp>P</stp>
        <stp>0</stp>
        <stp>BND</stp>
        <stp>KR6272212F49</stp>
        <stp>인포맥스 중분류</stp>
        <stp>46311</stp>
        <stp/>
        <tr r="N7142" s="5"/>
      </tp>
      <tp t="s">
        <v>회사채(일반)</v>
        <stp/>
        <stp>P</stp>
        <stp>0</stp>
        <stp>BND</stp>
        <stp>KR6272213F48</stp>
        <stp>인포맥스 중분류</stp>
        <stp>46311</stp>
        <stp/>
        <tr r="N7145" s="5"/>
      </tp>
      <tp t="s">
        <v>카드</v>
        <stp/>
        <stp>P</stp>
        <stp>0</stp>
        <stp>BND</stp>
        <stp>KR6032711F19</stp>
        <stp>인포맥스 중분류</stp>
        <stp>46311</stp>
        <stp/>
        <tr r="N5240" s="5"/>
      </tp>
      <tp t="s">
        <v>카드</v>
        <stp/>
        <stp>P</stp>
        <stp>0</stp>
        <stp>BND</stp>
        <stp>KR6032712F18</stp>
        <stp>인포맥스 중분류</stp>
        <stp>46311</stp>
        <stp/>
        <tr r="N5259" s="5"/>
      </tp>
      <tp t="s">
        <v>기타금융채</v>
        <stp/>
        <stp>P</stp>
        <stp>0</stp>
        <stp>BND</stp>
        <stp>KR6023782G11</stp>
        <stp>인포맥스 중분류</stp>
        <stp>46311</stp>
        <stp/>
        <tr r="N4740" s="5"/>
      </tp>
      <tp t="s">
        <v>회사채(일반)</v>
        <stp/>
        <stp>P</stp>
        <stp>0</stp>
        <stp>BND</stp>
        <stp>KR6131793E11</stp>
        <stp>인포맥스 중분류</stp>
        <stp>46311</stp>
        <stp/>
        <tr r="N6587" s="5"/>
      </tp>
      <tp t="s">
        <v>일반</v>
        <stp/>
        <stp>P</stp>
        <stp>0</stp>
        <stp>BND</stp>
        <stp>KR354601GB32</stp>
        <stp>인포맥스 중분류</stp>
        <stp>46311</stp>
        <stp/>
        <tr r="N2628" s="5"/>
      </tp>
      <tp t="s">
        <v>통안증권</v>
        <stp/>
        <stp>P</stp>
        <stp>0</stp>
        <stp>BND</stp>
        <stp>KR310102GE35</stp>
        <stp>인포맥스 중분류</stp>
        <stp>46311</stp>
        <stp/>
        <tr r="N340" s="5"/>
      </tp>
      <tp t="s">
        <v>회사채(일반)</v>
        <stp/>
        <stp>P</stp>
        <stp>0</stp>
        <stp>BND</stp>
        <stp>KR6003231G44</stp>
        <stp>인포맥스 중분류</stp>
        <stp>46311</stp>
        <stp/>
        <tr r="N3815" s="5"/>
      </tp>
      <tp t="s">
        <v>지방공기업</v>
        <stp/>
        <stp>P</stp>
        <stp>0</stp>
        <stp>BND</stp>
        <stp>KR354301GG30</stp>
        <stp>인포맥스 중분류</stp>
        <stp>46311</stp>
        <stp/>
        <tr r="N2440" s="5"/>
      </tp>
      <tp t="s">
        <v>일반</v>
        <stp/>
        <stp>P</stp>
        <stp>0</stp>
        <stp>BND</stp>
        <stp>KR350704GC35</stp>
        <stp>인포맥스 중분류</stp>
        <stp>46311</stp>
        <stp/>
        <tr r="N1497" s="5"/>
      </tp>
      <tp t="s">
        <v>일반</v>
        <stp/>
        <stp>P</stp>
        <stp>0</stp>
        <stp>BND</stp>
        <stp>KR350705GC34</stp>
        <stp>인포맥스 중분류</stp>
        <stp>46311</stp>
        <stp/>
        <tr r="N1523" s="5"/>
      </tp>
      <tp t="s">
        <v>기타금융채</v>
        <stp/>
        <stp>P</stp>
        <stp>0</stp>
        <stp>BND</stp>
        <stp>KR6033662G72</stp>
        <stp>인포맥스 중분류</stp>
        <stp>46316</stp>
        <stp/>
        <tr r="DV90" s="1"/>
      </tp>
      <tp t="s">
        <v>일반</v>
        <stp/>
        <stp>P</stp>
        <stp>0</stp>
        <stp>BND</stp>
        <stp>KR356001GD31</stp>
        <stp>인포맥스 중분류</stp>
        <stp>46311</stp>
        <stp/>
        <tr r="N2784" s="5"/>
      </tp>
      <tp t="s">
        <v>국고채권</v>
        <stp/>
        <stp>P</stp>
        <stp>0</stp>
        <stp>BND</stp>
        <stp>KR103502GA67</stp>
        <stp>인포맥스 중분류</stp>
        <stp>46316</stp>
        <stp/>
        <tr r="DV177" s="1"/>
        <tr r="N288" s="1"/>
        <tr r="CF11" s="1"/>
        <tr r="AB45" s="1"/>
      </tp>
      <tp t="s">
        <v>국고채권</v>
        <stp/>
        <stp>P</stp>
        <stp>0</stp>
        <stp>BND</stp>
        <stp>KR103503GA66</stp>
        <stp>인포맥스 중분류</stp>
        <stp>46316</stp>
        <stp/>
        <tr r="DV269" s="1"/>
        <tr r="N380" s="1"/>
      </tp>
      <tp t="s">
        <v>회사채(일반)</v>
        <stp/>
        <stp>P</stp>
        <stp>0</stp>
        <stp>BND</stp>
        <stp>KR6272211F40</stp>
        <stp>인포맥스 중분류</stp>
        <stp>46311</stp>
        <stp/>
        <tr r="N7138" s="5"/>
      </tp>
      <tp t="s">
        <v>일반</v>
        <stp/>
        <stp>P</stp>
        <stp>0</stp>
        <stp>BND</stp>
        <stp>KR352701GC34</stp>
        <stp>인포맥스 중분류</stp>
        <stp>46311</stp>
        <stp/>
        <tr r="N2196" s="5"/>
      </tp>
      <tp t="s">
        <v>은행채</v>
        <stp/>
        <stp>P</stp>
        <stp>0</stp>
        <stp>BND</stp>
        <stp>KR310202GF33</stp>
        <stp>인포맥스 중분류</stp>
        <stp>46311</stp>
        <stp/>
        <tr r="N377" s="5"/>
      </tp>
      <tp t="s">
        <v>일반</v>
        <stp/>
        <stp>P</stp>
        <stp>0</stp>
        <stp>BND</stp>
        <stp>KR350703GC36</stp>
        <stp>인포맥스 중분류</stp>
        <stp>46311</stp>
        <stp/>
        <tr r="N1458" s="5"/>
      </tp>
      <tp t="s">
        <v>일반</v>
        <stp/>
        <stp>P</stp>
        <stp>0</stp>
        <stp>BND</stp>
        <stp>KR351603GB36</stp>
        <stp>인포맥스 중분류</stp>
        <stp>46311</stp>
        <stp/>
        <tr r="N1880" s="5"/>
      </tp>
      <tp t="s">
        <v>회사채(일반)</v>
        <stp/>
        <stp>P</stp>
        <stp>0</stp>
        <stp>BND</stp>
        <stp>KR6005383A58</stp>
        <stp>인포맥스 중분류</stp>
        <stp>46311</stp>
        <stp/>
        <tr r="N4062" s="5"/>
      </tp>
      <tp t="s">
        <v>회사채(일반)</v>
        <stp/>
        <stp>P</stp>
        <stp>0</stp>
        <stp>BND</stp>
        <stp>KR6003232G43</stp>
        <stp>인포맥스 중분류</stp>
        <stp>46311</stp>
        <stp/>
        <tr r="N3817" s="5"/>
      </tp>
      <tp t="s">
        <v>회사채(일반)</v>
        <stp/>
        <stp>P</stp>
        <stp>0</stp>
        <stp>BND</stp>
        <stp>KR6316142B76</stp>
        <stp>인포맥스 중분류</stp>
        <stp>46311</stp>
        <stp/>
        <tr r="N7166" s="5"/>
      </tp>
      <tp t="s">
        <v>기타금융채</v>
        <stp/>
        <stp>P</stp>
        <stp>0</stp>
        <stp>BND</stp>
        <stp>KR6033667G77</stp>
        <stp>인포맥스 중분류</stp>
        <stp>46316</stp>
        <stp/>
        <tr r="CF46" s="1"/>
      </tp>
      <tp t="s">
        <v>일반</v>
        <stp/>
        <stp>P</stp>
        <stp>0</stp>
        <stp>BND</stp>
        <stp>KR354602GB49</stp>
        <stp>인포맥스 중분류</stp>
        <stp>46311</stp>
        <stp/>
        <tr r="N2677" s="5"/>
      </tp>
      <tp t="s">
        <v>일반</v>
        <stp/>
        <stp>P</stp>
        <stp>0</stp>
        <stp>BND</stp>
        <stp>KR354603GB48</stp>
        <stp>인포맥스 중분류</stp>
        <stp>46311</stp>
        <stp/>
        <tr r="N2710" s="5"/>
      </tp>
      <tp t="s">
        <v>기타금융채</v>
        <stp/>
        <stp>P</stp>
        <stp>0</stp>
        <stp>BND</stp>
        <stp>KR6033666G78</stp>
        <stp>인포맥스 중분류</stp>
        <stp>46311</stp>
        <stp/>
        <tr r="N5469" s="5"/>
      </tp>
      <tp t="s">
        <v>일반</v>
        <stp/>
        <stp>P</stp>
        <stp>0</stp>
        <stp>BND</stp>
        <stp>KR356002GD48</stp>
        <stp>인포맥스 중분류</stp>
        <stp>46311</stp>
        <stp/>
        <tr r="N2831" s="5"/>
      </tp>
      <tp t="s">
        <v>기타금융채</v>
        <stp/>
        <stp>P</stp>
        <stp>0</stp>
        <stp>BND</stp>
        <stp>KR6023785G67</stp>
        <stp>인포맥스 중분류</stp>
        <stp>46311</stp>
        <stp/>
        <tr r="N4779" s="5"/>
      </tp>
      <tp t="s">
        <v>지방공기업</v>
        <stp/>
        <stp>P</stp>
        <stp>0</stp>
        <stp>BND</stp>
        <stp>KR354301GG48</stp>
        <stp>인포맥스 중분류</stp>
        <stp>46311</stp>
        <stp/>
        <tr r="N2441" s="5"/>
      </tp>
      <tp t="s">
        <v>은행채</v>
        <stp/>
        <stp>P</stp>
        <stp>0</stp>
        <stp>BND</stp>
        <stp>KR310205GF48</stp>
        <stp>인포맥스 중분류</stp>
        <stp>46311</stp>
        <stp/>
        <tr r="N438" s="5"/>
      </tp>
      <tp t="s">
        <v>기타금융채</v>
        <stp/>
        <stp>P</stp>
        <stp>0</stp>
        <stp>BND</stp>
        <stp>KR6023788G64</stp>
        <stp>인포맥스 중분류</stp>
        <stp>46311</stp>
        <stp/>
        <tr r="N4799" s="5"/>
      </tp>
      <tp t="s">
        <v>지방공기업</v>
        <stp/>
        <stp>P</stp>
        <stp>0</stp>
        <stp>BND</stp>
        <stp>KR355201GF39</stp>
        <stp>인포맥스 중분류</stp>
        <stp>46316</stp>
        <stp/>
        <tr r="EX26" s="1"/>
      </tp>
      <tp t="s">
        <v>회사채(일반)</v>
        <stp/>
        <stp>P</stp>
        <stp>0</stp>
        <stp>BND</stp>
        <stp>KR6131791E62</stp>
        <stp>인포맥스 중분류</stp>
        <stp>46311</stp>
        <stp/>
        <tr r="N6572" s="5"/>
      </tp>
      <tp t="s">
        <v>회사채(일반)</v>
        <stp/>
        <stp>P</stp>
        <stp>0</stp>
        <stp>BND</stp>
        <stp>KR6063622G78</stp>
        <stp>인포맥스 중분류</stp>
        <stp>46311</stp>
        <stp/>
        <tr r="N5904" s="5"/>
      </tp>
      <tp t="s">
        <v>회사채(일반)</v>
        <stp/>
        <stp>P</stp>
        <stp>0</stp>
        <stp>BND</stp>
        <stp>KR6063621G79</stp>
        <stp>인포맥스 중분류</stp>
        <stp>46311</stp>
        <stp/>
        <tr r="N5877" s="5"/>
      </tp>
      <tp t="s">
        <v>기타금융채</v>
        <stp/>
        <stp>P</stp>
        <stp>0</stp>
        <stp>BND</stp>
        <stp>KR6023789G63</stp>
        <stp>인포맥스 중분류</stp>
        <stp>46311</stp>
        <stp/>
        <tr r="N4804" s="5"/>
      </tp>
      <tp t="s">
        <v>회사채(일반)</v>
        <stp/>
        <stp>P</stp>
        <stp>0</stp>
        <stp>BND</stp>
        <stp>KR6131792E61</stp>
        <stp>인포맥스 중분류</stp>
        <stp>46311</stp>
        <stp/>
        <tr r="N6580" s="5"/>
      </tp>
      <tp t="s">
        <v>회사채(일반)</v>
        <stp/>
        <stp>P</stp>
        <stp>0</stp>
        <stp>BND</stp>
        <stp>KR6131793E11</stp>
        <stp>인포맥스 중분류</stp>
        <stp>46316</stp>
        <stp/>
        <tr r="CT42" s="1"/>
      </tp>
      <tp t="s">
        <v>카드</v>
        <stp/>
        <stp>P</stp>
        <stp>0</stp>
        <stp>BND</stp>
        <stp>KR6032711F68</stp>
        <stp>인포맥스 중분류</stp>
        <stp>46311</stp>
        <stp/>
        <tr r="N5242" s="5"/>
      </tp>
      <tp t="s">
        <v>일반</v>
        <stp/>
        <stp>P</stp>
        <stp>0</stp>
        <stp>BND</stp>
        <stp>KR354601GB32</stp>
        <stp>인포맥스 중분류</stp>
        <stp>46316</stp>
        <stp/>
        <tr r="DV266" s="1"/>
        <tr r="N300" s="1"/>
      </tp>
      <tp t="s">
        <v>일반</v>
        <stp/>
        <stp>P</stp>
        <stp>0</stp>
        <stp>BND</stp>
        <stp>KR352701GC42</stp>
        <stp>인포맥스 중분류</stp>
        <stp>46311</stp>
        <stp/>
        <tr r="N2197" s="5"/>
      </tp>
      <tp t="s">
        <v>일반</v>
        <stp/>
        <stp>P</stp>
        <stp>0</stp>
        <stp>BND</stp>
        <stp>KR352702GC41</stp>
        <stp>인포맥스 중분류</stp>
        <stp>46311</stp>
        <stp/>
        <tr r="N2261" s="5"/>
      </tp>
      <tp t="s">
        <v>카드</v>
        <stp/>
        <stp>P</stp>
        <stp>0</stp>
        <stp>BND</stp>
        <stp>KR6032712F67</stp>
        <stp>인포맥스 중분류</stp>
        <stp>46311</stp>
        <stp/>
        <tr r="N5263" s="5"/>
      </tp>
      <tp t="s">
        <v>은행채</v>
        <stp/>
        <stp>P</stp>
        <stp>0</stp>
        <stp>BND</stp>
        <stp>KR310211GF57</stp>
        <stp>인포맥스 중분류</stp>
        <stp>46311</stp>
        <stp/>
        <tr r="N550" s="5"/>
      </tp>
      <tp t="s">
        <v>카드</v>
        <stp/>
        <stp>P</stp>
        <stp>0</stp>
        <stp>BND</stp>
        <stp>KR6032713F66</stp>
        <stp>인포맥스 중분류</stp>
        <stp>46311</stp>
        <stp/>
        <tr r="N5289" s="5"/>
      </tp>
      <tp t="s">
        <v>일반</v>
        <stp/>
        <stp>P</stp>
        <stp>0</stp>
        <stp>BND</stp>
        <stp>KR352202GF43</stp>
        <stp>인포맥스 중분류</stp>
        <stp>46311</stp>
        <stp/>
        <tr r="N2016" s="5"/>
      </tp>
      <tp t="s">
        <v>일반</v>
        <stp/>
        <stp>P</stp>
        <stp>0</stp>
        <stp>BND</stp>
        <stp>KR352203GF42</stp>
        <stp>인포맥스 중분류</stp>
        <stp>46311</stp>
        <stp/>
        <tr r="N2021" s="5"/>
      </tp>
      <tp t="s">
        <v>옵션부사채</v>
        <stp/>
        <stp>P</stp>
        <stp>0</stp>
        <stp>BND</stp>
        <stp>KR6002551F31</stp>
        <stp>인포맥스 중분류</stp>
        <stp>46316</stp>
        <stp/>
        <tr r="EX40" s="1"/>
      </tp>
      <tp t="s">
        <v>카드</v>
        <stp/>
        <stp>P</stp>
        <stp>0</stp>
        <stp>BND</stp>
        <stp>KR6032714F65</stp>
        <stp>인포맥스 중분류</stp>
        <stp>46311</stp>
        <stp/>
        <tr r="N5306" s="5"/>
      </tp>
      <tp t="s">
        <v>회사채(일반)</v>
        <stp/>
        <stp>P</stp>
        <stp>0</stp>
        <stp>BND</stp>
        <stp>KR6373221G35</stp>
        <stp>인포맥스 중분류</stp>
        <stp>46311</stp>
        <stp/>
        <tr r="N7191" s="5"/>
      </tp>
      <tp t="s">
        <v>기타금융채</v>
        <stp/>
        <stp>P</stp>
        <stp>0</stp>
        <stp>BND</stp>
        <stp>KR6082972F83</stp>
        <stp>인포맥스 중분류</stp>
        <stp>46311</stp>
        <stp/>
        <tr r="N6325" s="5"/>
      </tp>
      <tp t="s">
        <v>국고채권</v>
        <stp/>
        <stp>P</stp>
        <stp>0</stp>
        <stp>BND</stp>
        <stp>KR103502GA67</stp>
        <stp>인포맥스 중분류</stp>
        <stp>46311</stp>
        <stp/>
        <tr r="N105" s="5"/>
      </tp>
      <tp t="s">
        <v>국고채권</v>
        <stp/>
        <stp>P</stp>
        <stp>0</stp>
        <stp>BND</stp>
        <stp>KR103503GA66</stp>
        <stp>인포맥스 중분류</stp>
        <stp>46311</stp>
        <stp/>
        <tr r="N134" s="5"/>
      </tp>
      <tp t="s">
        <v>은행채</v>
        <stp/>
        <stp>P</stp>
        <stp>0</stp>
        <stp>BND</stp>
        <stp>KR310212GF56</stp>
        <stp>인포맥스 중분류</stp>
        <stp>46311</stp>
        <stp/>
        <tr r="N564" s="5"/>
      </tp>
      <tp t="s">
        <v>은행채</v>
        <stp/>
        <stp>P</stp>
        <stp>0</stp>
        <stp>BND</stp>
        <stp>KR310216GF52</stp>
        <stp>인포맥스 중분류</stp>
        <stp>46311</stp>
        <stp/>
        <tr r="N615" s="5"/>
      </tp>
      <tp t="s">
        <v>회사채(일반)</v>
        <stp/>
        <stp>P</stp>
        <stp>0</stp>
        <stp>BND</stp>
        <stp>KR6373222G34</stp>
        <stp>인포맥스 중분류</stp>
        <stp>46311</stp>
        <stp/>
        <tr r="N7194" s="5"/>
      </tp>
      <tp t="s">
        <v>기타금융채</v>
        <stp/>
        <stp>P</stp>
        <stp>0</stp>
        <stp>BND</stp>
        <stp>KR6082973F82</stp>
        <stp>인포맥스 중분류</stp>
        <stp>46311</stp>
        <stp/>
        <tr r="N6333" s="5"/>
      </tp>
      <tp t="s">
        <v>은행채</v>
        <stp/>
        <stp>P</stp>
        <stp>0</stp>
        <stp>BND</stp>
        <stp>KR310202GF41</stp>
        <stp>인포맥스 중분류</stp>
        <stp>46311</stp>
        <stp/>
        <tr r="N378" s="5"/>
      </tp>
      <tp t="s">
        <v>일반</v>
        <stp/>
        <stp>P</stp>
        <stp>0</stp>
        <stp>BND</stp>
        <stp>KR350701GC46</stp>
        <stp>인포맥스 중분류</stp>
        <stp>46311</stp>
        <stp/>
        <tr r="N1327" s="5"/>
      </tp>
      <tp t="s">
        <v>일반</v>
        <stp/>
        <stp>P</stp>
        <stp>0</stp>
        <stp>BND</stp>
        <stp>KR350703GC44</stp>
        <stp>인포맥스 중분류</stp>
        <stp>46311</stp>
        <stp/>
        <tr r="N1459" s="5"/>
      </tp>
      <tp t="s">
        <v>일반</v>
        <stp/>
        <stp>P</stp>
        <stp>0</stp>
        <stp>BND</stp>
        <stp>KR350704GC43</stp>
        <stp>인포맥스 중분류</stp>
        <stp>46311</stp>
        <stp/>
        <tr r="N1498" s="5"/>
      </tp>
      <tp t="s">
        <v>일반</v>
        <stp/>
        <stp>P</stp>
        <stp>0</stp>
        <stp>BND</stp>
        <stp>KR350705GC42</stp>
        <stp>인포맥스 중분류</stp>
        <stp>46311</stp>
        <stp/>
        <tr r="N1524" s="5"/>
      </tp>
      <tp t="s">
        <v>일반</v>
        <stp/>
        <stp>P</stp>
        <stp>0</stp>
        <stp>BND</stp>
        <stp>KR350707GC40</stp>
        <stp>인포맥스 중분류</stp>
        <stp>46311</stp>
        <stp/>
        <tr r="N1561" s="5"/>
      </tp>
      <tp t="s">
        <v>일반</v>
        <stp/>
        <stp>P</stp>
        <stp>0</stp>
        <stp>BND</stp>
        <stp>KR356101GE47</stp>
        <stp>인포맥스 중분류</stp>
        <stp>46311</stp>
        <stp/>
        <tr r="N2954" s="5"/>
      </tp>
      <tp t="s">
        <v>회사채(일반)</v>
        <stp/>
        <stp>P</stp>
        <stp>0</stp>
        <stp>BND</stp>
        <stp>KR6016363B25</stp>
        <stp>인포맥스 중분류</stp>
        <stp>46311</stp>
        <stp/>
        <tr r="N4319" s="5"/>
      </tp>
      <tp t="s">
        <v>기타금융채</v>
        <stp/>
        <stp>P</stp>
        <stp>0</stp>
        <stp>BND</stp>
        <stp>KR6082971F84</stp>
        <stp>인포맥스 중분류</stp>
        <stp>46311</stp>
        <stp/>
        <tr r="N6311" s="5"/>
      </tp>
      <tp t="s">
        <v>일반</v>
        <stp/>
        <stp>P</stp>
        <stp>0</stp>
        <stp>BND</stp>
        <stp>KR352201GF44</stp>
        <stp>인포맥스 중분류</stp>
        <stp>46311</stp>
        <stp/>
        <tr r="N1997" s="5"/>
      </tp>
      <tp t="s">
        <v>은행채</v>
        <stp/>
        <stp>P</stp>
        <stp>0</stp>
        <stp>BND</stp>
        <stp>KR310206GF47</stp>
        <stp>인포맥스 중분류</stp>
        <stp>46311</stp>
        <stp/>
        <tr r="N461" s="5"/>
      </tp>
      <tp t="s">
        <v>은행채</v>
        <stp/>
        <stp>P</stp>
        <stp>0</stp>
        <stp>BND</stp>
        <stp>KR310207GF46</stp>
        <stp>인포맥스 중분류</stp>
        <stp>46311</stp>
        <stp/>
        <tr r="N479" s="5"/>
      </tp>
      <tp t="s">
        <v>도시철도채권</v>
        <stp/>
        <stp>P</stp>
        <stp>0</stp>
        <stp>BND</stp>
        <stp>KR2001024E52</stp>
        <stp>인포맥스 중분류</stp>
        <stp>46311</stp>
        <stp/>
        <tr r="N205" s="5"/>
      </tp>
      <tp t="s">
        <v>기타금융채</v>
        <stp/>
        <stp>P</stp>
        <stp>0</stp>
        <stp>BND</stp>
        <stp>KR6023784G68</stp>
        <stp>인포맥스 중분류</stp>
        <stp>46311</stp>
        <stp/>
        <tr r="N4769" s="5"/>
      </tp>
      <tp t="s">
        <v>은행채</v>
        <stp/>
        <stp>P</stp>
        <stp>0</stp>
        <stp>BND</stp>
        <stp>KR310214GF54</stp>
        <stp>인포맥스 중분류</stp>
        <stp>46311</stp>
        <stp/>
        <tr r="N590" s="5"/>
      </tp>
      <tp t="s">
        <v>기타금융채</v>
        <stp/>
        <stp>P</stp>
        <stp>0</stp>
        <stp>BND</stp>
        <stp>KR602196HE98</stp>
        <stp>인포맥스 중분류</stp>
        <stp>46311</stp>
        <stp/>
        <tr r="N4699" s="5"/>
      </tp>
      <tp t="s">
        <v>회사채(일반)</v>
        <stp/>
        <stp>P</stp>
        <stp>0</stp>
        <stp>BND</stp>
        <stp>KR6002382F36</stp>
        <stp>인포맥스 중분류</stp>
        <stp>46311</stp>
        <stp/>
        <tr r="N3811" s="5"/>
      </tp>
      <tp t="s">
        <v>회사채(일반)</v>
        <stp/>
        <stp>P</stp>
        <stp>0</stp>
        <stp>BND</stp>
        <stp>KR6066573B59</stp>
        <stp>인포맥스 중분류</stp>
        <stp>46311</stp>
        <stp/>
        <tr r="N6175" s="5"/>
      </tp>
      <tp t="s">
        <v>기타금융채</v>
        <stp/>
        <stp>P</stp>
        <stp>0</stp>
        <stp>BND</stp>
        <stp>KR6023784G76</stp>
        <stp>인포맥스 중분류</stp>
        <stp>46311</stp>
        <stp/>
        <tr r="N4770" s="5"/>
      </tp>
      <tp t="s">
        <v>일반</v>
        <stp/>
        <stp>P</stp>
        <stp>0</stp>
        <stp>BND</stp>
        <stp>KR352302GG58</stp>
        <stp>인포맥스 중분류</stp>
        <stp>46311</stp>
        <stp/>
        <tr r="N2055" s="5"/>
      </tp>
      <tp t="s">
        <v>회사채(일반)</v>
        <stp/>
        <stp>P</stp>
        <stp>0</stp>
        <stp>BND</stp>
        <stp>KR6002381F37</stp>
        <stp>인포맥스 중분류</stp>
        <stp>46311</stp>
        <stp/>
        <tr r="N3807" s="5"/>
      </tp>
      <tp t="s">
        <v>기타금융채</v>
        <stp/>
        <stp>P</stp>
        <stp>0</stp>
        <stp>BND</stp>
        <stp>KR6023783G77</stp>
        <stp>인포맥스 중분류</stp>
        <stp>46311</stp>
        <stp/>
        <tr r="N4757" s="5"/>
      </tp>
      <tp t="s">
        <v>회사채(일반)</v>
        <stp/>
        <stp>P</stp>
        <stp>0</stp>
        <stp>BND</stp>
        <stp>KR6066574B58</stp>
        <stp>인포맥스 중분류</stp>
        <stp>46311</stp>
        <stp/>
        <tr r="N6181" s="5"/>
      </tp>
      <tp t="s">
        <v>기타금융채</v>
        <stp/>
        <stp>P</stp>
        <stp>0</stp>
        <stp>BND</stp>
        <stp>KR6023786G74</stp>
        <stp>인포맥스 중분류</stp>
        <stp>46311</stp>
        <stp/>
        <tr r="N4791" s="5"/>
      </tp>
      <tp t="s">
        <v>회사채(일반)</v>
        <stp/>
        <stp>P</stp>
        <stp>0</stp>
        <stp>BND</stp>
        <stp>KR6152252F28</stp>
        <stp>인포맥스 중분류</stp>
        <stp>46311</stp>
        <stp/>
        <tr r="N6846" s="5"/>
      </tp>
      <tp t="s">
        <v>일반</v>
        <stp/>
        <stp>P</stp>
        <stp>0</stp>
        <stp>BND</stp>
        <stp>KR352301GG59</stp>
        <stp>인포맥스 중분류</stp>
        <stp>46311</stp>
        <stp/>
        <tr r="N2036" s="5"/>
      </tp>
      <tp t="s">
        <v>일반</v>
        <stp/>
        <stp>P</stp>
        <stp>0</stp>
        <stp>BND</stp>
        <stp>KR352701GC59</stp>
        <stp>인포맥스 중분류</stp>
        <stp>46311</stp>
        <stp/>
        <tr r="N2198" s="5"/>
      </tp>
      <tp t="s">
        <v>회사채(일반)</v>
        <stp/>
        <stp>P</stp>
        <stp>0</stp>
        <stp>BND</stp>
        <stp>KR6152251F29</stp>
        <stp>인포맥스 중분류</stp>
        <stp>46311</stp>
        <stp/>
        <tr r="N6839" s="5"/>
      </tp>
      <tp t="s">
        <v>기타금융채</v>
        <stp/>
        <stp>P</stp>
        <stp>0</stp>
        <stp>BND</stp>
        <stp>KR6023785G75</stp>
        <stp>인포맥스 중분류</stp>
        <stp>46311</stp>
        <stp/>
        <tr r="N4780" s="5"/>
      </tp>
      <tp t="s">
        <v>회사채(일반)</v>
        <stp/>
        <stp>P</stp>
        <stp>0</stp>
        <stp>BND</stp>
        <stp>KR6101182E13</stp>
        <stp>인포맥스 중분류</stp>
        <stp>46311</stp>
        <stp/>
        <tr r="N6524" s="5"/>
      </tp>
      <tp t="s">
        <v>기타금융채</v>
        <stp/>
        <stp>P</stp>
        <stp>0</stp>
        <stp>BND</stp>
        <stp>KR6023788G72</stp>
        <stp>인포맥스 중분류</stp>
        <stp>46311</stp>
        <stp/>
        <tr r="N4800" s="5"/>
      </tp>
      <tp t="s">
        <v>은행채</v>
        <stp/>
        <stp>P</stp>
        <stp>0</stp>
        <stp>BND</stp>
        <stp>KR310202GF58</stp>
        <stp>인포맥스 중분류</stp>
        <stp>46311</stp>
        <stp/>
        <tr r="N379" s="5"/>
      </tp>
      <tp t="s">
        <v>공사공단채 기타</v>
        <stp/>
        <stp>P</stp>
        <stp>0</stp>
        <stp>BND</stp>
        <stp>KR381101GE52</stp>
        <stp>인포맥스 중분류</stp>
        <stp>46311</stp>
        <stp/>
        <tr r="N3565" s="5"/>
      </tp>
      <tp t="s">
        <v>은행채</v>
        <stp/>
        <stp>P</stp>
        <stp>0</stp>
        <stp>BND</stp>
        <stp>KR310201GF59</stp>
        <stp>인포맥스 중분류</stp>
        <stp>46311</stp>
        <stp/>
        <tr r="N357" s="5"/>
      </tp>
      <tp t="s">
        <v>기타금융채</v>
        <stp/>
        <stp>P</stp>
        <stp>0</stp>
        <stp>BND</stp>
        <stp>KR6082972F91</stp>
        <stp>인포맥스 중분류</stp>
        <stp>46311</stp>
        <stp/>
        <tr r="N6326" s="5"/>
      </tp>
      <tp t="s">
        <v>은행채</v>
        <stp/>
        <stp>P</stp>
        <stp>0</stp>
        <stp>BND</stp>
        <stp>KR381007GD58</stp>
        <stp>인포맥스 중분류</stp>
        <stp>46311</stp>
        <stp/>
        <tr r="N3551" s="5"/>
      </tp>
      <tp t="s">
        <v>카드</v>
        <stp/>
        <stp>P</stp>
        <stp>0</stp>
        <stp>BND</stp>
        <stp>KR6032711F76</stp>
        <stp>인포맥스 중분류</stp>
        <stp>46311</stp>
        <stp/>
        <tr r="N5243" s="5"/>
      </tp>
      <tp t="s">
        <v>도시철도채권</v>
        <stp/>
        <stp>P</stp>
        <stp>0</stp>
        <stp>BND</stp>
        <stp>KR2001024E45</stp>
        <stp>인포맥스 중분류</stp>
        <stp>46311</stp>
        <stp/>
        <tr r="N204" s="5"/>
      </tp>
      <tp t="s">
        <v>회사채(일반)</v>
        <stp/>
        <stp>P</stp>
        <stp>0</stp>
        <stp>BND</stp>
        <stp>KR6066572B50</stp>
        <stp>인포맥스 중분류</stp>
        <stp>46311</stp>
        <stp/>
        <tr r="N6168" s="5"/>
      </tp>
      <tp t="s">
        <v>기타금융채</v>
        <stp/>
        <stp>P</stp>
        <stp>0</stp>
        <stp>BND</stp>
        <stp>KR6082973F90</stp>
        <stp>인포맥스 중분류</stp>
        <stp>46311</stp>
        <stp/>
        <tr r="N6334" s="5"/>
      </tp>
      <tp t="s">
        <v>지방공기업</v>
        <stp/>
        <stp>P</stp>
        <stp>0</stp>
        <stp>BND</stp>
        <stp>KR357201GF50</stp>
        <stp>인포맥스 중분류</stp>
        <stp>46311</stp>
        <stp/>
        <tr r="N3287" s="5"/>
      </tp>
      <tp t="s">
        <v>일반</v>
        <stp/>
        <stp>P</stp>
        <stp>0</stp>
        <stp>BND</stp>
        <stp>KR354602GB23</stp>
        <stp>인포맥스 중분류</stp>
        <stp>46316</stp>
        <stp/>
        <tr r="N327" s="1"/>
      </tp>
      <tp t="s">
        <v>기타금융채</v>
        <stp/>
        <stp>P</stp>
        <stp>0</stp>
        <stp>BND</stp>
        <stp>KR602196LE92</stp>
        <stp>인포맥스 중분류</stp>
        <stp>46311</stp>
        <stp/>
        <tr r="N4703" s="5"/>
      </tp>
      <tp t="s">
        <v>카드</v>
        <stp/>
        <stp>P</stp>
        <stp>0</stp>
        <stp>BND</stp>
        <stp>KR6032712F75</stp>
        <stp>인포맥스 중분류</stp>
        <stp>46311</stp>
        <stp/>
        <tr r="N5264" s="5"/>
      </tp>
      <tp t="s">
        <v>회사채(일반)</v>
        <stp/>
        <stp>P</stp>
        <stp>0</stp>
        <stp>BND</stp>
        <stp>KR6021241E20</stp>
        <stp>인포맥스 중분류</stp>
        <stp>46311</stp>
        <stp/>
        <tr r="N4579" s="5"/>
      </tp>
      <tp t="s">
        <v>은행채</v>
        <stp/>
        <stp>P</stp>
        <stp>0</stp>
        <stp>BND</stp>
        <stp>KR310203GF57</stp>
        <stp>인포맥스 중분류</stp>
        <stp>46311</stp>
        <stp/>
        <tr r="N397" s="5"/>
      </tp>
      <tp t="s">
        <v>은행채</v>
        <stp/>
        <stp>P</stp>
        <stp>0</stp>
        <stp>BND</stp>
        <stp>KR310207GF53</stp>
        <stp>인포맥스 중분류</stp>
        <stp>46311</stp>
        <stp/>
        <tr r="N480" s="5"/>
      </tp>
      <tp t="s">
        <v>일반</v>
        <stp/>
        <stp>P</stp>
        <stp>0</stp>
        <stp>BND</stp>
        <stp>KR350702GC52</stp>
        <stp>인포맥스 중분류</stp>
        <stp>46311</stp>
        <stp/>
        <tr r="N1399" s="5"/>
      </tp>
      <tp t="s">
        <v>기타금융채</v>
        <stp/>
        <stp>P</stp>
        <stp>0</stp>
        <stp>BND</stp>
        <stp>KR602196KE93</stp>
        <stp>인포맥스 중분류</stp>
        <stp>46311</stp>
        <stp/>
        <tr r="N4701" s="5"/>
      </tp>
      <tp t="s">
        <v>카드</v>
        <stp/>
        <stp>P</stp>
        <stp>0</stp>
        <stp>BND</stp>
        <stp>KR6032713F74</stp>
        <stp>인포맥스 중분류</stp>
        <stp>46311</stp>
        <stp/>
        <tr r="N5290" s="5"/>
      </tp>
      <tp t="s">
        <v>기타금융채</v>
        <stp/>
        <stp>P</stp>
        <stp>0</stp>
        <stp>BND</stp>
        <stp>KR6033663G63</stp>
        <stp>인포맥스 중분류</stp>
        <stp>46311</stp>
        <stp/>
        <tr r="N5442" s="5"/>
      </tp>
      <tp t="s">
        <v>기타금융채</v>
        <stp/>
        <stp>P</stp>
        <stp>0</stp>
        <stp>BND</stp>
        <stp>KR6033664G13</stp>
        <stp>인포맥스 중분류</stp>
        <stp>46316</stp>
        <stp/>
        <tr r="DV127" s="1"/>
      </tp>
      <tp t="s">
        <v>일반</v>
        <stp/>
        <stp>P</stp>
        <stp>0</stp>
        <stp>BND</stp>
        <stp>KR356001GD56</stp>
        <stp>인포맥스 중분류</stp>
        <stp>46311</stp>
        <stp/>
        <tr r="N2785" s="5"/>
      </tp>
      <tp t="s">
        <v>일반</v>
        <stp/>
        <stp>P</stp>
        <stp>0</stp>
        <stp>BND</stp>
        <stp>KR356003GD54</stp>
        <stp>인포맥스 중분류</stp>
        <stp>46311</stp>
        <stp/>
        <tr r="N2865" s="5"/>
      </tp>
      <tp t="s">
        <v>일반</v>
        <stp/>
        <stp>P</stp>
        <stp>0</stp>
        <stp>BND</stp>
        <stp>KR352302GG25</stp>
        <stp>인포맥스 중분류</stp>
        <stp>46316</stp>
        <stp/>
        <tr r="DV143" s="1"/>
      </tp>
      <tp t="s">
        <v>기타금융채</v>
        <stp/>
        <stp>P</stp>
        <stp>0</stp>
        <stp>BND</stp>
        <stp>KR6033662G64</stp>
        <stp>인포맥스 중분류</stp>
        <stp>46311</stp>
        <stp/>
        <tr r="N5436" s="5"/>
      </tp>
      <tp t="s">
        <v>카드</v>
        <stp/>
        <stp>P</stp>
        <stp>0</stp>
        <stp>BND</stp>
        <stp>KR6032714F73</stp>
        <stp>인포맥스 중분류</stp>
        <stp>46311</stp>
        <stp/>
        <tr r="N5307" s="5"/>
      </tp>
      <tp t="s">
        <v>지방공기업</v>
        <stp/>
        <stp>P</stp>
        <stp>0</stp>
        <stp>BND</stp>
        <stp>KR354302GG54</stp>
        <stp>인포맥스 중분류</stp>
        <stp>46311</stp>
        <stp/>
        <tr r="N2459" s="5"/>
      </tp>
      <tp t="s">
        <v>은행채</v>
        <stp/>
        <stp>P</stp>
        <stp>0</stp>
        <stp>BND</stp>
        <stp>KR310204GF56</stp>
        <stp>인포맥스 중분류</stp>
        <stp>46311</stp>
        <stp/>
        <tr r="N420" s="5"/>
      </tp>
      <tp t="s">
        <v>은행채</v>
        <stp/>
        <stp>P</stp>
        <stp>0</stp>
        <stp>BND</stp>
        <stp>KR310206GF54</stp>
        <stp>인포맥스 중분류</stp>
        <stp>46311</stp>
        <stp/>
        <tr r="N462" s="5"/>
      </tp>
      <tp t="s">
        <v>카드</v>
        <stp/>
        <stp>P</stp>
        <stp>0</stp>
        <stp>BND</stp>
        <stp>KR6065905A93</stp>
        <stp>인포맥스 중분류</stp>
        <stp>46311</stp>
        <stp/>
        <tr r="N6055" s="5"/>
      </tp>
      <tp t="s">
        <v>회사채(일반)</v>
        <stp/>
        <stp>P</stp>
        <stp>0</stp>
        <stp>BND</stp>
        <stp>KR6063621G61</stp>
        <stp>인포맥스 중분류</stp>
        <stp>46311</stp>
        <stp/>
        <tr r="N5876" s="5"/>
      </tp>
      <tp t="s">
        <v>카드</v>
        <stp/>
        <stp>P</stp>
        <stp>0</stp>
        <stp>BND</stp>
        <stp>KR6032715F72</stp>
        <stp>인포맥스 중분류</stp>
        <stp>46311</stp>
        <stp/>
        <tr r="N5320" s="5"/>
      </tp>
      <tp t="s">
        <v>공사공단채 기타</v>
        <stp/>
        <stp>P</stp>
        <stp>0</stp>
        <stp>BND</stp>
        <stp>KR381101GE29</stp>
        <stp>인포맥스 중분류</stp>
        <stp>46316</stp>
        <stp/>
        <tr r="N84" s="1"/>
      </tp>
      <tp t="s">
        <v>기타금융채</v>
        <stp/>
        <stp>P</stp>
        <stp>0</stp>
        <stp>BND</stp>
        <stp>KR602196JE96</stp>
        <stp>인포맥스 중분류</stp>
        <stp>46311</stp>
        <stp/>
        <tr r="N4700" s="5"/>
      </tp>
      <tp t="s">
        <v>카드</v>
        <stp/>
        <stp>P</stp>
        <stp>0</stp>
        <stp>BND</stp>
        <stp>KR6032716F71</stp>
        <stp>인포맥스 중분류</stp>
        <stp>46311</stp>
        <stp/>
        <tr r="N5333" s="5"/>
      </tp>
      <tp t="s">
        <v>회사채(일반)</v>
        <stp/>
        <stp>P</stp>
        <stp>0</stp>
        <stp>BND</stp>
        <stp>KR6105564A57</stp>
        <stp>인포맥스 중분류</stp>
        <stp>46311</stp>
        <stp/>
        <tr r="N6569" s="5"/>
      </tp>
      <tp t="s">
        <v>지방공기업</v>
        <stp/>
        <stp>P</stp>
        <stp>0</stp>
        <stp>BND</stp>
        <stp>KR350201GF55</stp>
        <stp>인포맥스 중분류</stp>
        <stp>46311</stp>
        <stp/>
        <tr r="N1266" s="5"/>
      </tp>
      <tp t="s">
        <v>기타금융채</v>
        <stp/>
        <stp>P</stp>
        <stp>0</stp>
        <stp>BND</stp>
        <stp>KR6023781G79</stp>
        <stp>인포맥스 중분류</stp>
        <stp>46311</stp>
        <stp/>
        <tr r="N4727" s="5"/>
      </tp>
      <tp t="s">
        <v>회사채(일반)</v>
        <stp/>
        <stp>P</stp>
        <stp>0</stp>
        <stp>BND</stp>
        <stp>KR6033631G62</stp>
        <stp>인포맥스 중분류</stp>
        <stp>46311</stp>
        <stp/>
        <tr r="N5403" s="5"/>
      </tp>
      <tp t="s">
        <v>회사채(일반)</v>
        <stp/>
        <stp>P</stp>
        <stp>0</stp>
        <stp>BND</stp>
        <stp>KR6011762E38</stp>
        <stp>인포맥스 중분류</stp>
        <stp>46316</stp>
        <stp/>
        <tr r="DH56" s="1"/>
      </tp>
      <tp t="s">
        <v>일반</v>
        <stp/>
        <stp>P</stp>
        <stp>0</stp>
        <stp>BND</stp>
        <stp>KR350703GC69</stp>
        <stp>인포맥스 중분류</stp>
        <stp>46311</stp>
        <stp/>
        <tr r="N1460" s="5"/>
      </tp>
      <tp t="s">
        <v>기타금융채</v>
        <stp/>
        <stp>P</stp>
        <stp>0</stp>
        <stp>BND</stp>
        <stp>KR6023783G44</stp>
        <stp>인포맥스 중분류</stp>
        <stp>46311</stp>
        <stp/>
        <tr r="N4755" s="5"/>
      </tp>
      <tp t="s">
        <v>일반</v>
        <stp/>
        <stp>P</stp>
        <stp>0</stp>
        <stp>BND</stp>
        <stp>KR352201GF69</stp>
        <stp>인포맥스 중분류</stp>
        <stp>46311</stp>
        <stp/>
        <tr r="N1998" s="5"/>
      </tp>
      <tp t="s">
        <v>회사채(일반)</v>
        <stp/>
        <stp>P</stp>
        <stp>0</stp>
        <stp>BND</stp>
        <stp>KR6000123D28</stp>
        <stp>인포맥스 중분류</stp>
        <stp>46311</stp>
        <stp/>
        <tr r="N3754" s="5"/>
      </tp>
      <tp t="s">
        <v>도시철도채권</v>
        <stp/>
        <stp>P</stp>
        <stp>0</stp>
        <stp>BND</stp>
        <stp>KR2001024E78</stp>
        <stp>인포맥스 중분류</stp>
        <stp>46311</stp>
        <stp/>
        <tr r="N206" s="5"/>
      </tp>
      <tp t="s">
        <v>은행채</v>
        <stp/>
        <stp>P</stp>
        <stp>0</stp>
        <stp>BND</stp>
        <stp>KR6192522F69</stp>
        <stp>인포맥스 중분류</stp>
        <stp>46311</stp>
        <stp/>
        <tr r="N7017" s="5"/>
      </tp>
      <tp t="s">
        <v>기타금융채</v>
        <stp/>
        <stp>P</stp>
        <stp>0</stp>
        <stp>BND</stp>
        <stp>KR6023784G43</stp>
        <stp>인포맥스 중분류</stp>
        <stp>46311</stp>
        <stp/>
        <tr r="N4768" s="5"/>
      </tp>
      <tp t="s">
        <v>은행채</v>
        <stp/>
        <stp>P</stp>
        <stp>0</stp>
        <stp>BND</stp>
        <stp>KR6192523F68</stp>
        <stp>인포맥스 중분류</stp>
        <stp>46311</stp>
        <stp/>
        <tr r="N7020" s="5"/>
      </tp>
      <tp t="s">
        <v>은행채</v>
        <stp/>
        <stp>P</stp>
        <stp>0</stp>
        <stp>BND</stp>
        <stp>KR310208GF60</stp>
        <stp>인포맥스 중분류</stp>
        <stp>46311</stp>
        <stp/>
        <tr r="N501" s="5"/>
      </tp>
      <tp t="s">
        <v>일반</v>
        <stp/>
        <stp>P</stp>
        <stp>0</stp>
        <stp>BND</stp>
        <stp>KR351604GB68</stp>
        <stp>인포맥스 중분류</stp>
        <stp>46311</stp>
        <stp/>
        <tr r="N1909" s="5"/>
      </tp>
      <tp t="s">
        <v>카드</v>
        <stp/>
        <stp>P</stp>
        <stp>0</stp>
        <stp>BND</stp>
        <stp>KR6032716F48</stp>
        <stp>인포맥스 중분류</stp>
        <stp>46311</stp>
        <stp/>
        <tr r="N5332" s="5"/>
      </tp>
      <tp t="s">
        <v>카드</v>
        <stp/>
        <stp>P</stp>
        <stp>0</stp>
        <stp>BND</stp>
        <stp>KR6032718F38</stp>
        <stp>인포맥스 중분류</stp>
        <stp>46316</stp>
        <stp/>
        <tr r="EX49" s="1"/>
      </tp>
      <tp t="s">
        <v>일반</v>
        <stp/>
        <stp>P</stp>
        <stp>0</stp>
        <stp>BND</stp>
        <stp>KR356101GE62</stp>
        <stp>인포맥스 중분류</stp>
        <stp>46311</stp>
        <stp/>
        <tr r="N2955" s="5"/>
      </tp>
      <tp t="s">
        <v>일반</v>
        <stp/>
        <stp>P</stp>
        <stp>0</stp>
        <stp>BND</stp>
        <stp>KR356102GE61</stp>
        <stp>인포맥스 중분류</stp>
        <stp>46311</stp>
        <stp/>
        <tr r="N3035" s="5"/>
      </tp>
      <tp t="s">
        <v>국고채권</v>
        <stp/>
        <stp>P</stp>
        <stp>0</stp>
        <stp>BND</stp>
        <stp>KR103502GA34</stp>
        <stp>인포맥스 중분류</stp>
        <stp>46316</stp>
        <stp/>
        <tr r="CF229" s="1"/>
        <tr r="N20" s="1"/>
        <tr r="DV171" s="1"/>
        <tr r="AP18" s="1"/>
      </tp>
      <tp t="s">
        <v>회사채(일반)</v>
        <stp/>
        <stp>P</stp>
        <stp>0</stp>
        <stp>BND</stp>
        <stp>KR6166263B11</stp>
        <stp>인포맥스 중분류</stp>
        <stp>46311</stp>
        <stp/>
        <tr r="N6880" s="5"/>
      </tp>
      <tp t="s">
        <v>지방공기업</v>
        <stp/>
        <stp>P</stp>
        <stp>0</stp>
        <stp>BND</stp>
        <stp>KR354301GG63</stp>
        <stp>인포맥스 중분류</stp>
        <stp>46311</stp>
        <stp/>
        <tr r="N2442" s="5"/>
      </tp>
      <tp t="s">
        <v>은행채</v>
        <stp/>
        <stp>P</stp>
        <stp>0</stp>
        <stp>BND</stp>
        <stp>KR310201GF67</stp>
        <stp>인포맥스 중분류</stp>
        <stp>46311</stp>
        <stp/>
        <tr r="N358" s="5"/>
      </tp>
      <tp t="s">
        <v>은행채</v>
        <stp/>
        <stp>P</stp>
        <stp>0</stp>
        <stp>BND</stp>
        <stp>KR310203GF65</stp>
        <stp>인포맥스 중분류</stp>
        <stp>46311</stp>
        <stp/>
        <tr r="N398" s="5"/>
      </tp>
      <tp t="s">
        <v>은행채</v>
        <stp/>
        <stp>P</stp>
        <stp>0</stp>
        <stp>BND</stp>
        <stp>KR310207GF61</stp>
        <stp>인포맥스 중분류</stp>
        <stp>46311</stp>
        <stp/>
        <tr r="N481" s="5"/>
      </tp>
      <tp t="s">
        <v>지방공기업</v>
        <stp/>
        <stp>P</stp>
        <stp>0</stp>
        <stp>BND</stp>
        <stp>KR350201GF63</stp>
        <stp>인포맥스 중분류</stp>
        <stp>46311</stp>
        <stp/>
        <tr r="N1267" s="5"/>
      </tp>
      <tp t="s">
        <v>일반</v>
        <stp/>
        <stp>P</stp>
        <stp>0</stp>
        <stp>BND</stp>
        <stp>KR350702GC60</stp>
        <stp>인포맥스 중분류</stp>
        <stp>46311</stp>
        <stp/>
        <tr r="N1400" s="5"/>
      </tp>
      <tp t="s">
        <v>회사채(일반)</v>
        <stp/>
        <stp>P</stp>
        <stp>0</stp>
        <stp>BND</stp>
        <stp>KR6023531G64</stp>
        <stp>인포맥스 중분류</stp>
        <stp>46311</stp>
        <stp/>
        <tr r="N4709" s="5"/>
      </tp>
      <tp t="s">
        <v>회사채(일반)</v>
        <stp/>
        <stp>P</stp>
        <stp>0</stp>
        <stp>BND</stp>
        <stp>KR6003342G73</stp>
        <stp>인포맥스 중분류</stp>
        <stp>46316</stp>
        <stp/>
        <tr r="DH19" s="1"/>
      </tp>
      <tp t="s">
        <v>카드</v>
        <stp/>
        <stp>P</stp>
        <stp>0</stp>
        <stp>BND</stp>
        <stp>KR6032718F46</stp>
        <stp>인포맥스 중분류</stp>
        <stp>46311</stp>
        <stp/>
        <tr r="N5358" s="5"/>
      </tp>
      <tp t="s">
        <v>카드</v>
        <stp/>
        <stp>P</stp>
        <stp>0</stp>
        <stp>BND</stp>
        <stp>KR6032719F45</stp>
        <stp>인포맥스 중분류</stp>
        <stp>46311</stp>
        <stp/>
        <tr r="N5368" s="5"/>
      </tp>
      <tp t="s">
        <v>일반</v>
        <stp/>
        <stp>P</stp>
        <stp>0</stp>
        <stp>BND</stp>
        <stp>KR356102GE12</stp>
        <stp>인포맥스 중분류</stp>
        <stp>46316</stp>
        <stp/>
        <tr r="N116" s="1"/>
      </tp>
      <tp t="s">
        <v>지방공기업</v>
        <stp/>
        <stp>P</stp>
        <stp>0</stp>
        <stp>BND</stp>
        <stp>KR354302GG62</stp>
        <stp>인포맥스 중분류</stp>
        <stp>46311</stp>
        <stp/>
        <tr r="N2460" s="5"/>
      </tp>
      <tp t="s">
        <v>일반</v>
        <stp/>
        <stp>P</stp>
        <stp>0</stp>
        <stp>BND</stp>
        <stp>KR352304GG64</stp>
        <stp>인포맥스 중분류</stp>
        <stp>46311</stp>
        <stp/>
        <tr r="N2061" s="5"/>
      </tp>
      <tp t="s">
        <v>은행채</v>
        <stp/>
        <stp>P</stp>
        <stp>0</stp>
        <stp>BND</stp>
        <stp>KR310206GF62</stp>
        <stp>인포맥스 중분류</stp>
        <stp>46311</stp>
        <stp/>
        <tr r="N463" s="5"/>
      </tp>
      <tp t="s">
        <v>은행채</v>
        <stp/>
        <stp>P</stp>
        <stp>0</stp>
        <stp>BND</stp>
        <stp>KR310210GF74</stp>
        <stp>인포맥스 중분류</stp>
        <stp>46311</stp>
        <stp/>
        <tr r="N532" s="5"/>
      </tp>
      <tp t="s">
        <v>지방공기업</v>
        <stp/>
        <stp>P</stp>
        <stp>0</stp>
        <stp>BND</stp>
        <stp>KR350202GF62</stp>
        <stp>인포맥스 중분류</stp>
        <stp>46311</stp>
        <stp/>
        <tr r="N1278" s="5"/>
      </tp>
      <tp t="s">
        <v>회사채(일반)</v>
        <stp/>
        <stp>P</stp>
        <stp>0</stp>
        <stp>BND</stp>
        <stp>KR6000664D23</stp>
        <stp>인포맥스 중분류</stp>
        <stp>46316</stp>
        <stp/>
        <tr r="N66" s="1"/>
      </tp>
      <tp t="s">
        <v>카드</v>
        <stp/>
        <stp>P</stp>
        <stp>0</stp>
        <stp>BND</stp>
        <stp>KR6030629D57</stp>
        <stp>인포맥스 중분류</stp>
        <stp>46311</stp>
        <stp/>
        <tr r="N5161" s="5"/>
      </tp>
      <tp t="s">
        <v>공사공단채 기타</v>
        <stp/>
        <stp>P</stp>
        <stp>0</stp>
        <stp>BND</stp>
        <stp>KR381103GE19</stp>
        <stp>인포맥스 중분류</stp>
        <stp>46316</stp>
        <stp/>
        <tr r="CT43" s="1"/>
      </tp>
      <tp t="s">
        <v>회사채(일반)</v>
        <stp/>
        <stp>P</stp>
        <stp>0</stp>
        <stp>BND</stp>
        <stp>KR6030201D12</stp>
        <stp>인포맥스 중분류</stp>
        <stp>46311</stp>
        <stp/>
        <tr r="N5055" s="5"/>
      </tp>
      <tp t="s">
        <v>카드</v>
        <stp/>
        <stp>P</stp>
        <stp>0</stp>
        <stp>BND</stp>
        <stp>KR6032711F43</stp>
        <stp>인포맥스 중분류</stp>
        <stp>46311</stp>
        <stp/>
        <tr r="N5241" s="5"/>
      </tp>
      <tp t="s">
        <v>일반</v>
        <stp/>
        <stp>P</stp>
        <stp>0</stp>
        <stp>BND</stp>
        <stp>KR352301GG67</stp>
        <stp>인포맥스 중분류</stp>
        <stp>46311</stp>
        <stp/>
        <tr r="N2037" s="5"/>
      </tp>
      <tp t="s">
        <v>일반</v>
        <stp/>
        <stp>P</stp>
        <stp>0</stp>
        <stp>BND</stp>
        <stp>KR352701GC67</stp>
        <stp>인포맥스 중분류</stp>
        <stp>46311</stp>
        <stp/>
        <tr r="N2199" s="5"/>
      </tp>
      <tp t="s">
        <v>일반</v>
        <stp/>
        <stp>P</stp>
        <stp>0</stp>
        <stp>BND</stp>
        <stp>KR352703GC65</stp>
        <stp>인포맥스 중분류</stp>
        <stp>46311</stp>
        <stp/>
        <tr r="N2289" s="5"/>
      </tp>
      <tp t="s">
        <v>지방공기업</v>
        <stp/>
        <stp>P</stp>
        <stp>0</stp>
        <stp>BND</stp>
        <stp>KR353201GF67</stp>
        <stp>인포맥스 중분류</stp>
        <stp>46311</stp>
        <stp/>
        <tr r="N2309" s="5"/>
      </tp>
      <tp t="s">
        <v>은행채</v>
        <stp/>
        <stp>P</stp>
        <stp>0</stp>
        <stp>BND</stp>
        <stp>KR310211GF73</stp>
        <stp>인포맥스 중분류</stp>
        <stp>46311</stp>
        <stp/>
        <tr r="N551" s="5"/>
      </tp>
      <tp t="s">
        <v>일반</v>
        <stp/>
        <stp>P</stp>
        <stp>0</stp>
        <stp>BND</stp>
        <stp>KR350102GE64</stp>
        <stp>인포맥스 중분류</stp>
        <stp>46311</stp>
        <stp/>
        <tr r="N951" s="5"/>
      </tp>
      <tp t="s">
        <v>일반</v>
        <stp/>
        <stp>P</stp>
        <stp>0</stp>
        <stp>BND</stp>
        <stp>KR350104GE62</stp>
        <stp>인포맥스 중분류</stp>
        <stp>46311</stp>
        <stp/>
        <tr r="N1030" s="5"/>
      </tp>
      <tp t="s">
        <v>공사공단채 기타</v>
        <stp/>
        <stp>P</stp>
        <stp>0</stp>
        <stp>BND</stp>
        <stp>KR381102GE69</stp>
        <stp>인포맥스 중분류</stp>
        <stp>46311</stp>
        <stp/>
        <tr r="N3586" s="5"/>
      </tp>
      <tp t="s">
        <v>회사채(일반)</v>
        <stp/>
        <stp>P</stp>
        <stp>0</stp>
        <stp>BND</stp>
        <stp>KR6000662D25</stp>
        <stp>인포맥스 중분류</stp>
        <stp>46316</stp>
        <stp/>
        <tr r="N78" s="1"/>
        <tr r="CF200" s="1"/>
      </tp>
      <tp t="s">
        <v>은행채</v>
        <stp/>
        <stp>P</stp>
        <stp>0</stp>
        <stp>BND</stp>
        <stp>KR6192521F60</stp>
        <stp>인포맥스 중분류</stp>
        <stp>46311</stp>
        <stp/>
        <tr r="N7011" s="5"/>
      </tp>
      <tp t="s">
        <v>회사채(일반)</v>
        <stp/>
        <stp>P</stp>
        <stp>0</stp>
        <stp>BND</stp>
        <stp>KR6023532G63</stp>
        <stp>인포맥스 중분류</stp>
        <stp>46311</stp>
        <stp/>
        <tr r="N4716" s="5"/>
      </tp>
      <tp t="s">
        <v>일반</v>
        <stp/>
        <stp>P</stp>
        <stp>0</stp>
        <stp>BND</stp>
        <stp>KR352302GG66</stp>
        <stp>인포맥스 중분류</stp>
        <stp>46311</stp>
        <stp/>
        <tr r="N2056" s="5"/>
      </tp>
      <tp t="s">
        <v>일반</v>
        <stp/>
        <stp>P</stp>
        <stp>0</stp>
        <stp>BND</stp>
        <stp>KR352702GC66</stp>
        <stp>인포맥스 중분류</stp>
        <stp>46311</stp>
        <stp/>
        <tr r="N2262" s="5"/>
      </tp>
      <tp t="s">
        <v>은행채</v>
        <stp/>
        <stp>P</stp>
        <stp>0</stp>
        <stp>BND</stp>
        <stp>KR310204GF64</stp>
        <stp>인포맥스 중분류</stp>
        <stp>46311</stp>
        <stp/>
        <tr r="N421" s="5"/>
      </tp>
      <tp t="s">
        <v>은행채</v>
        <stp/>
        <stp>P</stp>
        <stp>0</stp>
        <stp>BND</stp>
        <stp>KR310209GF69</stp>
        <stp>인포맥스 중분류</stp>
        <stp>46311</stp>
        <stp/>
        <tr r="N521" s="5"/>
      </tp>
      <tp t="s">
        <v>은행채</v>
        <stp/>
        <stp>P</stp>
        <stp>0</stp>
        <stp>BND</stp>
        <stp>KR310212GF72</stp>
        <stp>인포맥스 중분류</stp>
        <stp>46311</stp>
        <stp/>
        <tr r="N565" s="5"/>
      </tp>
      <tp t="s">
        <v>공모지방채</v>
        <stp/>
        <stp>P</stp>
        <stp>0</stp>
        <stp>BND</stp>
        <stp>KR2006021B73</stp>
        <stp>인포맥스 중분류</stp>
        <stp>46311</stp>
        <stp/>
        <tr r="N258" s="5"/>
      </tp>
      <tp t="s">
        <v>회사채(일반)</v>
        <stp/>
        <stp>P</stp>
        <stp>0</stp>
        <stp>BND</stp>
        <stp>KR6105563A66</stp>
        <stp>인포맥스 중분류</stp>
        <stp>46311</stp>
        <stp/>
        <tr r="N6563" s="5"/>
      </tp>
      <tp t="s">
        <v>기타금융채</v>
        <stp/>
        <stp>P</stp>
        <stp>0</stp>
        <stp>BND</stp>
        <stp>KR6033661G57</stp>
        <stp>인포맥스 중분류</stp>
        <stp>46311</stp>
        <stp/>
        <tr r="N5420" s="5"/>
      </tp>
      <tp t="s">
        <v>카드</v>
        <stp/>
        <stp>P</stp>
        <stp>0</stp>
        <stp>BND</stp>
        <stp>KR6032714F40</stp>
        <stp>인포맥스 중분류</stp>
        <stp>46311</stp>
        <stp/>
        <tr r="N5305" s="5"/>
      </tp>
      <tp t="s">
        <v>회사채(일반)</v>
        <stp/>
        <stp>P</stp>
        <stp>0</stp>
        <stp>BND</stp>
        <stp>KR6063621G53</stp>
        <stp>인포맥스 중분류</stp>
        <stp>46311</stp>
        <stp/>
        <tr r="N5875" s="5"/>
      </tp>
      <tp t="s">
        <v>일반</v>
        <stp/>
        <stp>P</stp>
        <stp>0</stp>
        <stp>BND</stp>
        <stp>KR356102GE79</stp>
        <stp>인포맥스 중분류</stp>
        <stp>46311</stp>
        <stp/>
        <tr r="N3036" s="5"/>
      </tp>
      <tp t="s">
        <v>일반</v>
        <stp/>
        <stp>P</stp>
        <stp>0</stp>
        <stp>BND</stp>
        <stp>KR356103GE78</stp>
        <stp>인포맥스 중분류</stp>
        <stp>46311</stp>
        <stp/>
        <tr r="N3085" s="5"/>
      </tp>
      <tp t="s">
        <v>기타금융채</v>
        <stp/>
        <stp>P</stp>
        <stp>0</stp>
        <stp>BND</stp>
        <stp>KR6033663G48</stp>
        <stp>인포맥스 중분류</stp>
        <stp>46311</stp>
        <stp/>
        <tr r="N5441" s="5"/>
      </tp>
      <tp t="s">
        <v>카드</v>
        <stp/>
        <stp>P</stp>
        <stp>0</stp>
        <stp>BND</stp>
        <stp>KR6140174D38</stp>
        <stp>인포맥스 중분류</stp>
        <stp>46311</stp>
        <stp/>
        <tr r="N6706" s="5"/>
      </tp>
      <tp t="s">
        <v>지방공기업</v>
        <stp/>
        <stp>P</stp>
        <stp>0</stp>
        <stp>BND</stp>
        <stp>KR354303GG79</stp>
        <stp>인포맥스 중분류</stp>
        <stp>46311</stp>
        <stp/>
        <tr r="N2465" s="5"/>
      </tp>
      <tp t="s">
        <v>은행채</v>
        <stp/>
        <stp>P</stp>
        <stp>0</stp>
        <stp>BND</stp>
        <stp>KR310207GF79</stp>
        <stp>인포맥스 중분류</stp>
        <stp>46311</stp>
        <stp/>
        <tr r="N482" s="5"/>
      </tp>
      <tp t="s">
        <v>일반</v>
        <stp/>
        <stp>P</stp>
        <stp>0</stp>
        <stp>BND</stp>
        <stp>KR350702GC78</stp>
        <stp>인포맥스 중분류</stp>
        <stp>46311</stp>
        <stp/>
        <tr r="N1401" s="5"/>
      </tp>
      <tp t="s">
        <v>회사채(일반)</v>
        <stp/>
        <stp>P</stp>
        <stp>0</stp>
        <stp>BND</stp>
        <stp>KR6005084A27</stp>
        <stp>인포맥스 중분류</stp>
        <stp>46311</stp>
        <stp/>
        <tr r="N4022" s="5"/>
      </tp>
      <tp t="s">
        <v>일반</v>
        <stp/>
        <stp>P</stp>
        <stp>0</stp>
        <stp>BND</stp>
        <stp>KR350701GC79</stp>
        <stp>인포맥스 중분류</stp>
        <stp>46311</stp>
        <stp/>
        <tr r="N1328" s="5"/>
      </tp>
      <tp t="s">
        <v>공사공단채 기타</v>
        <stp/>
        <stp>P</stp>
        <stp>0</stp>
        <stp>BND</stp>
        <stp>KR381102GE77</stp>
        <stp>인포맥스 중분류</stp>
        <stp>46311</stp>
        <stp/>
        <tr r="N3587" s="5"/>
      </tp>
      <tp t="s">
        <v>기타금융채</v>
        <stp/>
        <stp>P</stp>
        <stp>0</stp>
        <stp>BND</stp>
        <stp>KR6023782G52</stp>
        <stp>인포맥스 중분류</stp>
        <stp>46311</stp>
        <stp/>
        <tr r="N4741" s="5"/>
      </tp>
      <tp t="s">
        <v>일반</v>
        <stp/>
        <stp>P</stp>
        <stp>0</stp>
        <stp>BND</stp>
        <stp>KR350106GE78</stp>
        <stp>인포맥스 중분류</stp>
        <stp>46311</stp>
        <stp/>
        <tr r="N1102" s="5"/>
      </tp>
      <tp t="s">
        <v>일반</v>
        <stp/>
        <stp>P</stp>
        <stp>0</stp>
        <stp>BND</stp>
        <stp>KR350108GE76</stp>
        <stp>인포맥스 중분류</stp>
        <stp>46311</stp>
        <stp/>
        <tr r="N1154" s="5"/>
      </tp>
      <tp t="s">
        <v>기타금융채</v>
        <stp/>
        <stp>P</stp>
        <stp>0</stp>
        <stp>BND</stp>
        <stp>KR6023781G53</stp>
        <stp>인포맥스 중분류</stp>
        <stp>46311</stp>
        <stp/>
        <tr r="N4726" s="5"/>
      </tp>
      <tp t="s">
        <v>은행채</v>
        <stp/>
        <stp>P</stp>
        <stp>0</stp>
        <stp>BND</stp>
        <stp>KR6192521F78</stp>
        <stp>인포맥스 중분류</stp>
        <stp>46311</stp>
        <stp/>
        <tr r="N7012" s="5"/>
      </tp>
      <tp t="s">
        <v>카드</v>
        <stp/>
        <stp>P</stp>
        <stp>0</stp>
        <stp>BND</stp>
        <stp>KR6032712F59</stp>
        <stp>인포맥스 중분류</stp>
        <stp>46311</stp>
        <stp/>
        <tr r="N5262" s="5"/>
      </tp>
      <tp t="s">
        <v>지방공기업</v>
        <stp/>
        <stp>P</stp>
        <stp>0</stp>
        <stp>BND</stp>
        <stp>KR354304GG78</stp>
        <stp>인포맥스 중분류</stp>
        <stp>46311</stp>
        <stp/>
        <tr r="N2466" s="5"/>
      </tp>
      <tp t="s">
        <v>카드</v>
        <stp/>
        <stp>P</stp>
        <stp>0</stp>
        <stp>BND</stp>
        <stp>KR603271AF58</stp>
        <stp>인포맥스 중분류</stp>
        <stp>46311</stp>
        <stp/>
        <tr r="N5379" s="5"/>
      </tp>
      <tp t="s">
        <v>기타금융채</v>
        <stp/>
        <stp>P</stp>
        <stp>0</stp>
        <stp>BND</stp>
        <stp>KR6023783G51</stp>
        <stp>인포맥스 중분류</stp>
        <stp>46311</stp>
        <stp/>
        <tr r="N4756" s="5"/>
      </tp>
      <tp t="s">
        <v>카드</v>
        <stp/>
        <stp>P</stp>
        <stp>0</stp>
        <stp>BND</stp>
        <stp>KR6032713F58</stp>
        <stp>인포맥스 중분류</stp>
        <stp>46311</stp>
        <stp/>
        <tr r="N5288" s="5"/>
      </tp>
      <tp t="s">
        <v>카드</v>
        <stp/>
        <stp>P</stp>
        <stp>0</stp>
        <stp>BND</stp>
        <stp>KR603271BF57</stp>
        <stp>인포맥스 중분류</stp>
        <stp>46311</stp>
        <stp/>
        <tr r="N5385" s="5"/>
      </tp>
      <tp t="s">
        <v>지방공기업</v>
        <stp/>
        <stp>P</stp>
        <stp>0</stp>
        <stp>BND</stp>
        <stp>KR358302GG71</stp>
        <stp>인포맥스 중분류</stp>
        <stp>46311</stp>
        <stp/>
        <tr r="N3315" s="5"/>
      </tp>
      <tp t="s">
        <v>지방공기업</v>
        <stp/>
        <stp>P</stp>
        <stp>0</stp>
        <stp>BND</stp>
        <stp>KR354302GG70</stp>
        <stp>인포맥스 중분류</stp>
        <stp>46311</stp>
        <stp/>
        <tr r="N2461" s="5"/>
      </tp>
      <tp t="s">
        <v>일반</v>
        <stp/>
        <stp>P</stp>
        <stp>0</stp>
        <stp>BND</stp>
        <stp>KR354601GB73</stp>
        <stp>인포맥스 중분류</stp>
        <stp>46311</stp>
        <stp/>
        <tr r="N2629" s="5"/>
      </tp>
      <tp t="s">
        <v>은행채</v>
        <stp/>
        <stp>P</stp>
        <stp>0</stp>
        <stp>BND</stp>
        <stp>KR310204GF72</stp>
        <stp>인포맥스 중분류</stp>
        <stp>46311</stp>
        <stp/>
        <tr r="N422" s="5"/>
      </tp>
      <tp t="s">
        <v>은행채</v>
        <stp/>
        <stp>P</stp>
        <stp>0</stp>
        <stp>BND</stp>
        <stp>KR310206GF70</stp>
        <stp>인포맥스 중분류</stp>
        <stp>46311</stp>
        <stp/>
        <tr r="N464" s="5"/>
      </tp>
      <tp t="s">
        <v>은행채</v>
        <stp/>
        <stp>P</stp>
        <stp>0</stp>
        <stp>BND</stp>
        <stp>KR310210GF66</stp>
        <stp>인포맥스 중분류</stp>
        <stp>46311</stp>
        <stp/>
        <tr r="N531" s="5"/>
      </tp>
      <tp t="s">
        <v>회사채(일반)</v>
        <stp/>
        <stp>P</stp>
        <stp>0</stp>
        <stp>BND</stp>
        <stp>KR6003451G62</stp>
        <stp>인포맥스 중분류</stp>
        <stp>46311</stp>
        <stp/>
        <tr r="N3822" s="5"/>
      </tp>
      <tp t="s">
        <v>회사채(일반)</v>
        <stp/>
        <stp>P</stp>
        <stp>0</stp>
        <stp>BND</stp>
        <stp>KR6063622G45</stp>
        <stp>인포맥스 중분류</stp>
        <stp>46311</stp>
        <stp/>
        <tr r="N5903" s="5"/>
      </tp>
      <tp t="s">
        <v>카드</v>
        <stp/>
        <stp>P</stp>
        <stp>0</stp>
        <stp>BND</stp>
        <stp>KR6032715F56</stp>
        <stp>인포맥스 중분류</stp>
        <stp>46311</stp>
        <stp/>
        <tr r="N5319" s="5"/>
      </tp>
      <tp t="s">
        <v>일반</v>
        <stp/>
        <stp>P</stp>
        <stp>0</stp>
        <stp>BND</stp>
        <stp>KR356101GE70</stp>
        <stp>인포맥스 중분류</stp>
        <stp>46311</stp>
        <stp/>
        <tr r="N2956" s="5"/>
      </tp>
      <tp t="s">
        <v>회사채(일반)</v>
        <stp/>
        <stp>P</stp>
        <stp>0</stp>
        <stp>BND</stp>
        <stp>KR6003452G61</stp>
        <stp>인포맥스 중분류</stp>
        <stp>46311</stp>
        <stp/>
        <tr r="N3828" s="5"/>
      </tp>
      <tp t="s">
        <v>회사채(일반)</v>
        <stp/>
        <stp>P</stp>
        <stp>0</stp>
        <stp>BND</stp>
        <stp>KR6063621G46</stp>
        <stp>인포맥스 중분류</stp>
        <stp>46311</stp>
        <stp/>
        <tr r="N5874" s="5"/>
      </tp>
      <tp t="s">
        <v>지방공기업</v>
        <stp/>
        <stp>P</stp>
        <stp>0</stp>
        <stp>BND</stp>
        <stp>KR354301GG71</stp>
        <stp>인포맥스 중분류</stp>
        <stp>46311</stp>
        <stp/>
        <tr r="N2443" s="5"/>
      </tp>
      <tp t="s">
        <v>은행채</v>
        <stp/>
        <stp>P</stp>
        <stp>0</stp>
        <stp>BND</stp>
        <stp>KR310205GF71</stp>
        <stp>인포맥스 중분류</stp>
        <stp>46311</stp>
        <stp/>
        <tr r="N439" s="5"/>
      </tp>
      <tp t="s">
        <v>일반</v>
        <stp/>
        <stp>P</stp>
        <stp>0</stp>
        <stp>BND</stp>
        <stp>KR350102GE72</stp>
        <stp>인포맥스 중분류</stp>
        <stp>46311</stp>
        <stp/>
        <tr r="N952" s="5"/>
      </tp>
      <tp t="s">
        <v>지방공기업</v>
        <stp/>
        <stp>P</stp>
        <stp>0</stp>
        <stp>BND</stp>
        <stp>KR350201GF71</stp>
        <stp>인포맥스 중분류</stp>
        <stp>46311</stp>
        <stp/>
        <tr r="N1268" s="5"/>
      </tp>
      <tp t="s">
        <v>공모지방채</v>
        <stp/>
        <stp>P</stp>
        <stp>0</stp>
        <stp>BND</stp>
        <stp>KR2005031A66</stp>
        <stp>인포맥스 중분류</stp>
        <stp>46311</stp>
        <stp/>
        <tr r="N246" s="5"/>
      </tp>
      <tp t="s">
        <v>카드</v>
        <stp/>
        <stp>P</stp>
        <stp>0</stp>
        <stp>BND</stp>
        <stp>KR6032717F54</stp>
        <stp>인포맥스 중분류</stp>
        <stp>46311</stp>
        <stp/>
        <tr r="N5346" s="5"/>
      </tp>
      <tp t="s">
        <v>회사채(일반)</v>
        <stp/>
        <stp>P</stp>
        <stp>0</stp>
        <stp>BND</stp>
        <stp>KR6011072E25</stp>
        <stp>인포맥스 중분류</stp>
        <stp>46311</stp>
        <stp/>
        <tr r="N4288" s="5"/>
      </tp>
      <tp t="s">
        <v>기타금융채</v>
        <stp/>
        <stp>P</stp>
        <stp>0</stp>
        <stp>BND</stp>
        <stp>KR6033667G44</stp>
        <stp>인포맥스 중분류</stp>
        <stp>46311</stp>
        <stp/>
        <tr r="N5475" s="5"/>
      </tp>
      <tp t="s">
        <v>카드</v>
        <stp/>
        <stp>P</stp>
        <stp>0</stp>
        <stp>BND</stp>
        <stp>KR6032718F53</stp>
        <stp>인포맥스 중분류</stp>
        <stp>46311</stp>
        <stp/>
        <tr r="N5359" s="5"/>
      </tp>
      <tp t="s">
        <v>일반</v>
        <stp/>
        <stp>P</stp>
        <stp>0</stp>
        <stp>BND</stp>
        <stp>KR352201GF77</stp>
        <stp>인포맥스 중분류</stp>
        <stp>46311</stp>
        <stp/>
        <tr r="N1999" s="5"/>
      </tp>
      <tp t="s">
        <v>일반</v>
        <stp/>
        <stp>P</stp>
        <stp>0</stp>
        <stp>BND</stp>
        <stp>KR352302GG74</stp>
        <stp>인포맥스 중분류</stp>
        <stp>46311</stp>
        <stp/>
        <tr r="N2057" s="5"/>
      </tp>
      <tp t="s">
        <v>일반</v>
        <stp/>
        <stp>P</stp>
        <stp>0</stp>
        <stp>BND</stp>
        <stp>KR352702GC74</stp>
        <stp>인포맥스 중분류</stp>
        <stp>46311</stp>
        <stp/>
        <tr r="N2263" s="5"/>
      </tp>
      <tp t="s">
        <v>회사채(일반)</v>
        <stp/>
        <stp>P</stp>
        <stp>0</stp>
        <stp>BND</stp>
        <stp>KR6017672C44</stp>
        <stp>인포맥스 중분류</stp>
        <stp>46311</stp>
        <stp/>
        <tr r="N4326" s="5"/>
      </tp>
      <tp t="s">
        <v>회사채(일반)</v>
        <stp/>
        <stp>P</stp>
        <stp>0</stp>
        <stp>BND</stp>
        <stp>KR6001041E24</stp>
        <stp>인포맥스 중분류</stp>
        <stp>46311</stp>
        <stp/>
        <tr r="N3786" s="5"/>
      </tp>
      <tp t="s">
        <v>회사채(일반)</v>
        <stp/>
        <stp>P</stp>
        <stp>0</stp>
        <stp>BND</stp>
        <stp>KR6005083A28</stp>
        <stp>인포맥스 중분류</stp>
        <stp>46311</stp>
        <stp/>
        <tr r="N4019" s="5"/>
      </tp>
      <tp t="s">
        <v>카드</v>
        <stp/>
        <stp>P</stp>
        <stp>0</stp>
        <stp>BND</stp>
        <stp>KR6030627D42</stp>
        <stp>인포맥스 중분류</stp>
        <stp>46311</stp>
        <stp/>
        <tr r="N5153" s="5"/>
      </tp>
      <tp t="s">
        <v>기타금융채</v>
        <stp/>
        <stp>P</stp>
        <stp>0</stp>
        <stp>BND</stp>
        <stp>KR6033665G46</stp>
        <stp>인포맥스 중분류</stp>
        <stp>46311</stp>
        <stp/>
        <tr r="N5463" s="5"/>
      </tp>
      <tp t="s">
        <v>일반</v>
        <stp/>
        <stp>P</stp>
        <stp>0</stp>
        <stp>BND</stp>
        <stp>KR352202GF76</stp>
        <stp>인포맥스 중분류</stp>
        <stp>46311</stp>
        <stp/>
        <tr r="N2017" s="5"/>
      </tp>
      <tp t="s">
        <v>일반</v>
        <stp/>
        <stp>P</stp>
        <stp>0</stp>
        <stp>BND</stp>
        <stp>KR352301GG75</stp>
        <stp>인포맥스 중분류</stp>
        <stp>46311</stp>
        <stp/>
        <tr r="N2038" s="5"/>
      </tp>
      <tp t="s">
        <v>일반</v>
        <stp/>
        <stp>P</stp>
        <stp>0</stp>
        <stp>BND</stp>
        <stp>KR352701GC75</stp>
        <stp>인포맥스 중분류</stp>
        <stp>46311</stp>
        <stp/>
        <tr r="N2200" s="5"/>
      </tp>
      <tp t="s">
        <v>은행채</v>
        <stp/>
        <stp>P</stp>
        <stp>0</stp>
        <stp>BND</stp>
        <stp>KR310203GF73</stp>
        <stp>인포맥스 중분류</stp>
        <stp>46311</stp>
        <stp/>
        <tr r="N399" s="5"/>
      </tp>
      <tp t="s">
        <v>은행채</v>
        <stp/>
        <stp>P</stp>
        <stp>0</stp>
        <stp>BND</stp>
        <stp>KR310208GF78</stp>
        <stp>인포맥스 중분류</stp>
        <stp>46311</stp>
        <stp/>
        <tr r="N502" s="5"/>
      </tp>
      <tp t="s">
        <v>일반</v>
        <stp/>
        <stp>P</stp>
        <stp>0</stp>
        <stp>BND</stp>
        <stp>KR350104GE70</stp>
        <stp>인포맥스 중분류</stp>
        <stp>46311</stp>
        <stp/>
        <tr r="N1031" s="5"/>
      </tp>
      <tp t="s">
        <v>일반</v>
        <stp/>
        <stp>P</stp>
        <stp>0</stp>
        <stp>BND</stp>
        <stp>KR350703GC77</stp>
        <stp>인포맥스 중분류</stp>
        <stp>46311</stp>
        <stp/>
        <tr r="N1461" s="5"/>
      </tp>
      <tp t="s">
        <v>공사공단채 기타</v>
        <stp/>
        <stp>P</stp>
        <stp>0</stp>
        <stp>BND</stp>
        <stp>KR381101GE78</stp>
        <stp>인포맥스 중분류</stp>
        <stp>46311</stp>
        <stp/>
        <tr r="N3566" s="5"/>
      </tp>
      <tp t="s">
        <v>회사채(일반)</v>
        <stp/>
        <stp>P</stp>
        <stp>0</stp>
        <stp>BND</stp>
        <stp>KR6011071E26</stp>
        <stp>인포맥스 중분류</stp>
        <stp>46311</stp>
        <stp/>
        <tr r="N4287" s="5"/>
      </tp>
      <tp t="s">
        <v>기타금융채</v>
        <stp/>
        <stp>P</stp>
        <stp>0</stp>
        <stp>BND</stp>
        <stp>KR6033664G47</stp>
        <stp>인포맥스 중분류</stp>
        <stp>46311</stp>
        <stp/>
        <tr r="N5455" s="5"/>
      </tp>
      <tp t="s">
        <v>카드</v>
        <stp/>
        <stp>P</stp>
        <stp>0</stp>
        <stp>BND</stp>
        <stp>KR6140173D47</stp>
        <stp>인포맥스 중분류</stp>
        <stp>46316</stp>
        <stp/>
        <tr r="CT130" s="1"/>
        <tr r="CF155" s="1"/>
      </tp>
      <tp>
        <v>4.1829999999999998</v>
        <stp/>
        <stp>P</stp>
        <stp>0</stp>
        <stp>BND</stp>
        <stp>KR350104GBC5</stp>
        <stp>민평3사 수익률(산출일)</stp>
        <stp>46316</stp>
        <stp/>
        <tr r="L175" s="1"/>
      </tp>
      <tp>
        <v>4.3140000000000001</v>
        <stp/>
        <stp>P</stp>
        <stp>0</stp>
        <stp>BND</stp>
        <stp>KR356113GFB3</stp>
        <stp>민평3사 수익률(산출일)</stp>
        <stp>46316</stp>
        <stp/>
        <tr r="CD96" s="1"/>
      </tp>
      <tp>
        <v>4.1360000000000001</v>
        <stp/>
        <stp>P</stp>
        <stp>0</stp>
        <stp>BND</stp>
        <stp>KR354601GDC2</stp>
        <stp>민평3사 수익률(산출일)</stp>
        <stp>46316</stp>
        <stp/>
        <tr r="DT67" s="1"/>
      </tp>
      <tp>
        <v>4.2329999999999997</v>
        <stp/>
        <stp>P</stp>
        <stp>0</stp>
        <stp>BND</stp>
        <stp>KR350702G5C1</stp>
        <stp>민평3사 수익률(산출일)</stp>
        <stp>46316</stp>
        <stp/>
        <tr r="DT149" s="1"/>
      </tp>
      <tp>
        <v>4.1449999999999996</v>
        <stp/>
        <stp>P</stp>
        <stp>0</stp>
        <stp>BND</stp>
        <stp>KR352201GDC3</stp>
        <stp>민평3사 수익률(산출일)</stp>
        <stp>46316</stp>
        <stp/>
        <tr r="L349" s="1"/>
      </tp>
      <tp>
        <v>4.1890000000000001</v>
        <stp/>
        <stp>P</stp>
        <stp>0</stp>
        <stp>BND</stp>
        <stp>KR353601GDC3</stp>
        <stp>민평3사 수익률(산출일)</stp>
        <stp>46316</stp>
        <stp/>
        <tr r="CD196" s="1"/>
      </tp>
      <tp>
        <v>4.18</v>
        <stp/>
        <stp>P</stp>
        <stp>0</stp>
        <stp>BND</stp>
        <stp>KR350112GBB0</stp>
        <stp>민평3사 수익률(산출일)</stp>
        <stp>46316</stp>
        <stp/>
        <tr r="L38" s="1"/>
      </tp>
      <tp>
        <v>4.1820000000000004</v>
        <stp/>
        <stp>P</stp>
        <stp>0</stp>
        <stp>BND</stp>
        <stp>KR350114GBB6</stp>
        <stp>민평3사 수익률(산출일)</stp>
        <stp>46316</stp>
        <stp/>
        <tr r="L169" s="1"/>
      </tp>
      <tp>
        <v>4.53</v>
        <stp/>
        <stp>P</stp>
        <stp>0</stp>
        <stp>BND</stp>
        <stp>KR6068402EB7</stp>
        <stp>민평3사 수익률(산출일)</stp>
        <stp>46316</stp>
        <stp/>
        <tr r="DF45" s="1"/>
      </tp>
      <tp>
        <v>4.1660000000000004</v>
        <stp/>
        <stp>P</stp>
        <stp>0</stp>
        <stp>BND</stp>
        <stp>KR354202GEC7</stp>
        <stp>민평3사 수익률(산출일)</stp>
        <stp>46316</stp>
        <stp/>
        <tr r="L194" s="1"/>
      </tp>
      <tp>
        <v>3.8149999999999999</v>
        <stp/>
        <stp>P</stp>
        <stp>0</stp>
        <stp>BND</stp>
        <stp>KR101501DDA1</stp>
        <stp>민평3사 수익률(산출일)</stp>
        <stp>46316</stp>
        <stp/>
        <tr r="CD245" s="1"/>
      </tp>
      <tp>
        <v>4.2839999999999998</v>
        <stp/>
        <stp>P</stp>
        <stp>0</stp>
        <stp>BND</stp>
        <stp>KR350701GDC4</stp>
        <stp>민평3사 수익률(산출일)</stp>
        <stp>46316</stp>
        <stp/>
        <tr r="L133" s="1"/>
      </tp>
      <tp>
        <v>3.2210000000000001</v>
        <stp/>
        <stp>P</stp>
        <stp>0</stp>
        <stp>BND</stp>
        <stp>KR2001011BB1</stp>
        <stp>민평3사 수익률(산출일)</stp>
        <stp>46316</stp>
        <stp/>
        <tr r="L79" s="1"/>
      </tp>
      <tp>
        <v>4.25</v>
        <stp/>
        <stp>P</stp>
        <stp>0</stp>
        <stp>BND</stp>
        <stp>KR6131791EA8</stp>
        <stp>민평3사 수익률(산출일)</stp>
        <stp>46316</stp>
        <stp/>
        <tr r="L291" s="1"/>
      </tp>
      <tp>
        <v>4.2249999999999996</v>
        <stp/>
        <stp>P</stp>
        <stp>0</stp>
        <stp>BND</stp>
        <stp>KR6019455EB5</stp>
        <stp>민평3사 수익률(산출일)</stp>
        <stp>46316</stp>
        <stp/>
        <tr r="CD204" s="1"/>
      </tp>
      <tp>
        <v>4.1109999999999998</v>
        <stp/>
        <stp>P</stp>
        <stp>0</stp>
        <stp>BND</stp>
        <stp>KR350901GFC5</stp>
        <stp>민평3사 수익률(산출일)</stp>
        <stp>46316</stp>
        <stp/>
        <tr r="DT292" s="1"/>
      </tp>
      <tp>
        <v>4.1840000000000002</v>
        <stp/>
        <stp>P</stp>
        <stp>0</stp>
        <stp>BND</stp>
        <stp>KR350105GBC2</stp>
        <stp>민평3사 수익률(산출일)</stp>
        <stp>46316</stp>
        <stp/>
        <tr r="L40" s="1"/>
      </tp>
      <tp>
        <v>4.0990000000000002</v>
        <stp/>
        <stp>P</stp>
        <stp>0</stp>
        <stp>BND</stp>
        <stp>KR354202GFC4</stp>
        <stp>민평3사 수익률(산출일)</stp>
        <stp>46316</stp>
        <stp/>
        <tr r="L152" s="1"/>
      </tp>
      <tp>
        <v>4.3280000000000003</v>
        <stp/>
        <stp>P</stp>
        <stp>0</stp>
        <stp>BND</stp>
        <stp>KR352701G5C8</stp>
        <stp>민평3사 수익률(산출일)</stp>
        <stp>46316</stp>
        <stp/>
        <tr r="DT156" s="1"/>
      </tp>
      <tp>
        <v>4.4269999999999996</v>
        <stp/>
        <stp>P</stp>
        <stp>0</stp>
        <stp>BND</stp>
        <stp>KR6029788GA4</stp>
        <stp>민평3사 수익률(산출일)</stp>
        <stp>46316</stp>
        <stp/>
        <tr r="DT33" s="1"/>
      </tp>
      <tp>
        <v>3.3889999999999998</v>
        <stp/>
        <stp>P</stp>
        <stp>0</stp>
        <stp>BND</stp>
        <stp>KR356103DBC8</stp>
        <stp>민평3사 수익률(산출일)</stp>
        <stp>46316</stp>
        <stp/>
        <tr r="L373" s="1"/>
      </tp>
      <tp>
        <v>4.2489999999999997</v>
        <stp/>
        <stp>P</stp>
        <stp>0</stp>
        <stp>BND</stp>
        <stp>KR6023783EA6</stp>
        <stp>민평3사 수익률(산출일)</stp>
        <stp>46316</stp>
        <stp/>
        <tr r="L132" s="1"/>
      </tp>
      <tp>
        <v>4.0910000000000002</v>
        <stp/>
        <stp>P</stp>
        <stp>0</stp>
        <stp>BND</stp>
        <stp>KR6033782EA6</stp>
        <stp>민평3사 수익률(산출일)</stp>
        <stp>46316</stp>
        <stp/>
        <tr r="L128" s="1"/>
      </tp>
      <tp>
        <v>4.3529999999999998</v>
        <stp/>
        <stp>P</stp>
        <stp>0</stp>
        <stp>BND</stp>
        <stp>KR6131793DA6</stp>
        <stp>민평3사 수익률(산출일)</stp>
        <stp>46316</stp>
        <stp/>
        <tr r="L263" s="1"/>
      </tp>
      <tp>
        <v>4.24</v>
        <stp/>
        <stp>P</stp>
        <stp>0</stp>
        <stp>BND</stp>
        <stp>KR6086793FA6</stp>
        <stp>민평3사 수익률(산출일)</stp>
        <stp>46316</stp>
        <stp/>
        <tr r="L297" s="1"/>
      </tp>
      <tp>
        <v>4.2329999999999997</v>
        <stp/>
        <stp>P</stp>
        <stp>0</stp>
        <stp>BND</stp>
        <stp>KR356115GFB8</stp>
        <stp>민평3사 수익률(산출일)</stp>
        <stp>46316</stp>
        <stp/>
        <tr r="CD76" s="1"/>
        <tr r="Z11" s="1"/>
      </tp>
      <tp>
        <v>4.4169999999999998</v>
        <stp/>
        <stp>P</stp>
        <stp>0</stp>
        <stp>BND</stp>
        <stp>KR6029785GA0</stp>
        <stp>민평3사 수익률(산출일)</stp>
        <stp>46316</stp>
        <stp/>
        <tr r="DT183" s="1"/>
      </tp>
      <tp>
        <v>4.1520000000000001</v>
        <stp/>
        <stp>P</stp>
        <stp>0</stp>
        <stp>BND</stp>
        <stp>KRC0350C3437</stp>
        <stp>민평3사 수익률(산출일)</stp>
        <stp>46316</stp>
        <stp/>
        <tr r="CD151" s="1"/>
        <tr r="DT300" s="1"/>
        <tr r="L239" s="1"/>
      </tp>
      <tp>
        <v>3.4590000000000001</v>
        <stp/>
        <stp>P</stp>
        <stp>0</stp>
        <stp>BND</stp>
        <stp>KRC0350C2736</stp>
        <stp>민평3사 수익률(산출일)</stp>
        <stp>46316</stp>
        <stp/>
        <tr r="L240" s="1"/>
      </tp>
      <tp>
        <v>3.7549999999999999</v>
        <stp/>
        <stp>P</stp>
        <stp>0</stp>
        <stp>BND</stp>
        <stp>KRC0350C2835</stp>
        <stp>민평3사 수익률(산출일)</stp>
        <stp>46316</stp>
        <stp/>
        <tr r="L53" s="1"/>
        <tr r="DT40" s="1"/>
        <tr r="Z47" s="1"/>
      </tp>
      <tp>
        <v>4.2460000000000004</v>
        <stp/>
        <stp>P</stp>
        <stp>0</stp>
        <stp>BND</stp>
        <stp>KRC0350C3635</stp>
        <stp>민평3사 수익률(산출일)</stp>
        <stp>46316</stp>
        <stp/>
        <tr r="L246" s="1"/>
      </tp>
      <tp>
        <v>3.8650000000000002</v>
        <stp/>
        <stp>P</stp>
        <stp>0</stp>
        <stp>BND</stp>
        <stp>KRC0350C2934</stp>
        <stp>민평3사 수익률(산출일)</stp>
        <stp>46316</stp>
        <stp/>
        <tr r="L296" s="1"/>
      </tp>
      <tp>
        <v>4.2290000000000001</v>
        <stp/>
        <stp>P</stp>
        <stp>0</stp>
        <stp>BND</stp>
        <stp>KRC0350C3734</stp>
        <stp>민평3사 수익률(산출일)</stp>
        <stp>46316</stp>
        <stp/>
        <tr r="L250" s="1"/>
      </tp>
      <tp>
        <v>4.343</v>
        <stp/>
        <stp>P</stp>
        <stp>0</stp>
        <stp>BND</stp>
        <stp>KRC0350C4534</stp>
        <stp>민평3사 수익률(산출일)</stp>
        <stp>46316</stp>
        <stp/>
        <tr r="DT294" s="1"/>
      </tp>
      <tp>
        <v>4.2240000000000002</v>
        <stp/>
        <stp>P</stp>
        <stp>0</stp>
        <stp>BND</stp>
        <stp>KRC0350C3932</stp>
        <stp>민평3사 수익률(산출일)</stp>
        <stp>46316</stp>
        <stp/>
        <tr r="L255" s="1"/>
      </tp>
      <tp>
        <v>3.9689999999999999</v>
        <stp/>
        <stp>P</stp>
        <stp>0</stp>
        <stp>BND</stp>
        <stp>KRC0350C3031</stp>
        <stp>민평3사 수익률(산출일)</stp>
        <stp>46316</stp>
        <stp/>
        <tr r="L61" s="1"/>
      </tp>
      <tp>
        <v>4.0430000000000001</v>
        <stp/>
        <stp>P</stp>
        <stp>0</stp>
        <stp>BND</stp>
        <stp>KRC0350C3130</stp>
        <stp>민평3사 수익률(산출일)</stp>
        <stp>46316</stp>
        <stp/>
        <tr r="L48" s="1"/>
      </tp>
      <tp>
        <v>4.0330000000000004</v>
        <stp/>
        <stp>P</stp>
        <stp>0</stp>
        <stp>BND</stp>
        <stp>KRC0350C3239</stp>
        <stp>민평3사 수익률(산출일)</stp>
        <stp>46316</stp>
        <stp/>
        <tr r="L228" s="1"/>
      </tp>
      <tp>
        <v>4.0709999999999997</v>
        <stp/>
        <stp>P</stp>
        <stp>0</stp>
        <stp>BND</stp>
        <stp>KRC0350C3338</stp>
        <stp>민평3사 수익률(산출일)</stp>
        <stp>46316</stp>
        <stp/>
        <tr r="L233" s="1"/>
      </tp>
      <tp>
        <v>4.2779999999999996</v>
        <stp/>
        <stp>P</stp>
        <stp>0</stp>
        <stp>BND</stp>
        <stp>KRC0350C4138</stp>
        <stp>민평3사 수익률(산출일)</stp>
        <stp>46316</stp>
        <stp/>
        <tr r="L64" s="1"/>
      </tp>
      <tp t="s">
        <v>회사채(일반)</v>
        <stp/>
        <stp>P</stp>
        <stp>0</stp>
        <stp>BND</stp>
        <stp>KR6018882CA7</stp>
        <stp>인포맥스 중분류</stp>
        <stp>46311</stp>
        <stp/>
        <tr r="N4374" s="5"/>
      </tp>
      <tp t="s">
        <v>국채</v>
        <stp/>
        <stp>P</stp>
        <stp>0</stp>
        <stp>BND</stp>
        <stp>KRC0350C3494</stp>
        <stp>인포맥스 대분류</stp>
        <stp>46316</stp>
        <stp/>
        <tr r="M237" s="1"/>
      </tp>
      <tp t="s">
        <v>공사공단채</v>
        <stp/>
        <stp>P</stp>
        <stp>0</stp>
        <stp>BND</stp>
        <stp>KR350701G6B2</stp>
        <stp>인포맥스 대분류</stp>
        <stp>46316</stp>
        <stp/>
        <tr r="M247" s="1"/>
      </tp>
      <tp t="s">
        <v>공사공단채</v>
        <stp/>
        <stp>P</stp>
        <stp>0</stp>
        <stp>BND</stp>
        <stp>KR350901G8B6</stp>
        <stp>인포맥스 대분류</stp>
        <stp>46316</stp>
        <stp/>
        <tr r="M51" s="1"/>
      </tp>
      <tp t="s">
        <v>국채</v>
        <stp/>
        <stp>P</stp>
        <stp>0</stp>
        <stp>BND</stp>
        <stp>KRC0350C3437</stp>
        <stp>인포맥스 대분류</stp>
        <stp>46316</stp>
        <stp/>
        <tr r="M239" s="1"/>
        <tr r="DU300" s="1"/>
        <tr r="CE151" s="1"/>
      </tp>
      <tp t="s">
        <v>회사채</v>
        <stp/>
        <stp>P</stp>
        <stp>0</stp>
        <stp>BND</stp>
        <stp>KR60867937C5</stp>
        <stp>인포맥스 대분류</stp>
        <stp>46316</stp>
        <stp/>
        <tr r="DU288" s="1"/>
        <tr r="M230" s="1"/>
      </tp>
      <tp t="s">
        <v>국채</v>
        <stp/>
        <stp>P</stp>
        <stp>0</stp>
        <stp>BND</stp>
        <stp>KR103502G4C9</stp>
        <stp>인포맥스 대분류</stp>
        <stp>46316</stp>
        <stp/>
        <tr r="M304" s="1"/>
        <tr r="DU44" s="1"/>
        <tr r="AO27" s="1"/>
      </tp>
      <tp t="s">
        <v/>
        <stp/>
        <stp>P</stp>
        <stp>0</stp>
        <stp>BND</stp>
        <stp>KRZFA0354KG7</stp>
        <stp>인포맥스 중분류</stp>
        <stp>46316</stp>
        <stp/>
        <tr r="DV243" s="1"/>
      </tp>
      <tp t="s">
        <v/>
        <stp/>
        <stp>P</stp>
        <stp>0</stp>
        <stp>BND</stp>
        <stp>KRZFA0594KG5</stp>
        <stp>인포맥스 중분류</stp>
        <stp>46316</stp>
        <stp/>
        <tr r="DV195" s="1"/>
      </tp>
      <tp t="s">
        <v/>
        <stp/>
        <stp>P</stp>
        <stp>0</stp>
        <stp>BND</stp>
        <stp>KRZF03132HBC</stp>
        <stp>인포맥스 중분류</stp>
        <stp>46316</stp>
        <stp/>
        <tr r="DV206" s="1"/>
      </tp>
      <tp t="s">
        <v>공사공단채</v>
        <stp/>
        <stp>P</stp>
        <stp>0</stp>
        <stp>BND</stp>
        <stp>KR350801G947</stp>
        <stp>인포맥스 대분류</stp>
        <stp>46316</stp>
        <stp/>
        <tr r="DU324" s="1"/>
        <tr r="M363" s="1"/>
      </tp>
      <tp t="s">
        <v>회사채</v>
        <stp/>
        <stp>P</stp>
        <stp>0</stp>
        <stp>BND</stp>
        <stp>KR6063323234</stp>
        <stp>인포맥스 대분류</stp>
        <stp>46316</stp>
        <stp/>
        <tr r="M90" s="1"/>
      </tp>
      <tp t="s">
        <v>회사채</v>
        <stp/>
        <stp>P</stp>
        <stp>0</stp>
        <stp>BND</stp>
        <stp>KR6066563752</stp>
        <stp>인포맥스 대분류</stp>
        <stp>46316</stp>
        <stp/>
        <tr r="M42" s="1"/>
      </tp>
      <tp t="s">
        <v>회사채</v>
        <stp/>
        <stp>P</stp>
        <stp>0</stp>
        <stp>BND</stp>
        <stp>KR6063323242</stp>
        <stp>인포맥스 대분류</stp>
        <stp>46316</stp>
        <stp/>
        <tr r="DU87" s="1"/>
        <tr r="M98" s="1"/>
      </tp>
      <tp t="s">
        <v>지방채</v>
        <stp/>
        <stp>P</stp>
        <stp>0</stp>
        <stp>BND</stp>
        <stp>KR2004131539</stp>
        <stp>인포맥스 대분류</stp>
        <stp>46316</stp>
        <stp/>
        <tr r="M62" s="1"/>
      </tp>
      <tp t="s">
        <v>공사공단채</v>
        <stp/>
        <stp>P</stp>
        <stp>0</stp>
        <stp>BND</stp>
        <stp>KR350802G937</stp>
        <stp>인포맥스 대분류</stp>
        <stp>46316</stp>
        <stp/>
        <tr r="DU252" s="1"/>
        <tr r="M358" s="1"/>
      </tp>
      <tp t="s">
        <v>회사채</v>
        <stp/>
        <stp>P</stp>
        <stp>0</stp>
        <stp>BND</stp>
        <stp>KR6063321253</stp>
        <stp>인포맥스 대분류</stp>
        <stp>46316</stp>
        <stp/>
        <tr r="M35" s="1"/>
      </tp>
      <tp t="s">
        <v/>
        <stp/>
        <stp>P</stp>
        <stp>0</stp>
        <stp>BND</stp>
        <stp>KRZF071056FQ</stp>
        <stp>인포맥스 대분류</stp>
        <stp>46316</stp>
        <stp/>
        <tr r="DU213" s="1"/>
      </tp>
      <tp t="s">
        <v/>
        <stp/>
        <stp>P</stp>
        <stp>0</stp>
        <stp>BND</stp>
        <stp>KRZF030612GN</stp>
        <stp>인포맥스 대분류</stp>
        <stp>46316</stp>
        <stp/>
        <tr r="CE236" s="1"/>
      </tp>
      <tp t="s">
        <v>일반</v>
        <stp/>
        <stp>P</stp>
        <stp>0</stp>
        <stp>BND</stp>
        <stp>KR350801GC86</stp>
        <stp>인포맥스 중분류</stp>
        <stp>46311</stp>
        <stp/>
        <tr r="N1613" s="5"/>
      </tp>
      <tp t="s">
        <v>회사채(일반)</v>
        <stp/>
        <stp>P</stp>
        <stp>0</stp>
        <stp>BND</stp>
        <stp>KR6139483B87</stp>
        <stp>인포맥스 중분류</stp>
        <stp>46311</stp>
        <stp/>
        <tr r="N6656" s="5"/>
      </tp>
      <tp t="s">
        <v/>
        <stp/>
        <stp>P</stp>
        <stp>0</stp>
        <stp>BND</stp>
        <stp>KRZF002381G8</stp>
        <stp>인포맥스 대분류</stp>
        <stp>46316</stp>
        <stp/>
        <tr r="CE117" s="1"/>
      </tp>
      <tp t="s">
        <v>카드</v>
        <stp/>
        <stp>P</stp>
        <stp>0</stp>
        <stp>BND</stp>
        <stp>KR6029784B86</stp>
        <stp>인포맥스 중분류</stp>
        <stp>46311</stp>
        <stp/>
        <tr r="N4879" s="5"/>
      </tp>
      <tp t="s">
        <v>카드</v>
        <stp/>
        <stp>P</stp>
        <stp>0</stp>
        <stp>BND</stp>
        <stp>KR6029783B87</stp>
        <stp>인포맥스 중분류</stp>
        <stp>46311</stp>
        <stp/>
        <tr r="N4864" s="5"/>
      </tp>
      <tp t="s">
        <v/>
        <stp/>
        <stp>P</stp>
        <stp>0</stp>
        <stp>BND</stp>
        <stp>KRZF103341G9</stp>
        <stp>인포맥스 대분류</stp>
        <stp>46316</stp>
        <stp/>
        <tr r="CS97" s="1"/>
      </tp>
      <tp t="s">
        <v>카드</v>
        <stp/>
        <stp>P</stp>
        <stp>0</stp>
        <stp>BND</stp>
        <stp>KR6029783B95</stp>
        <stp>인포맥스 중분류</stp>
        <stp>46311</stp>
        <stp/>
        <tr r="N4865" s="5"/>
      </tp>
      <tp t="s">
        <v/>
        <stp/>
        <stp>P</stp>
        <stp>0</stp>
        <stp>BND</stp>
        <stp>KRZFE05941FB</stp>
        <stp>인포맥스 대분류</stp>
        <stp>46316</stp>
        <stp/>
        <tr r="CE112" s="1"/>
      </tp>
      <tp t="s">
        <v/>
        <stp/>
        <stp>P</stp>
        <stp>0</stp>
        <stp>BND</stp>
        <stp>KRZF025083G9</stp>
        <stp>인포맥스 대분류</stp>
        <stp>46316</stp>
        <stp/>
        <tr r="CS101" s="1"/>
      </tp>
      <tp t="s">
        <v/>
        <stp/>
        <stp>P</stp>
        <stp>0</stp>
        <stp>BND</stp>
        <stp>KRZF095238G9</stp>
        <stp>인포맥스 대분류</stp>
        <stp>46316</stp>
        <stp/>
        <tr r="CS121" s="1"/>
      </tp>
      <tp t="s">
        <v>회사채(일반)</v>
        <stp/>
        <stp>P</stp>
        <stp>0</stp>
        <stp>BND</stp>
        <stp>KR6138093C56</stp>
        <stp>인포맥스 중분류</stp>
        <stp>46311</stp>
        <stp/>
        <tr r="N6606" s="5"/>
      </tp>
      <tp t="s">
        <v>회사채(일반)</v>
        <stp/>
        <stp>P</stp>
        <stp>0</stp>
        <stp>BND</stp>
        <stp>KR6138092C57</stp>
        <stp>인포맥스 중분류</stp>
        <stp>46311</stp>
        <stp/>
        <tr r="N6601" s="5"/>
      </tp>
      <tp t="s">
        <v>회사채(일반)</v>
        <stp/>
        <stp>P</stp>
        <stp>0</stp>
        <stp>BND</stp>
        <stp>KR6138102C48</stp>
        <stp>인포맥스 중분류</stp>
        <stp>46311</stp>
        <stp/>
        <tr r="N6615" s="5"/>
      </tp>
      <tp t="s">
        <v>카드</v>
        <stp/>
        <stp>P</stp>
        <stp>0</stp>
        <stp>BND</stp>
        <stp>KR6029787B59</stp>
        <stp>인포맥스 중분류</stp>
        <stp>46316</stp>
        <stp/>
        <tr r="CF250" s="1"/>
        <tr r="N387" s="1"/>
        <tr r="DV328" s="1"/>
      </tp>
      <tp t="s">
        <v>카드</v>
        <stp/>
        <stp>P</stp>
        <stp>0</stp>
        <stp>BND</stp>
        <stp>KR6029782B39</stp>
        <stp>인포맥스 중분류</stp>
        <stp>46311</stp>
        <stp/>
        <tr r="N4840" s="5"/>
      </tp>
      <tp t="s">
        <v>일반</v>
        <stp/>
        <stp>P</stp>
        <stp>0</stp>
        <stp>BND</stp>
        <stp>KR350801GC29</stp>
        <stp>인포맥스 중분류</stp>
        <stp>46311</stp>
        <stp/>
        <tr r="N1610" s="5"/>
      </tp>
      <tp t="s">
        <v>일반</v>
        <stp/>
        <stp>P</stp>
        <stp>0</stp>
        <stp>BND</stp>
        <stp>KR350801GC37</stp>
        <stp>인포맥스 중분류</stp>
        <stp>46311</stp>
        <stp/>
        <tr r="N1611" s="5"/>
      </tp>
      <tp t="s">
        <v>회사채(일반)</v>
        <stp/>
        <stp>P</stp>
        <stp>0</stp>
        <stp>BND</stp>
        <stp>KR6028262C47</stp>
        <stp>인포맥스 중분류</stp>
        <stp>46311</stp>
        <stp/>
        <tr r="N4806" s="5"/>
      </tp>
      <tp t="s">
        <v>카드</v>
        <stp/>
        <stp>P</stp>
        <stp>0</stp>
        <stp>BND</stp>
        <stp>KR6029782B62</stp>
        <stp>인포맥스 중분류</stp>
        <stp>46311</stp>
        <stp/>
        <tr r="N4841" s="5"/>
      </tp>
      <tp t="s">
        <v>카드</v>
        <stp/>
        <stp>P</stp>
        <stp>0</stp>
        <stp>BND</stp>
        <stp>KR6029783B61</stp>
        <stp>인포맥스 중분류</stp>
        <stp>46311</stp>
        <stp/>
        <tr r="N4863" s="5"/>
      </tp>
      <tp t="s">
        <v>일반</v>
        <stp/>
        <stp>P</stp>
        <stp>0</stp>
        <stp>BND</stp>
        <stp>KR350802GC44</stp>
        <stp>인포맥스 중분류</stp>
        <stp>46311</stp>
        <stp/>
        <tr r="N1652" s="5"/>
      </tp>
      <tp t="s">
        <v>회사채(일반)</v>
        <stp/>
        <stp>P</stp>
        <stp>0</stp>
        <stp>BND</stp>
        <stp>KR6139483B46</stp>
        <stp>인포맥스 중분류</stp>
        <stp>46311</stp>
        <stp/>
        <tr r="N6655" s="5"/>
      </tp>
      <tp t="s">
        <v>일반</v>
        <stp/>
        <stp>P</stp>
        <stp>0</stp>
        <stp>BND</stp>
        <stp>KR350801GC78</stp>
        <stp>인포맥스 중분류</stp>
        <stp>46311</stp>
        <stp/>
        <tr r="N1612" s="5"/>
      </tp>
      <tp t="s">
        <v>카드</v>
        <stp/>
        <stp>P</stp>
        <stp>0</stp>
        <stp>BND</stp>
        <stp>KR6029783B53</stp>
        <stp>인포맥스 중분류</stp>
        <stp>46311</stp>
        <stp/>
        <tr r="N4862" s="5"/>
      </tp>
      <tp t="s">
        <v>카드</v>
        <stp/>
        <stp>P</stp>
        <stp>0</stp>
        <stp>BND</stp>
        <stp>KR6029786B50</stp>
        <stp>인포맥스 중분류</stp>
        <stp>46311</stp>
        <stp/>
        <tr r="N4909" s="5"/>
      </tp>
      <tp t="s">
        <v>카드</v>
        <stp/>
        <stp>P</stp>
        <stp>0</stp>
        <stp>BND</stp>
        <stp>KR6029785B51</stp>
        <stp>인포맥스 중분류</stp>
        <stp>46311</stp>
        <stp/>
        <tr r="N4892" s="5"/>
      </tp>
      <tp t="s">
        <v>카드</v>
        <stp/>
        <stp>P</stp>
        <stp>0</stp>
        <stp>BND</stp>
        <stp>KR6029787B59</stp>
        <stp>인포맥스 중분류</stp>
        <stp>46311</stp>
        <stp/>
        <tr r="N4921" s="5"/>
      </tp>
      <tp>
        <v>3.3580000000000001</v>
        <stp/>
        <stp>P</stp>
        <stp>0</stp>
        <stp>BND</stp>
        <stp>KR356108GDB8</stp>
        <stp>민평3사 수익률(산출일)</stp>
        <stp>46316</stp>
        <stp/>
        <tr r="CD149" s="1"/>
      </tp>
      <tp>
        <v>4.1630000000000003</v>
        <stp/>
        <stp>P</stp>
        <stp>0</stp>
        <stp>BND</stp>
        <stp>KR354201GEB1</stp>
        <stp>민평3사 수익률(산출일)</stp>
        <stp>46316</stp>
        <stp/>
        <tr r="L184" s="1"/>
      </tp>
      <tp>
        <v>4.2169999999999996</v>
        <stp/>
        <stp>P</stp>
        <stp>0</stp>
        <stp>BND</stp>
        <stp>KR352702G4B2</stp>
        <stp>민평3사 수익률(산출일)</stp>
        <stp>46316</stp>
        <stp/>
        <tr r="L181" s="1"/>
      </tp>
      <tp>
        <v>4.141</v>
        <stp/>
        <stp>P</stp>
        <stp>0</stp>
        <stp>BND</stp>
        <stp>KR350802GDB2</stp>
        <stp>민평3사 수익률(산출일)</stp>
        <stp>46316</stp>
        <stp/>
        <tr r="L82" s="1"/>
      </tp>
      <tp>
        <v>4.4089999999999998</v>
        <stp/>
        <stp>P</stp>
        <stp>0</stp>
        <stp>BND</stp>
        <stp>KR350702GEB2</stp>
        <stp>민평3사 수익률(산출일)</stp>
        <stp>46316</stp>
        <stp/>
        <tr r="L224" s="1"/>
      </tp>
      <tp>
        <v>4.1790000000000003</v>
        <stp/>
        <stp>P</stp>
        <stp>0</stp>
        <stp>BND</stp>
        <stp>KR350108GBB8</stp>
        <stp>민평3사 수익률(산출일)</stp>
        <stp>46316</stp>
        <stp/>
        <tr r="L163" s="1"/>
      </tp>
      <tp>
        <v>3.3620000000000001</v>
        <stp/>
        <stp>P</stp>
        <stp>0</stp>
        <stp>BND</stp>
        <stp>KR350103G9B0</stp>
        <stp>민평3사 수익률(산출일)</stp>
        <stp>46316</stp>
        <stp/>
        <tr r="CD193" s="1"/>
      </tp>
      <tp>
        <v>4.4039999999999999</v>
        <stp/>
        <stp>P</stp>
        <stp>0</stp>
        <stp>BND</stp>
        <stp>KR350701G6B2</stp>
        <stp>민평3사 수익률(산출일)</stp>
        <stp>46316</stp>
        <stp/>
        <tr r="L247" s="1"/>
      </tp>
      <tp>
        <v>4.4089999999999998</v>
        <stp/>
        <stp>P</stp>
        <stp>0</stp>
        <stp>BND</stp>
        <stp>KR60665626B0</stp>
        <stp>민평3사 수익률(산출일)</stp>
        <stp>46316</stp>
        <stp/>
        <tr r="L223" s="1"/>
      </tp>
      <tp>
        <v>4.5910000000000002</v>
        <stp/>
        <stp>P</stp>
        <stp>0</stp>
        <stp>BND</stp>
        <stp>KR6063622FA4</stp>
        <stp>민평3사 수익률(산출일)</stp>
        <stp>46316</stp>
        <stp/>
        <tr r="EV66" s="1"/>
      </tp>
      <tp>
        <v>3.5539999999999998</v>
        <stp/>
        <stp>P</stp>
        <stp>0</stp>
        <stp>BND</stp>
        <stp>KR6008563DB1</stp>
        <stp>민평3사 수익률(산출일)</stp>
        <stp>46316</stp>
        <stp/>
        <tr r="CR45" s="1"/>
      </tp>
      <tp>
        <v>4.1900000000000004</v>
        <stp/>
        <stp>P</stp>
        <stp>0</stp>
        <stp>BND</stp>
        <stp>KR350701GEB4</stp>
        <stp>민평3사 수익률(산출일)</stp>
        <stp>46316</stp>
        <stp/>
        <tr r="L146" s="1"/>
      </tp>
      <tp>
        <v>3.97</v>
        <stp/>
        <stp>P</stp>
        <stp>0</stp>
        <stp>BND</stp>
        <stp>KR351602GCB7</stp>
        <stp>민평3사 수익률(산출일)</stp>
        <stp>46316</stp>
        <stp/>
        <tr r="L235" s="1"/>
        <tr r="DT280" s="1"/>
      </tp>
      <tp>
        <v>3.9129999999999998</v>
        <stp/>
        <stp>P</stp>
        <stp>0</stp>
        <stp>BND</stp>
        <stp>KR2001051BC5</stp>
        <stp>민평3사 수익률(산출일)</stp>
        <stp>46316</stp>
        <stp/>
        <tr r="L222" s="1"/>
      </tp>
      <tp>
        <v>3.5619999999999998</v>
        <stp/>
        <stp>P</stp>
        <stp>0</stp>
        <stp>BND</stp>
        <stp>KR6008564EB7</stp>
        <stp>민평3사 수익률(산출일)</stp>
        <stp>46316</stp>
        <stp/>
        <tr r="CR57" s="1"/>
      </tp>
      <tp>
        <v>3.7309999999999999</v>
        <stp/>
        <stp>P</stp>
        <stp>0</stp>
        <stp>BND</stp>
        <stp>KR2044022CC3</stp>
        <stp>민평3사 수익률(산출일)</stp>
        <stp>46316</stp>
        <stp/>
        <tr r="CD191" s="1"/>
      </tp>
      <tp>
        <v>4.3570000000000002</v>
        <stp/>
        <stp>P</stp>
        <stp>0</stp>
        <stp>BND</stp>
        <stp>KR350901G8B6</stp>
        <stp>민평3사 수익률(산출일)</stp>
        <stp>46316</stp>
        <stp/>
        <tr r="L51" s="1"/>
      </tp>
      <tp>
        <v>4.0640000000000001</v>
        <stp/>
        <stp>P</stp>
        <stp>0</stp>
        <stp>BND</stp>
        <stp>KR350101G7B6</stp>
        <stp>민평3사 수익률(산출일)</stp>
        <stp>46316</stp>
        <stp/>
        <tr r="L314" s="1"/>
      </tp>
      <tp>
        <v>3.97</v>
        <stp/>
        <stp>P</stp>
        <stp>0</stp>
        <stp>BND</stp>
        <stp>KR351604GCB3</stp>
        <stp>민평3사 수익률(산출일)</stp>
        <stp>46316</stp>
        <stp/>
        <tr r="DT281" s="1"/>
      </tp>
      <tp>
        <v>4.2670000000000003</v>
        <stp/>
        <stp>P</stp>
        <stp>0</stp>
        <stp>BND</stp>
        <stp>KR6008565EB4</stp>
        <stp>민평3사 수익률(산출일)</stp>
        <stp>46316</stp>
        <stp/>
        <tr r="CD54" s="1"/>
      </tp>
      <tp>
        <v>4.2990000000000004</v>
        <stp/>
        <stp>P</stp>
        <stp>0</stp>
        <stp>BND</stp>
        <stp>KR6017673DA9</stp>
        <stp>민평3사 수익률(산출일)</stp>
        <stp>46316</stp>
        <stp/>
        <tr r="CD30" s="1"/>
      </tp>
      <tp>
        <v>3.62</v>
        <stp/>
        <stp>P</stp>
        <stp>0</stp>
        <stp>BND</stp>
        <stp>KR6028671EA8</stp>
        <stp>민평3사 수익률(산출일)</stp>
        <stp>46316</stp>
        <stp/>
        <tr r="DF13" s="1"/>
      </tp>
      <tp>
        <v>3.9129999999999998</v>
        <stp/>
        <stp>P</stp>
        <stp>0</stp>
        <stp>BND</stp>
        <stp>KR2001011BC9</stp>
        <stp>민평3사 수익률(산출일)</stp>
        <stp>46316</stp>
        <stp/>
        <tr r="DT287" s="1"/>
      </tp>
      <tp t="s">
        <v/>
        <stp/>
        <stp>P</stp>
        <stp>0</stp>
        <stp>BND</stp>
        <stp>KRZS0011H047</stp>
        <stp>인포맥스 대분류</stp>
        <stp>46316</stp>
        <stp/>
        <tr r="CS28" s="1"/>
      </tp>
      <tp t="s">
        <v/>
        <stp/>
        <stp>P</stp>
        <stp>0</stp>
        <stp>BND</stp>
        <stp>KRZS0078P045</stp>
        <stp>인포맥스 대분류</stp>
        <stp>46316</stp>
        <stp/>
        <tr r="CS12" s="1"/>
      </tp>
      <tp t="s">
        <v>회사채(일반)</v>
        <stp/>
        <stp>P</stp>
        <stp>0</stp>
        <stp>BND</stp>
        <stp>KR6168291BB9</stp>
        <stp>인포맥스 중분류</stp>
        <stp>46311</stp>
        <stp/>
        <tr r="N6890" s="5"/>
      </tp>
      <tp t="s">
        <v>회사채</v>
        <stp/>
        <stp>P</stp>
        <stp>0</stp>
        <stp>BND</stp>
        <stp>KR60649814C1</stp>
        <stp>인포맥스 대분류</stp>
        <stp>46316</stp>
        <stp/>
        <tr r="EW71" s="1"/>
      </tp>
      <tp t="s">
        <v>국채</v>
        <stp/>
        <stp>P</stp>
        <stp>0</stp>
        <stp>BND</stp>
        <stp>KRC0350C3593</stp>
        <stp>인포맥스 대분류</stp>
        <stp>46316</stp>
        <stp/>
        <tr r="DU301" s="1"/>
      </tp>
      <tp t="s">
        <v>회사채</v>
        <stp/>
        <stp>P</stp>
        <stp>0</stp>
        <stp>BND</stp>
        <stp>KR61380938A3</stp>
        <stp>인포맥스 대분류</stp>
        <stp>46316</stp>
        <stp/>
        <tr r="M190" s="1"/>
      </tp>
      <tp t="s">
        <v>회사채</v>
        <stp/>
        <stp>P</stp>
        <stp>0</stp>
        <stp>BND</stp>
        <stp>KR60665626B0</stp>
        <stp>인포맥스 대분류</stp>
        <stp>46316</stp>
        <stp/>
        <tr r="M223" s="1"/>
      </tp>
      <tp t="s">
        <v>국채</v>
        <stp/>
        <stp>P</stp>
        <stp>0</stp>
        <stp>BND</stp>
        <stp>KRC0350C4534</stp>
        <stp>인포맥스 대분류</stp>
        <stp>46316</stp>
        <stp/>
        <tr r="DU294" s="1"/>
      </tp>
      <tp t="s">
        <v>회사채</v>
        <stp/>
        <stp>P</stp>
        <stp>0</stp>
        <stp>BND</stp>
        <stp>KR60176737B7</stp>
        <stp>인포맥스 대분류</stp>
        <stp>46316</stp>
        <stp/>
        <tr r="CE210" s="1"/>
      </tp>
      <tp t="s">
        <v/>
        <stp/>
        <stp>P</stp>
        <stp>0</stp>
        <stp>BND</stp>
        <stp>KRZFA0354JG7</stp>
        <stp>인포맥스 중분류</stp>
        <stp>46316</stp>
        <stp/>
        <tr r="DV245" s="1"/>
      </tp>
      <tp t="s">
        <v>국채</v>
        <stp/>
        <stp>P</stp>
        <stp>0</stp>
        <stp>BND</stp>
        <stp>KR103502G594</stp>
        <stp>인포맥스 대분류</stp>
        <stp>46316</stp>
        <stp/>
        <tr r="DU147" s="1"/>
        <tr r="M330" s="1"/>
      </tp>
      <tp t="s">
        <v>공사공단채</v>
        <stp/>
        <stp>P</stp>
        <stp>0</stp>
        <stp>BND</stp>
        <stp>KR350701G782</stp>
        <stp>인포맥스 대분류</stp>
        <stp>46316</stp>
        <stp/>
        <tr r="M225" s="1"/>
      </tp>
      <tp t="s">
        <v>지방채</v>
        <stp/>
        <stp>P</stp>
        <stp>0</stp>
        <stp>BND</stp>
        <stp>KR2005041562</stp>
        <stp>인포맥스 대분류</stp>
        <stp>46316</stp>
        <stp/>
        <tr r="M299" s="1"/>
      </tp>
      <tp t="s">
        <v>회사채</v>
        <stp/>
        <stp>P</stp>
        <stp>0</stp>
        <stp>BND</stp>
        <stp>KR6017673742</stp>
        <stp>인포맥스 대분류</stp>
        <stp>46316</stp>
        <stp/>
        <tr r="M262" s="1"/>
      </tp>
      <tp t="s">
        <v/>
        <stp/>
        <stp>P</stp>
        <stp>0</stp>
        <stp>BND</stp>
        <stp>KR70000Y0004</stp>
        <stp>인포맥스 대분류</stp>
        <stp>46316</stp>
        <stp/>
        <tr r="EW11" s="1"/>
      </tp>
      <tp t="s">
        <v>공사공단채</v>
        <stp/>
        <stp>P</stp>
        <stp>0</stp>
        <stp>BND</stp>
        <stp>KR351601G635</stp>
        <stp>인포맥스 대분류</stp>
        <stp>46316</stp>
        <stp/>
        <tr r="M257" s="1"/>
      </tp>
      <tp t="s">
        <v/>
        <stp/>
        <stp>P</stp>
        <stp>0</stp>
        <stp>BND</stp>
        <stp>KRZF071057FQ</stp>
        <stp>인포맥스 대분류</stp>
        <stp>46316</stp>
        <stp/>
        <tr r="DU212" s="1"/>
      </tp>
      <tp t="s">
        <v>일반</v>
        <stp/>
        <stp>P</stp>
        <stp>0</stp>
        <stp>BND</stp>
        <stp>KR350801GB87</stp>
        <stp>인포맥스 중분류</stp>
        <stp>46311</stp>
        <stp/>
        <tr r="N1609" s="5"/>
      </tp>
      <tp t="s">
        <v>카드</v>
        <stp/>
        <stp>P</stp>
        <stp>0</stp>
        <stp>BND</stp>
        <stp>KR6029785C84</stp>
        <stp>인포맥스 중분류</stp>
        <stp>46311</stp>
        <stp/>
        <tr r="N4893" s="5"/>
      </tp>
      <tp t="s">
        <v/>
        <stp/>
        <stp>P</stp>
        <stp>0</stp>
        <stp>BND</stp>
        <stp>KRZF0133P1G8</stp>
        <stp>인포맥스 대분류</stp>
        <stp>46316</stp>
        <stp/>
        <tr r="DU187" s="1"/>
      </tp>
      <tp t="s">
        <v>회사채(일반)</v>
        <stp/>
        <stp>P</stp>
        <stp>0</stp>
        <stp>BND</stp>
        <stp>KR6089862C19</stp>
        <stp>인포맥스 중분류</stp>
        <stp>46316</stp>
        <stp/>
        <tr r="CT20" s="1"/>
      </tp>
      <tp t="s">
        <v>회사채(일반)</v>
        <stp/>
        <stp>P</stp>
        <stp>0</stp>
        <stp>BND</stp>
        <stp>KR6009832C14</stp>
        <stp>인포맥스 중분류</stp>
        <stp>46311</stp>
        <stp/>
        <tr r="N4244" s="5"/>
      </tp>
      <tp t="s">
        <v/>
        <stp/>
        <stp>P</stp>
        <stp>0</stp>
        <stp>BND</stp>
        <stp>KRZF025082G9</stp>
        <stp>인포맥스 대분류</stp>
        <stp>46316</stp>
        <stp/>
        <tr r="CS104" s="1"/>
      </tp>
      <tp t="s">
        <v/>
        <stp/>
        <stp>P</stp>
        <stp>0</stp>
        <stp>BND</stp>
        <stp>KRZF095239G9</stp>
        <stp>인포맥스 대분류</stp>
        <stp>46316</stp>
        <stp/>
        <tr r="CS122" s="1"/>
      </tp>
      <tp t="s">
        <v>일반</v>
        <stp/>
        <stp>P</stp>
        <stp>0</stp>
        <stp>BND</stp>
        <stp>KR350801GB87</stp>
        <stp>인포맥스 중분류</stp>
        <stp>46316</stp>
        <stp/>
        <tr r="DV308" s="1"/>
        <tr r="N221" s="1"/>
        <tr r="CF182" s="1"/>
      </tp>
      <tp t="s">
        <v>회사채(일반)</v>
        <stp/>
        <stp>P</stp>
        <stp>0</stp>
        <stp>BND</stp>
        <stp>KR6419792C21</stp>
        <stp>인포맥스 중분류</stp>
        <stp>46311</stp>
        <stp/>
        <tr r="N7210" s="5"/>
      </tp>
      <tp t="s">
        <v>카드</v>
        <stp/>
        <stp>P</stp>
        <stp>0</stp>
        <stp>BND</stp>
        <stp>KR6029782C20</stp>
        <stp>인포맥스 중분류</stp>
        <stp>46311</stp>
        <stp/>
        <tr r="N4842" s="5"/>
      </tp>
      <tp t="s">
        <v>회사채(일반)</v>
        <stp/>
        <stp>P</stp>
        <stp>0</stp>
        <stp>BND</stp>
        <stp>KR6018673B34</stp>
        <stp>인포맥스 중분류</stp>
        <stp>46311</stp>
        <stp/>
        <tr r="N4371" s="5"/>
      </tp>
      <tp t="s">
        <v>회사채(일반)</v>
        <stp/>
        <stp>P</stp>
        <stp>0</stp>
        <stp>BND</stp>
        <stp>KR6139132C32</stp>
        <stp>인포맥스 중분류</stp>
        <stp>46316</stp>
        <stp/>
        <tr r="EX22" s="1"/>
      </tp>
      <tp t="s">
        <v>일반</v>
        <stp/>
        <stp>P</stp>
        <stp>0</stp>
        <stp>BND</stp>
        <stp>KR350801GB61</stp>
        <stp>인포맥스 중분류</stp>
        <stp>46316</stp>
        <stp/>
        <tr r="N188" s="1"/>
      </tp>
      <tp t="s">
        <v>회사채(일반)</v>
        <stp/>
        <stp>P</stp>
        <stp>0</stp>
        <stp>BND</stp>
        <stp>KR6138094B49</stp>
        <stp>인포맥스 중분류</stp>
        <stp>46311</stp>
        <stp/>
        <tr r="N6609" s="5"/>
      </tp>
      <tp t="s">
        <v>일반</v>
        <stp/>
        <stp>P</stp>
        <stp>0</stp>
        <stp>BND</stp>
        <stp>KR351901GC34</stp>
        <stp>인포맥스 중분류</stp>
        <stp>46311</stp>
        <stp/>
        <tr r="N1977" s="5"/>
      </tp>
      <tp t="s">
        <v>회사채(일반)</v>
        <stp/>
        <stp>P</stp>
        <stp>0</stp>
        <stp>BND</stp>
        <stp>KR6018883B97</stp>
        <stp>인포맥스 중분류</stp>
        <stp>46311</stp>
        <stp/>
        <tr r="N4379" s="5"/>
      </tp>
      <tp t="s">
        <v>회사채(일반)</v>
        <stp/>
        <stp>P</stp>
        <stp>0</stp>
        <stp>BND</stp>
        <stp>KR6028823B99</stp>
        <stp>인포맥스 중분류</stp>
        <stp>46311</stp>
        <stp/>
        <tr r="N4820" s="5"/>
      </tp>
      <tp t="s">
        <v>카드</v>
        <stp/>
        <stp>P</stp>
        <stp>0</stp>
        <stp>BND</stp>
        <stp>KR6029782C61</stp>
        <stp>인포맥스 중분류</stp>
        <stp>46311</stp>
        <stp/>
        <tr r="N4843" s="5"/>
      </tp>
      <tp t="s">
        <v>일반</v>
        <stp/>
        <stp>P</stp>
        <stp>0</stp>
        <stp>BND</stp>
        <stp>KR350801GB46</stp>
        <stp>인포맥스 중분류</stp>
        <stp>46311</stp>
        <stp/>
        <tr r="N1607" s="5"/>
      </tp>
      <tp t="s">
        <v>회사채(일반)</v>
        <stp/>
        <stp>P</stp>
        <stp>0</stp>
        <stp>BND</stp>
        <stp>KR6018672B76</stp>
        <stp>인포맥스 중분류</stp>
        <stp>46311</stp>
        <stp/>
        <tr r="N4366" s="5"/>
      </tp>
      <tp t="s">
        <v>회사채(일반)</v>
        <stp/>
        <stp>P</stp>
        <stp>0</stp>
        <stp>BND</stp>
        <stp>KR6139482C46</stp>
        <stp>인포맥스 중분류</stp>
        <stp>46311</stp>
        <stp/>
        <tr r="N6650" s="5"/>
      </tp>
      <tp t="s">
        <v>일반</v>
        <stp/>
        <stp>P</stp>
        <stp>0</stp>
        <stp>BND</stp>
        <stp>KR350801GB61</stp>
        <stp>인포맥스 중분류</stp>
        <stp>46311</stp>
        <stp/>
        <tr r="N1608" s="5"/>
      </tp>
      <tp t="s">
        <v>회사채(일반)</v>
        <stp/>
        <stp>P</stp>
        <stp>0</stp>
        <stp>BND</stp>
        <stp>KR6138094B49</stp>
        <stp>인포맥스 중분류</stp>
        <stp>46316</stp>
        <stp/>
        <tr r="EX65" s="1"/>
      </tp>
      <tp t="s">
        <v>회사채(일반)</v>
        <stp/>
        <stp>P</stp>
        <stp>0</stp>
        <stp>BND</stp>
        <stp>KR6139132C32</stp>
        <stp>인포맥스 중분류</stp>
        <stp>46311</stp>
        <stp/>
        <tr r="N6642" s="5"/>
      </tp>
      <tp>
        <v>4.0229999999999997</v>
        <stp/>
        <stp>P</stp>
        <stp>0</stp>
        <stp>BND</stp>
        <stp>KR356101DEA0</stp>
        <stp>민평3사 수익률(산출일)</stp>
        <stp>46316</stp>
        <stp/>
        <tr r="L371" s="1"/>
      </tp>
      <tp>
        <v>4.085</v>
        <stp/>
        <stp>P</stp>
        <stp>0</stp>
        <stp>BND</stp>
        <stp>KR103502GDC6</stp>
        <stp>민평3사 수익률(산출일)</stp>
        <stp>46316</stp>
        <stp/>
        <tr r="BB12" s="1"/>
        <tr r="L242" s="1"/>
        <tr r="CD199" s="1"/>
        <tr r="Z35" s="1"/>
        <tr r="DT320" s="1"/>
      </tp>
      <tp>
        <v>4.282</v>
        <stp/>
        <stp>P</stp>
        <stp>0</stp>
        <stp>BND</stp>
        <stp>KR350706GDA7</stp>
        <stp>민평3사 수익률(산출일)</stp>
        <stp>46316</stp>
        <stp/>
        <tr r="L286" s="1"/>
      </tp>
      <tp>
        <v>3.786</v>
        <stp/>
        <stp>P</stp>
        <stp>0</stp>
        <stp>BND</stp>
        <stp>KR381004GEA8</stp>
        <stp>민평3사 수익률(산출일)</stp>
        <stp>46316</stp>
        <stp/>
        <tr r="L87" s="1"/>
      </tp>
      <tp>
        <v>4.5140000000000002</v>
        <stp/>
        <stp>P</stp>
        <stp>0</stp>
        <stp>BND</stp>
        <stp>KR6145768FC3</stp>
        <stp>민평3사 수익률(산출일)</stp>
        <stp>46316</stp>
        <stp/>
        <tr r="CD91" s="1"/>
        <tr r="EH12" s="1"/>
      </tp>
      <tp>
        <v>4.2050000000000001</v>
        <stp/>
        <stp>P</stp>
        <stp>0</stp>
        <stp>BND</stp>
        <stp>KR354601G9A1</stp>
        <stp>민평3사 수익률(산출일)</stp>
        <stp>46316</stp>
        <stp/>
        <tr r="L298" s="1"/>
      </tp>
      <tp>
        <v>4.1260000000000003</v>
        <stp/>
        <stp>P</stp>
        <stp>0</stp>
        <stp>BND</stp>
        <stp>KR352401GEA1</stp>
        <stp>민평3사 수익률(산출일)</stp>
        <stp>46316</stp>
        <stp/>
        <tr r="L102" s="1"/>
      </tp>
      <tp>
        <v>4.3280000000000003</v>
        <stp/>
        <stp>P</stp>
        <stp>0</stp>
        <stp>BND</stp>
        <stp>KR350708GFA8</stp>
        <stp>민평3사 수익률(산출일)</stp>
        <stp>46316</stp>
        <stp/>
        <tr r="CD81" s="1"/>
      </tp>
      <tp>
        <v>3.5339999999999998</v>
        <stp/>
        <stp>P</stp>
        <stp>0</stp>
        <stp>BND</stp>
        <stp>KR6008671DB2</stp>
        <stp>민평3사 수익률(산출일)</stp>
        <stp>46316</stp>
        <stp/>
        <tr r="DT305" s="1"/>
      </tp>
      <tp>
        <v>4.0380000000000003</v>
        <stp/>
        <stp>P</stp>
        <stp>0</stp>
        <stp>BND</stp>
        <stp>KR6030621EB7</stp>
        <stp>민평3사 수익률(산출일)</stp>
        <stp>46316</stp>
        <stp/>
        <tr r="CR136" s="1"/>
        <tr r="CD161" s="1"/>
      </tp>
      <tp>
        <v>3.165</v>
        <stp/>
        <stp>P</stp>
        <stp>0</stp>
        <stp>BND</stp>
        <stp>KR103502G6C4</stp>
        <stp>민평3사 수익률(산출일)</stp>
        <stp>46316</stp>
        <stp/>
        <tr r="CD187" s="1"/>
        <tr r="DT304" s="1"/>
        <tr r="L287" s="1"/>
      </tp>
      <tp>
        <v>4.1349999999999998</v>
        <stp/>
        <stp>P</stp>
        <stp>0</stp>
        <stp>BND</stp>
        <stp>KR103502GEC4</stp>
        <stp>민평3사 수익률(산출일)</stp>
        <stp>46316</stp>
        <stp/>
        <tr r="CD264" s="1"/>
        <tr r="BB17" s="1"/>
        <tr r="L360" s="1"/>
        <tr r="DT154" s="1"/>
        <tr r="Z14" s="1"/>
      </tp>
      <tp>
        <v>4.2240000000000002</v>
        <stp/>
        <stp>P</stp>
        <stp>0</stp>
        <stp>BND</stp>
        <stp>KR350704GFA7</stp>
        <stp>민평3사 수익률(산출일)</stp>
        <stp>46316</stp>
        <stp/>
        <tr r="L208" s="1"/>
      </tp>
      <tp>
        <v>3.6709999999999998</v>
        <stp/>
        <stp>P</stp>
        <stp>0</stp>
        <stp>BND</stp>
        <stp>KR103501GEC6</stp>
        <stp>민평3사 수익률(산출일)</stp>
        <stp>46316</stp>
        <stp/>
        <tr r="L352" s="1"/>
        <tr r="CD257" s="1"/>
        <tr r="BP13" s="1"/>
      </tp>
      <tp>
        <v>4.1779999999999999</v>
        <stp/>
        <stp>P</stp>
        <stp>0</stp>
        <stp>BND</stp>
        <stp>KR353602GFA0</stp>
        <stp>민평3사 수익률(산출일)</stp>
        <stp>46316</stp>
        <stp/>
        <tr r="DT35" s="1"/>
      </tp>
      <tp>
        <v>4.1020000000000003</v>
        <stp/>
        <stp>P</stp>
        <stp>0</stp>
        <stp>BND</stp>
        <stp>KR350705GEA7</stp>
        <stp>민평3사 수익률(산출일)</stp>
        <stp>46316</stp>
        <stp/>
        <tr r="L282" s="1"/>
      </tp>
      <tp>
        <v>4.3570000000000002</v>
        <stp/>
        <stp>P</stp>
        <stp>0</stp>
        <stp>BND</stp>
        <stp>KR350106GBA4</stp>
        <stp>민평3사 수익률(산출일)</stp>
        <stp>46316</stp>
        <stp/>
        <tr r="CD94" s="1"/>
      </tp>
      <tp>
        <v>4.1680000000000001</v>
        <stp/>
        <stp>P</stp>
        <stp>0</stp>
        <stp>BND</stp>
        <stp>KR350105GFA7</stp>
        <stp>민평3사 수익률(산출일)</stp>
        <stp>46316</stp>
        <stp/>
        <tr r="DT142" s="1"/>
      </tp>
      <tp>
        <v>3.48</v>
        <stp/>
        <stp>P</stp>
        <stp>0</stp>
        <stp>BND</stp>
        <stp>KR6032642DB3</stp>
        <stp>민평3사 수익률(산출일)</stp>
        <stp>46316</stp>
        <stp/>
        <tr r="L81" s="1"/>
      </tp>
      <tp>
        <v>5.09</v>
        <stp/>
        <stp>P</stp>
        <stp>0</stp>
        <stp>BND</stp>
        <stp>KR6023763FC1</stp>
        <stp>민평3사 수익률(산출일)</stp>
        <stp>46316</stp>
        <stp/>
        <tr r="EV31" s="1"/>
      </tp>
      <tp>
        <v>4.3070000000000004</v>
        <stp/>
        <stp>P</stp>
        <stp>0</stp>
        <stp>BND</stp>
        <stp>KR6105562GA0</stp>
        <stp>민평3사 수익률(산출일)</stp>
        <stp>46316</stp>
        <stp/>
        <tr r="CD36" s="1"/>
      </tp>
      <tp>
        <v>3.6709999999999998</v>
        <stp/>
        <stp>P</stp>
        <stp>0</stp>
        <stp>BND</stp>
        <stp>KR103502G7C2</stp>
        <stp>민평3사 수익률(산출일)</stp>
        <stp>46316</stp>
        <stp/>
        <tr r="DT312" s="1"/>
        <tr r="L385" s="1"/>
      </tp>
      <tp>
        <v>3.9849999999999999</v>
        <stp/>
        <stp>P</stp>
        <stp>0</stp>
        <stp>BND</stp>
        <stp>KR103502GAC2</stp>
        <stp>민평3사 수익률(산출일)</stp>
        <stp>46316</stp>
        <stp/>
        <tr r="CD125" s="1"/>
        <tr r="DT24" s="1"/>
        <tr r="L328" s="1"/>
      </tp>
      <tp>
        <v>4.3780000000000001</v>
        <stp/>
        <stp>P</stp>
        <stp>0</stp>
        <stp>BND</stp>
        <stp>KR358301GFA4</stp>
        <stp>민평3사 수익률(산출일)</stp>
        <stp>46316</stp>
        <stp/>
        <tr r="EV55" s="1"/>
        <tr r="CD101" s="1"/>
      </tp>
      <tp>
        <v>4.1100000000000003</v>
        <stp/>
        <stp>P</stp>
        <stp>0</stp>
        <stp>BND</stp>
        <stp>KR60176737B7</stp>
        <stp>민평3사 수익률(산출일)</stp>
        <stp>46316</stp>
        <stp/>
        <tr r="CD210" s="1"/>
      </tp>
      <tp>
        <v>3.8690000000000002</v>
        <stp/>
        <stp>P</stp>
        <stp>0</stp>
        <stp>BND</stp>
        <stp>KR6029694DB9</stp>
        <stp>민평3사 수익률(산출일)</stp>
        <stp>46316</stp>
        <stp/>
        <tr r="CR24" s="1"/>
      </tp>
      <tp>
        <v>4.1340000000000003</v>
        <stp/>
        <stp>P</stp>
        <stp>0</stp>
        <stp>BND</stp>
        <stp>KR354801GGA5</stp>
        <stp>민평3사 수익률(산출일)</stp>
        <stp>46316</stp>
        <stp/>
        <tr r="L103" s="1"/>
      </tp>
      <tp>
        <v>4.282</v>
        <stp/>
        <stp>P</stp>
        <stp>0</stp>
        <stp>BND</stp>
        <stp>KR350702GDA6</stp>
        <stp>민평3사 수익률(산출일)</stp>
        <stp>46316</stp>
        <stp/>
        <tr r="CD244" s="1"/>
      </tp>
      <tp>
        <v>4.4539999999999997</v>
        <stp/>
        <stp>P</stp>
        <stp>0</stp>
        <stp>BND</stp>
        <stp>KR350706GFA2</stp>
        <stp>민평3사 수익률(산출일)</stp>
        <stp>46316</stp>
        <stp/>
        <tr r="L54" s="1"/>
      </tp>
      <tp>
        <v>4.2060000000000004</v>
        <stp/>
        <stp>P</stp>
        <stp>0</stp>
        <stp>BND</stp>
        <stp>KR6032713DC0</stp>
        <stp>민평3사 수익률(산출일)</stp>
        <stp>46316</stp>
        <stp/>
        <tr r="DT79" s="1"/>
      </tp>
      <tp>
        <v>3.899</v>
        <stp/>
        <stp>P</stp>
        <stp>0</stp>
        <stp>BND</stp>
        <stp>KR1035027WC3</stp>
        <stp>민평3사 수익률(산출일)</stp>
        <stp>46316</stp>
        <stp/>
        <tr r="DT52" s="1"/>
        <tr r="CD23" s="1"/>
      </tp>
      <tp>
        <v>3.8109999999999999</v>
        <stp/>
        <stp>P</stp>
        <stp>0</stp>
        <stp>BND</stp>
        <stp>KR103502G8C0</stp>
        <stp>민평3사 수익률(산출일)</stp>
        <stp>46316</stp>
        <stp/>
        <tr r="CD181" s="1"/>
        <tr r="L326" s="1"/>
      </tp>
      <tp>
        <v>3.7869999999999999</v>
        <stp/>
        <stp>P</stp>
        <stp>0</stp>
        <stp>BND</stp>
        <stp>KR103501GFC3</stp>
        <stp>민평3사 수익률(산출일)</stp>
        <stp>46316</stp>
        <stp/>
        <tr r="EH9" s="1"/>
        <tr r="CD137" s="1"/>
        <tr r="BP11" s="1"/>
      </tp>
      <tp>
        <v>3.984</v>
        <stp/>
        <stp>P</stp>
        <stp>0</stp>
        <stp>BND</stp>
        <stp>KR103502GBC0</stp>
        <stp>민평3사 수익률(산출일)</stp>
        <stp>46316</stp>
        <stp/>
        <tr r="Z44" s="1"/>
        <tr r="CD27" s="1"/>
        <tr r="DT51" s="1"/>
        <tr r="L243" s="1"/>
      </tp>
      <tp>
        <v>4.5430000000000001</v>
        <stp/>
        <stp>P</stp>
        <stp>0</stp>
        <stp>BND</stp>
        <stp>KR381002GBA8</stp>
        <stp>민평3사 수익률(산출일)</stp>
        <stp>46316</stp>
        <stp/>
        <tr r="EV64" s="1"/>
      </tp>
      <tp>
        <v>4.0780000000000003</v>
        <stp/>
        <stp>P</stp>
        <stp>0</stp>
        <stp>BND</stp>
        <stp>KR103502G3C1</stp>
        <stp>민평3사 수익률(산출일)</stp>
        <stp>46316</stp>
        <stp/>
        <tr r="CD186" s="1"/>
        <tr r="L289" s="1"/>
        <tr r="DT286" s="1"/>
      </tp>
      <tp>
        <v>4.17</v>
        <stp/>
        <stp>P</stp>
        <stp>0</stp>
        <stp>BND</stp>
        <stp>KR103502GFC1</stp>
        <stp>민평3사 수익률(산출일)</stp>
        <stp>46316</stp>
        <stp/>
        <tr r="Z10" s="1"/>
        <tr r="BB10" s="1"/>
        <tr r="DT255" s="1"/>
        <tr r="CD21" s="1"/>
      </tp>
      <tp>
        <v>3.484</v>
        <stp/>
        <stp>P</stp>
        <stp>0</stp>
        <stp>BND</stp>
        <stp>KR6008561EA5</stp>
        <stp>민평3사 수익률(산출일)</stp>
        <stp>46316</stp>
        <stp/>
        <tr r="CR132" s="1"/>
        <tr r="CD157" s="1"/>
      </tp>
      <tp>
        <v>4.6360000000000001</v>
        <stp/>
        <stp>P</stp>
        <stp>0</stp>
        <stp>BND</stp>
        <stp>KR6030624EB1</stp>
        <stp>민평3사 수익률(산출일)</stp>
        <stp>46316</stp>
        <stp/>
        <tr r="DF24" s="1"/>
      </tp>
      <tp>
        <v>4.0960000000000001</v>
        <stp/>
        <stp>P</stp>
        <stp>0</stp>
        <stp>BND</stp>
        <stp>KR60867937C5</stp>
        <stp>민평3사 수익률(산출일)</stp>
        <stp>46316</stp>
        <stp/>
        <tr r="DT288" s="1"/>
        <tr r="L230" s="1"/>
      </tp>
      <tp>
        <v>4.1509999999999998</v>
        <stp/>
        <stp>P</stp>
        <stp>0</stp>
        <stp>BND</stp>
        <stp>KR355901GDA9</stp>
        <stp>민평3사 수익률(산출일)</stp>
        <stp>46316</stp>
        <stp/>
        <tr r="CD252" s="1"/>
      </tp>
      <tp>
        <v>3.5489999999999999</v>
        <stp/>
        <stp>P</stp>
        <stp>0</stp>
        <stp>BND</stp>
        <stp>KR6029782FC5</stp>
        <stp>민평3사 수익률(산출일)</stp>
        <stp>46316</stp>
        <stp/>
        <tr r="CR155" s="1"/>
      </tp>
      <tp>
        <v>4.25</v>
        <stp/>
        <stp>P</stp>
        <stp>0</stp>
        <stp>BND</stp>
        <stp>KR350109GEA2</stp>
        <stp>민평3사 수익률(산출일)</stp>
        <stp>46316</stp>
        <stp/>
        <tr r="L140" s="1"/>
      </tp>
      <tp>
        <v>4.2169999999999996</v>
        <stp/>
        <stp>P</stp>
        <stp>0</stp>
        <stp>BND</stp>
        <stp>KR381102GGA5</stp>
        <stp>민평3사 수익률(산출일)</stp>
        <stp>46316</stp>
        <stp/>
        <tr r="CD39" s="1"/>
      </tp>
      <tp>
        <v>3.2210000000000001</v>
        <stp/>
        <stp>P</stp>
        <stp>0</stp>
        <stp>BND</stp>
        <stp>KR103501GDC8</stp>
        <stp>민평3사 수익률(산출일)</stp>
        <stp>46316</stp>
        <stp/>
        <tr r="L270" s="1"/>
      </tp>
      <tp>
        <v>4.1020000000000003</v>
        <stp/>
        <stp>P</stp>
        <stp>0</stp>
        <stp>BND</stp>
        <stp>KR350705GDA9</stp>
        <stp>민평3사 수익률(산출일)</stp>
        <stp>46316</stp>
        <stp/>
        <tr r="L345" s="1"/>
      </tp>
      <tp>
        <v>4.2699999999999996</v>
        <stp/>
        <stp>P</stp>
        <stp>0</stp>
        <stp>BND</stp>
        <stp>KR10350172C8</stp>
        <stp>민평3사 수익률(산출일)</stp>
        <stp>46316</stp>
        <stp/>
        <tr r="DT146" s="1"/>
        <tr r="L320" s="1"/>
      </tp>
      <tp>
        <v>3.895</v>
        <stp/>
        <stp>P</stp>
        <stp>0</stp>
        <stp>BND</stp>
        <stp>KR103502G9C8</stp>
        <stp>민평3사 수익률(산출일)</stp>
        <stp>46316</stp>
        <stp/>
        <tr r="CD146" s="1"/>
        <tr r="DT327" s="1"/>
        <tr r="L278" s="1"/>
      </tp>
      <tp>
        <v>4</v>
        <stp/>
        <stp>P</stp>
        <stp>0</stp>
        <stp>BND</stp>
        <stp>KR103502GCC8</stp>
        <stp>민평3사 수익률(산출일)</stp>
        <stp>46316</stp>
        <stp/>
        <tr r="BB14" s="1"/>
        <tr r="CD139" s="1"/>
        <tr r="L321" s="1"/>
        <tr r="DT164" s="1"/>
      </tp>
      <tp>
        <v>3.984</v>
        <stp/>
        <stp>P</stp>
        <stp>0</stp>
        <stp>BND</stp>
        <stp>KR10350271C8</stp>
        <stp>민평3사 수익률(산출일)</stp>
        <stp>46316</stp>
        <stp/>
        <tr r="CD222" s="1"/>
        <tr r="DT262" s="1"/>
        <tr r="L313" s="1"/>
      </tp>
      <tp>
        <v>4.2709999999999999</v>
        <stp/>
        <stp>P</stp>
        <stp>0</stp>
        <stp>BND</stp>
        <stp>KR103502G4C9</stp>
        <stp>민평3사 수익률(산출일)</stp>
        <stp>46316</stp>
        <stp/>
        <tr r="DT44" s="1"/>
        <tr r="L304" s="1"/>
        <tr r="AN27" s="1"/>
      </tp>
      <tp t="s">
        <v/>
        <stp/>
        <stp>P</stp>
        <stp>0</stp>
        <stp>BND</stp>
        <stp>KRZS42059175</stp>
        <stp>인포맥스 대분류</stp>
        <stp>46316</stp>
        <stp/>
        <tr r="CS35" s="1"/>
      </tp>
      <tp t="s">
        <v/>
        <stp/>
        <stp>P</stp>
        <stp>0</stp>
        <stp>BND</stp>
        <stp>KRZS42059177</stp>
        <stp>인포맥스 대분류</stp>
        <stp>46316</stp>
        <stp/>
        <tr r="CS157" s="1"/>
      </tp>
      <tp t="s">
        <v/>
        <stp/>
        <stp>P</stp>
        <stp>0</stp>
        <stp>BND</stp>
        <stp>KRZS42059159</stp>
        <stp>인포맥스 대분류</stp>
        <stp>46316</stp>
        <stp/>
        <tr r="CS22" s="1"/>
      </tp>
      <tp t="s">
        <v/>
        <stp/>
        <stp>P</stp>
        <stp>0</stp>
        <stp>BND</stp>
        <stp>KRZS42059150</stp>
        <stp>인포맥스 대분류</stp>
        <stp>46316</stp>
        <stp/>
        <tr r="CS26" s="1"/>
      </tp>
      <tp t="s">
        <v>회사채(일반)</v>
        <stp/>
        <stp>P</stp>
        <stp>0</stp>
        <stp>BND</stp>
        <stp>KR6028822AA5</stp>
        <stp>인포맥스 중분류</stp>
        <stp>46311</stp>
        <stp/>
        <tr r="N4814" s="5"/>
      </tp>
      <tp t="s">
        <v>국채</v>
        <stp/>
        <stp>P</stp>
        <stp>0</stp>
        <stp>BND</stp>
        <stp>KRC0350C4690</stp>
        <stp>인포맥스 대분류</stp>
        <stp>46316</stp>
        <stp/>
        <tr r="CE256" s="1"/>
      </tp>
      <tp t="s">
        <v>국채</v>
        <stp/>
        <stp>P</stp>
        <stp>0</stp>
        <stp>BND</stp>
        <stp>KRC0350C3692</stp>
        <stp>인포맥스 대분류</stp>
        <stp>46316</stp>
        <stp/>
        <tr r="M248" s="1"/>
      </tp>
      <tp t="s">
        <v>공사공단채</v>
        <stp/>
        <stp>P</stp>
        <stp>0</stp>
        <stp>BND</stp>
        <stp>KR352702G4B2</stp>
        <stp>인포맥스 대분류</stp>
        <stp>46316</stp>
        <stp/>
        <tr r="M181" s="1"/>
      </tp>
      <tp t="s">
        <v>국채</v>
        <stp/>
        <stp>P</stp>
        <stp>0</stp>
        <stp>BND</stp>
        <stp>KRC0350C3635</stp>
        <stp>인포맥스 대분류</stp>
        <stp>46316</stp>
        <stp/>
        <tr r="M246" s="1"/>
      </tp>
      <tp t="s">
        <v>국채</v>
        <stp/>
        <stp>P</stp>
        <stp>0</stp>
        <stp>BND</stp>
        <stp>KR103502G6C4</stp>
        <stp>인포맥스 대분류</stp>
        <stp>46316</stp>
        <stp/>
        <tr r="CE187" s="1"/>
        <tr r="DU304" s="1"/>
        <tr r="M287" s="1"/>
      </tp>
      <tp t="s">
        <v>국채</v>
        <stp/>
        <stp>P</stp>
        <stp>0</stp>
        <stp>BND</stp>
        <stp>KR103502G693</stp>
        <stp>인포맥스 대분류</stp>
        <stp>46316</stp>
        <stp/>
        <tr r="M331" s="1"/>
      </tp>
      <tp t="s">
        <v>공사공단채</v>
        <stp/>
        <stp>P</stp>
        <stp>0</stp>
        <stp>BND</stp>
        <stp>KR3561037283</stp>
        <stp>인포맥스 대분류</stp>
        <stp>46316</stp>
        <stp/>
        <tr r="DU293" s="1"/>
        <tr r="M374" s="1"/>
        <tr r="CE246" s="1"/>
      </tp>
      <tp t="s">
        <v>공사공단채</v>
        <stp/>
        <stp>P</stp>
        <stp>0</stp>
        <stp>BND</stp>
        <stp>KR3561027284</stp>
        <stp>인포맥스 대분류</stp>
        <stp>46316</stp>
        <stp/>
        <tr r="DU284" s="1"/>
      </tp>
      <tp t="s">
        <v>공사공단채</v>
        <stp/>
        <stp>P</stp>
        <stp>0</stp>
        <stp>BND</stp>
        <stp>KR3561037291</stp>
        <stp>인포맥스 대분류</stp>
        <stp>46316</stp>
        <stp/>
        <tr r="DU303" s="1"/>
      </tp>
      <tp t="s">
        <v>공사공단채</v>
        <stp/>
        <stp>P</stp>
        <stp>0</stp>
        <stp>BND</stp>
        <stp>KR3561047290</stp>
        <stp>인포맥스 대분류</stp>
        <stp>46316</stp>
        <stp/>
        <tr r="M329" s="1"/>
        <tr r="CE140" s="1"/>
      </tp>
      <tp t="s">
        <v>공사공단채</v>
        <stp/>
        <stp>P</stp>
        <stp>0</stp>
        <stp>BND</stp>
        <stp>KR3561057273</stp>
        <stp>인포맥스 대분류</stp>
        <stp>46316</stp>
        <stp/>
        <tr r="DU314" s="1"/>
      </tp>
      <tp t="s">
        <v>공사공단채</v>
        <stp/>
        <stp>P</stp>
        <stp>0</stp>
        <stp>BND</stp>
        <stp>KR3561027243</stp>
        <stp>인포맥스 대분류</stp>
        <stp>46316</stp>
        <stp/>
        <tr r="M386" s="1"/>
        <tr r="CE242" s="1"/>
      </tp>
      <tp t="s">
        <v>공사공단채</v>
        <stp/>
        <stp>P</stp>
        <stp>0</stp>
        <stp>BND</stp>
        <stp>KR3561087221</stp>
        <stp>인포맥스 대분류</stp>
        <stp>46316</stp>
        <stp/>
        <tr r="DU62" s="1"/>
      </tp>
      <tp t="s">
        <v>공사공단채</v>
        <stp/>
        <stp>P</stp>
        <stp>0</stp>
        <stp>BND</stp>
        <stp>KR3561097220</stp>
        <stp>인포맥스 대분류</stp>
        <stp>46316</stp>
        <stp/>
        <tr r="M350" s="1"/>
      </tp>
      <tp t="s">
        <v>공사공단채</v>
        <stp/>
        <stp>P</stp>
        <stp>0</stp>
        <stp>BND</stp>
        <stp>KR3561027227</stp>
        <stp>인포맥스 대분류</stp>
        <stp>46316</stp>
        <stp/>
        <tr r="DU277" s="1"/>
      </tp>
      <tp t="s">
        <v>공사공단채</v>
        <stp/>
        <stp>P</stp>
        <stp>0</stp>
        <stp>BND</stp>
        <stp>KR3561027235</stp>
        <stp>인포맥스 대분류</stp>
        <stp>46316</stp>
        <stp/>
        <tr r="DU315" s="1"/>
      </tp>
      <tp t="s">
        <v>공사공단채</v>
        <stp/>
        <stp>P</stp>
        <stp>0</stp>
        <stp>BND</stp>
        <stp>KR3561127225</stp>
        <stp>인포맥스 대분류</stp>
        <stp>46316</stp>
        <stp/>
        <tr r="CE249" s="1"/>
        <tr r="DU275" s="1"/>
      </tp>
      <tp t="s">
        <v>공사공단채</v>
        <stp/>
        <stp>P</stp>
        <stp>0</stp>
        <stp>BND</stp>
        <stp>KR3561097212</stp>
        <stp>인포맥스 대분류</stp>
        <stp>46316</stp>
        <stp/>
        <tr r="CE189" s="1"/>
      </tp>
      <tp t="s">
        <v>공사공단채</v>
        <stp/>
        <stp>P</stp>
        <stp>0</stp>
        <stp>BND</stp>
        <stp>KR3561057216</stp>
        <stp>인포맥스 대분류</stp>
        <stp>46316</stp>
        <stp/>
        <tr r="DU318" s="1"/>
      </tp>
      <tp t="s">
        <v>국채</v>
        <stp/>
        <stp>P</stp>
        <stp>0</stp>
        <stp>BND</stp>
        <stp>KR103502G636</stp>
        <stp>인포맥스 대분류</stp>
        <stp>46316</stp>
        <stp/>
        <tr r="DU289" s="1"/>
        <tr r="M353" s="1"/>
      </tp>
      <tp t="s">
        <v/>
        <stp/>
        <stp>P</stp>
        <stp>0</stp>
        <stp>BND</stp>
        <stp>KRZFA70424GL</stp>
        <stp>인포맥스 대분류</stp>
        <stp>46316</stp>
        <stp/>
        <tr r="DU200" s="1"/>
      </tp>
      <tp t="s">
        <v/>
        <stp/>
        <stp>P</stp>
        <stp>0</stp>
        <stp>BND</stp>
        <stp>KRZFJ71054G2</stp>
        <stp>인포맥스 대분류</stp>
        <stp>46316</stp>
        <stp/>
        <tr r="DU190" s="1"/>
      </tp>
      <tp t="s">
        <v>은행채</v>
        <stp/>
        <stp>P</stp>
        <stp>0</stp>
        <stp>BND</stp>
        <stp>KR380803GA91</stp>
        <stp>인포맥스 중분류</stp>
        <stp>46311</stp>
        <stp/>
        <tr r="N3383" s="5"/>
      </tp>
      <tp t="s">
        <v/>
        <stp/>
        <stp>P</stp>
        <stp>0</stp>
        <stp>BND</stp>
        <stp>KRZFJ30490FC</stp>
        <stp>인포맥스 대분류</stp>
        <stp>46316</stp>
        <stp/>
        <tr r="DU221" s="1"/>
      </tp>
      <tp t="s">
        <v/>
        <stp/>
        <stp>P</stp>
        <stp>0</stp>
        <stp>BND</stp>
        <stp>KRZF002383G8</stp>
        <stp>인포맥스 대분류</stp>
        <stp>46316</stp>
        <stp/>
        <tr r="CE115" s="1"/>
      </tp>
      <tp t="s">
        <v/>
        <stp/>
        <stp>P</stp>
        <stp>0</stp>
        <stp>BND</stp>
        <stp>KRZF103343G9</stp>
        <stp>인포맥스 대분류</stp>
        <stp>46316</stp>
        <stp/>
        <tr r="CS102" s="1"/>
      </tp>
      <tp t="s">
        <v/>
        <stp/>
        <stp>P</stp>
        <stp>0</stp>
        <stp>BND</stp>
        <stp>KRZF0133P2G8</stp>
        <stp>인포맥스 대분류</stp>
        <stp>46316</stp>
        <stp/>
        <tr r="DU186" s="1"/>
      </tp>
      <tp t="s">
        <v/>
        <stp/>
        <stp>P</stp>
        <stp>0</stp>
        <stp>BND</stp>
        <stp>KRZF103343GA</stp>
        <stp>인포맥스 대분류</stp>
        <stp>46316</stp>
        <stp/>
        <tr r="CS112" s="1"/>
      </tp>
      <tp t="s">
        <v/>
        <stp/>
        <stp>P</stp>
        <stp>0</stp>
        <stp>BND</stp>
        <stp>KRZF003533GA</stp>
        <stp>인포맥스 대분류</stp>
        <stp>46316</stp>
        <stp/>
        <tr r="CE240" s="1"/>
      </tp>
      <tp t="s">
        <v/>
        <stp/>
        <stp>P</stp>
        <stp>0</stp>
        <stp>BND</stp>
        <stp>KRZF025081G9</stp>
        <stp>인포맥스 대분류</stp>
        <stp>46316</stp>
        <stp/>
        <tr r="CS105" s="1"/>
      </tp>
      <tp t="s">
        <v>회사채(일반)</v>
        <stp/>
        <stp>P</stp>
        <stp>0</stp>
        <stp>BND</stp>
        <stp>KR6018673A35</stp>
        <stp>인포맥스 중분류</stp>
        <stp>46311</stp>
        <stp/>
        <tr r="N4369" s="5"/>
      </tp>
      <tp t="s">
        <v>회사채(일반)</v>
        <stp/>
        <stp>P</stp>
        <stp>0</stp>
        <stp>BND</stp>
        <stp>KR6138093A41</stp>
        <stp>인포맥스 중분류</stp>
        <stp>46311</stp>
        <stp/>
        <tr r="N6605" s="5"/>
      </tp>
      <tp t="s">
        <v>일반</v>
        <stp/>
        <stp>P</stp>
        <stp>0</stp>
        <stp>BND</stp>
        <stp>KR350801GA21</stp>
        <stp>인포맥스 중분류</stp>
        <stp>46311</stp>
        <stp/>
        <tr r="N1602" s="5"/>
      </tp>
      <tp t="s">
        <v>회사채(일반)</v>
        <stp/>
        <stp>P</stp>
        <stp>0</stp>
        <stp>BND</stp>
        <stp>KR6018883A98</stp>
        <stp>인포맥스 중분류</stp>
        <stp>46316</stp>
        <stp/>
        <tr r="EX38" s="1"/>
      </tp>
      <tp t="s">
        <v>회사채(일반)</v>
        <stp/>
        <stp>P</stp>
        <stp>0</stp>
        <stp>BND</stp>
        <stp>KR6068172A77</stp>
        <stp>인포맥스 중분류</stp>
        <stp>46311</stp>
        <stp/>
        <tr r="N6190" s="5"/>
      </tp>
      <tp t="s">
        <v>회사채(일반)</v>
        <stp/>
        <stp>P</stp>
        <stp>0</stp>
        <stp>BND</stp>
        <stp>KR6068173A76</stp>
        <stp>인포맥스 중분류</stp>
        <stp>46311</stp>
        <stp/>
        <tr r="N6197" s="5"/>
      </tp>
      <tp t="s">
        <v>일반</v>
        <stp/>
        <stp>P</stp>
        <stp>0</stp>
        <stp>BND</stp>
        <stp>KR350801GA47</stp>
        <stp>인포맥스 중분류</stp>
        <stp>46311</stp>
        <stp/>
        <tr r="N1603" s="5"/>
      </tp>
      <tp t="s">
        <v>회사채(일반)</v>
        <stp/>
        <stp>P</stp>
        <stp>0</stp>
        <stp>BND</stp>
        <stp>KR6018883A98</stp>
        <stp>인포맥스 중분류</stp>
        <stp>46311</stp>
        <stp/>
        <tr r="N4378" s="5"/>
      </tp>
      <tp t="s">
        <v>회사채(일반)</v>
        <stp/>
        <stp>P</stp>
        <stp>0</stp>
        <stp>BND</stp>
        <stp>KR6018673A68</stp>
        <stp>인포맥스 중분류</stp>
        <stp>46311</stp>
        <stp/>
        <tr r="N4370" s="5"/>
      </tp>
      <tp t="s">
        <v>일반</v>
        <stp/>
        <stp>P</stp>
        <stp>0</stp>
        <stp>BND</stp>
        <stp>KR350801GA54</stp>
        <stp>인포맥스 중분류</stp>
        <stp>46311</stp>
        <stp/>
        <tr r="N1604" s="5"/>
      </tp>
      <tp t="s">
        <v>일반</v>
        <stp/>
        <stp>P</stp>
        <stp>0</stp>
        <stp>BND</stp>
        <stp>KR350801GA62</stp>
        <stp>인포맥스 중분류</stp>
        <stp>46311</stp>
        <stp/>
        <tr r="N1605" s="5"/>
      </tp>
      <tp t="s">
        <v>회사채(일반)</v>
        <stp/>
        <stp>P</stp>
        <stp>0</stp>
        <stp>BND</stp>
        <stp>KR6008773A43</stp>
        <stp>인포맥스 중분류</stp>
        <stp>46311</stp>
        <stp/>
        <tr r="N4241" s="5"/>
      </tp>
      <tp t="s">
        <v>일반</v>
        <stp/>
        <stp>P</stp>
        <stp>0</stp>
        <stp>BND</stp>
        <stp>KR350802GA79</stp>
        <stp>인포맥스 중분류</stp>
        <stp>46311</stp>
        <stp/>
        <tr r="N1651" s="5"/>
      </tp>
      <tp t="s">
        <v>회사채(일반)</v>
        <stp/>
        <stp>P</stp>
        <stp>0</stp>
        <stp>BND</stp>
        <stp>KR6348003A29</stp>
        <stp>인포맥스 중분류</stp>
        <stp>46311</stp>
        <stp/>
        <tr r="N7187" s="5"/>
      </tp>
      <tp t="s">
        <v>회사채(일반)</v>
        <stp/>
        <stp>P</stp>
        <stp>0</stp>
        <stp>BND</stp>
        <stp>KR6348004A28</stp>
        <stp>인포맥스 중분류</stp>
        <stp>46311</stp>
        <stp/>
        <tr r="N7188" s="5"/>
      </tp>
      <tp t="s">
        <v>일반</v>
        <stp/>
        <stp>P</stp>
        <stp>0</stp>
        <stp>BND</stp>
        <stp>KR350801GA70</stp>
        <stp>인포맥스 중분류</stp>
        <stp>46311</stp>
        <stp/>
        <tr r="N1606" s="5"/>
      </tp>
      <tp>
        <v>4.3600000000000003</v>
        <stp/>
        <stp>P</stp>
        <stp>0</stp>
        <stp>BND</stp>
        <stp>KR6017673EC3</stp>
        <stp>민평3사 수익률(산출일)</stp>
        <stp>46316</stp>
        <stp/>
        <tr r="DT296" s="1"/>
      </tp>
      <tp>
        <v>3.899</v>
        <stp/>
        <stp>P</stp>
        <stp>0</stp>
        <stp>BND</stp>
        <stp>KR2001024BA6</stp>
        <stp>민평3사 수익률(산출일)</stp>
        <stp>46316</stp>
        <stp/>
        <tr r="L317" s="1"/>
      </tp>
      <tp>
        <v>3.9039999999999999</v>
        <stp/>
        <stp>P</stp>
        <stp>0</stp>
        <stp>BND</stp>
        <stp>KR101501DEB7</stp>
        <stp>민평3사 수익률(산출일)</stp>
        <stp>46316</stp>
        <stp/>
        <tr r="L212" s="1"/>
      </tp>
      <tp>
        <v>3.4460000000000002</v>
        <stp/>
        <stp>P</stp>
        <stp>0</stp>
        <stp>BND</stp>
        <stp>KR6032715DB7</stp>
        <stp>민평3사 수익률(산출일)</stp>
        <stp>46316</stp>
        <stp/>
        <tr r="CD192" s="1"/>
      </tp>
      <tp>
        <v>3.754</v>
        <stp/>
        <stp>P</stp>
        <stp>0</stp>
        <stp>BND</stp>
        <stp>KR6033668FC0</stp>
        <stp>민평3사 수익률(산출일)</stp>
        <stp>46316</stp>
        <stp/>
        <tr r="CR75" s="1"/>
      </tp>
      <tp>
        <v>3.653</v>
        <stp/>
        <stp>P</stp>
        <stp>0</stp>
        <stp>BND</stp>
        <stp>KR6145767EB0</stp>
        <stp>민평3사 수익률(산출일)</stp>
        <stp>46316</stp>
        <stp/>
        <tr r="CR59" s="1"/>
      </tp>
      <tp>
        <v>3.8969999999999998</v>
        <stp/>
        <stp>P</stp>
        <stp>0</stp>
        <stp>BND</stp>
        <stp>KR6029693DC9</stp>
        <stp>민평3사 수익률(산출일)</stp>
        <stp>46316</stp>
        <stp/>
        <tr r="CR32" s="1"/>
      </tp>
      <tp>
        <v>4.3280000000000003</v>
        <stp/>
        <stp>P</stp>
        <stp>0</stp>
        <stp>BND</stp>
        <stp>KR350710GFA4</stp>
        <stp>민평3사 수익률(산출일)</stp>
        <stp>46316</stp>
        <stp/>
        <tr r="L214" s="1"/>
      </tp>
      <tp>
        <v>4.3879999999999999</v>
        <stp/>
        <stp>P</stp>
        <stp>0</stp>
        <stp>BND</stp>
        <stp>KR6032714DB0</stp>
        <stp>민평3사 수익률(산출일)</stp>
        <stp>46316</stp>
        <stp/>
        <tr r="L69" s="1"/>
      </tp>
      <tp>
        <v>4.2629999999999999</v>
        <stp/>
        <stp>P</stp>
        <stp>0</stp>
        <stp>BND</stp>
        <stp>KR6033663EC4</stp>
        <stp>민평3사 수익률(산출일)</stp>
        <stp>46316</stp>
        <stp/>
        <tr r="DT119" s="1"/>
      </tp>
      <tp>
        <v>4.2679999999999998</v>
        <stp/>
        <stp>P</stp>
        <stp>0</stp>
        <stp>BND</stp>
        <stp>KR6030492EA5</stp>
        <stp>민평3사 수익률(산출일)</stp>
        <stp>46316</stp>
        <stp/>
        <tr r="L104" s="1"/>
      </tp>
      <tp>
        <v>3.9119999999999999</v>
        <stp/>
        <stp>P</stp>
        <stp>0</stp>
        <stp>BND</stp>
        <stp>KR6029695DC4</stp>
        <stp>민평3사 수익률(산출일)</stp>
        <stp>46316</stp>
        <stp/>
        <tr r="CR52" s="1"/>
      </tp>
      <tp>
        <v>4.2110000000000003</v>
        <stp/>
        <stp>P</stp>
        <stp>0</stp>
        <stp>BND</stp>
        <stp>KR6023762EB8</stp>
        <stp>민평3사 수익률(산출일)</stp>
        <stp>46316</stp>
        <stp/>
        <tr r="CR147" s="1"/>
      </tp>
      <tp>
        <v>4.25</v>
        <stp/>
        <stp>P</stp>
        <stp>0</stp>
        <stp>BND</stp>
        <stp>KR6023782EB6</stp>
        <stp>민평3사 수익률(산출일)</stp>
        <stp>46316</stp>
        <stp/>
        <tr r="L110" s="1"/>
      </tp>
      <tp>
        <v>3.819</v>
        <stp/>
        <stp>P</stp>
        <stp>0</stp>
        <stp>BND</stp>
        <stp>KR101501DDB9</stp>
        <stp>민평3사 수익률(산출일)</stp>
        <stp>46316</stp>
        <stp/>
        <tr r="EV39" s="1"/>
      </tp>
      <tp>
        <v>4.4400000000000004</v>
        <stp/>
        <stp>P</stp>
        <stp>0</stp>
        <stp>BND</stp>
        <stp>KR6205491GA1</stp>
        <stp>민평3사 수익률(산출일)</stp>
        <stp>46316</stp>
        <stp/>
        <tr r="DT28" s="1"/>
      </tp>
      <tp>
        <v>4.4249999999999998</v>
        <stp/>
        <stp>P</stp>
        <stp>0</stp>
        <stp>BND</stp>
        <stp>KR6034732EB8</stp>
        <stp>민평3사 수익률(산출일)</stp>
        <stp>46316</stp>
        <stp/>
        <tr r="L245" s="1"/>
      </tp>
      <tp t="s">
        <v/>
        <stp/>
        <stp>P</stp>
        <stp>0</stp>
        <stp>BND</stp>
        <stp>KRZS02508026</stp>
        <stp>인포맥스 대분류</stp>
        <stp>46316</stp>
        <stp/>
        <tr r="CS82" s="1"/>
      </tp>
      <tp t="s">
        <v>기타금융채</v>
        <stp/>
        <stp>P</stp>
        <stp>0</stp>
        <stp>BND</stp>
        <stp>KR602988JAA7</stp>
        <stp>인포맥스 중분류</stp>
        <stp>46316</stp>
        <stp/>
        <tr r="EX61" s="1"/>
      </tp>
      <tp t="s">
        <v>기타금융채</v>
        <stp/>
        <stp>P</stp>
        <stp>0</stp>
        <stp>BND</stp>
        <stp>KR6029888AA5</stp>
        <stp>인포맥스 중분류</stp>
        <stp>46311</stp>
        <stp/>
        <tr r="N5020" s="5"/>
      </tp>
      <tp t="s">
        <v>국채</v>
        <stp/>
        <stp>P</stp>
        <stp>0</stp>
        <stp>BND</stp>
        <stp>KRC0350C3791</stp>
        <stp>인포맥스 대분류</stp>
        <stp>46316</stp>
        <stp/>
        <tr r="M251" s="1"/>
      </tp>
      <tp t="s">
        <v>국채</v>
        <stp/>
        <stp>P</stp>
        <stp>0</stp>
        <stp>BND</stp>
        <stp>KRC0350C2793</stp>
        <stp>인포맥스 대분류</stp>
        <stp>46316</stp>
        <stp/>
        <tr r="M191" s="1"/>
      </tp>
      <tp t="s">
        <v>국채</v>
        <stp/>
        <stp>P</stp>
        <stp>0</stp>
        <stp>BND</stp>
        <stp>KRC0350C3734</stp>
        <stp>인포맥스 대분류</stp>
        <stp>46316</stp>
        <stp/>
        <tr r="M250" s="1"/>
      </tp>
      <tp t="s">
        <v>국채</v>
        <stp/>
        <stp>P</stp>
        <stp>0</stp>
        <stp>BND</stp>
        <stp>KRC0350C2736</stp>
        <stp>인포맥스 대분류</stp>
        <stp>46316</stp>
        <stp/>
        <tr r="M240" s="1"/>
      </tp>
      <tp t="s">
        <v>공사공단채</v>
        <stp/>
        <stp>P</stp>
        <stp>0</stp>
        <stp>BND</stp>
        <stp>KR352701G5C8</stp>
        <stp>인포맥스 대분류</stp>
        <stp>46316</stp>
        <stp/>
        <tr r="DU156" s="1"/>
      </tp>
      <tp t="s">
        <v>공사공단채</v>
        <stp/>
        <stp>P</stp>
        <stp>0</stp>
        <stp>BND</stp>
        <stp>KR350702G5C1</stp>
        <stp>인포맥스 대분류</stp>
        <stp>46316</stp>
        <stp/>
        <tr r="DU149" s="1"/>
      </tp>
      <tp t="s">
        <v>국채</v>
        <stp/>
        <stp>P</stp>
        <stp>0</stp>
        <stp>BND</stp>
        <stp>KR103502G7C2</stp>
        <stp>인포맥스 대분류</stp>
        <stp>46316</stp>
        <stp/>
        <tr r="M385" s="1"/>
        <tr r="DU312" s="1"/>
      </tp>
      <tp t="s">
        <v/>
        <stp/>
        <stp>P</stp>
        <stp>0</stp>
        <stp>BND</stp>
        <stp>KRZFA0354HG7</stp>
        <stp>인포맥스 중분류</stp>
        <stp>46316</stp>
        <stp/>
        <tr r="DV246" s="1"/>
      </tp>
      <tp t="s">
        <v/>
        <stp/>
        <stp>P</stp>
        <stp>0</stp>
        <stp>BND</stp>
        <stp>KRZF09523AG9</stp>
        <stp>인포맥스 중분류</stp>
        <stp>46316</stp>
        <stp/>
        <tr r="CT167" s="1"/>
      </tp>
      <tp t="s">
        <v>국채</v>
        <stp/>
        <stp>P</stp>
        <stp>0</stp>
        <stp>BND</stp>
        <stp>KR103502G792</stp>
        <stp>인포맥스 대분류</stp>
        <stp>46316</stp>
        <stp/>
        <tr r="CE221" s="1"/>
        <tr r="DU256" s="1"/>
        <tr r="M14" s="1"/>
      </tp>
      <tp t="s">
        <v>공사공단채</v>
        <stp/>
        <stp>P</stp>
        <stp>0</stp>
        <stp>BND</stp>
        <stp>KR352701G582</stp>
        <stp>인포맥스 대분류</stp>
        <stp>46316</stp>
        <stp/>
        <tr r="M280" s="1"/>
      </tp>
      <tp t="s">
        <v>국채</v>
        <stp/>
        <stp>P</stp>
        <stp>0</stp>
        <stp>BND</stp>
        <stp>KR103502G768</stp>
        <stp>인포맥스 대분류</stp>
        <stp>46316</stp>
        <stp/>
        <tr r="DU316" s="1"/>
        <tr r="CE227" s="1"/>
        <tr r="M59" s="1"/>
      </tp>
      <tp t="s">
        <v>회사채</v>
        <stp/>
        <stp>P</stp>
        <stp>0</stp>
        <stp>BND</stp>
        <stp>KR6105564753</stp>
        <stp>인포맥스 대분류</stp>
        <stp>46316</stp>
        <stp/>
        <tr r="M121" s="1"/>
      </tp>
      <tp t="s">
        <v>공사공단채</v>
        <stp/>
        <stp>P</stp>
        <stp>0</stp>
        <stp>BND</stp>
        <stp>KR350702G525</stp>
        <stp>인포맥스 대분류</stp>
        <stp>46316</stp>
        <stp/>
        <tr r="M207" s="1"/>
      </tp>
      <tp t="s">
        <v>국채</v>
        <stp/>
        <stp>P</stp>
        <stp>0</stp>
        <stp>BND</stp>
        <stp>KR103502G735</stp>
        <stp>인포맥스 대분류</stp>
        <stp>46316</stp>
        <stp/>
        <tr r="AO25" s="1"/>
        <tr r="CE255" s="1"/>
        <tr r="M340" s="1"/>
        <tr r="DU309" s="1"/>
      </tp>
      <tp t="s">
        <v>공사공단채</v>
        <stp/>
        <stp>P</stp>
        <stp>0</stp>
        <stp>BND</stp>
        <stp>KR3561067314</stp>
        <stp>인포맥스 대분류</stp>
        <stp>46316</stp>
        <stp/>
        <tr r="CE261" s="1"/>
        <tr r="DU310" s="1"/>
      </tp>
      <tp t="s">
        <v/>
        <stp/>
        <stp>P</stp>
        <stp>0</stp>
        <stp>BND</stp>
        <stp>KRZF030611G5</stp>
        <stp>인포맥스 대분류</stp>
        <stp>46316</stp>
        <stp/>
        <tr r="DU222" s="1"/>
      </tp>
      <tp t="s">
        <v/>
        <stp/>
        <stp>P</stp>
        <stp>0</stp>
        <stp>BND</stp>
        <stp>KRZF030611GN</stp>
        <stp>인포맥스 대분류</stp>
        <stp>46316</stp>
        <stp/>
        <tr r="CE237" s="1"/>
      </tp>
      <tp t="s">
        <v/>
        <stp/>
        <stp>P</stp>
        <stp>0</stp>
        <stp>BND</stp>
        <stp>KRZFJ30491FC</stp>
        <stp>인포맥스 대분류</stp>
        <stp>46316</stp>
        <stp/>
        <tr r="DU219" s="1"/>
      </tp>
      <tp t="s">
        <v/>
        <stp/>
        <stp>P</stp>
        <stp>0</stp>
        <stp>BND</stp>
        <stp>KRZF002382G8</stp>
        <stp>인포맥스 대분류</stp>
        <stp>46316</stp>
        <stp/>
        <tr r="CE118" s="1"/>
      </tp>
      <tp t="s">
        <v/>
        <stp/>
        <stp>P</stp>
        <stp>0</stp>
        <stp>BND</stp>
        <stp>KRZF103342G9</stp>
        <stp>인포맥스 대분류</stp>
        <stp>46316</stp>
        <stp/>
        <tr r="CS100" s="1"/>
      </tp>
      <tp t="s">
        <v/>
        <stp/>
        <stp>P</stp>
        <stp>0</stp>
        <stp>BND</stp>
        <stp>KRZF103342GA</stp>
        <stp>인포맥스 대분류</stp>
        <stp>46316</stp>
        <stp/>
        <tr r="CS111" s="1"/>
      </tp>
      <tp t="s">
        <v>기타금융채</v>
        <stp/>
        <stp>P</stp>
        <stp>0</stp>
        <stp>BND</stp>
        <stp>KR6029885A69</stp>
        <stp>인포맥스 중분류</stp>
        <stp>46311</stp>
        <stp/>
        <tr r="N4997" s="5"/>
      </tp>
      <tp t="s">
        <v/>
        <stp/>
        <stp>P</stp>
        <stp>0</stp>
        <stp>BND</stp>
        <stp>KRZFE05942FB</stp>
        <stp>인포맥스 대분류</stp>
        <stp>46316</stp>
        <stp/>
        <tr r="CE111" s="1"/>
      </tp>
      <tp t="s">
        <v>기타금융채</v>
        <stp/>
        <stp>P</stp>
        <stp>0</stp>
        <stp>BND</stp>
        <stp>KR6029883A20</stp>
        <stp>인포맥스 중분류</stp>
        <stp>46311</stp>
        <stp/>
        <tr r="N4976" s="5"/>
      </tp>
      <tp t="s">
        <v/>
        <stp/>
        <stp>P</stp>
        <stp>0</stp>
        <stp>BND</stp>
        <stp>KRZF078925G8</stp>
        <stp>인포맥스 대분류</stp>
        <stp>46316</stp>
        <stp/>
        <tr r="CS114" s="1"/>
      </tp>
      <tp t="s">
        <v/>
        <stp/>
        <stp>P</stp>
        <stp>0</stp>
        <stp>BND</stp>
        <stp>KRZF019453G9</stp>
        <stp>인포맥스 대분류</stp>
        <stp>46316</stp>
        <stp/>
        <tr r="DU236" s="1"/>
      </tp>
      <tp t="s">
        <v>카드</v>
        <stp/>
        <stp>P</stp>
        <stp>0</stp>
        <stp>BND</stp>
        <stp>KR6029785A37</stp>
        <stp>인포맥스 중분류</stp>
        <stp>46311</stp>
        <stp/>
        <tr r="N4891" s="5"/>
      </tp>
      <tp t="s">
        <v>일반</v>
        <stp/>
        <stp>P</stp>
        <stp>0</stp>
        <stp>BND</stp>
        <stp>KR350902GA11</stp>
        <stp>인포맥스 중분류</stp>
        <stp>46311</stp>
        <stp/>
        <tr r="N1778" s="5"/>
      </tp>
      <tp t="s">
        <v>일반</v>
        <stp/>
        <stp>P</stp>
        <stp>0</stp>
        <stp>BND</stp>
        <stp>KR350902GA37</stp>
        <stp>인포맥스 중분류</stp>
        <stp>46311</stp>
        <stp/>
        <tr r="N1779" s="5"/>
      </tp>
      <tp t="s">
        <v>기타금융채</v>
        <stp/>
        <stp>P</stp>
        <stp>0</stp>
        <stp>BND</stp>
        <stp>KR6029881A97</stp>
        <stp>인포맥스 중분류</stp>
        <stp>46311</stp>
        <stp/>
        <tr r="N4953" s="5"/>
      </tp>
      <tp>
        <v>4.2160000000000002</v>
        <stp/>
        <stp>P</stp>
        <stp>0</stp>
        <stp>BND</stp>
        <stp>KR6140177FC2</stp>
        <stp>민평3사 수익률(산출일)</stp>
        <stp>46316</stp>
        <stp/>
        <tr r="CD213" s="1"/>
      </tp>
      <tp>
        <v>4.4530000000000003</v>
        <stp/>
        <stp>P</stp>
        <stp>0</stp>
        <stp>BND</stp>
        <stp>KR63161419C1</stp>
        <stp>민평3사 수익률(산출일)</stp>
        <stp>46316</stp>
        <stp/>
        <tr r="EV57" s="1"/>
      </tp>
      <tp>
        <v>4.22</v>
        <stp/>
        <stp>P</stp>
        <stp>0</stp>
        <stp>BND</stp>
        <stp>KR6175332FA5</stp>
        <stp>민평3사 수익률(산출일)</stp>
        <stp>46316</stp>
        <stp/>
        <tr r="CD209" s="1"/>
      </tp>
      <tp>
        <v>4.3979999999999997</v>
        <stp/>
        <stp>P</stp>
        <stp>0</stp>
        <stp>BND</stp>
        <stp>KR6031321FA2</stp>
        <stp>민평3사 수익률(산출일)</stp>
        <stp>46316</stp>
        <stp/>
        <tr r="CD102" s="1"/>
        <tr r="EH17" s="1"/>
        <tr r="DF55" s="1"/>
      </tp>
      <tp>
        <v>3.6480000000000001</v>
        <stp/>
        <stp>P</stp>
        <stp>0</stp>
        <stp>BND</stp>
        <stp>KR6025083DB9</stp>
        <stp>민평3사 수익률(산출일)</stp>
        <stp>46316</stp>
        <stp/>
        <tr r="CR13" s="1"/>
      </tp>
      <tp>
        <v>5.0119999999999996</v>
        <stp/>
        <stp>P</stp>
        <stp>0</stp>
        <stp>BND</stp>
        <stp>KR6169372GA7</stp>
        <stp>민평3사 수익률(산출일)</stp>
        <stp>46316</stp>
        <stp/>
        <tr r="DT86" s="1"/>
      </tp>
      <tp>
        <v>3.512</v>
        <stp/>
        <stp>P</stp>
        <stp>0</stp>
        <stp>BND</stp>
        <stp>KR6007071EB4</stp>
        <stp>민평3사 수익률(산출일)</stp>
        <stp>46316</stp>
        <stp/>
        <tr r="CR138" s="1"/>
        <tr r="CD163" s="1"/>
      </tp>
      <tp>
        <v>4.21</v>
        <stp/>
        <stp>P</stp>
        <stp>0</stp>
        <stp>BND</stp>
        <stp>KR6174145FC8</stp>
        <stp>민평3사 수익률(산출일)</stp>
        <stp>46316</stp>
        <stp/>
        <tr r="DT118" s="1"/>
      </tp>
      <tp>
        <v>4.0090000000000003</v>
        <stp/>
        <stp>P</stp>
        <stp>0</stp>
        <stp>BND</stp>
        <stp>KR6169378EA9</stp>
        <stp>민평3사 수익률(산출일)</stp>
        <stp>46316</stp>
        <stp/>
        <tr r="CR37" s="1"/>
      </tp>
      <tp t="s">
        <v/>
        <stp/>
        <stp>P</stp>
        <stp>0</stp>
        <stp>BND</stp>
        <stp>KRZS0306167N</stp>
        <stp>인포맥스 대분류</stp>
        <stp>46316</stp>
        <stp/>
        <tr r="CS9" s="1"/>
      </tp>
      <tp t="s">
        <v>기타금융채</v>
        <stp/>
        <stp>P</stp>
        <stp>0</stp>
        <stp>BND</stp>
        <stp>KR601980BFC7</stp>
        <stp>인포맥스 중분류</stp>
        <stp>46316</stp>
        <stp/>
        <tr r="CF88" s="1"/>
        <tr r="EJ15" s="1"/>
      </tp>
      <tp t="s">
        <v>기타금융채</v>
        <stp/>
        <stp>P</stp>
        <stp>0</stp>
        <stp>BND</stp>
        <stp>KR601980DFC3</stp>
        <stp>인포맥스 중분류</stp>
        <stp>46316</stp>
        <stp/>
        <tr r="N308" s="1"/>
      </tp>
      <tp t="s">
        <v>기타금융채</v>
        <stp/>
        <stp>P</stp>
        <stp>0</stp>
        <stp>BND</stp>
        <stp>KR602988EFA7</stp>
        <stp>인포맥스 중분류</stp>
        <stp>46316</stp>
        <stp/>
        <tr r="EX54" s="1"/>
      </tp>
      <tp t="s">
        <v>기타금융채</v>
        <stp/>
        <stp>P</stp>
        <stp>0</stp>
        <stp>BND</stp>
        <stp>KR6029888FA4</stp>
        <stp>인포맥스 중분류</stp>
        <stp>46316</stp>
        <stp/>
        <tr r="N149" s="1"/>
      </tp>
      <tp t="s">
        <v>회사채(일반)</v>
        <stp/>
        <stp>P</stp>
        <stp>0</stp>
        <stp>BND</stp>
        <stp>KR6028822GA2</stp>
        <stp>인포맥스 중분류</stp>
        <stp>46316</stp>
        <stp/>
        <tr r="DV88" s="1"/>
      </tp>
      <tp t="s">
        <v>기타금융채</v>
        <stp/>
        <stp>P</stp>
        <stp>0</stp>
        <stp>BND</stp>
        <stp>KR6029889FA2</stp>
        <stp>인포맥스 중분류</stp>
        <stp>46311</stp>
        <stp/>
        <tr r="N5033" s="5"/>
      </tp>
      <tp t="s">
        <v>기타금융채</v>
        <stp/>
        <stp>P</stp>
        <stp>0</stp>
        <stp>BND</stp>
        <stp>KR602988BFA3</stp>
        <stp>인포맥스 중분류</stp>
        <stp>46311</stp>
        <stp/>
        <tr r="N5039" s="5"/>
      </tp>
      <tp t="s">
        <v>기타금융채</v>
        <stp/>
        <stp>P</stp>
        <stp>0</stp>
        <stp>BND</stp>
        <stp>KR6019802FA7</stp>
        <stp>인포맥스 중분류</stp>
        <stp>46311</stp>
        <stp/>
        <tr r="N4475" s="5"/>
      </tp>
      <tp t="s">
        <v>기타금융채</v>
        <stp/>
        <stp>P</stp>
        <stp>0</stp>
        <stp>BND</stp>
        <stp>KR6019803FA5</stp>
        <stp>인포맥스 중분류</stp>
        <stp>46311</stp>
        <stp/>
        <tr r="N4482" s="5"/>
      </tp>
      <tp t="s">
        <v>기타금융채</v>
        <stp/>
        <stp>P</stp>
        <stp>0</stp>
        <stp>BND</stp>
        <stp>KR6019804FA3</stp>
        <stp>인포맥스 중분류</stp>
        <stp>46311</stp>
        <stp/>
        <tr r="N4492" s="5"/>
      </tp>
      <tp t="s">
        <v>기타금융채</v>
        <stp/>
        <stp>P</stp>
        <stp>0</stp>
        <stp>BND</stp>
        <stp>KR602988DFA9</stp>
        <stp>인포맥스 중분류</stp>
        <stp>46311</stp>
        <stp/>
        <tr r="N5046" s="5"/>
      </tp>
      <tp t="s">
        <v>기타금융채</v>
        <stp/>
        <stp>P</stp>
        <stp>0</stp>
        <stp>BND</stp>
        <stp>KR602988CFC7</stp>
        <stp>인포맥스 중분류</stp>
        <stp>46311</stp>
        <stp/>
        <tr r="N5044" s="5"/>
      </tp>
      <tp t="s">
        <v>기타금융채</v>
        <stp/>
        <stp>P</stp>
        <stp>0</stp>
        <stp>BND</stp>
        <stp>KR602988DFC5</stp>
        <stp>인포맥스 중분류</stp>
        <stp>46311</stp>
        <stp/>
        <tr r="N5047" s="5"/>
      </tp>
      <tp t="s">
        <v>기타금융채</v>
        <stp/>
        <stp>P</stp>
        <stp>0</stp>
        <stp>BND</stp>
        <stp>KR6029881FC5</stp>
        <stp>인포맥스 중분류</stp>
        <stp>46311</stp>
        <stp/>
        <tr r="N4957" s="5"/>
      </tp>
      <tp t="s">
        <v>기타금융채</v>
        <stp/>
        <stp>P</stp>
        <stp>0</stp>
        <stp>BND</stp>
        <stp>KR6029887FC2</stp>
        <stp>인포맥스 중분류</stp>
        <stp>46311</stp>
        <stp/>
        <tr r="N5016" s="5"/>
      </tp>
      <tp t="s">
        <v>기타금융채</v>
        <stp/>
        <stp>P</stp>
        <stp>0</stp>
        <stp>BND</stp>
        <stp>KR6029882FC3</stp>
        <stp>인포맥스 중분류</stp>
        <stp>46311</stp>
        <stp/>
        <tr r="N4972" s="5"/>
      </tp>
      <tp t="s">
        <v>기타금융채</v>
        <stp/>
        <stp>P</stp>
        <stp>0</stp>
        <stp>BND</stp>
        <stp>KR6019809FC8</stp>
        <stp>인포맥스 중분류</stp>
        <stp>46311</stp>
        <stp/>
        <tr r="N4541" s="5"/>
      </tp>
      <tp t="s">
        <v>기타금융채</v>
        <stp/>
        <stp>P</stp>
        <stp>0</stp>
        <stp>BND</stp>
        <stp>KR6019804FC9</stp>
        <stp>인포맥스 중분류</stp>
        <stp>46311</stp>
        <stp/>
        <tr r="N4494" s="5"/>
      </tp>
      <tp t="s">
        <v>기타금융채</v>
        <stp/>
        <stp>P</stp>
        <stp>0</stp>
        <stp>BND</stp>
        <stp>KR6019805FC6</stp>
        <stp>인포맥스 중분류</stp>
        <stp>46311</stp>
        <stp/>
        <tr r="N4508" s="5"/>
      </tp>
      <tp t="s">
        <v>기타금융채</v>
        <stp/>
        <stp>P</stp>
        <stp>0</stp>
        <stp>BND</stp>
        <stp>KR601980BFC7</stp>
        <stp>인포맥스 중분류</stp>
        <stp>46311</stp>
        <stp/>
        <tr r="N4556" s="5"/>
      </tp>
      <tp t="s">
        <v>기타금융채</v>
        <stp/>
        <stp>P</stp>
        <stp>0</stp>
        <stp>BND</stp>
        <stp>KR6019802FC3</stp>
        <stp>인포맥스 중분류</stp>
        <stp>46311</stp>
        <stp/>
        <tr r="N4476" s="5"/>
      </tp>
      <tp t="s">
        <v>기타금융채</v>
        <stp/>
        <stp>P</stp>
        <stp>0</stp>
        <stp>BND</stp>
        <stp>KR6029884FC9</stp>
        <stp>인포맥스 중분류</stp>
        <stp>46311</stp>
        <stp/>
        <tr r="N4994" s="5"/>
      </tp>
      <tp t="s">
        <v>기타금융채</v>
        <stp/>
        <stp>P</stp>
        <stp>0</stp>
        <stp>BND</stp>
        <stp>KR6029886FB6</stp>
        <stp>인포맥스 중분류</stp>
        <stp>46311</stp>
        <stp/>
        <tr r="N5009" s="5"/>
      </tp>
      <tp t="s">
        <v>기타금융채</v>
        <stp/>
        <stp>P</stp>
        <stp>0</stp>
        <stp>BND</stp>
        <stp>KR6029887FB4</stp>
        <stp>인포맥스 중분류</stp>
        <stp>46311</stp>
        <stp/>
        <tr r="N5015" s="5"/>
      </tp>
      <tp t="s">
        <v>기타금융채</v>
        <stp/>
        <stp>P</stp>
        <stp>0</stp>
        <stp>BND</stp>
        <stp>KR6029882FB5</stp>
        <stp>인포맥스 중분류</stp>
        <stp>46311</stp>
        <stp/>
        <tr r="N4971" s="5"/>
      </tp>
      <tp t="s">
        <v>기타금융채</v>
        <stp/>
        <stp>P</stp>
        <stp>0</stp>
        <stp>BND</stp>
        <stp>KR6029888FB2</stp>
        <stp>인포맥스 중분류</stp>
        <stp>46311</stp>
        <stp/>
        <tr r="N5027" s="5"/>
      </tp>
      <tp t="s">
        <v>기타금융채</v>
        <stp/>
        <stp>P</stp>
        <stp>0</stp>
        <stp>BND</stp>
        <stp>KR6029889FB0</stp>
        <stp>인포맥스 중분류</stp>
        <stp>46311</stp>
        <stp/>
        <tr r="N5034" s="5"/>
      </tp>
      <tp t="s">
        <v>기타금융채</v>
        <stp/>
        <stp>P</stp>
        <stp>0</stp>
        <stp>BND</stp>
        <stp>KR6029884FB1</stp>
        <stp>인포맥스 중분류</stp>
        <stp>46311</stp>
        <stp/>
        <tr r="N4993" s="5"/>
      </tp>
      <tp t="s">
        <v>기타금융채</v>
        <stp/>
        <stp>P</stp>
        <stp>0</stp>
        <stp>BND</stp>
        <stp>KR6019803FB3</stp>
        <stp>인포맥스 중분류</stp>
        <stp>46311</stp>
        <stp/>
        <tr r="N4483" s="5"/>
      </tp>
      <tp t="s">
        <v>기타금융채</v>
        <stp/>
        <stp>P</stp>
        <stp>0</stp>
        <stp>BND</stp>
        <stp>KR6019804FB1</stp>
        <stp>인포맥스 중분류</stp>
        <stp>46311</stp>
        <stp/>
        <tr r="N4493" s="5"/>
      </tp>
      <tp t="s">
        <v>기타금융채</v>
        <stp/>
        <stp>P</stp>
        <stp>0</stp>
        <stp>BND</stp>
        <stp>KR6019452FA1</stp>
        <stp>인포맥스 중분류</stp>
        <stp>46311</stp>
        <stp/>
        <tr r="N4395" s="5"/>
      </tp>
      <tp t="s">
        <v>기타금융채</v>
        <stp/>
        <stp>P</stp>
        <stp>0</stp>
        <stp>BND</stp>
        <stp>KR6019454FA7</stp>
        <stp>인포맥스 중분류</stp>
        <stp>46311</stp>
        <stp/>
        <tr r="N4416" s="5"/>
      </tp>
      <tp t="s">
        <v>은행채</v>
        <stp/>
        <stp>P</stp>
        <stp>0</stp>
        <stp>BND</stp>
        <stp>KR380802AGA4</stp>
        <stp>인포맥스 중분류</stp>
        <stp>46311</stp>
        <stp/>
        <tr r="N3363" s="5"/>
      </tp>
      <tp t="s">
        <v>카드</v>
        <stp/>
        <stp>P</stp>
        <stp>0</stp>
        <stp>BND</stp>
        <stp>KR6029786FC6</stp>
        <stp>인포맥스 중분류</stp>
        <stp>46311</stp>
        <stp/>
        <tr r="N4918" s="5"/>
      </tp>
      <tp t="s">
        <v>은행채</v>
        <stp/>
        <stp>P</stp>
        <stp>0</stp>
        <stp>BND</stp>
        <stp>KR380804AGA0</stp>
        <stp>인포맥스 중분류</stp>
        <stp>46311</stp>
        <stp/>
        <tr r="N3397" s="5"/>
      </tp>
      <tp t="s">
        <v>일반</v>
        <stp/>
        <stp>P</stp>
        <stp>0</stp>
        <stp>BND</stp>
        <stp>KR351901GFA8</stp>
        <stp>인포맥스 중분류</stp>
        <stp>46311</stp>
        <stp/>
        <tr r="N1980" s="5"/>
      </tp>
      <tp t="s">
        <v>카드</v>
        <stp/>
        <stp>P</stp>
        <stp>0</stp>
        <stp>BND</stp>
        <stp>KR6029787FC4</stp>
        <stp>인포맥스 중분류</stp>
        <stp>46311</stp>
        <stp/>
        <tr r="N4927" s="5"/>
      </tp>
      <tp t="s">
        <v>일반</v>
        <stp/>
        <stp>P</stp>
        <stp>0</stp>
        <stp>BND</stp>
        <stp>KR350801GGA9</stp>
        <stp>인포맥스 중분류</stp>
        <stp>46311</stp>
        <stp/>
        <tr r="N1641" s="5"/>
      </tp>
      <tp t="s">
        <v>은행채</v>
        <stp/>
        <stp>P</stp>
        <stp>0</stp>
        <stp>BND</stp>
        <stp>KR380803AGA2</stp>
        <stp>인포맥스 중분류</stp>
        <stp>46311</stp>
        <stp/>
        <tr r="N3382" s="5"/>
      </tp>
      <tp t="s">
        <v>은행채</v>
        <stp/>
        <stp>P</stp>
        <stp>0</stp>
        <stp>BND</stp>
        <stp>KR380805GGA4</stp>
        <stp>인포맥스 중분류</stp>
        <stp>46311</stp>
        <stp/>
        <tr r="N3422" s="5"/>
      </tp>
      <tp t="s">
        <v>지방공기업</v>
        <stp/>
        <stp>P</stp>
        <stp>0</stp>
        <stp>BND</stp>
        <stp>KR357901GFA2</stp>
        <stp>인포맥스 중분류</stp>
        <stp>46311</stp>
        <stp/>
        <tr r="N3311" s="5"/>
      </tp>
      <tp t="s">
        <v>회사채(일반)</v>
        <stp/>
        <stp>P</stp>
        <stp>0</stp>
        <stp>BND</stp>
        <stp>KR6008561GA0</stp>
        <stp>인포맥스 중분류</stp>
        <stp>46311</stp>
        <stp/>
        <tr r="N4212" s="5"/>
      </tp>
      <tp t="s">
        <v>일반</v>
        <stp/>
        <stp>P</stp>
        <stp>0</stp>
        <stp>BND</stp>
        <stp>KR350802GGA7</stp>
        <stp>인포맥스 중분류</stp>
        <stp>46311</stp>
        <stp/>
        <tr r="N1686" s="5"/>
      </tp>
      <tp t="s">
        <v>기타금융채</v>
        <stp/>
        <stp>P</stp>
        <stp>0</stp>
        <stp>BND</stp>
        <stp>KR6008271GA6</stp>
        <stp>인포맥스 중분류</stp>
        <stp>46316</stp>
        <stp/>
        <tr r="DH17" s="1"/>
      </tp>
      <tp t="s">
        <v>일반</v>
        <stp/>
        <stp>P</stp>
        <stp>0</stp>
        <stp>BND</stp>
        <stp>KR355901GFB2</stp>
        <stp>인포맥스 중분류</stp>
        <stp>46311</stp>
        <stp/>
        <tr r="N2765" s="5"/>
      </tp>
      <tp t="s">
        <v>기타금융채</v>
        <stp/>
        <stp>P</stp>
        <stp>0</stp>
        <stp>BND</stp>
        <stp>KR6019459FC2</stp>
        <stp>인포맥스 중분류</stp>
        <stp>46311</stp>
        <stp/>
        <tr r="N4453" s="5"/>
      </tp>
      <tp t="s">
        <v>기타금융채</v>
        <stp/>
        <stp>P</stp>
        <stp>0</stp>
        <stp>BND</stp>
        <stp>KR6019455FC0</stp>
        <stp>인포맥스 중분류</stp>
        <stp>46311</stp>
        <stp/>
        <tr r="N4432" s="5"/>
      </tp>
      <tp t="s">
        <v>기타금융채</v>
        <stp/>
        <stp>P</stp>
        <stp>0</stp>
        <stp>BND</stp>
        <stp>KR6019457FC6</stp>
        <stp>인포맥스 중분류</stp>
        <stp>46311</stp>
        <stp/>
        <tr r="N4443" s="5"/>
      </tp>
      <tp t="s">
        <v>기타금융채</v>
        <stp/>
        <stp>P</stp>
        <stp>0</stp>
        <stp>BND</stp>
        <stp>KR6019453FC5</stp>
        <stp>인포맥스 중분류</stp>
        <stp>46311</stp>
        <stp/>
        <tr r="N4405" s="5"/>
      </tp>
      <tp t="s">
        <v>기타금융채</v>
        <stp/>
        <stp>P</stp>
        <stp>0</stp>
        <stp>BND</stp>
        <stp>KR6169371FB9</stp>
        <stp>인포맥스 중분류</stp>
        <stp>46316</stp>
        <stp/>
        <tr r="CF61" s="1"/>
      </tp>
      <tp t="s">
        <v>기타금융채</v>
        <stp/>
        <stp>P</stp>
        <stp>0</stp>
        <stp>BND</stp>
        <stp>KR6019457FB8</stp>
        <stp>인포맥스 중분류</stp>
        <stp>46311</stp>
        <stp/>
        <tr r="N4442" s="5"/>
      </tp>
      <tp t="s">
        <v>카드</v>
        <stp/>
        <stp>P</stp>
        <stp>0</stp>
        <stp>BND</stp>
        <stp>KR6029784FA5</stp>
        <stp>인포맥스 중분류</stp>
        <stp>46311</stp>
        <stp/>
        <tr r="N4888" s="5"/>
      </tp>
      <tp t="s">
        <v>회사채(일반)</v>
        <stp/>
        <stp>P</stp>
        <stp>0</stp>
        <stp>BND</stp>
        <stp>KR6039491FB3</stp>
        <stp>인포맥스 중분류</stp>
        <stp>46311</stp>
        <stp/>
        <tr r="N5572" s="5"/>
      </tp>
      <tp t="s">
        <v>카드</v>
        <stp/>
        <stp>P</stp>
        <stp>0</stp>
        <stp>BND</stp>
        <stp>KR6029781FA1</stp>
        <stp>인포맥스 중분류</stp>
        <stp>46311</stp>
        <stp/>
        <tr r="N4832" s="5"/>
      </tp>
      <tp t="s">
        <v>일반</v>
        <stp/>
        <stp>P</stp>
        <stp>0</stp>
        <stp>BND</stp>
        <stp>KR350903GFC1</stp>
        <stp>인포맥스 중분류</stp>
        <stp>46311</stp>
        <stp/>
        <tr r="N1789" s="5"/>
      </tp>
      <tp t="s">
        <v>기타금융채</v>
        <stp/>
        <stp>P</stp>
        <stp>0</stp>
        <stp>BND</stp>
        <stp>KR616937BFB2</stp>
        <stp>인포맥스 중분류</stp>
        <stp>46316</stp>
        <stp/>
        <tr r="EX28" s="1"/>
      </tp>
      <tp t="s">
        <v>기타금융채</v>
        <stp/>
        <stp>P</stp>
        <stp>0</stp>
        <stp>BND</stp>
        <stp>KR6079311FB4</stp>
        <stp>인포맥스 중분류</stp>
        <stp>46316</stp>
        <stp/>
        <tr r="N129" s="1"/>
      </tp>
      <tp t="s">
        <v>기타금융채</v>
        <stp/>
        <stp>P</stp>
        <stp>0</stp>
        <stp>BND</stp>
        <stp>KR6019453FB7</stp>
        <stp>인포맥스 중분류</stp>
        <stp>46311</stp>
        <stp/>
        <tr r="N4404" s="5"/>
      </tp>
      <tp t="s">
        <v>일반</v>
        <stp/>
        <stp>P</stp>
        <stp>0</stp>
        <stp>BND</stp>
        <stp>KR350901GFC5</stp>
        <stp>인포맥스 중분류</stp>
        <stp>46311</stp>
        <stp/>
        <tr r="N1764" s="5"/>
      </tp>
      <tp t="s">
        <v>기타금융채</v>
        <stp/>
        <stp>P</stp>
        <stp>0</stp>
        <stp>BND</stp>
        <stp>KR6169371FB9</stp>
        <stp>인포맥스 중분류</stp>
        <stp>46311</stp>
        <stp/>
        <tr r="N6891" s="5"/>
      </tp>
      <tp t="s">
        <v>기타금융채</v>
        <stp/>
        <stp>P</stp>
        <stp>0</stp>
        <stp>BND</stp>
        <stp>KR607931AFB8</stp>
        <stp>인포맥스 중분류</stp>
        <stp>46311</stp>
        <stp/>
        <tr r="N6291" s="5"/>
      </tp>
      <tp t="s">
        <v>기타금융채</v>
        <stp/>
        <stp>P</stp>
        <stp>0</stp>
        <stp>BND</stp>
        <stp>KR6079314FB8</stp>
        <stp>인포맥스 중분류</stp>
        <stp>46311</stp>
        <stp/>
        <tr r="N6250" s="5"/>
      </tp>
      <tp t="s">
        <v>기타금융채</v>
        <stp/>
        <stp>P</stp>
        <stp>0</stp>
        <stp>BND</stp>
        <stp>KR607931CFB4</stp>
        <stp>인포맥스 중분류</stp>
        <stp>46311</stp>
        <stp/>
        <tr r="N6297" s="5"/>
      </tp>
      <tp t="s">
        <v>기타금융채</v>
        <stp/>
        <stp>P</stp>
        <stp>0</stp>
        <stp>BND</stp>
        <stp>KR6079311FB4</stp>
        <stp>인포맥스 중분류</stp>
        <stp>46311</stp>
        <stp/>
        <tr r="N6221" s="5"/>
      </tp>
      <tp t="s">
        <v>일반</v>
        <stp/>
        <stp>P</stp>
        <stp>0</stp>
        <stp>BND</stp>
        <stp>KR350901GFC5</stp>
        <stp>인포맥스 중분류</stp>
        <stp>46316</stp>
        <stp/>
        <tr r="DV292" s="1"/>
      </tp>
      <tp t="s">
        <v>기타금융채</v>
        <stp/>
        <stp>P</stp>
        <stp>0</stp>
        <stp>BND</stp>
        <stp>KR6079313FB0</stp>
        <stp>인포맥스 중분류</stp>
        <stp>46311</stp>
        <stp/>
        <tr r="N6234" s="5"/>
      </tp>
      <tp t="s">
        <v>기타금융채</v>
        <stp/>
        <stp>P</stp>
        <stp>0</stp>
        <stp>BND</stp>
        <stp>KR6079317FC9</stp>
        <stp>인포맥스 중분류</stp>
        <stp>46311</stp>
        <stp/>
        <tr r="N6274" s="5"/>
      </tp>
      <tp t="s">
        <v>기타금융채</v>
        <stp/>
        <stp>P</stp>
        <stp>0</stp>
        <stp>BND</stp>
        <stp>KR6079313FC8</stp>
        <stp>인포맥스 중분류</stp>
        <stp>46311</stp>
        <stp/>
        <tr r="N6235" s="5"/>
      </tp>
      <tp t="s">
        <v>기타금융채</v>
        <stp/>
        <stp>P</stp>
        <stp>0</stp>
        <stp>BND</stp>
        <stp>KR607931AFC6</stp>
        <stp>인포맥스 중분류</stp>
        <stp>46311</stp>
        <stp/>
        <tr r="N6292" s="5"/>
      </tp>
      <tp t="s">
        <v>기타금융채</v>
        <stp/>
        <stp>P</stp>
        <stp>0</stp>
        <stp>BND</stp>
        <stp>KR6079314FC6</stp>
        <stp>인포맥스 중분류</stp>
        <stp>46311</stp>
        <stp/>
        <tr r="N6251" s="5"/>
      </tp>
      <tp t="s">
        <v>기타금융채</v>
        <stp/>
        <stp>P</stp>
        <stp>0</stp>
        <stp>BND</stp>
        <stp>KR607931BFC4</stp>
        <stp>인포맥스 중분류</stp>
        <stp>46311</stp>
        <stp/>
        <tr r="N6295" s="5"/>
      </tp>
      <tp t="s">
        <v>기타금융채</v>
        <stp/>
        <stp>P</stp>
        <stp>0</stp>
        <stp>BND</stp>
        <stp>KR6079315FC3</stp>
        <stp>인포맥스 중분류</stp>
        <stp>46311</stp>
        <stp/>
        <tr r="N6261" s="5"/>
      </tp>
      <tp t="s">
        <v>기타금융채</v>
        <stp/>
        <stp>P</stp>
        <stp>0</stp>
        <stp>BND</stp>
        <stp>KR607931CFC2</stp>
        <stp>인포맥스 중분류</stp>
        <stp>46311</stp>
        <stp/>
        <tr r="N6298" s="5"/>
      </tp>
      <tp t="s">
        <v>기타금융채</v>
        <stp/>
        <stp>P</stp>
        <stp>0</stp>
        <stp>BND</stp>
        <stp>KR6079312FC0</stp>
        <stp>인포맥스 중분류</stp>
        <stp>46311</stp>
        <stp/>
        <tr r="N6226" s="5"/>
      </tp>
      <tp t="s">
        <v>카드</v>
        <stp/>
        <stp>P</stp>
        <stp>0</stp>
        <stp>BND</stp>
        <stp>KR6029782FC5</stp>
        <stp>인포맥스 중분류</stp>
        <stp>46316</stp>
        <stp/>
        <tr r="CT155" s="1"/>
      </tp>
      <tp t="s">
        <v>회사채(일반)</v>
        <stp/>
        <stp>P</stp>
        <stp>0</stp>
        <stp>BND</stp>
        <stp>KR6139131FB4</stp>
        <stp>인포맥스 중분류</stp>
        <stp>46311</stp>
        <stp/>
        <tr r="N6640" s="5"/>
      </tp>
      <tp t="s">
        <v>지방공기업</v>
        <stp/>
        <stp>P</stp>
        <stp>0</stp>
        <stp>BND</stp>
        <stp>KR354801GGA5</stp>
        <stp>인포맥스 중분류</stp>
        <stp>46316</stp>
        <stp/>
        <tr r="N103" s="1"/>
      </tp>
      <tp t="s">
        <v>기타금융채</v>
        <stp/>
        <stp>P</stp>
        <stp>0</stp>
        <stp>BND</stp>
        <stp>KR6008271GA6</stp>
        <stp>인포맥스 중분류</stp>
        <stp>46311</stp>
        <stp/>
        <tr r="N4139" s="5"/>
      </tp>
      <tp t="s">
        <v>기타금융채</v>
        <stp/>
        <stp>P</stp>
        <stp>0</stp>
        <stp>BND</stp>
        <stp>KR6079315FA7</stp>
        <stp>인포맥스 중분류</stp>
        <stp>46311</stp>
        <stp/>
        <tr r="N6260" s="5"/>
      </tp>
      <tp t="s">
        <v>기타금융채</v>
        <stp/>
        <stp>P</stp>
        <stp>0</stp>
        <stp>BND</stp>
        <stp>KR6079311FA6</stp>
        <stp>인포맥스 중분류</stp>
        <stp>46311</stp>
        <stp/>
        <tr r="N6220" s="5"/>
      </tp>
      <tp t="s">
        <v>기타금융채</v>
        <stp/>
        <stp>P</stp>
        <stp>0</stp>
        <stp>BND</stp>
        <stp>KR6079314FA0</stp>
        <stp>인포맥스 중분류</stp>
        <stp>46311</stp>
        <stp/>
        <tr r="N6249" s="5"/>
      </tp>
      <tp t="s">
        <v>국채</v>
        <stp/>
        <stp>P</stp>
        <stp>0</stp>
        <stp>BND</stp>
        <stp>KRC0350C3098</stp>
        <stp>인포맥스 대분류</stp>
        <stp>46316</stp>
        <stp/>
        <tr r="AA31" s="1"/>
        <tr r="M21" s="1"/>
        <tr r="DU259" s="1"/>
        <tr r="CE247" s="1"/>
      </tp>
      <tp t="s">
        <v>국채</v>
        <stp/>
        <stp>P</stp>
        <stp>0</stp>
        <stp>BND</stp>
        <stp>KRC0350C3064</stp>
        <stp>인포맥스 대분류</stp>
        <stp>46316</stp>
        <stp/>
        <tr r="M279" s="1"/>
      </tp>
      <tp t="s">
        <v>국채</v>
        <stp/>
        <stp>P</stp>
        <stp>0</stp>
        <stp>BND</stp>
        <stp>KRC0350C4062</stp>
        <stp>인포맥스 대분류</stp>
        <stp>46316</stp>
        <stp/>
        <tr r="DU321" s="1"/>
      </tp>
      <tp t="s">
        <v>국채</v>
        <stp/>
        <stp>P</stp>
        <stp>0</stp>
        <stp>BND</stp>
        <stp>KRC035FP30C4</stp>
        <stp>인포맥스 대분류</stp>
        <stp>46316</stp>
        <stp/>
        <tr r="AA32" s="1"/>
      </tp>
      <tp t="s">
        <v/>
        <stp/>
        <stp>P</stp>
        <stp>0</stp>
        <stp>BND</stp>
        <stp>KRZE08402G9X</stp>
        <stp>인포맥스 중분류</stp>
        <stp>46316</stp>
        <stp/>
        <tr r="CF234" s="1"/>
      </tp>
      <tp t="s">
        <v>국채</v>
        <stp/>
        <stp>P</stp>
        <stp>0</stp>
        <stp>BND</stp>
        <stp>KRC0350C3031</stp>
        <stp>인포맥스 대분류</stp>
        <stp>46316</stp>
        <stp/>
        <tr r="M61" s="1"/>
      </tp>
      <tp t="s">
        <v/>
        <stp/>
        <stp>P</stp>
        <stp>0</stp>
        <stp>BND</stp>
        <stp>KRZFA8019GGA</stp>
        <stp>인포맥스 중분류</stp>
        <stp>46316</stp>
        <stp/>
        <tr r="CT107" s="1"/>
      </tp>
      <tp t="s">
        <v/>
        <stp/>
        <stp>P</stp>
        <stp>0</stp>
        <stp>BND</stp>
        <stp>KRZE08401GA1</stp>
        <stp>인포맥스 중분류</stp>
        <stp>46316</stp>
        <stp/>
        <tr r="CT81" s="1"/>
      </tp>
      <tp t="s">
        <v/>
        <stp/>
        <stp>P</stp>
        <stp>0</stp>
        <stp>BND</stp>
        <stp>KRZF0156PNG1</stp>
        <stp>인포맥스 중분류</stp>
        <stp>46316</stp>
        <stp/>
        <tr r="CF113" s="1"/>
      </tp>
      <tp t="s">
        <v/>
        <stp/>
        <stp>P</stp>
        <stp>0</stp>
        <stp>BND</stp>
        <stp>KRZE08103GAK</stp>
        <stp>인포맥스 중분류</stp>
        <stp>46316</stp>
        <stp/>
        <tr r="CF235" s="1"/>
        <tr r="CT87" s="1"/>
      </tp>
      <tp t="s">
        <v/>
        <stp/>
        <stp>P</stp>
        <stp>0</stp>
        <stp>BND</stp>
        <stp>KRZE08101GAL</stp>
        <stp>인포맥스 중분류</stp>
        <stp>46316</stp>
        <stp/>
        <tr r="DV39" s="1"/>
      </tp>
      <tp t="s">
        <v>공사공단채</v>
        <stp/>
        <stp>P</stp>
        <stp>0</stp>
        <stp>BND</stp>
        <stp>KR356002G581</stp>
        <stp>인포맥스 대분류</stp>
        <stp>46316</stp>
        <stp/>
        <tr r="M315" s="1"/>
      </tp>
      <tp t="s">
        <v>공사공단채</v>
        <stp/>
        <stp>P</stp>
        <stp>0</stp>
        <stp>BND</stp>
        <stp>KR3527027279</stp>
        <stp>인포맥스 대분류</stp>
        <stp>46316</stp>
        <stp/>
        <tr r="M32" s="1"/>
      </tp>
      <tp t="s">
        <v/>
        <stp/>
        <stp>P</stp>
        <stp>0</stp>
        <stp>BND</stp>
        <stp>KRZE08801GA1</stp>
        <stp>인포맥스 중분류</stp>
        <stp>46316</stp>
        <stp/>
        <tr r="DV111" s="1"/>
      </tp>
      <tp t="s">
        <v/>
        <stp/>
        <stp>P</stp>
        <stp>0</stp>
        <stp>BND</stp>
        <stp>KR4A656C0009</stp>
        <stp>인포맥스 대분류</stp>
        <stp>46316</stp>
        <stp/>
        <tr r="DU43" s="1"/>
        <tr r="M9" s="1"/>
        <tr r="BQ12" s="1"/>
        <tr r="CE9" s="1"/>
        <tr r="EW10" s="1"/>
        <tr r="EI21" s="1"/>
      </tp>
      <tp t="s">
        <v/>
        <stp/>
        <stp>P</stp>
        <stp>0</stp>
        <stp>BND</stp>
        <stp>KRZE08801GAG</stp>
        <stp>인포맥스 중분류</stp>
        <stp>46316</stp>
        <stp/>
        <tr r="DV144" s="1"/>
      </tp>
      <tp t="s">
        <v/>
        <stp/>
        <stp>P</stp>
        <stp>0</stp>
        <stp>BND</stp>
        <stp>KRZFA70422G8</stp>
        <stp>인포맥스 대분류</stp>
        <stp>46316</stp>
        <stp/>
        <tr r="DU203" s="1"/>
      </tp>
      <tp t="s">
        <v>은행채</v>
        <stp/>
        <stp>P</stp>
        <stp>0</stp>
        <stp>BND</stp>
        <stp>KR380802AG84</stp>
        <stp>인포맥스 중분류</stp>
        <stp>46311</stp>
        <stp/>
        <tr r="N3361" s="5"/>
      </tp>
      <tp t="s">
        <v>은행채</v>
        <stp/>
        <stp>P</stp>
        <stp>0</stp>
        <stp>BND</stp>
        <stp>KR380806AG80</stp>
        <stp>인포맥스 중분류</stp>
        <stp>46311</stp>
        <stp/>
        <tr r="N3424" s="5"/>
      </tp>
      <tp t="s">
        <v/>
        <stp/>
        <stp>P</stp>
        <stp>0</stp>
        <stp>BND</stp>
        <stp>KRZFA70422GL</stp>
        <stp>인포맥스 대분류</stp>
        <stp>46316</stp>
        <stp/>
        <tr r="DU201" s="1"/>
      </tp>
      <tp t="s">
        <v>은행채</v>
        <stp/>
        <stp>P</stp>
        <stp>0</stp>
        <stp>BND</stp>
        <stp>KR380810GG96</stp>
        <stp>인포맥스 중분류</stp>
        <stp>46311</stp>
        <stp/>
        <tr r="N3473" s="5"/>
      </tp>
      <tp t="s">
        <v>은행채</v>
        <stp/>
        <stp>P</stp>
        <stp>0</stp>
        <stp>BND</stp>
        <stp>KR380814GG92</stp>
        <stp>인포맥스 중분류</stp>
        <stp>46311</stp>
        <stp/>
        <tr r="N3486" s="5"/>
      </tp>
      <tp t="s">
        <v>기타금융채</v>
        <stp/>
        <stp>P</stp>
        <stp>0</stp>
        <stp>BND</stp>
        <stp>KR6029884F57</stp>
        <stp>인포맥스 중분류</stp>
        <stp>46311</stp>
        <stp/>
        <tr r="N4990" s="5"/>
      </tp>
      <tp t="s">
        <v>은행채</v>
        <stp/>
        <stp>P</stp>
        <stp>0</stp>
        <stp>BND</stp>
        <stp>KR380801AG85</stp>
        <stp>인포맥스 중분류</stp>
        <stp>46311</stp>
        <stp/>
        <tr r="N3342" s="5"/>
      </tp>
      <tp t="s">
        <v>은행채</v>
        <stp/>
        <stp>P</stp>
        <stp>0</stp>
        <stp>BND</stp>
        <stp>KR380805AG81</stp>
        <stp>인포맥스 중분류</stp>
        <stp>46311</stp>
        <stp/>
        <tr r="N3406" s="5"/>
      </tp>
      <tp t="s">
        <v>은행채</v>
        <stp/>
        <stp>P</stp>
        <stp>0</stp>
        <stp>BND</stp>
        <stp>KR380815GG91</stp>
        <stp>인포맥스 중분류</stp>
        <stp>46311</stp>
        <stp/>
        <tr r="N3488" s="5"/>
      </tp>
      <tp t="s">
        <v>기타금융채</v>
        <stp/>
        <stp>P</stp>
        <stp>0</stp>
        <stp>BND</stp>
        <stp>KR6029886F55</stp>
        <stp>인포맥스 중분류</stp>
        <stp>46311</stp>
        <stp/>
        <tr r="N5006" s="5"/>
      </tp>
      <tp t="s">
        <v>은행채</v>
        <stp/>
        <stp>P</stp>
        <stp>0</stp>
        <stp>BND</stp>
        <stp>KR380804GG86</stp>
        <stp>인포맥스 중분류</stp>
        <stp>46311</stp>
        <stp/>
        <tr r="N3403" s="5"/>
      </tp>
      <tp t="s">
        <v>은행채</v>
        <stp/>
        <stp>P</stp>
        <stp>0</stp>
        <stp>BND</stp>
        <stp>KR380806GG84</stp>
        <stp>인포맥스 중분류</stp>
        <stp>46311</stp>
        <stp/>
        <tr r="N3432" s="5"/>
      </tp>
      <tp t="s">
        <v>회사채(일반)</v>
        <stp/>
        <stp>P</stp>
        <stp>0</stp>
        <stp>BND</stp>
        <stp>KR6039491F93</stp>
        <stp>인포맥스 중분류</stp>
        <stp>46311</stp>
        <stp/>
        <tr r="N5571" s="5"/>
      </tp>
      <tp t="s">
        <v>회사채(일반)</v>
        <stp/>
        <stp>P</stp>
        <stp>0</stp>
        <stp>BND</stp>
        <stp>KR6039492F92</stp>
        <stp>인포맥스 중분류</stp>
        <stp>46311</stp>
        <stp/>
        <tr r="N5583" s="5"/>
      </tp>
      <tp t="s">
        <v>기타금융채</v>
        <stp/>
        <stp>P</stp>
        <stp>0</stp>
        <stp>BND</stp>
        <stp>KR6029888F53</stp>
        <stp>인포맥스 중분류</stp>
        <stp>46311</stp>
        <stp/>
        <tr r="N5026" s="5"/>
      </tp>
      <tp t="s">
        <v>은행채</v>
        <stp/>
        <stp>P</stp>
        <stp>0</stp>
        <stp>BND</stp>
        <stp>KR380803AG83</stp>
        <stp>인포맥스 중분류</stp>
        <stp>46311</stp>
        <stp/>
        <tr r="N3380" s="5"/>
      </tp>
      <tp t="s">
        <v>은행채</v>
        <stp/>
        <stp>P</stp>
        <stp>0</stp>
        <stp>BND</stp>
        <stp>KR380808AG88</stp>
        <stp>인포맥스 중분류</stp>
        <stp>46311</stp>
        <stp/>
        <tr r="N3445" s="5"/>
      </tp>
      <tp t="s">
        <v>은행채</v>
        <stp/>
        <stp>P</stp>
        <stp>0</stp>
        <stp>BND</stp>
        <stp>KR380813GG93</stp>
        <stp>인포맥스 중분류</stp>
        <stp>46311</stp>
        <stp/>
        <tr r="N3483" s="5"/>
      </tp>
      <tp t="s">
        <v>기타금융채</v>
        <stp/>
        <stp>P</stp>
        <stp>0</stp>
        <stp>BND</stp>
        <stp>KR6019801F58</stp>
        <stp>인포맥스 중분류</stp>
        <stp>46311</stp>
        <stp/>
        <tr r="N4465" s="5"/>
      </tp>
      <tp t="s">
        <v>기타금융채</v>
        <stp/>
        <stp>P</stp>
        <stp>0</stp>
        <stp>BND</stp>
        <stp>KR6019807F29</stp>
        <stp>인포맥스 중분류</stp>
        <stp>46316</stp>
        <stp/>
        <tr r="DV216" s="1"/>
      </tp>
      <tp t="s">
        <v>은행채</v>
        <stp/>
        <stp>P</stp>
        <stp>0</stp>
        <stp>BND</stp>
        <stp>KR380807AG89</stp>
        <stp>인포맥스 중분류</stp>
        <stp>46311</stp>
        <stp/>
        <tr r="N3435" s="5"/>
      </tp>
      <tp t="s">
        <v>일반</v>
        <stp/>
        <stp>P</stp>
        <stp>0</stp>
        <stp>BND</stp>
        <stp>KR350801GG82</stp>
        <stp>인포맥스 중분류</stp>
        <stp>46311</stp>
        <stp/>
        <tr r="N1639" s="5"/>
      </tp>
      <tp t="s">
        <v>일반</v>
        <stp/>
        <stp>P</stp>
        <stp>0</stp>
        <stp>BND</stp>
        <stp>KR350802GG81</stp>
        <stp>인포맥스 중분류</stp>
        <stp>46311</stp>
        <stp/>
        <tr r="N1684" s="5"/>
      </tp>
      <tp t="s">
        <v>일반</v>
        <stp/>
        <stp>P</stp>
        <stp>0</stp>
        <stp>BND</stp>
        <stp>KR350901GF82</stp>
        <stp>인포맥스 중분류</stp>
        <stp>46311</stp>
        <stp/>
        <tr r="N1762" s="5"/>
      </tp>
      <tp t="s">
        <v>기타금융채</v>
        <stp/>
        <stp>P</stp>
        <stp>0</stp>
        <stp>BND</stp>
        <stp>KR6019803F56</stp>
        <stp>인포맥스 중분류</stp>
        <stp>46311</stp>
        <stp/>
        <tr r="N4481" s="5"/>
      </tp>
      <tp t="s">
        <v>기타금융채</v>
        <stp/>
        <stp>P</stp>
        <stp>0</stp>
        <stp>BND</stp>
        <stp>KR6019802F57</stp>
        <stp>인포맥스 중분류</stp>
        <stp>46311</stp>
        <stp/>
        <tr r="N4472" s="5"/>
      </tp>
      <tp t="s">
        <v>회사채(일반)</v>
        <stp/>
        <stp>P</stp>
        <stp>0</stp>
        <stp>BND</stp>
        <stp>KR6069962F41</stp>
        <stp>인포맥스 중분류</stp>
        <stp>46311</stp>
        <stp/>
        <tr r="N6206" s="5"/>
      </tp>
      <tp t="s">
        <v>회사채(일반)</v>
        <stp/>
        <stp>P</stp>
        <stp>0</stp>
        <stp>BND</stp>
        <stp>KR6069961F42</stp>
        <stp>인포맥스 중분류</stp>
        <stp>46311</stp>
        <stp/>
        <tr r="N6203" s="5"/>
      </tp>
      <tp t="s">
        <v>일반</v>
        <stp/>
        <stp>P</stp>
        <stp>0</stp>
        <stp>BND</stp>
        <stp>KR355901GF81</stp>
        <stp>인포맥스 중분류</stp>
        <stp>46311</stp>
        <stp/>
        <tr r="N2764" s="5"/>
      </tp>
      <tp t="s">
        <v>기타금융채</v>
        <stp/>
        <stp>P</stp>
        <stp>0</stp>
        <stp>BND</stp>
        <stp>KR6019454F90</stp>
        <stp>인포맥스 중분류</stp>
        <stp>46311</stp>
        <stp/>
        <tr r="N4415" s="5"/>
      </tp>
      <tp t="s">
        <v>은행채</v>
        <stp/>
        <stp>P</stp>
        <stp>0</stp>
        <stp>BND</stp>
        <stp>KR380802GG88</stp>
        <stp>인포맥스 중분류</stp>
        <stp>46311</stp>
        <stp/>
        <tr r="N3377" s="5"/>
      </tp>
      <tp t="s">
        <v>기타금융채</v>
        <stp/>
        <stp>P</stp>
        <stp>0</stp>
        <stp>BND</stp>
        <stp>KR6019457F97</stp>
        <stp>인포맥스 중분류</stp>
        <stp>46311</stp>
        <stp/>
        <tr r="N4441" s="5"/>
      </tp>
      <tp t="s">
        <v>기타금융채</v>
        <stp/>
        <stp>P</stp>
        <stp>0</stp>
        <stp>BND</stp>
        <stp>KR6019807F52</stp>
        <stp>인포맥스 중분류</stp>
        <stp>46311</stp>
        <stp/>
        <tr r="N4527" s="5"/>
      </tp>
      <tp t="s">
        <v>기타금융채</v>
        <stp/>
        <stp>P</stp>
        <stp>0</stp>
        <stp>BND</stp>
        <stp>KR6019458F96</stp>
        <stp>인포맥스 중분류</stp>
        <stp>46311</stp>
        <stp/>
        <tr r="N4448" s="5"/>
      </tp>
      <tp t="s">
        <v>은행채</v>
        <stp/>
        <stp>P</stp>
        <stp>0</stp>
        <stp>BND</stp>
        <stp>KR380801GG89</stp>
        <stp>인포맥스 중분류</stp>
        <stp>46311</stp>
        <stp/>
        <tr r="N3357" s="5"/>
      </tp>
      <tp t="s">
        <v>은행채</v>
        <stp/>
        <stp>P</stp>
        <stp>0</stp>
        <stp>BND</stp>
        <stp>KR380809GG81</stp>
        <stp>인포맥스 중분류</stp>
        <stp>46311</stp>
        <stp/>
        <tr r="N3467" s="5"/>
      </tp>
      <tp t="s">
        <v>기타금융채</v>
        <stp/>
        <stp>P</stp>
        <stp>0</stp>
        <stp>BND</stp>
        <stp>KR6019809F50</stp>
        <stp>인포맥스 중분류</stp>
        <stp>46311</stp>
        <stp/>
        <tr r="N4539" s="5"/>
      </tp>
      <tp t="s">
        <v>기타금융채</v>
        <stp/>
        <stp>P</stp>
        <stp>0</stp>
        <stp>BND</stp>
        <stp>KR6029882F59</stp>
        <stp>인포맥스 중분류</stp>
        <stp>46311</stp>
        <stp/>
        <tr r="N4968" s="5"/>
      </tp>
      <tp t="s">
        <v/>
        <stp/>
        <stp>P</stp>
        <stp>0</stp>
        <stp>BND</stp>
        <stp>KRZF131796G8</stp>
        <stp>인포맥스 대분류</stp>
        <stp>46316</stp>
        <stp/>
        <tr r="CE66" s="1"/>
      </tp>
      <tp t="s">
        <v/>
        <stp/>
        <stp>P</stp>
        <stp>0</stp>
        <stp>BND</stp>
        <stp>KRZFJ71052G2</stp>
        <stp>인포맥스 대분류</stp>
        <stp>46316</stp>
        <stp/>
        <tr r="DU192" s="1"/>
      </tp>
      <tp t="s">
        <v>일반</v>
        <stp/>
        <stp>P</stp>
        <stp>0</stp>
        <stp>BND</stp>
        <stp>KR350802GG99</stp>
        <stp>인포맥스 중분류</stp>
        <stp>46311</stp>
        <stp/>
        <tr r="N1685" s="5"/>
      </tp>
      <tp t="s">
        <v>일반</v>
        <stp/>
        <stp>P</stp>
        <stp>0</stp>
        <stp>BND</stp>
        <stp>KR350803GG98</stp>
        <stp>인포맥스 중분류</stp>
        <stp>46311</stp>
        <stp/>
        <tr r="N1704" s="5"/>
      </tp>
      <tp t="s">
        <v>일반</v>
        <stp/>
        <stp>P</stp>
        <stp>0</stp>
        <stp>BND</stp>
        <stp>KR350902GF99</stp>
        <stp>인포맥스 중분류</stp>
        <stp>46311</stp>
        <stp/>
        <tr r="N1786" s="5"/>
      </tp>
      <tp t="s">
        <v>은행채</v>
        <stp/>
        <stp>P</stp>
        <stp>0</stp>
        <stp>BND</stp>
        <stp>KR380801GG97</stp>
        <stp>인포맥스 중분류</stp>
        <stp>46311</stp>
        <stp/>
        <tr r="N3358" s="5"/>
      </tp>
      <tp t="s">
        <v>은행채</v>
        <stp/>
        <stp>P</stp>
        <stp>0</stp>
        <stp>BND</stp>
        <stp>KR380805GG93</stp>
        <stp>인포맥스 중분류</stp>
        <stp>46311</stp>
        <stp/>
        <tr r="N3421" s="5"/>
      </tp>
      <tp t="s">
        <v>은행채</v>
        <stp/>
        <stp>P</stp>
        <stp>0</stp>
        <stp>BND</stp>
        <stp>KR380807GG91</stp>
        <stp>인포맥스 중분류</stp>
        <stp>46311</stp>
        <stp/>
        <tr r="N3444" s="5"/>
      </tp>
      <tp t="s">
        <v>은행채</v>
        <stp/>
        <stp>P</stp>
        <stp>0</stp>
        <stp>BND</stp>
        <stp>KR380811GG87</stp>
        <stp>인포맥스 중분류</stp>
        <stp>46311</stp>
        <stp/>
        <tr r="N3477" s="5"/>
      </tp>
      <tp t="s">
        <v>기타금융채</v>
        <stp/>
        <stp>P</stp>
        <stp>0</stp>
        <stp>BND</stp>
        <stp>KR6029888F46</stp>
        <stp>인포맥스 중분류</stp>
        <stp>46311</stp>
        <stp/>
        <tr r="N5025" s="5"/>
      </tp>
      <tp t="s">
        <v>기타금융채</v>
        <stp/>
        <stp>P</stp>
        <stp>0</stp>
        <stp>BND</stp>
        <stp>KR6029887F47</stp>
        <stp>인포맥스 중분류</stp>
        <stp>46311</stp>
        <stp/>
        <tr r="N5014" s="5"/>
      </tp>
      <tp t="s">
        <v>은행채</v>
        <stp/>
        <stp>P</stp>
        <stp>0</stp>
        <stp>BND</stp>
        <stp>KR380804AG90</stp>
        <stp>인포맥스 중분류</stp>
        <stp>46311</stp>
        <stp/>
        <tr r="N3396" s="5"/>
      </tp>
      <tp t="s">
        <v>은행채</v>
        <stp/>
        <stp>P</stp>
        <stp>0</stp>
        <stp>BND</stp>
        <stp>KR380802GG96</stp>
        <stp>인포맥스 중분류</stp>
        <stp>46311</stp>
        <stp/>
        <tr r="N3378" s="5"/>
      </tp>
      <tp t="s">
        <v>은행채</v>
        <stp/>
        <stp>P</stp>
        <stp>0</stp>
        <stp>BND</stp>
        <stp>KR380806GG92</stp>
        <stp>인포맥스 중분류</stp>
        <stp>46311</stp>
        <stp/>
        <tr r="N3433" s="5"/>
      </tp>
      <tp t="s">
        <v>은행채</v>
        <stp/>
        <stp>P</stp>
        <stp>0</stp>
        <stp>BND</stp>
        <stp>KR380812GG86</stp>
        <stp>인포맥스 중분류</stp>
        <stp>46311</stp>
        <stp/>
        <tr r="N3480" s="5"/>
      </tp>
      <tp t="s">
        <v>회사채(일반)</v>
        <stp/>
        <stp>P</stp>
        <stp>0</stp>
        <stp>BND</stp>
        <stp>KR6018882G44</stp>
        <stp>인포맥스 중분류</stp>
        <stp>46311</stp>
        <stp/>
        <tr r="N4377" s="5"/>
      </tp>
      <tp t="s">
        <v>기타금융채</v>
        <stp/>
        <stp>P</stp>
        <stp>0</stp>
        <stp>BND</stp>
        <stp>KR6019457F89</stp>
        <stp>인포맥스 중분류</stp>
        <stp>46311</stp>
        <stp/>
        <tr r="N4440" s="5"/>
      </tp>
      <tp t="s">
        <v>회사채(일반)</v>
        <stp/>
        <stp>P</stp>
        <stp>0</stp>
        <stp>BND</stp>
        <stp>KR6018881G45</stp>
        <stp>인포맥스 중분류</stp>
        <stp>46311</stp>
        <stp/>
        <tr r="N4373" s="5"/>
      </tp>
      <tp t="s">
        <v>기타금융채</v>
        <stp/>
        <stp>P</stp>
        <stp>0</stp>
        <stp>BND</stp>
        <stp>KR6029889F45</stp>
        <stp>인포맥스 중분류</stp>
        <stp>46311</stp>
        <stp/>
        <tr r="N5030" s="5"/>
      </tp>
      <tp t="s">
        <v>은행채</v>
        <stp/>
        <stp>P</stp>
        <stp>0</stp>
        <stp>BND</stp>
        <stp>KR380801AG93</stp>
        <stp>인포맥스 중분류</stp>
        <stp>46311</stp>
        <stp/>
        <tr r="N3343" s="5"/>
      </tp>
      <tp t="s">
        <v>은행채</v>
        <stp/>
        <stp>P</stp>
        <stp>0</stp>
        <stp>BND</stp>
        <stp>KR380803AG91</stp>
        <stp>인포맥스 중분류</stp>
        <stp>46311</stp>
        <stp/>
        <tr r="N3381" s="5"/>
      </tp>
      <tp t="s">
        <v>회사채(일반)</v>
        <stp/>
        <stp>P</stp>
        <stp>0</stp>
        <stp>BND</stp>
        <stp>KR6138931G58</stp>
        <stp>인포맥스 중분류</stp>
        <stp>46311</stp>
        <stp/>
        <tr r="N6631" s="5"/>
      </tp>
      <tp t="s">
        <v>기타금융채</v>
        <stp/>
        <stp>P</stp>
        <stp>0</stp>
        <stp>BND</stp>
        <stp>KR6029881F43</stp>
        <stp>인포맥스 중분류</stp>
        <stp>46311</stp>
        <stp/>
        <tr r="N4955" s="5"/>
      </tp>
      <tp t="s">
        <v>은행채</v>
        <stp/>
        <stp>P</stp>
        <stp>0</stp>
        <stp>BND</stp>
        <stp>KR380802AG92</stp>
        <stp>인포맥스 중분류</stp>
        <stp>46311</stp>
        <stp/>
        <tr r="N3362" s="5"/>
      </tp>
      <tp t="s">
        <v>은행채</v>
        <stp/>
        <stp>P</stp>
        <stp>0</stp>
        <stp>BND</stp>
        <stp>KR380804GG94</stp>
        <stp>인포맥스 중분류</stp>
        <stp>46311</stp>
        <stp/>
        <tr r="N3404" s="5"/>
      </tp>
      <tp t="s">
        <v>기타금융채</v>
        <stp/>
        <stp>P</stp>
        <stp>0</stp>
        <stp>BND</stp>
        <stp>KR6019804F48</stp>
        <stp>인포맥스 중분류</stp>
        <stp>46311</stp>
        <stp/>
        <tr r="N4489" s="5"/>
      </tp>
      <tp t="s">
        <v>기타금융채</v>
        <stp/>
        <stp>P</stp>
        <stp>0</stp>
        <stp>BND</stp>
        <stp>KR6029884F40</stp>
        <stp>인포맥스 중분류</stp>
        <stp>46311</stp>
        <stp/>
        <tr r="N4989" s="5"/>
      </tp>
      <tp t="s">
        <v>기타금융채</v>
        <stp/>
        <stp>P</stp>
        <stp>0</stp>
        <stp>BND</stp>
        <stp>KR6079312F88</stp>
        <stp>인포맥스 중분류</stp>
        <stp>46316</stp>
        <stp/>
        <tr r="DH40" s="1"/>
      </tp>
      <tp t="s">
        <v>기타금융채</v>
        <stp/>
        <stp>P</stp>
        <stp>0</stp>
        <stp>BND</stp>
        <stp>KR6019805F39</stp>
        <stp>인포맥스 중분류</stp>
        <stp>46316</stp>
        <stp/>
        <tr r="DV141" s="1"/>
      </tp>
      <tp t="s">
        <v>지방공기업</v>
        <stp/>
        <stp>P</stp>
        <stp>0</stp>
        <stp>BND</stp>
        <stp>KR354801GG92</stp>
        <stp>인포맥스 중분류</stp>
        <stp>46311</stp>
        <stp/>
        <tr r="N2737" s="5"/>
      </tp>
      <tp t="s">
        <v>기타금융채</v>
        <stp/>
        <stp>P</stp>
        <stp>0</stp>
        <stp>BND</stp>
        <stp>KR6019453F83</stp>
        <stp>인포맥스 중분류</stp>
        <stp>46311</stp>
        <stp/>
        <tr r="N4403" s="5"/>
      </tp>
      <tp t="s">
        <v>기타금융채</v>
        <stp/>
        <stp>P</stp>
        <stp>0</stp>
        <stp>BND</stp>
        <stp>KR6019806F46</stp>
        <stp>인포맥스 중분류</stp>
        <stp>46311</stp>
        <stp/>
        <tr r="N4517" s="5"/>
      </tp>
      <tp t="s">
        <v>기타금융채</v>
        <stp/>
        <stp>P</stp>
        <stp>0</stp>
        <stp>BND</stp>
        <stp>KR601980AF47</stp>
        <stp>인포맥스 중분류</stp>
        <stp>46311</stp>
        <stp/>
        <tr r="N4549" s="5"/>
      </tp>
      <tp t="s">
        <v>기타금융채</v>
        <stp/>
        <stp>P</stp>
        <stp>0</stp>
        <stp>BND</stp>
        <stp>KR6019805F47</stp>
        <stp>인포맥스 중분류</stp>
        <stp>46311</stp>
        <stp/>
        <tr r="N4506" s="5"/>
      </tp>
      <tp t="s">
        <v>은행채</v>
        <stp/>
        <stp>P</stp>
        <stp>0</stp>
        <stp>BND</stp>
        <stp>KR380805AG99</stp>
        <stp>인포맥스 중분류</stp>
        <stp>46311</stp>
        <stp/>
        <tr r="N3407" s="5"/>
      </tp>
      <tp t="s">
        <v>기타금융채</v>
        <stp/>
        <stp>P</stp>
        <stp>0</stp>
        <stp>BND</stp>
        <stp>KR601980DF44</stp>
        <stp>인포맥스 중분류</stp>
        <stp>46311</stp>
        <stp/>
        <tr r="N4564" s="5"/>
      </tp>
      <tp t="s">
        <v>일반</v>
        <stp/>
        <stp>P</stp>
        <stp>0</stp>
        <stp>BND</stp>
        <stp>KR350801GG90</stp>
        <stp>인포맥스 중분류</stp>
        <stp>46311</stp>
        <stp/>
        <tr r="N1640" s="5"/>
      </tp>
      <tp t="s">
        <v>일반</v>
        <stp/>
        <stp>P</stp>
        <stp>0</stp>
        <stp>BND</stp>
        <stp>KR350901GF90</stp>
        <stp>인포맥스 중분류</stp>
        <stp>46311</stp>
        <stp/>
        <tr r="N1763" s="5"/>
      </tp>
      <tp t="s">
        <v>회사채(일반)</v>
        <stp/>
        <stp>P</stp>
        <stp>0</stp>
        <stp>BND</stp>
        <stp>KR6028822G46</stp>
        <stp>인포맥스 중분류</stp>
        <stp>46311</stp>
        <stp/>
        <tr r="N4819" s="5"/>
      </tp>
      <tp t="s">
        <v>기타금융채</v>
        <stp/>
        <stp>P</stp>
        <stp>0</stp>
        <stp>BND</stp>
        <stp>KR6019455F81</stp>
        <stp>인포맥스 중분류</stp>
        <stp>46311</stp>
        <stp/>
        <tr r="N4431" s="5"/>
      </tp>
      <tp t="s">
        <v>회사채(일반)</v>
        <stp/>
        <stp>P</stp>
        <stp>0</stp>
        <stp>BND</stp>
        <stp>KR6028821G47</stp>
        <stp>인포맥스 중분류</stp>
        <stp>46311</stp>
        <stp/>
        <tr r="N4812" s="5"/>
      </tp>
      <tp t="s">
        <v>기타금융채</v>
        <stp/>
        <stp>P</stp>
        <stp>0</stp>
        <stp>BND</stp>
        <stp>KR6008272G92</stp>
        <stp>인포맥스 중분류</stp>
        <stp>46316</stp>
        <stp/>
        <tr r="EX20" s="1"/>
      </tp>
      <tp t="s">
        <v>기타금융채</v>
        <stp/>
        <stp>P</stp>
        <stp>0</stp>
        <stp>BND</stp>
        <stp>KR6019807F45</stp>
        <stp>인포맥스 중분류</stp>
        <stp>46311</stp>
        <stp/>
        <tr r="N4526" s="5"/>
      </tp>
      <tp t="s">
        <v>은행채</v>
        <stp/>
        <stp>P</stp>
        <stp>0</stp>
        <stp>BND</stp>
        <stp>KR380808GG90</stp>
        <stp>인포맥스 중분류</stp>
        <stp>46311</stp>
        <stp/>
        <tr r="N3457" s="5"/>
      </tp>
      <tp t="s">
        <v>기타금융채</v>
        <stp/>
        <stp>P</stp>
        <stp>0</stp>
        <stp>BND</stp>
        <stp>KR6019801F41</stp>
        <stp>인포맥스 중분류</stp>
        <stp>46311</stp>
        <stp/>
        <tr r="N4464" s="5"/>
      </tp>
      <tp t="s">
        <v>기타금융채</v>
        <stp/>
        <stp>P</stp>
        <stp>0</stp>
        <stp>BND</stp>
        <stp>KR6019452F84</stp>
        <stp>인포맥스 중분류</stp>
        <stp>46311</stp>
        <stp/>
        <tr r="N4394" s="5"/>
      </tp>
      <tp t="s">
        <v>기타금융채</v>
        <stp/>
        <stp>P</stp>
        <stp>0</stp>
        <stp>BND</stp>
        <stp>KR602988GF74</stp>
        <stp>인포맥스 중분류</stp>
        <stp>46311</stp>
        <stp/>
        <tr r="N5051" s="5"/>
      </tp>
      <tp t="s">
        <v>카드</v>
        <stp/>
        <stp>P</stp>
        <stp>0</stp>
        <stp>BND</stp>
        <stp>KR6029782F84</stp>
        <stp>인포맥스 중분류</stp>
        <stp>46311</stp>
        <stp/>
        <tr r="N4856" s="5"/>
      </tp>
      <tp t="s">
        <v>기타금융채</v>
        <stp/>
        <stp>P</stp>
        <stp>0</stp>
        <stp>BND</stp>
        <stp>KR602988FF75</stp>
        <stp>인포맥스 중분류</stp>
        <stp>46311</stp>
        <stp/>
        <tr r="N5050" s="5"/>
      </tp>
      <tp t="s">
        <v>회사채(일반)</v>
        <stp/>
        <stp>P</stp>
        <stp>0</stp>
        <stp>BND</stp>
        <stp>KR6138042G88</stp>
        <stp>인포맥스 중분류</stp>
        <stp>46316</stp>
        <stp/>
        <tr r="DV180" s="1"/>
      </tp>
      <tp t="s">
        <v>기타금융채</v>
        <stp/>
        <stp>P</stp>
        <stp>0</stp>
        <stp>BND</stp>
        <stp>KR6029882F75</stp>
        <stp>인포맥스 중분류</stp>
        <stp>46311</stp>
        <stp/>
        <tr r="N4970" s="5"/>
      </tp>
      <tp t="s">
        <v>카드</v>
        <stp/>
        <stp>P</stp>
        <stp>0</stp>
        <stp>BND</stp>
        <stp>KR6029786F80</stp>
        <stp>인포맥스 중분류</stp>
        <stp>46311</stp>
        <stp/>
        <tr r="N4916" s="5"/>
      </tp>
      <tp t="s">
        <v>기타금융채</v>
        <stp/>
        <stp>P</stp>
        <stp>0</stp>
        <stp>BND</stp>
        <stp>KR6019806F79</stp>
        <stp>인포맥스 중분류</stp>
        <stp>46311</stp>
        <stp/>
        <tr r="N4518" s="5"/>
      </tp>
      <tp t="s">
        <v>카드</v>
        <stp/>
        <stp>P</stp>
        <stp>0</stp>
        <stp>BND</stp>
        <stp>KR6029785F81</stp>
        <stp>인포맥스 중분류</stp>
        <stp>46311</stp>
        <stp/>
        <tr r="N4902" s="5"/>
      </tp>
      <tp t="s">
        <v>회사채(일반)</v>
        <stp/>
        <stp>P</stp>
        <stp>0</stp>
        <stp>BND</stp>
        <stp>KR6138931G66</stp>
        <stp>인포맥스 중분류</stp>
        <stp>46311</stp>
        <stp/>
        <tr r="N6632" s="5"/>
      </tp>
      <tp t="s">
        <v>회사채(일반)</v>
        <stp/>
        <stp>P</stp>
        <stp>0</stp>
        <stp>BND</stp>
        <stp>KR6028821G70</stp>
        <stp>인포맥스 중분류</stp>
        <stp>46311</stp>
        <stp/>
        <tr r="N4813" s="5"/>
      </tp>
      <tp t="s">
        <v>기타금융채</v>
        <stp/>
        <stp>P</stp>
        <stp>0</stp>
        <stp>BND</stp>
        <stp>KR6019802F73</stp>
        <stp>인포맥스 중분류</stp>
        <stp>46311</stp>
        <stp/>
        <tr r="N4474" s="5"/>
      </tp>
      <tp t="s">
        <v>기타금융채</v>
        <stp/>
        <stp>P</stp>
        <stp>0</stp>
        <stp>BND</stp>
        <stp>KR602988CF78</stp>
        <stp>인포맥스 중분류</stp>
        <stp>46311</stp>
        <stp/>
        <tr r="N5042" s="5"/>
      </tp>
      <tp t="s">
        <v>기타금융채</v>
        <stp/>
        <stp>P</stp>
        <stp>0</stp>
        <stp>BND</stp>
        <stp>KR6029889F78</stp>
        <stp>인포맥스 중분류</stp>
        <stp>46311</stp>
        <stp/>
        <tr r="N5032" s="5"/>
      </tp>
      <tp t="s">
        <v>카드</v>
        <stp/>
        <stp>P</stp>
        <stp>0</stp>
        <stp>BND</stp>
        <stp>KR6029787F89</stp>
        <stp>인포맥스 중분류</stp>
        <stp>46311</stp>
        <stp/>
        <tr r="N4926" s="5"/>
      </tp>
      <tp t="s">
        <v/>
        <stp/>
        <stp>P</stp>
        <stp>0</stp>
        <stp>BND</stp>
        <stp>KRZF103345G9</stp>
        <stp>인포맥스 대분류</stp>
        <stp>46316</stp>
        <stp/>
        <tr r="CS106" s="1"/>
      </tp>
      <tp t="s">
        <v>기타금융채</v>
        <stp/>
        <stp>P</stp>
        <stp>0</stp>
        <stp>BND</stp>
        <stp>KR6029883F66</stp>
        <stp>인포맥스 중분류</stp>
        <stp>46311</stp>
        <stp/>
        <tr r="N4978" s="5"/>
      </tp>
      <tp t="s">
        <v>기타금융채</v>
        <stp/>
        <stp>P</stp>
        <stp>0</stp>
        <stp>BND</stp>
        <stp>KR6029882F67</stp>
        <stp>인포맥스 중분류</stp>
        <stp>46311</stp>
        <stp/>
        <tr r="N4969" s="5"/>
      </tp>
      <tp t="s">
        <v>기타금융채</v>
        <stp/>
        <stp>P</stp>
        <stp>0</stp>
        <stp>BND</stp>
        <stp>KR6029884F65</stp>
        <stp>인포맥스 중분류</stp>
        <stp>46311</stp>
        <stp/>
        <tr r="N4991" s="5"/>
      </tp>
      <tp t="s">
        <v>회사채(일반)</v>
        <stp/>
        <stp>P</stp>
        <stp>0</stp>
        <stp>BND</stp>
        <stp>KR6139132F88</stp>
        <stp>인포맥스 중분류</stp>
        <stp>46316</stp>
        <stp/>
        <tr r="EJ13" s="1"/>
        <tr r="CF133" s="1"/>
      </tp>
      <tp t="s">
        <v>카드</v>
        <stp/>
        <stp>P</stp>
        <stp>0</stp>
        <stp>BND</stp>
        <stp>KR6029782F92</stp>
        <stp>인포맥스 중분류</stp>
        <stp>46311</stp>
        <stp/>
        <tr r="N4857" s="5"/>
      </tp>
      <tp t="s">
        <v>카드</v>
        <stp/>
        <stp>P</stp>
        <stp>0</stp>
        <stp>BND</stp>
        <stp>KR6029781F93</stp>
        <stp>인포맥스 중분류</stp>
        <stp>46311</stp>
        <stp/>
        <tr r="N4831" s="5"/>
      </tp>
      <tp t="s">
        <v>기타금융채</v>
        <stp/>
        <stp>P</stp>
        <stp>0</stp>
        <stp>BND</stp>
        <stp>KR6029886F63</stp>
        <stp>인포맥스 중분류</stp>
        <stp>46311</stp>
        <stp/>
        <tr r="N5007" s="5"/>
      </tp>
      <tp t="s">
        <v/>
        <stp/>
        <stp>P</stp>
        <stp>0</stp>
        <stp>BND</stp>
        <stp>KRZF003535GK</stp>
        <stp>인포맥스 대분류</stp>
        <stp>46316</stp>
        <stp/>
        <tr r="DU237" s="1"/>
      </tp>
      <tp t="s">
        <v>기타금융채</v>
        <stp/>
        <stp>P</stp>
        <stp>0</stp>
        <stp>BND</stp>
        <stp>KR6029889F60</stp>
        <stp>인포맥스 중분류</stp>
        <stp>46311</stp>
        <stp/>
        <tr r="N5031" s="5"/>
      </tp>
      <tp t="s">
        <v>카드</v>
        <stp/>
        <stp>P</stp>
        <stp>0</stp>
        <stp>BND</stp>
        <stp>KR6029783F91</stp>
        <stp>인포맥스 중분류</stp>
        <stp>46311</stp>
        <stp/>
        <tr r="N4874" s="5"/>
      </tp>
      <tp t="s">
        <v>기타금융채</v>
        <stp/>
        <stp>P</stp>
        <stp>0</stp>
        <stp>BND</stp>
        <stp>KR6019808F69</stp>
        <stp>인포맥스 중분류</stp>
        <stp>46311</stp>
        <stp/>
        <tr r="N4530" s="5"/>
      </tp>
      <tp t="s">
        <v>기타금융채</v>
        <stp/>
        <stp>P</stp>
        <stp>0</stp>
        <stp>BND</stp>
        <stp>KR6019801F66</stp>
        <stp>인포맥스 중분류</stp>
        <stp>46311</stp>
        <stp/>
        <tr r="N4466" s="5"/>
      </tp>
      <tp t="s">
        <v>회사채(일반)</v>
        <stp/>
        <stp>P</stp>
        <stp>0</stp>
        <stp>BND</stp>
        <stp>KR6138931G74</stp>
        <stp>인포맥스 중분류</stp>
        <stp>46311</stp>
        <stp/>
        <tr r="N6633" s="5"/>
      </tp>
      <tp t="s">
        <v/>
        <stp/>
        <stp>P</stp>
        <stp>0</stp>
        <stp>BND</stp>
        <stp>KRZF103345GA</stp>
        <stp>인포맥스 대분류</stp>
        <stp>46316</stp>
        <stp/>
        <tr r="CS165" s="1"/>
      </tp>
      <tp t="s">
        <v>기타금융채</v>
        <stp/>
        <stp>P</stp>
        <stp>0</stp>
        <stp>BND</stp>
        <stp>KR6019802F65</stp>
        <stp>인포맥스 중분류</stp>
        <stp>46311</stp>
        <stp/>
        <tr r="N4473" s="5"/>
      </tp>
      <tp t="s">
        <v/>
        <stp/>
        <stp>P</stp>
        <stp>0</stp>
        <stp>BND</stp>
        <stp>KRZF003535GA</stp>
        <stp>인포맥스 대분류</stp>
        <stp>46316</stp>
        <stp/>
        <tr r="CE130" s="1"/>
      </tp>
      <tp t="s">
        <v>기타금융채</v>
        <stp/>
        <stp>P</stp>
        <stp>0</stp>
        <stp>BND</stp>
        <stp>KR6019804F63</stp>
        <stp>인포맥스 중분류</stp>
        <stp>46311</stp>
        <stp/>
        <tr r="N4490" s="5"/>
      </tp>
      <tp t="s">
        <v>기타금융채</v>
        <stp/>
        <stp>P</stp>
        <stp>0</stp>
        <stp>BND</stp>
        <stp>KR6019805F13</stp>
        <stp>인포맥스 중분류</stp>
        <stp>46316</stp>
        <stp/>
        <tr r="CF120" s="1"/>
      </tp>
      <tp t="s">
        <v>기타금융채</v>
        <stp/>
        <stp>P</stp>
        <stp>0</stp>
        <stp>BND</stp>
        <stp>KR6029882F18</stp>
        <stp>인포맥스 중분류</stp>
        <stp>46316</stp>
        <stp/>
        <tr r="N379" s="1"/>
      </tp>
      <tp t="s">
        <v>카드</v>
        <stp/>
        <stp>P</stp>
        <stp>0</stp>
        <stp>BND</stp>
        <stp>KR6029786F98</stp>
        <stp>인포맥스 중분류</stp>
        <stp>46311</stp>
        <stp/>
        <tr r="N4917" s="5"/>
      </tp>
      <tp t="s">
        <v>기타금융채</v>
        <stp/>
        <stp>P</stp>
        <stp>0</stp>
        <stp>BND</stp>
        <stp>KR6019807F60</stp>
        <stp>인포맥스 중분류</stp>
        <stp>46311</stp>
        <stp/>
        <tr r="N4528" s="5"/>
      </tp>
      <tp t="s">
        <v>회사채(일반)</v>
        <stp/>
        <stp>P</stp>
        <stp>0</stp>
        <stp>BND</stp>
        <stp>KR6089862F16</stp>
        <stp>인포맥스 중분류</stp>
        <stp>46316</stp>
        <stp/>
        <tr r="DH54" s="1"/>
        <tr r="CT31" s="1"/>
      </tp>
      <tp t="s">
        <v>카드</v>
        <stp/>
        <stp>P</stp>
        <stp>0</stp>
        <stp>BND</stp>
        <stp>KR6029785F99</stp>
        <stp>인포맥스 중분류</stp>
        <stp>46311</stp>
        <stp/>
        <tr r="N4903" s="5"/>
      </tp>
      <tp t="s">
        <v>기타금융채</v>
        <stp/>
        <stp>P</stp>
        <stp>0</stp>
        <stp>BND</stp>
        <stp>KR6019807F11</stp>
        <stp>인포맥스 중분류</stp>
        <stp>46316</stp>
        <stp/>
        <tr r="DV223" s="1"/>
      </tp>
      <tp t="s">
        <v>회사채(일반)</v>
        <stp/>
        <stp>P</stp>
        <stp>0</stp>
        <stp>BND</stp>
        <stp>KR6039091F97</stp>
        <stp>인포맥스 중분류</stp>
        <stp>46311</stp>
        <stp/>
        <tr r="N5556" s="5"/>
      </tp>
      <tp t="s">
        <v>회사채(일반)</v>
        <stp/>
        <stp>P</stp>
        <stp>0</stp>
        <stp>BND</stp>
        <stp>KR6039092F96</stp>
        <stp>인포맥스 중분류</stp>
        <stp>46311</stp>
        <stp/>
        <tr r="N5562" s="5"/>
      </tp>
      <tp t="s">
        <v/>
        <stp/>
        <stp>P</stp>
        <stp>0</stp>
        <stp>BND</stp>
        <stp>KRZF034736GM</stp>
        <stp>인포맥스 대분류</stp>
        <stp>46316</stp>
        <stp/>
        <tr r="CS91" s="1"/>
      </tp>
      <tp t="s">
        <v>회사채(일반)</v>
        <stp/>
        <stp>P</stp>
        <stp>0</stp>
        <stp>BND</stp>
        <stp>KR6139132F88</stp>
        <stp>인포맥스 중분류</stp>
        <stp>46311</stp>
        <stp/>
        <tr r="N6643" s="5"/>
      </tp>
      <tp t="s">
        <v>기타금융채</v>
        <stp/>
        <stp>P</stp>
        <stp>0</stp>
        <stp>BND</stp>
        <stp>KR6029693F82</stp>
        <stp>인포맥스 중분류</stp>
        <stp>46316</stp>
        <stp/>
        <tr r="DH32" s="1"/>
      </tp>
      <tp t="s">
        <v>회사채(일반)</v>
        <stp/>
        <stp>P</stp>
        <stp>0</stp>
        <stp>BND</stp>
        <stp>KR6139131F89</stp>
        <stp>인포맥스 중분류</stp>
        <stp>46311</stp>
        <stp/>
        <tr r="N6639" s="5"/>
      </tp>
      <tp t="s">
        <v>기타금융채</v>
        <stp/>
        <stp>P</stp>
        <stp>0</stp>
        <stp>BND</stp>
        <stp>KR601980FF18</stp>
        <stp>인포맥스 중분류</stp>
        <stp>46311</stp>
        <stp/>
        <tr r="N4568" s="5"/>
      </tp>
      <tp t="s">
        <v>기타금융채</v>
        <stp/>
        <stp>P</stp>
        <stp>0</stp>
        <stp>BND</stp>
        <stp>KR601980HF16</stp>
        <stp>인포맥스 중분류</stp>
        <stp>46311</stp>
        <stp/>
        <tr r="N4573" s="5"/>
      </tp>
      <tp t="s">
        <v>기타금융채</v>
        <stp/>
        <stp>P</stp>
        <stp>0</stp>
        <stp>BND</stp>
        <stp>KR6019802F65</stp>
        <stp>인포맥스 중분류</stp>
        <stp>46316</stp>
        <stp/>
        <tr r="CF220" s="1"/>
      </tp>
      <tp t="s">
        <v>기타금융채</v>
        <stp/>
        <stp>P</stp>
        <stp>0</stp>
        <stp>BND</stp>
        <stp>KR601980BF12</stp>
        <stp>인포맥스 중분류</stp>
        <stp>46311</stp>
        <stp/>
        <tr r="N4555" s="5"/>
      </tp>
      <tp t="s">
        <v>기타금융채</v>
        <stp/>
        <stp>P</stp>
        <stp>0</stp>
        <stp>BND</stp>
        <stp>KR6019806F12</stp>
        <stp>인포맥스 중분류</stp>
        <stp>46311</stp>
        <stp/>
        <tr r="N4516" s="5"/>
      </tp>
      <tp t="s">
        <v>기타금융채</v>
        <stp/>
        <stp>P</stp>
        <stp>0</stp>
        <stp>BND</stp>
        <stp>KR6019805F13</stp>
        <stp>인포맥스 중분류</stp>
        <stp>46311</stp>
        <stp/>
        <tr r="N4504" s="5"/>
      </tp>
      <tp t="s">
        <v>기타금융채</v>
        <stp/>
        <stp>P</stp>
        <stp>0</stp>
        <stp>BND</stp>
        <stp>KR6029882F18</stp>
        <stp>인포맥스 중분류</stp>
        <stp>46311</stp>
        <stp/>
        <tr r="N4966" s="5"/>
      </tp>
      <tp t="s">
        <v>기타금융채</v>
        <stp/>
        <stp>P</stp>
        <stp>0</stp>
        <stp>BND</stp>
        <stp>KR6019807F60</stp>
        <stp>인포맥스 중분류</stp>
        <stp>46316</stp>
        <stp/>
        <tr r="DV224" s="1"/>
      </tp>
      <tp t="s">
        <v/>
        <stp/>
        <stp>P</stp>
        <stp>0</stp>
        <stp>BND</stp>
        <stp>KRZF104775GA</stp>
        <stp>인포맥스 대분류</stp>
        <stp>46316</stp>
        <stp/>
        <tr r="CE129" s="1"/>
      </tp>
      <tp t="s">
        <v>기타금융채</v>
        <stp/>
        <stp>P</stp>
        <stp>0</stp>
        <stp>BND</stp>
        <stp>KR6019807F11</stp>
        <stp>인포맥스 중분류</stp>
        <stp>46311</stp>
        <stp/>
        <tr r="N4524" s="5"/>
      </tp>
      <tp t="s">
        <v>회사채(일반)</v>
        <stp/>
        <stp>P</stp>
        <stp>0</stp>
        <stp>BND</stp>
        <stp>KR6138041G89</stp>
        <stp>인포맥스 중분류</stp>
        <stp>46311</stp>
        <stp/>
        <tr r="N6594" s="5"/>
      </tp>
      <tp t="s">
        <v>회사채(일반)</v>
        <stp/>
        <stp>P</stp>
        <stp>0</stp>
        <stp>BND</stp>
        <stp>KR6138042G88</stp>
        <stp>인포맥스 중분류</stp>
        <stp>46311</stp>
        <stp/>
        <tr r="N6600" s="5"/>
      </tp>
      <tp t="s">
        <v>기타금융채</v>
        <stp/>
        <stp>P</stp>
        <stp>0</stp>
        <stp>BND</stp>
        <stp>KR6029692F91</stp>
        <stp>인포맥스 중분류</stp>
        <stp>46316</stp>
        <stp/>
        <tr r="DH39" s="1"/>
      </tp>
      <tp t="s">
        <v>회사채(일반)</v>
        <stp/>
        <stp>P</stp>
        <stp>0</stp>
        <stp>BND</stp>
        <stp>KR6139132F96</stp>
        <stp>인포맥스 중분류</stp>
        <stp>46311</stp>
        <stp/>
        <tr r="N6644" s="5"/>
      </tp>
      <tp t="s">
        <v>회사채(일반)</v>
        <stp/>
        <stp>P</stp>
        <stp>0</stp>
        <stp>BND</stp>
        <stp>KR6138101G94</stp>
        <stp>인포맥스 중분류</stp>
        <stp>46311</stp>
        <stp/>
        <tr r="N6614" s="5"/>
      </tp>
      <tp t="s">
        <v>회사채(일반)</v>
        <stp/>
        <stp>P</stp>
        <stp>0</stp>
        <stp>BND</stp>
        <stp>KR6138102G93</stp>
        <stp>인포맥스 중분류</stp>
        <stp>46311</stp>
        <stp/>
        <tr r="N6619" s="5"/>
      </tp>
      <tp t="s">
        <v>일반</v>
        <stp/>
        <stp>P</stp>
        <stp>0</stp>
        <stp>BND</stp>
        <stp>KR350802GG99</stp>
        <stp>인포맥스 중분류</stp>
        <stp>46316</stp>
        <stp/>
        <tr r="DV57" s="1"/>
      </tp>
      <tp t="s">
        <v>일반</v>
        <stp/>
        <stp>P</stp>
        <stp>0</stp>
        <stp>BND</stp>
        <stp>KR350803GG98</stp>
        <stp>인포맥스 중분류</stp>
        <stp>46316</stp>
        <stp/>
        <tr r="DV27" s="1"/>
      </tp>
      <tp t="s">
        <v>은행채</v>
        <stp/>
        <stp>P</stp>
        <stp>0</stp>
        <stp>BND</stp>
        <stp>KR380804AG90</stp>
        <stp>인포맥스 중분류</stp>
        <stp>46316</stp>
        <stp/>
        <tr r="DV166" s="1"/>
      </tp>
      <tp t="s">
        <v>기타금융채</v>
        <stp/>
        <stp>P</stp>
        <stp>0</stp>
        <stp>BND</stp>
        <stp>KR6029889F45</stp>
        <stp>인포맥스 중분류</stp>
        <stp>46316</stp>
        <stp/>
        <tr r="EX52" s="1"/>
      </tp>
      <tp t="s">
        <v>기타금융채</v>
        <stp/>
        <stp>P</stp>
        <stp>0</stp>
        <stp>BND</stp>
        <stp>KR6029884F32</stp>
        <stp>인포맥스 중분류</stp>
        <stp>46311</stp>
        <stp/>
        <tr r="N4988" s="5"/>
      </tp>
      <tp t="s">
        <v>기타금융채</v>
        <stp/>
        <stp>P</stp>
        <stp>0</stp>
        <stp>BND</stp>
        <stp>KR6029886F30</stp>
        <stp>인포맥스 중분류</stp>
        <stp>46311</stp>
        <stp/>
        <tr r="N5005" s="5"/>
      </tp>
      <tp t="s">
        <v>기타금융채</v>
        <stp/>
        <stp>P</stp>
        <stp>0</stp>
        <stp>BND</stp>
        <stp>KR6079312F88</stp>
        <stp>인포맥스 중분류</stp>
        <stp>46311</stp>
        <stp/>
        <tr r="N6225" s="5"/>
      </tp>
      <tp t="s">
        <v>기타금융채</v>
        <stp/>
        <stp>P</stp>
        <stp>0</stp>
        <stp>BND</stp>
        <stp>KR6019805F39</stp>
        <stp>인포맥스 중분류</stp>
        <stp>46311</stp>
        <stp/>
        <tr r="N4505" s="5"/>
      </tp>
      <tp t="s">
        <v>회사채(일반)</v>
        <stp/>
        <stp>P</stp>
        <stp>0</stp>
        <stp>BND</stp>
        <stp>KR6138931G25</stp>
        <stp>인포맥스 중분류</stp>
        <stp>46311</stp>
        <stp/>
        <tr r="N6630" s="5"/>
      </tp>
      <tp t="s">
        <v>기타금융채</v>
        <stp/>
        <stp>P</stp>
        <stp>0</stp>
        <stp>BND</stp>
        <stp>KR6008274G90</stp>
        <stp>인포맥스 중분류</stp>
        <stp>46311</stp>
        <stp/>
        <tr r="N4169" s="5"/>
      </tp>
      <tp t="s">
        <v>일반</v>
        <stp/>
        <stp>P</stp>
        <stp>0</stp>
        <stp>BND</stp>
        <stp>KR350801GG90</stp>
        <stp>인포맥스 중분류</stp>
        <stp>46316</stp>
        <stp/>
        <tr r="DV65" s="1"/>
      </tp>
      <tp t="s">
        <v>기타금융채</v>
        <stp/>
        <stp>P</stp>
        <stp>0</stp>
        <stp>BND</stp>
        <stp>KR6079315F85</stp>
        <stp>인포맥스 중분류</stp>
        <stp>46311</stp>
        <stp/>
        <tr r="N6258" s="5"/>
      </tp>
      <tp t="s">
        <v>기타금융채</v>
        <stp/>
        <stp>P</stp>
        <stp>0</stp>
        <stp>BND</stp>
        <stp>KR6029888F38</stp>
        <stp>인포맥스 중분류</stp>
        <stp>46311</stp>
        <stp/>
        <tr r="N5024" s="5"/>
      </tp>
      <tp t="s">
        <v>기타금융채</v>
        <stp/>
        <stp>P</stp>
        <stp>0</stp>
        <stp>BND</stp>
        <stp>KR6029887F39</stp>
        <stp>인포맥스 중분류</stp>
        <stp>46311</stp>
        <stp/>
        <tr r="N5013" s="5"/>
      </tp>
      <tp t="s">
        <v>기타금융채</v>
        <stp/>
        <stp>P</stp>
        <stp>0</stp>
        <stp>BND</stp>
        <stp>KR6029885F49</stp>
        <stp>인포맥스 중분류</stp>
        <stp>46316</stp>
        <stp/>
        <tr r="DH37" s="1"/>
      </tp>
      <tp t="s">
        <v>기타금융채</v>
        <stp/>
        <stp>P</stp>
        <stp>0</stp>
        <stp>BND</stp>
        <stp>KR6029882F26</stp>
        <stp>인포맥스 중분류</stp>
        <stp>46311</stp>
        <stp/>
        <tr r="N4967" s="5"/>
      </tp>
      <tp t="s">
        <v>회사채(일반)</v>
        <stp/>
        <stp>P</stp>
        <stp>0</stp>
        <stp>BND</stp>
        <stp>KR6009832F29</stp>
        <stp>인포맥스 중분류</stp>
        <stp>46311</stp>
        <stp/>
        <tr r="N4245" s="5"/>
      </tp>
      <tp t="s">
        <v>회사채(일반)</v>
        <stp/>
        <stp>P</stp>
        <stp>0</stp>
        <stp>BND</stp>
        <stp>KR6009833F28</stp>
        <stp>인포맥스 중분류</stp>
        <stp>46311</stp>
        <stp/>
        <tr r="N4247" s="5"/>
      </tp>
      <tp t="s">
        <v>기타금융채</v>
        <stp/>
        <stp>P</stp>
        <stp>0</stp>
        <stp>BND</stp>
        <stp>KR6019807F29</stp>
        <stp>인포맥스 중분류</stp>
        <stp>46311</stp>
        <stp/>
        <tr r="N4525" s="5"/>
      </tp>
      <tp t="s">
        <v>기타금융채</v>
        <stp/>
        <stp>P</stp>
        <stp>0</stp>
        <stp>BND</stp>
        <stp>KR6019803F56</stp>
        <stp>인포맥스 중분류</stp>
        <stp>46316</stp>
        <stp/>
        <tr r="N153" s="1"/>
      </tp>
      <tp t="s">
        <v>기타금융채</v>
        <stp/>
        <stp>P</stp>
        <stp>0</stp>
        <stp>BND</stp>
        <stp>KR6008275G81</stp>
        <stp>인포맥스 중분류</stp>
        <stp>46311</stp>
        <stp/>
        <tr r="N4179" s="5"/>
      </tp>
      <tp t="s">
        <v>기타금융채</v>
        <stp/>
        <stp>P</stp>
        <stp>0</stp>
        <stp>BND</stp>
        <stp>KR6008276G80</stp>
        <stp>인포맥스 중분류</stp>
        <stp>46311</stp>
        <stp/>
        <tr r="N4184" s="5"/>
      </tp>
      <tp t="s">
        <v>기타금융채</v>
        <stp/>
        <stp>P</stp>
        <stp>0</stp>
        <stp>BND</stp>
        <stp>KR6019809F27</stp>
        <stp>인포맥스 중분류</stp>
        <stp>46311</stp>
        <stp/>
        <tr r="N4538" s="5"/>
      </tp>
      <tp t="s">
        <v>기타금융채</v>
        <stp/>
        <stp>P</stp>
        <stp>0</stp>
        <stp>BND</stp>
        <stp>KR6008273G83</stp>
        <stp>인포맥스 중분류</stp>
        <stp>46311</stp>
        <stp/>
        <tr r="N4159" s="5"/>
      </tp>
      <tp t="s">
        <v>기타금융채</v>
        <stp/>
        <stp>P</stp>
        <stp>0</stp>
        <stp>BND</stp>
        <stp>KR6079313F95</stp>
        <stp>인포맥스 중분류</stp>
        <stp>46311</stp>
        <stp/>
        <tr r="N6233" s="5"/>
      </tp>
      <tp t="s">
        <v>기타금융채</v>
        <stp/>
        <stp>P</stp>
        <stp>0</stp>
        <stp>BND</stp>
        <stp>KR6008274G82</stp>
        <stp>인포맥스 중분류</stp>
        <stp>46311</stp>
        <stp/>
        <tr r="N4168" s="5"/>
      </tp>
      <tp t="s">
        <v>기타금융채</v>
        <stp/>
        <stp>P</stp>
        <stp>0</stp>
        <stp>BND</stp>
        <stp>KR6008271G85</stp>
        <stp>인포맥스 중분류</stp>
        <stp>46311</stp>
        <stp/>
        <tr r="N4138" s="5"/>
      </tp>
      <tp t="s">
        <v>기타금융채</v>
        <stp/>
        <stp>P</stp>
        <stp>0</stp>
        <stp>BND</stp>
        <stp>KR6079315F93</stp>
        <stp>인포맥스 중분류</stp>
        <stp>46311</stp>
        <stp/>
        <tr r="N6259" s="5"/>
      </tp>
      <tp t="s">
        <v>기타금융채</v>
        <stp/>
        <stp>P</stp>
        <stp>0</stp>
        <stp>BND</stp>
        <stp>KR6008279G87</stp>
        <stp>인포맥스 중분류</stp>
        <stp>46311</stp>
        <stp/>
        <tr r="N4196" s="5"/>
      </tp>
      <tp t="s">
        <v>기타금융채</v>
        <stp/>
        <stp>P</stp>
        <stp>0</stp>
        <stp>BND</stp>
        <stp>KR601980AF21</stp>
        <stp>인포맥스 중분류</stp>
        <stp>46311</stp>
        <stp/>
        <tr r="N4548" s="5"/>
      </tp>
      <tp t="s">
        <v>카드</v>
        <stp/>
        <stp>P</stp>
        <stp>0</stp>
        <stp>BND</stp>
        <stp>KR6029783F26</stp>
        <stp>인포맥스 중분류</stp>
        <stp>46311</stp>
        <stp/>
        <tr r="N4871" s="5"/>
      </tp>
      <tp t="s">
        <v>기타금융채</v>
        <stp/>
        <stp>P</stp>
        <stp>0</stp>
        <stp>BND</stp>
        <stp>KR600827AG78</stp>
        <stp>인포맥스 중분류</stp>
        <stp>46311</stp>
        <stp/>
        <tr r="N4200" s="5"/>
      </tp>
      <tp t="s">
        <v>카드</v>
        <stp/>
        <stp>P</stp>
        <stp>0</stp>
        <stp>BND</stp>
        <stp>KR6029782F27</stp>
        <stp>인포맥스 중분류</stp>
        <stp>46311</stp>
        <stp/>
        <tr r="N4853" s="5"/>
      </tp>
      <tp t="s">
        <v>카드</v>
        <stp/>
        <stp>P</stp>
        <stp>0</stp>
        <stp>BND</stp>
        <stp>KR6029784F25</stp>
        <stp>인포맥스 중분류</stp>
        <stp>46311</stp>
        <stp/>
        <tr r="N4886" s="5"/>
      </tp>
      <tp t="s">
        <v>카드</v>
        <stp/>
        <stp>P</stp>
        <stp>0</stp>
        <stp>BND</stp>
        <stp>KR6029787F22</stp>
        <stp>인포맥스 중분류</stp>
        <stp>46311</stp>
        <stp/>
        <tr r="N4925" s="5"/>
      </tp>
      <tp t="s">
        <v>회사채(일반)</v>
        <stp/>
        <stp>P</stp>
        <stp>0</stp>
        <stp>BND</stp>
        <stp>KR6039091F22</stp>
        <stp>인포맥스 중분류</stp>
        <stp>46316</stp>
        <stp/>
        <tr r="CT141" s="1"/>
        <tr r="CF166" s="1"/>
      </tp>
      <tp t="s">
        <v>카드</v>
        <stp/>
        <stp>P</stp>
        <stp>0</stp>
        <stp>BND</stp>
        <stp>KR602978FF51</stp>
        <stp>인포맥스 중분류</stp>
        <stp>46316</stp>
        <stp/>
        <tr r="CF80" s="1"/>
      </tp>
      <tp t="s">
        <v>회사채(일반)</v>
        <stp/>
        <stp>P</stp>
        <stp>0</stp>
        <stp>BND</stp>
        <stp>KR6138101G37</stp>
        <stp>인포맥스 중분류</stp>
        <stp>46316</stp>
        <stp/>
        <tr r="DV93" s="1"/>
      </tp>
      <tp t="s">
        <v>기타금융채</v>
        <stp/>
        <stp>P</stp>
        <stp>0</stp>
        <stp>BND</stp>
        <stp>KR6008277G71</stp>
        <stp>인포맥스 중분류</stp>
        <stp>46311</stp>
        <stp/>
        <tr r="N4191" s="5"/>
      </tp>
      <tp t="s">
        <v>기타금융채</v>
        <stp/>
        <stp>P</stp>
        <stp>0</stp>
        <stp>BND</stp>
        <stp>KR6019451F10</stp>
        <stp>인포맥스 중분류</stp>
        <stp>46311</stp>
        <stp/>
        <tr r="N4381" s="5"/>
      </tp>
      <tp t="s">
        <v>회사채(일반)</v>
        <stp/>
        <stp>P</stp>
        <stp>0</stp>
        <stp>BND</stp>
        <stp>KR6419792F28</stp>
        <stp>인포맥스 중분류</stp>
        <stp>46311</stp>
        <stp/>
        <tr r="N7211" s="5"/>
      </tp>
      <tp t="s">
        <v>기타금융채</v>
        <stp/>
        <stp>P</stp>
        <stp>0</stp>
        <stp>BND</stp>
        <stp>KR6008273G75</stp>
        <stp>인포맥스 중분류</stp>
        <stp>46311</stp>
        <stp/>
        <tr r="N4158" s="5"/>
      </tp>
      <tp t="s">
        <v>일반</v>
        <stp/>
        <stp>P</stp>
        <stp>0</stp>
        <stp>BND</stp>
        <stp>KR350901GF74</stp>
        <stp>인포맥스 중분류</stp>
        <stp>46316</stp>
        <stp/>
        <tr r="N63" s="1"/>
      </tp>
      <tp t="s">
        <v>기타금융채</v>
        <stp/>
        <stp>P</stp>
        <stp>0</stp>
        <stp>BND</stp>
        <stp>KR6008271G77</stp>
        <stp>인포맥스 중분류</stp>
        <stp>46311</stp>
        <stp/>
        <tr r="N4137" s="5"/>
      </tp>
      <tp t="s">
        <v>기타금융채</v>
        <stp/>
        <stp>P</stp>
        <stp>0</stp>
        <stp>BND</stp>
        <stp>KR6079313F61</stp>
        <stp>인포맥스 중분류</stp>
        <stp>46311</stp>
        <stp/>
        <tr r="N6231" s="5"/>
      </tp>
      <tp t="s">
        <v>기타금융채</v>
        <stp/>
        <stp>P</stp>
        <stp>0</stp>
        <stp>BND</stp>
        <stp>KR6079314F60</stp>
        <stp>인포맥스 중분류</stp>
        <stp>46311</stp>
        <stp/>
        <tr r="N6247" s="5"/>
      </tp>
      <tp t="s">
        <v/>
        <stp/>
        <stp>P</stp>
        <stp>0</stp>
        <stp>BND</stp>
        <stp>KRZF019454G9</stp>
        <stp>인포맥스 대분류</stp>
        <stp>46316</stp>
        <stp/>
        <tr r="DU235" s="1"/>
      </tp>
      <tp t="s">
        <v>카드</v>
        <stp/>
        <stp>P</stp>
        <stp>0</stp>
        <stp>BND</stp>
        <stp>KR6029783F34</stp>
        <stp>인포맥스 중분류</stp>
        <stp>46311</stp>
        <stp/>
        <tr r="N4872" s="5"/>
      </tp>
      <tp t="s">
        <v>지방공기업</v>
        <stp/>
        <stp>P</stp>
        <stp>0</stp>
        <stp>BND</stp>
        <stp>KR354801GG19</stp>
        <stp>인포맥스 중분류</stp>
        <stp>46311</stp>
        <stp/>
        <tr r="N2734" s="5"/>
      </tp>
      <tp t="s">
        <v>은행채</v>
        <stp/>
        <stp>P</stp>
        <stp>0</stp>
        <stp>BND</stp>
        <stp>KR380805GG10</stp>
        <stp>인포맥스 중분류</stp>
        <stp>46311</stp>
        <stp/>
        <tr r="N3415" s="5"/>
      </tp>
      <tp t="s">
        <v>기타금융채</v>
        <stp/>
        <stp>P</stp>
        <stp>0</stp>
        <stp>BND</stp>
        <stp>KR6079313F79</stp>
        <stp>인포맥스 중분류</stp>
        <stp>46311</stp>
        <stp/>
        <tr r="N6232" s="5"/>
      </tp>
      <tp t="s">
        <v>카드</v>
        <stp/>
        <stp>P</stp>
        <stp>0</stp>
        <stp>BND</stp>
        <stp>KR602978AF31</stp>
        <stp>인포맥스 중분류</stp>
        <stp>46311</stp>
        <stp/>
        <tr r="N4943" s="5"/>
      </tp>
      <tp t="s">
        <v>은행채</v>
        <stp/>
        <stp>P</stp>
        <stp>0</stp>
        <stp>BND</stp>
        <stp>KR380802GG13</stp>
        <stp>인포맥스 중분류</stp>
        <stp>46311</stp>
        <stp/>
        <tr r="N3370" s="5"/>
      </tp>
      <tp t="s">
        <v>은행채</v>
        <stp/>
        <stp>P</stp>
        <stp>0</stp>
        <stp>BND</stp>
        <stp>KR380803GG12</stp>
        <stp>인포맥스 중분류</stp>
        <stp>46311</stp>
        <stp/>
        <tr r="N3390" s="5"/>
      </tp>
      <tp t="s">
        <v>기타금융채</v>
        <stp/>
        <stp>P</stp>
        <stp>0</stp>
        <stp>BND</stp>
        <stp>KR6079314F78</stp>
        <stp>인포맥스 중분류</stp>
        <stp>46311</stp>
        <stp/>
        <tr r="N6248" s="5"/>
      </tp>
      <tp t="s">
        <v>카드</v>
        <stp/>
        <stp>P</stp>
        <stp>0</stp>
        <stp>BND</stp>
        <stp>KR6029786F31</stp>
        <stp>인포맥스 중분류</stp>
        <stp>46311</stp>
        <stp/>
        <tr r="N4914" s="5"/>
      </tp>
      <tp t="s">
        <v>기타금융채</v>
        <stp/>
        <stp>P</stp>
        <stp>0</stp>
        <stp>BND</stp>
        <stp>KR6079317F75</stp>
        <stp>인포맥스 중분류</stp>
        <stp>46311</stp>
        <stp/>
        <tr r="N6273" s="5"/>
      </tp>
      <tp t="s">
        <v>회사채(일반)</v>
        <stp/>
        <stp>P</stp>
        <stp>0</stp>
        <stp>BND</stp>
        <stp>KR6068172G55</stp>
        <stp>인포맥스 중분류</stp>
        <stp>46311</stp>
        <stp/>
        <tr r="N6195" s="5"/>
      </tp>
      <tp t="s">
        <v>일반</v>
        <stp/>
        <stp>P</stp>
        <stp>0</stp>
        <stp>BND</stp>
        <stp>KR350901GF17</stp>
        <stp>인포맥스 중분류</stp>
        <stp>46311</stp>
        <stp/>
        <tr r="N1758" s="5"/>
      </tp>
      <tp t="s">
        <v>기타금융채</v>
        <stp/>
        <stp>P</stp>
        <stp>0</stp>
        <stp>BND</stp>
        <stp>KR6029692F59</stp>
        <stp>인포맥스 중분류</stp>
        <stp>46316</stp>
        <stp/>
        <tr r="DH29" s="1"/>
      </tp>
      <tp t="s">
        <v>기타금융채</v>
        <stp/>
        <stp>P</stp>
        <stp>0</stp>
        <stp>BND</stp>
        <stp>KR6079311F71</stp>
        <stp>인포맥스 중분류</stp>
        <stp>46311</stp>
        <stp/>
        <tr r="N6219" s="5"/>
      </tp>
      <tp t="s">
        <v>일반</v>
        <stp/>
        <stp>P</stp>
        <stp>0</stp>
        <stp>BND</stp>
        <stp>KR350902GF16</stp>
        <stp>인포맥스 중분류</stp>
        <stp>46311</stp>
        <stp/>
        <tr r="N1783" s="5"/>
      </tp>
      <tp t="s">
        <v>회사채(일반)</v>
        <stp/>
        <stp>P</stp>
        <stp>0</stp>
        <stp>BND</stp>
        <stp>KR6068171G56</stp>
        <stp>인포맥스 중분류</stp>
        <stp>46311</stp>
        <stp/>
        <tr r="N6186" s="5"/>
      </tp>
      <tp t="s">
        <v>카드</v>
        <stp/>
        <stp>P</stp>
        <stp>0</stp>
        <stp>BND</stp>
        <stp>KR6029788F39</stp>
        <stp>인포맥스 중분류</stp>
        <stp>46311</stp>
        <stp/>
        <tr r="N4932" s="5"/>
      </tp>
      <tp t="s">
        <v>회사채(일반)</v>
        <stp/>
        <stp>P</stp>
        <stp>0</stp>
        <stp>BND</stp>
        <stp>KR6039491F36</stp>
        <stp>인포맥스 중분류</stp>
        <stp>46311</stp>
        <stp/>
        <tr r="N5568" s="5"/>
      </tp>
      <tp t="s">
        <v>기타금융채</v>
        <stp/>
        <stp>P</stp>
        <stp>0</stp>
        <stp>BND</stp>
        <stp>KR6008274G58</stp>
        <stp>인포맥스 중분류</stp>
        <stp>46311</stp>
        <stp/>
        <tr r="N4167" s="5"/>
      </tp>
      <tp t="s">
        <v>은행채</v>
        <stp/>
        <stp>P</stp>
        <stp>0</stp>
        <stp>BND</stp>
        <stp>KR380802GG21</stp>
        <stp>인포맥스 중분류</stp>
        <stp>46311</stp>
        <stp/>
        <tr r="N3371" s="5"/>
      </tp>
      <tp t="s">
        <v>은행채</v>
        <stp/>
        <stp>P</stp>
        <stp>0</stp>
        <stp>BND</stp>
        <stp>KR380803GG20</stp>
        <stp>인포맥스 중분류</stp>
        <stp>46311</stp>
        <stp/>
        <tr r="N3391" s="5"/>
      </tp>
      <tp t="s">
        <v>은행채</v>
        <stp/>
        <stp>P</stp>
        <stp>0</stp>
        <stp>BND</stp>
        <stp>KR380806GG27</stp>
        <stp>인포맥스 중분류</stp>
        <stp>46311</stp>
        <stp/>
        <tr r="N3429" s="5"/>
      </tp>
      <tp t="s">
        <v>은행채</v>
        <stp/>
        <stp>P</stp>
        <stp>0</stp>
        <stp>BND</stp>
        <stp>KR380807GG26</stp>
        <stp>인포맥스 중분류</stp>
        <stp>46311</stp>
        <stp/>
        <tr r="N3441" s="5"/>
      </tp>
      <tp t="s">
        <v>지방공기업</v>
        <stp/>
        <stp>P</stp>
        <stp>0</stp>
        <stp>BND</stp>
        <stp>KR356901GF22</stp>
        <stp>인포맥스 중분류</stp>
        <stp>46311</stp>
        <stp/>
        <tr r="N3277" s="5"/>
      </tp>
      <tp t="s">
        <v>기타금융채</v>
        <stp/>
        <stp>P</stp>
        <stp>0</stp>
        <stp>BND</stp>
        <stp>KR6008271G51</stp>
        <stp>인포맥스 중분류</stp>
        <stp>46311</stp>
        <stp/>
        <tr r="N4136" s="5"/>
      </tp>
      <tp t="s">
        <v>회사채(일반)</v>
        <stp/>
        <stp>P</stp>
        <stp>0</stp>
        <stp>BND</stp>
        <stp>KR6008561G50</stp>
        <stp>인포맥스 중분류</stp>
        <stp>46316</stp>
        <stp/>
        <tr r="DV32" s="1"/>
      </tp>
      <tp t="s">
        <v>기타금융채</v>
        <stp/>
        <stp>P</stp>
        <stp>0</stp>
        <stp>BND</stp>
        <stp>KR6079314F37</stp>
        <stp>인포맥스 중분류</stp>
        <stp>46316</stp>
        <stp/>
        <tr r="DV120" s="1"/>
      </tp>
      <tp t="s">
        <v>일반</v>
        <stp/>
        <stp>P</stp>
        <stp>0</stp>
        <stp>BND</stp>
        <stp>KR351901GF23</stp>
        <stp>인포맥스 중분류</stp>
        <stp>46311</stp>
        <stp/>
        <tr r="N1979" s="5"/>
      </tp>
      <tp t="s">
        <v>기타금융채</v>
        <stp/>
        <stp>P</stp>
        <stp>0</stp>
        <stp>BND</stp>
        <stp>KR6008272G50</stp>
        <stp>인포맥스 중분류</stp>
        <stp>46311</stp>
        <stp/>
        <tr r="N4147" s="5"/>
      </tp>
      <tp t="s">
        <v>회사채(일반)</v>
        <stp/>
        <stp>P</stp>
        <stp>0</stp>
        <stp>BND</stp>
        <stp>KR6018673G13</stp>
        <stp>인포맥스 중분류</stp>
        <stp>46311</stp>
        <stp/>
        <tr r="N4372" s="5"/>
      </tp>
      <tp t="s">
        <v>은행채</v>
        <stp/>
        <stp>P</stp>
        <stp>0</stp>
        <stp>BND</stp>
        <stp>KR380808GG25</stp>
        <stp>인포맥스 중분류</stp>
        <stp>46311</stp>
        <stp/>
        <tr r="N3452" s="5"/>
      </tp>
      <tp t="s">
        <v>은행채</v>
        <stp/>
        <stp>P</stp>
        <stp>0</stp>
        <stp>BND</stp>
        <stp>KR380809GG24</stp>
        <stp>인포맥스 중분류</stp>
        <stp>46311</stp>
        <stp/>
        <tr r="N3462" s="5"/>
      </tp>
      <tp t="s">
        <v>기타금융채</v>
        <stp/>
        <stp>P</stp>
        <stp>0</stp>
        <stp>BND</stp>
        <stp>KR6079315F44</stp>
        <stp>인포맥스 중분류</stp>
        <stp>46311</stp>
        <stp/>
        <tr r="N6257" s="5"/>
      </tp>
      <tp t="s">
        <v>회사채(일반)</v>
        <stp/>
        <stp>P</stp>
        <stp>0</stp>
        <stp>BND</stp>
        <stp>KR6018671G15</stp>
        <stp>인포맥스 중분류</stp>
        <stp>46311</stp>
        <stp/>
        <tr r="N4365" s="5"/>
      </tp>
      <tp t="s">
        <v>지방공기업</v>
        <stp/>
        <stp>P</stp>
        <stp>0</stp>
        <stp>BND</stp>
        <stp>KR354801GG27</stp>
        <stp>인포맥스 중분류</stp>
        <stp>46311</stp>
        <stp/>
        <tr r="N2735" s="5"/>
      </tp>
      <tp t="s">
        <v>회사채(일반)</v>
        <stp/>
        <stp>P</stp>
        <stp>0</stp>
        <stp>BND</stp>
        <stp>KR6029272F24</stp>
        <stp>인포맥스 중분류</stp>
        <stp>46316</stp>
        <stp/>
        <tr r="EX14" s="1"/>
      </tp>
      <tp t="s">
        <v>기타금융채</v>
        <stp/>
        <stp>P</stp>
        <stp>0</stp>
        <stp>BND</stp>
        <stp>KR6079317F42</stp>
        <stp>인포맥스 중분류</stp>
        <stp>46311</stp>
        <stp/>
        <tr r="N6271" s="5"/>
      </tp>
      <tp t="s">
        <v>회사채(일반)</v>
        <stp/>
        <stp>P</stp>
        <stp>0</stp>
        <stp>BND</stp>
        <stp>KR6018672G14</stp>
        <stp>인포맥스 중분류</stp>
        <stp>46311</stp>
        <stp/>
        <tr r="N4368" s="5"/>
      </tp>
      <tp t="s">
        <v>일반</v>
        <stp/>
        <stp>P</stp>
        <stp>0</stp>
        <stp>BND</stp>
        <stp>KR350802GG57</stp>
        <stp>인포맥스 중분류</stp>
        <stp>46316</stp>
        <stp/>
        <tr r="DV182" s="1"/>
      </tp>
      <tp t="s">
        <v>기타금융채</v>
        <stp/>
        <stp>P</stp>
        <stp>0</stp>
        <stp>BND</stp>
        <stp>KR6019452F35</stp>
        <stp>인포맥스 중분류</stp>
        <stp>46311</stp>
        <stp/>
        <tr r="N4390" s="5"/>
      </tp>
      <tp t="s">
        <v>기타금융채</v>
        <stp/>
        <stp>P</stp>
        <stp>0</stp>
        <stp>BND</stp>
        <stp>KR6079318F41</stp>
        <stp>인포맥스 중분류</stp>
        <stp>46311</stp>
        <stp/>
        <tr r="N6282" s="5"/>
      </tp>
      <tp t="s">
        <v>은행채</v>
        <stp/>
        <stp>P</stp>
        <stp>0</stp>
        <stp>BND</stp>
        <stp>KR380810GG39</stp>
        <stp>인포맥스 중분류</stp>
        <stp>46311</stp>
        <stp/>
        <tr r="N3470" s="5"/>
      </tp>
      <tp t="s">
        <v>기타금융채</v>
        <stp/>
        <stp>P</stp>
        <stp>0</stp>
        <stp>BND</stp>
        <stp>KR6008276G56</stp>
        <stp>인포맥스 중분류</stp>
        <stp>46311</stp>
        <stp/>
        <tr r="N4183" s="5"/>
      </tp>
      <tp t="s">
        <v>기타금융채</v>
        <stp/>
        <stp>P</stp>
        <stp>0</stp>
        <stp>BND</stp>
        <stp>KR6079319F40</stp>
        <stp>인포맥스 중분류</stp>
        <stp>46311</stp>
        <stp/>
        <tr r="N6287" s="5"/>
      </tp>
      <tp t="s">
        <v>회사채(일반)</v>
        <stp/>
        <stp>P</stp>
        <stp>0</stp>
        <stp>BND</stp>
        <stp>KR6139482F27</stp>
        <stp>인포맥스 중분류</stp>
        <stp>46311</stp>
        <stp/>
        <tr r="N6653" s="5"/>
      </tp>
      <tp t="s">
        <v>카드</v>
        <stp/>
        <stp>P</stp>
        <stp>0</stp>
        <stp>BND</stp>
        <stp>KR6029785F16</stp>
        <stp>인포맥스 중분류</stp>
        <stp>46311</stp>
        <stp/>
        <tr r="N4900" s="5"/>
      </tp>
      <tp t="s">
        <v>회사채(일반)</v>
        <stp/>
        <stp>P</stp>
        <stp>0</stp>
        <stp>BND</stp>
        <stp>KR6139483F26</stp>
        <stp>인포맥스 중분류</stp>
        <stp>46311</stp>
        <stp/>
        <tr r="N6658" s="5"/>
      </tp>
      <tp t="s">
        <v>기타금융채</v>
        <stp/>
        <stp>P</stp>
        <stp>0</stp>
        <stp>BND</stp>
        <stp>KR6019453F59</stp>
        <stp>인포맥스 중분류</stp>
        <stp>46316</stp>
        <stp/>
        <tr r="DH36" s="1"/>
      </tp>
      <tp t="s">
        <v>카드</v>
        <stp/>
        <stp>P</stp>
        <stp>0</stp>
        <stp>BND</stp>
        <stp>KR6029787F14</stp>
        <stp>인포맥스 중분류</stp>
        <stp>46311</stp>
        <stp/>
        <tr r="N4924" s="5"/>
      </tp>
      <tp t="s">
        <v>기타금융채</v>
        <stp/>
        <stp>P</stp>
        <stp>0</stp>
        <stp>BND</stp>
        <stp>KR6019451F28</stp>
        <stp>인포맥스 중분류</stp>
        <stp>46311</stp>
        <stp/>
        <tr r="N4382" s="5"/>
      </tp>
      <tp t="s">
        <v>회사채(일반)</v>
        <stp/>
        <stp>P</stp>
        <stp>0</stp>
        <stp>BND</stp>
        <stp>KR6129552F49</stp>
        <stp>인포맥스 중분류</stp>
        <stp>46316</stp>
        <stp/>
        <tr r="DH35" s="1"/>
      </tp>
      <tp t="s">
        <v>카드</v>
        <stp/>
        <stp>P</stp>
        <stp>0</stp>
        <stp>BND</stp>
        <stp>KR6029786F15</stp>
        <stp>인포맥스 중분류</stp>
        <stp>46311</stp>
        <stp/>
        <tr r="N4913" s="5"/>
      </tp>
      <tp t="s">
        <v>카드</v>
        <stp/>
        <stp>P</stp>
        <stp>0</stp>
        <stp>BND</stp>
        <stp>KR6029789F12</stp>
        <stp>인포맥스 중분류</stp>
        <stp>46311</stp>
        <stp/>
        <tr r="N4937" s="5"/>
      </tp>
      <tp t="s">
        <v>은행채</v>
        <stp/>
        <stp>P</stp>
        <stp>0</stp>
        <stp>BND</stp>
        <stp>KR380805GG36</stp>
        <stp>인포맥스 중분류</stp>
        <stp>46311</stp>
        <stp/>
        <tr r="N3416" s="5"/>
      </tp>
      <tp t="s">
        <v>은행채</v>
        <stp/>
        <stp>P</stp>
        <stp>0</stp>
        <stp>BND</stp>
        <stp>KR380806GG35</stp>
        <stp>인포맥스 중분류</stp>
        <stp>46311</stp>
        <stp/>
        <tr r="N3430" s="5"/>
      </tp>
      <tp t="s">
        <v>기타금융채</v>
        <stp/>
        <stp>P</stp>
        <stp>0</stp>
        <stp>BND</stp>
        <stp>KR6079317F59</stp>
        <stp>인포맥스 중분류</stp>
        <stp>46311</stp>
        <stp/>
        <tr r="N6272" s="5"/>
      </tp>
      <tp t="s">
        <v>카드</v>
        <stp/>
        <stp>P</stp>
        <stp>0</stp>
        <stp>BND</stp>
        <stp>KR6029781F10</stp>
        <stp>인포맥스 중분류</stp>
        <stp>46311</stp>
        <stp/>
        <tr r="N4828" s="5"/>
      </tp>
      <tp t="s">
        <v>은행채</v>
        <stp/>
        <stp>P</stp>
        <stp>0</stp>
        <stp>BND</stp>
        <stp>KR380810GG21</stp>
        <stp>인포맥스 중분류</stp>
        <stp>46311</stp>
        <stp/>
        <tr r="N3469" s="5"/>
      </tp>
      <tp t="s">
        <v>은행채</v>
        <stp/>
        <stp>P</stp>
        <stp>0</stp>
        <stp>BND</stp>
        <stp>KR380811GG20</stp>
        <stp>인포맥스 중분류</stp>
        <stp>46311</stp>
        <stp/>
        <tr r="N3475" s="5"/>
      </tp>
      <tp t="s">
        <v>기타금융채</v>
        <stp/>
        <stp>P</stp>
        <stp>0</stp>
        <stp>BND</stp>
        <stp>KR6079318F58</stp>
        <stp>인포맥스 중분류</stp>
        <stp>46311</stp>
        <stp/>
        <tr r="N6283" s="5"/>
      </tp>
      <tp t="s">
        <v>일반</v>
        <stp/>
        <stp>P</stp>
        <stp>0</stp>
        <stp>BND</stp>
        <stp>KR350801GG33</stp>
        <stp>인포맥스 중분류</stp>
        <stp>46311</stp>
        <stp/>
        <tr r="N1634" s="5"/>
      </tp>
      <tp t="s">
        <v>일반</v>
        <stp/>
        <stp>P</stp>
        <stp>0</stp>
        <stp>BND</stp>
        <stp>KR350803GG31</stp>
        <stp>인포맥스 중분류</stp>
        <stp>46311</stp>
        <stp/>
        <tr r="N1700" s="5"/>
      </tp>
      <tp t="s">
        <v>일반</v>
        <stp/>
        <stp>P</stp>
        <stp>0</stp>
        <stp>BND</stp>
        <stp>KR350901GF33</stp>
        <stp>인포맥스 중분류</stp>
        <stp>46311</stp>
        <stp/>
        <tr r="N1759" s="5"/>
      </tp>
      <tp t="s">
        <v>기타금융채</v>
        <stp/>
        <stp>P</stp>
        <stp>0</stp>
        <stp>BND</stp>
        <stp>KR6008275G40</stp>
        <stp>인포맥스 중분류</stp>
        <stp>46311</stp>
        <stp/>
        <tr r="N4178" s="5"/>
      </tp>
      <tp t="s">
        <v>일반</v>
        <stp/>
        <stp>P</stp>
        <stp>0</stp>
        <stp>BND</stp>
        <stp>KR350802GG32</stp>
        <stp>인포맥스 중분류</stp>
        <stp>46311</stp>
        <stp/>
        <tr r="N1679" s="5"/>
      </tp>
      <tp t="s">
        <v>기타금융채</v>
        <stp/>
        <stp>P</stp>
        <stp>0</stp>
        <stp>BND</stp>
        <stp>KR6008273G42</stp>
        <stp>인포맥스 중분류</stp>
        <stp>46311</stp>
        <stp/>
        <tr r="N4157" s="5"/>
      </tp>
      <tp t="s">
        <v>회사채(일반)</v>
        <stp/>
        <stp>P</stp>
        <stp>0</stp>
        <stp>BND</stp>
        <stp>KR6068171G72</stp>
        <stp>인포맥스 중분류</stp>
        <stp>46311</stp>
        <stp/>
        <tr r="N6187" s="5"/>
      </tp>
      <tp t="s">
        <v>기타금융채</v>
        <stp/>
        <stp>P</stp>
        <stp>0</stp>
        <stp>BND</stp>
        <stp>KR6019452F27</stp>
        <stp>인포맥스 중분류</stp>
        <stp>46311</stp>
        <stp/>
        <tr r="N4389" s="5"/>
      </tp>
      <tp t="s">
        <v>기타금융채</v>
        <stp/>
        <stp>P</stp>
        <stp>0</stp>
        <stp>BND</stp>
        <stp>KR6169375F24</stp>
        <stp>인포맥스 중분류</stp>
        <stp>46316</stp>
        <stp/>
        <tr r="EX21" s="1"/>
      </tp>
      <tp t="s">
        <v>은행채</v>
        <stp/>
        <stp>P</stp>
        <stp>0</stp>
        <stp>BND</stp>
        <stp>KR380802GG39</stp>
        <stp>인포맥스 중분류</stp>
        <stp>46311</stp>
        <stp/>
        <tr r="N3372" s="5"/>
      </tp>
      <tp t="s">
        <v>은행채</v>
        <stp/>
        <stp>P</stp>
        <stp>0</stp>
        <stp>BND</stp>
        <stp>KR380803GG38</stp>
        <stp>인포맥스 중분류</stp>
        <stp>46311</stp>
        <stp/>
        <tr r="N3392" s="5"/>
      </tp>
      <tp t="s">
        <v>은행채</v>
        <stp/>
        <stp>P</stp>
        <stp>0</stp>
        <stp>BND</stp>
        <stp>KR380808GG33</stp>
        <stp>인포맥스 중분류</stp>
        <stp>46311</stp>
        <stp/>
        <tr r="N3453" s="5"/>
      </tp>
      <tp t="s">
        <v>은행채</v>
        <stp/>
        <stp>P</stp>
        <stp>0</stp>
        <stp>BND</stp>
        <stp>KR380809GG32</stp>
        <stp>인포맥스 중분류</stp>
        <stp>46311</stp>
        <stp/>
        <tr r="N3463" s="5"/>
      </tp>
      <tp t="s">
        <v>은행채</v>
        <stp/>
        <stp>P</stp>
        <stp>0</stp>
        <stp>BND</stp>
        <stp>KR380812GG29</stp>
        <stp>인포맥스 중분류</stp>
        <stp>46311</stp>
        <stp/>
        <tr r="N3478" s="5"/>
      </tp>
      <tp t="s">
        <v>기타금융채</v>
        <stp/>
        <stp>P</stp>
        <stp>0</stp>
        <stp>BND</stp>
        <stp>KR6079314F52</stp>
        <stp>인포맥스 중분류</stp>
        <stp>46311</stp>
        <stp/>
        <tr r="N6246" s="5"/>
      </tp>
      <tp t="s">
        <v>회사채(일반)</v>
        <stp/>
        <stp>P</stp>
        <stp>0</stp>
        <stp>BND</stp>
        <stp>KR6139131F71</stp>
        <stp>인포맥스 중분류</stp>
        <stp>46311</stp>
        <stp/>
        <tr r="N6638" s="5"/>
      </tp>
      <tp t="s">
        <v>기타금융채</v>
        <stp/>
        <stp>P</stp>
        <stp>0</stp>
        <stp>BND</stp>
        <stp>KR6169374F25</stp>
        <stp>인포맥스 중분류</stp>
        <stp>46316</stp>
        <stp/>
        <tr r="EX18" s="1"/>
      </tp>
      <tp t="s">
        <v>기타금융채</v>
        <stp/>
        <stp>P</stp>
        <stp>0</stp>
        <stp>BND</stp>
        <stp>KR6019454F25</stp>
        <stp>인포맥스 중분류</stp>
        <stp>46311</stp>
        <stp/>
        <tr r="N4411" s="5"/>
      </tp>
      <tp t="s">
        <v>기타금융채</v>
        <stp/>
        <stp>P</stp>
        <stp>0</stp>
        <stp>BND</stp>
        <stp>KR6008278G47</stp>
        <stp>인포맥스 중분류</stp>
        <stp>46311</stp>
        <stp/>
        <tr r="N4195" s="5"/>
      </tp>
      <tp t="s">
        <v>일반</v>
        <stp/>
        <stp>P</stp>
        <stp>0</stp>
        <stp>BND</stp>
        <stp>KR350804GG30</stp>
        <stp>인포맥스 중분류</stp>
        <stp>46311</stp>
        <stp/>
        <tr r="N1723" s="5"/>
      </tp>
      <tp t="s">
        <v>회사채(일반)</v>
        <stp/>
        <stp>P</stp>
        <stp>0</stp>
        <stp>BND</stp>
        <stp>KR6139481F28</stp>
        <stp>인포맥스 중분류</stp>
        <stp>46311</stp>
        <stp/>
        <tr r="N6648" s="5"/>
      </tp>
      <tp t="s">
        <v>기타금융채</v>
        <stp/>
        <stp>P</stp>
        <stp>0</stp>
        <stp>BND</stp>
        <stp>KR6008278G39</stp>
        <stp>인포맥스 중분류</stp>
        <stp>46311</stp>
        <stp/>
        <tr r="N4194" s="5"/>
      </tp>
      <tp t="s">
        <v>일반</v>
        <stp/>
        <stp>P</stp>
        <stp>0</stp>
        <stp>BND</stp>
        <stp>KR350803GG49</stp>
        <stp>인포맥스 중분류</stp>
        <stp>46311</stp>
        <stp/>
        <tr r="N1701" s="5"/>
      </tp>
      <tp t="s">
        <v>기타금융채</v>
        <stp/>
        <stp>P</stp>
        <stp>0</stp>
        <stp>BND</stp>
        <stp>KR602988CF94</stp>
        <stp>인포맥스 중분류</stp>
        <stp>46311</stp>
        <stp/>
        <tr r="N5043" s="5"/>
      </tp>
      <tp t="s">
        <v>기타금융채</v>
        <stp/>
        <stp>P</stp>
        <stp>0</stp>
        <stp>BND</stp>
        <stp>KR6019453F59</stp>
        <stp>인포맥스 중분류</stp>
        <stp>46311</stp>
        <stp/>
        <tr r="N4400" s="5"/>
      </tp>
      <tp t="s">
        <v>카드</v>
        <stp/>
        <stp>P</stp>
        <stp>0</stp>
        <stp>BND</stp>
        <stp>KR6029786F64</stp>
        <stp>인포맥스 중분류</stp>
        <stp>46311</stp>
        <stp/>
        <tr r="N4915" s="5"/>
      </tp>
      <tp t="s">
        <v>기타금융채</v>
        <stp/>
        <stp>P</stp>
        <stp>0</stp>
        <stp>BND</stp>
        <stp>KR602988BF95</stp>
        <stp>인포맥스 중분류</stp>
        <stp>46311</stp>
        <stp/>
        <tr r="N5038" s="5"/>
      </tp>
      <tp t="s">
        <v>은행채</v>
        <stp/>
        <stp>P</stp>
        <stp>0</stp>
        <stp>BND</stp>
        <stp>KR380802GG47</stp>
        <stp>인포맥스 중분류</stp>
        <stp>46311</stp>
        <stp/>
        <tr r="N3373" s="5"/>
      </tp>
      <tp t="s">
        <v>은행채</v>
        <stp/>
        <stp>P</stp>
        <stp>0</stp>
        <stp>BND</stp>
        <stp>KR380803GG46</stp>
        <stp>인포맥스 중분류</stp>
        <stp>46311</stp>
        <stp/>
        <tr r="N3393" s="5"/>
      </tp>
      <tp t="s">
        <v>은행채</v>
        <stp/>
        <stp>P</stp>
        <stp>0</stp>
        <stp>BND</stp>
        <stp>KR380807GG42</stp>
        <stp>인포맥스 중분류</stp>
        <stp>46311</stp>
        <stp/>
        <tr r="N3442" s="5"/>
      </tp>
      <tp t="s">
        <v>기타금융채</v>
        <stp/>
        <stp>P</stp>
        <stp>0</stp>
        <stp>BND</stp>
        <stp>KR6019454F58</stp>
        <stp>인포맥스 중분류</stp>
        <stp>46311</stp>
        <stp/>
        <tr r="N4412" s="5"/>
      </tp>
      <tp t="s">
        <v>기타금융채</v>
        <stp/>
        <stp>P</stp>
        <stp>0</stp>
        <stp>BND</stp>
        <stp>KR6029881F92</stp>
        <stp>인포맥스 중분류</stp>
        <stp>46311</stp>
        <stp/>
        <tr r="N4956" s="5"/>
      </tp>
      <tp t="s">
        <v>카드</v>
        <stp/>
        <stp>P</stp>
        <stp>0</stp>
        <stp>BND</stp>
        <stp>KR6029788F62</stp>
        <stp>인포맥스 중분류</stp>
        <stp>46311</stp>
        <stp/>
        <tr r="N4934" s="5"/>
      </tp>
      <tp t="s">
        <v>기타금융채</v>
        <stp/>
        <stp>P</stp>
        <stp>0</stp>
        <stp>BND</stp>
        <stp>KR6029883F90</stp>
        <stp>인포맥스 중분류</stp>
        <stp>46311</stp>
        <stp/>
        <tr r="N4979" s="5"/>
      </tp>
      <tp t="s">
        <v>회사채(일반)</v>
        <stp/>
        <stp>P</stp>
        <stp>0</stp>
        <stp>BND</stp>
        <stp>KR6039491F51</stp>
        <stp>인포맥스 중분류</stp>
        <stp>46311</stp>
        <stp/>
        <tr r="N5570" s="5"/>
      </tp>
      <tp t="s">
        <v>일반</v>
        <stp/>
        <stp>P</stp>
        <stp>0</stp>
        <stp>BND</stp>
        <stp>KR350804GG48</stp>
        <stp>인포맥스 중분류</stp>
        <stp>46311</stp>
        <stp/>
        <tr r="N1724" s="5"/>
      </tp>
      <tp t="s">
        <v>은행채</v>
        <stp/>
        <stp>P</stp>
        <stp>0</stp>
        <stp>BND</stp>
        <stp>KR380805GG44</stp>
        <stp>인포맥스 중분류</stp>
        <stp>46311</stp>
        <stp/>
        <tr r="N3417" s="5"/>
      </tp>
      <tp t="s">
        <v>기타금융채</v>
        <stp/>
        <stp>P</stp>
        <stp>0</stp>
        <stp>BND</stp>
        <stp>KR6019805F96</stp>
        <stp>인포맥스 중분류</stp>
        <stp>46311</stp>
        <stp/>
        <tr r="N4507" s="5"/>
      </tp>
      <tp t="s">
        <v>일반</v>
        <stp/>
        <stp>P</stp>
        <stp>0</stp>
        <stp>BND</stp>
        <stp>KR350802GG40</stp>
        <stp>인포맥스 중분류</stp>
        <stp>46311</stp>
        <stp/>
        <tr r="N1680" s="5"/>
      </tp>
      <tp t="s">
        <v>기타금융채</v>
        <stp/>
        <stp>P</stp>
        <stp>0</stp>
        <stp>BND</stp>
        <stp>KR6169371F51</stp>
        <stp>인포맥스 중분류</stp>
        <stp>46316</stp>
        <stp/>
        <tr r="EX76" s="1"/>
      </tp>
      <tp t="s">
        <v>회사채(일반)</v>
        <stp/>
        <stp>P</stp>
        <stp>0</stp>
        <stp>BND</stp>
        <stp>KR6008671G73</stp>
        <stp>인포맥스 중분류</stp>
        <stp>46311</stp>
        <stp/>
        <tr r="N4229" s="5"/>
      </tp>
      <tp t="s">
        <v>기타금융채</v>
        <stp/>
        <stp>P</stp>
        <stp>0</stp>
        <stp>BND</stp>
        <stp>KR6019451F51</stp>
        <stp>인포맥스 중분류</stp>
        <stp>46311</stp>
        <stp/>
        <tr r="N4384" s="5"/>
      </tp>
      <tp t="s">
        <v>기타금융채</v>
        <stp/>
        <stp>P</stp>
        <stp>0</stp>
        <stp>BND</stp>
        <stp>KR6008274G33</stp>
        <stp>인포맥스 중분류</stp>
        <stp>46311</stp>
        <stp/>
        <tr r="N4166" s="5"/>
      </tp>
      <tp t="s">
        <v>일반</v>
        <stp/>
        <stp>P</stp>
        <stp>0</stp>
        <stp>BND</stp>
        <stp>KR350801GG41</stp>
        <stp>인포맥스 중분류</stp>
        <stp>46311</stp>
        <stp/>
        <tr r="N1635" s="5"/>
      </tp>
      <tp t="s">
        <v>기타금융채</v>
        <stp/>
        <stp>P</stp>
        <stp>0</stp>
        <stp>BND</stp>
        <stp>KR6019452F50</stp>
        <stp>인포맥스 중분류</stp>
        <stp>46311</stp>
        <stp/>
        <tr r="N4392" s="5"/>
      </tp>
      <tp t="s">
        <v>회사채(일반)</v>
        <stp/>
        <stp>P</stp>
        <stp>0</stp>
        <stp>BND</stp>
        <stp>KR6008672G72</stp>
        <stp>인포맥스 중분류</stp>
        <stp>46311</stp>
        <stp/>
        <tr r="N4237" s="5"/>
      </tp>
      <tp t="s">
        <v>기타금융채</v>
        <stp/>
        <stp>P</stp>
        <stp>0</stp>
        <stp>BND</stp>
        <stp>KR6019809F92</stp>
        <stp>인포맥스 중분류</stp>
        <stp>46311</stp>
        <stp/>
        <tr r="N4540" s="5"/>
      </tp>
      <tp t="s">
        <v>기타금융채</v>
        <stp/>
        <stp>P</stp>
        <stp>0</stp>
        <stp>BND</stp>
        <stp>KR601980DF93</stp>
        <stp>인포맥스 중분류</stp>
        <stp>46311</stp>
        <stp/>
        <tr r="N4565" s="5"/>
      </tp>
      <tp t="s">
        <v>기타금융채</v>
        <stp/>
        <stp>P</stp>
        <stp>0</stp>
        <stp>BND</stp>
        <stp>KR6008273G34</stp>
        <stp>인포맥스 중분류</stp>
        <stp>46311</stp>
        <stp/>
        <tr r="N4156" s="5"/>
      </tp>
      <tp t="s">
        <v>기타금융채</v>
        <stp/>
        <stp>P</stp>
        <stp>0</stp>
        <stp>BND</stp>
        <stp>KR6019456F56</stp>
        <stp>인포맥스 중분류</stp>
        <stp>46311</stp>
        <stp/>
        <tr r="N4435" s="5"/>
      </tp>
      <tp t="s">
        <v>기타금융채</v>
        <stp/>
        <stp>P</stp>
        <stp>0</stp>
        <stp>BND</stp>
        <stp>KR6079311F22</stp>
        <stp>인포맥스 중분류</stp>
        <stp>46311</stp>
        <stp/>
        <tr r="N6218" s="5"/>
      </tp>
      <tp t="s">
        <v>기타금융채</v>
        <stp/>
        <stp>P</stp>
        <stp>0</stp>
        <stp>BND</stp>
        <stp>KR6019808F93</stp>
        <stp>인포맥스 중분류</stp>
        <stp>46311</stp>
        <stp/>
        <tr r="N4531" s="5"/>
      </tp>
      <tp t="s">
        <v>기타금융채</v>
        <stp/>
        <stp>P</stp>
        <stp>0</stp>
        <stp>BND</stp>
        <stp>KR600827AG37</stp>
        <stp>인포맥스 중분류</stp>
        <stp>46311</stp>
        <stp/>
        <tr r="N4199" s="5"/>
      </tp>
      <tp t="s">
        <v>기타금융채</v>
        <stp/>
        <stp>P</stp>
        <stp>0</stp>
        <stp>BND</stp>
        <stp>KR6019801F90</stp>
        <stp>인포맥스 중분류</stp>
        <stp>46311</stp>
        <stp/>
        <tr r="N4468" s="5"/>
      </tp>
      <tp t="s">
        <v>카드</v>
        <stp/>
        <stp>P</stp>
        <stp>0</stp>
        <stp>BND</stp>
        <stp>KR6029782F68</stp>
        <stp>인포맥스 중분류</stp>
        <stp>46311</stp>
        <stp/>
        <tr r="N4855" s="5"/>
      </tp>
      <tp t="s">
        <v>회사채(일반)</v>
        <stp/>
        <stp>P</stp>
        <stp>0</stp>
        <stp>BND</stp>
        <stp>KR6138931G82</stp>
        <stp>인포맥스 중분류</stp>
        <stp>46311</stp>
        <stp/>
        <tr r="N6634" s="5"/>
      </tp>
      <tp t="s">
        <v>기타금융채</v>
        <stp/>
        <stp>P</stp>
        <stp>0</stp>
        <stp>BND</stp>
        <stp>KR6079312F21</stp>
        <stp>인포맥스 중분류</stp>
        <stp>46311</stp>
        <stp/>
        <tr r="N6223" s="5"/>
      </tp>
      <tp t="s">
        <v>기타금융채</v>
        <stp/>
        <stp>P</stp>
        <stp>0</stp>
        <stp>BND</stp>
        <stp>KR6029885F98</stp>
        <stp>인포맥스 중분류</stp>
        <stp>46311</stp>
        <stp/>
        <tr r="N5003" s="5"/>
      </tp>
      <tp t="s">
        <v>기타금융채</v>
        <stp/>
        <stp>P</stp>
        <stp>0</stp>
        <stp>BND</stp>
        <stp>KR6008278G47</stp>
        <stp>인포맥스 중분류</stp>
        <stp>46316</stp>
        <stp/>
        <tr r="CF45" s="1"/>
      </tp>
      <tp t="s">
        <v>은행채</v>
        <stp/>
        <stp>P</stp>
        <stp>0</stp>
        <stp>BND</stp>
        <stp>KR380801GG48</stp>
        <stp>인포맥스 중분류</stp>
        <stp>46311</stp>
        <stp/>
        <tr r="N3353" s="5"/>
      </tp>
      <tp t="s">
        <v>은행채</v>
        <stp/>
        <stp>P</stp>
        <stp>0</stp>
        <stp>BND</stp>
        <stp>KR380808GG41</stp>
        <stp>인포맥스 중분류</stp>
        <stp>46311</stp>
        <stp/>
        <tr r="N3454" s="5"/>
      </tp>
      <tp t="s">
        <v>은행채</v>
        <stp/>
        <stp>P</stp>
        <stp>0</stp>
        <stp>BND</stp>
        <stp>KR380809GG40</stp>
        <stp>인포맥스 중분류</stp>
        <stp>46311</stp>
        <stp/>
        <tr r="N3464" s="5"/>
      </tp>
      <tp t="s">
        <v>회사채(일반)</v>
        <stp/>
        <stp>P</stp>
        <stp>0</stp>
        <stp>BND</stp>
        <stp>KR6139481F28</stp>
        <stp>인포맥스 중분류</stp>
        <stp>46316</stp>
        <stp/>
        <tr r="CT68" s="1"/>
        <tr r="DH47" s="1"/>
      </tp>
      <tp t="s">
        <v>기타금융채</v>
        <stp/>
        <stp>P</stp>
        <stp>0</stp>
        <stp>BND</stp>
        <stp>KR6029884F99</stp>
        <stp>인포맥스 중분류</stp>
        <stp>46311</stp>
        <stp/>
        <tr r="N4992" s="5"/>
      </tp>
      <tp t="s">
        <v>기타금융채</v>
        <stp/>
        <stp>P</stp>
        <stp>0</stp>
        <stp>BND</stp>
        <stp>KR6019458F54</stp>
        <stp>인포맥스 중분류</stp>
        <stp>46311</stp>
        <stp/>
        <tr r="N4447" s="5"/>
      </tp>
      <tp t="s">
        <v>지방공기업</v>
        <stp/>
        <stp>P</stp>
        <stp>0</stp>
        <stp>BND</stp>
        <stp>KR354802GG59</stp>
        <stp>인포맥스 중분류</stp>
        <stp>46311</stp>
        <stp/>
        <tr r="N2742" s="5"/>
      </tp>
      <tp t="s">
        <v>지방공기업</v>
        <stp/>
        <stp>P</stp>
        <stp>0</stp>
        <stp>BND</stp>
        <stp>KR354803GG58</stp>
        <stp>인포맥스 중분류</stp>
        <stp>46311</stp>
        <stp/>
        <tr r="N2743" s="5"/>
      </tp>
      <tp t="s">
        <v>은행채</v>
        <stp/>
        <stp>P</stp>
        <stp>0</stp>
        <stp>BND</stp>
        <stp>KR380802GG54</stp>
        <stp>인포맥스 중분류</stp>
        <stp>46311</stp>
        <stp/>
        <tr r="N3374" s="5"/>
      </tp>
      <tp t="s">
        <v>은행채</v>
        <stp/>
        <stp>P</stp>
        <stp>0</stp>
        <stp>BND</stp>
        <stp>KR380806GG50</stp>
        <stp>인포맥스 중분류</stp>
        <stp>46311</stp>
        <stp/>
        <tr r="N3431" s="5"/>
      </tp>
      <tp t="s">
        <v>기타금융채</v>
        <stp/>
        <stp>P</stp>
        <stp>0</stp>
        <stp>BND</stp>
        <stp>KR6029693F17</stp>
        <stp>인포맥스 중분류</stp>
        <stp>46316</stp>
        <stp/>
        <tr r="CT72" s="1"/>
      </tp>
      <tp t="s">
        <v>은행채</v>
        <stp/>
        <stp>P</stp>
        <stp>0</stp>
        <stp>BND</stp>
        <stp>KR380810GG47</stp>
        <stp>인포맥스 중분류</stp>
        <stp>46311</stp>
        <stp/>
        <tr r="N3471" s="5"/>
      </tp>
      <tp t="s">
        <v>은행채</v>
        <stp/>
        <stp>P</stp>
        <stp>0</stp>
        <stp>BND</stp>
        <stp>KR380811GG46</stp>
        <stp>인포맥스 중분류</stp>
        <stp>46311</stp>
        <stp/>
        <tr r="N3476" s="5"/>
      </tp>
      <tp t="s">
        <v>은행채</v>
        <stp/>
        <stp>P</stp>
        <stp>0</stp>
        <stp>BND</stp>
        <stp>KR380812GG45</stp>
        <stp>인포맥스 중분류</stp>
        <stp>46311</stp>
        <stp/>
        <tr r="N3479" s="5"/>
      </tp>
      <tp t="s">
        <v>은행채</v>
        <stp/>
        <stp>P</stp>
        <stp>0</stp>
        <stp>BND</stp>
        <stp>KR380814GG43</stp>
        <stp>인포맥스 중분류</stp>
        <stp>46311</stp>
        <stp/>
        <tr r="N3485" s="5"/>
      </tp>
      <tp t="s">
        <v>은행채</v>
        <stp/>
        <stp>P</stp>
        <stp>0</stp>
        <stp>BND</stp>
        <stp>KR380815GG42</stp>
        <stp>인포맥스 중분류</stp>
        <stp>46311</stp>
        <stp/>
        <tr r="N3487" s="5"/>
      </tp>
      <tp t="s">
        <v>기타금융채</v>
        <stp/>
        <stp>P</stp>
        <stp>0</stp>
        <stp>BND</stp>
        <stp>KR6008271G28</stp>
        <stp>인포맥스 중분류</stp>
        <stp>46311</stp>
        <stp/>
        <tr r="N4135" s="5"/>
      </tp>
      <tp t="s">
        <v>카드</v>
        <stp/>
        <stp>P</stp>
        <stp>0</stp>
        <stp>BND</stp>
        <stp>KR6029781F77</stp>
        <stp>인포맥스 중분류</stp>
        <stp>46311</stp>
        <stp/>
        <tr r="N4830" s="5"/>
      </tp>
      <tp t="s">
        <v>기타금융채</v>
        <stp/>
        <stp>P</stp>
        <stp>0</stp>
        <stp>BND</stp>
        <stp>KR6008274G58</stp>
        <stp>인포맥스 중분류</stp>
        <stp>46316</stp>
        <stp/>
        <tr r="CF47" s="1"/>
      </tp>
      <tp t="s">
        <v>일반</v>
        <stp/>
        <stp>P</stp>
        <stp>0</stp>
        <stp>BND</stp>
        <stp>KR350801GG58</stp>
        <stp>인포맥스 중분류</stp>
        <stp>46311</stp>
        <stp/>
        <tr r="N1636" s="5"/>
      </tp>
      <tp t="s">
        <v>은행채</v>
        <stp/>
        <stp>P</stp>
        <stp>0</stp>
        <stp>BND</stp>
        <stp>KR380801GG55</stp>
        <stp>인포맥스 중분류</stp>
        <stp>46311</stp>
        <stp/>
        <tr r="N3354" s="5"/>
      </tp>
      <tp t="s">
        <v>은행채</v>
        <stp/>
        <stp>P</stp>
        <stp>0</stp>
        <stp>BND</stp>
        <stp>KR380805GG51</stp>
        <stp>인포맥스 중분류</stp>
        <stp>46311</stp>
        <stp/>
        <tr r="N3418" s="5"/>
      </tp>
      <tp t="s">
        <v>회사채(일반)</v>
        <stp/>
        <stp>P</stp>
        <stp>0</stp>
        <stp>BND</stp>
        <stp>KR6039491F44</stp>
        <stp>인포맥스 중분류</stp>
        <stp>46311</stp>
        <stp/>
        <tr r="N5569" s="5"/>
      </tp>
      <tp t="s">
        <v>기타금융채</v>
        <stp/>
        <stp>P</stp>
        <stp>0</stp>
        <stp>BND</stp>
        <stp>KR6019457F48</stp>
        <stp>인포맥스 중분류</stp>
        <stp>46311</stp>
        <stp/>
        <tr r="N4439" s="5"/>
      </tp>
      <tp t="s">
        <v>회사채(일반)</v>
        <stp/>
        <stp>P</stp>
        <stp>0</stp>
        <stp>BND</stp>
        <stp>KR6039492F43</stp>
        <stp>인포맥스 중분류</stp>
        <stp>46311</stp>
        <stp/>
        <tr r="N5582" s="5"/>
      </tp>
      <tp t="s">
        <v>회사채(일반)</v>
        <stp/>
        <stp>P</stp>
        <stp>0</stp>
        <stp>BND</stp>
        <stp>KR6419792F77</stp>
        <stp>인포맥스 중분류</stp>
        <stp>46311</stp>
        <stp/>
        <tr r="N7212" s="5"/>
      </tp>
      <tp t="s">
        <v>기타금융채</v>
        <stp/>
        <stp>P</stp>
        <stp>0</stp>
        <stp>BND</stp>
        <stp>KR601980AF88</stp>
        <stp>인포맥스 중분류</stp>
        <stp>46311</stp>
        <stp/>
        <tr r="N4550" s="5"/>
      </tp>
      <tp t="s">
        <v>기타금융채</v>
        <stp/>
        <stp>P</stp>
        <stp>0</stp>
        <stp>BND</stp>
        <stp>KR6079312F39</stp>
        <stp>인포맥스 중분류</stp>
        <stp>46311</stp>
        <stp/>
        <tr r="N6224" s="5"/>
      </tp>
      <tp t="s">
        <v>기타금융채</v>
        <stp/>
        <stp>P</stp>
        <stp>0</stp>
        <stp>BND</stp>
        <stp>KR6029885F80</stp>
        <stp>인포맥스 중분류</stp>
        <stp>46311</stp>
        <stp/>
        <tr r="N5002" s="5"/>
      </tp>
      <tp t="s">
        <v>은행채</v>
        <stp/>
        <stp>P</stp>
        <stp>0</stp>
        <stp>BND</stp>
        <stp>KR380819GG48</stp>
        <stp>인포맥스 중분류</stp>
        <stp>46311</stp>
        <stp/>
        <tr r="N3489" s="5"/>
      </tp>
      <tp t="s">
        <v>기타금융채</v>
        <stp/>
        <stp>P</stp>
        <stp>0</stp>
        <stp>BND</stp>
        <stp>KR6019804F89</stp>
        <stp>인포맥스 중분류</stp>
        <stp>46311</stp>
        <stp/>
        <tr r="N4491" s="5"/>
      </tp>
      <tp t="s">
        <v>기타금융채</v>
        <stp/>
        <stp>P</stp>
        <stp>0</stp>
        <stp>BND</stp>
        <stp>KR6079313F38</stp>
        <stp>인포맥스 중분류</stp>
        <stp>46311</stp>
        <stp/>
        <tr r="N6230" s="5"/>
      </tp>
      <tp t="s">
        <v>지방공기업</v>
        <stp/>
        <stp>P</stp>
        <stp>0</stp>
        <stp>BND</stp>
        <stp>KR354804GG57</stp>
        <stp>인포맥스 중분류</stp>
        <stp>46311</stp>
        <stp/>
        <tr r="N2744" s="5"/>
      </tp>
      <tp t="s">
        <v>회사채(일반)</v>
        <stp/>
        <stp>P</stp>
        <stp>0</stp>
        <stp>BND</stp>
        <stp>KR6008561G50</stp>
        <stp>인포맥스 중분류</stp>
        <stp>46311</stp>
        <stp/>
        <tr r="N4210" s="5"/>
      </tp>
      <tp t="s">
        <v>기타금융채</v>
        <stp/>
        <stp>P</stp>
        <stp>0</stp>
        <stp>BND</stp>
        <stp>KR6019452F43</stp>
        <stp>인포맥스 중분류</stp>
        <stp>46311</stp>
        <stp/>
        <tr r="N4391" s="5"/>
      </tp>
      <tp t="s">
        <v>기타금융채</v>
        <stp/>
        <stp>P</stp>
        <stp>0</stp>
        <stp>BND</stp>
        <stp>KR6079312F47</stp>
        <stp>인포맥스 중분류</stp>
        <stp>46316</stp>
        <stp/>
        <tr r="DV36" s="1"/>
      </tp>
      <tp t="s">
        <v>기타금융채</v>
        <stp/>
        <stp>P</stp>
        <stp>0</stp>
        <stp>BND</stp>
        <stp>KR6079315F36</stp>
        <stp>인포맥스 중분류</stp>
        <stp>46311</stp>
        <stp/>
        <tr r="N6256" s="5"/>
      </tp>
      <tp t="s">
        <v>기타금융채</v>
        <stp/>
        <stp>P</stp>
        <stp>0</stp>
        <stp>BND</stp>
        <stp>KR6019806F87</stp>
        <stp>인포맥스 중분류</stp>
        <stp>46311</stp>
        <stp/>
        <tr r="N4519" s="5"/>
      </tp>
      <tp t="s">
        <v>지방공기업</v>
        <stp/>
        <stp>P</stp>
        <stp>0</stp>
        <stp>BND</stp>
        <stp>KR354801GG50</stp>
        <stp>인포맥스 중분류</stp>
        <stp>46311</stp>
        <stp/>
        <tr r="N2736" s="5"/>
      </tp>
      <tp t="s">
        <v>일반</v>
        <stp/>
        <stp>P</stp>
        <stp>0</stp>
        <stp>BND</stp>
        <stp>KR350804GG55</stp>
        <stp>인포맥스 중분류</stp>
        <stp>46311</stp>
        <stp/>
        <tr r="N1725" s="5"/>
      </tp>
      <tp t="s">
        <v>기타금융채</v>
        <stp/>
        <stp>P</stp>
        <stp>0</stp>
        <stp>BND</stp>
        <stp>KR6169375F32</stp>
        <stp>인포맥스 중분류</stp>
        <stp>46311</stp>
        <stp/>
        <tr r="N6894" s="5"/>
      </tp>
      <tp t="s">
        <v>회사채(일반)</v>
        <stp/>
        <stp>P</stp>
        <stp>0</stp>
        <stp>BND</stp>
        <stp>KR6018673G13</stp>
        <stp>인포맥스 중분류</stp>
        <stp>46316</stp>
        <stp/>
        <tr r="N160" s="1"/>
      </tp>
      <tp t="s">
        <v>기타금융채</v>
        <stp/>
        <stp>P</stp>
        <stp>0</stp>
        <stp>BND</stp>
        <stp>KR6019455F40</stp>
        <stp>인포맥스 중분류</stp>
        <stp>46311</stp>
        <stp/>
        <tr r="N4429" s="5"/>
      </tp>
      <tp t="s">
        <v>기타금융채</v>
        <stp/>
        <stp>P</stp>
        <stp>0</stp>
        <stp>BND</stp>
        <stp>KR6169372F43</stp>
        <stp>인포맥스 중분류</stp>
        <stp>46316</stp>
        <stp/>
        <tr r="EX23" s="1"/>
        <tr r="CT74" s="1"/>
      </tp>
      <tp t="s">
        <v>기타금융채</v>
        <stp/>
        <stp>P</stp>
        <stp>0</stp>
        <stp>BND</stp>
        <stp>KR6019801F82</stp>
        <stp>인포맥스 중분류</stp>
        <stp>46311</stp>
        <stp/>
        <tr r="N4467" s="5"/>
      </tp>
      <tp t="s">
        <v>지방공기업</v>
        <stp/>
        <stp>P</stp>
        <stp>0</stp>
        <stp>BND</stp>
        <stp>KR354901GF27</stp>
        <stp>인포맥스 중분류</stp>
        <stp>46316</stp>
        <stp/>
        <tr r="EX47" s="1"/>
      </tp>
      <tp t="s">
        <v>일반</v>
        <stp/>
        <stp>P</stp>
        <stp>0</stp>
        <stp>BND</stp>
        <stp>KR355901GF57</stp>
        <stp>인포맥스 중분류</stp>
        <stp>46311</stp>
        <stp/>
        <tr r="N2763" s="5"/>
      </tp>
      <tp t="s">
        <v>기타금융채</v>
        <stp/>
        <stp>P</stp>
        <stp>0</stp>
        <stp>BND</stp>
        <stp>KR6008275G24</stp>
        <stp>인포맥스 중분류</stp>
        <stp>46311</stp>
        <stp/>
        <tr r="N4177" s="5"/>
      </tp>
      <tp t="s">
        <v>일반</v>
        <stp/>
        <stp>P</stp>
        <stp>0</stp>
        <stp>BND</stp>
        <stp>KR350802GG57</stp>
        <stp>인포맥스 중분류</stp>
        <stp>46311</stp>
        <stp/>
        <tr r="N1681" s="5"/>
      </tp>
      <tp t="s">
        <v>일반</v>
        <stp/>
        <stp>P</stp>
        <stp>0</stp>
        <stp>BND</stp>
        <stp>KR350803GG56</stp>
        <stp>인포맥스 중분류</stp>
        <stp>46311</stp>
        <stp/>
        <tr r="N1702" s="5"/>
      </tp>
      <tp t="s">
        <v>기타금융채</v>
        <stp/>
        <stp>P</stp>
        <stp>0</stp>
        <stp>BND</stp>
        <stp>KR6079318F41</stp>
        <stp>인포맥스 중분류</stp>
        <stp>46316</stp>
        <stp/>
        <tr r="CF214" s="1"/>
      </tp>
      <tp t="s">
        <v>기타금융채</v>
        <stp/>
        <stp>P</stp>
        <stp>0</stp>
        <stp>BND</stp>
        <stp>KR6019451F44</stp>
        <stp>인포맥스 중분류</stp>
        <stp>46311</stp>
        <stp/>
        <tr r="N4383" s="5"/>
      </tp>
      <tp t="s">
        <v>기타금융채</v>
        <stp/>
        <stp>P</stp>
        <stp>0</stp>
        <stp>BND</stp>
        <stp>KR6029886F89</stp>
        <stp>인포맥스 중분류</stp>
        <stp>46311</stp>
        <stp/>
        <tr r="N5008" s="5"/>
      </tp>
      <tp t="s">
        <v>카드</v>
        <stp/>
        <stp>P</stp>
        <stp>0</stp>
        <stp>BND</stp>
        <stp>KR6029789F79</stp>
        <stp>인포맥스 중분류</stp>
        <stp>46311</stp>
        <stp/>
        <tr r="N4939" s="5"/>
      </tp>
      <tp t="s">
        <v>회사채(일반)</v>
        <stp/>
        <stp>P</stp>
        <stp>0</stp>
        <stp>BND</stp>
        <stp>KR6008561G68</stp>
        <stp>인포맥스 중분류</stp>
        <stp>46311</stp>
        <stp/>
        <tr r="N4211" s="5"/>
      </tp>
      <tp t="s">
        <v>카드</v>
        <stp/>
        <stp>P</stp>
        <stp>0</stp>
        <stp>BND</stp>
        <stp>KR6029789F46</stp>
        <stp>인포맥스 중분류</stp>
        <stp>46311</stp>
        <stp/>
        <tr r="N4938" s="5"/>
      </tp>
      <tp t="s">
        <v>기타금융채</v>
        <stp/>
        <stp>P</stp>
        <stp>0</stp>
        <stp>BND</stp>
        <stp>KR6008273G18</stp>
        <stp>인포맥스 중분류</stp>
        <stp>46311</stp>
        <stp/>
        <tr r="N4155" s="5"/>
      </tp>
      <tp t="s">
        <v>회사채(일반)</v>
        <stp/>
        <stp>P</stp>
        <stp>0</stp>
        <stp>BND</stp>
        <stp>KR6008772G48</stp>
        <stp>인포맥스 중분류</stp>
        <stp>46311</stp>
        <stp/>
        <tr r="N4240" s="5"/>
      </tp>
      <tp t="s">
        <v>지방공기업</v>
        <stp/>
        <stp>P</stp>
        <stp>0</stp>
        <stp>BND</stp>
        <stp>KR354901GF68</stp>
        <stp>인포맥스 중분류</stp>
        <stp>46311</stp>
        <stp/>
        <tr r="N2746" s="5"/>
      </tp>
      <tp t="s">
        <v>은행채</v>
        <stp/>
        <stp>P</stp>
        <stp>0</stp>
        <stp>BND</stp>
        <stp>KR380804GG60</stp>
        <stp>인포맥스 중분류</stp>
        <stp>46311</stp>
        <stp/>
        <tr r="N3402" s="5"/>
      </tp>
      <tp t="s">
        <v>카드</v>
        <stp/>
        <stp>P</stp>
        <stp>0</stp>
        <stp>BND</stp>
        <stp>KR6029781F44</stp>
        <stp>인포맥스 중분류</stp>
        <stp>46311</stp>
        <stp/>
        <tr r="N4829" s="5"/>
      </tp>
      <tp t="s">
        <v>기타금융채</v>
        <stp/>
        <stp>P</stp>
        <stp>0</stp>
        <stp>BND</stp>
        <stp>KR6019459F79</stp>
        <stp>인포맥스 중분류</stp>
        <stp>46311</stp>
        <stp/>
        <tr r="N4452" s="5"/>
      </tp>
      <tp t="s">
        <v>은행채</v>
        <stp/>
        <stp>P</stp>
        <stp>0</stp>
        <stp>BND</stp>
        <stp>KR380820GG45</stp>
        <stp>인포맥스 중분류</stp>
        <stp>46311</stp>
        <stp/>
        <tr r="N3490" s="5"/>
      </tp>
      <tp t="s">
        <v>은행채</v>
        <stp/>
        <stp>P</stp>
        <stp>0</stp>
        <stp>BND</stp>
        <stp>KR380801GG63</stp>
        <stp>인포맥스 중분류</stp>
        <stp>46311</stp>
        <stp/>
        <tr r="N3355" s="5"/>
      </tp>
      <tp t="s">
        <v>카드</v>
        <stp/>
        <stp>P</stp>
        <stp>0</stp>
        <stp>BND</stp>
        <stp>KR6029783F42</stp>
        <stp>인포맥스 중분류</stp>
        <stp>46311</stp>
        <stp/>
        <tr r="N4873" s="5"/>
      </tp>
      <tp t="s">
        <v>카드</v>
        <stp/>
        <stp>P</stp>
        <stp>0</stp>
        <stp>BND</stp>
        <stp>KR6029782F43</stp>
        <stp>인포맥스 중분류</stp>
        <stp>46311</stp>
        <stp/>
        <tr r="N4854" s="5"/>
      </tp>
      <tp t="s">
        <v>은행채</v>
        <stp/>
        <stp>P</stp>
        <stp>0</stp>
        <stp>BND</stp>
        <stp>KR380802GG62</stp>
        <stp>인포맥스 중분류</stp>
        <stp>46311</stp>
        <stp/>
        <tr r="N3375" s="5"/>
      </tp>
      <tp t="s">
        <v>은행채</v>
        <stp/>
        <stp>P</stp>
        <stp>0</stp>
        <stp>BND</stp>
        <stp>KR380807GG67</stp>
        <stp>인포맥스 중분류</stp>
        <stp>46311</stp>
        <stp/>
        <tr r="N3443" s="5"/>
      </tp>
      <tp t="s">
        <v>은행채</v>
        <stp/>
        <stp>P</stp>
        <stp>0</stp>
        <stp>BND</stp>
        <stp>KR380810GG70</stp>
        <stp>인포맥스 중분류</stp>
        <stp>46311</stp>
        <stp/>
        <tr r="N3472" s="5"/>
      </tp>
      <tp t="s">
        <v>은행채</v>
        <stp/>
        <stp>P</stp>
        <stp>0</stp>
        <stp>BND</stp>
        <stp>KR380808GG66</stp>
        <stp>인포맥스 중분류</stp>
        <stp>46311</stp>
        <stp/>
        <tr r="N3455" s="5"/>
      </tp>
      <tp t="s">
        <v>기타금융채</v>
        <stp/>
        <stp>P</stp>
        <stp>0</stp>
        <stp>BND</stp>
        <stp>KR6019456F72</stp>
        <stp>인포맥스 중분류</stp>
        <stp>46311</stp>
        <stp/>
        <tr r="N4436" s="5"/>
      </tp>
      <tp t="s">
        <v>은행채</v>
        <stp/>
        <stp>P</stp>
        <stp>0</stp>
        <stp>BND</stp>
        <stp>KR380805GG69</stp>
        <stp>인포맥스 중분류</stp>
        <stp>46311</stp>
        <stp/>
        <tr r="N3419" s="5"/>
      </tp>
      <tp t="s">
        <v>은행채</v>
        <stp/>
        <stp>P</stp>
        <stp>0</stp>
        <stp>BND</stp>
        <stp>KR380809GG65</stp>
        <stp>인포맥스 중분류</stp>
        <stp>46311</stp>
        <stp/>
        <tr r="N3465" s="5"/>
      </tp>
      <tp t="s">
        <v>은행채</v>
        <stp/>
        <stp>P</stp>
        <stp>0</stp>
        <stp>BND</stp>
        <stp>KR380802AG68</stp>
        <stp>인포맥스 중분류</stp>
        <stp>46311</stp>
        <stp/>
        <tr r="N3359" s="5"/>
      </tp>
      <tp t="s">
        <v>일반</v>
        <stp/>
        <stp>P</stp>
        <stp>0</stp>
        <stp>BND</stp>
        <stp>KR350801GG66</stp>
        <stp>인포맥스 중분류</stp>
        <stp>46311</stp>
        <stp/>
        <tr r="N1637" s="5"/>
      </tp>
      <tp t="s">
        <v>일반</v>
        <stp/>
        <stp>P</stp>
        <stp>0</stp>
        <stp>BND</stp>
        <stp>KR350802GG65</stp>
        <stp>인포맥스 중분류</stp>
        <stp>46311</stp>
        <stp/>
        <tr r="N1682" s="5"/>
      </tp>
      <tp t="s">
        <v>일반</v>
        <stp/>
        <stp>P</stp>
        <stp>0</stp>
        <stp>BND</stp>
        <stp>KR350803GG64</stp>
        <stp>인포맥스 중분류</stp>
        <stp>46311</stp>
        <stp/>
        <tr r="N1703" s="5"/>
      </tp>
      <tp t="s">
        <v>일반</v>
        <stp/>
        <stp>P</stp>
        <stp>0</stp>
        <stp>BND</stp>
        <stp>KR350901GF66</stp>
        <stp>인포맥스 중분류</stp>
        <stp>46311</stp>
        <stp/>
        <tr r="N1760" s="5"/>
      </tp>
      <tp t="s">
        <v>일반</v>
        <stp/>
        <stp>P</stp>
        <stp>0</stp>
        <stp>BND</stp>
        <stp>KR350902GF65</stp>
        <stp>인포맥스 중분류</stp>
        <stp>46311</stp>
        <stp/>
        <tr r="N1784" s="5"/>
      </tp>
      <tp t="s">
        <v>기타금융채</v>
        <stp/>
        <stp>P</stp>
        <stp>0</stp>
        <stp>BND</stp>
        <stp>KR6019451F77</stp>
        <stp>인포맥스 중분류</stp>
        <stp>46311</stp>
        <stp/>
        <tr r="N4385" s="5"/>
      </tp>
      <tp t="s">
        <v>회사채(일반)</v>
        <stp/>
        <stp>P</stp>
        <stp>0</stp>
        <stp>BND</stp>
        <stp>KR6008773G47</stp>
        <stp>인포맥스 중분류</stp>
        <stp>46311</stp>
        <stp/>
        <tr r="N4243" s="5"/>
      </tp>
      <tp t="s">
        <v>기타금융채</v>
        <stp/>
        <stp>P</stp>
        <stp>0</stp>
        <stp>BND</stp>
        <stp>KR6019453F75</stp>
        <stp>인포맥스 중분류</stp>
        <stp>46311</stp>
        <stp/>
        <tr r="N4402" s="5"/>
      </tp>
      <tp t="s">
        <v>기타금융채</v>
        <stp/>
        <stp>P</stp>
        <stp>0</stp>
        <stp>BND</stp>
        <stp>KR6169372F76</stp>
        <stp>인포맥스 중분류</stp>
        <stp>46316</stp>
        <stp/>
        <tr r="CT54" s="1"/>
      </tp>
      <tp t="s">
        <v>카드</v>
        <stp/>
        <stp>P</stp>
        <stp>0</stp>
        <stp>BND</stp>
        <stp>KR602978AF49</stp>
        <stp>인포맥스 중분류</stp>
        <stp>46311</stp>
        <stp/>
        <tr r="N4944" s="5"/>
      </tp>
      <tp t="s">
        <v>기타금융채</v>
        <stp/>
        <stp>P</stp>
        <stp>0</stp>
        <stp>BND</stp>
        <stp>KR6008275G16</stp>
        <stp>인포맥스 중분류</stp>
        <stp>46311</stp>
        <stp/>
        <tr r="N4176" s="5"/>
      </tp>
      <tp t="s">
        <v>기타금융채</v>
        <stp/>
        <stp>P</stp>
        <stp>0</stp>
        <stp>BND</stp>
        <stp>KR6019454F74</stp>
        <stp>인포맥스 중분류</stp>
        <stp>46311</stp>
        <stp/>
        <tr r="N4414" s="5"/>
      </tp>
      <tp t="s">
        <v>은행채</v>
        <stp/>
        <stp>P</stp>
        <stp>0</stp>
        <stp>BND</stp>
        <stp>KR380801AG77</stp>
        <stp>인포맥스 중분류</stp>
        <stp>46311</stp>
        <stp/>
        <tr r="N3341" s="5"/>
      </tp>
      <tp t="s">
        <v>은행채</v>
        <stp/>
        <stp>P</stp>
        <stp>0</stp>
        <stp>BND</stp>
        <stp>KR380803AG75</stp>
        <stp>인포맥스 중분류</stp>
        <stp>46311</stp>
        <stp/>
        <tr r="N3379" s="5"/>
      </tp>
      <tp t="s">
        <v>은행채</v>
        <stp/>
        <stp>P</stp>
        <stp>0</stp>
        <stp>BND</stp>
        <stp>KR380805AG73</stp>
        <stp>인포맥스 중분류</stp>
        <stp>46311</stp>
        <stp/>
        <tr r="N3405" s="5"/>
      </tp>
      <tp t="s">
        <v>은행채</v>
        <stp/>
        <stp>P</stp>
        <stp>0</stp>
        <stp>BND</stp>
        <stp>KR380807AG71</stp>
        <stp>인포맥스 중분류</stp>
        <stp>46311</stp>
        <stp/>
        <tr r="N3434" s="5"/>
      </tp>
      <tp t="s">
        <v>카드</v>
        <stp/>
        <stp>P</stp>
        <stp>0</stp>
        <stp>BND</stp>
        <stp>KR602978AF56</stp>
        <stp>인포맥스 중분류</stp>
        <stp>46311</stp>
        <stp/>
        <tr r="N4945" s="5"/>
      </tp>
      <tp t="s">
        <v>회사채(일반)</v>
        <stp/>
        <stp>P</stp>
        <stp>0</stp>
        <stp>BND</stp>
        <stp>KR6008672G49</stp>
        <stp>인포맥스 중분류</stp>
        <stp>46311</stp>
        <stp/>
        <tr r="N4236" s="5"/>
      </tp>
      <tp t="s">
        <v>기타금융채</v>
        <stp/>
        <stp>P</stp>
        <stp>0</stp>
        <stp>BND</stp>
        <stp>KR600827AG78</stp>
        <stp>인포맥스 중분류</stp>
        <stp>46316</stp>
        <stp/>
        <tr r="N73" s="1"/>
      </tp>
      <tp t="s">
        <v>카드</v>
        <stp/>
        <stp>P</stp>
        <stp>0</stp>
        <stp>BND</stp>
        <stp>KR6029785F57</stp>
        <stp>인포맥스 중분류</stp>
        <stp>46311</stp>
        <stp/>
        <tr r="N4901" s="5"/>
      </tp>
      <tp t="s">
        <v>은행채</v>
        <stp/>
        <stp>P</stp>
        <stp>0</stp>
        <stp>BND</stp>
        <stp>KR380802AG76</stp>
        <stp>인포맥스 중분류</stp>
        <stp>46311</stp>
        <stp/>
        <tr r="N3360" s="5"/>
      </tp>
      <tp t="s">
        <v>은행채</v>
        <stp/>
        <stp>P</stp>
        <stp>0</stp>
        <stp>BND</stp>
        <stp>KR380806AG72</stp>
        <stp>인포맥스 중분류</stp>
        <stp>46311</stp>
        <stp/>
        <tr r="N3423" s="5"/>
      </tp>
      <tp t="s">
        <v>카드</v>
        <stp/>
        <stp>P</stp>
        <stp>0</stp>
        <stp>BND</stp>
        <stp>KR6029788F54</stp>
        <stp>인포맥스 중분류</stp>
        <stp>46311</stp>
        <stp/>
        <tr r="N4933" s="5"/>
      </tp>
      <tp t="s">
        <v>기타금융채</v>
        <stp/>
        <stp>P</stp>
        <stp>0</stp>
        <stp>BND</stp>
        <stp>KR6019452F68</stp>
        <stp>인포맥스 중분류</stp>
        <stp>46311</stp>
        <stp/>
        <tr r="N4393" s="5"/>
      </tp>
      <tp t="s">
        <v>은행채</v>
        <stp/>
        <stp>P</stp>
        <stp>0</stp>
        <stp>BND</stp>
        <stp>KR380802GG70</stp>
        <stp>인포맥스 중분류</stp>
        <stp>46311</stp>
        <stp/>
        <tr r="N3376" s="5"/>
      </tp>
      <tp t="s">
        <v>은행채</v>
        <stp/>
        <stp>P</stp>
        <stp>0</stp>
        <stp>BND</stp>
        <stp>KR380805GG77</stp>
        <stp>인포맥스 중분류</stp>
        <stp>46311</stp>
        <stp/>
        <tr r="N3420" s="5"/>
      </tp>
      <tp t="s">
        <v>회사채(일반)</v>
        <stp/>
        <stp>P</stp>
        <stp>0</stp>
        <stp>BND</stp>
        <stp>KR6039091F22</stp>
        <stp>인포맥스 중분류</stp>
        <stp>46311</stp>
        <stp/>
        <tr r="N5555" s="5"/>
      </tp>
      <tp t="s">
        <v>은행채</v>
        <stp/>
        <stp>P</stp>
        <stp>0</stp>
        <stp>BND</stp>
        <stp>KR380804AG74</stp>
        <stp>인포맥스 중분류</stp>
        <stp>46311</stp>
        <stp/>
        <tr r="N3395" s="5"/>
      </tp>
      <tp t="s">
        <v>은행채</v>
        <stp/>
        <stp>P</stp>
        <stp>0</stp>
        <stp>BND</stp>
        <stp>KR380801GG71</stp>
        <stp>인포맥스 중분류</stp>
        <stp>46311</stp>
        <stp/>
        <tr r="N3356" s="5"/>
      </tp>
      <tp t="s">
        <v>회사채(일반)</v>
        <stp/>
        <stp>P</stp>
        <stp>0</stp>
        <stp>BND</stp>
        <stp>KR6039092F21</stp>
        <stp>인포맥스 중분류</stp>
        <stp>46311</stp>
        <stp/>
        <tr r="N5561" s="5"/>
      </tp>
      <tp t="s">
        <v>기타금융채</v>
        <stp/>
        <stp>P</stp>
        <stp>0</stp>
        <stp>BND</stp>
        <stp>KR6079316F19</stp>
        <stp>인포맥스 중분류</stp>
        <stp>46311</stp>
        <stp/>
        <tr r="N6268" s="5"/>
      </tp>
      <tp t="s">
        <v>회사채(일반)</v>
        <stp/>
        <stp>P</stp>
        <stp>0</stp>
        <stp>BND</stp>
        <stp>KR6039093F20</stp>
        <stp>인포맥스 중분류</stp>
        <stp>46311</stp>
        <stp/>
        <tr r="N5566" s="5"/>
      </tp>
      <tp t="s">
        <v>회사채(일반)</v>
        <stp/>
        <stp>P</stp>
        <stp>0</stp>
        <stp>BND</stp>
        <stp>KR6138101G37</stp>
        <stp>인포맥스 중분류</stp>
        <stp>46311</stp>
        <stp/>
        <tr r="N6613" s="5"/>
      </tp>
      <tp t="s">
        <v>기타금융채</v>
        <stp/>
        <stp>P</stp>
        <stp>0</stp>
        <stp>BND</stp>
        <stp>KR6079318F17</stp>
        <stp>인포맥스 중분류</stp>
        <stp>46311</stp>
        <stp/>
        <tr r="N6281" s="5"/>
      </tp>
      <tp t="s">
        <v>기타금융채</v>
        <stp/>
        <stp>P</stp>
        <stp>0</stp>
        <stp>BND</stp>
        <stp>KR601945EF62</stp>
        <stp>인포맥스 중분류</stp>
        <stp>46311</stp>
        <stp/>
        <tr r="N4461" s="5"/>
      </tp>
      <tp t="s">
        <v>회사채(일반)</v>
        <stp/>
        <stp>P</stp>
        <stp>0</stp>
        <stp>BND</stp>
        <stp>KR6008671G40</stp>
        <stp>인포맥스 중분류</stp>
        <stp>46311</stp>
        <stp/>
        <tr r="N4228" s="5"/>
      </tp>
      <tp t="s">
        <v>회사채(일반)</v>
        <stp/>
        <stp>P</stp>
        <stp>0</stp>
        <stp>BND</stp>
        <stp>KR6138102G36</stp>
        <stp>인포맥스 중분류</stp>
        <stp>46311</stp>
        <stp/>
        <tr r="N6618" s="5"/>
      </tp>
      <tp t="s">
        <v>회사채(일반)</v>
        <stp/>
        <stp>P</stp>
        <stp>0</stp>
        <stp>BND</stp>
        <stp>KR6138041G22</stp>
        <stp>인포맥스 중분류</stp>
        <stp>46311</stp>
        <stp/>
        <tr r="N6593" s="5"/>
      </tp>
      <tp t="s">
        <v>일반</v>
        <stp/>
        <stp>P</stp>
        <stp>0</stp>
        <stp>BND</stp>
        <stp>KR350802GG73</stp>
        <stp>인포맥스 중분류</stp>
        <stp>46311</stp>
        <stp/>
        <tr r="N1683" s="5"/>
      </tp>
      <tp t="s">
        <v>일반</v>
        <stp/>
        <stp>P</stp>
        <stp>0</stp>
        <stp>BND</stp>
        <stp>KR350902GF73</stp>
        <stp>인포맥스 중분류</stp>
        <stp>46311</stp>
        <stp/>
        <tr r="N1785" s="5"/>
      </tp>
      <tp t="s">
        <v>은행채</v>
        <stp/>
        <stp>P</stp>
        <stp>0</stp>
        <stp>BND</stp>
        <stp>KR380808GG74</stp>
        <stp>인포맥스 중분류</stp>
        <stp>46311</stp>
        <stp/>
        <tr r="N3456" s="5"/>
      </tp>
      <tp t="s">
        <v>회사채(일반)</v>
        <stp/>
        <stp>P</stp>
        <stp>0</stp>
        <stp>BND</stp>
        <stp>KR6138042G21</stp>
        <stp>인포맥스 중분류</stp>
        <stp>46311</stp>
        <stp/>
        <tr r="N6599" s="5"/>
      </tp>
      <tp t="s">
        <v>은행채</v>
        <stp/>
        <stp>P</stp>
        <stp>0</stp>
        <stp>BND</stp>
        <stp>KR380803GG79</stp>
        <stp>인포맥스 중분류</stp>
        <stp>46311</stp>
        <stp/>
        <tr r="N3394" s="5"/>
      </tp>
      <tp t="s">
        <v>은행채</v>
        <stp/>
        <stp>P</stp>
        <stp>0</stp>
        <stp>BND</stp>
        <stp>KR380809GG73</stp>
        <stp>인포맥스 중분류</stp>
        <stp>46311</stp>
        <stp/>
        <tr r="N3466" s="5"/>
      </tp>
      <tp t="s">
        <v>은행채</v>
        <stp/>
        <stp>P</stp>
        <stp>0</stp>
        <stp>BND</stp>
        <stp>KR380813GG69</stp>
        <stp>인포맥스 중분류</stp>
        <stp>46311</stp>
        <stp/>
        <tr r="N3482" s="5"/>
      </tp>
      <tp t="s">
        <v>기타금융채</v>
        <stp/>
        <stp>P</stp>
        <stp>0</stp>
        <stp>BND</stp>
        <stp>KR6019453F67</stp>
        <stp>인포맥스 중분류</stp>
        <stp>46311</stp>
        <stp/>
        <tr r="N4401" s="5"/>
      </tp>
      <tp t="s">
        <v>회사채(일반)</v>
        <stp/>
        <stp>P</stp>
        <stp>0</stp>
        <stp>BND</stp>
        <stp>KR6139131F30</stp>
        <stp>인포맥스 중분류</stp>
        <stp>46311</stp>
        <stp/>
        <tr r="N6637" s="5"/>
      </tp>
      <tp t="s">
        <v>기타금융채</v>
        <stp/>
        <stp>P</stp>
        <stp>0</stp>
        <stp>BND</stp>
        <stp>KR601945AF66</stp>
        <stp>인포맥스 중분류</stp>
        <stp>46311</stp>
        <stp/>
        <tr r="N4455" s="5"/>
      </tp>
      <tp t="s">
        <v>기타금융채</v>
        <stp/>
        <stp>P</stp>
        <stp>0</stp>
        <stp>BND</stp>
        <stp>KR6019454F66</stp>
        <stp>인포맥스 중분류</stp>
        <stp>46311</stp>
        <stp/>
        <tr r="N4413" s="5"/>
      </tp>
      <tp t="s">
        <v>기타금융채</v>
        <stp/>
        <stp>P</stp>
        <stp>0</stp>
        <stp>BND</stp>
        <stp>KR601945BF65</stp>
        <stp>인포맥스 중분류</stp>
        <stp>46311</stp>
        <stp/>
        <tr r="N4457" s="5"/>
      </tp>
      <tp t="s">
        <v>일반</v>
        <stp/>
        <stp>P</stp>
        <stp>0</stp>
        <stp>BND</stp>
        <stp>KR350801GG74</stp>
        <stp>인포맥스 중분류</stp>
        <stp>46311</stp>
        <stp/>
        <tr r="N1638" s="5"/>
      </tp>
      <tp t="s">
        <v>일반</v>
        <stp/>
        <stp>P</stp>
        <stp>0</stp>
        <stp>BND</stp>
        <stp>KR350901GF74</stp>
        <stp>인포맥스 중분류</stp>
        <stp>46311</stp>
        <stp/>
        <tr r="N1761" s="5"/>
      </tp>
      <tp t="s">
        <v>기타금융채</v>
        <stp/>
        <stp>P</stp>
        <stp>0</stp>
        <stp>BND</stp>
        <stp>KR6079314F11</stp>
        <stp>인포맥스 중분류</stp>
        <stp>46311</stp>
        <stp/>
        <tr r="N6245" s="5"/>
      </tp>
      <tp t="s">
        <v>기타금융채</v>
        <stp/>
        <stp>P</stp>
        <stp>0</stp>
        <stp>BND</stp>
        <stp>KR6019455F65</stp>
        <stp>인포맥스 중분류</stp>
        <stp>46311</stp>
        <stp/>
        <tr r="N4430" s="5"/>
      </tp>
      <tp t="s">
        <v>카드</v>
        <stp/>
        <stp>P</stp>
        <stp>0</stp>
        <stp>BND</stp>
        <stp>KR6029784F58</stp>
        <stp>인포맥스 중분류</stp>
        <stp>46311</stp>
        <stp/>
        <tr r="N4887" s="5"/>
      </tp>
      <tp t="s">
        <v>기타금융채</v>
        <stp/>
        <stp>P</stp>
        <stp>0</stp>
        <stp>BND</stp>
        <stp>KR601945CF64</stp>
        <stp>인포맥스 중분류</stp>
        <stp>46311</stp>
        <stp/>
        <tr r="N4460" s="5"/>
      </tp>
      <tp t="s">
        <v>기타금융채</v>
        <stp/>
        <stp>P</stp>
        <stp>0</stp>
        <stp>BND</stp>
        <stp>KR6079314F60</stp>
        <stp>인포맥스 중분류</stp>
        <stp>46316</stp>
        <stp/>
        <tr r="DH38" s="1"/>
      </tp>
      <tp>
        <v>4.4210000000000003</v>
        <stp/>
        <stp>P</stp>
        <stp>0</stp>
        <stp>BND</stp>
        <stp>KR6097247FA0</stp>
        <stp>민평3사 수익률(산출일)</stp>
        <stp>46316</stp>
        <stp/>
        <tr r="L168" s="1"/>
      </tp>
      <tp>
        <v>4.3570000000000002</v>
        <stp/>
        <stp>P</stp>
        <stp>0</stp>
        <stp>BND</stp>
        <stp>KR6046296FA9</stp>
        <stp>민평3사 수익률(산출일)</stp>
        <stp>46316</stp>
        <stp/>
        <tr r="CR47" s="1"/>
      </tp>
      <tp>
        <v>4.1980000000000004</v>
        <stp/>
        <stp>P</stp>
        <stp>0</stp>
        <stp>BND</stp>
        <stp>KR6272211FA3</stp>
        <stp>민평3사 수익률(산출일)</stp>
        <stp>46316</stp>
        <stp/>
        <tr r="CD29" s="1"/>
      </tp>
      <tp>
        <v>4.4080000000000004</v>
        <stp/>
        <stp>P</stp>
        <stp>0</stp>
        <stp>BND</stp>
        <stp>KR6008271GA6</stp>
        <stp>민평3사 수익률(산출일)</stp>
        <stp>46316</stp>
        <stp/>
        <tr r="DF17" s="1"/>
      </tp>
      <tp>
        <v>3.5739999999999998</v>
        <stp/>
        <stp>P</stp>
        <stp>0</stp>
        <stp>BND</stp>
        <stp>KR6029271EA6</stp>
        <stp>민평3사 수익률(산출일)</stp>
        <stp>46316</stp>
        <stp/>
        <tr r="CR46" s="1"/>
      </tp>
      <tp>
        <v>4.3129999999999997</v>
        <stp/>
        <stp>P</stp>
        <stp>0</stp>
        <stp>BND</stp>
        <stp>KR6034231FA0</stp>
        <stp>민평3사 수익률(산출일)</stp>
        <stp>46316</stp>
        <stp/>
        <tr r="DF50" s="1"/>
      </tp>
      <tp>
        <v>4.1429999999999998</v>
        <stp/>
        <stp>P</stp>
        <stp>0</stp>
        <stp>BND</stp>
        <stp>KR6152251EA7</stp>
        <stp>민평3사 수익률(산출일)</stp>
        <stp>46316</stp>
        <stp/>
        <tr r="CD211" s="1"/>
      </tp>
      <tp>
        <v>4.3890000000000002</v>
        <stp/>
        <stp>P</stp>
        <stp>0</stp>
        <stp>BND</stp>
        <stp>KR6140179BB9</stp>
        <stp>민평3사 수익률(산출일)</stp>
        <stp>46316</stp>
        <stp/>
        <tr r="L58" s="1"/>
      </tp>
      <tp>
        <v>4.6070000000000002</v>
        <stp/>
        <stp>P</stp>
        <stp>0</stp>
        <stp>BND</stp>
        <stp>KR6095081FC1</stp>
        <stp>민평3사 수익률(산출일)</stp>
        <stp>46316</stp>
        <stp/>
        <tr r="EV27" s="1"/>
      </tp>
      <tp>
        <v>3.4889999999999999</v>
        <stp/>
        <stp>P</stp>
        <stp>0</stp>
        <stp>BND</stp>
        <stp>KR6104232DA8</stp>
        <stp>민평3사 수익률(산출일)</stp>
        <stp>46316</stp>
        <stp/>
        <tr r="CR36" s="1"/>
      </tp>
      <tp>
        <v>3.9870000000000001</v>
        <stp/>
        <stp>P</stp>
        <stp>0</stp>
        <stp>BND</stp>
        <stp>KRC0350C3064</stp>
        <stp>민평3사 수익률(산출일)</stp>
        <stp>46316</stp>
        <stp/>
        <tr r="L279" s="1"/>
      </tp>
      <tp>
        <v>4.0430000000000001</v>
        <stp/>
        <stp>P</stp>
        <stp>0</stp>
        <stp>BND</stp>
        <stp>KRC0350C3163</stp>
        <stp>민평3사 수익률(산출일)</stp>
        <stp>46316</stp>
        <stp/>
        <tr r="L226" s="1"/>
      </tp>
      <tp>
        <v>4.2590000000000003</v>
        <stp/>
        <stp>P</stp>
        <stp>0</stp>
        <stp>BND</stp>
        <stp>KRC0350C4062</stp>
        <stp>민평3사 수익률(산출일)</stp>
        <stp>46316</stp>
        <stp/>
        <tr r="DT321" s="1"/>
      </tp>
      <tp t="s">
        <v>기타금융채</v>
        <stp/>
        <stp>P</stp>
        <stp>0</stp>
        <stp>BND</stp>
        <stp>KR6019455GA2</stp>
        <stp>인포맥스 중분류</stp>
        <stp>46311</stp>
        <stp/>
        <tr r="N4434" s="5"/>
      </tp>
      <tp t="s">
        <v>기타금융채</v>
        <stp/>
        <stp>P</stp>
        <stp>0</stp>
        <stp>BND</stp>
        <stp>KR6169372GA7</stp>
        <stp>인포맥스 중분류</stp>
        <stp>46316</stp>
        <stp/>
        <tr r="DV86" s="1"/>
      </tp>
      <tp t="s">
        <v>일반</v>
        <stp/>
        <stp>P</stp>
        <stp>0</stp>
        <stp>BND</stp>
        <stp>KR350802GFA9</stp>
        <stp>인포맥스 중분류</stp>
        <stp>46311</stp>
        <stp/>
        <tr r="N1677" s="5"/>
      </tp>
      <tp t="s">
        <v>회사채(일반)</v>
        <stp/>
        <stp>P</stp>
        <stp>0</stp>
        <stp>BND</stp>
        <stp>KR6008563FA8</stp>
        <stp>인포맥스 중분류</stp>
        <stp>46311</stp>
        <stp/>
        <tr r="N4223" s="5"/>
      </tp>
      <tp t="s">
        <v>은행채</v>
        <stp/>
        <stp>P</stp>
        <stp>0</stp>
        <stp>BND</stp>
        <stp>KR380801GFA5</stp>
        <stp>인포맥스 중분류</stp>
        <stp>46311</stp>
        <stp/>
        <tr r="N3352" s="5"/>
      </tp>
      <tp t="s">
        <v>은행채</v>
        <stp/>
        <stp>P</stp>
        <stp>0</stp>
        <stp>BND</stp>
        <stp>KR380807GFA2</stp>
        <stp>인포맥스 중분류</stp>
        <stp>46311</stp>
        <stp/>
        <tr r="N3438" s="5"/>
      </tp>
      <tp t="s">
        <v>은행채</v>
        <stp/>
        <stp>P</stp>
        <stp>0</stp>
        <stp>BND</stp>
        <stp>KR380805GFA6</stp>
        <stp>인포맥스 중분류</stp>
        <stp>46311</stp>
        <stp/>
        <tr r="N3413" s="5"/>
      </tp>
      <tp t="s">
        <v>회사채(일반)</v>
        <stp/>
        <stp>P</stp>
        <stp>0</stp>
        <stp>BND</stp>
        <stp>KR6008562FA0</stp>
        <stp>인포맥스 중분류</stp>
        <stp>46311</stp>
        <stp/>
        <tr r="N4219" s="5"/>
      </tp>
      <tp t="s">
        <v>일반</v>
        <stp/>
        <stp>P</stp>
        <stp>0</stp>
        <stp>BND</stp>
        <stp>KR350804GFA5</stp>
        <stp>인포맥스 중분류</stp>
        <stp>46311</stp>
        <stp/>
        <tr r="N1721" s="5"/>
      </tp>
      <tp t="s">
        <v>회사채(일반)</v>
        <stp/>
        <stp>P</stp>
        <stp>0</stp>
        <stp>BND</stp>
        <stp>KR6008561FA2</stp>
        <stp>인포맥스 중분류</stp>
        <stp>46311</stp>
        <stp/>
        <tr r="N4208" s="5"/>
      </tp>
      <tp t="s">
        <v>일반</v>
        <stp/>
        <stp>P</stp>
        <stp>0</stp>
        <stp>BND</stp>
        <stp>KR350801GFA1</stp>
        <stp>인포맥스 중분류</stp>
        <stp>46311</stp>
        <stp/>
        <tr r="N1631" s="5"/>
      </tp>
      <tp t="s">
        <v>지방공기업</v>
        <stp/>
        <stp>P</stp>
        <stp>0</stp>
        <stp>BND</stp>
        <stp>KR354802GFA5</stp>
        <stp>인포맥스 중분류</stp>
        <stp>46311</stp>
        <stp/>
        <tr r="N2740" s="5"/>
      </tp>
      <tp t="s">
        <v>일반</v>
        <stp/>
        <stp>P</stp>
        <stp>0</stp>
        <stp>BND</stp>
        <stp>KR350901GGA7</stp>
        <stp>인포맥스 중분류</stp>
        <stp>46311</stp>
        <stp/>
        <tr r="N1768" s="5"/>
      </tp>
      <tp t="s">
        <v>은행채</v>
        <stp/>
        <stp>P</stp>
        <stp>0</stp>
        <stp>BND</stp>
        <stp>KR380808GFA0</stp>
        <stp>인포맥스 중분류</stp>
        <stp>46311</stp>
        <stp/>
        <tr r="N3449" s="5"/>
      </tp>
      <tp t="s">
        <v>일반</v>
        <stp/>
        <stp>P</stp>
        <stp>0</stp>
        <stp>BND</stp>
        <stp>KR350803GFA7</stp>
        <stp>인포맥스 중분류</stp>
        <stp>46311</stp>
        <stp/>
        <tr r="N1698" s="5"/>
      </tp>
      <tp t="s">
        <v>기타금융채</v>
        <stp/>
        <stp>P</stp>
        <stp>0</stp>
        <stp>BND</stp>
        <stp>KR6008279FB9</stp>
        <stp>인포맥스 중분류</stp>
        <stp>46316</stp>
        <stp/>
        <tr r="CF206" s="1"/>
      </tp>
      <tp t="s">
        <v>은행채</v>
        <stp/>
        <stp>P</stp>
        <stp>0</stp>
        <stp>BND</stp>
        <stp>KR380807GFB0</stp>
        <stp>인포맥스 중분류</stp>
        <stp>46311</stp>
        <stp/>
        <tr r="N3439" s="5"/>
      </tp>
      <tp t="s">
        <v>은행채</v>
        <stp/>
        <stp>P</stp>
        <stp>0</stp>
        <stp>BND</stp>
        <stp>KR380806GFB2</stp>
        <stp>인포맥스 중분류</stp>
        <stp>46311</stp>
        <stp/>
        <tr r="N3428" s="5"/>
      </tp>
      <tp t="s">
        <v>일반</v>
        <stp/>
        <stp>P</stp>
        <stp>0</stp>
        <stp>BND</stp>
        <stp>KR350801GFB9</stp>
        <stp>인포맥스 중분류</stp>
        <stp>46311</stp>
        <stp/>
        <tr r="N1632" s="5"/>
      </tp>
      <tp t="s">
        <v>은행채</v>
        <stp/>
        <stp>P</stp>
        <stp>0</stp>
        <stp>BND</stp>
        <stp>KR380804GFB7</stp>
        <stp>인포맥스 중분류</stp>
        <stp>46311</stp>
        <stp/>
        <tr r="N3401" s="5"/>
      </tp>
      <tp t="s">
        <v>은행채</v>
        <stp/>
        <stp>P</stp>
        <stp>0</stp>
        <stp>BND</stp>
        <stp>KR380808GFB8</stp>
        <stp>인포맥스 중분류</stp>
        <stp>46311</stp>
        <stp/>
        <tr r="N3450" s="5"/>
      </tp>
      <tp t="s">
        <v>은행채</v>
        <stp/>
        <stp>P</stp>
        <stp>0</stp>
        <stp>BND</stp>
        <stp>KR380809GFB6</stp>
        <stp>인포맥스 중분류</stp>
        <stp>46311</stp>
        <stp/>
        <tr r="N3460" s="5"/>
      </tp>
      <tp t="s">
        <v>일반</v>
        <stp/>
        <stp>P</stp>
        <stp>0</stp>
        <stp>BND</stp>
        <stp>KR350804GFB3</stp>
        <stp>인포맥스 중분류</stp>
        <stp>46311</stp>
        <stp/>
        <tr r="N1722" s="5"/>
      </tp>
      <tp t="s">
        <v>일반</v>
        <stp/>
        <stp>P</stp>
        <stp>0</stp>
        <stp>BND</stp>
        <stp>KR350803GFB5</stp>
        <stp>인포맥스 중분류</stp>
        <stp>46311</stp>
        <stp/>
        <tr r="N1699" s="5"/>
      </tp>
      <tp t="s">
        <v>일반</v>
        <stp/>
        <stp>P</stp>
        <stp>0</stp>
        <stp>BND</stp>
        <stp>KR350802GFB7</stp>
        <stp>인포맥스 중분류</stp>
        <stp>46311</stp>
        <stp/>
        <tr r="N1678" s="5"/>
      </tp>
      <tp t="s">
        <v>회사채(일반)</v>
        <stp/>
        <stp>P</stp>
        <stp>0</stp>
        <stp>BND</stp>
        <stp>KR6008561FC8</stp>
        <stp>인포맥스 중분류</stp>
        <stp>46311</stp>
        <stp/>
        <tr r="N4209" s="5"/>
      </tp>
      <tp t="s">
        <v>은행채</v>
        <stp/>
        <stp>P</stp>
        <stp>0</stp>
        <stp>BND</stp>
        <stp>KR380805GFC2</stp>
        <stp>인포맥스 중분류</stp>
        <stp>46311</stp>
        <stp/>
        <tr r="N3414" s="5"/>
      </tp>
      <tp t="s">
        <v>카드</v>
        <stp/>
        <stp>P</stp>
        <stp>0</stp>
        <stp>BND</stp>
        <stp>KR6029788GA4</stp>
        <stp>인포맥스 중분류</stp>
        <stp>46311</stp>
        <stp/>
        <tr r="N4936" s="5"/>
      </tp>
      <tp t="s">
        <v>은행채</v>
        <stp/>
        <stp>P</stp>
        <stp>0</stp>
        <stp>BND</stp>
        <stp>KR380814GFB6</stp>
        <stp>인포맥스 중분류</stp>
        <stp>46311</stp>
        <stp/>
        <tr r="N3484" s="5"/>
      </tp>
      <tp t="s">
        <v>은행채</v>
        <stp/>
        <stp>P</stp>
        <stp>0</stp>
        <stp>BND</stp>
        <stp>KR380811GFB2</stp>
        <stp>인포맥스 중분류</stp>
        <stp>46311</stp>
        <stp/>
        <tr r="N3474" s="5"/>
      </tp>
      <tp t="s">
        <v>카드</v>
        <stp/>
        <stp>P</stp>
        <stp>0</stp>
        <stp>BND</stp>
        <stp>KR6029785GA0</stp>
        <stp>인포맥스 중분류</stp>
        <stp>46311</stp>
        <stp/>
        <tr r="N4908" s="5"/>
      </tp>
      <tp t="s">
        <v>지방공기업</v>
        <stp/>
        <stp>P</stp>
        <stp>0</stp>
        <stp>BND</stp>
        <stp>KR354802GFC1</stp>
        <stp>인포맥스 중분류</stp>
        <stp>46311</stp>
        <stp/>
        <tr r="N2741" s="5"/>
      </tp>
      <tp t="s">
        <v>은행채</v>
        <stp/>
        <stp>P</stp>
        <stp>0</stp>
        <stp>BND</stp>
        <stp>KR380808GFC6</stp>
        <stp>인포맥스 중분류</stp>
        <stp>46311</stp>
        <stp/>
        <tr r="N3451" s="5"/>
      </tp>
      <tp t="s">
        <v>지방공기업</v>
        <stp/>
        <stp>P</stp>
        <stp>0</stp>
        <stp>BND</stp>
        <stp>KR354801GFC3</stp>
        <stp>인포맥스 중분류</stp>
        <stp>46311</stp>
        <stp/>
        <tr r="N2733" s="5"/>
      </tp>
      <tp t="s">
        <v>은행채</v>
        <stp/>
        <stp>P</stp>
        <stp>0</stp>
        <stp>BND</stp>
        <stp>KR380807GFC8</stp>
        <stp>인포맥스 중분류</stp>
        <stp>46311</stp>
        <stp/>
        <tr r="N3440" s="5"/>
      </tp>
      <tp t="s">
        <v>은행채</v>
        <stp/>
        <stp>P</stp>
        <stp>0</stp>
        <stp>BND</stp>
        <stp>KR380809GFC4</stp>
        <stp>인포맥스 중분류</stp>
        <stp>46311</stp>
        <stp/>
        <tr r="N3461" s="5"/>
      </tp>
      <tp t="s">
        <v>일반</v>
        <stp/>
        <stp>P</stp>
        <stp>0</stp>
        <stp>BND</stp>
        <stp>KR350801GFC7</stp>
        <stp>인포맥스 중분류</stp>
        <stp>46311</stp>
        <stp/>
        <tr r="N1633" s="5"/>
      </tp>
      <tp t="s">
        <v>은행채</v>
        <stp/>
        <stp>P</stp>
        <stp>0</stp>
        <stp>BND</stp>
        <stp>KR380802GFC9</stp>
        <stp>인포맥스 중분류</stp>
        <stp>46311</stp>
        <stp/>
        <tr r="N3369" s="5"/>
      </tp>
      <tp t="s">
        <v>은행채</v>
        <stp/>
        <stp>P</stp>
        <stp>0</stp>
        <stp>BND</stp>
        <stp>KR380813GFB8</stp>
        <stp>인포맥스 중분류</stp>
        <stp>46311</stp>
        <stp/>
        <tr r="N3481" s="5"/>
      </tp>
      <tp t="s">
        <v>카드</v>
        <stp/>
        <stp>P</stp>
        <stp>0</stp>
        <stp>BND</stp>
        <stp>KR6029781GA9</stp>
        <stp>인포맥스 중분류</stp>
        <stp>46311</stp>
        <stp/>
        <tr r="N4839" s="5"/>
      </tp>
      <tp t="s">
        <v>카드</v>
        <stp/>
        <stp>P</stp>
        <stp>0</stp>
        <stp>BND</stp>
        <stp>KR6029788GA4</stp>
        <stp>인포맥스 중분류</stp>
        <stp>46316</stp>
        <stp/>
        <tr r="DV33" s="1"/>
      </tp>
      <tp t="s">
        <v>회사채(일반)</v>
        <stp/>
        <stp>P</stp>
        <stp>0</stp>
        <stp>BND</stp>
        <stp>KR6039091GA1</stp>
        <stp>인포맥스 중분류</stp>
        <stp>46311</stp>
        <stp/>
        <tr r="N5558" s="5"/>
      </tp>
      <tp t="s">
        <v>카드</v>
        <stp/>
        <stp>P</stp>
        <stp>0</stp>
        <stp>BND</stp>
        <stp>KR6029785GA0</stp>
        <stp>인포맥스 중분류</stp>
        <stp>46316</stp>
        <stp/>
        <tr r="DV183" s="1"/>
      </tp>
      <tp t="s">
        <v>기타금융채</v>
        <stp/>
        <stp>P</stp>
        <stp>0</stp>
        <stp>BND</stp>
        <stp>KR6008275FC5</stp>
        <stp>인포맥스 중분류</stp>
        <stp>46311</stp>
        <stp/>
        <tr r="N4175" s="5"/>
      </tp>
      <tp t="s">
        <v>회사채(일반)</v>
        <stp/>
        <stp>P</stp>
        <stp>0</stp>
        <stp>BND</stp>
        <stp>KR6039092GA9</stp>
        <stp>인포맥스 중분류</stp>
        <stp>46311</stp>
        <stp/>
        <tr r="N5564" s="5"/>
      </tp>
      <tp t="s">
        <v>기타금융채</v>
        <stp/>
        <stp>P</stp>
        <stp>0</stp>
        <stp>BND</stp>
        <stp>KR600827CFB1</stp>
        <stp>인포맥스 중분류</stp>
        <stp>46311</stp>
        <stp/>
        <tr r="N4202" s="5"/>
      </tp>
      <tp t="s">
        <v>기타금융채</v>
        <stp/>
        <stp>P</stp>
        <stp>0</stp>
        <stp>BND</stp>
        <stp>KR600827BFB3</stp>
        <stp>인포맥스 중분류</stp>
        <stp>46311</stp>
        <stp/>
        <tr r="N4201" s="5"/>
      </tp>
      <tp t="s">
        <v>기타금융채</v>
        <stp/>
        <stp>P</stp>
        <stp>0</stp>
        <stp>BND</stp>
        <stp>KR600827AFB5</stp>
        <stp>인포맥스 중분류</stp>
        <stp>46311</stp>
        <stp/>
        <tr r="N4198" s="5"/>
      </tp>
      <tp t="s">
        <v>기타금융채</v>
        <stp/>
        <stp>P</stp>
        <stp>0</stp>
        <stp>BND</stp>
        <stp>KR6008271FA8</stp>
        <stp>인포맥스 중분류</stp>
        <stp>46311</stp>
        <stp/>
        <tr r="N4134" s="5"/>
      </tp>
      <tp t="s">
        <v>기타금융채</v>
        <stp/>
        <stp>P</stp>
        <stp>0</stp>
        <stp>BND</stp>
        <stp>KR6008272FA6</stp>
        <stp>인포맥스 중분류</stp>
        <stp>46311</stp>
        <stp/>
        <tr r="N4146" s="5"/>
      </tp>
      <tp t="s">
        <v>기타금융채</v>
        <stp/>
        <stp>P</stp>
        <stp>0</stp>
        <stp>BND</stp>
        <stp>KR6079312GA2</stp>
        <stp>인포맥스 중분류</stp>
        <stp>46311</stp>
        <stp/>
        <tr r="N6228" s="5"/>
      </tp>
      <tp t="s">
        <v>기타금융채</v>
        <stp/>
        <stp>P</stp>
        <stp>0</stp>
        <stp>BND</stp>
        <stp>KR6079313GA0</stp>
        <stp>인포맥스 중분류</stp>
        <stp>46311</stp>
        <stp/>
        <tr r="N6243" s="5"/>
      </tp>
      <tp t="s">
        <v>국채</v>
        <stp/>
        <stp>P</stp>
        <stp>0</stp>
        <stp>BND</stp>
        <stp>KRC0350C4195</stp>
        <stp>인포맥스 대분류</stp>
        <stp>46316</stp>
        <stp/>
        <tr r="M266" s="1"/>
      </tp>
      <tp t="s">
        <v>국채</v>
        <stp/>
        <stp>P</stp>
        <stp>0</stp>
        <stp>BND</stp>
        <stp>KRC0350C3197</stp>
        <stp>인포맥스 대분류</stp>
        <stp>46316</stp>
        <stp/>
        <tr r="DU285" s="1"/>
        <tr r="CE254" s="1"/>
      </tp>
      <tp t="s">
        <v>국채</v>
        <stp/>
        <stp>P</stp>
        <stp>0</stp>
        <stp>BND</stp>
        <stp>KRC0350C3163</stp>
        <stp>인포맥스 대분류</stp>
        <stp>46316</stp>
        <stp/>
        <tr r="M226" s="1"/>
      </tp>
      <tp t="s">
        <v>국채</v>
        <stp/>
        <stp>P</stp>
        <stp>0</stp>
        <stp>BND</stp>
        <stp>KRC0350C4138</stp>
        <stp>인포맥스 대분류</stp>
        <stp>46316</stp>
        <stp/>
        <tr r="M64" s="1"/>
      </tp>
      <tp t="s">
        <v>국채</v>
        <stp/>
        <stp>P</stp>
        <stp>0</stp>
        <stp>BND</stp>
        <stp>KRC0350C3130</stp>
        <stp>인포맥스 대분류</stp>
        <stp>46316</stp>
        <stp/>
        <tr r="M48" s="1"/>
      </tp>
      <tp t="s">
        <v>국채</v>
        <stp/>
        <stp>P</stp>
        <stp>0</stp>
        <stp>BND</stp>
        <stp>KR10350271C8</stp>
        <stp>인포맥스 대분류</stp>
        <stp>46316</stp>
        <stp/>
        <tr r="DU262" s="1"/>
        <tr r="M313" s="1"/>
        <tr r="CE222" s="1"/>
      </tp>
      <tp t="s">
        <v/>
        <stp/>
        <stp>P</stp>
        <stp>0</stp>
        <stp>BND</stp>
        <stp>KRZFA8019FGA</stp>
        <stp>인포맥스 중분류</stp>
        <stp>46316</stp>
        <stp/>
        <tr r="CT108" s="1"/>
      </tp>
      <tp t="s">
        <v/>
        <stp/>
        <stp>P</stp>
        <stp>0</stp>
        <stp>BND</stp>
        <stp>KRZFA0354NG7</stp>
        <stp>인포맥스 중분류</stp>
        <stp>46316</stp>
        <stp/>
        <tr r="DV239" s="1"/>
      </tp>
      <tp t="s">
        <v/>
        <stp/>
        <stp>P</stp>
        <stp>0</stp>
        <stp>BND</stp>
        <stp>KRZE08401FAW</stp>
        <stp>인포맥스 중분류</stp>
        <stp>46316</stp>
        <stp/>
        <tr r="DV92" s="1"/>
      </tp>
      <tp t="s">
        <v/>
        <stp/>
        <stp>P</stp>
        <stp>0</stp>
        <stp>BND</stp>
        <stp>KRZE08101FC2</stp>
        <stp>인포맥스 중분류</stp>
        <stp>46316</stp>
        <stp/>
        <tr r="CF119" s="1"/>
        <tr r="DV100" s="1"/>
      </tp>
      <tp t="s">
        <v/>
        <stp/>
        <stp>P</stp>
        <stp>0</stp>
        <stp>BND</stp>
        <stp>KRZE08101FCG</stp>
        <stp>인포맥스 중분류</stp>
        <stp>46316</stp>
        <stp/>
        <tr r="DV106" s="1"/>
      </tp>
      <tp t="s">
        <v/>
        <stp/>
        <stp>P</stp>
        <stp>0</stp>
        <stp>BND</stp>
        <stp>KRZE08101FB4</stp>
        <stp>인포맥스 중분류</stp>
        <stp>46316</stp>
        <stp/>
        <tr r="CT145" s="1"/>
        <tr r="CF180" s="1"/>
      </tp>
      <tp t="s">
        <v/>
        <stp/>
        <stp>P</stp>
        <stp>0</stp>
        <stp>BND</stp>
        <stp>KRZE08101FBK</stp>
        <stp>인포맥스 중분류</stp>
        <stp>46316</stp>
        <stp/>
        <tr r="DV95" s="1"/>
      </tp>
      <tp t="s">
        <v/>
        <stp/>
        <stp>P</stp>
        <stp>0</stp>
        <stp>BND</stp>
        <stp>KRZE08801FBM</stp>
        <stp>인포맥스 중분류</stp>
        <stp>46316</stp>
        <stp/>
        <tr r="DV96" s="1"/>
      </tp>
      <tp t="s">
        <v>공사공단채</v>
        <stp/>
        <stp>P</stp>
        <stp>0</stp>
        <stp>BND</stp>
        <stp>KR3507037322</stp>
        <stp>인포맥스 대분류</stp>
        <stp>46316</stp>
        <stp/>
        <tr r="M125" s="1"/>
      </tp>
      <tp t="s">
        <v>공사공단채</v>
        <stp/>
        <stp>P</stp>
        <stp>0</stp>
        <stp>BND</stp>
        <stp>KR356102G522</stp>
        <stp>인포맥스 대분류</stp>
        <stp>46316</stp>
        <stp/>
        <tr r="M283" s="1"/>
      </tp>
      <tp t="s">
        <v>공사공단채</v>
        <stp/>
        <stp>P</stp>
        <stp>0</stp>
        <stp>BND</stp>
        <stp>KR3546017236</stp>
        <stp>인포맥스 대분류</stp>
        <stp>46316</stp>
        <stp/>
        <tr r="M273" s="1"/>
      </tp>
      <tp t="s">
        <v>기타금융채</v>
        <stp/>
        <stp>P</stp>
        <stp>0</stp>
        <stp>BND</stp>
        <stp>KR6029884G56</stp>
        <stp>인포맥스 중분류</stp>
        <stp>46311</stp>
        <stp/>
        <tr r="N4995" s="5"/>
      </tp>
      <tp t="s">
        <v>기타금융채</v>
        <stp/>
        <stp>P</stp>
        <stp>0</stp>
        <stp>BND</stp>
        <stp>KR601945AG99</stp>
        <stp>인포맥스 중분류</stp>
        <stp>46311</stp>
        <stp/>
        <tr r="N4456" s="5"/>
      </tp>
      <tp t="s">
        <v>기타금융채</v>
        <stp/>
        <stp>P</stp>
        <stp>0</stp>
        <stp>BND</stp>
        <stp>KR6019454G99</stp>
        <stp>인포맥스 중분류</stp>
        <stp>46311</stp>
        <stp/>
        <tr r="N4422" s="5"/>
      </tp>
      <tp t="s">
        <v>기타금융채</v>
        <stp/>
        <stp>P</stp>
        <stp>0</stp>
        <stp>BND</stp>
        <stp>KR6029888G52</stp>
        <stp>인포맥스 중분류</stp>
        <stp>46311</stp>
        <stp/>
        <tr r="N5028" s="5"/>
      </tp>
      <tp t="s">
        <v>은행채</v>
        <stp/>
        <stp>P</stp>
        <stp>0</stp>
        <stp>BND</stp>
        <stp>KR380805GF86</stp>
        <stp>인포맥스 중분류</stp>
        <stp>46311</stp>
        <stp/>
        <tr r="N3411" s="5"/>
      </tp>
      <tp t="s">
        <v>은행채</v>
        <stp/>
        <stp>P</stp>
        <stp>0</stp>
        <stp>BND</stp>
        <stp>KR380806GF85</stp>
        <stp>인포맥스 중분류</stp>
        <stp>46311</stp>
        <stp/>
        <tr r="N3426" s="5"/>
      </tp>
      <tp t="s">
        <v>은행채</v>
        <stp/>
        <stp>P</stp>
        <stp>0</stp>
        <stp>BND</stp>
        <stp>KR380807GF84</stp>
        <stp>인포맥스 중분류</stp>
        <stp>46311</stp>
        <stp/>
        <tr r="N3437" s="5"/>
      </tp>
      <tp t="s">
        <v>기타금융채</v>
        <stp/>
        <stp>P</stp>
        <stp>0</stp>
        <stp>BND</stp>
        <stp>KR6029887G53</stp>
        <stp>인포맥스 중분류</stp>
        <stp>46311</stp>
        <stp/>
        <tr r="N5017" s="5"/>
      </tp>
      <tp t="s">
        <v>기타금융채</v>
        <stp/>
        <stp>P</stp>
        <stp>0</stp>
        <stp>BND</stp>
        <stp>KR601980EG59</stp>
        <stp>인포맥스 중분류</stp>
        <stp>46311</stp>
        <stp/>
        <tr r="N4567" s="5"/>
      </tp>
      <tp t="s">
        <v>은행채</v>
        <stp/>
        <stp>P</stp>
        <stp>0</stp>
        <stp>BND</stp>
        <stp>KR380801GF80</stp>
        <stp>인포맥스 중분류</stp>
        <stp>46311</stp>
        <stp/>
        <tr r="N3351" s="5"/>
      </tp>
      <tp t="s">
        <v>기타금융채</v>
        <stp/>
        <stp>P</stp>
        <stp>0</stp>
        <stp>BND</stp>
        <stp>KR6029889G51</stp>
        <stp>인포맥스 중분류</stp>
        <stp>46311</stp>
        <stp/>
        <tr r="N5035" s="5"/>
      </tp>
      <tp t="s">
        <v>기타금융채</v>
        <stp/>
        <stp>P</stp>
        <stp>0</stp>
        <stp>BND</stp>
        <stp>KR6169373G90</stp>
        <stp>인포맥스 중분류</stp>
        <stp>46316</stp>
        <stp/>
        <tr r="DV73" s="1"/>
      </tp>
      <tp t="s">
        <v>일반</v>
        <stp/>
        <stp>P</stp>
        <stp>0</stp>
        <stp>BND</stp>
        <stp>KR350801GF83</stp>
        <stp>인포맥스 중분류</stp>
        <stp>46311</stp>
        <stp/>
        <tr r="N1629" s="5"/>
      </tp>
      <tp t="s">
        <v>일반</v>
        <stp/>
        <stp>P</stp>
        <stp>0</stp>
        <stp>BND</stp>
        <stp>KR350803GF81</stp>
        <stp>인포맥스 중분류</stp>
        <stp>46311</stp>
        <stp/>
        <tr r="N1696" s="5"/>
      </tp>
      <tp t="s">
        <v>회사채(일반)</v>
        <stp/>
        <stp>P</stp>
        <stp>0</stp>
        <stp>BND</stp>
        <stp>KR6028821F55</stp>
        <stp>인포맥스 중분류</stp>
        <stp>46311</stp>
        <stp/>
        <tr r="N4810" s="5"/>
      </tp>
      <tp t="s">
        <v>기타금융채</v>
        <stp/>
        <stp>P</stp>
        <stp>0</stp>
        <stp>BND</stp>
        <stp>KR6019452G91</stp>
        <stp>인포맥스 중분류</stp>
        <stp>46311</stp>
        <stp/>
        <tr r="N4397" s="5"/>
      </tp>
      <tp t="s">
        <v>기타금융채</v>
        <stp/>
        <stp>P</stp>
        <stp>0</stp>
        <stp>BND</stp>
        <stp>KR6019804G54</stp>
        <stp>인포맥스 중분류</stp>
        <stp>46311</stp>
        <stp/>
        <tr r="N4498" s="5"/>
      </tp>
      <tp t="s">
        <v>일반</v>
        <stp/>
        <stp>P</stp>
        <stp>0</stp>
        <stp>BND</stp>
        <stp>KR350802GF82</stp>
        <stp>인포맥스 중분류</stp>
        <stp>46311</stp>
        <stp/>
        <tr r="N1675" s="5"/>
      </tp>
      <tp t="s">
        <v>회사채(일반)</v>
        <stp/>
        <stp>P</stp>
        <stp>0</stp>
        <stp>BND</stp>
        <stp>KR6008562F84</stp>
        <stp>인포맥스 중분류</stp>
        <stp>46311</stp>
        <stp/>
        <tr r="N4217" s="5"/>
      </tp>
      <tp t="s">
        <v>기타금융채</v>
        <stp/>
        <stp>P</stp>
        <stp>0</stp>
        <stp>BND</stp>
        <stp>KR6019806G52</stp>
        <stp>인포맥스 중분류</stp>
        <stp>46311</stp>
        <stp/>
        <tr r="N4522" s="5"/>
      </tp>
      <tp t="s">
        <v>은행채</v>
        <stp/>
        <stp>P</stp>
        <stp>0</stp>
        <stp>BND</stp>
        <stp>KR380802GF89</stp>
        <stp>인포맥스 중분류</stp>
        <stp>46311</stp>
        <stp/>
        <tr r="N3368" s="5"/>
      </tp>
      <tp t="s">
        <v>은행채</v>
        <stp/>
        <stp>P</stp>
        <stp>0</stp>
        <stp>BND</stp>
        <stp>KR380803GF88</stp>
        <stp>인포맥스 중분류</stp>
        <stp>46311</stp>
        <stp/>
        <tr r="N3388" s="5"/>
      </tp>
      <tp t="s">
        <v>은행채</v>
        <stp/>
        <stp>P</stp>
        <stp>0</stp>
        <stp>BND</stp>
        <stp>KR380808GF83</stp>
        <stp>인포맥스 중분류</stp>
        <stp>46311</stp>
        <stp/>
        <tr r="N3447" s="5"/>
      </tp>
      <tp t="s">
        <v>회사채(일반)</v>
        <stp/>
        <stp>P</stp>
        <stp>0</stp>
        <stp>BND</stp>
        <stp>KR6008561F85</stp>
        <stp>인포맥스 중분류</stp>
        <stp>46311</stp>
        <stp/>
        <tr r="N4206" s="5"/>
      </tp>
      <tp t="s">
        <v>기타금융채</v>
        <stp/>
        <stp>P</stp>
        <stp>0</stp>
        <stp>BND</stp>
        <stp>KR6029882G58</stp>
        <stp>인포맥스 중분류</stp>
        <stp>46311</stp>
        <stp/>
        <tr r="N4973" s="5"/>
      </tp>
      <tp t="s">
        <v>기타금융채</v>
        <stp/>
        <stp>P</stp>
        <stp>0</stp>
        <stp>BND</stp>
        <stp>KR6019458G95</stp>
        <stp>인포맥스 중분류</stp>
        <stp>46311</stp>
        <stp/>
        <tr r="N4451" s="5"/>
      </tp>
      <tp t="s">
        <v>지방공기업</v>
        <stp/>
        <stp>P</stp>
        <stp>0</stp>
        <stp>BND</stp>
        <stp>KR354801GF85</stp>
        <stp>인포맥스 중분류</stp>
        <stp>46311</stp>
        <stp/>
        <tr r="N2731" s="5"/>
      </tp>
      <tp t="s">
        <v>기타금융채</v>
        <stp/>
        <stp>P</stp>
        <stp>0</stp>
        <stp>BND</stp>
        <stp>KR601980CG51</stp>
        <stp>인포맥스 중분류</stp>
        <stp>46311</stp>
        <stp/>
        <tr r="N4560" s="5"/>
      </tp>
      <tp t="s">
        <v>일반</v>
        <stp/>
        <stp>P</stp>
        <stp>0</stp>
        <stp>BND</stp>
        <stp>KR350804GF80</stp>
        <stp>인포맥스 중분류</stp>
        <stp>46311</stp>
        <stp/>
        <tr r="N1719" s="5"/>
      </tp>
      <tp t="s">
        <v/>
        <stp/>
        <stp>P</stp>
        <stp>0</stp>
        <stp>BND</stp>
        <stp>KRZF131797G8</stp>
        <stp>인포맥스 대분류</stp>
        <stp>46316</stp>
        <stp/>
        <tr r="CE65" s="1"/>
      </tp>
      <tp t="s">
        <v/>
        <stp/>
        <stp>P</stp>
        <stp>0</stp>
        <stp>BND</stp>
        <stp>KRZFJ71053G2</stp>
        <stp>인포맥스 대분류</stp>
        <stp>46316</stp>
        <stp/>
        <tr r="DU189" s="1"/>
      </tp>
      <tp t="s">
        <v>회사채(일반)</v>
        <stp/>
        <stp>P</stp>
        <stp>0</stp>
        <stp>BND</stp>
        <stp>KR6069961G58</stp>
        <stp>인포맥스 중분류</stp>
        <stp>46311</stp>
        <stp/>
        <tr r="N6204" s="5"/>
      </tp>
      <tp t="s">
        <v>일반</v>
        <stp/>
        <stp>P</stp>
        <stp>0</stp>
        <stp>BND</stp>
        <stp>KR350803GF99</stp>
        <stp>인포맥스 중분류</stp>
        <stp>46311</stp>
        <stp/>
        <tr r="N1697" s="5"/>
      </tp>
      <tp t="s">
        <v>기타금융채</v>
        <stp/>
        <stp>P</stp>
        <stp>0</stp>
        <stp>BND</stp>
        <stp>KR6019456G89</stp>
        <stp>인포맥스 중분류</stp>
        <stp>46311</stp>
        <stp/>
        <tr r="N4438" s="5"/>
      </tp>
      <tp t="s">
        <v>일반</v>
        <stp/>
        <stp>P</stp>
        <stp>0</stp>
        <stp>BND</stp>
        <stp>KR350901GG99</stp>
        <stp>인포맥스 중분류</stp>
        <stp>46311</stp>
        <stp/>
        <tr r="N1767" s="5"/>
      </tp>
      <tp t="s">
        <v>은행채</v>
        <stp/>
        <stp>P</stp>
        <stp>0</stp>
        <stp>BND</stp>
        <stp>KR380803GF96</stp>
        <stp>인포맥스 중분류</stp>
        <stp>46311</stp>
        <stp/>
        <tr r="N3389" s="5"/>
      </tp>
      <tp t="s">
        <v>은행채</v>
        <stp/>
        <stp>P</stp>
        <stp>0</stp>
        <stp>BND</stp>
        <stp>KR380806GF93</stp>
        <stp>인포맥스 중분류</stp>
        <stp>46311</stp>
        <stp/>
        <tr r="N3427" s="5"/>
      </tp>
      <tp t="s">
        <v>기타금융채</v>
        <stp/>
        <stp>P</stp>
        <stp>0</stp>
        <stp>BND</stp>
        <stp>KR6019457G88</stp>
        <stp>인포맥스 중분류</stp>
        <stp>46311</stp>
        <stp/>
        <tr r="N4444" s="5"/>
      </tp>
      <tp t="s">
        <v>기타금융채</v>
        <stp/>
        <stp>P</stp>
        <stp>0</stp>
        <stp>BND</stp>
        <stp>KR6019803G48</stp>
        <stp>인포맥스 중분류</stp>
        <stp>46311</stp>
        <stp/>
        <tr r="N4485" s="5"/>
      </tp>
      <tp t="s">
        <v>일반</v>
        <stp/>
        <stp>P</stp>
        <stp>0</stp>
        <stp>BND</stp>
        <stp>KR350804GF98</stp>
        <stp>인포맥스 중분류</stp>
        <stp>46311</stp>
        <stp/>
        <tr r="N1720" s="5"/>
      </tp>
      <tp t="s">
        <v>은행채</v>
        <stp/>
        <stp>P</stp>
        <stp>0</stp>
        <stp>BND</stp>
        <stp>KR380804GF95</stp>
        <stp>인포맥스 중분류</stp>
        <stp>46311</stp>
        <stp/>
        <tr r="N3400" s="5"/>
      </tp>
      <tp t="s">
        <v>은행채</v>
        <stp/>
        <stp>P</stp>
        <stp>0</stp>
        <stp>BND</stp>
        <stp>KR380805GF94</stp>
        <stp>인포맥스 중분류</stp>
        <stp>46311</stp>
        <stp/>
        <tr r="N3412" s="5"/>
      </tp>
      <tp t="s">
        <v>기타금융채</v>
        <stp/>
        <stp>P</stp>
        <stp>0</stp>
        <stp>BND</stp>
        <stp>KR601980AG46</stp>
        <stp>인포맥스 중분류</stp>
        <stp>46311</stp>
        <stp/>
        <tr r="N4552" s="5"/>
      </tp>
      <tp t="s">
        <v>기타금융채</v>
        <stp/>
        <stp>P</stp>
        <stp>0</stp>
        <stp>BND</stp>
        <stp>KR6019452G83</stp>
        <stp>인포맥스 중분류</stp>
        <stp>46311</stp>
        <stp/>
        <tr r="N4396" s="5"/>
      </tp>
      <tp t="s">
        <v>지방공기업</v>
        <stp/>
        <stp>P</stp>
        <stp>0</stp>
        <stp>BND</stp>
        <stp>KR354801GF93</stp>
        <stp>인포맥스 중분류</stp>
        <stp>46311</stp>
        <stp/>
        <tr r="N2732" s="5"/>
      </tp>
      <tp t="s">
        <v>일반</v>
        <stp/>
        <stp>P</stp>
        <stp>0</stp>
        <stp>BND</stp>
        <stp>KR350802GF90</stp>
        <stp>인포맥스 중분류</stp>
        <stp>46311</stp>
        <stp/>
        <tr r="N1676" s="5"/>
      </tp>
      <tp t="s">
        <v>회사채(일반)</v>
        <stp/>
        <stp>P</stp>
        <stp>0</stp>
        <stp>BND</stp>
        <stp>KR6008563F91</stp>
        <stp>인포맥스 중분류</stp>
        <stp>46311</stp>
        <stp/>
        <tr r="N4222" s="5"/>
      </tp>
      <tp t="s">
        <v>기타금융채</v>
        <stp/>
        <stp>P</stp>
        <stp>0</stp>
        <stp>BND</stp>
        <stp>KR6019453G82</stp>
        <stp>인포맥스 중분류</stp>
        <stp>46311</stp>
        <stp/>
        <tr r="N4407" s="5"/>
      </tp>
      <tp t="s">
        <v>기타금융채</v>
        <stp/>
        <stp>P</stp>
        <stp>0</stp>
        <stp>BND</stp>
        <stp>KR6019804G47</stp>
        <stp>인포맥스 중분류</stp>
        <stp>46311</stp>
        <stp/>
        <tr r="N4497" s="5"/>
      </tp>
      <tp t="s">
        <v>기타금융채</v>
        <stp/>
        <stp>P</stp>
        <stp>0</stp>
        <stp>BND</stp>
        <stp>KR6019806G37</stp>
        <stp>인포맥스 중분류</stp>
        <stp>46316</stp>
        <stp/>
        <tr r="N113" s="1"/>
      </tp>
      <tp t="s">
        <v>기타금융채</v>
        <stp/>
        <stp>P</stp>
        <stp>0</stp>
        <stp>BND</stp>
        <stp>KR601980CG44</stp>
        <stp>인포맥스 중분류</stp>
        <stp>46311</stp>
        <stp/>
        <tr r="N4559" s="5"/>
      </tp>
      <tp t="s">
        <v>회사채(일반)</v>
        <stp/>
        <stp>P</stp>
        <stp>0</stp>
        <stp>BND</stp>
        <stp>KR6008562F92</stp>
        <stp>인포맥스 중분류</stp>
        <stp>46311</stp>
        <stp/>
        <tr r="N4218" s="5"/>
      </tp>
      <tp t="s">
        <v>일반</v>
        <stp/>
        <stp>P</stp>
        <stp>0</stp>
        <stp>BND</stp>
        <stp>KR350801GF91</stp>
        <stp>인포맥스 중분류</stp>
        <stp>46311</stp>
        <stp/>
        <tr r="N1630" s="5"/>
      </tp>
      <tp t="s">
        <v>회사채(일반)</v>
        <stp/>
        <stp>P</stp>
        <stp>0</stp>
        <stp>BND</stp>
        <stp>KR6008561F93</stp>
        <stp>인포맥스 중분류</stp>
        <stp>46311</stp>
        <stp/>
        <tr r="N4207" s="5"/>
      </tp>
      <tp t="s">
        <v>기타금융채</v>
        <stp/>
        <stp>P</stp>
        <stp>0</stp>
        <stp>BND</stp>
        <stp>KR6019458G87</stp>
        <stp>인포맥스 중분류</stp>
        <stp>46311</stp>
        <stp/>
        <tr r="N4450" s="5"/>
      </tp>
      <tp t="s">
        <v>기타금융채</v>
        <stp/>
        <stp>P</stp>
        <stp>0</stp>
        <stp>BND</stp>
        <stp>KR6019809G42</stp>
        <stp>인포맥스 중분류</stp>
        <stp>46311</stp>
        <stp/>
        <tr r="N4542" s="5"/>
      </tp>
      <tp t="s">
        <v>기타금융채</v>
        <stp/>
        <stp>P</stp>
        <stp>0</stp>
        <stp>BND</stp>
        <stp>KR6019801G40</stp>
        <stp>인포맥스 중분류</stp>
        <stp>46311</stp>
        <stp/>
        <tr r="N4469" s="5"/>
      </tp>
      <tp t="s">
        <v>은행채</v>
        <stp/>
        <stp>P</stp>
        <stp>0</stp>
        <stp>BND</stp>
        <stp>KR380808GF91</stp>
        <stp>인포맥스 중분류</stp>
        <stp>46311</stp>
        <stp/>
        <tr r="N3448" s="5"/>
      </tp>
      <tp t="s">
        <v>은행채</v>
        <stp/>
        <stp>P</stp>
        <stp>0</stp>
        <stp>BND</stp>
        <stp>KR380809GF90</stp>
        <stp>인포맥스 중분류</stp>
        <stp>46311</stp>
        <stp/>
        <tr r="N3459" s="5"/>
      </tp>
      <tp t="s">
        <v>은행채</v>
        <stp/>
        <stp>P</stp>
        <stp>0</stp>
        <stp>BND</stp>
        <stp>KR380810GF89</stp>
        <stp>인포맥스 중분류</stp>
        <stp>46311</stp>
        <stp/>
        <tr r="N3468" s="5"/>
      </tp>
      <tp t="s">
        <v>회사채(일반)</v>
        <stp/>
        <stp>P</stp>
        <stp>0</stp>
        <stp>BND</stp>
        <stp>KR6069962G57</stp>
        <stp>인포맥스 중분류</stp>
        <stp>46311</stp>
        <stp/>
        <tr r="N6207" s="5"/>
      </tp>
      <tp t="s">
        <v/>
        <stp/>
        <stp>P</stp>
        <stp>0</stp>
        <stp>BND</stp>
        <stp>KRZF002384G8</stp>
        <stp>인포맥스 대분류</stp>
        <stp>46316</stp>
        <stp/>
        <tr r="CE116" s="1"/>
      </tp>
      <tp t="s">
        <v>기타금융채</v>
        <stp/>
        <stp>P</stp>
        <stp>0</stp>
        <stp>BND</stp>
        <stp>KR6029881G75</stp>
        <stp>인포맥스 중분류</stp>
        <stp>46311</stp>
        <stp/>
        <tr r="N4960" s="5"/>
      </tp>
      <tp t="s">
        <v>카드</v>
        <stp/>
        <stp>P</stp>
        <stp>0</stp>
        <stp>BND</stp>
        <stp>KR6029782G83</stp>
        <stp>인포맥스 중분류</stp>
        <stp>46311</stp>
        <stp/>
        <tr r="N4861" s="5"/>
      </tp>
      <tp t="s">
        <v>회사채(일반)</v>
        <stp/>
        <stp>P</stp>
        <stp>0</stp>
        <stp>BND</stp>
        <stp>KR6088981F63</stp>
        <stp>인포맥스 중분류</stp>
        <stp>46311</stp>
        <stp/>
        <tr r="N6378" s="5"/>
      </tp>
      <tp t="s">
        <v>기타금융채</v>
        <stp/>
        <stp>P</stp>
        <stp>0</stp>
        <stp>BND</stp>
        <stp>KR6019805G79</stp>
        <stp>인포맥스 중분류</stp>
        <stp>46311</stp>
        <stp/>
        <tr r="N4511" s="5"/>
      </tp>
      <tp t="s">
        <v>기타금융채</v>
        <stp/>
        <stp>P</stp>
        <stp>0</stp>
        <stp>BND</stp>
        <stp>KR6019808G76</stp>
        <stp>인포맥스 중분류</stp>
        <stp>46311</stp>
        <stp/>
        <tr r="N4532" s="5"/>
      </tp>
      <tp t="s">
        <v>기타금융채</v>
        <stp/>
        <stp>P</stp>
        <stp>0</stp>
        <stp>BND</stp>
        <stp>KR601980CG77</stp>
        <stp>인포맥스 중분류</stp>
        <stp>46311</stp>
        <stp/>
        <tr r="N4561" s="5"/>
      </tp>
      <tp t="s">
        <v>기타금융채</v>
        <stp/>
        <stp>P</stp>
        <stp>0</stp>
        <stp>BND</stp>
        <stp>KR601980KG77</stp>
        <stp>인포맥스 중분류</stp>
        <stp>46311</stp>
        <stp/>
        <tr r="N4577" s="5"/>
      </tp>
      <tp t="s">
        <v>기타금융채</v>
        <stp/>
        <stp>P</stp>
        <stp>0</stp>
        <stp>BND</stp>
        <stp>KR601980FG74</stp>
        <stp>인포맥스 중분류</stp>
        <stp>46311</stp>
        <stp/>
        <tr r="N4569" s="5"/>
      </tp>
      <tp t="s">
        <v>기타금융채</v>
        <stp/>
        <stp>P</stp>
        <stp>0</stp>
        <stp>BND</stp>
        <stp>KR601980NG74</stp>
        <stp>인포맥스 중분류</stp>
        <stp>46311</stp>
        <stp/>
        <tr r="N4578" s="5"/>
      </tp>
      <tp t="s">
        <v>기타금융채</v>
        <stp/>
        <stp>P</stp>
        <stp>0</stp>
        <stp>BND</stp>
        <stp>KR601980HG72</stp>
        <stp>인포맥스 중분류</stp>
        <stp>46311</stp>
        <stp/>
        <tr r="N4574" s="5"/>
      </tp>
      <tp t="s">
        <v>회사채(일반)</v>
        <stp/>
        <stp>P</stp>
        <stp>0</stp>
        <stp>BND</stp>
        <stp>KR6028822F70</stp>
        <stp>인포맥스 중분류</stp>
        <stp>46311</stp>
        <stp/>
        <tr r="N4818" s="5"/>
      </tp>
      <tp t="s">
        <v>기타금융채</v>
        <stp/>
        <stp>P</stp>
        <stp>0</stp>
        <stp>BND</stp>
        <stp>KR601980GG73</stp>
        <stp>인포맥스 중분류</stp>
        <stp>46311</stp>
        <stp/>
        <tr r="N4572" s="5"/>
      </tp>
      <tp t="s">
        <v>회사채(일반)</v>
        <stp/>
        <stp>P</stp>
        <stp>0</stp>
        <stp>BND</stp>
        <stp>KR6028821F71</stp>
        <stp>인포맥스 중분류</stp>
        <stp>46311</stp>
        <stp/>
        <tr r="N4811" s="5"/>
      </tp>
      <tp t="s">
        <v/>
        <stp/>
        <stp>P</stp>
        <stp>0</stp>
        <stp>BND</stp>
        <stp>KRZF103344G9</stp>
        <stp>인포맥스 대분류</stp>
        <stp>46316</stp>
        <stp/>
        <tr r="CS103" s="1"/>
      </tp>
      <tp t="s">
        <v>기타금융채</v>
        <stp/>
        <stp>P</stp>
        <stp>0</stp>
        <stp>BND</stp>
        <stp>KR6029882G66</stp>
        <stp>인포맥스 중분류</stp>
        <stp>46311</stp>
        <stp/>
        <tr r="N4974" s="5"/>
      </tp>
      <tp t="s">
        <v>카드</v>
        <stp/>
        <stp>P</stp>
        <stp>0</stp>
        <stp>BND</stp>
        <stp>KR602978AG97</stp>
        <stp>인포맥스 중분류</stp>
        <stp>46311</stp>
        <stp/>
        <tr r="N4948" s="5"/>
      </tp>
      <tp t="s">
        <v>기타금융채</v>
        <stp/>
        <stp>P</stp>
        <stp>0</stp>
        <stp>BND</stp>
        <stp>KR6029881G67</stp>
        <stp>인포맥스 중분류</stp>
        <stp>46311</stp>
        <stp/>
        <tr r="N4959" s="5"/>
      </tp>
      <tp t="s">
        <v>카드</v>
        <stp/>
        <stp>P</stp>
        <stp>0</stp>
        <stp>BND</stp>
        <stp>KR6029786G97</stp>
        <stp>인포맥스 중분류</stp>
        <stp>46311</stp>
        <stp/>
        <tr r="N4920" s="5"/>
      </tp>
      <tp t="s">
        <v>기타금융채</v>
        <stp/>
        <stp>P</stp>
        <stp>0</stp>
        <stp>BND</stp>
        <stp>KR6029883G65</stp>
        <stp>인포맥스 중분류</stp>
        <stp>46311</stp>
        <stp/>
        <tr r="N4980" s="5"/>
      </tp>
      <tp t="s">
        <v>카드</v>
        <stp/>
        <stp>P</stp>
        <stp>0</stp>
        <stp>BND</stp>
        <stp>KR6029788G95</stp>
        <stp>인포맥스 중분류</stp>
        <stp>46311</stp>
        <stp/>
        <tr r="N4935" s="5"/>
      </tp>
      <tp t="s">
        <v>카드</v>
        <stp/>
        <stp>P</stp>
        <stp>0</stp>
        <stp>BND</stp>
        <stp>KR602978FG92</stp>
        <stp>인포맥스 중분류</stp>
        <stp>46311</stp>
        <stp/>
        <tr r="N4951" s="5"/>
      </tp>
      <tp t="s">
        <v>카드</v>
        <stp/>
        <stp>P</stp>
        <stp>0</stp>
        <stp>BND</stp>
        <stp>KR6029783G90</stp>
        <stp>인포맥스 중분류</stp>
        <stp>46311</stp>
        <stp/>
        <tr r="N4878" s="5"/>
      </tp>
      <tp t="s">
        <v/>
        <stp/>
        <stp>P</stp>
        <stp>0</stp>
        <stp>BND</stp>
        <stp>KRZF003534GK</stp>
        <stp>인포맥스 대분류</stp>
        <stp>46316</stp>
        <stp/>
        <tr r="DU238" s="1"/>
      </tp>
      <tp t="s">
        <v>회사채(일반)</v>
        <stp/>
        <stp>P</stp>
        <stp>0</stp>
        <stp>BND</stp>
        <stp>KR6138931F75</stp>
        <stp>인포맥스 중분류</stp>
        <stp>46311</stp>
        <stp/>
        <tr r="N6628" s="5"/>
      </tp>
      <tp t="s">
        <v/>
        <stp/>
        <stp>P</stp>
        <stp>0</stp>
        <stp>BND</stp>
        <stp>KRZF103344GA</stp>
        <stp>인포맥스 대분류</stp>
        <stp>46316</stp>
        <stp/>
        <tr r="CS113" s="1"/>
      </tp>
      <tp t="s">
        <v>기타금융채</v>
        <stp/>
        <stp>P</stp>
        <stp>0</stp>
        <stp>BND</stp>
        <stp>KR6019801G65</stp>
        <stp>인포맥스 중분류</stp>
        <stp>46311</stp>
        <stp/>
        <tr r="N4470" s="5"/>
      </tp>
      <tp t="s">
        <v/>
        <stp/>
        <stp>P</stp>
        <stp>0</stp>
        <stp>BND</stp>
        <stp>KRZF003534GA</stp>
        <stp>인포맥스 대분류</stp>
        <stp>46316</stp>
        <stp/>
        <tr r="CE241" s="1"/>
      </tp>
      <tp t="s">
        <v>기타금융채</v>
        <stp/>
        <stp>P</stp>
        <stp>0</stp>
        <stp>BND</stp>
        <stp>KR6019804G62</stp>
        <stp>인포맥스 중분류</stp>
        <stp>46311</stp>
        <stp/>
        <tr r="N4499" s="5"/>
      </tp>
      <tp t="s">
        <v>카드</v>
        <stp/>
        <stp>P</stp>
        <stp>0</stp>
        <stp>BND</stp>
        <stp>KR6029785G98</stp>
        <stp>인포맥스 중분류</stp>
        <stp>46311</stp>
        <stp/>
        <tr r="N4907" s="5"/>
      </tp>
      <tp t="s">
        <v/>
        <stp/>
        <stp>P</stp>
        <stp>0</stp>
        <stp>BND</stp>
        <stp>KRZF034737GM</stp>
        <stp>인포맥스 대분류</stp>
        <stp>46316</stp>
        <stp/>
        <tr r="CS90" s="1"/>
      </tp>
      <tp t="s">
        <v>카드</v>
        <stp/>
        <stp>P</stp>
        <stp>0</stp>
        <stp>BND</stp>
        <stp>KR6029789G94</stp>
        <stp>인포맥스 중분류</stp>
        <stp>46316</stp>
        <stp/>
        <tr r="DV63" s="1"/>
      </tp>
      <tp t="s">
        <v>회사채(일반)</v>
        <stp/>
        <stp>P</stp>
        <stp>0</stp>
        <stp>BND</stp>
        <stp>KR6138931F75</stp>
        <stp>인포맥스 중분류</stp>
        <stp>46316</stp>
        <stp/>
        <tr r="N141" s="1"/>
      </tp>
      <tp t="s">
        <v>기타금융채</v>
        <stp/>
        <stp>P</stp>
        <stp>0</stp>
        <stp>BND</stp>
        <stp>KR601980AG12</stp>
        <stp>인포맥스 중분류</stp>
        <stp>46311</stp>
        <stp/>
        <tr r="N4551" s="5"/>
      </tp>
      <tp t="s">
        <v>기타금융채</v>
        <stp/>
        <stp>P</stp>
        <stp>0</stp>
        <stp>BND</stp>
        <stp>KR6019805G12</stp>
        <stp>인포맥스 중분류</stp>
        <stp>46311</stp>
        <stp/>
        <tr r="N4509" s="5"/>
      </tp>
      <tp t="s">
        <v>기타금융채</v>
        <stp/>
        <stp>P</stp>
        <stp>0</stp>
        <stp>BND</stp>
        <stp>KR6019804G13</stp>
        <stp>인포맥스 중분류</stp>
        <stp>46311</stp>
        <stp/>
        <tr r="N4495" s="5"/>
      </tp>
      <tp t="s">
        <v>회사채(일반)</v>
        <stp/>
        <stp>P</stp>
        <stp>0</stp>
        <stp>BND</stp>
        <stp>KR6138042F89</stp>
        <stp>인포맥스 중분류</stp>
        <stp>46311</stp>
        <stp/>
        <tr r="N6598" s="5"/>
      </tp>
      <tp t="s">
        <v>회사채(일반)</v>
        <stp/>
        <stp>P</stp>
        <stp>0</stp>
        <stp>BND</stp>
        <stp>KR6138931F18</stp>
        <stp>인포맥스 중분류</stp>
        <stp>46311</stp>
        <stp/>
        <tr r="N6626" s="5"/>
      </tp>
      <tp t="s">
        <v>회사채(일반)</v>
        <stp/>
        <stp>P</stp>
        <stp>0</stp>
        <stp>BND</stp>
        <stp>KR6138041F80</stp>
        <stp>인포맥스 중분류</stp>
        <stp>46311</stp>
        <stp/>
        <tr r="N6592" s="5"/>
      </tp>
      <tp t="s">
        <v>기타금융채</v>
        <stp/>
        <stp>P</stp>
        <stp>0</stp>
        <stp>BND</stp>
        <stp>KR6019802G72</stp>
        <stp>인포맥스 중분류</stp>
        <stp>46316</stp>
        <stp/>
        <tr r="CF43" s="1"/>
      </tp>
      <tp t="s">
        <v>기타금융채</v>
        <stp/>
        <stp>P</stp>
        <stp>0</stp>
        <stp>BND</stp>
        <stp>KR6008277F98</stp>
        <stp>인포맥스 중분류</stp>
        <stp>46311</stp>
        <stp/>
        <tr r="N4190" s="5"/>
      </tp>
      <tp t="s">
        <v>기타금융채</v>
        <stp/>
        <stp>P</stp>
        <stp>0</stp>
        <stp>BND</stp>
        <stp>KR6029881G34</stp>
        <stp>인포맥스 중분류</stp>
        <stp>46311</stp>
        <stp/>
        <tr r="N4958" s="5"/>
      </tp>
      <tp t="s">
        <v>회사채(일반)</v>
        <stp/>
        <stp>P</stp>
        <stp>0</stp>
        <stp>BND</stp>
        <stp>KR6028822F39</stp>
        <stp>인포맥스 중분류</stp>
        <stp>46311</stp>
        <stp/>
        <tr r="N4817" s="5"/>
      </tp>
      <tp t="s">
        <v>기타금융채</v>
        <stp/>
        <stp>P</stp>
        <stp>0</stp>
        <stp>BND</stp>
        <stp>KR6029885G30</stp>
        <stp>인포맥스 중분류</stp>
        <stp>46311</stp>
        <stp/>
        <tr r="N5004" s="5"/>
      </tp>
      <tp t="s">
        <v>기타금융채</v>
        <stp/>
        <stp>P</stp>
        <stp>0</stp>
        <stp>BND</stp>
        <stp>KR6019807G36</stp>
        <stp>인포맥스 중분류</stp>
        <stp>46311</stp>
        <stp/>
        <tr r="N4529" s="5"/>
      </tp>
      <tp t="s">
        <v>기타금융채</v>
        <stp/>
        <stp>P</stp>
        <stp>0</stp>
        <stp>BND</stp>
        <stp>KR6008275F90</stp>
        <stp>인포맥스 중분류</stp>
        <stp>46311</stp>
        <stp/>
        <tr r="N4174" s="5"/>
      </tp>
      <tp t="s">
        <v>기타금융채</v>
        <stp/>
        <stp>P</stp>
        <stp>0</stp>
        <stp>BND</stp>
        <stp>KR6079313G86</stp>
        <stp>인포맥스 중분류</stp>
        <stp>46311</stp>
        <stp/>
        <tr r="N6241" s="5"/>
      </tp>
      <tp t="s">
        <v>기타금융채</v>
        <stp/>
        <stp>P</stp>
        <stp>0</stp>
        <stp>BND</stp>
        <stp>KR6019806G37</stp>
        <stp>인포맥스 중분류</stp>
        <stp>46311</stp>
        <stp/>
        <tr r="N4521" s="5"/>
      </tp>
      <tp t="s">
        <v>기타금융채</v>
        <stp/>
        <stp>P</stp>
        <stp>0</stp>
        <stp>BND</stp>
        <stp>KR601980CG44</stp>
        <stp>인포맥스 중분류</stp>
        <stp>46316</stp>
        <stp/>
        <tr r="CF44" s="1"/>
      </tp>
      <tp t="s">
        <v>기타금융채</v>
        <stp/>
        <stp>P</stp>
        <stp>0</stp>
        <stp>BND</stp>
        <stp>KR6079314G85</stp>
        <stp>인포맥스 중분류</stp>
        <stp>46311</stp>
        <stp/>
        <tr r="N6254" s="5"/>
      </tp>
      <tp t="s">
        <v>회사채(일반)</v>
        <stp/>
        <stp>P</stp>
        <stp>0</stp>
        <stp>BND</stp>
        <stp>KR6138931F26</stp>
        <stp>인포맥스 중분류</stp>
        <stp>46311</stp>
        <stp/>
        <tr r="N6627" s="5"/>
      </tp>
      <tp t="s">
        <v>기타금융채</v>
        <stp/>
        <stp>P</stp>
        <stp>0</stp>
        <stp>BND</stp>
        <stp>KR607931AG84</stp>
        <stp>인포맥스 중분류</stp>
        <stp>46311</stp>
        <stp/>
        <tr r="N6294" s="5"/>
      </tp>
      <tp t="s">
        <v>기타금융채</v>
        <stp/>
        <stp>P</stp>
        <stp>0</stp>
        <stp>BND</stp>
        <stp>KR6008273F92</stp>
        <stp>인포맥스 중분류</stp>
        <stp>46311</stp>
        <stp/>
        <tr r="N4154" s="5"/>
      </tp>
      <tp t="s">
        <v>기타금융채</v>
        <stp/>
        <stp>P</stp>
        <stp>0</stp>
        <stp>BND</stp>
        <stp>KR6019458G87</stp>
        <stp>인포맥스 중분류</stp>
        <stp>46316</stp>
        <stp/>
        <tr r="EJ23" s="1"/>
        <tr r="CF83" s="1"/>
      </tp>
      <tp t="s">
        <v>기타금융채</v>
        <stp/>
        <stp>P</stp>
        <stp>0</stp>
        <stp>BND</stp>
        <stp>KR6019801G40</stp>
        <stp>인포맥스 중분류</stp>
        <stp>46316</stp>
        <stp/>
        <tr r="N118" s="1"/>
      </tp>
      <tp t="s">
        <v>기타금융채</v>
        <stp/>
        <stp>P</stp>
        <stp>0</stp>
        <stp>BND</stp>
        <stp>KR6019803G30</stp>
        <stp>인포맥스 중분류</stp>
        <stp>46311</stp>
        <stp/>
        <tr r="N4484" s="5"/>
      </tp>
      <tp t="s">
        <v>기타금융채</v>
        <stp/>
        <stp>P</stp>
        <stp>0</stp>
        <stp>BND</stp>
        <stp>KR6079319G80</stp>
        <stp>인포맥스 중분류</stp>
        <stp>46311</stp>
        <stp/>
        <tr r="N6289" s="5"/>
      </tp>
      <tp t="s">
        <v/>
        <stp/>
        <stp>P</stp>
        <stp>0</stp>
        <stp>BND</stp>
        <stp>KRZFA57121G8</stp>
        <stp>인포맥스 대분류</stp>
        <stp>46316</stp>
        <stp/>
        <tr r="CS83" s="1"/>
      </tp>
      <tp t="s">
        <v>기타금융채</v>
        <stp/>
        <stp>P</stp>
        <stp>0</stp>
        <stp>BND</stp>
        <stp>KR6008278F89</stp>
        <stp>인포맥스 중분류</stp>
        <stp>46311</stp>
        <stp/>
        <tr r="N4193" s="5"/>
      </tp>
      <tp t="s">
        <v>기타금융채</v>
        <stp/>
        <stp>P</stp>
        <stp>0</stp>
        <stp>BND</stp>
        <stp>KR6019806G29</stp>
        <stp>인포맥스 중분류</stp>
        <stp>46311</stp>
        <stp/>
        <tr r="N4520" s="5"/>
      </tp>
      <tp t="s">
        <v>기타금융채</v>
        <stp/>
        <stp>P</stp>
        <stp>0</stp>
        <stp>BND</stp>
        <stp>KR6079319G98</stp>
        <stp>인포맥스 중분류</stp>
        <stp>46311</stp>
        <stp/>
        <tr r="N6290" s="5"/>
      </tp>
      <tp t="s">
        <v>기타금융채</v>
        <stp/>
        <stp>P</stp>
        <stp>0</stp>
        <stp>BND</stp>
        <stp>KR6008277F80</stp>
        <stp>인포맥스 중분류</stp>
        <stp>46311</stp>
        <stp/>
        <tr r="N4189" s="5"/>
      </tp>
      <tp t="s">
        <v>기타금융채</v>
        <stp/>
        <stp>P</stp>
        <stp>0</stp>
        <stp>BND</stp>
        <stp>KR6008274F83</stp>
        <stp>인포맥스 중분류</stp>
        <stp>46311</stp>
        <stp/>
        <tr r="N4165" s="5"/>
      </tp>
      <tp t="s">
        <v>기타금융채</v>
        <stp/>
        <stp>P</stp>
        <stp>0</stp>
        <stp>BND</stp>
        <stp>KR6079313G94</stp>
        <stp>인포맥스 중분류</stp>
        <stp>46311</stp>
        <stp/>
        <tr r="N6242" s="5"/>
      </tp>
      <tp t="s">
        <v>기타금융채</v>
        <stp/>
        <stp>P</stp>
        <stp>0</stp>
        <stp>BND</stp>
        <stp>KR6079314G93</stp>
        <stp>인포맥스 중분류</stp>
        <stp>46311</stp>
        <stp/>
        <tr r="N6255" s="5"/>
      </tp>
      <tp t="s">
        <v>기타금융채</v>
        <stp/>
        <stp>P</stp>
        <stp>0</stp>
        <stp>BND</stp>
        <stp>KR6008272F85</stp>
        <stp>인포맥스 중분류</stp>
        <stp>46311</stp>
        <stp/>
        <tr r="N4145" s="5"/>
      </tp>
      <tp t="s">
        <v>기타금융채</v>
        <stp/>
        <stp>P</stp>
        <stp>0</stp>
        <stp>BND</stp>
        <stp>KR601980AG53</stp>
        <stp>인포맥스 중분류</stp>
        <stp>46316</stp>
        <stp/>
        <tr r="DV160" s="1"/>
      </tp>
      <tp t="s">
        <v>회사채(일반)</v>
        <stp/>
        <stp>P</stp>
        <stp>0</stp>
        <stp>BND</stp>
        <stp>KR6008561F85</stp>
        <stp>인포맥스 중분류</stp>
        <stp>46316</stp>
        <stp/>
        <tr r="CF205" s="1"/>
      </tp>
      <tp t="s">
        <v>기타금융채</v>
        <stp/>
        <stp>P</stp>
        <stp>0</stp>
        <stp>BND</stp>
        <stp>KR6019802G23</stp>
        <stp>인포맥스 중분류</stp>
        <stp>46311</stp>
        <stp/>
        <tr r="N4477" s="5"/>
      </tp>
      <tp t="s">
        <v>기타금융채</v>
        <stp/>
        <stp>P</stp>
        <stp>0</stp>
        <stp>BND</stp>
        <stp>KR6079315G92</stp>
        <stp>인포맥스 중분류</stp>
        <stp>46311</stp>
        <stp/>
        <tr r="N6265" s="5"/>
      </tp>
      <tp t="s">
        <v>기타금융채</v>
        <stp/>
        <stp>P</stp>
        <stp>0</stp>
        <stp>BND</stp>
        <stp>KR6079316G91</stp>
        <stp>인포맥스 중분류</stp>
        <stp>46311</stp>
        <stp/>
        <tr r="N6270" s="5"/>
      </tp>
      <tp t="s">
        <v>기타금융채</v>
        <stp/>
        <stp>P</stp>
        <stp>0</stp>
        <stp>BND</stp>
        <stp>KR6019805G20</stp>
        <stp>인포맥스 중분류</stp>
        <stp>46311</stp>
        <stp/>
        <tr r="N4510" s="5"/>
      </tp>
      <tp t="s">
        <v>기타금융채</v>
        <stp/>
        <stp>P</stp>
        <stp>0</stp>
        <stp>BND</stp>
        <stp>KR6019804G21</stp>
        <stp>인포맥스 중분류</stp>
        <stp>46311</stp>
        <stp/>
        <tr r="N4496" s="5"/>
      </tp>
      <tp t="s">
        <v>회사채(일반)</v>
        <stp/>
        <stp>P</stp>
        <stp>0</stp>
        <stp>BND</stp>
        <stp>KR6139483G17</stp>
        <stp>인포맥스 중분류</stp>
        <stp>46311</stp>
        <stp/>
        <tr r="N6659" s="5"/>
      </tp>
      <tp t="s">
        <v>회사채(일반)</v>
        <stp/>
        <stp>P</stp>
        <stp>0</stp>
        <stp>BND</stp>
        <stp>KR6068172F49</stp>
        <stp>인포맥스 중분류</stp>
        <stp>46311</stp>
        <stp/>
        <tr r="N6194" s="5"/>
      </tp>
      <tp t="s">
        <v>기타금융채</v>
        <stp/>
        <stp>P</stp>
        <stp>0</stp>
        <stp>BND</stp>
        <stp>KR6008271F78</stp>
        <stp>인포맥스 중분류</stp>
        <stp>46311</stp>
        <stp/>
        <tr r="N4133" s="5"/>
      </tp>
      <tp t="s">
        <v>카드</v>
        <stp/>
        <stp>P</stp>
        <stp>0</stp>
        <stp>BND</stp>
        <stp>KR6029781G27</stp>
        <stp>인포맥스 중분류</stp>
        <stp>46311</stp>
        <stp/>
        <tr r="N4834" s="5"/>
      </tp>
      <tp t="s">
        <v>회사채(일반)</v>
        <stp/>
        <stp>P</stp>
        <stp>0</stp>
        <stp>BND</stp>
        <stp>KR6068173F48</stp>
        <stp>인포맥스 중분류</stp>
        <stp>46311</stp>
        <stp/>
        <tr r="N6198" s="5"/>
      </tp>
      <tp t="s">
        <v>카드</v>
        <stp/>
        <stp>P</stp>
        <stp>0</stp>
        <stp>BND</stp>
        <stp>KR6029784G24</stp>
        <stp>인포맥스 중분류</stp>
        <stp>46311</stp>
        <stp/>
        <tr r="N4890" s="5"/>
      </tp>
      <tp t="s">
        <v>카드</v>
        <stp/>
        <stp>P</stp>
        <stp>0</stp>
        <stp>BND</stp>
        <stp>KR6029783G25</stp>
        <stp>인포맥스 중분류</stp>
        <stp>46311</stp>
        <stp/>
        <tr r="N4875" s="5"/>
      </tp>
      <tp t="s">
        <v>기타금융채</v>
        <stp/>
        <stp>P</stp>
        <stp>0</stp>
        <stp>BND</stp>
        <stp>KR607931AG68</stp>
        <stp>인포맥스 중분류</stp>
        <stp>46311</stp>
        <stp/>
        <tr r="N6293" s="5"/>
      </tp>
      <tp t="s">
        <v>기타금융채</v>
        <stp/>
        <stp>P</stp>
        <stp>0</stp>
        <stp>BND</stp>
        <stp>KR6079315G68</stp>
        <stp>인포맥스 중분류</stp>
        <stp>46311</stp>
        <stp/>
        <tr r="N6263" s="5"/>
      </tp>
      <tp t="s">
        <v>기타금융채</v>
        <stp/>
        <stp>P</stp>
        <stp>0</stp>
        <stp>BND</stp>
        <stp>KR6079317G66</stp>
        <stp>인포맥스 중분류</stp>
        <stp>46311</stp>
        <stp/>
        <tr r="N6278" s="5"/>
      </tp>
      <tp t="s">
        <v>기타금융채</v>
        <stp/>
        <stp>P</stp>
        <stp>0</stp>
        <stp>BND</stp>
        <stp>KR6008275F74</stp>
        <stp>인포맥스 중분류</stp>
        <stp>46311</stp>
        <stp/>
        <tr r="N4173" s="5"/>
      </tp>
      <tp t="s">
        <v>기타금융채</v>
        <stp/>
        <stp>P</stp>
        <stp>0</stp>
        <stp>BND</stp>
        <stp>KR6019454G16</stp>
        <stp>인포맥스 중분류</stp>
        <stp>46311</stp>
        <stp/>
        <tr r="N4417" s="5"/>
      </tp>
      <tp t="s">
        <v>회사채(일반)</v>
        <stp/>
        <stp>P</stp>
        <stp>0</stp>
        <stp>BND</stp>
        <stp>KR6138042F55</stp>
        <stp>인포맥스 중분류</stp>
        <stp>46311</stp>
        <stp/>
        <tr r="N6597" s="5"/>
      </tp>
      <tp t="s">
        <v>회사채(일반)</v>
        <stp/>
        <stp>P</stp>
        <stp>0</stp>
        <stp>BND</stp>
        <stp>KR6039491G19</stp>
        <stp>인포맥스 중분류</stp>
        <stp>46311</stp>
        <stp/>
        <tr r="N5573" s="5"/>
      </tp>
      <tp t="s">
        <v>회사채(일반)</v>
        <stp/>
        <stp>P</stp>
        <stp>0</stp>
        <stp>BND</stp>
        <stp>KR6068174F47</stp>
        <stp>인포맥스 중분류</stp>
        <stp>46311</stp>
        <stp/>
        <tr r="N6200" s="5"/>
      </tp>
      <tp t="s">
        <v>회사채(일반)</v>
        <stp/>
        <stp>P</stp>
        <stp>0</stp>
        <stp>BND</stp>
        <stp>KR6139481G19</stp>
        <stp>인포맥스 중분류</stp>
        <stp>46311</stp>
        <stp/>
        <tr r="N6649" s="5"/>
      </tp>
      <tp t="s">
        <v>회사채(일반)</v>
        <stp/>
        <stp>P</stp>
        <stp>0</stp>
        <stp>BND</stp>
        <stp>KR6039492G18</stp>
        <stp>인포맥스 중분류</stp>
        <stp>46311</stp>
        <stp/>
        <tr r="N5584" s="5"/>
      </tp>
      <tp t="s">
        <v>회사채(일반)</v>
        <stp/>
        <stp>P</stp>
        <stp>0</stp>
        <stp>BND</stp>
        <stp>KR6139482G18</stp>
        <stp>인포맥스 중분류</stp>
        <stp>46311</stp>
        <stp/>
        <tr r="N6654" s="5"/>
      </tp>
      <tp t="s">
        <v>기타금융채</v>
        <stp/>
        <stp>P</stp>
        <stp>0</stp>
        <stp>BND</stp>
        <stp>KR6008273F76</stp>
        <stp>인포맥스 중분류</stp>
        <stp>46311</stp>
        <stp/>
        <tr r="N4153" s="5"/>
      </tp>
      <tp t="s">
        <v>회사채(일반)</v>
        <stp/>
        <stp>P</stp>
        <stp>0</stp>
        <stp>BND</stp>
        <stp>KR6068175F46</stp>
        <stp>인포맥스 중분류</stp>
        <stp>46311</stp>
        <stp/>
        <tr r="N6202" s="5"/>
      </tp>
      <tp t="s">
        <v>기타금융채</v>
        <stp/>
        <stp>P</stp>
        <stp>0</stp>
        <stp>BND</stp>
        <stp>KR6079313G60</stp>
        <stp>인포맥스 중분류</stp>
        <stp>46311</stp>
        <stp/>
        <tr r="N6239" s="5"/>
      </tp>
      <tp t="s">
        <v>기타금융채</v>
        <stp/>
        <stp>P</stp>
        <stp>0</stp>
        <stp>BND</stp>
        <stp>KR6008272F69</stp>
        <stp>인포맥스 중분류</stp>
        <stp>46311</stp>
        <stp/>
        <tr r="N4144" s="5"/>
      </tp>
      <tp t="s">
        <v>은행채</v>
        <stp/>
        <stp>P</stp>
        <stp>0</stp>
        <stp>BND</stp>
        <stp>KR380801GF15</stp>
        <stp>인포맥스 중분류</stp>
        <stp>46311</stp>
        <stp/>
        <tr r="N3346" s="5"/>
      </tp>
      <tp t="s">
        <v>카드</v>
        <stp/>
        <stp>P</stp>
        <stp>0</stp>
        <stp>BND</stp>
        <stp>KR6029782G34</stp>
        <stp>인포맥스 중분류</stp>
        <stp>46311</stp>
        <stp/>
        <tr r="N4858" s="5"/>
      </tp>
      <tp t="s">
        <v>카드</v>
        <stp/>
        <stp>P</stp>
        <stp>0</stp>
        <stp>BND</stp>
        <stp>KR6029781G35</stp>
        <stp>인포맥스 중분류</stp>
        <stp>46311</stp>
        <stp/>
        <tr r="N4835" s="5"/>
      </tp>
      <tp t="s">
        <v>회사채(일반)</v>
        <stp/>
        <stp>P</stp>
        <stp>0</stp>
        <stp>BND</stp>
        <stp>KR6138102F29</stp>
        <stp>인포맥스 중분류</stp>
        <stp>46316</stp>
        <stp/>
        <tr r="DV282" s="1"/>
      </tp>
      <tp t="s">
        <v>기타금융채</v>
        <stp/>
        <stp>P</stp>
        <stp>0</stp>
        <stp>BND</stp>
        <stp>KR6079312G79</stp>
        <stp>인포맥스 중분류</stp>
        <stp>46311</stp>
        <stp/>
        <tr r="N6227" s="5"/>
      </tp>
      <tp t="s">
        <v>기타금융채</v>
        <stp/>
        <stp>P</stp>
        <stp>0</stp>
        <stp>BND</stp>
        <stp>KR6079313G78</stp>
        <stp>인포맥스 중분류</stp>
        <stp>46311</stp>
        <stp/>
        <tr r="N6240" s="5"/>
      </tp>
      <tp t="s">
        <v>기타금융채</v>
        <stp/>
        <stp>P</stp>
        <stp>0</stp>
        <stp>BND</stp>
        <stp>KR600827AF61</stp>
        <stp>인포맥스 중분류</stp>
        <stp>46311</stp>
        <stp/>
        <tr r="N4197" s="5"/>
      </tp>
      <tp t="s">
        <v>기타금융채</v>
        <stp/>
        <stp>P</stp>
        <stp>0</stp>
        <stp>BND</stp>
        <stp>KR601945AG73</stp>
        <stp>인포맥스 중분류</stp>
        <stp>46316</stp>
        <stp/>
        <tr r="CF82" s="1"/>
        <tr r="EJ22" s="1"/>
        <tr r="N74" s="1"/>
      </tp>
      <tp t="s">
        <v>회사채(일반)</v>
        <stp/>
        <stp>P</stp>
        <stp>0</stp>
        <stp>BND</stp>
        <stp>KR6008561F10</stp>
        <stp>인포맥스 중분류</stp>
        <stp>46311</stp>
        <stp/>
        <tr r="N4204" s="5"/>
      </tp>
      <tp t="s">
        <v>기타금융채</v>
        <stp/>
        <stp>P</stp>
        <stp>0</stp>
        <stp>BND</stp>
        <stp>KR6079315G76</stp>
        <stp>인포맥스 중분류</stp>
        <stp>46311</stp>
        <stp/>
        <tr r="N6264" s="5"/>
      </tp>
      <tp t="s">
        <v>지방공기업</v>
        <stp/>
        <stp>P</stp>
        <stp>0</stp>
        <stp>BND</stp>
        <stp>KR354801GF10</stp>
        <stp>인포맥스 중분류</stp>
        <stp>46311</stp>
        <stp/>
        <tr r="N2727" s="5"/>
      </tp>
      <tp t="s">
        <v>일반</v>
        <stp/>
        <stp>P</stp>
        <stp>0</stp>
        <stp>BND</stp>
        <stp>KR355902GG63</stp>
        <stp>인포맥스 중분류</stp>
        <stp>46316</stp>
        <stp/>
        <tr r="DV175" s="1"/>
      </tp>
      <tp t="s">
        <v>기타금융채</v>
        <stp/>
        <stp>P</stp>
        <stp>0</stp>
        <stp>BND</stp>
        <stp>KR607931BG75</stp>
        <stp>인포맥스 중분류</stp>
        <stp>46311</stp>
        <stp/>
        <tr r="N6296" s="5"/>
      </tp>
      <tp t="s">
        <v>지방공기업</v>
        <stp/>
        <stp>P</stp>
        <stp>0</stp>
        <stp>BND</stp>
        <stp>KR357901GG11</stp>
        <stp>인포맥스 중분류</stp>
        <stp>46311</stp>
        <stp/>
        <tr r="N3312" s="5"/>
      </tp>
      <tp t="s">
        <v>일반</v>
        <stp/>
        <stp>P</stp>
        <stp>0</stp>
        <stp>BND</stp>
        <stp>KR350901GG16</stp>
        <stp>인포맥스 중분류</stp>
        <stp>46311</stp>
        <stp/>
        <tr r="N1765" s="5"/>
      </tp>
      <tp t="s">
        <v>회사채(일반)</v>
        <stp/>
        <stp>P</stp>
        <stp>0</stp>
        <stp>BND</stp>
        <stp>KR6008671F25</stp>
        <stp>인포맥스 중분류</stp>
        <stp>46311</stp>
        <stp/>
        <tr r="N4226" s="5"/>
      </tp>
      <tp t="s">
        <v>기타금융채</v>
        <stp/>
        <stp>P</stp>
        <stp>0</stp>
        <stp>BND</stp>
        <stp>KR6079318G73</stp>
        <stp>인포맥스 중분류</stp>
        <stp>46311</stp>
        <stp/>
        <tr r="N6284" s="5"/>
      </tp>
      <tp t="s">
        <v>회사채(일반)</v>
        <stp/>
        <stp>P</stp>
        <stp>0</stp>
        <stp>BND</stp>
        <stp>KR6008672F24</stp>
        <stp>인포맥스 중분류</stp>
        <stp>46311</stp>
        <stp/>
        <tr r="N4234" s="5"/>
      </tp>
      <tp t="s">
        <v>기타금융채</v>
        <stp/>
        <stp>P</stp>
        <stp>0</stp>
        <stp>BND</stp>
        <stp>KR6008277F64</stp>
        <stp>인포맥스 중분류</stp>
        <stp>46311</stp>
        <stp/>
        <tr r="N4188" s="5"/>
      </tp>
      <tp t="s">
        <v>기타금융채</v>
        <stp/>
        <stp>P</stp>
        <stp>0</stp>
        <stp>BND</stp>
        <stp>KR6079319G72</stp>
        <stp>인포맥스 중분류</stp>
        <stp>46311</stp>
        <stp/>
        <tr r="N6288" s="5"/>
      </tp>
      <tp t="s">
        <v>일반</v>
        <stp/>
        <stp>P</stp>
        <stp>0</stp>
        <stp>BND</stp>
        <stp>KR355901GG64</stp>
        <stp>인포맥스 중분류</stp>
        <stp>46316</stp>
        <stp/>
        <tr r="DV56" s="1"/>
      </tp>
      <tp t="s">
        <v>기타금융채</v>
        <stp/>
        <stp>P</stp>
        <stp>0</stp>
        <stp>BND</stp>
        <stp>KR6008274F67</stp>
        <stp>인포맥스 중분류</stp>
        <stp>46311</stp>
        <stp/>
        <tr r="N4164" s="5"/>
      </tp>
      <tp t="s">
        <v>기타금융채</v>
        <stp/>
        <stp>P</stp>
        <stp>0</stp>
        <stp>BND</stp>
        <stp>KR6008274F59</stp>
        <stp>인포맥스 중분류</stp>
        <stp>46311</stp>
        <stp/>
        <tr r="N4163" s="5"/>
      </tp>
      <tp t="s">
        <v>기타금융채</v>
        <stp/>
        <stp>P</stp>
        <stp>0</stp>
        <stp>BND</stp>
        <stp>KR6008275F58</stp>
        <stp>인포맥스 중분류</stp>
        <stp>46311</stp>
        <stp/>
        <tr r="N4172" s="5"/>
      </tp>
      <tp t="s">
        <v>회사채(일반)</v>
        <stp/>
        <stp>P</stp>
        <stp>0</stp>
        <stp>BND</stp>
        <stp>KR6039491G35</stp>
        <stp>인포맥스 중분류</stp>
        <stp>46311</stp>
        <stp/>
        <tr r="N5574" s="5"/>
      </tp>
      <tp t="s">
        <v>회사채(일반)</v>
        <stp/>
        <stp>P</stp>
        <stp>0</stp>
        <stp>BND</stp>
        <stp>KR6079552G29</stp>
        <stp>인포맥스 중분류</stp>
        <stp>46311</stp>
        <stp/>
        <tr r="N6301" s="5"/>
      </tp>
      <tp t="s">
        <v>회사채(일반)</v>
        <stp/>
        <stp>P</stp>
        <stp>0</stp>
        <stp>BND</stp>
        <stp>KR6039492G34</stp>
        <stp>인포맥스 중분류</stp>
        <stp>46311</stp>
        <stp/>
        <tr r="N5585" s="5"/>
      </tp>
      <tp t="s">
        <v>은행채</v>
        <stp/>
        <stp>P</stp>
        <stp>0</stp>
        <stp>BND</stp>
        <stp>KR380803GF21</stp>
        <stp>인포맥스 중분류</stp>
        <stp>46311</stp>
        <stp/>
        <tr r="N3384" s="5"/>
      </tp>
      <tp t="s">
        <v>은행채</v>
        <stp/>
        <stp>P</stp>
        <stp>0</stp>
        <stp>BND</stp>
        <stp>KR380802GF22</stp>
        <stp>인포맥스 중분류</stp>
        <stp>46311</stp>
        <stp/>
        <tr r="N3365" s="5"/>
      </tp>
      <tp t="s">
        <v>기타금융채</v>
        <stp/>
        <stp>P</stp>
        <stp>0</stp>
        <stp>BND</stp>
        <stp>KR6008272F51</stp>
        <stp>인포맥스 중분류</stp>
        <stp>46311</stp>
        <stp/>
        <tr r="N4143" s="5"/>
      </tp>
      <tp t="s">
        <v>기타금융채</v>
        <stp/>
        <stp>P</stp>
        <stp>0</stp>
        <stp>BND</stp>
        <stp>KR6008273F50</stp>
        <stp>인포맥스 중분류</stp>
        <stp>46311</stp>
        <stp/>
        <tr r="N4152" s="5"/>
      </tp>
      <tp t="s">
        <v>기타금융채</v>
        <stp/>
        <stp>P</stp>
        <stp>0</stp>
        <stp>BND</stp>
        <stp>KR6019454G32</stp>
        <stp>인포맥스 중분류</stp>
        <stp>46311</stp>
        <stp/>
        <tr r="N4419" s="5"/>
      </tp>
      <tp t="s">
        <v>기타금융채</v>
        <stp/>
        <stp>P</stp>
        <stp>0</stp>
        <stp>BND</stp>
        <stp>KR6008271F52</stp>
        <stp>인포맥스 중분류</stp>
        <stp>46311</stp>
        <stp/>
        <tr r="N4132" s="5"/>
      </tp>
      <tp t="s">
        <v>기타금융채</v>
        <stp/>
        <stp>P</stp>
        <stp>0</stp>
        <stp>BND</stp>
        <stp>KR6079314G44</stp>
        <stp>인포맥스 중분류</stp>
        <stp>46311</stp>
        <stp/>
        <tr r="N6252" s="5"/>
      </tp>
      <tp t="s">
        <v>기타금융채</v>
        <stp/>
        <stp>P</stp>
        <stp>0</stp>
        <stp>BND</stp>
        <stp>KR6019807G85</stp>
        <stp>인포맥스 중분류</stp>
        <stp>46316</stp>
        <stp/>
        <tr r="DV78" s="1"/>
      </tp>
      <tp t="s">
        <v>회사채(일반)</v>
        <stp/>
        <stp>P</stp>
        <stp>0</stp>
        <stp>BND</stp>
        <stp>KR6079551G20</stp>
        <stp>인포맥스 중분류</stp>
        <stp>46311</stp>
        <stp/>
        <tr r="N6300" s="5"/>
      </tp>
      <tp t="s">
        <v>지방공기업</v>
        <stp/>
        <stp>P</stp>
        <stp>0</stp>
        <stp>BND</stp>
        <stp>KR354901GG26</stp>
        <stp>인포맥스 중분류</stp>
        <stp>46311</stp>
        <stp/>
        <tr r="N2747" s="5"/>
      </tp>
      <tp t="s">
        <v>회사채(일반)</v>
        <stp/>
        <stp>P</stp>
        <stp>0</stp>
        <stp>BND</stp>
        <stp>KR6018672F15</stp>
        <stp>인포맥스 중분류</stp>
        <stp>46311</stp>
        <stp/>
        <tr r="N4367" s="5"/>
      </tp>
      <tp t="s">
        <v>회사채(일반)</v>
        <stp/>
        <stp>P</stp>
        <stp>0</stp>
        <stp>BND</stp>
        <stp>KR6068171F65</stp>
        <stp>인포맥스 중분류</stp>
        <stp>46311</stp>
        <stp/>
        <tr r="N6185" s="5"/>
      </tp>
      <tp t="s">
        <v>지방공기업</v>
        <stp/>
        <stp>P</stp>
        <stp>0</stp>
        <stp>BND</stp>
        <stp>KR354802GF27</stp>
        <stp>인포맥스 중분류</stp>
        <stp>46311</stp>
        <stp/>
        <tr r="N2738" s="5"/>
      </tp>
      <tp t="s">
        <v>기타금융채</v>
        <stp/>
        <stp>P</stp>
        <stp>0</stp>
        <stp>BND</stp>
        <stp>KR6019451G35</stp>
        <stp>인포맥스 중분류</stp>
        <stp>46311</stp>
        <stp/>
        <tr r="N4386" s="5"/>
      </tp>
      <tp t="s">
        <v>기타금융채</v>
        <stp/>
        <stp>P</stp>
        <stp>0</stp>
        <stp>BND</stp>
        <stp>KR6008276F57</stp>
        <stp>인포맥스 중분류</stp>
        <stp>46311</stp>
        <stp/>
        <tr r="N4182" s="5"/>
      </tp>
      <tp t="s">
        <v>회사채(일반)</v>
        <stp/>
        <stp>P</stp>
        <stp>0</stp>
        <stp>BND</stp>
        <stp>KR6018671F16</stp>
        <stp>인포맥스 중분류</stp>
        <stp>46311</stp>
        <stp/>
        <tr r="N4364" s="5"/>
      </tp>
      <tp t="s">
        <v>기타금융채</v>
        <stp/>
        <stp>P</stp>
        <stp>0</stp>
        <stp>BND</stp>
        <stp>KR6008277F49</stp>
        <stp>인포맥스 중분류</stp>
        <stp>46311</stp>
        <stp/>
        <tr r="N4187" s="5"/>
      </tp>
      <tp t="s">
        <v>카드</v>
        <stp/>
        <stp>P</stp>
        <stp>0</stp>
        <stp>BND</stp>
        <stp>KR6029784G16</stp>
        <stp>인포맥스 중분류</stp>
        <stp>46311</stp>
        <stp/>
        <tr r="N4889" s="5"/>
      </tp>
      <tp t="s">
        <v>지방공기업</v>
        <stp/>
        <stp>P</stp>
        <stp>0</stp>
        <stp>BND</stp>
        <stp>KR356901GG39</stp>
        <stp>인포맥스 중분류</stp>
        <stp>46311</stp>
        <stp/>
        <tr r="N3278" s="5"/>
      </tp>
      <tp t="s">
        <v>일반</v>
        <stp/>
        <stp>P</stp>
        <stp>0</stp>
        <stp>BND</stp>
        <stp>KR350806GF39</stp>
        <stp>인포맥스 중분류</stp>
        <stp>46311</stp>
        <stp/>
        <tr r="N1731" s="5"/>
      </tp>
      <tp t="s">
        <v>은행채</v>
        <stp/>
        <stp>P</stp>
        <stp>0</stp>
        <stp>BND</stp>
        <stp>KR380805GF37</stp>
        <stp>인포맥스 중분류</stp>
        <stp>46311</stp>
        <stp/>
        <tr r="N3408" s="5"/>
      </tp>
      <tp t="s">
        <v>카드</v>
        <stp/>
        <stp>P</stp>
        <stp>0</stp>
        <stp>BND</stp>
        <stp>KR6029787G13</stp>
        <stp>인포맥스 중분류</stp>
        <stp>46311</stp>
        <stp/>
        <tr r="N4928" s="5"/>
      </tp>
      <tp t="s">
        <v>은행채</v>
        <stp/>
        <stp>P</stp>
        <stp>0</stp>
        <stp>BND</stp>
        <stp>KR380801GF31</stp>
        <stp>인포맥스 중분류</stp>
        <stp>46311</stp>
        <stp/>
        <tr r="N3347" s="5"/>
      </tp>
      <tp t="s">
        <v>기타금융채</v>
        <stp/>
        <stp>P</stp>
        <stp>0</stp>
        <stp>BND</stp>
        <stp>KR6079316G59</stp>
        <stp>인포맥스 중분류</stp>
        <stp>46311</stp>
        <stp/>
        <tr r="N6269" s="5"/>
      </tp>
      <tp t="s">
        <v>기타금융채</v>
        <stp/>
        <stp>P</stp>
        <stp>0</stp>
        <stp>BND</stp>
        <stp>KR6079317G58</stp>
        <stp>인포맥스 중분류</stp>
        <stp>46311</stp>
        <stp/>
        <tr r="N6277" s="5"/>
      </tp>
      <tp t="s">
        <v>기타금융채</v>
        <stp/>
        <stp>P</stp>
        <stp>0</stp>
        <stp>BND</stp>
        <stp>KR6008275F41</stp>
        <stp>인포맥스 중분류</stp>
        <stp>46311</stp>
        <stp/>
        <tr r="N4171" s="5"/>
      </tp>
      <tp t="s">
        <v>기타금융채</v>
        <stp/>
        <stp>P</stp>
        <stp>0</stp>
        <stp>BND</stp>
        <stp>KR6008276F40</stp>
        <stp>인포맥스 중분류</stp>
        <stp>46311</stp>
        <stp/>
        <tr r="N4181" s="5"/>
      </tp>
      <tp t="s">
        <v>일반</v>
        <stp/>
        <stp>P</stp>
        <stp>0</stp>
        <stp>BND</stp>
        <stp>KR350802GF33</stp>
        <stp>인포맥스 중분류</stp>
        <stp>46311</stp>
        <stp/>
        <tr r="N1670" s="5"/>
      </tp>
      <tp t="s">
        <v>일반</v>
        <stp/>
        <stp>P</stp>
        <stp>0</stp>
        <stp>BND</stp>
        <stp>KR350803GF32</stp>
        <stp>인포맥스 중분류</stp>
        <stp>46311</stp>
        <stp/>
        <tr r="N1692" s="5"/>
      </tp>
      <tp t="s">
        <v>일반</v>
        <stp/>
        <stp>P</stp>
        <stp>0</stp>
        <stp>BND</stp>
        <stp>KR350901GG40</stp>
        <stp>인포맥스 중분류</stp>
        <stp>46316</stp>
        <stp/>
        <tr r="CF69" s="1"/>
      </tp>
      <tp t="s">
        <v>일반</v>
        <stp/>
        <stp>P</stp>
        <stp>0</stp>
        <stp>BND</stp>
        <stp>KR355901GG31</stp>
        <stp>인포맥스 중분류</stp>
        <stp>46311</stp>
        <stp/>
        <tr r="N2766" s="5"/>
      </tp>
      <tp t="s">
        <v>기타금융채</v>
        <stp/>
        <stp>P</stp>
        <stp>0</stp>
        <stp>BND</stp>
        <stp>KR6008274F42</stp>
        <stp>인포맥스 중분류</stp>
        <stp>46311</stp>
        <stp/>
        <tr r="N4162" s="5"/>
      </tp>
      <tp t="s">
        <v>회사채(일반)</v>
        <stp/>
        <stp>P</stp>
        <stp>0</stp>
        <stp>BND</stp>
        <stp>KR6008564F33</stp>
        <stp>인포맥스 중분류</stp>
        <stp>46311</stp>
        <stp/>
        <tr r="N4224" s="5"/>
      </tp>
      <tp t="s">
        <v>기타금융채</v>
        <stp/>
        <stp>P</stp>
        <stp>0</stp>
        <stp>BND</stp>
        <stp>KR6008271F45</stp>
        <stp>인포맥스 중분류</stp>
        <stp>46311</stp>
        <stp/>
        <tr r="N4131" s="5"/>
      </tp>
      <tp t="s">
        <v>회사채(일반)</v>
        <stp/>
        <stp>P</stp>
        <stp>0</stp>
        <stp>BND</stp>
        <stp>KR6008563F34</stp>
        <stp>인포맥스 중분류</stp>
        <stp>46311</stp>
        <stp/>
        <tr r="N4221" s="5"/>
      </tp>
      <tp t="s">
        <v>회사채(일반)</v>
        <stp/>
        <stp>P</stp>
        <stp>0</stp>
        <stp>BND</stp>
        <stp>KR6139131G70</stp>
        <stp>인포맥스 중분류</stp>
        <stp>46311</stp>
        <stp/>
        <tr r="N6641" s="5"/>
      </tp>
      <tp t="s">
        <v>기타금융채</v>
        <stp/>
        <stp>P</stp>
        <stp>0</stp>
        <stp>BND</stp>
        <stp>KR6008272F44</stp>
        <stp>인포맥스 중분류</stp>
        <stp>46311</stp>
        <stp/>
        <tr r="N4142" s="5"/>
      </tp>
      <tp t="s">
        <v>기타금융채</v>
        <stp/>
        <stp>P</stp>
        <stp>0</stp>
        <stp>BND</stp>
        <stp>KR6079313G52</stp>
        <stp>인포맥스 중분류</stp>
        <stp>46311</stp>
        <stp/>
        <tr r="N6238" s="5"/>
      </tp>
      <tp t="s">
        <v>일반</v>
        <stp/>
        <stp>P</stp>
        <stp>0</stp>
        <stp>BND</stp>
        <stp>KR350801GF34</stp>
        <stp>인포맥스 중분류</stp>
        <stp>46311</stp>
        <stp/>
        <tr r="N1624" s="5"/>
      </tp>
      <tp t="s">
        <v>일반</v>
        <stp/>
        <stp>P</stp>
        <stp>0</stp>
        <stp>BND</stp>
        <stp>KR350804GF31</stp>
        <stp>인포맥스 중분류</stp>
        <stp>46311</stp>
        <stp/>
        <tr r="N1715" s="5"/>
      </tp>
      <tp t="s">
        <v>일반</v>
        <stp/>
        <stp>P</stp>
        <stp>0</stp>
        <stp>BND</stp>
        <stp>KR350805GF30</stp>
        <stp>인포맥스 중분류</stp>
        <stp>46311</stp>
        <stp/>
        <tr r="N1728" s="5"/>
      </tp>
      <tp t="s">
        <v>기타금융채</v>
        <stp/>
        <stp>P</stp>
        <stp>0</stp>
        <stp>BND</stp>
        <stp>KR6079314G51</stp>
        <stp>인포맥스 중분류</stp>
        <stp>46311</stp>
        <stp/>
        <tr r="N6253" s="5"/>
      </tp>
      <tp t="s">
        <v>카드</v>
        <stp/>
        <stp>P</stp>
        <stp>0</stp>
        <stp>BND</stp>
        <stp>KR6029781G19</stp>
        <stp>인포맥스 중분류</stp>
        <stp>46311</stp>
        <stp/>
        <tr r="N4833" s="5"/>
      </tp>
      <tp t="s">
        <v>기타금융채</v>
        <stp/>
        <stp>P</stp>
        <stp>0</stp>
        <stp>BND</stp>
        <stp>KR6019454G24</stp>
        <stp>인포맥스 중분류</stp>
        <stp>46311</stp>
        <stp/>
        <tr r="N4418" s="5"/>
      </tp>
      <tp t="s">
        <v>카드</v>
        <stp/>
        <stp>P</stp>
        <stp>0</stp>
        <stp>BND</stp>
        <stp>KR6029783G66</stp>
        <stp>인포맥스 중분류</stp>
        <stp>46311</stp>
        <stp/>
        <tr r="N4877" s="5"/>
      </tp>
      <tp t="s">
        <v>기타금융채</v>
        <stp/>
        <stp>P</stp>
        <stp>0</stp>
        <stp>BND</stp>
        <stp>KR6029886G96</stp>
        <stp>인포맥스 중분류</stp>
        <stp>46311</stp>
        <stp/>
        <tr r="N5011" s="5"/>
      </tp>
      <tp t="s">
        <v>기타금융채</v>
        <stp/>
        <stp>P</stp>
        <stp>0</stp>
        <stp>BND</stp>
        <stp>KR602988BG94</stp>
        <stp>인포맥스 중분류</stp>
        <stp>46311</stp>
        <stp/>
        <tr r="N5040" s="5"/>
      </tp>
      <tp t="s">
        <v>은행채</v>
        <stp/>
        <stp>P</stp>
        <stp>0</stp>
        <stp>BND</stp>
        <stp>KR380807GF43</stp>
        <stp>인포맥스 중분류</stp>
        <stp>46311</stp>
        <stp/>
        <tr r="N3436" s="5"/>
      </tp>
      <tp t="s">
        <v>기타금융채</v>
        <stp/>
        <stp>P</stp>
        <stp>0</stp>
        <stp>BND</stp>
        <stp>KR6029887G95</stp>
        <stp>인포맥스 중분류</stp>
        <stp>46311</stp>
        <stp/>
        <tr r="N5019" s="5"/>
      </tp>
      <tp t="s">
        <v>은행채</v>
        <stp/>
        <stp>P</stp>
        <stp>0</stp>
        <stp>BND</stp>
        <stp>KR380806GF44</stp>
        <stp>인포맥스 중분류</stp>
        <stp>46311</stp>
        <stp/>
        <tr r="N3425" s="5"/>
      </tp>
      <tp t="s">
        <v>회사채(일반)</v>
        <stp/>
        <stp>P</stp>
        <stp>0</stp>
        <stp>BND</stp>
        <stp>KR6039091G13</stp>
        <stp>인포맥스 중분류</stp>
        <stp>46311</stp>
        <stp/>
        <tr r="N5557" s="5"/>
      </tp>
      <tp t="s">
        <v>카드</v>
        <stp/>
        <stp>P</stp>
        <stp>0</stp>
        <stp>BND</stp>
        <stp>KR6029787G62</stp>
        <stp>인포맥스 중분류</stp>
        <stp>46311</stp>
        <stp/>
        <tr r="N4930" s="5"/>
      </tp>
      <tp t="s">
        <v>회사채(일반)</v>
        <stp/>
        <stp>P</stp>
        <stp>0</stp>
        <stp>BND</stp>
        <stp>KR6039092G12</stp>
        <stp>인포맥스 중분류</stp>
        <stp>46311</stp>
        <stp/>
        <tr r="N5563" s="5"/>
      </tp>
      <tp t="s">
        <v>일반</v>
        <stp/>
        <stp>P</stp>
        <stp>0</stp>
        <stp>BND</stp>
        <stp>KR350804GF49</stp>
        <stp>인포맥스 중분류</stp>
        <stp>46311</stp>
        <stp/>
        <tr r="N1716" s="5"/>
      </tp>
      <tp t="s">
        <v>기타금융채</v>
        <stp/>
        <stp>P</stp>
        <stp>0</stp>
        <stp>BND</stp>
        <stp>KR6029882G90</stp>
        <stp>인포맥스 중분류</stp>
        <stp>46311</stp>
        <stp/>
        <tr r="N4975" s="5"/>
      </tp>
      <tp t="s">
        <v>회사채(일반)</v>
        <stp/>
        <stp>P</stp>
        <stp>0</stp>
        <stp>BND</stp>
        <stp>KR6039093G11</stp>
        <stp>인포맥스 중분류</stp>
        <stp>46311</stp>
        <stp/>
        <tr r="N5567" s="5"/>
      </tp>
      <tp t="s">
        <v>기타금융채</v>
        <stp/>
        <stp>P</stp>
        <stp>0</stp>
        <stp>BND</stp>
        <stp>KR6079313G29</stp>
        <stp>인포맥스 중분류</stp>
        <stp>46311</stp>
        <stp/>
        <tr r="N6237" s="5"/>
      </tp>
      <tp t="s">
        <v>회사채(일반)</v>
        <stp/>
        <stp>P</stp>
        <stp>0</stp>
        <stp>BND</stp>
        <stp>KR6039491G50</stp>
        <stp>인포맥스 중분류</stp>
        <stp>46311</stp>
        <stp/>
        <tr r="N5575" s="5"/>
      </tp>
      <tp t="s">
        <v>일반</v>
        <stp/>
        <stp>P</stp>
        <stp>0</stp>
        <stp>BND</stp>
        <stp>KR350801GF42</stp>
        <stp>인포맥스 중분류</stp>
        <stp>46311</stp>
        <stp/>
        <tr r="N1625" s="5"/>
      </tp>
      <tp t="s">
        <v>일반</v>
        <stp/>
        <stp>P</stp>
        <stp>0</stp>
        <stp>BND</stp>
        <stp>KR350802GF41</stp>
        <stp>인포맥스 중분류</stp>
        <stp>46311</stp>
        <stp/>
        <tr r="N1671" s="5"/>
      </tp>
      <tp t="s">
        <v>일반</v>
        <stp/>
        <stp>P</stp>
        <stp>0</stp>
        <stp>BND</stp>
        <stp>KR350803GF40</stp>
        <stp>인포맥스 중분류</stp>
        <stp>46311</stp>
        <stp/>
        <tr r="N1693" s="5"/>
      </tp>
      <tp t="s">
        <v>기타금융채</v>
        <stp/>
        <stp>P</stp>
        <stp>0</stp>
        <stp>BND</stp>
        <stp>KR6079315G27</stp>
        <stp>인포맥스 중분류</stp>
        <stp>46311</stp>
        <stp/>
        <tr r="N6262" s="5"/>
      </tp>
      <tp t="s">
        <v>기타금융채</v>
        <stp/>
        <stp>P</stp>
        <stp>0</stp>
        <stp>BND</stp>
        <stp>KR6019803G97</stp>
        <stp>인포맥스 중분류</stp>
        <stp>46311</stp>
        <stp/>
        <tr r="N4486" s="5"/>
      </tp>
      <tp t="s">
        <v>일반</v>
        <stp/>
        <stp>P</stp>
        <stp>0</stp>
        <stp>BND</stp>
        <stp>KR350901GG40</stp>
        <stp>인포맥스 중분류</stp>
        <stp>46311</stp>
        <stp/>
        <tr r="N1766" s="5"/>
      </tp>
      <tp t="s">
        <v>기타금융채</v>
        <stp/>
        <stp>P</stp>
        <stp>0</stp>
        <stp>BND</stp>
        <stp>KR6079317G25</stp>
        <stp>인포맥스 중분류</stp>
        <stp>46311</stp>
        <stp/>
        <tr r="N6275" s="5"/>
      </tp>
      <tp t="s">
        <v>회사채(일반)</v>
        <stp/>
        <stp>P</stp>
        <stp>0</stp>
        <stp>BND</stp>
        <stp>KR6008672F73</stp>
        <stp>인포맥스 중분류</stp>
        <stp>46311</stp>
        <stp/>
        <tr r="N4235" s="5"/>
      </tp>
      <tp t="s">
        <v>기타금융채</v>
        <stp/>
        <stp>P</stp>
        <stp>0</stp>
        <stp>BND</stp>
        <stp>KR6019805G95</stp>
        <stp>인포맥스 중분류</stp>
        <stp>46311</stp>
        <stp/>
        <tr r="N4513" s="5"/>
      </tp>
      <tp t="s">
        <v>은행채</v>
        <stp/>
        <stp>P</stp>
        <stp>0</stp>
        <stp>BND</stp>
        <stp>KR380802GF48</stp>
        <stp>인포맥스 중분류</stp>
        <stp>46311</stp>
        <stp/>
        <tr r="N3366" s="5"/>
      </tp>
      <tp t="s">
        <v>은행채</v>
        <stp/>
        <stp>P</stp>
        <stp>0</stp>
        <stp>BND</stp>
        <stp>KR380808GF42</stp>
        <stp>인포맥스 중분류</stp>
        <stp>46311</stp>
        <stp/>
        <tr r="N3446" s="5"/>
      </tp>
      <tp t="s">
        <v>기타금융채</v>
        <stp/>
        <stp>P</stp>
        <stp>0</stp>
        <stp>BND</stp>
        <stp>KR6019454G57</stp>
        <stp>인포맥스 중분류</stp>
        <stp>46311</stp>
        <stp/>
        <tr r="N4420" s="5"/>
      </tp>
      <tp t="s">
        <v>기타금융채</v>
        <stp/>
        <stp>P</stp>
        <stp>0</stp>
        <stp>BND</stp>
        <stp>KR6019808G92</stp>
        <stp>인포맥스 중분류</stp>
        <stp>46311</stp>
        <stp/>
        <tr r="N4534" s="5"/>
      </tp>
      <tp t="s">
        <v>기타금융채</v>
        <stp/>
        <stp>P</stp>
        <stp>0</stp>
        <stp>BND</stp>
        <stp>KR601980CG93</stp>
        <stp>인포맥스 중분류</stp>
        <stp>46311</stp>
        <stp/>
        <tr r="N4563" s="5"/>
      </tp>
      <tp t="s">
        <v>회사채(일반)</v>
        <stp/>
        <stp>P</stp>
        <stp>0</stp>
        <stp>BND</stp>
        <stp>KR6008671F74</stp>
        <stp>인포맥스 중분류</stp>
        <stp>46311</stp>
        <stp/>
        <tr r="N4227" s="5"/>
      </tp>
      <tp t="s">
        <v>기타금융채</v>
        <stp/>
        <stp>P</stp>
        <stp>0</stp>
        <stp>BND</stp>
        <stp>KR6019455G56</stp>
        <stp>인포맥스 중분류</stp>
        <stp>46311</stp>
        <stp/>
        <tr r="N4433" s="5"/>
      </tp>
      <tp t="s">
        <v>지방공기업</v>
        <stp/>
        <stp>P</stp>
        <stp>0</stp>
        <stp>BND</stp>
        <stp>KR354801GF44</stp>
        <stp>인포맥스 중분류</stp>
        <stp>46311</stp>
        <stp/>
        <tr r="N2728" s="5"/>
      </tp>
      <tp t="s">
        <v>은행채</v>
        <stp/>
        <stp>P</stp>
        <stp>0</stp>
        <stp>BND</stp>
        <stp>KR380809GF41</stp>
        <stp>인포맥스 중분류</stp>
        <stp>46311</stp>
        <stp/>
        <tr r="N3458" s="5"/>
      </tp>
      <tp t="s">
        <v>기타금융채</v>
        <stp/>
        <stp>P</stp>
        <stp>0</stp>
        <stp>BND</stp>
        <stp>KR601980FG90</stp>
        <stp>인포맥스 중분류</stp>
        <stp>46311</stp>
        <stp/>
        <tr r="N4570" s="5"/>
      </tp>
      <tp t="s">
        <v>기타금융채</v>
        <stp/>
        <stp>P</stp>
        <stp>0</stp>
        <stp>BND</stp>
        <stp>KR6008271F37</stp>
        <stp>인포맥스 중분류</stp>
        <stp>46311</stp>
        <stp/>
        <tr r="N4130" s="5"/>
      </tp>
      <tp t="s">
        <v>회사채(일반)</v>
        <stp/>
        <stp>P</stp>
        <stp>0</stp>
        <stp>BND</stp>
        <stp>KR6039492G59</stp>
        <stp>인포맥스 중분류</stp>
        <stp>46311</stp>
        <stp/>
        <tr r="N5586" s="5"/>
      </tp>
      <tp t="s">
        <v>카드</v>
        <stp/>
        <stp>P</stp>
        <stp>0</stp>
        <stp>BND</stp>
        <stp>KR6029781G68</stp>
        <stp>인포맥스 중분류</stp>
        <stp>46311</stp>
        <stp/>
        <tr r="N4837" s="5"/>
      </tp>
      <tp t="s">
        <v>기타금융채</v>
        <stp/>
        <stp>P</stp>
        <stp>0</stp>
        <stp>BND</stp>
        <stp>KR6029884G98</stp>
        <stp>인포맥스 중분류</stp>
        <stp>46311</stp>
        <stp/>
        <tr r="N4996" s="5"/>
      </tp>
      <tp t="s">
        <v>기타금융채</v>
        <stp/>
        <stp>P</stp>
        <stp>0</stp>
        <stp>BND</stp>
        <stp>KR6029883G99</stp>
        <stp>인포맥스 중분류</stp>
        <stp>46311</stp>
        <stp/>
        <tr r="N4982" s="5"/>
      </tp>
      <tp t="s">
        <v>회사채(일반)</v>
        <stp/>
        <stp>P</stp>
        <stp>0</stp>
        <stp>BND</stp>
        <stp>KR6039493G58</stp>
        <stp>인포맥스 중분류</stp>
        <stp>46311</stp>
        <stp/>
        <tr r="N5588" s="5"/>
      </tp>
      <tp t="s">
        <v>기타금융채</v>
        <stp/>
        <stp>P</stp>
        <stp>0</stp>
        <stp>BND</stp>
        <stp>KR6008272F36</stp>
        <stp>인포맥스 중분류</stp>
        <stp>46311</stp>
        <stp/>
        <tr r="N4141" s="5"/>
      </tp>
      <tp t="s">
        <v>기타금융채</v>
        <stp/>
        <stp>P</stp>
        <stp>0</stp>
        <stp>BND</stp>
        <stp>KR6019809G91</stp>
        <stp>인포맥스 중분류</stp>
        <stp>46311</stp>
        <stp/>
        <tr r="N4544" s="5"/>
      </tp>
      <tp t="s">
        <v>기타금융채</v>
        <stp/>
        <stp>P</stp>
        <stp>0</stp>
        <stp>BND</stp>
        <stp>KR6008271F29</stp>
        <stp>인포맥스 중분류</stp>
        <stp>46311</stp>
        <stp/>
        <tr r="N4129" s="5"/>
      </tp>
      <tp t="s">
        <v>카드</v>
        <stp/>
        <stp>P</stp>
        <stp>0</stp>
        <stp>BND</stp>
        <stp>KR6029781G76</stp>
        <stp>인포맥스 중분류</stp>
        <stp>46311</stp>
        <stp/>
        <tr r="N4838" s="5"/>
      </tp>
      <tp t="s">
        <v>기타금융채</v>
        <stp/>
        <stp>P</stp>
        <stp>0</stp>
        <stp>BND</stp>
        <stp>KR6029888G86</stp>
        <stp>인포맥스 중분류</stp>
        <stp>46311</stp>
        <stp/>
        <tr r="N5029" s="5"/>
      </tp>
      <tp t="s">
        <v>일반</v>
        <stp/>
        <stp>P</stp>
        <stp>0</stp>
        <stp>BND</stp>
        <stp>KR350802GF58</stp>
        <stp>인포맥스 중분류</stp>
        <stp>46311</stp>
        <stp/>
        <tr r="N1672" s="5"/>
      </tp>
      <tp t="s">
        <v>은행채</v>
        <stp/>
        <stp>P</stp>
        <stp>0</stp>
        <stp>BND</stp>
        <stp>KR380801GF56</stp>
        <stp>인포맥스 중분류</stp>
        <stp>46311</stp>
        <stp/>
        <tr r="N3348" s="5"/>
      </tp>
      <tp t="s">
        <v>은행채</v>
        <stp/>
        <stp>P</stp>
        <stp>0</stp>
        <stp>BND</stp>
        <stp>KR380803GF54</stp>
        <stp>인포맥스 중분류</stp>
        <stp>46311</stp>
        <stp/>
        <tr r="N3385" s="5"/>
      </tp>
      <tp t="s">
        <v>은행채</v>
        <stp/>
        <stp>P</stp>
        <stp>0</stp>
        <stp>BND</stp>
        <stp>KR380804GF53</stp>
        <stp>인포맥스 중분류</stp>
        <stp>46311</stp>
        <stp/>
        <tr r="N3398" s="5"/>
      </tp>
      <tp t="s">
        <v>은행채</v>
        <stp/>
        <stp>P</stp>
        <stp>0</stp>
        <stp>BND</stp>
        <stp>KR380805GF52</stp>
        <stp>인포맥스 중분류</stp>
        <stp>46311</stp>
        <stp/>
        <tr r="N3409" s="5"/>
      </tp>
      <tp t="s">
        <v>기타금융채</v>
        <stp/>
        <stp>P</stp>
        <stp>0</stp>
        <stp>BND</stp>
        <stp>KR6029887G87</stp>
        <stp>인포맥스 중분류</stp>
        <stp>46311</stp>
        <stp/>
        <tr r="N5018" s="5"/>
      </tp>
      <tp t="s">
        <v>일반</v>
        <stp/>
        <stp>P</stp>
        <stp>0</stp>
        <stp>BND</stp>
        <stp>KR350801GF59</stp>
        <stp>인포맥스 중분류</stp>
        <stp>46311</stp>
        <stp/>
        <tr r="N1626" s="5"/>
      </tp>
      <tp t="s">
        <v>기타금융채</v>
        <stp/>
        <stp>P</stp>
        <stp>0</stp>
        <stp>BND</stp>
        <stp>KR6019456G48</stp>
        <stp>인포맥스 중분류</stp>
        <stp>46311</stp>
        <stp/>
        <tr r="N4437" s="5"/>
      </tp>
      <tp t="s">
        <v>카드</v>
        <stp/>
        <stp>P</stp>
        <stp>0</stp>
        <stp>BND</stp>
        <stp>KR6029785G72</stp>
        <stp>인포맥스 중분류</stp>
        <stp>46311</stp>
        <stp/>
        <tr r="N4906" s="5"/>
      </tp>
      <tp t="s">
        <v>기타금융채</v>
        <stp/>
        <stp>P</stp>
        <stp>0</stp>
        <stp>BND</stp>
        <stp>KR6029881G83</stp>
        <stp>인포맥스 중분류</stp>
        <stp>46311</stp>
        <stp/>
        <tr r="N4961" s="5"/>
      </tp>
      <tp t="s">
        <v>카드</v>
        <stp/>
        <stp>P</stp>
        <stp>0</stp>
        <stp>BND</stp>
        <stp>KR6029787G70</stp>
        <stp>인포맥스 중분류</stp>
        <stp>46311</stp>
        <stp/>
        <tr r="N4931" s="5"/>
      </tp>
      <tp t="s">
        <v>카드</v>
        <stp/>
        <stp>P</stp>
        <stp>0</stp>
        <stp>BND</stp>
        <stp>KR602978AG71</stp>
        <stp>인포맥스 중분류</stp>
        <stp>46311</stp>
        <stp/>
        <tr r="N4947" s="5"/>
      </tp>
      <tp t="s">
        <v>기타금융채</v>
        <stp/>
        <stp>P</stp>
        <stp>0</stp>
        <stp>BND</stp>
        <stp>KR6029883G81</stp>
        <stp>인포맥스 중분류</stp>
        <stp>46311</stp>
        <stp/>
        <tr r="N4981" s="5"/>
      </tp>
      <tp t="s">
        <v>기타금융채</v>
        <stp/>
        <stp>P</stp>
        <stp>0</stp>
        <stp>BND</stp>
        <stp>KR601980BG86</stp>
        <stp>인포맥스 중분류</stp>
        <stp>46311</stp>
        <stp/>
        <tr r="N4557" s="5"/>
      </tp>
      <tp t="s">
        <v>기타금융채</v>
        <stp/>
        <stp>P</stp>
        <stp>0</stp>
        <stp>BND</stp>
        <stp>KR6019451G43</stp>
        <stp>인포맥스 중분류</stp>
        <stp>46311</stp>
        <stp/>
        <tr r="N4387" s="5"/>
      </tp>
      <tp t="s">
        <v>기타금융채</v>
        <stp/>
        <stp>P</stp>
        <stp>0</stp>
        <stp>BND</stp>
        <stp>KR601980AG87</stp>
        <stp>인포맥스 중분류</stp>
        <stp>46311</stp>
        <stp/>
        <tr r="N4553" s="5"/>
      </tp>
      <tp t="s">
        <v>지방공기업</v>
        <stp/>
        <stp>P</stp>
        <stp>0</stp>
        <stp>BND</stp>
        <stp>KR354802GF50</stp>
        <stp>인포맥스 중분류</stp>
        <stp>46311</stp>
        <stp/>
        <tr r="N2739" s="5"/>
      </tp>
      <tp t="s">
        <v>기타금융채</v>
        <stp/>
        <stp>P</stp>
        <stp>0</stp>
        <stp>BND</stp>
        <stp>KR6019805G87</stp>
        <stp>인포맥스 중분류</stp>
        <stp>46311</stp>
        <stp/>
        <tr r="N4512" s="5"/>
      </tp>
      <tp t="s">
        <v>기타금융채</v>
        <stp/>
        <stp>P</stp>
        <stp>0</stp>
        <stp>BND</stp>
        <stp>KR6019453G41</stp>
        <stp>인포맥스 중분류</stp>
        <stp>46311</stp>
        <stp/>
        <tr r="N4406" s="5"/>
      </tp>
      <tp t="s">
        <v>기타금융채</v>
        <stp/>
        <stp>P</stp>
        <stp>0</stp>
        <stp>BND</stp>
        <stp>KR6019808G84</stp>
        <stp>인포맥스 중분류</stp>
        <stp>46311</stp>
        <stp/>
        <tr r="N4533" s="5"/>
      </tp>
      <tp t="s">
        <v>기타금융채</v>
        <stp/>
        <stp>P</stp>
        <stp>0</stp>
        <stp>BND</stp>
        <stp>KR601980CG85</stp>
        <stp>인포맥스 중분류</stp>
        <stp>46311</stp>
        <stp/>
        <tr r="N4562" s="5"/>
      </tp>
      <tp t="s">
        <v>기타금융채</v>
        <stp/>
        <stp>P</stp>
        <stp>0</stp>
        <stp>BND</stp>
        <stp>KR6079317G33</stp>
        <stp>인포맥스 중분류</stp>
        <stp>46311</stp>
        <stp/>
        <tr r="N6276" s="5"/>
      </tp>
      <tp t="s">
        <v>회사채(일반)</v>
        <stp/>
        <stp>P</stp>
        <stp>0</stp>
        <stp>BND</stp>
        <stp>KR6018672F15</stp>
        <stp>인포맥스 중분류</stp>
        <stp>46316</stp>
        <stp/>
        <tr r="N57" s="1"/>
      </tp>
      <tp t="s">
        <v>회사채(일반)</v>
        <stp/>
        <stp>P</stp>
        <stp>0</stp>
        <stp>BND</stp>
        <stp>KR6138931F91</stp>
        <stp>인포맥스 중분류</stp>
        <stp>46311</stp>
        <stp/>
        <tr r="N6629" s="5"/>
      </tp>
      <tp t="s">
        <v>기타금융채</v>
        <stp/>
        <stp>P</stp>
        <stp>0</stp>
        <stp>BND</stp>
        <stp>KR6019809G83</stp>
        <stp>인포맥스 중분류</stp>
        <stp>46311</stp>
        <stp/>
        <tr r="N4543" s="5"/>
      </tp>
      <tp t="s">
        <v>기타금융채</v>
        <stp/>
        <stp>P</stp>
        <stp>0</stp>
        <stp>BND</stp>
        <stp>KR6019802G80</stp>
        <stp>인포맥스 중분류</stp>
        <stp>46311</stp>
        <stp/>
        <tr r="N4478" s="5"/>
      </tp>
      <tp t="s">
        <v>기타금융채</v>
        <stp/>
        <stp>P</stp>
        <stp>0</stp>
        <stp>BND</stp>
        <stp>KR6029886G88</stp>
        <stp>인포맥스 중분류</stp>
        <stp>46311</stp>
        <stp/>
        <tr r="N5010" s="5"/>
      </tp>
      <tp t="s">
        <v>카드</v>
        <stp/>
        <stp>P</stp>
        <stp>0</stp>
        <stp>BND</stp>
        <stp>KR6029789G78</stp>
        <stp>인포맥스 중분류</stp>
        <stp>46311</stp>
        <stp/>
        <tr r="N4940" s="5"/>
      </tp>
      <tp t="s">
        <v>기타금융채</v>
        <stp/>
        <stp>P</stp>
        <stp>0</stp>
        <stp>BND</stp>
        <stp>KR6019801G81</stp>
        <stp>인포맥스 중분류</stp>
        <stp>46311</stp>
        <stp/>
        <tr r="N4471" s="5"/>
      </tp>
      <tp t="s">
        <v>기타금융채</v>
        <stp/>
        <stp>P</stp>
        <stp>0</stp>
        <stp>BND</stp>
        <stp>KR6008273F19</stp>
        <stp>인포맥스 중분류</stp>
        <stp>46311</stp>
        <stp/>
        <tr r="N4151" s="5"/>
      </tp>
      <tp t="s">
        <v>회사채(일반)</v>
        <stp/>
        <stp>P</stp>
        <stp>0</stp>
        <stp>BND</stp>
        <stp>KR6008562F68</stp>
        <stp>인포맥스 중분류</stp>
        <stp>46311</stp>
        <stp/>
        <tr r="N4216" s="5"/>
      </tp>
      <tp t="s">
        <v>회사채(일반)</v>
        <stp/>
        <stp>P</stp>
        <stp>0</stp>
        <stp>BND</stp>
        <stp>KR6008772F49</stp>
        <stp>인포맥스 중분류</stp>
        <stp>46311</stp>
        <stp/>
        <tr r="N4239" s="5"/>
      </tp>
      <tp t="s">
        <v>카드</v>
        <stp/>
        <stp>P</stp>
        <stp>0</stp>
        <stp>BND</stp>
        <stp>KR602978BG47</stp>
        <stp>인포맥스 중분류</stp>
        <stp>46311</stp>
        <stp/>
        <tr r="N4949" s="5"/>
      </tp>
      <tp t="s">
        <v>회사채(일반)</v>
        <stp/>
        <stp>P</stp>
        <stp>0</stp>
        <stp>BND</stp>
        <stp>KR6008561F69</stp>
        <stp>인포맥스 중분류</stp>
        <stp>46311</stp>
        <stp/>
        <tr r="N4205" s="5"/>
      </tp>
      <tp t="s">
        <v>회사채(일반)</v>
        <stp/>
        <stp>P</stp>
        <stp>0</stp>
        <stp>BND</stp>
        <stp>KR6039491G76</stp>
        <stp>인포맥스 중분류</stp>
        <stp>46311</stp>
        <stp/>
        <tr r="N5577" s="5"/>
      </tp>
      <tp t="s">
        <v>카드</v>
        <stp/>
        <stp>P</stp>
        <stp>0</stp>
        <stp>BND</stp>
        <stp>KR6029787G47</stp>
        <stp>인포맥스 중분류</stp>
        <stp>46311</stp>
        <stp/>
        <tr r="N4929" s="5"/>
      </tp>
      <tp t="s">
        <v>기타금융채</v>
        <stp/>
        <stp>P</stp>
        <stp>0</stp>
        <stp>BND</stp>
        <stp>KR6008274F18</stp>
        <stp>인포맥스 중분류</stp>
        <stp>46311</stp>
        <stp/>
        <tr r="N4161" s="5"/>
      </tp>
      <tp t="s">
        <v>회사채(일반)</v>
        <stp/>
        <stp>P</stp>
        <stp>0</stp>
        <stp>BND</stp>
        <stp>KR6039492G75</stp>
        <stp>인포맥스 중분류</stp>
        <stp>46311</stp>
        <stp/>
        <tr r="N5587" s="5"/>
      </tp>
      <tp t="s">
        <v>지방공기업</v>
        <stp/>
        <stp>P</stp>
        <stp>0</stp>
        <stp>BND</stp>
        <stp>KR354801GF69</stp>
        <stp>인포맥스 중분류</stp>
        <stp>46311</stp>
        <stp/>
        <tr r="N2729" s="5"/>
      </tp>
      <tp t="s">
        <v>은행채</v>
        <stp/>
        <stp>P</stp>
        <stp>0</stp>
        <stp>BND</stp>
        <stp>KR380801GF64</stp>
        <stp>인포맥스 중분류</stp>
        <stp>46311</stp>
        <stp/>
        <tr r="N3349" s="5"/>
      </tp>
      <tp t="s">
        <v>카드</v>
        <stp/>
        <stp>P</stp>
        <stp>0</stp>
        <stp>BND</stp>
        <stp>KR6029782G42</stp>
        <stp>인포맥스 중분류</stp>
        <stp>46311</stp>
        <stp/>
        <tr r="N4859" s="5"/>
      </tp>
      <tp t="s">
        <v>카드</v>
        <stp/>
        <stp>P</stp>
        <stp>0</stp>
        <stp>BND</stp>
        <stp>KR602978FG43</stp>
        <stp>인포맥스 중분류</stp>
        <stp>46311</stp>
        <stp/>
        <tr r="N4950" s="5"/>
      </tp>
      <tp t="s">
        <v>회사채(일반)</v>
        <stp/>
        <stp>P</stp>
        <stp>0</stp>
        <stp>BND</stp>
        <stp>KR6138102F29</stp>
        <stp>인포맥스 중분류</stp>
        <stp>46311</stp>
        <stp/>
        <tr r="N6617" s="5"/>
      </tp>
      <tp t="s">
        <v>회사채(일반)</v>
        <stp/>
        <stp>P</stp>
        <stp>0</stp>
        <stp>BND</stp>
        <stp>KR6018602F28</stp>
        <stp>인포맥스 중분류</stp>
        <stp>46316</stp>
        <stp/>
        <tr r="DH52" s="1"/>
      </tp>
      <tp t="s">
        <v>은행채</v>
        <stp/>
        <stp>P</stp>
        <stp>0</stp>
        <stp>BND</stp>
        <stp>KR380802GF63</stp>
        <stp>인포맥스 중분류</stp>
        <stp>46311</stp>
        <stp/>
        <tr r="N3367" s="5"/>
      </tp>
      <tp t="s">
        <v>은행채</v>
        <stp/>
        <stp>P</stp>
        <stp>0</stp>
        <stp>BND</stp>
        <stp>KR380803GF62</stp>
        <stp>인포맥스 중분류</stp>
        <stp>46311</stp>
        <stp/>
        <tr r="N3386" s="5"/>
      </tp>
      <tp t="s">
        <v>카드</v>
        <stp/>
        <stp>P</stp>
        <stp>0</stp>
        <stp>BND</stp>
        <stp>KR6029783G41</stp>
        <stp>인포맥스 중분류</stp>
        <stp>46311</stp>
        <stp/>
        <tr r="N4876" s="5"/>
      </tp>
      <tp t="s">
        <v>기타금융채</v>
        <stp/>
        <stp>P</stp>
        <stp>0</stp>
        <stp>BND</stp>
        <stp>KR6008271F11</stp>
        <stp>인포맥스 중분류</stp>
        <stp>46311</stp>
        <stp/>
        <tr r="N4128" s="5"/>
      </tp>
      <tp t="s">
        <v>기타금융채</v>
        <stp/>
        <stp>P</stp>
        <stp>0</stp>
        <stp>BND</stp>
        <stp>KR6019454G73</stp>
        <stp>인포맥스 중분류</stp>
        <stp>46311</stp>
        <stp/>
        <tr r="N4421" s="5"/>
      </tp>
      <tp t="s">
        <v>기타금융채</v>
        <stp/>
        <stp>P</stp>
        <stp>0</stp>
        <stp>BND</stp>
        <stp>KR601945BG72</stp>
        <stp>인포맥스 중분류</stp>
        <stp>46311</stp>
        <stp/>
        <tr r="N4458" s="5"/>
      </tp>
      <tp t="s">
        <v>기타금융채</v>
        <stp/>
        <stp>P</stp>
        <stp>0</stp>
        <stp>BND</stp>
        <stp>KR600827BF60</stp>
        <stp>인포맥스 중분류</stp>
        <stp>46316</stp>
        <stp/>
        <tr r="N41" s="1"/>
      </tp>
      <tp t="s">
        <v>회사채(일반)</v>
        <stp/>
        <stp>P</stp>
        <stp>0</stp>
        <stp>BND</stp>
        <stp>KR6008771F40</stp>
        <stp>인포맥스 중분류</stp>
        <stp>46311</stp>
        <stp/>
        <tr r="N4238" s="5"/>
      </tp>
      <tp t="s">
        <v>기타금융채</v>
        <stp/>
        <stp>P</stp>
        <stp>0</stp>
        <stp>BND</stp>
        <stp>KR6008272F10</stp>
        <stp>인포맥스 중분류</stp>
        <stp>46311</stp>
        <stp/>
        <tr r="N4140" s="5"/>
      </tp>
      <tp t="s">
        <v>일반</v>
        <stp/>
        <stp>P</stp>
        <stp>0</stp>
        <stp>BND</stp>
        <stp>KR355902GG63</stp>
        <stp>인포맥스 중분류</stp>
        <stp>46311</stp>
        <stp/>
        <tr r="N2769" s="5"/>
      </tp>
      <tp t="s">
        <v>일반</v>
        <stp/>
        <stp>P</stp>
        <stp>0</stp>
        <stp>BND</stp>
        <stp>KR350804GF64</stp>
        <stp>인포맥스 중분류</stp>
        <stp>46311</stp>
        <stp/>
        <tr r="N1717" s="5"/>
      </tp>
      <tp t="s">
        <v>일반</v>
        <stp/>
        <stp>P</stp>
        <stp>0</stp>
        <stp>BND</stp>
        <stp>KR350801GF67</stp>
        <stp>인포맥스 중분류</stp>
        <stp>46311</stp>
        <stp/>
        <tr r="N1627" s="5"/>
      </tp>
      <tp t="s">
        <v>일반</v>
        <stp/>
        <stp>P</stp>
        <stp>0</stp>
        <stp>BND</stp>
        <stp>KR350803GF65</stp>
        <stp>인포맥스 중분류</stp>
        <stp>46311</stp>
        <stp/>
        <tr r="N1694" s="5"/>
      </tp>
      <tp t="s">
        <v>일반</v>
        <stp/>
        <stp>P</stp>
        <stp>0</stp>
        <stp>BND</stp>
        <stp>KR350805GF63</stp>
        <stp>인포맥스 중분류</stp>
        <stp>46311</stp>
        <stp/>
        <tr r="N1729" s="5"/>
      </tp>
      <tp t="s">
        <v>기타금융채</v>
        <stp/>
        <stp>P</stp>
        <stp>0</stp>
        <stp>BND</stp>
        <stp>KR6019451G76</stp>
        <stp>인포맥스 중분류</stp>
        <stp>46311</stp>
        <stp/>
        <tr r="N4388" s="5"/>
      </tp>
      <tp t="s">
        <v>일반</v>
        <stp/>
        <stp>P</stp>
        <stp>0</stp>
        <stp>BND</stp>
        <stp>KR355901GG64</stp>
        <stp>인포맥스 중분류</stp>
        <stp>46311</stp>
        <stp/>
        <tr r="N2767" s="5"/>
      </tp>
      <tp t="s">
        <v>일반</v>
        <stp/>
        <stp>P</stp>
        <stp>0</stp>
        <stp>BND</stp>
        <stp>KR350802GF66</stp>
        <stp>인포맥스 중분류</stp>
        <stp>46311</stp>
        <stp/>
        <tr r="N1673" s="5"/>
      </tp>
      <tp t="s">
        <v>일반</v>
        <stp/>
        <stp>P</stp>
        <stp>0</stp>
        <stp>BND</stp>
        <stp>KR350806GF62</stp>
        <stp>인포맥스 중분류</stp>
        <stp>46311</stp>
        <stp/>
        <tr r="N1732" s="5"/>
      </tp>
      <tp t="s">
        <v>회사채(일반)</v>
        <stp/>
        <stp>P</stp>
        <stp>0</stp>
        <stp>BND</stp>
        <stp>KR6138101F20</stp>
        <stp>인포맥스 중분류</stp>
        <stp>46311</stp>
        <stp/>
        <tr r="N6612" s="5"/>
      </tp>
      <tp t="s">
        <v>카드</v>
        <stp/>
        <stp>P</stp>
        <stp>0</stp>
        <stp>BND</stp>
        <stp>KR6029785G49</stp>
        <stp>인포맥스 중분류</stp>
        <stp>46311</stp>
        <stp/>
        <tr r="N4904" s="5"/>
      </tp>
      <tp t="s">
        <v>회사채(일반)</v>
        <stp/>
        <stp>P</stp>
        <stp>0</stp>
        <stp>BND</stp>
        <stp>KR6068174F39</stp>
        <stp>인포맥스 중분류</stp>
        <stp>46311</stp>
        <stp/>
        <tr r="N6199" s="5"/>
      </tp>
      <tp t="s">
        <v>카드</v>
        <stp/>
        <stp>P</stp>
        <stp>0</stp>
        <stp>BND</stp>
        <stp>KR6029785G56</stp>
        <stp>인포맥스 중분류</stp>
        <stp>46311</stp>
        <stp/>
        <tr r="N4905" s="5"/>
      </tp>
      <tp t="s">
        <v>회사채(일반)</v>
        <stp/>
        <stp>P</stp>
        <stp>0</stp>
        <stp>BND</stp>
        <stp>KR6068175F38</stp>
        <stp>인포맥스 중분류</stp>
        <stp>46311</stp>
        <stp/>
        <tr r="N6201" s="5"/>
      </tp>
      <tp t="s">
        <v>카드</v>
        <stp/>
        <stp>P</stp>
        <stp>0</stp>
        <stp>BND</stp>
        <stp>KR602978AG55</stp>
        <stp>인포맥스 중분류</stp>
        <stp>46311</stp>
        <stp/>
        <tr r="N4946" s="5"/>
      </tp>
      <tp t="s">
        <v>카드</v>
        <stp/>
        <stp>P</stp>
        <stp>0</stp>
        <stp>BND</stp>
        <stp>KR6029786G55</stp>
        <stp>인포맥스 중분류</stp>
        <stp>46311</stp>
        <stp/>
        <tr r="N4919" s="5"/>
      </tp>
      <tp t="s">
        <v>회사채(일반)</v>
        <stp/>
        <stp>P</stp>
        <stp>0</stp>
        <stp>BND</stp>
        <stp>KR6489792G20</stp>
        <stp>인포맥스 중분류</stp>
        <stp>46316</stp>
        <stp/>
        <tr r="DH26" s="1"/>
      </tp>
      <tp t="s">
        <v>은행채</v>
        <stp/>
        <stp>P</stp>
        <stp>0</stp>
        <stp>BND</stp>
        <stp>KR380801GF72</stp>
        <stp>인포맥스 중분류</stp>
        <stp>46311</stp>
        <stp/>
        <tr r="N3350" s="5"/>
      </tp>
      <tp t="s">
        <v>은행채</v>
        <stp/>
        <stp>P</stp>
        <stp>0</stp>
        <stp>BND</stp>
        <stp>KR380803GF70</stp>
        <stp>인포맥스 중분류</stp>
        <stp>46311</stp>
        <stp/>
        <tr r="N3387" s="5"/>
      </tp>
      <tp t="s">
        <v>카드</v>
        <stp/>
        <stp>P</stp>
        <stp>0</stp>
        <stp>BND</stp>
        <stp>KR6029781G50</stp>
        <stp>인포맥스 중분류</stp>
        <stp>46311</stp>
        <stp/>
        <tr r="N4836" s="5"/>
      </tp>
      <tp t="s">
        <v>회사채(일반)</v>
        <stp/>
        <stp>P</stp>
        <stp>0</stp>
        <stp>BND</stp>
        <stp>KR6068172F31</stp>
        <stp>인포맥스 중분류</stp>
        <stp>46311</stp>
        <stp/>
        <tr r="N6193" s="5"/>
      </tp>
      <tp t="s">
        <v>기타금융채</v>
        <stp/>
        <stp>P</stp>
        <stp>0</stp>
        <stp>BND</stp>
        <stp>KR6019458G61</stp>
        <stp>인포맥스 중분류</stp>
        <stp>46311</stp>
        <stp/>
        <tr r="N4449" s="5"/>
      </tp>
      <tp t="s">
        <v>일반</v>
        <stp/>
        <stp>P</stp>
        <stp>0</stp>
        <stp>BND</stp>
        <stp>KR350803GF73</stp>
        <stp>인포맥스 중분류</stp>
        <stp>46311</stp>
        <stp/>
        <tr r="N1695" s="5"/>
      </tp>
      <tp t="s">
        <v>은행채</v>
        <stp/>
        <stp>P</stp>
        <stp>0</stp>
        <stp>BND</stp>
        <stp>KR380804GF79</stp>
        <stp>인포맥스 중분류</stp>
        <stp>46311</stp>
        <stp/>
        <tr r="N3399" s="5"/>
      </tp>
      <tp t="s">
        <v>은행채</v>
        <stp/>
        <stp>P</stp>
        <stp>0</stp>
        <stp>BND</stp>
        <stp>KR380805GF78</stp>
        <stp>인포맥스 중분류</stp>
        <stp>46311</stp>
        <stp/>
        <tr r="N3410" s="5"/>
      </tp>
      <tp t="s">
        <v>회사채(일반)</v>
        <stp/>
        <stp>P</stp>
        <stp>0</stp>
        <stp>BND</stp>
        <stp>KR6068171F32</stp>
        <stp>인포맥스 중분류</stp>
        <stp>46311</stp>
        <stp/>
        <tr r="N6184" s="5"/>
      </tp>
      <tp t="s">
        <v>지방공기업</v>
        <stp/>
        <stp>P</stp>
        <stp>0</stp>
        <stp>BND</stp>
        <stp>KR354801GF77</stp>
        <stp>인포맥스 중분류</stp>
        <stp>46311</stp>
        <stp/>
        <tr r="N2730" s="5"/>
      </tp>
      <tp t="s">
        <v>일반</v>
        <stp/>
        <stp>P</stp>
        <stp>0</stp>
        <stp>BND</stp>
        <stp>KR350802GF74</stp>
        <stp>인포맥스 중분류</stp>
        <stp>46311</stp>
        <stp/>
        <tr r="N1674" s="5"/>
      </tp>
      <tp t="s">
        <v>일반</v>
        <stp/>
        <stp>P</stp>
        <stp>0</stp>
        <stp>BND</stp>
        <stp>KR350804GF72</stp>
        <stp>인포맥스 중분류</stp>
        <stp>46311</stp>
        <stp/>
        <tr r="N1718" s="5"/>
      </tp>
      <tp t="s">
        <v>회사채(일반)</v>
        <stp/>
        <stp>P</stp>
        <stp>0</stp>
        <stp>BND</stp>
        <stp>KR6039491G19</stp>
        <stp>인포맥스 중분류</stp>
        <stp>46316</stp>
        <stp/>
        <tr r="CF68" s="1"/>
      </tp>
      <tp t="s">
        <v>회사채(일반)</v>
        <stp/>
        <stp>P</stp>
        <stp>0</stp>
        <stp>BND</stp>
        <stp>KR6068174F47</stp>
        <stp>인포맥스 중분류</stp>
        <stp>46316</stp>
        <stp/>
        <tr r="CT156" s="1"/>
      </tp>
      <tp t="s">
        <v>기타금융채</v>
        <stp/>
        <stp>P</stp>
        <stp>0</stp>
        <stp>BND</stp>
        <stp>KR6079313G11</stp>
        <stp>인포맥스 중분류</stp>
        <stp>46311</stp>
        <stp/>
        <tr r="N6236" s="5"/>
      </tp>
      <tp t="s">
        <v>일반</v>
        <stp/>
        <stp>P</stp>
        <stp>0</stp>
        <stp>BND</stp>
        <stp>KR350801GF75</stp>
        <stp>인포맥스 중분류</stp>
        <stp>46311</stp>
        <stp/>
        <tr r="N1628" s="5"/>
      </tp>
      <tp t="s">
        <v>카드</v>
        <stp/>
        <stp>P</stp>
        <stp>0</stp>
        <stp>BND</stp>
        <stp>KR6029782G59</stp>
        <stp>인포맥스 중분류</stp>
        <stp>46311</stp>
        <stp/>
        <tr r="N4860" s="5"/>
      </tp>
      <tp t="s">
        <v>회사채(일반)</v>
        <stp/>
        <stp>P</stp>
        <stp>0</stp>
        <stp>BND</stp>
        <stp>KR6039491G68</stp>
        <stp>인포맥스 중분류</stp>
        <stp>46311</stp>
        <stp/>
        <tr r="N5576" s="5"/>
      </tp>
      <tp>
        <v>4.407</v>
        <stp/>
        <stp>P</stp>
        <stp>0</stp>
        <stp>BND</stp>
        <stp>KR6174146FA0</stp>
        <stp>민평3사 수익률(산출일)</stp>
        <stp>46316</stp>
        <stp/>
        <tr r="L197" s="1"/>
        <tr r="CD78" s="1"/>
      </tp>
      <tp>
        <v>4.6120000000000001</v>
        <stp/>
        <stp>P</stp>
        <stp>0</stp>
        <stp>BND</stp>
        <stp>KR6214342FC3</stp>
        <stp>민평3사 수익률(산출일)</stp>
        <stp>46316</stp>
        <stp/>
        <tr r="DT137" s="1"/>
      </tp>
      <tp>
        <v>3.4790000000000001</v>
        <stp/>
        <stp>P</stp>
        <stp>0</stp>
        <stp>BND</stp>
        <stp>KR6097241FB1</stp>
        <stp>민평3사 수익률(산출일)</stp>
        <stp>46316</stp>
        <stp/>
        <tr r="CR152" s="1"/>
      </tp>
      <tp>
        <v>4.407</v>
        <stp/>
        <stp>P</stp>
        <stp>0</stp>
        <stp>BND</stp>
        <stp>KR617414BFA3</stp>
        <stp>민평3사 수익률(산출일)</stp>
        <stp>46316</stp>
        <stp/>
        <tr r="L189" s="1"/>
      </tp>
      <tp>
        <v>3.6949999999999998</v>
        <stp/>
        <stp>P</stp>
        <stp>0</stp>
        <stp>BND</stp>
        <stp>KR6097242EB2</stp>
        <stp>민평3사 수익률(산출일)</stp>
        <stp>46316</stp>
        <stp/>
        <tr r="CR151" s="1"/>
      </tp>
      <tp>
        <v>4.22</v>
        <stp/>
        <stp>P</stp>
        <stp>0</stp>
        <stp>BND</stp>
        <stp>KR6214343DC6</stp>
        <stp>민평3사 수익률(산출일)</stp>
        <stp>46316</stp>
        <stp/>
        <tr r="CR40" s="1"/>
      </tp>
      <tp>
        <v>4.3449999999999998</v>
        <stp/>
        <stp>P</stp>
        <stp>0</stp>
        <stp>BND</stp>
        <stp>KR6095233EB3</stp>
        <stp>민평3사 수익률(산출일)</stp>
        <stp>46316</stp>
        <stp/>
        <tr r="CR25" s="1"/>
      </tp>
      <tp>
        <v>4.3659999999999997</v>
        <stp/>
        <stp>P</stp>
        <stp>0</stp>
        <stp>BND</stp>
        <stp>KR6140172FA7</stp>
        <stp>민평3사 수익률(산출일)</stp>
        <stp>46316</stp>
        <stp/>
        <tr r="L186" s="1"/>
      </tp>
      <tp>
        <v>4.6120000000000001</v>
        <stp/>
        <stp>P</stp>
        <stp>0</stp>
        <stp>BND</stp>
        <stp>KR6214341FC5</stp>
        <stp>민평3사 수익률(산출일)</stp>
        <stp>46316</stp>
        <stp/>
        <tr r="CD71" s="1"/>
      </tp>
      <tp>
        <v>3.5219999999999998</v>
        <stp/>
        <stp>P</stp>
        <stp>0</stp>
        <stp>BND</stp>
        <stp>KR6097242FB9</stp>
        <stp>민평3사 수익률(산출일)</stp>
        <stp>46316</stp>
        <stp/>
        <tr r="CR58" s="1"/>
      </tp>
      <tp>
        <v>4.2489999999999997</v>
        <stp/>
        <stp>P</stp>
        <stp>0</stp>
        <stp>BND</stp>
        <stp>KR6008279FB9</stp>
        <stp>민평3사 수익률(산출일)</stp>
        <stp>46316</stp>
        <stp/>
        <tr r="CD206" s="1"/>
      </tp>
      <tp>
        <v>3.4780000000000002</v>
        <stp/>
        <stp>P</stp>
        <stp>0</stp>
        <stp>BND</stp>
        <stp>KR6008277DB8</stp>
        <stp>민평3사 수익률(산출일)</stp>
        <stp>46316</stp>
        <stp/>
        <tr r="CR44" s="1"/>
      </tp>
      <tp>
        <v>5.282</v>
        <stp/>
        <stp>P</stp>
        <stp>0</stp>
        <stp>BND</stp>
        <stp>KR6046294FB2</stp>
        <stp>민평3사 수익률(산출일)</stp>
        <stp>46316</stp>
        <stp/>
        <tr r="DF21" s="1"/>
      </tp>
      <tp>
        <v>4.6870000000000003</v>
        <stp/>
        <stp>P</stp>
        <stp>0</stp>
        <stp>BND</stp>
        <stp>KR6010131GA8</stp>
        <stp>민평3사 수익률(산출일)</stp>
        <stp>46316</stp>
        <stp/>
        <tr r="DT181" s="1"/>
      </tp>
      <tp>
        <v>4.0229999999999997</v>
        <stp/>
        <stp>P</stp>
        <stp>0</stp>
        <stp>BND</stp>
        <stp>KRC035FP30C4</stp>
        <stp>민평3사 수익률(산출일)</stp>
        <stp>46316</stp>
        <stp/>
        <tr r="Z32" s="1"/>
      </tp>
      <tp t="s">
        <v/>
        <stp/>
        <stp>P</stp>
        <stp>0</stp>
        <stp>BND</stp>
        <stp>KRZS47670014</stp>
        <stp>인포맥스 대분류</stp>
        <stp>46316</stp>
        <stp/>
        <tr r="CS10" s="1"/>
      </tp>
      <tp t="s">
        <v>기타금융채</v>
        <stp/>
        <stp>P</stp>
        <stp>0</stp>
        <stp>BND</stp>
        <stp>KR602988FDB7</stp>
        <stp>인포맥스 중분류</stp>
        <stp>46316</stp>
        <stp/>
        <tr r="N76" s="1"/>
      </tp>
      <tp t="s">
        <v>기타금융채</v>
        <stp/>
        <stp>P</stp>
        <stp>0</stp>
        <stp>BND</stp>
        <stp>KR602988SDB0</stp>
        <stp>인포맥스 중분류</stp>
        <stp>46316</stp>
        <stp/>
        <tr r="CF158" s="1"/>
        <tr r="CT133" s="1"/>
      </tp>
      <tp t="s">
        <v/>
        <stp/>
        <stp>P</stp>
        <stp>0</stp>
        <stp>BND</stp>
        <stp>KRZS10334772</stp>
        <stp>인포맥스 대분류</stp>
        <stp>46316</stp>
        <stp/>
        <tr r="CS27" s="1"/>
      </tp>
      <tp t="s">
        <v>회사채(일반)</v>
        <stp/>
        <stp>P</stp>
        <stp>0</stp>
        <stp>BND</stp>
        <stp>KR6138931EB1</stp>
        <stp>인포맥스 중분류</stp>
        <stp>46311</stp>
        <stp/>
        <tr r="N6625" s="5"/>
      </tp>
      <tp t="s">
        <v>기타금융채</v>
        <stp/>
        <stp>P</stp>
        <stp>0</stp>
        <stp>BND</stp>
        <stp>KR602988PDB6</stp>
        <stp>인포맥스 중분류</stp>
        <stp>46311</stp>
        <stp/>
        <tr r="N5053" s="5"/>
      </tp>
      <tp t="s">
        <v>기타금융채</v>
        <stp/>
        <stp>P</stp>
        <stp>0</stp>
        <stp>BND</stp>
        <stp>KR6029888DB7</stp>
        <stp>인포맥스 중분류</stp>
        <stp>46311</stp>
        <stp/>
        <tr r="N5022" s="5"/>
      </tp>
      <tp t="s">
        <v>카드</v>
        <stp/>
        <stp>P</stp>
        <stp>0</stp>
        <stp>BND</stp>
        <stp>KR6029782DB2</stp>
        <stp>인포맥스 중분류</stp>
        <stp>46311</stp>
        <stp/>
        <tr r="N4845" s="5"/>
      </tp>
      <tp t="s">
        <v>일반</v>
        <stp/>
        <stp>P</stp>
        <stp>0</stp>
        <stp>BND</stp>
        <stp>KR355901GDA9</stp>
        <stp>인포맥스 중분류</stp>
        <stp>46311</stp>
        <stp/>
        <tr r="N2761" s="5"/>
      </tp>
      <tp t="s">
        <v>일반</v>
        <stp/>
        <stp>P</stp>
        <stp>0</stp>
        <stp>BND</stp>
        <stp>KR350802GEA2</stp>
        <stp>인포맥스 중분류</stp>
        <stp>46311</stp>
        <stp/>
        <tr r="N1668" s="5"/>
      </tp>
      <tp t="s">
        <v>회사채(일반)</v>
        <stp/>
        <stp>P</stp>
        <stp>0</stp>
        <stp>BND</stp>
        <stp>KR6008562EA3</stp>
        <stp>인포맥스 중분류</stp>
        <stp>46311</stp>
        <stp/>
        <tr r="N4214" s="5"/>
      </tp>
      <tp t="s">
        <v>일반</v>
        <stp/>
        <stp>P</stp>
        <stp>0</stp>
        <stp>BND</stp>
        <stp>KR350801GEA4</stp>
        <stp>인포맥스 중분류</stp>
        <stp>46311</stp>
        <stp/>
        <tr r="N1621" s="5"/>
      </tp>
      <tp t="s">
        <v>은행채</v>
        <stp/>
        <stp>P</stp>
        <stp>0</stp>
        <stp>BND</stp>
        <stp>KR380801GEA8</stp>
        <stp>인포맥스 중분류</stp>
        <stp>46311</stp>
        <stp/>
        <tr r="N3345" s="5"/>
      </tp>
      <tp t="s">
        <v>일반</v>
        <stp/>
        <stp>P</stp>
        <stp>0</stp>
        <stp>BND</stp>
        <stp>KR350801GEB2</stp>
        <stp>인포맥스 중분류</stp>
        <stp>46311</stp>
        <stp/>
        <tr r="N1622" s="5"/>
      </tp>
      <tp t="s">
        <v>일반</v>
        <stp/>
        <stp>P</stp>
        <stp>0</stp>
        <stp>BND</stp>
        <stp>KR350802GEB0</stp>
        <stp>인포맥스 중분류</stp>
        <stp>46311</stp>
        <stp/>
        <tr r="N1669" s="5"/>
      </tp>
      <tp t="s">
        <v>일반</v>
        <stp/>
        <stp>P</stp>
        <stp>0</stp>
        <stp>BND</stp>
        <stp>KR350804GEB6</stp>
        <stp>인포맥스 중분류</stp>
        <stp>46311</stp>
        <stp/>
        <tr r="N1714" s="5"/>
      </tp>
      <tp t="s">
        <v>회사채(일반)</v>
        <stp/>
        <stp>P</stp>
        <stp>0</stp>
        <stp>BND</stp>
        <stp>KR6008562EB1</stp>
        <stp>인포맥스 중분류</stp>
        <stp>46311</stp>
        <stp/>
        <tr r="N4215" s="5"/>
      </tp>
      <tp t="s">
        <v>회사채(일반)</v>
        <stp/>
        <stp>P</stp>
        <stp>0</stp>
        <stp>BND</stp>
        <stp>KR6008565EB4</stp>
        <stp>인포맥스 중분류</stp>
        <stp>46311</stp>
        <stp/>
        <tr r="N4225" s="5"/>
      </tp>
      <tp t="s">
        <v>일반</v>
        <stp/>
        <stp>P</stp>
        <stp>0</stp>
        <stp>BND</stp>
        <stp>KR350805GEB3</stp>
        <stp>인포맥스 중분류</stp>
        <stp>46311</stp>
        <stp/>
        <tr r="N1727" s="5"/>
      </tp>
      <tp t="s">
        <v>일반</v>
        <stp/>
        <stp>P</stp>
        <stp>0</stp>
        <stp>BND</stp>
        <stp>KR350902GDC8</stp>
        <stp>인포맥스 중분류</stp>
        <stp>46311</stp>
        <stp/>
        <tr r="N1780" s="5"/>
      </tp>
      <tp t="s">
        <v>은행채</v>
        <stp/>
        <stp>P</stp>
        <stp>0</stp>
        <stp>BND</stp>
        <stp>KR380802GEC2</stp>
        <stp>인포맥스 중분류</stp>
        <stp>46311</stp>
        <stp/>
        <tr r="N3364" s="5"/>
      </tp>
      <tp t="s">
        <v>회사채(일반)</v>
        <stp/>
        <stp>P</stp>
        <stp>0</stp>
        <stp>BND</stp>
        <stp>KR6008561EC1</stp>
        <stp>인포맥스 중분류</stp>
        <stp>46311</stp>
        <stp/>
        <tr r="N4203" s="5"/>
      </tp>
      <tp t="s">
        <v>일반</v>
        <stp/>
        <stp>P</stp>
        <stp>0</stp>
        <stp>BND</stp>
        <stp>KR350801GEC0</stp>
        <stp>인포맥스 중분류</stp>
        <stp>46311</stp>
        <stp/>
        <tr r="N1623" s="5"/>
      </tp>
      <tp t="s">
        <v>회사채(일반)</v>
        <stp/>
        <stp>P</stp>
        <stp>0</stp>
        <stp>BND</stp>
        <stp>KR6068402EB7</stp>
        <stp>인포맥스 중분류</stp>
        <stp>46316</stp>
        <stp/>
        <tr r="DH45" s="1"/>
      </tp>
      <tp t="s">
        <v>기타금융채</v>
        <stp/>
        <stp>P</stp>
        <stp>0</stp>
        <stp>BND</stp>
        <stp>KR6008271EB9</stp>
        <stp>인포맥스 중분류</stp>
        <stp>46311</stp>
        <stp/>
        <tr r="N4127" s="5"/>
      </tp>
      <tp t="s">
        <v>회사채(일반)</v>
        <stp/>
        <stp>P</stp>
        <stp>0</stp>
        <stp>BND</stp>
        <stp>KR6028671EA8</stp>
        <stp>인포맥스 중분류</stp>
        <stp>46316</stp>
        <stp/>
        <tr r="DH13" s="1"/>
      </tp>
      <tp t="s">
        <v>회사채(일반)</v>
        <stp/>
        <stp>P</stp>
        <stp>0</stp>
        <stp>BND</stp>
        <stp>KR6008565EB4</stp>
        <stp>인포맥스 중분류</stp>
        <stp>46316</stp>
        <stp/>
        <tr r="CF54" s="1"/>
      </tp>
      <tp t="s">
        <v>회사채(일반)</v>
        <stp/>
        <stp>P</stp>
        <stp>0</stp>
        <stp>BND</stp>
        <stp>KR6008564EB7</stp>
        <stp>인포맥스 중분류</stp>
        <stp>46316</stp>
        <stp/>
        <tr r="CT57" s="1"/>
      </tp>
      <tp t="s">
        <v>기타금융채</v>
        <stp/>
        <stp>P</stp>
        <stp>0</stp>
        <stp>BND</stp>
        <stp>KR6008277EB6</stp>
        <stp>인포맥스 중분류</stp>
        <stp>46311</stp>
        <stp/>
        <tr r="N4186" s="5"/>
      </tp>
      <tp t="s">
        <v>일반</v>
        <stp/>
        <stp>P</stp>
        <stp>0</stp>
        <stp>BND</stp>
        <stp>KR355901GDA9</stp>
        <stp>인포맥스 중분류</stp>
        <stp>46316</stp>
        <stp/>
        <tr r="CF252" s="1"/>
      </tp>
      <tp t="s">
        <v>회사채(일반)</v>
        <stp/>
        <stp>P</stp>
        <stp>0</stp>
        <stp>BND</stp>
        <stp>KR6498071EC8</stp>
        <stp>인포맥스 중분류</stp>
        <stp>46311</stp>
        <stp/>
        <tr r="N7224" s="5"/>
      </tp>
      <tp t="s">
        <v>회사채(일반)</v>
        <stp/>
        <stp>P</stp>
        <stp>0</stp>
        <stp>BND</stp>
        <stp>KR6498081EC7</stp>
        <stp>인포맥스 중분류</stp>
        <stp>46311</stp>
        <stp/>
        <tr r="N7225" s="5"/>
      </tp>
      <tp t="s">
        <v>기타금융채</v>
        <stp/>
        <stp>P</stp>
        <stp>0</stp>
        <stp>BND</stp>
        <stp>KR6008271EA1</stp>
        <stp>인포맥스 중분류</stp>
        <stp>46311</stp>
        <stp/>
        <tr r="N4126" s="5"/>
      </tp>
      <tp t="s">
        <v>회사채(일반)</v>
        <stp/>
        <stp>P</stp>
        <stp>0</stp>
        <stp>BND</stp>
        <stp>KR6008561EA5</stp>
        <stp>인포맥스 중분류</stp>
        <stp>46316</stp>
        <stp/>
        <tr r="CF157" s="1"/>
        <tr r="CT132" s="1"/>
      </tp>
      <tp t="s">
        <v>기타금융채</v>
        <stp/>
        <stp>P</stp>
        <stp>0</stp>
        <stp>BND</stp>
        <stp>KR6008273EA7</stp>
        <stp>인포맥스 중분류</stp>
        <stp>46311</stp>
        <stp/>
        <tr r="N4150" s="5"/>
      </tp>
      <tp t="s">
        <v>기타금융채</v>
        <stp/>
        <stp>P</stp>
        <stp>0</stp>
        <stp>BND</stp>
        <stp>KR6029694DB9</stp>
        <stp>인포맥스 중분류</stp>
        <stp>46316</stp>
        <stp/>
        <tr r="CT24" s="1"/>
      </tp>
      <tp t="s">
        <v>기타금융채</v>
        <stp/>
        <stp>P</stp>
        <stp>0</stp>
        <stp>BND</stp>
        <stp>KR6029695DC4</stp>
        <stp>인포맥스 중분류</stp>
        <stp>46316</stp>
        <stp/>
        <tr r="CT52" s="1"/>
      </tp>
      <tp t="s">
        <v>기타금융채</v>
        <stp/>
        <stp>P</stp>
        <stp>0</stp>
        <stp>BND</stp>
        <stp>KR6029693DC9</stp>
        <stp>인포맥스 중분류</stp>
        <stp>46316</stp>
        <stp/>
        <tr r="CT32" s="1"/>
      </tp>
      <tp t="s">
        <v>국채</v>
        <stp/>
        <stp>P</stp>
        <stp>0</stp>
        <stp>BND</stp>
        <stp>KRC0350C3296</stp>
        <stp>인포맥스 대분류</stp>
        <stp>46316</stp>
        <stp/>
        <tr r="CE170" s="1"/>
      </tp>
      <tp t="s">
        <v>국채</v>
        <stp/>
        <stp>P</stp>
        <stp>0</stp>
        <stp>BND</stp>
        <stp>KRC0350C3239</stp>
        <stp>인포맥스 대분류</stp>
        <stp>46316</stp>
        <stp/>
        <tr r="M228" s="1"/>
      </tp>
      <tp t="s">
        <v>국채</v>
        <stp/>
        <stp>P</stp>
        <stp>0</stp>
        <stp>BND</stp>
        <stp>KR10350172C8</stp>
        <stp>인포맥스 대분류</stp>
        <stp>46316</stp>
        <stp/>
        <tr r="M320" s="1"/>
        <tr r="DU146" s="1"/>
      </tp>
      <tp t="s">
        <v/>
        <stp/>
        <stp>P</stp>
        <stp>0</stp>
        <stp>BND</stp>
        <stp>KRZFA0354MG7</stp>
        <stp>인포맥스 중분류</stp>
        <stp>46316</stp>
        <stp/>
        <tr r="DV241" s="1"/>
      </tp>
      <tp t="s">
        <v/>
        <stp/>
        <stp>P</stp>
        <stp>0</stp>
        <stp>BND</stp>
        <stp>KR4A676C0005</stp>
        <stp>인포맥스 대분류</stp>
        <stp>46316</stp>
        <stp/>
        <tr r="EW9" s="1"/>
        <tr r="M17" s="1"/>
        <tr r="CE26" s="1"/>
        <tr r="AO10" s="1"/>
        <tr r="DU173" s="1"/>
        <tr r="BC13" s="1"/>
      </tp>
      <tp t="s">
        <v>회사채(일반)</v>
        <stp/>
        <stp>P</stp>
        <stp>0</stp>
        <stp>BND</stp>
        <stp>KR6018882E20</stp>
        <stp>인포맥스 중분류</stp>
        <stp>46316</stp>
        <stp/>
        <tr r="EX17" s="1"/>
      </tp>
      <tp t="s">
        <v>일반</v>
        <stp/>
        <stp>P</stp>
        <stp>0</stp>
        <stp>BND</stp>
        <stp>KR350802GE83</stp>
        <stp>인포맥스 중분류</stp>
        <stp>46311</stp>
        <stp/>
        <tr r="N1666" s="5"/>
      </tp>
      <tp t="s">
        <v>회사채(일반)</v>
        <stp/>
        <stp>P</stp>
        <stp>0</stp>
        <stp>BND</stp>
        <stp>KR6028821E56</stp>
        <stp>인포맥스 중분류</stp>
        <stp>46311</stp>
        <stp/>
        <tr r="N4809" s="5"/>
      </tp>
      <tp t="s">
        <v/>
        <stp/>
        <stp>P</stp>
        <stp>0</stp>
        <stp>BND</stp>
        <stp>KRZFJ71050G2</stp>
        <stp>인포맥스 대분류</stp>
        <stp>46316</stp>
        <stp/>
        <tr r="DU191" s="1"/>
      </tp>
      <tp t="s">
        <v>기타금융채</v>
        <stp/>
        <stp>P</stp>
        <stp>0</stp>
        <stp>BND</stp>
        <stp>KR6029882D44</stp>
        <stp>인포맥스 중분류</stp>
        <stp>46311</stp>
        <stp/>
        <tr r="N4963" s="5"/>
      </tp>
      <tp t="s">
        <v>기타금융채</v>
        <stp/>
        <stp>P</stp>
        <stp>0</stp>
        <stp>BND</stp>
        <stp>KR6029881D45</stp>
        <stp>인포맥스 중분류</stp>
        <stp>46311</stp>
        <stp/>
        <tr r="N4954" s="5"/>
      </tp>
      <tp t="s">
        <v>기타금융채</v>
        <stp/>
        <stp>P</stp>
        <stp>0</stp>
        <stp>BND</stp>
        <stp>KR6029883D43</stp>
        <stp>인포맥스 중분류</stp>
        <stp>46311</stp>
        <stp/>
        <tr r="N4977" s="5"/>
      </tp>
      <tp t="s">
        <v>일반</v>
        <stp/>
        <stp>P</stp>
        <stp>0</stp>
        <stp>BND</stp>
        <stp>KR350801GE92</stp>
        <stp>인포맥스 중분류</stp>
        <stp>46311</stp>
        <stp/>
        <tr r="N1620" s="5"/>
      </tp>
      <tp t="s">
        <v>일반</v>
        <stp/>
        <stp>P</stp>
        <stp>0</stp>
        <stp>BND</stp>
        <stp>KR350802GE91</stp>
        <stp>인포맥스 중분류</stp>
        <stp>46311</stp>
        <stp/>
        <tr r="N1667" s="5"/>
      </tp>
      <tp t="s">
        <v>회사채(일반)</v>
        <stp/>
        <stp>P</stp>
        <stp>0</stp>
        <stp>BND</stp>
        <stp>KR6008563E92</stp>
        <stp>인포맥스 중분류</stp>
        <stp>46311</stp>
        <stp/>
        <tr r="N4220" s="5"/>
      </tp>
      <tp t="s">
        <v>카드</v>
        <stp/>
        <stp>P</stp>
        <stp>0</stp>
        <stp>BND</stp>
        <stp>KR6029783D85</stp>
        <stp>인포맥스 중분류</stp>
        <stp>46311</stp>
        <stp/>
        <tr r="N4867" s="5"/>
      </tp>
      <tp t="s">
        <v>회사채(일반)</v>
        <stp/>
        <stp>P</stp>
        <stp>0</stp>
        <stp>BND</stp>
        <stp>KR6138931E68</stp>
        <stp>인포맥스 중분류</stp>
        <stp>46311</stp>
        <stp/>
        <tr r="N6622" s="5"/>
      </tp>
      <tp t="s">
        <v/>
        <stp/>
        <stp>P</stp>
        <stp>0</stp>
        <stp>BND</stp>
        <stp>KRZFA03547GM</stp>
        <stp>인포맥스 대분류</stp>
        <stp>46316</stp>
        <stp/>
        <tr r="DU230" s="1"/>
      </tp>
      <tp t="s">
        <v>기타금융채</v>
        <stp/>
        <stp>P</stp>
        <stp>0</stp>
        <stp>BND</stp>
        <stp>KR6029888D63</stp>
        <stp>인포맥스 중분류</stp>
        <stp>46311</stp>
        <stp/>
        <tr r="N5021" s="5"/>
      </tp>
      <tp t="s">
        <v>회사채(일반)</v>
        <stp/>
        <stp>P</stp>
        <stp>0</stp>
        <stp>BND</stp>
        <stp>KR6138931E76</stp>
        <stp>인포맥스 중분류</stp>
        <stp>46311</stp>
        <stp/>
        <tr r="N6623" s="5"/>
      </tp>
      <tp t="s">
        <v>회사채(일반)</v>
        <stp/>
        <stp>P</stp>
        <stp>0</stp>
        <stp>BND</stp>
        <stp>KR6009833D61</stp>
        <stp>인포맥스 중분류</stp>
        <stp>46311</stp>
        <stp/>
        <tr r="N4246" s="5"/>
      </tp>
      <tp t="s">
        <v>기타금융채</v>
        <stp/>
        <stp>P</stp>
        <stp>0</stp>
        <stp>BND</stp>
        <stp>KR602988JD16</stp>
        <stp>인포맥스 중분류</stp>
        <stp>46311</stp>
        <stp/>
        <tr r="N5052" s="5"/>
      </tp>
      <tp t="s">
        <v>회사채(일반)</v>
        <stp/>
        <stp>P</stp>
        <stp>0</stp>
        <stp>BND</stp>
        <stp>KR6138042E98</stp>
        <stp>인포맥스 중분류</stp>
        <stp>46311</stp>
        <stp/>
        <tr r="N6596" s="5"/>
      </tp>
      <tp t="s">
        <v>기타금융채</v>
        <stp/>
        <stp>P</stp>
        <stp>0</stp>
        <stp>BND</stp>
        <stp>KR602988FD10</stp>
        <stp>인포맥스 중분류</stp>
        <stp>46311</stp>
        <stp/>
        <tr r="N5049" s="5"/>
      </tp>
      <tp t="s">
        <v/>
        <stp/>
        <stp>P</stp>
        <stp>0</stp>
        <stp>BND</stp>
        <stp>KRZF104777GA</stp>
        <stp>인포맥스 대분류</stp>
        <stp>46316</stp>
        <stp/>
        <tr r="CE239" s="1"/>
      </tp>
      <tp t="s">
        <v/>
        <stp/>
        <stp>P</stp>
        <stp>0</stp>
        <stp>BND</stp>
        <stp>KRZF105407G9</stp>
        <stp>인포맥스 대분류</stp>
        <stp>46316</stp>
        <stp/>
        <tr r="CS93" s="1"/>
      </tp>
      <tp t="s">
        <v>기타금융채</v>
        <stp/>
        <stp>P</stp>
        <stp>0</stp>
        <stp>BND</stp>
        <stp>KR6029884D34</stp>
        <stp>인포맥스 중분류</stp>
        <stp>46311</stp>
        <stp/>
        <tr r="N4983" s="5"/>
      </tp>
      <tp t="s">
        <v>기타금융채</v>
        <stp/>
        <stp>P</stp>
        <stp>0</stp>
        <stp>BND</stp>
        <stp>KR602988BD30</stp>
        <stp>인포맥스 중분류</stp>
        <stp>46311</stp>
        <stp/>
        <tr r="N5037" s="5"/>
      </tp>
      <tp t="s">
        <v>기타금융채</v>
        <stp/>
        <stp>P</stp>
        <stp>0</stp>
        <stp>BND</stp>
        <stp>KR6008275E91</stp>
        <stp>인포맥스 중분류</stp>
        <stp>46311</stp>
        <stp/>
        <tr r="N4170" s="5"/>
      </tp>
      <tp t="s">
        <v>회사채(일반)</v>
        <stp/>
        <stp>P</stp>
        <stp>0</stp>
        <stp>BND</stp>
        <stp>KR6028262E94</stp>
        <stp>인포맥스 중분류</stp>
        <stp>46311</stp>
        <stp/>
        <tr r="N4807" s="5"/>
      </tp>
      <tp t="s">
        <v>회사채(일반)</v>
        <stp/>
        <stp>P</stp>
        <stp>0</stp>
        <stp>BND</stp>
        <stp>KR6028822E30</stp>
        <stp>인포맥스 중분류</stp>
        <stp>46311</stp>
        <stp/>
        <tr r="N4815" s="5"/>
      </tp>
      <tp t="s">
        <v>기타금융채</v>
        <stp/>
        <stp>P</stp>
        <stp>0</stp>
        <stp>BND</stp>
        <stp>KR602988DD38</stp>
        <stp>인포맥스 중분류</stp>
        <stp>46311</stp>
        <stp/>
        <tr r="N5045" s="5"/>
      </tp>
      <tp t="s">
        <v/>
        <stp/>
        <stp>P</stp>
        <stp>0</stp>
        <stp>BND</stp>
        <stp>KRZFA57122G8</stp>
        <stp>인포맥스 대분류</stp>
        <stp>46316</stp>
        <stp/>
        <tr r="CS110" s="1"/>
      </tp>
      <tp t="s">
        <v>기타금융채</v>
        <stp/>
        <stp>P</stp>
        <stp>0</stp>
        <stp>BND</stp>
        <stp>KR6029885D25</stp>
        <stp>인포맥스 중분류</stp>
        <stp>46311</stp>
        <stp/>
        <tr r="N4998" s="5"/>
      </tp>
      <tp t="s">
        <v>회사채(일반)</v>
        <stp/>
        <stp>P</stp>
        <stp>0</stp>
        <stp>BND</stp>
        <stp>KR6018882E20</stp>
        <stp>인포맥스 중분류</stp>
        <stp>46311</stp>
        <stp/>
        <tr r="N4376" s="5"/>
      </tp>
      <tp t="s">
        <v>일반</v>
        <stp/>
        <stp>P</stp>
        <stp>0</stp>
        <stp>BND</stp>
        <stp>KR350802GE83</stp>
        <stp>인포맥스 중분류</stp>
        <stp>46316</stp>
        <stp/>
        <tr r="AB29" s="1"/>
      </tp>
      <tp t="s">
        <v>기타금융채</v>
        <stp/>
        <stp>P</stp>
        <stp>0</stp>
        <stp>BND</stp>
        <stp>KR6029882D28</stp>
        <stp>인포맥스 중분류</stp>
        <stp>46311</stp>
        <stp/>
        <tr r="N4962" s="5"/>
      </tp>
      <tp t="s">
        <v>카드</v>
        <stp/>
        <stp>P</stp>
        <stp>0</stp>
        <stp>BND</stp>
        <stp>KR6029784D27</stp>
        <stp>인포맥스 중분류</stp>
        <stp>46311</stp>
        <stp/>
        <tr r="N4880" s="5"/>
      </tp>
      <tp t="s">
        <v>회사채(일반)</v>
        <stp/>
        <stp>P</stp>
        <stp>0</stp>
        <stp>BND</stp>
        <stp>KR6068172E40</stp>
        <stp>인포맥스 중분류</stp>
        <stp>46311</stp>
        <stp/>
        <tr r="N6191" s="5"/>
      </tp>
      <tp t="s">
        <v>회사채(일반)</v>
        <stp/>
        <stp>P</stp>
        <stp>0</stp>
        <stp>BND</stp>
        <stp>KR6008773E23</stp>
        <stp>인포맥스 중분류</stp>
        <stp>46311</stp>
        <stp/>
        <tr r="N4242" s="5"/>
      </tp>
      <tp t="s">
        <v>회사채(일반)</v>
        <stp/>
        <stp>P</stp>
        <stp>0</stp>
        <stp>BND</stp>
        <stp>KR6008672E33</stp>
        <stp>인포맥스 중분류</stp>
        <stp>46311</stp>
        <stp/>
        <tr r="N4232" s="5"/>
      </tp>
      <tp t="s">
        <v>카드</v>
        <stp/>
        <stp>P</stp>
        <stp>0</stp>
        <stp>BND</stp>
        <stp>KR6029783D36</stp>
        <stp>인포맥스 중분류</stp>
        <stp>46311</stp>
        <stp/>
        <tr r="N4866" s="5"/>
      </tp>
      <tp t="s">
        <v>카드</v>
        <stp/>
        <stp>P</stp>
        <stp>0</stp>
        <stp>BND</stp>
        <stp>KR6029785D34</stp>
        <stp>인포맥스 중분류</stp>
        <stp>46311</stp>
        <stp/>
        <tr r="N4894" s="5"/>
      </tp>
      <tp t="s">
        <v>카드</v>
        <stp/>
        <stp>P</stp>
        <stp>0</stp>
        <stp>BND</stp>
        <stp>KR6029784D35</stp>
        <stp>인포맥스 중분류</stp>
        <stp>46311</stp>
        <stp/>
        <tr r="N4881" s="5"/>
      </tp>
      <tp t="s">
        <v>기타금융채</v>
        <stp/>
        <stp>P</stp>
        <stp>0</stp>
        <stp>BND</stp>
        <stp>KR6079316D78</stp>
        <stp>인포맥스 중분류</stp>
        <stp>46311</stp>
        <stp/>
        <tr r="N6266" s="5"/>
      </tp>
      <tp t="s">
        <v>회사채(일반)</v>
        <stp/>
        <stp>P</stp>
        <stp>0</stp>
        <stp>BND</stp>
        <stp>KR6018671E25</stp>
        <stp>인포맥스 중분류</stp>
        <stp>46311</stp>
        <stp/>
        <tr r="N4363" s="5"/>
      </tp>
      <tp t="s">
        <v>회사채(일반)</v>
        <stp/>
        <stp>P</stp>
        <stp>0</stp>
        <stp>BND</stp>
        <stp>KR6008672E25</stp>
        <stp>인포맥스 중분류</stp>
        <stp>46311</stp>
        <stp/>
        <tr r="N4231" s="5"/>
      </tp>
      <tp t="s">
        <v>기타금융채</v>
        <stp/>
        <stp>P</stp>
        <stp>0</stp>
        <stp>BND</stp>
        <stp>KR6008278E64</stp>
        <stp>인포맥스 중분류</stp>
        <stp>46311</stp>
        <stp/>
        <tr r="N4192" s="5"/>
      </tp>
      <tp t="s">
        <v>회사채(일반)</v>
        <stp/>
        <stp>P</stp>
        <stp>0</stp>
        <stp>BND</stp>
        <stp>KR6068172E57</stp>
        <stp>인포맥스 중분류</stp>
        <stp>46311</stp>
        <stp/>
        <tr r="N6192" s="5"/>
      </tp>
      <tp t="s">
        <v>기타금융채</v>
        <stp/>
        <stp>P</stp>
        <stp>0</stp>
        <stp>BND</stp>
        <stp>KR6008273E51</stp>
        <stp>인포맥스 중분류</stp>
        <stp>46311</stp>
        <stp/>
        <tr r="N4149" s="5"/>
      </tp>
      <tp t="s">
        <v>회사채(일반)</v>
        <stp/>
        <stp>P</stp>
        <stp>0</stp>
        <stp>BND</stp>
        <stp>KR6138101E13</stp>
        <stp>인포맥스 중분류</stp>
        <stp>46316</stp>
        <stp/>
        <tr r="N272" s="1"/>
      </tp>
      <tp t="s">
        <v>일반</v>
        <stp/>
        <stp>P</stp>
        <stp>0</stp>
        <stp>BND</stp>
        <stp>KR350801GE27</stp>
        <stp>인포맥스 중분류</stp>
        <stp>46311</stp>
        <stp/>
        <tr r="N1615" s="5"/>
      </tp>
      <tp t="s">
        <v>회사채(일반)</v>
        <stp/>
        <stp>P</stp>
        <stp>0</stp>
        <stp>BND</stp>
        <stp>KR6008672E17</stp>
        <stp>인포맥스 중분류</stp>
        <stp>46311</stp>
        <stp/>
        <tr r="N4230" s="5"/>
      </tp>
      <tp t="s">
        <v>일반</v>
        <stp/>
        <stp>P</stp>
        <stp>0</stp>
        <stp>BND</stp>
        <stp>KR350802GE26</stp>
        <stp>인포맥스 중분류</stp>
        <stp>46311</stp>
        <stp/>
        <tr r="N1660" s="5"/>
      </tp>
      <tp t="s">
        <v>일반</v>
        <stp/>
        <stp>P</stp>
        <stp>0</stp>
        <stp>BND</stp>
        <stp>KR351901GD33</stp>
        <stp>인포맥스 중분류</stp>
        <stp>46311</stp>
        <stp/>
        <tr r="N1978" s="5"/>
      </tp>
      <tp t="s">
        <v>일반</v>
        <stp/>
        <stp>P</stp>
        <stp>0</stp>
        <stp>BND</stp>
        <stp>KR350802GE34</stp>
        <stp>인포맥스 중분류</stp>
        <stp>46311</stp>
        <stp/>
        <tr r="N1661" s="5"/>
      </tp>
      <tp t="s">
        <v>일반</v>
        <stp/>
        <stp>P</stp>
        <stp>0</stp>
        <stp>BND</stp>
        <stp>KR350804GE32</stp>
        <stp>인포맥스 중분류</stp>
        <stp>46311</stp>
        <stp/>
        <tr r="N1710" s="5"/>
      </tp>
      <tp t="s">
        <v>일반</v>
        <stp/>
        <stp>P</stp>
        <stp>0</stp>
        <stp>BND</stp>
        <stp>KR355901GD34</stp>
        <stp>인포맥스 중분류</stp>
        <stp>46311</stp>
        <stp/>
        <tr r="N2760" s="5"/>
      </tp>
      <tp t="s">
        <v>회사채(일반)</v>
        <stp/>
        <stp>P</stp>
        <stp>0</stp>
        <stp>BND</stp>
        <stp>KR6008562E36</stp>
        <stp>인포맥스 중분류</stp>
        <stp>46311</stp>
        <stp/>
        <tr r="N4213" s="5"/>
      </tp>
      <tp t="s">
        <v>일반</v>
        <stp/>
        <stp>P</stp>
        <stp>0</stp>
        <stp>BND</stp>
        <stp>KR350801GE35</stp>
        <stp>인포맥스 중분류</stp>
        <stp>46311</stp>
        <stp/>
        <tr r="N1616" s="5"/>
      </tp>
      <tp t="s">
        <v>회사채(일반)</v>
        <stp/>
        <stp>P</stp>
        <stp>0</stp>
        <stp>BND</stp>
        <stp>KR6138101E70</stp>
        <stp>인포맥스 중분류</stp>
        <stp>46311</stp>
        <stp/>
        <tr r="N6611" s="5"/>
      </tp>
      <tp t="s">
        <v>회사채(일반)</v>
        <stp/>
        <stp>P</stp>
        <stp>0</stp>
        <stp>BND</stp>
        <stp>KR6138931E84</stp>
        <stp>인포맥스 중분류</stp>
        <stp>46311</stp>
        <stp/>
        <tr r="N6624" s="5"/>
      </tp>
      <tp t="s">
        <v>일반</v>
        <stp/>
        <stp>P</stp>
        <stp>0</stp>
        <stp>BND</stp>
        <stp>KR350801GE43</stp>
        <stp>인포맥스 중분류</stp>
        <stp>46311</stp>
        <stp/>
        <tr r="N1617" s="5"/>
      </tp>
      <tp t="s">
        <v>일반</v>
        <stp/>
        <stp>P</stp>
        <stp>0</stp>
        <stp>BND</stp>
        <stp>KR350802GE42</stp>
        <stp>인포맥스 중분류</stp>
        <stp>46311</stp>
        <stp/>
        <tr r="N1662" s="5"/>
      </tp>
      <tp t="s">
        <v>회사채(일반)</v>
        <stp/>
        <stp>P</stp>
        <stp>0</stp>
        <stp>BND</stp>
        <stp>KR6028822E97</stp>
        <stp>인포맥스 중분류</stp>
        <stp>46311</stp>
        <stp/>
        <tr r="N4816" s="5"/>
      </tp>
      <tp t="s">
        <v>회사채(일반)</v>
        <stp/>
        <stp>P</stp>
        <stp>0</stp>
        <stp>BND</stp>
        <stp>KR6008672E74</stp>
        <stp>인포맥스 중분류</stp>
        <stp>46311</stp>
        <stp/>
        <tr r="N4233" s="5"/>
      </tp>
      <tp t="s">
        <v>일반</v>
        <stp/>
        <stp>P</stp>
        <stp>0</stp>
        <stp>BND</stp>
        <stp>KR350804GE40</stp>
        <stp>인포맥스 중분류</stp>
        <stp>46311</stp>
        <stp/>
        <tr r="N1711" s="5"/>
      </tp>
      <tp t="s">
        <v>기타금융채</v>
        <stp/>
        <stp>P</stp>
        <stp>0</stp>
        <stp>BND</stp>
        <stp>KR6008273E36</stp>
        <stp>인포맥스 중분류</stp>
        <stp>46311</stp>
        <stp/>
        <tr r="N4148" s="5"/>
      </tp>
      <tp t="s">
        <v>일반</v>
        <stp/>
        <stp>P</stp>
        <stp>0</stp>
        <stp>BND</stp>
        <stp>KR350802GE59</stp>
        <stp>인포맥스 중분류</stp>
        <stp>46311</stp>
        <stp/>
        <tr r="N1663" s="5"/>
      </tp>
      <tp t="s">
        <v>일반</v>
        <stp/>
        <stp>P</stp>
        <stp>0</stp>
        <stp>BND</stp>
        <stp>KR350804GE57</stp>
        <stp>인포맥스 중분류</stp>
        <stp>46311</stp>
        <stp/>
        <tr r="N1712" s="5"/>
      </tp>
      <tp t="s">
        <v>일반</v>
        <stp/>
        <stp>P</stp>
        <stp>0</stp>
        <stp>BND</stp>
        <stp>KR350801GE50</stp>
        <stp>인포맥스 중분류</stp>
        <stp>46311</stp>
        <stp/>
        <tr r="N1618" s="5"/>
      </tp>
      <tp t="s">
        <v>기타금융채</v>
        <stp/>
        <stp>P</stp>
        <stp>0</stp>
        <stp>BND</stp>
        <stp>KR6008272E52</stp>
        <stp>인포맥스 중분류</stp>
        <stp>46316</stp>
        <stp/>
        <tr r="CT135" s="1"/>
        <tr r="CF160" s="1"/>
      </tp>
      <tp t="s">
        <v>회사채(일반)</v>
        <stp/>
        <stp>P</stp>
        <stp>0</stp>
        <stp>BND</stp>
        <stp>KR6138101E13</stp>
        <stp>인포맥스 중분류</stp>
        <stp>46311</stp>
        <stp/>
        <tr r="N6610" s="5"/>
      </tp>
      <tp t="s">
        <v>회사채(일반)</v>
        <stp/>
        <stp>P</stp>
        <stp>0</stp>
        <stp>BND</stp>
        <stp>KR6138102E12</stp>
        <stp>인포맥스 중분류</stp>
        <stp>46311</stp>
        <stp/>
        <tr r="N6616" s="5"/>
      </tp>
      <tp t="s">
        <v>회사채(일반)</v>
        <stp/>
        <stp>P</stp>
        <stp>0</stp>
        <stp>BND</stp>
        <stp>KR6139483D77</stp>
        <stp>인포맥스 중분류</stp>
        <stp>46311</stp>
        <stp/>
        <tr r="N6657" s="5"/>
      </tp>
      <tp t="s">
        <v>기타금융채</v>
        <stp/>
        <stp>P</stp>
        <stp>0</stp>
        <stp>BND</stp>
        <stp>KR6019458D72</stp>
        <stp>인포맥스 중분류</stp>
        <stp>46311</stp>
        <stp/>
        <tr r="N4445" s="5"/>
      </tp>
      <tp t="s">
        <v>회사채(일반)</v>
        <stp/>
        <stp>P</stp>
        <stp>0</stp>
        <stp>BND</stp>
        <stp>KR6138042E31</stp>
        <stp>인포맥스 중분류</stp>
        <stp>46311</stp>
        <stp/>
        <tr r="N6595" s="5"/>
      </tp>
      <tp t="s">
        <v>일반</v>
        <stp/>
        <stp>P</stp>
        <stp>0</stp>
        <stp>BND</stp>
        <stp>KR350802GE67</stp>
        <stp>인포맥스 중분류</stp>
        <stp>46311</stp>
        <stp/>
        <tr r="N1664" s="5"/>
      </tp>
      <tp t="s">
        <v>회사채(일반)</v>
        <stp/>
        <stp>P</stp>
        <stp>0</stp>
        <stp>BND</stp>
        <stp>KR6139482D78</stp>
        <stp>인포맥스 중분류</stp>
        <stp>46311</stp>
        <stp/>
        <tr r="N6651" s="5"/>
      </tp>
      <tp t="s">
        <v>지방공기업</v>
        <stp/>
        <stp>P</stp>
        <stp>0</stp>
        <stp>BND</stp>
        <stp>KR354901GD78</stp>
        <stp>인포맥스 중분류</stp>
        <stp>46311</stp>
        <stp/>
        <tr r="N2745" s="5"/>
      </tp>
      <tp t="s">
        <v>카드</v>
        <stp/>
        <stp>P</stp>
        <stp>0</stp>
        <stp>BND</stp>
        <stp>KR6029782D52</stp>
        <stp>인포맥스 중분류</stp>
        <stp>46311</stp>
        <stp/>
        <tr r="N4844" s="5"/>
      </tp>
      <tp t="s">
        <v>카드</v>
        <stp/>
        <stp>P</stp>
        <stp>0</stp>
        <stp>BND</stp>
        <stp>KR6029784D50</stp>
        <stp>인포맥스 중분류</stp>
        <stp>46311</stp>
        <stp/>
        <tr r="N4882" s="5"/>
      </tp>
      <tp t="s">
        <v>일반</v>
        <stp/>
        <stp>P</stp>
        <stp>0</stp>
        <stp>BND</stp>
        <stp>KR350801GE76</stp>
        <stp>인포맥스 중분류</stp>
        <stp>46311</stp>
        <stp/>
        <tr r="N1619" s="5"/>
      </tp>
      <tp t="s">
        <v>일반</v>
        <stp/>
        <stp>P</stp>
        <stp>0</stp>
        <stp>BND</stp>
        <stp>KR350802GE75</stp>
        <stp>인포맥스 중분류</stp>
        <stp>46311</stp>
        <stp/>
        <tr r="N1665" s="5"/>
      </tp>
      <tp t="s">
        <v>일반</v>
        <stp/>
        <stp>P</stp>
        <stp>0</stp>
        <stp>BND</stp>
        <stp>KR350804GE73</stp>
        <stp>인포맥스 중분류</stp>
        <stp>46311</stp>
        <stp/>
        <tr r="N1713" s="5"/>
      </tp>
      <tp>
        <v>4.7460000000000004</v>
        <stp/>
        <stp>P</stp>
        <stp>0</stp>
        <stp>BND</stp>
        <stp>KR616937BFB2</stp>
        <stp>민평3사 수익률(산출일)</stp>
        <stp>46316</stp>
        <stp/>
        <tr r="EV28" s="1"/>
      </tp>
      <tp>
        <v>3.6190000000000002</v>
        <stp/>
        <stp>P</stp>
        <stp>0</stp>
        <stp>BND</stp>
        <stp>KR6136301BB5</stp>
        <stp>민평3사 수익률(산출일)</stp>
        <stp>46316</stp>
        <stp/>
        <tr r="CR49" s="1"/>
      </tp>
      <tp>
        <v>3.8889999999999998</v>
        <stp/>
        <stp>P</stp>
        <stp>0</stp>
        <stp>BND</stp>
        <stp>KR6169371EB2</stp>
        <stp>민평3사 수익률(산출일)</stp>
        <stp>46316</stp>
        <stp/>
        <tr r="CR149" s="1"/>
      </tp>
      <tp>
        <v>4.2859999999999996</v>
        <stp/>
        <stp>P</stp>
        <stp>0</stp>
        <stp>BND</stp>
        <stp>KR6063321WB6</stp>
        <stp>민평3사 수익률(산출일)</stp>
        <stp>46316</stp>
        <stp/>
        <tr r="L370" s="1"/>
      </tp>
      <tp>
        <v>4.3029999999999999</v>
        <stp/>
        <stp>P</stp>
        <stp>0</stp>
        <stp>BND</stp>
        <stp>KR6079311FB4</stp>
        <stp>민평3사 수익률(산출일)</stp>
        <stp>46316</stp>
        <stp/>
        <tr r="L129" s="1"/>
      </tp>
      <tp>
        <v>4.3959999999999999</v>
        <stp/>
        <stp>P</stp>
        <stp>0</stp>
        <stp>BND</stp>
        <stp>KR60040539A3</stp>
        <stp>민평3사 수익률(산출일)</stp>
        <stp>46316</stp>
        <stp/>
        <tr r="L213" s="1"/>
      </tp>
      <tp>
        <v>4.2530000000000001</v>
        <stp/>
        <stp>P</stp>
        <stp>0</stp>
        <stp>BND</stp>
        <stp>KR6097245EC3</stp>
        <stp>민평3사 수익률(산출일)</stp>
        <stp>46316</stp>
        <stp/>
        <tr r="L127" s="1"/>
        <tr r="DT114" s="1"/>
      </tp>
      <tp>
        <v>3.9049999999999998</v>
        <stp/>
        <stp>P</stp>
        <stp>0</stp>
        <stp>BND</stp>
        <stp>KR6169374EB6</stp>
        <stp>민평3사 수익률(산출일)</stp>
        <stp>46316</stp>
        <stp/>
        <tr r="CR19" s="1"/>
      </tp>
      <tp>
        <v>4.3230000000000004</v>
        <stp/>
        <stp>P</stp>
        <stp>0</stp>
        <stp>BND</stp>
        <stp>KR6169371FB9</stp>
        <stp>민평3사 수익률(산출일)</stp>
        <stp>46316</stp>
        <stp/>
        <tr r="CD61" s="1"/>
      </tp>
      <tp>
        <v>4.4119999999999999</v>
        <stp/>
        <stp>P</stp>
        <stp>0</stp>
        <stp>BND</stp>
        <stp>KR61380938A3</stp>
        <stp>민평3사 수익률(산출일)</stp>
        <stp>46316</stp>
        <stp/>
        <tr r="L190" s="1"/>
      </tp>
      <tp t="s">
        <v>기타금융채</v>
        <stp/>
        <stp>P</stp>
        <stp>0</stp>
        <stp>BND</stp>
        <stp>KR6029883EB6</stp>
        <stp>인포맥스 중분류</stp>
        <stp>46316</stp>
        <stp/>
        <tr r="CF90" s="1"/>
      </tp>
      <tp t="s">
        <v>기타금융채</v>
        <stp/>
        <stp>P</stp>
        <stp>0</stp>
        <stp>BND</stp>
        <stp>KR601980AEB4</stp>
        <stp>인포맥스 중분류</stp>
        <stp>46316</stp>
        <stp/>
        <tr r="DV104" s="1"/>
      </tp>
      <tp t="s">
        <v>기타금융채</v>
        <stp/>
        <stp>P</stp>
        <stp>0</stp>
        <stp>BND</stp>
        <stp>KR6019807EC5</stp>
        <stp>인포맥스 중분류</stp>
        <stp>46316</stp>
        <stp/>
        <tr r="N94" s="1"/>
      </tp>
      <tp t="s">
        <v>기타금융채</v>
        <stp/>
        <stp>P</stp>
        <stp>0</stp>
        <stp>BND</stp>
        <stp>KR6029884EA6</stp>
        <stp>인포맥스 중분류</stp>
        <stp>46316</stp>
        <stp/>
        <tr r="CF207" s="1"/>
      </tp>
      <tp t="s">
        <v>기타금융채</v>
        <stp/>
        <stp>P</stp>
        <stp>0</stp>
        <stp>BND</stp>
        <stp>KR6029884EA6</stp>
        <stp>인포맥스 중분류</stp>
        <stp>46311</stp>
        <stp/>
        <tr r="N4987" s="5"/>
      </tp>
      <tp t="s">
        <v>기타금융채</v>
        <stp/>
        <stp>P</stp>
        <stp>0</stp>
        <stp>BND</stp>
        <stp>KR602988CEA4</stp>
        <stp>인포맥스 중분류</stp>
        <stp>46311</stp>
        <stp/>
        <tr r="N5041" s="5"/>
      </tp>
      <tp t="s">
        <v>기타금융채</v>
        <stp/>
        <stp>P</stp>
        <stp>0</stp>
        <stp>BND</stp>
        <stp>KR6029885EA3</stp>
        <stp>인포맥스 중분류</stp>
        <stp>46311</stp>
        <stp/>
        <tr r="N5001" s="5"/>
      </tp>
      <tp t="s">
        <v>기타금융채</v>
        <stp/>
        <stp>P</stp>
        <stp>0</stp>
        <stp>BND</stp>
        <stp>KR602988EEA0</stp>
        <stp>인포맥스 중분류</stp>
        <stp>46311</stp>
        <stp/>
        <tr r="N5048" s="5"/>
      </tp>
      <tp t="s">
        <v>기타금융채</v>
        <stp/>
        <stp>P</stp>
        <stp>0</stp>
        <stp>BND</stp>
        <stp>KR6019804EA6</stp>
        <stp>인포맥스 중분류</stp>
        <stp>46311</stp>
        <stp/>
        <tr r="N4487" s="5"/>
      </tp>
      <tp t="s">
        <v>기타금융채</v>
        <stp/>
        <stp>P</stp>
        <stp>0</stp>
        <stp>BND</stp>
        <stp>KR6019809EA5</stp>
        <stp>인포맥스 중분류</stp>
        <stp>46311</stp>
        <stp/>
        <tr r="N4536" s="5"/>
      </tp>
      <tp t="s">
        <v>기타금융채</v>
        <stp/>
        <stp>P</stp>
        <stp>0</stp>
        <stp>BND</stp>
        <stp>KR6019806EA1</stp>
        <stp>인포맥스 중분류</stp>
        <stp>46311</stp>
        <stp/>
        <tr r="N4515" s="5"/>
      </tp>
      <tp t="s">
        <v>기타금융채</v>
        <stp/>
        <stp>P</stp>
        <stp>0</stp>
        <stp>BND</stp>
        <stp>KR6019803EC4</stp>
        <stp>인포맥스 중분류</stp>
        <stp>46311</stp>
        <stp/>
        <tr r="N4480" s="5"/>
      </tp>
      <tp t="s">
        <v>기타금융채</v>
        <stp/>
        <stp>P</stp>
        <stp>0</stp>
        <stp>BND</stp>
        <stp>KR6019804EC2</stp>
        <stp>인포맥스 중분류</stp>
        <stp>46311</stp>
        <stp/>
        <tr r="N4488" s="5"/>
      </tp>
      <tp t="s">
        <v>기타금융채</v>
        <stp/>
        <stp>P</stp>
        <stp>0</stp>
        <stp>BND</stp>
        <stp>KR6029887EB7</stp>
        <stp>인포맥스 중분류</stp>
        <stp>46311</stp>
        <stp/>
        <tr r="N5012" s="5"/>
      </tp>
      <tp t="s">
        <v>기타금융채</v>
        <stp/>
        <stp>P</stp>
        <stp>0</stp>
        <stp>BND</stp>
        <stp>KR6029888EB5</stp>
        <stp>인포맥스 중분류</stp>
        <stp>46311</stp>
        <stp/>
        <tr r="N5023" s="5"/>
      </tp>
      <tp t="s">
        <v>기타금융채</v>
        <stp/>
        <stp>P</stp>
        <stp>0</stp>
        <stp>BND</stp>
        <stp>KR601980AEB4</stp>
        <stp>인포맥스 중분류</stp>
        <stp>46311</stp>
        <stp/>
        <tr r="N4547" s="5"/>
      </tp>
      <tp t="s">
        <v>기타금융채</v>
        <stp/>
        <stp>P</stp>
        <stp>0</stp>
        <stp>BND</stp>
        <stp>KR6019809EB3</stp>
        <stp>인포맥스 중분류</stp>
        <stp>46311</stp>
        <stp/>
        <tr r="N4537" s="5"/>
      </tp>
      <tp t="s">
        <v>기타금융채</v>
        <stp/>
        <stp>P</stp>
        <stp>0</stp>
        <stp>BND</stp>
        <stp>KR601980CEB0</stp>
        <stp>인포맥스 중분류</stp>
        <stp>46311</stp>
        <stp/>
        <tr r="N4558" s="5"/>
      </tp>
      <tp t="s">
        <v>기타금융채</v>
        <stp/>
        <stp>P</stp>
        <stp>0</stp>
        <stp>BND</stp>
        <stp>KR6029882EB8</stp>
        <stp>인포맥스 중분류</stp>
        <stp>46311</stp>
        <stp/>
        <tr r="N4965" s="5"/>
      </tp>
      <tp t="s">
        <v>기타금융채</v>
        <stp/>
        <stp>P</stp>
        <stp>0</stp>
        <stp>BND</stp>
        <stp>KR6169378EA9</stp>
        <stp>인포맥스 중분류</stp>
        <stp>46316</stp>
        <stp/>
        <tr r="CT37" s="1"/>
      </tp>
      <tp t="s">
        <v>카드</v>
        <stp/>
        <stp>P</stp>
        <stp>0</stp>
        <stp>BND</stp>
        <stp>KR6029785EB3</stp>
        <stp>인포맥스 중분류</stp>
        <stp>46311</stp>
        <stp/>
        <tr r="N4898" s="5"/>
      </tp>
      <tp t="s">
        <v>기타금융채</v>
        <stp/>
        <stp>P</stp>
        <stp>0</stp>
        <stp>BND</stp>
        <stp>KR6019453EA2</stp>
        <stp>인포맥스 중분류</stp>
        <stp>46311</stp>
        <stp/>
        <tr r="N4398" s="5"/>
      </tp>
      <tp t="s">
        <v>기타금융채</v>
        <stp/>
        <stp>P</stp>
        <stp>0</stp>
        <stp>BND</stp>
        <stp>KR6019454EA0</stp>
        <stp>인포맥스 중분류</stp>
        <stp>46311</stp>
        <stp/>
        <tr r="N4410" s="5"/>
      </tp>
      <tp t="s">
        <v>기타금융채</v>
        <stp/>
        <stp>P</stp>
        <stp>0</stp>
        <stp>BND</stp>
        <stp>KR6019455EA7</stp>
        <stp>인포맥스 중분류</stp>
        <stp>46311</stp>
        <stp/>
        <tr r="N4426" s="5"/>
      </tp>
      <tp t="s">
        <v>카드</v>
        <stp/>
        <stp>P</stp>
        <stp>0</stp>
        <stp>BND</stp>
        <stp>KR6029787EB9</stp>
        <stp>인포맥스 중분류</stp>
        <stp>46311</stp>
        <stp/>
        <tr r="N4923" s="5"/>
      </tp>
      <tp t="s">
        <v>카드</v>
        <stp/>
        <stp>P</stp>
        <stp>0</stp>
        <stp>BND</stp>
        <stp>KR6029784EC4</stp>
        <stp>인포맥스 중분류</stp>
        <stp>46311</stp>
        <stp/>
        <tr r="N4885" s="5"/>
      </tp>
      <tp t="s">
        <v>카드</v>
        <stp/>
        <stp>P</stp>
        <stp>0</stp>
        <stp>BND</stp>
        <stp>KR602978AEC5</stp>
        <stp>인포맥스 중분류</stp>
        <stp>46311</stp>
        <stp/>
        <tr r="N4942" s="5"/>
      </tp>
      <tp t="s">
        <v>일반</v>
        <stp/>
        <stp>P</stp>
        <stp>0</stp>
        <stp>BND</stp>
        <stp>KR350901DEA9</stp>
        <stp>인포맥스 중분류</stp>
        <stp>46311</stp>
        <stp/>
        <tr r="N1739" s="5"/>
      </tp>
      <tp t="s">
        <v>카드</v>
        <stp/>
        <stp>P</stp>
        <stp>0</stp>
        <stp>BND</stp>
        <stp>KR602978GEC2</stp>
        <stp>인포맥스 중분류</stp>
        <stp>46311</stp>
        <stp/>
        <tr r="N4952" s="5"/>
      </tp>
      <tp t="s">
        <v>카드</v>
        <stp/>
        <stp>P</stp>
        <stp>0</stp>
        <stp>BND</stp>
        <stp>KR6029781EC0</stp>
        <stp>인포맥스 중분류</stp>
        <stp>46311</stp>
        <stp/>
        <tr r="N4827" s="5"/>
      </tp>
      <tp t="s">
        <v>카드</v>
        <stp/>
        <stp>P</stp>
        <stp>0</stp>
        <stp>BND</stp>
        <stp>KR6029785EC1</stp>
        <stp>인포맥스 중분류</stp>
        <stp>46311</stp>
        <stp/>
        <tr r="N4899" s="5"/>
      </tp>
      <tp t="s">
        <v>일반</v>
        <stp/>
        <stp>P</stp>
        <stp>0</stp>
        <stp>BND</stp>
        <stp>KR355901GEA7</stp>
        <stp>인포맥스 중분류</stp>
        <stp>46311</stp>
        <stp/>
        <tr r="N2762" s="5"/>
      </tp>
      <tp t="s">
        <v>회사채(일반)</v>
        <stp/>
        <stp>P</stp>
        <stp>0</stp>
        <stp>BND</stp>
        <stp>KR6029271EA6</stp>
        <stp>인포맥스 중분류</stp>
        <stp>46316</stp>
        <stp/>
        <tr r="CT46" s="1"/>
      </tp>
      <tp t="s">
        <v>기타금융채</v>
        <stp/>
        <stp>P</stp>
        <stp>0</stp>
        <stp>BND</stp>
        <stp>KR6008277DB8</stp>
        <stp>인포맥스 중분류</stp>
        <stp>46316</stp>
        <stp/>
        <tr r="CT44" s="1"/>
      </tp>
      <tp t="s">
        <v>일반</v>
        <stp/>
        <stp>P</stp>
        <stp>0</stp>
        <stp>BND</stp>
        <stp>KR350804GDB8</stp>
        <stp>인포맥스 중분류</stp>
        <stp>46311</stp>
        <stp/>
        <tr r="N1709" s="5"/>
      </tp>
      <tp t="s">
        <v>기타금융채</v>
        <stp/>
        <stp>P</stp>
        <stp>0</stp>
        <stp>BND</stp>
        <stp>KR6019455EC3</stp>
        <stp>인포맥스 중분류</stp>
        <stp>46311</stp>
        <stp/>
        <tr r="N4428" s="5"/>
      </tp>
      <tp t="s">
        <v>일반</v>
        <stp/>
        <stp>P</stp>
        <stp>0</stp>
        <stp>BND</stp>
        <stp>KR350802GDB2</stp>
        <stp>인포맥스 중분류</stp>
        <stp>46311</stp>
        <stp/>
        <tr r="N1658" s="5"/>
      </tp>
      <tp t="s">
        <v>기타금융채</v>
        <stp/>
        <stp>P</stp>
        <stp>0</stp>
        <stp>BND</stp>
        <stp>KR6019458EC7</stp>
        <stp>인포맥스 중분류</stp>
        <stp>46311</stp>
        <stp/>
        <tr r="N4446" s="5"/>
      </tp>
      <tp t="s">
        <v>일반</v>
        <stp/>
        <stp>P</stp>
        <stp>0</stp>
        <stp>BND</stp>
        <stp>KR350901GEC8</stp>
        <stp>인포맥스 중분류</stp>
        <stp>46311</stp>
        <stp/>
        <tr r="N1757" s="5"/>
      </tp>
      <tp t="s">
        <v>카드</v>
        <stp/>
        <stp>P</stp>
        <stp>0</stp>
        <stp>BND</stp>
        <stp>KR6029781EA4</stp>
        <stp>인포맥스 중분류</stp>
        <stp>46311</stp>
        <stp/>
        <tr r="N4826" s="5"/>
      </tp>
      <tp t="s">
        <v>카드</v>
        <stp/>
        <stp>P</stp>
        <stp>0</stp>
        <stp>BND</stp>
        <stp>KR6029785EA5</stp>
        <stp>인포맥스 중분류</stp>
        <stp>46311</stp>
        <stp/>
        <tr r="N4897" s="5"/>
      </tp>
      <tp t="s">
        <v>카드</v>
        <stp/>
        <stp>P</stp>
        <stp>0</stp>
        <stp>BND</stp>
        <stp>KR6029782EA2</stp>
        <stp>인포맥스 중분류</stp>
        <stp>46311</stp>
        <stp/>
        <tr r="N4852" s="5"/>
      </tp>
      <tp t="s">
        <v>카드</v>
        <stp/>
        <stp>P</stp>
        <stp>0</stp>
        <stp>BND</stp>
        <stp>KR6029786EA3</stp>
        <stp>인포맥스 중분류</stp>
        <stp>46311</stp>
        <stp/>
        <tr r="N4912" s="5"/>
      </tp>
      <tp t="s">
        <v>일반</v>
        <stp/>
        <stp>P</stp>
        <stp>0</stp>
        <stp>BND</stp>
        <stp>KR350802GDC0</stp>
        <stp>인포맥스 중분류</stp>
        <stp>46311</stp>
        <stp/>
        <tr r="N1659" s="5"/>
      </tp>
      <tp t="s">
        <v>기타금융채</v>
        <stp/>
        <stp>P</stp>
        <stp>0</stp>
        <stp>BND</stp>
        <stp>KR6169371EB2</stp>
        <stp>인포맥스 중분류</stp>
        <stp>46316</stp>
        <stp/>
        <tr r="CT149" s="1"/>
      </tp>
      <tp t="s">
        <v>기타금융채</v>
        <stp/>
        <stp>P</stp>
        <stp>0</stp>
        <stp>BND</stp>
        <stp>KR6019453EB0</stp>
        <stp>인포맥스 중분류</stp>
        <stp>46311</stp>
        <stp/>
        <tr r="N4399" s="5"/>
      </tp>
      <tp t="s">
        <v>기타금융채</v>
        <stp/>
        <stp>P</stp>
        <stp>0</stp>
        <stp>BND</stp>
        <stp>KR6169374EB6</stp>
        <stp>인포맥스 중분류</stp>
        <stp>46316</stp>
        <stp/>
        <tr r="CT19" s="1"/>
      </tp>
      <tp t="s">
        <v>기타금융채</v>
        <stp/>
        <stp>P</stp>
        <stp>0</stp>
        <stp>BND</stp>
        <stp>KR6019455EB5</stp>
        <stp>인포맥스 중분류</stp>
        <stp>46311</stp>
        <stp/>
        <tr r="N4427" s="5"/>
      </tp>
      <tp t="s">
        <v>카드</v>
        <stp/>
        <stp>P</stp>
        <stp>0</stp>
        <stp>BND</stp>
        <stp>KR6029784EA8</stp>
        <stp>인포맥스 중분류</stp>
        <stp>46311</stp>
        <stp/>
        <tr r="N4884" s="5"/>
      </tp>
      <tp t="s">
        <v>기타금융채</v>
        <stp/>
        <stp>P</stp>
        <stp>0</stp>
        <stp>BND</stp>
        <stp>KR6019455EB5</stp>
        <stp>인포맥스 중분류</stp>
        <stp>46316</stp>
        <stp/>
        <tr r="CF204" s="1"/>
      </tp>
      <tp t="s">
        <v>기타금융채</v>
        <stp/>
        <stp>P</stp>
        <stp>0</stp>
        <stp>BND</stp>
        <stp>KR6079319EB0</stp>
        <stp>인포맥스 중분류</stp>
        <stp>46311</stp>
        <stp/>
        <tr r="N6286" s="5"/>
      </tp>
      <tp t="s">
        <v>회사채(일반)</v>
        <stp/>
        <stp>P</stp>
        <stp>0</stp>
        <stp>BND</stp>
        <stp>KR6008563DB1</stp>
        <stp>인포맥스 중분류</stp>
        <stp>46316</stp>
        <stp/>
        <tr r="CT45" s="1"/>
      </tp>
      <tp t="s">
        <v>일반</v>
        <stp/>
        <stp>P</stp>
        <stp>0</stp>
        <stp>BND</stp>
        <stp>KR350802GDB2</stp>
        <stp>인포맥스 중분류</stp>
        <stp>46316</stp>
        <stp/>
        <tr r="N82" s="1"/>
      </tp>
      <tp t="s">
        <v>기타금융채</v>
        <stp/>
        <stp>P</stp>
        <stp>0</stp>
        <stp>BND</stp>
        <stp>KR6079316EC4</stp>
        <stp>인포맥스 중분류</stp>
        <stp>46311</stp>
        <stp/>
        <tr r="N6267" s="5"/>
      </tp>
      <tp t="s">
        <v>회사채(일반)</v>
        <stp/>
        <stp>P</stp>
        <stp>0</stp>
        <stp>BND</stp>
        <stp>KR6008671DB2</stp>
        <stp>인포맥스 중분류</stp>
        <stp>46316</stp>
        <stp/>
        <tr r="DV305" s="1"/>
      </tp>
      <tp t="s">
        <v>기타금융채</v>
        <stp/>
        <stp>P</stp>
        <stp>0</stp>
        <stp>BND</stp>
        <stp>KR6079312EA7</stp>
        <stp>인포맥스 중분류</stp>
        <stp>46311</stp>
        <stp/>
        <tr r="N6222" s="5"/>
      </tp>
      <tp t="s">
        <v>기타금융채</v>
        <stp/>
        <stp>P</stp>
        <stp>0</stp>
        <stp>BND</stp>
        <stp>KR6169373EA0</stp>
        <stp>인포맥스 중분류</stp>
        <stp>46311</stp>
        <stp/>
        <tr r="N6892" s="5"/>
      </tp>
      <tp t="s">
        <v>기타금융채</v>
        <stp/>
        <stp>P</stp>
        <stp>0</stp>
        <stp>BND</stp>
        <stp>KR6079313EA5</stp>
        <stp>인포맥스 중분류</stp>
        <stp>46311</stp>
        <stp/>
        <tr r="N6229" s="5"/>
      </tp>
      <tp t="s">
        <v>국채</v>
        <stp/>
        <stp>P</stp>
        <stp>0</stp>
        <stp>BND</stp>
        <stp>KRC0350C3395</stp>
        <stp>인포맥스 대분류</stp>
        <stp>46316</stp>
        <stp/>
        <tr r="CE259" s="1"/>
        <tr r="DU263" s="1"/>
      </tp>
      <tp t="s">
        <v>공사공단채</v>
        <stp/>
        <stp>P</stp>
        <stp>0</stp>
        <stp>BND</stp>
        <stp>KR350101G7B6</stp>
        <stp>인포맥스 대분류</stp>
        <stp>46316</stp>
        <stp/>
        <tr r="M314" s="1"/>
      </tp>
      <tp t="s">
        <v>국채</v>
        <stp/>
        <stp>P</stp>
        <stp>0</stp>
        <stp>BND</stp>
        <stp>KRC0350C3338</stp>
        <stp>인포맥스 대분류</stp>
        <stp>46316</stp>
        <stp/>
        <tr r="M233" s="1"/>
      </tp>
      <tp t="s">
        <v>국채</v>
        <stp/>
        <stp>P</stp>
        <stp>0</stp>
        <stp>BND</stp>
        <stp>KR103502G3C1</stp>
        <stp>인포맥스 대분류</stp>
        <stp>46316</stp>
        <stp/>
        <tr r="CE186" s="1"/>
        <tr r="M289" s="1"/>
        <tr r="DU286" s="1"/>
      </tp>
      <tp t="s">
        <v>회사채</v>
        <stp/>
        <stp>P</stp>
        <stp>0</stp>
        <stp>BND</stp>
        <stp>KR6064313291</stp>
        <stp>인포맥스 대분류</stp>
        <stp>46316</stp>
        <stp/>
        <tr r="M119" s="1"/>
      </tp>
      <tp t="s">
        <v/>
        <stp/>
        <stp>P</stp>
        <stp>0</stp>
        <stp>BND</stp>
        <stp>KRZFA0354LG7</stp>
        <stp>인포맥스 중분류</stp>
        <stp>46316</stp>
        <stp/>
        <tr r="DV244" s="1"/>
      </tp>
      <tp t="s">
        <v/>
        <stp/>
        <stp>P</stp>
        <stp>0</stp>
        <stp>BND</stp>
        <stp>KRZFA0594LG5</stp>
        <stp>인포맥스 중분류</stp>
        <stp>46316</stp>
        <stp/>
        <tr r="DV194" s="1"/>
      </tp>
      <tp t="s">
        <v>공사공단채</v>
        <stp/>
        <stp>P</stp>
        <stp>0</stp>
        <stp>BND</stp>
        <stp>KR3527017197</stp>
        <stp>인포맥스 대분류</stp>
        <stp>46316</stp>
        <stp/>
        <tr r="DU66" s="1"/>
      </tp>
      <tp t="s">
        <v>공사공단채</v>
        <stp/>
        <stp>P</stp>
        <stp>0</stp>
        <stp>BND</stp>
        <stp>KR350104G748</stp>
        <stp>인포맥스 대분류</stp>
        <stp>46316</stp>
        <stp/>
        <tr r="DU283" s="1"/>
      </tp>
      <tp t="s">
        <v>회사채</v>
        <stp/>
        <stp>P</stp>
        <stp>0</stp>
        <stp>BND</stp>
        <stp>KR6250291673</stp>
        <stp>인포맥스 대분류</stp>
        <stp>46316</stp>
        <stp/>
        <tr r="DU278" s="1"/>
      </tp>
      <tp t="s">
        <v>회사채(일반)</v>
        <stp/>
        <stp>P</stp>
        <stp>0</stp>
        <stp>BND</stp>
        <stp>KR6039492E93</stp>
        <stp>인포맥스 중분류</stp>
        <stp>46311</stp>
        <stp/>
        <tr r="N5581" s="5"/>
      </tp>
      <tp t="s">
        <v>기타금융채</v>
        <stp/>
        <stp>P</stp>
        <stp>0</stp>
        <stp>BND</stp>
        <stp>KR601945AE91</stp>
        <stp>인포맥스 중분류</stp>
        <stp>46311</stp>
        <stp/>
        <tr r="N4454" s="5"/>
      </tp>
      <tp t="s">
        <v>기타금융채</v>
        <stp/>
        <stp>P</stp>
        <stp>0</stp>
        <stp>BND</stp>
        <stp>KR6079314E95</stp>
        <stp>인포맥스 중분류</stp>
        <stp>46316</stp>
        <stp/>
        <tr r="CT63" s="1"/>
      </tp>
      <tp t="s">
        <v>일반</v>
        <stp/>
        <stp>P</stp>
        <stp>0</stp>
        <stp>BND</stp>
        <stp>KR350803GD83</stp>
        <stp>인포맥스 중분류</stp>
        <stp>46311</stp>
        <stp/>
        <tr r="N1691" s="5"/>
      </tp>
      <tp t="s">
        <v>기타금융채</v>
        <stp/>
        <stp>P</stp>
        <stp>0</stp>
        <stp>BND</stp>
        <stp>KR6019455E90</stp>
        <stp>인포맥스 중분류</stp>
        <stp>46311</stp>
        <stp/>
        <tr r="N4425" s="5"/>
      </tp>
      <tp t="s">
        <v>기타금융채</v>
        <stp/>
        <stp>P</stp>
        <stp>0</stp>
        <stp>BND</stp>
        <stp>KR6019805E55</stp>
        <stp>인포맥스 중분류</stp>
        <stp>46311</stp>
        <stp/>
        <tr r="N4501" s="5"/>
      </tp>
      <tp t="s">
        <v>일반</v>
        <stp/>
        <stp>P</stp>
        <stp>0</stp>
        <stp>BND</stp>
        <stp>KR350802GD84</stp>
        <stp>인포맥스 중분류</stp>
        <stp>46311</stp>
        <stp/>
        <tr r="N1656" s="5"/>
      </tp>
      <tp t="s">
        <v>기타금융채</v>
        <stp/>
        <stp>P</stp>
        <stp>0</stp>
        <stp>BND</stp>
        <stp>KR6079317E92</stp>
        <stp>인포맥스 중분류</stp>
        <stp>46316</stp>
        <stp/>
        <tr r="DV110" s="1"/>
      </tp>
      <tp t="s">
        <v>회사채(일반)</v>
        <stp/>
        <stp>P</stp>
        <stp>0</stp>
        <stp>BND</stp>
        <stp>KR6089862E25</stp>
        <stp>인포맥스 중분류</stp>
        <stp>46316</stp>
        <stp/>
        <tr r="CT15" s="1"/>
      </tp>
      <tp t="s">
        <v>기타금융채</v>
        <stp/>
        <stp>P</stp>
        <stp>0</stp>
        <stp>BND</stp>
        <stp>KR601945GE95</stp>
        <stp>인포맥스 중분류</stp>
        <stp>46311</stp>
        <stp/>
        <tr r="N4462" s="5"/>
      </tp>
      <tp t="s">
        <v>기타금융채</v>
        <stp/>
        <stp>P</stp>
        <stp>0</stp>
        <stp>BND</stp>
        <stp>KR6029884E58</stp>
        <stp>인포맥스 중분류</stp>
        <stp>46311</stp>
        <stp/>
        <tr r="N4985" s="5"/>
      </tp>
      <tp t="s">
        <v>기타금융채</v>
        <stp/>
        <stp>P</stp>
        <stp>0</stp>
        <stp>BND</stp>
        <stp>KR601945HE94</stp>
        <stp>인포맥스 중분류</stp>
        <stp>46311</stp>
        <stp/>
        <tr r="N4463" s="5"/>
      </tp>
      <tp t="s">
        <v>회사채(일반)</v>
        <stp/>
        <stp>P</stp>
        <stp>0</stp>
        <stp>BND</stp>
        <stp>KR6138932D43</stp>
        <stp>인포맥스 중분류</stp>
        <stp>46311</stp>
        <stp/>
        <tr r="N6635" s="5"/>
      </tp>
      <tp t="s">
        <v>기타금융채</v>
        <stp/>
        <stp>P</stp>
        <stp>0</stp>
        <stp>BND</stp>
        <stp>KR6019809E51</stp>
        <stp>인포맥스 중분류</stp>
        <stp>46311</stp>
        <stp/>
        <tr r="N4535" s="5"/>
      </tp>
      <tp t="s">
        <v/>
        <stp/>
        <stp>P</stp>
        <stp>0</stp>
        <stp>BND</stp>
        <stp>KRZF131795G8</stp>
        <stp>인포맥스 대분류</stp>
        <stp>46316</stp>
        <stp/>
        <tr r="CE64" s="1"/>
      </tp>
      <tp t="s">
        <v/>
        <stp/>
        <stp>P</stp>
        <stp>0</stp>
        <stp>BND</stp>
        <stp>KRZFJ71051G2</stp>
        <stp>인포맥스 대분류</stp>
        <stp>46316</stp>
        <stp/>
        <tr r="DU193" s="1"/>
      </tp>
      <tp t="s">
        <v>회사채(일반)</v>
        <stp/>
        <stp>P</stp>
        <stp>0</stp>
        <stp>BND</stp>
        <stp>KR6018882D47</stp>
        <stp>인포맥스 중분류</stp>
        <stp>46311</stp>
        <stp/>
        <tr r="N4375" s="5"/>
      </tp>
      <tp t="s">
        <v>일반</v>
        <stp/>
        <stp>P</stp>
        <stp>0</stp>
        <stp>BND</stp>
        <stp>KR350806GD98</stp>
        <stp>인포맥스 중분류</stp>
        <stp>46311</stp>
        <stp/>
        <tr r="N1730" s="5"/>
      </tp>
      <tp t="s">
        <v>기타금융채</v>
        <stp/>
        <stp>P</stp>
        <stp>0</stp>
        <stp>BND</stp>
        <stp>KR6029882E43</stp>
        <stp>인포맥스 중분류</stp>
        <stp>46311</stp>
        <stp/>
        <tr r="N4964" s="5"/>
      </tp>
      <tp t="s">
        <v>기타금융채</v>
        <stp/>
        <stp>P</stp>
        <stp>0</stp>
        <stp>BND</stp>
        <stp>KR6029885E40</stp>
        <stp>인포맥스 중분류</stp>
        <stp>46311</stp>
        <stp/>
        <tr r="N5000" s="5"/>
      </tp>
      <tp t="s">
        <v>기타금융채</v>
        <stp/>
        <stp>P</stp>
        <stp>0</stp>
        <stp>BND</stp>
        <stp>KR6029884E41</stp>
        <stp>인포맥스 중분류</stp>
        <stp>46311</stp>
        <stp/>
        <tr r="N4984" s="5"/>
      </tp>
      <tp t="s">
        <v>기타금융채</v>
        <stp/>
        <stp>P</stp>
        <stp>0</stp>
        <stp>BND</stp>
        <stp>KR6019807E46</stp>
        <stp>인포맥스 중분류</stp>
        <stp>46311</stp>
        <stp/>
        <tr r="N4523" s="5"/>
      </tp>
      <tp t="s">
        <v>일반</v>
        <stp/>
        <stp>P</stp>
        <stp>0</stp>
        <stp>BND</stp>
        <stp>KR350802GD92</stp>
        <stp>인포맥스 중분류</stp>
        <stp>46311</stp>
        <stp/>
        <tr r="N1657" s="5"/>
      </tp>
      <tp t="s">
        <v>기타금융채</v>
        <stp/>
        <stp>P</stp>
        <stp>0</stp>
        <stp>BND</stp>
        <stp>KR6019803E40</stp>
        <stp>인포맥스 중분류</stp>
        <stp>46311</stp>
        <stp/>
        <tr r="N4479" s="5"/>
      </tp>
      <tp t="s">
        <v>카드</v>
        <stp/>
        <stp>P</stp>
        <stp>0</stp>
        <stp>BND</stp>
        <stp>KR6029781E86</stp>
        <stp>인포맥스 중분류</stp>
        <stp>46311</stp>
        <stp/>
        <tr r="N4825" s="5"/>
      </tp>
      <tp t="s">
        <v>카드</v>
        <stp/>
        <stp>P</stp>
        <stp>0</stp>
        <stp>BND</stp>
        <stp>KR6029783E84</stp>
        <stp>인포맥스 중분류</stp>
        <stp>46311</stp>
        <stp/>
        <tr r="N4870" s="5"/>
      </tp>
      <tp t="s">
        <v>기타금융채</v>
        <stp/>
        <stp>P</stp>
        <stp>0</stp>
        <stp>BND</stp>
        <stp>KR6029884E74</stp>
        <stp>인포맥스 중분류</stp>
        <stp>46311</stp>
        <stp/>
        <tr r="N4986" s="5"/>
      </tp>
      <tp t="s">
        <v>회사채(일반)</v>
        <stp/>
        <stp>P</stp>
        <stp>0</stp>
        <stp>BND</stp>
        <stp>KR6088981D65</stp>
        <stp>인포맥스 중분류</stp>
        <stp>46311</stp>
        <stp/>
        <tr r="N6377" s="5"/>
      </tp>
      <tp t="s">
        <v>기타금융채</v>
        <stp/>
        <stp>P</stp>
        <stp>0</stp>
        <stp>BND</stp>
        <stp>KR602988AE71</stp>
        <stp>인포맥스 중분류</stp>
        <stp>46311</stp>
        <stp/>
        <tr r="N5036" s="5"/>
      </tp>
      <tp t="s">
        <v>기타금융채</v>
        <stp/>
        <stp>P</stp>
        <stp>0</stp>
        <stp>BND</stp>
        <stp>KR601980BE70</stp>
        <stp>인포맥스 중분류</stp>
        <stp>46311</stp>
        <stp/>
        <tr r="N4554" s="5"/>
      </tp>
      <tp t="s">
        <v>기타금융채</v>
        <stp/>
        <stp>P</stp>
        <stp>0</stp>
        <stp>BND</stp>
        <stp>KR601980AE71</stp>
        <stp>인포맥스 중분류</stp>
        <stp>46311</stp>
        <stp/>
        <tr r="N4546" s="5"/>
      </tp>
      <tp t="s">
        <v/>
        <stp/>
        <stp>P</stp>
        <stp>0</stp>
        <stp>BND</stp>
        <stp>KRZF103346G9</stp>
        <stp>인포맥스 대분류</stp>
        <stp>46316</stp>
        <stp/>
        <tr r="CS162" s="1"/>
      </tp>
      <tp t="s">
        <v/>
        <stp/>
        <stp>P</stp>
        <stp>0</stp>
        <stp>BND</stp>
        <stp>KRZFA03546GM</stp>
        <stp>인포맥스 대분류</stp>
        <stp>46316</stp>
        <stp/>
        <tr r="DU232" s="1"/>
      </tp>
      <tp t="s">
        <v>카드</v>
        <stp/>
        <stp>P</stp>
        <stp>0</stp>
        <stp>BND</stp>
        <stp>KR6029782E93</stp>
        <stp>인포맥스 중분류</stp>
        <stp>46311</stp>
        <stp/>
        <tr r="N4851" s="5"/>
      </tp>
      <tp t="s">
        <v>카드</v>
        <stp/>
        <stp>P</stp>
        <stp>0</stp>
        <stp>BND</stp>
        <stp>KR6029785E90</stp>
        <stp>인포맥스 중분류</stp>
        <stp>46311</stp>
        <stp/>
        <tr r="N4896" s="5"/>
      </tp>
      <tp t="s">
        <v>기타금융채</v>
        <stp/>
        <stp>P</stp>
        <stp>0</stp>
        <stp>BND</stp>
        <stp>KR601980NE19</stp>
        <stp>인포맥스 중분류</stp>
        <stp>46316</stp>
        <stp/>
        <tr r="CT146" s="1"/>
      </tp>
      <tp t="s">
        <v>기타금융채</v>
        <stp/>
        <stp>P</stp>
        <stp>0</stp>
        <stp>BND</stp>
        <stp>KR601980KE12</stp>
        <stp>인포맥스 중분류</stp>
        <stp>46316</stp>
        <stp/>
        <tr r="CT70" s="1"/>
      </tp>
      <tp t="s">
        <v/>
        <stp/>
        <stp>P</stp>
        <stp>0</stp>
        <stp>BND</stp>
        <stp>KRZF003536GA</stp>
        <stp>인포맥스 대분류</stp>
        <stp>46316</stp>
        <stp/>
        <tr r="CE131" s="1"/>
      </tp>
      <tp t="s">
        <v>기타금융채</v>
        <stp/>
        <stp>P</stp>
        <stp>0</stp>
        <stp>BND</stp>
        <stp>KR601980AE63</stp>
        <stp>인포맥스 중분류</stp>
        <stp>46311</stp>
        <stp/>
        <tr r="N4545" s="5"/>
      </tp>
      <tp t="s">
        <v>기타금융채</v>
        <stp/>
        <stp>P</stp>
        <stp>0</stp>
        <stp>BND</stp>
        <stp>KR6019805E63</stp>
        <stp>인포맥스 중분류</stp>
        <stp>46311</stp>
        <stp/>
        <tr r="N4502" s="5"/>
      </tp>
      <tp t="s">
        <v>카드</v>
        <stp/>
        <stp>P</stp>
        <stp>0</stp>
        <stp>BND</stp>
        <stp>KR6029786E99</stp>
        <stp>인포맥스 중분류</stp>
        <stp>46311</stp>
        <stp/>
        <tr r="N4911" s="5"/>
      </tp>
      <tp t="s">
        <v>회사채(일반)</v>
        <stp/>
        <stp>P</stp>
        <stp>0</stp>
        <stp>BND</stp>
        <stp>KR6039092E97</stp>
        <stp>인포맥스 중분류</stp>
        <stp>46311</stp>
        <stp/>
        <tr r="N5560" s="5"/>
      </tp>
      <tp t="s">
        <v>회사채(일반)</v>
        <stp/>
        <stp>P</stp>
        <stp>0</stp>
        <stp>BND</stp>
        <stp>KR6039093E96</stp>
        <stp>인포맥스 중분류</stp>
        <stp>46311</stp>
        <stp/>
        <tr r="N5565" s="5"/>
      </tp>
      <tp t="s">
        <v>기타금융채</v>
        <stp/>
        <stp>P</stp>
        <stp>0</stp>
        <stp>BND</stp>
        <stp>KR601980EE10</stp>
        <stp>인포맥스 중분류</stp>
        <stp>46311</stp>
        <stp/>
        <tr r="N4566" s="5"/>
      </tp>
      <tp t="s">
        <v/>
        <stp/>
        <stp>P</stp>
        <stp>0</stp>
        <stp>BND</stp>
        <stp>KRZF104776GA</stp>
        <stp>인포맥스 대분류</stp>
        <stp>46316</stp>
        <stp/>
        <tr r="CE128" s="1"/>
      </tp>
      <tp t="s">
        <v/>
        <stp/>
        <stp>P</stp>
        <stp>0</stp>
        <stp>BND</stp>
        <stp>KRZF025084G9</stp>
        <stp>인포맥스 대분류</stp>
        <stp>46316</stp>
        <stp/>
        <tr r="CS98" s="1"/>
      </tp>
      <tp t="s">
        <v/>
        <stp/>
        <stp>P</stp>
        <stp>0</stp>
        <stp>BND</stp>
        <stp>KRZF105406G9</stp>
        <stp>인포맥스 대분류</stp>
        <stp>46316</stp>
        <stp/>
        <tr r="CS94" s="1"/>
      </tp>
      <tp t="s">
        <v>회사채(일반)</v>
        <stp/>
        <stp>P</stp>
        <stp>0</stp>
        <stp>BND</stp>
        <stp>KR6088981D65</stp>
        <stp>인포맥스 중분류</stp>
        <stp>46316</stp>
        <stp/>
        <tr r="N236" s="1"/>
      </tp>
      <tp t="s">
        <v>회사채(일반)</v>
        <stp/>
        <stp>P</stp>
        <stp>0</stp>
        <stp>BND</stp>
        <stp>KR6139133E96</stp>
        <stp>인포맥스 중분류</stp>
        <stp>46311</stp>
        <stp/>
        <tr r="N6646" s="5"/>
      </tp>
      <tp t="s">
        <v>기타금융채</v>
        <stp/>
        <stp>P</stp>
        <stp>0</stp>
        <stp>BND</stp>
        <stp>KR6019806E39</stp>
        <stp>인포맥스 중분류</stp>
        <stp>46311</stp>
        <stp/>
        <tr r="N4514" s="5"/>
      </tp>
      <tp t="s">
        <v>기타금융채</v>
        <stp/>
        <stp>P</stp>
        <stp>0</stp>
        <stp>BND</stp>
        <stp>KR6008277D90</stp>
        <stp>인포맥스 중분류</stp>
        <stp>46311</stp>
        <stp/>
        <tr r="N4185" s="5"/>
      </tp>
      <tp t="s">
        <v>기타금융채</v>
        <stp/>
        <stp>P</stp>
        <stp>0</stp>
        <stp>BND</stp>
        <stp>KR607931EE82</stp>
        <stp>인포맥스 중분류</stp>
        <stp>46311</stp>
        <stp/>
        <tr r="N6299" s="5"/>
      </tp>
      <tp t="s">
        <v>회사채(일반)</v>
        <stp/>
        <stp>P</stp>
        <stp>0</stp>
        <stp>BND</stp>
        <stp>KR6069962E26</stp>
        <stp>인포맥스 중분류</stp>
        <stp>46311</stp>
        <stp/>
        <tr r="N6205" s="5"/>
      </tp>
      <tp t="s">
        <v>기타금융채</v>
        <stp/>
        <stp>P</stp>
        <stp>0</stp>
        <stp>BND</stp>
        <stp>KR6029885E24</stp>
        <stp>인포맥스 중분류</stp>
        <stp>46311</stp>
        <stp/>
        <tr r="N4999" s="5"/>
      </tp>
      <tp t="s">
        <v>기타금융채</v>
        <stp/>
        <stp>P</stp>
        <stp>0</stp>
        <stp>BND</stp>
        <stp>KR6008274D85</stp>
        <stp>인포맥스 중분류</stp>
        <stp>46311</stp>
        <stp/>
        <tr r="N4160" s="5"/>
      </tp>
      <tp t="s">
        <v>기타금융채</v>
        <stp/>
        <stp>P</stp>
        <stp>0</stp>
        <stp>BND</stp>
        <stp>KR6019805E22</stp>
        <stp>인포맥스 중분류</stp>
        <stp>46311</stp>
        <stp/>
        <tr r="N4500" s="5"/>
      </tp>
      <tp t="s">
        <v>기타금융채</v>
        <stp/>
        <stp>P</stp>
        <stp>0</stp>
        <stp>BND</stp>
        <stp>KR6079318E91</stp>
        <stp>인포맥스 중분류</stp>
        <stp>46311</stp>
        <stp/>
        <tr r="N6280" s="5"/>
      </tp>
      <tp t="s">
        <v>기타금융채</v>
        <stp/>
        <stp>P</stp>
        <stp>0</stp>
        <stp>BND</stp>
        <stp>KR6079319E90</stp>
        <stp>인포맥스 중분류</stp>
        <stp>46311</stp>
        <stp/>
        <tr r="N6285" s="5"/>
      </tp>
      <tp t="s">
        <v>회사채(일반)</v>
        <stp/>
        <stp>P</stp>
        <stp>0</stp>
        <stp>BND</stp>
        <stp>KR6139131E49</stp>
        <stp>인포맥스 중분류</stp>
        <stp>46311</stp>
        <stp/>
        <tr r="N6636" s="5"/>
      </tp>
      <tp t="s">
        <v>기타금융채</v>
        <stp/>
        <stp>P</stp>
        <stp>0</stp>
        <stp>BND</stp>
        <stp>KR6008276D75</stp>
        <stp>인포맥스 중분류</stp>
        <stp>46311</stp>
        <stp/>
        <tr r="N4180" s="5"/>
      </tp>
      <tp t="s">
        <v>기타금융채</v>
        <stp/>
        <stp>P</stp>
        <stp>0</stp>
        <stp>BND</stp>
        <stp>KR6079314E61</stp>
        <stp>인포맥스 중분류</stp>
        <stp>46311</stp>
        <stp/>
        <tr r="N6244" s="5"/>
      </tp>
      <tp t="s">
        <v>일반</v>
        <stp/>
        <stp>P</stp>
        <stp>0</stp>
        <stp>BND</stp>
        <stp>KR350802GD76</stp>
        <stp>인포맥스 중분류</stp>
        <stp>46316</stp>
        <stp/>
        <tr r="DV64" s="1"/>
      </tp>
      <tp t="s">
        <v>카드</v>
        <stp/>
        <stp>P</stp>
        <stp>0</stp>
        <stp>BND</stp>
        <stp>KR6029782E36</stp>
        <stp>인포맥스 중분류</stp>
        <stp>46311</stp>
        <stp/>
        <tr r="N4846" s="5"/>
      </tp>
      <tp t="s">
        <v>카드</v>
        <stp/>
        <stp>P</stp>
        <stp>0</stp>
        <stp>BND</stp>
        <stp>KR6029781E37</stp>
        <stp>인포맥스 중분류</stp>
        <stp>46311</stp>
        <stp/>
        <tr r="N4821" s="5"/>
      </tp>
      <tp t="s">
        <v>일반</v>
        <stp/>
        <stp>P</stp>
        <stp>0</stp>
        <stp>BND</stp>
        <stp>KR350901GE18</stp>
        <stp>인포맥스 중분류</stp>
        <stp>46311</stp>
        <stp/>
        <tr r="N1753" s="5"/>
      </tp>
      <tp t="s">
        <v>회사채(일반)</v>
        <stp/>
        <stp>P</stp>
        <stp>0</stp>
        <stp>BND</stp>
        <stp>KR6039492E36</stp>
        <stp>인포맥스 중분류</stp>
        <stp>46311</stp>
        <stp/>
        <tr r="N5578" s="5"/>
      </tp>
      <tp t="s">
        <v>일반</v>
        <stp/>
        <stp>P</stp>
        <stp>0</stp>
        <stp>BND</stp>
        <stp>KR350801GD28</stp>
        <stp>인포맥스 중분류</stp>
        <stp>46311</stp>
        <stp/>
        <tr r="N1614" s="5"/>
      </tp>
      <tp t="s">
        <v>일반</v>
        <stp/>
        <stp>P</stp>
        <stp>0</stp>
        <stp>BND</stp>
        <stp>KR350804GD25</stp>
        <stp>인포맥스 중분류</stp>
        <stp>46311</stp>
        <stp/>
        <tr r="N1706" s="5"/>
      </tp>
      <tp t="s">
        <v>일반</v>
        <stp/>
        <stp>P</stp>
        <stp>0</stp>
        <stp>BND</stp>
        <stp>KR350901GE26</stp>
        <stp>인포맥스 중분류</stp>
        <stp>46311</stp>
        <stp/>
        <tr r="N1754" s="5"/>
      </tp>
      <tp t="s">
        <v>일반</v>
        <stp/>
        <stp>P</stp>
        <stp>0</stp>
        <stp>BND</stp>
        <stp>KR350902GE25</stp>
        <stp>인포맥스 중분류</stp>
        <stp>46311</stp>
        <stp/>
        <tr r="N1781" s="5"/>
      </tp>
      <tp t="s">
        <v>일반</v>
        <stp/>
        <stp>P</stp>
        <stp>0</stp>
        <stp>BND</stp>
        <stp>KR350802GD43</stp>
        <stp>인포맥스 중분류</stp>
        <stp>46316</stp>
        <stp/>
        <tr r="CF195" s="1"/>
      </tp>
      <tp t="s">
        <v>일반</v>
        <stp/>
        <stp>P</stp>
        <stp>0</stp>
        <stp>BND</stp>
        <stp>KR350803GD34</stp>
        <stp>인포맥스 중분류</stp>
        <stp>46311</stp>
        <stp/>
        <tr r="N1688" s="5"/>
      </tp>
      <tp t="s">
        <v>일반</v>
        <stp/>
        <stp>P</stp>
        <stp>0</stp>
        <stp>BND</stp>
        <stp>KR350804GD33</stp>
        <stp>인포맥스 중분류</stp>
        <stp>46311</stp>
        <stp/>
        <tr r="N1707" s="5"/>
      </tp>
      <tp t="s">
        <v>일반</v>
        <stp/>
        <stp>P</stp>
        <stp>0</stp>
        <stp>BND</stp>
        <stp>KR350901GE34</stp>
        <stp>인포맥스 중분류</stp>
        <stp>46311</stp>
        <stp/>
        <tr r="N1755" s="5"/>
      </tp>
      <tp t="s">
        <v>회사채(일반)</v>
        <stp/>
        <stp>P</stp>
        <stp>0</stp>
        <stp>BND</stp>
        <stp>KR6139481E29</stp>
        <stp>인포맥스 중분류</stp>
        <stp>46311</stp>
        <stp/>
        <tr r="N6647" s="5"/>
      </tp>
      <tp t="s">
        <v>회사채(일반)</v>
        <stp/>
        <stp>P</stp>
        <stp>0</stp>
        <stp>BND</stp>
        <stp>KR6139482E28</stp>
        <stp>인포맥스 중분류</stp>
        <stp>46311</stp>
        <stp/>
        <tr r="N6652" s="5"/>
      </tp>
      <tp t="s">
        <v>회사채(일반)</v>
        <stp/>
        <stp>P</stp>
        <stp>0</stp>
        <stp>BND</stp>
        <stp>KR6039092E14</stp>
        <stp>인포맥스 중분류</stp>
        <stp>46311</stp>
        <stp/>
        <tr r="N5559" s="5"/>
      </tp>
      <tp t="s">
        <v>기타금융채</v>
        <stp/>
        <stp>P</stp>
        <stp>0</stp>
        <stp>BND</stp>
        <stp>KR6019455E58</stp>
        <stp>인포맥스 중분류</stp>
        <stp>46311</stp>
        <stp/>
        <tr r="N4423" s="5"/>
      </tp>
      <tp t="s">
        <v>기타금융채</v>
        <stp/>
        <stp>P</stp>
        <stp>0</stp>
        <stp>BND</stp>
        <stp>KR601980JE98</stp>
        <stp>인포맥스 중분류</stp>
        <stp>46311</stp>
        <stp/>
        <tr r="N4575" s="5"/>
      </tp>
      <tp t="s">
        <v>회사채(일반)</v>
        <stp/>
        <stp>P</stp>
        <stp>0</stp>
        <stp>BND</stp>
        <stp>KR6039492E51</stp>
        <stp>인포맥스 중분류</stp>
        <stp>46311</stp>
        <stp/>
        <tr r="N5580" s="5"/>
      </tp>
      <tp t="s">
        <v>일반</v>
        <stp/>
        <stp>P</stp>
        <stp>0</stp>
        <stp>BND</stp>
        <stp>KR350901GE42</stp>
        <stp>인포맥스 중분류</stp>
        <stp>46311</stp>
        <stp/>
        <tr r="N1756" s="5"/>
      </tp>
      <tp t="s">
        <v>기타금융채</v>
        <stp/>
        <stp>P</stp>
        <stp>0</stp>
        <stp>BND</stp>
        <stp>KR6079318E26</stp>
        <stp>인포맥스 중분류</stp>
        <stp>46311</stp>
        <stp/>
        <tr r="N6279" s="5"/>
      </tp>
      <tp t="s">
        <v>일반</v>
        <stp/>
        <stp>P</stp>
        <stp>0</stp>
        <stp>BND</stp>
        <stp>KR350802GD43</stp>
        <stp>인포맥스 중분류</stp>
        <stp>46311</stp>
        <stp/>
        <tr r="N1653" s="5"/>
      </tp>
      <tp t="s">
        <v>일반</v>
        <stp/>
        <stp>P</stp>
        <stp>0</stp>
        <stp>BND</stp>
        <stp>KR350803GD42</stp>
        <stp>인포맥스 중분류</stp>
        <stp>46311</stp>
        <stp/>
        <tr r="N1689" s="5"/>
      </tp>
      <tp t="s">
        <v>기타금융채</v>
        <stp/>
        <stp>P</stp>
        <stp>0</stp>
        <stp>BND</stp>
        <stp>KR601980KE95</stp>
        <stp>인포맥스 중분류</stp>
        <stp>46311</stp>
        <stp/>
        <tr r="N4576" s="5"/>
      </tp>
      <tp t="s">
        <v>회사채(일반)</v>
        <stp/>
        <stp>P</stp>
        <stp>0</stp>
        <stp>BND</stp>
        <stp>KR6139481E29</stp>
        <stp>인포맥스 중분류</stp>
        <stp>46316</stp>
        <stp/>
        <tr r="CF34" s="1"/>
      </tp>
      <tp t="s">
        <v>기타금융채</v>
        <stp/>
        <stp>P</stp>
        <stp>0</stp>
        <stp>BND</stp>
        <stp>KR601980GE91</stp>
        <stp>인포맥스 중분류</stp>
        <stp>46311</stp>
        <stp/>
        <tr r="N4571" s="5"/>
      </tp>
      <tp t="s">
        <v>카드</v>
        <stp/>
        <stp>P</stp>
        <stp>0</stp>
        <stp>BND</stp>
        <stp>KR6029782E69</stp>
        <stp>인포맥스 중분류</stp>
        <stp>46311</stp>
        <stp/>
        <tr r="N4849" s="5"/>
      </tp>
      <tp t="s">
        <v>카드</v>
        <stp/>
        <stp>P</stp>
        <stp>0</stp>
        <stp>BND</stp>
        <stp>KR6029783E76</stp>
        <stp>인포맥스 중분류</stp>
        <stp>46311</stp>
        <stp/>
        <tr r="N4869" s="5"/>
      </tp>
      <tp t="s">
        <v>일반</v>
        <stp/>
        <stp>P</stp>
        <stp>0</stp>
        <stp>BND</stp>
        <stp>KR350803GD59</stp>
        <stp>인포맥스 중분류</stp>
        <stp>46311</stp>
        <stp/>
        <tr r="N1690" s="5"/>
      </tp>
      <tp t="s">
        <v>카드</v>
        <stp/>
        <stp>P</stp>
        <stp>0</stp>
        <stp>BND</stp>
        <stp>KR6029782E77</stp>
        <stp>인포맥스 중분류</stp>
        <stp>46311</stp>
        <stp/>
        <tr r="N4850" s="5"/>
      </tp>
      <tp t="s">
        <v>카드</v>
        <stp/>
        <stp>P</stp>
        <stp>0</stp>
        <stp>BND</stp>
        <stp>KR6029785E74</stp>
        <stp>인포맥스 중분류</stp>
        <stp>46311</stp>
        <stp/>
        <tr r="N4895" s="5"/>
      </tp>
      <tp t="s">
        <v>회사채(일반)</v>
        <stp/>
        <stp>P</stp>
        <stp>0</stp>
        <stp>BND</stp>
        <stp>KR6039492E44</stp>
        <stp>인포맥스 중분류</stp>
        <stp>46311</stp>
        <stp/>
        <tr r="N5579" s="5"/>
      </tp>
      <tp t="s">
        <v>카드</v>
        <stp/>
        <stp>P</stp>
        <stp>0</stp>
        <stp>BND</stp>
        <stp>KR6029787E72</stp>
        <stp>인포맥스 중분류</stp>
        <stp>46311</stp>
        <stp/>
        <tr r="N4922" s="5"/>
      </tp>
      <tp t="s">
        <v>기타금융채</v>
        <stp/>
        <stp>P</stp>
        <stp>0</stp>
        <stp>BND</stp>
        <stp>KR6019805E89</stp>
        <stp>인포맥스 중분류</stp>
        <stp>46311</stp>
        <stp/>
        <tr r="N4503" s="5"/>
      </tp>
      <tp t="s">
        <v>일반</v>
        <stp/>
        <stp>P</stp>
        <stp>0</stp>
        <stp>BND</stp>
        <stp>KR350802GD50</stp>
        <stp>인포맥스 중분류</stp>
        <stp>46311</stp>
        <stp/>
        <tr r="N1654" s="5"/>
      </tp>
      <tp t="s">
        <v>기타금융채</v>
        <stp/>
        <stp>P</stp>
        <stp>0</stp>
        <stp>BND</stp>
        <stp>KR6169375E41</stp>
        <stp>인포맥스 중분류</stp>
        <stp>46316</stp>
        <stp/>
        <tr r="CT29" s="1"/>
      </tp>
      <tp t="s">
        <v>기타금융채</v>
        <stp/>
        <stp>P</stp>
        <stp>0</stp>
        <stp>BND</stp>
        <stp>KR6169375E33</stp>
        <stp>인포맥스 중분류</stp>
        <stp>46311</stp>
        <stp/>
        <tr r="N6893" s="5"/>
      </tp>
      <tp t="s">
        <v>회사채(일반)</v>
        <stp/>
        <stp>P</stp>
        <stp>0</stp>
        <stp>BND</stp>
        <stp>KR6329183E19</stp>
        <stp>인포맥스 중분류</stp>
        <stp>46311</stp>
        <stp/>
        <tr r="N7176" s="5"/>
      </tp>
      <tp t="s">
        <v>카드</v>
        <stp/>
        <stp>P</stp>
        <stp>0</stp>
        <stp>BND</stp>
        <stp>KR6029781E78</stp>
        <stp>인포맥스 중분류</stp>
        <stp>46311</stp>
        <stp/>
        <tr r="N4824" s="5"/>
      </tp>
      <tp t="s">
        <v>카드</v>
        <stp/>
        <stp>P</stp>
        <stp>0</stp>
        <stp>BND</stp>
        <stp>KR6029782E44</stp>
        <stp>인포맥스 중분류</stp>
        <stp>46311</stp>
        <stp/>
        <tr r="N4847" s="5"/>
      </tp>
      <tp t="s">
        <v>카드</v>
        <stp/>
        <stp>P</stp>
        <stp>0</stp>
        <stp>BND</stp>
        <stp>KR6029781E45</stp>
        <stp>인포맥스 중분류</stp>
        <stp>46311</stp>
        <stp/>
        <tr r="N4822" s="5"/>
      </tp>
      <tp t="s">
        <v>카드</v>
        <stp/>
        <stp>P</stp>
        <stp>0</stp>
        <stp>BND</stp>
        <stp>KR6029784E42</stp>
        <stp>인포맥스 중분류</stp>
        <stp>46311</stp>
        <stp/>
        <tr r="N4883" s="5"/>
      </tp>
      <tp t="s">
        <v>회사채(일반)</v>
        <stp/>
        <stp>P</stp>
        <stp>0</stp>
        <stp>BND</stp>
        <stp>KR6138093D30</stp>
        <stp>인포맥스 중분류</stp>
        <stp>46311</stp>
        <stp/>
        <tr r="N6607" s="5"/>
      </tp>
      <tp t="s">
        <v>기타금융채</v>
        <stp/>
        <stp>P</stp>
        <stp>0</stp>
        <stp>BND</stp>
        <stp>KR6169376E73</stp>
        <stp>인포맥스 중분류</stp>
        <stp>46316</stp>
        <stp/>
        <tr r="CT67" s="1"/>
      </tp>
      <tp t="s">
        <v>기타금융채</v>
        <stp/>
        <stp>P</stp>
        <stp>0</stp>
        <stp>BND</stp>
        <stp>KR6019454E75</stp>
        <stp>인포맥스 중분류</stp>
        <stp>46311</stp>
        <stp/>
        <tr r="N4409" s="5"/>
      </tp>
      <tp t="s">
        <v>일반</v>
        <stp/>
        <stp>P</stp>
        <stp>0</stp>
        <stp>BND</stp>
        <stp>KR350902GE66</stp>
        <stp>인포맥스 중분류</stp>
        <stp>46311</stp>
        <stp/>
        <tr r="N1782" s="5"/>
      </tp>
      <tp t="s">
        <v>기타금융채</v>
        <stp/>
        <stp>P</stp>
        <stp>0</stp>
        <stp>BND</stp>
        <stp>KR6019455E74</stp>
        <stp>인포맥스 중분류</stp>
        <stp>46311</stp>
        <stp/>
        <tr r="N4424" s="5"/>
      </tp>
      <tp t="s">
        <v>카드</v>
        <stp/>
        <stp>P</stp>
        <stp>0</stp>
        <stp>BND</stp>
        <stp>KR602978AE57</stp>
        <stp>인포맥스 중분류</stp>
        <stp>46311</stp>
        <stp/>
        <tr r="N4941" s="5"/>
      </tp>
      <tp t="s">
        <v>카드</v>
        <stp/>
        <stp>P</stp>
        <stp>0</stp>
        <stp>BND</stp>
        <stp>KR6029786E57</stp>
        <stp>인포맥스 중분류</stp>
        <stp>46311</stp>
        <stp/>
        <tr r="N4910" s="5"/>
      </tp>
      <tp t="s">
        <v>카드</v>
        <stp/>
        <stp>P</stp>
        <stp>0</stp>
        <stp>BND</stp>
        <stp>KR6029781E52</stp>
        <stp>인포맥스 중분류</stp>
        <stp>46311</stp>
        <stp/>
        <tr r="N4823" s="5"/>
      </tp>
      <tp t="s">
        <v>카드</v>
        <stp/>
        <stp>P</stp>
        <stp>0</stp>
        <stp>BND</stp>
        <stp>KR6029783E50</stp>
        <stp>인포맥스 중분류</stp>
        <stp>46311</stp>
        <stp/>
        <tr r="N4868" s="5"/>
      </tp>
      <tp t="s">
        <v>카드</v>
        <stp/>
        <stp>P</stp>
        <stp>0</stp>
        <stp>BND</stp>
        <stp>KR6029782E51</stp>
        <stp>인포맥스 중분류</stp>
        <stp>46311</stp>
        <stp/>
        <tr r="N4848" s="5"/>
      </tp>
      <tp t="s">
        <v>일반</v>
        <stp/>
        <stp>P</stp>
        <stp>0</stp>
        <stp>BND</stp>
        <stp>KR350804GD74</stp>
        <stp>인포맥스 중분류</stp>
        <stp>46311</stp>
        <stp/>
        <tr r="N1708" s="5"/>
      </tp>
      <tp t="s">
        <v>기타금융채</v>
        <stp/>
        <stp>P</stp>
        <stp>0</stp>
        <stp>BND</stp>
        <stp>KR6019454E67</stp>
        <stp>인포맥스 중분류</stp>
        <stp>46311</stp>
        <stp/>
        <tr r="N4408" s="5"/>
      </tp>
      <tp t="s">
        <v>기타금융채</v>
        <stp/>
        <stp>P</stp>
        <stp>0</stp>
        <stp>BND</stp>
        <stp>KR601945CE65</stp>
        <stp>인포맥스 중분류</stp>
        <stp>46311</stp>
        <stp/>
        <tr r="N4459" s="5"/>
      </tp>
      <tp t="s">
        <v>일반</v>
        <stp/>
        <stp>P</stp>
        <stp>0</stp>
        <stp>BND</stp>
        <stp>KR350802GD76</stp>
        <stp>인포맥스 중분류</stp>
        <stp>46311</stp>
        <stp/>
        <tr r="N1655" s="5"/>
      </tp>
      <tp t="s">
        <v/>
        <stp/>
        <stp>P</stp>
        <stp>0</stp>
        <stp>BND</stp>
        <stp>KRZE00301G18</stp>
        <stp>민평3사 수익률(산출일)</stp>
        <stp>46316</stp>
        <stp/>
        <tr r="CR80" s="1"/>
      </tp>
      <tp t="s">
        <v/>
        <stp/>
        <stp>P</stp>
        <stp>0</stp>
        <stp>BND</stp>
        <stp>KRZF07105TG4</stp>
        <stp>인포맥스 중분류</stp>
        <stp>46316</stp>
        <stp/>
        <tr r="DV198" s="1"/>
      </tp>
      <tp t="s">
        <v/>
        <stp/>
        <stp>P</stp>
        <stp>0</stp>
        <stp>BND</stp>
        <stp>KRZFA2047QG2</stp>
        <stp>인포맥스 중분류</stp>
        <stp>46316</stp>
        <stp/>
        <tr r="CF124" s="1"/>
      </tp>
      <tp t="s">
        <v/>
        <stp/>
        <stp>P</stp>
        <stp>0</stp>
        <stp>BND</stp>
        <stp>KRZF15399VG7</stp>
        <stp>인포맥스 중분류</stp>
        <stp>46316</stp>
        <stp/>
        <tr r="DV250" s="1"/>
      </tp>
      <tp t="s">
        <v/>
        <stp/>
        <stp>P</stp>
        <stp>0</stp>
        <stp>BND</stp>
        <stp>KRZF07955TG8</stp>
        <stp>인포맥스 중분류</stp>
        <stp>46316</stp>
        <stp/>
        <tr r="CF58" s="1"/>
      </tp>
      <tp t="s">
        <v>국고채권</v>
        <stp/>
        <stp>P</stp>
        <stp>0</stp>
        <stp>BND</stp>
        <stp>KR1035027V32</stp>
        <stp>인포맥스 중분류</stp>
        <stp>46311</stp>
        <stp/>
        <tr r="N85" s="5"/>
      </tp>
      <tp t="s">
        <v>일반</v>
        <stp/>
        <stp>P</stp>
        <stp>0</stp>
        <stp>BND</stp>
        <stp>KR3507037T22</stp>
        <stp>인포맥스 중분류</stp>
        <stp>46311</stp>
        <stp/>
        <tr r="N1441" s="5"/>
      </tp>
      <tp t="s">
        <v>일반</v>
        <stp/>
        <stp>P</stp>
        <stp>0</stp>
        <stp>BND</stp>
        <stp>KR3507017T26</stp>
        <stp>인포맥스 중분류</stp>
        <stp>46311</stp>
        <stp/>
        <tr r="N1285" s="5"/>
      </tp>
      <tp t="s">
        <v>일반</v>
        <stp/>
        <stp>P</stp>
        <stp>0</stp>
        <stp>BND</stp>
        <stp>KR3507047T20</stp>
        <stp>인포맥스 중분류</stp>
        <stp>46311</stp>
        <stp/>
        <tr r="N1488" s="5"/>
      </tp>
      <tp t="s">
        <v>국고채권</v>
        <stp/>
        <stp>P</stp>
        <stp>0</stp>
        <stp>BND</stp>
        <stp>KR1035027V32</stp>
        <stp>인포맥스 중분류</stp>
        <stp>46316</stp>
        <stp/>
        <tr r="N67" s="1"/>
        <tr r="CF262" s="1"/>
      </tp>
      <tp t="s">
        <v/>
        <stp/>
        <stp>P</stp>
        <stp>0</stp>
        <stp>BND</stp>
        <stp>KRZS0078P045</stp>
        <stp>민평3사 수익률(산출일)</stp>
        <stp>46316</stp>
        <stp/>
        <tr r="CR12" s="1"/>
      </tp>
      <tp t="s">
        <v>국고채권</v>
        <stp/>
        <stp>P</stp>
        <stp>0</stp>
        <stp>BND</stp>
        <stp>KR1035027WC3</stp>
        <stp>인포맥스 중분류</stp>
        <stp>46311</stp>
        <stp/>
        <tr r="N86" s="5"/>
      </tp>
      <tp t="s">
        <v>국고채권</v>
        <stp/>
        <stp>P</stp>
        <stp>0</stp>
        <stp>BND</stp>
        <stp>KR1035027WC3</stp>
        <stp>인포맥스 중분류</stp>
        <stp>46316</stp>
        <stp/>
        <tr r="CF23" s="1"/>
        <tr r="DV52" s="1"/>
      </tp>
      <tp t="s">
        <v>일반</v>
        <stp/>
        <stp>P</stp>
        <stp>0</stp>
        <stp>BND</stp>
        <stp>KR3514027V34</stp>
        <stp>인포맥스 중분류</stp>
        <stp>46311</stp>
        <stp/>
        <tr r="N1799" s="5"/>
      </tp>
      <tp t="s">
        <v>일반</v>
        <stp/>
        <stp>P</stp>
        <stp>0</stp>
        <stp>BND</stp>
        <stp>KR3514017V44</stp>
        <stp>인포맥스 중분류</stp>
        <stp>46311</stp>
        <stp/>
        <tr r="N1798" s="5"/>
      </tp>
      <tp t="s">
        <v/>
        <stp/>
        <stp>P</stp>
        <stp>0</stp>
        <stp>BND</stp>
        <stp>KRZE03901G9W</stp>
        <stp>민평3사 수익률(산출일)</stp>
        <stp>46316</stp>
        <stp/>
        <tr r="DT122" s="1"/>
      </tp>
      <tp t="s">
        <v/>
        <stp/>
        <stp>P</stp>
        <stp>0</stp>
        <stp>BND</stp>
        <stp>KRZE00301G3K</stp>
        <stp>민평3사 수익률(산출일)</stp>
        <stp>46316</stp>
        <stp/>
        <tr r="DT211" s="1"/>
      </tp>
      <tp t="s">
        <v/>
        <stp/>
        <stp>P</stp>
        <stp>0</stp>
        <stp>BND</stp>
        <stp>KRZE03901G9J</stp>
        <stp>민평3사 수익률(산출일)</stp>
        <stp>46316</stp>
        <stp/>
        <tr r="CD62" s="1"/>
      </tp>
      <tp t="s">
        <v/>
        <stp/>
        <stp>P</stp>
        <stp>0</stp>
        <stp>BND</stp>
        <stp>KRZF07105VG4</stp>
        <stp>인포맥스 중분류</stp>
        <stp>46316</stp>
        <stp/>
        <tr r="DV197" s="1"/>
      </tp>
      <tp t="s">
        <v/>
        <stp/>
        <stp>P</stp>
        <stp>0</stp>
        <stp>BND</stp>
        <stp>KRZF15399TG7</stp>
        <stp>인포맥스 중분류</stp>
        <stp>46316</stp>
        <stp/>
        <tr r="DV249" s="1"/>
      </tp>
      <tp t="s">
        <v/>
        <stp/>
        <stp>P</stp>
        <stp>0</stp>
        <stp>BND</stp>
        <stp>KRZF0156PPG1</stp>
        <stp>인포맥스 중분류</stp>
        <stp>46316</stp>
        <stp/>
        <tr r="CF114" s="1"/>
      </tp>
      <tp t="s">
        <v>국고채권</v>
        <stp/>
        <stp>P</stp>
        <stp>0</stp>
        <stp>BND</stp>
        <stp>KR1035037T34</stp>
        <stp>인포맥스 중분류</stp>
        <stp>46311</stp>
        <stp/>
        <tr r="N130" s="5"/>
      </tp>
      <tp t="s">
        <v>국고채권</v>
        <stp/>
        <stp>P</stp>
        <stp>0</stp>
        <stp>BND</stp>
        <stp>KR1035037T34</stp>
        <stp>인포맥스 중분류</stp>
        <stp>46316</stp>
        <stp/>
        <tr r="CF251" s="1"/>
        <tr r="N342" s="1"/>
      </tp>
      <tp t="s">
        <v/>
        <stp/>
        <stp>P</stp>
        <stp>0</stp>
        <stp>BND</stp>
        <stp>KRZFA2047RG2</stp>
        <stp>인포맥스 중분류</stp>
        <stp>46316</stp>
        <stp/>
        <tr r="CF123" s="1"/>
      </tp>
      <tp t="s">
        <v/>
        <stp/>
        <stp>P</stp>
        <stp>0</stp>
        <stp>BND</stp>
        <stp>KRZFA3949SGJ</stp>
        <stp>인포맥스 중분류</stp>
        <stp>46316</stp>
        <stp/>
        <tr r="DV214" s="1"/>
      </tp>
      <tp t="s">
        <v>일반</v>
        <stp/>
        <stp>P</stp>
        <stp>0</stp>
        <stp>BND</stp>
        <stp>KR3507037W43</stp>
        <stp>인포맥스 중분류</stp>
        <stp>46311</stp>
        <stp/>
        <tr r="N1442" s="5"/>
      </tp>
      <tp t="s">
        <v>일반</v>
        <stp/>
        <stp>P</stp>
        <stp>0</stp>
        <stp>BND</stp>
        <stp>KR3507017W47</stp>
        <stp>인포맥스 중분류</stp>
        <stp>46311</stp>
        <stp/>
        <tr r="N1286" s="5"/>
      </tp>
      <tp t="s">
        <v/>
        <stp/>
        <stp>P</stp>
        <stp>0</stp>
        <stp>BND</stp>
        <stp>KRZFA0345WFA</stp>
        <stp>인포맥스 중분류</stp>
        <stp>46316</stp>
        <stp/>
        <tr r="CF105" s="1"/>
      </tp>
      <tp t="s">
        <v/>
        <stp/>
        <stp>P</stp>
        <stp>0</stp>
        <stp>BND</stp>
        <stp>KRZFA3949TGJ</stp>
        <stp>인포맥스 중분류</stp>
        <stp>46316</stp>
        <stp/>
        <tr r="DV215" s="1"/>
      </tp>
      <tp t="s">
        <v/>
        <stp/>
        <stp>P</stp>
        <stp>0</stp>
        <stp>BND</stp>
        <stp>KRZS0306167N</stp>
        <stp>민평3사 수익률(산출일)</stp>
        <stp>46316</stp>
        <stp/>
        <tr r="CR9" s="1"/>
      </tp>
      <tp t="s">
        <v/>
        <stp/>
        <stp>P</stp>
        <stp>0</stp>
        <stp>BND</stp>
        <stp>KRZS02508026</stp>
        <stp>민평3사 수익률(산출일)</stp>
        <stp>46316</stp>
        <stp/>
        <tr r="CR82" s="1"/>
      </tp>
      <tp t="s">
        <v/>
        <stp/>
        <stp>P</stp>
        <stp>0</stp>
        <stp>BND</stp>
        <stp>KRZS47670014</stp>
        <stp>민평3사 수익률(산출일)</stp>
        <stp>46316</stp>
        <stp/>
        <tr r="CR10" s="1"/>
      </tp>
      <tp t="s">
        <v/>
        <stp/>
        <stp>P</stp>
        <stp>0</stp>
        <stp>BND</stp>
        <stp>KRZS42059177</stp>
        <stp>민평3사 수익률(산출일)</stp>
        <stp>46316</stp>
        <stp/>
        <tr r="CR157" s="1"/>
      </tp>
      <tp t="s">
        <v/>
        <stp/>
        <stp>P</stp>
        <stp>0</stp>
        <stp>BND</stp>
        <stp>KRZS49313040</stp>
        <stp>민평3사 수익률(산출일)</stp>
        <stp>46316</stp>
        <stp/>
        <tr r="CR11" s="1"/>
      </tp>
      <tp t="s">
        <v/>
        <stp/>
        <stp>P</stp>
        <stp>0</stp>
        <stp>BND</stp>
        <stp>KRZS42059175</stp>
        <stp>민평3사 수익률(산출일)</stp>
        <stp>46316</stp>
        <stp/>
        <tr r="CR35" s="1"/>
      </tp>
      <tp t="s">
        <v/>
        <stp/>
        <stp>P</stp>
        <stp>0</stp>
        <stp>BND</stp>
        <stp>KRZS49662019</stp>
        <stp>민평3사 수익률(산출일)</stp>
        <stp>46316</stp>
        <stp/>
        <tr r="CR33" s="1"/>
      </tp>
      <tp t="s">
        <v>일반</v>
        <stp/>
        <stp>P</stp>
        <stp>0</stp>
        <stp>BND</stp>
        <stp>KR3561037WB2</stp>
        <stp>인포맥스 중분류</stp>
        <stp>46311</stp>
        <stp/>
        <tr r="N3064" s="5"/>
      </tp>
      <tp t="s">
        <v/>
        <stp/>
        <stp>P</stp>
        <stp>0</stp>
        <stp>BND</stp>
        <stp>KRZF02969TBB</stp>
        <stp>인포맥스 중분류</stp>
        <stp>46316</stp>
        <stp/>
        <tr r="CT95" s="1"/>
      </tp>
      <tp t="s">
        <v/>
        <stp/>
        <stp>P</stp>
        <stp>0</stp>
        <stp>BND</stp>
        <stp>KRZS10334772</stp>
        <stp>민평3사 수익률(산출일)</stp>
        <stp>46316</stp>
        <stp/>
        <tr r="CR27" s="1"/>
      </tp>
      <tp t="s">
        <v/>
        <stp/>
        <stp>P</stp>
        <stp>0</stp>
        <stp>BND</stp>
        <stp>KRZF07105RG4</stp>
        <stp>인포맥스 중분류</stp>
        <stp>46316</stp>
        <stp/>
        <tr r="DV199" s="1"/>
      </tp>
      <tp t="s">
        <v/>
        <stp/>
        <stp>P</stp>
        <stp>0</stp>
        <stp>BND</stp>
        <stp>KRZF07955RG8</stp>
        <stp>인포맥스 중분류</stp>
        <stp>46316</stp>
        <stp/>
        <tr r="CF60" s="1"/>
      </tp>
      <tp t="s">
        <v/>
        <stp/>
        <stp>P</stp>
        <stp>0</stp>
        <stp>BND</stp>
        <stp>KRZE03201G7V</stp>
        <stp>민평3사 수익률(산출일)</stp>
        <stp>46316</stp>
        <stp/>
        <tr r="DT18" s="1"/>
      </tp>
      <tp t="s">
        <v/>
        <stp/>
        <stp>P</stp>
        <stp>0</stp>
        <stp>BND</stp>
        <stp>KRZS0011H047</stp>
        <stp>민평3사 수익률(산출일)</stp>
        <stp>46316</stp>
        <stp/>
        <tr r="CR28" s="1"/>
      </tp>
      <tp t="s">
        <v/>
        <stp/>
        <stp>P</stp>
        <stp>0</stp>
        <stp>BND</stp>
        <stp>KRZS42059150</stp>
        <stp>민평3사 수익률(산출일)</stp>
        <stp>46316</stp>
        <stp/>
        <tr r="CR26" s="1"/>
      </tp>
      <tp t="s">
        <v/>
        <stp/>
        <stp>P</stp>
        <stp>0</stp>
        <stp>BND</stp>
        <stp>KRZS42059159</stp>
        <stp>민평3사 수익률(산출일)</stp>
        <stp>46316</stp>
        <stp/>
        <tr r="CR22" s="1"/>
      </tp>
      <tp t="s">
        <v>회사채(일반)</v>
        <stp/>
        <stp>P</stp>
        <stp>0</stp>
        <stp>BND</stp>
        <stp>KR6063321WB6</stp>
        <stp>인포맥스 중분류</stp>
        <stp>46316</stp>
        <stp/>
        <tr r="N370" s="1"/>
      </tp>
      <tp t="s">
        <v>회사채(일반)</v>
        <stp/>
        <stp>P</stp>
        <stp>0</stp>
        <stp>BND</stp>
        <stp>KR6063321WB6</stp>
        <stp>인포맥스 중분류</stp>
        <stp>46311</stp>
        <stp/>
        <tr r="N5790" s="5"/>
      </tp>
      <tp t="s">
        <v>회사채(일반)</v>
        <stp/>
        <stp>P</stp>
        <stp>0</stp>
        <stp>BND</stp>
        <stp>KR6063322WA6</stp>
        <stp>인포맥스 중분류</stp>
        <stp>46311</stp>
        <stp/>
        <tr r="N5823" s="5"/>
      </tp>
      <tp t="s">
        <v/>
        <stp/>
        <stp>P</stp>
        <stp>0</stp>
        <stp>BND</stp>
        <stp>KRZF07105SG4</stp>
        <stp>인포맥스 중분류</stp>
        <stp>46316</stp>
        <stp/>
        <tr r="DV196" s="1"/>
      </tp>
      <tp t="s">
        <v/>
        <stp/>
        <stp>P</stp>
        <stp>0</stp>
        <stp>BND</stp>
        <stp>KRZF07955SG8</stp>
        <stp>인포맥스 중분류</stp>
        <stp>46316</stp>
        <stp/>
        <tr r="CF59" s="1"/>
      </tp>
      <tp t="s">
        <v/>
        <stp/>
        <stp>P</stp>
        <stp>0</stp>
        <stp>BND</stp>
        <stp>KRZF02969VBB</stp>
        <stp>인포맥스 중분류</stp>
        <stp>46316</stp>
        <stp/>
        <tr r="CT96" s="1"/>
      </tp>
      <tp t="s">
        <v/>
        <stp/>
        <stp>P</stp>
        <stp>0</stp>
        <stp>BND</stp>
        <stp>KRZE02301G9E</stp>
        <stp>민평3사 수익률(산출일)</stp>
        <stp>46316</stp>
        <stp/>
        <tr r="DT112" s="1"/>
      </tp>
      <tp t="s">
        <v/>
        <stp/>
        <stp>P</stp>
        <stp>0</stp>
        <stp>BND</stp>
        <stp>KRZF09523RG9</stp>
        <stp>인포맥스 중분류</stp>
        <stp>46316</stp>
        <stp/>
        <tr r="CT127" s="1"/>
      </tp>
      <tp t="s">
        <v/>
        <stp/>
        <stp>P</stp>
        <stp>0</stp>
        <stp>BND</stp>
        <stp>KRZS08986021</stp>
        <stp>민평3사 수익률(산출일)</stp>
        <stp>46316</stp>
        <stp/>
        <tr r="CR23" s="1"/>
      </tp>
      <tp t="s">
        <v/>
        <stp/>
        <stp>P</stp>
        <stp>0</stp>
        <stp>BND</stp>
        <stp>KRZFE3049YFQ</stp>
        <stp>인포맥스 중분류</stp>
        <stp>46316</stp>
        <stp/>
        <tr r="DV218" s="1"/>
      </tp>
      <tp t="s">
        <v/>
        <stp/>
        <stp>P</stp>
        <stp>0</stp>
        <stp>BND</stp>
        <stp>KRZF10334ZFB</stp>
        <stp>인포맥스 중분류</stp>
        <stp>46316</stp>
        <stp/>
        <tr r="EX78" s="1"/>
      </tp>
      <tp t="s">
        <v/>
        <stp/>
        <stp>P</stp>
        <stp>0</stp>
        <stp>BND</stp>
        <stp>KRZF09523SG9</stp>
        <stp>인포맥스 중분류</stp>
        <stp>46316</stp>
        <stp/>
        <tr r="CT128" s="1"/>
      </tp>
      <tp t="s">
        <v/>
        <stp/>
        <stp>P</stp>
        <stp>0</stp>
        <stp>BND</stp>
        <stp>KRZE03101G9G</stp>
        <stp>민평3사 수익률(산출일)</stp>
        <stp>46316</stp>
        <stp/>
        <tr r="DT113" s="1"/>
      </tp>
      <tp t="s">
        <v/>
        <stp/>
        <stp>P</stp>
        <stp>0</stp>
        <stp>BND</stp>
        <stp>KRZE01101G9N</stp>
        <stp>민평3사 수익률(산출일)</stp>
        <stp>46316</stp>
        <stp/>
        <tr r="CD63" s="1"/>
      </tp>
      <tp t="s">
        <v/>
        <stp/>
        <stp>P</stp>
        <stp>0</stp>
        <stp>BND</stp>
        <stp>KRZE01101G92</stp>
        <stp>민평3사 수익률(산출일)</stp>
        <stp>46316</stp>
        <stp/>
        <tr r="CD55" s="1"/>
      </tp>
      <tp t="s">
        <v/>
        <stp/>
        <stp>P</stp>
        <stp>0</stp>
        <stp>BND</stp>
        <stp>KRZS08986019</stp>
        <stp>민평3사 수익률(산출일)</stp>
        <stp>46316</stp>
        <stp/>
        <tr r="CR34" s="1"/>
      </tp>
      <tp t="s">
        <v/>
        <stp/>
        <stp>P</stp>
        <stp>0</stp>
        <stp>BND</stp>
        <stp>KRZFE3049ZFQ</stp>
        <stp>인포맥스 중분류</stp>
        <stp>46316</stp>
        <stp/>
        <tr r="DV220" s="1"/>
      </tp>
      <tp t="s">
        <v/>
        <stp/>
        <stp>P</stp>
        <stp>0</stp>
        <stp>BND</stp>
        <stp>KRZFA0345YFA</stp>
        <stp>인포맥스 중분류</stp>
        <stp>46316</stp>
        <stp/>
        <tr r="CF107" s="1"/>
      </tp>
      <tp t="s">
        <v/>
        <stp/>
        <stp>P</stp>
        <stp>0</stp>
        <stp>BND</stp>
        <stp>KRZF09523PG9</stp>
        <stp>인포맥스 중분류</stp>
        <stp>46316</stp>
        <stp/>
        <tr r="CT123" s="1"/>
      </tp>
      <tp t="s">
        <v/>
        <stp/>
        <stp>P</stp>
        <stp>0</stp>
        <stp>BND</stp>
        <stp>-</stp>
        <stp>인포맥스 대분류</stp>
        <stp>46316</stp>
        <stp/>
        <tr r="EI29" s="1"/>
        <tr r="EW79" s="1"/>
        <tr r="AA48" s="1"/>
        <tr r="DU329" s="1"/>
        <tr r="AO30" s="1"/>
        <tr r="BC18" s="1"/>
        <tr r="CE265" s="1"/>
        <tr r="BQ16" s="1"/>
        <tr r="DG59" s="1"/>
        <tr r="M388" s="1"/>
        <tr r="CS168" s="1"/>
      </tp>
      <tp t="s">
        <v/>
        <stp/>
        <stp>P</stp>
        <stp>0</stp>
        <stp>BND</stp>
        <stp>KRZF10334XFB</stp>
        <stp>인포맥스 중분류</stp>
        <stp>46316</stp>
        <stp/>
        <tr r="EX77" s="1"/>
      </tp>
      <tp t="s">
        <v/>
        <stp/>
        <stp>P</stp>
        <stp>0</stp>
        <stp>BND</stp>
        <stp>KRZFA0345XFA</stp>
        <stp>인포맥스 중분류</stp>
        <stp>46316</stp>
        <stp/>
        <tr r="CF106" s="1"/>
      </tp>
      <tp t="s">
        <v/>
        <stp/>
        <stp>P</stp>
        <stp>0</stp>
        <stp>BND</stp>
        <stp>KRZF09523QG9</stp>
        <stp>인포맥스 중분류</stp>
        <stp>46316</stp>
        <stp/>
        <tr r="CT125" s="1"/>
      </tp>
      <tp t="s">
        <v/>
        <stp/>
        <stp>P</stp>
        <stp>0</stp>
        <stp>BND</stp>
        <stp>KRZE03901G7W</stp>
        <stp>민평3사 수익률(산출일)</stp>
        <stp>46316</stp>
        <stp/>
        <tr r="CD104" s="1"/>
      </tp>
      <tp t="s">
        <v/>
        <stp/>
        <stp>P</stp>
        <stp>0</stp>
        <stp>BND</stp>
        <stp>KRZE08402G9X</stp>
        <stp>민평3사 수익률(산출일)</stp>
        <stp>46316</stp>
        <stp/>
        <tr r="CD234" s="1"/>
      </tp>
      <tp t="s">
        <v/>
        <stp/>
        <stp>P</stp>
        <stp>0</stp>
        <stp>BND</stp>
        <stp>-</stp>
        <stp>민평3사 수익률(산출일)</stp>
        <stp>46316</stp>
        <stp/>
        <tr r="DF59" s="1"/>
        <tr r="BP16" s="1"/>
        <tr r="Z48" s="1"/>
        <tr r="L388" s="1"/>
        <tr r="AN30" s="1"/>
        <tr r="BB18" s="1"/>
        <tr r="CD265" s="1"/>
        <tr r="EV79" s="1"/>
        <tr r="EH29" s="1"/>
        <tr r="CR168" s="1"/>
        <tr r="DT329" s="1"/>
      </tp>
      <tp>
        <v>0</v>
        <stp/>
        <stp>H</stp>
        <stp>x16.Ik8o1</stp>
        <stp>17</stp>
        <stp>2698420</stp>
        <tr r="A2" s="4"/>
      </tp>
      <tp>
        <v>0</v>
        <stp/>
        <stp>H</stp>
        <stp>x11.Ik8o1</stp>
        <stp>12</stp>
        <stp>2698420</stp>
        <tr r="BL2" s="2"/>
      </tp>
      <tp>
        <v>0</v>
        <stp/>
        <stp>H</stp>
        <stp>x10.Jk8o1</stp>
        <stp>29</stp>
        <stp>2698420</stp>
        <tr r="A2" s="2"/>
      </tp>
      <tp>
        <v>0</v>
        <stp/>
        <stp>H</stp>
        <stp>x12.Ik8o1</stp>
        <stp>13</stp>
        <stp>2698420</stp>
        <tr r="AS2" s="2"/>
      </tp>
      <tp>
        <v>0</v>
        <stp/>
        <stp>T</stp>
        <stp>x10.Ik8o1</stp>
        <stp>11</stp>
        <stp>2698420</stp>
        <tr r="A7" s="1"/>
      </tp>
      <tp>
        <v>0</v>
        <stp/>
        <stp>T</stp>
        <stp>x13.Ik8o1</stp>
        <stp>14</stp>
        <stp>2698420</stp>
        <tr r="BE7" s="1"/>
      </tp>
      <tp>
        <v>0</v>
        <stp/>
        <stp>T</stp>
        <stp>x15.Ik8o1</stp>
        <stp>16</stp>
        <stp>2698420</stp>
        <tr r="DW7" s="1"/>
      </tp>
      <tp>
        <v>0</v>
        <stp/>
        <stp>T</stp>
        <stp>x14.Ik8o1</stp>
        <stp>15</stp>
        <stp>2698420</stp>
        <tr r="CU7" s="1"/>
      </tp>
      <tp>
        <v>0</v>
        <stp/>
        <stp>T</stp>
        <stp>x17.Ik8o1</stp>
        <stp>18</stp>
        <stp>2698420</stp>
        <tr r="AQ7" s="1"/>
      </tp>
      <tp>
        <v>0</v>
        <stp/>
        <stp>T</stp>
        <stp>x18.Ik8o1</stp>
        <stp>19</stp>
        <stp>2698420</stp>
        <tr r="BS7" s="1"/>
      </tp>
      <tp t="s">
        <v/>
        <stp/>
        <stp>P</stp>
        <stp>0</stp>
        <stp>BND</stp>
        <stp>KRZE08101FCG</stp>
        <stp>민평3사 수익률(산출일)</stp>
        <stp>46316</stp>
        <stp/>
        <tr r="DT106" s="1"/>
      </tp>
      <tp t="s">
        <v/>
        <stp/>
        <stp>P</stp>
        <stp>0</stp>
        <stp>BND</stp>
        <stp>KRZE08101FC2</stp>
        <stp>민평3사 수익률(산출일)</stp>
        <stp>46316</stp>
        <stp/>
        <tr r="CD119" s="1"/>
        <tr r="DT100" s="1"/>
      </tp>
      <tp t="s">
        <v/>
        <stp/>
        <stp>P</stp>
        <stp>0</stp>
        <stp>BND</stp>
        <stp>KRZF0156PNG1</stp>
        <stp>민평3사 수익률(산출일)</stp>
        <stp>46316</stp>
        <stp/>
        <tr r="CD113" s="1"/>
      </tp>
      <tp t="s">
        <v/>
        <stp/>
        <stp>P</stp>
        <stp>0</stp>
        <stp>BND</stp>
        <stp>KRZF0156PPG1</stp>
        <stp>민평3사 수익률(산출일)</stp>
        <stp>46316</stp>
        <stp/>
        <tr r="CD114" s="1"/>
      </tp>
      <tp t="s">
        <v/>
        <stp/>
        <stp>P</stp>
        <stp>0</stp>
        <stp>BND</stp>
        <stp>KRZF095237G9</stp>
        <stp>민평3사 수익률(산출일)</stp>
        <stp>46316</stp>
        <stp/>
        <tr r="CR120" s="1"/>
      </tp>
      <tp t="s">
        <v/>
        <stp/>
        <stp>P</stp>
        <stp>0</stp>
        <stp>BND</stp>
        <stp>KRZF095239G9</stp>
        <stp>민평3사 수익률(산출일)</stp>
        <stp>46316</stp>
        <stp/>
        <tr r="CR122" s="1"/>
      </tp>
      <tp t="s">
        <v/>
        <stp/>
        <stp>P</stp>
        <stp>0</stp>
        <stp>BND</stp>
        <stp>KRZF095238G9</stp>
        <stp>민평3사 수익률(산출일)</stp>
        <stp>46316</stp>
        <stp/>
        <tr r="CR121" s="1"/>
      </tp>
      <tp t="s">
        <v/>
        <stp/>
        <stp>P</stp>
        <stp>0</stp>
        <stp>BND</stp>
        <stp>KRZF09523AG9</stp>
        <stp>민평3사 수익률(산출일)</stp>
        <stp>46316</stp>
        <stp/>
        <tr r="CR167" s="1"/>
      </tp>
      <tp t="s">
        <v/>
        <stp/>
        <stp>P</stp>
        <stp>0</stp>
        <stp>BND</stp>
        <stp>KRZF09523NG9</stp>
        <stp>민평3사 수익률(산출일)</stp>
        <stp>46316</stp>
        <stp/>
        <tr r="CR124" s="1"/>
      </tp>
      <tp t="s">
        <v/>
        <stp/>
        <stp>P</stp>
        <stp>0</stp>
        <stp>BND</stp>
        <stp>KRZF09523MG9</stp>
        <stp>민평3사 수익률(산출일)</stp>
        <stp>46316</stp>
        <stp/>
        <tr r="CR126" s="1"/>
      </tp>
      <tp t="s">
        <v/>
        <stp/>
        <stp>P</stp>
        <stp>0</stp>
        <stp>BND</stp>
        <stp>KRZF09523SG9</stp>
        <stp>민평3사 수익률(산출일)</stp>
        <stp>46316</stp>
        <stp/>
        <tr r="CR128" s="1"/>
      </tp>
      <tp t="s">
        <v/>
        <stp/>
        <stp>P</stp>
        <stp>0</stp>
        <stp>BND</stp>
        <stp>KRZF09523RG9</stp>
        <stp>민평3사 수익률(산출일)</stp>
        <stp>46316</stp>
        <stp/>
        <tr r="CR127" s="1"/>
      </tp>
      <tp t="s">
        <v/>
        <stp/>
        <stp>P</stp>
        <stp>0</stp>
        <stp>BND</stp>
        <stp>KRZF09523QG9</stp>
        <stp>민평3사 수익률(산출일)</stp>
        <stp>46316</stp>
        <stp/>
        <tr r="CR125" s="1"/>
      </tp>
      <tp t="s">
        <v/>
        <stp/>
        <stp>P</stp>
        <stp>0</stp>
        <stp>BND</stp>
        <stp>KRZF09523PG9</stp>
        <stp>민평3사 수익률(산출일)</stp>
        <stp>46316</stp>
        <stp/>
        <tr r="CR123" s="1"/>
      </tp>
      <tp t="s">
        <v/>
        <stp/>
        <stp>P</stp>
        <stp>0</stp>
        <stp>BND</stp>
        <stp>KRZF025081G9</stp>
        <stp>민평3사 수익률(산출일)</stp>
        <stp>46316</stp>
        <stp/>
        <tr r="CR105" s="1"/>
      </tp>
      <tp t="s">
        <v/>
        <stp/>
        <stp>P</stp>
        <stp>0</stp>
        <stp>BND</stp>
        <stp>KRZF025082G9</stp>
        <stp>민평3사 수익률(산출일)</stp>
        <stp>46316</stp>
        <stp/>
        <tr r="CR104" s="1"/>
      </tp>
      <tp t="s">
        <v/>
        <stp/>
        <stp>P</stp>
        <stp>0</stp>
        <stp>BND</stp>
        <stp>KRZF025083G9</stp>
        <stp>민평3사 수익률(산출일)</stp>
        <stp>46316</stp>
        <stp/>
        <tr r="CR101" s="1"/>
      </tp>
      <tp t="s">
        <v/>
        <stp/>
        <stp>P</stp>
        <stp>0</stp>
        <stp>BND</stp>
        <stp>KRZF025084G9</stp>
        <stp>민평3사 수익률(산출일)</stp>
        <stp>46316</stp>
        <stp/>
        <tr r="CR98" s="1"/>
      </tp>
      <tp t="s">
        <v/>
        <stp/>
        <stp>P</stp>
        <stp>0</stp>
        <stp>BND</stp>
        <stp>KRZF02508FG9</stp>
        <stp>민평3사 수익률(산출일)</stp>
        <stp>46316</stp>
        <stp/>
        <tr r="CR99" s="1"/>
      </tp>
      <tp t="s">
        <v/>
        <stp/>
        <stp>P</stp>
        <stp>0</stp>
        <stp>BND</stp>
        <stp>KRZF02508GG9</stp>
        <stp>민평3사 수익률(산출일)</stp>
        <stp>46316</stp>
        <stp/>
        <tr r="CR161" s="1"/>
      </tp>
      <tp t="s">
        <v/>
        <stp/>
        <stp>P</stp>
        <stp>0</stp>
        <stp>BND</stp>
        <stp>KRZFA0594KG5</stp>
        <stp>민평3사 수익률(산출일)</stp>
        <stp>46316</stp>
        <stp/>
        <tr r="DT195" s="1"/>
      </tp>
      <tp t="s">
        <v/>
        <stp/>
        <stp>P</stp>
        <stp>0</stp>
        <stp>BND</stp>
        <stp>KRZFA0594LG5</stp>
        <stp>민평3사 수익률(산출일)</stp>
        <stp>46316</stp>
        <stp/>
        <tr r="DT194" s="1"/>
      </tp>
      <tp t="s">
        <v/>
        <stp/>
        <stp>P</stp>
        <stp>0</stp>
        <stp>BND</stp>
        <stp>KRZF105406G9</stp>
        <stp>민평3사 수익률(산출일)</stp>
        <stp>46316</stp>
        <stp/>
        <tr r="CR94" s="1"/>
      </tp>
      <tp t="s">
        <v/>
        <stp/>
        <stp>P</stp>
        <stp>0</stp>
        <stp>BND</stp>
        <stp>KRZF105407G9</stp>
        <stp>민평3사 수익률(산출일)</stp>
        <stp>46316</stp>
        <stp/>
        <tr r="CR93" s="1"/>
      </tp>
      <tp t="s">
        <v/>
        <stp/>
        <stp>P</stp>
        <stp>0</stp>
        <stp>BND</stp>
        <stp>KRZFE3049ZFQ</stp>
        <stp>인포맥스 대분류</stp>
        <stp>46316</stp>
        <stp/>
        <tr r="DU220" s="1"/>
      </tp>
      <tp t="s">
        <v/>
        <stp/>
        <stp>P</stp>
        <stp>0</stp>
        <stp>BND</stp>
        <stp>KRZFA0345YFA</stp>
        <stp>인포맥스 대분류</stp>
        <stp>46316</stp>
        <stp/>
        <tr r="CE107" s="1"/>
      </tp>
      <tp t="s">
        <v/>
        <stp/>
        <stp>P</stp>
        <stp>0</stp>
        <stp>BND</stp>
        <stp>KRZF09523PG9</stp>
        <stp>인포맥스 대분류</stp>
        <stp>46316</stp>
        <stp/>
        <tr r="CS123" s="1"/>
      </tp>
      <tp t="s">
        <v/>
        <stp/>
        <stp>P</stp>
        <stp>0</stp>
        <stp>BND</stp>
        <stp>KRZF03132HBC</stp>
        <stp>민평3사 수익률(산출일)</stp>
        <stp>46316</stp>
        <stp/>
        <tr r="DT206" s="1"/>
      </tp>
      <tp t="s">
        <v/>
        <stp/>
        <stp>P</stp>
        <stp>0</stp>
        <stp>BND</stp>
        <stp>KRZF104778GA</stp>
        <stp>민평3사 수익률(산출일)</stp>
        <stp>46316</stp>
        <stp/>
        <tr r="CD238" s="1"/>
      </tp>
      <tp t="s">
        <v/>
        <stp/>
        <stp>P</stp>
        <stp>0</stp>
        <stp>BND</stp>
        <stp>KRZF104776GA</stp>
        <stp>민평3사 수익률(산출일)</stp>
        <stp>46316</stp>
        <stp/>
        <tr r="CD128" s="1"/>
      </tp>
      <tp t="s">
        <v/>
        <stp/>
        <stp>P</stp>
        <stp>0</stp>
        <stp>BND</stp>
        <stp>KRZF104777GA</stp>
        <stp>민평3사 수익률(산출일)</stp>
        <stp>46316</stp>
        <stp/>
        <tr r="CD239" s="1"/>
      </tp>
      <tp t="s">
        <v/>
        <stp/>
        <stp>P</stp>
        <stp>0</stp>
        <stp>BND</stp>
        <stp>KRZF104775GA</stp>
        <stp>민평3사 수익률(산출일)</stp>
        <stp>46316</stp>
        <stp/>
        <tr r="CD129" s="1"/>
      </tp>
      <tp t="s">
        <v/>
        <stp/>
        <stp>P</stp>
        <stp>0</stp>
        <stp>BND</stp>
        <stp>KRZF034739GM</stp>
        <stp>민평3사 수익률(산출일)</stp>
        <stp>46316</stp>
        <stp/>
        <tr r="CR92" s="1"/>
      </tp>
      <tp t="s">
        <v/>
        <stp/>
        <stp>P</stp>
        <stp>0</stp>
        <stp>BND</stp>
        <stp>KRZF034738GM</stp>
        <stp>민평3사 수익률(산출일)</stp>
        <stp>46316</stp>
        <stp/>
        <tr r="CR88" s="1"/>
      </tp>
      <tp t="s">
        <v/>
        <stp/>
        <stp>P</stp>
        <stp>0</stp>
        <stp>BND</stp>
        <stp>KRZF034737GM</stp>
        <stp>민평3사 수익률(산출일)</stp>
        <stp>46316</stp>
        <stp/>
        <tr r="CR90" s="1"/>
      </tp>
      <tp t="s">
        <v/>
        <stp/>
        <stp>P</stp>
        <stp>0</stp>
        <stp>BND</stp>
        <stp>KRZF034736GM</stp>
        <stp>민평3사 수익률(산출일)</stp>
        <stp>46316</stp>
        <stp/>
        <tr r="CR91" s="1"/>
      </tp>
      <tp t="s">
        <v/>
        <stp/>
        <stp>P</stp>
        <stp>0</stp>
        <stp>BND</stp>
        <stp>KRZF03473AGM</stp>
        <stp>민평3사 수익률(산출일)</stp>
        <stp>46316</stp>
        <stp/>
        <tr r="CR89" s="1"/>
      </tp>
      <tp t="s">
        <v/>
        <stp/>
        <stp>P</stp>
        <stp>0</stp>
        <stp>BND</stp>
        <stp>KRZF03473CGM</stp>
        <stp>민평3사 수익률(산출일)</stp>
        <stp>46316</stp>
        <stp/>
        <tr r="CR160" s="1"/>
      </tp>
      <tp t="s">
        <v/>
        <stp/>
        <stp>P</stp>
        <stp>0</stp>
        <stp>BND</stp>
        <stp>KRZF03473BGM</stp>
        <stp>민평3사 수익률(산출일)</stp>
        <stp>46316</stp>
        <stp/>
        <tr r="CR159" s="1"/>
      </tp>
      <tp t="s">
        <v/>
        <stp/>
        <stp>P</stp>
        <stp>0</stp>
        <stp>BND</stp>
        <stp>KRZF03473DGM</stp>
        <stp>민평3사 수익률(산출일)</stp>
        <stp>46316</stp>
        <stp/>
        <tr r="CR158" s="1"/>
      </tp>
      <tp t="s">
        <v/>
        <stp/>
        <stp>P</stp>
        <stp>0</stp>
        <stp>BND</stp>
        <stp>KRZFE05942FB</stp>
        <stp>민평3사 수익률(산출일)</stp>
        <stp>46316</stp>
        <stp/>
        <tr r="CD111" s="1"/>
      </tp>
      <tp t="s">
        <v/>
        <stp/>
        <stp>P</stp>
        <stp>0</stp>
        <stp>BND</stp>
        <stp>KRZFE05941FB</stp>
        <stp>민평3사 수익률(산출일)</stp>
        <stp>46316</stp>
        <stp/>
        <tr r="CD112" s="1"/>
      </tp>
      <tp t="s">
        <v/>
        <stp/>
        <stp>P</stp>
        <stp>0</stp>
        <stp>BND</stp>
        <stp>KRZE08101FBK</stp>
        <stp>민평3사 수익률(산출일)</stp>
        <stp>46316</stp>
        <stp/>
        <tr r="DT95" s="1"/>
      </tp>
      <tp t="s">
        <v/>
        <stp/>
        <stp>P</stp>
        <stp>0</stp>
        <stp>BND</stp>
        <stp>KRZE08101FB4</stp>
        <stp>민평3사 수익률(산출일)</stp>
        <stp>46316</stp>
        <stp/>
        <tr r="CR145" s="1"/>
        <tr r="CD180" s="1"/>
      </tp>
      <tp t="s">
        <v/>
        <stp/>
        <stp>P</stp>
        <stp>0</stp>
        <stp>BND</stp>
        <stp>-</stp>
        <stp>인포맥스 중분류</stp>
        <stp>46316</stp>
        <stp/>
        <tr r="DV329" s="1"/>
        <tr r="CT168" s="1"/>
        <tr r="AP30" s="1"/>
        <tr r="BD18" s="1"/>
        <tr r="CF265" s="1"/>
        <tr r="BR16" s="1"/>
        <tr r="DH59" s="1"/>
        <tr r="EJ29" s="1"/>
        <tr r="AB48" s="1"/>
        <tr r="N388" s="1"/>
        <tr r="EX79" s="1"/>
      </tp>
      <tp t="s">
        <v/>
        <stp/>
        <stp>P</stp>
        <stp>0</stp>
        <stp>BND</stp>
        <stp>KRZF10334XFB</stp>
        <stp>인포맥스 대분류</stp>
        <stp>46316</stp>
        <stp/>
        <tr r="EW77" s="1"/>
      </tp>
      <tp t="s">
        <v/>
        <stp/>
        <stp>P</stp>
        <stp>0</stp>
        <stp>BND</stp>
        <stp>KRZFA0345XFA</stp>
        <stp>인포맥스 대분류</stp>
        <stp>46316</stp>
        <stp/>
        <tr r="CE106" s="1"/>
      </tp>
      <tp t="s">
        <v/>
        <stp/>
        <stp>P</stp>
        <stp>0</stp>
        <stp>BND</stp>
        <stp>KRZF09523QG9</stp>
        <stp>인포맥스 대분류</stp>
        <stp>46316</stp>
        <stp/>
        <tr r="CS125" s="1"/>
      </tp>
      <tp t="s">
        <v/>
        <stp/>
        <stp>P</stp>
        <stp>0</stp>
        <stp>BND</stp>
        <stp>KRZE08103GAK</stp>
        <stp>민평3사 수익률(산출일)</stp>
        <stp>46316</stp>
        <stp/>
        <tr r="CD235" s="1"/>
        <tr r="CR87" s="1"/>
      </tp>
      <tp t="s">
        <v/>
        <stp/>
        <stp>P</stp>
        <stp>0</stp>
        <stp>BND</stp>
        <stp>KRZE08101GAL</stp>
        <stp>민평3사 수익률(산출일)</stp>
        <stp>46316</stp>
        <stp/>
        <tr r="DT39" s="1"/>
      </tp>
      <tp t="s">
        <v/>
        <stp/>
        <stp>P</stp>
        <stp>0</stp>
        <stp>BND</stp>
        <stp>KRZFA57122G8</stp>
        <stp>민평3사 수익률(산출일)</stp>
        <stp>46316</stp>
        <stp/>
        <tr r="CR110" s="1"/>
      </tp>
      <tp t="s">
        <v/>
        <stp/>
        <stp>P</stp>
        <stp>0</stp>
        <stp>BND</stp>
        <stp>KRZFA57121G8</stp>
        <stp>민평3사 수익률(산출일)</stp>
        <stp>46316</stp>
        <stp/>
        <tr r="CR83" s="1"/>
      </tp>
      <tp t="s">
        <v/>
        <stp/>
        <stp>P</stp>
        <stp>0</stp>
        <stp>BND</stp>
        <stp>KRZF09523RG9</stp>
        <stp>인포맥스 대분류</stp>
        <stp>46316</stp>
        <stp/>
        <tr r="CS127" s="1"/>
      </tp>
      <tp t="s">
        <v/>
        <stp/>
        <stp>P</stp>
        <stp>0</stp>
        <stp>BND</stp>
        <stp>KRZFE3049YFQ</stp>
        <stp>인포맥스 대분류</stp>
        <stp>46316</stp>
        <stp/>
        <tr r="DU218" s="1"/>
      </tp>
      <tp t="s">
        <v/>
        <stp/>
        <stp>P</stp>
        <stp>0</stp>
        <stp>BND</stp>
        <stp>KRZF10334ZFB</stp>
        <stp>인포맥스 대분류</stp>
        <stp>46316</stp>
        <stp/>
        <tr r="EW78" s="1"/>
      </tp>
      <tp t="s">
        <v/>
        <stp/>
        <stp>P</stp>
        <stp>0</stp>
        <stp>BND</stp>
        <stp>KRZF09523SG9</stp>
        <stp>인포맥스 대분류</stp>
        <stp>46316</stp>
        <stp/>
        <tr r="CS128" s="1"/>
      </tp>
      <tp t="s">
        <v/>
        <stp/>
        <stp>P</stp>
        <stp>0</stp>
        <stp>BND</stp>
        <stp>KRZFA3049BFP</stp>
        <stp>민평3사 수익률(산출일)</stp>
        <stp>46316</stp>
        <stp/>
        <tr r="DT188" s="1"/>
      </tp>
      <tp t="s">
        <v/>
        <stp/>
        <stp>P</stp>
        <stp>0</stp>
        <stp>BND</stp>
        <stp>KRZFE3049YFQ</stp>
        <stp>민평3사 수익률(산출일)</stp>
        <stp>46316</stp>
        <stp/>
        <tr r="DT218" s="1"/>
      </tp>
      <tp t="s">
        <v/>
        <stp/>
        <stp>P</stp>
        <stp>0</stp>
        <stp>BND</stp>
        <stp>KRZFE3049ZFQ</stp>
        <stp>민평3사 수익률(산출일)</stp>
        <stp>46316</stp>
        <stp/>
        <tr r="DT220" s="1"/>
      </tp>
      <tp t="s">
        <v/>
        <stp/>
        <stp>P</stp>
        <stp>0</stp>
        <stp>BND</stp>
        <stp>KRZFJ30491FC</stp>
        <stp>민평3사 수익률(산출일)</stp>
        <stp>46316</stp>
        <stp/>
        <tr r="DT219" s="1"/>
      </tp>
      <tp t="s">
        <v/>
        <stp/>
        <stp>P</stp>
        <stp>0</stp>
        <stp>BND</stp>
        <stp>KRZFJ30490FC</stp>
        <stp>민평3사 수익률(산출일)</stp>
        <stp>46316</stp>
        <stp/>
        <tr r="DT221" s="1"/>
      </tp>
      <tp t="s">
        <v/>
        <stp/>
        <stp>P</stp>
        <stp>0</stp>
        <stp>BND</stp>
        <stp>KRZFJ71054G2</stp>
        <stp>민평3사 수익률(산출일)</stp>
        <stp>46316</stp>
        <stp/>
        <tr r="DT190" s="1"/>
      </tp>
      <tp t="s">
        <v/>
        <stp/>
        <stp>P</stp>
        <stp>0</stp>
        <stp>BND</stp>
        <stp>KRZFJ71051G2</stp>
        <stp>민평3사 수익률(산출일)</stp>
        <stp>46316</stp>
        <stp/>
        <tr r="DT193" s="1"/>
      </tp>
      <tp t="s">
        <v/>
        <stp/>
        <stp>P</stp>
        <stp>0</stp>
        <stp>BND</stp>
        <stp>KRZFJ71050G2</stp>
        <stp>민평3사 수익률(산출일)</stp>
        <stp>46316</stp>
        <stp/>
        <tr r="DT191" s="1"/>
      </tp>
      <tp t="s">
        <v/>
        <stp/>
        <stp>P</stp>
        <stp>0</stp>
        <stp>BND</stp>
        <stp>KRZFJ71053G2</stp>
        <stp>민평3사 수익률(산출일)</stp>
        <stp>46316</stp>
        <stp/>
        <tr r="DT189" s="1"/>
      </tp>
      <tp t="s">
        <v/>
        <stp/>
        <stp>P</stp>
        <stp>0</stp>
        <stp>BND</stp>
        <stp>KRZFJ71052G2</stp>
        <stp>민평3사 수익률(산출일)</stp>
        <stp>46316</stp>
        <stp/>
        <tr r="DT192" s="1"/>
      </tp>
      <tp t="s">
        <v/>
        <stp/>
        <stp>P</stp>
        <stp>0</stp>
        <stp>BND</stp>
        <stp>KRZFA1122CG6</stp>
        <stp>민평3사 수익률(산출일)</stp>
        <stp>46316</stp>
        <stp/>
        <tr r="DT209" s="1"/>
      </tp>
      <tp t="s">
        <v/>
        <stp/>
        <stp>P</stp>
        <stp>0</stp>
        <stp>BND</stp>
        <stp>KRZFA1122BG6</stp>
        <stp>민평3사 수익률(산출일)</stp>
        <stp>46316</stp>
        <stp/>
        <tr r="DT210" s="1"/>
      </tp>
      <tp t="s">
        <v/>
        <stp/>
        <stp>P</stp>
        <stp>0</stp>
        <stp>BND</stp>
        <stp>KRZF07105TG4</stp>
        <stp>민평3사 수익률(산출일)</stp>
        <stp>46316</stp>
        <stp/>
        <tr r="DT198" s="1"/>
      </tp>
      <tp t="s">
        <v/>
        <stp/>
        <stp>P</stp>
        <stp>0</stp>
        <stp>BND</stp>
        <stp>KRZF07105VG4</stp>
        <stp>민평3사 수익률(산출일)</stp>
        <stp>46316</stp>
        <stp/>
        <tr r="DT197" s="1"/>
      </tp>
      <tp t="s">
        <v/>
        <stp/>
        <stp>P</stp>
        <stp>0</stp>
        <stp>BND</stp>
        <stp>KRZF07105SG4</stp>
        <stp>민평3사 수익률(산출일)</stp>
        <stp>46316</stp>
        <stp/>
        <tr r="DT196" s="1"/>
      </tp>
      <tp t="s">
        <v/>
        <stp/>
        <stp>P</stp>
        <stp>0</stp>
        <stp>BND</stp>
        <stp>KRZF07105RG4</stp>
        <stp>민평3사 수익률(산출일)</stp>
        <stp>46316</stp>
        <stp/>
        <tr r="DT199" s="1"/>
      </tp>
      <tp t="s">
        <v/>
        <stp/>
        <stp>P</stp>
        <stp>0</stp>
        <stp>BND</stp>
        <stp>KRZF131795G8</stp>
        <stp>민평3사 수익률(산출일)</stp>
        <stp>46316</stp>
        <stp/>
        <tr r="CD64" s="1"/>
      </tp>
      <tp t="s">
        <v/>
        <stp/>
        <stp>P</stp>
        <stp>0</stp>
        <stp>BND</stp>
        <stp>KRZF131797G8</stp>
        <stp>민평3사 수익률(산출일)</stp>
        <stp>46316</stp>
        <stp/>
        <tr r="CD65" s="1"/>
      </tp>
      <tp t="s">
        <v/>
        <stp/>
        <stp>P</stp>
        <stp>0</stp>
        <stp>BND</stp>
        <stp>KRZF131796G8</stp>
        <stp>민평3사 수익률(산출일)</stp>
        <stp>46316</stp>
        <stp/>
        <tr r="CD66" s="1"/>
      </tp>
      <tp t="s">
        <v/>
        <stp/>
        <stp>P</stp>
        <stp>0</stp>
        <stp>BND</stp>
        <stp>KRZF071057FQ</stp>
        <stp>민평3사 수익률(산출일)</stp>
        <stp>46316</stp>
        <stp/>
        <tr r="DT212" s="1"/>
      </tp>
      <tp t="s">
        <v/>
        <stp/>
        <stp>P</stp>
        <stp>0</stp>
        <stp>BND</stp>
        <stp>KRZF071056FQ</stp>
        <stp>민평3사 수익률(산출일)</stp>
        <stp>46316</stp>
        <stp/>
        <tr r="DT213" s="1"/>
      </tp>
      <tp t="s">
        <v/>
        <stp/>
        <stp>P</stp>
        <stp>0</stp>
        <stp>BND</stp>
        <stp>KRZFA8019FGA</stp>
        <stp>민평3사 수익률(산출일)</stp>
        <stp>46316</stp>
        <stp/>
        <tr r="CR108" s="1"/>
      </tp>
      <tp t="s">
        <v/>
        <stp/>
        <stp>P</stp>
        <stp>0</stp>
        <stp>BND</stp>
        <stp>KRZFA8019GGA</stp>
        <stp>민평3사 수익률(산출일)</stp>
        <stp>46316</stp>
        <stp/>
        <tr r="CR107" s="1"/>
      </tp>
      <tp t="s">
        <v/>
        <stp/>
        <stp>P</stp>
        <stp>0</stp>
        <stp>BND</stp>
        <stp>KRZFA8019HGA</stp>
        <stp>민평3사 수익률(산출일)</stp>
        <stp>46316</stp>
        <stp/>
        <tr r="CR109" s="1"/>
      </tp>
      <tp t="s">
        <v/>
        <stp/>
        <stp>P</stp>
        <stp>0</stp>
        <stp>BND</stp>
        <stp>KRZFA70424GL</stp>
        <stp>민평3사 수익률(산출일)</stp>
        <stp>46316</stp>
        <stp/>
        <tr r="DT200" s="1"/>
      </tp>
      <tp t="s">
        <v/>
        <stp/>
        <stp>P</stp>
        <stp>0</stp>
        <stp>BND</stp>
        <stp>KRZFA70422GL</stp>
        <stp>민평3사 수익률(산출일)</stp>
        <stp>46316</stp>
        <stp/>
        <tr r="DT201" s="1"/>
      </tp>
      <tp t="s">
        <v/>
        <stp/>
        <stp>P</stp>
        <stp>0</stp>
        <stp>BND</stp>
        <stp>KRZFA7042DGL</stp>
        <stp>민평3사 수익률(산출일)</stp>
        <stp>46316</stp>
        <stp/>
        <tr r="DT205" s="1"/>
      </tp>
      <tp t="s">
        <v/>
        <stp/>
        <stp>P</stp>
        <stp>0</stp>
        <stp>BND</stp>
        <stp>KRZFA7042GGL</stp>
        <stp>민평3사 수익률(산출일)</stp>
        <stp>46316</stp>
        <stp/>
        <tr r="DT202" s="1"/>
      </tp>
      <tp t="s">
        <v/>
        <stp/>
        <stp>P</stp>
        <stp>0</stp>
        <stp>BND</stp>
        <stp>KRZFA7042FGL</stp>
        <stp>민평3사 수익률(산출일)</stp>
        <stp>46316</stp>
        <stp/>
        <tr r="DT204" s="1"/>
      </tp>
      <tp t="s">
        <v/>
        <stp/>
        <stp>P</stp>
        <stp>0</stp>
        <stp>BND</stp>
        <stp>KRZF030611GN</stp>
        <stp>민평3사 수익률(산출일)</stp>
        <stp>46316</stp>
        <stp/>
        <tr r="CD237" s="1"/>
      </tp>
      <tp t="s">
        <v/>
        <stp/>
        <stp>P</stp>
        <stp>0</stp>
        <stp>BND</stp>
        <stp>KRZF030612GN</stp>
        <stp>민평3사 수익률(산출일)</stp>
        <stp>46316</stp>
        <stp/>
        <tr r="CD236" s="1"/>
      </tp>
      <tp t="s">
        <v/>
        <stp/>
        <stp>P</stp>
        <stp>0</stp>
        <stp>BND</stp>
        <stp>KRZF030611G5</stp>
        <stp>민평3사 수익률(산출일)</stp>
        <stp>46316</stp>
        <stp/>
        <tr r="DT222" s="1"/>
      </tp>
      <tp t="s">
        <v/>
        <stp/>
        <stp>P</stp>
        <stp>0</stp>
        <stp>BND</stp>
        <stp>KRZFA2047QG2</stp>
        <stp>민평3사 수익률(산출일)</stp>
        <stp>46316</stp>
        <stp/>
        <tr r="CD124" s="1"/>
      </tp>
      <tp t="s">
        <v/>
        <stp/>
        <stp>P</stp>
        <stp>0</stp>
        <stp>BND</stp>
        <stp>KRZFA2047RG2</stp>
        <stp>민평3사 수익률(산출일)</stp>
        <stp>46316</stp>
        <stp/>
        <tr r="CD123" s="1"/>
      </tp>
      <tp t="s">
        <v/>
        <stp/>
        <stp>P</stp>
        <stp>0</stp>
        <stp>BND</stp>
        <stp>KRZFA70422G8</stp>
        <stp>민평3사 수익률(산출일)</stp>
        <stp>46316</stp>
        <stp/>
        <tr r="DT203" s="1"/>
      </tp>
      <tp t="s">
        <v/>
        <stp/>
        <stp>P</stp>
        <stp>0</stp>
        <stp>BND</stp>
        <stp>KRZF103342GA</stp>
        <stp>민평3사 수익률(산출일)</stp>
        <stp>46316</stp>
        <stp/>
        <tr r="CR111" s="1"/>
      </tp>
      <tp t="s">
        <v/>
        <stp/>
        <stp>P</stp>
        <stp>0</stp>
        <stp>BND</stp>
        <stp>KRZF103343GA</stp>
        <stp>민평3사 수익률(산출일)</stp>
        <stp>46316</stp>
        <stp/>
        <tr r="CR112" s="1"/>
      </tp>
      <tp t="s">
        <v/>
        <stp/>
        <stp>P</stp>
        <stp>0</stp>
        <stp>BND</stp>
        <stp>KRZF103344GA</stp>
        <stp>민평3사 수익률(산출일)</stp>
        <stp>46316</stp>
        <stp/>
        <tr r="CR113" s="1"/>
      </tp>
      <tp t="s">
        <v/>
        <stp/>
        <stp>P</stp>
        <stp>0</stp>
        <stp>BND</stp>
        <stp>KRZF103345GA</stp>
        <stp>민평3사 수익률(산출일)</stp>
        <stp>46316</stp>
        <stp/>
        <tr r="CR165" s="1"/>
      </tp>
      <tp t="s">
        <v/>
        <stp/>
        <stp>P</stp>
        <stp>0</stp>
        <stp>BND</stp>
        <stp>KRZF003533GA</stp>
        <stp>민평3사 수익률(산출일)</stp>
        <stp>46316</stp>
        <stp/>
        <tr r="CD240" s="1"/>
      </tp>
      <tp t="s">
        <v/>
        <stp/>
        <stp>P</stp>
        <stp>0</stp>
        <stp>BND</stp>
        <stp>KRZF003536GA</stp>
        <stp>민평3사 수익률(산출일)</stp>
        <stp>46316</stp>
        <stp/>
        <tr r="CD131" s="1"/>
      </tp>
      <tp t="s">
        <v/>
        <stp/>
        <stp>P</stp>
        <stp>0</stp>
        <stp>BND</stp>
        <stp>KRZF003534GA</stp>
        <stp>민평3사 수익률(산출일)</stp>
        <stp>46316</stp>
        <stp/>
        <tr r="CD241" s="1"/>
      </tp>
      <tp t="s">
        <v/>
        <stp/>
        <stp>P</stp>
        <stp>0</stp>
        <stp>BND</stp>
        <stp>KRZF003535GA</stp>
        <stp>민평3사 수익률(산출일)</stp>
        <stp>46316</stp>
        <stp/>
        <tr r="CD130" s="1"/>
      </tp>
      <tp t="s">
        <v/>
        <stp/>
        <stp>P</stp>
        <stp>0</stp>
        <stp>BND</stp>
        <stp>KRZFA03548GM</stp>
        <stp>민평3사 수익률(산출일)</stp>
        <stp>46316</stp>
        <stp/>
        <tr r="DT231" s="1"/>
      </tp>
      <tp t="s">
        <v/>
        <stp/>
        <stp>P</stp>
        <stp>0</stp>
        <stp>BND</stp>
        <stp>KRZFA03549GM</stp>
        <stp>민평3사 수익률(산출일)</stp>
        <stp>46316</stp>
        <stp/>
        <tr r="DT233" s="1"/>
      </tp>
      <tp t="s">
        <v/>
        <stp/>
        <stp>P</stp>
        <stp>0</stp>
        <stp>BND</stp>
        <stp>KRZFA03546GM</stp>
        <stp>민평3사 수익률(산출일)</stp>
        <stp>46316</stp>
        <stp/>
        <tr r="DT232" s="1"/>
      </tp>
      <tp t="s">
        <v/>
        <stp/>
        <stp>P</stp>
        <stp>0</stp>
        <stp>BND</stp>
        <stp>KRZFA03547GM</stp>
        <stp>민평3사 수익률(산출일)</stp>
        <stp>46316</stp>
        <stp/>
        <tr r="DT230" s="1"/>
      </tp>
      <tp t="s">
        <v/>
        <stp/>
        <stp>P</stp>
        <stp>0</stp>
        <stp>BND</stp>
        <stp>KRZFA0354BGM</stp>
        <stp>민평3사 수익률(산출일)</stp>
        <stp>46316</stp>
        <stp/>
        <tr r="DT227" s="1"/>
      </tp>
      <tp t="s">
        <v/>
        <stp/>
        <stp>P</stp>
        <stp>0</stp>
        <stp>BND</stp>
        <stp>KRZFA0354CGM</stp>
        <stp>민평3사 수익률(산출일)</stp>
        <stp>46316</stp>
        <stp/>
        <tr r="DT226" s="1"/>
      </tp>
      <tp t="s">
        <v/>
        <stp/>
        <stp>P</stp>
        <stp>0</stp>
        <stp>BND</stp>
        <stp>KRZFA0354AGM</stp>
        <stp>민평3사 수익률(산출일)</stp>
        <stp>46316</stp>
        <stp/>
        <tr r="DT234" s="1"/>
      </tp>
      <tp t="s">
        <v/>
        <stp/>
        <stp>P</stp>
        <stp>0</stp>
        <stp>BND</stp>
        <stp>KRZFA0354FGM</stp>
        <stp>민평3사 수익률(산출일)</stp>
        <stp>46316</stp>
        <stp/>
        <tr r="DT225" s="1"/>
      </tp>
      <tp t="s">
        <v/>
        <stp/>
        <stp>P</stp>
        <stp>0</stp>
        <stp>BND</stp>
        <stp>KRZFA0354DGM</stp>
        <stp>민평3사 수익률(산출일)</stp>
        <stp>46316</stp>
        <stp/>
        <tr r="DT228" s="1"/>
      </tp>
      <tp t="s">
        <v/>
        <stp/>
        <stp>P</stp>
        <stp>0</stp>
        <stp>BND</stp>
        <stp>KRZFA0354EGM</stp>
        <stp>민평3사 수익률(산출일)</stp>
        <stp>46316</stp>
        <stp/>
        <tr r="DT229" s="1"/>
      </tp>
      <tp t="s">
        <v/>
        <stp/>
        <stp>P</stp>
        <stp>0</stp>
        <stp>BND</stp>
        <stp>KRZF003534GK</stp>
        <stp>민평3사 수익률(산출일)</stp>
        <stp>46316</stp>
        <stp/>
        <tr r="DT238" s="1"/>
      </tp>
      <tp t="s">
        <v/>
        <stp/>
        <stp>P</stp>
        <stp>0</stp>
        <stp>BND</stp>
        <stp>KRZF003535GK</stp>
        <stp>민평3사 수익률(산출일)</stp>
        <stp>46316</stp>
        <stp/>
        <tr r="DT237" s="1"/>
      </tp>
      <tp t="s">
        <v/>
        <stp/>
        <stp>P</stp>
        <stp>0</stp>
        <stp>BND</stp>
        <stp>KRZFA0354JG7</stp>
        <stp>민평3사 수익률(산출일)</stp>
        <stp>46316</stp>
        <stp/>
        <tr r="DT245" s="1"/>
      </tp>
      <tp t="s">
        <v/>
        <stp/>
        <stp>P</stp>
        <stp>0</stp>
        <stp>BND</stp>
        <stp>KRZFA0354KG7</stp>
        <stp>민평3사 수익률(산출일)</stp>
        <stp>46316</stp>
        <stp/>
        <tr r="DT243" s="1"/>
      </tp>
      <tp t="s">
        <v/>
        <stp/>
        <stp>P</stp>
        <stp>0</stp>
        <stp>BND</stp>
        <stp>KRZFA0354HG7</stp>
        <stp>민평3사 수익률(산출일)</stp>
        <stp>46316</stp>
        <stp/>
        <tr r="DT246" s="1"/>
      </tp>
      <tp t="s">
        <v/>
        <stp/>
        <stp>P</stp>
        <stp>0</stp>
        <stp>BND</stp>
        <stp>KRZFA0354NG7</stp>
        <stp>민평3사 수익률(산출일)</stp>
        <stp>46316</stp>
        <stp/>
        <tr r="DT239" s="1"/>
      </tp>
      <tp t="s">
        <v/>
        <stp/>
        <stp>P</stp>
        <stp>0</stp>
        <stp>BND</stp>
        <stp>KRZFA0354LG7</stp>
        <stp>민평3사 수익률(산출일)</stp>
        <stp>46316</stp>
        <stp/>
        <tr r="DT244" s="1"/>
      </tp>
      <tp t="s">
        <v/>
        <stp/>
        <stp>P</stp>
        <stp>0</stp>
        <stp>BND</stp>
        <stp>KRZFA0354MG7</stp>
        <stp>민평3사 수익률(산출일)</stp>
        <stp>46316</stp>
        <stp/>
        <tr r="DT241" s="1"/>
      </tp>
      <tp t="s">
        <v/>
        <stp/>
        <stp>P</stp>
        <stp>0</stp>
        <stp>BND</stp>
        <stp>KRZFA0354FG7</stp>
        <stp>민평3사 수익률(산출일)</stp>
        <stp>46316</stp>
        <stp/>
        <tr r="DT248" s="1"/>
      </tp>
      <tp t="s">
        <v/>
        <stp/>
        <stp>P</stp>
        <stp>0</stp>
        <stp>BND</stp>
        <stp>KRZFA0354GG7</stp>
        <stp>민평3사 수익률(산출일)</stp>
        <stp>46316</stp>
        <stp/>
        <tr r="DT242" s="1"/>
      </tp>
      <tp t="s">
        <v/>
        <stp/>
        <stp>P</stp>
        <stp>0</stp>
        <stp>BND</stp>
        <stp>KRZFA0354DG7</stp>
        <stp>민평3사 수익률(산출일)</stp>
        <stp>46316</stp>
        <stp/>
        <tr r="DT247" s="1"/>
      </tp>
      <tp t="s">
        <v/>
        <stp/>
        <stp>P</stp>
        <stp>0</stp>
        <stp>BND</stp>
        <stp>KRZFA0354EG7</stp>
        <stp>민평3사 수익률(산출일)</stp>
        <stp>46316</stp>
        <stp/>
        <tr r="DT240" s="1"/>
      </tp>
      <tp t="s">
        <v/>
        <stp/>
        <stp>P</stp>
        <stp>0</stp>
        <stp>BND</stp>
        <stp>KRZF103342G9</stp>
        <stp>민평3사 수익률(산출일)</stp>
        <stp>46316</stp>
        <stp/>
        <tr r="CR100" s="1"/>
      </tp>
      <tp t="s">
        <v/>
        <stp/>
        <stp>P</stp>
        <stp>0</stp>
        <stp>BND</stp>
        <stp>KRZF103343G9</stp>
        <stp>민평3사 수익률(산출일)</stp>
        <stp>46316</stp>
        <stp/>
        <tr r="CR102" s="1"/>
      </tp>
      <tp t="s">
        <v/>
        <stp/>
        <stp>P</stp>
        <stp>0</stp>
        <stp>BND</stp>
        <stp>KRZF103341G9</stp>
        <stp>민평3사 수익률(산출일)</stp>
        <stp>46316</stp>
        <stp/>
        <tr r="CR97" s="1"/>
      </tp>
      <tp t="s">
        <v/>
        <stp/>
        <stp>P</stp>
        <stp>0</stp>
        <stp>BND</stp>
        <stp>KRZF103346G9</stp>
        <stp>민평3사 수익률(산출일)</stp>
        <stp>46316</stp>
        <stp/>
        <tr r="CR162" s="1"/>
      </tp>
      <tp t="s">
        <v/>
        <stp/>
        <stp>P</stp>
        <stp>0</stp>
        <stp>BND</stp>
        <stp>KRZF103344G9</stp>
        <stp>민평3사 수익률(산출일)</stp>
        <stp>46316</stp>
        <stp/>
        <tr r="CR103" s="1"/>
      </tp>
      <tp t="s">
        <v/>
        <stp/>
        <stp>P</stp>
        <stp>0</stp>
        <stp>BND</stp>
        <stp>KRZF103345G9</stp>
        <stp>민평3사 수익률(산출일)</stp>
        <stp>46316</stp>
        <stp/>
        <tr r="CR106" s="1"/>
      </tp>
      <tp t="s">
        <v/>
        <stp/>
        <stp>P</stp>
        <stp>0</stp>
        <stp>BND</stp>
        <stp>KRZF0133P2G8</stp>
        <stp>민평3사 수익률(산출일)</stp>
        <stp>46316</stp>
        <stp/>
        <tr r="DT186" s="1"/>
      </tp>
      <tp t="s">
        <v/>
        <stp/>
        <stp>P</stp>
        <stp>0</stp>
        <stp>BND</stp>
        <stp>KRZF0133P1G8</stp>
        <stp>민평3사 수익률(산출일)</stp>
        <stp>46316</stp>
        <stp/>
        <tr r="DT187" s="1"/>
      </tp>
      <tp t="s">
        <v/>
        <stp/>
        <stp>P</stp>
        <stp>0</stp>
        <stp>BND</stp>
        <stp>KRZF15399VG7</stp>
        <stp>민평3사 수익률(산출일)</stp>
        <stp>46316</stp>
        <stp/>
        <tr r="DT250" s="1"/>
      </tp>
      <tp t="s">
        <v/>
        <stp/>
        <stp>P</stp>
        <stp>0</stp>
        <stp>BND</stp>
        <stp>KRZF15399TG7</stp>
        <stp>민평3사 수익률(산출일)</stp>
        <stp>46316</stp>
        <stp/>
        <tr r="DT249" s="1"/>
      </tp>
      <tp t="s">
        <v/>
        <stp/>
        <stp>P</stp>
        <stp>0</stp>
        <stp>BND</stp>
        <stp>KRZE08401FAW</stp>
        <stp>민평3사 수익률(산출일)</stp>
        <stp>46316</stp>
        <stp/>
        <tr r="DT92" s="1"/>
      </tp>
      <tp t="s">
        <v/>
        <stp/>
        <stp>P</stp>
        <stp>0</stp>
        <stp>BND</stp>
        <stp>KRZF003549FQ</stp>
        <stp>민평3사 수익률(산출일)</stp>
        <stp>46316</stp>
        <stp/>
        <tr r="DT207" s="1"/>
      </tp>
      <tp t="s">
        <v/>
        <stp/>
        <stp>P</stp>
        <stp>0</stp>
        <stp>BND</stp>
        <stp>KRZF00354AFQ</stp>
        <stp>민평3사 수익률(산출일)</stp>
        <stp>46316</stp>
        <stp/>
        <tr r="DT208" s="1"/>
      </tp>
      <tp t="s">
        <v/>
        <stp/>
        <stp>P</stp>
        <stp>0</stp>
        <stp>BND</stp>
        <stp>KRZF10334ZFB</stp>
        <stp>민평3사 수익률(산출일)</stp>
        <stp>46316</stp>
        <stp/>
        <tr r="EV78" s="1"/>
      </tp>
      <tp t="s">
        <v/>
        <stp/>
        <stp>P</stp>
        <stp>0</stp>
        <stp>BND</stp>
        <stp>KRZF10334XFB</stp>
        <stp>민평3사 수익률(산출일)</stp>
        <stp>46316</stp>
        <stp/>
        <tr r="EV77" s="1"/>
      </tp>
      <tp t="s">
        <v/>
        <stp/>
        <stp>P</stp>
        <stp>0</stp>
        <stp>BND</stp>
        <stp>KRZFA0345XFA</stp>
        <stp>민평3사 수익률(산출일)</stp>
        <stp>46316</stp>
        <stp/>
        <tr r="CD106" s="1"/>
      </tp>
      <tp t="s">
        <v/>
        <stp/>
        <stp>P</stp>
        <stp>0</stp>
        <stp>BND</stp>
        <stp>KRZFA0345YFA</stp>
        <stp>민평3사 수익률(산출일)</stp>
        <stp>46316</stp>
        <stp/>
        <tr r="CD107" s="1"/>
      </tp>
      <tp t="s">
        <v/>
        <stp/>
        <stp>P</stp>
        <stp>0</stp>
        <stp>BND</stp>
        <stp>KRZFA0345WFA</stp>
        <stp>민평3사 수익률(산출일)</stp>
        <stp>46316</stp>
        <stp/>
        <tr r="CD105" s="1"/>
      </tp>
      <tp t="s">
        <v/>
        <stp/>
        <stp>P</stp>
        <stp>0</stp>
        <stp>BND</stp>
        <stp>KRZE08401GA1</stp>
        <stp>민평3사 수익률(산출일)</stp>
        <stp>46316</stp>
        <stp/>
        <tr r="CR81" s="1"/>
      </tp>
      <tp t="s">
        <v/>
        <stp/>
        <stp>P</stp>
        <stp>0</stp>
        <stp>BND</stp>
        <stp>KRZF00238BG4</stp>
        <stp>민평3사 수익률(산출일)</stp>
        <stp>46316</stp>
        <stp/>
        <tr r="CD109" s="1"/>
      </tp>
      <tp t="s">
        <v/>
        <stp/>
        <stp>P</stp>
        <stp>0</stp>
        <stp>BND</stp>
        <stp>KRZF00238CG4</stp>
        <stp>민평3사 수익률(산출일)</stp>
        <stp>46316</stp>
        <stp/>
        <tr r="CD110" s="1"/>
      </tp>
      <tp t="s">
        <v/>
        <stp/>
        <stp>P</stp>
        <stp>0</stp>
        <stp>BND</stp>
        <stp>KRZF002382G8</stp>
        <stp>민평3사 수익률(산출일)</stp>
        <stp>46316</stp>
        <stp/>
        <tr r="CD118" s="1"/>
      </tp>
      <tp t="s">
        <v/>
        <stp/>
        <stp>P</stp>
        <stp>0</stp>
        <stp>BND</stp>
        <stp>KRZF002383G8</stp>
        <stp>민평3사 수익률(산출일)</stp>
        <stp>46316</stp>
        <stp/>
        <tr r="CD115" s="1"/>
      </tp>
      <tp t="s">
        <v/>
        <stp/>
        <stp>P</stp>
        <stp>0</stp>
        <stp>BND</stp>
        <stp>KRZF002381G8</stp>
        <stp>민평3사 수익률(산출일)</stp>
        <stp>46316</stp>
        <stp/>
        <tr r="CD117" s="1"/>
      </tp>
      <tp t="s">
        <v/>
        <stp/>
        <stp>P</stp>
        <stp>0</stp>
        <stp>BND</stp>
        <stp>KRZF002384G8</stp>
        <stp>민평3사 수익률(산출일)</stp>
        <stp>46316</stp>
        <stp/>
        <tr r="CD116" s="1"/>
      </tp>
      <tp t="s">
        <v/>
        <stp/>
        <stp>P</stp>
        <stp>0</stp>
        <stp>BND</stp>
        <stp>KRZE08801FBM</stp>
        <stp>민평3사 수익률(산출일)</stp>
        <stp>46316</stp>
        <stp/>
        <tr r="DT96" s="1"/>
      </tp>
      <tp t="s">
        <v/>
        <stp/>
        <stp>P</stp>
        <stp>0</stp>
        <stp>BND</stp>
        <stp>KRZE03901FC2</stp>
        <stp>민평3사 수익률(산출일)</stp>
        <stp>46316</stp>
        <stp/>
        <tr r="DT101" s="1"/>
      </tp>
      <tp t="s">
        <v>국채</v>
        <stp/>
        <stp>P</stp>
        <stp>0</stp>
        <stp>BND</stp>
        <stp>KR1035037T34</stp>
        <stp>인포맥스 대분류</stp>
        <stp>46316</stp>
        <stp/>
        <tr r="CE251" s="1"/>
        <tr r="M342" s="1"/>
      </tp>
      <tp t="s">
        <v/>
        <stp/>
        <stp>P</stp>
        <stp>0</stp>
        <stp>BND</stp>
        <stp>KRZF07105VG4</stp>
        <stp>인포맥스 대분류</stp>
        <stp>46316</stp>
        <stp/>
        <tr r="DU197" s="1"/>
      </tp>
      <tp t="s">
        <v/>
        <stp/>
        <stp>P</stp>
        <stp>0</stp>
        <stp>BND</stp>
        <stp>KRZF15399TG7</stp>
        <stp>인포맥스 대분류</stp>
        <stp>46316</stp>
        <stp/>
        <tr r="DU249" s="1"/>
      </tp>
      <tp t="s">
        <v/>
        <stp/>
        <stp>P</stp>
        <stp>0</stp>
        <stp>BND</stp>
        <stp>KRZF0156PPG1</stp>
        <stp>인포맥스 대분류</stp>
        <stp>46316</stp>
        <stp/>
        <tr r="CE114" s="1"/>
      </tp>
      <tp t="s">
        <v/>
        <stp/>
        <stp>P</stp>
        <stp>0</stp>
        <stp>BND</stp>
        <stp>KRZF02969TBB</stp>
        <stp>민평3사 수익률(산출일)</stp>
        <stp>46316</stp>
        <stp/>
        <tr r="CR95" s="1"/>
      </tp>
      <tp t="s">
        <v/>
        <stp/>
        <stp>P</stp>
        <stp>0</stp>
        <stp>BND</stp>
        <stp>KRZF02969VBB</stp>
        <stp>민평3사 수익률(산출일)</stp>
        <stp>46316</stp>
        <stp/>
        <tr r="CR96" s="1"/>
      </tp>
      <tp t="s">
        <v/>
        <stp/>
        <stp>P</stp>
        <stp>0</stp>
        <stp>BND</stp>
        <stp>KRZFA2047RG2</stp>
        <stp>인포맥스 대분류</stp>
        <stp>46316</stp>
        <stp/>
        <tr r="CE123" s="1"/>
      </tp>
      <tp t="s">
        <v/>
        <stp/>
        <stp>P</stp>
        <stp>0</stp>
        <stp>BND</stp>
        <stp>KRZFA3949SGJ</stp>
        <stp>인포맥스 대분류</stp>
        <stp>46316</stp>
        <stp/>
        <tr r="DU214" s="1"/>
      </tp>
      <tp t="s">
        <v>국채</v>
        <stp/>
        <stp>P</stp>
        <stp>0</stp>
        <stp>BND</stp>
        <stp>KR1035027V32</stp>
        <stp>인포맥스 대분류</stp>
        <stp>46316</stp>
        <stp/>
        <tr r="M67" s="1"/>
        <tr r="CE262" s="1"/>
      </tp>
      <tp t="s">
        <v/>
        <stp/>
        <stp>P</stp>
        <stp>0</stp>
        <stp>BND</stp>
        <stp>KRZFA2047QG2</stp>
        <stp>인포맥스 대분류</stp>
        <stp>46316</stp>
        <stp/>
        <tr r="CE124" s="1"/>
      </tp>
      <tp t="s">
        <v/>
        <stp/>
        <stp>P</stp>
        <stp>0</stp>
        <stp>BND</stp>
        <stp>KRZF07105TG4</stp>
        <stp>인포맥스 대분류</stp>
        <stp>46316</stp>
        <stp/>
        <tr r="DU198" s="1"/>
      </tp>
      <tp t="s">
        <v/>
        <stp/>
        <stp>P</stp>
        <stp>0</stp>
        <stp>BND</stp>
        <stp>KRZF15399VG7</stp>
        <stp>인포맥스 대분류</stp>
        <stp>46316</stp>
        <stp/>
        <tr r="DU250" s="1"/>
      </tp>
      <tp t="s">
        <v/>
        <stp/>
        <stp>P</stp>
        <stp>0</stp>
        <stp>BND</stp>
        <stp>KRZF07955TG8</stp>
        <stp>인포맥스 대분류</stp>
        <stp>46316</stp>
        <stp/>
        <tr r="CE58" s="1"/>
      </tp>
      <tp t="s">
        <v/>
        <stp/>
        <stp>P</stp>
        <stp>0</stp>
        <stp>BND</stp>
        <stp>KRZE08801GAG</stp>
        <stp>민평3사 수익률(산출일)</stp>
        <stp>46316</stp>
        <stp/>
        <tr r="DT144" s="1"/>
      </tp>
      <tp t="s">
        <v/>
        <stp/>
        <stp>P</stp>
        <stp>0</stp>
        <stp>BND</stp>
        <stp>KRZE08801GA1</stp>
        <stp>민평3사 수익률(산출일)</stp>
        <stp>46316</stp>
        <stp/>
        <tr r="DT111" s="1"/>
      </tp>
      <tp t="s">
        <v>국채</v>
        <stp/>
        <stp>P</stp>
        <stp>0</stp>
        <stp>BND</stp>
        <stp>KR1035027WC3</stp>
        <stp>인포맥스 대분류</stp>
        <stp>46316</stp>
        <stp/>
        <tr r="CE23" s="1"/>
        <tr r="DU52" s="1"/>
      </tp>
      <tp t="s">
        <v/>
        <stp/>
        <stp>P</stp>
        <stp>0</stp>
        <stp>BND</stp>
        <stp>KRZF089862GA</stp>
        <stp>민평3사 수익률(산출일)</stp>
        <stp>46316</stp>
        <stp/>
        <tr r="CR118" s="1"/>
      </tp>
      <tp t="s">
        <v/>
        <stp/>
        <stp>P</stp>
        <stp>0</stp>
        <stp>BND</stp>
        <stp>KRZF089863GA</stp>
        <stp>민평3사 수익률(산출일)</stp>
        <stp>46316</stp>
        <stp/>
        <tr r="CR115" s="1"/>
      </tp>
      <tp t="s">
        <v/>
        <stp/>
        <stp>P</stp>
        <stp>0</stp>
        <stp>BND</stp>
        <stp>KRZF089861GA</stp>
        <stp>민평3사 수익률(산출일)</stp>
        <stp>46316</stp>
        <stp/>
        <tr r="CR117" s="1"/>
      </tp>
      <tp t="s">
        <v/>
        <stp/>
        <stp>P</stp>
        <stp>0</stp>
        <stp>BND</stp>
        <stp>KRZF089866GA</stp>
        <stp>민평3사 수익률(산출일)</stp>
        <stp>46316</stp>
        <stp/>
        <tr r="CR166" s="1"/>
      </tp>
      <tp t="s">
        <v/>
        <stp/>
        <stp>P</stp>
        <stp>0</stp>
        <stp>BND</stp>
        <stp>KRZF089864GA</stp>
        <stp>민평3사 수익률(산출일)</stp>
        <stp>46316</stp>
        <stp/>
        <tr r="CR116" s="1"/>
      </tp>
      <tp t="s">
        <v/>
        <stp/>
        <stp>P</stp>
        <stp>0</stp>
        <stp>BND</stp>
        <stp>KRZF089865GA</stp>
        <stp>민평3사 수익률(산출일)</stp>
        <stp>46316</stp>
        <stp/>
        <tr r="CR119" s="1"/>
      </tp>
      <tp t="s">
        <v/>
        <stp/>
        <stp>P</stp>
        <stp>0</stp>
        <stp>BND</stp>
        <stp>KRZFA3949SGJ</stp>
        <stp>민평3사 수익률(산출일)</stp>
        <stp>46316</stp>
        <stp/>
        <tr r="DT214" s="1"/>
      </tp>
      <tp t="s">
        <v/>
        <stp/>
        <stp>P</stp>
        <stp>0</stp>
        <stp>BND</stp>
        <stp>KRZFA3949TGJ</stp>
        <stp>민평3사 수익률(산출일)</stp>
        <stp>46316</stp>
        <stp/>
        <tr r="DT215" s="1"/>
      </tp>
      <tp t="s">
        <v/>
        <stp/>
        <stp>P</stp>
        <stp>0</stp>
        <stp>BND</stp>
        <stp>KRZF02978FG9</stp>
        <stp>민평3사 수익률(산출일)</stp>
        <stp>46316</stp>
        <stp/>
        <tr r="CR164" s="1"/>
      </tp>
      <tp t="s">
        <v/>
        <stp/>
        <stp>P</stp>
        <stp>0</stp>
        <stp>BND</stp>
        <stp>KRZF02978GG9</stp>
        <stp>민평3사 수익률(산출일)</stp>
        <stp>46316</stp>
        <stp/>
        <tr r="CR163" s="1"/>
      </tp>
      <tp t="s">
        <v/>
        <stp/>
        <stp>P</stp>
        <stp>0</stp>
        <stp>BND</stp>
        <stp>KRZF019453G9</stp>
        <stp>민평3사 수익률(산출일)</stp>
        <stp>46316</stp>
        <stp/>
        <tr r="DT236" s="1"/>
      </tp>
      <tp t="s">
        <v/>
        <stp/>
        <stp>P</stp>
        <stp>0</stp>
        <stp>BND</stp>
        <stp>KRZF019454G9</stp>
        <stp>민평3사 수익률(산출일)</stp>
        <stp>46316</stp>
        <stp/>
        <tr r="DT235" s="1"/>
      </tp>
      <tp t="s">
        <v/>
        <stp/>
        <stp>P</stp>
        <stp>0</stp>
        <stp>BND</stp>
        <stp>KRZF07955TG8</stp>
        <stp>민평3사 수익률(산출일)</stp>
        <stp>46316</stp>
        <stp/>
        <tr r="CD58" s="1"/>
      </tp>
      <tp t="s">
        <v/>
        <stp/>
        <stp>P</stp>
        <stp>0</stp>
        <stp>BND</stp>
        <stp>KRZF07955SG8</stp>
        <stp>민평3사 수익률(산출일)</stp>
        <stp>46316</stp>
        <stp/>
        <tr r="CD59" s="1"/>
      </tp>
      <tp t="s">
        <v/>
        <stp/>
        <stp>P</stp>
        <stp>0</stp>
        <stp>BND</stp>
        <stp>KRZF07955RG8</stp>
        <stp>민평3사 수익률(산출일)</stp>
        <stp>46316</stp>
        <stp/>
        <tr r="CD60" s="1"/>
      </tp>
      <tp t="s">
        <v/>
        <stp/>
        <stp>P</stp>
        <stp>0</stp>
        <stp>BND</stp>
        <stp>KRZF07105RG4</stp>
        <stp>인포맥스 대분류</stp>
        <stp>46316</stp>
        <stp/>
        <tr r="DU199" s="1"/>
      </tp>
      <tp t="s">
        <v/>
        <stp/>
        <stp>P</stp>
        <stp>0</stp>
        <stp>BND</stp>
        <stp>KRZF07955RG8</stp>
        <stp>인포맥스 대분류</stp>
        <stp>46316</stp>
        <stp/>
        <tr r="CE60" s="1"/>
      </tp>
      <tp t="s">
        <v/>
        <stp/>
        <stp>P</stp>
        <stp>0</stp>
        <stp>BND</stp>
        <stp>KRZF078925G8</stp>
        <stp>민평3사 수익률(산출일)</stp>
        <stp>46316</stp>
        <stp/>
        <tr r="CR114" s="1"/>
      </tp>
      <tp t="s">
        <v>회사채</v>
        <stp/>
        <stp>P</stp>
        <stp>0</stp>
        <stp>BND</stp>
        <stp>KR6063321WB6</stp>
        <stp>인포맥스 대분류</stp>
        <stp>46316</stp>
        <stp/>
        <tr r="M370" s="1"/>
      </tp>
      <tp t="s">
        <v/>
        <stp/>
        <stp>P</stp>
        <stp>0</stp>
        <stp>BND</stp>
        <stp>KRZF07105SG4</stp>
        <stp>인포맥스 대분류</stp>
        <stp>46316</stp>
        <stp/>
        <tr r="DU196" s="1"/>
      </tp>
      <tp t="s">
        <v/>
        <stp/>
        <stp>P</stp>
        <stp>0</stp>
        <stp>BND</stp>
        <stp>KRZF07955SG8</stp>
        <stp>인포맥스 대분류</stp>
        <stp>46316</stp>
        <stp/>
        <tr r="CE59" s="1"/>
      </tp>
      <tp t="s">
        <v/>
        <stp/>
        <stp>P</stp>
        <stp>0</stp>
        <stp>BND</stp>
        <stp>KRZF02969VBB</stp>
        <stp>인포맥스 대분류</stp>
        <stp>46316</stp>
        <stp/>
        <tr r="CS96" s="1"/>
      </tp>
      <tp>
        <v>0</v>
        <stp/>
        <stp>H</stp>
        <stp>x7.Ik8o1</stp>
        <stp>8</stp>
        <stp>2698420</stp>
        <tr r="Z2" s="2"/>
      </tp>
      <tp>
        <v>0</v>
        <stp/>
        <stp>H</stp>
        <stp>x3.Ik8o1</stp>
        <stp>4</stp>
        <stp>2698420</stp>
        <tr r="C2" s="4"/>
      </tp>
      <tp>
        <v>0</v>
        <stp/>
        <stp>H</stp>
        <stp>x2.Ik8o1</stp>
        <stp>3</stp>
        <stp>2698420</stp>
        <tr r="K2" s="4"/>
      </tp>
      <tp>
        <v>0</v>
        <stp/>
        <stp>H</stp>
        <stp>x4.Ik8o1</stp>
        <stp>5</stp>
        <stp>2698420</stp>
        <tr r="G2" s="4"/>
      </tp>
      <tp>
        <v>0</v>
        <stp/>
        <stp>H</stp>
        <stp>x6.Ik8o1</stp>
        <stp>7</stp>
        <stp>2698420</stp>
        <tr r="T2" s="2"/>
      </tp>
      <tp>
        <v>0</v>
        <stp/>
        <stp>H</stp>
        <stp>x8.Ik8o1</stp>
        <stp>9</stp>
        <stp>2698420</stp>
        <tr r="E2" s="4"/>
      </tp>
      <tp>
        <v>0</v>
        <stp/>
        <stp>H</stp>
        <stp>x1.Ik8o1</stp>
        <stp>2</stp>
        <stp>2698420</stp>
        <tr r="I2" s="4"/>
      </tp>
      <tp>
        <v>0</v>
        <stp/>
        <stp>T</stp>
        <stp>x5.Ik8o1</stp>
        <stp>6</stp>
        <stp>2698420</stp>
        <tr r="O7" s="1"/>
      </tp>
      <tp t="s">
        <v/>
        <stp/>
        <stp>P</stp>
        <stp>0</stp>
        <stp>BND</stp>
        <stp>KRZFA0345WFA</stp>
        <stp>인포맥스 대분류</stp>
        <stp>46316</stp>
        <stp/>
        <tr r="CE105" s="1"/>
      </tp>
      <tp t="s">
        <v/>
        <stp/>
        <stp>P</stp>
        <stp>0</stp>
        <stp>BND</stp>
        <stp>KRZFA3949TGJ</stp>
        <stp>인포맥스 대분류</stp>
        <stp>46316</stp>
        <stp/>
        <tr r="DU215" s="1"/>
      </tp>
      <tp t="s">
        <v/>
        <stp/>
        <stp>P</stp>
        <stp>0</stp>
        <stp>BND</stp>
        <stp>KRZF02969TBB</stp>
        <stp>인포맥스 대분류</stp>
        <stp>46316</stp>
        <stp/>
        <tr r="CS95" s="1"/>
      </tp>
      <tp>
        <v>4.2880000000000003</v>
        <stp/>
        <stp>P</stp>
        <stp>0</stp>
        <stp>BND</stp>
        <stp>KR103502GF96</stp>
        <stp>민평3사 수익률(산출일)</stp>
        <stp>46316</stp>
        <stp/>
        <tr r="DT313" s="1"/>
        <tr r="L26" s="1"/>
        <tr r="CD13" s="1"/>
        <tr r="AN29" s="1"/>
      </tp>
      <tp>
        <v>4.3780000000000001</v>
        <stp/>
        <stp>P</stp>
        <stp>0</stp>
        <stp>BND</stp>
        <stp>KR6096772F93</stp>
        <stp>민평3사 수익률(산출일)</stp>
        <stp>46316</stp>
        <stp/>
        <tr r="EV43" s="1"/>
      </tp>
      <tp>
        <v>4.2939999999999996</v>
        <stp/>
        <stp>P</stp>
        <stp>0</stp>
        <stp>BND</stp>
        <stp>KR103502GE97</stp>
        <stp>민평3사 수익률(산출일)</stp>
        <stp>46316</stp>
        <stp/>
        <tr r="AN12" s="1"/>
        <tr r="Z27" s="1"/>
        <tr r="DT22" s="1"/>
        <tr r="CD86" s="1"/>
        <tr r="L15" s="1"/>
      </tp>
      <tp>
        <v>4.2389999999999999</v>
        <stp/>
        <stp>P</stp>
        <stp>0</stp>
        <stp>BND</stp>
        <stp>KR6019802F65</stp>
        <stp>민평3사 수익률(산출일)</stp>
        <stp>46316</stp>
        <stp/>
        <tr r="CD220" s="1"/>
      </tp>
      <tp>
        <v>3.7919999999999998</v>
        <stp/>
        <stp>P</stp>
        <stp>0</stp>
        <stp>BND</stp>
        <stp>KR6176944F70</stp>
        <stp>민평3사 수익률(산출일)</stp>
        <stp>46316</stp>
        <stp/>
        <tr r="CR61" s="1"/>
      </tp>
      <tp>
        <v>4.1630000000000003</v>
        <stp/>
        <stp>P</stp>
        <stp>0</stp>
        <stp>BND</stp>
        <stp>KR103502G594</stp>
        <stp>민평3사 수익률(산출일)</stp>
        <stp>46316</stp>
        <stp/>
        <tr r="L330" s="1"/>
        <tr r="DT147" s="1"/>
      </tp>
      <tp>
        <v>3.9740000000000002</v>
        <stp/>
        <stp>P</stp>
        <stp>0</stp>
        <stp>BND</stp>
        <stp>KR103503GF95</stp>
        <stp>민평3사 수익률(산출일)</stp>
        <stp>46316</stp>
        <stp/>
        <tr r="CD184" s="1"/>
        <tr r="L359" s="1"/>
        <tr r="Z13" s="1"/>
        <tr r="EH26" s="1"/>
        <tr r="DT14" s="1"/>
      </tp>
      <tp>
        <v>4.476</v>
        <stp/>
        <stp>P</stp>
        <stp>0</stp>
        <stp>BND</stp>
        <stp>KR609592AE74</stp>
        <stp>민평3사 수익률(산출일)</stp>
        <stp>46316</stp>
        <stp/>
        <tr r="EV42" s="1"/>
      </tp>
      <tp>
        <v>3.7949999999999999</v>
        <stp/>
        <stp>P</stp>
        <stp>0</stp>
        <stp>BND</stp>
        <stp>KR103501GG96</stp>
        <stp>민평3사 수익률(산출일)</stp>
        <stp>46316</stp>
        <stp/>
        <tr r="EH24" s="1"/>
        <tr r="CD243" s="1"/>
      </tp>
      <tp>
        <v>4.2670000000000003</v>
        <stp/>
        <stp>P</stp>
        <stp>0</stp>
        <stp>BND</stp>
        <stp>KR103502GG95</stp>
        <stp>민평3사 수익률(산출일)</stp>
        <stp>46316</stp>
        <stp/>
        <tr r="AN17" s="1"/>
        <tr r="L16" s="1"/>
        <tr r="DT10" s="1"/>
      </tp>
      <tp>
        <v>3.9849999999999999</v>
        <stp/>
        <stp>P</stp>
        <stp>0</stp>
        <stp>BND</stp>
        <stp>KR103503GG94</stp>
        <stp>민평3사 수익률(산출일)</stp>
        <stp>46316</stp>
        <stp/>
        <tr r="L75" s="1"/>
        <tr r="CD15" s="1"/>
        <tr r="EH20" s="1"/>
      </tp>
      <tp>
        <v>4.4390000000000001</v>
        <stp/>
        <stp>P</stp>
        <stp>0</stp>
        <stp>BND</stp>
        <stp>KR6034733D94</stp>
        <stp>민평3사 수익률(산출일)</stp>
        <stp>46316</stp>
        <stp/>
        <tr r="L265" s="1"/>
      </tp>
      <tp>
        <v>4.1470000000000002</v>
        <stp/>
        <stp>P</stp>
        <stp>0</stp>
        <stp>BND</stp>
        <stp>KR6138931F75</stp>
        <stp>민평3사 수익률(산출일)</stp>
        <stp>46316</stp>
        <stp/>
        <tr r="L141" s="1"/>
      </tp>
      <tp>
        <v>4.1829999999999998</v>
        <stp/>
        <stp>P</stp>
        <stp>0</stp>
        <stp>BND</stp>
        <stp>KR103502G792</stp>
        <stp>민평3사 수익률(산출일)</stp>
        <stp>46316</stp>
        <stp/>
        <tr r="L14" s="1"/>
        <tr r="DT256" s="1"/>
        <tr r="CD221" s="1"/>
      </tp>
      <tp>
        <v>4.2670000000000003</v>
        <stp/>
        <stp>P</stp>
        <stp>0</stp>
        <stp>BND</stp>
        <stp>KR103504GF94</stp>
        <stp>민평3사 수익률(산출일)</stp>
        <stp>46316</stp>
        <stp/>
        <tr r="DT45" s="1"/>
        <tr r="CD25" s="1"/>
        <tr r="Z34" s="1"/>
        <tr r="L377" s="1"/>
      </tp>
      <tp>
        <v>3.609</v>
        <stp/>
        <stp>P</stp>
        <stp>0</stp>
        <stp>BND</stp>
        <stp>KR602196LE76</stp>
        <stp>민평3사 수익률(산출일)</stp>
        <stp>46316</stp>
        <stp/>
        <tr r="CD159" s="1"/>
        <tr r="CR134" s="1"/>
      </tp>
      <tp>
        <v>4.3129999999999997</v>
        <stp/>
        <stp>P</stp>
        <stp>0</stp>
        <stp>BND</stp>
        <stp>KR6033667F86</stp>
        <stp>민평3사 수익률(산출일)</stp>
        <stp>46316</stp>
        <stp/>
        <tr r="DT140" s="1"/>
      </tp>
      <tp>
        <v>4.444</v>
        <stp/>
        <stp>P</stp>
        <stp>0</stp>
        <stp>BND</stp>
        <stp>KR6034734D93</stp>
        <stp>민평3사 수익률(산출일)</stp>
        <stp>46316</stp>
        <stp/>
        <tr r="L268" s="1"/>
      </tp>
      <tp>
        <v>4.2389999999999999</v>
        <stp/>
        <stp>P</stp>
        <stp>0</stp>
        <stp>BND</stp>
        <stp>KR6019807F60</stp>
        <stp>민평3사 수익률(산출일)</stp>
        <stp>46316</stp>
        <stp/>
        <tr r="DT224" s="1"/>
      </tp>
      <tp>
        <v>4.298</v>
        <stp/>
        <stp>P</stp>
        <stp>0</stp>
        <stp>BND</stp>
        <stp>KR6082971E77</stp>
        <stp>민평3사 수익률(산출일)</stp>
        <stp>46316</stp>
        <stp/>
        <tr r="CD203" s="1"/>
      </tp>
      <tp>
        <v>4.1580000000000004</v>
        <stp/>
        <stp>P</stp>
        <stp>0</stp>
        <stp>BND</stp>
        <stp>KR103502G693</stp>
        <stp>민평3사 수익률(산출일)</stp>
        <stp>46316</stp>
        <stp/>
        <tr r="L331" s="1"/>
      </tp>
      <tp>
        <v>4.2539999999999996</v>
        <stp/>
        <stp>P</stp>
        <stp>0</stp>
        <stp>BND</stp>
        <stp>KR103504GE95</stp>
        <stp>민평3사 수익률(산출일)</stp>
        <stp>46316</stp>
        <stp/>
        <tr r="CD16" s="1"/>
        <tr r="AN20" s="1"/>
        <tr r="DT11" s="1"/>
        <tr r="Z24" s="1"/>
        <tr r="L260" s="1"/>
      </tp>
      <tp>
        <v>4.18</v>
        <stp/>
        <stp>P</stp>
        <stp>0</stp>
        <stp>BND</stp>
        <stp>KR103505GE94</stp>
        <stp>민평3사 수익률(산출일)</stp>
        <stp>46316</stp>
        <stp/>
        <tr r="L365" s="1"/>
      </tp>
      <tp>
        <v>3.625</v>
        <stp/>
        <stp>P</stp>
        <stp>0</stp>
        <stp>BND</stp>
        <stp>KR103501GC90</stp>
        <stp>민평3사 수익률(산출일)</stp>
        <stp>46316</stp>
        <stp/>
        <tr r="CD145" s="1"/>
        <tr r="L362" s="1"/>
      </tp>
      <tp>
        <v>4.4240000000000004</v>
        <stp/>
        <stp>P</stp>
        <stp>0</stp>
        <stp>BND</stp>
        <stp>KR6032712G90</stp>
        <stp>민평3사 수익률(산출일)</stp>
        <stp>46316</stp>
        <stp/>
        <tr r="DT70" s="1"/>
      </tp>
      <tp>
        <v>4.157</v>
        <stp/>
        <stp>P</stp>
        <stp>0</stp>
        <stp>BND</stp>
        <stp>KR103502G990</stp>
        <stp>민평3사 수익률(산출일)</stp>
        <stp>46316</stp>
        <stp/>
        <tr r="CD258" s="1"/>
        <tr r="L339" s="1"/>
      </tp>
      <tp>
        <v>4.282</v>
        <stp/>
        <stp>P</stp>
        <stp>0</stp>
        <stp>BND</stp>
        <stp>KR103504GD96</stp>
        <stp>민평3사 수익률(산출일)</stp>
        <stp>46316</stp>
        <stp/>
        <tr r="DT174" s="1"/>
        <tr r="Z33" s="1"/>
        <tr r="L357" s="1"/>
        <tr r="AN13" s="1"/>
      </tp>
      <tp>
        <v>4.3239999999999998</v>
        <stp/>
        <stp>P</stp>
        <stp>0</stp>
        <stp>BND</stp>
        <stp>KR6034733891</stp>
        <stp>민평3사 수익률(산출일)</stp>
        <stp>46316</stp>
        <stp/>
        <tr r="Z42" s="1"/>
        <tr r="L232" s="1"/>
      </tp>
      <tp>
        <v>4.3639999999999999</v>
        <stp/>
        <stp>P</stp>
        <stp>0</stp>
        <stp>BND</stp>
        <stp>KR6082972F75</stp>
        <stp>민평3사 수익률(산출일)</stp>
        <stp>46316</stp>
        <stp/>
        <tr r="DT136" s="1"/>
      </tp>
      <tp>
        <v>4.1870000000000003</v>
        <stp/>
        <stp>P</stp>
        <stp>0</stp>
        <stp>BND</stp>
        <stp>KR103502G891</stp>
        <stp>민평3사 수익률(산출일)</stp>
        <stp>46316</stp>
        <stp/>
        <tr r="DT157" s="1"/>
        <tr r="L23" s="1"/>
      </tp>
      <tp>
        <v>4.2699999999999996</v>
        <stp/>
        <stp>P</stp>
        <stp>0</stp>
        <stp>BND</stp>
        <stp>KR103504GC97</stp>
        <stp>민평3사 수익률(산출일)</stp>
        <stp>46316</stp>
        <stp/>
        <tr r="DT19" s="1"/>
        <tr r="L366" s="1"/>
        <tr r="Z37" s="1"/>
        <tr r="AN22" s="1"/>
        <tr r="CD176" s="1"/>
      </tp>
      <tp>
        <v>4.1890000000000001</v>
        <stp/>
        <stp>P</stp>
        <stp>0</stp>
        <stp>BND</stp>
        <stp>KR103505GC96</stp>
        <stp>민평3사 수익률(산출일)</stp>
        <stp>46316</stp>
        <stp/>
        <tr r="L46" s="1"/>
      </tp>
      <tp>
        <v>4.2220000000000004</v>
        <stp/>
        <stp>P</stp>
        <stp>0</stp>
        <stp>BND</stp>
        <stp>KR103502GA91</stp>
        <stp>민평3사 수익률(산출일)</stp>
        <stp>46316</stp>
        <stp/>
        <tr r="CD138" s="1"/>
        <tr r="L364" s="1"/>
        <tr r="DT161" s="1"/>
        <tr r="Z25" s="1"/>
      </tp>
      <tp>
        <v>4.2510000000000003</v>
        <stp/>
        <stp>P</stp>
        <stp>0</stp>
        <stp>BND</stp>
        <stp>KR6006801F63</stp>
        <stp>민평3사 수익률(산출일)</stp>
        <stp>46316</stp>
        <stp/>
        <tr r="CD73" s="1"/>
      </tp>
      <tp>
        <v>4.4189999999999996</v>
        <stp/>
        <stp>P</stp>
        <stp>0</stp>
        <stp>BND</stp>
        <stp>KR6032712E92</stp>
        <stp>민평3사 수익률(산출일)</stp>
        <stp>46316</stp>
        <stp/>
        <tr r="L182" s="1"/>
      </tp>
      <tp>
        <v>4.242</v>
        <stp/>
        <stp>P</stp>
        <stp>0</stp>
        <stp>BND</stp>
        <stp>KR6023784E94</stp>
        <stp>민평3사 수익률(산출일)</stp>
        <stp>46316</stp>
        <stp/>
        <tr r="L325" s="1"/>
      </tp>
      <tp>
        <v>4.4269999999999996</v>
        <stp/>
        <stp>P</stp>
        <stp>0</stp>
        <stp>BND</stp>
        <stp>KR6029789G94</stp>
        <stp>민평3사 수익률(산출일)</stp>
        <stp>46316</stp>
        <stp/>
        <tr r="DT63" s="1"/>
      </tp>
      <tp>
        <v>4.4039999999999999</v>
        <stp/>
        <stp>P</stp>
        <stp>0</stp>
        <stp>BND</stp>
        <stp>KR6064982B75</stp>
        <stp>민평3사 수익률(산출일)</stp>
        <stp>46316</stp>
        <stp/>
        <tr r="DT268" s="1"/>
      </tp>
      <tp>
        <v>3.7949999999999999</v>
        <stp/>
        <stp>P</stp>
        <stp>0</stp>
        <stp>BND</stp>
        <stp>KR103501GD99</stp>
        <stp>민평3사 수익률(산출일)</stp>
        <stp>46316</stp>
        <stp/>
        <tr r="CD175" s="1"/>
        <tr r="L324" s="1"/>
      </tp>
      <tp>
        <v>3.88</v>
        <stp/>
        <stp>P</stp>
        <stp>0</stp>
        <stp>BND</stp>
        <stp>KR103501GE98</stp>
        <stp>민평3사 수익률(산출일)</stp>
        <stp>46316</stp>
        <stp/>
        <tr r="DT258" s="1"/>
        <tr r="L341" s="1"/>
      </tp>
      <tp>
        <v>4.2720000000000002</v>
        <stp/>
        <stp>P</stp>
        <stp>0</stp>
        <stp>BND</stp>
        <stp>KR6086791G90</stp>
        <stp>민평3사 수익률(산출일)</stp>
        <stp>46316</stp>
        <stp/>
        <tr r="EV19" s="1"/>
        <tr r="DT74" s="1"/>
      </tp>
      <tp>
        <v>4.2039999999999997</v>
        <stp/>
        <stp>P</stp>
        <stp>0</stp>
        <stp>BND</stp>
        <stp>KR103503G899</stp>
        <stp>민평3사 수익률(산출일)</stp>
        <stp>46316</stp>
        <stp/>
        <tr r="L368" s="1"/>
      </tp>
      <tp>
        <v>4.3079999999999998</v>
        <stp/>
        <stp>P</stp>
        <stp>0</stp>
        <stp>BND</stp>
        <stp>KR103502GD98</stp>
        <stp>민평3사 수익률(산출일)</stp>
        <stp>46316</stp>
        <stp/>
        <tr r="L10" s="1"/>
        <tr r="AN21" s="1"/>
        <tr r="Z23" s="1"/>
        <tr r="CD147" s="1"/>
        <tr r="DT325" s="1"/>
      </tp>
      <tp>
        <v>4.2300000000000004</v>
        <stp/>
        <stp>P</stp>
        <stp>0</stp>
        <stp>BND</stp>
        <stp>KR103503GB99</stp>
        <stp>민평3사 수익률(산출일)</stp>
        <stp>46316</stp>
        <stp/>
        <tr r="DT165" s="1"/>
        <tr r="Z40" s="1"/>
        <tr r="L305" s="1"/>
        <tr r="CD85" s="1"/>
        <tr r="AN28" s="1"/>
      </tp>
      <tp>
        <v>4.3479999999999999</v>
        <stp/>
        <stp>P</stp>
        <stp>0</stp>
        <stp>BND</stp>
        <stp>KR6095924D78</stp>
        <stp>민평3사 수익률(산출일)</stp>
        <stp>46316</stp>
        <stp/>
        <tr r="CD92" s="1"/>
      </tp>
      <tp>
        <v>4.32</v>
        <stp/>
        <stp>P</stp>
        <stp>0</stp>
        <stp>BND</stp>
        <stp>KR103502GC99</stp>
        <stp>민평3사 수익률(산출일)</stp>
        <stp>46316</stp>
        <stp/>
        <tr r="L24" s="1"/>
        <tr r="DT299" s="1"/>
        <tr r="AN11" s="1"/>
        <tr r="Z22" s="1"/>
        <tr r="CD87" s="1"/>
      </tp>
      <tp>
        <v>4.9119999999999999</v>
        <stp/>
        <stp>P</stp>
        <stp>0</stp>
        <stp>BND</stp>
        <stp>KR6029693F82</stp>
        <stp>민평3사 수익률(산출일)</stp>
        <stp>46316</stp>
        <stp/>
        <tr r="DF32" s="1"/>
      </tp>
      <tp t="s">
        <v>국고채권</v>
        <stp/>
        <stp>P</stp>
        <stp>0</stp>
        <stp>BND</stp>
        <stp>KRC0350C4690</stp>
        <stp>인포맥스 중분류</stp>
        <stp>46316</stp>
        <stp/>
        <tr r="CF256" s="1"/>
      </tp>
      <tp t="s">
        <v>국고채권</v>
        <stp/>
        <stp>P</stp>
        <stp>0</stp>
        <stp>BND</stp>
        <stp>KRC0350C3692</stp>
        <stp>인포맥스 중분류</stp>
        <stp>46316</stp>
        <stp/>
        <tr r="N248" s="1"/>
      </tp>
      <tp t="s">
        <v>일반</v>
        <stp/>
        <stp>P</stp>
        <stp>0</stp>
        <stp>BND</stp>
        <stp>KR350702G4A8</stp>
        <stp>인포맥스 중분류</stp>
        <stp>46311</stp>
        <stp/>
        <tr r="N1372" s="5"/>
      </tp>
      <tp t="s">
        <v>일반</v>
        <stp/>
        <stp>P</stp>
        <stp>0</stp>
        <stp>BND</stp>
        <stp>KR350701G4A9</stp>
        <stp>인포맥스 중분류</stp>
        <stp>46311</stp>
        <stp/>
        <tr r="N1288" s="5"/>
      </tp>
      <tp t="s">
        <v>일반</v>
        <stp/>
        <stp>P</stp>
        <stp>0</stp>
        <stp>BND</stp>
        <stp>KR35610472A9</stp>
        <stp>인포맥스 중분류</stp>
        <stp>46311</stp>
        <stp/>
        <tr r="N3113" s="5"/>
      </tp>
      <tp t="s">
        <v>일반</v>
        <stp/>
        <stp>P</stp>
        <stp>0</stp>
        <stp>BND</stp>
        <stp>KR35610272A3</stp>
        <stp>인포맥스 중분류</stp>
        <stp>46311</stp>
        <stp/>
        <tr r="N2990" s="5"/>
      </tp>
      <tp t="s">
        <v>일반</v>
        <stp/>
        <stp>P</stp>
        <stp>0</stp>
        <stp>BND</stp>
        <stp>KR352702G4A4</stp>
        <stp>인포맥스 중분류</stp>
        <stp>46311</stp>
        <stp/>
        <tr r="N2239" s="5"/>
      </tp>
      <tp t="s">
        <v>일반</v>
        <stp/>
        <stp>P</stp>
        <stp>0</stp>
        <stp>BND</stp>
        <stp>KR350703G4A7</stp>
        <stp>인포맥스 중분류</stp>
        <stp>46311</stp>
        <stp/>
        <tr r="N1444" s="5"/>
      </tp>
      <tp t="s">
        <v>일반</v>
        <stp/>
        <stp>P</stp>
        <stp>0</stp>
        <stp>BND</stp>
        <stp>KR35610272B1</stp>
        <stp>인포맥스 중분류</stp>
        <stp>46311</stp>
        <stp/>
        <tr r="N2991" s="5"/>
      </tp>
      <tp t="s">
        <v>일반</v>
        <stp/>
        <stp>P</stp>
        <stp>0</stp>
        <stp>BND</stp>
        <stp>KR352701G4B3</stp>
        <stp>인포맥스 중분류</stp>
        <stp>46311</stp>
        <stp/>
        <tr r="N2166" s="5"/>
      </tp>
      <tp t="s">
        <v>일반</v>
        <stp/>
        <stp>P</stp>
        <stp>0</stp>
        <stp>BND</stp>
        <stp>KR35610172B3</stp>
        <stp>인포맥스 중분류</stp>
        <stp>46311</stp>
        <stp/>
        <tr r="N2907" s="5"/>
      </tp>
      <tp t="s">
        <v>일반</v>
        <stp/>
        <stp>P</stp>
        <stp>0</stp>
        <stp>BND</stp>
        <stp>KR352702G4B2</stp>
        <stp>인포맥스 중분류</stp>
        <stp>46311</stp>
        <stp/>
        <tr r="N2240" s="5"/>
      </tp>
      <tp t="s">
        <v>일반</v>
        <stp/>
        <stp>P</stp>
        <stp>0</stp>
        <stp>BND</stp>
        <stp>KR35610272C9</stp>
        <stp>인포맥스 중분류</stp>
        <stp>46311</stp>
        <stp/>
        <tr r="N2992" s="5"/>
      </tp>
      <tp t="s">
        <v>일반</v>
        <stp/>
        <stp>P</stp>
        <stp>0</stp>
        <stp>BND</stp>
        <stp>KR352702G4C0</stp>
        <stp>인포맥스 중분류</stp>
        <stp>46311</stp>
        <stp/>
        <tr r="N2241" s="5"/>
      </tp>
      <tp t="s">
        <v>일반</v>
        <stp/>
        <stp>P</stp>
        <stp>0</stp>
        <stp>BND</stp>
        <stp>KR35610172C1</stp>
        <stp>인포맥스 중분류</stp>
        <stp>46311</stp>
        <stp/>
        <tr r="N2908" s="5"/>
      </tp>
      <tp t="s">
        <v>국고채권</v>
        <stp/>
        <stp>P</stp>
        <stp>0</stp>
        <stp>BND</stp>
        <stp>KRC0350C3635</stp>
        <stp>인포맥스 중분류</stp>
        <stp>46316</stp>
        <stp/>
        <tr r="N246" s="1"/>
      </tp>
      <tp t="s">
        <v>회사채(일반)</v>
        <stp/>
        <stp>P</stp>
        <stp>0</stp>
        <stp>BND</stp>
        <stp>KR60633220C9</stp>
        <stp>인포맥스 중분류</stp>
        <stp>46311</stp>
        <stp/>
        <tr r="N5791" s="5"/>
      </tp>
      <tp t="s">
        <v>일반</v>
        <stp/>
        <stp>P</stp>
        <stp>0</stp>
        <stp>BND</stp>
        <stp>KR352702G4B2</stp>
        <stp>인포맥스 중분류</stp>
        <stp>46316</stp>
        <stp/>
        <tr r="N181" s="1"/>
      </tp>
      <tp t="s">
        <v>국고채권</v>
        <stp/>
        <stp>P</stp>
        <stp>0</stp>
        <stp>BND</stp>
        <stp>KR103502G6C4</stp>
        <stp>인포맥스 중분류</stp>
        <stp>46316</stp>
        <stp/>
        <tr r="CF187" s="1"/>
        <tr r="DV304" s="1"/>
        <tr r="N287" s="1"/>
      </tp>
      <tp t="s">
        <v/>
        <stp/>
        <stp>P</stp>
        <stp>0</stp>
        <stp>BND</stp>
        <stp>KRZS42059175</stp>
        <stp>인포맥스 중분류</stp>
        <stp>46316</stp>
        <stp/>
        <tr r="CT35" s="1"/>
      </tp>
      <tp t="s">
        <v/>
        <stp/>
        <stp>P</stp>
        <stp>0</stp>
        <stp>BND</stp>
        <stp>KRZS42059177</stp>
        <stp>인포맥스 중분류</stp>
        <stp>46316</stp>
        <stp/>
        <tr r="CT157" s="1"/>
      </tp>
      <tp t="s">
        <v/>
        <stp/>
        <stp>P</stp>
        <stp>0</stp>
        <stp>BND</stp>
        <stp>KRZS42059159</stp>
        <stp>인포맥스 중분류</stp>
        <stp>46316</stp>
        <stp/>
        <tr r="CT22" s="1"/>
      </tp>
      <tp t="s">
        <v/>
        <stp/>
        <stp>P</stp>
        <stp>0</stp>
        <stp>BND</stp>
        <stp>KRZS42059150</stp>
        <stp>인포맥스 중분류</stp>
        <stp>46316</stp>
        <stp/>
        <tr r="CT26" s="1"/>
      </tp>
      <tp t="s">
        <v/>
        <stp/>
        <stp>P</stp>
        <stp>0</stp>
        <stp>BND</stp>
        <stp>KRZFJ71054G2</stp>
        <stp>인포맥스 중분류</stp>
        <stp>46316</stp>
        <stp/>
        <tr r="DV190" s="1"/>
      </tp>
      <tp t="s">
        <v/>
        <stp/>
        <stp>P</stp>
        <stp>0</stp>
        <stp>BND</stp>
        <stp>KRZFJ30490FC</stp>
        <stp>인포맥스 중분류</stp>
        <stp>46316</stp>
        <stp/>
        <tr r="DV221" s="1"/>
      </tp>
      <tp t="s">
        <v/>
        <stp/>
        <stp>P</stp>
        <stp>0</stp>
        <stp>BND</stp>
        <stp>KRZFA70424GL</stp>
        <stp>인포맥스 중분류</stp>
        <stp>46316</stp>
        <stp/>
        <tr r="DV200" s="1"/>
      </tp>
      <tp t="s">
        <v/>
        <stp/>
        <stp>P</stp>
        <stp>0</stp>
        <stp>BND</stp>
        <stp>KRZF103343G9</stp>
        <stp>인포맥스 중분류</stp>
        <stp>46316</stp>
        <stp/>
        <tr r="CT102" s="1"/>
      </tp>
      <tp t="s">
        <v/>
        <stp/>
        <stp>P</stp>
        <stp>0</stp>
        <stp>BND</stp>
        <stp>KRZF0133P2G8</stp>
        <stp>인포맥스 중분류</stp>
        <stp>46316</stp>
        <stp/>
        <tr r="DV186" s="1"/>
      </tp>
      <tp t="s">
        <v/>
        <stp/>
        <stp>P</stp>
        <stp>0</stp>
        <stp>BND</stp>
        <stp>KRZF103343GA</stp>
        <stp>인포맥스 중분류</stp>
        <stp>46316</stp>
        <stp/>
        <tr r="CT112" s="1"/>
      </tp>
      <tp t="s">
        <v/>
        <stp/>
        <stp>P</stp>
        <stp>0</stp>
        <stp>BND</stp>
        <stp>KRZF003533GA</stp>
        <stp>인포맥스 중분류</stp>
        <stp>46316</stp>
        <stp/>
        <tr r="CF240" s="1"/>
      </tp>
      <tp t="s">
        <v/>
        <stp/>
        <stp>P</stp>
        <stp>0</stp>
        <stp>BND</stp>
        <stp>KRZF002383G8</stp>
        <stp>인포맥스 중분류</stp>
        <stp>46316</stp>
        <stp/>
        <tr r="CF115" s="1"/>
      </tp>
      <tp t="s">
        <v/>
        <stp/>
        <stp>P</stp>
        <stp>0</stp>
        <stp>BND</stp>
        <stp>KRZF025081G9</stp>
        <stp>인포맥스 중분류</stp>
        <stp>46316</stp>
        <stp/>
        <tr r="CT105" s="1"/>
      </tp>
      <tp t="s">
        <v>회사채</v>
        <stp/>
        <stp>P</stp>
        <stp>0</stp>
        <stp>BND</stp>
        <stp>KR6018883A98</stp>
        <stp>인포맥스 대분류</stp>
        <stp>46316</stp>
        <stp/>
        <tr r="EW38" s="1"/>
      </tp>
      <tp t="s">
        <v>일반</v>
        <stp/>
        <stp>P</stp>
        <stp>0</stp>
        <stp>BND</stp>
        <stp>KR3561037283</stp>
        <stp>인포맥스 중분류</stp>
        <stp>46311</stp>
        <stp/>
        <tr r="N3062" s="5"/>
      </tp>
      <tp t="s">
        <v>일반</v>
        <stp/>
        <stp>P</stp>
        <stp>0</stp>
        <stp>BND</stp>
        <stp>KR3561027284</stp>
        <stp>인포맥스 중분류</stp>
        <stp>46311</stp>
        <stp/>
        <tr r="N2989" s="5"/>
      </tp>
      <tp t="s">
        <v>일반</v>
        <stp/>
        <stp>P</stp>
        <stp>0</stp>
        <stp>BND</stp>
        <stp>KR3501027287</stp>
        <stp>인포맥스 중분류</stp>
        <stp>46311</stp>
        <stp/>
        <tr r="N930" s="5"/>
      </tp>
      <tp t="s">
        <v>일반</v>
        <stp/>
        <stp>P</stp>
        <stp>0</stp>
        <stp>BND</stp>
        <stp>KR3501037286</stp>
        <stp>인포맥스 중분류</stp>
        <stp>46311</stp>
        <stp/>
        <tr r="N980" s="5"/>
      </tp>
      <tp t="s">
        <v>일반</v>
        <stp/>
        <stp>P</stp>
        <stp>0</stp>
        <stp>BND</stp>
        <stp>KR351601G585</stp>
        <stp>인포맥스 중분류</stp>
        <stp>46311</stp>
        <stp/>
        <tr r="N1800" s="5"/>
      </tp>
      <tp t="s">
        <v>일반</v>
        <stp/>
        <stp>P</stp>
        <stp>0</stp>
        <stp>BND</stp>
        <stp>KR3561037291</stp>
        <stp>인포맥스 중분류</stp>
        <stp>46311</stp>
        <stp/>
        <tr r="N3063" s="5"/>
      </tp>
      <tp t="s">
        <v>일반</v>
        <stp/>
        <stp>P</stp>
        <stp>0</stp>
        <stp>BND</stp>
        <stp>KR3561047290</stp>
        <stp>인포맥스 중분류</stp>
        <stp>46311</stp>
        <stp/>
        <tr r="N3112" s="5"/>
      </tp>
      <tp t="s">
        <v>국고채권</v>
        <stp/>
        <stp>P</stp>
        <stp>0</stp>
        <stp>BND</stp>
        <stp>KR103503G691</stp>
        <stp>인포맥스 중분류</stp>
        <stp>46311</stp>
        <stp/>
        <tr r="N131" s="5"/>
      </tp>
      <tp t="s">
        <v>국고채권</v>
        <stp/>
        <stp>P</stp>
        <stp>0</stp>
        <stp>BND</stp>
        <stp>KR103502G693</stp>
        <stp>인포맥스 중분류</stp>
        <stp>46311</stp>
        <stp/>
        <tr r="N91" s="5"/>
      </tp>
      <tp t="s">
        <v>국고채권</v>
        <stp/>
        <stp>P</stp>
        <stp>0</stp>
        <stp>BND</stp>
        <stp>KR103502G693</stp>
        <stp>인포맥스 중분류</stp>
        <stp>46316</stp>
        <stp/>
        <tr r="N331" s="1"/>
      </tp>
      <tp t="s">
        <v>일반</v>
        <stp/>
        <stp>P</stp>
        <stp>0</stp>
        <stp>BND</stp>
        <stp>KR3561037291</stp>
        <stp>인포맥스 중분류</stp>
        <stp>46316</stp>
        <stp/>
        <tr r="DV303" s="1"/>
      </tp>
      <tp t="s">
        <v>일반</v>
        <stp/>
        <stp>P</stp>
        <stp>0</stp>
        <stp>BND</stp>
        <stp>KR3561047290</stp>
        <stp>인포맥스 중분류</stp>
        <stp>46316</stp>
        <stp/>
        <tr r="CF140" s="1"/>
        <tr r="N329" s="1"/>
      </tp>
      <tp t="s">
        <v>일반</v>
        <stp/>
        <stp>P</stp>
        <stp>0</stp>
        <stp>BND</stp>
        <stp>KR3561037283</stp>
        <stp>인포맥스 중분류</stp>
        <stp>46316</stp>
        <stp/>
        <tr r="DV293" s="1"/>
        <tr r="CF246" s="1"/>
        <tr r="N374" s="1"/>
      </tp>
      <tp t="s">
        <v>일반</v>
        <stp/>
        <stp>P</stp>
        <stp>0</stp>
        <stp>BND</stp>
        <stp>KR3561027284</stp>
        <stp>인포맥스 중분류</stp>
        <stp>46316</stp>
        <stp/>
        <tr r="DV284" s="1"/>
      </tp>
      <tp t="s">
        <v>회사채(일반)</v>
        <stp/>
        <stp>P</stp>
        <stp>0</stp>
        <stp>BND</stp>
        <stp>KR6064312764</stp>
        <stp>인포맥스 중분류</stp>
        <stp>46311</stp>
        <stp/>
        <tr r="N5939" s="5"/>
      </tp>
      <tp t="s">
        <v>일반</v>
        <stp/>
        <stp>P</stp>
        <stp>0</stp>
        <stp>BND</stp>
        <stp>KR3561057273</stp>
        <stp>인포맥스 중분류</stp>
        <stp>46316</stp>
        <stp/>
        <tr r="DV314" s="1"/>
      </tp>
      <tp t="s">
        <v>회사채(일반)</v>
        <stp/>
        <stp>P</stp>
        <stp>0</stp>
        <stp>BND</stp>
        <stp>KR6064313762</stp>
        <stp>인포맥스 중분류</stp>
        <stp>46311</stp>
        <stp/>
        <tr r="N5960" s="5"/>
      </tp>
      <tp t="s">
        <v>일반</v>
        <stp/>
        <stp>P</stp>
        <stp>0</stp>
        <stp>BND</stp>
        <stp>KR3561027219</stp>
        <stp>인포맥스 중분류</stp>
        <stp>46311</stp>
        <stp/>
        <tr r="N2985" s="5"/>
      </tp>
      <tp t="s">
        <v>일반</v>
        <stp/>
        <stp>P</stp>
        <stp>0</stp>
        <stp>BND</stp>
        <stp>KR3561037218</stp>
        <stp>인포맥스 중분류</stp>
        <stp>46311</stp>
        <stp/>
        <tr r="N3061" s="5"/>
      </tp>
      <tp t="s">
        <v>일반</v>
        <stp/>
        <stp>P</stp>
        <stp>0</stp>
        <stp>BND</stp>
        <stp>KR3561087213</stp>
        <stp>인포맥스 중분류</stp>
        <stp>46311</stp>
        <stp/>
        <tr r="N3196" s="5"/>
      </tp>
      <tp t="s">
        <v>일반</v>
        <stp/>
        <stp>P</stp>
        <stp>0</stp>
        <stp>BND</stp>
        <stp>KR3561097212</stp>
        <stp>인포맥스 중분류</stp>
        <stp>46311</stp>
        <stp/>
        <tr r="N3204" s="5"/>
      </tp>
      <tp t="s">
        <v>일반</v>
        <stp/>
        <stp>P</stp>
        <stp>0</stp>
        <stp>BND</stp>
        <stp>KR3561057216</stp>
        <stp>인포맥스 중분류</stp>
        <stp>46311</stp>
        <stp/>
        <tr r="N3150" s="5"/>
      </tp>
      <tp t="s">
        <v>일반</v>
        <stp/>
        <stp>P</stp>
        <stp>0</stp>
        <stp>BND</stp>
        <stp>KR3561077214</stp>
        <stp>인포맥스 중분류</stp>
        <stp>46311</stp>
        <stp/>
        <tr r="N3186" s="5"/>
      </tp>
      <tp t="s">
        <v>국고채권</v>
        <stp/>
        <stp>P</stp>
        <stp>0</stp>
        <stp>BND</stp>
        <stp>KR103502G636</stp>
        <stp>인포맥스 중분류</stp>
        <stp>46311</stp>
        <stp/>
        <tr r="N90" s="5"/>
      </tp>
      <tp t="s">
        <v>일반</v>
        <stp/>
        <stp>P</stp>
        <stp>0</stp>
        <stp>BND</stp>
        <stp>KR3560017310</stp>
        <stp>인포맥스 중분류</stp>
        <stp>46311</stp>
        <stp/>
        <tr r="N2772" s="5"/>
      </tp>
      <tp t="s">
        <v>회사채(일반)</v>
        <stp/>
        <stp>P</stp>
        <stp>0</stp>
        <stp>BND</stp>
        <stp>KR6064312772</stp>
        <stp>인포맥스 중분류</stp>
        <stp>46311</stp>
        <stp/>
        <tr r="N5940" s="5"/>
      </tp>
      <tp t="s">
        <v>회사채(일반)</v>
        <stp/>
        <stp>P</stp>
        <stp>0</stp>
        <stp>BND</stp>
        <stp>KR6064313770</stp>
        <stp>인포맥스 중분류</stp>
        <stp>46311</stp>
        <stp/>
        <tr r="N5961" s="5"/>
      </tp>
      <tp t="s">
        <v>회사채(일반)</v>
        <stp/>
        <stp>P</stp>
        <stp>0</stp>
        <stp>BND</stp>
        <stp>KR6066574528</stp>
        <stp>인포맥스 중분류</stp>
        <stp>46311</stp>
        <stp/>
        <tr r="N6179" s="5"/>
      </tp>
      <tp t="s">
        <v>일반</v>
        <stp/>
        <stp>P</stp>
        <stp>0</stp>
        <stp>BND</stp>
        <stp>KR3561087221</stp>
        <stp>인포맥스 중분류</stp>
        <stp>46311</stp>
        <stp/>
        <tr r="N3197" s="5"/>
      </tp>
      <tp t="s">
        <v>일반</v>
        <stp/>
        <stp>P</stp>
        <stp>0</stp>
        <stp>BND</stp>
        <stp>KR3561097220</stp>
        <stp>인포맥스 중분류</stp>
        <stp>46311</stp>
        <stp/>
        <tr r="N3205" s="5"/>
      </tp>
      <tp t="s">
        <v>일반</v>
        <stp/>
        <stp>P</stp>
        <stp>0</stp>
        <stp>BND</stp>
        <stp>KR3561027227</stp>
        <stp>인포맥스 중분류</stp>
        <stp>46311</stp>
        <stp/>
        <tr r="N2986" s="5"/>
      </tp>
      <tp t="s">
        <v>일반</v>
        <stp/>
        <stp>P</stp>
        <stp>0</stp>
        <stp>BND</stp>
        <stp>KR3561027243</stp>
        <stp>인포맥스 중분류</stp>
        <stp>46316</stp>
        <stp/>
        <tr r="CF242" s="1"/>
        <tr r="N386" s="1"/>
      </tp>
      <tp t="s">
        <v>일반</v>
        <stp/>
        <stp>P</stp>
        <stp>0</stp>
        <stp>BND</stp>
        <stp>KR3561087239</stp>
        <stp>인포맥스 중분류</stp>
        <stp>46311</stp>
        <stp/>
        <tr r="N3198" s="5"/>
      </tp>
      <tp t="s">
        <v>일반</v>
        <stp/>
        <stp>P</stp>
        <stp>0</stp>
        <stp>BND</stp>
        <stp>KR3561097238</stp>
        <stp>인포맥스 중분류</stp>
        <stp>46311</stp>
        <stp/>
        <tr r="N3206" s="5"/>
      </tp>
      <tp t="s">
        <v>회사채(일반)</v>
        <stp/>
        <stp>P</stp>
        <stp>0</stp>
        <stp>BND</stp>
        <stp>KR6030203345</stp>
        <stp>인포맥스 중분류</stp>
        <stp>46311</stp>
        <stp/>
        <tr r="N5064" s="5"/>
      </tp>
      <tp t="s">
        <v>일반</v>
        <stp/>
        <stp>P</stp>
        <stp>0</stp>
        <stp>BND</stp>
        <stp>KR3561027235</stp>
        <stp>인포맥스 중분류</stp>
        <stp>46311</stp>
        <stp/>
        <tr r="N2987" s="5"/>
      </tp>
      <tp t="s">
        <v>일반</v>
        <stp/>
        <stp>P</stp>
        <stp>0</stp>
        <stp>BND</stp>
        <stp>KR3561057232</stp>
        <stp>인포맥스 중분류</stp>
        <stp>46311</stp>
        <stp/>
        <tr r="N3151" s="5"/>
      </tp>
      <tp t="s">
        <v>일반</v>
        <stp/>
        <stp>P</stp>
        <stp>0</stp>
        <stp>BND</stp>
        <stp>KR3561067231</stp>
        <stp>인포맥스 중분류</stp>
        <stp>46311</stp>
        <stp/>
        <tr r="N3171" s="5"/>
      </tp>
      <tp t="s">
        <v>일반</v>
        <stp/>
        <stp>P</stp>
        <stp>0</stp>
        <stp>BND</stp>
        <stp>KR3561077230</stp>
        <stp>인포맥스 중분류</stp>
        <stp>46311</stp>
        <stp/>
        <tr r="N3187" s="5"/>
      </tp>
      <tp t="s">
        <v>일반</v>
        <stp/>
        <stp>P</stp>
        <stp>0</stp>
        <stp>BND</stp>
        <stp>KR3561117226</stp>
        <stp>인포맥스 중분류</stp>
        <stp>46311</stp>
        <stp/>
        <tr r="N3213" s="5"/>
      </tp>
      <tp t="s">
        <v>일반</v>
        <stp/>
        <stp>P</stp>
        <stp>0</stp>
        <stp>BND</stp>
        <stp>KR3561127225</stp>
        <stp>인포맥스 중분류</stp>
        <stp>46311</stp>
        <stp/>
        <tr r="N3215" s="5"/>
      </tp>
      <tp t="s">
        <v>일반</v>
        <stp/>
        <stp>P</stp>
        <stp>0</stp>
        <stp>BND</stp>
        <stp>KR3501037237</stp>
        <stp>인포맥스 중분류</stp>
        <stp>46311</stp>
        <stp/>
        <tr r="N979" s="5"/>
      </tp>
      <tp t="s">
        <v>일반</v>
        <stp/>
        <stp>P</stp>
        <stp>0</stp>
        <stp>BND</stp>
        <stp>KR3561027243</stp>
        <stp>인포맥스 중분류</stp>
        <stp>46311</stp>
        <stp/>
        <tr r="N2988" s="5"/>
      </tp>
      <tp t="s">
        <v>일반</v>
        <stp/>
        <stp>P</stp>
        <stp>0</stp>
        <stp>BND</stp>
        <stp>KR3561027235</stp>
        <stp>인포맥스 중분류</stp>
        <stp>46316</stp>
        <stp/>
        <tr r="DV315" s="1"/>
      </tp>
      <tp t="s">
        <v>일반</v>
        <stp/>
        <stp>P</stp>
        <stp>0</stp>
        <stp>BND</stp>
        <stp>KR3561127225</stp>
        <stp>인포맥스 중분류</stp>
        <stp>46316</stp>
        <stp/>
        <tr r="CF249" s="1"/>
        <tr r="DV275" s="1"/>
      </tp>
      <tp t="s">
        <v>일반</v>
        <stp/>
        <stp>P</stp>
        <stp>0</stp>
        <stp>BND</stp>
        <stp>KR3561087221</stp>
        <stp>인포맥스 중분류</stp>
        <stp>46316</stp>
        <stp/>
        <tr r="DV62" s="1"/>
      </tp>
      <tp t="s">
        <v>일반</v>
        <stp/>
        <stp>P</stp>
        <stp>0</stp>
        <stp>BND</stp>
        <stp>KR3561097220</stp>
        <stp>인포맥스 중분류</stp>
        <stp>46316</stp>
        <stp/>
        <tr r="N350" s="1"/>
      </tp>
      <tp t="s">
        <v>일반</v>
        <stp/>
        <stp>P</stp>
        <stp>0</stp>
        <stp>BND</stp>
        <stp>KR3501027253</stp>
        <stp>인포맥스 중분류</stp>
        <stp>46311</stp>
        <stp/>
        <tr r="N929" s="5"/>
      </tp>
      <tp t="s">
        <v>일반</v>
        <stp/>
        <stp>P</stp>
        <stp>0</stp>
        <stp>BND</stp>
        <stp>KR3561067256</stp>
        <stp>인포맥스 중분류</stp>
        <stp>46311</stp>
        <stp/>
        <tr r="N3172" s="5"/>
      </tp>
      <tp t="s">
        <v>일반</v>
        <stp/>
        <stp>P</stp>
        <stp>0</stp>
        <stp>BND</stp>
        <stp>KR3561027227</stp>
        <stp>인포맥스 중분류</stp>
        <stp>46316</stp>
        <stp/>
        <tr r="DV277" s="1"/>
      </tp>
      <tp t="s">
        <v>일반</v>
        <stp/>
        <stp>P</stp>
        <stp>0</stp>
        <stp>BND</stp>
        <stp>KR3561097212</stp>
        <stp>인포맥스 중분류</stp>
        <stp>46316</stp>
        <stp/>
        <tr r="CF189" s="1"/>
      </tp>
      <tp t="s">
        <v>일반</v>
        <stp/>
        <stp>P</stp>
        <stp>0</stp>
        <stp>BND</stp>
        <stp>KR3561017269</stp>
        <stp>인포맥스 중분류</stp>
        <stp>46311</stp>
        <stp/>
        <tr r="N2905" s="5"/>
      </tp>
      <tp t="s">
        <v>일반</v>
        <stp/>
        <stp>P</stp>
        <stp>0</stp>
        <stp>BND</stp>
        <stp>KR3561057216</stp>
        <stp>인포맥스 중분류</stp>
        <stp>46316</stp>
        <stp/>
        <tr r="DV318" s="1"/>
      </tp>
      <tp t="s">
        <v>일반</v>
        <stp/>
        <stp>P</stp>
        <stp>0</stp>
        <stp>BND</stp>
        <stp>KR3561047266</stp>
        <stp>인포맥스 중분류</stp>
        <stp>46311</stp>
        <stp/>
        <tr r="N3111" s="5"/>
      </tp>
      <tp t="s">
        <v>국고채권</v>
        <stp/>
        <stp>P</stp>
        <stp>0</stp>
        <stp>BND</stp>
        <stp>KR103502G636</stp>
        <stp>인포맥스 중분류</stp>
        <stp>46316</stp>
        <stp/>
        <tr r="N353" s="1"/>
        <tr r="DV289" s="1"/>
      </tp>
      <tp t="s">
        <v>일반</v>
        <stp/>
        <stp>P</stp>
        <stp>0</stp>
        <stp>BND</stp>
        <stp>KR3501067267</stp>
        <stp>인포맥스 중분류</stp>
        <stp>46311</stp>
        <stp/>
        <tr r="N1084" s="5"/>
      </tp>
      <tp t="s">
        <v>일반</v>
        <stp/>
        <stp>P</stp>
        <stp>0</stp>
        <stp>BND</stp>
        <stp>KR3501047277</stp>
        <stp>인포맥스 중분류</stp>
        <stp>46311</stp>
        <stp/>
        <tr r="N1014" s="5"/>
      </tp>
      <tp t="s">
        <v>회사채(일반)</v>
        <stp/>
        <stp>P</stp>
        <stp>0</stp>
        <stp>BND</stp>
        <stp>KR6066562572</stp>
        <stp>인포맥스 중분류</stp>
        <stp>46311</stp>
        <stp/>
        <tr r="N6132" s="5"/>
      </tp>
      <tp t="s">
        <v>일반</v>
        <stp/>
        <stp>P</stp>
        <stp>0</stp>
        <stp>BND</stp>
        <stp>KR350701G477</stp>
        <stp>인포맥스 중분류</stp>
        <stp>46311</stp>
        <stp/>
        <tr r="N1287" s="5"/>
      </tp>
      <tp t="s">
        <v>일반</v>
        <stp/>
        <stp>P</stp>
        <stp>0</stp>
        <stp>BND</stp>
        <stp>KR3561017277</stp>
        <stp>인포맥스 중분류</stp>
        <stp>46311</stp>
        <stp/>
        <tr r="N2906" s="5"/>
      </tp>
      <tp t="s">
        <v>일반</v>
        <stp/>
        <stp>P</stp>
        <stp>0</stp>
        <stp>BND</stp>
        <stp>KR3561057273</stp>
        <stp>인포맥스 중분류</stp>
        <stp>46311</stp>
        <stp/>
        <tr r="N3152" s="5"/>
      </tp>
      <tp t="s">
        <v>일반</v>
        <stp/>
        <stp>P</stp>
        <stp>0</stp>
        <stp>BND</stp>
        <stp>KR352701G475</stp>
        <stp>인포맥스 중분류</stp>
        <stp>46311</stp>
        <stp/>
        <tr r="N2165" s="5"/>
      </tp>
      <tp>
        <v>4.2569999999999997</v>
        <stp/>
        <stp>P</stp>
        <stp>0</stp>
        <stp>BND</stp>
        <stp>KR6021967F62</stp>
        <stp>민평3사 수익률(산출일)</stp>
        <stp>46316</stp>
        <stp/>
        <tr r="L148" s="1"/>
      </tp>
      <tp>
        <v>4.38</v>
        <stp/>
        <stp>P</stp>
        <stp>0</stp>
        <stp>BND</stp>
        <stp>KR6063621F96</stp>
        <stp>민평3사 수익률(산출일)</stp>
        <stp>46316</stp>
        <stp/>
        <tr r="L210" s="1"/>
      </tp>
      <tp>
        <v>4.8120000000000003</v>
        <stp/>
        <stp>P</stp>
        <stp>0</stp>
        <stp>BND</stp>
        <stp>KR6030622F94</stp>
        <stp>민평3사 수익률(산출일)</stp>
        <stp>46316</stp>
        <stp/>
        <tr r="CD126" s="1"/>
      </tp>
      <tp>
        <v>4.5549999999999997</v>
        <stp/>
        <stp>P</stp>
        <stp>0</stp>
        <stp>BND</stp>
        <stp>KR6004941B63</stp>
        <stp>민평3사 수익률(산출일)</stp>
        <stp>46316</stp>
        <stp/>
        <tr r="EV67" s="1"/>
      </tp>
      <tp>
        <v>4.2919999999999998</v>
        <stp/>
        <stp>P</stp>
        <stp>0</stp>
        <stp>BND</stp>
        <stp>KR6145764F80</stp>
        <stp>민평3사 수익률(산출일)</stp>
        <stp>46316</stp>
        <stp/>
        <tr r="CD212" s="1"/>
      </tp>
      <tp>
        <v>4.4180000000000001</v>
        <stp/>
        <stp>P</stp>
        <stp>0</stp>
        <stp>BND</stp>
        <stp>KR6005943G63</stp>
        <stp>민평3사 수익률(산출일)</stp>
        <stp>46316</stp>
        <stp/>
        <tr r="DT85" s="1"/>
      </tp>
      <tp>
        <v>3.5390000000000001</v>
        <stp/>
        <stp>P</stp>
        <stp>0</stp>
        <stp>BND</stp>
        <stp>KR6176944F62</stp>
        <stp>민평3사 수익률(산출일)</stp>
        <stp>46316</stp>
        <stp/>
        <tr r="CD168" s="1"/>
        <tr r="CR143" s="1"/>
      </tp>
      <tp>
        <v>4.577</v>
        <stp/>
        <stp>P</stp>
        <stp>0</stp>
        <stp>BND</stp>
        <stp>KR6063622F95</stp>
        <stp>민평3사 수익률(산출일)</stp>
        <stp>46316</stp>
        <stp/>
        <tr r="L43" s="1"/>
      </tp>
      <tp>
        <v>4.3570000000000002</v>
        <stp/>
        <stp>P</stp>
        <stp>0</stp>
        <stp>BND</stp>
        <stp>KR6005942G64</stp>
        <stp>민평3사 수익률(산출일)</stp>
        <stp>46316</stp>
        <stp/>
        <tr r="DT89" s="1"/>
      </tp>
      <tp>
        <v>4.5490000000000004</v>
        <stp/>
        <stp>P</stp>
        <stp>0</stp>
        <stp>BND</stp>
        <stp>KR6145766G87</stp>
        <stp>민평3사 수익률(산출일)</stp>
        <stp>46316</stp>
        <stp/>
        <tr r="DF16" s="1"/>
      </tp>
      <tp>
        <v>4.3150000000000004</v>
        <stp/>
        <stp>P</stp>
        <stp>0</stp>
        <stp>BND</stp>
        <stp>KR6019802G72</stp>
        <stp>민평3사 수익률(산출일)</stp>
        <stp>46316</stp>
        <stp/>
        <tr r="CD43" s="1"/>
      </tp>
      <tp>
        <v>4.2930000000000001</v>
        <stp/>
        <stp>P</stp>
        <stp>0</stp>
        <stp>BND</stp>
        <stp>KR6047811F73</stp>
        <stp>민평3사 수익률(산출일)</stp>
        <stp>46316</stp>
        <stp/>
        <tr r="EH16" s="1"/>
        <tr r="CD89" s="1"/>
      </tp>
      <tp>
        <v>4.6189999999999998</v>
        <stp/>
        <stp>P</stp>
        <stp>0</stp>
        <stp>BND</stp>
        <stp>KR6030627E90</stp>
        <stp>민평3사 수익률(산출일)</stp>
        <stp>46316</stp>
        <stp/>
        <tr r="CD121" s="1"/>
        <tr r="DF51" s="1"/>
      </tp>
      <tp>
        <v>4.3</v>
        <stp/>
        <stp>P</stp>
        <stp>0</stp>
        <stp>BND</stp>
        <stp>KR6088981D65</stp>
        <stp>민평3사 수익률(산출일)</stp>
        <stp>46316</stp>
        <stp/>
        <tr r="L236" s="1"/>
      </tp>
      <tp>
        <v>4.2489999999999997</v>
        <stp/>
        <stp>P</stp>
        <stp>0</stp>
        <stp>BND</stp>
        <stp>KR6033662F99</stp>
        <stp>민평3사 수익률(산출일)</stp>
        <stp>46316</stp>
        <stp/>
        <tr r="DT123" s="1"/>
      </tp>
      <tp>
        <v>4.9409999999999998</v>
        <stp/>
        <stp>P</stp>
        <stp>0</stp>
        <stp>BND</stp>
        <stp>KR6029692F91</stp>
        <stp>민평3사 수익률(산출일)</stp>
        <stp>46316</stp>
        <stp/>
        <tr r="DF39" s="1"/>
      </tp>
      <tp>
        <v>4.3380000000000001</v>
        <stp/>
        <stp>P</stp>
        <stp>0</stp>
        <stp>BND</stp>
        <stp>KR6032716F89</stp>
        <stp>민평3사 수익률(산출일)</stp>
        <stp>46316</stp>
        <stp/>
        <tr r="L172" s="1"/>
      </tp>
      <tp t="s">
        <v>국고채권</v>
        <stp/>
        <stp>P</stp>
        <stp>0</stp>
        <stp>BND</stp>
        <stp>KRC0350C3791</stp>
        <stp>인포맥스 중분류</stp>
        <stp>46316</stp>
        <stp/>
        <tr r="N251" s="1"/>
      </tp>
      <tp t="s">
        <v>국고채권</v>
        <stp/>
        <stp>P</stp>
        <stp>0</stp>
        <stp>BND</stp>
        <stp>KRC0350C2793</stp>
        <stp>인포맥스 중분류</stp>
        <stp>46316</stp>
        <stp/>
        <tr r="N191" s="1"/>
      </tp>
      <tp t="s">
        <v>일반</v>
        <stp/>
        <stp>P</stp>
        <stp>0</stp>
        <stp>BND</stp>
        <stp>KR354601G4A2</stp>
        <stp>인포맥스 중분류</stp>
        <stp>46311</stp>
        <stp/>
        <tr r="N2607" s="5"/>
      </tp>
      <tp t="s">
        <v>회사채(일반)</v>
        <stp/>
        <stp>P</stp>
        <stp>0</stp>
        <stp>BND</stp>
        <stp>KR60176735B1</stp>
        <stp>인포맥스 중분류</stp>
        <stp>46311</stp>
        <stp/>
        <tr r="N4338" s="5"/>
      </tp>
      <tp t="s">
        <v>일반</v>
        <stp/>
        <stp>P</stp>
        <stp>0</stp>
        <stp>BND</stp>
        <stp>KR35600172A7</stp>
        <stp>인포맥스 중분류</stp>
        <stp>46311</stp>
        <stp/>
        <tr r="N2771" s="5"/>
      </tp>
      <tp t="s">
        <v>일반</v>
        <stp/>
        <stp>P</stp>
        <stp>0</stp>
        <stp>BND</stp>
        <stp>KR356104G3A1</stp>
        <stp>인포맥스 중분류</stp>
        <stp>46311</stp>
        <stp/>
        <tr r="N3115" s="5"/>
      </tp>
      <tp t="s">
        <v>국고채권</v>
        <stp/>
        <stp>P</stp>
        <stp>0</stp>
        <stp>BND</stp>
        <stp>KR103502G7C2</stp>
        <stp>인포맥스 중분류</stp>
        <stp>46311</stp>
        <stp/>
        <tr r="N95" s="5"/>
      </tp>
      <tp t="s">
        <v>일반</v>
        <stp/>
        <stp>P</stp>
        <stp>0</stp>
        <stp>BND</stp>
        <stp>KR352702G5B9</stp>
        <stp>인포맥스 중분류</stp>
        <stp>46311</stp>
        <stp/>
        <tr r="N2242" s="5"/>
      </tp>
      <tp t="s">
        <v>일반</v>
        <stp/>
        <stp>P</stp>
        <stp>0</stp>
        <stp>BND</stp>
        <stp>KR352703G5B8</stp>
        <stp>인포맥스 중분류</stp>
        <stp>46311</stp>
        <stp/>
        <tr r="N2283" s="5"/>
      </tp>
      <tp t="s">
        <v>일반</v>
        <stp/>
        <stp>P</stp>
        <stp>0</stp>
        <stp>BND</stp>
        <stp>KR352701G5B0</stp>
        <stp>인포맥스 중분류</stp>
        <stp>46311</stp>
        <stp/>
        <tr r="N2169" s="5"/>
      </tp>
      <tp t="s">
        <v>일반</v>
        <stp/>
        <stp>P</stp>
        <stp>0</stp>
        <stp>BND</stp>
        <stp>KR350703G5B2</stp>
        <stp>인포맥스 중분류</stp>
        <stp>46311</stp>
        <stp/>
        <tr r="N1445" s="5"/>
      </tp>
      <tp t="s">
        <v>일반</v>
        <stp/>
        <stp>P</stp>
        <stp>0</stp>
        <stp>BND</stp>
        <stp>KR350103G3B3</stp>
        <stp>인포맥스 중분류</stp>
        <stp>46311</stp>
        <stp/>
        <tr r="N984" s="5"/>
      </tp>
      <tp t="s">
        <v>일반</v>
        <stp/>
        <stp>P</stp>
        <stp>0</stp>
        <stp>BND</stp>
        <stp>KR350108G3B8</stp>
        <stp>인포맥스 중분류</stp>
        <stp>46311</stp>
        <stp/>
        <tr r="N1143" s="5"/>
      </tp>
      <tp t="s">
        <v>일반</v>
        <stp/>
        <stp>P</stp>
        <stp>0</stp>
        <stp>BND</stp>
        <stp>KR350105G3B1</stp>
        <stp>인포맥스 중분류</stp>
        <stp>46311</stp>
        <stp/>
        <tr r="N1052" s="5"/>
      </tp>
      <tp t="s">
        <v>일반</v>
        <stp/>
        <stp>P</stp>
        <stp>0</stp>
        <stp>BND</stp>
        <stp>KR352701G5C8</stp>
        <stp>인포맥스 중분류</stp>
        <stp>46311</stp>
        <stp/>
        <tr r="N2170" s="5"/>
      </tp>
      <tp t="s">
        <v>일반</v>
        <stp/>
        <stp>P</stp>
        <stp>0</stp>
        <stp>BND</stp>
        <stp>KR350702G5C1</stp>
        <stp>인포맥스 중분류</stp>
        <stp>46311</stp>
        <stp/>
        <tr r="N1374" s="5"/>
      </tp>
      <tp t="s">
        <v>국고채권</v>
        <stp/>
        <stp>P</stp>
        <stp>0</stp>
        <stp>BND</stp>
        <stp>KRC0350C3734</stp>
        <stp>인포맥스 중분류</stp>
        <stp>46316</stp>
        <stp/>
        <tr r="N250" s="1"/>
      </tp>
      <tp t="s">
        <v>국고채권</v>
        <stp/>
        <stp>P</stp>
        <stp>0</stp>
        <stp>BND</stp>
        <stp>KRC0350C2736</stp>
        <stp>인포맥스 중분류</stp>
        <stp>46316</stp>
        <stp/>
        <tr r="N240" s="1"/>
      </tp>
      <tp t="s">
        <v>일반</v>
        <stp/>
        <stp>P</stp>
        <stp>0</stp>
        <stp>BND</stp>
        <stp>KR352701G5C8</stp>
        <stp>인포맥스 중분류</stp>
        <stp>46316</stp>
        <stp/>
        <tr r="DV156" s="1"/>
      </tp>
      <tp t="s">
        <v>일반</v>
        <stp/>
        <stp>P</stp>
        <stp>0</stp>
        <stp>BND</stp>
        <stp>KR350702G5C1</stp>
        <stp>인포맥스 중분류</stp>
        <stp>46316</stp>
        <stp/>
        <tr r="DV149" s="1"/>
      </tp>
      <tp t="s">
        <v>회사채(일반)</v>
        <stp/>
        <stp>P</stp>
        <stp>0</stp>
        <stp>BND</stp>
        <stp>KR60633231C6</stp>
        <stp>인포맥스 중분류</stp>
        <stp>46311</stp>
        <stp/>
        <tr r="N5825" s="5"/>
      </tp>
      <tp t="s">
        <v>국고채권</v>
        <stp/>
        <stp>P</stp>
        <stp>0</stp>
        <stp>BND</stp>
        <stp>KR103502G7C2</stp>
        <stp>인포맥스 중분류</stp>
        <stp>46316</stp>
        <stp/>
        <tr r="N385" s="1"/>
        <tr r="DV312" s="1"/>
      </tp>
      <tp t="s">
        <v/>
        <stp/>
        <stp>P</stp>
        <stp>0</stp>
        <stp>BND</stp>
        <stp>KRZS02508026</stp>
        <stp>인포맥스 중분류</stp>
        <stp>46316</stp>
        <stp/>
        <tr r="CT82" s="1"/>
      </tp>
      <tp t="s">
        <v>금융채</v>
        <stp/>
        <stp>P</stp>
        <stp>0</stp>
        <stp>BND</stp>
        <stp>KR602988JAA7</stp>
        <stp>인포맥스 대분류</stp>
        <stp>46316</stp>
        <stp/>
        <tr r="EW61" s="1"/>
      </tp>
      <tp t="s">
        <v/>
        <stp/>
        <stp>P</stp>
        <stp>0</stp>
        <stp>BND</stp>
        <stp>KRZFJ30491FC</stp>
        <stp>인포맥스 중분류</stp>
        <stp>46316</stp>
        <stp/>
        <tr r="DV219" s="1"/>
      </tp>
      <tp t="s">
        <v/>
        <stp/>
        <stp>P</stp>
        <stp>0</stp>
        <stp>BND</stp>
        <stp>KRZF030611G5</stp>
        <stp>인포맥스 중분류</stp>
        <stp>46316</stp>
        <stp/>
        <tr r="DV222" s="1"/>
      </tp>
      <tp t="s">
        <v/>
        <stp/>
        <stp>P</stp>
        <stp>0</stp>
        <stp>BND</stp>
        <stp>KRZF030611GN</stp>
        <stp>인포맥스 중분류</stp>
        <stp>46316</stp>
        <stp/>
        <tr r="CF237" s="1"/>
      </tp>
      <tp t="s">
        <v/>
        <stp/>
        <stp>P</stp>
        <stp>0</stp>
        <stp>BND</stp>
        <stp>KRZF103342G9</stp>
        <stp>인포맥스 중분류</stp>
        <stp>46316</stp>
        <stp/>
        <tr r="CT100" s="1"/>
      </tp>
      <tp t="s">
        <v/>
        <stp/>
        <stp>P</stp>
        <stp>0</stp>
        <stp>BND</stp>
        <stp>KRZF103342GA</stp>
        <stp>인포맥스 중분류</stp>
        <stp>46316</stp>
        <stp/>
        <tr r="CT111" s="1"/>
      </tp>
      <tp t="s">
        <v/>
        <stp/>
        <stp>P</stp>
        <stp>0</stp>
        <stp>BND</stp>
        <stp>KRZF002382G8</stp>
        <stp>인포맥스 중분류</stp>
        <stp>46316</stp>
        <stp/>
        <tr r="CF118" s="1"/>
      </tp>
      <tp t="s">
        <v/>
        <stp/>
        <stp>P</stp>
        <stp>0</stp>
        <stp>BND</stp>
        <stp>KRZFE05942FB</stp>
        <stp>인포맥스 중분류</stp>
        <stp>46316</stp>
        <stp/>
        <tr r="CF111" s="1"/>
      </tp>
      <tp t="s">
        <v/>
        <stp/>
        <stp>P</stp>
        <stp>0</stp>
        <stp>BND</stp>
        <stp>KRZF019453G9</stp>
        <stp>인포맥스 중분류</stp>
        <stp>46316</stp>
        <stp/>
        <tr r="DV236" s="1"/>
      </tp>
      <tp t="s">
        <v/>
        <stp/>
        <stp>P</stp>
        <stp>0</stp>
        <stp>BND</stp>
        <stp>KRZF078925G8</stp>
        <stp>인포맥스 중분류</stp>
        <stp>46316</stp>
        <stp/>
        <tr r="CT114" s="1"/>
      </tp>
      <tp t="s">
        <v>회사채(일반)</v>
        <stp/>
        <stp>P</stp>
        <stp>0</stp>
        <stp>BND</stp>
        <stp>KR6105563789</stp>
        <stp>인포맥스 중분류</stp>
        <stp>46311</stp>
        <stp/>
        <tr r="N6560" s="5"/>
      </tp>
      <tp t="s">
        <v>일반</v>
        <stp/>
        <stp>P</stp>
        <stp>0</stp>
        <stp>BND</stp>
        <stp>KR350106G388</stp>
        <stp>인포맥스 중분류</stp>
        <stp>46311</stp>
        <stp/>
        <tr r="N1086" s="5"/>
      </tp>
      <tp t="s">
        <v>일반</v>
        <stp/>
        <stp>P</stp>
        <stp>0</stp>
        <stp>BND</stp>
        <stp>KR352701G582</stp>
        <stp>인포맥스 중분류</stp>
        <stp>46311</stp>
        <stp/>
        <tr r="N2167" s="5"/>
      </tp>
      <tp t="s">
        <v>일반</v>
        <stp/>
        <stp>P</stp>
        <stp>0</stp>
        <stp>BND</stp>
        <stp>KR350103G385</stp>
        <stp>인포맥스 중분류</stp>
        <stp>46311</stp>
        <stp/>
        <tr r="N983" s="5"/>
      </tp>
      <tp t="s">
        <v>일반</v>
        <stp/>
        <stp>P</stp>
        <stp>0</stp>
        <stp>BND</stp>
        <stp>KR350102G387</stp>
        <stp>인포맥스 중분류</stp>
        <stp>46311</stp>
        <stp/>
        <tr r="N932" s="5"/>
      </tp>
      <tp t="s">
        <v>일반</v>
        <stp/>
        <stp>P</stp>
        <stp>0</stp>
        <stp>BND</stp>
        <stp>KR356102G399</stp>
        <stp>인포맥스 중분류</stp>
        <stp>46311</stp>
        <stp/>
        <tr r="N2996" s="5"/>
      </tp>
      <tp t="s">
        <v>일반</v>
        <stp/>
        <stp>P</stp>
        <stp>0</stp>
        <stp>BND</stp>
        <stp>KR350701G592</stp>
        <stp>인포맥스 중분류</stp>
        <stp>46311</stp>
        <stp/>
        <tr r="N1291" s="5"/>
      </tp>
      <tp t="s">
        <v>일반</v>
        <stp/>
        <stp>P</stp>
        <stp>0</stp>
        <stp>BND</stp>
        <stp>KR352701G590</stp>
        <stp>인포맥스 중분류</stp>
        <stp>46311</stp>
        <stp/>
        <tr r="N2168" s="5"/>
      </tp>
      <tp t="s">
        <v>일반</v>
        <stp/>
        <stp>P</stp>
        <stp>0</stp>
        <stp>BND</stp>
        <stp>KR350102G395</stp>
        <stp>인포맥스 중분류</stp>
        <stp>46311</stp>
        <stp/>
        <tr r="N933" s="5"/>
      </tp>
      <tp t="s">
        <v/>
        <stp/>
        <stp>P</stp>
        <stp>0</stp>
        <stp>BND</stp>
        <stp>KRZFA0354HG7</stp>
        <stp>인포맥스 대분류</stp>
        <stp>46316</stp>
        <stp/>
        <tr r="DU246" s="1"/>
      </tp>
      <tp t="s">
        <v>국고채권</v>
        <stp/>
        <stp>P</stp>
        <stp>0</stp>
        <stp>BND</stp>
        <stp>KR103502G792</stp>
        <stp>인포맥스 중분류</stp>
        <stp>46311</stp>
        <stp/>
        <tr r="N94" s="5"/>
      </tp>
      <tp t="s">
        <v>국고채권</v>
        <stp/>
        <stp>P</stp>
        <stp>0</stp>
        <stp>BND</stp>
        <stp>KR103502G792</stp>
        <stp>인포맥스 중분류</stp>
        <stp>46316</stp>
        <stp/>
        <tr r="N14" s="1"/>
        <tr r="CF221" s="1"/>
        <tr r="DV256" s="1"/>
      </tp>
      <tp t="s">
        <v/>
        <stp/>
        <stp>P</stp>
        <stp>0</stp>
        <stp>BND</stp>
        <stp>KRZF09523AG9</stp>
        <stp>인포맥스 대분류</stp>
        <stp>46316</stp>
        <stp/>
        <tr r="CS167" s="1"/>
      </tp>
      <tp t="s">
        <v>일반</v>
        <stp/>
        <stp>P</stp>
        <stp>0</stp>
        <stp>BND</stp>
        <stp>KR352701G582</stp>
        <stp>인포맥스 중분류</stp>
        <stp>46316</stp>
        <stp/>
        <tr r="N280" s="1"/>
      </tp>
      <tp t="s">
        <v>일반</v>
        <stp/>
        <stp>P</stp>
        <stp>0</stp>
        <stp>BND</stp>
        <stp>KR3560037219</stp>
        <stp>인포맥스 중분류</stp>
        <stp>46311</stp>
        <stp/>
        <tr r="N2857" s="5"/>
      </tp>
      <tp t="s">
        <v>일반</v>
        <stp/>
        <stp>P</stp>
        <stp>0</stp>
        <stp>BND</stp>
        <stp>KR3561027318</stp>
        <stp>인포맥스 중분류</stp>
        <stp>46311</stp>
        <stp/>
        <tr r="N2993" s="5"/>
      </tp>
      <tp t="s">
        <v>회사채(일반)</v>
        <stp/>
        <stp>P</stp>
        <stp>0</stp>
        <stp>BND</stp>
        <stp>KR6017673528</stp>
        <stp>인포맥스 중분류</stp>
        <stp>46311</stp>
        <stp/>
        <tr r="N4336" s="5"/>
      </tp>
      <tp t="s">
        <v>일반</v>
        <stp/>
        <stp>P</stp>
        <stp>0</stp>
        <stp>BND</stp>
        <stp>KR3561097311</stp>
        <stp>인포맥스 중분류</stp>
        <stp>46311</stp>
        <stp/>
        <tr r="N3207" s="5"/>
      </tp>
      <tp t="s">
        <v>국고채권</v>
        <stp/>
        <stp>P</stp>
        <stp>0</stp>
        <stp>BND</stp>
        <stp>KR103502G735</stp>
        <stp>인포맥스 중분류</stp>
        <stp>46311</stp>
        <stp/>
        <tr r="N92" s="5"/>
      </tp>
      <tp t="s">
        <v>일반</v>
        <stp/>
        <stp>P</stp>
        <stp>0</stp>
        <stp>BND</stp>
        <stp>KR3560027210</stp>
        <stp>인포맥스 중분류</stp>
        <stp>46311</stp>
        <stp/>
        <tr r="N2814" s="5"/>
      </tp>
      <tp t="s">
        <v>일반</v>
        <stp/>
        <stp>P</stp>
        <stp>0</stp>
        <stp>BND</stp>
        <stp>KR3561067314</stp>
        <stp>인포맥스 중분류</stp>
        <stp>46311</stp>
        <stp/>
        <tr r="N3173" s="5"/>
      </tp>
      <tp t="s">
        <v>일반</v>
        <stp/>
        <stp>P</stp>
        <stp>0</stp>
        <stp>BND</stp>
        <stp>KR3561057315</stp>
        <stp>인포맥스 중분류</stp>
        <stp>46311</stp>
        <stp/>
        <tr r="N3153" s="5"/>
      </tp>
      <tp t="s">
        <v>일반</v>
        <stp/>
        <stp>P</stp>
        <stp>0</stp>
        <stp>BND</stp>
        <stp>KR3560047226</stp>
        <stp>인포맥스 중분류</stp>
        <stp>46311</stp>
        <stp/>
        <tr r="N2880" s="5"/>
      </tp>
      <tp t="s">
        <v>회사채(일반)</v>
        <stp/>
        <stp>P</stp>
        <stp>0</stp>
        <stp>BND</stp>
        <stp>KR6105564753</stp>
        <stp>인포맥스 중분류</stp>
        <stp>46316</stp>
        <stp/>
        <tr r="N121" s="1"/>
      </tp>
      <tp t="s">
        <v>일반</v>
        <stp/>
        <stp>P</stp>
        <stp>0</stp>
        <stp>BND</stp>
        <stp>KR356403G623</stp>
        <stp>인포맥스 중분류</stp>
        <stp>46311</stp>
        <stp/>
        <tr r="N3266" s="5"/>
      </tp>
      <tp t="s">
        <v>일반</v>
        <stp/>
        <stp>P</stp>
        <stp>0</stp>
        <stp>BND</stp>
        <stp>KR3561047324</stp>
        <stp>인포맥스 중분류</stp>
        <stp>46311</stp>
        <stp/>
        <tr r="N3114" s="5"/>
      </tp>
      <tp t="s">
        <v>일반</v>
        <stp/>
        <stp>P</stp>
        <stp>0</stp>
        <stp>BND</stp>
        <stp>KR350702G525</stp>
        <stp>인포맥스 중분류</stp>
        <stp>46311</stp>
        <stp/>
        <tr r="N1373" s="5"/>
      </tp>
      <tp t="s">
        <v>일반</v>
        <stp/>
        <stp>P</stp>
        <stp>0</stp>
        <stp>BND</stp>
        <stp>KR3561057323</stp>
        <stp>인포맥스 중분류</stp>
        <stp>46311</stp>
        <stp/>
        <tr r="N3154" s="5"/>
      </tp>
      <tp t="s">
        <v>일반</v>
        <stp/>
        <stp>P</stp>
        <stp>0</stp>
        <stp>BND</stp>
        <stp>KR3561067322</stp>
        <stp>인포맥스 중분류</stp>
        <stp>46311</stp>
        <stp/>
        <tr r="N3174" s="5"/>
      </tp>
      <tp t="s">
        <v>회사채(일반)</v>
        <stp/>
        <stp>P</stp>
        <stp>0</stp>
        <stp>BND</stp>
        <stp>KR6063323143</stp>
        <stp>인포맥스 중분류</stp>
        <stp>46311</stp>
        <stp/>
        <tr r="N5824" s="5"/>
      </tp>
      <tp t="s">
        <v>국고채권</v>
        <stp/>
        <stp>P</stp>
        <stp>0</stp>
        <stp>BND</stp>
        <stp>KR103502G768</stp>
        <stp>인포맥스 중분류</stp>
        <stp>46316</stp>
        <stp/>
        <tr r="CF227" s="1"/>
        <tr r="DV316" s="1"/>
        <tr r="N59" s="1"/>
      </tp>
      <tp t="s">
        <v>일반</v>
        <stp/>
        <stp>P</stp>
        <stp>0</stp>
        <stp>BND</stp>
        <stp>KR3561077339</stp>
        <stp>인포맥스 중분류</stp>
        <stp>46311</stp>
        <stp/>
        <tr r="N3188" s="5"/>
      </tp>
      <tp t="s">
        <v>일반</v>
        <stp/>
        <stp>P</stp>
        <stp>0</stp>
        <stp>BND</stp>
        <stp>KR354603G430</stp>
        <stp>인포맥스 중분류</stp>
        <stp>46311</stp>
        <stp/>
        <tr r="N2702" s="5"/>
      </tp>
      <tp t="s">
        <v>일반</v>
        <stp/>
        <stp>P</stp>
        <stp>0</stp>
        <stp>BND</stp>
        <stp>KR3561087338</stp>
        <stp>인포맥스 중분류</stp>
        <stp>46311</stp>
        <stp/>
        <tr r="N3199" s="5"/>
      </tp>
      <tp t="s">
        <v>일반</v>
        <stp/>
        <stp>P</stp>
        <stp>0</stp>
        <stp>BND</stp>
        <stp>KR3561027334</stp>
        <stp>인포맥스 중분류</stp>
        <stp>46311</stp>
        <stp/>
        <tr r="N2994" s="5"/>
      </tp>
      <tp t="s">
        <v>일반</v>
        <stp/>
        <stp>P</stp>
        <stp>0</stp>
        <stp>BND</stp>
        <stp>KR3561067330</stp>
        <stp>인포맥스 중분류</stp>
        <stp>46311</stp>
        <stp/>
        <tr r="N3175" s="5"/>
      </tp>
      <tp t="s">
        <v>일반</v>
        <stp/>
        <stp>P</stp>
        <stp>0</stp>
        <stp>BND</stp>
        <stp>KR354603G448</stp>
        <stp>인포맥스 중분류</stp>
        <stp>46311</stp>
        <stp/>
        <tr r="N2703" s="5"/>
      </tp>
      <tp t="s">
        <v>회사채(일반)</v>
        <stp/>
        <stp>P</stp>
        <stp>0</stp>
        <stp>BND</stp>
        <stp>KR6055553749</stp>
        <stp>인포맥스 중분류</stp>
        <stp>46311</stp>
        <stp/>
        <tr r="N5701" s="5"/>
      </tp>
      <tp t="s">
        <v>국고채권</v>
        <stp/>
        <stp>P</stp>
        <stp>0</stp>
        <stp>BND</stp>
        <stp>KR103502G768</stp>
        <stp>인포맥스 중분류</stp>
        <stp>46311</stp>
        <stp/>
        <tr r="N93" s="5"/>
      </tp>
      <tp t="s">
        <v>일반</v>
        <stp/>
        <stp>P</stp>
        <stp>0</stp>
        <stp>BND</stp>
        <stp>KR3561067348</stp>
        <stp>인포맥스 중분류</stp>
        <stp>46311</stp>
        <stp/>
        <tr r="N3176" s="5"/>
      </tp>
      <tp t="s">
        <v>일반</v>
        <stp/>
        <stp>P</stp>
        <stp>0</stp>
        <stp>BND</stp>
        <stp>KR350701G543</stp>
        <stp>인포맥스 중분류</stp>
        <stp>46311</stp>
        <stp/>
        <tr r="N1289" s="5"/>
      </tp>
      <tp t="s">
        <v>일반</v>
        <stp/>
        <stp>P</stp>
        <stp>0</stp>
        <stp>BND</stp>
        <stp>KR3561027342</stp>
        <stp>인포맥스 중분류</stp>
        <stp>46311</stp>
        <stp/>
        <tr r="N2995" s="5"/>
      </tp>
      <tp t="s">
        <v>일반</v>
        <stp/>
        <stp>P</stp>
        <stp>0</stp>
        <stp>BND</stp>
        <stp>KR3501037344</stp>
        <stp>인포맥스 중분류</stp>
        <stp>46311</stp>
        <stp/>
        <tr r="N981" s="5"/>
      </tp>
      <tp t="s">
        <v>일반</v>
        <stp/>
        <stp>P</stp>
        <stp>0</stp>
        <stp>BND</stp>
        <stp>KR3501067341</stp>
        <stp>인포맥스 중분류</stp>
        <stp>46311</stp>
        <stp/>
        <tr r="N1085" s="5"/>
      </tp>
      <tp t="s">
        <v>회사채(일반)</v>
        <stp/>
        <stp>P</stp>
        <stp>0</stp>
        <stp>BND</stp>
        <stp>KR6017673577</stp>
        <stp>인포맥스 중분류</stp>
        <stp>46311</stp>
        <stp/>
        <tr r="N4337" s="5"/>
      </tp>
      <tp t="s">
        <v>회사채(일반)</v>
        <stp/>
        <stp>P</stp>
        <stp>0</stp>
        <stp>BND</stp>
        <stp>KR6055552758</stp>
        <stp>인포맥스 중분류</stp>
        <stp>46311</stp>
        <stp/>
        <tr r="N5656" s="5"/>
      </tp>
      <tp t="s">
        <v>일반</v>
        <stp/>
        <stp>P</stp>
        <stp>0</stp>
        <stp>BND</stp>
        <stp>KR350103G351</stp>
        <stp>인포맥스 중분류</stp>
        <stp>46311</stp>
        <stp/>
        <tr r="N982" s="5"/>
      </tp>
      <tp t="s">
        <v>일반</v>
        <stp/>
        <stp>P</stp>
        <stp>0</stp>
        <stp>BND</stp>
        <stp>KR350701G550</stp>
        <stp>인포맥스 중분류</stp>
        <stp>46311</stp>
        <stp/>
        <tr r="N1290" s="5"/>
      </tp>
      <tp t="s">
        <v>회사채(일반)</v>
        <stp/>
        <stp>P</stp>
        <stp>0</stp>
        <stp>BND</stp>
        <stp>KR6105564753</stp>
        <stp>인포맥스 중분류</stp>
        <stp>46311</stp>
        <stp/>
        <tr r="N6568" s="5"/>
      </tp>
      <tp t="s">
        <v>회사채(일반)</v>
        <stp/>
        <stp>P</stp>
        <stp>0</stp>
        <stp>BND</stp>
        <stp>KR6066574452</stp>
        <stp>인포맥스 중분류</stp>
        <stp>46311</stp>
        <stp/>
        <tr r="N6178" s="5"/>
      </tp>
      <tp t="s">
        <v>회사채(일반)</v>
        <stp/>
        <stp>P</stp>
        <stp>0</stp>
        <stp>BND</stp>
        <stp>KR6063322137</stp>
        <stp>인포맥스 중분류</stp>
        <stp>46311</stp>
        <stp/>
        <tr r="N5792" s="5"/>
      </tp>
      <tp t="s">
        <v>일반</v>
        <stp/>
        <stp>P</stp>
        <stp>0</stp>
        <stp>BND</stp>
        <stp>KR350702G525</stp>
        <stp>인포맥스 중분류</stp>
        <stp>46316</stp>
        <stp/>
        <tr r="N207" s="1"/>
      </tp>
      <tp t="s">
        <v>일반</v>
        <stp/>
        <stp>P</stp>
        <stp>0</stp>
        <stp>BND</stp>
        <stp>KR356105G350</stp>
        <stp>인포맥스 중분류</stp>
        <stp>46311</stp>
        <stp/>
        <tr r="N3155" s="5"/>
      </tp>
      <tp t="s">
        <v>일반</v>
        <stp/>
        <stp>P</stp>
        <stp>0</stp>
        <stp>BND</stp>
        <stp>KR350101G355</stp>
        <stp>인포맥스 중분류</stp>
        <stp>46311</stp>
        <stp/>
        <tr r="N901" s="5"/>
      </tp>
      <tp t="s">
        <v>일반</v>
        <stp/>
        <stp>P</stp>
        <stp>0</stp>
        <stp>BND</stp>
        <stp>KR350104G367</stp>
        <stp>인포맥스 중분류</stp>
        <stp>46311</stp>
        <stp/>
        <tr r="N1015" s="5"/>
      </tp>
      <tp t="s">
        <v>국고채권</v>
        <stp/>
        <stp>P</stp>
        <stp>0</stp>
        <stp>BND</stp>
        <stp>KR103502G735</stp>
        <stp>인포맥스 중분류</stp>
        <stp>46316</stp>
        <stp/>
        <tr r="N340" s="1"/>
        <tr r="CF255" s="1"/>
        <tr r="AP25" s="1"/>
        <tr r="DV309" s="1"/>
      </tp>
      <tp t="s">
        <v>일반</v>
        <stp/>
        <stp>P</stp>
        <stp>0</stp>
        <stp>BND</stp>
        <stp>KR3561067314</stp>
        <stp>인포맥스 중분류</stp>
        <stp>46316</stp>
        <stp/>
        <tr r="CF261" s="1"/>
        <tr r="DV310" s="1"/>
      </tp>
      <tp t="s">
        <v>일반</v>
        <stp/>
        <stp>P</stp>
        <stp>0</stp>
        <stp>BND</stp>
        <stp>KR352703G562</stp>
        <stp>인포맥스 중분류</stp>
        <stp>46311</stp>
        <stp/>
        <tr r="N2282" s="5"/>
      </tp>
      <tp t="s">
        <v>회사채(일반)</v>
        <stp/>
        <stp>P</stp>
        <stp>0</stp>
        <stp>BND</stp>
        <stp>KR6055552766</stp>
        <stp>인포맥스 중분류</stp>
        <stp>46311</stp>
        <stp/>
        <tr r="N5657" s="5"/>
      </tp>
      <tp t="s">
        <v>일반</v>
        <stp/>
        <stp>P</stp>
        <stp>0</stp>
        <stp>BND</stp>
        <stp>KR350102G379</stp>
        <stp>인포맥스 중분류</stp>
        <stp>46311</stp>
        <stp/>
        <tr r="N931" s="5"/>
      </tp>
      <tp t="s">
        <v>일반</v>
        <stp/>
        <stp>P</stp>
        <stp>0</stp>
        <stp>BND</stp>
        <stp>KR3560017278</stp>
        <stp>인포맥스 중분류</stp>
        <stp>46311</stp>
        <stp/>
        <tr r="N2770" s="5"/>
      </tp>
      <tp t="s">
        <v>일반</v>
        <stp/>
        <stp>P</stp>
        <stp>0</stp>
        <stp>BND</stp>
        <stp>KR350108G376</stp>
        <stp>인포맥스 중분류</stp>
        <stp>46311</stp>
        <stp/>
        <tr r="N1142" s="5"/>
      </tp>
      <tp t="s">
        <v>일반</v>
        <stp/>
        <stp>P</stp>
        <stp>0</stp>
        <stp>BND</stp>
        <stp>KR354602G473</stp>
        <stp>인포맥스 중분류</stp>
        <stp>46311</stp>
        <stp/>
        <tr r="N2668" s="5"/>
      </tp>
      <tp>
        <v>4.4340000000000002</v>
        <stp/>
        <stp>P</stp>
        <stp>0</stp>
        <stp>BND</stp>
        <stp>KR356101GA90</stp>
        <stp>민평3사 수익률(산출일)</stp>
        <stp>46316</stp>
        <stp/>
        <tr r="L256" s="1"/>
      </tp>
      <tp>
        <v>4.4329999999999998</v>
        <stp/>
        <stp>P</stp>
        <stp>0</stp>
        <stp>BND</stp>
        <stp>KR601980CG44</stp>
        <stp>민평3사 수익률(산출일)</stp>
        <stp>46316</stp>
        <stp/>
        <tr r="CD44" s="1"/>
      </tp>
      <tp>
        <v>4.2110000000000003</v>
        <stp/>
        <stp>P</stp>
        <stp>0</stp>
        <stp>BND</stp>
        <stp>KR350801GG90</stp>
        <stp>민평3사 수익률(산출일)</stp>
        <stp>46316</stp>
        <stp/>
        <tr r="DT65" s="1"/>
      </tp>
      <tp>
        <v>4.3499999999999996</v>
        <stp/>
        <stp>P</stp>
        <stp>0</stp>
        <stp>BND</stp>
        <stp>KR350106GB97</stp>
        <stp>민평3사 수익률(산출일)</stp>
        <stp>46316</stp>
        <stp/>
        <tr r="DT151" s="1"/>
      </tp>
      <tp>
        <v>3.319</v>
        <stp/>
        <stp>P</stp>
        <stp>0</stp>
        <stp>BND</stp>
        <stp>KR310202AG95</stp>
        <stp>민평3사 수익률(산출일)</stp>
        <stp>46316</stp>
        <stp/>
        <tr r="CR86" s="1"/>
      </tp>
      <tp>
        <v>4.16</v>
        <stp/>
        <stp>P</stp>
        <stp>0</stp>
        <stp>BND</stp>
        <stp>KR357201GF92</stp>
        <stp>민평3사 수익률(산출일)</stp>
        <stp>46316</stp>
        <stp/>
        <tr r="EV33" s="1"/>
      </tp>
      <tp>
        <v>4.3490000000000002</v>
        <stp/>
        <stp>P</stp>
        <stp>0</stp>
        <stp>BND</stp>
        <stp>KR350102GB91</stp>
        <stp>민평3사 수익률(산출일)</stp>
        <stp>46316</stp>
        <stp/>
        <tr r="DT153" s="1"/>
      </tp>
      <tp>
        <v>4.3479999999999999</v>
        <stp/>
        <stp>P</stp>
        <stp>0</stp>
        <stp>BND</stp>
        <stp>KR350110GB83</stp>
        <stp>민평3사 수익률(산출일)</stp>
        <stp>46316</stp>
        <stp/>
        <tr r="DT152" s="1"/>
      </tp>
      <tp>
        <v>4.1189999999999998</v>
        <stp/>
        <stp>P</stp>
        <stp>0</stp>
        <stp>BND</stp>
        <stp>KR310511GG87</stp>
        <stp>민평3사 수익률(산출일)</stp>
        <stp>46316</stp>
        <stp/>
        <tr r="CD41" s="1"/>
      </tp>
      <tp>
        <v>4.2699999999999996</v>
        <stp/>
        <stp>P</stp>
        <stp>0</stp>
        <stp>BND</stp>
        <stp>KR3561037291</stp>
        <stp>민평3사 수익률(산출일)</stp>
        <stp>46316</stp>
        <stp/>
        <tr r="DT303" s="1"/>
      </tp>
      <tp>
        <v>4.33</v>
        <stp/>
        <stp>P</stp>
        <stp>0</stp>
        <stp>BND</stp>
        <stp>KR357001GF94</stp>
        <stp>민평3사 수익률(산출일)</stp>
        <stp>46316</stp>
        <stp/>
        <tr r="EV15" s="1"/>
      </tp>
      <tp>
        <v>4.28</v>
        <stp/>
        <stp>P</stp>
        <stp>0</stp>
        <stp>BND</stp>
        <stp>KR350701GD94</stp>
        <stp>민평3사 수익률(산출일)</stp>
        <stp>46316</stp>
        <stp/>
        <tr r="DT34" s="1"/>
      </tp>
      <tp>
        <v>4.2809999999999997</v>
        <stp/>
        <stp>P</stp>
        <stp>0</stp>
        <stp>BND</stp>
        <stp>KR350705GD90</stp>
        <stp>민평3사 수익률(산출일)</stp>
        <stp>46316</stp>
        <stp/>
        <tr r="L89" s="1"/>
      </tp>
      <tp>
        <v>4.2560000000000002</v>
        <stp/>
        <stp>P</stp>
        <stp>0</stp>
        <stp>BND</stp>
        <stp>KR6019801G40</stp>
        <stp>민평3사 수익률(산출일)</stp>
        <stp>46316</stp>
        <stp/>
        <tr r="L118" s="1"/>
      </tp>
      <tp>
        <v>4.1289999999999996</v>
        <stp/>
        <stp>P</stp>
        <stp>0</stp>
        <stp>BND</stp>
        <stp>KR6176944E55</stp>
        <stp>민평3사 수익률(산출일)</stp>
        <stp>46316</stp>
        <stp/>
        <tr r="EV75" s="1"/>
      </tp>
      <tp>
        <v>4.2709999999999999</v>
        <stp/>
        <stp>P</stp>
        <stp>0</stp>
        <stp>BND</stp>
        <stp>KR6055553E95</stp>
        <stp>민평3사 수익률(산출일)</stp>
        <stp>46316</stp>
        <stp/>
        <tr r="L231" s="1"/>
      </tp>
      <tp>
        <v>4.1150000000000002</v>
        <stp/>
        <stp>P</stp>
        <stp>0</stp>
        <stp>BND</stp>
        <stp>KR6095923E52</stp>
        <stp>민평3사 수익률(산출일)</stp>
        <stp>46316</stp>
        <stp/>
        <tr r="CR137" s="1"/>
        <tr r="CD162" s="1"/>
      </tp>
      <tp>
        <v>4.3120000000000003</v>
        <stp/>
        <stp>P</stp>
        <stp>0</stp>
        <stp>BND</stp>
        <stp>KR352202GB96</stp>
        <stp>민평3사 수익률(산출일)</stp>
        <stp>46316</stp>
        <stp/>
        <tr r="L219" s="1"/>
      </tp>
      <tp>
        <v>4.452</v>
        <stp/>
        <stp>P</stp>
        <stp>0</stp>
        <stp>BND</stp>
        <stp>KR350704GE90</stp>
        <stp>민평3사 수익률(산출일)</stp>
        <stp>46316</stp>
        <stp/>
        <tr r="L234" s="1"/>
      </tp>
      <tp>
        <v>4.2699999999999996</v>
        <stp/>
        <stp>P</stp>
        <stp>0</stp>
        <stp>BND</stp>
        <stp>KR3561047290</stp>
        <stp>민평3사 수익률(산출일)</stp>
        <stp>46316</stp>
        <stp/>
        <tr r="L329" s="1"/>
        <tr r="CD140" s="1"/>
      </tp>
      <tp>
        <v>4.2279999999999998</v>
        <stp/>
        <stp>P</stp>
        <stp>0</stp>
        <stp>BND</stp>
        <stp>KR6029885F49</stp>
        <stp>민평3사 수익률(산출일)</stp>
        <stp>46316</stp>
        <stp/>
        <tr r="DF37" s="1"/>
      </tp>
      <tp>
        <v>4.0430000000000001</v>
        <stp/>
        <stp>P</stp>
        <stp>0</stp>
        <stp>BND</stp>
        <stp>KR6047812E40</stp>
        <stp>민평3사 수익률(산출일)</stp>
        <stp>46316</stp>
        <stp/>
        <tr r="DT184" s="1"/>
        <tr r="L307" s="1"/>
      </tp>
      <tp>
        <v>4.2859999999999996</v>
        <stp/>
        <stp>P</stp>
        <stp>0</stp>
        <stp>BND</stp>
        <stp>KR6021964F57</stp>
        <stp>민평3사 수익률(산출일)</stp>
        <stp>46316</stp>
        <stp/>
        <tr r="L154" s="1"/>
      </tp>
      <tp>
        <v>4.16</v>
        <stp/>
        <stp>P</stp>
        <stp>0</stp>
        <stp>BND</stp>
        <stp>KR350106G891</stp>
        <stp>민평3사 수익률(산출일)</stp>
        <stp>46316</stp>
        <stp/>
        <tr r="CD152" s="1"/>
      </tp>
      <tp>
        <v>4.4509999999999996</v>
        <stp/>
        <stp>P</stp>
        <stp>0</stp>
        <stp>BND</stp>
        <stp>KR6019458G87</stp>
        <stp>민평3사 수익률(산출일)</stp>
        <stp>46316</stp>
        <stp/>
        <tr r="EH23" s="1"/>
        <tr r="CD83" s="1"/>
      </tp>
      <tp>
        <v>4.1470000000000002</v>
        <stp/>
        <stp>P</stp>
        <stp>0</stp>
        <stp>BND</stp>
        <stp>KR350101GG97</stp>
        <stp>민평3사 수익률(산출일)</stp>
        <stp>46316</stp>
        <stp/>
        <tr r="DT72" s="1"/>
      </tp>
      <tp>
        <v>4.2930000000000001</v>
        <stp/>
        <stp>P</stp>
        <stp>0</stp>
        <stp>BND</stp>
        <stp>KR3527017197</stp>
        <stp>민평3사 수익률(산출일)</stp>
        <stp>46316</stp>
        <stp/>
        <tr r="DT66" s="1"/>
      </tp>
      <tp>
        <v>4.4610000000000003</v>
        <stp/>
        <stp>P</stp>
        <stp>0</stp>
        <stp>BND</stp>
        <stp>KR6176941G56</stp>
        <stp>민평3사 수익률(산출일)</stp>
        <stp>46316</stp>
        <stp/>
        <tr r="L96" s="1"/>
      </tp>
      <tp>
        <v>3.3730000000000002</v>
        <stp/>
        <stp>P</stp>
        <stp>0</stp>
        <stp>BND</stp>
        <stp>KR380804AG90</stp>
        <stp>민평3사 수익률(산출일)</stp>
        <stp>46316</stp>
        <stp/>
        <tr r="DT166" s="1"/>
      </tp>
      <tp>
        <v>4.1159999999999997</v>
        <stp/>
        <stp>P</stp>
        <stp>0</stp>
        <stp>BND</stp>
        <stp>KR356101DF98</stp>
        <stp>민평3사 수익률(산출일)</stp>
        <stp>46316</stp>
        <stp/>
        <tr r="CD197" s="1"/>
      </tp>
      <tp>
        <v>4.07</v>
        <stp/>
        <stp>P</stp>
        <stp>0</stp>
        <stp>BND</stp>
        <stp>KR357501GF99</stp>
        <stp>민평3사 수익률(산출일)</stp>
        <stp>46316</stp>
        <stp/>
        <tr r="DT125" s="1"/>
      </tp>
      <tp>
        <v>4.4269999999999996</v>
        <stp/>
        <stp>P</stp>
        <stp>0</stp>
        <stp>BND</stp>
        <stp>KR6029889F45</stp>
        <stp>민평3사 수익률(산출일)</stp>
        <stp>46316</stp>
        <stp/>
        <tr r="EV52" s="1"/>
      </tp>
      <tp>
        <v>4.3129999999999997</v>
        <stp/>
        <stp>P</stp>
        <stp>0</stp>
        <stp>BND</stp>
        <stp>KR350802GG99</stp>
        <stp>민평3사 수익률(산출일)</stp>
        <stp>46316</stp>
        <stp/>
        <tr r="DT57" s="1"/>
      </tp>
      <tp>
        <v>4.2119999999999997</v>
        <stp/>
        <stp>P</stp>
        <stp>0</stp>
        <stp>BND</stp>
        <stp>KR350803GG98</stp>
        <stp>민평3사 수익률(산출일)</stp>
        <stp>46316</stp>
        <stp/>
        <tr r="DT27" s="1"/>
      </tp>
      <tp>
        <v>4.2130000000000001</v>
        <stp/>
        <stp>P</stp>
        <stp>0</stp>
        <stp>BND</stp>
        <stp>KR381004GE92</stp>
        <stp>민평3사 수익률(산출일)</stp>
        <stp>46316</stp>
        <stp/>
        <tr r="L176" s="1"/>
      </tp>
      <tp>
        <v>4.3490000000000002</v>
        <stp/>
        <stp>P</stp>
        <stp>0</stp>
        <stp>BND</stp>
        <stp>KR620549AD84</stp>
        <stp>민평3사 수익률(산출일)</stp>
        <stp>46316</stp>
        <stp/>
        <tr r="L70" s="1"/>
      </tp>
      <tp>
        <v>4.3529999999999998</v>
        <stp/>
        <stp>P</stp>
        <stp>0</stp>
        <stp>BND</stp>
        <stp>KR350108GB95</stp>
        <stp>민평3사 수익률(산출일)</stp>
        <stp>46316</stp>
        <stp/>
        <tr r="DT150" s="1"/>
      </tp>
      <tp>
        <v>4.2149999999999999</v>
        <stp/>
        <stp>P</stp>
        <stp>0</stp>
        <stp>BND</stp>
        <stp>KR6006801F48</stp>
        <stp>민평3사 수익률(산출일)</stp>
        <stp>46316</stp>
        <stp/>
        <tr r="L151" s="1"/>
      </tp>
      <tp>
        <v>3.9860000000000002</v>
        <stp/>
        <stp>P</stp>
        <stp>0</stp>
        <stp>BND</stp>
        <stp>KR310219GG82</stp>
        <stp>민평3사 수익률(산출일)</stp>
        <stp>46316</stp>
        <stp/>
        <tr r="L18" s="1"/>
      </tp>
      <tp>
        <v>4.4249999999999998</v>
        <stp/>
        <stp>P</stp>
        <stp>0</stp>
        <stp>BND</stp>
        <stp>KR6023531F99</stp>
        <stp>민평3사 수익률(산출일)</stp>
        <stp>46316</stp>
        <stp/>
        <tr r="CD217" s="1"/>
      </tp>
      <tp>
        <v>4.1390000000000002</v>
        <stp/>
        <stp>P</stp>
        <stp>0</stp>
        <stp>BND</stp>
        <stp>KR381101GG92</stp>
        <stp>민평3사 수익률(산출일)</stp>
        <stp>46316</stp>
        <stp/>
        <tr r="DT16" s="1"/>
      </tp>
      <tp t="s">
        <v>회사채(일반)</v>
        <stp/>
        <stp>P</stp>
        <stp>0</stp>
        <stp>BND</stp>
        <stp>KR60288219A3</stp>
        <stp>인포맥스 중분류</stp>
        <stp>46311</stp>
        <stp/>
        <tr r="N4808" s="5"/>
      </tp>
      <tp t="s">
        <v>국고채권</v>
        <stp/>
        <stp>P</stp>
        <stp>0</stp>
        <stp>BND</stp>
        <stp>KRC0350C3494</stp>
        <stp>인포맥스 중분류</stp>
        <stp>46316</stp>
        <stp/>
        <tr r="N237" s="1"/>
      </tp>
      <tp t="s">
        <v>회사채(일반)</v>
        <stp/>
        <stp>P</stp>
        <stp>0</stp>
        <stp>BND</stp>
        <stp>KR60867937C5</stp>
        <stp>인포맥스 중분류</stp>
        <stp>46311</stp>
        <stp/>
        <tr r="N6368" s="5"/>
      </tp>
      <tp t="s">
        <v>국고채권</v>
        <stp/>
        <stp>P</stp>
        <stp>0</stp>
        <stp>BND</stp>
        <stp>KR103502G4C9</stp>
        <stp>인포맥스 중분류</stp>
        <stp>46311</stp>
        <stp/>
        <tr r="N88" s="5"/>
      </tp>
      <tp t="s">
        <v>일반</v>
        <stp/>
        <stp>P</stp>
        <stp>0</stp>
        <stp>BND</stp>
        <stp>KR35610440A6</stp>
        <stp>인포맥스 중분류</stp>
        <stp>46311</stp>
        <stp/>
        <tr r="N3108" s="5"/>
      </tp>
      <tp t="s">
        <v>일반</v>
        <stp/>
        <stp>P</stp>
        <stp>0</stp>
        <stp>BND</stp>
        <stp>KR350702G6A3</stp>
        <stp>인포맥스 중분류</stp>
        <stp>46311</stp>
        <stp/>
        <tr r="N1376" s="5"/>
      </tp>
      <tp t="s">
        <v>일반</v>
        <stp/>
        <stp>P</stp>
        <stp>0</stp>
        <stp>BND</stp>
        <stp>KR350802G9A6</stp>
        <stp>인포맥스 중분류</stp>
        <stp>46311</stp>
        <stp/>
        <tr r="N1650" s="5"/>
      </tp>
      <tp t="s">
        <v>회사채(일반)</v>
        <stp/>
        <stp>P</stp>
        <stp>0</stp>
        <stp>BND</stp>
        <stp>KR60665627B8</stp>
        <stp>인포맥스 중분류</stp>
        <stp>46311</stp>
        <stp/>
        <tr r="N6139" s="5"/>
      </tp>
      <tp t="s">
        <v>회사채(일반)</v>
        <stp/>
        <stp>P</stp>
        <stp>0</stp>
        <stp>BND</stp>
        <stp>KR60665617B9</stp>
        <stp>인포맥스 중분류</stp>
        <stp>46311</stp>
        <stp/>
        <tr r="N6114" s="5"/>
      </tp>
      <tp t="s">
        <v>일반</v>
        <stp/>
        <stp>P</stp>
        <stp>0</stp>
        <stp>BND</stp>
        <stp>KR350701G6B2</stp>
        <stp>인포맥스 중분류</stp>
        <stp>46311</stp>
        <stp/>
        <tr r="N1295" s="5"/>
      </tp>
      <tp t="s">
        <v>일반</v>
        <stp/>
        <stp>P</stp>
        <stp>0</stp>
        <stp>BND</stp>
        <stp>KR354601G7B3</stp>
        <stp>인포맥스 중분류</stp>
        <stp>46311</stp>
        <stp/>
        <tr r="N2615" s="5"/>
      </tp>
      <tp t="s">
        <v>회사채(일반)</v>
        <stp/>
        <stp>P</stp>
        <stp>0</stp>
        <stp>BND</stp>
        <stp>KR60636222A6</stp>
        <stp>인포맥스 중분류</stp>
        <stp>46311</stp>
        <stp/>
        <tr r="N5879" s="5"/>
      </tp>
      <tp t="s">
        <v>일반</v>
        <stp/>
        <stp>P</stp>
        <stp>0</stp>
        <stp>BND</stp>
        <stp>KR350901G8B6</stp>
        <stp>인포맥스 중분류</stp>
        <stp>46311</stp>
        <stp/>
        <tr r="N1750" s="5"/>
      </tp>
      <tp t="s">
        <v>일반</v>
        <stp/>
        <stp>P</stp>
        <stp>0</stp>
        <stp>BND</stp>
        <stp>KR350902G8C3</stp>
        <stp>인포맥스 중분류</stp>
        <stp>46311</stp>
        <stp/>
        <tr r="N1775" s="5"/>
      </tp>
      <tp t="s">
        <v>일반</v>
        <stp/>
        <stp>P</stp>
        <stp>0</stp>
        <stp>BND</stp>
        <stp>KR354601G7C1</stp>
        <stp>인포맥스 중분류</stp>
        <stp>46311</stp>
        <stp/>
        <tr r="N2616" s="5"/>
      </tp>
      <tp t="s">
        <v>국고채권</v>
        <stp/>
        <stp>P</stp>
        <stp>0</stp>
        <stp>BND</stp>
        <stp>KRC0350C3437</stp>
        <stp>인포맥스 중분류</stp>
        <stp>46316</stp>
        <stp/>
        <tr r="CF151" s="1"/>
        <tr r="DV300" s="1"/>
        <tr r="N239" s="1"/>
      </tp>
      <tp t="s">
        <v>회사채(일반)</v>
        <stp/>
        <stp>P</stp>
        <stp>0</stp>
        <stp>BND</stp>
        <stp>KR60302011C2</stp>
        <stp>인포맥스 중분류</stp>
        <stp>46311</stp>
        <stp/>
        <tr r="N5054" s="5"/>
      </tp>
      <tp t="s">
        <v>일반</v>
        <stp/>
        <stp>P</stp>
        <stp>0</stp>
        <stp>BND</stp>
        <stp>KR350701G6B2</stp>
        <stp>인포맥스 중분류</stp>
        <stp>46316</stp>
        <stp/>
        <tr r="N247" s="1"/>
      </tp>
      <tp t="s">
        <v>일반</v>
        <stp/>
        <stp>P</stp>
        <stp>0</stp>
        <stp>BND</stp>
        <stp>KR350901G8B6</stp>
        <stp>인포맥스 중분류</stp>
        <stp>46316</stp>
        <stp/>
        <tr r="N51" s="1"/>
      </tp>
      <tp t="s">
        <v>회사채(일반)</v>
        <stp/>
        <stp>P</stp>
        <stp>0</stp>
        <stp>BND</stp>
        <stp>KR60681719A5</stp>
        <stp>인포맥스 중분류</stp>
        <stp>46311</stp>
        <stp/>
        <tr r="N6183" s="5"/>
      </tp>
      <tp t="s">
        <v>회사채(일반)</v>
        <stp/>
        <stp>P</stp>
        <stp>0</stp>
        <stp>BND</stp>
        <stp>KR60681729A4</stp>
        <stp>인포맥스 중분류</stp>
        <stp>46311</stp>
        <stp/>
        <tr r="N6189" s="5"/>
      </tp>
      <tp t="s">
        <v>회사채(일반)</v>
        <stp/>
        <stp>P</stp>
        <stp>0</stp>
        <stp>BND</stp>
        <stp>KR61391338A3</stp>
        <stp>인포맥스 중분류</stp>
        <stp>46311</stp>
        <stp/>
        <tr r="N6645" s="5"/>
      </tp>
      <tp t="s">
        <v>회사채(일반)</v>
        <stp/>
        <stp>P</stp>
        <stp>0</stp>
        <stp>BND</stp>
        <stp>KR60867937C5</stp>
        <stp>인포맥스 중분류</stp>
        <stp>46316</stp>
        <stp/>
        <tr r="N230" s="1"/>
        <tr r="DV288" s="1"/>
      </tp>
      <tp t="s">
        <v>국고채권</v>
        <stp/>
        <stp>P</stp>
        <stp>0</stp>
        <stp>BND</stp>
        <stp>KR103502G4C9</stp>
        <stp>인포맥스 중분류</stp>
        <stp>46316</stp>
        <stp/>
        <tr r="N304" s="1"/>
        <tr r="DV44" s="1"/>
        <tr r="AP27" s="1"/>
      </tp>
      <tp t="s">
        <v/>
        <stp/>
        <stp>P</stp>
        <stp>0</stp>
        <stp>BND</stp>
        <stp>KRZF071056FQ</stp>
        <stp>인포맥스 중분류</stp>
        <stp>46316</stp>
        <stp/>
        <tr r="DV213" s="1"/>
      </tp>
      <tp t="s">
        <v/>
        <stp/>
        <stp>P</stp>
        <stp>0</stp>
        <stp>BND</stp>
        <stp>KRZF030612GN</stp>
        <stp>인포맥스 중분류</stp>
        <stp>46316</stp>
        <stp/>
        <tr r="CF236" s="1"/>
      </tp>
      <tp t="s">
        <v/>
        <stp/>
        <stp>P</stp>
        <stp>0</stp>
        <stp>BND</stp>
        <stp>KRZF103341G9</stp>
        <stp>인포맥스 중분류</stp>
        <stp>46316</stp>
        <stp/>
        <tr r="CT97" s="1"/>
      </tp>
      <tp t="s">
        <v/>
        <stp/>
        <stp>P</stp>
        <stp>0</stp>
        <stp>BND</stp>
        <stp>KRZF002381G8</stp>
        <stp>인포맥스 중분류</stp>
        <stp>46316</stp>
        <stp/>
        <tr r="CF117" s="1"/>
      </tp>
      <tp t="s">
        <v/>
        <stp/>
        <stp>P</stp>
        <stp>0</stp>
        <stp>BND</stp>
        <stp>KRZF025083G9</stp>
        <stp>인포맥스 중분류</stp>
        <stp>46316</stp>
        <stp/>
        <tr r="CT101" s="1"/>
      </tp>
      <tp t="s">
        <v/>
        <stp/>
        <stp>P</stp>
        <stp>0</stp>
        <stp>BND</stp>
        <stp>KRZF095238G9</stp>
        <stp>인포맥스 중분류</stp>
        <stp>46316</stp>
        <stp/>
        <tr r="CT121" s="1"/>
      </tp>
      <tp t="s">
        <v/>
        <stp/>
        <stp>P</stp>
        <stp>0</stp>
        <stp>BND</stp>
        <stp>KRZFE05941FB</stp>
        <stp>인포맥스 중분류</stp>
        <stp>46316</stp>
        <stp/>
        <tr r="CF112" s="1"/>
      </tp>
      <tp t="s">
        <v>금융채</v>
        <stp/>
        <stp>P</stp>
        <stp>0</stp>
        <stp>BND</stp>
        <stp>KR6029787B59</stp>
        <stp>인포맥스 대분류</stp>
        <stp>46316</stp>
        <stp/>
        <tr r="DU328" s="1"/>
        <tr r="CE250" s="1"/>
        <tr r="M387" s="1"/>
      </tp>
      <tp t="s">
        <v>회사채(일반)</v>
        <stp/>
        <stp>P</stp>
        <stp>0</stp>
        <stp>BND</stp>
        <stp>KR6066562788</stp>
        <stp>인포맥스 중분류</stp>
        <stp>46311</stp>
        <stp/>
        <tr r="N6138" s="5"/>
      </tp>
      <tp t="s">
        <v>일반</v>
        <stp/>
        <stp>P</stp>
        <stp>0</stp>
        <stp>BND</stp>
        <stp>KR350702G681</stp>
        <stp>인포맥스 중분류</stp>
        <stp>46311</stp>
        <stp/>
        <tr r="N1375" s="5"/>
      </tp>
      <tp t="s">
        <v>일반</v>
        <stp/>
        <stp>P</stp>
        <stp>0</stp>
        <stp>BND</stp>
        <stp>KR354601G780</stp>
        <stp>인포맥스 중분류</stp>
        <stp>46311</stp>
        <stp/>
        <tr r="N2613" s="5"/>
      </tp>
      <tp t="s">
        <v>일반</v>
        <stp/>
        <stp>P</stp>
        <stp>0</stp>
        <stp>BND</stp>
        <stp>KR3560037185</stp>
        <stp>인포맥스 중분류</stp>
        <stp>46311</stp>
        <stp/>
        <tr r="N2856" s="5"/>
      </tp>
      <tp t="s">
        <v>회사채(일반)</v>
        <stp/>
        <stp>P</stp>
        <stp>0</stp>
        <stp>BND</stp>
        <stp>KR6066563786</stp>
        <stp>인포맥스 중분류</stp>
        <stp>46311</stp>
        <stp/>
        <tr r="N6161" s="5"/>
      </tp>
      <tp t="s">
        <v>은행채</v>
        <stp/>
        <stp>P</stp>
        <stp>0</stp>
        <stp>BND</stp>
        <stp>KR356203G387</stp>
        <stp>인포맥스 중분류</stp>
        <stp>46311</stp>
        <stp/>
        <tr r="N3224" s="5"/>
      </tp>
      <tp t="s">
        <v>일반</v>
        <stp/>
        <stp>P</stp>
        <stp>0</stp>
        <stp>BND</stp>
        <stp>KR354601G798</stp>
        <stp>인포맥스 중분류</stp>
        <stp>46311</stp>
        <stp/>
        <tr r="N2614" s="5"/>
      </tp>
      <tp t="s">
        <v>일반</v>
        <stp/>
        <stp>P</stp>
        <stp>0</stp>
        <stp>BND</stp>
        <stp>KR3561044099</stp>
        <stp>인포맥스 중분류</stp>
        <stp>46311</stp>
        <stp/>
        <tr r="N3107" s="5"/>
      </tp>
      <tp t="s">
        <v>일반</v>
        <stp/>
        <stp>P</stp>
        <stp>0</stp>
        <stp>BND</stp>
        <stp>KR354603G794</stp>
        <stp>인포맥스 중분류</stp>
        <stp>46311</stp>
        <stp/>
        <tr r="N2708" s="5"/>
      </tp>
      <tp t="s">
        <v>일반</v>
        <stp/>
        <stp>P</stp>
        <stp>0</stp>
        <stp>BND</stp>
        <stp>KR350801G996</stp>
        <stp>인포맥스 중분류</stp>
        <stp>46311</stp>
        <stp/>
        <tr r="N1601" s="5"/>
      </tp>
      <tp t="s">
        <v>일반</v>
        <stp/>
        <stp>P</stp>
        <stp>0</stp>
        <stp>BND</stp>
        <stp>KR350802G994</stp>
        <stp>인포맥스 중분류</stp>
        <stp>46311</stp>
        <stp/>
        <tr r="N1649" s="5"/>
      </tp>
      <tp t="s">
        <v>일반</v>
        <stp/>
        <stp>P</stp>
        <stp>0</stp>
        <stp>BND</stp>
        <stp>KR354602G796</stp>
        <stp>인포맥스 중분류</stp>
        <stp>46311</stp>
        <stp/>
        <tr r="N2673" s="5"/>
      </tp>
      <tp t="s">
        <v/>
        <stp/>
        <stp>P</stp>
        <stp>0</stp>
        <stp>BND</stp>
        <stp>KRZFA0354KG7</stp>
        <stp>인포맥스 대분류</stp>
        <stp>46316</stp>
        <stp/>
        <tr r="DU243" s="1"/>
      </tp>
      <tp t="s">
        <v>회사채(일반)</v>
        <stp/>
        <stp>P</stp>
        <stp>0</stp>
        <stp>BND</stp>
        <stp>KR6138094992</stp>
        <stp>인포맥스 중분류</stp>
        <stp>46311</stp>
        <stp/>
        <tr r="N6608" s="5"/>
      </tp>
      <tp t="s">
        <v/>
        <stp/>
        <stp>P</stp>
        <stp>0</stp>
        <stp>BND</stp>
        <stp>KRZF03132HBC</stp>
        <stp>인포맥스 대분류</stp>
        <stp>46316</stp>
        <stp/>
        <tr r="DU206" s="1"/>
      </tp>
      <tp t="s">
        <v/>
        <stp/>
        <stp>P</stp>
        <stp>0</stp>
        <stp>BND</stp>
        <stp>KRZFA0594KG5</stp>
        <stp>인포맥스 대분류</stp>
        <stp>46316</stp>
        <stp/>
        <tr r="DU195" s="1"/>
      </tp>
      <tp t="s">
        <v>회사채(일반)</v>
        <stp/>
        <stp>P</stp>
        <stp>0</stp>
        <stp>BND</stp>
        <stp>KR6017674633</stp>
        <stp>인포맥스 중분류</stp>
        <stp>46311</stp>
        <stp/>
        <tr r="N4353" s="5"/>
      </tp>
      <tp t="s">
        <v>일반</v>
        <stp/>
        <stp>P</stp>
        <stp>0</stp>
        <stp>BND</stp>
        <stp>KR350901G812</stp>
        <stp>인포맥스 중분류</stp>
        <stp>46311</stp>
        <stp/>
        <tr r="N1748" s="5"/>
      </tp>
      <tp t="s">
        <v>일반</v>
        <stp/>
        <stp>P</stp>
        <stp>0</stp>
        <stp>BND</stp>
        <stp>KR350902G810</stp>
        <stp>인포맥스 중분류</stp>
        <stp>46311</stp>
        <stp/>
        <tr r="N1774" s="5"/>
      </tp>
      <tp t="s">
        <v>회사채(일반)</v>
        <stp/>
        <stp>P</stp>
        <stp>0</stp>
        <stp>BND</stp>
        <stp>KR6063322277</stp>
        <stp>인포맥스 중분류</stp>
        <stp>46311</stp>
        <stp/>
        <tr r="N5794" s="5"/>
      </tp>
      <tp t="s">
        <v>일반</v>
        <stp/>
        <stp>P</stp>
        <stp>0</stp>
        <stp>BND</stp>
        <stp>KR3561047027</stp>
        <stp>인포맥스 중분류</stp>
        <stp>46311</stp>
        <stp/>
        <tr r="N3110" s="5"/>
      </tp>
      <tp t="s">
        <v>회사채(일반)</v>
        <stp/>
        <stp>P</stp>
        <stp>0</stp>
        <stp>BND</stp>
        <stp>KR6063323234</stp>
        <stp>인포맥스 중분류</stp>
        <stp>46316</stp>
        <stp/>
        <tr r="N90" s="1"/>
      </tp>
      <tp t="s">
        <v>일반</v>
        <stp/>
        <stp>P</stp>
        <stp>0</stp>
        <stp>BND</stp>
        <stp>KR350901G820</stp>
        <stp>인포맥스 중분류</stp>
        <stp>46311</stp>
        <stp/>
        <tr r="N1749" s="5"/>
      </tp>
      <tp t="s">
        <v>회사채(일반)</v>
        <stp/>
        <stp>P</stp>
        <stp>0</stp>
        <stp>BND</stp>
        <stp>KR6066563752</stp>
        <stp>인포맥스 중분류</stp>
        <stp>46316</stp>
        <stp/>
        <tr r="N42" s="1"/>
      </tp>
      <tp t="s">
        <v>회사채(일반)</v>
        <stp/>
        <stp>P</stp>
        <stp>0</stp>
        <stp>BND</stp>
        <stp>KR6138104965</stp>
        <stp>인포맥스 중분류</stp>
        <stp>46311</stp>
        <stp/>
        <tr r="N6621" s="5"/>
      </tp>
      <tp t="s">
        <v>일반</v>
        <stp/>
        <stp>P</stp>
        <stp>0</stp>
        <stp>BND</stp>
        <stp>KR350801G921</stp>
        <stp>인포맥스 중분류</stp>
        <stp>46311</stp>
        <stp/>
        <tr r="N1596" s="5"/>
      </tp>
      <tp t="s">
        <v>일반</v>
        <stp/>
        <stp>P</stp>
        <stp>0</stp>
        <stp>BND</stp>
        <stp>KR350701G626</stp>
        <stp>인포맥스 중분류</stp>
        <stp>46311</stp>
        <stp/>
        <tr r="N1292" s="5"/>
      </tp>
      <tp t="s">
        <v>회사채(일반)</v>
        <stp/>
        <stp>P</stp>
        <stp>0</stp>
        <stp>BND</stp>
        <stp>KR6063323242</stp>
        <stp>인포맥스 중분류</stp>
        <stp>46311</stp>
        <stp/>
        <tr r="N5827" s="5"/>
      </tp>
      <tp t="s">
        <v>회사채(일반)</v>
        <stp/>
        <stp>P</stp>
        <stp>0</stp>
        <stp>BND</stp>
        <stp>KR6066562739</stp>
        <stp>인포맥스 중분류</stp>
        <stp>46311</stp>
        <stp/>
        <tr r="N6136" s="5"/>
      </tp>
      <tp t="s">
        <v>일반</v>
        <stp/>
        <stp>P</stp>
        <stp>0</stp>
        <stp>BND</stp>
        <stp>KR350801G939</stp>
        <stp>인포맥스 중분류</stp>
        <stp>46311</stp>
        <stp/>
        <tr r="N1597" s="5"/>
      </tp>
      <tp t="s">
        <v>은행채</v>
        <stp/>
        <stp>P</stp>
        <stp>0</stp>
        <stp>BND</stp>
        <stp>KR3562077338</stp>
        <stp>인포맥스 중분류</stp>
        <stp>46311</stp>
        <stp/>
        <tr r="N3232" s="5"/>
      </tp>
      <tp t="s">
        <v>일반</v>
        <stp/>
        <stp>P</stp>
        <stp>0</stp>
        <stp>BND</stp>
        <stp>KR352701G632</stp>
        <stp>인포맥스 중분류</stp>
        <stp>46311</stp>
        <stp/>
        <tr r="N2171" s="5"/>
      </tp>
      <tp t="s">
        <v>일반</v>
        <stp/>
        <stp>P</stp>
        <stp>0</stp>
        <stp>BND</stp>
        <stp>KR352702G630</stp>
        <stp>인포맥스 중분류</stp>
        <stp>46311</stp>
        <stp/>
        <tr r="N2243" s="5"/>
      </tp>
      <tp t="s">
        <v>회사채(일반)</v>
        <stp/>
        <stp>P</stp>
        <stp>0</stp>
        <stp>BND</stp>
        <stp>KR6066561731</stp>
        <stp>인포맥스 중분류</stp>
        <stp>46311</stp>
        <stp/>
        <tr r="N6113" s="5"/>
      </tp>
      <tp t="s">
        <v>은행채</v>
        <stp/>
        <stp>P</stp>
        <stp>0</stp>
        <stp>BND</stp>
        <stp>KR3562127323</stp>
        <stp>인포맥스 중분류</stp>
        <stp>46311</stp>
        <stp/>
        <tr r="N3239" s="5"/>
      </tp>
      <tp t="s">
        <v>은행채</v>
        <stp/>
        <stp>P</stp>
        <stp>0</stp>
        <stp>BND</stp>
        <stp>KR3562137322</stp>
        <stp>인포맥스 중분류</stp>
        <stp>46311</stp>
        <stp/>
        <tr r="N3240" s="5"/>
      </tp>
      <tp t="s">
        <v>일반</v>
        <stp/>
        <stp>P</stp>
        <stp>0</stp>
        <stp>BND</stp>
        <stp>KR354601G731</stp>
        <stp>인포맥스 중분류</stp>
        <stp>46311</stp>
        <stp/>
        <tr r="N2610" s="5"/>
      </tp>
      <tp t="s">
        <v>일반</v>
        <stp/>
        <stp>P</stp>
        <stp>0</stp>
        <stp>BND</stp>
        <stp>KR351902G835</stp>
        <stp>인포맥스 중분류</stp>
        <stp>46311</stp>
        <stp/>
        <tr r="N1981" s="5"/>
      </tp>
      <tp t="s">
        <v>일반</v>
        <stp/>
        <stp>P</stp>
        <stp>0</stp>
        <stp>BND</stp>
        <stp>KR350801G947</stp>
        <stp>인포맥스 중분류</stp>
        <stp>46316</stp>
        <stp/>
        <tr r="N363" s="1"/>
        <tr r="DV324" s="1"/>
      </tp>
      <tp t="s">
        <v>일반</v>
        <stp/>
        <stp>P</stp>
        <stp>0</stp>
        <stp>BND</stp>
        <stp>KR350802G937</stp>
        <stp>인포맥스 중분류</stp>
        <stp>46311</stp>
        <stp/>
        <tr r="N1648" s="5"/>
      </tp>
      <tp t="s">
        <v>은행채</v>
        <stp/>
        <stp>P</stp>
        <stp>0</stp>
        <stp>BND</stp>
        <stp>KR3562057330</stp>
        <stp>인포맥스 중분류</stp>
        <stp>46311</stp>
        <stp/>
        <tr r="N3228" s="5"/>
      </tp>
      <tp t="s">
        <v>일반</v>
        <stp/>
        <stp>P</stp>
        <stp>0</stp>
        <stp>BND</stp>
        <stp>KR354603G737</stp>
        <stp>인포맥스 중분류</stp>
        <stp>46311</stp>
        <stp/>
        <tr r="N2706" s="5"/>
      </tp>
      <tp t="s">
        <v>회사채(일반)</v>
        <stp/>
        <stp>P</stp>
        <stp>0</stp>
        <stp>BND</stp>
        <stp>KR6063321253</stp>
        <stp>인포맥스 중분류</stp>
        <stp>46311</stp>
        <stp/>
        <tr r="N5777" s="5"/>
      </tp>
      <tp t="s">
        <v>일반</v>
        <stp/>
        <stp>P</stp>
        <stp>0</stp>
        <stp>BND</stp>
        <stp>KR352702G648</stp>
        <stp>인포맥스 중분류</stp>
        <stp>46311</stp>
        <stp/>
        <tr r="N2244" s="5"/>
      </tp>
      <tp t="s">
        <v>일반</v>
        <stp/>
        <stp>P</stp>
        <stp>0</stp>
        <stp>BND</stp>
        <stp>KR354601G749</stp>
        <stp>인포맥스 중분류</stp>
        <stp>46311</stp>
        <stp/>
        <tr r="N2611" s="5"/>
      </tp>
      <tp t="s">
        <v>공모지방채</v>
        <stp/>
        <stp>P</stp>
        <stp>0</stp>
        <stp>BND</stp>
        <stp>KR2004131539</stp>
        <stp>인포맥스 중분류</stp>
        <stp>46316</stp>
        <stp/>
        <tr r="N62" s="1"/>
      </tp>
      <tp t="s">
        <v>은행채</v>
        <stp/>
        <stp>P</stp>
        <stp>0</stp>
        <stp>BND</stp>
        <stp>KR3562047349</stp>
        <stp>인포맥스 중분류</stp>
        <stp>46311</stp>
        <stp/>
        <tr r="N3226" s="5"/>
      </tp>
      <tp t="s">
        <v>은행채</v>
        <stp/>
        <stp>P</stp>
        <stp>0</stp>
        <stp>BND</stp>
        <stp>KR356213G352</stp>
        <stp>인포맥스 중분류</stp>
        <stp>46311</stp>
        <stp/>
        <tr r="N3242" s="5"/>
      </tp>
      <tp t="s">
        <v>일반</v>
        <stp/>
        <stp>P</stp>
        <stp>0</stp>
        <stp>BND</stp>
        <stp>KR352701G640</stp>
        <stp>인포맥스 중분류</stp>
        <stp>46311</stp>
        <stp/>
        <tr r="N2172" s="5"/>
      </tp>
      <tp t="s">
        <v>은행채</v>
        <stp/>
        <stp>P</stp>
        <stp>0</stp>
        <stp>BND</stp>
        <stp>KR3562067347</stp>
        <stp>인포맥스 중분류</stp>
        <stp>46311</stp>
        <stp/>
        <tr r="N3231" s="5"/>
      </tp>
      <tp t="s">
        <v>일반</v>
        <stp/>
        <stp>P</stp>
        <stp>0</stp>
        <stp>BND</stp>
        <stp>KR3560037144</stp>
        <stp>인포맥스 중분류</stp>
        <stp>46311</stp>
        <stp/>
        <tr r="N2855" s="5"/>
      </tp>
      <tp t="s">
        <v>일반</v>
        <stp/>
        <stp>P</stp>
        <stp>0</stp>
        <stp>BND</stp>
        <stp>KR350801G947</stp>
        <stp>인포맥스 중분류</stp>
        <stp>46311</stp>
        <stp/>
        <tr r="N1598" s="5"/>
      </tp>
      <tp t="s">
        <v>회사채(일반)</v>
        <stp/>
        <stp>P</stp>
        <stp>0</stp>
        <stp>BND</stp>
        <stp>KR6066573744</stp>
        <stp>인포맥스 중분류</stp>
        <stp>46311</stp>
        <stp/>
        <tr r="N6171" s="5"/>
      </tp>
      <tp t="s">
        <v>일반</v>
        <stp/>
        <stp>P</stp>
        <stp>0</stp>
        <stp>BND</stp>
        <stp>KR350802G937</stp>
        <stp>인포맥스 중분류</stp>
        <stp>46316</stp>
        <stp/>
        <tr r="N358" s="1"/>
        <tr r="DV252" s="1"/>
      </tp>
      <tp t="s">
        <v>회사채(일반)</v>
        <stp/>
        <stp>P</stp>
        <stp>0</stp>
        <stp>BND</stp>
        <stp>KR6063321253</stp>
        <stp>인포맥스 중분류</stp>
        <stp>46316</stp>
        <stp/>
        <tr r="N35" s="1"/>
      </tp>
      <tp t="s">
        <v>은행채</v>
        <stp/>
        <stp>P</stp>
        <stp>0</stp>
        <stp>BND</stp>
        <stp>KR3562137348</stp>
        <stp>인포맥스 중분류</stp>
        <stp>46311</stp>
        <stp/>
        <tr r="N3241" s="5"/>
      </tp>
      <tp t="s">
        <v>은행채</v>
        <stp/>
        <stp>P</stp>
        <stp>0</stp>
        <stp>BND</stp>
        <stp>KR356208G352</stp>
        <stp>인포맥스 중분류</stp>
        <stp>46311</stp>
        <stp/>
        <tr r="N3234" s="5"/>
      </tp>
      <tp t="s">
        <v>일반</v>
        <stp/>
        <stp>P</stp>
        <stp>0</stp>
        <stp>BND</stp>
        <stp>KR350701G659</stp>
        <stp>인포맥스 중분류</stp>
        <stp>46311</stp>
        <stp/>
        <tr r="N1293" s="5"/>
      </tp>
      <tp t="s">
        <v>회사채(일반)</v>
        <stp/>
        <stp>P</stp>
        <stp>0</stp>
        <stp>BND</stp>
        <stp>KR6063323234</stp>
        <stp>인포맥스 중분류</stp>
        <stp>46311</stp>
        <stp/>
        <tr r="N5826" s="5"/>
      </tp>
      <tp t="s">
        <v>일반</v>
        <stp/>
        <stp>P</stp>
        <stp>0</stp>
        <stp>BND</stp>
        <stp>KR3561017053</stp>
        <stp>인포맥스 중분류</stp>
        <stp>46311</stp>
        <stp/>
        <tr r="N2901" s="5"/>
      </tp>
      <tp t="s">
        <v>은행채</v>
        <stp/>
        <stp>P</stp>
        <stp>0</stp>
        <stp>BND</stp>
        <stp>KR3562107341</stp>
        <stp>인포맥스 중분류</stp>
        <stp>46311</stp>
        <stp/>
        <tr r="N3235" s="5"/>
      </tp>
      <tp t="s">
        <v>회사채(일반)</v>
        <stp/>
        <stp>P</stp>
        <stp>0</stp>
        <stp>BND</stp>
        <stp>KR6066563752</stp>
        <stp>인포맥스 중분류</stp>
        <stp>46311</stp>
        <stp/>
        <tr r="N6160" s="5"/>
      </tp>
      <tp t="s">
        <v>은행채</v>
        <stp/>
        <stp>P</stp>
        <stp>0</stp>
        <stp>BND</stp>
        <stp>KR356203G353</stp>
        <stp>인포맥스 중분류</stp>
        <stp>46311</stp>
        <stp/>
        <tr r="N3223" s="5"/>
      </tp>
      <tp t="s">
        <v>일반</v>
        <stp/>
        <stp>P</stp>
        <stp>0</stp>
        <stp>BND</stp>
        <stp>KR352702G655</stp>
        <stp>인포맥스 중분류</stp>
        <stp>46311</stp>
        <stp/>
        <tr r="N2245" s="5"/>
      </tp>
      <tp t="s">
        <v>회사채(일반)</v>
        <stp/>
        <stp>P</stp>
        <stp>0</stp>
        <stp>BND</stp>
        <stp>KR6066562754</stp>
        <stp>인포맥스 중분류</stp>
        <stp>46311</stp>
        <stp/>
        <tr r="N6137" s="5"/>
      </tp>
      <tp t="s">
        <v>은행채</v>
        <stp/>
        <stp>P</stp>
        <stp>0</stp>
        <stp>BND</stp>
        <stp>KR356201G357</stp>
        <stp>인포맥스 중분류</stp>
        <stp>46311</stp>
        <stp/>
        <tr r="N3221" s="5"/>
      </tp>
      <tp t="s">
        <v>일반</v>
        <stp/>
        <stp>P</stp>
        <stp>0</stp>
        <stp>BND</stp>
        <stp>KR350801G954</stp>
        <stp>인포맥스 중분류</stp>
        <stp>46311</stp>
        <stp/>
        <tr r="N1599" s="5"/>
      </tp>
      <tp t="s">
        <v>일반</v>
        <stp/>
        <stp>P</stp>
        <stp>0</stp>
        <stp>BND</stp>
        <stp>KR351602G757</stp>
        <stp>인포맥스 중분류</stp>
        <stp>46311</stp>
        <stp/>
        <tr r="N1837" s="5"/>
      </tp>
      <tp t="s">
        <v>회사채(일반)</v>
        <stp/>
        <stp>P</stp>
        <stp>0</stp>
        <stp>BND</stp>
        <stp>KR6063323242</stp>
        <stp>인포맥스 중분류</stp>
        <stp>46316</stp>
        <stp/>
        <tr r="N98" s="1"/>
        <tr r="DV87" s="1"/>
      </tp>
      <tp t="s">
        <v>회사채(일반)</v>
        <stp/>
        <stp>P</stp>
        <stp>0</stp>
        <stp>BND</stp>
        <stp>KR6017674666</stp>
        <stp>인포맥스 중분류</stp>
        <stp>46311</stp>
        <stp/>
        <tr r="N4354" s="5"/>
      </tp>
      <tp t="s">
        <v>은행채</v>
        <stp/>
        <stp>P</stp>
        <stp>0</stp>
        <stp>BND</stp>
        <stp>KR356211G372</stp>
        <stp>인포맥스 중분류</stp>
        <stp>46311</stp>
        <stp/>
        <tr r="N3237" s="5"/>
      </tp>
      <tp t="s">
        <v>일반</v>
        <stp/>
        <stp>P</stp>
        <stp>0</stp>
        <stp>BND</stp>
        <stp>KR350801G962</stp>
        <stp>인포맥스 중분류</stp>
        <stp>46311</stp>
        <stp/>
        <tr r="N1600" s="5"/>
      </tp>
      <tp t="s">
        <v>일반</v>
        <stp/>
        <stp>P</stp>
        <stp>0</stp>
        <stp>BND</stp>
        <stp>KR352703G661</stp>
        <stp>인포맥스 중분류</stp>
        <stp>46311</stp>
        <stp/>
        <tr r="N2284" s="5"/>
      </tp>
      <tp t="s">
        <v>일반</v>
        <stp/>
        <stp>P</stp>
        <stp>0</stp>
        <stp>BND</stp>
        <stp>KR352702G663</stp>
        <stp>인포맥스 중분류</stp>
        <stp>46311</stp>
        <stp/>
        <tr r="N2246" s="5"/>
      </tp>
      <tp t="s">
        <v>일반</v>
        <stp/>
        <stp>P</stp>
        <stp>0</stp>
        <stp>BND</stp>
        <stp>KR351603G763</stp>
        <stp>인포맥스 중분류</stp>
        <stp>46311</stp>
        <stp/>
        <tr r="N1879" s="5"/>
      </tp>
      <tp t="s">
        <v>일반</v>
        <stp/>
        <stp>P</stp>
        <stp>0</stp>
        <stp>BND</stp>
        <stp>KR352701G665</stp>
        <stp>인포맥스 중분류</stp>
        <stp>46311</stp>
        <stp/>
        <tr r="N2173" s="5"/>
      </tp>
      <tp t="s">
        <v>일반</v>
        <stp/>
        <stp>P</stp>
        <stp>0</stp>
        <stp>BND</stp>
        <stp>KR354603G778</stp>
        <stp>인포맥스 중분류</stp>
        <stp>46311</stp>
        <stp/>
        <tr r="N2707" s="5"/>
      </tp>
      <tp t="s">
        <v>일반</v>
        <stp/>
        <stp>P</stp>
        <stp>0</stp>
        <stp>BND</stp>
        <stp>KR354601G772</stp>
        <stp>인포맥스 중분류</stp>
        <stp>46311</stp>
        <stp/>
        <tr r="N2612" s="5"/>
      </tp>
      <tp t="s">
        <v>일반</v>
        <stp/>
        <stp>P</stp>
        <stp>0</stp>
        <stp>BND</stp>
        <stp>KR354602G770</stp>
        <stp>인포맥스 중분류</stp>
        <stp>46311</stp>
        <stp/>
        <tr r="N2672" s="5"/>
      </tp>
      <tp t="s">
        <v>회사채(일반)</v>
        <stp/>
        <stp>P</stp>
        <stp>0</stp>
        <stp>BND</stp>
        <stp>KR6063322210</stp>
        <stp>인포맥스 중분류</stp>
        <stp>46311</stp>
        <stp/>
        <tr r="N5793" s="5"/>
      </tp>
      <tp t="s">
        <v>일반</v>
        <stp/>
        <stp>P</stp>
        <stp>0</stp>
        <stp>BND</stp>
        <stp>KR356401G577</stp>
        <stp>인포맥스 중분류</stp>
        <stp>46311</stp>
        <stp/>
        <tr r="N3243" s="5"/>
      </tp>
      <tp t="s">
        <v>일반</v>
        <stp/>
        <stp>P</stp>
        <stp>0</stp>
        <stp>BND</stp>
        <stp>KR350701G675</stp>
        <stp>인포맥스 중분류</stp>
        <stp>46311</stp>
        <stp/>
        <tr r="N1294" s="5"/>
      </tp>
      <tp t="s">
        <v>회사채(일반)</v>
        <stp/>
        <stp>P</stp>
        <stp>0</stp>
        <stp>BND</stp>
        <stp>KR6138093929</stp>
        <stp>인포맥스 중분류</stp>
        <stp>46311</stp>
        <stp/>
        <tr r="N6604" s="5"/>
      </tp>
      <tp>
        <v>4.1840000000000002</v>
        <stp/>
        <stp>P</stp>
        <stp>0</stp>
        <stp>BND</stp>
        <stp>KR354411G990</stp>
        <stp>민평3사 수익률(산출일)</stp>
        <stp>46316</stp>
        <stp/>
        <tr r="DT253" s="1"/>
      </tp>
      <tp>
        <v>4.2060000000000004</v>
        <stp/>
        <stp>P</stp>
        <stp>0</stp>
        <stp>BND</stp>
        <stp>KR350802GE83</stp>
        <stp>민평3사 수익률(산출일)</stp>
        <stp>46316</stp>
        <stp/>
        <tr r="Z29" s="1"/>
      </tp>
      <tp>
        <v>4.2519999999999998</v>
        <stp/>
        <stp>P</stp>
        <stp>0</stp>
        <stp>BND</stp>
        <stp>KR350201GE80</stp>
        <stp>민평3사 수익률(산출일)</stp>
        <stp>46316</stp>
        <stp/>
        <tr r="DT37" s="1"/>
      </tp>
      <tp>
        <v>4.3789999999999996</v>
        <stp/>
        <stp>P</stp>
        <stp>0</stp>
        <stp>BND</stp>
        <stp>KR6006801G54</stp>
        <stp>민평3사 수익률(산출일)</stp>
        <stp>46316</stp>
        <stp/>
        <tr r="L101" s="1"/>
      </tp>
      <tp>
        <v>4.1360000000000001</v>
        <stp/>
        <stp>P</stp>
        <stp>0</stp>
        <stp>BND</stp>
        <stp>KR6011911F45</stp>
        <stp>민평3사 수익률(산출일)</stp>
        <stp>46316</stp>
        <stp/>
        <tr r="CD51" s="1"/>
      </tp>
      <tp>
        <v>4.24</v>
        <stp/>
        <stp>P</stp>
        <stp>0</stp>
        <stp>BND</stp>
        <stp>KR350106GE86</stp>
        <stp>민평3사 수익률(산출일)</stp>
        <stp>46316</stp>
        <stp/>
        <tr r="DT274" s="1"/>
      </tp>
      <tp>
        <v>4.2720000000000002</v>
        <stp/>
        <stp>P</stp>
        <stp>0</stp>
        <stp>BND</stp>
        <stp>KR3561037283</stp>
        <stp>민평3사 수익률(산출일)</stp>
        <stp>46316</stp>
        <stp/>
        <tr r="CD246" s="1"/>
        <tr r="DT293" s="1"/>
        <tr r="L374" s="1"/>
      </tp>
      <tp>
        <v>4.1710000000000003</v>
        <stp/>
        <stp>P</stp>
        <stp>0</stp>
        <stp>BND</stp>
        <stp>KR6005941F41</stp>
        <stp>민평3사 수익률(산출일)</stp>
        <stp>46316</stp>
        <stp/>
        <tr r="DT134" s="1"/>
      </tp>
      <tp>
        <v>3.6589999999999998</v>
        <stp/>
        <stp>P</stp>
        <stp>0</stp>
        <stp>BND</stp>
        <stp>KR2004012C94</stp>
        <stp>민평3사 수익률(산출일)</stp>
        <stp>46316</stp>
        <stp/>
        <tr r="L372" s="1"/>
      </tp>
      <tp>
        <v>3.9710000000000001</v>
        <stp/>
        <stp>P</stp>
        <stp>0</stp>
        <stp>BND</stp>
        <stp>KR356002G581</stp>
        <stp>민평3사 수익률(산출일)</stp>
        <stp>46316</stp>
        <stp/>
        <tr r="L315" s="1"/>
      </tp>
      <tp>
        <v>4.282</v>
        <stp/>
        <stp>P</stp>
        <stp>0</stp>
        <stp>BND</stp>
        <stp>KR356502GG81</stp>
        <stp>민평3사 수익률(산출일)</stp>
        <stp>46316</stp>
        <stp/>
        <tr r="DT179" s="1"/>
      </tp>
      <tp>
        <v>4.2460000000000004</v>
        <stp/>
        <stp>P</stp>
        <stp>0</stp>
        <stp>BND</stp>
        <stp>KR352701G582</stp>
        <stp>민평3사 수익률(산출일)</stp>
        <stp>46316</stp>
        <stp/>
        <tr r="L280" s="1"/>
      </tp>
      <tp>
        <v>4.1050000000000004</v>
        <stp/>
        <stp>P</stp>
        <stp>0</stp>
        <stp>BND</stp>
        <stp>KR352703GD80</stp>
        <stp>민평3사 수익률(산출일)</stp>
        <stp>46316</stp>
        <stp/>
        <tr r="L86" s="1"/>
      </tp>
      <tp>
        <v>4.3559999999999999</v>
        <stp/>
        <stp>P</stp>
        <stp>0</stp>
        <stp>BND</stp>
        <stp>KR350701G782</stp>
        <stp>민평3사 수익률(산출일)</stp>
        <stp>46316</stp>
        <stp/>
        <tr r="L225" s="1"/>
      </tp>
      <tp>
        <v>4.2859999999999996</v>
        <stp/>
        <stp>P</stp>
        <stp>0</stp>
        <stp>BND</stp>
        <stp>KR350106GF85</stp>
        <stp>민평3사 수익률(산출일)</stp>
        <stp>46316</stp>
        <stp/>
        <tr r="DT167" s="1"/>
        <tr r="L206" s="1"/>
      </tp>
      <tp>
        <v>4.2720000000000002</v>
        <stp/>
        <stp>P</stp>
        <stp>0</stp>
        <stp>BND</stp>
        <stp>KR6021963G40</stp>
        <stp>민평3사 수익률(산출일)</stp>
        <stp>46316</stp>
        <stp/>
        <tr r="DF23" s="1"/>
      </tp>
      <tp>
        <v>4.2709999999999999</v>
        <stp/>
        <stp>P</stp>
        <stp>0</stp>
        <stp>BND</stp>
        <stp>KR6019803F56</stp>
        <stp>민평3사 수익률(산출일)</stp>
        <stp>46316</stp>
        <stp/>
        <tr r="L153" s="1"/>
      </tp>
      <tp>
        <v>4.2709999999999999</v>
        <stp/>
        <stp>P</stp>
        <stp>0</stp>
        <stp>BND</stp>
        <stp>KR6095923F44</stp>
        <stp>민평3사 수익률(산출일)</stp>
        <stp>46316</stp>
        <stp/>
        <tr r="DT126" s="1"/>
      </tp>
      <tp>
        <v>4.2519999999999998</v>
        <stp/>
        <stp>P</stp>
        <stp>0</stp>
        <stp>BND</stp>
        <stp>KR6021962G41</stp>
        <stp>민평3사 수익률(산출일)</stp>
        <stp>46316</stp>
        <stp/>
        <tr r="L123" s="1"/>
      </tp>
      <tp>
        <v>3.964</v>
        <stp/>
        <stp>P</stp>
        <stp>0</stp>
        <stp>BND</stp>
        <stp>KR6095923E45</stp>
        <stp>민평3사 수익률(산출일)</stp>
        <stp>46316</stp>
        <stp/>
        <tr r="L254" s="1"/>
      </tp>
      <tp>
        <v>4.32</v>
        <stp/>
        <stp>P</stp>
        <stp>0</stp>
        <stp>BND</stp>
        <stp>KR350902G687</stp>
        <stp>민평3사 수익률(산출일)</stp>
        <stp>46316</stp>
        <stp/>
        <tr r="L52" s="1"/>
      </tp>
      <tp>
        <v>4.601</v>
        <stp/>
        <stp>P</stp>
        <stp>0</stp>
        <stp>BND</stp>
        <stp>KR6003491G98</stp>
        <stp>민평3사 수익률(산출일)</stp>
        <stp>46316</stp>
        <stp/>
        <tr r="DF11" s="1"/>
      </tp>
      <tp>
        <v>4.2789999999999999</v>
        <stp/>
        <stp>P</stp>
        <stp>0</stp>
        <stp>BND</stp>
        <stp>KR354601GG86</stp>
        <stp>민평3사 수익률(산출일)</stp>
        <stp>46316</stp>
        <stp/>
        <tr r="CD33" s="1"/>
      </tp>
      <tp>
        <v>4.28</v>
        <stp/>
        <stp>P</stp>
        <stp>0</stp>
        <stp>BND</stp>
        <stp>KR350702GD85</stp>
        <stp>민평3사 수익률(산출일)</stp>
        <stp>46316</stp>
        <stp/>
        <tr r="DT49" s="1"/>
        <tr r="L334" s="1"/>
      </tp>
      <tp>
        <v>4.4059999999999997</v>
        <stp/>
        <stp>P</stp>
        <stp>0</stp>
        <stp>BND</stp>
        <stp>KR6176943G47</stp>
        <stp>민평3사 수익률(산출일)</stp>
        <stp>46316</stp>
        <stp/>
        <tr r="DT29" s="1"/>
        <tr r="L91" s="1"/>
        <tr r="CD42" s="1"/>
      </tp>
      <tp>
        <v>4.2830000000000004</v>
        <stp/>
        <stp>P</stp>
        <stp>0</stp>
        <stp>BND</stp>
        <stp>KR601980AG53</stp>
        <stp>민평3사 수익률(산출일)</stp>
        <stp>46316</stp>
        <stp/>
        <tr r="DT160" s="1"/>
      </tp>
      <tp>
        <v>4.0490000000000004</v>
        <stp/>
        <stp>P</stp>
        <stp>0</stp>
        <stp>BND</stp>
        <stp>KR354701GE87</stp>
        <stp>민평3사 수익률(산출일)</stp>
        <stp>46316</stp>
        <stp/>
        <tr r="EV24" s="1"/>
      </tp>
      <tp>
        <v>4.3940000000000001</v>
        <stp/>
        <stp>P</stp>
        <stp>0</stp>
        <stp>BND</stp>
        <stp>KR354601GF87</stp>
        <stp>민평3사 수익률(산출일)</stp>
        <stp>46316</stp>
        <stp/>
        <tr r="L227" s="1"/>
      </tp>
      <tp>
        <v>4.3099999999999996</v>
        <stp/>
        <stp>P</stp>
        <stp>0</stp>
        <stp>BND</stp>
        <stp>KR350801GB87</stp>
        <stp>민평3사 수익률(산출일)</stp>
        <stp>46316</stp>
        <stp/>
        <tr r="DT308" s="1"/>
        <tr r="L221" s="1"/>
        <tr r="CD182" s="1"/>
      </tp>
      <tp>
        <v>4.2720000000000002</v>
        <stp/>
        <stp>P</stp>
        <stp>0</stp>
        <stp>BND</stp>
        <stp>KR3561027284</stp>
        <stp>민평3사 수익률(산출일)</stp>
        <stp>46316</stp>
        <stp/>
        <tr r="DT284" s="1"/>
      </tp>
      <tp>
        <v>4.266</v>
        <stp/>
        <stp>P</stp>
        <stp>0</stp>
        <stp>BND</stp>
        <stp>KR6008561F85</stp>
        <stp>민평3사 수익률(산출일)</stp>
        <stp>46316</stp>
        <stp/>
        <tr r="CD205" s="1"/>
      </tp>
      <tp>
        <v>4.0529999999999999</v>
        <stp/>
        <stp>P</stp>
        <stp>0</stp>
        <stp>BND</stp>
        <stp>KR381001GG85</stp>
        <stp>민평3사 수익률(산출일)</stp>
        <stp>46316</stp>
        <stp/>
        <tr r="DT76" s="1"/>
      </tp>
      <tp>
        <v>4.2009999999999996</v>
        <stp/>
        <stp>P</stp>
        <stp>0</stp>
        <stp>BND</stp>
        <stp>KR6055552D89</stp>
        <stp>민평3사 수익률(산출일)</stp>
        <stp>46316</stp>
        <stp/>
        <tr r="CD171" s="1"/>
      </tp>
      <tp>
        <v>4.17</v>
        <stp/>
        <stp>P</stp>
        <stp>0</stp>
        <stp>BND</stp>
        <stp>KR357601GG89</stp>
        <stp>민평3사 수익률(산출일)</stp>
        <stp>46316</stp>
        <stp/>
        <tr r="DT77" s="1"/>
      </tp>
      <tp>
        <v>4.109</v>
        <stp/>
        <stp>P</stp>
        <stp>0</stp>
        <stp>BND</stp>
        <stp>KR381002GD87</stp>
        <stp>민평3사 수익률(산출일)</stp>
        <stp>46316</stp>
        <stp/>
        <tr r="L335" s="1"/>
      </tp>
      <tp>
        <v>4.2850000000000001</v>
        <stp/>
        <stp>P</stp>
        <stp>0</stp>
        <stp>BND</stp>
        <stp>KR350103GF88</stp>
        <stp>민평3사 수익률(산출일)</stp>
        <stp>46316</stp>
        <stp/>
        <tr r="DT145" s="1"/>
      </tp>
      <tp>
        <v>5.0579999999999998</v>
        <stp/>
        <stp>P</stp>
        <stp>0</stp>
        <stp>BND</stp>
        <stp>KR6003493F97</stp>
        <stp>민평3사 수익률(산출일)</stp>
        <stp>46316</stp>
        <stp/>
        <tr r="EV16" s="1"/>
      </tp>
      <tp>
        <v>4.2370000000000001</v>
        <stp/>
        <stp>P</stp>
        <stp>0</stp>
        <stp>BND</stp>
        <stp>KR350102GG88</stp>
        <stp>민평3사 수익률(산출일)</stp>
        <stp>46316</stp>
        <stp/>
        <tr r="DT75" s="1"/>
      </tp>
      <tp>
        <v>4.0439999999999996</v>
        <stp/>
        <stp>P</stp>
        <stp>0</stp>
        <stp>BND</stp>
        <stp>KR381103GE84</stp>
        <stp>민평3사 수익률(산출일)</stp>
        <stp>46316</stp>
        <stp/>
        <tr r="L114" s="1"/>
        <tr r="CD108" s="1"/>
      </tp>
      <tp>
        <v>4.1100000000000003</v>
        <stp/>
        <stp>P</stp>
        <stp>0</stp>
        <stp>BND</stp>
        <stp>KR381004GD85</stp>
        <stp>민평3사 수익률(산출일)</stp>
        <stp>46316</stp>
        <stp/>
        <tr r="CD190" s="1"/>
      </tp>
      <tp>
        <v>4.3600000000000003</v>
        <stp/>
        <stp>P</stp>
        <stp>0</stp>
        <stp>BND</stp>
        <stp>KR6205491F90</stp>
        <stp>민평3사 수익률(산출일)</stp>
        <stp>46316</stp>
        <stp/>
        <tr r="L180" s="1"/>
      </tp>
      <tp t="s">
        <v>회사채(일반)</v>
        <stp/>
        <stp>P</stp>
        <stp>0</stp>
        <stp>BND</stp>
        <stp>KR60649814C1</stp>
        <stp>인포맥스 중분류</stp>
        <stp>46316</stp>
        <stp/>
        <tr r="EX71" s="1"/>
      </tp>
      <tp t="s">
        <v>국고채권</v>
        <stp/>
        <stp>P</stp>
        <stp>0</stp>
        <stp>BND</stp>
        <stp>KRC0350C3593</stp>
        <stp>인포맥스 중분류</stp>
        <stp>46316</stp>
        <stp/>
        <tr r="DV301" s="1"/>
      </tp>
      <tp t="s">
        <v>회사채(일반)</v>
        <stp/>
        <stp>P</stp>
        <stp>0</stp>
        <stp>BND</stp>
        <stp>KR60649814C1</stp>
        <stp>인포맥스 중분류</stp>
        <stp>46311</stp>
        <stp/>
        <tr r="N5970" s="5"/>
      </tp>
      <tp t="s">
        <v>회사채(일반)</v>
        <stp/>
        <stp>P</stp>
        <stp>0</stp>
        <stp>BND</stp>
        <stp>KR60188848B8</stp>
        <stp>인포맥스 중분류</stp>
        <stp>46311</stp>
        <stp/>
        <tr r="N4380" s="5"/>
      </tp>
      <tp t="s">
        <v>은행채</v>
        <stp/>
        <stp>P</stp>
        <stp>0</stp>
        <stp>BND</stp>
        <stp>KR31021872A2</stp>
        <stp>인포맥스 중분류</stp>
        <stp>46311</stp>
        <stp/>
        <tr r="N632" s="5"/>
      </tp>
      <tp t="s">
        <v>일반</v>
        <stp/>
        <stp>P</stp>
        <stp>0</stp>
        <stp>BND</stp>
        <stp>KR350701G7A2</stp>
        <stp>인포맥스 중분류</stp>
        <stp>46311</stp>
        <stp/>
        <tr r="N1300" s="5"/>
      </tp>
      <tp t="s">
        <v>은행채</v>
        <stp/>
        <stp>P</stp>
        <stp>0</stp>
        <stp>BND</stp>
        <stp>KR35620872A8</stp>
        <stp>인포맥스 중분류</stp>
        <stp>46311</stp>
        <stp/>
        <tr r="N3233" s="5"/>
      </tp>
      <tp t="s">
        <v>일반</v>
        <stp/>
        <stp>P</stp>
        <stp>0</stp>
        <stp>BND</stp>
        <stp>KR350902G9A5</stp>
        <stp>인포맥스 중분류</stp>
        <stp>46311</stp>
        <stp/>
        <tr r="N1777" s="5"/>
      </tp>
      <tp t="s">
        <v>회사채(일반)</v>
        <stp/>
        <stp>P</stp>
        <stp>0</stp>
        <stp>BND</stp>
        <stp>KR60176737B7</stp>
        <stp>인포맥스 중분류</stp>
        <stp>46311</stp>
        <stp/>
        <tr r="N4340" s="5"/>
      </tp>
      <tp t="s">
        <v>일반</v>
        <stp/>
        <stp>P</stp>
        <stp>0</stp>
        <stp>BND</stp>
        <stp>KR354602G6A6</stp>
        <stp>인포맥스 중분류</stp>
        <stp>46311</stp>
        <stp/>
        <tr r="N2671" s="5"/>
      </tp>
      <tp t="s">
        <v>일반</v>
        <stp/>
        <stp>P</stp>
        <stp>0</stp>
        <stp>BND</stp>
        <stp>KR350702G7B9</stp>
        <stp>인포맥스 중분류</stp>
        <stp>46311</stp>
        <stp/>
        <tr r="N1380" s="5"/>
      </tp>
      <tp t="s">
        <v>은행채</v>
        <stp/>
        <stp>P</stp>
        <stp>0</stp>
        <stp>BND</stp>
        <stp>KR35620272B9</stp>
        <stp>인포맥스 중분류</stp>
        <stp>46311</stp>
        <stp/>
        <tr r="N3222" s="5"/>
      </tp>
      <tp t="s">
        <v>일반</v>
        <stp/>
        <stp>P</stp>
        <stp>0</stp>
        <stp>BND</stp>
        <stp>KR350705G7B6</stp>
        <stp>인포맥스 중분류</stp>
        <stp>46311</stp>
        <stp/>
        <tr r="N1519" s="5"/>
      </tp>
      <tp t="s">
        <v>회사채(일반)</v>
        <stp/>
        <stp>P</stp>
        <stp>0</stp>
        <stp>BND</stp>
        <stp>KR60665626B0</stp>
        <stp>인포맥스 중분류</stp>
        <stp>46311</stp>
        <stp/>
        <tr r="N6135" s="5"/>
      </tp>
      <tp t="s">
        <v>일반</v>
        <stp/>
        <stp>P</stp>
        <stp>0</stp>
        <stp>BND</stp>
        <stp>KR350701G7B0</stp>
        <stp>인포맥스 중분류</stp>
        <stp>46311</stp>
        <stp/>
        <tr r="N1301" s="5"/>
      </tp>
      <tp t="s">
        <v>일반</v>
        <stp/>
        <stp>P</stp>
        <stp>0</stp>
        <stp>BND</stp>
        <stp>KR354603G6B3</stp>
        <stp>인포맥스 중분류</stp>
        <stp>46311</stp>
        <stp/>
        <tr r="N2705" s="5"/>
      </tp>
      <tp t="s">
        <v>일반</v>
        <stp/>
        <stp>P</stp>
        <stp>0</stp>
        <stp>BND</stp>
        <stp>KR35610171B5</stp>
        <stp>인포맥스 중분류</stp>
        <stp>46311</stp>
        <stp/>
        <tr r="N2904" s="5"/>
      </tp>
      <tp t="s">
        <v>일반</v>
        <stp/>
        <stp>P</stp>
        <stp>0</stp>
        <stp>BND</stp>
        <stp>KR350701G7C8</stp>
        <stp>인포맥스 중분류</stp>
        <stp>46311</stp>
        <stp/>
        <tr r="N1302" s="5"/>
      </tp>
      <tp t="s">
        <v>회사채(일반)</v>
        <stp/>
        <stp>P</stp>
        <stp>0</stp>
        <stp>BND</stp>
        <stp>KR61380938A3</stp>
        <stp>인포맥스 중분류</stp>
        <stp>46316</stp>
        <stp/>
        <tr r="N190" s="1"/>
      </tp>
      <tp t="s">
        <v>일반</v>
        <stp/>
        <stp>P</stp>
        <stp>0</stp>
        <stp>BND</stp>
        <stp>KR354601G6C3</stp>
        <stp>인포맥스 중분류</stp>
        <stp>46311</stp>
        <stp/>
        <tr r="N2609" s="5"/>
      </tp>
      <tp t="s">
        <v>국고채권</v>
        <stp/>
        <stp>P</stp>
        <stp>0</stp>
        <stp>BND</stp>
        <stp>KRC0350C4534</stp>
        <stp>인포맥스 중분류</stp>
        <stp>46316</stp>
        <stp/>
        <tr r="DV294" s="1"/>
      </tp>
      <tp t="s">
        <v>회사채(일반)</v>
        <stp/>
        <stp>P</stp>
        <stp>0</stp>
        <stp>BND</stp>
        <stp>KR61380938A3</stp>
        <stp>인포맥스 중분류</stp>
        <stp>46311</stp>
        <stp/>
        <tr r="N6603" s="5"/>
      </tp>
      <tp t="s">
        <v>회사채(일반)</v>
        <stp/>
        <stp>P</stp>
        <stp>0</stp>
        <stp>BND</stp>
        <stp>KR60665626B0</stp>
        <stp>인포맥스 중분류</stp>
        <stp>46316</stp>
        <stp/>
        <tr r="N223" s="1"/>
      </tp>
      <tp t="s">
        <v>회사채(일반)</v>
        <stp/>
        <stp>P</stp>
        <stp>0</stp>
        <stp>BND</stp>
        <stp>KR61381038A1</stp>
        <stp>인포맥스 중분류</stp>
        <stp>46311</stp>
        <stp/>
        <tr r="N6620" s="5"/>
      </tp>
      <tp t="s">
        <v>회사채(일반)</v>
        <stp/>
        <stp>P</stp>
        <stp>0</stp>
        <stp>BND</stp>
        <stp>KR60176737B7</stp>
        <stp>인포맥스 중분류</stp>
        <stp>46316</stp>
        <stp/>
        <tr r="CF210" s="1"/>
      </tp>
      <tp t="s">
        <v/>
        <stp/>
        <stp>P</stp>
        <stp>0</stp>
        <stp>BND</stp>
        <stp>KRZS0011H047</stp>
        <stp>인포맥스 중분류</stp>
        <stp>46316</stp>
        <stp/>
        <tr r="CT28" s="1"/>
      </tp>
      <tp t="s">
        <v/>
        <stp/>
        <stp>P</stp>
        <stp>0</stp>
        <stp>BND</stp>
        <stp>KRZS0078P045</stp>
        <stp>인포맥스 중분류</stp>
        <stp>46316</stp>
        <stp/>
        <tr r="CT12" s="1"/>
      </tp>
      <tp t="s">
        <v/>
        <stp/>
        <stp>P</stp>
        <stp>0</stp>
        <stp>BND</stp>
        <stp>KRZF071057FQ</stp>
        <stp>인포맥스 중분류</stp>
        <stp>46316</stp>
        <stp/>
        <tr r="DV212" s="1"/>
      </tp>
      <tp t="s">
        <v/>
        <stp/>
        <stp>P</stp>
        <stp>0</stp>
        <stp>BND</stp>
        <stp>KRZF0133P1G8</stp>
        <stp>인포맥스 중분류</stp>
        <stp>46316</stp>
        <stp/>
        <tr r="DV187" s="1"/>
      </tp>
      <tp t="s">
        <v>회사채</v>
        <stp/>
        <stp>P</stp>
        <stp>0</stp>
        <stp>BND</stp>
        <stp>KR6089862C19</stp>
        <stp>인포맥스 대분류</stp>
        <stp>46316</stp>
        <stp/>
        <tr r="CS20" s="1"/>
      </tp>
      <tp t="s">
        <v/>
        <stp/>
        <stp>P</stp>
        <stp>0</stp>
        <stp>BND</stp>
        <stp>KRZF025082G9</stp>
        <stp>인포맥스 중분류</stp>
        <stp>46316</stp>
        <stp/>
        <tr r="CT104" s="1"/>
      </tp>
      <tp t="s">
        <v/>
        <stp/>
        <stp>P</stp>
        <stp>0</stp>
        <stp>BND</stp>
        <stp>KRZF095239G9</stp>
        <stp>인포맥스 중분류</stp>
        <stp>46316</stp>
        <stp/>
        <tr r="CT122" s="1"/>
      </tp>
      <tp t="s">
        <v>공사공단채</v>
        <stp/>
        <stp>P</stp>
        <stp>0</stp>
        <stp>BND</stp>
        <stp>KR350801GB87</stp>
        <stp>인포맥스 대분류</stp>
        <stp>46316</stp>
        <stp/>
        <tr r="M221" s="1"/>
        <tr r="CE182" s="1"/>
        <tr r="DU308" s="1"/>
      </tp>
      <tp t="s">
        <v>공사공단채</v>
        <stp/>
        <stp>P</stp>
        <stp>0</stp>
        <stp>BND</stp>
        <stp>KR350801GB61</stp>
        <stp>인포맥스 대분류</stp>
        <stp>46316</stp>
        <stp/>
        <tr r="M188" s="1"/>
      </tp>
      <tp t="s">
        <v>회사채</v>
        <stp/>
        <stp>P</stp>
        <stp>0</stp>
        <stp>BND</stp>
        <stp>KR6139132C32</stp>
        <stp>인포맥스 대분류</stp>
        <stp>46316</stp>
        <stp/>
        <tr r="EW22" s="1"/>
      </tp>
      <tp t="s">
        <v>회사채</v>
        <stp/>
        <stp>P</stp>
        <stp>0</stp>
        <stp>BND</stp>
        <stp>KR6138094B49</stp>
        <stp>인포맥스 대분류</stp>
        <stp>46316</stp>
        <stp/>
        <tr r="EW65" s="1"/>
      </tp>
      <tp t="s">
        <v>일반</v>
        <stp/>
        <stp>P</stp>
        <stp>0</stp>
        <stp>BND</stp>
        <stp>KR354602G689</stp>
        <stp>인포맥스 중분류</stp>
        <stp>46311</stp>
        <stp/>
        <tr r="N2670" s="5"/>
      </tp>
      <tp t="s">
        <v>은행채</v>
        <stp/>
        <stp>P</stp>
        <stp>0</stp>
        <stp>BND</stp>
        <stp>KR380801G883</stp>
        <stp>인포맥스 중분류</stp>
        <stp>46311</stp>
        <stp/>
        <tr r="N3344" s="5"/>
      </tp>
      <tp t="s">
        <v>일반</v>
        <stp/>
        <stp>P</stp>
        <stp>0</stp>
        <stp>BND</stp>
        <stp>KR350701G782</stp>
        <stp>인포맥스 중분류</stp>
        <stp>46311</stp>
        <stp/>
        <tr r="N1299" s="5"/>
      </tp>
      <tp t="s">
        <v>일반</v>
        <stp/>
        <stp>P</stp>
        <stp>0</stp>
        <stp>BND</stp>
        <stp>KR350702G780</stp>
        <stp>인포맥스 중분류</stp>
        <stp>46311</stp>
        <stp/>
        <tr r="N1378" s="5"/>
      </tp>
      <tp t="s">
        <v>일반</v>
        <stp/>
        <stp>P</stp>
        <stp>0</stp>
        <stp>BND</stp>
        <stp>KR352701G780</stp>
        <stp>인포맥스 중분류</stp>
        <stp>46311</stp>
        <stp/>
        <tr r="N2178" s="5"/>
      </tp>
      <tp t="s">
        <v>일반</v>
        <stp/>
        <stp>P</stp>
        <stp>0</stp>
        <stp>BND</stp>
        <stp>KR3561057182</stp>
        <stp>인포맥스 중분류</stp>
        <stp>46311</stp>
        <stp/>
        <tr r="N3149" s="5"/>
      </tp>
      <tp t="s">
        <v>일반</v>
        <stp/>
        <stp>P</stp>
        <stp>0</stp>
        <stp>BND</stp>
        <stp>KR354603G687</stp>
        <stp>인포맥스 중분류</stp>
        <stp>46311</stp>
        <stp/>
        <tr r="N2704" s="5"/>
      </tp>
      <tp t="s">
        <v>일반</v>
        <stp/>
        <stp>P</stp>
        <stp>0</stp>
        <stp>BND</stp>
        <stp>KR350702G798</stp>
        <stp>인포맥스 중분류</stp>
        <stp>46311</stp>
        <stp/>
        <tr r="N1379" s="5"/>
      </tp>
      <tp t="s">
        <v>은행채</v>
        <stp/>
        <stp>P</stp>
        <stp>0</stp>
        <stp>BND</stp>
        <stp>KR3562057298</stp>
        <stp>인포맥스 중분류</stp>
        <stp>46311</stp>
        <stp/>
        <tr r="N3227" s="5"/>
      </tp>
      <tp t="s">
        <v>회사채(일반)</v>
        <stp/>
        <stp>P</stp>
        <stp>0</stp>
        <stp>BND</stp>
        <stp>KR6215593593</stp>
        <stp>인포맥스 중분류</stp>
        <stp>46311</stp>
        <stp/>
        <tr r="N7124" s="5"/>
      </tp>
      <tp t="s">
        <v>일반</v>
        <stp/>
        <stp>P</stp>
        <stp>0</stp>
        <stp>BND</stp>
        <stp>KR3561037192</stp>
        <stp>인포맥스 중분류</stp>
        <stp>46311</stp>
        <stp/>
        <tr r="N3060" s="5"/>
      </tp>
      <tp t="s">
        <v>일반</v>
        <stp/>
        <stp>P</stp>
        <stp>0</stp>
        <stp>BND</stp>
        <stp>KR350704G794</stp>
        <stp>인포맥스 중분류</stp>
        <stp>46311</stp>
        <stp/>
        <tr r="N1489" s="5"/>
      </tp>
      <tp t="s">
        <v>일반</v>
        <stp/>
        <stp>P</stp>
        <stp>0</stp>
        <stp>BND</stp>
        <stp>KR350703G796</stp>
        <stp>인포맥스 중분류</stp>
        <stp>46311</stp>
        <stp/>
        <tr r="N1446" s="5"/>
      </tp>
      <tp t="s">
        <v>일반</v>
        <stp/>
        <stp>P</stp>
        <stp>0</stp>
        <stp>BND</stp>
        <stp>KR350705G791</stp>
        <stp>인포맥스 중분류</stp>
        <stp>46311</stp>
        <stp/>
        <tr r="N1518" s="5"/>
      </tp>
      <tp t="s">
        <v/>
        <stp/>
        <stp>P</stp>
        <stp>0</stp>
        <stp>BND</stp>
        <stp>KRZFA0354JG7</stp>
        <stp>인포맥스 대분류</stp>
        <stp>46316</stp>
        <stp/>
        <tr r="DU245" s="1"/>
      </tp>
      <tp t="s">
        <v>국고채권</v>
        <stp/>
        <stp>P</stp>
        <stp>0</stp>
        <stp>BND</stp>
        <stp>KR103502G594</stp>
        <stp>인포맥스 중분류</stp>
        <stp>46311</stp>
        <stp/>
        <tr r="N89" s="5"/>
      </tp>
      <tp t="s">
        <v>국고채권</v>
        <stp/>
        <stp>P</stp>
        <stp>0</stp>
        <stp>BND</stp>
        <stp>KR103502G594</stp>
        <stp>인포맥스 중분류</stp>
        <stp>46316</stp>
        <stp/>
        <tr r="DV147" s="1"/>
        <tr r="N330" s="1"/>
      </tp>
      <tp t="s">
        <v>일반</v>
        <stp/>
        <stp>P</stp>
        <stp>0</stp>
        <stp>BND</stp>
        <stp>KR350701G782</stp>
        <stp>인포맥스 중분류</stp>
        <stp>46316</stp>
        <stp/>
        <tr r="N225" s="1"/>
      </tp>
      <tp t="s">
        <v>공모지방채</v>
        <stp/>
        <stp>P</stp>
        <stp>0</stp>
        <stp>BND</stp>
        <stp>KR2005041562</stp>
        <stp>인포맥스 중분류</stp>
        <stp>46316</stp>
        <stp/>
        <tr r="N299" s="1"/>
      </tp>
      <tp t="s">
        <v>회사채(일반)</v>
        <stp/>
        <stp>P</stp>
        <stp>0</stp>
        <stp>BND</stp>
        <stp>KR6017673742</stp>
        <stp>인포맥스 중분류</stp>
        <stp>46316</stp>
        <stp/>
        <tr r="N262" s="1"/>
      </tp>
      <tp t="s">
        <v>회사채(일반)</v>
        <stp/>
        <stp>P</stp>
        <stp>0</stp>
        <stp>BND</stp>
        <stp>KR6138093846</stp>
        <stp>인포맥스 중분류</stp>
        <stp>46311</stp>
        <stp/>
        <tr r="N6602" s="5"/>
      </tp>
      <tp t="s">
        <v>회사채(일반)</v>
        <stp/>
        <stp>P</stp>
        <stp>0</stp>
        <stp>BND</stp>
        <stp>KR6063323374</stp>
        <stp>인포맥스 중분류</stp>
        <stp>46311</stp>
        <stp/>
        <tr r="N5831" s="5"/>
      </tp>
      <tp t="s">
        <v>일반</v>
        <stp/>
        <stp>P</stp>
        <stp>0</stp>
        <stp>BND</stp>
        <stp>KR352703G729</stp>
        <stp>인포맥스 중분류</stp>
        <stp>46311</stp>
        <stp/>
        <tr r="N2285" s="5"/>
      </tp>
      <tp t="s">
        <v>일반</v>
        <stp/>
        <stp>P</stp>
        <stp>0</stp>
        <stp>BND</stp>
        <stp>KR3561017129</stp>
        <stp>인포맥스 중분류</stp>
        <stp>46311</stp>
        <stp/>
        <tr r="N2902" s="5"/>
      </tp>
      <tp t="s">
        <v>일반</v>
        <stp/>
        <stp>P</stp>
        <stp>0</stp>
        <stp>BND</stp>
        <stp>KR352702G721</stp>
        <stp>인포맥스 중분류</stp>
        <stp>46311</stp>
        <stp/>
        <tr r="N2247" s="5"/>
      </tp>
      <tp t="s">
        <v>일반</v>
        <stp/>
        <stp>P</stp>
        <stp>0</stp>
        <stp>BND</stp>
        <stp>KR352701G723</stp>
        <stp>인포맥스 중분류</stp>
        <stp>46311</stp>
        <stp/>
        <tr r="N2174" s="5"/>
      </tp>
      <tp t="s">
        <v>회사채(일반)</v>
        <stp/>
        <stp>P</stp>
        <stp>0</stp>
        <stp>BND</stp>
        <stp>KR6063323341</stp>
        <stp>인포맥스 중분류</stp>
        <stp>46311</stp>
        <stp/>
        <tr r="N5830" s="5"/>
      </tp>
      <tp t="s">
        <v>일반</v>
        <stp/>
        <stp>P</stp>
        <stp>0</stp>
        <stp>BND</stp>
        <stp>KR350701G725</stp>
        <stp>인포맥스 중분류</stp>
        <stp>46311</stp>
        <stp/>
        <tr r="N1296" s="5"/>
      </tp>
      <tp t="s">
        <v/>
        <stp/>
        <stp>P</stp>
        <stp>0</stp>
        <stp>BND</stp>
        <stp>KR70000Y0004</stp>
        <stp>인포맥스 중분류</stp>
        <stp>46316</stp>
        <stp/>
        <tr r="EX11" s="1"/>
      </tp>
      <tp t="s">
        <v>일반</v>
        <stp/>
        <stp>P</stp>
        <stp>0</stp>
        <stp>BND</stp>
        <stp>KR352702G739</stp>
        <stp>인포맥스 중분류</stp>
        <stp>46311</stp>
        <stp/>
        <tr r="N2248" s="5"/>
      </tp>
      <tp t="s">
        <v>일반</v>
        <stp/>
        <stp>P</stp>
        <stp>0</stp>
        <stp>BND</stp>
        <stp>KR350802G838</stp>
        <stp>인포맥스 중분류</stp>
        <stp>46311</stp>
        <stp/>
        <tr r="N1647" s="5"/>
      </tp>
      <tp t="s">
        <v>회사채(일반)</v>
        <stp/>
        <stp>P</stp>
        <stp>0</stp>
        <stp>BND</stp>
        <stp>KR6215593536</stp>
        <stp>인포맥스 중분류</stp>
        <stp>46311</stp>
        <stp/>
        <tr r="N7123" s="5"/>
      </tp>
      <tp t="s">
        <v>일반</v>
        <stp/>
        <stp>P</stp>
        <stp>0</stp>
        <stp>BND</stp>
        <stp>KR354601G632</stp>
        <stp>인포맥스 중분류</stp>
        <stp>46311</stp>
        <stp/>
        <tr r="N2608" s="5"/>
      </tp>
      <tp t="s">
        <v>회사채(일반)</v>
        <stp/>
        <stp>P</stp>
        <stp>0</stp>
        <stp>BND</stp>
        <stp>KR6064313457</stp>
        <stp>인포맥스 중분류</stp>
        <stp>46311</stp>
        <stp/>
        <tr r="N5959" s="5"/>
      </tp>
      <tp t="s">
        <v>회사채(일반)</v>
        <stp/>
        <stp>P</stp>
        <stp>0</stp>
        <stp>BND</stp>
        <stp>KR6066562630</stp>
        <stp>인포맥스 중분류</stp>
        <stp>46311</stp>
        <stp/>
        <tr r="N6133" s="5"/>
      </tp>
      <tp t="s">
        <v>일반</v>
        <stp/>
        <stp>P</stp>
        <stp>0</stp>
        <stp>BND</stp>
        <stp>KR350701G733</stp>
        <stp>인포맥스 중분류</stp>
        <stp>46311</stp>
        <stp/>
        <tr r="N1297" s="5"/>
      </tp>
      <tp t="s">
        <v>일반</v>
        <stp/>
        <stp>P</stp>
        <stp>0</stp>
        <stp>BND</stp>
        <stp>KR352701G731</stp>
        <stp>인포맥스 중분류</stp>
        <stp>46311</stp>
        <stp/>
        <tr r="N2175" s="5"/>
      </tp>
      <tp t="s">
        <v>일반</v>
        <stp/>
        <stp>P</stp>
        <stp>0</stp>
        <stp>BND</stp>
        <stp>KR3561057133</stp>
        <stp>인포맥스 중분류</stp>
        <stp>46311</stp>
        <stp/>
        <tr r="N3148" s="5"/>
      </tp>
      <tp t="s">
        <v>일반</v>
        <stp/>
        <stp>P</stp>
        <stp>0</stp>
        <stp>BND</stp>
        <stp>KR351601G635</stp>
        <stp>인포맥스 중분류</stp>
        <stp>46311</stp>
        <stp/>
        <tr r="N1801" s="5"/>
      </tp>
      <tp t="s">
        <v>일반</v>
        <stp/>
        <stp>P</stp>
        <stp>0</stp>
        <stp>BND</stp>
        <stp>KR350702G749</stp>
        <stp>인포맥스 중분류</stp>
        <stp>46311</stp>
        <stp/>
        <tr r="N1377" s="5"/>
      </tp>
      <tp t="s">
        <v>일반</v>
        <stp/>
        <stp>P</stp>
        <stp>0</stp>
        <stp>BND</stp>
        <stp>KR354602G648</stp>
        <stp>인포맥스 중분류</stp>
        <stp>46311</stp>
        <stp/>
        <tr r="N2669" s="5"/>
      </tp>
      <tp t="s">
        <v>일반</v>
        <stp/>
        <stp>P</stp>
        <stp>0</stp>
        <stp>BND</stp>
        <stp>KR352701G749</stp>
        <stp>인포맥스 중분류</stp>
        <stp>46311</stp>
        <stp/>
        <tr r="N2176" s="5"/>
      </tp>
      <tp t="s">
        <v>일반</v>
        <stp/>
        <stp>P</stp>
        <stp>0</stp>
        <stp>BND</stp>
        <stp>KR352704G743</stp>
        <stp>인포맥스 중분류</stp>
        <stp>46311</stp>
        <stp/>
        <tr r="N2300" s="5"/>
      </tp>
      <tp t="s">
        <v>일반</v>
        <stp/>
        <stp>P</stp>
        <stp>0</stp>
        <stp>BND</stp>
        <stp>KR351601G635</stp>
        <stp>인포맥스 중분류</stp>
        <stp>46316</stp>
        <stp/>
        <tr r="N257" s="1"/>
      </tp>
      <tp t="s">
        <v>일반</v>
        <stp/>
        <stp>P</stp>
        <stp>0</stp>
        <stp>BND</stp>
        <stp>KR3561017145</stp>
        <stp>인포맥스 중분류</stp>
        <stp>46311</stp>
        <stp/>
        <tr r="N2903" s="5"/>
      </tp>
      <tp t="s">
        <v>일반</v>
        <stp/>
        <stp>P</stp>
        <stp>0</stp>
        <stp>BND</stp>
        <stp>KR352702G754</stp>
        <stp>인포맥스 중분류</stp>
        <stp>46311</stp>
        <stp/>
        <tr r="N2249" s="5"/>
      </tp>
      <tp t="s">
        <v>회사채(일반)</v>
        <stp/>
        <stp>P</stp>
        <stp>0</stp>
        <stp>BND</stp>
        <stp>KR6064313432</stp>
        <stp>인포맥스 중분류</stp>
        <stp>46311</stp>
        <stp/>
        <tr r="N5958" s="5"/>
      </tp>
      <tp t="s">
        <v>일반</v>
        <stp/>
        <stp>P</stp>
        <stp>0</stp>
        <stp>BND</stp>
        <stp>KR350801G855</stp>
        <stp>인포맥스 중분류</stp>
        <stp>46311</stp>
        <stp/>
        <tr r="N1595" s="5"/>
      </tp>
      <tp t="s">
        <v>회사채(일반)</v>
        <stp/>
        <stp>P</stp>
        <stp>0</stp>
        <stp>BND</stp>
        <stp>KR6063323333</stp>
        <stp>인포맥스 중분류</stp>
        <stp>46311</stp>
        <stp/>
        <tr r="N5829" s="5"/>
      </tp>
      <tp t="s">
        <v>일반</v>
        <stp/>
        <stp>P</stp>
        <stp>0</stp>
        <stp>BND</stp>
        <stp>KR3561027169</stp>
        <stp>인포맥스 중분류</stp>
        <stp>46311</stp>
        <stp/>
        <tr r="N2984" s="5"/>
      </tp>
      <tp t="s">
        <v>일반</v>
        <stp/>
        <stp>P</stp>
        <stp>0</stp>
        <stp>BND</stp>
        <stp>KR350901G960</stp>
        <stp>인포맥스 중분류</stp>
        <stp>46311</stp>
        <stp/>
        <tr r="N1751" s="5"/>
      </tp>
      <tp t="s">
        <v>일반</v>
        <stp/>
        <stp>P</stp>
        <stp>0</stp>
        <stp>BND</stp>
        <stp>KR352702G762</stp>
        <stp>인포맥스 중분류</stp>
        <stp>46311</stp>
        <stp/>
        <tr r="N2250" s="5"/>
      </tp>
      <tp t="s">
        <v>일반</v>
        <stp/>
        <stp>P</stp>
        <stp>0</stp>
        <stp>BND</stp>
        <stp>KR3561044164</stp>
        <stp>인포맥스 중분류</stp>
        <stp>46311</stp>
        <stp/>
        <tr r="N3109" s="5"/>
      </tp>
      <tp t="s">
        <v>일반</v>
        <stp/>
        <stp>P</stp>
        <stp>0</stp>
        <stp>BND</stp>
        <stp>KR352302G365</stp>
        <stp>인포맥스 중분류</stp>
        <stp>46311</stp>
        <stp/>
        <tr r="N2039" s="5"/>
      </tp>
      <tp t="s">
        <v>일반</v>
        <stp/>
        <stp>P</stp>
        <stp>0</stp>
        <stp>BND</stp>
        <stp>KR350701G766</stp>
        <stp>인포맥스 중분류</stp>
        <stp>46311</stp>
        <stp/>
        <tr r="N1298" s="5"/>
      </tp>
      <tp t="s">
        <v>일반</v>
        <stp/>
        <stp>P</stp>
        <stp>0</stp>
        <stp>BND</stp>
        <stp>KR352701G764</stp>
        <stp>인포맥스 중분류</stp>
        <stp>46311</stp>
        <stp/>
        <tr r="N2177" s="5"/>
      </tp>
      <tp t="s">
        <v>회사채(일반)</v>
        <stp/>
        <stp>P</stp>
        <stp>0</stp>
        <stp>BND</stp>
        <stp>KR6063622353</stp>
        <stp>인포맥스 중분류</stp>
        <stp>46311</stp>
        <stp/>
        <tr r="N5880" s="5"/>
      </tp>
      <tp t="s">
        <v>일반</v>
        <stp/>
        <stp>P</stp>
        <stp>0</stp>
        <stp>BND</stp>
        <stp>KR350901G978</stp>
        <stp>인포맥스 중분류</stp>
        <stp>46311</stp>
        <stp/>
        <tr r="N1752" s="5"/>
      </tp>
      <tp t="s">
        <v>회사채(일반)</v>
        <stp/>
        <stp>P</stp>
        <stp>0</stp>
        <stp>BND</stp>
        <stp>KR6017674740</stp>
        <stp>인포맥스 중분류</stp>
        <stp>46311</stp>
        <stp/>
        <tr r="N4355" s="5"/>
      </tp>
      <tp t="s">
        <v>회사채(일반)</v>
        <stp/>
        <stp>P</stp>
        <stp>0</stp>
        <stp>BND</stp>
        <stp>KR6066562671</stp>
        <stp>인포맥스 중분류</stp>
        <stp>46311</stp>
        <stp/>
        <tr r="N6134" s="5"/>
      </tp>
      <tp t="s">
        <v>회사채(일반)</v>
        <stp/>
        <stp>P</stp>
        <stp>0</stp>
        <stp>BND</stp>
        <stp>KR6017673742</stp>
        <stp>인포맥스 중분류</stp>
        <stp>46311</stp>
        <stp/>
        <tr r="N4339" s="5"/>
      </tp>
      <tp t="s">
        <v>회사채(일반)</v>
        <stp/>
        <stp>P</stp>
        <stp>0</stp>
        <stp>BND</stp>
        <stp>KR6063323317</stp>
        <stp>인포맥스 중분류</stp>
        <stp>46311</stp>
        <stp/>
        <tr r="N5828" s="5"/>
      </tp>
      <tp t="s">
        <v>일반</v>
        <stp/>
        <stp>P</stp>
        <stp>0</stp>
        <stp>BND</stp>
        <stp>KR350902G976</stp>
        <stp>인포맥스 중분류</stp>
        <stp>46311</stp>
        <stp/>
        <tr r="N1776" s="5"/>
      </tp>
      <tp>
        <v>3.6110000000000002</v>
        <stp/>
        <stp>P</stp>
        <stp>0</stp>
        <stp>BND</stp>
        <stp>KR6079314E95</stp>
        <stp>민평3사 수익률(산출일)</stp>
        <stp>46316</stp>
        <stp/>
        <tr r="CR63" s="1"/>
      </tp>
      <tp>
        <v>4.3390000000000004</v>
        <stp/>
        <stp>P</stp>
        <stp>0</stp>
        <stp>BND</stp>
        <stp>KR6175333G96</stp>
        <stp>민평3사 수익률(산출일)</stp>
        <stp>46316</stp>
        <stp/>
        <tr r="DT15" s="1"/>
      </tp>
      <tp>
        <v>4.54</v>
        <stp/>
        <stp>P</stp>
        <stp>0</stp>
        <stp>BND</stp>
        <stp>KR6004941A31</stp>
        <stp>민평3사 수익률(산출일)</stp>
        <stp>46316</stp>
        <stp/>
        <tr r="EV60" s="1"/>
      </tp>
      <tp>
        <v>4.3380000000000001</v>
        <stp/>
        <stp>P</stp>
        <stp>0</stp>
        <stp>BND</stp>
        <stp>KR6175332G97</stp>
        <stp>민평3사 수익률(산출일)</stp>
        <stp>46316</stp>
        <stp/>
        <tr r="DT68" s="1"/>
      </tp>
      <tp>
        <v>4.96</v>
        <stp/>
        <stp>P</stp>
        <stp>0</stp>
        <stp>BND</stp>
        <stp>KR6169373G90</stp>
        <stp>민평3사 수익률(산출일)</stp>
        <stp>46316</stp>
        <stp/>
        <tr r="DT73" s="1"/>
      </tp>
      <tp>
        <v>4.0620000000000003</v>
        <stp/>
        <stp>P</stp>
        <stp>0</stp>
        <stp>BND</stp>
        <stp>KR6004944F33</stp>
        <stp>민평3사 수익률(산출일)</stp>
        <stp>46316</stp>
        <stp/>
        <tr r="L36" s="1"/>
      </tp>
      <tp>
        <v>4.202</v>
        <stp/>
        <stp>P</stp>
        <stp>0</stp>
        <stp>BND</stp>
        <stp>KR6065908G37</stp>
        <stp>민평3사 수익률(산출일)</stp>
        <stp>46316</stp>
        <stp/>
        <tr r="L117" s="1"/>
      </tp>
      <tp>
        <v>3.7829999999999999</v>
        <stp/>
        <stp>P</stp>
        <stp>0</stp>
        <stp>BND</stp>
        <stp>KR6000881F28</stp>
        <stp>민평3사 수익률(산출일)</stp>
        <stp>46316</stp>
        <stp/>
        <tr r="CR62" s="1"/>
      </tp>
      <tp>
        <v>4.3650000000000002</v>
        <stp/>
        <stp>P</stp>
        <stp>0</stp>
        <stp>BND</stp>
        <stp>KR6006802G20</stp>
        <stp>민평3사 수익률(산출일)</stp>
        <stp>46316</stp>
        <stp/>
        <tr r="DT116" s="1"/>
      </tp>
      <tp>
        <v>4.1619999999999999</v>
        <stp/>
        <stp>P</stp>
        <stp>0</stp>
        <stp>BND</stp>
        <stp>KR6064313291</stp>
        <stp>민평3사 수익률(산출일)</stp>
        <stp>46316</stp>
        <stp/>
        <tr r="L119" s="1"/>
      </tp>
      <tp>
        <v>4.9020000000000001</v>
        <stp/>
        <stp>P</stp>
        <stp>0</stp>
        <stp>BND</stp>
        <stp>KR6103342G97</stp>
        <stp>민평3사 수익률(산출일)</stp>
        <stp>46316</stp>
        <stp/>
        <tr r="DF12" s="1"/>
      </tp>
      <tp>
        <v>3.9220000000000002</v>
        <stp/>
        <stp>P</stp>
        <stp>0</stp>
        <stp>BND</stp>
        <stp>KR609592AG31</stp>
        <stp>민평3사 수익률(산출일)</stp>
        <stp>46316</stp>
        <stp/>
        <tr r="L290" s="1"/>
      </tp>
      <tp>
        <v>4.2960000000000003</v>
        <stp/>
        <stp>P</stp>
        <stp>0</stp>
        <stp>BND</stp>
        <stp>KR6079317E92</stp>
        <stp>민평3사 수익률(산출일)</stp>
        <stp>46316</stp>
        <stp/>
        <tr r="DT110" s="1"/>
      </tp>
      <tp>
        <v>4.1040000000000001</v>
        <stp/>
        <stp>P</stp>
        <stp>0</stp>
        <stp>BND</stp>
        <stp>KR6166262E84</stp>
        <stp>민평3사 수익률(산출일)</stp>
        <stp>46316</stp>
        <stp/>
        <tr r="L115" s="1"/>
      </tp>
      <tp>
        <v>3.8879999999999999</v>
        <stp/>
        <stp>P</stp>
        <stp>0</stp>
        <stp>BND</stp>
        <stp>KR6089862E25</stp>
        <stp>민평3사 수익률(산출일)</stp>
        <stp>46316</stp>
        <stp/>
        <tr r="CR15" s="1"/>
      </tp>
      <tp>
        <v>4.508</v>
        <stp/>
        <stp>P</stp>
        <stp>0</stp>
        <stp>BND</stp>
        <stp>KR6145992F35</stp>
        <stp>민평3사 수익률(산출일)</stp>
        <stp>46316</stp>
        <stp/>
        <tr r="L198" s="1"/>
      </tp>
      <tp>
        <v>3.9390000000000001</v>
        <stp/>
        <stp>P</stp>
        <stp>0</stp>
        <stp>BND</stp>
        <stp>KR6293981E37</stp>
        <stp>민평3사 수익률(산출일)</stp>
        <stp>46316</stp>
        <stp/>
        <tr r="CD143" s="1"/>
      </tp>
      <tp>
        <v>4.2140000000000004</v>
        <stp/>
        <stp>P</stp>
        <stp>0</stp>
        <stp>BND</stp>
        <stp>KR6016361E99</stp>
        <stp>민평3사 수익률(산출일)</stp>
        <stp>46316</stp>
        <stp/>
        <tr r="DT105" s="1"/>
      </tp>
      <tp>
        <v>4.0220000000000002</v>
        <stp/>
        <stp>P</stp>
        <stp>0</stp>
        <stp>BND</stp>
        <stp>KR6018882E20</stp>
        <stp>민평3사 수익률(산출일)</stp>
        <stp>46316</stp>
        <stp/>
        <tr r="EV17" s="1"/>
      </tp>
      <tp>
        <v>4.2290000000000001</v>
        <stp/>
        <stp>P</stp>
        <stp>0</stp>
        <stp>BND</stp>
        <stp>KR6019807F29</stp>
        <stp>민평3사 수익률(산출일)</stp>
        <stp>46316</stp>
        <stp/>
        <tr r="DT216" s="1"/>
      </tp>
      <tp>
        <v>5.2830000000000004</v>
        <stp/>
        <stp>P</stp>
        <stp>0</stp>
        <stp>BND</stp>
        <stp>KR6046292G80</stp>
        <stp>민평3사 수익률(산출일)</stp>
        <stp>46316</stp>
        <stp/>
        <tr r="DT71" s="1"/>
      </tp>
      <tp>
        <v>4.2220000000000004</v>
        <stp/>
        <stp>P</stp>
        <stp>0</stp>
        <stp>BND</stp>
        <stp>KR6175332F98</stp>
        <stp>민평3사 수익률(산출일)</stp>
        <stp>46316</stp>
        <stp/>
        <tr r="DT264" s="1"/>
      </tp>
      <tp>
        <v>0</v>
        <stp/>
        <stp>T</stp>
        <stp>x3.Jk8o1</stp>
        <stp>22</stp>
        <stp>2698420</stp>
        <tr r="DI7" s="1"/>
      </tp>
      <tp>
        <v>0</v>
        <stp/>
        <stp>T</stp>
        <stp>x2.Jk8o1</stp>
        <stp>21</stp>
        <stp>2698420</stp>
        <tr r="CG7" s="1"/>
      </tp>
      <tp>
        <v>0</v>
        <stp/>
        <stp>H</stp>
        <stp>x1.Jk8o1</stp>
        <stp>20</stp>
        <stp>2698420</stp>
        <tr r="AF2" s="2"/>
      </tp>
      <tp>
        <v>0</v>
        <stp/>
        <stp>T</stp>
        <stp>x7.Jk8o1</stp>
        <stp>26</stp>
        <stp>2698420</stp>
        <tr r="EK7" s="1"/>
      </tp>
      <tp>
        <v>0</v>
        <stp/>
        <stp>H</stp>
        <stp>x6.Jk8o1</stp>
        <stp>25</stp>
        <stp>2698420</stp>
        <tr r="AM2" s="2"/>
      </tp>
      <tp>
        <v>0</v>
        <stp/>
        <stp>H</stp>
        <stp>x5.Jk8o1</stp>
        <stp>24</stp>
        <stp>2698420</stp>
        <tr r="AY2" s="2"/>
      </tp>
      <tp>
        <v>0</v>
        <stp/>
        <stp>H</stp>
        <stp>x4.Jk8o1</stp>
        <stp>23</stp>
        <stp>2698420</stp>
        <tr r="BF2" s="2"/>
      </tp>
      <tp>
        <v>0</v>
        <stp/>
        <stp>H</stp>
        <stp>x9.Ik8o1</stp>
        <stp>10</stp>
        <stp>2698420</stp>
        <tr r="H2" s="2"/>
      </tp>
      <tp>
        <v>0</v>
        <stp/>
        <stp>H</stp>
        <stp>x9.Jk8o1</stp>
        <stp>28</stp>
        <stp>2698420</stp>
        <tr r="N2" s="2"/>
      </tp>
      <tp>
        <v>0</v>
        <stp/>
        <stp>T</stp>
        <stp>x8.Jk8o1</stp>
        <stp>27</stp>
        <stp>2698420</stp>
        <tr r="AC7" s="1"/>
      </tp>
      <tp t="s">
        <v>국고채권</v>
        <stp/>
        <stp>P</stp>
        <stp>0</stp>
        <stp>BND</stp>
        <stp>KRC0350C3296</stp>
        <stp>인포맥스 중분류</stp>
        <stp>46316</stp>
        <stp/>
        <tr r="CF170" s="1"/>
      </tp>
      <tp t="s">
        <v>국고채권</v>
        <stp/>
        <stp>P</stp>
        <stp>0</stp>
        <stp>BND</stp>
        <stp>KR10350172C8</stp>
        <stp>인포맥스 중분류</stp>
        <stp>46311</stp>
        <stp/>
        <tr r="N67" s="5"/>
      </tp>
      <tp t="s">
        <v>일반</v>
        <stp/>
        <stp>P</stp>
        <stp>0</stp>
        <stp>BND</stp>
        <stp>KR356101G6A7</stp>
        <stp>인포맥스 중분류</stp>
        <stp>46311</stp>
        <stp/>
        <tr r="N2924" s="5"/>
      </tp>
      <tp t="s">
        <v>일반</v>
        <stp/>
        <stp>P</stp>
        <stp>0</stp>
        <stp>BND</stp>
        <stp>KR35070670C7</stp>
        <stp>인포맥스 중분류</stp>
        <stp>46311</stp>
        <stp/>
        <tr r="N1543" s="5"/>
      </tp>
      <tp t="s">
        <v>국고채권</v>
        <stp/>
        <stp>P</stp>
        <stp>0</stp>
        <stp>BND</stp>
        <stp>KRC0350C3239</stp>
        <stp>인포맥스 중분류</stp>
        <stp>46316</stp>
        <stp/>
        <tr r="N228" s="1"/>
      </tp>
      <tp t="s">
        <v>회사채(일반)</v>
        <stp/>
        <stp>P</stp>
        <stp>0</stp>
        <stp>BND</stp>
        <stp>KR60633224C1</stp>
        <stp>인포맥스 중분류</stp>
        <stp>46311</stp>
        <stp/>
        <tr r="N5795" s="5"/>
      </tp>
      <tp t="s">
        <v>국고채권</v>
        <stp/>
        <stp>P</stp>
        <stp>0</stp>
        <stp>BND</stp>
        <stp>KR10350172C8</stp>
        <stp>인포맥스 중분류</stp>
        <stp>46316</stp>
        <stp/>
        <tr r="N320" s="1"/>
        <tr r="DV146" s="1"/>
      </tp>
      <tp t="s">
        <v/>
        <stp/>
        <stp>P</stp>
        <stp>0</stp>
        <stp>BND</stp>
        <stp>KRZS47670014</stp>
        <stp>인포맥스 중분류</stp>
        <stp>46316</stp>
        <stp/>
        <tr r="CT10" s="1"/>
      </tp>
      <tp t="s">
        <v>금융채</v>
        <stp/>
        <stp>P</stp>
        <stp>0</stp>
        <stp>BND</stp>
        <stp>KR602988FDB7</stp>
        <stp>인포맥스 대분류</stp>
        <stp>46316</stp>
        <stp/>
        <tr r="M76" s="1"/>
      </tp>
      <tp t="s">
        <v>금융채</v>
        <stp/>
        <stp>P</stp>
        <stp>0</stp>
        <stp>BND</stp>
        <stp>KR602988SDB0</stp>
        <stp>인포맥스 대분류</stp>
        <stp>46316</stp>
        <stp/>
        <tr r="CS133" s="1"/>
        <tr r="CE158" s="1"/>
      </tp>
      <tp t="s">
        <v/>
        <stp/>
        <stp>P</stp>
        <stp>0</stp>
        <stp>BND</stp>
        <stp>KRZS10334772</stp>
        <stp>인포맥스 중분류</stp>
        <stp>46316</stp>
        <stp/>
        <tr r="CT27" s="1"/>
      </tp>
      <tp t="s">
        <v>회사채</v>
        <stp/>
        <stp>P</stp>
        <stp>0</stp>
        <stp>BND</stp>
        <stp>KR6028671EA8</stp>
        <stp>인포맥스 대분류</stp>
        <stp>46316</stp>
        <stp/>
        <tr r="DG13" s="1"/>
      </tp>
      <tp t="s">
        <v>회사채</v>
        <stp/>
        <stp>P</stp>
        <stp>0</stp>
        <stp>BND</stp>
        <stp>KR6008565EB4</stp>
        <stp>인포맥스 대분류</stp>
        <stp>46316</stp>
        <stp/>
        <tr r="CE54" s="1"/>
      </tp>
      <tp t="s">
        <v>회사채</v>
        <stp/>
        <stp>P</stp>
        <stp>0</stp>
        <stp>BND</stp>
        <stp>KR6008564EB7</stp>
        <stp>인포맥스 대분류</stp>
        <stp>46316</stp>
        <stp/>
        <tr r="CS57" s="1"/>
      </tp>
      <tp t="s">
        <v>회사채</v>
        <stp/>
        <stp>P</stp>
        <stp>0</stp>
        <stp>BND</stp>
        <stp>KR6068402EB7</stp>
        <stp>인포맥스 대분류</stp>
        <stp>46316</stp>
        <stp/>
        <tr r="DG45" s="1"/>
      </tp>
      <tp t="s">
        <v>금융채</v>
        <stp/>
        <stp>P</stp>
        <stp>0</stp>
        <stp>BND</stp>
        <stp>KR6029695DC4</stp>
        <stp>인포맥스 대분류</stp>
        <stp>46316</stp>
        <stp/>
        <tr r="CS52" s="1"/>
      </tp>
      <tp t="s">
        <v>금융채</v>
        <stp/>
        <stp>P</stp>
        <stp>0</stp>
        <stp>BND</stp>
        <stp>KR6029693DC9</stp>
        <stp>인포맥스 대분류</stp>
        <stp>46316</stp>
        <stp/>
        <tr r="CS32" s="1"/>
      </tp>
      <tp t="s">
        <v>공사공단채</v>
        <stp/>
        <stp>P</stp>
        <stp>0</stp>
        <stp>BND</stp>
        <stp>KR355901GDA9</stp>
        <stp>인포맥스 대분류</stp>
        <stp>46316</stp>
        <stp/>
        <tr r="CE252" s="1"/>
      </tp>
      <tp t="s">
        <v>회사채</v>
        <stp/>
        <stp>P</stp>
        <stp>0</stp>
        <stp>BND</stp>
        <stp>KR6008561EA5</stp>
        <stp>인포맥스 대분류</stp>
        <stp>46316</stp>
        <stp/>
        <tr r="CS132" s="1"/>
        <tr r="CE157" s="1"/>
      </tp>
      <tp t="s">
        <v>금융채</v>
        <stp/>
        <stp>P</stp>
        <stp>0</stp>
        <stp>BND</stp>
        <stp>KR6029694DB9</stp>
        <stp>인포맥스 대분류</stp>
        <stp>46316</stp>
        <stp/>
        <tr r="CS24" s="1"/>
      </tp>
      <tp t="s">
        <v/>
        <stp/>
        <stp>P</stp>
        <stp>0</stp>
        <stp>BND</stp>
        <stp>KRZFJ71050G2</stp>
        <stp>인포맥스 중분류</stp>
        <stp>46316</stp>
        <stp/>
        <tr r="DV191" s="1"/>
      </tp>
      <tp t="s">
        <v>회사채</v>
        <stp/>
        <stp>P</stp>
        <stp>0</stp>
        <stp>BND</stp>
        <stp>KR6018882E20</stp>
        <stp>인포맥스 대분류</stp>
        <stp>46316</stp>
        <stp/>
        <tr r="EW17" s="1"/>
      </tp>
      <tp t="s">
        <v/>
        <stp/>
        <stp>P</stp>
        <stp>0</stp>
        <stp>BND</stp>
        <stp>KRZFA03547GM</stp>
        <stp>인포맥스 중분류</stp>
        <stp>46316</stp>
        <stp/>
        <tr r="DV230" s="1"/>
      </tp>
      <tp t="s">
        <v/>
        <stp/>
        <stp>P</stp>
        <stp>0</stp>
        <stp>BND</stp>
        <stp>KRZF105407G9</stp>
        <stp>인포맥스 중분류</stp>
        <stp>46316</stp>
        <stp/>
        <tr r="CT93" s="1"/>
      </tp>
      <tp t="s">
        <v/>
        <stp/>
        <stp>P</stp>
        <stp>0</stp>
        <stp>BND</stp>
        <stp>KRZF104777GA</stp>
        <stp>인포맥스 중분류</stp>
        <stp>46316</stp>
        <stp/>
        <tr r="CF239" s="1"/>
      </tp>
      <tp t="s">
        <v/>
        <stp/>
        <stp>P</stp>
        <stp>0</stp>
        <stp>BND</stp>
        <stp>KRZFA57122G8</stp>
        <stp>인포맥스 중분류</stp>
        <stp>46316</stp>
        <stp/>
        <tr r="CT110" s="1"/>
      </tp>
      <tp t="s">
        <v>공사공단채</v>
        <stp/>
        <stp>P</stp>
        <stp>0</stp>
        <stp>BND</stp>
        <stp>KR350802GE83</stp>
        <stp>인포맥스 대분류</stp>
        <stp>46316</stp>
        <stp/>
        <tr r="AA29" s="1"/>
      </tp>
      <tp t="s">
        <v>회사채</v>
        <stp/>
        <stp>P</stp>
        <stp>0</stp>
        <stp>BND</stp>
        <stp>KR6138101E13</stp>
        <stp>인포맥스 대분류</stp>
        <stp>46316</stp>
        <stp/>
        <tr r="M272" s="1"/>
      </tp>
      <tp t="s">
        <v>금융채</v>
        <stp/>
        <stp>P</stp>
        <stp>0</stp>
        <stp>BND</stp>
        <stp>KR6008272E52</stp>
        <stp>인포맥스 대분류</stp>
        <stp>46316</stp>
        <stp/>
        <tr r="CE160" s="1"/>
        <tr r="CS135" s="1"/>
      </tp>
      <tp t="s">
        <v>일반</v>
        <stp/>
        <stp>P</stp>
        <stp>0</stp>
        <stp>BND</stp>
        <stp>KR3527027089</stp>
        <stp>인포맥스 중분류</stp>
        <stp>46311</stp>
        <stp/>
        <tr r="N2232" s="5"/>
      </tp>
      <tp t="s">
        <v>일반</v>
        <stp/>
        <stp>P</stp>
        <stp>0</stp>
        <stp>BND</stp>
        <stp>KR352302G480</stp>
        <stp>인포맥스 중분류</stp>
        <stp>46311</stp>
        <stp/>
        <tr r="N2040" s="5"/>
      </tp>
      <tp t="s">
        <v>일반</v>
        <stp/>
        <stp>P</stp>
        <stp>0</stp>
        <stp>BND</stp>
        <stp>KR3507027083</stp>
        <stp>인포맥스 중분류</stp>
        <stp>46311</stp>
        <stp/>
        <tr r="N1365" s="5"/>
      </tp>
      <tp t="s">
        <v>일반</v>
        <stp/>
        <stp>P</stp>
        <stp>0</stp>
        <stp>BND</stp>
        <stp>KR356101G698</stp>
        <stp>인포맥스 중분류</stp>
        <stp>46311</stp>
        <stp/>
        <tr r="N2923" s="5"/>
      </tp>
      <tp t="s">
        <v>일반</v>
        <stp/>
        <stp>P</stp>
        <stp>0</stp>
        <stp>BND</stp>
        <stp>KR356102G696</stp>
        <stp>인포맥스 중분류</stp>
        <stp>46311</stp>
        <stp/>
        <tr r="N3005" s="5"/>
      </tp>
      <tp t="s">
        <v/>
        <stp/>
        <stp>P</stp>
        <stp>0</stp>
        <stp>BND</stp>
        <stp>KRZFA0354MG7</stp>
        <stp>인포맥스 대분류</stp>
        <stp>46316</stp>
        <stp/>
        <tr r="DU241" s="1"/>
      </tp>
      <tp t="s">
        <v>회사채(일반)</v>
        <stp/>
        <stp>P</stp>
        <stp>0</stp>
        <stp>BND</stp>
        <stp>KR6010953729</stp>
        <stp>인포맥스 중분류</stp>
        <stp>46311</stp>
        <stp/>
        <tr r="N4275" s="5"/>
      </tp>
      <tp t="s">
        <v>일반</v>
        <stp/>
        <stp>P</stp>
        <stp>0</stp>
        <stp>BND</stp>
        <stp>KR356106G614</stp>
        <stp>인포맥스 중분류</stp>
        <stp>46311</stp>
        <stp/>
        <tr r="N3177" s="5"/>
      </tp>
      <tp t="s">
        <v>일반</v>
        <stp/>
        <stp>P</stp>
        <stp>0</stp>
        <stp>BND</stp>
        <stp>KR356102G613</stp>
        <stp>인포맥스 중분류</stp>
        <stp>46311</stp>
        <stp/>
        <tr r="N3003" s="5"/>
      </tp>
      <tp t="s">
        <v>일반</v>
        <stp/>
        <stp>P</stp>
        <stp>0</stp>
        <stp>BND</stp>
        <stp>KR356101G615</stp>
        <stp>인포맥스 중분류</stp>
        <stp>46311</stp>
        <stp/>
        <tr r="N2920" s="5"/>
      </tp>
      <tp t="s">
        <v>일반</v>
        <stp/>
        <stp>P</stp>
        <stp>0</stp>
        <stp>BND</stp>
        <stp>KR356101G623</stp>
        <stp>인포맥스 중분류</stp>
        <stp>46311</stp>
        <stp/>
        <tr r="N2921" s="5"/>
      </tp>
      <tp t="s">
        <v>일반</v>
        <stp/>
        <stp>P</stp>
        <stp>0</stp>
        <stp>BND</stp>
        <stp>KR356002G722</stp>
        <stp>인포맥스 중분류</stp>
        <stp>46311</stp>
        <stp/>
        <tr r="N2820" s="5"/>
      </tp>
      <tp t="s">
        <v>회사채(일반)</v>
        <stp/>
        <stp>P</stp>
        <stp>0</stp>
        <stp>BND</stp>
        <stp>KR6063323440</stp>
        <stp>인포맥스 중분류</stp>
        <stp>46311</stp>
        <stp/>
        <tr r="N5832" s="5"/>
      </tp>
      <tp t="s">
        <v>일반</v>
        <stp/>
        <stp>P</stp>
        <stp>0</stp>
        <stp>BND</stp>
        <stp>KR3527017031</stp>
        <stp>인포맥스 중분류</stp>
        <stp>46311</stp>
        <stp/>
        <tr r="N2159" s="5"/>
      </tp>
      <tp t="s">
        <v/>
        <stp/>
        <stp>P</stp>
        <stp>0</stp>
        <stp>BND</stp>
        <stp>KR4A676C0005</stp>
        <stp>인포맥스 중분류</stp>
        <stp>46316</stp>
        <stp/>
        <tr r="DV173" s="1"/>
        <tr r="AP10" s="1"/>
        <tr r="N17" s="1"/>
        <tr r="CF26" s="1"/>
        <tr r="EX9" s="1"/>
        <tr r="BD13" s="1"/>
      </tp>
      <tp t="s">
        <v>일반</v>
        <stp/>
        <stp>P</stp>
        <stp>0</stp>
        <stp>BND</stp>
        <stp>KR356002G771</stp>
        <stp>인포맥스 중분류</stp>
        <stp>46311</stp>
        <stp/>
        <tr r="N2821" s="5"/>
      </tp>
      <tp t="s">
        <v>일반</v>
        <stp/>
        <stp>P</stp>
        <stp>0</stp>
        <stp>BND</stp>
        <stp>KR356101G672</stp>
        <stp>인포맥스 중분류</stp>
        <stp>46311</stp>
        <stp/>
        <tr r="N2922" s="5"/>
      </tp>
      <tp t="s">
        <v>일반</v>
        <stp/>
        <stp>P</stp>
        <stp>0</stp>
        <stp>BND</stp>
        <stp>KR356102G670</stp>
        <stp>인포맥스 중분류</stp>
        <stp>46311</stp>
        <stp/>
        <tr r="N3004" s="5"/>
      </tp>
      <tp t="s">
        <v>일반</v>
        <stp/>
        <stp>P</stp>
        <stp>0</stp>
        <stp>BND</stp>
        <stp>KR3507037074</stp>
        <stp>인포맥스 중분류</stp>
        <stp>46311</stp>
        <stp/>
        <tr r="N1436" s="5"/>
      </tp>
      <tp>
        <v>4.4290000000000003</v>
        <stp/>
        <stp>P</stp>
        <stp>0</stp>
        <stp>BND</stp>
        <stp>KR6008272G92</stp>
        <stp>민평3사 수익률(산출일)</stp>
        <stp>46316</stp>
        <stp/>
        <tr r="EV20" s="1"/>
      </tp>
      <tp>
        <v>4.7290000000000001</v>
        <stp/>
        <stp>P</stp>
        <stp>0</stp>
        <stp>BND</stp>
        <stp>KR6103342F80</stp>
        <stp>민평3사 수익률(산출일)</stp>
        <stp>46316</stp>
        <stp/>
        <tr r="DF34" s="1"/>
      </tp>
      <tp>
        <v>4.2670000000000003</v>
        <stp/>
        <stp>P</stp>
        <stp>0</stp>
        <stp>BND</stp>
        <stp>KR6021965F23</stp>
        <stp>민평3사 수익률(산출일)</stp>
        <stp>46316</stp>
        <stp/>
        <tr r="CD216" s="1"/>
      </tp>
      <tp>
        <v>4.1520000000000001</v>
        <stp/>
        <stp>P</stp>
        <stp>0</stp>
        <stp>BND</stp>
        <stp>KR6097952D20</stp>
        <stp>민평3사 수익률(산출일)</stp>
        <stp>46316</stp>
        <stp/>
        <tr r="L95" s="1"/>
      </tp>
      <tp>
        <v>4.2530000000000001</v>
        <stp/>
        <stp>P</stp>
        <stp>0</stp>
        <stp>BND</stp>
        <stp>KR6097244F91</stp>
        <stp>민평3사 수익률(산출일)</stp>
        <stp>46316</stp>
        <stp/>
        <tr r="DT129" s="1"/>
      </tp>
      <tp>
        <v>4.431</v>
        <stp/>
        <stp>P</stp>
        <stp>0</stp>
        <stp>BND</stp>
        <stp>KR6051914A27</stp>
        <stp>민평3사 수익률(산출일)</stp>
        <stp>46316</stp>
        <stp/>
        <tr r="EV63" s="1"/>
        <tr r="CD97" s="1"/>
      </tp>
      <tp>
        <v>4.3819999999999997</v>
        <stp/>
        <stp>P</stp>
        <stp>0</stp>
        <stp>BND</stp>
        <stp>KR6076953D23</stp>
        <stp>민평3사 수익률(산출일)</stp>
        <stp>46316</stp>
        <stp/>
        <tr r="L80" s="1"/>
      </tp>
      <tp>
        <v>4.4480000000000004</v>
        <stp/>
        <stp>P</stp>
        <stp>0</stp>
        <stp>BND</stp>
        <stp>KR6051914B26</stp>
        <stp>민평3사 수익률(산출일)</stp>
        <stp>46316</stp>
        <stp/>
        <tr r="DT267" s="1"/>
      </tp>
      <tp>
        <v>4.2530000000000001</v>
        <stp/>
        <stp>P</stp>
        <stp>0</stp>
        <stp>BND</stp>
        <stp>KR6019806G37</stp>
        <stp>민평3사 수익률(산출일)</stp>
        <stp>46316</stp>
        <stp/>
        <tr r="L113" s="1"/>
      </tp>
      <tp>
        <v>4.3929999999999998</v>
        <stp/>
        <stp>P</stp>
        <stp>0</stp>
        <stp>BND</stp>
        <stp>KR6005942F24</stp>
        <stp>민평3사 수익률(산출일)</stp>
        <stp>46316</stp>
        <stp/>
        <tr r="L192" s="1"/>
      </tp>
      <tp>
        <v>4.149</v>
        <stp/>
        <stp>P</stp>
        <stp>0</stp>
        <stp>BND</stp>
        <stp>KR6004944G24</stp>
        <stp>민평3사 수익률(산출일)</stp>
        <stp>46316</stp>
        <stp/>
        <tr r="DT162" s="1"/>
      </tp>
      <tp>
        <v>4.2190000000000003</v>
        <stp/>
        <stp>P</stp>
        <stp>0</stp>
        <stp>BND</stp>
        <stp>KR6051914820</stp>
        <stp>민평3사 수익률(산출일)</stp>
        <stp>46316</stp>
        <stp/>
        <tr r="L47" s="1"/>
      </tp>
      <tp>
        <v>4.1779999999999999</v>
        <stp/>
        <stp>P</stp>
        <stp>0</stp>
        <stp>BND</stp>
        <stp>KR6005941F25</stp>
        <stp>민평3사 수익률(산출일)</stp>
        <stp>46316</stp>
        <stp/>
        <tr r="L136" s="1"/>
      </tp>
      <tp>
        <v>3.7029999999999998</v>
        <stp/>
        <stp>P</stp>
        <stp>0</stp>
        <stp>BND</stp>
        <stp>KR6005942E25</stp>
        <stp>민평3사 수익률(산출일)</stp>
        <stp>46316</stp>
        <stp/>
        <tr r="CR30" s="1"/>
      </tp>
      <tp>
        <v>3.6779999999999999</v>
        <stp/>
        <stp>P</stp>
        <stp>0</stp>
        <stp>BND</stp>
        <stp>KR6095922E20</stp>
        <stp>민평3사 수익률(산출일)</stp>
        <stp>46316</stp>
        <stp/>
        <tr r="CR16" s="1"/>
      </tp>
      <tp>
        <v>4.4169999999999998</v>
        <stp/>
        <stp>P</stp>
        <stp>0</stp>
        <stp>BND</stp>
        <stp>KR6097248F97</stp>
        <stp>민평3사 수익률(산출일)</stp>
        <stp>46316</stp>
        <stp/>
        <tr r="CD223" s="1"/>
        <tr r="EH18" s="1"/>
        <tr r="DF43" s="1"/>
      </tp>
      <tp>
        <v>4.3339999999999996</v>
        <stp/>
        <stp>P</stp>
        <stp>0</stp>
        <stp>BND</stp>
        <stp>KR6263911820</stp>
        <stp>민평3사 수익률(산출일)</stp>
        <stp>46316</stp>
        <stp/>
        <tr r="DT251" s="1"/>
      </tp>
      <tp>
        <v>4.4329999999999998</v>
        <stp/>
        <stp>P</stp>
        <stp>0</stp>
        <stp>BND</stp>
        <stp>KR6079312F88</stp>
        <stp>민평3사 수익률(산출일)</stp>
        <stp>46316</stp>
        <stp/>
        <tr r="DF40" s="1"/>
      </tp>
      <tp>
        <v>3.8410000000000002</v>
        <stp/>
        <stp>P</stp>
        <stp>0</stp>
        <stp>BND</stp>
        <stp>KR6145991C21</stp>
        <stp>민평3사 수익률(산출일)</stp>
        <stp>46316</stp>
        <stp/>
        <tr r="CR139" s="1"/>
        <tr r="CD164" s="1"/>
      </tp>
      <tp>
        <v>4.3780000000000001</v>
        <stp/>
        <stp>P</stp>
        <stp>0</stp>
        <stp>BND</stp>
        <stp>KR6019805F39</stp>
        <stp>민평3사 수익률(산출일)</stp>
        <stp>46316</stp>
        <stp/>
        <tr r="DT141" s="1"/>
      </tp>
      <tp>
        <v>4.7969999999999997</v>
        <stp/>
        <stp>P</stp>
        <stp>0</stp>
        <stp>BND</stp>
        <stp>KR6144802F38</stp>
        <stp>민평3사 수익률(산출일)</stp>
        <stp>46316</stp>
        <stp/>
        <tr r="DF44" s="1"/>
      </tp>
      <tp>
        <v>3.7149999999999999</v>
        <stp/>
        <stp>P</stp>
        <stp>0</stp>
        <stp>BND</stp>
        <stp>KR6064981F23</stp>
        <stp>민평3사 수익률(산출일)</stp>
        <stp>46316</stp>
        <stp/>
        <tr r="CD167" s="1"/>
        <tr r="CR142" s="1"/>
      </tp>
      <tp t="s">
        <v>국고채권</v>
        <stp/>
        <stp>P</stp>
        <stp>0</stp>
        <stp>BND</stp>
        <stp>KRC0350C3395</stp>
        <stp>인포맥스 중분류</stp>
        <stp>46316</stp>
        <stp/>
        <tr r="DV263" s="1"/>
        <tr r="CF259" s="1"/>
      </tp>
      <tp t="s">
        <v>회사채(일반)</v>
        <stp/>
        <stp>P</stp>
        <stp>0</stp>
        <stp>BND</stp>
        <stp>KR60649822B6</stp>
        <stp>인포맥스 중분류</stp>
        <stp>46311</stp>
        <stp/>
        <tr r="N5983" s="5"/>
      </tp>
      <tp t="s">
        <v>회사채(일반)</v>
        <stp/>
        <stp>P</stp>
        <stp>0</stp>
        <stp>BND</stp>
        <stp>KR60649812B7</stp>
        <stp>인포맥스 중분류</stp>
        <stp>46311</stp>
        <stp/>
        <tr r="N5969" s="5"/>
      </tp>
      <tp t="s">
        <v>국고채권</v>
        <stp/>
        <stp>P</stp>
        <stp>0</stp>
        <stp>BND</stp>
        <stp>KR103502G3C1</stp>
        <stp>인포맥스 중분류</stp>
        <stp>46311</stp>
        <stp/>
        <tr r="N87" s="5"/>
      </tp>
      <tp t="s">
        <v>일반</v>
        <stp/>
        <stp>P</stp>
        <stp>0</stp>
        <stp>BND</stp>
        <stp>KR350101G7B6</stp>
        <stp>인포맥스 중분류</stp>
        <stp>46311</stp>
        <stp/>
        <tr r="N903" s="5"/>
      </tp>
      <tp t="s">
        <v>국고채권</v>
        <stp/>
        <stp>P</stp>
        <stp>0</stp>
        <stp>BND</stp>
        <stp>KRC0350C3338</stp>
        <stp>인포맥스 중분류</stp>
        <stp>46316</stp>
        <stp/>
        <tr r="N233" s="1"/>
      </tp>
      <tp t="s">
        <v>일반</v>
        <stp/>
        <stp>P</stp>
        <stp>0</stp>
        <stp>BND</stp>
        <stp>KR350101G7B6</stp>
        <stp>인포맥스 중분류</stp>
        <stp>46316</stp>
        <stp/>
        <tr r="N314" s="1"/>
      </tp>
      <tp t="s">
        <v>국고채권</v>
        <stp/>
        <stp>P</stp>
        <stp>0</stp>
        <stp>BND</stp>
        <stp>KR103502G3C1</stp>
        <stp>인포맥스 중분류</stp>
        <stp>46316</stp>
        <stp/>
        <tr r="CF186" s="1"/>
        <tr r="DV286" s="1"/>
        <tr r="N289" s="1"/>
      </tp>
      <tp t="s">
        <v>금융채</v>
        <stp/>
        <stp>P</stp>
        <stp>0</stp>
        <stp>BND</stp>
        <stp>KR6019807EC5</stp>
        <stp>인포맥스 대분류</stp>
        <stp>46316</stp>
        <stp/>
        <tr r="M94" s="1"/>
      </tp>
      <tp t="s">
        <v>금융채</v>
        <stp/>
        <stp>P</stp>
        <stp>0</stp>
        <stp>BND</stp>
        <stp>KR6029883EB6</stp>
        <stp>인포맥스 대분류</stp>
        <stp>46316</stp>
        <stp/>
        <tr r="CE90" s="1"/>
      </tp>
      <tp t="s">
        <v>금융채</v>
        <stp/>
        <stp>P</stp>
        <stp>0</stp>
        <stp>BND</stp>
        <stp>KR601980AEB4</stp>
        <stp>인포맥스 대분류</stp>
        <stp>46316</stp>
        <stp/>
        <tr r="DU104" s="1"/>
      </tp>
      <tp t="s">
        <v>금융채</v>
        <stp/>
        <stp>P</stp>
        <stp>0</stp>
        <stp>BND</stp>
        <stp>KR6029884EA6</stp>
        <stp>인포맥스 대분류</stp>
        <stp>46316</stp>
        <stp/>
        <tr r="CE207" s="1"/>
      </tp>
      <tp t="s">
        <v>회사채</v>
        <stp/>
        <stp>P</stp>
        <stp>0</stp>
        <stp>BND</stp>
        <stp>KR6029271EA6</stp>
        <stp>인포맥스 대분류</stp>
        <stp>46316</stp>
        <stp/>
        <tr r="CS46" s="1"/>
      </tp>
      <tp t="s">
        <v>금융채</v>
        <stp/>
        <stp>P</stp>
        <stp>0</stp>
        <stp>BND</stp>
        <stp>KR6169378EA9</stp>
        <stp>인포맥스 대분류</stp>
        <stp>46316</stp>
        <stp/>
        <tr r="CS37" s="1"/>
      </tp>
      <tp t="s">
        <v>금융채</v>
        <stp/>
        <stp>P</stp>
        <stp>0</stp>
        <stp>BND</stp>
        <stp>KR6169371EB2</stp>
        <stp>인포맥스 대분류</stp>
        <stp>46316</stp>
        <stp/>
        <tr r="CS149" s="1"/>
      </tp>
      <tp t="s">
        <v>금융채</v>
        <stp/>
        <stp>P</stp>
        <stp>0</stp>
        <stp>BND</stp>
        <stp>KR6169374EB6</stp>
        <stp>인포맥스 대분류</stp>
        <stp>46316</stp>
        <stp/>
        <tr r="CS19" s="1"/>
      </tp>
      <tp t="s">
        <v>금융채</v>
        <stp/>
        <stp>P</stp>
        <stp>0</stp>
        <stp>BND</stp>
        <stp>KR6008277DB8</stp>
        <stp>인포맥스 대분류</stp>
        <stp>46316</stp>
        <stp/>
        <tr r="CS44" s="1"/>
      </tp>
      <tp t="s">
        <v>회사채</v>
        <stp/>
        <stp>P</stp>
        <stp>0</stp>
        <stp>BND</stp>
        <stp>KR6008563DB1</stp>
        <stp>인포맥스 대분류</stp>
        <stp>46316</stp>
        <stp/>
        <tr r="CS45" s="1"/>
      </tp>
      <tp t="s">
        <v>공사공단채</v>
        <stp/>
        <stp>P</stp>
        <stp>0</stp>
        <stp>BND</stp>
        <stp>KR350802GDB2</stp>
        <stp>인포맥스 대분류</stp>
        <stp>46316</stp>
        <stp/>
        <tr r="M82" s="1"/>
      </tp>
      <tp t="s">
        <v>금융채</v>
        <stp/>
        <stp>P</stp>
        <stp>0</stp>
        <stp>BND</stp>
        <stp>KR6019455EB5</stp>
        <stp>인포맥스 대분류</stp>
        <stp>46316</stp>
        <stp/>
        <tr r="CE204" s="1"/>
      </tp>
      <tp t="s">
        <v>회사채</v>
        <stp/>
        <stp>P</stp>
        <stp>0</stp>
        <stp>BND</stp>
        <stp>KR6008671DB2</stp>
        <stp>인포맥스 대분류</stp>
        <stp>46316</stp>
        <stp/>
        <tr r="DU305" s="1"/>
      </tp>
      <tp t="s">
        <v/>
        <stp/>
        <stp>P</stp>
        <stp>0</stp>
        <stp>BND</stp>
        <stp>KRZF131795G8</stp>
        <stp>인포맥스 중분류</stp>
        <stp>46316</stp>
        <stp/>
        <tr r="CF64" s="1"/>
      </tp>
      <tp t="s">
        <v/>
        <stp/>
        <stp>P</stp>
        <stp>0</stp>
        <stp>BND</stp>
        <stp>KRZFJ71051G2</stp>
        <stp>인포맥스 중분류</stp>
        <stp>46316</stp>
        <stp/>
        <tr r="DV193" s="1"/>
      </tp>
      <tp t="s">
        <v>금융채</v>
        <stp/>
        <stp>P</stp>
        <stp>0</stp>
        <stp>BND</stp>
        <stp>KR6079314E95</stp>
        <stp>인포맥스 대분류</stp>
        <stp>46316</stp>
        <stp/>
        <tr r="CS63" s="1"/>
      </tp>
      <tp t="s">
        <v>금융채</v>
        <stp/>
        <stp>P</stp>
        <stp>0</stp>
        <stp>BND</stp>
        <stp>KR6079317E92</stp>
        <stp>인포맥스 대분류</stp>
        <stp>46316</stp>
        <stp/>
        <tr r="DU110" s="1"/>
      </tp>
      <tp t="s">
        <v>회사채</v>
        <stp/>
        <stp>P</stp>
        <stp>0</stp>
        <stp>BND</stp>
        <stp>KR6089862E25</stp>
        <stp>인포맥스 대분류</stp>
        <stp>46316</stp>
        <stp/>
        <tr r="CS15" s="1"/>
      </tp>
      <tp t="s">
        <v/>
        <stp/>
        <stp>P</stp>
        <stp>0</stp>
        <stp>BND</stp>
        <stp>KRZF103346G9</stp>
        <stp>인포맥스 중분류</stp>
        <stp>46316</stp>
        <stp/>
        <tr r="CT162" s="1"/>
      </tp>
      <tp t="s">
        <v/>
        <stp/>
        <stp>P</stp>
        <stp>0</stp>
        <stp>BND</stp>
        <stp>KRZFA03546GM</stp>
        <stp>인포맥스 중분류</stp>
        <stp>46316</stp>
        <stp/>
        <tr r="DV232" s="1"/>
      </tp>
      <tp t="s">
        <v>금융채</v>
        <stp/>
        <stp>P</stp>
        <stp>0</stp>
        <stp>BND</stp>
        <stp>KR601980NE19</stp>
        <stp>인포맥스 대분류</stp>
        <stp>46316</stp>
        <stp/>
        <tr r="CS146" s="1"/>
      </tp>
      <tp t="s">
        <v>금융채</v>
        <stp/>
        <stp>P</stp>
        <stp>0</stp>
        <stp>BND</stp>
        <stp>KR601980KE12</stp>
        <stp>인포맥스 대분류</stp>
        <stp>46316</stp>
        <stp/>
        <tr r="CS70" s="1"/>
      </tp>
      <tp t="s">
        <v/>
        <stp/>
        <stp>P</stp>
        <stp>0</stp>
        <stp>BND</stp>
        <stp>KRZF003536GA</stp>
        <stp>인포맥스 중분류</stp>
        <stp>46316</stp>
        <stp/>
        <tr r="CF131" s="1"/>
      </tp>
      <tp t="s">
        <v/>
        <stp/>
        <stp>P</stp>
        <stp>0</stp>
        <stp>BND</stp>
        <stp>KRZF025084G9</stp>
        <stp>인포맥스 중분류</stp>
        <stp>46316</stp>
        <stp/>
        <tr r="CT98" s="1"/>
      </tp>
      <tp t="s">
        <v/>
        <stp/>
        <stp>P</stp>
        <stp>0</stp>
        <stp>BND</stp>
        <stp>KRZF105406G9</stp>
        <stp>인포맥스 중분류</stp>
        <stp>46316</stp>
        <stp/>
        <tr r="CT94" s="1"/>
      </tp>
      <tp t="s">
        <v>회사채</v>
        <stp/>
        <stp>P</stp>
        <stp>0</stp>
        <stp>BND</stp>
        <stp>KR6088981D65</stp>
        <stp>인포맥스 대분류</stp>
        <stp>46316</stp>
        <stp/>
        <tr r="M236" s="1"/>
      </tp>
      <tp t="s">
        <v/>
        <stp/>
        <stp>P</stp>
        <stp>0</stp>
        <stp>BND</stp>
        <stp>KRZF104776GA</stp>
        <stp>인포맥스 중분류</stp>
        <stp>46316</stp>
        <stp/>
        <tr r="CF128" s="1"/>
      </tp>
      <tp t="s">
        <v>공사공단채</v>
        <stp/>
        <stp>P</stp>
        <stp>0</stp>
        <stp>BND</stp>
        <stp>KR350802GD76</stp>
        <stp>인포맥스 대분류</stp>
        <stp>46316</stp>
        <stp/>
        <tr r="DU64" s="1"/>
      </tp>
      <tp t="s">
        <v>공사공단채</v>
        <stp/>
        <stp>P</stp>
        <stp>0</stp>
        <stp>BND</stp>
        <stp>KR350802GD43</stp>
        <stp>인포맥스 대분류</stp>
        <stp>46316</stp>
        <stp/>
        <tr r="CE195" s="1"/>
      </tp>
      <tp t="s">
        <v>금융채</v>
        <stp/>
        <stp>P</stp>
        <stp>0</stp>
        <stp>BND</stp>
        <stp>KR6169375E41</stp>
        <stp>인포맥스 대분류</stp>
        <stp>46316</stp>
        <stp/>
        <tr r="CS29" s="1"/>
      </tp>
      <tp t="s">
        <v>회사채</v>
        <stp/>
        <stp>P</stp>
        <stp>0</stp>
        <stp>BND</stp>
        <stp>KR6139481E29</stp>
        <stp>인포맥스 대분류</stp>
        <stp>46316</stp>
        <stp/>
        <tr r="CE34" s="1"/>
      </tp>
      <tp t="s">
        <v>금융채</v>
        <stp/>
        <stp>P</stp>
        <stp>0</stp>
        <stp>BND</stp>
        <stp>KR6169376E73</stp>
        <stp>인포맥스 대분류</stp>
        <stp>46316</stp>
        <stp/>
        <tr r="CS67" s="1"/>
      </tp>
      <tp t="s">
        <v>일반</v>
        <stp/>
        <stp>P</stp>
        <stp>0</stp>
        <stp>BND</stp>
        <stp>KR3507027182</stp>
        <stp>인포맥스 중분류</stp>
        <stp>46311</stp>
        <stp/>
        <tr r="N1366" s="5"/>
      </tp>
      <tp t="s">
        <v>회사채(일반)</v>
        <stp/>
        <stp>P</stp>
        <stp>0</stp>
        <stp>BND</stp>
        <stp>KR6064313291</stp>
        <stp>인포맥스 중분류</stp>
        <stp>46316</stp>
        <stp/>
        <tr r="N119" s="1"/>
      </tp>
      <tp t="s">
        <v>일반</v>
        <stp/>
        <stp>P</stp>
        <stp>0</stp>
        <stp>BND</stp>
        <stp>KR356002G698</stp>
        <stp>인포맥스 중분류</stp>
        <stp>46311</stp>
        <stp/>
        <tr r="N2819" s="5"/>
      </tp>
      <tp t="s">
        <v>일반</v>
        <stp/>
        <stp>P</stp>
        <stp>0</stp>
        <stp>BND</stp>
        <stp>KR3507027190</stp>
        <stp>인포맥스 중분류</stp>
        <stp>46311</stp>
        <stp/>
        <tr r="N1367" s="5"/>
      </tp>
      <tp t="s">
        <v>일반</v>
        <stp/>
        <stp>P</stp>
        <stp>0</stp>
        <stp>BND</stp>
        <stp>KR3527017197</stp>
        <stp>인포맥스 중분류</stp>
        <stp>46311</stp>
        <stp/>
        <tr r="N2160" s="5"/>
      </tp>
      <tp t="s">
        <v/>
        <stp/>
        <stp>P</stp>
        <stp>0</stp>
        <stp>BND</stp>
        <stp>KRZFA0354LG7</stp>
        <stp>인포맥스 대분류</stp>
        <stp>46316</stp>
        <stp/>
        <tr r="DU244" s="1"/>
      </tp>
      <tp t="s">
        <v/>
        <stp/>
        <stp>P</stp>
        <stp>0</stp>
        <stp>BND</stp>
        <stp>KRZFA0594LG5</stp>
        <stp>인포맥스 대분류</stp>
        <stp>46316</stp>
        <stp/>
        <tr r="DU194" s="1"/>
      </tp>
      <tp t="s">
        <v>일반</v>
        <stp/>
        <stp>P</stp>
        <stp>0</stp>
        <stp>BND</stp>
        <stp>KR3527017197</stp>
        <stp>인포맥스 중분류</stp>
        <stp>46316</stp>
        <stp/>
        <tr r="DV66" s="1"/>
      </tp>
      <tp t="s">
        <v>회사채(일반)</v>
        <stp/>
        <stp>P</stp>
        <stp>0</stp>
        <stp>BND</stp>
        <stp>KR6064313291</stp>
        <stp>인포맥스 중분류</stp>
        <stp>46311</stp>
        <stp/>
        <tr r="N5957" s="5"/>
      </tp>
      <tp t="s">
        <v>회사채(일반)</v>
        <stp/>
        <stp>P</stp>
        <stp>0</stp>
        <stp>BND</stp>
        <stp>KR6250291673</stp>
        <stp>인포맥스 중분류</stp>
        <stp>46311</stp>
        <stp/>
        <tr r="N7125" s="5"/>
      </tp>
      <tp t="s">
        <v>회사채(일반)</v>
        <stp/>
        <stp>P</stp>
        <stp>0</stp>
        <stp>BND</stp>
        <stp>KR6063323564</stp>
        <stp>인포맥스 중분류</stp>
        <stp>46311</stp>
        <stp/>
        <tr r="N5833" s="5"/>
      </tp>
      <tp t="s">
        <v>은행채</v>
        <stp/>
        <stp>P</stp>
        <stp>0</stp>
        <stp>BND</stp>
        <stp>KR356205G416</stp>
        <stp>인포맥스 중분류</stp>
        <stp>46311</stp>
        <stp/>
        <tr r="N3229" s="5"/>
      </tp>
      <tp t="s">
        <v>일반</v>
        <stp/>
        <stp>P</stp>
        <stp>0</stp>
        <stp>BND</stp>
        <stp>KR356101G714</stp>
        <stp>인포맥스 중분류</stp>
        <stp>46311</stp>
        <stp/>
        <tr r="N2925" s="5"/>
      </tp>
      <tp t="s">
        <v>은행채</v>
        <stp/>
        <stp>P</stp>
        <stp>0</stp>
        <stp>BND</stp>
        <stp>KR356203G429</stp>
        <stp>인포맥스 중분류</stp>
        <stp>46311</stp>
        <stp/>
        <tr r="N3225" s="5"/>
      </tp>
      <tp t="s">
        <v>일반</v>
        <stp/>
        <stp>P</stp>
        <stp>0</stp>
        <stp>BND</stp>
        <stp>KR356003G621</stp>
        <stp>인포맥스 중분류</stp>
        <stp>46311</stp>
        <stp/>
        <tr r="N2862" s="5"/>
      </tp>
      <tp t="s">
        <v>일반</v>
        <stp/>
        <stp>P</stp>
        <stp>0</stp>
        <stp>BND</stp>
        <stp>KR356001G625</stp>
        <stp>인포맥스 중분류</stp>
        <stp>46311</stp>
        <stp/>
        <tr r="N2776" s="5"/>
      </tp>
      <tp t="s">
        <v>일반</v>
        <stp/>
        <stp>P</stp>
        <stp>0</stp>
        <stp>BND</stp>
        <stp>KR356003G639</stp>
        <stp>인포맥스 중분류</stp>
        <stp>46311</stp>
        <stp/>
        <tr r="N2863" s="5"/>
      </tp>
      <tp t="s">
        <v>일반</v>
        <stp/>
        <stp>P</stp>
        <stp>0</stp>
        <stp>BND</stp>
        <stp>KR350104G748</stp>
        <stp>인포맥스 중분류</stp>
        <stp>46316</stp>
        <stp/>
        <tr r="DV283" s="1"/>
      </tp>
      <tp t="s">
        <v>일반</v>
        <stp/>
        <stp>P</stp>
        <stp>0</stp>
        <stp>BND</stp>
        <stp>KR356004G637</stp>
        <stp>인포맥스 중분류</stp>
        <stp>46311</stp>
        <stp/>
        <tr r="N2885" s="5"/>
      </tp>
      <tp t="s">
        <v>은행채</v>
        <stp/>
        <stp>P</stp>
        <stp>0</stp>
        <stp>BND</stp>
        <stp>KR356210G424</stp>
        <stp>인포맥스 중분류</stp>
        <stp>46311</stp>
        <stp/>
        <tr r="N3236" s="5"/>
      </tp>
      <tp t="s">
        <v>일반</v>
        <stp/>
        <stp>P</stp>
        <stp>0</stp>
        <stp>BND</stp>
        <stp>KR350104G748</stp>
        <stp>인포맥스 중분류</stp>
        <stp>46311</stp>
        <stp/>
        <tr r="N1016" s="5"/>
      </tp>
      <tp t="s">
        <v>은행채</v>
        <stp/>
        <stp>P</stp>
        <stp>0</stp>
        <stp>BND</stp>
        <stp>KR356205G440</stp>
        <stp>인포맥스 중분류</stp>
        <stp>46311</stp>
        <stp/>
        <tr r="N3230" s="5"/>
      </tp>
      <tp t="s">
        <v>은행채</v>
        <stp/>
        <stp>P</stp>
        <stp>0</stp>
        <stp>BND</stp>
        <stp>KR356211G448</stp>
        <stp>인포맥스 중분류</stp>
        <stp>46311</stp>
        <stp/>
        <tr r="N3238" s="5"/>
      </tp>
      <tp t="s">
        <v>일반</v>
        <stp/>
        <stp>P</stp>
        <stp>0</stp>
        <stp>BND</stp>
        <stp>KR356101G755</stp>
        <stp>인포맥스 중분류</stp>
        <stp>46311</stp>
        <stp/>
        <tr r="N2926" s="5"/>
      </tp>
      <tp t="s">
        <v>일반</v>
        <stp/>
        <stp>P</stp>
        <stp>0</stp>
        <stp>BND</stp>
        <stp>KR356102G761</stp>
        <stp>인포맥스 중분류</stp>
        <stp>46311</stp>
        <stp/>
        <tr r="N3006" s="5"/>
      </tp>
      <tp t="s">
        <v>회사채(일반)</v>
        <stp/>
        <stp>P</stp>
        <stp>0</stp>
        <stp>BND</stp>
        <stp>KR6030204616</stp>
        <stp>인포맥스 중분류</stp>
        <stp>46311</stp>
        <stp/>
        <tr r="N5076" s="5"/>
      </tp>
      <tp t="s">
        <v>일반</v>
        <stp/>
        <stp>P</stp>
        <stp>0</stp>
        <stp>BND</stp>
        <stp>KR356101G763</stp>
        <stp>인포맥스 중분류</stp>
        <stp>46311</stp>
        <stp/>
        <tr r="N2927" s="5"/>
      </tp>
      <tp t="s">
        <v>회사채(일반)</v>
        <stp/>
        <stp>P</stp>
        <stp>0</stp>
        <stp>BND</stp>
        <stp>KR6250291673</stp>
        <stp>인포맥스 중분류</stp>
        <stp>46316</stp>
        <stp/>
        <tr r="DV278" s="1"/>
      </tp>
      <tp t="s">
        <v>일반</v>
        <stp/>
        <stp>P</stp>
        <stp>0</stp>
        <stp>BND</stp>
        <stp>KR350102G775</stp>
        <stp>인포맥스 중분류</stp>
        <stp>46311</stp>
        <stp/>
        <tr r="N934" s="5"/>
      </tp>
      <tp>
        <v>3.58</v>
        <stp/>
        <stp>P</stp>
        <stp>0</stp>
        <stp>BND</stp>
        <stp>KR606590BE14</stp>
        <stp>민평3사 수익률(산출일)</stp>
        <stp>46316</stp>
        <stp/>
        <tr r="CD154" s="1"/>
        <tr r="CR129" s="1"/>
      </tp>
      <tp>
        <v>4.1420000000000003</v>
        <stp/>
        <stp>P</stp>
        <stp>0</stp>
        <stp>BND</stp>
        <stp>KR6000111F95</stp>
        <stp>민평3사 수익률(산출일)</stp>
        <stp>46316</stp>
        <stp/>
        <tr r="DT38" s="1"/>
      </tp>
      <tp>
        <v>4.0369999999999999</v>
        <stp/>
        <stp>P</stp>
        <stp>0</stp>
        <stp>BND</stp>
        <stp>KR6000013G85</stp>
        <stp>민평3사 수익률(산출일)</stp>
        <stp>46316</stp>
        <stp/>
        <tr r="DT12" s="1"/>
      </tp>
      <tp>
        <v>4.4649999999999999</v>
        <stp/>
        <stp>P</stp>
        <stp>0</stp>
        <stp>BND</stp>
        <stp>KR6060005A85</stp>
        <stp>민평3사 수익률(산출일)</stp>
        <stp>46316</stp>
        <stp/>
        <tr r="EV69" s="1"/>
      </tp>
      <tp>
        <v>4.4260000000000002</v>
        <stp/>
        <stp>P</stp>
        <stp>0</stp>
        <stp>BND</stp>
        <stp>KR6140173G93</stp>
        <stp>민평3사 수익률(산출일)</stp>
        <stp>46316</stp>
        <stp/>
        <tr r="CD38" s="1"/>
      </tp>
      <tp>
        <v>3.5790000000000002</v>
        <stp/>
        <stp>P</stp>
        <stp>0</stp>
        <stp>BND</stp>
        <stp>KR602196BF10</stp>
        <stp>민평3사 수익률(산출일)</stp>
        <stp>46316</stp>
        <stp/>
        <tr r="CD169" s="1"/>
        <tr r="CR144" s="1"/>
      </tp>
      <tp>
        <v>4.22</v>
        <stp/>
        <stp>P</stp>
        <stp>0</stp>
        <stp>BND</stp>
        <stp>KR6051911F17</stp>
        <stp>민평3사 수익률(산출일)</stp>
        <stp>46316</stp>
        <stp/>
        <tr r="L276" s="1"/>
      </tp>
      <tp>
        <v>3.6480000000000001</v>
        <stp/>
        <stp>P</stp>
        <stp>0</stp>
        <stp>BND</stp>
        <stp>KR6176941G15</stp>
        <stp>민평3사 수익률(산출일)</stp>
        <stp>46316</stp>
        <stp/>
        <tr r="CR50" s="1"/>
      </tp>
      <tp>
        <v>4.3570000000000002</v>
        <stp/>
        <stp>P</stp>
        <stp>0</stp>
        <stp>BND</stp>
        <stp>KR6316141995</stp>
        <stp>민평3사 수익률(산출일)</stp>
        <stp>46316</stp>
        <stp/>
        <tr r="EV41" s="1"/>
      </tp>
      <tp>
        <v>4.2060000000000004</v>
        <stp/>
        <stp>P</stp>
        <stp>0</stp>
        <stp>BND</stp>
        <stp>KR6060002G82</stp>
        <stp>민평3사 수익률(산출일)</stp>
        <stp>46316</stp>
        <stp/>
        <tr r="CD37" s="1"/>
      </tp>
      <tp>
        <v>4.0110000000000001</v>
        <stp/>
        <stp>P</stp>
        <stp>0</stp>
        <stp>BND</stp>
        <stp>KR6000017E83</stp>
        <stp>민평3사 수익률(산출일)</stp>
        <stp>46316</stp>
        <stp/>
        <tr r="L107" s="1"/>
      </tp>
      <tp>
        <v>3.629</v>
        <stp/>
        <stp>P</stp>
        <stp>0</stp>
        <stp>BND</stp>
        <stp>KR6176941F16</stp>
        <stp>민평3사 수익률(산출일)</stp>
        <stp>46316</stp>
        <stp/>
        <tr r="CR76" s="1"/>
      </tp>
      <tp>
        <v>4.2789999999999999</v>
        <stp/>
        <stp>P</stp>
        <stp>0</stp>
        <stp>BND</stp>
        <stp>KR6095922F11</stp>
        <stp>민평3사 수익률(산출일)</stp>
        <stp>46316</stp>
        <stp/>
        <tr r="L147" s="1"/>
      </tp>
      <tp>
        <v>4.5129999999999999</v>
        <stp/>
        <stp>P</stp>
        <stp>0</stp>
        <stp>BND</stp>
        <stp>KR6138042G88</stp>
        <stp>민평3사 수익률(산출일)</stp>
        <stp>46316</stp>
        <stp/>
        <tr r="DT180" s="1"/>
      </tp>
      <tp>
        <v>3.5670000000000002</v>
        <stp/>
        <stp>P</stp>
        <stp>0</stp>
        <stp>BND</stp>
        <stp>KR6021962F18</stp>
        <stp>민평3사 수익률(산출일)</stp>
        <stp>46316</stp>
        <stp/>
        <tr r="CR77" s="1"/>
      </tp>
      <tp>
        <v>4.165</v>
        <stp/>
        <stp>P</stp>
        <stp>0</stp>
        <stp>BND</stp>
        <stp>KR6064984G11</stp>
        <stp>민평3사 수익률(산출일)</stp>
        <stp>46316</stp>
        <stp/>
        <tr r="L120" s="1"/>
      </tp>
      <tp t="s">
        <v>국고채권</v>
        <stp/>
        <stp>P</stp>
        <stp>0</stp>
        <stp>BND</stp>
        <stp>KRC0350C3098</stp>
        <stp>인포맥스 중분류</stp>
        <stp>46316</stp>
        <stp/>
        <tr r="DV259" s="1"/>
        <tr r="N21" s="1"/>
        <tr r="AB31" s="1"/>
        <tr r="CF247" s="1"/>
      </tp>
      <tp t="s">
        <v>국고채권</v>
        <stp/>
        <stp>P</stp>
        <stp>0</stp>
        <stp>BND</stp>
        <stp>KRC0350C3064</stp>
        <stp>인포맥스 중분류</stp>
        <stp>46316</stp>
        <stp/>
        <tr r="N279" s="1"/>
      </tp>
      <tp t="s">
        <v>국고채권</v>
        <stp/>
        <stp>P</stp>
        <stp>0</stp>
        <stp>BND</stp>
        <stp>KRC0350C4062</stp>
        <stp>인포맥스 중분류</stp>
        <stp>46316</stp>
        <stp/>
        <tr r="DV321" s="1"/>
      </tp>
      <tp t="s">
        <v>국고채권</v>
        <stp/>
        <stp>P</stp>
        <stp>0</stp>
        <stp>BND</stp>
        <stp>KR10350270C0</stp>
        <stp>인포맥스 중분류</stp>
        <stp>46311</stp>
        <stp/>
        <tr r="N83" s="5"/>
      </tp>
      <tp t="s">
        <v>국고채권</v>
        <stp/>
        <stp>P</stp>
        <stp>0</stp>
        <stp>BND</stp>
        <stp>KRC035FP30C4</stp>
        <stp>인포맥스 중분류</stp>
        <stp>46316</stp>
        <stp/>
        <tr r="AB32" s="1"/>
      </tp>
      <tp t="s">
        <v/>
        <stp/>
        <stp>P</stp>
        <stp>0</stp>
        <stp>BND</stp>
        <stp>KRZE08402G9X</stp>
        <stp>인포맥스 대분류</stp>
        <stp>46316</stp>
        <stp/>
        <tr r="CE234" s="1"/>
      </tp>
      <tp t="s">
        <v>일반</v>
        <stp/>
        <stp>P</stp>
        <stp>0</stp>
        <stp>BND</stp>
        <stp>KR35270472B8</stp>
        <stp>인포맥스 중분류</stp>
        <stp>46311</stp>
        <stp/>
        <tr r="N2299" s="5"/>
      </tp>
      <tp t="s">
        <v>일반</v>
        <stp/>
        <stp>P</stp>
        <stp>0</stp>
        <stp>BND</stp>
        <stp>KR35270372B0</stp>
        <stp>인포맥스 중분류</stp>
        <stp>46311</stp>
        <stp/>
        <tr r="N2281" s="5"/>
      </tp>
      <tp t="s">
        <v>일반</v>
        <stp/>
        <stp>P</stp>
        <stp>0</stp>
        <stp>BND</stp>
        <stp>KR356004G5B5</stp>
        <stp>인포맥스 중분류</stp>
        <stp>46311</stp>
        <stp/>
        <tr r="N2884" s="5"/>
      </tp>
      <tp t="s">
        <v>일반</v>
        <stp/>
        <stp>P</stp>
        <stp>0</stp>
        <stp>BND</stp>
        <stp>KR352201G7B1</stp>
        <stp>인포맥스 중분류</stp>
        <stp>46311</stp>
        <stp/>
        <tr r="N1982" s="5"/>
      </tp>
      <tp t="s">
        <v>일반</v>
        <stp/>
        <stp>P</stp>
        <stp>0</stp>
        <stp>BND</stp>
        <stp>KR354202G7B6</stp>
        <stp>인포맥스 중분류</stp>
        <stp>46311</stp>
        <stp/>
        <tr r="N2405" s="5"/>
      </tp>
      <tp t="s">
        <v>일반</v>
        <stp/>
        <stp>P</stp>
        <stp>0</stp>
        <stp>BND</stp>
        <stp>KR356101G4C8</stp>
        <stp>인포맥스 중분류</stp>
        <stp>46311</stp>
        <stp/>
        <tr r="N2916" s="5"/>
      </tp>
      <tp t="s">
        <v>일반</v>
        <stp/>
        <stp>P</stp>
        <stp>0</stp>
        <stp>BND</stp>
        <stp>KR35070372C0</stp>
        <stp>인포맥스 중분류</stp>
        <stp>46311</stp>
        <stp/>
        <tr r="N1439" s="5"/>
      </tp>
      <tp t="s">
        <v>국고채권</v>
        <stp/>
        <stp>P</stp>
        <stp>0</stp>
        <stp>BND</stp>
        <stp>KRC0350C3031</stp>
        <stp>인포맥스 중분류</stp>
        <stp>46316</stp>
        <stp/>
        <tr r="N61" s="1"/>
      </tp>
      <tp t="s">
        <v>금융채</v>
        <stp/>
        <stp>P</stp>
        <stp>0</stp>
        <stp>BND</stp>
        <stp>KR601980BFC7</stp>
        <stp>인포맥스 대분류</stp>
        <stp>46316</stp>
        <stp/>
        <tr r="CE88" s="1"/>
        <tr r="EI15" s="1"/>
      </tp>
      <tp t="s">
        <v>금융채</v>
        <stp/>
        <stp>P</stp>
        <stp>0</stp>
        <stp>BND</stp>
        <stp>KR601980DFC3</stp>
        <stp>인포맥스 대분류</stp>
        <stp>46316</stp>
        <stp/>
        <tr r="M308" s="1"/>
      </tp>
      <tp t="s">
        <v/>
        <stp/>
        <stp>P</stp>
        <stp>0</stp>
        <stp>BND</stp>
        <stp>KRZS0306167N</stp>
        <stp>인포맥스 중분류</stp>
        <stp>46316</stp>
        <stp/>
        <tr r="CT9" s="1"/>
      </tp>
      <tp t="s">
        <v>금융채</v>
        <stp/>
        <stp>P</stp>
        <stp>0</stp>
        <stp>BND</stp>
        <stp>KR602988EFA7</stp>
        <stp>인포맥스 대분류</stp>
        <stp>46316</stp>
        <stp/>
        <tr r="EW54" s="1"/>
      </tp>
      <tp t="s">
        <v>금융채</v>
        <stp/>
        <stp>P</stp>
        <stp>0</stp>
        <stp>BND</stp>
        <stp>KR6029888FA4</stp>
        <stp>인포맥스 대분류</stp>
        <stp>46316</stp>
        <stp/>
        <tr r="M149" s="1"/>
      </tp>
      <tp t="s">
        <v>회사채</v>
        <stp/>
        <stp>P</stp>
        <stp>0</stp>
        <stp>BND</stp>
        <stp>KR6028822GA2</stp>
        <stp>인포맥스 대분류</stp>
        <stp>46316</stp>
        <stp/>
        <tr r="DU88" s="1"/>
      </tp>
      <tp t="s">
        <v>금융채</v>
        <stp/>
        <stp>P</stp>
        <stp>0</stp>
        <stp>BND</stp>
        <stp>KR6008271GA6</stp>
        <stp>인포맥스 대분류</stp>
        <stp>46316</stp>
        <stp/>
        <tr r="DG17" s="1"/>
      </tp>
      <tp t="s">
        <v>금융채</v>
        <stp/>
        <stp>P</stp>
        <stp>0</stp>
        <stp>BND</stp>
        <stp>KR6169371FB9</stp>
        <stp>인포맥스 대분류</stp>
        <stp>46316</stp>
        <stp/>
        <tr r="CE61" s="1"/>
      </tp>
      <tp t="s">
        <v>금융채</v>
        <stp/>
        <stp>P</stp>
        <stp>0</stp>
        <stp>BND</stp>
        <stp>KR616937BFB2</stp>
        <stp>인포맥스 대분류</stp>
        <stp>46316</stp>
        <stp/>
        <tr r="EW28" s="1"/>
      </tp>
      <tp t="s">
        <v>금융채</v>
        <stp/>
        <stp>P</stp>
        <stp>0</stp>
        <stp>BND</stp>
        <stp>KR6079311FB4</stp>
        <stp>인포맥스 대분류</stp>
        <stp>46316</stp>
        <stp/>
        <tr r="M129" s="1"/>
      </tp>
      <tp t="s">
        <v>공사공단채</v>
        <stp/>
        <stp>P</stp>
        <stp>0</stp>
        <stp>BND</stp>
        <stp>KR350901GFC5</stp>
        <stp>인포맥스 대분류</stp>
        <stp>46316</stp>
        <stp/>
        <tr r="DU292" s="1"/>
      </tp>
      <tp t="s">
        <v>금융채</v>
        <stp/>
        <stp>P</stp>
        <stp>0</stp>
        <stp>BND</stp>
        <stp>KR6029782FC5</stp>
        <stp>인포맥스 대분류</stp>
        <stp>46316</stp>
        <stp/>
        <tr r="CS155" s="1"/>
      </tp>
      <tp t="s">
        <v>공사공단채</v>
        <stp/>
        <stp>P</stp>
        <stp>0</stp>
        <stp>BND</stp>
        <stp>KR354801GGA5</stp>
        <stp>인포맥스 대분류</stp>
        <stp>46316</stp>
        <stp/>
        <tr r="M103" s="1"/>
      </tp>
      <tp t="s">
        <v/>
        <stp/>
        <stp>P</stp>
        <stp>0</stp>
        <stp>BND</stp>
        <stp>KRZF131796G8</stp>
        <stp>인포맥스 중분류</stp>
        <stp>46316</stp>
        <stp/>
        <tr r="CF66" s="1"/>
      </tp>
      <tp t="s">
        <v/>
        <stp/>
        <stp>P</stp>
        <stp>0</stp>
        <stp>BND</stp>
        <stp>KRZFJ71052G2</stp>
        <stp>인포맥스 중분류</stp>
        <stp>46316</stp>
        <stp/>
        <tr r="DV192" s="1"/>
      </tp>
      <tp t="s">
        <v>금융채</v>
        <stp/>
        <stp>P</stp>
        <stp>0</stp>
        <stp>BND</stp>
        <stp>KR6079312F88</stp>
        <stp>인포맥스 대분류</stp>
        <stp>46316</stp>
        <stp/>
        <tr r="DG40" s="1"/>
      </tp>
      <tp t="s">
        <v>금융채</v>
        <stp/>
        <stp>P</stp>
        <stp>0</stp>
        <stp>BND</stp>
        <stp>KR6019805F39</stp>
        <stp>인포맥스 대분류</stp>
        <stp>46316</stp>
        <stp/>
        <tr r="DU141" s="1"/>
      </tp>
      <tp t="s">
        <v>금융채</v>
        <stp/>
        <stp>P</stp>
        <stp>0</stp>
        <stp>BND</stp>
        <stp>KR6008272G92</stp>
        <stp>인포맥스 대분류</stp>
        <stp>46316</stp>
        <stp/>
        <tr r="EW20" s="1"/>
      </tp>
      <tp t="s">
        <v/>
        <stp/>
        <stp>P</stp>
        <stp>0</stp>
        <stp>BND</stp>
        <stp>KRZFA70422G8</stp>
        <stp>인포맥스 중분류</stp>
        <stp>46316</stp>
        <stp/>
        <tr r="DV203" s="1"/>
      </tp>
      <tp t="s">
        <v/>
        <stp/>
        <stp>P</stp>
        <stp>0</stp>
        <stp>BND</stp>
        <stp>KRZFA70422GL</stp>
        <stp>인포맥스 중분류</stp>
        <stp>46316</stp>
        <stp/>
        <tr r="DV201" s="1"/>
      </tp>
      <tp t="s">
        <v>금융채</v>
        <stp/>
        <stp>P</stp>
        <stp>0</stp>
        <stp>BND</stp>
        <stp>KR6019807F29</stp>
        <stp>인포맥스 대분류</stp>
        <stp>46316</stp>
        <stp/>
        <tr r="DU216" s="1"/>
      </tp>
      <tp t="s">
        <v/>
        <stp/>
        <stp>P</stp>
        <stp>0</stp>
        <stp>BND</stp>
        <stp>KRZF103345G9</stp>
        <stp>인포맥스 중분류</stp>
        <stp>46316</stp>
        <stp/>
        <tr r="CT106" s="1"/>
      </tp>
      <tp t="s">
        <v>회사채</v>
        <stp/>
        <stp>P</stp>
        <stp>0</stp>
        <stp>BND</stp>
        <stp>KR6139132F88</stp>
        <stp>인포맥스 대분류</stp>
        <stp>46316</stp>
        <stp/>
        <tr r="EI13" s="1"/>
        <tr r="CE133" s="1"/>
      </tp>
      <tp t="s">
        <v/>
        <stp/>
        <stp>P</stp>
        <stp>0</stp>
        <stp>BND</stp>
        <stp>KRZF003535GK</stp>
        <stp>인포맥스 중분류</stp>
        <stp>46316</stp>
        <stp/>
        <tr r="DV237" s="1"/>
      </tp>
      <tp t="s">
        <v/>
        <stp/>
        <stp>P</stp>
        <stp>0</stp>
        <stp>BND</stp>
        <stp>KRZF103345GA</stp>
        <stp>인포맥스 중분류</stp>
        <stp>46316</stp>
        <stp/>
        <tr r="CT165" s="1"/>
      </tp>
      <tp t="s">
        <v/>
        <stp/>
        <stp>P</stp>
        <stp>0</stp>
        <stp>BND</stp>
        <stp>KRZF003535GA</stp>
        <stp>인포맥스 중분류</stp>
        <stp>46316</stp>
        <stp/>
        <tr r="CF130" s="1"/>
      </tp>
      <tp t="s">
        <v>금융채</v>
        <stp/>
        <stp>P</stp>
        <stp>0</stp>
        <stp>BND</stp>
        <stp>KR6019805F13</stp>
        <stp>인포맥스 대분류</stp>
        <stp>46316</stp>
        <stp/>
        <tr r="CE120" s="1"/>
      </tp>
      <tp t="s">
        <v>금융채</v>
        <stp/>
        <stp>P</stp>
        <stp>0</stp>
        <stp>BND</stp>
        <stp>KR6029882F18</stp>
        <stp>인포맥스 대분류</stp>
        <stp>46316</stp>
        <stp/>
        <tr r="M379" s="1"/>
      </tp>
      <tp t="s">
        <v>회사채</v>
        <stp/>
        <stp>P</stp>
        <stp>0</stp>
        <stp>BND</stp>
        <stp>KR6089862F16</stp>
        <stp>인포맥스 대분류</stp>
        <stp>46316</stp>
        <stp/>
        <tr r="CS31" s="1"/>
        <tr r="DG54" s="1"/>
      </tp>
      <tp t="s">
        <v>금융채</v>
        <stp/>
        <stp>P</stp>
        <stp>0</stp>
        <stp>BND</stp>
        <stp>KR6019807F11</stp>
        <stp>인포맥스 대분류</stp>
        <stp>46316</stp>
        <stp/>
        <tr r="DU223" s="1"/>
      </tp>
      <tp t="s">
        <v>회사채</v>
        <stp/>
        <stp>P</stp>
        <stp>0</stp>
        <stp>BND</stp>
        <stp>KR6138042G88</stp>
        <stp>인포맥스 대분류</stp>
        <stp>46316</stp>
        <stp/>
        <tr r="DU180" s="1"/>
      </tp>
      <tp t="s">
        <v>금융채</v>
        <stp/>
        <stp>P</stp>
        <stp>0</stp>
        <stp>BND</stp>
        <stp>KR6029692F91</stp>
        <stp>인포맥스 대분류</stp>
        <stp>46316</stp>
        <stp/>
        <tr r="DG39" s="1"/>
      </tp>
      <tp t="s">
        <v/>
        <stp/>
        <stp>P</stp>
        <stp>0</stp>
        <stp>BND</stp>
        <stp>KRZF034736GM</stp>
        <stp>인포맥스 중분류</stp>
        <stp>46316</stp>
        <stp/>
        <tr r="CT91" s="1"/>
      </tp>
      <tp t="s">
        <v>금융채</v>
        <stp/>
        <stp>P</stp>
        <stp>0</stp>
        <stp>BND</stp>
        <stp>KR6029693F82</stp>
        <stp>인포맥스 대분류</stp>
        <stp>46316</stp>
        <stp/>
        <tr r="DG32" s="1"/>
      </tp>
      <tp t="s">
        <v>금융채</v>
        <stp/>
        <stp>P</stp>
        <stp>0</stp>
        <stp>BND</stp>
        <stp>KR6019802F65</stp>
        <stp>인포맥스 대분류</stp>
        <stp>46316</stp>
        <stp/>
        <tr r="CE220" s="1"/>
      </tp>
      <tp t="s">
        <v>금융채</v>
        <stp/>
        <stp>P</stp>
        <stp>0</stp>
        <stp>BND</stp>
        <stp>KR6019807F60</stp>
        <stp>인포맥스 대분류</stp>
        <stp>46316</stp>
        <stp/>
        <tr r="DU224" s="1"/>
      </tp>
      <tp t="s">
        <v/>
        <stp/>
        <stp>P</stp>
        <stp>0</stp>
        <stp>BND</stp>
        <stp>KRZF104775GA</stp>
        <stp>인포맥스 중분류</stp>
        <stp>46316</stp>
        <stp/>
        <tr r="CF129" s="1"/>
      </tp>
      <tp t="s">
        <v>금융채</v>
        <stp/>
        <stp>P</stp>
        <stp>0</stp>
        <stp>BND</stp>
        <stp>KR6019803F56</stp>
        <stp>인포맥스 대분류</stp>
        <stp>46316</stp>
        <stp/>
        <tr r="M153" s="1"/>
      </tp>
      <tp t="s">
        <v>공사공단채</v>
        <stp/>
        <stp>P</stp>
        <stp>0</stp>
        <stp>BND</stp>
        <stp>KR350802GG99</stp>
        <stp>인포맥스 대분류</stp>
        <stp>46316</stp>
        <stp/>
        <tr r="DU57" s="1"/>
      </tp>
      <tp t="s">
        <v>공사공단채</v>
        <stp/>
        <stp>P</stp>
        <stp>0</stp>
        <stp>BND</stp>
        <stp>KR350803GG98</stp>
        <stp>인포맥스 대분류</stp>
        <stp>46316</stp>
        <stp/>
        <tr r="DU27" s="1"/>
      </tp>
      <tp t="s">
        <v>금융채</v>
        <stp/>
        <stp>P</stp>
        <stp>0</stp>
        <stp>BND</stp>
        <stp>KR380804AG90</stp>
        <stp>인포맥스 대분류</stp>
        <stp>46316</stp>
        <stp/>
        <tr r="DU166" s="1"/>
      </tp>
      <tp t="s">
        <v>금융채</v>
        <stp/>
        <stp>P</stp>
        <stp>0</stp>
        <stp>BND</stp>
        <stp>KR6029889F45</stp>
        <stp>인포맥스 대분류</stp>
        <stp>46316</stp>
        <stp/>
        <tr r="EW52" s="1"/>
      </tp>
      <tp t="s">
        <v>공사공단채</v>
        <stp/>
        <stp>P</stp>
        <stp>0</stp>
        <stp>BND</stp>
        <stp>KR350801GG90</stp>
        <stp>인포맥스 대분류</stp>
        <stp>46316</stp>
        <stp/>
        <tr r="DU65" s="1"/>
      </tp>
      <tp t="s">
        <v>금융채</v>
        <stp/>
        <stp>P</stp>
        <stp>0</stp>
        <stp>BND</stp>
        <stp>KR6029885F49</stp>
        <stp>인포맥스 대분류</stp>
        <stp>46316</stp>
        <stp/>
        <tr r="DG37" s="1"/>
      </tp>
      <tp t="s">
        <v/>
        <stp/>
        <stp>P</stp>
        <stp>0</stp>
        <stp>BND</stp>
        <stp>KRZF019454G9</stp>
        <stp>인포맥스 중분류</stp>
        <stp>46316</stp>
        <stp/>
        <tr r="DV235" s="1"/>
      </tp>
      <tp t="s">
        <v>금융채</v>
        <stp/>
        <stp>P</stp>
        <stp>0</stp>
        <stp>BND</stp>
        <stp>KR6029692F59</stp>
        <stp>인포맥스 대분류</stp>
        <stp>46316</stp>
        <stp/>
        <tr r="DG29" s="1"/>
      </tp>
      <tp t="s">
        <v>회사채</v>
        <stp/>
        <stp>P</stp>
        <stp>0</stp>
        <stp>BND</stp>
        <stp>KR6039091F22</stp>
        <stp>인포맥스 대분류</stp>
        <stp>46316</stp>
        <stp/>
        <tr r="CE166" s="1"/>
        <tr r="CS141" s="1"/>
      </tp>
      <tp t="s">
        <v>금융채</v>
        <stp/>
        <stp>P</stp>
        <stp>0</stp>
        <stp>BND</stp>
        <stp>KR602978FF51</stp>
        <stp>인포맥스 대분류</stp>
        <stp>46316</stp>
        <stp/>
        <tr r="CE80" s="1"/>
      </tp>
      <tp t="s">
        <v>회사채</v>
        <stp/>
        <stp>P</stp>
        <stp>0</stp>
        <stp>BND</stp>
        <stp>KR6138101G37</stp>
        <stp>인포맥스 대분류</stp>
        <stp>46316</stp>
        <stp/>
        <tr r="DU93" s="1"/>
      </tp>
      <tp t="s">
        <v>공사공단채</v>
        <stp/>
        <stp>P</stp>
        <stp>0</stp>
        <stp>BND</stp>
        <stp>KR350901GF74</stp>
        <stp>인포맥스 대분류</stp>
        <stp>46316</stp>
        <stp/>
        <tr r="M63" s="1"/>
      </tp>
      <tp t="s">
        <v>금융채</v>
        <stp/>
        <stp>P</stp>
        <stp>0</stp>
        <stp>BND</stp>
        <stp>KR6019453F59</stp>
        <stp>인포맥스 대분류</stp>
        <stp>46316</stp>
        <stp/>
        <tr r="DG36" s="1"/>
      </tp>
      <tp t="s">
        <v>회사채</v>
        <stp/>
        <stp>P</stp>
        <stp>0</stp>
        <stp>BND</stp>
        <stp>KR6129552F49</stp>
        <stp>인포맥스 대분류</stp>
        <stp>46316</stp>
        <stp/>
        <tr r="DG35" s="1"/>
      </tp>
      <tp t="s">
        <v>금융채</v>
        <stp/>
        <stp>P</stp>
        <stp>0</stp>
        <stp>BND</stp>
        <stp>KR6169375F24</stp>
        <stp>인포맥스 대분류</stp>
        <stp>46316</stp>
        <stp/>
        <tr r="EW21" s="1"/>
      </tp>
      <tp t="s">
        <v>금융채</v>
        <stp/>
        <stp>P</stp>
        <stp>0</stp>
        <stp>BND</stp>
        <stp>KR6169374F25</stp>
        <stp>인포맥스 대분류</stp>
        <stp>46316</stp>
        <stp/>
        <tr r="EW18" s="1"/>
      </tp>
      <tp t="s">
        <v>회사채</v>
        <stp/>
        <stp>P</stp>
        <stp>0</stp>
        <stp>BND</stp>
        <stp>KR6008561G50</stp>
        <stp>인포맥스 대분류</stp>
        <stp>46316</stp>
        <stp/>
        <tr r="DU32" s="1"/>
      </tp>
      <tp t="s">
        <v>금융채</v>
        <stp/>
        <stp>P</stp>
        <stp>0</stp>
        <stp>BND</stp>
        <stp>KR6079314F37</stp>
        <stp>인포맥스 대분류</stp>
        <stp>46316</stp>
        <stp/>
        <tr r="DU120" s="1"/>
      </tp>
      <tp t="s">
        <v>회사채</v>
        <stp/>
        <stp>P</stp>
        <stp>0</stp>
        <stp>BND</stp>
        <stp>KR6029272F24</stp>
        <stp>인포맥스 대분류</stp>
        <stp>46316</stp>
        <stp/>
        <tr r="EW14" s="1"/>
      </tp>
      <tp t="s">
        <v>공사공단채</v>
        <stp/>
        <stp>P</stp>
        <stp>0</stp>
        <stp>BND</stp>
        <stp>KR350802GG57</stp>
        <stp>인포맥스 대분류</stp>
        <stp>46316</stp>
        <stp/>
        <tr r="DU182" s="1"/>
      </tp>
      <tp t="s">
        <v>금융채</v>
        <stp/>
        <stp>P</stp>
        <stp>0</stp>
        <stp>BND</stp>
        <stp>KR6029693F17</stp>
        <stp>인포맥스 대분류</stp>
        <stp>46316</stp>
        <stp/>
        <tr r="CS72" s="1"/>
      </tp>
      <tp t="s">
        <v>금융채</v>
        <stp/>
        <stp>P</stp>
        <stp>0</stp>
        <stp>BND</stp>
        <stp>KR6008274G58</stp>
        <stp>인포맥스 대분류</stp>
        <stp>46316</stp>
        <stp/>
        <tr r="CE47" s="1"/>
      </tp>
      <tp t="s">
        <v>금융채</v>
        <stp/>
        <stp>P</stp>
        <stp>0</stp>
        <stp>BND</stp>
        <stp>KR6079312F47</stp>
        <stp>인포맥스 대분류</stp>
        <stp>46316</stp>
        <stp/>
        <tr r="DU36" s="1"/>
      </tp>
      <tp t="s">
        <v>회사채</v>
        <stp/>
        <stp>P</stp>
        <stp>0</stp>
        <stp>BND</stp>
        <stp>KR6018673G13</stp>
        <stp>인포맥스 대분류</stp>
        <stp>46316</stp>
        <stp/>
        <tr r="M160" s="1"/>
      </tp>
      <tp t="s">
        <v>금융채</v>
        <stp/>
        <stp>P</stp>
        <stp>0</stp>
        <stp>BND</stp>
        <stp>KR6169372F43</stp>
        <stp>인포맥스 대분류</stp>
        <stp>46316</stp>
        <stp/>
        <tr r="CS74" s="1"/>
        <tr r="EW23" s="1"/>
      </tp>
      <tp t="s">
        <v>공사공단채</v>
        <stp/>
        <stp>P</stp>
        <stp>0</stp>
        <stp>BND</stp>
        <stp>KR354901GF27</stp>
        <stp>인포맥스 대분류</stp>
        <stp>46316</stp>
        <stp/>
        <tr r="EW47" s="1"/>
      </tp>
      <tp t="s">
        <v>금융채</v>
        <stp/>
        <stp>P</stp>
        <stp>0</stp>
        <stp>BND</stp>
        <stp>KR6079318F41</stp>
        <stp>인포맥스 대분류</stp>
        <stp>46316</stp>
        <stp/>
        <tr r="CE214" s="1"/>
      </tp>
      <tp t="s">
        <v>금융채</v>
        <stp/>
        <stp>P</stp>
        <stp>0</stp>
        <stp>BND</stp>
        <stp>KR6169371F51</stp>
        <stp>인포맥스 대분류</stp>
        <stp>46316</stp>
        <stp/>
        <tr r="EW76" s="1"/>
      </tp>
      <tp t="s">
        <v>금융채</v>
        <stp/>
        <stp>P</stp>
        <stp>0</stp>
        <stp>BND</stp>
        <stp>KR6008278G47</stp>
        <stp>인포맥스 대분류</stp>
        <stp>46316</stp>
        <stp/>
        <tr r="CE45" s="1"/>
      </tp>
      <tp t="s">
        <v>회사채</v>
        <stp/>
        <stp>P</stp>
        <stp>0</stp>
        <stp>BND</stp>
        <stp>KR6139481F28</stp>
        <stp>인포맥스 대분류</stp>
        <stp>46316</stp>
        <stp/>
        <tr r="DG47" s="1"/>
        <tr r="CS68" s="1"/>
      </tp>
      <tp t="s">
        <v>금융채</v>
        <stp/>
        <stp>P</stp>
        <stp>0</stp>
        <stp>BND</stp>
        <stp>KR600827AG78</stp>
        <stp>인포맥스 대분류</stp>
        <stp>46316</stp>
        <stp/>
        <tr r="M73" s="1"/>
      </tp>
      <tp t="s">
        <v>금융채</v>
        <stp/>
        <stp>P</stp>
        <stp>0</stp>
        <stp>BND</stp>
        <stp>KR6079314F60</stp>
        <stp>인포맥스 대분류</stp>
        <stp>46316</stp>
        <stp/>
        <tr r="DG38" s="1"/>
      </tp>
      <tp t="s">
        <v>금융채</v>
        <stp/>
        <stp>P</stp>
        <stp>0</stp>
        <stp>BND</stp>
        <stp>KR6169372F76</stp>
        <stp>인포맥스 대분류</stp>
        <stp>46316</stp>
        <stp/>
        <tr r="CS54" s="1"/>
      </tp>
      <tp t="s">
        <v>일반</v>
        <stp/>
        <stp>P</stp>
        <stp>0</stp>
        <stp>BND</stp>
        <stp>KR350101G488</stp>
        <stp>인포맥스 중분류</stp>
        <stp>46311</stp>
        <stp/>
        <tr r="N902" s="5"/>
      </tp>
      <tp t="s">
        <v>일반</v>
        <stp/>
        <stp>P</stp>
        <stp>0</stp>
        <stp>BND</stp>
        <stp>KR3527017288</stp>
        <stp>인포맥스 중분류</stp>
        <stp>46311</stp>
        <stp/>
        <tr r="N2163" s="5"/>
      </tp>
      <tp t="s">
        <v>일반</v>
        <stp/>
        <stp>P</stp>
        <stp>0</stp>
        <stp>BND</stp>
        <stp>KR356002G581</stp>
        <stp>인포맥스 중분류</stp>
        <stp>46311</stp>
        <stp/>
        <tr r="N2818" s="5"/>
      </tp>
      <tp t="s">
        <v/>
        <stp/>
        <stp>P</stp>
        <stp>0</stp>
        <stp>BND</stp>
        <stp>KRZFA8019GGA</stp>
        <stp>인포맥스 대분류</stp>
        <stp>46316</stp>
        <stp/>
        <tr r="CS107" s="1"/>
      </tp>
      <tp t="s">
        <v>일반</v>
        <stp/>
        <stp>P</stp>
        <stp>0</stp>
        <stp>BND</stp>
        <stp>KR3507017282</stp>
        <stp>인포맥스 중분류</stp>
        <stp>46311</stp>
        <stp/>
        <tr r="N1283" s="5"/>
      </tp>
      <tp t="s">
        <v>일반</v>
        <stp/>
        <stp>P</stp>
        <stp>0</stp>
        <stp>BND</stp>
        <stp>KR356102G480</stp>
        <stp>인포맥스 중분류</stp>
        <stp>46311</stp>
        <stp/>
        <tr r="N2998" s="5"/>
      </tp>
      <tp t="s">
        <v>일반</v>
        <stp/>
        <stp>P</stp>
        <stp>0</stp>
        <stp>BND</stp>
        <stp>KR356005G584</stp>
        <stp>인포맥스 중분류</stp>
        <stp>46311</stp>
        <stp/>
        <tr r="N2892" s="5"/>
      </tp>
      <tp t="s">
        <v>일반</v>
        <stp/>
        <stp>P</stp>
        <stp>0</stp>
        <stp>BND</stp>
        <stp>KR3527037286</stp>
        <stp>인포맥스 중분류</stp>
        <stp>46311</stp>
        <stp/>
        <tr r="N2280" s="5"/>
      </tp>
      <tp t="s">
        <v>일반</v>
        <stp/>
        <stp>P</stp>
        <stp>0</stp>
        <stp>BND</stp>
        <stp>KR354601G392</stp>
        <stp>인포맥스 중분류</stp>
        <stp>46311</stp>
        <stp/>
        <tr r="N2606" s="5"/>
      </tp>
      <tp t="s">
        <v>일반</v>
        <stp/>
        <stp>P</stp>
        <stp>0</stp>
        <stp>BND</stp>
        <stp>KR3507047297</stp>
        <stp>인포맥스 중분류</stp>
        <stp>46311</stp>
        <stp/>
        <tr r="N1487" s="5"/>
      </tp>
      <tp t="s">
        <v>일반</v>
        <stp/>
        <stp>P</stp>
        <stp>0</stp>
        <stp>BND</stp>
        <stp>KR356001G591</stp>
        <stp>인포맥스 중분류</stp>
        <stp>46311</stp>
        <stp/>
        <tr r="N2775" s="5"/>
      </tp>
      <tp t="s">
        <v>일반</v>
        <stp/>
        <stp>P</stp>
        <stp>0</stp>
        <stp>BND</stp>
        <stp>KR354202G795</stp>
        <stp>인포맥스 중분류</stp>
        <stp>46311</stp>
        <stp/>
        <tr r="N2404" s="5"/>
      </tp>
      <tp t="s">
        <v>일반</v>
        <stp/>
        <stp>P</stp>
        <stp>0</stp>
        <stp>BND</stp>
        <stp>KR356103G496</stp>
        <stp>인포맥스 중분류</stp>
        <stp>46311</stp>
        <stp/>
        <tr r="N3066" s="5"/>
      </tp>
      <tp t="s">
        <v>일반</v>
        <stp/>
        <stp>P</stp>
        <stp>0</stp>
        <stp>BND</stp>
        <stp>KR352302G696</stp>
        <stp>인포맥스 중분류</stp>
        <stp>46311</stp>
        <stp/>
        <tr r="N2041" s="5"/>
      </tp>
      <tp t="s">
        <v/>
        <stp/>
        <stp>P</stp>
        <stp>0</stp>
        <stp>BND</stp>
        <stp>KRZE08401GA1</stp>
        <stp>인포맥스 대분류</stp>
        <stp>46316</stp>
        <stp/>
        <tr r="CS81" s="1"/>
      </tp>
      <tp t="s">
        <v>회사채(일반)</v>
        <stp/>
        <stp>P</stp>
        <stp>0</stp>
        <stp>BND</stp>
        <stp>KR6017673288</stp>
        <stp>인포맥스 중분류</stp>
        <stp>46311</stp>
        <stp/>
        <tr r="N4335" s="5"/>
      </tp>
      <tp t="s">
        <v/>
        <stp/>
        <stp>P</stp>
        <stp>0</stp>
        <stp>BND</stp>
        <stp>KRZF0156PNG1</stp>
        <stp>인포맥스 대분류</stp>
        <stp>46316</stp>
        <stp/>
        <tr r="CE113" s="1"/>
      </tp>
      <tp t="s">
        <v/>
        <stp/>
        <stp>P</stp>
        <stp>0</stp>
        <stp>BND</stp>
        <stp>KRZE08103GAK</stp>
        <stp>인포맥스 대분류</stp>
        <stp>46316</stp>
        <stp/>
        <tr r="CS87" s="1"/>
        <tr r="CE235" s="1"/>
      </tp>
      <tp t="s">
        <v/>
        <stp/>
        <stp>P</stp>
        <stp>0</stp>
        <stp>BND</stp>
        <stp>KRZE08101GAL</stp>
        <stp>인포맥스 대분류</stp>
        <stp>46316</stp>
        <stp/>
        <tr r="DU39" s="1"/>
      </tp>
      <tp t="s">
        <v>일반</v>
        <stp/>
        <stp>P</stp>
        <stp>0</stp>
        <stp>BND</stp>
        <stp>KR356002G581</stp>
        <stp>인포맥스 중분류</stp>
        <stp>46316</stp>
        <stp/>
        <tr r="N315" s="1"/>
      </tp>
      <tp t="s">
        <v>일반</v>
        <stp/>
        <stp>P</stp>
        <stp>0</stp>
        <stp>BND</stp>
        <stp>KR3527027279</stp>
        <stp>인포맥스 중분류</stp>
        <stp>46316</stp>
        <stp/>
        <tr r="N32" s="1"/>
      </tp>
      <tp t="s">
        <v>일반</v>
        <stp/>
        <stp>P</stp>
        <stp>0</stp>
        <stp>BND</stp>
        <stp>KR356005G519</stp>
        <stp>인포맥스 중분류</stp>
        <stp>46311</stp>
        <stp/>
        <tr r="N2891" s="5"/>
      </tp>
      <tp t="s">
        <v>일반</v>
        <stp/>
        <stp>P</stp>
        <stp>0</stp>
        <stp>BND</stp>
        <stp>KR356004G512</stp>
        <stp>인포맥스 중분류</stp>
        <stp>46311</stp>
        <stp/>
        <tr r="N2882" s="5"/>
      </tp>
      <tp t="s">
        <v>일반</v>
        <stp/>
        <stp>P</stp>
        <stp>0</stp>
        <stp>BND</stp>
        <stp>KR356104G411</stp>
        <stp>인포맥스 중분류</stp>
        <stp>46311</stp>
        <stp/>
        <tr r="N3116" s="5"/>
      </tp>
      <tp t="s">
        <v>일반</v>
        <stp/>
        <stp>P</stp>
        <stp>0</stp>
        <stp>BND</stp>
        <stp>KR3507027216</stp>
        <stp>인포맥스 중분류</stp>
        <stp>46311</stp>
        <stp/>
        <tr r="N1368" s="5"/>
      </tp>
      <tp t="s">
        <v>일반</v>
        <stp/>
        <stp>P</stp>
        <stp>0</stp>
        <stp>BND</stp>
        <stp>KR356104G429</stp>
        <stp>인포맥스 중분류</stp>
        <stp>46311</stp>
        <stp/>
        <tr r="N3117" s="5"/>
      </tp>
      <tp t="s">
        <v>일반</v>
        <stp/>
        <stp>P</stp>
        <stp>0</stp>
        <stp>BND</stp>
        <stp>KR354202G720</stp>
        <stp>인포맥스 중분류</stp>
        <stp>46311</stp>
        <stp/>
        <tr r="N2402" s="5"/>
      </tp>
      <tp t="s">
        <v>일반</v>
        <stp/>
        <stp>P</stp>
        <stp>0</stp>
        <stp>BND</stp>
        <stp>KR356003G522</stp>
        <stp>인포맥스 중분류</stp>
        <stp>46311</stp>
        <stp/>
        <tr r="N2861" s="5"/>
      </tp>
      <tp t="s">
        <v>일반</v>
        <stp/>
        <stp>P</stp>
        <stp>0</stp>
        <stp>BND</stp>
        <stp>KR3527017239</stp>
        <stp>인포맥스 중분류</stp>
        <stp>46311</stp>
        <stp/>
        <tr r="N2161" s="5"/>
      </tp>
      <tp t="s">
        <v>일반</v>
        <stp/>
        <stp>P</stp>
        <stp>0</stp>
        <stp>BND</stp>
        <stp>KR356102G431</stp>
        <stp>인포맥스 중분류</stp>
        <stp>46311</stp>
        <stp/>
        <tr r="N2997" s="5"/>
      </tp>
      <tp t="s">
        <v>일반</v>
        <stp/>
        <stp>P</stp>
        <stp>0</stp>
        <stp>BND</stp>
        <stp>KR356104G437</stp>
        <stp>인포맥스 중분류</stp>
        <stp>46311</stp>
        <stp/>
        <tr r="N3118" s="5"/>
      </tp>
      <tp t="s">
        <v>일반</v>
        <stp/>
        <stp>P</stp>
        <stp>0</stp>
        <stp>BND</stp>
        <stp>KR3507017233</stp>
        <stp>인포맥스 중분류</stp>
        <stp>46311</stp>
        <stp/>
        <tr r="N1281" s="5"/>
      </tp>
      <tp t="s">
        <v>일반</v>
        <stp/>
        <stp>P</stp>
        <stp>0</stp>
        <stp>BND</stp>
        <stp>KR356002G540</stp>
        <stp>인포맥스 중분류</stp>
        <stp>46311</stp>
        <stp/>
        <tr r="N2815" s="5"/>
      </tp>
      <tp t="s">
        <v>일반</v>
        <stp/>
        <stp>P</stp>
        <stp>0</stp>
        <stp>BND</stp>
        <stp>KR356101G441</stp>
        <stp>인포맥스 중분류</stp>
        <stp>46311</stp>
        <stp/>
        <tr r="N2915" s="5"/>
      </tp>
      <tp t="s">
        <v>일반</v>
        <stp/>
        <stp>P</stp>
        <stp>0</stp>
        <stp>BND</stp>
        <stp>KR350106G446</stp>
        <stp>인포맥스 중분류</stp>
        <stp>46311</stp>
        <stp/>
        <tr r="N1087" s="5"/>
      </tp>
      <tp t="s">
        <v>일반</v>
        <stp/>
        <stp>P</stp>
        <stp>0</stp>
        <stp>BND</stp>
        <stp>KR3527027246</stp>
        <stp>인포맥스 중분류</stp>
        <stp>46311</stp>
        <stp/>
        <tr r="N2233" s="5"/>
      </tp>
      <tp t="s">
        <v>일반</v>
        <stp/>
        <stp>P</stp>
        <stp>0</stp>
        <stp>BND</stp>
        <stp>KR3507017258</stp>
        <stp>인포맥스 중분류</stp>
        <stp>46311</stp>
        <stp/>
        <tr r="N1282" s="5"/>
      </tp>
      <tp t="s">
        <v>일반</v>
        <stp/>
        <stp>P</stp>
        <stp>0</stp>
        <stp>BND</stp>
        <stp>KR356006G558</stp>
        <stp>인포맥스 중분류</stp>
        <stp>46311</stp>
        <stp/>
        <tr r="N2897" s="5"/>
      </tp>
      <tp t="s">
        <v>일반</v>
        <stp/>
        <stp>P</stp>
        <stp>0</stp>
        <stp>BND</stp>
        <stp>KR356004G553</stp>
        <stp>인포맥스 중분류</stp>
        <stp>46311</stp>
        <stp/>
        <tr r="N2883" s="5"/>
      </tp>
      <tp t="s">
        <v>일반</v>
        <stp/>
        <stp>P</stp>
        <stp>0</stp>
        <stp>BND</stp>
        <stp>KR356002G557</stp>
        <stp>인포맥스 중분류</stp>
        <stp>46311</stp>
        <stp/>
        <tr r="N2816" s="5"/>
      </tp>
      <tp t="s">
        <v>일반</v>
        <stp/>
        <stp>P</stp>
        <stp>0</stp>
        <stp>BND</stp>
        <stp>KR3507037256</stp>
        <stp>인포맥스 중분류</stp>
        <stp>46311</stp>
        <stp/>
        <tr r="N1437" s="5"/>
      </tp>
      <tp t="s">
        <v/>
        <stp/>
        <stp>P</stp>
        <stp>0</stp>
        <stp>BND</stp>
        <stp>KRZE08801GA1</stp>
        <stp>인포맥스 대분류</stp>
        <stp>46316</stp>
        <stp/>
        <tr r="DU111" s="1"/>
      </tp>
      <tp t="s">
        <v/>
        <stp/>
        <stp>P</stp>
        <stp>0</stp>
        <stp>BND</stp>
        <stp>KR4A656C0009</stp>
        <stp>인포맥스 중분류</stp>
        <stp>46316</stp>
        <stp/>
        <tr r="CF9" s="1"/>
        <tr r="BR12" s="1"/>
        <tr r="N9" s="1"/>
        <tr r="DV43" s="1"/>
        <tr r="EJ21" s="1"/>
        <tr r="EX10" s="1"/>
      </tp>
      <tp t="s">
        <v>회사채(일반)</v>
        <stp/>
        <stp>P</stp>
        <stp>0</stp>
        <stp>BND</stp>
        <stp>KR6030203519</stp>
        <stp>인포맥스 중분류</stp>
        <stp>46311</stp>
        <stp/>
        <tr r="N5065" s="5"/>
      </tp>
      <tp t="s">
        <v>일반</v>
        <stp/>
        <stp>P</stp>
        <stp>0</stp>
        <stp>BND</stp>
        <stp>KR354202G761</stp>
        <stp>인포맥스 중분류</stp>
        <stp>46311</stp>
        <stp/>
        <tr r="N2403" s="5"/>
      </tp>
      <tp t="s">
        <v>일반</v>
        <stp/>
        <stp>P</stp>
        <stp>0</stp>
        <stp>BND</stp>
        <stp>KR3527017262</stp>
        <stp>인포맥스 중분류</stp>
        <stp>46311</stp>
        <stp/>
        <tr r="N2162" s="5"/>
      </tp>
      <tp t="s">
        <v>일반</v>
        <stp/>
        <stp>P</stp>
        <stp>0</stp>
        <stp>BND</stp>
        <stp>KR3527027261</stp>
        <stp>인포맥스 중분류</stp>
        <stp>46311</stp>
        <stp/>
        <tr r="N2234" s="5"/>
      </tp>
      <tp t="s">
        <v>일반</v>
        <stp/>
        <stp>P</stp>
        <stp>0</stp>
        <stp>BND</stp>
        <stp>KR356002G565</stp>
        <stp>인포맥스 중분류</stp>
        <stp>46311</stp>
        <stp/>
        <tr r="N2817" s="5"/>
      </tp>
      <tp t="s">
        <v/>
        <stp/>
        <stp>P</stp>
        <stp>0</stp>
        <stp>BND</stp>
        <stp>KRZE08801GAG</stp>
        <stp>인포맥스 대분류</stp>
        <stp>46316</stp>
        <stp/>
        <tr r="DU144" s="1"/>
      </tp>
      <tp t="s">
        <v>일반</v>
        <stp/>
        <stp>P</stp>
        <stp>0</stp>
        <stp>BND</stp>
        <stp>KR3507027265</stp>
        <stp>인포맥스 중분류</stp>
        <stp>46311</stp>
        <stp/>
        <tr r="N1369" s="5"/>
      </tp>
      <tp t="s">
        <v>일반</v>
        <stp/>
        <stp>P</stp>
        <stp>0</stp>
        <stp>BND</stp>
        <stp>KR3507037264</stp>
        <stp>인포맥스 중분류</stp>
        <stp>46311</stp>
        <stp/>
        <tr r="N1438" s="5"/>
      </tp>
      <tp t="s">
        <v>일반</v>
        <stp/>
        <stp>P</stp>
        <stp>0</stp>
        <stp>BND</stp>
        <stp>KR3527027279</stp>
        <stp>인포맥스 중분류</stp>
        <stp>46311</stp>
        <stp/>
        <tr r="N2235" s="5"/>
      </tp>
      <tp t="s">
        <v>일반</v>
        <stp/>
        <stp>P</stp>
        <stp>0</stp>
        <stp>BND</stp>
        <stp>KR356104G478</stp>
        <stp>인포맥스 중분류</stp>
        <stp>46311</stp>
        <stp/>
        <tr r="N3119" s="5"/>
      </tp>
      <tp t="s">
        <v>일반</v>
        <stp/>
        <stp>P</stp>
        <stp>0</stp>
        <stp>BND</stp>
        <stp>KR356006G574</stp>
        <stp>인포맥스 중분류</stp>
        <stp>46311</stp>
        <stp/>
        <tr r="N2898" s="5"/>
      </tp>
      <tp t="s">
        <v>일반</v>
        <stp/>
        <stp>P</stp>
        <stp>0</stp>
        <stp>BND</stp>
        <stp>KR356001G575</stp>
        <stp>인포맥스 중분류</stp>
        <stp>46311</stp>
        <stp/>
        <tr r="N2774" s="5"/>
      </tp>
      <tp>
        <v>3.6720000000000002</v>
        <stp/>
        <stp>P</stp>
        <stp>0</stp>
        <stp>BND</stp>
        <stp>KR6006802E14</stp>
        <stp>민평3사 수익률(산출일)</stp>
        <stp>46316</stp>
        <stp/>
        <tr r="CR84" s="1"/>
      </tp>
      <tp>
        <v>4.4489999999999998</v>
        <stp/>
        <stp>P</stp>
        <stp>0</stp>
        <stp>BND</stp>
        <stp>KR6047812F15</stp>
        <stp>민평3사 수익률(산출일)</stp>
        <stp>46316</stp>
        <stp/>
        <tr r="EV45" s="1"/>
        <tr r="CD198" s="1"/>
      </tp>
      <tp>
        <v>4.2140000000000004</v>
        <stp/>
        <stp>P</stp>
        <stp>0</stp>
        <stp>BND</stp>
        <stp>KR6004021E97</stp>
        <stp>민평3사 수익률(산출일)</stp>
        <stp>46316</stp>
        <stp/>
        <tr r="CD183" s="1"/>
      </tp>
      <tp>
        <v>4.1619999999999999</v>
        <stp/>
        <stp>P</stp>
        <stp>0</stp>
        <stp>BND</stp>
        <stp>KR6011173C82</stp>
        <stp>민평3사 수익률(산출일)</stp>
        <stp>46316</stp>
        <stp/>
        <tr r="DT273" s="1"/>
      </tp>
      <tp>
        <v>4.2560000000000002</v>
        <stp/>
        <stp>P</stp>
        <stp>0</stp>
        <stp>BND</stp>
        <stp>KR6034122E84</stp>
        <stp>민평3사 수익률(산출일)</stp>
        <stp>46316</stp>
        <stp/>
        <tr r="L108" s="1"/>
      </tp>
      <tp>
        <v>4.415</v>
        <stp/>
        <stp>P</stp>
        <stp>0</stp>
        <stp>BND</stp>
        <stp>KR6004023F94</stp>
        <stp>민평3사 수익률(산출일)</stp>
        <stp>46316</stp>
        <stp/>
        <tr r="DT148" s="1"/>
      </tp>
      <tp>
        <v>3.6949999999999998</v>
        <stp/>
        <stp>P</stp>
        <stp>0</stp>
        <stp>BND</stp>
        <stp>KR6006802C16</stp>
        <stp>민평3사 수익률(산출일)</stp>
        <stp>46316</stp>
        <stp/>
        <tr r="CR56" s="1"/>
      </tp>
      <tp>
        <v>4.3959999999999999</v>
        <stp/>
        <stp>P</stp>
        <stp>0</stp>
        <stp>BND</stp>
        <stp>KR6029882F18</stp>
        <stp>민평3사 수익률(산출일)</stp>
        <stp>46316</stp>
        <stp/>
        <tr r="L379" s="1"/>
      </tp>
      <tp>
        <v>4.0460000000000003</v>
        <stp/>
        <stp>P</stp>
        <stp>0</stp>
        <stp>BND</stp>
        <stp>KR6025081F98</stp>
        <stp>민평3사 수익률(산출일)</stp>
        <stp>46316</stp>
        <stp/>
        <tr r="CR78" s="1"/>
      </tp>
      <tp>
        <v>4.3390000000000004</v>
        <stp/>
        <stp>P</stp>
        <stp>0</stp>
        <stp>BND</stp>
        <stp>KR6140173F86</stp>
        <stp>민평3사 수익률(산출일)</stp>
        <stp>46316</stp>
        <stp/>
        <tr r="L174" s="1"/>
      </tp>
      <tp>
        <v>3.8370000000000002</v>
        <stp/>
        <stp>P</stp>
        <stp>0</stp>
        <stp>BND</stp>
        <stp>KR6089862F16</stp>
        <stp>민평3사 수익률(산출일)</stp>
        <stp>46316</stp>
        <stp/>
        <tr r="DF54" s="1"/>
        <tr r="CR31" s="1"/>
      </tp>
      <tp>
        <v>4.2409999999999997</v>
        <stp/>
        <stp>P</stp>
        <stp>0</stp>
        <stp>BND</stp>
        <stp>KR6019807F11</stp>
        <stp>민평3사 수익률(산출일)</stp>
        <stp>46316</stp>
        <stp/>
        <tr r="DT223" s="1"/>
      </tp>
      <tp>
        <v>4.3360000000000003</v>
        <stp/>
        <stp>P</stp>
        <stp>0</stp>
        <stp>BND</stp>
        <stp>KR6174141F84</stp>
        <stp>민평3사 수익률(산출일)</stp>
        <stp>46316</stp>
        <stp/>
        <tr r="L167" s="1"/>
      </tp>
      <tp>
        <v>4.3390000000000004</v>
        <stp/>
        <stp>P</stp>
        <stp>0</stp>
        <stp>BND</stp>
        <stp>KR6140172F87</stp>
        <stp>민평3사 수익률(산출일)</stp>
        <stp>46316</stp>
        <stp/>
        <tr r="L173" s="1"/>
      </tp>
      <tp>
        <v>3.5680000000000001</v>
        <stp/>
        <stp>P</stp>
        <stp>0</stp>
        <stp>BND</stp>
        <stp>KR601980KE12</stp>
        <stp>민평3사 수익률(산출일)</stp>
        <stp>46316</stp>
        <stp/>
        <tr r="CR70" s="1"/>
      </tp>
      <tp>
        <v>4.3630000000000004</v>
        <stp/>
        <stp>P</stp>
        <stp>0</stp>
        <stp>BND</stp>
        <stp>KR6140174F85</stp>
        <stp>민평3사 수익률(산출일)</stp>
        <stp>46316</stp>
        <stp/>
        <tr r="L179" s="1"/>
      </tp>
      <tp>
        <v>4.1920000000000002</v>
        <stp/>
        <stp>P</stp>
        <stp>0</stp>
        <stp>BND</stp>
        <stp>KR6019805F13</stp>
        <stp>민평3사 수익률(산출일)</stp>
        <stp>46316</stp>
        <stp/>
        <tr r="CD120" s="1"/>
      </tp>
      <tp>
        <v>4.2320000000000002</v>
        <stp/>
        <stp>P</stp>
        <stp>0</stp>
        <stp>BND</stp>
        <stp>KR6047052E98</stp>
        <stp>민평3사 수익률(산출일)</stp>
        <stp>46316</stp>
        <stp/>
        <tr r="CD57" s="1"/>
      </tp>
      <tp>
        <v>3.8460000000000001</v>
        <stp/>
        <stp>P</stp>
        <stp>0</stp>
        <stp>BND</stp>
        <stp>KR6089862C19</stp>
        <stp>민평3사 수익률(산출일)</stp>
        <stp>46316</stp>
        <stp/>
        <tr r="CR20" s="1"/>
      </tp>
      <tp>
        <v>3.6080000000000001</v>
        <stp/>
        <stp>P</stp>
        <stp>0</stp>
        <stp>BND</stp>
        <stp>KR601980NE19</stp>
        <stp>민평3사 수익률(산출일)</stp>
        <stp>46316</stp>
        <stp/>
        <tr r="CR146" s="1"/>
      </tp>
      <tp>
        <v>4.3920000000000003</v>
        <stp/>
        <stp>P</stp>
        <stp>0</stp>
        <stp>BND</stp>
        <stp>KR6139132F88</stp>
        <stp>민평3사 수익률(산출일)</stp>
        <stp>46316</stp>
        <stp/>
        <tr r="CD133" s="1"/>
        <tr r="EH13" s="1"/>
      </tp>
      <tp t="s">
        <v>국고채권</v>
        <stp/>
        <stp>P</stp>
        <stp>0</stp>
        <stp>BND</stp>
        <stp>KRC0350C4195</stp>
        <stp>인포맥스 중분류</stp>
        <stp>46316</stp>
        <stp/>
        <tr r="N266" s="1"/>
      </tp>
      <tp t="s">
        <v>국고채권</v>
        <stp/>
        <stp>P</stp>
        <stp>0</stp>
        <stp>BND</stp>
        <stp>KRC0350C3197</stp>
        <stp>인포맥스 중분류</stp>
        <stp>46316</stp>
        <stp/>
        <tr r="DV285" s="1"/>
        <tr r="CF254" s="1"/>
      </tp>
      <tp t="s">
        <v>국고채권</v>
        <stp/>
        <stp>P</stp>
        <stp>0</stp>
        <stp>BND</stp>
        <stp>KRC0350C3163</stp>
        <stp>인포맥스 중분류</stp>
        <stp>46316</stp>
        <stp/>
        <tr r="N226" s="1"/>
      </tp>
      <tp t="s">
        <v>일반</v>
        <stp/>
        <stp>P</stp>
        <stp>0</stp>
        <stp>BND</stp>
        <stp>KR356102G5A8</stp>
        <stp>인포맥스 중분류</stp>
        <stp>46311</stp>
        <stp/>
        <tr r="N3001" s="5"/>
      </tp>
      <tp t="s">
        <v>일반</v>
        <stp/>
        <stp>P</stp>
        <stp>0</stp>
        <stp>BND</stp>
        <stp>KR350703G3A9</stp>
        <stp>인포맥스 중분류</stp>
        <stp>46311</stp>
        <stp/>
        <tr r="N1443" s="5"/>
      </tp>
      <tp t="s">
        <v>국고채권</v>
        <stp/>
        <stp>P</stp>
        <stp>0</stp>
        <stp>BND</stp>
        <stp>KR10350271C8</stp>
        <stp>인포맥스 중분류</stp>
        <stp>46311</stp>
        <stp/>
        <tr r="N84" s="5"/>
      </tp>
      <tp t="s">
        <v>일반</v>
        <stp/>
        <stp>P</stp>
        <stp>0</stp>
        <stp>BND</stp>
        <stp>KR356001G4A3</stp>
        <stp>인포맥스 중분류</stp>
        <stp>46311</stp>
        <stp/>
        <tr r="N2773" s="5"/>
      </tp>
      <tp t="s">
        <v>일반</v>
        <stp/>
        <stp>P</stp>
        <stp>0</stp>
        <stp>BND</stp>
        <stp>KR35460272A4</stp>
        <stp>인포맥스 중분류</stp>
        <stp>46311</stp>
        <stp/>
        <tr r="N2667" s="5"/>
      </tp>
      <tp t="s">
        <v>일반</v>
        <stp/>
        <stp>P</stp>
        <stp>0</stp>
        <stp>BND</stp>
        <stp>KR356102G5B6</stp>
        <stp>인포맥스 중분류</stp>
        <stp>46311</stp>
        <stp/>
        <tr r="N3002" s="5"/>
      </tp>
      <tp t="s">
        <v>일반</v>
        <stp/>
        <stp>P</stp>
        <stp>0</stp>
        <stp>BND</stp>
        <stp>KR356003G4C7</stp>
        <stp>인포맥스 중분류</stp>
        <stp>46311</stp>
        <stp/>
        <tr r="N2860" s="5"/>
      </tp>
      <tp t="s">
        <v>국고채권</v>
        <stp/>
        <stp>P</stp>
        <stp>0</stp>
        <stp>BND</stp>
        <stp>KRC0350C4138</stp>
        <stp>인포맥스 중분류</stp>
        <stp>46316</stp>
        <stp/>
        <tr r="N64" s="1"/>
      </tp>
      <tp t="s">
        <v>국고채권</v>
        <stp/>
        <stp>P</stp>
        <stp>0</stp>
        <stp>BND</stp>
        <stp>KRC0350C3130</stp>
        <stp>인포맥스 중분류</stp>
        <stp>46316</stp>
        <stp/>
        <tr r="N48" s="1"/>
      </tp>
      <tp t="s">
        <v>국고채권</v>
        <stp/>
        <stp>P</stp>
        <stp>0</stp>
        <stp>BND</stp>
        <stp>KR10350271C8</stp>
        <stp>인포맥스 중분류</stp>
        <stp>46316</stp>
        <stp/>
        <tr r="CF222" s="1"/>
        <tr r="N313" s="1"/>
        <tr r="DV262" s="1"/>
      </tp>
      <tp t="s">
        <v>회사채(일반)</v>
        <stp/>
        <stp>P</stp>
        <stp>0</stp>
        <stp>BND</stp>
        <stp>KR60633227A8</stp>
        <stp>인포맥스 중분류</stp>
        <stp>46311</stp>
        <stp/>
        <tr r="N5798" s="5"/>
      </tp>
      <tp t="s">
        <v>회사채(일반)</v>
        <stp/>
        <stp>P</stp>
        <stp>0</stp>
        <stp>BND</stp>
        <stp>KR60633237A7</stp>
        <stp>인포맥스 중분류</stp>
        <stp>46311</stp>
        <stp/>
        <tr r="N5836" s="5"/>
      </tp>
      <tp t="s">
        <v>금융채</v>
        <stp/>
        <stp>P</stp>
        <stp>0</stp>
        <stp>BND</stp>
        <stp>KR6169372GA7</stp>
        <stp>인포맥스 대분류</stp>
        <stp>46316</stp>
        <stp/>
        <tr r="DU86" s="1"/>
      </tp>
      <tp t="s">
        <v>금융채</v>
        <stp/>
        <stp>P</stp>
        <stp>0</stp>
        <stp>BND</stp>
        <stp>KR6008279FB9</stp>
        <stp>인포맥스 대분류</stp>
        <stp>46316</stp>
        <stp/>
        <tr r="CE206" s="1"/>
      </tp>
      <tp t="s">
        <v>금융채</v>
        <stp/>
        <stp>P</stp>
        <stp>0</stp>
        <stp>BND</stp>
        <stp>KR6029788GA4</stp>
        <stp>인포맥스 대분류</stp>
        <stp>46316</stp>
        <stp/>
        <tr r="DU33" s="1"/>
      </tp>
      <tp t="s">
        <v>금융채</v>
        <stp/>
        <stp>P</stp>
        <stp>0</stp>
        <stp>BND</stp>
        <stp>KR6029785GA0</stp>
        <stp>인포맥스 대분류</stp>
        <stp>46316</stp>
        <stp/>
        <tr r="DU183" s="1"/>
      </tp>
      <tp t="s">
        <v/>
        <stp/>
        <stp>P</stp>
        <stp>0</stp>
        <stp>BND</stp>
        <stp>KRZF131797G8</stp>
        <stp>인포맥스 중분류</stp>
        <stp>46316</stp>
        <stp/>
        <tr r="CF65" s="1"/>
      </tp>
      <tp t="s">
        <v/>
        <stp/>
        <stp>P</stp>
        <stp>0</stp>
        <stp>BND</stp>
        <stp>KRZFJ71053G2</stp>
        <stp>인포맥스 중분류</stp>
        <stp>46316</stp>
        <stp/>
        <tr r="DV189" s="1"/>
      </tp>
      <tp t="s">
        <v>금융채</v>
        <stp/>
        <stp>P</stp>
        <stp>0</stp>
        <stp>BND</stp>
        <stp>KR6019806G37</stp>
        <stp>인포맥스 대분류</stp>
        <stp>46316</stp>
        <stp/>
        <tr r="M113" s="1"/>
      </tp>
      <tp t="s">
        <v>금융채</v>
        <stp/>
        <stp>P</stp>
        <stp>0</stp>
        <stp>BND</stp>
        <stp>KR6169373G90</stp>
        <stp>인포맥스 대분류</stp>
        <stp>46316</stp>
        <stp/>
        <tr r="DU73" s="1"/>
      </tp>
      <tp t="s">
        <v/>
        <stp/>
        <stp>P</stp>
        <stp>0</stp>
        <stp>BND</stp>
        <stp>KRZF103344G9</stp>
        <stp>인포맥스 중분류</stp>
        <stp>46316</stp>
        <stp/>
        <tr r="CT103" s="1"/>
      </tp>
      <tp t="s">
        <v/>
        <stp/>
        <stp>P</stp>
        <stp>0</stp>
        <stp>BND</stp>
        <stp>KRZF003534GK</stp>
        <stp>인포맥스 중분류</stp>
        <stp>46316</stp>
        <stp/>
        <tr r="DV238" s="1"/>
      </tp>
      <tp t="s">
        <v/>
        <stp/>
        <stp>P</stp>
        <stp>0</stp>
        <stp>BND</stp>
        <stp>KRZF103344GA</stp>
        <stp>인포맥스 중분류</stp>
        <stp>46316</stp>
        <stp/>
        <tr r="CT113" s="1"/>
      </tp>
      <tp t="s">
        <v/>
        <stp/>
        <stp>P</stp>
        <stp>0</stp>
        <stp>BND</stp>
        <stp>KRZF003534GA</stp>
        <stp>인포맥스 중분류</stp>
        <stp>46316</stp>
        <stp/>
        <tr r="CF241" s="1"/>
      </tp>
      <tp t="s">
        <v/>
        <stp/>
        <stp>P</stp>
        <stp>0</stp>
        <stp>BND</stp>
        <stp>KRZF002384G8</stp>
        <stp>인포맥스 중분류</stp>
        <stp>46316</stp>
        <stp/>
        <tr r="CF116" s="1"/>
      </tp>
      <tp t="s">
        <v>금융채</v>
        <stp/>
        <stp>P</stp>
        <stp>0</stp>
        <stp>BND</stp>
        <stp>KR6019802G72</stp>
        <stp>인포맥스 대분류</stp>
        <stp>46316</stp>
        <stp/>
        <tr r="CE43" s="1"/>
      </tp>
      <tp t="s">
        <v/>
        <stp/>
        <stp>P</stp>
        <stp>0</stp>
        <stp>BND</stp>
        <stp>KRZF034737GM</stp>
        <stp>인포맥스 중분류</stp>
        <stp>46316</stp>
        <stp/>
        <tr r="CT90" s="1"/>
      </tp>
      <tp t="s">
        <v>금융채</v>
        <stp/>
        <stp>P</stp>
        <stp>0</stp>
        <stp>BND</stp>
        <stp>KR6029789G94</stp>
        <stp>인포맥스 대분류</stp>
        <stp>46316</stp>
        <stp/>
        <tr r="DU63" s="1"/>
      </tp>
      <tp t="s">
        <v>회사채</v>
        <stp/>
        <stp>P</stp>
        <stp>0</stp>
        <stp>BND</stp>
        <stp>KR6138931F75</stp>
        <stp>인포맥스 대분류</stp>
        <stp>46316</stp>
        <stp/>
        <tr r="M141" s="1"/>
      </tp>
      <tp t="s">
        <v/>
        <stp/>
        <stp>P</stp>
        <stp>0</stp>
        <stp>BND</stp>
        <stp>KRZFA57121G8</stp>
        <stp>인포맥스 중분류</stp>
        <stp>46316</stp>
        <stp/>
        <tr r="CT83" s="1"/>
      </tp>
      <tp t="s">
        <v>금융채</v>
        <stp/>
        <stp>P</stp>
        <stp>0</stp>
        <stp>BND</stp>
        <stp>KR601980AG53</stp>
        <stp>인포맥스 대분류</stp>
        <stp>46316</stp>
        <stp/>
        <tr r="DU160" s="1"/>
      </tp>
      <tp t="s">
        <v>회사채</v>
        <stp/>
        <stp>P</stp>
        <stp>0</stp>
        <stp>BND</stp>
        <stp>KR6008561F85</stp>
        <stp>인포맥스 대분류</stp>
        <stp>46316</stp>
        <stp/>
        <tr r="CE205" s="1"/>
      </tp>
      <tp t="s">
        <v>금융채</v>
        <stp/>
        <stp>P</stp>
        <stp>0</stp>
        <stp>BND</stp>
        <stp>KR601980CG44</stp>
        <stp>인포맥스 대분류</stp>
        <stp>46316</stp>
        <stp/>
        <tr r="CE44" s="1"/>
      </tp>
      <tp t="s">
        <v>금융채</v>
        <stp/>
        <stp>P</stp>
        <stp>0</stp>
        <stp>BND</stp>
        <stp>KR6019458G87</stp>
        <stp>인포맥스 대분류</stp>
        <stp>46316</stp>
        <stp/>
        <tr r="EI23" s="1"/>
        <tr r="CE83" s="1"/>
      </tp>
      <tp t="s">
        <v>금융채</v>
        <stp/>
        <stp>P</stp>
        <stp>0</stp>
        <stp>BND</stp>
        <stp>KR6019801G40</stp>
        <stp>인포맥스 대분류</stp>
        <stp>46316</stp>
        <stp/>
        <tr r="M118" s="1"/>
      </tp>
      <tp t="s">
        <v>회사채</v>
        <stp/>
        <stp>P</stp>
        <stp>0</stp>
        <stp>BND</stp>
        <stp>KR6138102F29</stp>
        <stp>인포맥스 대분류</stp>
        <stp>46316</stp>
        <stp/>
        <tr r="DU282" s="1"/>
      </tp>
      <tp t="s">
        <v>금융채</v>
        <stp/>
        <stp>P</stp>
        <stp>0</stp>
        <stp>BND</stp>
        <stp>KR601945AG73</stp>
        <stp>인포맥스 대분류</stp>
        <stp>46316</stp>
        <stp/>
        <tr r="CE82" s="1"/>
        <tr r="EI22" s="1"/>
        <tr r="M74" s="1"/>
      </tp>
      <tp t="s">
        <v>공사공단채</v>
        <stp/>
        <stp>P</stp>
        <stp>0</stp>
        <stp>BND</stp>
        <stp>KR355902GG63</stp>
        <stp>인포맥스 대분류</stp>
        <stp>46316</stp>
        <stp/>
        <tr r="DU175" s="1"/>
      </tp>
      <tp t="s">
        <v>공사공단채</v>
        <stp/>
        <stp>P</stp>
        <stp>0</stp>
        <stp>BND</stp>
        <stp>KR355901GG64</stp>
        <stp>인포맥스 대분류</stp>
        <stp>46316</stp>
        <stp/>
        <tr r="DU56" s="1"/>
      </tp>
      <tp t="s">
        <v>공사공단채</v>
        <stp/>
        <stp>P</stp>
        <stp>0</stp>
        <stp>BND</stp>
        <stp>KR350901GG40</stp>
        <stp>인포맥스 대분류</stp>
        <stp>46316</stp>
        <stp/>
        <tr r="CE69" s="1"/>
      </tp>
      <tp t="s">
        <v>금융채</v>
        <stp/>
        <stp>P</stp>
        <stp>0</stp>
        <stp>BND</stp>
        <stp>KR6019807G85</stp>
        <stp>인포맥스 대분류</stp>
        <stp>46316</stp>
        <stp/>
        <tr r="DU78" s="1"/>
      </tp>
      <tp t="s">
        <v>회사채</v>
        <stp/>
        <stp>P</stp>
        <stp>0</stp>
        <stp>BND</stp>
        <stp>KR6018672F15</stp>
        <stp>인포맥스 대분류</stp>
        <stp>46316</stp>
        <stp/>
        <tr r="M57" s="1"/>
      </tp>
      <tp t="s">
        <v>회사채</v>
        <stp/>
        <stp>P</stp>
        <stp>0</stp>
        <stp>BND</stp>
        <stp>KR6489792G20</stp>
        <stp>인포맥스 대분류</stp>
        <stp>46316</stp>
        <stp/>
        <tr r="DG26" s="1"/>
      </tp>
      <tp t="s">
        <v>회사채</v>
        <stp/>
        <stp>P</stp>
        <stp>0</stp>
        <stp>BND</stp>
        <stp>KR6039491G19</stp>
        <stp>인포맥스 대분류</stp>
        <stp>46316</stp>
        <stp/>
        <tr r="CE68" s="1"/>
      </tp>
      <tp t="s">
        <v>회사채</v>
        <stp/>
        <stp>P</stp>
        <stp>0</stp>
        <stp>BND</stp>
        <stp>KR6068174F47</stp>
        <stp>인포맥스 대분류</stp>
        <stp>46316</stp>
        <stp/>
        <tr r="CS156" s="1"/>
      </tp>
      <tp t="s">
        <v>회사채</v>
        <stp/>
        <stp>P</stp>
        <stp>0</stp>
        <stp>BND</stp>
        <stp>KR6018602F28</stp>
        <stp>인포맥스 대분류</stp>
        <stp>46316</stp>
        <stp/>
        <tr r="DG52" s="1"/>
      </tp>
      <tp t="s">
        <v>금융채</v>
        <stp/>
        <stp>P</stp>
        <stp>0</stp>
        <stp>BND</stp>
        <stp>KR600827BF60</stp>
        <stp>인포맥스 대분류</stp>
        <stp>46316</stp>
        <stp/>
        <tr r="M41" s="1"/>
      </tp>
      <tp t="s">
        <v>일반</v>
        <stp/>
        <stp>P</stp>
        <stp>0</stp>
        <stp>BND</stp>
        <stp>KR356004G488</stp>
        <stp>인포맥스 중분류</stp>
        <stp>46311</stp>
        <stp/>
        <tr r="N2881" s="5"/>
      </tp>
      <tp t="s">
        <v/>
        <stp/>
        <stp>P</stp>
        <stp>0</stp>
        <stp>BND</stp>
        <stp>KRZFA8019FGA</stp>
        <stp>인포맥스 대분류</stp>
        <stp>46316</stp>
        <stp/>
        <tr r="CS108" s="1"/>
      </tp>
      <tp t="s">
        <v>일반</v>
        <stp/>
        <stp>P</stp>
        <stp>0</stp>
        <stp>BND</stp>
        <stp>KR356008G489</stp>
        <stp>인포맥스 중분류</stp>
        <stp>46311</stp>
        <stp/>
        <tr r="N2900" s="5"/>
      </tp>
      <tp t="s">
        <v>일반</v>
        <stp/>
        <stp>P</stp>
        <stp>0</stp>
        <stp>BND</stp>
        <stp>KR356003G498</stp>
        <stp>인포맥스 중분류</stp>
        <stp>46311</stp>
        <stp/>
        <tr r="N2859" s="5"/>
      </tp>
      <tp t="s">
        <v>일반</v>
        <stp/>
        <stp>P</stp>
        <stp>0</stp>
        <stp>BND</stp>
        <stp>KR356101G599</stp>
        <stp>인포맥스 중분류</stp>
        <stp>46311</stp>
        <stp/>
        <tr r="N2919" s="5"/>
      </tp>
      <tp t="s">
        <v>일반</v>
        <stp/>
        <stp>P</stp>
        <stp>0</stp>
        <stp>BND</stp>
        <stp>KR352702G390</stp>
        <stp>인포맥스 중분류</stp>
        <stp>46311</stp>
        <stp/>
        <tr r="N2238" s="5"/>
      </tp>
      <tp t="s">
        <v>일반</v>
        <stp/>
        <stp>P</stp>
        <stp>0</stp>
        <stp>BND</stp>
        <stp>KR3546017293</stp>
        <stp>인포맥스 중분류</stp>
        <stp>46311</stp>
        <stp/>
        <tr r="N2605" s="5"/>
      </tp>
      <tp t="s">
        <v>일반</v>
        <stp/>
        <stp>P</stp>
        <stp>0</stp>
        <stp>BND</stp>
        <stp>KR356103G595</stp>
        <stp>인포맥스 중분류</stp>
        <stp>46311</stp>
        <stp/>
        <tr r="N3067" s="5"/>
      </tp>
      <tp t="s">
        <v>일반</v>
        <stp/>
        <stp>P</stp>
        <stp>0</stp>
        <stp>BND</stp>
        <stp>KR356102G597</stp>
        <stp>인포맥스 중분류</stp>
        <stp>46311</stp>
        <stp/>
        <tr r="N3000" s="5"/>
      </tp>
      <tp t="s">
        <v/>
        <stp/>
        <stp>P</stp>
        <stp>0</stp>
        <stp>BND</stp>
        <stp>KRZE08401FAW</stp>
        <stp>인포맥스 대분류</stp>
        <stp>46316</stp>
        <stp/>
        <tr r="DU92" s="1"/>
      </tp>
      <tp t="s">
        <v>회사채(일반)</v>
        <stp/>
        <stp>P</stp>
        <stp>0</stp>
        <stp>BND</stp>
        <stp>KR6063624797</stp>
        <stp>인포맥스 중분류</stp>
        <stp>46311</stp>
        <stp/>
        <tr r="N5918" s="5"/>
      </tp>
      <tp t="s">
        <v>회사채(일반)</v>
        <stp/>
        <stp>P</stp>
        <stp>0</stp>
        <stp>BND</stp>
        <stp>KR6063622791</stp>
        <stp>인포맥스 중분류</stp>
        <stp>46311</stp>
        <stp/>
        <tr r="N5884" s="5"/>
      </tp>
      <tp t="s">
        <v>회사채(일반)</v>
        <stp/>
        <stp>P</stp>
        <stp>0</stp>
        <stp>BND</stp>
        <stp>KR6063621793</stp>
        <stp>인포맥스 중분류</stp>
        <stp>46311</stp>
        <stp/>
        <tr r="N5863" s="5"/>
      </tp>
      <tp t="s">
        <v/>
        <stp/>
        <stp>P</stp>
        <stp>0</stp>
        <stp>BND</stp>
        <stp>KRZFA0354NG7</stp>
        <stp>인포맥스 대분류</stp>
        <stp>46316</stp>
        <stp/>
        <tr r="DU239" s="1"/>
      </tp>
      <tp t="s">
        <v/>
        <stp/>
        <stp>P</stp>
        <stp>0</stp>
        <stp>BND</stp>
        <stp>KRZE08101FB4</stp>
        <stp>인포맥스 대분류</stp>
        <stp>46316</stp>
        <stp/>
        <tr r="CS145" s="1"/>
        <tr r="CE180" s="1"/>
      </tp>
      <tp t="s">
        <v/>
        <stp/>
        <stp>P</stp>
        <stp>0</stp>
        <stp>BND</stp>
        <stp>KRZE08101FBK</stp>
        <stp>인포맥스 대분류</stp>
        <stp>46316</stp>
        <stp/>
        <tr r="DU95" s="1"/>
      </tp>
      <tp t="s">
        <v/>
        <stp/>
        <stp>P</stp>
        <stp>0</stp>
        <stp>BND</stp>
        <stp>KRZE08101FC2</stp>
        <stp>인포맥스 대분류</stp>
        <stp>46316</stp>
        <stp/>
        <tr r="CE119" s="1"/>
        <tr r="DU100" s="1"/>
      </tp>
      <tp t="s">
        <v/>
        <stp/>
        <stp>P</stp>
        <stp>0</stp>
        <stp>BND</stp>
        <stp>KRZE08101FCG</stp>
        <stp>인포맥스 대분류</stp>
        <stp>46316</stp>
        <stp/>
        <tr r="DU106" s="1"/>
      </tp>
      <tp t="s">
        <v>회사채(일반)</v>
        <stp/>
        <stp>P</stp>
        <stp>0</stp>
        <stp>BND</stp>
        <stp>KR6263911721</stp>
        <stp>인포맥스 중분류</stp>
        <stp>46311</stp>
        <stp/>
        <tr r="N7126" s="5"/>
      </tp>
      <tp t="s">
        <v>회사채(일반)</v>
        <stp/>
        <stp>P</stp>
        <stp>0</stp>
        <stp>BND</stp>
        <stp>KR6030204491</stp>
        <stp>인포맥스 중분류</stp>
        <stp>46311</stp>
        <stp/>
        <tr r="N5075" s="5"/>
      </tp>
      <tp t="s">
        <v>회사채(일반)</v>
        <stp/>
        <stp>P</stp>
        <stp>0</stp>
        <stp>BND</stp>
        <stp>KR6063322798</stp>
        <stp>인포맥스 중분류</stp>
        <stp>46311</stp>
        <stp/>
        <tr r="N5797" s="5"/>
      </tp>
      <tp t="s">
        <v>회사채(일반)</v>
        <stp/>
        <stp>P</stp>
        <stp>0</stp>
        <stp>BND</stp>
        <stp>KR6063323796</stp>
        <stp>인포맥스 중분류</stp>
        <stp>46311</stp>
        <stp/>
        <tr r="N5835" s="5"/>
      </tp>
      <tp t="s">
        <v>회사채(일반)</v>
        <stp/>
        <stp>P</stp>
        <stp>0</stp>
        <stp>BND</stp>
        <stp>KR6030204467</stp>
        <stp>인포맥스 중분류</stp>
        <stp>46311</stp>
        <stp/>
        <tr r="N5074" s="5"/>
      </tp>
      <tp t="s">
        <v>회사채(일반)</v>
        <stp/>
        <stp>P</stp>
        <stp>0</stp>
        <stp>BND</stp>
        <stp>KR6063622726</stp>
        <stp>인포맥스 중분류</stp>
        <stp>46311</stp>
        <stp/>
        <tr r="N5881" s="5"/>
      </tp>
      <tp t="s">
        <v>일반</v>
        <stp/>
        <stp>P</stp>
        <stp>0</stp>
        <stp>BND</stp>
        <stp>KR3507017316</stp>
        <stp>인포맥스 중분류</stp>
        <stp>46311</stp>
        <stp/>
        <tr r="N1284" s="5"/>
      </tp>
      <tp t="s">
        <v>회사채(일반)</v>
        <stp/>
        <stp>P</stp>
        <stp>0</stp>
        <stp>BND</stp>
        <stp>KR6063322749</stp>
        <stp>인포맥스 중분류</stp>
        <stp>46311</stp>
        <stp/>
        <tr r="N5796" s="5"/>
      </tp>
      <tp t="s">
        <v>일반</v>
        <stp/>
        <stp>P</stp>
        <stp>0</stp>
        <stp>BND</stp>
        <stp>KR3507027323</stp>
        <stp>인포맥스 중분류</stp>
        <stp>46311</stp>
        <stp/>
        <tr r="N1370" s="5"/>
      </tp>
      <tp t="s">
        <v>일반</v>
        <stp/>
        <stp>P</stp>
        <stp>0</stp>
        <stp>BND</stp>
        <stp>KR3507037322</stp>
        <stp>인포맥스 중분류</stp>
        <stp>46311</stp>
        <stp/>
        <tr r="N1440" s="5"/>
      </tp>
      <tp t="s">
        <v>일반</v>
        <stp/>
        <stp>P</stp>
        <stp>0</stp>
        <stp>BND</stp>
        <stp>KR356102G522</stp>
        <stp>인포맥스 중분류</stp>
        <stp>46311</stp>
        <stp/>
        <tr r="N2999" s="5"/>
      </tp>
      <tp t="s">
        <v>회사채(일반)</v>
        <stp/>
        <stp>P</stp>
        <stp>0</stp>
        <stp>BND</stp>
        <stp>KR6063323747</stp>
        <stp>인포맥스 중분류</stp>
        <stp>46311</stp>
        <stp/>
        <tr r="N5834" s="5"/>
      </tp>
      <tp t="s">
        <v>일반</v>
        <stp/>
        <stp>P</stp>
        <stp>0</stp>
        <stp>BND</stp>
        <stp>KR3507027331</stp>
        <stp>인포맥스 중분류</stp>
        <stp>46311</stp>
        <stp/>
        <tr r="N1371" s="5"/>
      </tp>
      <tp t="s">
        <v>일반</v>
        <stp/>
        <stp>P</stp>
        <stp>0</stp>
        <stp>BND</stp>
        <stp>KR3546017236</stp>
        <stp>인포맥스 중분류</stp>
        <stp>46311</stp>
        <stp/>
        <tr r="N2604" s="5"/>
      </tp>
      <tp t="s">
        <v>일반</v>
        <stp/>
        <stp>P</stp>
        <stp>0</stp>
        <stp>BND</stp>
        <stp>KR352301G748</stp>
        <stp>인포맥스 중분류</stp>
        <stp>46311</stp>
        <stp/>
        <tr r="N2023" s="5"/>
      </tp>
      <tp t="s">
        <v>회사채(일반)</v>
        <stp/>
        <stp>P</stp>
        <stp>0</stp>
        <stp>BND</stp>
        <stp>KR6063622775</stp>
        <stp>인포맥스 중분류</stp>
        <stp>46311</stp>
        <stp/>
        <tr r="N5883" s="5"/>
      </tp>
      <tp t="s">
        <v>일반</v>
        <stp/>
        <stp>P</stp>
        <stp>0</stp>
        <stp>BND</stp>
        <stp>KR356101G540</stp>
        <stp>인포맥스 중분류</stp>
        <stp>46311</stp>
        <stp/>
        <tr r="N2917" s="5"/>
      </tp>
      <tp t="s">
        <v>일반</v>
        <stp/>
        <stp>P</stp>
        <stp>0</stp>
        <stp>BND</stp>
        <stp>KR3546027243</stp>
        <stp>인포맥스 중분류</stp>
        <stp>46311</stp>
        <stp/>
        <tr r="N2666" s="5"/>
      </tp>
      <tp t="s">
        <v>일반</v>
        <stp/>
        <stp>P</stp>
        <stp>0</stp>
        <stp>BND</stp>
        <stp>KR3546017236</stp>
        <stp>인포맥스 중분류</stp>
        <stp>46316</stp>
        <stp/>
        <tr r="N273" s="1"/>
      </tp>
      <tp t="s">
        <v>일반</v>
        <stp/>
        <stp>P</stp>
        <stp>0</stp>
        <stp>BND</stp>
        <stp>KR3527017346</stp>
        <stp>인포맥스 중분류</stp>
        <stp>46311</stp>
        <stp/>
        <tr r="N2164" s="5"/>
      </tp>
      <tp t="s">
        <v>일반</v>
        <stp/>
        <stp>P</stp>
        <stp>0</stp>
        <stp>BND</stp>
        <stp>KR3527027345</stp>
        <stp>인포맥스 중분류</stp>
        <stp>46311</stp>
        <stp/>
        <tr r="N2236" s="5"/>
      </tp>
      <tp t="s">
        <v>일반</v>
        <stp/>
        <stp>P</stp>
        <stp>0</stp>
        <stp>BND</stp>
        <stp>KR3527057342</stp>
        <stp>인포맥스 중분류</stp>
        <stp>46311</stp>
        <stp/>
        <tr r="N2304" s="5"/>
      </tp>
      <tp t="s">
        <v>회사채(일반)</v>
        <stp/>
        <stp>P</stp>
        <stp>0</stp>
        <stp>BND</stp>
        <stp>KR6063623773</stp>
        <stp>인포맥스 중분류</stp>
        <stp>46311</stp>
        <stp/>
        <tr r="N5908" s="5"/>
      </tp>
      <tp t="s">
        <v>일반</v>
        <stp/>
        <stp>P</stp>
        <stp>0</stp>
        <stp>BND</stp>
        <stp>KR352702G358</stp>
        <stp>인포맥스 중분류</stp>
        <stp>46311</stp>
        <stp/>
        <tr r="N2237" s="5"/>
      </tp>
      <tp t="s">
        <v/>
        <stp/>
        <stp>P</stp>
        <stp>0</stp>
        <stp>BND</stp>
        <stp>KRZE08801FBM</stp>
        <stp>인포맥스 대분류</stp>
        <stp>46316</stp>
        <stp/>
        <tr r="DU96" s="1"/>
      </tp>
      <tp t="s">
        <v>회사채(일반)</v>
        <stp/>
        <stp>P</stp>
        <stp>0</stp>
        <stp>BND</stp>
        <stp>KR6063623765</stp>
        <stp>인포맥스 중분류</stp>
        <stp>46311</stp>
        <stp/>
        <tr r="N5907" s="5"/>
      </tp>
      <tp t="s">
        <v>일반</v>
        <stp/>
        <stp>P</stp>
        <stp>0</stp>
        <stp>BND</stp>
        <stp>KR3507037322</stp>
        <stp>인포맥스 중분류</stp>
        <stp>46316</stp>
        <stp/>
        <tr r="N125" s="1"/>
      </tp>
      <tp t="s">
        <v>일반</v>
        <stp/>
        <stp>P</stp>
        <stp>0</stp>
        <stp>BND</stp>
        <stp>KR356102G522</stp>
        <stp>인포맥스 중분류</stp>
        <stp>46316</stp>
        <stp/>
        <tr r="N283" s="1"/>
      </tp>
      <tp t="s">
        <v>회사채(일반)</v>
        <stp/>
        <stp>P</stp>
        <stp>0</stp>
        <stp>BND</stp>
        <stp>KR6063622767</stp>
        <stp>인포맥스 중분류</stp>
        <stp>46311</stp>
        <stp/>
        <tr r="N5882" s="5"/>
      </tp>
      <tp t="s">
        <v>일반</v>
        <stp/>
        <stp>P</stp>
        <stp>0</stp>
        <stp>BND</stp>
        <stp>KR356101G557</stp>
        <stp>인포맥스 중분류</stp>
        <stp>46311</stp>
        <stp/>
        <tr r="N2918" s="5"/>
      </tp>
      <tp t="s">
        <v>회사채(일반)</v>
        <stp/>
        <stp>P</stp>
        <stp>0</stp>
        <stp>BND</stp>
        <stp>KR6063623757</stp>
        <stp>인포맥스 중분류</stp>
        <stp>46311</stp>
        <stp/>
        <tr r="N5906" s="5"/>
      </tp>
      <tp t="s">
        <v>일반</v>
        <stp/>
        <stp>P</stp>
        <stp>0</stp>
        <stp>BND</stp>
        <stp>KR356003G464</stp>
        <stp>인포맥스 중분류</stp>
        <stp>46311</stp>
        <stp/>
        <tr r="N2858" s="5"/>
      </tp>
      <tp t="s">
        <v>회사채(일반)</v>
        <stp/>
        <stp>P</stp>
        <stp>0</stp>
        <stp>BND</stp>
        <stp>KR6017672348</stp>
        <stp>인포맥스 중분류</stp>
        <stp>46311</stp>
        <stp/>
        <tr r="N4325" s="5"/>
      </tp>
      <tp t="s">
        <v>일반</v>
        <stp/>
        <stp>P</stp>
        <stp>0</stp>
        <stp>BND</stp>
        <stp>KR354202G670</stp>
        <stp>인포맥스 중분류</stp>
        <stp>46311</stp>
        <stp/>
        <tr r="N2401" s="5"/>
      </tp>
      <tp>
        <v>4.6310000000000002</v>
        <stp/>
        <stp>P</stp>
        <stp>0</stp>
        <stp>BND</stp>
        <stp>KR310501GC34</stp>
        <stp>민평3사 수익률(산출일)</stp>
        <stp>46316</stp>
        <stp/>
        <tr r="EV58" s="1"/>
      </tp>
      <tp>
        <v>4.4710000000000001</v>
        <stp/>
        <stp>P</stp>
        <stp>0</stp>
        <stp>BND</stp>
        <stp>KR6002551F31</stp>
        <stp>민평3사 수익률(산출일)</stp>
        <stp>46316</stp>
        <stp/>
        <tr r="EV40" s="1"/>
      </tp>
      <tp>
        <v>4.1909999999999998</v>
        <stp/>
        <stp>P</stp>
        <stp>0</stp>
        <stp>BND</stp>
        <stp>KR6003452F21</stp>
        <stp>민평3사 수익률(산출일)</stp>
        <stp>46316</stp>
        <stp/>
        <tr r="L134" s="1"/>
      </tp>
      <tp>
        <v>4.3129999999999997</v>
        <stp/>
        <stp>P</stp>
        <stp>0</stp>
        <stp>BND</stp>
        <stp>KR350708GF38</stp>
        <stp>민평3사 수익률(산출일)</stp>
        <stp>46316</stp>
        <stp/>
        <tr r="CD224" s="1"/>
      </tp>
      <tp>
        <v>4.26</v>
        <stp/>
        <stp>P</stp>
        <stp>0</stp>
        <stp>BND</stp>
        <stp>KR354601GB32</stp>
        <stp>민평3사 수익률(산출일)</stp>
        <stp>46316</stp>
        <stp/>
        <tr r="DT266" s="1"/>
        <tr r="L300" s="1"/>
      </tp>
      <tp>
        <v>4.1849999999999996</v>
        <stp/>
        <stp>P</stp>
        <stp>0</stp>
        <stp>BND</stp>
        <stp>KR6032712G17</stp>
        <stp>민평3사 수익률(산출일)</stp>
        <stp>46316</stp>
        <stp/>
        <tr r="L135" s="1"/>
      </tp>
      <tp>
        <v>4.3310000000000004</v>
        <stp/>
        <stp>P</stp>
        <stp>0</stp>
        <stp>BND</stp>
        <stp>KR6066574D31</stp>
        <stp>민평3사 수익률(산출일)</stp>
        <stp>46316</stp>
        <stp/>
        <tr r="L27" s="1"/>
      </tp>
      <tp>
        <v>3.7789999999999999</v>
        <stp/>
        <stp>P</stp>
        <stp>0</stp>
        <stp>BND</stp>
        <stp>KR6003451F22</stp>
        <stp>민평3사 수익률(산출일)</stp>
        <stp>46316</stp>
        <stp/>
        <tr r="CR66" s="1"/>
      </tp>
      <tp>
        <v>4.5730000000000004</v>
        <stp/>
        <stp>P</stp>
        <stp>0</stp>
        <stp>BND</stp>
        <stp>KR6169371F51</stp>
        <stp>민평3사 수익률(산출일)</stp>
        <stp>46316</stp>
        <stp/>
        <tr r="EV76" s="1"/>
      </tp>
      <tp>
        <v>4.3369999999999997</v>
        <stp/>
        <stp>P</stp>
        <stp>0</stp>
        <stp>BND</stp>
        <stp>KR6097242G43</stp>
        <stp>민평3사 수익률(산출일)</stp>
        <stp>46316</stp>
        <stp/>
        <tr r="DT80" s="1"/>
      </tp>
      <tp>
        <v>4.2069999999999999</v>
        <stp/>
        <stp>P</stp>
        <stp>0</stp>
        <stp>BND</stp>
        <stp>KR350101G934</stp>
        <stp>민평3사 수익률(산출일)</stp>
        <stp>46316</stp>
        <stp/>
        <tr r="CD179" s="1"/>
      </tp>
      <tp>
        <v>4.1719999999999997</v>
        <stp/>
        <stp>P</stp>
        <stp>0</stp>
        <stp>BND</stp>
        <stp>KR350802G937</stp>
        <stp>민평3사 수익률(산출일)</stp>
        <stp>46316</stp>
        <stp/>
        <tr r="DT252" s="1"/>
        <tr r="L358" s="1"/>
      </tp>
      <tp>
        <v>4.2720000000000002</v>
        <stp/>
        <stp>P</stp>
        <stp>0</stp>
        <stp>BND</stp>
        <stp>KR351605GF30</stp>
        <stp>민평3사 수익률(산출일)</stp>
        <stp>46316</stp>
        <stp/>
        <tr r="L216" s="1"/>
      </tp>
      <tp>
        <v>3.7930000000000001</v>
        <stp/>
        <stp>P</stp>
        <stp>0</stp>
        <stp>BND</stp>
        <stp>KR6139481E29</stp>
        <stp>민평3사 수익률(산출일)</stp>
        <stp>46316</stp>
        <stp/>
        <tr r="CD34" s="1"/>
      </tp>
      <tp>
        <v>4.3070000000000004</v>
        <stp/>
        <stp>P</stp>
        <stp>0</stp>
        <stp>BND</stp>
        <stp>KR6174142F75</stp>
        <stp>민평3사 수익률(산출일)</stp>
        <stp>46316</stp>
        <stp/>
        <tr r="L170" s="1"/>
      </tp>
      <tp>
        <v>3.782</v>
        <stp/>
        <stp>P</stp>
        <stp>0</stp>
        <stp>BND</stp>
        <stp>KR2044022D22</stp>
        <stp>민평3사 수익률(산출일)</stp>
        <stp>46316</stp>
        <stp/>
        <tr r="L65" s="1"/>
      </tp>
      <tp>
        <v>4.4470000000000001</v>
        <stp/>
        <stp>P</stp>
        <stp>0</stp>
        <stp>BND</stp>
        <stp>KR6008278G47</stp>
        <stp>민평3사 수익률(산출일)</stp>
        <stp>46316</stp>
        <stp/>
        <tr r="CD45" s="1"/>
      </tp>
      <tp>
        <v>4.1180000000000003</v>
        <stp/>
        <stp>P</stp>
        <stp>0</stp>
        <stp>BND</stp>
        <stp>KR354202G936</stp>
        <stp>민평3사 수익률(산출일)</stp>
        <stp>46316</stp>
        <stp/>
        <tr r="L316" s="1"/>
        <tr r="DT317" s="1"/>
        <tr r="CD231" s="1"/>
      </tp>
      <tp>
        <v>4.2089999999999996</v>
        <stp/>
        <stp>P</stp>
        <stp>0</stp>
        <stp>BND</stp>
        <stp>KR351601G635</stp>
        <stp>민평3사 수익률(산출일)</stp>
        <stp>46316</stp>
        <stp/>
        <tr r="L257" s="1"/>
      </tp>
      <tp>
        <v>3.8959999999999999</v>
        <stp/>
        <stp>P</stp>
        <stp>0</stp>
        <stp>BND</stp>
        <stp>KR6139481F28</stp>
        <stp>민평3사 수익률(산출일)</stp>
        <stp>46316</stp>
        <stp/>
        <tr r="CR68" s="1"/>
        <tr r="DF47" s="1"/>
      </tp>
      <tp>
        <v>4.3159999999999998</v>
        <stp/>
        <stp>P</stp>
        <stp>0</stp>
        <stp>BND</stp>
        <stp>KR6063321253</stp>
        <stp>민평3사 수익률(산출일)</stp>
        <stp>46316</stp>
        <stp/>
        <tr r="L35" s="1"/>
      </tp>
      <tp>
        <v>4.4139999999999997</v>
        <stp/>
        <stp>P</stp>
        <stp>0</stp>
        <stp>BND</stp>
        <stp>KR350701GE36</stp>
        <stp>민평3사 수익률(산출일)</stp>
        <stp>46316</stp>
        <stp/>
        <tr r="L218" s="1"/>
      </tp>
      <tp>
        <v>3.653</v>
        <stp/>
        <stp>P</stp>
        <stp>0</stp>
        <stp>BND</stp>
        <stp>KR350102GA35</stp>
        <stp>민평3사 수익률(산출일)</stp>
        <stp>46316</stp>
        <stp/>
        <tr r="Z38" s="1"/>
        <tr r="L382" s="1"/>
      </tp>
      <tp>
        <v>4.28</v>
        <stp/>
        <stp>P</stp>
        <stp>0</stp>
        <stp>BND</stp>
        <stp>KR3561027235</stp>
        <stp>민평3사 수익률(산출일)</stp>
        <stp>46316</stp>
        <stp/>
        <tr r="DT315" s="1"/>
      </tp>
      <tp>
        <v>4.2809999999999997</v>
        <stp/>
        <stp>P</stp>
        <stp>0</stp>
        <stp>BND</stp>
        <stp>KR3561127225</stp>
        <stp>민평3사 수익률(산출일)</stp>
        <stp>46316</stp>
        <stp/>
        <tr r="DT275" s="1"/>
        <tr r="CD249" s="1"/>
      </tp>
      <tp>
        <v>3.6680000000000001</v>
        <stp/>
        <stp>P</stp>
        <stp>0</stp>
        <stp>BND</stp>
        <stp>KR3546017236</stp>
        <stp>민평3사 수익률(산출일)</stp>
        <stp>46316</stp>
        <stp/>
        <tr r="L273" s="1"/>
      </tp>
      <tp>
        <v>3.4510000000000001</v>
        <stp/>
        <stp>P</stp>
        <stp>0</stp>
        <stp>BND</stp>
        <stp>KR354411GG29</stp>
        <stp>민평3사 수익률(산출일)</stp>
        <stp>46316</stp>
        <stp/>
        <tr r="L361" s="1"/>
      </tp>
      <tp>
        <v>3.7269999999999999</v>
        <stp/>
        <stp>P</stp>
        <stp>0</stp>
        <stp>BND</stp>
        <stp>KR355201GF39</stp>
        <stp>민평3사 수익률(산출일)</stp>
        <stp>46316</stp>
        <stp/>
        <tr r="EV26" s="1"/>
      </tp>
      <tp>
        <v>3.9580000000000002</v>
        <stp/>
        <stp>P</stp>
        <stp>0</stp>
        <stp>BND</stp>
        <stp>KR6003492E24</stp>
        <stp>민평3사 수익률(산출일)</stp>
        <stp>46316</stp>
        <stp/>
        <tr r="DF57" s="1"/>
      </tp>
      <tp>
        <v>4.2549999999999999</v>
        <stp/>
        <stp>P</stp>
        <stp>0</stp>
        <stp>BND</stp>
        <stp>KR6055551G38</stp>
        <stp>민평3사 수익률(산출일)</stp>
        <stp>46316</stp>
        <stp/>
        <tr r="L139" s="1"/>
      </tp>
      <tp>
        <v>4.2519999999999998</v>
        <stp/>
        <stp>P</stp>
        <stp>0</stp>
        <stp>BND</stp>
        <stp>KR6105561G39</stp>
        <stp>민평3사 수익률(산출일)</stp>
        <stp>46316</stp>
        <stp/>
        <tr r="L34" s="1"/>
      </tp>
      <tp>
        <v>4.2569999999999997</v>
        <stp/>
        <stp>P</stp>
        <stp>0</stp>
        <stp>BND</stp>
        <stp>KR6030492F26</stp>
        <stp>민평3사 수익률(산출일)</stp>
        <stp>46316</stp>
        <stp/>
        <tr r="L292" s="1"/>
      </tp>
      <tp>
        <v>3.7170000000000001</v>
        <stp/>
        <stp>P</stp>
        <stp>0</stp>
        <stp>BND</stp>
        <stp>KR6131793E11</stp>
        <stp>민평3사 수익률(산출일)</stp>
        <stp>46316</stp>
        <stp/>
        <tr r="CR42" s="1"/>
      </tp>
      <tp>
        <v>4.1639999999999997</v>
        <stp/>
        <stp>P</stp>
        <stp>0</stp>
        <stp>BND</stp>
        <stp>KR351607GF38</stp>
        <stp>민평3사 수익률(산출일)</stp>
        <stp>46316</stp>
        <stp/>
        <tr r="DT260" s="1"/>
      </tp>
      <tp>
        <v>3.4350000000000001</v>
        <stp/>
        <stp>P</stp>
        <stp>0</stp>
        <stp>BND</stp>
        <stp>KR2004131539</stp>
        <stp>민평3사 수익률(산출일)</stp>
        <stp>46316</stp>
        <stp/>
        <tr r="L62" s="1"/>
      </tp>
      <tp>
        <v>4.7030000000000003</v>
        <stp/>
        <stp>P</stp>
        <stp>0</stp>
        <stp>BND</stp>
        <stp>KR6215592F30</stp>
        <stp>민평3사 수익률(산출일)</stp>
        <stp>46316</stp>
        <stp/>
        <tr r="EV50" s="1"/>
      </tp>
      <tp t="s">
        <v>일반</v>
        <stp/>
        <stp>P</stp>
        <stp>0</stp>
        <stp>BND</stp>
        <stp>KR350805G3A6</stp>
        <stp>인포맥스 중분류</stp>
        <stp>46311</stp>
        <stp/>
        <tr r="N1726" s="5"/>
      </tp>
      <tp t="s">
        <v>일반</v>
        <stp/>
        <stp>P</stp>
        <stp>0</stp>
        <stp>BND</stp>
        <stp>KR350807G3A4</stp>
        <stp>인포맥스 중분류</stp>
        <stp>46311</stp>
        <stp/>
        <tr r="N1733" s="5"/>
      </tp>
      <tp t="s">
        <v>회사채(일반)</v>
        <stp/>
        <stp>P</stp>
        <stp>0</stp>
        <stp>BND</stp>
        <stp>KR60636228B1</stp>
        <stp>인포맥스 중분류</stp>
        <stp>46311</stp>
        <stp/>
        <tr r="N5887" s="5"/>
      </tp>
      <tp t="s">
        <v>일반</v>
        <stp/>
        <stp>P</stp>
        <stp>0</stp>
        <stp>BND</stp>
        <stp>KR354203G9B1</stp>
        <stp>인포맥스 중분류</stp>
        <stp>46311</stp>
        <stp/>
        <tr r="N2422" s="5"/>
      </tp>
      <tp t="s">
        <v>일반</v>
        <stp/>
        <stp>P</stp>
        <stp>0</stp>
        <stp>BND</stp>
        <stp>KR350804G3B5</stp>
        <stp>인포맥스 중분류</stp>
        <stp>46311</stp>
        <stp/>
        <tr r="N1705" s="5"/>
      </tp>
      <tp t="s">
        <v>일반</v>
        <stp/>
        <stp>P</stp>
        <stp>0</stp>
        <stp>BND</stp>
        <stp>KR354202G9B2</stp>
        <stp>인포맥스 중분류</stp>
        <stp>46311</stp>
        <stp/>
        <tr r="N2410" s="5"/>
      </tp>
      <tp t="s">
        <v>일반</v>
        <stp/>
        <stp>P</stp>
        <stp>0</stp>
        <stp>BND</stp>
        <stp>KR350802G3B7</stp>
        <stp>인포맥스 중분류</stp>
        <stp>46311</stp>
        <stp/>
        <tr r="N1645" s="5"/>
      </tp>
      <tp t="s">
        <v>일반</v>
        <stp/>
        <stp>P</stp>
        <stp>0</stp>
        <stp>BND</stp>
        <stp>KR350807G3B2</stp>
        <stp>인포맥스 중분류</stp>
        <stp>46311</stp>
        <stp/>
        <tr r="N1734" s="5"/>
      </tp>
      <tp t="s">
        <v>일반</v>
        <stp/>
        <stp>P</stp>
        <stp>0</stp>
        <stp>BND</stp>
        <stp>KR35090172C0</stp>
        <stp>인포맥스 중분류</stp>
        <stp>46311</stp>
        <stp/>
        <tr r="N1738" s="5"/>
      </tp>
      <tp t="s">
        <v>일반</v>
        <stp/>
        <stp>P</stp>
        <stp>0</stp>
        <stp>BND</stp>
        <stp>KR350802G3C5</stp>
        <stp>인포맥스 중분류</stp>
        <stp>46311</stp>
        <stp/>
        <tr r="N1646" s="5"/>
      </tp>
      <tp t="s">
        <v>회사채(일반)</v>
        <stp/>
        <stp>P</stp>
        <stp>0</stp>
        <stp>BND</stp>
        <stp>KR60633228A6</stp>
        <stp>인포맥스 중분류</stp>
        <stp>46311</stp>
        <stp/>
        <tr r="N5801" s="5"/>
      </tp>
      <tp t="s">
        <v>금융채</v>
        <stp/>
        <stp>P</stp>
        <stp>0</stp>
        <stp>BND</stp>
        <stp>KR6176942GA8</stp>
        <stp>인포맥스 대분류</stp>
        <stp>46316</stp>
        <stp/>
        <tr r="DU82" s="1"/>
      </tp>
      <tp t="s">
        <v>금융채</v>
        <stp/>
        <stp>P</stp>
        <stp>0</stp>
        <stp>BND</stp>
        <stp>KR6004941EA3</stp>
        <stp>인포맥스 대분류</stp>
        <stp>46316</stp>
        <stp/>
        <tr r="DU117" s="1"/>
      </tp>
      <tp t="s">
        <v>금융채</v>
        <stp/>
        <stp>P</stp>
        <stp>0</stp>
        <stp>BND</stp>
        <stp>KR6097247FA0</stp>
        <stp>인포맥스 대분류</stp>
        <stp>46316</stp>
        <stp/>
        <tr r="M168" s="1"/>
      </tp>
      <tp t="s">
        <v>회사채</v>
        <stp/>
        <stp>P</stp>
        <stp>0</stp>
        <stp>BND</stp>
        <stp>KR6025083DB9</stp>
        <stp>인포맥스 대분류</stp>
        <stp>46316</stp>
        <stp/>
        <tr r="CS13" s="1"/>
      </tp>
      <tp t="s">
        <v>금융채</v>
        <stp/>
        <stp>P</stp>
        <stp>0</stp>
        <stp>BND</stp>
        <stp>KR6097242FB9</stp>
        <stp>인포맥스 대분류</stp>
        <stp>46316</stp>
        <stp/>
        <tr r="CS58" s="1"/>
      </tp>
      <tp t="s">
        <v>금융채</v>
        <stp/>
        <stp>P</stp>
        <stp>0</stp>
        <stp>BND</stp>
        <stp>KR6097241FB1</stp>
        <stp>인포맥스 대분류</stp>
        <stp>46316</stp>
        <stp/>
        <tr r="CS152" s="1"/>
      </tp>
      <tp t="s">
        <v>국채</v>
        <stp/>
        <stp>P</stp>
        <stp>0</stp>
        <stp>BND</stp>
        <stp>KR101501DDA1</stp>
        <stp>인포맥스 대분류</stp>
        <stp>46316</stp>
        <stp/>
        <tr r="CE245" s="1"/>
      </tp>
      <tp t="s">
        <v>회사채</v>
        <stp/>
        <stp>P</stp>
        <stp>0</stp>
        <stp>BND</stp>
        <stp>KR6034732EB8</stp>
        <stp>인포맥스 대분류</stp>
        <stp>46316</stp>
        <stp/>
        <tr r="M245" s="1"/>
      </tp>
      <tp t="s">
        <v>국채</v>
        <stp/>
        <stp>P</stp>
        <stp>0</stp>
        <stp>BND</stp>
        <stp>KR101501DDB9</stp>
        <stp>인포맥스 대분류</stp>
        <stp>46316</stp>
        <stp/>
        <tr r="EW39" s="1"/>
      </tp>
      <tp t="s">
        <v>공사공단채</v>
        <stp/>
        <stp>P</stp>
        <stp>0</stp>
        <stp>BND</stp>
        <stp>KR350710GFA4</stp>
        <stp>인포맥스 대분류</stp>
        <stp>46316</stp>
        <stp/>
        <tr r="M214" s="1"/>
      </tp>
      <tp t="s">
        <v>국채</v>
        <stp/>
        <stp>P</stp>
        <stp>0</stp>
        <stp>BND</stp>
        <stp>KR103501GDC8</stp>
        <stp>인포맥스 대분류</stp>
        <stp>46316</stp>
        <stp/>
        <tr r="M270" s="1"/>
      </tp>
      <tp t="s">
        <v>공사공단채</v>
        <stp/>
        <stp>P</stp>
        <stp>0</stp>
        <stp>BND</stp>
        <stp>KR350704GFA7</stp>
        <stp>인포맥스 대분류</stp>
        <stp>46316</stp>
        <stp/>
        <tr r="M208" s="1"/>
      </tp>
      <tp t="s">
        <v>국채</v>
        <stp/>
        <stp>P</stp>
        <stp>0</stp>
        <stp>BND</stp>
        <stp>KR103502GDC6</stp>
        <stp>인포맥스 대분류</stp>
        <stp>46316</stp>
        <stp/>
        <tr r="M242" s="1"/>
        <tr r="AA35" s="1"/>
        <tr r="BC12" s="1"/>
        <tr r="DU320" s="1"/>
        <tr r="CE199" s="1"/>
      </tp>
      <tp t="s">
        <v>공사공단채</v>
        <stp/>
        <stp>P</stp>
        <stp>0</stp>
        <stp>BND</stp>
        <stp>KR352401GEA1</stp>
        <stp>인포맥스 대분류</stp>
        <stp>46316</stp>
        <stp/>
        <tr r="M102" s="1"/>
      </tp>
      <tp t="s">
        <v>공사공단채</v>
        <stp/>
        <stp>P</stp>
        <stp>0</stp>
        <stp>BND</stp>
        <stp>KR350708GFA8</stp>
        <stp>인포맥스 대분류</stp>
        <stp>46316</stp>
        <stp/>
        <tr r="CE81" s="1"/>
      </tp>
      <tp t="s">
        <v>공사공단채</v>
        <stp/>
        <stp>P</stp>
        <stp>0</stp>
        <stp>BND</stp>
        <stp>KR350706GFA2</stp>
        <stp>인포맥스 대분류</stp>
        <stp>46316</stp>
        <stp/>
        <tr r="M54" s="1"/>
      </tp>
      <tp t="s">
        <v>금융채</v>
        <stp/>
        <stp>P</stp>
        <stp>0</stp>
        <stp>BND</stp>
        <stp>KR6097244F91</stp>
        <stp>인포맥스 대분류</stp>
        <stp>46316</stp>
        <stp/>
        <tr r="DU129" s="1"/>
      </tp>
      <tp t="s">
        <v>금융채</v>
        <stp/>
        <stp>P</stp>
        <stp>0</stp>
        <stp>BND</stp>
        <stp>KR6097248F97</stp>
        <stp>인포맥스 대분류</stp>
        <stp>46316</stp>
        <stp/>
        <tr r="DG43" s="1"/>
        <tr r="CE223" s="1"/>
        <tr r="EI18" s="1"/>
      </tp>
      <tp t="s">
        <v>금융채</v>
        <stp/>
        <stp>P</stp>
        <stp>0</stp>
        <stp>BND</stp>
        <stp>KR6046292G80</stp>
        <stp>인포맥스 대분류</stp>
        <stp>46316</stp>
        <stp/>
        <tr r="DU71" s="1"/>
      </tp>
      <tp t="s">
        <v>회사채</v>
        <stp/>
        <stp>P</stp>
        <stp>0</stp>
        <stp>BND</stp>
        <stp>KR6006802G20</stp>
        <stp>인포맥스 대분류</stp>
        <stp>46316</stp>
        <stp/>
        <tr r="DU116" s="1"/>
      </tp>
      <tp t="s">
        <v>회사채</v>
        <stp/>
        <stp>P</stp>
        <stp>0</stp>
        <stp>BND</stp>
        <stp>KR6034122E84</stp>
        <stp>인포맥스 대분류</stp>
        <stp>46316</stp>
        <stp/>
        <tr r="M108" s="1"/>
      </tp>
      <tp t="s">
        <v>회사채</v>
        <stp/>
        <stp>P</stp>
        <stp>0</stp>
        <stp>BND</stp>
        <stp>KR6047812F15</stp>
        <stp>인포맥스 대분류</stp>
        <stp>46316</stp>
        <stp/>
        <tr r="EW45" s="1"/>
        <tr r="CE198" s="1"/>
      </tp>
      <tp t="s">
        <v>회사채</v>
        <stp/>
        <stp>P</stp>
        <stp>0</stp>
        <stp>BND</stp>
        <stp>KR6004021E97</stp>
        <stp>인포맥스 대분류</stp>
        <stp>46316</stp>
        <stp/>
        <tr r="CE183" s="1"/>
      </tp>
      <tp t="s">
        <v>금융채</v>
        <stp/>
        <stp>P</stp>
        <stp>0</stp>
        <stp>BND</stp>
        <stp>KR6060005A85</stp>
        <stp>인포맥스 대분류</stp>
        <stp>46316</stp>
        <stp/>
        <tr r="EW69" s="1"/>
      </tp>
      <tp t="s">
        <v>금융채</v>
        <stp/>
        <stp>P</stp>
        <stp>0</stp>
        <stp>BND</stp>
        <stp>KR6176941G15</stp>
        <stp>인포맥스 대분류</stp>
        <stp>46316</stp>
        <stp/>
        <tr r="CS50" s="1"/>
      </tp>
      <tp t="s">
        <v>회사채</v>
        <stp/>
        <stp>P</stp>
        <stp>0</stp>
        <stp>BND</stp>
        <stp>KR6047811F73</stp>
        <stp>인포맥스 대분류</stp>
        <stp>46316</stp>
        <stp/>
        <tr r="EI16" s="1"/>
        <tr r="CE89" s="1"/>
      </tp>
      <tp t="s">
        <v/>
        <stp/>
        <stp>P</stp>
        <stp>0</stp>
        <stp>BND</stp>
        <stp>KRZF034738GM</stp>
        <stp>인포맥스 중분류</stp>
        <stp>46316</stp>
        <stp/>
        <tr r="CT88" s="1"/>
      </tp>
      <tp t="s">
        <v>국채</v>
        <stp/>
        <stp>P</stp>
        <stp>0</stp>
        <stp>BND</stp>
        <stp>KR103502GD98</stp>
        <stp>인포맥스 대분류</stp>
        <stp>46316</stp>
        <stp/>
        <tr r="AA23" s="1"/>
        <tr r="M10" s="1"/>
        <tr r="AO21" s="1"/>
        <tr r="CE147" s="1"/>
        <tr r="DU325" s="1"/>
      </tp>
      <tp t="s">
        <v>금융채</v>
        <stp/>
        <stp>P</stp>
        <stp>0</stp>
        <stp>BND</stp>
        <stp>KR6095924D78</stp>
        <stp>인포맥스 대분류</stp>
        <stp>46316</stp>
        <stp/>
        <tr r="CE92" s="1"/>
      </tp>
      <tp t="s">
        <v>국채</v>
        <stp/>
        <stp>P</stp>
        <stp>0</stp>
        <stp>BND</stp>
        <stp>KR103501GD99</stp>
        <stp>인포맥스 대분류</stp>
        <stp>46316</stp>
        <stp/>
        <tr r="M324" s="1"/>
        <tr r="CE175" s="1"/>
      </tp>
      <tp t="s">
        <v>회사채</v>
        <stp/>
        <stp>P</stp>
        <stp>0</stp>
        <stp>BND</stp>
        <stp>KR6086791G90</stp>
        <stp>인포맥스 대분류</stp>
        <stp>46316</stp>
        <stp/>
        <tr r="EW19" s="1"/>
        <tr r="DU74" s="1"/>
      </tp>
      <tp t="s">
        <v>국채</v>
        <stp/>
        <stp>P</stp>
        <stp>0</stp>
        <stp>BND</stp>
        <stp>KR103504GD96</stp>
        <stp>인포맥스 대분류</stp>
        <stp>46316</stp>
        <stp/>
        <tr r="DU174" s="1"/>
        <tr r="AO13" s="1"/>
        <tr r="AA33" s="1"/>
        <tr r="M357" s="1"/>
      </tp>
      <tp t="s">
        <v>회사채</v>
        <stp/>
        <stp>P</stp>
        <stp>0</stp>
        <stp>BND</stp>
        <stp>KR6055552D89</stp>
        <stp>인포맥스 대분류</stp>
        <stp>46316</stp>
        <stp/>
        <tr r="CE171" s="1"/>
      </tp>
      <tp t="s">
        <v>공사공단채</v>
        <stp/>
        <stp>P</stp>
        <stp>0</stp>
        <stp>BND</stp>
        <stp>KR357601GG89</stp>
        <stp>인포맥스 대분류</stp>
        <stp>46316</stp>
        <stp/>
        <tr r="DU77" s="1"/>
      </tp>
      <tp t="s">
        <v>회사채</v>
        <stp/>
        <stp>P</stp>
        <stp>0</stp>
        <stp>BND</stp>
        <stp>KR6006801G54</stp>
        <stp>인포맥스 대분류</stp>
        <stp>46316</stp>
        <stp/>
        <tr r="M101" s="1"/>
      </tp>
      <tp t="s">
        <v>공사공단채</v>
        <stp/>
        <stp>P</stp>
        <stp>0</stp>
        <stp>BND</stp>
        <stp>KR354601GG86</stp>
        <stp>인포맥스 대분류</stp>
        <stp>46316</stp>
        <stp/>
        <tr r="CE33" s="1"/>
      </tp>
      <tp t="s">
        <v>금융채</v>
        <stp/>
        <stp>P</stp>
        <stp>0</stp>
        <stp>BND</stp>
        <stp>KR6176943G47</stp>
        <stp>인포맥스 대분류</stp>
        <stp>46316</stp>
        <stp/>
        <tr r="DU29" s="1"/>
        <tr r="CE42" s="1"/>
        <tr r="M91" s="1"/>
      </tp>
      <tp t="s">
        <v>금융채</v>
        <stp/>
        <stp>P</stp>
        <stp>0</stp>
        <stp>BND</stp>
        <stp>KR620549AD84</stp>
        <stp>인포맥스 대분류</stp>
        <stp>46316</stp>
        <stp/>
        <tr r="M70" s="1"/>
      </tp>
      <tp t="s">
        <v>금융채</v>
        <stp/>
        <stp>P</stp>
        <stp>0</stp>
        <stp>BND</stp>
        <stp>KR6176941G56</stp>
        <stp>인포맥스 대분류</stp>
        <stp>46316</stp>
        <stp/>
        <tr r="M96" s="1"/>
      </tp>
      <tp t="s">
        <v/>
        <stp/>
        <stp>P</stp>
        <stp>0</stp>
        <stp>BND</stp>
        <stp>KRZF089863GA</stp>
        <stp>인포맥스 중분류</stp>
        <stp>46316</stp>
        <stp/>
        <tr r="CT115" s="1"/>
      </tp>
      <tp t="s">
        <v>금융채</v>
        <stp/>
        <stp>P</stp>
        <stp>0</stp>
        <stp>BND</stp>
        <stp>KR6097244F18</stp>
        <stp>인포맥스 대분류</stp>
        <stp>46316</stp>
        <stp/>
        <tr r="DU217" s="1"/>
      </tp>
      <tp t="s">
        <v>금융채</v>
        <stp/>
        <stp>P</stp>
        <stp>0</stp>
        <stp>BND</stp>
        <stp>KR6046293G14</stp>
        <stp>인포맥스 대분류</stp>
        <stp>46316</stp>
        <stp/>
        <tr r="DG18" s="1"/>
      </tp>
      <tp t="s">
        <v>회사채</v>
        <stp/>
        <stp>P</stp>
        <stp>0</stp>
        <stp>BND</stp>
        <stp>KR6086792G40</stp>
        <stp>인포맥스 대분류</stp>
        <stp>46316</stp>
        <stp/>
        <tr r="CE49" s="1"/>
      </tp>
      <tp t="s">
        <v>금융채</v>
        <stp/>
        <stp>P</stp>
        <stp>0</stp>
        <stp>BND</stp>
        <stp>KR6060005A36</stp>
        <stp>인포맥스 대분류</stp>
        <stp>46316</stp>
        <stp/>
        <tr r="EW62" s="1"/>
      </tp>
      <tp t="s">
        <v>공사공단채</v>
        <stp/>
        <stp>P</stp>
        <stp>0</stp>
        <stp>BND</stp>
        <stp>KR354601GG60</stp>
        <stp>인포맥스 대분류</stp>
        <stp>46316</stp>
        <stp/>
        <tr r="CE31" s="1"/>
      </tp>
      <tp t="s">
        <v>금융채</v>
        <stp/>
        <stp>P</stp>
        <stp>0</stp>
        <stp>BND</stp>
        <stp>KR6097242F10</stp>
        <stp>인포맥스 대분류</stp>
        <stp>46316</stp>
        <stp/>
        <tr r="DU108" s="1"/>
      </tp>
      <tp t="s">
        <v>공사공단채</v>
        <stp/>
        <stp>P</stp>
        <stp>0</stp>
        <stp>BND</stp>
        <stp>KR350706GF63</stp>
        <stp>인포맥스 대분류</stp>
        <stp>46316</stp>
        <stp/>
        <tr r="M215" s="1"/>
      </tp>
      <tp t="s">
        <v>지방채</v>
        <stp/>
        <stp>P</stp>
        <stp>0</stp>
        <stp>BND</stp>
        <stp>KR2077012F71</stp>
        <stp>인포맥스 대분류</stp>
        <stp>46316</stp>
        <stp/>
        <tr r="M355" s="1"/>
      </tp>
      <tp t="s">
        <v>공사공단채</v>
        <stp/>
        <stp>P</stp>
        <stp>0</stp>
        <stp>BND</stp>
        <stp>KR352202GC79</stp>
        <stp>인포맥스 대분류</stp>
        <stp>46316</stp>
        <stp/>
        <tr r="M271" s="1"/>
      </tp>
      <tp t="s">
        <v>공사공단채</v>
        <stp/>
        <stp>P</stp>
        <stp>0</stp>
        <stp>BND</stp>
        <stp>KR353603GG78</stp>
        <stp>인포맥스 대분류</stp>
        <stp>46316</stp>
        <stp/>
        <tr r="DU46" s="1"/>
      </tp>
      <tp t="s">
        <v>회사채</v>
        <stp/>
        <stp>P</stp>
        <stp>0</stp>
        <stp>BND</stp>
        <stp>KR6204322E16</stp>
        <stp>인포맥스 대분류</stp>
        <stp>46316</stp>
        <stp/>
        <tr r="CE28" s="1"/>
      </tp>
      <tp t="s">
        <v>회사채</v>
        <stp/>
        <stp>P</stp>
        <stp>0</stp>
        <stp>BND</stp>
        <stp>KR6204323E15</stp>
        <stp>인포맥스 대분류</stp>
        <stp>46316</stp>
        <stp/>
        <tr r="M126" s="1"/>
        <tr r="DU290" s="1"/>
      </tp>
      <tp t="s">
        <v>회사채</v>
        <stp/>
        <stp>P</stp>
        <stp>0</stp>
        <stp>BND</stp>
        <stp>KR6037641F47</stp>
        <stp>인포맥스 대분류</stp>
        <stp>46316</stp>
        <stp/>
        <tr r="EW74" s="1"/>
      </tp>
      <tp t="s">
        <v>회사채</v>
        <stp/>
        <stp>P</stp>
        <stp>0</stp>
        <stp>BND</stp>
        <stp>KR6034731E53</stp>
        <stp>인포맥스 대분류</stp>
        <stp>46316</stp>
        <stp/>
        <tr r="M323" s="1"/>
        <tr r="CE172" s="1"/>
      </tp>
      <tp t="s">
        <v>공사공단채</v>
        <stp/>
        <stp>P</stp>
        <stp>0</stp>
        <stp>BND</stp>
        <stp>KR355701GF75</stp>
        <stp>인포맥스 대분류</stp>
        <stp>46316</stp>
        <stp/>
        <tr r="EW44" s="1"/>
      </tp>
      <tp t="s">
        <v>회사채</v>
        <stp/>
        <stp>P</stp>
        <stp>0</stp>
        <stp>BND</stp>
        <stp>KR6034732E52</stp>
        <stp>인포맥스 대분류</stp>
        <stp>46316</stp>
        <stp/>
        <tr r="M294" s="1"/>
      </tp>
      <tp t="s">
        <v>공사공단채</v>
        <stp/>
        <stp>P</stp>
        <stp>0</stp>
        <stp>BND</stp>
        <stp>KR352702GF48</stp>
        <stp>인포맥스 대분류</stp>
        <stp>46316</stp>
        <stp/>
        <tr r="CE136" s="1"/>
      </tp>
      <tp t="s">
        <v>국채</v>
        <stp/>
        <stp>P</stp>
        <stp>0</stp>
        <stp>BND</stp>
        <stp>KR103502GD64</stp>
        <stp>인포맥스 대분류</stp>
        <stp>46316</stp>
        <stp/>
        <tr r="AA43" s="1"/>
        <tr r="CE132" s="1"/>
        <tr r="DU311" s="1"/>
        <tr r="M301" s="1"/>
        <tr r="BC15" s="1"/>
      </tp>
      <tp t="s">
        <v>회사채</v>
        <stp/>
        <stp>P</stp>
        <stp>0</stp>
        <stp>BND</stp>
        <stp>KR6006281G38</stp>
        <stp>인포맥스 대분류</stp>
        <stp>46316</stp>
        <stp/>
        <tr r="DU107" s="1"/>
      </tp>
      <tp t="s">
        <v>금융채</v>
        <stp/>
        <stp>P</stp>
        <stp>0</stp>
        <stp>BND</stp>
        <stp>KR6167161F18</stp>
        <stp>인포맥스 대분류</stp>
        <stp>46316</stp>
        <stp/>
        <tr r="CS14" s="1"/>
      </tp>
      <tp t="s">
        <v>금융채</v>
        <stp/>
        <stp>P</stp>
        <stp>0</stp>
        <stp>BND</stp>
        <stp>KR600494AE98</stp>
        <stp>인포맥스 대분류</stp>
        <stp>46316</stp>
        <stp/>
        <tr r="M185" s="1"/>
      </tp>
      <tp t="s">
        <v>금융채</v>
        <stp/>
        <stp>P</stp>
        <stp>0</stp>
        <stp>BND</stp>
        <stp>KR6004946E99</stp>
        <stp>인포맥스 대분류</stp>
        <stp>46316</stp>
        <stp/>
        <tr r="M183" s="1"/>
      </tp>
      <tp t="s">
        <v>공사공단채</v>
        <stp/>
        <stp>P</stp>
        <stp>0</stp>
        <stp>BND</stp>
        <stp>KR352501GD50</stp>
        <stp>인포맥스 대분류</stp>
        <stp>46316</stp>
        <stp/>
        <tr r="DU306" s="1"/>
      </tp>
      <tp t="s">
        <v>공사공단채</v>
        <stp/>
        <stp>P</stp>
        <stp>0</stp>
        <stp>BND</stp>
        <stp>KR352201GC54</stp>
        <stp>인포맥스 대분류</stp>
        <stp>46316</stp>
        <stp/>
        <tr r="M241" s="1"/>
      </tp>
      <tp t="s">
        <v>공사공단채</v>
        <stp/>
        <stp>P</stp>
        <stp>0</stp>
        <stp>BND</stp>
        <stp>KR353601GG54</stp>
        <stp>인포맥스 대분류</stp>
        <stp>46316</stp>
        <stp/>
        <tr r="DU61" s="1"/>
      </tp>
      <tp t="s">
        <v>국채</v>
        <stp/>
        <stp>P</stp>
        <stp>0</stp>
        <stp>BND</stp>
        <stp>KR101501DD70</stp>
        <stp>인포맥스 대분류</stp>
        <stp>46316</stp>
        <stp/>
        <tr r="M112" s="1"/>
      </tp>
      <tp t="s">
        <v>공사공단채</v>
        <stp/>
        <stp>P</stp>
        <stp>0</stp>
        <stp>BND</stp>
        <stp>KR350708GF38</stp>
        <stp>인포맥스 대분류</stp>
        <stp>46316</stp>
        <stp/>
        <tr r="CE224" s="1"/>
      </tp>
      <tp t="s">
        <v>회사채</v>
        <stp/>
        <stp>P</stp>
        <stp>0</stp>
        <stp>BND</stp>
        <stp>KR6034732E29</stp>
        <stp>인포맥스 대분류</stp>
        <stp>46316</stp>
        <stp/>
        <tr r="M322" s="1"/>
      </tp>
      <tp t="s">
        <v>금융채</v>
        <stp/>
        <stp>P</stp>
        <stp>0</stp>
        <stp>BND</stp>
        <stp>KR6097246F73</stp>
        <stp>인포맥스 대분류</stp>
        <stp>46316</stp>
        <stp/>
        <tr r="CE218" s="1"/>
      </tp>
      <tp t="s">
        <v>회사채</v>
        <stp/>
        <stp>P</stp>
        <stp>0</stp>
        <stp>BND</stp>
        <stp>KR6037561F19</stp>
        <stp>인포맥스 대분류</stp>
        <stp>46316</stp>
        <stp/>
        <tr r="M381" s="1"/>
        <tr r="DU131" s="1"/>
      </tp>
      <tp t="s">
        <v>공사공단채</v>
        <stp/>
        <stp>P</stp>
        <stp>0</stp>
        <stp>BND</stp>
        <stp>KR350701GF19</stp>
        <stp>인포맥스 대분류</stp>
        <stp>46316</stp>
        <stp/>
        <tr r="CE122" s="1"/>
      </tp>
      <tp t="s">
        <v>공사공단채</v>
        <stp/>
        <stp>P</stp>
        <stp>0</stp>
        <stp>BND</stp>
        <stp>KR353603GG11</stp>
        <stp>인포맥스 대분류</stp>
        <stp>46316</stp>
        <stp/>
        <tr r="CE22" s="1"/>
      </tp>
      <tp t="s">
        <v>회사채</v>
        <stp/>
        <stp>P</stp>
        <stp>0</stp>
        <stp>BND</stp>
        <stp>KR6017672F25</stp>
        <stp>인포맥스 대분류</stp>
        <stp>46316</stp>
        <stp/>
        <tr r="M284" s="1"/>
      </tp>
      <tp t="s">
        <v>국채</v>
        <stp/>
        <stp>P</stp>
        <stp>0</stp>
        <stp>BND</stp>
        <stp>KR103501GD32</stp>
        <stp>인포맥스 대분류</stp>
        <stp>46316</stp>
        <stp/>
        <tr r="DU291" s="1"/>
        <tr r="CE232" s="1"/>
        <tr r="M264" s="1"/>
      </tp>
      <tp t="s">
        <v>국채</v>
        <stp/>
        <stp>P</stp>
        <stp>0</stp>
        <stp>BND</stp>
        <stp>KR103502GD31</stp>
        <stp>인포맥스 대분류</stp>
        <stp>46316</stp>
        <stp/>
        <tr r="M44" s="1"/>
        <tr r="AO15" s="1"/>
        <tr r="CE153" s="1"/>
        <tr r="DU302" s="1"/>
      </tp>
      <tp t="s">
        <v>공사공단채</v>
        <stp/>
        <stp>P</stp>
        <stp>0</stp>
        <stp>BND</stp>
        <stp>KR354401GE15</stp>
        <stp>인포맥스 대분류</stp>
        <stp>46316</stp>
        <stp/>
        <tr r="M351" s="1"/>
        <tr r="CE173" s="1"/>
      </tp>
      <tp t="s">
        <v>회사채</v>
        <stp/>
        <stp>P</stp>
        <stp>0</stp>
        <stp>BND</stp>
        <stp>KR6316141G56</stp>
        <stp>인포맥스 대분류</stp>
        <stp>46316</stp>
        <stp/>
        <tr r="M31" s="1"/>
      </tp>
      <tp t="s">
        <v/>
        <stp/>
        <stp>P</stp>
        <stp>0</stp>
        <stp>BND</stp>
        <stp>KRZFA7042FGL</stp>
        <stp>인포맥스 대분류</stp>
        <stp>46316</stp>
        <stp/>
        <tr r="DU204" s="1"/>
      </tp>
      <tp t="s">
        <v/>
        <stp/>
        <stp>P</stp>
        <stp>0</stp>
        <stp>BND</stp>
        <stp>KRZFA3049BFP</stp>
        <stp>인포맥스 대분류</stp>
        <stp>46316</stp>
        <stp/>
        <tr r="DU188" s="1"/>
      </tp>
      <tp t="s">
        <v>일반</v>
        <stp/>
        <stp>P</stp>
        <stp>0</stp>
        <stp>BND</stp>
        <stp>KR350801G392</stp>
        <stp>인포맥스 중분류</stp>
        <stp>46311</stp>
        <stp/>
        <tr r="N1584" s="5"/>
      </tp>
      <tp t="s">
        <v>일반</v>
        <stp/>
        <stp>P</stp>
        <stp>0</stp>
        <stp>BND</stp>
        <stp>KR350802G390</stp>
        <stp>인포맥스 중분류</stp>
        <stp>46311</stp>
        <stp/>
        <tr r="N1644" s="5"/>
      </tp>
      <tp t="s">
        <v>회사채(일반)</v>
        <stp/>
        <stp>P</stp>
        <stp>0</stp>
        <stp>BND</stp>
        <stp>KR6263911820</stp>
        <stp>인포맥스 중분류</stp>
        <stp>46316</stp>
        <stp/>
        <tr r="DV251" s="1"/>
      </tp>
      <tp t="s">
        <v/>
        <stp/>
        <stp>P</stp>
        <stp>0</stp>
        <stp>BND</stp>
        <stp>KRZF00354AFQ</stp>
        <stp>인포맥스 대분류</stp>
        <stp>46316</stp>
        <stp/>
        <tr r="DU208" s="1"/>
      </tp>
      <tp t="s">
        <v>회사채(일반)</v>
        <stp/>
        <stp>P</stp>
        <stp>0</stp>
        <stp>BND</stp>
        <stp>KR6063623898</stp>
        <stp>인포맥스 중분류</stp>
        <stp>46311</stp>
        <stp/>
        <tr r="N5910" s="5"/>
      </tp>
      <tp t="s">
        <v>회사채(일반)</v>
        <stp/>
        <stp>P</stp>
        <stp>0</stp>
        <stp>BND</stp>
        <stp>KR6063622890</stp>
        <stp>인포맥스 중분류</stp>
        <stp>46311</stp>
        <stp/>
        <tr r="N5886" s="5"/>
      </tp>
      <tp t="s">
        <v/>
        <stp/>
        <stp>P</stp>
        <stp>0</stp>
        <stp>BND</stp>
        <stp>KRZFA0354AGM</stp>
        <stp>인포맥스 대분류</stp>
        <stp>46316</stp>
        <stp/>
        <tr r="DU234" s="1"/>
      </tp>
      <tp t="s">
        <v/>
        <stp/>
        <stp>P</stp>
        <stp>0</stp>
        <stp>BND</stp>
        <stp>KRZF03473BGM</stp>
        <stp>인포맥스 대분류</stp>
        <stp>46316</stp>
        <stp/>
        <tr r="CS159" s="1"/>
      </tp>
      <tp t="s">
        <v>회사채(일반)</v>
        <stp/>
        <stp>P</stp>
        <stp>0</stp>
        <stp>BND</stp>
        <stp>KR6263911820</stp>
        <stp>인포맥스 중분류</stp>
        <stp>46311</stp>
        <stp/>
        <tr r="N7127" s="5"/>
      </tp>
      <tp t="s">
        <v>일반</v>
        <stp/>
        <stp>P</stp>
        <stp>0</stp>
        <stp>BND</stp>
        <stp>KR3509017272</stp>
        <stp>인포맥스 중분류</stp>
        <stp>46316</stp>
        <stp/>
        <tr r="DV83" s="1"/>
      </tp>
      <tp t="s">
        <v>회사채(일반)</v>
        <stp/>
        <stp>P</stp>
        <stp>0</stp>
        <stp>BND</stp>
        <stp>KR6063323861</stp>
        <stp>인포맥스 중분류</stp>
        <stp>46311</stp>
        <stp/>
        <tr r="N5838" s="5"/>
      </tp>
      <tp t="s">
        <v>회사채(일반)</v>
        <stp/>
        <stp>P</stp>
        <stp>0</stp>
        <stp>BND</stp>
        <stp>KR6063322863</stp>
        <stp>인포맥스 중분류</stp>
        <stp>46311</stp>
        <stp/>
        <tr r="N5800" s="5"/>
      </tp>
      <tp t="s">
        <v>일반</v>
        <stp/>
        <stp>P</stp>
        <stp>0</stp>
        <stp>BND</stp>
        <stp>KR352302G829</stp>
        <stp>인포맥스 중분류</stp>
        <stp>46311</stp>
        <stp/>
        <tr r="N2042" s="5"/>
      </tp>
      <tp t="s">
        <v>일반</v>
        <stp/>
        <stp>P</stp>
        <stp>0</stp>
        <stp>BND</stp>
        <stp>KR3508037321</stp>
        <stp>인포맥스 중분류</stp>
        <stp>46311</stp>
        <stp/>
        <tr r="N1687" s="5"/>
      </tp>
      <tp t="s">
        <v>회사채(일반)</v>
        <stp/>
        <stp>P</stp>
        <stp>0</stp>
        <stp>BND</stp>
        <stp>KR6032643910</stp>
        <stp>인포맥스 중분류</stp>
        <stp>46311</stp>
        <stp/>
        <tr r="N5219" s="5"/>
      </tp>
      <tp t="s">
        <v>일반</v>
        <stp/>
        <stp>P</stp>
        <stp>0</stp>
        <stp>BND</stp>
        <stp>KR352301G821</stp>
        <stp>인포맥스 중분류</stp>
        <stp>46311</stp>
        <stp/>
        <tr r="N2024" s="5"/>
      </tp>
      <tp t="s">
        <v>회사채(일반)</v>
        <stp/>
        <stp>P</stp>
        <stp>0</stp>
        <stp>BND</stp>
        <stp>KR6063322855</stp>
        <stp>인포맥스 중분류</stp>
        <stp>46311</stp>
        <stp/>
        <tr r="N5799" s="5"/>
      </tp>
      <tp t="s">
        <v>일반</v>
        <stp/>
        <stp>P</stp>
        <stp>0</stp>
        <stp>BND</stp>
        <stp>KR354202G936</stp>
        <stp>인포맥스 중분류</stp>
        <stp>46311</stp>
        <stp/>
        <tr r="N2408" s="5"/>
      </tp>
      <tp t="s">
        <v>회사채(일반)</v>
        <stp/>
        <stp>P</stp>
        <stp>0</stp>
        <stp>BND</stp>
        <stp>KR6063323853</stp>
        <stp>인포맥스 중분류</stp>
        <stp>46311</stp>
        <stp/>
        <tr r="N5837" s="5"/>
      </tp>
      <tp t="s">
        <v>일반</v>
        <stp/>
        <stp>P</stp>
        <stp>0</stp>
        <stp>BND</stp>
        <stp>KR3508027348</stp>
        <stp>인포맥스 중분류</stp>
        <stp>46311</stp>
        <stp/>
        <tr r="N1643" s="5"/>
      </tp>
      <tp t="s">
        <v>회사채(일반)</v>
        <stp/>
        <stp>P</stp>
        <stp>0</stp>
        <stp>BND</stp>
        <stp>KR6032645972</stp>
        <stp>인포맥스 중분류</stp>
        <stp>46311</stp>
        <stp/>
        <tr r="N5231" s="5"/>
      </tp>
      <tp t="s">
        <v>일반</v>
        <stp/>
        <stp>P</stp>
        <stp>0</stp>
        <stp>BND</stp>
        <stp>KR354201G946</stp>
        <stp>인포맥스 중분류</stp>
        <stp>46311</stp>
        <stp/>
        <tr r="N2392" s="5"/>
      </tp>
      <tp t="s">
        <v>일반</v>
        <stp/>
        <stp>P</stp>
        <stp>0</stp>
        <stp>BND</stp>
        <stp>KR354202G944</stp>
        <stp>인포맥스 중분류</stp>
        <stp>46311</stp>
        <stp/>
        <tr r="N2409" s="5"/>
      </tp>
      <tp t="s">
        <v>일반</v>
        <stp/>
        <stp>P</stp>
        <stp>0</stp>
        <stp>BND</stp>
        <stp>KR354202G936</stp>
        <stp>인포맥스 중분류</stp>
        <stp>46316</stp>
        <stp/>
        <tr r="DV317" s="1"/>
        <tr r="CF231" s="1"/>
        <tr r="N316" s="1"/>
      </tp>
      <tp t="s">
        <v>회사채(일반)</v>
        <stp/>
        <stp>P</stp>
        <stp>0</stp>
        <stp>BND</stp>
        <stp>KR6032644975</stp>
        <stp>인포맥스 중분류</stp>
        <stp>46311</stp>
        <stp/>
        <tr r="N5229" s="5"/>
      </tp>
      <tp t="s">
        <v>회사채(일반)</v>
        <stp/>
        <stp>P</stp>
        <stp>0</stp>
        <stp>BND</stp>
        <stp>KR6063324836</stp>
        <stp>인포맥스 중분류</stp>
        <stp>46311</stp>
        <stp/>
        <tr r="N5856" s="5"/>
      </tp>
      <tp t="s">
        <v>일반</v>
        <stp/>
        <stp>P</stp>
        <stp>0</stp>
        <stp>BND</stp>
        <stp>KR352301G821</stp>
        <stp>인포맥스 중분류</stp>
        <stp>46316</stp>
        <stp/>
        <tr r="N336" s="1"/>
        <tr r="DV307" s="1"/>
      </tp>
      <tp t="s">
        <v>회사채(일반)</v>
        <stp/>
        <stp>P</stp>
        <stp>0</stp>
        <stp>BND</stp>
        <stp>KR6023533856</stp>
        <stp>인포맥스 중분류</stp>
        <stp>46311</stp>
        <stp/>
        <tr r="N4717" s="5"/>
      </tp>
      <tp t="s">
        <v>일반</v>
        <stp/>
        <stp>P</stp>
        <stp>0</stp>
        <stp>BND</stp>
        <stp>KR3509027263</stp>
        <stp>인포맥스 중분류</stp>
        <stp>46311</stp>
        <stp/>
        <tr r="N1769" s="5"/>
      </tp>
      <tp t="s">
        <v>일반</v>
        <stp/>
        <stp>P</stp>
        <stp>0</stp>
        <stp>BND</stp>
        <stp>KR3509037262</stp>
        <stp>인포맥스 중분류</stp>
        <stp>46311</stp>
        <stp/>
        <tr r="N1787" s="5"/>
      </tp>
      <tp t="s">
        <v>일반</v>
        <stp/>
        <stp>P</stp>
        <stp>0</stp>
        <stp>BND</stp>
        <stp>KR3509017264</stp>
        <stp>인포맥스 중분류</stp>
        <stp>46311</stp>
        <stp/>
        <tr r="N1736" s="5"/>
      </tp>
      <tp t="s">
        <v>회사채(일반)</v>
        <stp/>
        <stp>P</stp>
        <stp>0</stp>
        <stp>BND</stp>
        <stp>KR6063623849</stp>
        <stp>인포맥스 중분류</stp>
        <stp>46311</stp>
        <stp/>
        <tr r="N5909" s="5"/>
      </tp>
      <tp t="s">
        <v>일반</v>
        <stp/>
        <stp>P</stp>
        <stp>0</stp>
        <stp>BND</stp>
        <stp>KR3509017272</stp>
        <stp>인포맥스 중분류</stp>
        <stp>46311</stp>
        <stp/>
        <tr r="N1737" s="5"/>
      </tp>
      <tp t="s">
        <v>회사채(일반)</v>
        <stp/>
        <stp>P</stp>
        <stp>0</stp>
        <stp>BND</stp>
        <stp>KR6063622841</stp>
        <stp>인포맥스 중분류</stp>
        <stp>46311</stp>
        <stp/>
        <tr r="N5885" s="5"/>
      </tp>
      <tp>
        <v>4.0170000000000003</v>
        <stp/>
        <stp>P</stp>
        <stp>0</stp>
        <stp>BND</stp>
        <stp>KR354602GB23</stp>
        <stp>민평3사 수익률(산출일)</stp>
        <stp>46316</stp>
        <stp/>
        <tr r="L327" s="1"/>
      </tp>
      <tp>
        <v>4.2009999999999996</v>
        <stp/>
        <stp>P</stp>
        <stp>0</stp>
        <stp>BND</stp>
        <stp>KR350108GC29</stp>
        <stp>민평3사 수익률(산출일)</stp>
        <stp>46316</stp>
        <stp/>
        <tr r="L337" s="1"/>
      </tp>
      <tp>
        <v>4.3849999999999998</v>
        <stp/>
        <stp>P</stp>
        <stp>0</stp>
        <stp>BND</stp>
        <stp>KR6018673G13</stp>
        <stp>민평3사 수익률(산출일)</stp>
        <stp>46316</stp>
        <stp/>
        <tr r="L160" s="1"/>
      </tp>
      <tp>
        <v>3.9969999999999999</v>
        <stp/>
        <stp>P</stp>
        <stp>0</stp>
        <stp>BND</stp>
        <stp>KR3507037322</stp>
        <stp>민평3사 수익률(산출일)</stp>
        <stp>46316</stp>
        <stp/>
        <tr r="L125" s="1"/>
      </tp>
      <tp>
        <v>4.2919999999999998</v>
        <stp/>
        <stp>P</stp>
        <stp>0</stp>
        <stp>BND</stp>
        <stp>KR356102G522</stp>
        <stp>민평3사 수익률(산출일)</stp>
        <stp>46316</stp>
        <stp/>
        <tr r="L283" s="1"/>
      </tp>
      <tp>
        <v>4.0599999999999996</v>
        <stp/>
        <stp>P</stp>
        <stp>0</stp>
        <stp>BND</stp>
        <stp>KR352301G821</stp>
        <stp>민평3사 수익률(산출일)</stp>
        <stp>46316</stp>
        <stp/>
        <tr r="L336" s="1"/>
        <tr r="DT307" s="1"/>
      </tp>
      <tp>
        <v>3.4609999999999999</v>
        <stp/>
        <stp>P</stp>
        <stp>0</stp>
        <stp>BND</stp>
        <stp>KR6008272E52</stp>
        <stp>민평3사 수익률(산출일)</stp>
        <stp>46316</stp>
        <stp/>
        <tr r="CD160" s="1"/>
        <tr r="CR135" s="1"/>
      </tp>
      <tp>
        <v>3.9780000000000002</v>
        <stp/>
        <stp>P</stp>
        <stp>0</stp>
        <stp>BND</stp>
        <stp>KR6169372F43</stp>
        <stp>민평3사 수익률(산출일)</stp>
        <stp>46316</stp>
        <stp/>
        <tr r="EV23" s="1"/>
        <tr r="CR74" s="1"/>
      </tp>
      <tp>
        <v>4.2560000000000002</v>
        <stp/>
        <stp>P</stp>
        <stp>0</stp>
        <stp>BND</stp>
        <stp>KR6033664G13</stp>
        <stp>민평3사 수익률(산출일)</stp>
        <stp>46316</stp>
        <stp/>
        <tr r="DT127" s="1"/>
      </tp>
      <tp>
        <v>4.2670000000000003</v>
        <stp/>
        <stp>P</stp>
        <stp>0</stp>
        <stp>BND</stp>
        <stp>KR353602GF21</stp>
        <stp>민평3사 수익률(산출일)</stp>
        <stp>46316</stp>
        <stp/>
        <tr r="L195" s="1"/>
      </tp>
      <tp>
        <v>4.2990000000000004</v>
        <stp/>
        <stp>P</stp>
        <stp>0</stp>
        <stp>BND</stp>
        <stp>KR6079312F47</stp>
        <stp>민평3사 수익률(산출일)</stp>
        <stp>46316</stp>
        <stp/>
        <tr r="DT36" s="1"/>
      </tp>
      <tp>
        <v>4.2619999999999996</v>
        <stp/>
        <stp>P</stp>
        <stp>0</stp>
        <stp>BND</stp>
        <stp>KR350103GF21</stp>
        <stp>민평3사 수익률(산출일)</stp>
        <stp>46316</stp>
        <stp/>
        <tr r="L45" s="1"/>
      </tp>
      <tp>
        <v>4.3419999999999996</v>
        <stp/>
        <stp>P</stp>
        <stp>0</stp>
        <stp>BND</stp>
        <stp>KR350202GG20</stp>
        <stp>민평3사 수익률(산출일)</stp>
        <stp>46316</stp>
        <stp/>
        <tr r="DT139" s="1"/>
      </tp>
      <tp>
        <v>3.839</v>
        <stp/>
        <stp>P</stp>
        <stp>0</stp>
        <stp>BND</stp>
        <stp>KR6169375E41</stp>
        <stp>민평3사 수익률(산출일)</stp>
        <stp>46316</stp>
        <stp/>
        <tr r="CR29" s="1"/>
      </tp>
      <tp>
        <v>4.1970000000000001</v>
        <stp/>
        <stp>P</stp>
        <stp>0</stp>
        <stp>BND</stp>
        <stp>KR6004173D60</stp>
        <stp>민평3사 수익률(산출일)</stp>
        <stp>46316</stp>
        <stp/>
        <tr r="L88" s="1"/>
      </tp>
      <tp>
        <v>3.5550000000000002</v>
        <stp/>
        <stp>P</stp>
        <stp>0</stp>
        <stp>BND</stp>
        <stp>KR381101GE29</stp>
        <stp>민평3사 수익률(산출일)</stp>
        <stp>46316</stp>
        <stp/>
        <tr r="L84" s="1"/>
      </tp>
      <tp>
        <v>4.2809999999999997</v>
        <stp/>
        <stp>P</stp>
        <stp>0</stp>
        <stp>BND</stp>
        <stp>KR3561027227</stp>
        <stp>민평3사 수익률(산출일)</stp>
        <stp>46316</stp>
        <stp/>
        <tr r="DT277" s="1"/>
      </tp>
      <tp>
        <v>3.589</v>
        <stp/>
        <stp>P</stp>
        <stp>0</stp>
        <stp>BND</stp>
        <stp>KR6032642E14</stp>
        <stp>민평3사 수익률(산출일)</stp>
        <stp>46316</stp>
        <stp/>
        <tr r="CD174" s="1"/>
        <tr r="L99" s="1"/>
      </tp>
      <tp>
        <v>4.3159999999999998</v>
        <stp/>
        <stp>P</stp>
        <stp>0</stp>
        <stp>BND</stp>
        <stp>KR6063323242</stp>
        <stp>민평3사 수익률(산출일)</stp>
        <stp>46316</stp>
        <stp/>
        <tr r="DT87" s="1"/>
        <tr r="L98" s="1"/>
      </tp>
      <tp>
        <v>4.1130000000000004</v>
        <stp/>
        <stp>P</stp>
        <stp>0</stp>
        <stp>BND</stp>
        <stp>KR6063321D42</stp>
        <stp>민평3사 수익률(산출일)</stp>
        <stp>46316</stp>
        <stp/>
        <tr r="L306" s="1"/>
      </tp>
      <tp>
        <v>4.3120000000000003</v>
        <stp/>
        <stp>P</stp>
        <stp>0</stp>
        <stp>BND</stp>
        <stp>KR6079318F41</stp>
        <stp>민평3사 수익률(산출일)</stp>
        <stp>46316</stp>
        <stp/>
        <tr r="CD214" s="1"/>
      </tp>
      <tp>
        <v>4.09</v>
        <stp/>
        <stp>P</stp>
        <stp>0</stp>
        <stp>BND</stp>
        <stp>KR310211GG31</stp>
        <stp>민평3사 수익률(산출일)</stp>
        <stp>46316</stp>
        <stp/>
        <tr r="CD56" s="1"/>
      </tp>
      <tp>
        <v>4.2910000000000004</v>
        <stp/>
        <stp>P</stp>
        <stp>0</stp>
        <stp>BND</stp>
        <stp>KR354406GB21</stp>
        <stp>민평3사 수익률(산출일)</stp>
        <stp>46316</stp>
        <stp/>
        <tr r="DT295" s="1"/>
        <tr r="L302" s="1"/>
      </tp>
      <tp>
        <v>3.585</v>
        <stp/>
        <stp>P</stp>
        <stp>0</stp>
        <stp>BND</stp>
        <stp>KR603366AE14</stp>
        <stp>민평3사 수익률(산출일)</stp>
        <stp>46316</stp>
        <stp/>
        <tr r="CR154" s="1"/>
      </tp>
      <tp>
        <v>4.3630000000000004</v>
        <stp/>
        <stp>P</stp>
        <stp>0</stp>
        <stp>BND</stp>
        <stp>KR352302GG25</stp>
        <stp>민평3사 수익률(산출일)</stp>
        <stp>46316</stp>
        <stp/>
        <tr r="DT143" s="1"/>
      </tp>
      <tp>
        <v>4.2</v>
        <stp/>
        <stp>P</stp>
        <stp>0</stp>
        <stp>BND</stp>
        <stp>KR350702G525</stp>
        <stp>민평3사 수익률(산출일)</stp>
        <stp>46316</stp>
        <stp/>
        <tr r="L207" s="1"/>
      </tp>
      <tp>
        <v>4.367</v>
        <stp/>
        <stp>P</stp>
        <stp>0</stp>
        <stp>BND</stp>
        <stp>KR6018672F15</stp>
        <stp>민평3사 수익률(산출일)</stp>
        <stp>46316</stp>
        <stp/>
        <tr r="L57" s="1"/>
      </tp>
      <tp>
        <v>4.3710000000000004</v>
        <stp/>
        <stp>P</stp>
        <stp>0</stp>
        <stp>BND</stp>
        <stp>KR6214342F44</stp>
        <stp>민평3사 수익률(산출일)</stp>
        <stp>46316</stp>
        <stp/>
        <tr r="CR73" s="1"/>
      </tp>
      <tp>
        <v>3.806</v>
        <stp/>
        <stp>P</stp>
        <stp>0</stp>
        <stp>BND</stp>
        <stp>KR2044022D30</stp>
        <stp>민평3사 수익률(산출일)</stp>
        <stp>46316</stp>
        <stp/>
        <tr r="L343" s="1"/>
      </tp>
      <tp>
        <v>4.3499999999999996</v>
        <stp/>
        <stp>P</stp>
        <stp>0</stp>
        <stp>BND</stp>
        <stp>KR354901GF27</stp>
        <stp>민평3사 수익률(산출일)</stp>
        <stp>46316</stp>
        <stp/>
        <tr r="EV47" s="1"/>
      </tp>
      <tp>
        <v>3.782</v>
        <stp/>
        <stp>P</stp>
        <stp>0</stp>
        <stp>BND</stp>
        <stp>KR2001124B21</stp>
        <stp>민평3사 수익률(산출일)</stp>
        <stp>46316</stp>
        <stp/>
        <tr r="L347" s="1"/>
      </tp>
      <tp>
        <v>3.5720000000000001</v>
        <stp/>
        <stp>P</stp>
        <stp>0</stp>
        <stp>BND</stp>
        <stp>KR6033664E15</stp>
        <stp>민평3사 수익률(산출일)</stp>
        <stp>46316</stp>
        <stp/>
        <tr r="CR64" s="1"/>
      </tp>
      <tp>
        <v>4.2619999999999996</v>
        <stp/>
        <stp>P</stp>
        <stp>0</stp>
        <stp>BND</stp>
        <stp>KR350101GA28</stp>
        <stp>민평3사 수익률(산출일)</stp>
        <stp>46316</stp>
        <stp/>
        <tr r="L375" s="1"/>
      </tp>
      <tp>
        <v>4.28</v>
        <stp/>
        <stp>P</stp>
        <stp>0</stp>
        <stp>BND</stp>
        <stp>KR3561087221</stp>
        <stp>민평3사 수익률(산출일)</stp>
        <stp>46316</stp>
        <stp/>
        <tr r="DT62" s="1"/>
      </tp>
      <tp>
        <v>4.2809999999999997</v>
        <stp/>
        <stp>P</stp>
        <stp>0</stp>
        <stp>BND</stp>
        <stp>KR3561097220</stp>
        <stp>민평3사 수익률(산출일)</stp>
        <stp>46316</stp>
        <stp/>
        <tr r="L350" s="1"/>
      </tp>
      <tp>
        <v>4.0979999999999999</v>
        <stp/>
        <stp>P</stp>
        <stp>0</stp>
        <stp>BND</stp>
        <stp>KR6055553F29</stp>
        <stp>민평3사 수익률(산출일)</stp>
        <stp>46316</stp>
        <stp/>
        <tr r="L145" s="1"/>
      </tp>
      <tp>
        <v>3.95</v>
        <stp/>
        <stp>P</stp>
        <stp>0</stp>
        <stp>BND</stp>
        <stp>KR6029693F17</stp>
        <stp>민평3사 수익률(산출일)</stp>
        <stp>46316</stp>
        <stp/>
        <tr r="CR72" s="1"/>
      </tp>
      <tp>
        <v>4.45</v>
        <stp/>
        <stp>P</stp>
        <stp>0</stp>
        <stp>BND</stp>
        <stp>KR6008274G58</stp>
        <stp>민평3사 수익률(산출일)</stp>
        <stp>46316</stp>
        <stp/>
        <tr r="CD47" s="1"/>
      </tp>
      <tp>
        <v>4.38</v>
        <stp/>
        <stp>P</stp>
        <stp>0</stp>
        <stp>BND</stp>
        <stp>KR6204321G49</stp>
        <stp>민평3사 수익률(산출일)</stp>
        <stp>46316</stp>
        <stp/>
        <tr r="CD50" s="1"/>
      </tp>
      <tp>
        <v>4.234</v>
        <stp/>
        <stp>P</stp>
        <stp>0</stp>
        <stp>BND</stp>
        <stp>KR2001021G38</stp>
        <stp>민평3사 수익률(산출일)</stp>
        <stp>46316</stp>
        <stp/>
        <tr r="DT128" s="1"/>
      </tp>
      <tp t="s">
        <v>일반</v>
        <stp/>
        <stp>P</stp>
        <stp>0</stp>
        <stp>BND</stp>
        <stp>KR355901G3A8</stp>
        <stp>인포맥스 중분류</stp>
        <stp>46311</stp>
        <stp/>
        <tr r="N2759" s="5"/>
      </tp>
      <tp t="s">
        <v>회사채(일반)</v>
        <stp/>
        <stp>P</stp>
        <stp>0</stp>
        <stp>BND</stp>
        <stp>KR60633239B1</stp>
        <stp>인포맥스 중분류</stp>
        <stp>46311</stp>
        <stp/>
        <tr r="N5841" s="5"/>
      </tp>
      <tp t="s">
        <v>회사채(일반)</v>
        <stp/>
        <stp>P</stp>
        <stp>0</stp>
        <stp>BND</stp>
        <stp>KR60633229B2</stp>
        <stp>인포맥스 중분류</stp>
        <stp>46311</stp>
        <stp/>
        <tr r="N5804" s="5"/>
      </tp>
      <tp t="s">
        <v>회사채(일반)</v>
        <stp/>
        <stp>P</stp>
        <stp>0</stp>
        <stp>BND</stp>
        <stp>KR60633229A4</stp>
        <stp>인포맥스 중분류</stp>
        <stp>46311</stp>
        <stp/>
        <tr r="N5803" s="5"/>
      </tp>
      <tp t="s">
        <v>회사채(일반)</v>
        <stp/>
        <stp>P</stp>
        <stp>0</stp>
        <stp>BND</stp>
        <stp>KR60633239A3</stp>
        <stp>인포맥스 중분류</stp>
        <stp>46311</stp>
        <stp/>
        <tr r="N5840" s="5"/>
      </tp>
      <tp t="s">
        <v>금융채</v>
        <stp/>
        <stp>P</stp>
        <stp>0</stp>
        <stp>BND</stp>
        <stp>KR6176942FC6</stp>
        <stp>인포맥스 대분류</stp>
        <stp>46316</stp>
        <stp/>
        <tr r="DU102" s="1"/>
      </tp>
      <tp t="s">
        <v>회사채</v>
        <stp/>
        <stp>P</stp>
        <stp>0</stp>
        <stp>BND</stp>
        <stp>KR6195941EA2</stp>
        <stp>인포맥스 대분류</stp>
        <stp>46316</stp>
        <stp/>
        <tr r="CS148" s="1"/>
      </tp>
      <tp t="s">
        <v>회사채</v>
        <stp/>
        <stp>P</stp>
        <stp>0</stp>
        <stp>BND</stp>
        <stp>KR6104232DA8</stp>
        <stp>인포맥스 대분류</stp>
        <stp>46316</stp>
        <stp/>
        <tr r="CS36" s="1"/>
      </tp>
      <tp t="s">
        <v>금융채</v>
        <stp/>
        <stp>P</stp>
        <stp>0</stp>
        <stp>BND</stp>
        <stp>KR6046296FA9</stp>
        <stp>인포맥스 대분류</stp>
        <stp>46316</stp>
        <stp/>
        <tr r="CS47" s="1"/>
      </tp>
      <tp t="s">
        <v>금융채</v>
        <stp/>
        <stp>P</stp>
        <stp>0</stp>
        <stp>BND</stp>
        <stp>KR6046294FB2</stp>
        <stp>인포맥스 대분류</stp>
        <stp>46316</stp>
        <stp/>
        <tr r="DG21" s="1"/>
      </tp>
      <tp t="s">
        <v>금융채</v>
        <stp/>
        <stp>P</stp>
        <stp>0</stp>
        <stp>BND</stp>
        <stp>KR6214343DC6</stp>
        <stp>인포맥스 대분류</stp>
        <stp>46316</stp>
        <stp/>
        <tr r="CS40" s="1"/>
      </tp>
      <tp t="s">
        <v>금융채</v>
        <stp/>
        <stp>P</stp>
        <stp>0</stp>
        <stp>BND</stp>
        <stp>KR6095233EB3</stp>
        <stp>인포맥스 대분류</stp>
        <stp>46316</stp>
        <stp/>
        <tr r="CS25" s="1"/>
      </tp>
      <tp t="s">
        <v>회사채</v>
        <stp/>
        <stp>P</stp>
        <stp>0</stp>
        <stp>BND</stp>
        <stp>KR6086793FA6</stp>
        <stp>인포맥스 대분류</stp>
        <stp>46316</stp>
        <stp/>
        <tr r="M297" s="1"/>
      </tp>
      <tp t="s">
        <v>국채</v>
        <stp/>
        <stp>P</stp>
        <stp>0</stp>
        <stp>BND</stp>
        <stp>KR101501DEB7</stp>
        <stp>인포맥스 대분류</stp>
        <stp>46316</stp>
        <stp/>
        <tr r="M212" s="1"/>
      </tp>
      <tp t="s">
        <v>금융채</v>
        <stp/>
        <stp>P</stp>
        <stp>0</stp>
        <stp>BND</stp>
        <stp>KR6145767EB0</stp>
        <stp>인포맥스 대분류</stp>
        <stp>46316</stp>
        <stp/>
        <tr r="CS59" s="1"/>
      </tp>
      <tp t="s">
        <v>국채</v>
        <stp/>
        <stp>P</stp>
        <stp>0</stp>
        <stp>BND</stp>
        <stp>KR103502GEC4</stp>
        <stp>인포맥스 대분류</stp>
        <stp>46316</stp>
        <stp/>
        <tr r="CE264" s="1"/>
        <tr r="BC17" s="1"/>
        <tr r="DU154" s="1"/>
        <tr r="M360" s="1"/>
        <tr r="AA14" s="1"/>
      </tp>
      <tp t="s">
        <v>국채</v>
        <stp/>
        <stp>P</stp>
        <stp>0</stp>
        <stp>BND</stp>
        <stp>KR103501GEC6</stp>
        <stp>인포맥스 대분류</stp>
        <stp>46316</stp>
        <stp/>
        <tr r="CE257" s="1"/>
        <tr r="M352" s="1"/>
        <tr r="BQ13" s="1"/>
      </tp>
      <tp t="s">
        <v>공사공단채</v>
        <stp/>
        <stp>P</stp>
        <stp>0</stp>
        <stp>BND</stp>
        <stp>KR353602GFA0</stp>
        <stp>인포맥스 대분류</stp>
        <stp>46316</stp>
        <stp/>
        <tr r="DU35" s="1"/>
      </tp>
      <tp t="s">
        <v>회사채</v>
        <stp/>
        <stp>P</stp>
        <stp>0</stp>
        <stp>BND</stp>
        <stp>KR6051914A27</stp>
        <stp>인포맥스 대분류</stp>
        <stp>46316</stp>
        <stp/>
        <tr r="CE97" s="1"/>
        <tr r="EW63" s="1"/>
      </tp>
      <tp t="s">
        <v>금융채</v>
        <stp/>
        <stp>P</stp>
        <stp>0</stp>
        <stp>BND</stp>
        <stp>KR6095922E20</stp>
        <stp>인포맥스 대분류</stp>
        <stp>46316</stp>
        <stp/>
        <tr r="CS16" s="1"/>
      </tp>
      <tp t="s">
        <v>회사채</v>
        <stp/>
        <stp>P</stp>
        <stp>0</stp>
        <stp>BND</stp>
        <stp>KR6005942E25</stp>
        <stp>인포맥스 대분류</stp>
        <stp>46316</stp>
        <stp/>
        <tr r="CS30" s="1"/>
      </tp>
      <tp t="s">
        <v>금융채</v>
        <stp/>
        <stp>P</stp>
        <stp>0</stp>
        <stp>BND</stp>
        <stp>KR606590BE14</stp>
        <stp>인포맥스 대분류</stp>
        <stp>46316</stp>
        <stp/>
        <tr r="CS129" s="1"/>
        <tr r="CE154" s="1"/>
      </tp>
      <tp t="s">
        <v>금융채</v>
        <stp/>
        <stp>P</stp>
        <stp>0</stp>
        <stp>BND</stp>
        <stp>KR6176941F16</stp>
        <stp>인포맥스 대분류</stp>
        <stp>46316</stp>
        <stp/>
        <tr r="CS76" s="1"/>
      </tp>
      <tp t="s">
        <v>금융채</v>
        <stp/>
        <stp>P</stp>
        <stp>0</stp>
        <stp>BND</stp>
        <stp>KR6176944F62</stp>
        <stp>인포맥스 대분류</stp>
        <stp>46316</stp>
        <stp/>
        <tr r="CE168" s="1"/>
        <tr r="CS143" s="1"/>
      </tp>
      <tp t="s">
        <v/>
        <stp/>
        <stp>P</stp>
        <stp>0</stp>
        <stp>BND</stp>
        <stp>KRZF034739GM</stp>
        <stp>인포맥스 중분류</stp>
        <stp>46316</stp>
        <stp/>
        <tr r="CT92" s="1"/>
      </tp>
      <tp t="s">
        <v>국채</v>
        <stp/>
        <stp>P</stp>
        <stp>0</stp>
        <stp>BND</stp>
        <stp>KR103501GE98</stp>
        <stp>인포맥스 대분류</stp>
        <stp>46316</stp>
        <stp/>
        <tr r="DU258" s="1"/>
        <tr r="M341" s="1"/>
      </tp>
      <tp t="s">
        <v>금융채</v>
        <stp/>
        <stp>P</stp>
        <stp>0</stp>
        <stp>BND</stp>
        <stp>KR609592AE74</stp>
        <stp>인포맥스 대분류</stp>
        <stp>46316</stp>
        <stp/>
        <tr r="EW42" s="1"/>
      </tp>
      <tp t="s">
        <v>회사채</v>
        <stp/>
        <stp>P</stp>
        <stp>0</stp>
        <stp>BND</stp>
        <stp>KR6034733D94</stp>
        <stp>인포맥스 대분류</stp>
        <stp>46316</stp>
        <stp/>
        <tr r="M265" s="1"/>
      </tp>
      <tp t="s">
        <v>회사채</v>
        <stp/>
        <stp>P</stp>
        <stp>0</stp>
        <stp>BND</stp>
        <stp>KR6096772F93</stp>
        <stp>인포맥스 대분류</stp>
        <stp>46316</stp>
        <stp/>
        <tr r="EW43" s="1"/>
      </tp>
      <tp t="s">
        <v>국채</v>
        <stp/>
        <stp>P</stp>
        <stp>0</stp>
        <stp>BND</stp>
        <stp>KR103502GE97</stp>
        <stp>인포맥스 대분류</stp>
        <stp>46316</stp>
        <stp/>
        <tr r="DU22" s="1"/>
        <tr r="M15" s="1"/>
        <tr r="AA27" s="1"/>
        <tr r="CE86" s="1"/>
        <tr r="AO12" s="1"/>
      </tp>
      <tp t="s">
        <v>금융채</v>
        <stp/>
        <stp>P</stp>
        <stp>0</stp>
        <stp>BND</stp>
        <stp>KR6176944F70</stp>
        <stp>인포맥스 대분류</stp>
        <stp>46316</stp>
        <stp/>
        <tr r="CS61" s="1"/>
      </tp>
      <tp t="s">
        <v>회사채</v>
        <stp/>
        <stp>P</stp>
        <stp>0</stp>
        <stp>BND</stp>
        <stp>KR6006801F63</stp>
        <stp>인포맥스 대분류</stp>
        <stp>46316</stp>
        <stp/>
        <tr r="CE73" s="1"/>
      </tp>
      <tp t="s">
        <v>회사채</v>
        <stp/>
        <stp>P</stp>
        <stp>0</stp>
        <stp>BND</stp>
        <stp>KR6034734D93</stp>
        <stp>인포맥스 대분류</stp>
        <stp>46316</stp>
        <stp/>
        <tr r="M268" s="1"/>
      </tp>
      <tp t="s">
        <v>국채</v>
        <stp/>
        <stp>P</stp>
        <stp>0</stp>
        <stp>BND</stp>
        <stp>KR103504GE95</stp>
        <stp>인포맥스 대분류</stp>
        <stp>46316</stp>
        <stp/>
        <tr r="CE16" s="1"/>
        <tr r="AO20" s="1"/>
        <tr r="AA24" s="1"/>
        <tr r="M260" s="1"/>
        <tr r="DU11" s="1"/>
      </tp>
      <tp t="s">
        <v>국채</v>
        <stp/>
        <stp>P</stp>
        <stp>0</stp>
        <stp>BND</stp>
        <stp>KR103505GE94</stp>
        <stp>인포맥스 대분류</stp>
        <stp>46316</stp>
        <stp/>
        <tr r="M365" s="1"/>
      </tp>
      <tp t="s">
        <v>금융채</v>
        <stp/>
        <stp>P</stp>
        <stp>0</stp>
        <stp>BND</stp>
        <stp>KR6095923E45</stp>
        <stp>인포맥스 대분류</stp>
        <stp>46316</stp>
        <stp/>
        <tr r="M254" s="1"/>
      </tp>
      <tp t="s">
        <v>공사공단채</v>
        <stp/>
        <stp>P</stp>
        <stp>0</stp>
        <stp>BND</stp>
        <stp>KR354601GF87</stp>
        <stp>인포맥스 대분류</stp>
        <stp>46316</stp>
        <stp/>
        <tr r="M227" s="1"/>
      </tp>
      <tp t="s">
        <v>회사채</v>
        <stp/>
        <stp>P</stp>
        <stp>0</stp>
        <stp>BND</stp>
        <stp>KR6006801F48</stp>
        <stp>인포맥스 대분류</stp>
        <stp>46316</stp>
        <stp/>
        <tr r="M151" s="1"/>
      </tp>
      <tp t="s">
        <v>공사공단채</v>
        <stp/>
        <stp>P</stp>
        <stp>0</stp>
        <stp>BND</stp>
        <stp>KR356101GA90</stp>
        <stp>인포맥스 대분류</stp>
        <stp>46316</stp>
        <stp/>
        <tr r="M256" s="1"/>
      </tp>
      <tp t="s">
        <v>회사채</v>
        <stp/>
        <stp>P</stp>
        <stp>0</stp>
        <stp>BND</stp>
        <stp>KR6055553E95</stp>
        <stp>인포맥스 대분류</stp>
        <stp>46316</stp>
        <stp/>
        <tr r="M231" s="1"/>
      </tp>
      <tp t="s">
        <v>금융채</v>
        <stp/>
        <stp>P</stp>
        <stp>0</stp>
        <stp>BND</stp>
        <stp>KR6095923E52</stp>
        <stp>인포맥스 대분류</stp>
        <stp>46316</stp>
        <stp/>
        <tr r="CS137" s="1"/>
        <tr r="CE162" s="1"/>
      </tp>
      <tp t="s">
        <v>공사공단채</v>
        <stp/>
        <stp>P</stp>
        <stp>0</stp>
        <stp>BND</stp>
        <stp>KR352202GB96</stp>
        <stp>인포맥스 대분류</stp>
        <stp>46316</stp>
        <stp/>
        <tr r="M219" s="1"/>
      </tp>
      <tp t="s">
        <v/>
        <stp/>
        <stp>P</stp>
        <stp>0</stp>
        <stp>BND</stp>
        <stp>KRZF089862GA</stp>
        <stp>인포맥스 중분류</stp>
        <stp>46316</stp>
        <stp/>
        <tr r="CT118" s="1"/>
      </tp>
      <tp t="s">
        <v>공사공단채</v>
        <stp/>
        <stp>P</stp>
        <stp>0</stp>
        <stp>BND</stp>
        <stp>KR354701GG69</stp>
        <stp>인포맥스 대분류</stp>
        <stp>46316</stp>
        <stp/>
        <tr r="CE40" s="1"/>
      </tp>
      <tp t="s">
        <v>회사채</v>
        <stp/>
        <stp>P</stp>
        <stp>0</stp>
        <stp>BND</stp>
        <stp>KR6063262C10</stp>
        <stp>인포맥스 대분류</stp>
        <stp>46316</stp>
        <stp/>
        <tr r="CS53" s="1"/>
      </tp>
      <tp t="s">
        <v>국채</v>
        <stp/>
        <stp>P</stp>
        <stp>0</stp>
        <stp>BND</stp>
        <stp>KR101501DE46</stp>
        <stp>인포맥스 대분류</stp>
        <stp>46316</stp>
        <stp/>
        <tr r="CE228" s="1"/>
      </tp>
      <tp t="s">
        <v>공사공단채</v>
        <stp/>
        <stp>P</stp>
        <stp>0</stp>
        <stp>BND</stp>
        <stp>KR353602GF62</stp>
        <stp>인포맥스 대분류</stp>
        <stp>46316</stp>
        <stp/>
        <tr r="DU132" s="1"/>
      </tp>
      <tp t="s">
        <v>공사공단채</v>
        <stp/>
        <stp>P</stp>
        <stp>0</stp>
        <stp>BND</stp>
        <stp>KR350201GB67</stp>
        <stp>인포맥스 대분류</stp>
        <stp>46316</stp>
        <stp/>
        <tr r="DU48" s="1"/>
      </tp>
      <tp t="s">
        <v>공사공단채</v>
        <stp/>
        <stp>P</stp>
        <stp>0</stp>
        <stp>BND</stp>
        <stp>KR350701GG67</stp>
        <stp>인포맥스 대분류</stp>
        <stp>46316</stp>
        <stp/>
        <tr r="M28" s="1"/>
      </tp>
      <tp t="s">
        <v>회사채</v>
        <stp/>
        <stp>P</stp>
        <stp>0</stp>
        <stp>BND</stp>
        <stp>KR6096772F44</stp>
        <stp>인포맥스 대분류</stp>
        <stp>46316</stp>
        <stp/>
        <tr r="DU133" s="1"/>
      </tp>
      <tp t="s">
        <v>지방채</v>
        <stp/>
        <stp>P</stp>
        <stp>0</stp>
        <stp>BND</stp>
        <stp>KR2001264A48</stp>
        <stp>인포맥스 대분류</stp>
        <stp>46316</stp>
        <stp/>
        <tr r="M383" s="1"/>
      </tp>
      <tp t="s">
        <v>회사채</v>
        <stp/>
        <stp>P</stp>
        <stp>0</stp>
        <stp>BND</stp>
        <stp>KR6025083E22</stp>
        <stp>인포맥스 대분류</stp>
        <stp>46316</stp>
        <stp/>
        <tr r="CS39" s="1"/>
      </tp>
      <tp t="s">
        <v>지방채</v>
        <stp/>
        <stp>P</stp>
        <stp>0</stp>
        <stp>BND</stp>
        <stp>KR2005011E66</stp>
        <stp>인포맥스 대분류</stp>
        <stp>46316</stp>
        <stp/>
        <tr r="CE18" s="1"/>
      </tp>
      <tp t="s">
        <v>회사채</v>
        <stp/>
        <stp>P</stp>
        <stp>0</stp>
        <stp>BND</stp>
        <stp>KR6055551E71</stp>
        <stp>인포맥스 대분류</stp>
        <stp>46316</stp>
        <stp/>
        <tr r="M97" s="1"/>
      </tp>
      <tp t="s">
        <v>회사채</v>
        <stp/>
        <stp>P</stp>
        <stp>0</stp>
        <stp>BND</stp>
        <stp>KR6034734D51</stp>
        <stp>인포맥스 대분류</stp>
        <stp>46316</stp>
        <stp/>
        <tr r="M68" s="1"/>
      </tp>
      <tp t="s">
        <v>공사공단채</v>
        <stp/>
        <stp>P</stp>
        <stp>0</stp>
        <stp>BND</stp>
        <stp>KR351604GF72</stp>
        <stp>인포맥스 대분류</stp>
        <stp>46316</stp>
        <stp/>
        <tr r="DU261" s="1"/>
      </tp>
      <tp t="s">
        <v>회사채</v>
        <stp/>
        <stp>P</stp>
        <stp>0</stp>
        <stp>BND</stp>
        <stp>KR6375502E73</stp>
        <stp>인포맥스 대분류</stp>
        <stp>46316</stp>
        <stp/>
        <tr r="DG22" s="1"/>
      </tp>
      <tp t="s">
        <v>공사공단채</v>
        <stp/>
        <stp>P</stp>
        <stp>0</stp>
        <stp>BND</stp>
        <stp>KR350108GA47</stp>
        <stp>인포맥스 대분류</stp>
        <stp>46316</stp>
        <stp/>
        <tr r="M238" s="1"/>
      </tp>
      <tp t="s">
        <v>금융채</v>
        <stp/>
        <stp>P</stp>
        <stp>0</stp>
        <stp>BND</stp>
        <stp>KR609592EE88</stp>
        <stp>인포맥스 대분류</stp>
        <stp>46316</stp>
        <stp/>
        <tr r="DU91" s="1"/>
      </tp>
      <tp t="s">
        <v>회사채</v>
        <stp/>
        <stp>P</stp>
        <stp>0</stp>
        <stp>BND</stp>
        <stp>KR6006801F97</stp>
        <stp>인포맥스 대분류</stp>
        <stp>46316</stp>
        <stp/>
        <tr r="M209" s="1"/>
      </tp>
      <tp t="s">
        <v>지방채</v>
        <stp/>
        <stp>P</stp>
        <stp>0</stp>
        <stp>BND</stp>
        <stp>KR2044022D55</stp>
        <stp>인포맥스 대분류</stp>
        <stp>46316</stp>
        <stp/>
        <tr r="DU272" s="1"/>
      </tp>
      <tp t="s">
        <v>공사공단채</v>
        <stp/>
        <stp>P</stp>
        <stp>0</stp>
        <stp>BND</stp>
        <stp>KR350706GG47</stp>
        <stp>인포맥스 대분류</stp>
        <stp>46316</stp>
        <stp/>
        <tr r="M33" s="1"/>
      </tp>
      <tp t="s">
        <v>공사공단채</v>
        <stp/>
        <stp>P</stp>
        <stp>0</stp>
        <stp>BND</stp>
        <stp>KR350707GG46</stp>
        <stp>인포맥스 대분류</stp>
        <stp>46316</stp>
        <stp/>
        <tr r="CE32" s="1"/>
      </tp>
      <tp t="s">
        <v>국채</v>
        <stp/>
        <stp>P</stp>
        <stp>0</stp>
        <stp>BND</stp>
        <stp>KR103501GE64</stp>
        <stp>인포맥스 대분류</stp>
        <stp>46316</stp>
        <stp/>
        <tr r="DU319" s="1"/>
        <tr r="M285" s="1"/>
        <tr r="AA46" s="1"/>
        <tr r="CE233" s="1"/>
      </tp>
      <tp t="s">
        <v>지방채</v>
        <stp/>
        <stp>P</stp>
        <stp>0</stp>
        <stp>BND</stp>
        <stp>KR2055022E50</stp>
        <stp>인포맥스 대분류</stp>
        <stp>46316</stp>
        <stp/>
        <tr r="M346" s="1"/>
      </tp>
      <tp t="s">
        <v>국채</v>
        <stp/>
        <stp>P</stp>
        <stp>0</stp>
        <stp>BND</stp>
        <stp>KR101501DE61</stp>
        <stp>인포맥스 대분류</stp>
        <stp>46316</stp>
        <stp/>
        <tr r="CE230" s="1"/>
      </tp>
      <tp t="s">
        <v>공사공단채</v>
        <stp/>
        <stp>P</stp>
        <stp>0</stp>
        <stp>BND</stp>
        <stp>KR350104GA41</stp>
        <stp>인포맥스 대분류</stp>
        <stp>46316</stp>
        <stp/>
        <tr r="AA36" s="1"/>
        <tr r="M252" s="1"/>
      </tp>
      <tp t="s">
        <v>국채</v>
        <stp/>
        <stp>P</stp>
        <stp>0</stp>
        <stp>BND</stp>
        <stp>KR103502GE63</stp>
        <stp>인포맥스 대분류</stp>
        <stp>46316</stp>
        <stp/>
        <tr r="M319" s="1"/>
        <tr r="AA21" s="1"/>
        <tr r="EI28" s="1"/>
        <tr r="CE98" s="1"/>
        <tr r="DU20" s="1"/>
      </tp>
      <tp t="s">
        <v>공사공단채</v>
        <stp/>
        <stp>P</stp>
        <stp>0</stp>
        <stp>BND</stp>
        <stp>KR354425GD75</stp>
        <stp>인포맥스 대분류</stp>
        <stp>46316</stp>
        <stp/>
        <tr r="CE148" s="1"/>
        <tr r="M295" s="1"/>
      </tp>
      <tp t="s">
        <v>금융채</v>
        <stp/>
        <stp>P</stp>
        <stp>0</stp>
        <stp>BND</stp>
        <stp>KR6205494E49</stp>
        <stp>인포맥스 대분류</stp>
        <stp>46316</stp>
        <stp/>
        <tr r="CE156" s="1"/>
        <tr r="CS131" s="1"/>
      </tp>
      <tp t="s">
        <v>금융채</v>
        <stp/>
        <stp>P</stp>
        <stp>0</stp>
        <stp>BND</stp>
        <stp>KR6095925E92</stp>
        <stp>인포맥스 대분류</stp>
        <stp>46316</stp>
        <stp/>
        <tr r="CE202" s="1"/>
      </tp>
      <tp t="s">
        <v>공사공단채</v>
        <stp/>
        <stp>P</stp>
        <stp>0</stp>
        <stp>BND</stp>
        <stp>KR350101GA28</stp>
        <stp>인포맥스 대분류</stp>
        <stp>46316</stp>
        <stp/>
        <tr r="M375" s="1"/>
      </tp>
      <tp t="s">
        <v>공사공단채</v>
        <stp/>
        <stp>P</stp>
        <stp>0</stp>
        <stp>BND</stp>
        <stp>KR353602GF21</stp>
        <stp>인포맥스 대분류</stp>
        <stp>46316</stp>
        <stp/>
        <tr r="M195" s="1"/>
      </tp>
      <tp t="s">
        <v>회사채</v>
        <stp/>
        <stp>P</stp>
        <stp>0</stp>
        <stp>BND</stp>
        <stp>KR6004173D60</stp>
        <stp>인포맥스 대분류</stp>
        <stp>46316</stp>
        <stp/>
        <tr r="M88" s="1"/>
      </tp>
      <tp t="s">
        <v>지방채</v>
        <stp/>
        <stp>P</stp>
        <stp>0</stp>
        <stp>BND</stp>
        <stp>KR2044022D30</stp>
        <stp>인포맥스 대분류</stp>
        <stp>46316</stp>
        <stp/>
        <tr r="M343" s="1"/>
      </tp>
      <tp t="s">
        <v>공사공단채</v>
        <stp/>
        <stp>P</stp>
        <stp>0</stp>
        <stp>BND</stp>
        <stp>KR351607GF38</stp>
        <stp>인포맥스 대분류</stp>
        <stp>46316</stp>
        <stp/>
        <tr r="DU260" s="1"/>
      </tp>
      <tp t="s">
        <v>금융채</v>
        <stp/>
        <stp>P</stp>
        <stp>0</stp>
        <stp>BND</stp>
        <stp>KR6097242G43</stp>
        <stp>인포맥스 대분류</stp>
        <stp>46316</stp>
        <stp/>
        <tr r="DU80" s="1"/>
      </tp>
      <tp t="s">
        <v>공사공단채</v>
        <stp/>
        <stp>P</stp>
        <stp>0</stp>
        <stp>BND</stp>
        <stp>KR350102GA35</stp>
        <stp>인포맥스 대분류</stp>
        <stp>46316</stp>
        <stp/>
        <tr r="AA38" s="1"/>
        <tr r="M382" s="1"/>
      </tp>
      <tp t="s">
        <v>공사공단채</v>
        <stp/>
        <stp>P</stp>
        <stp>0</stp>
        <stp>BND</stp>
        <stp>KR351605GF30</stp>
        <stp>인포맥스 대분류</stp>
        <stp>46316</stp>
        <stp/>
        <tr r="M216" s="1"/>
      </tp>
      <tp t="s">
        <v>지방채</v>
        <stp/>
        <stp>P</stp>
        <stp>0</stp>
        <stp>BND</stp>
        <stp>KR2044022D22</stp>
        <stp>인포맥스 대분류</stp>
        <stp>46316</stp>
        <stp/>
        <tr r="M65" s="1"/>
      </tp>
      <tp t="s">
        <v>회사채</v>
        <stp/>
        <stp>P</stp>
        <stp>0</stp>
        <stp>BND</stp>
        <stp>KR6086792F25</stp>
        <stp>인포맥스 대분류</stp>
        <stp>46316</stp>
        <stp/>
        <tr r="M267" s="1"/>
        <tr r="DU270" s="1"/>
      </tp>
      <tp t="s">
        <v>지방채</v>
        <stp/>
        <stp>P</stp>
        <stp>0</stp>
        <stp>BND</stp>
        <stp>KR2001294A34</stp>
        <stp>인포맥스 대분류</stp>
        <stp>46316</stp>
        <stp/>
        <tr r="M376" s="1"/>
      </tp>
      <tp t="s">
        <v>회사채</v>
        <stp/>
        <stp>P</stp>
        <stp>0</stp>
        <stp>BND</stp>
        <stp>KR6086793F24</stp>
        <stp>인포맥스 대분류</stp>
        <stp>46316</stp>
        <stp/>
        <tr r="EW46" s="1"/>
      </tp>
      <tp t="s">
        <v>금융채</v>
        <stp/>
        <stp>P</stp>
        <stp>0</stp>
        <stp>BND</stp>
        <stp>KR6046294F71</stp>
        <stp>인포맥스 대분류</stp>
        <stp>46316</stp>
        <stp/>
        <tr r="DG53" s="1"/>
      </tp>
      <tp t="s">
        <v>회사채</v>
        <stp/>
        <stp>P</stp>
        <stp>0</stp>
        <stp>BND</stp>
        <stp>KR6035421E14</stp>
        <stp>인포맥스 대분류</stp>
        <stp>46316</stp>
        <stp/>
        <tr r="M77" s="1"/>
      </tp>
      <tp t="s">
        <v>금융채</v>
        <stp/>
        <stp>P</stp>
        <stp>0</stp>
        <stp>BND</stp>
        <stp>KR6097245G73</stp>
        <stp>인포맥스 대분류</stp>
        <stp>46316</stp>
        <stp/>
        <tr r="M72" s="1"/>
      </tp>
      <tp t="s">
        <v>금융채</v>
        <stp/>
        <stp>P</stp>
        <stp>0</stp>
        <stp>BND</stp>
        <stp>KR6097248G70</stp>
        <stp>인포맥스 대분류</stp>
        <stp>46316</stp>
        <stp/>
        <tr r="M71" s="1"/>
      </tp>
      <tp t="s">
        <v>공사공단채</v>
        <stp/>
        <stp>P</stp>
        <stp>0</stp>
        <stp>BND</stp>
        <stp>KR350104GA17</stp>
        <stp>인포맥스 대분류</stp>
        <stp>46316</stp>
        <stp/>
        <tr r="M310" s="1"/>
      </tp>
      <tp t="s">
        <v>국채</v>
        <stp/>
        <stp>P</stp>
        <stp>0</stp>
        <stp>BND</stp>
        <stp>KR103502GE30</stp>
        <stp>인포맥스 대분류</stp>
        <stp>46316</stp>
        <stp/>
        <tr r="M13" s="1"/>
        <tr r="CE17" s="1"/>
        <tr r="AO24" s="1"/>
        <tr r="AA12" s="1"/>
        <tr r="DU163" s="1"/>
      </tp>
      <tp t="s">
        <v>국채</v>
        <stp/>
        <stp>P</stp>
        <stp>0</stp>
        <stp>BND</stp>
        <stp>KR103501GE31</stp>
        <stp>인포맥스 대분류</stp>
        <stp>46316</stp>
        <stp/>
        <tr r="CE260" s="1"/>
        <tr r="DU297" s="1"/>
        <tr r="M338" s="1"/>
      </tp>
      <tp t="s">
        <v/>
        <stp/>
        <stp>P</stp>
        <stp>0</stp>
        <stp>BND</stp>
        <stp>KRZFA7042GGL</stp>
        <stp>인포맥스 대분류</stp>
        <stp>46316</stp>
        <stp/>
        <tr r="DU202" s="1"/>
      </tp>
      <tp t="s">
        <v>회사채(일반)</v>
        <stp/>
        <stp>P</stp>
        <stp>0</stp>
        <stp>BND</stp>
        <stp>KR6023533989</stp>
        <stp>인포맥스 중분류</stp>
        <stp>46311</stp>
        <stp/>
        <tr r="N4719" s="5"/>
      </tp>
      <tp t="s">
        <v/>
        <stp/>
        <stp>P</stp>
        <stp>0</stp>
        <stp>BND</stp>
        <stp>KRZFA8019HGA</stp>
        <stp>인포맥스 대분류</stp>
        <stp>46316</stp>
        <stp/>
        <tr r="CS109" s="1"/>
      </tp>
      <tp t="s">
        <v>일반</v>
        <stp/>
        <stp>P</stp>
        <stp>0</stp>
        <stp>BND</stp>
        <stp>KR352301G987</stp>
        <stp>인포맥스 중분류</stp>
        <stp>46311</stp>
        <stp/>
        <tr r="N2025" s="5"/>
      </tp>
      <tp t="s">
        <v>일반</v>
        <stp/>
        <stp>P</stp>
        <stp>0</stp>
        <stp>BND</stp>
        <stp>KR354202G894</stp>
        <stp>인포맥스 중분류</stp>
        <stp>46311</stp>
        <stp/>
        <tr r="N2407" s="5"/>
      </tp>
      <tp t="s">
        <v/>
        <stp/>
        <stp>P</stp>
        <stp>0</stp>
        <stp>BND</stp>
        <stp>KRZF03473CGM</stp>
        <stp>인포맥스 대분류</stp>
        <stp>46316</stp>
        <stp/>
        <tr r="CS160" s="1"/>
      </tp>
      <tp t="s">
        <v>회사채(일반)</v>
        <stp/>
        <stp>P</stp>
        <stp>0</stp>
        <stp>BND</stp>
        <stp>KR6063323960</stp>
        <stp>인포맥스 중분류</stp>
        <stp>46311</stp>
        <stp/>
        <tr r="N5839" s="5"/>
      </tp>
      <tp t="s">
        <v>회사채(일반)</v>
        <stp/>
        <stp>P</stp>
        <stp>0</stp>
        <stp>BND</stp>
        <stp>KR6063322962</stp>
        <stp>인포맥스 중분류</stp>
        <stp>46311</stp>
        <stp/>
        <tr r="N5802" s="5"/>
      </tp>
      <tp t="s">
        <v>회사채(일반)</v>
        <stp/>
        <stp>P</stp>
        <stp>0</stp>
        <stp>BND</stp>
        <stp>KR6023533914</stp>
        <stp>인포맥스 중분류</stp>
        <stp>46311</stp>
        <stp/>
        <tr r="N4718" s="5"/>
      </tp>
      <tp t="s">
        <v>일반</v>
        <stp/>
        <stp>P</stp>
        <stp>0</stp>
        <stp>BND</stp>
        <stp>KR354205G848</stp>
        <stp>인포맥스 중분류</stp>
        <stp>46311</stp>
        <stp/>
        <tr r="N2426" s="5"/>
      </tp>
      <tp t="s">
        <v>일반</v>
        <stp/>
        <stp>P</stp>
        <stp>0</stp>
        <stp>BND</stp>
        <stp>KR354203G843</stp>
        <stp>인포맥스 중분류</stp>
        <stp>46311</stp>
        <stp/>
        <tr r="N2421" s="5"/>
      </tp>
      <tp t="s">
        <v>일반</v>
        <stp/>
        <stp>P</stp>
        <stp>0</stp>
        <stp>BND</stp>
        <stp>KR354202G845</stp>
        <stp>인포맥스 중분류</stp>
        <stp>46311</stp>
        <stp/>
        <tr r="N2406" s="5"/>
      </tp>
      <tp t="s">
        <v>회사채(일반)</v>
        <stp/>
        <stp>P</stp>
        <stp>0</stp>
        <stp>BND</stp>
        <stp>KR6023533914</stp>
        <stp>인포맥스 중분류</stp>
        <stp>46316</stp>
        <stp/>
        <tr r="CF77" s="1"/>
      </tp>
      <tp t="s">
        <v>일반</v>
        <stp/>
        <stp>P</stp>
        <stp>0</stp>
        <stp>BND</stp>
        <stp>KR3508027272</stp>
        <stp>인포맥스 중분류</stp>
        <stp>46311</stp>
        <stp/>
        <tr r="N1642" s="5"/>
      </tp>
      <tp>
        <v>4.2709999999999999</v>
        <stp/>
        <stp>P</stp>
        <stp>0</stp>
        <stp>BND</stp>
        <stp>KR103502G636</stp>
        <stp>민평3사 수익률(산출일)</stp>
        <stp>46316</stp>
        <stp/>
        <tr r="DT289" s="1"/>
        <tr r="L353" s="1"/>
      </tp>
      <tp>
        <v>3.9980000000000002</v>
        <stp/>
        <stp>P</stp>
        <stp>0</stp>
        <stp>BND</stp>
        <stp>KR103503GG37</stp>
        <stp>민평3사 수익률(산출일)</stp>
        <stp>46316</stp>
        <stp/>
        <tr r="Z16" s="1"/>
        <tr r="CD20" s="1"/>
        <tr r="BP10" s="1"/>
        <tr r="EH11" s="1"/>
      </tp>
      <tp>
        <v>4.1269999999999998</v>
        <stp/>
        <stp>P</stp>
        <stp>0</stp>
        <stp>BND</stp>
        <stp>KR356102GE12</stp>
        <stp>민평3사 수익률(산출일)</stp>
        <stp>46316</stp>
        <stp/>
        <tr r="L116" s="1"/>
      </tp>
      <tp>
        <v>4.07</v>
        <stp/>
        <stp>P</stp>
        <stp>0</stp>
        <stp>BND</stp>
        <stp>KR350108GF18</stp>
        <stp>민평3사 수익률(산출일)</stp>
        <stp>46316</stp>
        <stp/>
        <tr r="L131" s="1"/>
      </tp>
      <tp>
        <v>3.9849999999999999</v>
        <stp/>
        <stp>P</stp>
        <stp>0</stp>
        <stp>BND</stp>
        <stp>KR6169376E73</stp>
        <stp>민평3사 수익률(산출일)</stp>
        <stp>46316</stp>
        <stp/>
        <tr r="CR67" s="1"/>
      </tp>
      <tp>
        <v>4.3810000000000002</v>
        <stp/>
        <stp>P</stp>
        <stp>0</stp>
        <stp>BND</stp>
        <stp>KR6034731G36</stp>
        <stp>민평3사 수익률(산출일)</stp>
        <stp>46316</stp>
        <stp/>
        <tr r="DT99" s="1"/>
      </tp>
      <tp>
        <v>4.3470000000000004</v>
        <stp/>
        <stp>P</stp>
        <stp>0</stp>
        <stp>BND</stp>
        <stp>KR6000664D23</stp>
        <stp>민평3사 수익률(산출일)</stp>
        <stp>46316</stp>
        <stp/>
        <tr r="L66" s="1"/>
      </tp>
      <tp>
        <v>4.6630000000000003</v>
        <stp/>
        <stp>P</stp>
        <stp>0</stp>
        <stp>BND</stp>
        <stp>KR6030624F27</stp>
        <stp>민평3사 수익률(산출일)</stp>
        <stp>46316</stp>
        <stp/>
        <tr r="EV37" s="1"/>
      </tp>
      <tp>
        <v>4.3079999999999998</v>
        <stp/>
        <stp>P</stp>
        <stp>0</stp>
        <stp>BND</stp>
        <stp>KR103502G834</stp>
        <stp>민평3사 수익률(산출일)</stp>
        <stp>46316</stp>
        <stp/>
        <tr r="DT323" s="1"/>
        <tr r="AN9" s="1"/>
        <tr r="CD177" s="1"/>
        <tr r="L50" s="1"/>
      </tp>
      <tp>
        <v>4.274</v>
        <stp/>
        <stp>P</stp>
        <stp>0</stp>
        <stp>BND</stp>
        <stp>KR103502GA34</stp>
        <stp>민평3사 수익률(산출일)</stp>
        <stp>46316</stp>
        <stp/>
        <tr r="L20" s="1"/>
        <tr r="CD229" s="1"/>
        <tr r="DT171" s="1"/>
        <tr r="AN18" s="1"/>
      </tp>
      <tp>
        <v>4.26</v>
        <stp/>
        <stp>P</stp>
        <stp>0</stp>
        <stp>BND</stp>
        <stp>KR350104GA17</stp>
        <stp>민평3사 수익률(산출일)</stp>
        <stp>46316</stp>
        <stp/>
        <tr r="L310" s="1"/>
      </tp>
      <tp>
        <v>4.282</v>
        <stp/>
        <stp>P</stp>
        <stp>0</stp>
        <stp>BND</stp>
        <stp>KR3561057216</stp>
        <stp>민평3사 수익률(산출일)</stp>
        <stp>46316</stp>
        <stp/>
        <tr r="DT318" s="1"/>
      </tp>
      <tp>
        <v>4.4770000000000003</v>
        <stp/>
        <stp>P</stp>
        <stp>0</stp>
        <stp>BND</stp>
        <stp>KR356102GG10</stp>
        <stp>민평3사 수익률(산출일)</stp>
        <stp>46316</stp>
        <stp/>
        <tr r="DT159" s="1"/>
        <tr r="CD100" s="1"/>
      </tp>
      <tp>
        <v>4.43</v>
        <stp/>
        <stp>P</stp>
        <stp>0</stp>
        <stp>BND</stp>
        <stp>KR600827BF60</stp>
        <stp>민평3사 수익률(산출일)</stp>
        <stp>46316</stp>
        <stp/>
        <tr r="L41" s="1"/>
      </tp>
      <tp>
        <v>4.2809999999999997</v>
        <stp/>
        <stp>P</stp>
        <stp>0</stp>
        <stp>BND</stp>
        <stp>KR103502G735</stp>
        <stp>민평3사 수익률(산출일)</stp>
        <stp>46316</stp>
        <stp/>
        <tr r="AN25" s="1"/>
        <tr r="CD255" s="1"/>
        <tr r="L340" s="1"/>
        <tr r="DT309" s="1"/>
      </tp>
      <tp>
        <v>4.0830000000000002</v>
        <stp/>
        <stp>P</stp>
        <stp>0</stp>
        <stp>BND</stp>
        <stp>KR353603GG11</stp>
        <stp>민평3사 수익률(산출일)</stp>
        <stp>46316</stp>
        <stp/>
        <tr r="CD22" s="1"/>
      </tp>
      <tp>
        <v>3.9940000000000002</v>
        <stp/>
        <stp>P</stp>
        <stp>0</stp>
        <stp>BND</stp>
        <stp>KR350702GD10</stp>
        <stp>민평3사 수익률(산출일)</stp>
        <stp>46316</stp>
        <stp/>
        <tr r="CD194" s="1"/>
      </tp>
      <tp>
        <v>4.5919999999999996</v>
        <stp/>
        <stp>P</stp>
        <stp>0</stp>
        <stp>BND</stp>
        <stp>KR6023533914</stp>
        <stp>민평3사 수익률(산출일)</stp>
        <stp>46316</stp>
        <stp/>
        <tr r="CD77" s="1"/>
      </tp>
      <tp>
        <v>4.2699999999999996</v>
        <stp/>
        <stp>P</stp>
        <stp>0</stp>
        <stp>BND</stp>
        <stp>KR3561067314</stp>
        <stp>민평3사 수익률(산출일)</stp>
        <stp>46316</stp>
        <stp/>
        <tr r="CD261" s="1"/>
        <tr r="DT310" s="1"/>
      </tp>
      <tp>
        <v>5.0410000000000004</v>
        <stp/>
        <stp>P</stp>
        <stp>0</stp>
        <stp>BND</stp>
        <stp>KR6003342G73</stp>
        <stp>민평3사 수익률(산출일)</stp>
        <stp>46316</stp>
        <stp/>
        <tr r="DF19" s="1"/>
      </tp>
      <tp>
        <v>3.456</v>
        <stp/>
        <stp>P</stp>
        <stp>0</stp>
        <stp>BND</stp>
        <stp>KR1035037T34</stp>
        <stp>민평3사 수익률(산출일)</stp>
        <stp>46316</stp>
        <stp/>
        <tr r="L342" s="1"/>
        <tr r="CD251" s="1"/>
      </tp>
      <tp>
        <v>4.4160000000000004</v>
        <stp/>
        <stp>P</stp>
        <stp>0</stp>
        <stp>BND</stp>
        <stp>KR6140173G51</stp>
        <stp>민평3사 수익률(산출일)</stp>
        <stp>46316</stp>
        <stp/>
        <tr r="L111" s="1"/>
      </tp>
      <tp t="s">
        <v/>
        <stp/>
        <stp>P</stp>
        <stp>0</stp>
        <stp>BND</stp>
        <stp>KR4A676C0005</stp>
        <stp>민평3사 수익률(산출일)</stp>
        <stp>46316</stp>
        <stp/>
        <tr r="CD26" s="1"/>
        <tr r="L17" s="1"/>
        <tr r="DT173" s="1"/>
        <tr r="AN10" s="1"/>
        <tr r="EV9" s="1"/>
        <tr r="BB13" s="1"/>
      </tp>
      <tp>
        <v>4.0110000000000001</v>
        <stp/>
        <stp>P</stp>
        <stp>0</stp>
        <stp>BND</stp>
        <stp>KR356101GD14</stp>
        <stp>민평3사 수익률(산출일)</stp>
        <stp>46316</stp>
        <stp/>
        <tr r="CD95" s="1"/>
      </tp>
      <tp>
        <v>4.1189999999999998</v>
        <stp/>
        <stp>P</stp>
        <stp>0</stp>
        <stp>BND</stp>
        <stp>KR355001GG14</stp>
        <stp>민평3사 수익률(산출일)</stp>
        <stp>46316</stp>
        <stp/>
        <tr r="EV36" s="1"/>
      </tp>
      <tp>
        <v>3.835</v>
        <stp/>
        <stp>P</stp>
        <stp>0</stp>
        <stp>BND</stp>
        <stp>KR103501GE31</stp>
        <stp>민평3사 수익률(산출일)</stp>
        <stp>46316</stp>
        <stp/>
        <tr r="CD260" s="1"/>
        <tr r="DT297" s="1"/>
        <tr r="L338" s="1"/>
      </tp>
      <tp>
        <v>4.3209999999999997</v>
        <stp/>
        <stp>P</stp>
        <stp>0</stp>
        <stp>BND</stp>
        <stp>KR103502GC32</stp>
        <stp>민평3사 수익률(산출일)</stp>
        <stp>46316</stp>
        <stp/>
        <tr r="L55" s="1"/>
        <tr r="DT326" s="1"/>
        <tr r="Z41" s="1"/>
        <tr r="CD24" s="1"/>
        <tr r="AN16" s="1"/>
      </tp>
      <tp>
        <v>3.972</v>
        <stp/>
        <stp>P</stp>
        <stp>0</stp>
        <stp>BND</stp>
        <stp>KR310201GD10</stp>
        <stp>민평3사 수익률(산출일)</stp>
        <stp>46316</stp>
        <stp/>
        <tr r="CD93" s="1"/>
      </tp>
      <tp>
        <v>4.03</v>
        <stp/>
        <stp>P</stp>
        <stp>0</stp>
        <stp>BND</stp>
        <stp>KR6169372F76</stp>
        <stp>민평3사 수익률(산출일)</stp>
        <stp>46316</stp>
        <stp/>
        <tr r="CR54" s="1"/>
      </tp>
      <tp>
        <v>4.2220000000000004</v>
        <stp/>
        <stp>P</stp>
        <stp>0</stp>
        <stp>BND</stp>
        <stp>KR6032717D31</stp>
        <stp>민평3사 수익률(산출일)</stp>
        <stp>46316</stp>
        <stp/>
        <tr r="L229" s="1"/>
      </tp>
      <tp>
        <v>3.73</v>
        <stp/>
        <stp>P</stp>
        <stp>0</stp>
        <stp>BND</stp>
        <stp>KR1035027V32</stp>
        <stp>민평3사 수익률(산출일)</stp>
        <stp>46316</stp>
        <stp/>
        <tr r="CD262" s="1"/>
        <tr r="L67" s="1"/>
      </tp>
      <tp>
        <v>5.351</v>
        <stp/>
        <stp>P</stp>
        <stp>0</stp>
        <stp>BND</stp>
        <stp>KR6310106F53</stp>
        <stp>민평3사 수익률(산출일)</stp>
        <stp>46316</stp>
        <stp/>
        <tr r="DF27" s="1"/>
      </tp>
      <tp>
        <v>4.2380000000000004</v>
        <stp/>
        <stp>P</stp>
        <stp>0</stp>
        <stp>BND</stp>
        <stp>KR6280361F74</stp>
        <stp>민평3사 수익률(산출일)</stp>
        <stp>46316</stp>
        <stp/>
        <tr r="DF41" s="1"/>
      </tp>
      <tp>
        <v>3.3849999999999998</v>
        <stp/>
        <stp>P</stp>
        <stp>0</stp>
        <stp>BND</stp>
        <stp>KR354401GE15</stp>
        <stp>민평3사 수익률(산출일)</stp>
        <stp>46316</stp>
        <stp/>
        <tr r="CD173" s="1"/>
        <tr r="L351" s="1"/>
      </tp>
      <tp>
        <v>4.3150000000000004</v>
        <stp/>
        <stp>P</stp>
        <stp>0</stp>
        <stp>BND</stp>
        <stp>KR103502G933</stp>
        <stp>민평3사 수익률(산출일)</stp>
        <stp>46316</stp>
        <stp/>
        <tr r="AN14" s="1"/>
        <tr r="L22" s="1"/>
        <tr r="DT168" s="1"/>
        <tr r="CD141" s="1"/>
      </tp>
      <tp>
        <v>4.28</v>
        <stp/>
        <stp>P</stp>
        <stp>0</stp>
        <stp>BND</stp>
        <stp>KR103502GB33</stp>
        <stp>민평3사 수익률(산출일)</stp>
        <stp>46316</stp>
        <stp/>
        <tr r="Z18" s="1"/>
        <tr r="DT158" s="1"/>
        <tr r="CD142" s="1"/>
        <tr r="AN23" s="1"/>
        <tr r="L12" s="1"/>
      </tp>
      <tp>
        <v>3.98</v>
        <stp/>
        <stp>P</stp>
        <stp>0</stp>
        <stp>BND</stp>
        <stp>KR6316141G56</stp>
        <stp>민평3사 수익률(산출일)</stp>
        <stp>46316</stp>
        <stp/>
        <tr r="L31" s="1"/>
      </tp>
      <tp>
        <v>4.2949999999999999</v>
        <stp/>
        <stp>P</stp>
        <stp>0</stp>
        <stp>BND</stp>
        <stp>KR6060001841</stp>
        <stp>민평3사 수익률(산출일)</stp>
        <stp>46316</stp>
        <stp/>
        <tr r="EV32" s="1"/>
      </tp>
      <tp>
        <v>4.5170000000000003</v>
        <stp/>
        <stp>P</stp>
        <stp>0</stp>
        <stp>BND</stp>
        <stp>KR6138094B49</stp>
        <stp>민평3사 수익률(산출일)</stp>
        <stp>46316</stp>
        <stp/>
        <tr r="EV65" s="1"/>
      </tp>
      <tp>
        <v>4.306</v>
        <stp/>
        <stp>P</stp>
        <stp>0</stp>
        <stp>BND</stp>
        <stp>KR103502GE30</stp>
        <stp>민평3사 수익률(산출일)</stp>
        <stp>46316</stp>
        <stp/>
        <tr r="CD17" s="1"/>
        <tr r="AN24" s="1"/>
        <tr r="Z12" s="1"/>
        <tr r="DT163" s="1"/>
        <tr r="L13" s="1"/>
      </tp>
      <tp>
        <v>3.4510000000000001</v>
        <stp/>
        <stp>P</stp>
        <stp>0</stp>
        <stp>BND</stp>
        <stp>KR103501GC33</stp>
        <stp>민평3사 수익률(산출일)</stp>
        <stp>46316</stp>
        <stp/>
        <tr r="CD225" s="1"/>
        <tr r="DT322" s="1"/>
        <tr r="L318" s="1"/>
      </tp>
      <tp>
        <v>3.4380000000000002</v>
        <stp/>
        <stp>P</stp>
        <stp>0</stp>
        <stp>BND</stp>
        <stp>KR381103GE19</stp>
        <stp>민평3사 수익률(산출일)</stp>
        <stp>46316</stp>
        <stp/>
        <tr r="CR43" s="1"/>
      </tp>
      <tp>
        <v>4.2709999999999999</v>
        <stp/>
        <stp>P</stp>
        <stp>0</stp>
        <stp>BND</stp>
        <stp>KR6174144F57</stp>
        <stp>민평3사 수익률(산출일)</stp>
        <stp>46316</stp>
        <stp/>
        <tr r="L157" s="1"/>
      </tp>
      <tp>
        <v>4.2919999999999998</v>
        <stp/>
        <stp>P</stp>
        <stp>0</stp>
        <stp>BND</stp>
        <stp>KR6017672F25</stp>
        <stp>민평3사 수익률(산출일)</stp>
        <stp>46316</stp>
        <stp/>
        <tr r="L284" s="1"/>
      </tp>
      <tp>
        <v>4.1180000000000003</v>
        <stp/>
        <stp>P</stp>
        <stp>0</stp>
        <stp>BND</stp>
        <stp>KR6017673825</stp>
        <stp>민평3사 수익률(산출일)</stp>
        <stp>46316</stp>
        <stp/>
        <tr r="L333" s="1"/>
      </tp>
      <tp>
        <v>4.1660000000000004</v>
        <stp/>
        <stp>P</stp>
        <stp>0</stp>
        <stp>BND</stp>
        <stp>KR6063622F20</stp>
        <stp>민평3사 수익률(산출일)</stp>
        <stp>46316</stp>
        <stp/>
        <tr r="L137" s="1"/>
      </tp>
      <tp>
        <v>3.73</v>
        <stp/>
        <stp>P</stp>
        <stp>0</stp>
        <stp>BND</stp>
        <stp>KR103501GD32</stp>
        <stp>민평3사 수익률(산출일)</stp>
        <stp>46316</stp>
        <stp/>
        <tr r="CD232" s="1"/>
        <tr r="L264" s="1"/>
        <tr r="DT291" s="1"/>
      </tp>
      <tp>
        <v>4.3150000000000004</v>
        <stp/>
        <stp>P</stp>
        <stp>0</stp>
        <stp>BND</stp>
        <stp>KR103502GD31</stp>
        <stp>민평3사 수익률(산출일)</stp>
        <stp>46316</stp>
        <stp/>
        <tr r="DT302" s="1"/>
        <tr r="L44" s="1"/>
        <tr r="AN15" s="1"/>
        <tr r="CD153" s="1"/>
      </tp>
      <tp>
        <v>4.1369999999999996</v>
        <stp/>
        <stp>P</stp>
        <stp>0</stp>
        <stp>BND</stp>
        <stp>KR6000662D25</stp>
        <stp>민평3사 수익률(산출일)</stp>
        <stp>46316</stp>
        <stp/>
        <tr r="L78" s="1"/>
        <tr r="CD200" s="1"/>
      </tp>
      <tp>
        <v>3.9940000000000002</v>
        <stp/>
        <stp>P</stp>
        <stp>0</stp>
        <stp>BND</stp>
        <stp>KR350701GF19</stp>
        <stp>민평3사 수익률(산출일)</stp>
        <stp>46316</stp>
        <stp/>
        <tr r="CD122" s="1"/>
      </tp>
      <tp>
        <v>4.2619999999999996</v>
        <stp/>
        <stp>P</stp>
        <stp>0</stp>
        <stp>BND</stp>
        <stp>KR6174142G58</stp>
        <stp>민평3사 수익률(산출일)</stp>
        <stp>46316</stp>
        <stp/>
        <tr r="L93" s="1"/>
      </tp>
      <tp>
        <v>4.28</v>
        <stp/>
        <stp>P</stp>
        <stp>0</stp>
        <stp>BND</stp>
        <stp>KR3561097212</stp>
        <stp>민평3사 수익률(산출일)</stp>
        <stp>46316</stp>
        <stp/>
        <tr r="CD189" s="1"/>
      </tp>
      <tp>
        <v>4.0919999999999996</v>
        <stp/>
        <stp>P</stp>
        <stp>0</stp>
        <stp>BND</stp>
        <stp>KR6011762E38</stp>
        <stp>민평3사 수익률(산출일)</stp>
        <stp>46316</stp>
        <stp/>
        <tr r="DF56" s="1"/>
      </tp>
      <tp>
        <v>4.5270000000000001</v>
        <stp/>
        <stp>P</stp>
        <stp>0</stp>
        <stp>BND</stp>
        <stp>KR6002382G76</stp>
        <stp>민평3사 수익률(산출일)</stp>
        <stp>46316</stp>
        <stp/>
        <tr r="DT176" s="1"/>
      </tp>
      <tp>
        <v>4.3840000000000003</v>
        <stp/>
        <stp>P</stp>
        <stp>0</stp>
        <stp>BND</stp>
        <stp>KR6002381G77</stp>
        <stp>민평3사 수익률(산출일)</stp>
        <stp>46316</stp>
        <stp/>
        <tr r="DT178" s="1"/>
      </tp>
      <tp>
        <v>4.1900000000000004</v>
        <stp/>
        <stp>P</stp>
        <stp>0</stp>
        <stp>BND</stp>
        <stp>KR6037561F19</stp>
        <stp>민평3사 수익률(산출일)</stp>
        <stp>46316</stp>
        <stp/>
        <tr r="DT131" s="1"/>
        <tr r="L381" s="1"/>
      </tp>
      <tp>
        <v>4.1509999999999998</v>
        <stp/>
        <stp>P</stp>
        <stp>0</stp>
        <stp>BND</stp>
        <stp>KR6166263D68</stp>
        <stp>민평3사 수익률(산출일)</stp>
        <stp>46316</stp>
        <stp/>
        <tr r="L274" s="1"/>
      </tp>
      <tp>
        <v>4.2869999999999999</v>
        <stp/>
        <stp>P</stp>
        <stp>0</stp>
        <stp>BND</stp>
        <stp>KR103501GG39</stp>
        <stp>민평3사 수익률(산출일)</stp>
        <stp>46316</stp>
        <stp/>
        <tr r="DT9" s="1"/>
        <tr r="AN19" s="1"/>
        <tr r="Z20" s="1"/>
        <tr r="L11" s="1"/>
        <tr r="CD10" s="1"/>
      </tp>
      <tp>
        <v>4.42</v>
        <stp/>
        <stp>P</stp>
        <stp>0</stp>
        <stp>BND</stp>
        <stp>KR6018602F28</stp>
        <stp>민평3사 수익률(산출일)</stp>
        <stp>46316</stp>
        <stp/>
        <tr r="DF52" s="1"/>
      </tp>
      <tp>
        <v>4.444</v>
        <stp/>
        <stp>P</stp>
        <stp>0</stp>
        <stp>BND</stp>
        <stp>KR6053212E69</stp>
        <stp>민평3사 수익률(산출일)</stp>
        <stp>46316</stp>
        <stp/>
        <tr r="Z28" s="1"/>
        <tr r="DT130" s="1"/>
      </tp>
      <tp>
        <v>4.4269999999999996</v>
        <stp/>
        <stp>P</stp>
        <stp>0</stp>
        <stp>BND</stp>
        <stp>KR6032718F38</stp>
        <stp>민평3사 수익률(산출일)</stp>
        <stp>46316</stp>
        <stp/>
        <tr r="EV49" s="1"/>
      </tp>
      <tp>
        <v>4.1950000000000003</v>
        <stp/>
        <stp>P</stp>
        <stp>0</stp>
        <stp>BND</stp>
        <stp>KR350106GG19</stp>
        <stp>민평3사 수익률(산출일)</stp>
        <stp>46316</stp>
        <stp/>
        <tr r="DT124" s="1"/>
      </tp>
      <tp>
        <v>4.2930000000000001</v>
        <stp/>
        <stp>P</stp>
        <stp>0</stp>
        <stp>BND</stp>
        <stp>KR103502GF39</stp>
        <stp>민평3사 수익률(산출일)</stp>
        <stp>46316</stp>
        <stp/>
        <tr r="AN26" s="1"/>
        <tr r="DT13" s="1"/>
        <tr r="Z9" s="1"/>
        <tr r="L49" s="1"/>
        <tr r="CD12" s="1"/>
      </tp>
      <tp>
        <v>3.9319999999999999</v>
        <stp/>
        <stp>P</stp>
        <stp>0</stp>
        <stp>BND</stp>
        <stp>KR103503GF38</stp>
        <stp>민평3사 수익률(산출일)</stp>
        <stp>46316</stp>
        <stp/>
        <tr r="BP14" s="1"/>
        <tr r="CD99" s="1"/>
        <tr r="L261" s="1"/>
        <tr r="EH14" s="1"/>
        <tr r="DT23" s="1"/>
        <tr r="Z17" s="1"/>
      </tp>
      <tp t="s">
        <v/>
        <stp/>
        <stp>P</stp>
        <stp>0</stp>
        <stp>BND</stp>
        <stp>KR4A656C0009</stp>
        <stp>민평3사 수익률(산출일)</stp>
        <stp>46316</stp>
        <stp/>
        <tr r="EV10" s="1"/>
        <tr r="EH21" s="1"/>
        <tr r="DT43" s="1"/>
        <tr r="L9" s="1"/>
        <tr r="CD9" s="1"/>
        <tr r="BP12" s="1"/>
      </tp>
      <tp t="s">
        <v>회사채(일반)</v>
        <stp/>
        <stp>P</stp>
        <stp>0</stp>
        <stp>BND</stp>
        <stp>KR60109539B9</stp>
        <stp>인포맥스 중분류</stp>
        <stp>46311</stp>
        <stp/>
        <tr r="N4277" s="5"/>
      </tp>
      <tp t="s">
        <v>일반</v>
        <stp/>
        <stp>P</stp>
        <stp>0</stp>
        <stp>BND</stp>
        <stp>KR356003G9A0</stp>
        <stp>인포맥스 중분류</stp>
        <stp>46311</stp>
        <stp/>
        <tr r="N2864" s="5"/>
      </tp>
      <tp t="s">
        <v>일반</v>
        <stp/>
        <stp>P</stp>
        <stp>0</stp>
        <stp>BND</stp>
        <stp>KR356101G8A3</stp>
        <stp>인포맥스 중분류</stp>
        <stp>46311</stp>
        <stp/>
        <tr r="N2931" s="5"/>
      </tp>
      <tp t="s">
        <v>일반</v>
        <stp/>
        <stp>P</stp>
        <stp>0</stp>
        <stp>BND</stp>
        <stp>KR350102G8A5</stp>
        <stp>인포맥스 중분류</stp>
        <stp>46311</stp>
        <stp/>
        <tr r="N936" s="5"/>
      </tp>
      <tp t="s">
        <v>일반</v>
        <stp/>
        <stp>P</stp>
        <stp>0</stp>
        <stp>BND</stp>
        <stp>KR350104G8A3</stp>
        <stp>인포맥스 중분류</stp>
        <stp>46311</stp>
        <stp/>
        <tr r="N1017" s="5"/>
      </tp>
      <tp t="s">
        <v>일반</v>
        <stp/>
        <stp>P</stp>
        <stp>0</stp>
        <stp>BND</stp>
        <stp>KR350105G8A2</stp>
        <stp>인포맥스 중분류</stp>
        <stp>46311</stp>
        <stp/>
        <tr r="N1053" s="5"/>
      </tp>
      <tp t="s">
        <v>일반</v>
        <stp/>
        <stp>P</stp>
        <stp>0</stp>
        <stp>BND</stp>
        <stp>KR350102G8B3</stp>
        <stp>인포맥스 중분류</stp>
        <stp>46311</stp>
        <stp/>
        <tr r="N937" s="5"/>
      </tp>
      <tp t="s">
        <v>회사채(일반)</v>
        <stp/>
        <stp>P</stp>
        <stp>0</stp>
        <stp>BND</stp>
        <stp>KR60302049A6</stp>
        <stp>인포맥스 중분류</stp>
        <stp>46311</stp>
        <stp/>
        <tr r="N5079" s="5"/>
      </tp>
      <tp t="s">
        <v>회사채(일반)</v>
        <stp/>
        <stp>P</stp>
        <stp>0</stp>
        <stp>BND</stp>
        <stp>KR60302039A7</stp>
        <stp>인포맥스 중분류</stp>
        <stp>46311</stp>
        <stp/>
        <tr r="N5068" s="5"/>
      </tp>
      <tp t="s">
        <v>금융채</v>
        <stp/>
        <stp>P</stp>
        <stp>0</stp>
        <stp>BND</stp>
        <stp>KR6065901FB8</stp>
        <stp>인포맥스 대분류</stp>
        <stp>46316</stp>
        <stp/>
        <tr r="CS55" s="1"/>
      </tp>
      <tp t="s">
        <v/>
        <stp/>
        <stp>P</stp>
        <stp>0</stp>
        <stp>BND</stp>
        <stp>KRZS49662019</stp>
        <stp>인포맥스 중분류</stp>
        <stp>46316</stp>
        <stp/>
        <tr r="CT33" s="1"/>
      </tp>
      <tp t="s">
        <v/>
        <stp/>
        <stp>P</stp>
        <stp>0</stp>
        <stp>BND</stp>
        <stp>KRZS49313040</stp>
        <stp>인포맥스 중분류</stp>
        <stp>46316</stp>
        <stp/>
        <tr r="CT11" s="1"/>
      </tp>
      <tp t="s">
        <v>금융채</v>
        <stp/>
        <stp>P</stp>
        <stp>0</stp>
        <stp>BND</stp>
        <stp>KR6095927FC5</stp>
        <stp>인포맥스 대분류</stp>
        <stp>46316</stp>
        <stp/>
        <tr r="M156" s="1"/>
      </tp>
      <tp t="s">
        <v>금융채</v>
        <stp/>
        <stp>P</stp>
        <stp>0</stp>
        <stp>BND</stp>
        <stp>KR6065909FA3</stp>
        <stp>인포맥스 대분류</stp>
        <stp>46316</stp>
        <stp/>
        <tr r="EW53" s="1"/>
      </tp>
      <tp t="s">
        <v>금융채</v>
        <stp/>
        <stp>P</stp>
        <stp>0</stp>
        <stp>BND</stp>
        <stp>KR6065905FA1</stp>
        <stp>인포맥스 대분류</stp>
        <stp>46316</stp>
        <stp/>
        <tr r="M171" s="1"/>
      </tp>
      <tp t="s">
        <v>회사채</v>
        <stp/>
        <stp>P</stp>
        <stp>0</stp>
        <stp>BND</stp>
        <stp>KR6095081FC1</stp>
        <stp>인포맥스 대분류</stp>
        <stp>46316</stp>
        <stp/>
        <tr r="EW27" s="1"/>
      </tp>
      <tp t="s">
        <v>회사채</v>
        <stp/>
        <stp>P</stp>
        <stp>0</stp>
        <stp>BND</stp>
        <stp>KR6175332FA5</stp>
        <stp>인포맥스 대분류</stp>
        <stp>46316</stp>
        <stp/>
        <tr r="CE209" s="1"/>
      </tp>
      <tp t="s">
        <v>회사채</v>
        <stp/>
        <stp>P</stp>
        <stp>0</stp>
        <stp>BND</stp>
        <stp>KR6017673DA9</stp>
        <stp>인포맥스 대분류</stp>
        <stp>46316</stp>
        <stp/>
        <tr r="CE30" s="1"/>
      </tp>
      <tp t="s">
        <v>지방채</v>
        <stp/>
        <stp>P</stp>
        <stp>0</stp>
        <stp>BND</stp>
        <stp>KR2001011BC9</stp>
        <stp>인포맥스 대분류</stp>
        <stp>46316</stp>
        <stp/>
        <tr r="DU287" s="1"/>
      </tp>
      <tp t="s">
        <v>공사공단채</v>
        <stp/>
        <stp>P</stp>
        <stp>0</stp>
        <stp>BND</stp>
        <stp>KR350108GBB8</stp>
        <stp>인포맥스 대분류</stp>
        <stp>46316</stp>
        <stp/>
        <tr r="M163" s="1"/>
      </tp>
      <tp t="s">
        <v>지방채</v>
        <stp/>
        <stp>P</stp>
        <stp>0</stp>
        <stp>BND</stp>
        <stp>KR2001051BC5</stp>
        <stp>인포맥스 대분류</stp>
        <stp>46316</stp>
        <stp/>
        <tr r="M222" s="1"/>
      </tp>
      <tp t="s">
        <v>공사공단채</v>
        <stp/>
        <stp>P</stp>
        <stp>0</stp>
        <stp>BND</stp>
        <stp>KR356103DBC8</stp>
        <stp>인포맥스 대분류</stp>
        <stp>46316</stp>
        <stp/>
        <tr r="M373" s="1"/>
      </tp>
      <tp t="s">
        <v>공사공단채</v>
        <stp/>
        <stp>P</stp>
        <stp>0</stp>
        <stp>BND</stp>
        <stp>KR350112GBB0</stp>
        <stp>인포맥스 대분류</stp>
        <stp>46316</stp>
        <stp/>
        <tr r="M38" s="1"/>
      </tp>
      <tp t="s">
        <v>공사공단채</v>
        <stp/>
        <stp>P</stp>
        <stp>0</stp>
        <stp>BND</stp>
        <stp>KR350114GBB6</stp>
        <stp>인포맥스 대분류</stp>
        <stp>46316</stp>
        <stp/>
        <tr r="M169" s="1"/>
      </tp>
      <tp t="s">
        <v>공사공단채</v>
        <stp/>
        <stp>P</stp>
        <stp>0</stp>
        <stp>BND</stp>
        <stp>KR350104GBC5</stp>
        <stp>인포맥스 대분류</stp>
        <stp>46316</stp>
        <stp/>
        <tr r="M175" s="1"/>
      </tp>
      <tp t="s">
        <v>공사공단채</v>
        <stp/>
        <stp>P</stp>
        <stp>0</stp>
        <stp>BND</stp>
        <stp>KR350105GBC2</stp>
        <stp>인포맥스 대분류</stp>
        <stp>46316</stp>
        <stp/>
        <tr r="M40" s="1"/>
      </tp>
      <tp t="s">
        <v>공사공단채</v>
        <stp/>
        <stp>P</stp>
        <stp>0</stp>
        <stp>BND</stp>
        <stp>KR350701GDC4</stp>
        <stp>인포맥스 대분류</stp>
        <stp>46316</stp>
        <stp/>
        <tr r="M133" s="1"/>
      </tp>
      <tp t="s">
        <v>지방채</v>
        <stp/>
        <stp>P</stp>
        <stp>0</stp>
        <stp>BND</stp>
        <stp>KR2001011BB1</stp>
        <stp>인포맥스 대분류</stp>
        <stp>46316</stp>
        <stp/>
        <tr r="M79" s="1"/>
      </tp>
      <tp t="s">
        <v>지방채</v>
        <stp/>
        <stp>P</stp>
        <stp>0</stp>
        <stp>BND</stp>
        <stp>KR2001024BA6</stp>
        <stp>인포맥스 대분류</stp>
        <stp>46316</stp>
        <stp/>
        <tr r="M317" s="1"/>
      </tp>
      <tp t="s">
        <v>공사공단채</v>
        <stp/>
        <stp>P</stp>
        <stp>0</stp>
        <stp>BND</stp>
        <stp>KR350705GDA9</stp>
        <stp>인포맥스 대분류</stp>
        <stp>46316</stp>
        <stp/>
        <tr r="M345" s="1"/>
      </tp>
      <tp t="s">
        <v>공사공단채</v>
        <stp/>
        <stp>P</stp>
        <stp>0</stp>
        <stp>BND</stp>
        <stp>KR350106GBA4</stp>
        <stp>인포맥스 대분류</stp>
        <stp>46316</stp>
        <stp/>
        <tr r="CE94" s="1"/>
      </tp>
      <tp t="s">
        <v>공사공단채</v>
        <stp/>
        <stp>P</stp>
        <stp>0</stp>
        <stp>BND</stp>
        <stp>KR350706GDA7</stp>
        <stp>인포맥스 대분류</stp>
        <stp>46316</stp>
        <stp/>
        <tr r="M286" s="1"/>
      </tp>
      <tp t="s">
        <v>금융채</v>
        <stp/>
        <stp>P</stp>
        <stp>0</stp>
        <stp>BND</stp>
        <stp>KR6145768FC3</stp>
        <stp>인포맥스 대분류</stp>
        <stp>46316</stp>
        <stp/>
        <tr r="CE91" s="1"/>
        <tr r="EI12" s="1"/>
      </tp>
      <tp t="s">
        <v>국채</v>
        <stp/>
        <stp>P</stp>
        <stp>0</stp>
        <stp>BND</stp>
        <stp>KR103501GFC3</stp>
        <stp>인포맥스 대분류</stp>
        <stp>46316</stp>
        <stp/>
        <tr r="BQ11" s="1"/>
        <tr r="CE137" s="1"/>
        <tr r="EI9" s="1"/>
      </tp>
      <tp t="s">
        <v>국채</v>
        <stp/>
        <stp>P</stp>
        <stp>0</stp>
        <stp>BND</stp>
        <stp>KR103502GFC1</stp>
        <stp>인포맥스 대분류</stp>
        <stp>46316</stp>
        <stp/>
        <tr r="CE21" s="1"/>
        <tr r="BC10" s="1"/>
        <tr r="AA10" s="1"/>
        <tr r="DU255" s="1"/>
      </tp>
      <tp t="s">
        <v>공사공단채</v>
        <stp/>
        <stp>P</stp>
        <stp>0</stp>
        <stp>BND</stp>
        <stp>KR350702GDA6</stp>
        <stp>인포맥스 대분류</stp>
        <stp>46316</stp>
        <stp/>
        <tr r="CE244" s="1"/>
      </tp>
      <tp t="s">
        <v>회사채</v>
        <stp/>
        <stp>P</stp>
        <stp>0</stp>
        <stp>BND</stp>
        <stp>KR6051914B26</stp>
        <stp>인포맥스 대분류</stp>
        <stp>46316</stp>
        <stp/>
        <tr r="DU267" s="1"/>
      </tp>
      <tp t="s">
        <v>회사채</v>
        <stp/>
        <stp>P</stp>
        <stp>0</stp>
        <stp>BND</stp>
        <stp>KR6097952D20</stp>
        <stp>인포맥스 대분류</stp>
        <stp>46316</stp>
        <stp/>
        <tr r="M95" s="1"/>
      </tp>
      <tp t="s">
        <v>회사채</v>
        <stp/>
        <stp>P</stp>
        <stp>0</stp>
        <stp>BND</stp>
        <stp>KR6005942F24</stp>
        <stp>인포맥스 대분류</stp>
        <stp>46316</stp>
        <stp/>
        <tr r="M192" s="1"/>
      </tp>
      <tp t="s">
        <v>금융채</v>
        <stp/>
        <stp>P</stp>
        <stp>0</stp>
        <stp>BND</stp>
        <stp>KR6004944G24</stp>
        <stp>인포맥스 대분류</stp>
        <stp>46316</stp>
        <stp/>
        <tr r="DU162" s="1"/>
      </tp>
      <tp t="s">
        <v>회사채</v>
        <stp/>
        <stp>P</stp>
        <stp>0</stp>
        <stp>BND</stp>
        <stp>KR6005941F25</stp>
        <stp>인포맥스 대분류</stp>
        <stp>46316</stp>
        <stp/>
        <tr r="M136" s="1"/>
      </tp>
      <tp t="s">
        <v>회사채</v>
        <stp/>
        <stp>P</stp>
        <stp>0</stp>
        <stp>BND</stp>
        <stp>KR6016361E99</stp>
        <stp>인포맥스 대분류</stp>
        <stp>46316</stp>
        <stp/>
        <tr r="DU105" s="1"/>
      </tp>
      <tp t="s">
        <v>회사채</v>
        <stp/>
        <stp>P</stp>
        <stp>0</stp>
        <stp>BND</stp>
        <stp>KR6145992F35</stp>
        <stp>인포맥스 대분류</stp>
        <stp>46316</stp>
        <stp/>
        <tr r="M198" s="1"/>
      </tp>
      <tp t="s">
        <v>회사채</v>
        <stp/>
        <stp>P</stp>
        <stp>0</stp>
        <stp>BND</stp>
        <stp>KR6175332F98</stp>
        <stp>인포맥스 대분류</stp>
        <stp>46316</stp>
        <stp/>
        <tr r="DU264" s="1"/>
      </tp>
      <tp t="s">
        <v>회사채</v>
        <stp/>
        <stp>P</stp>
        <stp>0</stp>
        <stp>BND</stp>
        <stp>KR6166262E84</stp>
        <stp>인포맥스 대분류</stp>
        <stp>46316</stp>
        <stp/>
        <tr r="M115" s="1"/>
      </tp>
      <tp t="s">
        <v/>
        <stp/>
        <stp>P</stp>
        <stp>0</stp>
        <stp>BND</stp>
        <stp>KRZFA03549GM</stp>
        <stp>인포맥스 중분류</stp>
        <stp>46316</stp>
        <stp/>
        <tr r="DV233" s="1"/>
      </tp>
      <tp t="s">
        <v>회사채</v>
        <stp/>
        <stp>P</stp>
        <stp>0</stp>
        <stp>BND</stp>
        <stp>KR6006802E14</stp>
        <stp>인포맥스 대분류</stp>
        <stp>46316</stp>
        <stp/>
        <tr r="CS84" s="1"/>
      </tp>
      <tp t="s">
        <v>회사채</v>
        <stp/>
        <stp>P</stp>
        <stp>0</stp>
        <stp>BND</stp>
        <stp>KR6025081F98</stp>
        <stp>인포맥스 대분류</stp>
        <stp>46316</stp>
        <stp/>
        <tr r="CS78" s="1"/>
      </tp>
      <tp t="s">
        <v/>
        <stp/>
        <stp>P</stp>
        <stp>0</stp>
        <stp>BND</stp>
        <stp>KRZF003549FQ</stp>
        <stp>인포맥스 중분류</stp>
        <stp>46316</stp>
        <stp/>
        <tr r="DV207" s="1"/>
      </tp>
      <tp t="s">
        <v>회사채</v>
        <stp/>
        <stp>P</stp>
        <stp>0</stp>
        <stp>BND</stp>
        <stp>KR6064984G11</stp>
        <stp>인포맥스 대분류</stp>
        <stp>46316</stp>
        <stp/>
        <tr r="M120" s="1"/>
      </tp>
      <tp t="s">
        <v>금융채</v>
        <stp/>
        <stp>P</stp>
        <stp>0</stp>
        <stp>BND</stp>
        <stp>KR6095922F11</stp>
        <stp>인포맥스 대분류</stp>
        <stp>46316</stp>
        <stp/>
        <tr r="M147" s="1"/>
      </tp>
      <tp t="s">
        <v>금융채</v>
        <stp/>
        <stp>P</stp>
        <stp>0</stp>
        <stp>BND</stp>
        <stp>KR6145764F80</stp>
        <stp>인포맥스 대분류</stp>
        <stp>46316</stp>
        <stp/>
        <tr r="CE212" s="1"/>
      </tp>
      <tp t="s">
        <v>국채</v>
        <stp/>
        <stp>P</stp>
        <stp>0</stp>
        <stp>BND</stp>
        <stp>KR103503GF95</stp>
        <stp>인포맥스 대분류</stp>
        <stp>46316</stp>
        <stp/>
        <tr r="DU14" s="1"/>
        <tr r="AA13" s="1"/>
        <tr r="M359" s="1"/>
        <tr r="CE184" s="1"/>
        <tr r="EI26" s="1"/>
      </tp>
      <tp t="s">
        <v>국채</v>
        <stp/>
        <stp>P</stp>
        <stp>0</stp>
        <stp>BND</stp>
        <stp>KR103502GF96</stp>
        <stp>인포맥스 대분류</stp>
        <stp>46316</stp>
        <stp/>
        <tr r="DU313" s="1"/>
        <tr r="M26" s="1"/>
        <tr r="CE13" s="1"/>
        <tr r="AO29" s="1"/>
      </tp>
      <tp t="s">
        <v>국채</v>
        <stp/>
        <stp>P</stp>
        <stp>0</stp>
        <stp>BND</stp>
        <stp>KR103504GF94</stp>
        <stp>인포맥스 대분류</stp>
        <stp>46316</stp>
        <stp/>
        <tr r="M377" s="1"/>
        <tr r="AA34" s="1"/>
        <tr r="DU45" s="1"/>
        <tr r="CE25" s="1"/>
      </tp>
      <tp t="s">
        <v>금융채</v>
        <stp/>
        <stp>P</stp>
        <stp>0</stp>
        <stp>BND</stp>
        <stp>KR6205491F90</stp>
        <stp>인포맥스 대분류</stp>
        <stp>46316</stp>
        <stp/>
        <tr r="M180" s="1"/>
      </tp>
      <tp t="s">
        <v>공사공단채</v>
        <stp/>
        <stp>P</stp>
        <stp>0</stp>
        <stp>BND</stp>
        <stp>KR352703GD80</stp>
        <stp>인포맥스 대분류</stp>
        <stp>46316</stp>
        <stp/>
        <tr r="M86" s="1"/>
      </tp>
      <tp t="s">
        <v>금융채</v>
        <stp/>
        <stp>P</stp>
        <stp>0</stp>
        <stp>BND</stp>
        <stp>KR6095923F44</stp>
        <stp>인포맥스 대분류</stp>
        <stp>46316</stp>
        <stp/>
        <tr r="DU126" s="1"/>
      </tp>
      <tp t="s">
        <v>회사채</v>
        <stp/>
        <stp>P</stp>
        <stp>0</stp>
        <stp>BND</stp>
        <stp>KR6005941F41</stp>
        <stp>인포맥스 대분류</stp>
        <stp>46316</stp>
        <stp/>
        <tr r="DU134" s="1"/>
      </tp>
      <tp t="s">
        <v>공사공단채</v>
        <stp/>
        <stp>P</stp>
        <stp>0</stp>
        <stp>BND</stp>
        <stp>KR350702GD85</stp>
        <stp>인포맥스 대분류</stp>
        <stp>46316</stp>
        <stp/>
        <tr r="M334" s="1"/>
        <tr r="DU49" s="1"/>
      </tp>
      <tp t="s">
        <v>공사공단채</v>
        <stp/>
        <stp>P</stp>
        <stp>0</stp>
        <stp>BND</stp>
        <stp>KR357501GF99</stp>
        <stp>인포맥스 대분류</stp>
        <stp>46316</stp>
        <stp/>
        <tr r="DU125" s="1"/>
      </tp>
      <tp t="s">
        <v>공사공단채</v>
        <stp/>
        <stp>P</stp>
        <stp>0</stp>
        <stp>BND</stp>
        <stp>KR350108GB95</stp>
        <stp>인포맥스 대분류</stp>
        <stp>46316</stp>
        <stp/>
        <tr r="DU150" s="1"/>
      </tp>
      <tp t="s">
        <v>공사공단채</v>
        <stp/>
        <stp>P</stp>
        <stp>0</stp>
        <stp>BND</stp>
        <stp>KR350102GB91</stp>
        <stp>인포맥스 대분류</stp>
        <stp>46316</stp>
        <stp/>
        <tr r="DU153" s="1"/>
      </tp>
      <tp t="s">
        <v>공사공단채</v>
        <stp/>
        <stp>P</stp>
        <stp>0</stp>
        <stp>BND</stp>
        <stp>KR350110GB83</stp>
        <stp>인포맥스 대분류</stp>
        <stp>46316</stp>
        <stp/>
        <tr r="DU152" s="1"/>
      </tp>
      <tp t="s">
        <v>공사공단채</v>
        <stp/>
        <stp>P</stp>
        <stp>0</stp>
        <stp>BND</stp>
        <stp>KR350106GB97</stp>
        <stp>인포맥스 대분류</stp>
        <stp>46316</stp>
        <stp/>
        <tr r="DU151" s="1"/>
      </tp>
      <tp t="s">
        <v>공사공단채</v>
        <stp/>
        <stp>P</stp>
        <stp>0</stp>
        <stp>BND</stp>
        <stp>KR350701GD94</stp>
        <stp>인포맥스 대분류</stp>
        <stp>46316</stp>
        <stp/>
        <tr r="DU34" s="1"/>
      </tp>
      <tp t="s">
        <v>공사공단채</v>
        <stp/>
        <stp>P</stp>
        <stp>0</stp>
        <stp>BND</stp>
        <stp>KR350705GD90</stp>
        <stp>인포맥스 대분류</stp>
        <stp>46316</stp>
        <stp/>
        <tr r="M89" s="1"/>
      </tp>
      <tp t="s">
        <v>금융채</v>
        <stp/>
        <stp>P</stp>
        <stp>0</stp>
        <stp>BND</stp>
        <stp>KR6176944E55</stp>
        <stp>인포맥스 대분류</stp>
        <stp>46316</stp>
        <stp/>
        <tr r="EW75" s="1"/>
      </tp>
      <tp t="s">
        <v>공사공단채</v>
        <stp/>
        <stp>P</stp>
        <stp>0</stp>
        <stp>BND</stp>
        <stp>KR350702GD69</stp>
        <stp>인포맥스 대분류</stp>
        <stp>46316</stp>
        <stp/>
        <tr r="M211" s="1"/>
      </tp>
      <tp t="s">
        <v/>
        <stp/>
        <stp>P</stp>
        <stp>0</stp>
        <stp>BND</stp>
        <stp>KRZF089861GA</stp>
        <stp>인포맥스 중분류</stp>
        <stp>46316</stp>
        <stp/>
        <tr r="CT117" s="1"/>
      </tp>
      <tp t="s">
        <v>금융채</v>
        <stp/>
        <stp>P</stp>
        <stp>0</stp>
        <stp>BND</stp>
        <stp>KR6205492F73</stp>
        <stp>인포맥스 대분류</stp>
        <stp>46316</stp>
        <stp/>
        <tr r="M177" s="1"/>
      </tp>
      <tp t="s">
        <v>지방채</v>
        <stp/>
        <stp>P</stp>
        <stp>0</stp>
        <stp>BND</stp>
        <stp>KR2055022F75</stp>
        <stp>인포맥스 대분류</stp>
        <stp>46316</stp>
        <stp/>
        <tr r="M356" s="1"/>
      </tp>
      <tp t="s">
        <v>회사채</v>
        <stp/>
        <stp>P</stp>
        <stp>0</stp>
        <stp>BND</stp>
        <stp>KR6025083F39</stp>
        <stp>인포맥스 대분류</stp>
        <stp>46316</stp>
        <stp/>
        <tr r="EW35" s="1"/>
      </tp>
      <tp t="s">
        <v>금융채</v>
        <stp/>
        <stp>P</stp>
        <stp>0</stp>
        <stp>BND</stp>
        <stp>KR6145761F59</stp>
        <stp>인포맥스 대분류</stp>
        <stp>46316</stp>
        <stp/>
        <tr r="EW25" s="1"/>
      </tp>
      <tp t="s">
        <v>금융채</v>
        <stp/>
        <stp>P</stp>
        <stp>0</stp>
        <stp>BND</stp>
        <stp>KR6205491F66</stp>
        <stp>인포맥스 대분류</stp>
        <stp>46316</stp>
        <stp/>
        <tr r="DU21" s="1"/>
      </tp>
      <tp t="s">
        <v>금융채</v>
        <stp/>
        <stp>P</stp>
        <stp>0</stp>
        <stp>BND</stp>
        <stp>KR6205494F63</stp>
        <stp>인포맥스 대분류</stp>
        <stp>46316</stp>
        <stp/>
        <tr r="M165" s="1"/>
      </tp>
      <tp t="s">
        <v>회사채</v>
        <stp/>
        <stp>P</stp>
        <stp>0</stp>
        <stp>BND</stp>
        <stp>KR6017673D42</stp>
        <stp>인포맥스 대분류</stp>
        <stp>46316</stp>
        <stp/>
        <tr r="CE67" s="1"/>
      </tp>
      <tp t="s">
        <v>회사채</v>
        <stp/>
        <stp>P</stp>
        <stp>0</stp>
        <stp>BND</stp>
        <stp>KR6016362E15</stp>
        <stp>인포맥스 대분류</stp>
        <stp>46316</stp>
        <stp/>
        <tr r="CS38" s="1"/>
      </tp>
      <tp t="s">
        <v>회사채</v>
        <stp/>
        <stp>P</stp>
        <stp>0</stp>
        <stp>BND</stp>
        <stp>KR6036321E13</stp>
        <stp>인포맥스 대분류</stp>
        <stp>46316</stp>
        <stp/>
        <tr r="CS21" s="1"/>
      </tp>
      <tp t="s">
        <v>금융채</v>
        <stp/>
        <stp>P</stp>
        <stp>0</stp>
        <stp>BND</stp>
        <stp>KR6205493F56</stp>
        <stp>인포맥스 대분류</stp>
        <stp>46316</stp>
        <stp/>
        <tr r="M155" s="1"/>
      </tp>
      <tp t="s">
        <v>금융채</v>
        <stp/>
        <stp>P</stp>
        <stp>0</stp>
        <stp>BND</stp>
        <stp>KR6095239F35</stp>
        <stp>인포맥스 대분류</stp>
        <stp>46316</stp>
        <stp/>
        <tr r="CS65" s="1"/>
      </tp>
      <tp t="s">
        <v>금융채</v>
        <stp/>
        <stp>P</stp>
        <stp>0</stp>
        <stp>BND</stp>
        <stp>KR6176941E82</stp>
        <stp>인포맥스 대분류</stp>
        <stp>46316</stp>
        <stp/>
        <tr r="CS150" s="1"/>
      </tp>
      <tp t="s">
        <v>지방채</v>
        <stp/>
        <stp>P</stp>
        <stp>0</stp>
        <stp>BND</stp>
        <stp>KR2044011G55</stp>
        <stp>인포맥스 대분류</stp>
        <stp>46316</stp>
        <stp/>
        <tr r="M269" s="1"/>
        <tr r="DU265" s="1"/>
      </tp>
      <tp t="s">
        <v>금융채</v>
        <stp/>
        <stp>P</stp>
        <stp>0</stp>
        <stp>BND</stp>
        <stp>KR6004944G81</stp>
        <stp>인포맥스 대분류</stp>
        <stp>46316</stp>
        <stp/>
        <tr r="DU30" s="1"/>
      </tp>
      <tp t="s">
        <v>국채</v>
        <stp/>
        <stp>P</stp>
        <stp>0</stp>
        <stp>BND</stp>
        <stp>KR103501GF63</stp>
        <stp>인포맥스 대분류</stp>
        <stp>46316</stp>
        <stp/>
        <tr r="BQ15" s="1"/>
        <tr r="CE226" s="1"/>
      </tp>
      <tp t="s">
        <v>회사채</v>
        <stp/>
        <stp>P</stp>
        <stp>0</stp>
        <stp>BND</stp>
        <stp>KR6004023G10</stp>
        <stp>인포맥스 대분류</stp>
        <stp>46316</stp>
        <stp/>
        <tr r="M39" s="1"/>
      </tp>
      <tp t="s">
        <v>금융채</v>
        <stp/>
        <stp>P</stp>
        <stp>0</stp>
        <stp>BND</stp>
        <stp>KR6136301E23</stp>
        <stp>인포맥스 대분류</stp>
        <stp>46316</stp>
        <stp/>
        <tr r="CS41" s="1"/>
      </tp>
      <tp t="s">
        <v>회사채</v>
        <stp/>
        <stp>P</stp>
        <stp>0</stp>
        <stp>BND</stp>
        <stp>KR6004022G11</stp>
        <stp>인포맥스 대분류</stp>
        <stp>46316</stp>
        <stp/>
        <tr r="M244" s="1"/>
      </tp>
      <tp t="s">
        <v>회사채</v>
        <stp/>
        <stp>P</stp>
        <stp>0</stp>
        <stp>BND</stp>
        <stp>KR6280362C27</stp>
        <stp>인포맥스 대분류</stp>
        <stp>46316</stp>
        <stp/>
        <tr r="CS153" s="1"/>
      </tp>
      <tp t="s">
        <v>국채</v>
        <stp/>
        <stp>P</stp>
        <stp>0</stp>
        <stp>BND</stp>
        <stp>KR103502GF62</stp>
        <stp>인포맥스 대분류</stp>
        <stp>46316</stp>
        <stp/>
        <tr r="CE185" s="1"/>
        <tr r="DU53" s="1"/>
        <tr r="BC11" s="1"/>
        <tr r="M367" s="1"/>
      </tp>
      <tp t="s">
        <v>국채</v>
        <stp/>
        <stp>P</stp>
        <stp>0</stp>
        <stp>BND</stp>
        <stp>KR101501DF78</stp>
        <stp>인포맥스 대분류</stp>
        <stp>46316</stp>
        <stp/>
        <tr r="EW70" s="1"/>
      </tp>
      <tp t="s">
        <v>금융채</v>
        <stp/>
        <stp>P</stp>
        <stp>0</stp>
        <stp>BND</stp>
        <stp>KR310507GF50</stp>
        <stp>인포맥스 대분류</stp>
        <stp>46316</stp>
        <stp/>
        <tr r="DU138" s="1"/>
      </tp>
      <tp t="s">
        <v>금융채</v>
        <stp/>
        <stp>P</stp>
        <stp>0</stp>
        <stp>BND</stp>
        <stp>KR609523DF25</stp>
        <stp>인포맥스 대분류</stp>
        <stp>46316</stp>
        <stp/>
        <tr r="DG48" s="1"/>
      </tp>
      <tp t="s">
        <v>금융채</v>
        <stp/>
        <stp>P</stp>
        <stp>0</stp>
        <stp>BND</stp>
        <stp>KR6145765F71</stp>
        <stp>인포맥스 대분류</stp>
        <stp>46316</stp>
        <stp/>
        <tr r="DU115" s="1"/>
      </tp>
      <tp t="s">
        <v>회사채</v>
        <stp/>
        <stp>P</stp>
        <stp>0</stp>
        <stp>BND</stp>
        <stp>KR6285132F14</stp>
        <stp>인포맥스 대분류</stp>
        <stp>46316</stp>
        <stp/>
        <tr r="EW30" s="1"/>
      </tp>
      <tp t="s">
        <v>금융채</v>
        <stp/>
        <stp>P</stp>
        <stp>0</stp>
        <stp>BND</stp>
        <stp>KR614017CC14</stp>
        <stp>인포맥스 대분류</stp>
        <stp>46316</stp>
        <stp/>
        <tr r="M193" s="1"/>
      </tp>
      <tp t="s">
        <v>회사채</v>
        <stp/>
        <stp>P</stp>
        <stp>0</stp>
        <stp>BND</stp>
        <stp>KR6105562F54</stp>
        <stp>인포맥스 대분류</stp>
        <stp>46316</stp>
        <stp/>
        <tr r="M161" s="1"/>
      </tp>
      <tp t="s">
        <v>금융채</v>
        <stp/>
        <stp>P</stp>
        <stp>0</stp>
        <stp>BND</stp>
        <stp>KR6004948G95</stp>
        <stp>인포맥스 대분류</stp>
        <stp>46316</stp>
        <stp/>
        <tr r="DU60" s="1"/>
        <tr r="EI19" s="1"/>
        <tr r="CE84" s="1"/>
      </tp>
      <tp t="s">
        <v>회사채</v>
        <stp/>
        <stp>P</stp>
        <stp>0</stp>
        <stp>BND</stp>
        <stp>KR6055553F29</stp>
        <stp>인포맥스 대분류</stp>
        <stp>46316</stp>
        <stp/>
        <tr r="M145" s="1"/>
      </tp>
      <tp t="s">
        <v>회사채</v>
        <stp/>
        <stp>P</stp>
        <stp>0</stp>
        <stp>BND</stp>
        <stp>KR6204321G49</stp>
        <stp>인포맥스 대분류</stp>
        <stp>46316</stp>
        <stp/>
        <tr r="CE50" s="1"/>
      </tp>
      <tp t="s">
        <v>지방채</v>
        <stp/>
        <stp>P</stp>
        <stp>0</stp>
        <stp>BND</stp>
        <stp>KR2001124B21</stp>
        <stp>인포맥스 대분류</stp>
        <stp>46316</stp>
        <stp/>
        <tr r="M347" s="1"/>
      </tp>
      <tp t="s">
        <v>공사공단채</v>
        <stp/>
        <stp>P</stp>
        <stp>0</stp>
        <stp>BND</stp>
        <stp>KR354411GG29</stp>
        <stp>인포맥스 대분류</stp>
        <stp>46316</stp>
        <stp/>
        <tr r="M361" s="1"/>
      </tp>
      <tp t="s">
        <v>회사채</v>
        <stp/>
        <stp>P</stp>
        <stp>0</stp>
        <stp>BND</stp>
        <stp>KR6215592F30</stp>
        <stp>인포맥스 대분류</stp>
        <stp>46316</stp>
        <stp/>
        <tr r="EW50" s="1"/>
      </tp>
      <tp t="s">
        <v>지방채</v>
        <stp/>
        <stp>P</stp>
        <stp>0</stp>
        <stp>BND</stp>
        <stp>KR2066022E16</stp>
        <stp>인포맥스 대분류</stp>
        <stp>46316</stp>
        <stp/>
        <tr r="M344" s="1"/>
      </tp>
      <tp t="s">
        <v>금융채</v>
        <stp/>
        <stp>P</stp>
        <stp>0</stp>
        <stp>BND</stp>
        <stp>KR6095234F71</stp>
        <stp>인포맥스 대분류</stp>
        <stp>46316</stp>
        <stp/>
        <tr r="DG28" s="1"/>
      </tp>
      <tp t="s">
        <v>금융채</v>
        <stp/>
        <stp>P</stp>
        <stp>0</stp>
        <stp>BND</stp>
        <stp>KR6174142G58</stp>
        <stp>인포맥스 대분류</stp>
        <stp>46316</stp>
        <stp/>
        <tr r="M93" s="1"/>
      </tp>
      <tp t="s">
        <v>국채</v>
        <stp/>
        <stp>P</stp>
        <stp>0</stp>
        <stp>BND</stp>
        <stp>KR103502GF39</stp>
        <stp>인포맥스 대분류</stp>
        <stp>46316</stp>
        <stp/>
        <tr r="M49" s="1"/>
        <tr r="CE12" s="1"/>
        <tr r="AA9" s="1"/>
        <tr r="AO26" s="1"/>
        <tr r="DU13" s="1"/>
      </tp>
      <tp t="s">
        <v>국채</v>
        <stp/>
        <stp>P</stp>
        <stp>0</stp>
        <stp>BND</stp>
        <stp>KR103503GF38</stp>
        <stp>인포맥스 대분류</stp>
        <stp>46316</stp>
        <stp/>
        <tr r="M261" s="1"/>
        <tr r="AA17" s="1"/>
        <tr r="DU23" s="1"/>
        <tr r="CE99" s="1"/>
        <tr r="BQ14" s="1"/>
        <tr r="EI14" s="1"/>
      </tp>
      <tp t="s">
        <v>공사공단채</v>
        <stp/>
        <stp>P</stp>
        <stp>0</stp>
        <stp>BND</stp>
        <stp>KR350702GD10</stp>
        <stp>인포맥스 대분류</stp>
        <stp>46316</stp>
        <stp/>
        <tr r="CE194" s="1"/>
      </tp>
      <tp t="s">
        <v>회사채</v>
        <stp/>
        <stp>P</stp>
        <stp>0</stp>
        <stp>BND</stp>
        <stp>KR6034731G36</stp>
        <stp>인포맥스 대분류</stp>
        <stp>46316</stp>
        <stp/>
        <tr r="DU99" s="1"/>
      </tp>
      <tp t="s">
        <v/>
        <stp/>
        <stp>P</stp>
        <stp>0</stp>
        <stp>BND</stp>
        <stp>KRZFA7042DGL</stp>
        <stp>인포맥스 대분류</stp>
        <stp>46316</stp>
        <stp/>
        <tr r="DU205" s="1"/>
      </tp>
      <tp t="s">
        <v>일반</v>
        <stp/>
        <stp>P</stp>
        <stp>0</stp>
        <stp>BND</stp>
        <stp>KR356001G989</stp>
        <stp>인포맥스 중분류</stp>
        <stp>46311</stp>
        <stp/>
        <tr r="N2779" s="5"/>
      </tp>
      <tp t="s">
        <v>일반</v>
        <stp/>
        <stp>P</stp>
        <stp>0</stp>
        <stp>BND</stp>
        <stp>KR350101G884</stp>
        <stp>인포맥스 중분류</stp>
        <stp>46311</stp>
        <stp/>
        <tr r="N904" s="5"/>
      </tp>
      <tp t="s">
        <v/>
        <stp/>
        <stp>P</stp>
        <stp>0</stp>
        <stp>BND</stp>
        <stp>KRZFA1122BG6</stp>
        <stp>인포맥스 대분류</stp>
        <stp>46316</stp>
        <stp/>
        <tr r="DU210" s="1"/>
      </tp>
      <tp t="s">
        <v>일반</v>
        <stp/>
        <stp>P</stp>
        <stp>0</stp>
        <stp>BND</stp>
        <stp>KR350103G898</stp>
        <stp>인포맥스 중분류</stp>
        <stp>46311</stp>
        <stp/>
        <tr r="N985" s="5"/>
      </tp>
      <tp t="s">
        <v>일반</v>
        <stp/>
        <stp>P</stp>
        <stp>0</stp>
        <stp>BND</stp>
        <stp>KR350101G892</stp>
        <stp>인포맥스 중분류</stp>
        <stp>46311</stp>
        <stp/>
        <tr r="N905" s="5"/>
      </tp>
      <tp t="s">
        <v>일반</v>
        <stp/>
        <stp>P</stp>
        <stp>0</stp>
        <stp>BND</stp>
        <stp>KR356002G995</stp>
        <stp>인포맥스 중분류</stp>
        <stp>46311</stp>
        <stp/>
        <tr r="N2824" s="5"/>
      </tp>
      <tp t="s">
        <v>일반</v>
        <stp/>
        <stp>P</stp>
        <stp>0</stp>
        <stp>BND</stp>
        <stp>KR350106G891</stp>
        <stp>인포맥스 중분류</stp>
        <stp>46311</stp>
        <stp/>
        <tr r="N1088" s="5"/>
      </tp>
      <tp t="s">
        <v>회사채(일반)</v>
        <stp/>
        <stp>P</stp>
        <stp>0</stp>
        <stp>BND</stp>
        <stp>KR6051914820</stp>
        <stp>인포맥스 중분류</stp>
        <stp>46316</stp>
        <stp/>
        <tr r="N47" s="1"/>
      </tp>
      <tp t="s">
        <v/>
        <stp/>
        <stp>P</stp>
        <stp>0</stp>
        <stp>BND</stp>
        <stp>KRZF00238CG4</stp>
        <stp>인포맥스 대분류</stp>
        <stp>46316</stp>
        <stp/>
        <tr r="CE110" s="1"/>
      </tp>
      <tp t="s">
        <v>회사채(일반)</v>
        <stp/>
        <stp>P</stp>
        <stp>0</stp>
        <stp>BND</stp>
        <stp>KR6010953968</stp>
        <stp>인포맥스 중분류</stp>
        <stp>46311</stp>
        <stp/>
        <tr r="N4276" s="5"/>
      </tp>
      <tp t="s">
        <v/>
        <stp/>
        <stp>P</stp>
        <stp>0</stp>
        <stp>BND</stp>
        <stp>KRZFA0354CGM</stp>
        <stp>인포맥스 대분류</stp>
        <stp>46316</stp>
        <stp/>
        <tr r="DU226" s="1"/>
      </tp>
      <tp t="s">
        <v>일반</v>
        <stp/>
        <stp>P</stp>
        <stp>0</stp>
        <stp>BND</stp>
        <stp>KR350106G891</stp>
        <stp>인포맥스 중분류</stp>
        <stp>46316</stp>
        <stp/>
        <tr r="CF152" s="1"/>
      </tp>
      <tp t="s">
        <v>회사채(일반)</v>
        <stp/>
        <stp>P</stp>
        <stp>0</stp>
        <stp>BND</stp>
        <stp>KR6051914820</stp>
        <stp>인포맥스 중분류</stp>
        <stp>46311</stp>
        <stp/>
        <tr r="N5624" s="5"/>
      </tp>
      <tp t="s">
        <v/>
        <stp/>
        <stp>P</stp>
        <stp>0</stp>
        <stp>BND</stp>
        <stp>KR70192Z0001</stp>
        <stp>인포맥스 중분류</stp>
        <stp>46316</stp>
        <stp/>
        <tr r="EX12" s="1"/>
      </tp>
      <tp t="s">
        <v>회사채(일반)</v>
        <stp/>
        <stp>P</stp>
        <stp>0</stp>
        <stp>BND</stp>
        <stp>KR6000664955</stp>
        <stp>인포맥스 중분류</stp>
        <stp>46316</stp>
        <stp/>
        <tr r="DH42" s="1"/>
      </tp>
      <tp t="s">
        <v>일반</v>
        <stp/>
        <stp>P</stp>
        <stp>0</stp>
        <stp>BND</stp>
        <stp>KR350102G833</stp>
        <stp>인포맥스 중분류</stp>
        <stp>46311</stp>
        <stp/>
        <tr r="N935" s="5"/>
      </tp>
      <tp t="s">
        <v>일반</v>
        <stp/>
        <stp>P</stp>
        <stp>0</stp>
        <stp>BND</stp>
        <stp>KR356102G852</stp>
        <stp>인포맥스 중분류</stp>
        <stp>46311</stp>
        <stp/>
        <tr r="N3007" s="5"/>
      </tp>
      <tp t="s">
        <v>일반</v>
        <stp/>
        <stp>P</stp>
        <stp>0</stp>
        <stp>BND</stp>
        <stp>KR356101G854</stp>
        <stp>인포맥스 중분류</stp>
        <stp>46311</stp>
        <stp/>
        <tr r="N2928" s="5"/>
      </tp>
      <tp t="s">
        <v>일반</v>
        <stp/>
        <stp>P</stp>
        <stp>0</stp>
        <stp>BND</stp>
        <stp>KR356101G862</stp>
        <stp>인포맥스 중분류</stp>
        <stp>46311</stp>
        <stp/>
        <tr r="N2929" s="5"/>
      </tp>
      <tp t="s">
        <v>회사채(일반)</v>
        <stp/>
        <stp>P</stp>
        <stp>0</stp>
        <stp>BND</stp>
        <stp>KR6030203915</stp>
        <stp>인포맥스 중분류</stp>
        <stp>46311</stp>
        <stp/>
        <tr r="N5067" s="5"/>
      </tp>
      <tp t="s">
        <v>회사채(일반)</v>
        <stp/>
        <stp>P</stp>
        <stp>0</stp>
        <stp>BND</stp>
        <stp>KR6000664955</stp>
        <stp>인포맥스 중분류</stp>
        <stp>46311</stp>
        <stp/>
        <tr r="N3770" s="5"/>
      </tp>
      <tp t="s">
        <v>회사채(일반)</v>
        <stp/>
        <stp>P</stp>
        <stp>0</stp>
        <stp>BND</stp>
        <stp>KR6030204913</stp>
        <stp>인포맥스 중분류</stp>
        <stp>46311</stp>
        <stp/>
        <tr r="N5078" s="5"/>
      </tp>
      <tp t="s">
        <v>일반</v>
        <stp/>
        <stp>P</stp>
        <stp>0</stp>
        <stp>BND</stp>
        <stp>KR356101G870</stp>
        <stp>인포맥스 중분류</stp>
        <stp>46311</stp>
        <stp/>
        <tr r="N2930" s="5"/>
      </tp>
      <tp t="s">
        <v>일반</v>
        <stp/>
        <stp>P</stp>
        <stp>0</stp>
        <stp>BND</stp>
        <stp>KR356001G971</stp>
        <stp>인포맥스 중분류</stp>
        <stp>46311</stp>
        <stp/>
        <tr r="N2778" s="5"/>
      </tp>
      <tp>
        <v>4.4800000000000004</v>
        <stp/>
        <stp>P</stp>
        <stp>0</stp>
        <stp>BND</stp>
        <stp>KR6097248G70</stp>
        <stp>민평3사 수익률(산출일)</stp>
        <stp>46316</stp>
        <stp/>
        <tr r="L71" s="1"/>
      </tp>
      <tp>
        <v>3.9159999999999999</v>
        <stp/>
        <stp>P</stp>
        <stp>0</stp>
        <stp>BND</stp>
        <stp>KR2066022E16</stp>
        <stp>민평3사 수익률(산출일)</stp>
        <stp>46316</stp>
        <stp/>
        <tr r="L344" s="1"/>
      </tp>
      <tp>
        <v>4.2670000000000003</v>
        <stp/>
        <stp>P</stp>
        <stp>0</stp>
        <stp>BND</stp>
        <stp>KR6063321E66</stp>
        <stp>민평3사 수익률(산출일)</stp>
        <stp>46316</stp>
        <stp/>
        <tr r="L164" s="1"/>
      </tp>
      <tp>
        <v>4.8540000000000001</v>
        <stp/>
        <stp>P</stp>
        <stp>0</stp>
        <stp>BND</stp>
        <stp>KR6000032856</stp>
        <stp>민평3사 수익률(산출일)</stp>
        <stp>46316</stp>
        <stp/>
        <tr r="EV59" s="1"/>
      </tp>
      <tp>
        <v>4.0529999999999999</v>
        <stp/>
        <stp>P</stp>
        <stp>0</stp>
        <stp>BND</stp>
        <stp>KR6042672E32</stp>
        <stp>민평3사 수익률(산출일)</stp>
        <stp>46316</stp>
        <stp/>
        <tr r="DF58" s="1"/>
      </tp>
      <tp>
        <v>3.669</v>
        <stp/>
        <stp>P</stp>
        <stp>0</stp>
        <stp>BND</stp>
        <stp>KR6003453E13</stp>
        <stp>민평3사 수익률(산출일)</stp>
        <stp>46316</stp>
        <stp/>
        <tr r="CR17" s="1"/>
      </tp>
      <tp>
        <v>4.22</v>
        <stp/>
        <stp>P</stp>
        <stp>0</stp>
        <stp>BND</stp>
        <stp>KR6012452G13</stp>
        <stp>민평3사 수익률(산출일)</stp>
        <stp>46316</stp>
        <stp/>
        <tr r="DF30" s="1"/>
      </tp>
      <tp>
        <v>3.6280000000000001</v>
        <stp/>
        <stp>P</stp>
        <stp>0</stp>
        <stp>BND</stp>
        <stp>KR6035421E14</stp>
        <stp>민평3사 수익률(산출일)</stp>
        <stp>46316</stp>
        <stp/>
        <tr r="L77" s="1"/>
      </tp>
      <tp>
        <v>4.0060000000000002</v>
        <stp/>
        <stp>P</stp>
        <stp>0</stp>
        <stp>BND</stp>
        <stp>KR6068173741</stp>
        <stp>민평3사 수익률(산출일)</stp>
        <stp>46316</stp>
        <stp/>
        <tr r="CR79" s="1"/>
      </tp>
      <tp>
        <v>4.4390000000000001</v>
        <stp/>
        <stp>P</stp>
        <stp>0</stp>
        <stp>BND</stp>
        <stp>KR6097245G73</stp>
        <stp>민평3사 수익률(산출일)</stp>
        <stp>46316</stp>
        <stp/>
        <tr r="L72" s="1"/>
      </tp>
      <tp>
        <v>4.26</v>
        <stp/>
        <stp>P</stp>
        <stp>0</stp>
        <stp>BND</stp>
        <stp>KR6097246F73</stp>
        <stp>민평3사 수익률(산출일)</stp>
        <stp>46316</stp>
        <stp/>
        <tr r="CD218" s="1"/>
      </tp>
      <tp>
        <v>4.3680000000000003</v>
        <stp/>
        <stp>P</stp>
        <stp>0</stp>
        <stp>BND</stp>
        <stp>KR6131792G28</stp>
        <stp>민평3사 수익률(산출일)</stp>
        <stp>46316</stp>
        <stp/>
        <tr r="DT121" s="1"/>
      </tp>
      <tp>
        <v>4.4089999999999998</v>
        <stp/>
        <stp>P</stp>
        <stp>0</stp>
        <stp>BND</stp>
        <stp>KR6039491G19</stp>
        <stp>민평3사 수익률(산출일)</stp>
        <stp>46316</stp>
        <stp/>
        <tr r="CD68" s="1"/>
      </tp>
      <tp>
        <v>4.0060000000000002</v>
        <stp/>
        <stp>P</stp>
        <stp>0</stp>
        <stp>BND</stp>
        <stp>KR6068174F47</stp>
        <stp>민평3사 수익률(산출일)</stp>
        <stp>46316</stp>
        <stp/>
        <tr r="CR156" s="1"/>
      </tp>
      <tp>
        <v>4.2380000000000004</v>
        <stp/>
        <stp>P</stp>
        <stp>0</stp>
        <stp>BND</stp>
        <stp>KR6131792F29</stp>
        <stp>민평3사 수익률(산출일)</stp>
        <stp>46316</stp>
        <stp/>
        <tr r="L293" s="1"/>
      </tp>
      <tp>
        <v>4.3869999999999996</v>
        <stp/>
        <stp>P</stp>
        <stp>0</stp>
        <stp>BND</stp>
        <stp>KR6079314F60</stp>
        <stp>민평3사 수익률(산출일)</stp>
        <stp>46316</stp>
        <stp/>
        <tr r="DF38" s="1"/>
      </tp>
      <tp>
        <v>3.585</v>
        <stp/>
        <stp>P</stp>
        <stp>0</stp>
        <stp>BND</stp>
        <stp>KR6140173D47</stp>
        <stp>민평3사 수익률(산출일)</stp>
        <stp>46316</stp>
        <stp/>
        <tr r="CR130" s="1"/>
        <tr r="CD155" s="1"/>
      </tp>
      <tp>
        <v>4.2409999999999997</v>
        <stp/>
        <stp>P</stp>
        <stp>0</stp>
        <stp>BND</stp>
        <stp>KR6174147F47</stp>
        <stp>민평3사 수익률(산출일)</stp>
        <stp>46316</stp>
        <stp/>
        <tr r="L162" s="1"/>
      </tp>
      <tp>
        <v>4.33</v>
        <stp/>
        <stp>P</stp>
        <stp>0</stp>
        <stp>BND</stp>
        <stp>KR6000723F20</stp>
        <stp>민평3사 수익률(산출일)</stp>
        <stp>46316</stp>
        <stp/>
        <tr r="EV34" s="1"/>
      </tp>
      <tp>
        <v>5.5279999999999996</v>
        <stp/>
        <stp>P</stp>
        <stp>0</stp>
        <stp>BND</stp>
        <stp>KR6095234F71</stp>
        <stp>민평3사 수익률(산출일)</stp>
        <stp>46316</stp>
        <stp/>
        <tr r="DF28" s="1"/>
      </tp>
      <tp>
        <v>4.9530000000000003</v>
        <stp/>
        <stp>P</stp>
        <stp>0</stp>
        <stp>BND</stp>
        <stp>KR6214346F65</stp>
        <stp>민평3사 수익률(산출일)</stp>
        <stp>46316</stp>
        <stp/>
        <tr r="DT97" s="1"/>
      </tp>
      <tp>
        <v>3.6709999999999998</v>
        <stp/>
        <stp>P</stp>
        <stp>0</stp>
        <stp>BND</stp>
        <stp>KR6086792F25</stp>
        <stp>민평3사 수익률(산출일)</stp>
        <stp>46316</stp>
        <stp/>
        <tr r="L267" s="1"/>
        <tr r="DT270" s="1"/>
      </tp>
      <tp>
        <v>3.492</v>
        <stp/>
        <stp>P</stp>
        <stp>0</stp>
        <stp>BND</stp>
        <stp>KR2001294A34</stp>
        <stp>민평3사 수익률(산출일)</stp>
        <stp>46316</stp>
        <stp/>
        <tr r="L376" s="1"/>
      </tp>
      <tp>
        <v>4.2789999999999999</v>
        <stp/>
        <stp>P</stp>
        <stp>0</stp>
        <stp>BND</stp>
        <stp>KR6086793F24</stp>
        <stp>민평3사 수익률(산출일)</stp>
        <stp>46316</stp>
        <stp/>
        <tr r="EV46" s="1"/>
      </tp>
      <tp>
        <v>4.6420000000000003</v>
        <stp/>
        <stp>P</stp>
        <stp>0</stp>
        <stp>BND</stp>
        <stp>KR6489792G20</stp>
        <stp>민평3사 수익률(산출일)</stp>
        <stp>46316</stp>
        <stp/>
        <tr r="DF26" s="1"/>
      </tp>
      <tp>
        <v>4.4219999999999997</v>
        <stp/>
        <stp>P</stp>
        <stp>0</stp>
        <stp>BND</stp>
        <stp>KR600827AG78</stp>
        <stp>민평3사 수익률(산출일)</stp>
        <stp>46316</stp>
        <stp/>
        <tr r="L73" s="1"/>
      </tp>
      <tp>
        <v>4.4109999999999996</v>
        <stp/>
        <stp>P</stp>
        <stp>0</stp>
        <stp>BND</stp>
        <stp>KR6003491F16</stp>
        <stp>민평3사 수익률(산출일)</stp>
        <stp>46316</stp>
        <stp/>
        <tr r="DF46" s="1"/>
      </tp>
      <tp>
        <v>5.0309999999999997</v>
        <stp/>
        <stp>P</stp>
        <stp>0</stp>
        <stp>BND</stp>
        <stp>KR6214342F69</stp>
        <stp>민평3사 수익률(산출일)</stp>
        <stp>46316</stp>
        <stp/>
        <tr r="DT98" s="1"/>
      </tp>
      <tp>
        <v>5.5179999999999998</v>
        <stp/>
        <stp>P</stp>
        <stp>0</stp>
        <stp>BND</stp>
        <stp>KR6046294F71</stp>
        <stp>민평3사 수익률(산출일)</stp>
        <stp>46316</stp>
        <stp/>
        <tr r="DF53" s="1"/>
      </tp>
      <tp>
        <v>3.7829999999999999</v>
        <stp/>
        <stp>P</stp>
        <stp>0</stp>
        <stp>BND</stp>
        <stp>KR6131791F20</stp>
        <stp>민평3사 수익률(산출일)</stp>
        <stp>46316</stp>
        <stp/>
        <tr r="CD165" s="1"/>
        <tr r="CR140" s="1"/>
      </tp>
      <tp>
        <v>4.2140000000000004</v>
        <stp/>
        <stp>P</stp>
        <stp>0</stp>
        <stp>BND</stp>
        <stp>KR6250291673</stp>
        <stp>민평3사 수익률(산출일)</stp>
        <stp>46316</stp>
        <stp/>
        <tr r="DT278" s="1"/>
      </tp>
      <tp>
        <v>4.0789999999999997</v>
        <stp/>
        <stp>P</stp>
        <stp>0</stp>
        <stp>BND</stp>
        <stp>KR101501DG28</stp>
        <stp>민평3사 수익률(산출일)</stp>
        <stp>46316</stp>
        <stp/>
        <tr r="EV72" s="1"/>
      </tp>
      <tp>
        <v>4.649</v>
        <stp/>
        <stp>P</stp>
        <stp>0</stp>
        <stp>BND</stp>
        <stp>KR6030612G38</stp>
        <stp>민평3사 수익률(산출일)</stp>
        <stp>46316</stp>
        <stp/>
        <tr r="L130" s="1"/>
      </tp>
      <tp>
        <v>3.83</v>
        <stp/>
        <stp>P</stp>
        <stp>0</stp>
        <stp>BND</stp>
        <stp>KR6034732E29</stp>
        <stp>민평3사 수익률(산출일)</stp>
        <stp>46316</stp>
        <stp/>
        <tr r="L322" s="1"/>
      </tp>
      <tp>
        <v>4.0810000000000004</v>
        <stp/>
        <stp>P</stp>
        <stp>0</stp>
        <stp>BND</stp>
        <stp>KR6000032F59</stp>
        <stp>민평3사 수익률(산출일)</stp>
        <stp>46316</stp>
        <stp/>
        <tr r="CD72" s="1"/>
      </tp>
      <tp>
        <v>5.4260000000000002</v>
        <stp/>
        <stp>P</stp>
        <stp>0</stp>
        <stp>BND</stp>
        <stp>KR6095236G78</stp>
        <stp>민평3사 수익률(산출일)</stp>
        <stp>46316</stp>
        <stp/>
        <tr r="DF14" s="1"/>
      </tp>
      <tp t="s">
        <v>공모지방채</v>
        <stp/>
        <stp>P</stp>
        <stp>0</stp>
        <stp>BND</stp>
        <stp>KR20010119A4</stp>
        <stp>인포맥스 중분류</stp>
        <stp>46311</stp>
        <stp/>
        <tr r="N152" s="5"/>
      </tp>
      <tp t="s">
        <v>일반</v>
        <stp/>
        <stp>P</stp>
        <stp>0</stp>
        <stp>BND</stp>
        <stp>KR350103G9A2</stp>
        <stp>인포맥스 중분류</stp>
        <stp>46311</stp>
        <stp/>
        <tr r="N986" s="5"/>
      </tp>
      <tp t="s">
        <v>일반</v>
        <stp/>
        <stp>P</stp>
        <stp>0</stp>
        <stp>BND</stp>
        <stp>KR350105G9B8</stp>
        <stp>인포맥스 중분류</stp>
        <stp>46311</stp>
        <stp/>
        <tr r="N1054" s="5"/>
      </tp>
      <tp t="s">
        <v>일반</v>
        <stp/>
        <stp>P</stp>
        <stp>0</stp>
        <stp>BND</stp>
        <stp>KR350102G9B1</stp>
        <stp>인포맥스 중분류</stp>
        <stp>46311</stp>
        <stp/>
        <tr r="N941" s="5"/>
      </tp>
      <tp t="s">
        <v>일반</v>
        <stp/>
        <stp>P</stp>
        <stp>0</stp>
        <stp>BND</stp>
        <stp>KR350106G9B7</stp>
        <stp>인포맥스 중분류</stp>
        <stp>46311</stp>
        <stp/>
        <tr r="N1089" s="5"/>
      </tp>
      <tp t="s">
        <v>공모지방채</v>
        <stp/>
        <stp>P</stp>
        <stp>0</stp>
        <stp>BND</stp>
        <stp>KR20010119C0</stp>
        <stp>인포맥스 중분류</stp>
        <stp>46311</stp>
        <stp/>
        <tr r="N153" s="5"/>
      </tp>
      <tp t="s">
        <v>공모지방채</v>
        <stp/>
        <stp>P</stp>
        <stp>0</stp>
        <stp>BND</stp>
        <stp>KR20010319B8</stp>
        <stp>인포맥스 중분류</stp>
        <stp>46311</stp>
        <stp/>
        <tr r="N213" s="5"/>
      </tp>
      <tp t="s">
        <v>일반</v>
        <stp/>
        <stp>P</stp>
        <stp>0</stp>
        <stp>BND</stp>
        <stp>KR350105G9C6</stp>
        <stp>인포맥스 중분류</stp>
        <stp>46311</stp>
        <stp/>
        <tr r="N1055" s="5"/>
      </tp>
      <tp t="s">
        <v>일반</v>
        <stp/>
        <stp>P</stp>
        <stp>0</stp>
        <stp>BND</stp>
        <stp>KR350106G9C5</stp>
        <stp>인포맥스 중분류</stp>
        <stp>46311</stp>
        <stp/>
        <tr r="N1090" s="5"/>
      </tp>
      <tp t="s">
        <v>일반</v>
        <stp/>
        <stp>P</stp>
        <stp>0</stp>
        <stp>BND</stp>
        <stp>KR357103G9C3</stp>
        <stp>인포맥스 중분류</stp>
        <stp>46311</stp>
        <stp/>
        <tr r="N3286" s="5"/>
      </tp>
      <tp t="s">
        <v>공모지방채</v>
        <stp/>
        <stp>P</stp>
        <stp>0</stp>
        <stp>BND</stp>
        <stp>KR20010219B0</stp>
        <stp>인포맥스 중분류</stp>
        <stp>46311</stp>
        <stp/>
        <tr r="N169" s="5"/>
      </tp>
      <tp t="s">
        <v>공모지방채</v>
        <stp/>
        <stp>P</stp>
        <stp>0</stp>
        <stp>BND</stp>
        <stp>KR20010419B6</stp>
        <stp>인포맥스 중분류</stp>
        <stp>46311</stp>
        <stp/>
        <tr r="N217" s="5"/>
      </tp>
      <tp t="s">
        <v>일반</v>
        <stp/>
        <stp>P</stp>
        <stp>0</stp>
        <stp>BND</stp>
        <stp>KR350103G9B0</stp>
        <stp>인포맥스 중분류</stp>
        <stp>46316</stp>
        <stp/>
        <tr r="CF193" s="1"/>
      </tp>
      <tp t="s">
        <v>금융채</v>
        <stp/>
        <stp>P</stp>
        <stp>0</stp>
        <stp>BND</stp>
        <stp>KR606590BGA1</stp>
        <stp>인포맥스 대분류</stp>
        <stp>46316</stp>
        <stp/>
        <tr r="DU41" s="1"/>
      </tp>
      <tp t="s">
        <v>금융채</v>
        <stp/>
        <stp>P</stp>
        <stp>0</stp>
        <stp>BND</stp>
        <stp>KR6140179BB9</stp>
        <stp>인포맥스 대분류</stp>
        <stp>46316</stp>
        <stp/>
        <tr r="M58" s="1"/>
      </tp>
      <tp t="s">
        <v>회사채</v>
        <stp/>
        <stp>P</stp>
        <stp>0</stp>
        <stp>BND</stp>
        <stp>KR6034231FA0</stp>
        <stp>인포맥스 대분류</stp>
        <stp>46316</stp>
        <stp/>
        <tr r="DG50" s="1"/>
      </tp>
      <tp t="s">
        <v>금융채</v>
        <stp/>
        <stp>P</stp>
        <stp>0</stp>
        <stp>BND</stp>
        <stp>KR6174145FC8</stp>
        <stp>인포맥스 대분류</stp>
        <stp>46316</stp>
        <stp/>
        <tr r="DU118" s="1"/>
      </tp>
      <tp t="s">
        <v>회사채</v>
        <stp/>
        <stp>P</stp>
        <stp>0</stp>
        <stp>BND</stp>
        <stp>KR6007071EB4</stp>
        <stp>인포맥스 대분류</stp>
        <stp>46316</stp>
        <stp/>
        <tr r="CS138" s="1"/>
        <tr r="CE163" s="1"/>
      </tp>
      <tp t="s">
        <v>금융채</v>
        <stp/>
        <stp>P</stp>
        <stp>0</stp>
        <stp>BND</stp>
        <stp>KR6097245EC3</stp>
        <stp>인포맥스 대분류</stp>
        <stp>46316</stp>
        <stp/>
        <tr r="DU114" s="1"/>
        <tr r="M127" s="1"/>
      </tp>
      <tp t="s">
        <v>금융채</v>
        <stp/>
        <stp>P</stp>
        <stp>0</stp>
        <stp>BND</stp>
        <stp>KR617414BFA3</stp>
        <stp>인포맥스 대분류</stp>
        <stp>46316</stp>
        <stp/>
        <tr r="M189" s="1"/>
      </tp>
      <tp t="s">
        <v>금융채</v>
        <stp/>
        <stp>P</stp>
        <stp>0</stp>
        <stp>BND</stp>
        <stp>KR6097242EB2</stp>
        <stp>인포맥스 대분류</stp>
        <stp>46316</stp>
        <stp/>
        <tr r="CS151" s="1"/>
      </tp>
      <tp t="s">
        <v>금융채</v>
        <stp/>
        <stp>P</stp>
        <stp>0</stp>
        <stp>BND</stp>
        <stp>KR6174146FA0</stp>
        <stp>인포맥스 대분류</stp>
        <stp>46316</stp>
        <stp/>
        <tr r="M197" s="1"/>
        <tr r="CE78" s="1"/>
      </tp>
      <tp t="s">
        <v>금융채</v>
        <stp/>
        <stp>P</stp>
        <stp>0</stp>
        <stp>BND</stp>
        <stp>KR6214342FC3</stp>
        <stp>인포맥스 대분류</stp>
        <stp>46316</stp>
        <stp/>
        <tr r="DU137" s="1"/>
      </tp>
      <tp t="s">
        <v>금융채</v>
        <stp/>
        <stp>P</stp>
        <stp>0</stp>
        <stp>BND</stp>
        <stp>KR6214341FC5</stp>
        <stp>인포맥스 대분류</stp>
        <stp>46316</stp>
        <stp/>
        <tr r="CE71" s="1"/>
      </tp>
      <tp t="s">
        <v>공사공단채</v>
        <stp/>
        <stp>P</stp>
        <stp>0</stp>
        <stp>BND</stp>
        <stp>KR350702GEB2</stp>
        <stp>인포맥스 대분류</stp>
        <stp>46316</stp>
        <stp/>
        <tr r="M224" s="1"/>
      </tp>
      <tp t="s">
        <v>공사공단채</v>
        <stp/>
        <stp>P</stp>
        <stp>0</stp>
        <stp>BND</stp>
        <stp>KR350701GEB4</stp>
        <stp>인포맥스 대분류</stp>
        <stp>46316</stp>
        <stp/>
        <tr r="M146" s="1"/>
      </tp>
      <tp t="s">
        <v/>
        <stp/>
        <stp>P</stp>
        <stp>0</stp>
        <stp>BND</stp>
        <stp>KRZS08986021</stp>
        <stp>인포맥스 중분류</stp>
        <stp>46316</stp>
        <stp/>
        <tr r="CT23" s="1"/>
      </tp>
      <tp t="s">
        <v>공사공단채</v>
        <stp/>
        <stp>P</stp>
        <stp>0</stp>
        <stp>BND</stp>
        <stp>KR354601GDC2</stp>
        <stp>인포맥스 대분류</stp>
        <stp>46316</stp>
        <stp/>
        <tr r="DU67" s="1"/>
      </tp>
      <tp t="s">
        <v>공사공단채</v>
        <stp/>
        <stp>P</stp>
        <stp>0</stp>
        <stp>BND</stp>
        <stp>KR353601GDC3</stp>
        <stp>인포맥스 대분류</stp>
        <stp>46316</stp>
        <stp/>
        <tr r="CE196" s="1"/>
      </tp>
      <tp t="s">
        <v/>
        <stp/>
        <stp>P</stp>
        <stp>0</stp>
        <stp>BND</stp>
        <stp>KRZS08986019</stp>
        <stp>인포맥스 중분류</stp>
        <stp>46316</stp>
        <stp/>
        <tr r="CT34" s="1"/>
      </tp>
      <tp t="s">
        <v>금융채</v>
        <stp/>
        <stp>P</stp>
        <stp>0</stp>
        <stp>BND</stp>
        <stp>KR6205491GA1</stp>
        <stp>인포맥스 대분류</stp>
        <stp>46316</stp>
        <stp/>
        <tr r="DU28" s="1"/>
      </tp>
      <tp t="s">
        <v>회사채</v>
        <stp/>
        <stp>P</stp>
        <stp>0</stp>
        <stp>BND</stp>
        <stp>KR6017673EC3</stp>
        <stp>인포맥스 대분류</stp>
        <stp>46316</stp>
        <stp/>
        <tr r="DU296" s="1"/>
      </tp>
      <tp t="s">
        <v>공사공단채</v>
        <stp/>
        <stp>P</stp>
        <stp>0</stp>
        <stp>BND</stp>
        <stp>KR350705GEA7</stp>
        <stp>인포맥스 대분류</stp>
        <stp>46316</stp>
        <stp/>
        <tr r="M282" s="1"/>
      </tp>
      <tp t="s">
        <v>회사채</v>
        <stp/>
        <stp>P</stp>
        <stp>0</stp>
        <stp>BND</stp>
        <stp>KR6105562GA0</stp>
        <stp>인포맥스 대분류</stp>
        <stp>46316</stp>
        <stp/>
        <tr r="CE36" s="1"/>
      </tp>
      <tp t="s">
        <v>금융채</v>
        <stp/>
        <stp>P</stp>
        <stp>0</stp>
        <stp>BND</stp>
        <stp>KR381002GBA8</stp>
        <stp>인포맥스 대분류</stp>
        <stp>46316</stp>
        <stp/>
        <tr r="EW64" s="1"/>
      </tp>
      <tp t="s">
        <v>회사채</v>
        <stp/>
        <stp>P</stp>
        <stp>0</stp>
        <stp>BND</stp>
        <stp>KR6064981F23</stp>
        <stp>인포맥스 대분류</stp>
        <stp>46316</stp>
        <stp/>
        <tr r="CS142" s="1"/>
        <tr r="CE167" s="1"/>
      </tp>
      <tp t="s">
        <v>회사채</v>
        <stp/>
        <stp>P</stp>
        <stp>0</stp>
        <stp>BND</stp>
        <stp>KR6144802F38</stp>
        <stp>인포맥스 대분류</stp>
        <stp>46316</stp>
        <stp/>
        <tr r="DG44" s="1"/>
      </tp>
      <tp t="s">
        <v>회사채</v>
        <stp/>
        <stp>P</stp>
        <stp>0</stp>
        <stp>BND</stp>
        <stp>KR6076953D23</stp>
        <stp>인포맥스 대분류</stp>
        <stp>46316</stp>
        <stp/>
        <tr r="M80" s="1"/>
      </tp>
      <tp t="s">
        <v>금융채</v>
        <stp/>
        <stp>P</stp>
        <stp>0</stp>
        <stp>BND</stp>
        <stp>KR6004944F33</stp>
        <stp>인포맥스 대분류</stp>
        <stp>46316</stp>
        <stp/>
        <tr r="M36" s="1"/>
      </tp>
      <tp t="s">
        <v>금융채</v>
        <stp/>
        <stp>P</stp>
        <stp>0</stp>
        <stp>BND</stp>
        <stp>KR6065908G37</stp>
        <stp>인포맥스 대분류</stp>
        <stp>46316</stp>
        <stp/>
        <tr r="M117" s="1"/>
      </tp>
      <tp t="s">
        <v>회사채</v>
        <stp/>
        <stp>P</stp>
        <stp>0</stp>
        <stp>BND</stp>
        <stp>KR6175333G96</stp>
        <stp>인포맥스 대분류</stp>
        <stp>46316</stp>
        <stp/>
        <tr r="DU15" s="1"/>
      </tp>
      <tp t="s">
        <v>회사채</v>
        <stp/>
        <stp>P</stp>
        <stp>0</stp>
        <stp>BND</stp>
        <stp>KR6175332G97</stp>
        <stp>인포맥스 대분류</stp>
        <stp>46316</stp>
        <stp/>
        <tr r="DU68" s="1"/>
      </tp>
      <tp t="s">
        <v>금융채</v>
        <stp/>
        <stp>P</stp>
        <stp>0</stp>
        <stp>BND</stp>
        <stp>KR609592AG31</stp>
        <stp>인포맥스 대분류</stp>
        <stp>46316</stp>
        <stp/>
        <tr r="M290" s="1"/>
      </tp>
      <tp t="s">
        <v/>
        <stp/>
        <stp>P</stp>
        <stp>0</stp>
        <stp>BND</stp>
        <stp>KRZFA03548GM</stp>
        <stp>인포맥스 중분류</stp>
        <stp>46316</stp>
        <stp/>
        <tr r="DV231" s="1"/>
      </tp>
      <tp t="s">
        <v>회사채</v>
        <stp/>
        <stp>P</stp>
        <stp>0</stp>
        <stp>BND</stp>
        <stp>KR6047052E98</stp>
        <stp>인포맥스 대분류</stp>
        <stp>46316</stp>
        <stp/>
        <tr r="CE57" s="1"/>
      </tp>
      <tp t="s">
        <v>회사채</v>
        <stp/>
        <stp>P</stp>
        <stp>0</stp>
        <stp>BND</stp>
        <stp>KR6004023F94</stp>
        <stp>인포맥스 대분류</stp>
        <stp>46316</stp>
        <stp/>
        <tr r="DU148" s="1"/>
      </tp>
      <tp t="s">
        <v>회사채</v>
        <stp/>
        <stp>P</stp>
        <stp>0</stp>
        <stp>BND</stp>
        <stp>KR6011173C82</stp>
        <stp>인포맥스 대분류</stp>
        <stp>46316</stp>
        <stp/>
        <tr r="DU273" s="1"/>
      </tp>
      <tp t="s">
        <v>금융채</v>
        <stp/>
        <stp>P</stp>
        <stp>0</stp>
        <stp>BND</stp>
        <stp>KR6174141F84</stp>
        <stp>인포맥스 대분류</stp>
        <stp>46316</stp>
        <stp/>
        <tr r="M167" s="1"/>
      </tp>
      <tp t="s">
        <v>회사채</v>
        <stp/>
        <stp>P</stp>
        <stp>0</stp>
        <stp>BND</stp>
        <stp>KR6005943G63</stp>
        <stp>인포맥스 대분류</stp>
        <stp>46316</stp>
        <stp/>
        <tr r="DU85" s="1"/>
      </tp>
      <tp t="s">
        <v>회사채</v>
        <stp/>
        <stp>P</stp>
        <stp>0</stp>
        <stp>BND</stp>
        <stp>KR6005942G64</stp>
        <stp>인포맥스 대분류</stp>
        <stp>46316</stp>
        <stp/>
        <tr r="DU89" s="1"/>
      </tp>
      <tp t="s">
        <v>금융채</v>
        <stp/>
        <stp>P</stp>
        <stp>0</stp>
        <stp>BND</stp>
        <stp>KR6145766G87</stp>
        <stp>인포맥스 대분류</stp>
        <stp>46316</stp>
        <stp/>
        <tr r="DG16" s="1"/>
      </tp>
      <tp t="s">
        <v>국채</v>
        <stp/>
        <stp>P</stp>
        <stp>0</stp>
        <stp>BND</stp>
        <stp>KR103501GG96</stp>
        <stp>인포맥스 대분류</stp>
        <stp>46316</stp>
        <stp/>
        <tr r="CE243" s="1"/>
        <tr r="EI24" s="1"/>
      </tp>
      <tp t="s">
        <v>국채</v>
        <stp/>
        <stp>P</stp>
        <stp>0</stp>
        <stp>BND</stp>
        <stp>KR103502GG95</stp>
        <stp>인포맥스 대분류</stp>
        <stp>46316</stp>
        <stp/>
        <tr r="M16" s="1"/>
        <tr r="DU10" s="1"/>
        <tr r="AO17" s="1"/>
      </tp>
      <tp t="s">
        <v>국채</v>
        <stp/>
        <stp>P</stp>
        <stp>0</stp>
        <stp>BND</stp>
        <stp>KR103503GG94</stp>
        <stp>인포맥스 대분류</stp>
        <stp>46316</stp>
        <stp/>
        <tr r="CE15" s="1"/>
        <tr r="EI20" s="1"/>
        <tr r="M75" s="1"/>
      </tp>
      <tp t="s">
        <v/>
        <stp/>
        <stp>P</stp>
        <stp>0</stp>
        <stp>BND</stp>
        <stp>KRZF104778GA</stp>
        <stp>인포맥스 중분류</stp>
        <stp>46316</stp>
        <stp/>
        <tr r="CF238" s="1"/>
      </tp>
      <tp t="s">
        <v>공사공단채</v>
        <stp/>
        <stp>P</stp>
        <stp>0</stp>
        <stp>BND</stp>
        <stp>KR356502GG81</stp>
        <stp>인포맥스 대분류</stp>
        <stp>46316</stp>
        <stp/>
        <tr r="DU179" s="1"/>
      </tp>
      <tp t="s">
        <v>공사공단채</v>
        <stp/>
        <stp>P</stp>
        <stp>0</stp>
        <stp>BND</stp>
        <stp>KR354701GE87</stp>
        <stp>인포맥스 대분류</stp>
        <stp>46316</stp>
        <stp/>
        <tr r="EW24" s="1"/>
      </tp>
      <tp t="s">
        <v>금융채</v>
        <stp/>
        <stp>P</stp>
        <stp>0</stp>
        <stp>BND</stp>
        <stp>KR310511GG87</stp>
        <stp>인포맥스 대분류</stp>
        <stp>46316</stp>
        <stp/>
        <tr r="CE41" s="1"/>
      </tp>
      <tp t="s">
        <v>공사공단채</v>
        <stp/>
        <stp>P</stp>
        <stp>0</stp>
        <stp>BND</stp>
        <stp>KR350704GE90</stp>
        <stp>인포맥스 대분류</stp>
        <stp>46316</stp>
        <stp/>
        <tr r="M234" s="1"/>
      </tp>
      <tp t="s">
        <v>회사채</v>
        <stp/>
        <stp>P</stp>
        <stp>0</stp>
        <stp>BND</stp>
        <stp>KR6047812E40</stp>
        <stp>인포맥스 대분류</stp>
        <stp>46316</stp>
        <stp/>
        <tr r="DU184" s="1"/>
        <tr r="M307" s="1"/>
      </tp>
      <tp t="s">
        <v>회사채</v>
        <stp/>
        <stp>P</stp>
        <stp>0</stp>
        <stp>BND</stp>
        <stp>KR6101182C23</stp>
        <stp>인포맥스 대분류</stp>
        <stp>46316</stp>
        <stp/>
        <tr r="CS60" s="1"/>
      </tp>
      <tp t="s">
        <v>회사채</v>
        <stp/>
        <stp>P</stp>
        <stp>0</stp>
        <stp>BND</stp>
        <stp>KR6025081G30</stp>
        <stp>인포맥스 대분류</stp>
        <stp>46316</stp>
        <stp/>
        <tr r="DU94" s="1"/>
      </tp>
      <tp t="s">
        <v>공사공단채</v>
        <stp/>
        <stp>P</stp>
        <stp>0</stp>
        <stp>BND</stp>
        <stp>KR350109GC69</stp>
        <stp>인포맥스 대분류</stp>
        <stp>46316</stp>
        <stp/>
        <tr r="M348" s="1"/>
      </tp>
      <tp t="s">
        <v>회사채</v>
        <stp/>
        <stp>P</stp>
        <stp>0</stp>
        <stp>BND</stp>
        <stp>KR6096773D45</stp>
        <stp>인포맥스 대분류</stp>
        <stp>46316</stp>
        <stp/>
        <tr r="M275" s="1"/>
      </tp>
      <tp t="s">
        <v>회사채</v>
        <stp/>
        <stp>P</stp>
        <stp>0</stp>
        <stp>BND</stp>
        <stp>KR6096772D46</stp>
        <stp>인포맥스 대분류</stp>
        <stp>46316</stp>
        <stp/>
        <tr r="M249" s="1"/>
      </tp>
      <tp t="s">
        <v>금융채</v>
        <stp/>
        <stp>P</stp>
        <stp>0</stp>
        <stp>BND</stp>
        <stp>KR6140173B31</stp>
        <stp>인포맥스 대분류</stp>
        <stp>46316</stp>
        <stp/>
        <tr r="CE248" s="1"/>
        <tr r="EI25" s="1"/>
      </tp>
      <tp t="s">
        <v>공사공단채</v>
        <stp/>
        <stp>P</stp>
        <stp>0</stp>
        <stp>BND</stp>
        <stp>KR357402GF73</stp>
        <stp>인포맥스 대분류</stp>
        <stp>46316</stp>
        <stp/>
        <tr r="M201" s="1"/>
      </tp>
      <tp t="s">
        <v>회사채</v>
        <stp/>
        <stp>P</stp>
        <stp>0</stp>
        <stp>BND</stp>
        <stp>KR6034732F51</stp>
        <stp>인포맥스 대분류</stp>
        <stp>46316</stp>
        <stp/>
        <tr r="M309" s="1"/>
        <tr r="DU276" s="1"/>
      </tp>
      <tp t="s">
        <v>금융채</v>
        <stp/>
        <stp>P</stp>
        <stp>0</stp>
        <stp>BND</stp>
        <stp>KR6205493G55</stp>
        <stp>인포맥스 대분류</stp>
        <stp>46316</stp>
        <stp/>
        <tr r="M105" s="1"/>
      </tp>
      <tp t="s">
        <v>공사공단채</v>
        <stp/>
        <stp>P</stp>
        <stp>0</stp>
        <stp>BND</stp>
        <stp>KR350702GE43</stp>
        <stp>인포맥스 대분류</stp>
        <stp>46316</stp>
        <stp/>
        <tr r="M281" s="1"/>
      </tp>
      <tp t="s">
        <v>국채</v>
        <stp/>
        <stp>P</stp>
        <stp>0</stp>
        <stp>BND</stp>
        <stp>KR103501GG62</stp>
        <stp>인포맥스 대분류</stp>
        <stp>46316</stp>
        <stp/>
        <tr r="EI10" s="1"/>
        <tr r="BQ9" s="1"/>
        <tr r="CE134" s="1"/>
        <tr r="DU50" s="1"/>
      </tp>
      <tp t="s">
        <v>국채</v>
        <stp/>
        <stp>P</stp>
        <stp>0</stp>
        <stp>BND</stp>
        <stp>KR103503GG60</stp>
        <stp>인포맥스 대분류</stp>
        <stp>46316</stp>
        <stp/>
        <tr r="EI27" s="1"/>
        <tr r="DU42" s="1"/>
        <tr r="BC9" s="1"/>
        <tr r="CE14" s="1"/>
      </tp>
      <tp t="s">
        <v>회사채</v>
        <stp/>
        <stp>P</stp>
        <stp>0</stp>
        <stp>BND</stp>
        <stp>KR6004023F11</stp>
        <stp>인포맥스 대분류</stp>
        <stp>46316</stp>
        <stp/>
        <tr r="DU271" s="1"/>
      </tp>
      <tp t="s">
        <v>회사채</v>
        <stp/>
        <stp>P</stp>
        <stp>0</stp>
        <stp>BND</stp>
        <stp>KR6004022F12</stp>
        <stp>인포맥스 대분류</stp>
        <stp>46316</stp>
        <stp/>
        <tr r="CE178" s="1"/>
      </tp>
      <tp t="s">
        <v>회사채</v>
        <stp/>
        <stp>P</stp>
        <stp>0</stp>
        <stp>BND</stp>
        <stp>KR6105562G46</stp>
        <stp>인포맥스 대분류</stp>
        <stp>46316</stp>
        <stp/>
        <tr r="CE53" s="1"/>
      </tp>
      <tp t="s">
        <v>금융채</v>
        <stp/>
        <stp>P</stp>
        <stp>0</stp>
        <stp>BND</stp>
        <stp>KR6205495G46</stp>
        <stp>인포맥스 대분류</stp>
        <stp>46316</stp>
        <stp/>
        <tr r="M92" s="1"/>
      </tp>
      <tp t="s">
        <v>회사채</v>
        <stp/>
        <stp>P</stp>
        <stp>0</stp>
        <stp>BND</stp>
        <stp>KR6004171F11</stp>
        <stp>인포맥스 대분류</stp>
        <stp>46316</stp>
        <stp/>
        <tr r="DU257" s="1"/>
      </tp>
      <tp t="s">
        <v>공사공단채</v>
        <stp/>
        <stp>P</stp>
        <stp>0</stp>
        <stp>BND</stp>
        <stp>KR350702GE50</stp>
        <stp>인포맥스 대분류</stp>
        <stp>46316</stp>
        <stp/>
        <tr r="DU155" s="1"/>
      </tp>
      <tp t="s">
        <v>회사채</v>
        <stp/>
        <stp>P</stp>
        <stp>0</stp>
        <stp>BND</stp>
        <stp>KR6105562G53</stp>
        <stp>인포맥스 대분류</stp>
        <stp>46316</stp>
        <stp/>
        <tr r="CE19" s="1"/>
      </tp>
      <tp t="s">
        <v>회사채</v>
        <stp/>
        <stp>P</stp>
        <stp>0</stp>
        <stp>BND</stp>
        <stp>KR6175332G30</stp>
        <stp>인포맥스 대분류</stp>
        <stp>46316</stp>
        <stp/>
        <tr r="DU17" s="1"/>
      </tp>
      <tp t="s">
        <v>공사공단채</v>
        <stp/>
        <stp>P</stp>
        <stp>0</stp>
        <stp>BND</stp>
        <stp>KR350108GC29</stp>
        <stp>인포맥스 대분류</stp>
        <stp>46316</stp>
        <stp/>
        <tr r="M337" s="1"/>
      </tp>
      <tp t="s">
        <v>금융채</v>
        <stp/>
        <stp>P</stp>
        <stp>0</stp>
        <stp>BND</stp>
        <stp>KR6214342F44</stp>
        <stp>인포맥스 대분류</stp>
        <stp>46316</stp>
        <stp/>
        <tr r="CS73" s="1"/>
      </tp>
      <tp t="s">
        <v>회사채</v>
        <stp/>
        <stp>P</stp>
        <stp>0</stp>
        <stp>BND</stp>
        <stp>KR6105561G39</stp>
        <stp>인포맥스 대분류</stp>
        <stp>46316</stp>
        <stp/>
        <tr r="M34" s="1"/>
      </tp>
      <tp t="s">
        <v>회사채</v>
        <stp/>
        <stp>P</stp>
        <stp>0</stp>
        <stp>BND</stp>
        <stp>KR6055551G38</stp>
        <stp>인포맥스 대분류</stp>
        <stp>46316</stp>
        <stp/>
        <tr r="M139" s="1"/>
      </tp>
      <tp t="s">
        <v>회사채</v>
        <stp/>
        <stp>P</stp>
        <stp>0</stp>
        <stp>BND</stp>
        <stp>KR6066574D31</stp>
        <stp>인포맥스 대분류</stp>
        <stp>46316</stp>
        <stp/>
        <tr r="M27" s="1"/>
      </tp>
      <tp t="s">
        <v>공사공단채</v>
        <stp/>
        <stp>P</stp>
        <stp>0</stp>
        <stp>BND</stp>
        <stp>KR350701GE36</stp>
        <stp>인포맥스 대분류</stp>
        <stp>46316</stp>
        <stp/>
        <tr r="M218" s="1"/>
      </tp>
      <tp t="s">
        <v>금융채</v>
        <stp/>
        <stp>P</stp>
        <stp>0</stp>
        <stp>BND</stp>
        <stp>KR6174142F75</stp>
        <stp>인포맥스 대분류</stp>
        <stp>46316</stp>
        <stp/>
        <tr r="M170" s="1"/>
      </tp>
      <tp t="s">
        <v>금융채</v>
        <stp/>
        <stp>P</stp>
        <stp>0</stp>
        <stp>BND</stp>
        <stp>KR6214342F69</stp>
        <stp>인포맥스 대분류</stp>
        <stp>46316</stp>
        <stp/>
        <tr r="DU98" s="1"/>
      </tp>
      <tp t="s">
        <v>금융채</v>
        <stp/>
        <stp>P</stp>
        <stp>0</stp>
        <stp>BND</stp>
        <stp>KR6095236G78</stp>
        <stp>인포맥스 대분류</stp>
        <stp>46316</stp>
        <stp/>
        <tr r="DG14" s="1"/>
      </tp>
      <tp t="s">
        <v>국채</v>
        <stp/>
        <stp>P</stp>
        <stp>0</stp>
        <stp>BND</stp>
        <stp>KR101501DG28</stp>
        <stp>인포맥스 대분류</stp>
        <stp>46316</stp>
        <stp/>
        <tr r="EW72" s="1"/>
      </tp>
      <tp t="s">
        <v>금융채</v>
        <stp/>
        <stp>P</stp>
        <stp>0</stp>
        <stp>BND</stp>
        <stp>KR6174147F47</stp>
        <stp>인포맥스 대분류</stp>
        <stp>46316</stp>
        <stp/>
        <tr r="M162" s="1"/>
      </tp>
      <tp t="s">
        <v>금융채</v>
        <stp/>
        <stp>P</stp>
        <stp>0</stp>
        <stp>BND</stp>
        <stp>KR6214346F65</stp>
        <stp>인포맥스 대분류</stp>
        <stp>46316</stp>
        <stp/>
        <tr r="DU97" s="1"/>
      </tp>
      <tp t="s">
        <v>회사채</v>
        <stp/>
        <stp>P</stp>
        <stp>0</stp>
        <stp>BND</stp>
        <stp>KR6166263D68</stp>
        <stp>인포맥스 대분류</stp>
        <stp>46316</stp>
        <stp/>
        <tr r="M274" s="1"/>
      </tp>
      <tp t="s">
        <v>국채</v>
        <stp/>
        <stp>P</stp>
        <stp>0</stp>
        <stp>BND</stp>
        <stp>KR103501GG39</stp>
        <stp>인포맥스 대분류</stp>
        <stp>46316</stp>
        <stp/>
        <tr r="M11" s="1"/>
        <tr r="AO19" s="1"/>
        <tr r="DU9" s="1"/>
        <tr r="AA20" s="1"/>
        <tr r="CE10" s="1"/>
      </tp>
      <tp t="s">
        <v>국채</v>
        <stp/>
        <stp>P</stp>
        <stp>0</stp>
        <stp>BND</stp>
        <stp>KR103503GG37</stp>
        <stp>인포맥스 대분류</stp>
        <stp>46316</stp>
        <stp/>
        <tr r="AA16" s="1"/>
        <tr r="EI11" s="1"/>
        <tr r="CE20" s="1"/>
        <tr r="BQ10" s="1"/>
      </tp>
      <tp t="s">
        <v>금융채</v>
        <stp/>
        <stp>P</stp>
        <stp>0</stp>
        <stp>BND</stp>
        <stp>KR6174144F57</stp>
        <stp>인포맥스 대분류</stp>
        <stp>46316</stp>
        <stp/>
        <tr r="M157" s="1"/>
      </tp>
      <tp t="s">
        <v>일반</v>
        <stp/>
        <stp>P</stp>
        <stp>0</stp>
        <stp>BND</stp>
        <stp>KR356101G987</stp>
        <stp>인포맥스 중분류</stp>
        <stp>46311</stp>
        <stp/>
        <tr r="N2934" s="5"/>
      </tp>
      <tp t="s">
        <v/>
        <stp/>
        <stp>P</stp>
        <stp>0</stp>
        <stp>BND</stp>
        <stp>KRZFA1122CG6</stp>
        <stp>인포맥스 대분류</stp>
        <stp>46316</stp>
        <stp/>
        <tr r="DU209" s="1"/>
      </tp>
      <tp t="s">
        <v>일반</v>
        <stp/>
        <stp>P</stp>
        <stp>0</stp>
        <stp>BND</stp>
        <stp>KR3509017199</stp>
        <stp>인포맥스 중분류</stp>
        <stp>46311</stp>
        <stp/>
        <tr r="N1735" s="5"/>
      </tp>
      <tp t="s">
        <v>일반</v>
        <stp/>
        <stp>P</stp>
        <stp>0</stp>
        <stp>BND</stp>
        <stp>KR357102G992</stp>
        <stp>인포맥스 중분류</stp>
        <stp>46311</stp>
        <stp/>
        <tr r="N3284" s="5"/>
      </tp>
      <tp t="s">
        <v/>
        <stp/>
        <stp>P</stp>
        <stp>0</stp>
        <stp>BND</stp>
        <stp>KRZF00238BG4</stp>
        <stp>인포맥스 대분류</stp>
        <stp>46316</stp>
        <stp/>
        <tr r="CE109" s="1"/>
      </tp>
      <tp t="s">
        <v/>
        <stp/>
        <stp>P</stp>
        <stp>0</stp>
        <stp>BND</stp>
        <stp>KRZFA0354BGM</stp>
        <stp>인포맥스 대분류</stp>
        <stp>46316</stp>
        <stp/>
        <tr r="DU227" s="1"/>
      </tp>
      <tp t="s">
        <v/>
        <stp/>
        <stp>P</stp>
        <stp>0</stp>
        <stp>BND</stp>
        <stp>KRZF03473AGM</stp>
        <stp>인포맥스 대분류</stp>
        <stp>46316</stp>
        <stp/>
        <tr r="CS89" s="1"/>
      </tp>
      <tp t="s">
        <v>회사채(일반)</v>
        <stp/>
        <stp>P</stp>
        <stp>0</stp>
        <stp>BND</stp>
        <stp>KR6051914937</stp>
        <stp>인포맥스 중분류</stp>
        <stp>46311</stp>
        <stp/>
        <tr r="N5625" s="5"/>
      </tp>
      <tp t="s">
        <v>회사채(일반)</v>
        <stp/>
        <stp>P</stp>
        <stp>0</stp>
        <stp>BND</stp>
        <stp>KR6030203816</stp>
        <stp>인포맥스 중분류</stp>
        <stp>46316</stp>
        <stp/>
        <tr r="DV169" s="1"/>
        <tr r="N60" s="1"/>
      </tp>
      <tp t="s">
        <v>회사채(일반)</v>
        <stp/>
        <stp>P</stp>
        <stp>0</stp>
        <stp>BND</stp>
        <stp>KR6101183962</stp>
        <stp>인포맥스 중분류</stp>
        <stp>46311</stp>
        <stp/>
        <tr r="N6529" s="5"/>
      </tp>
      <tp t="s">
        <v>일반</v>
        <stp/>
        <stp>P</stp>
        <stp>0</stp>
        <stp>BND</stp>
        <stp>KR350102G924</stp>
        <stp>인포맥스 중분류</stp>
        <stp>46311</stp>
        <stp/>
        <tr r="N938" s="5"/>
      </tp>
      <tp t="s">
        <v>일반</v>
        <stp/>
        <stp>P</stp>
        <stp>0</stp>
        <stp>BND</stp>
        <stp>KR357102G935</stp>
        <stp>인포맥스 중분류</stp>
        <stp>46311</stp>
        <stp/>
        <tr r="N3283" s="5"/>
      </tp>
      <tp t="s">
        <v>일반</v>
        <stp/>
        <stp>P</stp>
        <stp>0</stp>
        <stp>BND</stp>
        <stp>KR350101G934</stp>
        <stp>인포맥스 중분류</stp>
        <stp>46311</stp>
        <stp/>
        <tr r="N906" s="5"/>
      </tp>
      <tp t="s">
        <v>일반</v>
        <stp/>
        <stp>P</stp>
        <stp>0</stp>
        <stp>BND</stp>
        <stp>KR350102G940</stp>
        <stp>인포맥스 중분류</stp>
        <stp>46311</stp>
        <stp/>
        <tr r="N939" s="5"/>
      </tp>
      <tp t="s">
        <v>일반</v>
        <stp/>
        <stp>P</stp>
        <stp>0</stp>
        <stp>BND</stp>
        <stp>KR356002G847</stp>
        <stp>인포맥스 중분류</stp>
        <stp>46311</stp>
        <stp/>
        <tr r="N2822" s="5"/>
      </tp>
      <tp t="s">
        <v>일반</v>
        <stp/>
        <stp>P</stp>
        <stp>0</stp>
        <stp>BND</stp>
        <stp>KR350101G934</stp>
        <stp>인포맥스 중분류</stp>
        <stp>46316</stp>
        <stp/>
        <tr r="CF179" s="1"/>
      </tp>
      <tp t="s">
        <v>일반</v>
        <stp/>
        <stp>P</stp>
        <stp>0</stp>
        <stp>BND</stp>
        <stp>KR356101G953</stp>
        <stp>인포맥스 중분류</stp>
        <stp>46311</stp>
        <stp/>
        <tr r="N2932" s="5"/>
      </tp>
      <tp t="s">
        <v>일반</v>
        <stp/>
        <stp>P</stp>
        <stp>0</stp>
        <stp>BND</stp>
        <stp>KR356002G854</stp>
        <stp>인포맥스 중분류</stp>
        <stp>46311</stp>
        <stp/>
        <tr r="N2823" s="5"/>
      </tp>
      <tp t="s">
        <v>일반</v>
        <stp/>
        <stp>P</stp>
        <stp>0</stp>
        <stp>BND</stp>
        <stp>KR350102G957</stp>
        <stp>인포맥스 중분류</stp>
        <stp>46311</stp>
        <stp/>
        <tr r="N940" s="5"/>
      </tp>
      <tp t="s">
        <v>회사채(일반)</v>
        <stp/>
        <stp>P</stp>
        <stp>0</stp>
        <stp>BND</stp>
        <stp>KR6030203816</stp>
        <stp>인포맥스 중분류</stp>
        <stp>46311</stp>
        <stp/>
        <tr r="N5066" s="5"/>
      </tp>
      <tp t="s">
        <v>회사채(일반)</v>
        <stp/>
        <stp>P</stp>
        <stp>0</stp>
        <stp>BND</stp>
        <stp>KR6030204814</stp>
        <stp>인포맥스 중분류</stp>
        <stp>46311</stp>
        <stp/>
        <tr r="N5077" s="5"/>
      </tp>
      <tp t="s">
        <v>일반</v>
        <stp/>
        <stp>P</stp>
        <stp>0</stp>
        <stp>BND</stp>
        <stp>KR356101G961</stp>
        <stp>인포맥스 중분류</stp>
        <stp>46311</stp>
        <stp/>
        <tr r="N2933" s="5"/>
      </tp>
      <tp t="s">
        <v>일반</v>
        <stp/>
        <stp>P</stp>
        <stp>0</stp>
        <stp>BND</stp>
        <stp>KR356001G864</stp>
        <stp>인포맥스 중분류</stp>
        <stp>46311</stp>
        <stp/>
        <tr r="N2777" s="5"/>
      </tp>
      <tp t="s">
        <v>은행채</v>
        <stp/>
        <stp>P</stp>
        <stp>0</stp>
        <stp>BND</stp>
        <stp>KR6060001841</stp>
        <stp>인포맥스 중분류</stp>
        <stp>46316</stp>
        <stp/>
        <tr r="EX32" s="1"/>
      </tp>
      <tp t="s">
        <v>은행채</v>
        <stp/>
        <stp>P</stp>
        <stp>0</stp>
        <stp>BND</stp>
        <stp>KR6000032856</stp>
        <stp>인포맥스 중분류</stp>
        <stp>46316</stp>
        <stp/>
        <tr r="EX59" s="1"/>
      </tp>
      <tp>
        <v>4.2539999999999996</v>
        <stp/>
        <stp>P</stp>
        <stp>0</stp>
        <stp>BND</stp>
        <stp>KR357402GF73</stp>
        <stp>민평3사 수익률(산출일)</stp>
        <stp>46316</stp>
        <stp/>
        <tr r="L201" s="1"/>
      </tp>
      <tp>
        <v>4.141</v>
        <stp/>
        <stp>P</stp>
        <stp>0</stp>
        <stp>BND</stp>
        <stp>KR354203GE72</stp>
        <stp>민평3사 수익률(산출일)</stp>
        <stp>46316</stp>
        <stp/>
        <tr r="L159" s="1"/>
      </tp>
      <tp>
        <v>4.282</v>
        <stp/>
        <stp>P</stp>
        <stp>0</stp>
        <stp>BND</stp>
        <stp>KR350106GF77</stp>
        <stp>민평3사 수익률(산출일)</stp>
        <stp>46316</stp>
        <stp/>
        <tr r="L200" s="1"/>
      </tp>
      <tp>
        <v>4.1029999999999998</v>
        <stp/>
        <stp>P</stp>
        <stp>0</stp>
        <stp>BND</stp>
        <stp>KR6055551E71</stp>
        <stp>민평3사 수익률(산출일)</stp>
        <stp>46316</stp>
        <stp/>
        <tr r="L97" s="1"/>
      </tp>
      <tp>
        <v>4.3689999999999998</v>
        <stp/>
        <stp>P</stp>
        <stp>0</stp>
        <stp>BND</stp>
        <stp>KR6204323E15</stp>
        <stp>민평3사 수익률(산출일)</stp>
        <stp>46316</stp>
        <stp/>
        <tr r="DT290" s="1"/>
        <tr r="L126" s="1"/>
      </tp>
      <tp>
        <v>3.9449999999999998</v>
        <stp/>
        <stp>P</stp>
        <stp>0</stp>
        <stp>BND</stp>
        <stp>KR6017673742</stp>
        <stp>민평3사 수익률(산출일)</stp>
        <stp>46316</stp>
        <stp/>
        <tr r="L262" s="1"/>
      </tp>
      <tp>
        <v>4.2939999999999996</v>
        <stp/>
        <stp>P</stp>
        <stp>0</stp>
        <stp>BND</stp>
        <stp>KR6017673D42</stp>
        <stp>민평3사 수익률(산출일)</stp>
        <stp>46316</stp>
        <stp/>
        <tr r="CD67" s="1"/>
      </tp>
      <tp>
        <v>4.4279999999999999</v>
        <stp/>
        <stp>P</stp>
        <stp>0</stp>
        <stp>BND</stp>
        <stp>KR6032717F54</stp>
        <stp>민평3사 수익률(산출일)</stp>
        <stp>46316</stp>
        <stp/>
        <tr r="L202" s="1"/>
      </tp>
      <tp>
        <v>4.0439999999999996</v>
        <stp/>
        <stp>P</stp>
        <stp>0</stp>
        <stp>BND</stp>
        <stp>KR354301GF72</stp>
        <stp>민평3사 수익률(산출일)</stp>
        <stp>46316</stp>
        <stp/>
        <tr r="EV29" s="1"/>
      </tp>
      <tp>
        <v>4.1909999999999998</v>
        <stp/>
        <stp>P</stp>
        <stp>0</stp>
        <stp>BND</stp>
        <stp>KR358301GG72</stp>
        <stp>민평3사 수익률(산출일)</stp>
        <stp>46316</stp>
        <stp/>
        <tr r="DT84" s="1"/>
      </tp>
      <tp>
        <v>3.9140000000000001</v>
        <stp/>
        <stp>P</stp>
        <stp>0</stp>
        <stp>BND</stp>
        <stp>KR2005041562</stp>
        <stp>민평3사 수익률(산출일)</stp>
        <stp>46316</stp>
        <stp/>
        <tr r="L299" s="1"/>
      </tp>
      <tp>
        <v>4.6619999999999999</v>
        <stp/>
        <stp>P</stp>
        <stp>0</stp>
        <stp>BND</stp>
        <stp>KR6138101G37</stp>
        <stp>민평3사 수익률(산출일)</stp>
        <stp>46316</stp>
        <stp/>
        <tr r="DT93" s="1"/>
      </tp>
      <tp>
        <v>3.6579999999999999</v>
        <stp/>
        <stp>P</stp>
        <stp>0</stp>
        <stp>BND</stp>
        <stp>KR6204322E16</stp>
        <stp>민평3사 수익률(산출일)</stp>
        <stp>46316</stp>
        <stp/>
        <tr r="CD28" s="1"/>
      </tp>
      <tp>
        <v>4.2919999999999998</v>
        <stp/>
        <stp>P</stp>
        <stp>0</stp>
        <stp>BND</stp>
        <stp>KR6000662E40</stp>
        <stp>민평3사 수익률(산출일)</stp>
        <stp>46316</stp>
        <stp/>
        <tr r="L142" s="1"/>
      </tp>
      <tp>
        <v>3.9889999999999999</v>
        <stp/>
        <stp>P</stp>
        <stp>0</stp>
        <stp>BND</stp>
        <stp>KR3509017272</stp>
        <stp>민평3사 수익률(산출일)</stp>
        <stp>46316</stp>
        <stp/>
        <tr r="DT83" s="1"/>
      </tp>
      <tp>
        <v>4.0449999999999999</v>
        <stp/>
        <stp>P</stp>
        <stp>0</stp>
        <stp>BND</stp>
        <stp>KR354301GE73</stp>
        <stp>민평3사 수익률(산출일)</stp>
        <stp>46316</stp>
        <stp/>
        <tr r="L30" s="1"/>
      </tp>
      <tp>
        <v>3.5790000000000002</v>
        <stp/>
        <stp>P</stp>
        <stp>0</stp>
        <stp>BND</stp>
        <stp>KR2005011E66</stp>
        <stp>민평3사 수익률(산출일)</stp>
        <stp>46316</stp>
        <stp/>
        <tr r="CD18" s="1"/>
      </tp>
      <tp>
        <v>3.786</v>
        <stp/>
        <stp>P</stp>
        <stp>0</stp>
        <stp>BND</stp>
        <stp>KR6140173B31</stp>
        <stp>민평3사 수익률(산출일)</stp>
        <stp>46316</stp>
        <stp/>
        <tr r="CD248" s="1"/>
        <tr r="EH25" s="1"/>
      </tp>
      <tp>
        <v>4.0999999999999996</v>
        <stp/>
        <stp>P</stp>
        <stp>0</stp>
        <stp>BND</stp>
        <stp>KR6055552C72</stp>
        <stp>민평3사 수익률(산출일)</stp>
        <stp>46316</stp>
        <stp/>
        <tr r="L100" s="1"/>
      </tp>
      <tp>
        <v>4.3949999999999996</v>
        <stp/>
        <stp>P</stp>
        <stp>0</stp>
        <stp>BND</stp>
        <stp>KR6032715F56</stp>
        <stp>민평3사 수익률(산출일)</stp>
        <stp>46316</stp>
        <stp/>
        <tr r="L187" s="1"/>
      </tp>
      <tp>
        <v>3.976</v>
        <stp/>
        <stp>P</stp>
        <stp>0</stp>
        <stp>BND</stp>
        <stp>KR354204GE71</stp>
        <stp>민평3사 수익률(산출일)</stp>
        <stp>46316</stp>
        <stp/>
        <tr r="L124" s="1"/>
      </tp>
      <tp>
        <v>4.1440000000000001</v>
        <stp/>
        <stp>P</stp>
        <stp>0</stp>
        <stp>BND</stp>
        <stp>KR354205GE70</stp>
        <stp>민평3사 수익률(산출일)</stp>
        <stp>46316</stp>
        <stp/>
        <tr r="L178" s="1"/>
      </tp>
      <tp>
        <v>4.4400000000000004</v>
        <stp/>
        <stp>P</stp>
        <stp>0</stp>
        <stp>BND</stp>
        <stp>KR350901GF74</stp>
        <stp>민평3사 수익률(산출일)</stp>
        <stp>46316</stp>
        <stp/>
        <tr r="L63" s="1"/>
      </tp>
      <tp>
        <v>3.9009999999999998</v>
        <stp/>
        <stp>P</stp>
        <stp>0</stp>
        <stp>BND</stp>
        <stp>KR6139132C32</stp>
        <stp>민평3사 수익률(산출일)</stp>
        <stp>46316</stp>
        <stp/>
        <tr r="EV22" s="1"/>
      </tp>
      <tp>
        <v>4.1390000000000002</v>
        <stp/>
        <stp>P</stp>
        <stp>0</stp>
        <stp>BND</stp>
        <stp>KR6034731E53</stp>
        <stp>민평3사 수익률(산출일)</stp>
        <stp>46316</stp>
        <stp/>
        <tr r="L323" s="1"/>
        <tr r="CD172" s="1"/>
      </tp>
      <tp>
        <v>4.306</v>
        <stp/>
        <stp>P</stp>
        <stp>0</stp>
        <stp>BND</stp>
        <stp>KR6375502E73</stp>
        <stp>민평3사 수익률(산출일)</stp>
        <stp>46316</stp>
        <stp/>
        <tr r="DF22" s="1"/>
      </tp>
      <tp>
        <v>4.5090000000000003</v>
        <stp/>
        <stp>P</stp>
        <stp>0</stp>
        <stp>BND</stp>
        <stp>KR6023787F58</stp>
        <stp>민평3사 수익률(산출일)</stp>
        <stp>46316</stp>
        <stp/>
        <tr r="EV56" s="1"/>
      </tp>
      <tp>
        <v>4.258</v>
        <stp/>
        <stp>P</stp>
        <stp>0</stp>
        <stp>BND</stp>
        <stp>KR6033665G46</stp>
        <stp>민평3사 수익률(산출일)</stp>
        <stp>46316</stp>
        <stp/>
        <tr r="DT31" s="1"/>
      </tp>
      <tp>
        <v>3.9790000000000001</v>
        <stp/>
        <stp>P</stp>
        <stp>0</stp>
        <stp>BND</stp>
        <stp>KR6086794C59</stp>
        <stp>민평3사 수익률(산출일)</stp>
        <stp>46316</stp>
        <stp/>
        <tr r="L85" s="1"/>
      </tp>
      <tp>
        <v>4.1900000000000004</v>
        <stp/>
        <stp>P</stp>
        <stp>0</stp>
        <stp>BND</stp>
        <stp>KR355701GF75</stp>
        <stp>민평3사 수익률(산출일)</stp>
        <stp>46316</stp>
        <stp/>
        <tr r="EV44" s="1"/>
      </tp>
      <tp>
        <v>4.09</v>
        <stp/>
        <stp>P</stp>
        <stp>0</stp>
        <stp>BND</stp>
        <stp>KR350802GD76</stp>
        <stp>민평3사 수익률(산출일)</stp>
        <stp>46316</stp>
        <stp/>
        <tr r="DT64" s="1"/>
      </tp>
      <tp>
        <v>4.3929999999999998</v>
        <stp/>
        <stp>P</stp>
        <stp>0</stp>
        <stp>BND</stp>
        <stp>KR6034732E52</stp>
        <stp>민평3사 수익률(산출일)</stp>
        <stp>46316</stp>
        <stp/>
        <tr r="L294" s="1"/>
      </tp>
      <tp>
        <v>3.75</v>
        <stp/>
        <stp>P</stp>
        <stp>0</stp>
        <stp>BND</stp>
        <stp>KR6036321E13</stp>
        <stp>민평3사 수익률(산출일)</stp>
        <stp>46316</stp>
        <stp/>
        <tr r="CR21" s="1"/>
      </tp>
      <tp>
        <v>4.3170000000000002</v>
        <stp/>
        <stp>P</stp>
        <stp>0</stp>
        <stp>BND</stp>
        <stp>KR6029787B59</stp>
        <stp>민평3사 수익률(산출일)</stp>
        <stp>46316</stp>
        <stp/>
        <tr r="CD250" s="1"/>
        <tr r="L387" s="1"/>
        <tr r="DT328" s="1"/>
      </tp>
      <tp>
        <v>4.4329999999999998</v>
        <stp/>
        <stp>P</stp>
        <stp>0</stp>
        <stp>BND</stp>
        <stp>KR6034732F51</stp>
        <stp>민평3사 수익률(산출일)</stp>
        <stp>46316</stp>
        <stp/>
        <tr r="DT276" s="1"/>
        <tr r="L309" s="1"/>
      </tp>
      <tp>
        <v>4.2949999999999999</v>
        <stp/>
        <stp>P</stp>
        <stp>0</stp>
        <stp>BND</stp>
        <stp>KR6011072E25</stp>
        <stp>민평3사 수익률(산출일)</stp>
        <stp>46316</stp>
        <stp/>
        <tr r="L106" s="1"/>
      </tp>
      <tp>
        <v>4.2619999999999996</v>
        <stp/>
        <stp>P</stp>
        <stp>0</stp>
        <stp>BND</stp>
        <stp>KR6033667G44</stp>
        <stp>민평3사 수익률(산출일)</stp>
        <stp>46316</stp>
        <stp/>
        <tr r="DT81" s="1"/>
      </tp>
      <tp>
        <v>4.444</v>
        <stp/>
        <stp>P</stp>
        <stp>0</stp>
        <stp>BND</stp>
        <stp>KR6034734D51</stp>
        <stp>민평3사 수익률(산출일)</stp>
        <stp>46316</stp>
        <stp/>
        <tr r="L68" s="1"/>
      </tp>
      <tp>
        <v>4.4420000000000002</v>
        <stp/>
        <stp>P</stp>
        <stp>0</stp>
        <stp>BND</stp>
        <stp>KR6031324F10</stp>
        <stp>민평3사 수익률(산출일)</stp>
        <stp>46316</stp>
        <stp/>
        <tr r="EV48" s="1"/>
      </tp>
      <tp>
        <v>4.335</v>
        <stp/>
        <stp>P</stp>
        <stp>0</stp>
        <stp>BND</stp>
        <stp>KR6280361G16</stp>
        <stp>민평3사 수익률(산출일)</stp>
        <stp>46316</stp>
        <stp/>
        <tr r="CD74" s="1"/>
      </tp>
      <tp>
        <v>4.28</v>
        <stp/>
        <stp>P</stp>
        <stp>0</stp>
        <stp>BND</stp>
        <stp>KR351604GF72</stp>
        <stp>민평3사 수익률(산출일)</stp>
        <stp>46316</stp>
        <stp/>
        <tr r="DT261" s="1"/>
      </tp>
      <tp>
        <v>4.2729999999999997</v>
        <stp/>
        <stp>P</stp>
        <stp>0</stp>
        <stp>BND</stp>
        <stp>KR3561057273</stp>
        <stp>민평3사 수익률(산출일)</stp>
        <stp>46316</stp>
        <stp/>
        <tr r="DT314" s="1"/>
      </tp>
      <tp>
        <v>3.653</v>
        <stp/>
        <stp>P</stp>
        <stp>0</stp>
        <stp>BND</stp>
        <stp>KR6016362E15</stp>
        <stp>민평3사 수익률(산출일)</stp>
        <stp>46316</stp>
        <stp/>
        <tr r="CR38" s="1"/>
      </tp>
      <tp>
        <v>4.3899999999999997</v>
        <stp/>
        <stp>P</stp>
        <stp>0</stp>
        <stp>BND</stp>
        <stp>KR6037641F47</stp>
        <stp>민평3사 수익률(산출일)</stp>
        <stp>46316</stp>
        <stp/>
        <tr r="EV74" s="1"/>
      </tp>
      <tp>
        <v>4.077</v>
        <stp/>
        <stp>P</stp>
        <stp>0</stp>
        <stp>BND</stp>
        <stp>KR2001024D61</stp>
        <stp>민평3사 수익률(산출일)</stp>
        <stp>46316</stp>
        <stp/>
        <tr r="CD103" s="1"/>
      </tp>
      <tp>
        <v>4.2249999999999996</v>
        <stp/>
        <stp>P</stp>
        <stp>0</stp>
        <stp>BND</stp>
        <stp>KR6205491F66</stp>
        <stp>민평3사 수익률(산출일)</stp>
        <stp>46316</stp>
        <stp/>
        <tr r="DT21" s="1"/>
      </tp>
      <tp>
        <v>3.9889999999999999</v>
        <stp/>
        <stp>P</stp>
        <stp>0</stp>
        <stp>BND</stp>
        <stp>KR352202GC79</stp>
        <stp>민평3사 수익률(산출일)</stp>
        <stp>46316</stp>
        <stp/>
        <tr r="L271" s="1"/>
      </tp>
      <tp>
        <v>4.2350000000000003</v>
        <stp/>
        <stp>P</stp>
        <stp>0</stp>
        <stp>BND</stp>
        <stp>KR353603GG78</stp>
        <stp>민평3사 수익률(산출일)</stp>
        <stp>46316</stp>
        <stp/>
        <tr r="DT46" s="1"/>
      </tp>
      <tp>
        <v>3.9750000000000001</v>
        <stp/>
        <stp>P</stp>
        <stp>0</stp>
        <stp>BND</stp>
        <stp>KR310207GG78</stp>
        <stp>민평3사 수익률(산출일)</stp>
        <stp>46316</stp>
        <stp/>
        <tr r="L83" s="1"/>
      </tp>
      <tp>
        <v>4.2249999999999996</v>
        <stp/>
        <stp>P</stp>
        <stp>0</stp>
        <stp>BND</stp>
        <stp>KR6140174D38</stp>
        <stp>민평3사 수익률(산출일)</stp>
        <stp>46316</stp>
        <stp/>
        <tr r="L303" s="1"/>
      </tp>
      <tp>
        <v>4.2859999999999996</v>
        <stp/>
        <stp>P</stp>
        <stp>0</stp>
        <stp>BND</stp>
        <stp>KR3527027279</stp>
        <stp>민평3사 수익률(산출일)</stp>
        <stp>46316</stp>
        <stp/>
        <tr r="L32" s="1"/>
      </tp>
      <tp>
        <v>4.0839999999999996</v>
        <stp/>
        <stp>P</stp>
        <stp>0</stp>
        <stp>BND</stp>
        <stp>KR6145761F59</stp>
        <stp>민평3사 수익률(산출일)</stp>
        <stp>46316</stp>
        <stp/>
        <tr r="EV25" s="1"/>
      </tp>
      <tp>
        <v>3.5489999999999999</v>
        <stp/>
        <stp>P</stp>
        <stp>0</stp>
        <stp>BND</stp>
        <stp>KR2001264A48</stp>
        <stp>민평3사 수익률(산출일)</stp>
        <stp>46316</stp>
        <stp/>
        <tr r="L383" s="1"/>
      </tp>
      <tp>
        <v>4.3419999999999996</v>
        <stp/>
        <stp>P</stp>
        <stp>0</stp>
        <stp>BND</stp>
        <stp>KR6000663E49</stp>
        <stp>민평3사 수익률(산출일)</stp>
        <stp>46316</stp>
        <stp/>
        <tr r="L158" s="1"/>
      </tp>
      <tp>
        <v>4.7300000000000004</v>
        <stp/>
        <stp>P</stp>
        <stp>0</stp>
        <stp>BND</stp>
        <stp>KR6066562879</stp>
        <stp>민평3사 수익률(산출일)</stp>
        <stp>46316</stp>
        <stp/>
        <tr r="EV73" s="1"/>
      </tp>
      <tp>
        <v>4.2850000000000001</v>
        <stp/>
        <stp>P</stp>
        <stp>0</stp>
        <stp>BND</stp>
        <stp>KR6205494F63</stp>
        <stp>민평3사 수익률(산출일)</stp>
        <stp>46316</stp>
        <stp/>
        <tr r="L165" s="1"/>
      </tp>
      <tp>
        <v>4.4279999999999999</v>
        <stp/>
        <stp>P</stp>
        <stp>0</stp>
        <stp>BND</stp>
        <stp>KR603271AF58</stp>
        <stp>민평3사 수익률(산출일)</stp>
        <stp>46316</stp>
        <stp/>
        <tr r="L203" s="1"/>
      </tp>
      <tp>
        <v>4.4290000000000003</v>
        <stp/>
        <stp>P</stp>
        <stp>0</stp>
        <stp>BND</stp>
        <stp>KR602978FF51</stp>
        <stp>민평3사 수익률(산출일)</stp>
        <stp>46316</stp>
        <stp/>
        <tr r="CD80" s="1"/>
      </tp>
      <tp>
        <v>4.1100000000000003</v>
        <stp/>
        <stp>P</stp>
        <stp>0</stp>
        <stp>BND</stp>
        <stp>KR350114GG68</stp>
        <stp>민평3사 수익률(산출일)</stp>
        <stp>46316</stp>
        <stp/>
        <tr r="DT25" s="1"/>
      </tp>
      <tp>
        <v>3.714</v>
        <stp/>
        <stp>P</stp>
        <stp>0</stp>
        <stp>BND</stp>
        <stp>KR6002382E11</stp>
        <stp>민평3사 수익률(산출일)</stp>
        <stp>46316</stp>
        <stp/>
        <tr r="CR69" s="1"/>
      </tp>
      <tp>
        <v>3.923</v>
        <stp/>
        <stp>P</stp>
        <stp>0</stp>
        <stp>BND</stp>
        <stp>KR6025083E22</stp>
        <stp>민평3사 수익률(산출일)</stp>
        <stp>46316</stp>
        <stp/>
        <tr r="CR39" s="1"/>
      </tp>
      <tp>
        <v>3.8340000000000001</v>
        <stp/>
        <stp>P</stp>
        <stp>0</stp>
        <stp>BND</stp>
        <stp>KR6039091F22</stp>
        <stp>민평3사 수익률(산출일)</stp>
        <stp>46316</stp>
        <stp/>
        <tr r="CR141" s="1"/>
        <tr r="CD166" s="1"/>
      </tp>
      <tp t="s">
        <v>회사채(일반)</v>
        <stp/>
        <stp>P</stp>
        <stp>0</stp>
        <stp>BND</stp>
        <stp>KR63161419C1</stp>
        <stp>인포맥스 중분류</stp>
        <stp>46316</stp>
        <stp/>
        <tr r="EX57" s="1"/>
      </tp>
      <tp t="s">
        <v>일반</v>
        <stp/>
        <stp>P</stp>
        <stp>0</stp>
        <stp>BND</stp>
        <stp>KR350702G8A9</stp>
        <stp>인포맥스 중분류</stp>
        <stp>46311</stp>
        <stp/>
        <tr r="N1382" s="5"/>
      </tp>
      <tp t="s">
        <v>일반</v>
        <stp/>
        <stp>P</stp>
        <stp>0</stp>
        <stp>BND</stp>
        <stp>KR354601G9A1</stp>
        <stp>인포맥스 중분류</stp>
        <stp>46311</stp>
        <stp/>
        <tr r="N2623" s="5"/>
      </tp>
      <tp t="s">
        <v>회사채(일반)</v>
        <stp/>
        <stp>P</stp>
        <stp>0</stp>
        <stp>BND</stp>
        <stp>KR60665629A6</stp>
        <stp>인포맥스 중분류</stp>
        <stp>46311</stp>
        <stp/>
        <tr r="N6149" s="5"/>
      </tp>
      <tp t="s">
        <v>회사채(일반)</v>
        <stp/>
        <stp>P</stp>
        <stp>0</stp>
        <stp>BND</stp>
        <stp>KR60665619A7</stp>
        <stp>인포맥스 중분류</stp>
        <stp>46311</stp>
        <stp/>
        <tr r="N6122" s="5"/>
      </tp>
      <tp t="s">
        <v>회사채(일반)</v>
        <stp/>
        <stp>P</stp>
        <stp>0</stp>
        <stp>BND</stp>
        <stp>KR60665629B4</stp>
        <stp>인포맥스 중분류</stp>
        <stp>46311</stp>
        <stp/>
        <tr r="N6150" s="5"/>
      </tp>
      <tp t="s">
        <v>일반</v>
        <stp/>
        <stp>P</stp>
        <stp>0</stp>
        <stp>BND</stp>
        <stp>KR351602G9B4</stp>
        <stp>인포맥스 중분류</stp>
        <stp>46311</stp>
        <stp/>
        <tr r="N1839" s="5"/>
      </tp>
      <tp t="s">
        <v>회사채(일반)</v>
        <stp/>
        <stp>P</stp>
        <stp>0</stp>
        <stp>BND</stp>
        <stp>KR60665619B5</stp>
        <stp>인포맥스 중분류</stp>
        <stp>46311</stp>
        <stp/>
        <tr r="N6123" s="5"/>
      </tp>
      <tp t="s">
        <v>일반</v>
        <stp/>
        <stp>P</stp>
        <stp>0</stp>
        <stp>BND</stp>
        <stp>KR352701G8B4</stp>
        <stp>인포맥스 중분류</stp>
        <stp>46311</stp>
        <stp/>
        <tr r="N2184" s="5"/>
      </tp>
      <tp t="s">
        <v>일반</v>
        <stp/>
        <stp>P</stp>
        <stp>0</stp>
        <stp>BND</stp>
        <stp>KR350702G8B7</stp>
        <stp>인포맥스 중분류</stp>
        <stp>46311</stp>
        <stp/>
        <tr r="N1383" s="5"/>
      </tp>
      <tp t="s">
        <v>일반</v>
        <stp/>
        <stp>P</stp>
        <stp>0</stp>
        <stp>BND</stp>
        <stp>KR350901G6C8</stp>
        <stp>인포맥스 중분류</stp>
        <stp>46311</stp>
        <stp/>
        <tr r="N1747" s="5"/>
      </tp>
      <tp t="s">
        <v>회사채(일반)</v>
        <stp/>
        <stp>P</stp>
        <stp>0</stp>
        <stp>BND</stp>
        <stp>KR60665629C2</stp>
        <stp>인포맥스 중분류</stp>
        <stp>46311</stp>
        <stp/>
        <tr r="N6151" s="5"/>
      </tp>
      <tp t="s">
        <v>일반</v>
        <stp/>
        <stp>P</stp>
        <stp>0</stp>
        <stp>BND</stp>
        <stp>KR350701G8C6</stp>
        <stp>인포맥스 중분류</stp>
        <stp>46311</stp>
        <stp/>
        <tr r="N1309" s="5"/>
      </tp>
      <tp t="s">
        <v/>
        <stp/>
        <stp>P</stp>
        <stp>0</stp>
        <stp>BND</stp>
        <stp>KRZE02301G9E</stp>
        <stp>인포맥스 대분류</stp>
        <stp>46316</stp>
        <stp/>
        <tr r="DU112" s="1"/>
      </tp>
      <tp t="s">
        <v>일반</v>
        <stp/>
        <stp>P</stp>
        <stp>0</stp>
        <stp>BND</stp>
        <stp>KR354601G9A1</stp>
        <stp>인포맥스 중분류</stp>
        <stp>46316</stp>
        <stp/>
        <tr r="N298" s="1"/>
      </tp>
      <tp t="s">
        <v>회사채(일반)</v>
        <stp/>
        <stp>P</stp>
        <stp>0</stp>
        <stp>BND</stp>
        <stp>KR60681727B6</stp>
        <stp>인포맥스 중분류</stp>
        <stp>46311</stp>
        <stp/>
        <tr r="N6188" s="5"/>
      </tp>
      <tp t="s">
        <v>회사채</v>
        <stp/>
        <stp>P</stp>
        <stp>0</stp>
        <stp>BND</stp>
        <stp>KR6063622FA4</stp>
        <stp>인포맥스 대분류</stp>
        <stp>46316</stp>
        <stp/>
        <tr r="EW66" s="1"/>
      </tp>
      <tp t="s">
        <v>공사공단채</v>
        <stp/>
        <stp>P</stp>
        <stp>0</stp>
        <stp>BND</stp>
        <stp>KR356108GDB8</stp>
        <stp>인포맥스 대분류</stp>
        <stp>46316</stp>
        <stp/>
        <tr r="CE149" s="1"/>
      </tp>
      <tp t="s">
        <v>공사공단채</v>
        <stp/>
        <stp>P</stp>
        <stp>0</stp>
        <stp>BND</stp>
        <stp>KR351604GCB3</stp>
        <stp>인포맥스 대분류</stp>
        <stp>46316</stp>
        <stp/>
        <tr r="DU281" s="1"/>
      </tp>
      <tp t="s">
        <v>공사공단채</v>
        <stp/>
        <stp>P</stp>
        <stp>0</stp>
        <stp>BND</stp>
        <stp>KR351602GCB7</stp>
        <stp>인포맥스 대분류</stp>
        <stp>46316</stp>
        <stp/>
        <tr r="DU280" s="1"/>
        <tr r="M235" s="1"/>
      </tp>
      <tp t="s">
        <v>회사채</v>
        <stp/>
        <stp>P</stp>
        <stp>0</stp>
        <stp>BND</stp>
        <stp>KR6131793DA6</stp>
        <stp>인포맥스 대분류</stp>
        <stp>46316</stp>
        <stp/>
        <tr r="M263" s="1"/>
      </tp>
      <tp t="s">
        <v>회사채</v>
        <stp/>
        <stp>P</stp>
        <stp>0</stp>
        <stp>BND</stp>
        <stp>KR6030492EA5</stp>
        <stp>인포맥스 대분류</stp>
        <stp>46316</stp>
        <stp/>
        <tr r="M104" s="1"/>
      </tp>
      <tp t="s">
        <v>금융채</v>
        <stp/>
        <stp>P</stp>
        <stp>0</stp>
        <stp>BND</stp>
        <stp>KR6033668FC0</stp>
        <stp>인포맥스 대분류</stp>
        <stp>46316</stp>
        <stp/>
        <tr r="CS75" s="1"/>
      </tp>
      <tp t="s">
        <v>금융채</v>
        <stp/>
        <stp>P</stp>
        <stp>0</stp>
        <stp>BND</stp>
        <stp>KR6023763FC1</stp>
        <stp>인포맥스 대분류</stp>
        <stp>46316</stp>
        <stp/>
        <tr r="EW31" s="1"/>
      </tp>
      <tp t="s">
        <v>금융채</v>
        <stp/>
        <stp>P</stp>
        <stp>0</stp>
        <stp>BND</stp>
        <stp>KR381004GEA8</stp>
        <stp>인포맥스 대분류</stp>
        <stp>46316</stp>
        <stp/>
        <tr r="M87" s="1"/>
      </tp>
      <tp t="s">
        <v>금융채</v>
        <stp/>
        <stp>P</stp>
        <stp>0</stp>
        <stp>BND</stp>
        <stp>KR6030621EB7</stp>
        <stp>인포맥스 대분류</stp>
        <stp>46316</stp>
        <stp/>
        <tr r="CE161" s="1"/>
        <tr r="CS136" s="1"/>
      </tp>
      <tp t="s">
        <v>금융채</v>
        <stp/>
        <stp>P</stp>
        <stp>0</stp>
        <stp>BND</stp>
        <stp>KR6030624EB1</stp>
        <stp>인포맥스 대분류</stp>
        <stp>46316</stp>
        <stp/>
        <tr r="DG24" s="1"/>
      </tp>
      <tp t="s">
        <v>공사공단채</v>
        <stp/>
        <stp>P</stp>
        <stp>0</stp>
        <stp>BND</stp>
        <stp>KR358301GFA4</stp>
        <stp>인포맥스 대분류</stp>
        <stp>46316</stp>
        <stp/>
        <tr r="EW55" s="1"/>
        <tr r="CE101" s="1"/>
      </tp>
      <tp t="s">
        <v>회사채</v>
        <stp/>
        <stp>P</stp>
        <stp>0</stp>
        <stp>BND</stp>
        <stp>KR6103342F80</stp>
        <stp>인포맥스 대분류</stp>
        <stp>46316</stp>
        <stp/>
        <tr r="DG34" s="1"/>
      </tp>
      <tp t="s">
        <v>금융채</v>
        <stp/>
        <stp>P</stp>
        <stp>0</stp>
        <stp>BND</stp>
        <stp>KR6004941A31</stp>
        <stp>인포맥스 대분류</stp>
        <stp>46316</stp>
        <stp/>
        <tr r="EW60" s="1"/>
      </tp>
      <tp t="s">
        <v>회사채</v>
        <stp/>
        <stp>P</stp>
        <stp>0</stp>
        <stp>BND</stp>
        <stp>KR6006802C16</stp>
        <stp>인포맥스 대분류</stp>
        <stp>46316</stp>
        <stp/>
        <tr r="CS56" s="1"/>
      </tp>
      <tp t="s">
        <v>금융채</v>
        <stp/>
        <stp>P</stp>
        <stp>0</stp>
        <stp>BND</stp>
        <stp>KR6000017E83</stp>
        <stp>인포맥스 대분류</stp>
        <stp>46316</stp>
        <stp/>
        <tr r="M107" s="1"/>
      </tp>
      <tp t="s">
        <v>금융채</v>
        <stp/>
        <stp>P</stp>
        <stp>0</stp>
        <stp>BND</stp>
        <stp>KR6033662F99</stp>
        <stp>인포맥스 대분류</stp>
        <stp>46316</stp>
        <stp/>
        <tr r="DU123" s="1"/>
      </tp>
      <tp t="s">
        <v>회사채</v>
        <stp/>
        <stp>P</stp>
        <stp>0</stp>
        <stp>BND</stp>
        <stp>KR6063622F95</stp>
        <stp>인포맥스 대분류</stp>
        <stp>46316</stp>
        <stp/>
        <tr r="M43" s="1"/>
      </tp>
      <tp t="s">
        <v>회사채</v>
        <stp/>
        <stp>P</stp>
        <stp>0</stp>
        <stp>BND</stp>
        <stp>KR6063621F96</stp>
        <stp>인포맥스 대분류</stp>
        <stp>46316</stp>
        <stp/>
        <tr r="M210" s="1"/>
      </tp>
      <tp t="s">
        <v>금융채</v>
        <stp/>
        <stp>P</stp>
        <stp>0</stp>
        <stp>BND</stp>
        <stp>KR6030627E90</stp>
        <stp>인포맥스 대분류</stp>
        <stp>46316</stp>
        <stp/>
        <tr r="CE121" s="1"/>
        <tr r="DG51" s="1"/>
      </tp>
      <tp t="s">
        <v>금융채</v>
        <stp/>
        <stp>P</stp>
        <stp>0</stp>
        <stp>BND</stp>
        <stp>KR6033667F86</stp>
        <stp>인포맥스 대분류</stp>
        <stp>46316</stp>
        <stp/>
        <tr r="DU140" s="1"/>
      </tp>
      <tp t="s">
        <v>금융채</v>
        <stp/>
        <stp>P</stp>
        <stp>0</stp>
        <stp>BND</stp>
        <stp>KR6032712G90</stp>
        <stp>인포맥스 대분류</stp>
        <stp>46316</stp>
        <stp/>
        <tr r="DU70" s="1"/>
      </tp>
      <tp t="s">
        <v>회사채</v>
        <stp/>
        <stp>P</stp>
        <stp>0</stp>
        <stp>BND</stp>
        <stp>KR6003493F97</stp>
        <stp>인포맥스 대분류</stp>
        <stp>46316</stp>
        <stp/>
        <tr r="EW16" s="1"/>
      </tp>
      <tp t="s">
        <v>금융채</v>
        <stp/>
        <stp>P</stp>
        <stp>0</stp>
        <stp>BND</stp>
        <stp>KR381004GE92</stp>
        <stp>인포맥스 대분류</stp>
        <stp>46316</stp>
        <stp/>
        <tr r="M176" s="1"/>
      </tp>
      <tp t="s">
        <v>금융채</v>
        <stp/>
        <stp>P</stp>
        <stp>0</stp>
        <stp>BND</stp>
        <stp>KR310219GG82</stp>
        <stp>인포맥스 대분류</stp>
        <stp>46316</stp>
        <stp/>
        <tr r="M18" s="1"/>
      </tp>
      <tp t="s">
        <v>회사채</v>
        <stp/>
        <stp>P</stp>
        <stp>0</stp>
        <stp>BND</stp>
        <stp>KR6023531F99</stp>
        <stp>인포맥스 대분류</stp>
        <stp>46316</stp>
        <stp/>
        <tr r="CE217" s="1"/>
      </tp>
      <tp t="s">
        <v>금융채</v>
        <stp/>
        <stp>P</stp>
        <stp>0</stp>
        <stp>BND</stp>
        <stp>KR310202AG95</stp>
        <stp>인포맥스 대분류</stp>
        <stp>46316</stp>
        <stp/>
        <tr r="CS86" s="1"/>
      </tp>
      <tp t="s">
        <v>금융채</v>
        <stp/>
        <stp>P</stp>
        <stp>0</stp>
        <stp>BND</stp>
        <stp>KR6023763F49</stp>
        <stp>인포맥스 대분류</stp>
        <stp>46316</stp>
        <stp/>
        <tr r="DG20" s="1"/>
      </tp>
      <tp t="s">
        <v>공사공단채</v>
        <stp/>
        <stp>P</stp>
        <stp>0</stp>
        <stp>BND</stp>
        <stp>KR352201GG68</stp>
        <stp>인포맥스 대분류</stp>
        <stp>46316</stp>
        <stp/>
        <tr r="DU172" s="1"/>
      </tp>
      <tp t="s">
        <v>회사채</v>
        <stp/>
        <stp>P</stp>
        <stp>0</stp>
        <stp>BND</stp>
        <stp>KR6086792C44</stp>
        <stp>인포맥스 대분류</stp>
        <stp>46316</stp>
        <stp/>
        <tr r="CE150" s="1"/>
      </tp>
      <tp t="s">
        <v>금융채</v>
        <stp/>
        <stp>P</stp>
        <stp>0</stp>
        <stp>BND</stp>
        <stp>KR381005GE67</stp>
        <stp>인포맥스 대분류</stp>
        <stp>46316</stp>
        <stp/>
        <tr r="M354" s="1"/>
      </tp>
      <tp t="s">
        <v>지방채</v>
        <stp/>
        <stp>P</stp>
        <stp>0</stp>
        <stp>BND</stp>
        <stp>KR2001024D79</stp>
        <stp>인포맥스 대분류</stp>
        <stp>46316</stp>
        <stp/>
        <tr r="CE188" s="1"/>
      </tp>
      <tp t="s">
        <v>공사공단채</v>
        <stp/>
        <stp>P</stp>
        <stp>0</stp>
        <stp>BND</stp>
        <stp>KR356102GD62</stp>
        <stp>인포맥스 대분류</stp>
        <stp>46316</stp>
        <stp/>
        <tr r="M199" s="1"/>
      </tp>
      <tp t="s">
        <v>금융채</v>
        <stp/>
        <stp>P</stp>
        <stp>0</stp>
        <stp>BND</stp>
        <stp>KR603062AE52</stp>
        <stp>인포맥스 대분류</stp>
        <stp>46316</stp>
        <stp/>
        <tr r="EW13" s="1"/>
      </tp>
      <tp t="s">
        <v>금융채</v>
        <stp/>
        <stp>P</stp>
        <stp>0</stp>
        <stp>BND</stp>
        <stp>KR6033663F56</stp>
        <stp>인포맥스 대분류</stp>
        <stp>46316</stp>
        <stp/>
        <tr r="CE219" s="1"/>
      </tp>
      <tp t="s">
        <v>금융채</v>
        <stp/>
        <stp>P</stp>
        <stp>0</stp>
        <stp>BND</stp>
        <stp>KR310207GG78</stp>
        <stp>인포맥스 대분류</stp>
        <stp>46316</stp>
        <stp/>
        <tr r="M83" s="1"/>
      </tp>
      <tp t="s">
        <v>회사채</v>
        <stp/>
        <stp>P</stp>
        <stp>0</stp>
        <stp>BND</stp>
        <stp>KR6000663E49</stp>
        <stp>인포맥스 대분류</stp>
        <stp>46316</stp>
        <stp/>
        <tr r="M158" s="1"/>
      </tp>
      <tp t="s">
        <v>공사공단채</v>
        <stp/>
        <stp>P</stp>
        <stp>0</stp>
        <stp>BND</stp>
        <stp>KR354301GF72</stp>
        <stp>인포맥스 대분류</stp>
        <stp>46316</stp>
        <stp/>
        <tr r="EW29" s="1"/>
      </tp>
      <tp t="s">
        <v>회사채</v>
        <stp/>
        <stp>P</stp>
        <stp>0</stp>
        <stp>BND</stp>
        <stp>KR6000662E40</stp>
        <stp>인포맥스 대분류</stp>
        <stp>46316</stp>
        <stp/>
        <tr r="M142" s="1"/>
      </tp>
      <tp t="s">
        <v>지방채</v>
        <stp/>
        <stp>P</stp>
        <stp>0</stp>
        <stp>BND</stp>
        <stp>KR2001024D61</stp>
        <stp>인포맥스 대분류</stp>
        <stp>46316</stp>
        <stp/>
        <tr r="CE103" s="1"/>
      </tp>
      <tp t="s">
        <v>금융채</v>
        <stp/>
        <stp>P</stp>
        <stp>0</stp>
        <stp>BND</stp>
        <stp>KR6023787F58</stp>
        <stp>인포맥스 대분류</stp>
        <stp>46316</stp>
        <stp/>
        <tr r="EW56" s="1"/>
      </tp>
      <tp t="s">
        <v>회사채</v>
        <stp/>
        <stp>P</stp>
        <stp>0</stp>
        <stp>BND</stp>
        <stp>KR6086794C59</stp>
        <stp>인포맥스 대분류</stp>
        <stp>46316</stp>
        <stp/>
        <tr r="M85" s="1"/>
      </tp>
      <tp t="s">
        <v>회사채</v>
        <stp/>
        <stp>P</stp>
        <stp>0</stp>
        <stp>BND</stp>
        <stp>KR6003492F56</stp>
        <stp>인포맥스 대분류</stp>
        <stp>46316</stp>
        <stp/>
        <tr r="DG9" s="1"/>
      </tp>
      <tp t="s">
        <v>금융채</v>
        <stp/>
        <stp>P</stp>
        <stp>0</stp>
        <stp>BND</stp>
        <stp>KR6004942A89</stp>
        <stp>인포맥스 대분류</stp>
        <stp>46316</stp>
        <stp/>
        <tr r="EW68" s="1"/>
      </tp>
      <tp t="s">
        <v>금융채</v>
        <stp/>
        <stp>P</stp>
        <stp>0</stp>
        <stp>BND</stp>
        <stp>KR603062AE78</stp>
        <stp>인포맥스 대분류</stp>
        <stp>46316</stp>
        <stp/>
        <tr r="CE48" s="1"/>
      </tp>
      <tp t="s">
        <v>회사채</v>
        <stp/>
        <stp>P</stp>
        <stp>0</stp>
        <stp>BND</stp>
        <stp>KR6421093D14</stp>
        <stp>인포맥스 대분류</stp>
        <stp>46316</stp>
        <stp/>
        <tr r="M56" s="1"/>
      </tp>
      <tp t="s">
        <v>회사채</v>
        <stp/>
        <stp>P</stp>
        <stp>0</stp>
        <stp>BND</stp>
        <stp>KR6063624F77</stp>
        <stp>인포맥스 대분류</stp>
        <stp>46316</stp>
        <stp/>
        <tr r="EW51" s="1"/>
      </tp>
      <tp t="s">
        <v>금융채</v>
        <stp/>
        <stp>P</stp>
        <stp>0</stp>
        <stp>BND</stp>
        <stp>KR6033661F74</stp>
        <stp>인포맥스 대분류</stp>
        <stp>46316</stp>
        <stp/>
        <tr r="DU135" s="1"/>
      </tp>
      <tp t="s">
        <v>회사채</v>
        <stp/>
        <stp>P</stp>
        <stp>0</stp>
        <stp>BND</stp>
        <stp>KR6280361E26</stp>
        <stp>인포맥스 대분류</stp>
        <stp>46316</stp>
        <stp/>
        <tr r="CS51" s="1"/>
      </tp>
      <tp t="s">
        <v>공사공단채</v>
        <stp/>
        <stp>P</stp>
        <stp>0</stp>
        <stp>BND</stp>
        <stp>KR350201GG47</stp>
        <stp>인포맥스 대분류</stp>
        <stp>46316</stp>
        <stp/>
        <tr r="DU103" s="1"/>
      </tp>
      <tp t="s">
        <v>공사공단채</v>
        <stp/>
        <stp>P</stp>
        <stp>0</stp>
        <stp>BND</stp>
        <stp>KR356103GD46</stp>
        <stp>인포맥스 대분류</stp>
        <stp>46316</stp>
        <stp/>
        <tr r="AA19" s="1"/>
      </tp>
      <tp t="s">
        <v>회사채</v>
        <stp/>
        <stp>P</stp>
        <stp>0</stp>
        <stp>BND</stp>
        <stp>KR6003343F24</stp>
        <stp>인포맥스 대분류</stp>
        <stp>46316</stp>
        <stp/>
        <tr r="DG49" s="1"/>
      </tp>
      <tp t="s">
        <v>회사채</v>
        <stp/>
        <stp>P</stp>
        <stp>0</stp>
        <stp>BND</stp>
        <stp>KR6003452F54</stp>
        <stp>인포맥스 대분류</stp>
        <stp>46316</stp>
        <stp/>
        <tr r="DG31" s="1"/>
      </tp>
      <tp t="s">
        <v>회사채</v>
        <stp/>
        <stp>P</stp>
        <stp>0</stp>
        <stp>BND</stp>
        <stp>KR6010951E98</stp>
        <stp>인포맥스 대분류</stp>
        <stp>46316</stp>
        <stp/>
        <tr r="M166" s="1"/>
      </tp>
      <tp t="s">
        <v>회사채</v>
        <stp/>
        <stp>P</stp>
        <stp>0</stp>
        <stp>BND</stp>
        <stp>KR6373221F28</stp>
        <stp>인포맥스 대분류</stp>
        <stp>46316</stp>
        <stp/>
        <tr r="M29" s="1"/>
      </tp>
      <tp t="s">
        <v>금융채</v>
        <stp/>
        <stp>P</stp>
        <stp>0</stp>
        <stp>BND</stp>
        <stp>KR310213GG47</stp>
        <stp>인포맥스 대분류</stp>
        <stp>46316</stp>
        <stp/>
        <tr r="CE70" s="1"/>
      </tp>
      <tp t="s">
        <v>공사공단채</v>
        <stp/>
        <stp>P</stp>
        <stp>0</stp>
        <stp>BND</stp>
        <stp>KR350202GG20</stp>
        <stp>인포맥스 대분류</stp>
        <stp>46316</stp>
        <stp/>
        <tr r="DU139" s="1"/>
      </tp>
      <tp t="s">
        <v>금융채</v>
        <stp/>
        <stp>P</stp>
        <stp>0</stp>
        <stp>BND</stp>
        <stp>KR310211GG31</stp>
        <stp>인포맥스 대분류</stp>
        <stp>46316</stp>
        <stp/>
        <tr r="CE56" s="1"/>
      </tp>
      <tp t="s">
        <v>금융채</v>
        <stp/>
        <stp>P</stp>
        <stp>0</stp>
        <stp>BND</stp>
        <stp>KR6032712G17</stp>
        <stp>인포맥스 대분류</stp>
        <stp>46316</stp>
        <stp/>
        <tr r="M135" s="1"/>
      </tp>
      <tp t="s">
        <v>회사채</v>
        <stp/>
        <stp>P</stp>
        <stp>0</stp>
        <stp>BND</stp>
        <stp>KR6003451F22</stp>
        <stp>인포맥스 대분류</stp>
        <stp>46316</stp>
        <stp/>
        <tr r="CS66" s="1"/>
      </tp>
      <tp t="s">
        <v>회사채</v>
        <stp/>
        <stp>P</stp>
        <stp>0</stp>
        <stp>BND</stp>
        <stp>KR6003452F21</stp>
        <stp>인포맥스 대분류</stp>
        <stp>46316</stp>
        <stp/>
        <tr r="M134" s="1"/>
      </tp>
      <tp t="s">
        <v>회사채</v>
        <stp/>
        <stp>P</stp>
        <stp>0</stp>
        <stp>BND</stp>
        <stp>KR6003491F16</stp>
        <stp>인포맥스 대분류</stp>
        <stp>46316</stp>
        <stp/>
        <tr r="DG46" s="1"/>
      </tp>
      <tp t="s">
        <v>회사채</v>
        <stp/>
        <stp>P</stp>
        <stp>0</stp>
        <stp>BND</stp>
        <stp>KR6012452G13</stp>
        <stp>인포맥스 대분류</stp>
        <stp>46316</stp>
        <stp/>
        <tr r="DG30" s="1"/>
      </tp>
      <tp t="s">
        <v>회사채</v>
        <stp/>
        <stp>P</stp>
        <stp>0</stp>
        <stp>BND</stp>
        <stp>KR6002382G76</stp>
        <stp>인포맥스 대분류</stp>
        <stp>46316</stp>
        <stp/>
        <tr r="DU176" s="1"/>
      </tp>
      <tp t="s">
        <v>회사채</v>
        <stp/>
        <stp>P</stp>
        <stp>0</stp>
        <stp>BND</stp>
        <stp>KR6002381G77</stp>
        <stp>인포맥스 대분류</stp>
        <stp>46316</stp>
        <stp/>
        <tr r="DU178" s="1"/>
      </tp>
      <tp t="s">
        <v>회사채</v>
        <stp/>
        <stp>P</stp>
        <stp>0</stp>
        <stp>BND</stp>
        <stp>KR6063622F20</stp>
        <stp>인포맥스 대분류</stp>
        <stp>46316</stp>
        <stp/>
        <tr r="M137" s="1"/>
      </tp>
      <tp t="s">
        <v>공사공단채</v>
        <stp/>
        <stp>P</stp>
        <stp>0</stp>
        <stp>BND</stp>
        <stp>KR356101GD14</stp>
        <stp>인포맥스 대분류</stp>
        <stp>46316</stp>
        <stp/>
        <tr r="CE95" s="1"/>
      </tp>
      <tp t="s">
        <v>일반</v>
        <stp/>
        <stp>P</stp>
        <stp>0</stp>
        <stp>BND</stp>
        <stp>KR354601G988</stp>
        <stp>인포맥스 중분류</stp>
        <stp>46311</stp>
        <stp/>
        <tr r="N2621" s="5"/>
      </tp>
      <tp t="s">
        <v>일반</v>
        <stp/>
        <stp>P</stp>
        <stp>0</stp>
        <stp>BND</stp>
        <stp>KR351601G981</stp>
        <stp>인포맥스 중분류</stp>
        <stp>46311</stp>
        <stp/>
        <tr r="N1802" s="5"/>
      </tp>
      <tp t="s">
        <v>일반</v>
        <stp/>
        <stp>P</stp>
        <stp>0</stp>
        <stp>BND</stp>
        <stp>KR350902G687</stp>
        <stp>인포맥스 중분류</stp>
        <stp>46311</stp>
        <stp/>
        <tr r="N1771" s="5"/>
      </tp>
      <tp t="s">
        <v>일반</v>
        <stp/>
        <stp>P</stp>
        <stp>0</stp>
        <stp>BND</stp>
        <stp>KR350701G899</stp>
        <stp>인포맥스 중분류</stp>
        <stp>46311</stp>
        <stp/>
        <tr r="N1308" s="5"/>
      </tp>
      <tp t="s">
        <v>일반</v>
        <stp/>
        <stp>P</stp>
        <stp>0</stp>
        <stp>BND</stp>
        <stp>KR354601G996</stp>
        <stp>인포맥스 중분류</stp>
        <stp>46311</stp>
        <stp/>
        <tr r="N2622" s="5"/>
      </tp>
      <tp t="s">
        <v>일반</v>
        <stp/>
        <stp>P</stp>
        <stp>0</stp>
        <stp>BND</stp>
        <stp>KR352701G897</stp>
        <stp>인포맥스 중분류</stp>
        <stp>46311</stp>
        <stp/>
        <tr r="N2183" s="5"/>
      </tp>
      <tp t="s">
        <v>회사채(일반)</v>
        <stp/>
        <stp>P</stp>
        <stp>0</stp>
        <stp>BND</stp>
        <stp>KR6086792985</stp>
        <stp>인포맥스 중분류</stp>
        <stp>46311</stp>
        <stp/>
        <tr r="N6356" s="5"/>
      </tp>
      <tp t="s">
        <v>회사채(일반)</v>
        <stp/>
        <stp>P</stp>
        <stp>0</stp>
        <stp>BND</stp>
        <stp>KR6017673890</stp>
        <stp>인포맥스 중분류</stp>
        <stp>46311</stp>
        <stp/>
        <tr r="N4342" s="5"/>
      </tp>
      <tp t="s">
        <v>회사채(일반)</v>
        <stp/>
        <stp>P</stp>
        <stp>0</stp>
        <stp>BND</stp>
        <stp>KR6316141995</stp>
        <stp>인포맥스 중분류</stp>
        <stp>46316</stp>
        <stp/>
        <tr r="EX41" s="1"/>
      </tp>
      <tp t="s">
        <v/>
        <stp/>
        <stp>P</stp>
        <stp>0</stp>
        <stp>BND</stp>
        <stp>KRZFA0354EG7</stp>
        <stp>인포맥스 대분류</stp>
        <stp>46316</stp>
        <stp/>
        <tr r="DU240" s="1"/>
      </tp>
      <tp t="s">
        <v/>
        <stp/>
        <stp>P</stp>
        <stp>0</stp>
        <stp>BND</stp>
        <stp>KRZFA0354EGM</stp>
        <stp>인포맥스 대분류</stp>
        <stp>46316</stp>
        <stp/>
        <tr r="DU229" s="1"/>
      </tp>
      <tp t="s">
        <v/>
        <stp/>
        <stp>P</stp>
        <stp>0</stp>
        <stp>BND</stp>
        <stp>KRZF02508GG9</stp>
        <stp>인포맥스 대분류</stp>
        <stp>46316</stp>
        <stp/>
        <tr r="CS161" s="1"/>
      </tp>
      <tp t="s">
        <v>일반</v>
        <stp/>
        <stp>P</stp>
        <stp>0</stp>
        <stp>BND</stp>
        <stp>KR350902G687</stp>
        <stp>인포맥스 중분류</stp>
        <stp>46316</stp>
        <stp/>
        <tr r="N52" s="1"/>
      </tp>
      <tp t="s">
        <v>회사채(일반)</v>
        <stp/>
        <stp>P</stp>
        <stp>0</stp>
        <stp>BND</stp>
        <stp>KR6068173741</stp>
        <stp>인포맥스 중분류</stp>
        <stp>46311</stp>
        <stp/>
        <tr r="N6196" s="5"/>
      </tp>
      <tp t="s">
        <v/>
        <stp/>
        <stp>P</stp>
        <stp>0</stp>
        <stp>BND</stp>
        <stp>KRZF02978GG9</stp>
        <stp>인포맥스 대분류</stp>
        <stp>46316</stp>
        <stp/>
        <tr r="CS163" s="1"/>
      </tp>
      <tp t="s">
        <v>회사채(일반)</v>
        <stp/>
        <stp>P</stp>
        <stp>0</stp>
        <stp>BND</stp>
        <stp>KR6017674823</stp>
        <stp>인포맥스 중분류</stp>
        <stp>46311</stp>
        <stp/>
        <tr r="N4356" s="5"/>
      </tp>
      <tp t="s">
        <v>회사채(일반)</v>
        <stp/>
        <stp>P</stp>
        <stp>0</stp>
        <stp>BND</stp>
        <stp>KR6017673825</stp>
        <stp>인포맥스 중분류</stp>
        <stp>46311</stp>
        <stp/>
        <tr r="N4341" s="5"/>
      </tp>
      <tp t="s">
        <v>일반</v>
        <stp/>
        <stp>P</stp>
        <stp>0</stp>
        <stp>BND</stp>
        <stp>KR352701G814</stp>
        <stp>인포맥스 중분류</stp>
        <stp>46311</stp>
        <stp/>
        <tr r="N2179" s="5"/>
      </tp>
      <tp t="s">
        <v>일반</v>
        <stp/>
        <stp>P</stp>
        <stp>0</stp>
        <stp>BND</stp>
        <stp>KR350901G614</stp>
        <stp>인포맥스 중분류</stp>
        <stp>46311</stp>
        <stp/>
        <tr r="N1743" s="5"/>
      </tp>
      <tp t="s">
        <v>회사채(일반)</v>
        <stp/>
        <stp>P</stp>
        <stp>0</stp>
        <stp>BND</stp>
        <stp>KR6066562929</stp>
        <stp>인포맥스 중분류</stp>
        <stp>46311</stp>
        <stp/>
        <tr r="N6145" s="5"/>
      </tp>
      <tp t="s">
        <v>회사채(일반)</v>
        <stp/>
        <stp>P</stp>
        <stp>0</stp>
        <stp>BND</stp>
        <stp>KR6066561921</stp>
        <stp>인포맥스 중분류</stp>
        <stp>46311</stp>
        <stp/>
        <tr r="N6118" s="5"/>
      </tp>
      <tp t="s">
        <v>회사채(일반)</v>
        <stp/>
        <stp>P</stp>
        <stp>0</stp>
        <stp>BND</stp>
        <stp>KR6066574924</stp>
        <stp>인포맥스 중분류</stp>
        <stp>46311</stp>
        <stp/>
        <tr r="N6180" s="5"/>
      </tp>
      <tp t="s">
        <v>일반</v>
        <stp/>
        <stp>P</stp>
        <stp>0</stp>
        <stp>BND</stp>
        <stp>KR350701G824</stp>
        <stp>인포맥스 중분류</stp>
        <stp>46311</stp>
        <stp/>
        <tr r="N1303" s="5"/>
      </tp>
      <tp t="s">
        <v>회사채(일반)</v>
        <stp/>
        <stp>P</stp>
        <stp>0</stp>
        <stp>BND</stp>
        <stp>KR6066573926</stp>
        <stp>인포맥스 중분류</stp>
        <stp>46311</stp>
        <stp/>
        <tr r="N6173" s="5"/>
      </tp>
      <tp t="s">
        <v>일반</v>
        <stp/>
        <stp>P</stp>
        <stp>0</stp>
        <stp>BND</stp>
        <stp>KR352702G838</stp>
        <stp>인포맥스 중분류</stp>
        <stp>46311</stp>
        <stp/>
        <tr r="N2251" s="5"/>
      </tp>
      <tp t="s">
        <v>회사채(일반)</v>
        <stp/>
        <stp>P</stp>
        <stp>0</stp>
        <stp>BND</stp>
        <stp>KR6066561939</stp>
        <stp>인포맥스 중분류</stp>
        <stp>46311</stp>
        <stp/>
        <tr r="N6119" s="5"/>
      </tp>
      <tp t="s">
        <v>일반</v>
        <stp/>
        <stp>P</stp>
        <stp>0</stp>
        <stp>BND</stp>
        <stp>KR354601G939</stp>
        <stp>인포맥스 중분류</stp>
        <stp>46311</stp>
        <stp/>
        <tr r="N2619" s="5"/>
      </tp>
      <tp t="s">
        <v>일반</v>
        <stp/>
        <stp>P</stp>
        <stp>0</stp>
        <stp>BND</stp>
        <stp>KR350701G832</stp>
        <stp>인포맥스 중분류</stp>
        <stp>46311</stp>
        <stp/>
        <tr r="N1304" s="5"/>
      </tp>
      <tp t="s">
        <v>일반</v>
        <stp/>
        <stp>P</stp>
        <stp>0</stp>
        <stp>BND</stp>
        <stp>KR352701G830</stp>
        <stp>인포맥스 중분류</stp>
        <stp>46311</stp>
        <stp/>
        <tr r="N2180" s="5"/>
      </tp>
      <tp t="s">
        <v>일반</v>
        <stp/>
        <stp>P</stp>
        <stp>0</stp>
        <stp>BND</stp>
        <stp>KR350901G630</stp>
        <stp>인포맥스 중분류</stp>
        <stp>46311</stp>
        <stp/>
        <tr r="N1744" s="5"/>
      </tp>
      <tp t="s">
        <v>회사채(일반)</v>
        <stp/>
        <stp>P</stp>
        <stp>0</stp>
        <stp>BND</stp>
        <stp>KR6066562937</stp>
        <stp>인포맥스 중분류</stp>
        <stp>46311</stp>
        <stp/>
        <tr r="N6146" s="5"/>
      </tp>
      <tp t="s">
        <v>일반</v>
        <stp/>
        <stp>P</stp>
        <stp>0</stp>
        <stp>BND</stp>
        <stp>KR354603G943</stp>
        <stp>인포맥스 중분류</stp>
        <stp>46311</stp>
        <stp/>
        <tr r="N2709" s="5"/>
      </tp>
      <tp t="s">
        <v>일반</v>
        <stp/>
        <stp>P</stp>
        <stp>0</stp>
        <stp>BND</stp>
        <stp>KR354602G945</stp>
        <stp>인포맥스 중분류</stp>
        <stp>46311</stp>
        <stp/>
        <tr r="N2674" s="5"/>
      </tp>
      <tp t="s">
        <v>일반</v>
        <stp/>
        <stp>P</stp>
        <stp>0</stp>
        <stp>BND</stp>
        <stp>KR352703G844</stp>
        <stp>인포맥스 중분류</stp>
        <stp>46311</stp>
        <stp/>
        <tr r="N2286" s="5"/>
      </tp>
      <tp t="s">
        <v>일반</v>
        <stp/>
        <stp>P</stp>
        <stp>0</stp>
        <stp>BND</stp>
        <stp>KR352702G846</stp>
        <stp>인포맥스 중분류</stp>
        <stp>46311</stp>
        <stp/>
        <tr r="N2252" s="5"/>
      </tp>
      <tp t="s">
        <v/>
        <stp/>
        <stp>P</stp>
        <stp>0</stp>
        <stp>BND</stp>
        <stp>KRZE03901FC2</stp>
        <stp>인포맥스 대분류</stp>
        <stp>46316</stp>
        <stp/>
        <tr r="DU101" s="1"/>
      </tp>
      <tp t="s">
        <v>회사채(일반)</v>
        <stp/>
        <stp>P</stp>
        <stp>0</stp>
        <stp>BND</stp>
        <stp>KR6066562952</stp>
        <stp>인포맥스 중분류</stp>
        <stp>46311</stp>
        <stp/>
        <tr r="N6147" s="5"/>
      </tp>
      <tp t="s">
        <v>일반</v>
        <stp/>
        <stp>P</stp>
        <stp>0</stp>
        <stp>BND</stp>
        <stp>KR350702G855</stp>
        <stp>인포맥스 중분류</stp>
        <stp>46311</stp>
        <stp/>
        <tr r="N1381" s="5"/>
      </tp>
      <tp t="s">
        <v>회사채(일반)</v>
        <stp/>
        <stp>P</stp>
        <stp>0</stp>
        <stp>BND</stp>
        <stp>KR6066561954</stp>
        <stp>인포맥스 중분류</stp>
        <stp>46311</stp>
        <stp/>
        <tr r="N6120" s="5"/>
      </tp>
      <tp t="s">
        <v>일반</v>
        <stp/>
        <stp>P</stp>
        <stp>0</stp>
        <stp>BND</stp>
        <stp>KR350701G857</stp>
        <stp>인포맥스 중분류</stp>
        <stp>46311</stp>
        <stp/>
        <tr r="N1305" s="5"/>
      </tp>
      <tp t="s">
        <v>일반</v>
        <stp/>
        <stp>P</stp>
        <stp>0</stp>
        <stp>BND</stp>
        <stp>KR352701G855</stp>
        <stp>인포맥스 중분류</stp>
        <stp>46311</stp>
        <stp/>
        <tr r="N2181" s="5"/>
      </tp>
      <tp t="s">
        <v>회사채(일반)</v>
        <stp/>
        <stp>P</stp>
        <stp>0</stp>
        <stp>BND</stp>
        <stp>KR6066563968</stp>
        <stp>인포맥스 중분류</stp>
        <stp>46311</stp>
        <stp/>
        <tr r="N6162" s="5"/>
      </tp>
      <tp t="s">
        <v>일반</v>
        <stp/>
        <stp>P</stp>
        <stp>0</stp>
        <stp>BND</stp>
        <stp>KR352702G861</stp>
        <stp>인포맥스 중분류</stp>
        <stp>46311</stp>
        <stp/>
        <tr r="N2253" s="5"/>
      </tp>
      <tp t="s">
        <v>일반</v>
        <stp/>
        <stp>P</stp>
        <stp>0</stp>
        <stp>BND</stp>
        <stp>KR350902G661</stp>
        <stp>인포맥스 중분류</stp>
        <stp>46311</stp>
        <stp/>
        <tr r="N1770" s="5"/>
      </tp>
      <tp t="s">
        <v>회사채(일반)</v>
        <stp/>
        <stp>P</stp>
        <stp>0</stp>
        <stp>BND</stp>
        <stp>KR6066562960</stp>
        <stp>인포맥스 중분류</stp>
        <stp>46311</stp>
        <stp/>
        <tr r="N6148" s="5"/>
      </tp>
      <tp t="s">
        <v>일반</v>
        <stp/>
        <stp>P</stp>
        <stp>0</stp>
        <stp>BND</stp>
        <stp>KR352701G863</stp>
        <stp>인포맥스 중분류</stp>
        <stp>46311</stp>
        <stp/>
        <tr r="N2182" s="5"/>
      </tp>
      <tp t="s">
        <v>일반</v>
        <stp/>
        <stp>P</stp>
        <stp>0</stp>
        <stp>BND</stp>
        <stp>KR350901G663</stp>
        <stp>인포맥스 중분류</stp>
        <stp>46311</stp>
        <stp/>
        <tr r="N1745" s="5"/>
      </tp>
      <tp t="s">
        <v>회사채(일반)</v>
        <stp/>
        <stp>P</stp>
        <stp>0</stp>
        <stp>BND</stp>
        <stp>KR6066561962</stp>
        <stp>인포맥스 중분류</stp>
        <stp>46311</stp>
        <stp/>
        <tr r="N6121" s="5"/>
      </tp>
      <tp t="s">
        <v>회사채(일반)</v>
        <stp/>
        <stp>P</stp>
        <stp>0</stp>
        <stp>BND</stp>
        <stp>KR6017673825</stp>
        <stp>인포맥스 중분류</stp>
        <stp>46316</stp>
        <stp/>
        <tr r="N333" s="1"/>
      </tp>
      <tp t="s">
        <v>일반</v>
        <stp/>
        <stp>P</stp>
        <stp>0</stp>
        <stp>BND</stp>
        <stp>KR350701G865</stp>
        <stp>인포맥스 중분류</stp>
        <stp>46311</stp>
        <stp/>
        <tr r="N1306" s="5"/>
      </tp>
      <tp t="s">
        <v>일반</v>
        <stp/>
        <stp>P</stp>
        <stp>0</stp>
        <stp>BND</stp>
        <stp>KR354602G978</stp>
        <stp>인포맥스 중분류</stp>
        <stp>46311</stp>
        <stp/>
        <tr r="N2675" s="5"/>
      </tp>
      <tp t="s">
        <v>회사채(일반)</v>
        <stp/>
        <stp>P</stp>
        <stp>0</stp>
        <stp>BND</stp>
        <stp>KR6068173741</stp>
        <stp>인포맥스 중분류</stp>
        <stp>46316</stp>
        <stp/>
        <tr r="CT79" s="1"/>
      </tp>
      <tp t="s">
        <v>일반</v>
        <stp/>
        <stp>P</stp>
        <stp>0</stp>
        <stp>BND</stp>
        <stp>KR350701G873</stp>
        <stp>인포맥스 중분류</stp>
        <stp>46311</stp>
        <stp/>
        <tr r="N1307" s="5"/>
      </tp>
      <tp t="s">
        <v>일반</v>
        <stp/>
        <stp>P</stp>
        <stp>0</stp>
        <stp>BND</stp>
        <stp>KR354601G970</stp>
        <stp>인포맥스 중분류</stp>
        <stp>46311</stp>
        <stp/>
        <tr r="N2620" s="5"/>
      </tp>
      <tp t="s">
        <v>일반</v>
        <stp/>
        <stp>P</stp>
        <stp>0</stp>
        <stp>BND</stp>
        <stp>KR350901G671</stp>
        <stp>인포맥스 중분류</stp>
        <stp>46311</stp>
        <stp/>
        <tr r="N1746" s="5"/>
      </tp>
      <tp>
        <v>4.1790000000000003</v>
        <stp/>
        <stp>P</stp>
        <stp>0</stp>
        <stp>BND</stp>
        <stp>KR354601GG60</stp>
        <stp>민평3사 수익률(산출일)</stp>
        <stp>46316</stp>
        <stp/>
        <tr r="CD31" s="1"/>
      </tp>
      <tp>
        <v>4.2050000000000001</v>
        <stp/>
        <stp>P</stp>
        <stp>0</stp>
        <stp>BND</stp>
        <stp>KR355902GG63</stp>
        <stp>민평3사 수익률(산출일)</stp>
        <stp>46316</stp>
        <stp/>
        <tr r="DT175" s="1"/>
      </tp>
      <tp>
        <v>4.5890000000000004</v>
        <stp/>
        <stp>P</stp>
        <stp>0</stp>
        <stp>BND</stp>
        <stp>KR6001743F40</stp>
        <stp>민평3사 수익률(산출일)</stp>
        <stp>46316</stp>
        <stp/>
        <tr r="L205" s="1"/>
      </tp>
      <tp>
        <v>4.2530000000000001</v>
        <stp/>
        <stp>P</stp>
        <stp>0</stp>
        <stp>BND</stp>
        <stp>KR6097242F10</stp>
        <stp>민평3사 수익률(산출일)</stp>
        <stp>46316</stp>
        <stp/>
        <tr r="DT108" s="1"/>
      </tp>
      <tp>
        <v>4.407</v>
        <stp/>
        <stp>P</stp>
        <stp>0</stp>
        <stp>BND</stp>
        <stp>KR356102GD62</stp>
        <stp>민평3사 수익률(산출일)</stp>
        <stp>46316</stp>
        <stp/>
        <tr r="L199" s="1"/>
      </tp>
      <tp>
        <v>4.1219999999999999</v>
        <stp/>
        <stp>P</stp>
        <stp>0</stp>
        <stp>BND</stp>
        <stp>KR353602GF62</stp>
        <stp>민평3사 수익률(산출일)</stp>
        <stp>46316</stp>
        <stp/>
        <tr r="DT132" s="1"/>
      </tp>
      <tp>
        <v>4.069</v>
        <stp/>
        <stp>P</stp>
        <stp>0</stp>
        <stp>BND</stp>
        <stp>KR350801GB61</stp>
        <stp>민평3사 수익률(산출일)</stp>
        <stp>46316</stp>
        <stp/>
        <tr r="L188" s="1"/>
      </tp>
      <tp>
        <v>3.9670000000000001</v>
        <stp/>
        <stp>P</stp>
        <stp>0</stp>
        <stp>BND</stp>
        <stp>KR350109GC69</stp>
        <stp>민평3사 수익률(산출일)</stp>
        <stp>46316</stp>
        <stp/>
        <tr r="L348" s="1"/>
      </tp>
      <tp>
        <v>4.2389999999999999</v>
        <stp/>
        <stp>P</stp>
        <stp>0</stp>
        <stp>BND</stp>
        <stp>KR6021241F11</stp>
        <stp>민평3사 수익률(산출일)</stp>
        <stp>46316</stp>
        <stp/>
        <tr r="CD208" s="1"/>
      </tp>
      <tp>
        <v>4.2629999999999999</v>
        <stp/>
        <stp>P</stp>
        <stp>0</stp>
        <stp>BND</stp>
        <stp>KR6152252E11</stp>
        <stp>민평3사 수익률(산출일)</stp>
        <stp>46316</stp>
        <stp/>
        <tr r="L378" s="1"/>
      </tp>
      <tp>
        <v>4.3579999999999997</v>
        <stp/>
        <stp>P</stp>
        <stp>0</stp>
        <stp>BND</stp>
        <stp>KR601945AG73</stp>
        <stp>민평3사 수익률(산출일)</stp>
        <stp>46316</stp>
        <stp/>
        <tr r="CD82" s="1"/>
        <tr r="EH22" s="1"/>
        <tr r="L74" s="1"/>
      </tp>
      <tp>
        <v>4.0890000000000004</v>
        <stp/>
        <stp>P</stp>
        <stp>0</stp>
        <stp>BND</stp>
        <stp>KR6030203816</stp>
        <stp>민평3사 수익률(산출일)</stp>
        <stp>46316</stp>
        <stp/>
        <tr r="L60" s="1"/>
        <tr r="DT169" s="1"/>
      </tp>
      <tp>
        <v>4.4020000000000001</v>
        <stp/>
        <stp>P</stp>
        <stp>0</stp>
        <stp>BND</stp>
        <stp>KR6060005A36</stp>
        <stp>민평3사 수익률(산출일)</stp>
        <stp>46316</stp>
        <stp/>
        <tr r="EV62" s="1"/>
      </tp>
      <tp>
        <v>3.6850000000000001</v>
        <stp/>
        <stp>P</stp>
        <stp>0</stp>
        <stp>BND</stp>
        <stp>KR6063262C10</stp>
        <stp>민평3사 수익률(산출일)</stp>
        <stp>46316</stp>
        <stp/>
        <tr r="CR53" s="1"/>
      </tp>
      <tp>
        <v>4.4489999999999998</v>
        <stp/>
        <stp>P</stp>
        <stp>0</stp>
        <stp>BND</stp>
        <stp>KR6000124G24</stp>
        <stp>민평3사 수익률(산출일)</stp>
        <stp>46316</stp>
        <stp/>
        <tr r="L144" s="1"/>
      </tp>
      <tp>
        <v>3.8439999999999999</v>
        <stp/>
        <stp>P</stp>
        <stp>0</stp>
        <stp>BND</stp>
        <stp>KR101501DE46</stp>
        <stp>민평3사 수익률(산출일)</stp>
        <stp>46316</stp>
        <stp/>
        <tr r="CD228" s="1"/>
      </tp>
      <tp>
        <v>4.1020000000000003</v>
        <stp/>
        <stp>P</stp>
        <stp>0</stp>
        <stp>BND</stp>
        <stp>KR350103GG61</stp>
        <stp>민평3사 수익률(산출일)</stp>
        <stp>46316</stp>
        <stp/>
        <tr r="DT55" s="1"/>
      </tp>
      <tp>
        <v>4.4530000000000003</v>
        <stp/>
        <stp>P</stp>
        <stp>0</stp>
        <stp>BND</stp>
        <stp>KR6023531G64</stp>
        <stp>민평3사 수익률(산출일)</stp>
        <stp>46316</stp>
        <stp/>
        <tr r="DF15" s="1"/>
      </tp>
      <tp>
        <v>4.4130000000000003</v>
        <stp/>
        <stp>P</stp>
        <stp>0</stp>
        <stp>BND</stp>
        <stp>KR6066562861</stp>
        <stp>민평3사 수익률(산출일)</stp>
        <stp>46316</stp>
        <stp/>
        <tr r="L217" s="1"/>
      </tp>
      <tp>
        <v>4.0830000000000002</v>
        <stp/>
        <stp>P</stp>
        <stp>0</stp>
        <stp>BND</stp>
        <stp>KR2055022F75</stp>
        <stp>민평3사 수익률(산출일)</stp>
        <stp>46316</stp>
        <stp/>
        <tr r="L356" s="1"/>
      </tp>
      <tp>
        <v>4.0830000000000002</v>
        <stp/>
        <stp>P</stp>
        <stp>0</stp>
        <stp>BND</stp>
        <stp>KR355901GG64</stp>
        <stp>민평3사 수익률(산출일)</stp>
        <stp>46316</stp>
        <stp/>
        <tr r="DT56" s="1"/>
      </tp>
      <tp>
        <v>3.7949999999999999</v>
        <stp/>
        <stp>P</stp>
        <stp>0</stp>
        <stp>BND</stp>
        <stp>KR603062AE52</stp>
        <stp>민평3사 수익률(산출일)</stp>
        <stp>46316</stp>
        <stp/>
        <tr r="EV13" s="1"/>
      </tp>
      <tp>
        <v>4.32</v>
        <stp/>
        <stp>P</stp>
        <stp>0</stp>
        <stp>BND</stp>
        <stp>KR350706GF63</stp>
        <stp>민평3사 수익률(산출일)</stp>
        <stp>46316</stp>
        <stp/>
        <tr r="L215" s="1"/>
      </tp>
      <tp>
        <v>4.7510000000000003</v>
        <stp/>
        <stp>P</stp>
        <stp>0</stp>
        <stp>BND</stp>
        <stp>KR6029692F59</stp>
        <stp>민평3사 수익률(산출일)</stp>
        <stp>46316</stp>
        <stp/>
        <tr r="DF29" s="1"/>
      </tp>
      <tp>
        <v>4.3</v>
        <stp/>
        <stp>P</stp>
        <stp>0</stp>
        <stp>BND</stp>
        <stp>KR6030753G45</stp>
        <stp>민평3사 수익률(산출일)</stp>
        <stp>46316</stp>
        <stp/>
        <tr r="DT109" s="1"/>
      </tp>
      <tp>
        <v>4.2729999999999997</v>
        <stp/>
        <stp>P</stp>
        <stp>0</stp>
        <stp>BND</stp>
        <stp>KR6033663F56</stp>
        <stp>민평3사 수익률(산출일)</stp>
        <stp>46316</stp>
        <stp/>
        <tr r="CD219" s="1"/>
      </tp>
      <tp>
        <v>4.0830000000000002</v>
        <stp/>
        <stp>P</stp>
        <stp>0</stp>
        <stp>BND</stp>
        <stp>KR2077012F71</stp>
        <stp>민평3사 수익률(산출일)</stp>
        <stp>46316</stp>
        <stp/>
        <tr r="L355" s="1"/>
      </tp>
      <tp>
        <v>4.6459999999999999</v>
        <stp/>
        <stp>P</stp>
        <stp>0</stp>
        <stp>BND</stp>
        <stp>KR6063622G52</stp>
        <stp>민평3사 수익률(산출일)</stp>
        <stp>46316</stp>
        <stp/>
        <tr r="DT185" s="1"/>
      </tp>
      <tp>
        <v>4.4640000000000004</v>
        <stp/>
        <stp>P</stp>
        <stp>0</stp>
        <stp>BND</stp>
        <stp>KR6025083F39</stp>
        <stp>민평3사 수익률(산출일)</stp>
        <stp>46316</stp>
        <stp/>
        <tr r="EV35" s="1"/>
      </tp>
      <tp>
        <v>4.2670000000000003</v>
        <stp/>
        <stp>P</stp>
        <stp>0</stp>
        <stp>BND</stp>
        <stp>KR6096772D46</stp>
        <stp>민평3사 수익률(산출일)</stp>
        <stp>46316</stp>
        <stp/>
        <tr r="L249" s="1"/>
      </tp>
      <tp>
        <v>4.2699999999999996</v>
        <stp/>
        <stp>P</stp>
        <stp>0</stp>
        <stp>BND</stp>
        <stp>KR356111GG76</stp>
        <stp>민평3사 수익률(산출일)</stp>
        <stp>46316</stp>
        <stp/>
        <tr r="DT54" s="1"/>
      </tp>
      <tp>
        <v>4.4939999999999998</v>
        <stp/>
        <stp>P</stp>
        <stp>0</stp>
        <stp>BND</stp>
        <stp>KR6096773D45</stp>
        <stp>민평3사 수익률(산출일)</stp>
        <stp>46316</stp>
        <stp/>
        <tr r="L275" s="1"/>
      </tp>
      <tp>
        <v>4.3620000000000001</v>
        <stp/>
        <stp>P</stp>
        <stp>0</stp>
        <stp>BND</stp>
        <stp>KR350201GB67</stp>
        <stp>민평3사 수익률(산출일)</stp>
        <stp>46316</stp>
        <stp/>
        <tr r="DT48" s="1"/>
      </tp>
      <tp>
        <v>4.343</v>
        <stp/>
        <stp>P</stp>
        <stp>0</stp>
        <stp>BND</stp>
        <stp>KR350701GG67</stp>
        <stp>민평3사 수익률(산출일)</stp>
        <stp>46316</stp>
        <stp/>
        <tr r="L28" s="1"/>
      </tp>
      <tp>
        <v>4.2960000000000003</v>
        <stp/>
        <stp>P</stp>
        <stp>0</stp>
        <stp>BND</stp>
        <stp>KR6000664955</stp>
        <stp>민평3사 수익률(산출일)</stp>
        <stp>46316</stp>
        <stp/>
        <tr r="DF42" s="1"/>
      </tp>
      <tp>
        <v>4.2690000000000001</v>
        <stp/>
        <stp>P</stp>
        <stp>0</stp>
        <stp>BND</stp>
        <stp>KR6096772F44</stp>
        <stp>민평3사 수익률(산출일)</stp>
        <stp>46316</stp>
        <stp/>
        <tr r="DT133" s="1"/>
      </tp>
      <tp>
        <v>4.3970000000000002</v>
        <stp/>
        <stp>P</stp>
        <stp>0</stp>
        <stp>BND</stp>
        <stp>KR352201GG68</stp>
        <stp>민평3사 수익률(산출일)</stp>
        <stp>46316</stp>
        <stp/>
        <tr r="DT172" s="1"/>
      </tp>
      <tp>
        <v>4.26</v>
        <stp/>
        <stp>P</stp>
        <stp>0</stp>
        <stp>BND</stp>
        <stp>KR6097244F18</stp>
        <stp>민평3사 수익률(산출일)</stp>
        <stp>46316</stp>
        <stp/>
        <tr r="DT217" s="1"/>
      </tp>
      <tp>
        <v>4.2789999999999999</v>
        <stp/>
        <stp>P</stp>
        <stp>0</stp>
        <stp>BND</stp>
        <stp>KR354701GG69</stp>
        <stp>민평3사 수익률(산출일)</stp>
        <stp>46316</stp>
        <stp/>
        <tr r="CD40" s="1"/>
      </tp>
      <tp>
        <v>3.8239999999999998</v>
        <stp/>
        <stp>P</stp>
        <stp>0</stp>
        <stp>BND</stp>
        <stp>KR6420591F60</stp>
        <stp>민평3사 수익률(산출일)</stp>
        <stp>46316</stp>
        <stp/>
        <tr r="CR71" s="1"/>
      </tp>
      <tp>
        <v>5.2910000000000004</v>
        <stp/>
        <stp>P</stp>
        <stp>0</stp>
        <stp>BND</stp>
        <stp>KR6046293G14</stp>
        <stp>민평3사 수익률(산출일)</stp>
        <stp>46316</stp>
        <stp/>
        <tr r="DF18" s="1"/>
      </tp>
      <tp>
        <v>3.8780000000000001</v>
        <stp/>
        <stp>P</stp>
        <stp>0</stp>
        <stp>BND</stp>
        <stp>KR6086792C44</stp>
        <stp>민평3사 수익률(산출일)</stp>
        <stp>46316</stp>
        <stp/>
        <tr r="CD150" s="1"/>
      </tp>
      <tp>
        <v>4.41</v>
        <stp/>
        <stp>P</stp>
        <stp>0</stp>
        <stp>BND</stp>
        <stp>KR350702GD69</stp>
        <stp>민평3사 수익률(산출일)</stp>
        <stp>46316</stp>
        <stp/>
        <tr r="L211" s="1"/>
      </tp>
      <tp>
        <v>3.9279999999999999</v>
        <stp/>
        <stp>P</stp>
        <stp>0</stp>
        <stp>BND</stp>
        <stp>KR6023781G46</stp>
        <stp>민평3사 수익률(산출일)</stp>
        <stp>46316</stp>
        <stp/>
        <tr r="L109" s="1"/>
      </tp>
      <tp>
        <v>4.8259999999999996</v>
        <stp/>
        <stp>P</stp>
        <stp>0</stp>
        <stp>BND</stp>
        <stp>KR6023763F49</stp>
        <stp>민평3사 수익률(산출일)</stp>
        <stp>46316</stp>
        <stp/>
        <tr r="DF20" s="1"/>
      </tp>
      <tp>
        <v>4.6559999999999997</v>
        <stp/>
        <stp>P</stp>
        <stp>0</stp>
        <stp>BND</stp>
        <stp>KR6138102F29</stp>
        <stp>민평3사 수익률(산출일)</stp>
        <stp>46316</stp>
        <stp/>
        <tr r="DT282" s="1"/>
      </tp>
      <tp>
        <v>4.4260000000000002</v>
        <stp/>
        <stp>P</stp>
        <stp>0</stp>
        <stp>BND</stp>
        <stp>KR6025081G30</stp>
        <stp>민평3사 수익률(산출일)</stp>
        <stp>46316</stp>
        <stp/>
        <tr r="DT94" s="1"/>
      </tp>
      <tp>
        <v>4.3170000000000002</v>
        <stp/>
        <stp>P</stp>
        <stp>0</stp>
        <stp>BND</stp>
        <stp>KR6205492F73</stp>
        <stp>민평3사 수익률(산출일)</stp>
        <stp>46316</stp>
        <stp/>
        <tr r="L177" s="1"/>
      </tp>
      <tp>
        <v>4.258</v>
        <stp/>
        <stp>P</stp>
        <stp>0</stp>
        <stp>BND</stp>
        <stp>KR6086792G40</stp>
        <stp>민평3사 수익률(산출일)</stp>
        <stp>46316</stp>
        <stp/>
        <tr r="CD49" s="1"/>
      </tp>
      <tp>
        <v>4.1829999999999998</v>
        <stp/>
        <stp>P</stp>
        <stp>0</stp>
        <stp>BND</stp>
        <stp>KR381005GE67</stp>
        <stp>민평3사 수익률(산출일)</stp>
        <stp>46316</stp>
        <stp/>
        <tr r="L354" s="1"/>
      </tp>
      <tp>
        <v>4.0439999999999996</v>
        <stp/>
        <stp>P</stp>
        <stp>0</stp>
        <stp>BND</stp>
        <stp>KR6101182C23</stp>
        <stp>민평3사 수익률(산출일)</stp>
        <stp>46316</stp>
        <stp/>
        <tr r="CR60" s="1"/>
      </tp>
      <tp>
        <v>4.0830000000000002</v>
        <stp/>
        <stp>P</stp>
        <stp>0</stp>
        <stp>BND</stp>
        <stp>KR2001024D79</stp>
        <stp>민평3사 수익률(산출일)</stp>
        <stp>46316</stp>
        <stp/>
        <tr r="CD188" s="1"/>
      </tp>
      <tp t="s">
        <v/>
        <stp/>
        <stp>P</stp>
        <stp>0</stp>
        <stp>BND</stp>
        <stp>KR70192Z0001</stp>
        <stp>민평3사 수익률(산출일)</stp>
        <stp>46316</stp>
        <stp/>
        <tr r="EV12" s="1"/>
      </tp>
      <tp t="s">
        <v/>
        <stp/>
        <stp>P</stp>
        <stp>0</stp>
        <stp>BND</stp>
        <stp>KRZE03201G7V</stp>
        <stp>인포맥스 대분류</stp>
        <stp>46316</stp>
        <stp/>
        <tr r="DU18" s="1"/>
      </tp>
      <tp t="s">
        <v>회사채(일반)</v>
        <stp/>
        <stp>P</stp>
        <stp>0</stp>
        <stp>BND</stp>
        <stp>KR60478029A6</stp>
        <stp>인포맥스 중분류</stp>
        <stp>46311</stp>
        <stp/>
        <tr r="N5601" s="5"/>
      </tp>
      <tp t="s">
        <v/>
        <stp/>
        <stp>P</stp>
        <stp>0</stp>
        <stp>BND</stp>
        <stp>KRZE03901G9W</stp>
        <stp>인포맥스 대분류</stp>
        <stp>46316</stp>
        <stp/>
        <tr r="DU122" s="1"/>
      </tp>
      <tp t="s">
        <v/>
        <stp/>
        <stp>P</stp>
        <stp>0</stp>
        <stp>BND</stp>
        <stp>KRZE03901G9J</stp>
        <stp>인포맥스 대분류</stp>
        <stp>46316</stp>
        <stp/>
        <tr r="CE62" s="1"/>
      </tp>
      <tp t="s">
        <v/>
        <stp/>
        <stp>P</stp>
        <stp>0</stp>
        <stp>BND</stp>
        <stp>KRZE03901G7W</stp>
        <stp>인포맥스 대분류</stp>
        <stp>46316</stp>
        <stp/>
        <tr r="CE104" s="1"/>
      </tp>
      <tp t="s">
        <v>회사채(일반)</v>
        <stp/>
        <stp>P</stp>
        <stp>0</stp>
        <stp>BND</stp>
        <stp>KR60665618A9</stp>
        <stp>인포맥스 중분류</stp>
        <stp>46311</stp>
        <stp/>
        <tr r="N6117" s="5"/>
      </tp>
      <tp t="s">
        <v>회사채(일반)</v>
        <stp/>
        <stp>P</stp>
        <stp>0</stp>
        <stp>BND</stp>
        <stp>KR60867928C4</stp>
        <stp>인포맥스 중분류</stp>
        <stp>46311</stp>
        <stp/>
        <tr r="N6355" s="5"/>
      </tp>
      <tp t="s">
        <v>일반</v>
        <stp/>
        <stp>P</stp>
        <stp>0</stp>
        <stp>BND</stp>
        <stp>KR352702G9A3</stp>
        <stp>인포맥스 중분류</stp>
        <stp>46311</stp>
        <stp/>
        <tr r="N2255" s="5"/>
      </tp>
      <tp t="s">
        <v>일반</v>
        <stp/>
        <stp>P</stp>
        <stp>0</stp>
        <stp>BND</stp>
        <stp>KR352701G9B2</stp>
        <stp>인포맥스 중분류</stp>
        <stp>46311</stp>
        <stp/>
        <tr r="N2187" s="5"/>
      </tp>
      <tp t="s">
        <v>일반</v>
        <stp/>
        <stp>P</stp>
        <stp>0</stp>
        <stp>BND</stp>
        <stp>KR352703G9B0</stp>
        <stp>인포맥스 중분류</stp>
        <stp>46311</stp>
        <stp/>
        <tr r="N2287" s="5"/>
      </tp>
      <tp t="s">
        <v>회사채(일반)</v>
        <stp/>
        <stp>P</stp>
        <stp>0</stp>
        <stp>BND</stp>
        <stp>KR60176749A4</stp>
        <stp>인포맥스 중분류</stp>
        <stp>46311</stp>
        <stp/>
        <tr r="N4359" s="5"/>
      </tp>
      <tp t="s">
        <v/>
        <stp/>
        <stp>P</stp>
        <stp>0</stp>
        <stp>BND</stp>
        <stp>KRZE03101G9G</stp>
        <stp>인포맥스 대분류</stp>
        <stp>46316</stp>
        <stp/>
        <tr r="DU113" s="1"/>
      </tp>
      <tp t="s">
        <v>회사채</v>
        <stp/>
        <stp>P</stp>
        <stp>0</stp>
        <stp>BND</stp>
        <stp>KR6272211FA3</stp>
        <stp>인포맥스 대분류</stp>
        <stp>46316</stp>
        <stp/>
        <tr r="CE29" s="1"/>
      </tp>
      <tp t="s">
        <v>금융채</v>
        <stp/>
        <stp>P</stp>
        <stp>0</stp>
        <stp>BND</stp>
        <stp>KR6136301BB5</stp>
        <stp>인포맥스 대분류</stp>
        <stp>46316</stp>
        <stp/>
        <tr r="CS49" s="1"/>
      </tp>
      <tp t="s">
        <v>공사공단채</v>
        <stp/>
        <stp>P</stp>
        <stp>0</stp>
        <stp>BND</stp>
        <stp>KR354202GFC4</stp>
        <stp>인포맥스 대분류</stp>
        <stp>46316</stp>
        <stp/>
        <tr r="M152" s="1"/>
      </tp>
      <tp t="s">
        <v>회사채</v>
        <stp/>
        <stp>P</stp>
        <stp>0</stp>
        <stp>BND</stp>
        <stp>KR6131791EA8</stp>
        <stp>인포맥스 대분류</stp>
        <stp>46316</stp>
        <stp/>
        <tr r="M291" s="1"/>
      </tp>
      <tp t="s">
        <v>공사공단채</v>
        <stp/>
        <stp>P</stp>
        <stp>0</stp>
        <stp>BND</stp>
        <stp>KR350109GEA2</stp>
        <stp>인포맥스 대분류</stp>
        <stp>46316</stp>
        <stp/>
        <tr r="M140" s="1"/>
      </tp>
      <tp t="s">
        <v>공사공단채</v>
        <stp/>
        <stp>P</stp>
        <stp>0</stp>
        <stp>BND</stp>
        <stp>KR356101DEA0</stp>
        <stp>인포맥스 대분류</stp>
        <stp>46316</stp>
        <stp/>
        <tr r="M371" s="1"/>
      </tp>
      <tp t="s">
        <v>국채</v>
        <stp/>
        <stp>P</stp>
        <stp>0</stp>
        <stp>BND</stp>
        <stp>KR103502GAC2</stp>
        <stp>인포맥스 대분류</stp>
        <stp>46316</stp>
        <stp/>
        <tr r="CE125" s="1"/>
        <tr r="M328" s="1"/>
        <tr r="DU24" s="1"/>
      </tp>
      <tp t="s">
        <v>회사채</v>
        <stp/>
        <stp>P</stp>
        <stp>0</stp>
        <stp>BND</stp>
        <stp>KR6103342G97</stp>
        <stp>인포맥스 대분류</stp>
        <stp>46316</stp>
        <stp/>
        <tr r="DG12" s="1"/>
      </tp>
      <tp t="s">
        <v/>
        <stp/>
        <stp>P</stp>
        <stp>0</stp>
        <stp>BND</stp>
        <stp>KRZF095237G9</stp>
        <stp>인포맥스 중분류</stp>
        <stp>46316</stp>
        <stp/>
        <tr r="CT120" s="1"/>
      </tp>
      <tp t="s">
        <v>금융채</v>
        <stp/>
        <stp>P</stp>
        <stp>0</stp>
        <stp>BND</stp>
        <stp>KR6032716F89</stp>
        <stp>인포맥스 대분류</stp>
        <stp>46316</stp>
        <stp/>
        <tr r="M172" s="1"/>
      </tp>
      <tp t="s">
        <v>금융채</v>
        <stp/>
        <stp>P</stp>
        <stp>0</stp>
        <stp>BND</stp>
        <stp>KR6082972F75</stp>
        <stp>인포맥스 대분류</stp>
        <stp>46316</stp>
        <stp/>
        <tr r="DU136" s="1"/>
      </tp>
      <tp t="s">
        <v>국채</v>
        <stp/>
        <stp>P</stp>
        <stp>0</stp>
        <stp>BND</stp>
        <stp>KR103502GA91</stp>
        <stp>인포맥스 대분류</stp>
        <stp>46316</stp>
        <stp/>
        <tr r="M364" s="1"/>
        <tr r="DU161" s="1"/>
        <tr r="AA25" s="1"/>
        <tr r="CE138" s="1"/>
      </tp>
      <tp t="s">
        <v>금융채</v>
        <stp/>
        <stp>P</stp>
        <stp>0</stp>
        <stp>BND</stp>
        <stp>KR602196LE76</stp>
        <stp>인포맥스 대분류</stp>
        <stp>46316</stp>
        <stp/>
        <tr r="CE159" s="1"/>
        <tr r="CS134" s="1"/>
      </tp>
      <tp t="s">
        <v>공사공단채</v>
        <stp/>
        <stp>P</stp>
        <stp>0</stp>
        <stp>BND</stp>
        <stp>KR381103GE84</stp>
        <stp>인포맥스 대분류</stp>
        <stp>46316</stp>
        <stp/>
        <tr r="CE108" s="1"/>
        <tr r="M114" s="1"/>
      </tp>
      <tp t="s">
        <v>금융채</v>
        <stp/>
        <stp>P</stp>
        <stp>0</stp>
        <stp>BND</stp>
        <stp>KR381002GD87</stp>
        <stp>인포맥스 대분류</stp>
        <stp>46316</stp>
        <stp/>
        <tr r="M335" s="1"/>
      </tp>
      <tp t="s">
        <v>금융채</v>
        <stp/>
        <stp>P</stp>
        <stp>0</stp>
        <stp>BND</stp>
        <stp>KR381004GD85</stp>
        <stp>인포맥스 대분류</stp>
        <stp>46316</stp>
        <stp/>
        <tr r="CE190" s="1"/>
      </tp>
      <tp t="s">
        <v>공사공단채</v>
        <stp/>
        <stp>P</stp>
        <stp>0</stp>
        <stp>BND</stp>
        <stp>KR350106GE86</stp>
        <stp>인포맥스 대분류</stp>
        <stp>46316</stp>
        <stp/>
        <tr r="DU274" s="1"/>
      </tp>
      <tp t="s">
        <v>회사채</v>
        <stp/>
        <stp>P</stp>
        <stp>0</stp>
        <stp>BND</stp>
        <stp>KR6003491G98</stp>
        <stp>인포맥스 대분류</stp>
        <stp>46316</stp>
        <stp/>
        <tr r="DG11" s="1"/>
      </tp>
      <tp t="s">
        <v>공사공단채</v>
        <stp/>
        <stp>P</stp>
        <stp>0</stp>
        <stp>BND</stp>
        <stp>KR357201GF92</stp>
        <stp>인포맥스 대분류</stp>
        <stp>46316</stp>
        <stp/>
        <tr r="EW33" s="1"/>
      </tp>
      <tp t="s">
        <v>금융채</v>
        <stp/>
        <stp>P</stp>
        <stp>0</stp>
        <stp>BND</stp>
        <stp>KR6023781G46</stp>
        <stp>인포맥스 대분류</stp>
        <stp>46316</stp>
        <stp/>
        <tr r="M109" s="1"/>
      </tp>
      <tp t="s">
        <v/>
        <stp/>
        <stp>P</stp>
        <stp>0</stp>
        <stp>BND</stp>
        <stp>KRZF089866GA</stp>
        <stp>인포맥스 중분류</stp>
        <stp>46316</stp>
        <stp/>
        <tr r="CT166" s="1"/>
      </tp>
      <tp t="s">
        <v>회사채</v>
        <stp/>
        <stp>P</stp>
        <stp>0</stp>
        <stp>BND</stp>
        <stp>KR6023531G64</stp>
        <stp>인포맥스 대분류</stp>
        <stp>46316</stp>
        <stp/>
        <tr r="DG15" s="1"/>
      </tp>
      <tp t="s">
        <v>회사채</v>
        <stp/>
        <stp>P</stp>
        <stp>0</stp>
        <stp>BND</stp>
        <stp>KR6063622G52</stp>
        <stp>인포맥스 대분류</stp>
        <stp>46316</stp>
        <stp/>
        <tr r="DU185" s="1"/>
      </tp>
      <tp t="s">
        <v>금융채</v>
        <stp/>
        <stp>P</stp>
        <stp>0</stp>
        <stp>BND</stp>
        <stp>KR6140174D38</stp>
        <stp>인포맥스 대분류</stp>
        <stp>46316</stp>
        <stp/>
        <tr r="M303" s="1"/>
      </tp>
      <tp t="s">
        <v>금융채</v>
        <stp/>
        <stp>P</stp>
        <stp>0</stp>
        <stp>BND</stp>
        <stp>KR603271AF58</stp>
        <stp>인포맥스 대분류</stp>
        <stp>46316</stp>
        <stp/>
        <tr r="M203" s="1"/>
      </tp>
      <tp t="s">
        <v>공사공단채</v>
        <stp/>
        <stp>P</stp>
        <stp>0</stp>
        <stp>BND</stp>
        <stp>KR358301GG72</stp>
        <stp>인포맥스 대분류</stp>
        <stp>46316</stp>
        <stp/>
        <tr r="DU84" s="1"/>
      </tp>
      <tp t="s">
        <v>금융채</v>
        <stp/>
        <stp>P</stp>
        <stp>0</stp>
        <stp>BND</stp>
        <stp>KR6032715F56</stp>
        <stp>인포맥스 대분류</stp>
        <stp>46316</stp>
        <stp/>
        <tr r="M187" s="1"/>
      </tp>
      <tp t="s">
        <v>금융채</v>
        <stp/>
        <stp>P</stp>
        <stp>0</stp>
        <stp>BND</stp>
        <stp>KR6032717F54</stp>
        <stp>인포맥스 대분류</stp>
        <stp>46316</stp>
        <stp/>
        <tr r="M202" s="1"/>
      </tp>
      <tp t="s">
        <v>회사채</v>
        <stp/>
        <stp>P</stp>
        <stp>0</stp>
        <stp>BND</stp>
        <stp>KR6011072E25</stp>
        <stp>인포맥스 대분류</stp>
        <stp>46316</stp>
        <stp/>
        <tr r="M106" s="1"/>
      </tp>
      <tp t="s">
        <v>금융채</v>
        <stp/>
        <stp>P</stp>
        <stp>0</stp>
        <stp>BND</stp>
        <stp>KR6033667G44</stp>
        <stp>인포맥스 대분류</stp>
        <stp>46316</stp>
        <stp/>
        <tr r="DU81" s="1"/>
      </tp>
      <tp t="s">
        <v>금융채</v>
        <stp/>
        <stp>P</stp>
        <stp>0</stp>
        <stp>BND</stp>
        <stp>KR6033665G46</stp>
        <stp>인포맥스 대분류</stp>
        <stp>46316</stp>
        <stp/>
        <tr r="DU31" s="1"/>
      </tp>
      <tp t="s">
        <v>금융채</v>
        <stp/>
        <stp>P</stp>
        <stp>0</stp>
        <stp>BND</stp>
        <stp>KR6033662G72</stp>
        <stp>인포맥스 대분류</stp>
        <stp>46316</stp>
        <stp/>
        <tr r="DU90" s="1"/>
      </tp>
      <tp t="s">
        <v>국채</v>
        <stp/>
        <stp>P</stp>
        <stp>0</stp>
        <stp>BND</stp>
        <stp>KR103502GA67</stp>
        <stp>인포맥스 대분류</stp>
        <stp>46316</stp>
        <stp/>
        <tr r="AA45" s="1"/>
        <tr r="CE11" s="1"/>
        <tr r="DU177" s="1"/>
        <tr r="M288" s="1"/>
      </tp>
      <tp t="s">
        <v>국채</v>
        <stp/>
        <stp>P</stp>
        <stp>0</stp>
        <stp>BND</stp>
        <stp>KR103503GA66</stp>
        <stp>인포맥스 대분류</stp>
        <stp>46316</stp>
        <stp/>
        <tr r="M380" s="1"/>
        <tr r="DU269" s="1"/>
      </tp>
      <tp t="s">
        <v>금융채</v>
        <stp/>
        <stp>P</stp>
        <stp>0</stp>
        <stp>BND</stp>
        <stp>KR6033667G77</stp>
        <stp>인포맥스 대분류</stp>
        <stp>46316</stp>
        <stp/>
        <tr r="CE46" s="1"/>
      </tp>
      <tp t="s">
        <v>회사채</v>
        <stp/>
        <stp>P</stp>
        <stp>0</stp>
        <stp>BND</stp>
        <stp>KR6021241E20</stp>
        <stp>인포맥스 대분류</stp>
        <stp>46316</stp>
        <stp/>
        <tr r="CS18" s="1"/>
      </tp>
      <tp t="s">
        <v>금융채</v>
        <stp/>
        <stp>P</stp>
        <stp>0</stp>
        <stp>BND</stp>
        <stp>KR6082971F92</stp>
        <stp>인포맥스 대분류</stp>
        <stp>46316</stp>
        <stp/>
        <tr r="M138" s="1"/>
      </tp>
      <tp t="s">
        <v>금융채</v>
        <stp/>
        <stp>P</stp>
        <stp>0</stp>
        <stp>BND</stp>
        <stp>KR6032714F73</stp>
        <stp>인포맥스 대분류</stp>
        <stp>46316</stp>
        <stp/>
        <tr r="M196" s="1"/>
      </tp>
      <tp t="s">
        <v>금융채</v>
        <stp/>
        <stp>P</stp>
        <stp>0</stp>
        <stp>BND</stp>
        <stp>KR6032715F72</stp>
        <stp>인포맥스 대분류</stp>
        <stp>46316</stp>
        <stp/>
        <tr r="M204" s="1"/>
      </tp>
      <tp t="s">
        <v>금융채</v>
        <stp/>
        <stp>P</stp>
        <stp>0</stp>
        <stp>BND</stp>
        <stp>KR6023769G75</stp>
        <stp>인포맥스 대분류</stp>
        <stp>46316</stp>
        <stp/>
        <tr r="DG10" s="1"/>
      </tp>
      <tp t="s">
        <v>공사공단채</v>
        <stp/>
        <stp>P</stp>
        <stp>0</stp>
        <stp>BND</stp>
        <stp>KR354602GB23</stp>
        <stp>인포맥스 대분류</stp>
        <stp>46316</stp>
        <stp/>
        <tr r="M327" s="1"/>
      </tp>
      <tp t="s">
        <v>금융채</v>
        <stp/>
        <stp>P</stp>
        <stp>0</stp>
        <stp>BND</stp>
        <stp>KR6033664G13</stp>
        <stp>인포맥스 대분류</stp>
        <stp>46316</stp>
        <stp/>
        <tr r="DU127" s="1"/>
      </tp>
      <tp t="s">
        <v>공사공단채</v>
        <stp/>
        <stp>P</stp>
        <stp>0</stp>
        <stp>BND</stp>
        <stp>KR352302GG25</stp>
        <stp>인포맥스 대분류</stp>
        <stp>46316</stp>
        <stp/>
        <tr r="DU143" s="1"/>
      </tp>
      <tp t="s">
        <v>공사공단채</v>
        <stp/>
        <stp>P</stp>
        <stp>0</stp>
        <stp>BND</stp>
        <stp>KR381101GE29</stp>
        <stp>인포맥스 대분류</stp>
        <stp>46316</stp>
        <stp/>
        <tr r="M84" s="1"/>
      </tp>
      <tp t="s">
        <v>공사공단채</v>
        <stp/>
        <stp>P</stp>
        <stp>0</stp>
        <stp>BND</stp>
        <stp>KR355201GF39</stp>
        <stp>인포맥스 대분류</stp>
        <stp>46316</stp>
        <stp/>
        <tr r="EW26" s="1"/>
      </tp>
      <tp t="s">
        <v>회사채</v>
        <stp/>
        <stp>P</stp>
        <stp>0</stp>
        <stp>BND</stp>
        <stp>KR6131793E11</stp>
        <stp>인포맥스 대분류</stp>
        <stp>46316</stp>
        <stp/>
        <tr r="CS42" s="1"/>
      </tp>
      <tp t="s">
        <v>공사공단채</v>
        <stp/>
        <stp>P</stp>
        <stp>0</stp>
        <stp>BND</stp>
        <stp>KR354601GB32</stp>
        <stp>인포맥스 대분류</stp>
        <stp>46316</stp>
        <stp/>
        <tr r="M300" s="1"/>
        <tr r="DU266" s="1"/>
      </tp>
      <tp t="s">
        <v>회사채</v>
        <stp/>
        <stp>P</stp>
        <stp>0</stp>
        <stp>BND</stp>
        <stp>KR6002551F31</stp>
        <stp>인포맥스 대분류</stp>
        <stp>46316</stp>
        <stp/>
        <tr r="EW40" s="1"/>
      </tp>
      <tp t="s">
        <v>금융채</v>
        <stp/>
        <stp>P</stp>
        <stp>0</stp>
        <stp>BND</stp>
        <stp>KR6140173D47</stp>
        <stp>인포맥스 대분류</stp>
        <stp>46316</stp>
        <stp/>
        <tr r="CS130" s="1"/>
        <tr r="CE155" s="1"/>
      </tp>
      <tp t="s">
        <v>회사채</v>
        <stp/>
        <stp>P</stp>
        <stp>0</stp>
        <stp>BND</stp>
        <stp>KR6011762E38</stp>
        <stp>인포맥스 대분류</stp>
        <stp>46316</stp>
        <stp/>
        <tr r="DG56" s="1"/>
      </tp>
      <tp t="s">
        <v>금융채</v>
        <stp/>
        <stp>P</stp>
        <stp>0</stp>
        <stp>BND</stp>
        <stp>KR6032718F38</stp>
        <stp>인포맥스 대분류</stp>
        <stp>46316</stp>
        <stp/>
        <tr r="EW49" s="1"/>
      </tp>
      <tp t="s">
        <v>국채</v>
        <stp/>
        <stp>P</stp>
        <stp>0</stp>
        <stp>BND</stp>
        <stp>KR103502GA34</stp>
        <stp>인포맥스 대분류</stp>
        <stp>46316</stp>
        <stp/>
        <tr r="AO18" s="1"/>
        <tr r="DU171" s="1"/>
        <tr r="CE229" s="1"/>
        <tr r="M20" s="1"/>
      </tp>
      <tp t="s">
        <v>회사채</v>
        <stp/>
        <stp>P</stp>
        <stp>0</stp>
        <stp>BND</stp>
        <stp>KR6003342G73</stp>
        <stp>인포맥스 대분류</stp>
        <stp>46316</stp>
        <stp/>
        <tr r="DG19" s="1"/>
      </tp>
      <tp t="s">
        <v>공사공단채</v>
        <stp/>
        <stp>P</stp>
        <stp>0</stp>
        <stp>BND</stp>
        <stp>KR356102GE12</stp>
        <stp>인포맥스 대분류</stp>
        <stp>46316</stp>
        <stp/>
        <tr r="M116" s="1"/>
      </tp>
      <tp t="s">
        <v>회사채</v>
        <stp/>
        <stp>P</stp>
        <stp>0</stp>
        <stp>BND</stp>
        <stp>KR6000664D23</stp>
        <stp>인포맥스 대분류</stp>
        <stp>46316</stp>
        <stp/>
        <tr r="M66" s="1"/>
      </tp>
      <tp t="s">
        <v>공사공단채</v>
        <stp/>
        <stp>P</stp>
        <stp>0</stp>
        <stp>BND</stp>
        <stp>KR381103GE19</stp>
        <stp>인포맥스 대분류</stp>
        <stp>46316</stp>
        <stp/>
        <tr r="CS43" s="1"/>
      </tp>
      <tp t="s">
        <v>회사채</v>
        <stp/>
        <stp>P</stp>
        <stp>0</stp>
        <stp>BND</stp>
        <stp>KR6000662D25</stp>
        <stp>인포맥스 대분류</stp>
        <stp>46316</stp>
        <stp/>
        <tr r="CE200" s="1"/>
        <tr r="M78" s="1"/>
      </tp>
      <tp t="s">
        <v>회사채(일반)</v>
        <stp/>
        <stp>P</stp>
        <stp>0</stp>
        <stp>BND</stp>
        <stp>KR6047802956</stp>
        <stp>인포맥스 중분류</stp>
        <stp>46311</stp>
        <stp/>
        <tr r="N5600" s="5"/>
      </tp>
      <tp t="s">
        <v>일반</v>
        <stp/>
        <stp>P</stp>
        <stp>0</stp>
        <stp>BND</stp>
        <stp>KR351602G880</stp>
        <stp>인포맥스 중분류</stp>
        <stp>46311</stp>
        <stp/>
        <tr r="N1838" s="5"/>
      </tp>
      <tp t="s">
        <v>일반</v>
        <stp/>
        <stp>P</stp>
        <stp>0</stp>
        <stp>BND</stp>
        <stp>KR350701G980</stp>
        <stp>인포맥스 중분류</stp>
        <stp>46311</stp>
        <stp/>
        <tr r="N1313" s="5"/>
      </tp>
      <tp t="s">
        <v>일반</v>
        <stp/>
        <stp>P</stp>
        <stp>0</stp>
        <stp>BND</stp>
        <stp>KR352702G994</stp>
        <stp>인포맥스 중분류</stp>
        <stp>46311</stp>
        <stp/>
        <tr r="N2254" s="5"/>
      </tp>
      <tp t="s">
        <v>회사채(일반)</v>
        <stp/>
        <stp>P</stp>
        <stp>0</stp>
        <stp>BND</stp>
        <stp>KR6066562895</stp>
        <stp>인포맥스 중분류</stp>
        <stp>46311</stp>
        <stp/>
        <tr r="N6144" s="5"/>
      </tp>
      <tp t="s">
        <v>일반</v>
        <stp/>
        <stp>P</stp>
        <stp>0</stp>
        <stp>BND</stp>
        <stp>KR350702G996</stp>
        <stp>인포맥스 중분류</stp>
        <stp>46311</stp>
        <stp/>
        <tr r="N1388" s="5"/>
      </tp>
      <tp t="s">
        <v>회사채(일반)</v>
        <stp/>
        <stp>P</stp>
        <stp>0</stp>
        <stp>BND</stp>
        <stp>KR6066561897</stp>
        <stp>인포맥스 중분류</stp>
        <stp>46311</stp>
        <stp/>
        <tr r="N6116" s="5"/>
      </tp>
      <tp t="s">
        <v/>
        <stp/>
        <stp>P</stp>
        <stp>0</stp>
        <stp>BND</stp>
        <stp>KRZFA0354DG7</stp>
        <stp>인포맥스 대분류</stp>
        <stp>46316</stp>
        <stp/>
        <tr r="DU247" s="1"/>
      </tp>
      <tp t="s">
        <v/>
        <stp/>
        <stp>P</stp>
        <stp>0</stp>
        <stp>BND</stp>
        <stp>KRZFA0354DGM</stp>
        <stp>인포맥스 대분류</stp>
        <stp>46316</stp>
        <stp/>
        <tr r="DU228" s="1"/>
      </tp>
      <tp t="s">
        <v/>
        <stp/>
        <stp>P</stp>
        <stp>0</stp>
        <stp>BND</stp>
        <stp>KRZF02508FG9</stp>
        <stp>인포맥스 대분류</stp>
        <stp>46316</stp>
        <stp/>
        <tr r="CS99" s="1"/>
      </tp>
      <tp t="s">
        <v/>
        <stp/>
        <stp>P</stp>
        <stp>0</stp>
        <stp>BND</stp>
        <stp>KRZF09523MG9</stp>
        <stp>인포맥스 대분류</stp>
        <stp>46316</stp>
        <stp/>
        <tr r="CS126" s="1"/>
      </tp>
      <tp t="s">
        <v>회사채(일반)</v>
        <stp/>
        <stp>P</stp>
        <stp>0</stp>
        <stp>BND</stp>
        <stp>KR6097954913</stp>
        <stp>인포맥스 중분류</stp>
        <stp>46311</stp>
        <stp/>
        <tr r="N6520" s="5"/>
      </tp>
      <tp t="s">
        <v>회사채(일반)</v>
        <stp/>
        <stp>P</stp>
        <stp>0</stp>
        <stp>BND</stp>
        <stp>KR6066562879</stp>
        <stp>인포맥스 중분류</stp>
        <stp>46316</stp>
        <stp/>
        <tr r="EX73" s="1"/>
      </tp>
      <tp t="s">
        <v>회사채(일반)</v>
        <stp/>
        <stp>P</stp>
        <stp>0</stp>
        <stp>BND</stp>
        <stp>KR6017674930</stp>
        <stp>인포맥스 중분류</stp>
        <stp>46311</stp>
        <stp/>
        <tr r="N4357" s="5"/>
      </tp>
      <tp t="s">
        <v>회사채(일반)</v>
        <stp/>
        <stp>P</stp>
        <stp>0</stp>
        <stp>BND</stp>
        <stp>KR6017673932</stp>
        <stp>인포맥스 중분류</stp>
        <stp>46311</stp>
        <stp/>
        <tr r="N4343" s="5"/>
      </tp>
      <tp t="s">
        <v/>
        <stp/>
        <stp>P</stp>
        <stp>0</stp>
        <stp>BND</stp>
        <stp>KRZF02978FG9</stp>
        <stp>인포맥스 대분류</stp>
        <stp>46316</stp>
        <stp/>
        <tr r="CS164" s="1"/>
      </tp>
      <tp t="s">
        <v>회사채(일반)</v>
        <stp/>
        <stp>P</stp>
        <stp>0</stp>
        <stp>BND</stp>
        <stp>KR6066562861</stp>
        <stp>인포맥스 중분류</stp>
        <stp>46316</stp>
        <stp/>
        <tr r="N217" s="1"/>
      </tp>
      <tp t="s">
        <v>일반</v>
        <stp/>
        <stp>P</stp>
        <stp>0</stp>
        <stp>BND</stp>
        <stp>KR350902G729</stp>
        <stp>인포맥스 중분류</stp>
        <stp>46311</stp>
        <stp/>
        <tr r="N1772" s="5"/>
      </tp>
      <tp t="s">
        <v>일반</v>
        <stp/>
        <stp>P</stp>
        <stp>0</stp>
        <stp>BND</stp>
        <stp>KR350703G929</stp>
        <stp>인포맥스 중분류</stp>
        <stp>46311</stp>
        <stp/>
        <tr r="N1447" s="5"/>
      </tp>
      <tp t="s">
        <v>일반</v>
        <stp/>
        <stp>P</stp>
        <stp>0</stp>
        <stp>BND</stp>
        <stp>KR350702G921</stp>
        <stp>인포맥스 중분류</stp>
        <stp>46311</stp>
        <stp/>
        <tr r="N1384" s="5"/>
      </tp>
      <tp t="s">
        <v>회사채(일반)</v>
        <stp/>
        <stp>P</stp>
        <stp>0</stp>
        <stp>BND</stp>
        <stp>KR6066562820</stp>
        <stp>인포맥스 중분류</stp>
        <stp>46311</stp>
        <stp/>
        <tr r="N6140" s="5"/>
      </tp>
      <tp t="s">
        <v>일반</v>
        <stp/>
        <stp>P</stp>
        <stp>0</stp>
        <stp>BND</stp>
        <stp>KR350903G727</stp>
        <stp>인포맥스 중분류</stp>
        <stp>46311</stp>
        <stp/>
        <tr r="N1788" s="5"/>
      </tp>
      <tp t="s">
        <v>일반</v>
        <stp/>
        <stp>P</stp>
        <stp>0</stp>
        <stp>BND</stp>
        <stp>KR350702G939</stp>
        <stp>인포맥스 중분류</stp>
        <stp>46311</stp>
        <stp/>
        <tr r="N1385" s="5"/>
      </tp>
      <tp t="s">
        <v>회사채(일반)</v>
        <stp/>
        <stp>P</stp>
        <stp>0</stp>
        <stp>BND</stp>
        <stp>KR6066562838</stp>
        <stp>인포맥스 중분류</stp>
        <stp>46311</stp>
        <stp/>
        <tr r="N6141" s="5"/>
      </tp>
      <tp t="s">
        <v>일반</v>
        <stp/>
        <stp>P</stp>
        <stp>0</stp>
        <stp>BND</stp>
        <stp>KR350801G632</stp>
        <stp>인포맥스 중분류</stp>
        <stp>46311</stp>
        <stp/>
        <tr r="N1594" s="5"/>
      </tp>
      <tp t="s">
        <v>일반</v>
        <stp/>
        <stp>P</stp>
        <stp>0</stp>
        <stp>BND</stp>
        <stp>KR354601G830</stp>
        <stp>인포맥스 중분류</stp>
        <stp>46311</stp>
        <stp/>
        <tr r="N2617" s="5"/>
      </tp>
      <tp t="s">
        <v>일반</v>
        <stp/>
        <stp>P</stp>
        <stp>0</stp>
        <stp>BND</stp>
        <stp>KR351605G834</stp>
        <stp>인포맥스 중분류</stp>
        <stp>46311</stp>
        <stp/>
        <tr r="N1933" s="5"/>
      </tp>
      <tp t="s">
        <v>일반</v>
        <stp/>
        <stp>P</stp>
        <stp>0</stp>
        <stp>BND</stp>
        <stp>KR350701G931</stp>
        <stp>인포맥스 중분류</stp>
        <stp>46311</stp>
        <stp/>
        <tr r="N1310" s="5"/>
      </tp>
      <tp t="s">
        <v>일반</v>
        <stp/>
        <stp>P</stp>
        <stp>0</stp>
        <stp>BND</stp>
        <stp>KR350904G733</stp>
        <stp>인포맥스 중분류</stp>
        <stp>46311</stp>
        <stp/>
        <tr r="N1790" s="5"/>
      </tp>
      <tp t="s">
        <v>회사채(일반)</v>
        <stp/>
        <stp>P</stp>
        <stp>0</stp>
        <stp>BND</stp>
        <stp>KR6086793819</stp>
        <stp>인포맥스 중분류</stp>
        <stp>46311</stp>
        <stp/>
        <tr r="N6369" s="5"/>
      </tp>
      <tp t="s">
        <v>회사채(일반)</v>
        <stp/>
        <stp>P</stp>
        <stp>0</stp>
        <stp>BND</stp>
        <stp>KR6017675978</stp>
        <stp>인포맥스 중분류</stp>
        <stp>46311</stp>
        <stp/>
        <tr r="N4362" s="5"/>
      </tp>
      <tp t="s">
        <v>회사채(일반)</v>
        <stp/>
        <stp>P</stp>
        <stp>0</stp>
        <stp>BND</stp>
        <stp>KR6017674971</stp>
        <stp>인포맥스 중분류</stp>
        <stp>46311</stp>
        <stp/>
        <tr r="N4358" s="5"/>
      </tp>
      <tp t="s">
        <v>회사채(일반)</v>
        <stp/>
        <stp>P</stp>
        <stp>0</stp>
        <stp>BND</stp>
        <stp>KR6017673973</stp>
        <stp>인포맥스 중분류</stp>
        <stp>46311</stp>
        <stp/>
        <tr r="N4344" s="5"/>
      </tp>
      <tp t="s">
        <v>일반</v>
        <stp/>
        <stp>P</stp>
        <stp>0</stp>
        <stp>BND</stp>
        <stp>KR350902G745</stp>
        <stp>인포맥스 중분류</stp>
        <stp>46311</stp>
        <stp/>
        <tr r="N1773" s="5"/>
      </tp>
      <tp t="s">
        <v>일반</v>
        <stp/>
        <stp>P</stp>
        <stp>0</stp>
        <stp>BND</stp>
        <stp>KR350703G945</stp>
        <stp>인포맥스 중분류</stp>
        <stp>46311</stp>
        <stp/>
        <tr r="N1448" s="5"/>
      </tp>
      <tp t="s">
        <v>일반</v>
        <stp/>
        <stp>P</stp>
        <stp>0</stp>
        <stp>BND</stp>
        <stp>KR350702G947</stp>
        <stp>인포맥스 중분류</stp>
        <stp>46311</stp>
        <stp/>
        <tr r="N1386" s="5"/>
      </tp>
      <tp t="s">
        <v>회사채(일반)</v>
        <stp/>
        <stp>P</stp>
        <stp>0</stp>
        <stp>BND</stp>
        <stp>KR6066573850</stp>
        <stp>인포맥스 중분류</stp>
        <stp>46311</stp>
        <stp/>
        <tr r="N6172" s="5"/>
      </tp>
      <tp t="s">
        <v>회사채(일반)</v>
        <stp/>
        <stp>P</stp>
        <stp>0</stp>
        <stp>BND</stp>
        <stp>KR6066572852</stp>
        <stp>인포맥스 중분류</stp>
        <stp>46311</stp>
        <stp/>
        <tr r="N6166" s="5"/>
      </tp>
      <tp t="s">
        <v>일반</v>
        <stp/>
        <stp>P</stp>
        <stp>0</stp>
        <stp>BND</stp>
        <stp>KR350701G956</stp>
        <stp>인포맥스 중분류</stp>
        <stp>46311</stp>
        <stp/>
        <tr r="N1311" s="5"/>
      </tp>
      <tp t="s">
        <v>일반</v>
        <stp/>
        <stp>P</stp>
        <stp>0</stp>
        <stp>BND</stp>
        <stp>KR350702G954</stp>
        <stp>인포맥스 중분류</stp>
        <stp>46311</stp>
        <stp/>
        <tr r="N1387" s="5"/>
      </tp>
      <tp t="s">
        <v>일반</v>
        <stp/>
        <stp>P</stp>
        <stp>0</stp>
        <stp>BND</stp>
        <stp>KR352701G954</stp>
        <stp>인포맥스 중분류</stp>
        <stp>46311</stp>
        <stp/>
        <tr r="N2185" s="5"/>
      </tp>
      <tp t="s">
        <v>일반</v>
        <stp/>
        <stp>P</stp>
        <stp>0</stp>
        <stp>BND</stp>
        <stp>KR354601G863</stp>
        <stp>인포맥스 중분류</stp>
        <stp>46311</stp>
        <stp/>
        <tr r="N2618" s="5"/>
      </tp>
      <tp t="s">
        <v>회사채(일반)</v>
        <stp/>
        <stp>P</stp>
        <stp>0</stp>
        <stp>BND</stp>
        <stp>KR6066562861</stp>
        <stp>인포맥스 중분류</stp>
        <stp>46311</stp>
        <stp/>
        <tr r="N6142" s="5"/>
      </tp>
      <tp t="s">
        <v>회사채(일반)</v>
        <stp/>
        <stp>P</stp>
        <stp>0</stp>
        <stp>BND</stp>
        <stp>KR6066561863</stp>
        <stp>인포맥스 중분류</stp>
        <stp>46311</stp>
        <stp/>
        <tr r="N6115" s="5"/>
      </tp>
      <tp t="s">
        <v>회사채(일반)</v>
        <stp/>
        <stp>P</stp>
        <stp>0</stp>
        <stp>BND</stp>
        <stp>KR6066562879</stp>
        <stp>인포맥스 중분류</stp>
        <stp>46311</stp>
        <stp/>
        <tr r="N6143" s="5"/>
      </tp>
      <tp t="s">
        <v>일반</v>
        <stp/>
        <stp>P</stp>
        <stp>0</stp>
        <stp>BND</stp>
        <stp>KR350701G972</stp>
        <stp>인포맥스 중분류</stp>
        <stp>46311</stp>
        <stp/>
        <tr r="N1312" s="5"/>
      </tp>
      <tp t="s">
        <v>일반</v>
        <stp/>
        <stp>P</stp>
        <stp>0</stp>
        <stp>BND</stp>
        <stp>KR352701G970</stp>
        <stp>인포맥스 중분류</stp>
        <stp>46311</stp>
        <stp/>
        <tr r="N2186" s="5"/>
      </tp>
      <tp>
        <v>3.9969999999999999</v>
        <stp/>
        <stp>P</stp>
        <stp>0</stp>
        <stp>BND</stp>
        <stp>KR352501GD50</stp>
        <stp>민평3사 수익률(산출일)</stp>
        <stp>46316</stp>
        <stp/>
        <tr r="DT306" s="1"/>
      </tp>
      <tp>
        <v>4.1529999999999996</v>
        <stp/>
        <stp>P</stp>
        <stp>0</stp>
        <stp>BND</stp>
        <stp>KR6032713E75</stp>
        <stp>민평3사 수익률(산출일)</stp>
        <stp>46316</stp>
        <stp/>
        <tr r="L122" s="1"/>
      </tp>
      <tp>
        <v>3.8530000000000002</v>
        <stp/>
        <stp>P</stp>
        <stp>0</stp>
        <stp>BND</stp>
        <stp>KR6021241E20</stp>
        <stp>민평3사 수익률(산출일)</stp>
        <stp>46316</stp>
        <stp/>
        <tr r="CR18" s="1"/>
      </tp>
      <tp>
        <v>4.2590000000000003</v>
        <stp/>
        <stp>P</stp>
        <stp>0</stp>
        <stp>BND</stp>
        <stp>KR6105562G53</stp>
        <stp>민평3사 수익률(산출일)</stp>
        <stp>46316</stp>
        <stp/>
        <tr r="CD19" s="1"/>
      </tp>
      <tp>
        <v>4.41</v>
        <stp/>
        <stp>P</stp>
        <stp>0</stp>
        <stp>BND</stp>
        <stp>KR6066563752</stp>
        <stp>민평3사 수익률(산출일)</stp>
        <stp>46316</stp>
        <stp/>
        <tr r="L42" s="1"/>
      </tp>
      <tp>
        <v>3.9910000000000001</v>
        <stp/>
        <stp>P</stp>
        <stp>0</stp>
        <stp>BND</stp>
        <stp>KR6105564753</stp>
        <stp>민평3사 수익률(산출일)</stp>
        <stp>46316</stp>
        <stp/>
        <tr r="L121" s="1"/>
      </tp>
      <tp>
        <v>4.0380000000000003</v>
        <stp/>
        <stp>P</stp>
        <stp>0</stp>
        <stp>BND</stp>
        <stp>KR354425GD75</stp>
        <stp>민평3사 수익률(산출일)</stp>
        <stp>46316</stp>
        <stp/>
        <tr r="L295" s="1"/>
        <tr r="CD148" s="1"/>
      </tp>
      <tp>
        <v>4.2089999999999996</v>
        <stp/>
        <stp>P</stp>
        <stp>0</stp>
        <stp>BND</stp>
        <stp>KR350703GA53</stp>
        <stp>민평3사 수익률(산출일)</stp>
        <stp>46316</stp>
        <stp/>
        <tr r="Z26" s="1"/>
        <tr r="L312" s="1"/>
      </tp>
      <tp>
        <v>4.093</v>
        <stp/>
        <stp>P</stp>
        <stp>0</stp>
        <stp>BND</stp>
        <stp>KR310213GG47</stp>
        <stp>민평3사 수익률(산출일)</stp>
        <stp>46316</stp>
        <stp/>
        <tr r="CD70" s="1"/>
      </tp>
      <tp>
        <v>4.2389999999999999</v>
        <stp/>
        <stp>P</stp>
        <stp>0</stp>
        <stp>BND</stp>
        <stp>KR6019807G85</stp>
        <stp>민평3사 수익률(산출일)</stp>
        <stp>46316</stp>
        <stp/>
        <tr r="DT78" s="1"/>
      </tp>
      <tp>
        <v>4.3339999999999996</v>
        <stp/>
        <stp>P</stp>
        <stp>0</stp>
        <stp>BND</stp>
        <stp>KR6082971F92</stp>
        <stp>민평3사 수익률(산출일)</stp>
        <stp>46316</stp>
        <stp/>
        <tr r="L138" s="1"/>
      </tp>
      <tp>
        <v>4.3390000000000004</v>
        <stp/>
        <stp>P</stp>
        <stp>0</stp>
        <stp>BND</stp>
        <stp>KR6285132F14</stp>
        <stp>민평3사 수익률(산출일)</stp>
        <stp>46316</stp>
        <stp/>
        <tr r="EV30" s="1"/>
      </tp>
      <tp>
        <v>4.0119999999999996</v>
        <stp/>
        <stp>P</stp>
        <stp>0</stp>
        <stp>BND</stp>
        <stp>KR310507GF50</stp>
        <stp>민평3사 수익률(산출일)</stp>
        <stp>46316</stp>
        <stp/>
        <tr r="DT138" s="1"/>
      </tp>
      <tp>
        <v>5.3079999999999998</v>
        <stp/>
        <stp>P</stp>
        <stp>0</stp>
        <stp>BND</stp>
        <stp>KR609523DF25</stp>
        <stp>민평3사 수익률(산출일)</stp>
        <stp>46316</stp>
        <stp/>
        <tr r="DF48" s="1"/>
      </tp>
      <tp>
        <v>4.2670000000000003</v>
        <stp/>
        <stp>P</stp>
        <stp>0</stp>
        <stp>BND</stp>
        <stp>KR6008561G50</stp>
        <stp>민평3사 수익률(산출일)</stp>
        <stp>46316</stp>
        <stp/>
        <tr r="DT32" s="1"/>
      </tp>
      <tp>
        <v>3.5950000000000002</v>
        <stp/>
        <stp>P</stp>
        <stp>0</stp>
        <stp>BND</stp>
        <stp>KR6004171F11</stp>
        <stp>민평3사 수익률(산출일)</stp>
        <stp>46316</stp>
        <stp/>
        <tr r="DT257" s="1"/>
      </tp>
      <tp>
        <v>4.2939999999999996</v>
        <stp/>
        <stp>P</stp>
        <stp>0</stp>
        <stp>BND</stp>
        <stp>KR6145765F71</stp>
        <stp>민평3사 수익률(산출일)</stp>
        <stp>46316</stp>
        <stp/>
        <tr r="DT115" s="1"/>
      </tp>
      <tp>
        <v>4.2990000000000004</v>
        <stp/>
        <stp>P</stp>
        <stp>0</stp>
        <stp>BND</stp>
        <stp>KR6079314F37</stp>
        <stp>민평3사 수익률(산출일)</stp>
        <stp>46316</stp>
        <stp/>
        <tr r="DT120" s="1"/>
      </tp>
      <tp>
        <v>4.3150000000000004</v>
        <stp/>
        <stp>P</stp>
        <stp>0</stp>
        <stp>BND</stp>
        <stp>KR6063323234</stp>
        <stp>민평3사 수익률(산출일)</stp>
        <stp>46316</stp>
        <stp/>
        <tr r="L90" s="1"/>
      </tp>
      <tp>
        <v>4.4139999999999997</v>
        <stp/>
        <stp>P</stp>
        <stp>0</stp>
        <stp>BND</stp>
        <stp>KR6373223E27</stp>
        <stp>민평3사 수익률(산출일)</stp>
        <stp>46316</stp>
        <stp/>
        <tr r="CD52" s="1"/>
      </tp>
      <tp>
        <v>4.452</v>
        <stp/>
        <stp>P</stp>
        <stp>0</stp>
        <stp>BND</stp>
        <stp>KR350702GE50</stp>
        <stp>민평3사 수익률(산출일)</stp>
        <stp>46316</stp>
        <stp/>
        <tr r="DT155" s="1"/>
      </tp>
      <tp>
        <v>4.49</v>
        <stp/>
        <stp>P</stp>
        <stp>0</stp>
        <stp>BND</stp>
        <stp>KR6373224E26</stp>
        <stp>민평3사 수익률(산출일)</stp>
        <stp>46316</stp>
        <stp/>
        <tr r="L19" s="1"/>
      </tp>
      <tp>
        <v>3.86</v>
        <stp/>
        <stp>P</stp>
        <stp>0</stp>
        <stp>BND</stp>
        <stp>KR352201GC54</stp>
        <stp>민평3사 수익률(산출일)</stp>
        <stp>46316</stp>
        <stp/>
        <tr r="L241" s="1"/>
      </tp>
      <tp>
        <v>4.1029999999999998</v>
        <stp/>
        <stp>P</stp>
        <stp>0</stp>
        <stp>BND</stp>
        <stp>KR353601GG54</stp>
        <stp>민평3사 수익률(산출일)</stp>
        <stp>46316</stp>
        <stp/>
        <tr r="DT61" s="1"/>
      </tp>
      <tp>
        <v>4.2939999999999996</v>
        <stp/>
        <stp>P</stp>
        <stp>0</stp>
        <stp>BND</stp>
        <stp>KR350802GG57</stp>
        <stp>민평3사 수익률(산출일)</stp>
        <stp>46316</stp>
        <stp/>
        <tr r="DT182" s="1"/>
      </tp>
      <tp>
        <v>4.0990000000000002</v>
        <stp/>
        <stp>P</stp>
        <stp>0</stp>
        <stp>BND</stp>
        <stp>KR6032641E64</stp>
        <stp>민평3사 수익률(산출일)</stp>
        <stp>46316</stp>
        <stp/>
        <tr r="CD201" s="1"/>
      </tp>
      <tp>
        <v>4.4779999999999998</v>
        <stp/>
        <stp>P</stp>
        <stp>0</stp>
        <stp>BND</stp>
        <stp>KR6021966G96</stp>
        <stp>민평3사 수익률(산출일)</stp>
        <stp>46316</stp>
        <stp/>
        <tr r="CD35" s="1"/>
      </tp>
      <tp>
        <v>4.3099999999999996</v>
        <stp/>
        <stp>P</stp>
        <stp>0</stp>
        <stp>BND</stp>
        <stp>KR6032717E71</stp>
        <stp>민평3사 수익률(산출일)</stp>
        <stp>46316</stp>
        <stp/>
        <tr r="L37" s="1"/>
      </tp>
      <tp>
        <v>4.2670000000000003</v>
        <stp/>
        <stp>P</stp>
        <stp>0</stp>
        <stp>BND</stp>
        <stp>KR6095925E92</stp>
        <stp>민평3사 수익률(산출일)</stp>
        <stp>46316</stp>
        <stp/>
        <tr r="CD202" s="1"/>
      </tp>
      <tp>
        <v>4.5129999999999999</v>
        <stp/>
        <stp>P</stp>
        <stp>0</stp>
        <stp>BND</stp>
        <stp>KR602378BD79</stp>
        <stp>민평3사 수익률(산출일)</stp>
        <stp>46316</stp>
        <stp/>
        <tr r="Z15" s="1"/>
      </tp>
      <tp>
        <v>3.7890000000000001</v>
        <stp/>
        <stp>P</stp>
        <stp>0</stp>
        <stp>BND</stp>
        <stp>KR101501DD70</stp>
        <stp>민평3사 수익률(산출일)</stp>
        <stp>46316</stp>
        <stp/>
        <tr r="L112" s="1"/>
      </tp>
      <tp>
        <v>4.2149999999999999</v>
        <stp/>
        <stp>P</stp>
        <stp>0</stp>
        <stp>BND</stp>
        <stp>KR6004948G95</stp>
        <stp>민평3사 수익률(산출일)</stp>
        <stp>46316</stp>
        <stp/>
        <tr r="EH19" s="1"/>
        <tr r="CD84" s="1"/>
        <tr r="DT60" s="1"/>
      </tp>
      <tp>
        <v>4.3940000000000001</v>
        <stp/>
        <stp>P</stp>
        <stp>0</stp>
        <stp>BND</stp>
        <stp>KR614017CC14</stp>
        <stp>민평3사 수익률(산출일)</stp>
        <stp>46316</stp>
        <stp/>
        <tr r="L193" s="1"/>
      </tp>
      <tp>
        <v>4.2190000000000003</v>
        <stp/>
        <stp>P</stp>
        <stp>0</stp>
        <stp>BND</stp>
        <stp>KR350111GG46</stp>
        <stp>민평3사 수익률(산출일)</stp>
        <stp>46316</stp>
        <stp/>
        <tr r="DT69" s="1"/>
      </tp>
      <tp>
        <v>4.5949999999999998</v>
        <stp/>
        <stp>P</stp>
        <stp>0</stp>
        <stp>BND</stp>
        <stp>KR6030622F60</stp>
        <stp>민평3사 수익률(산출일)</stp>
        <stp>46316</stp>
        <stp/>
        <tr r="CD215" s="1"/>
      </tp>
      <tp>
        <v>4.0330000000000004</v>
        <stp/>
        <stp>P</stp>
        <stp>0</stp>
        <stp>BND</stp>
        <stp>KR6138101E13</stp>
        <stp>민평3사 수익률(산출일)</stp>
        <stp>46316</stp>
        <stp/>
        <tr r="L272" s="1"/>
      </tp>
      <tp>
        <v>4.4740000000000002</v>
        <stp/>
        <stp>P</stp>
        <stp>0</stp>
        <stp>BND</stp>
        <stp>KR6063624E60</stp>
        <stp>민평3사 수익률(산출일)</stp>
        <stp>46316</stp>
        <stp/>
        <tr r="Z30" s="1"/>
      </tp>
      <tp>
        <v>4.2220000000000004</v>
        <stp/>
        <stp>P</stp>
        <stp>0</stp>
        <stp>BND</stp>
        <stp>KR6175332G30</stp>
        <stp>민평3사 수익률(산출일)</stp>
        <stp>46316</stp>
        <stp/>
        <tr r="DT17" s="1"/>
      </tp>
      <tp>
        <v>3.4359999999999999</v>
        <stp/>
        <stp>P</stp>
        <stp>0</stp>
        <stp>BND</stp>
        <stp>KR6205494E49</stp>
        <stp>민평3사 수익률(산출일)</stp>
        <stp>46316</stp>
        <stp/>
        <tr r="CD156" s="1"/>
        <tr r="CR131" s="1"/>
      </tp>
      <tp>
        <v>4.3949999999999996</v>
        <stp/>
        <stp>P</stp>
        <stp>0</stp>
        <stp>BND</stp>
        <stp>KR6032714F73</stp>
        <stp>민평3사 수익률(산출일)</stp>
        <stp>46316</stp>
        <stp/>
        <tr r="L196" s="1"/>
      </tp>
      <tp>
        <v>4.3979999999999997</v>
        <stp/>
        <stp>P</stp>
        <stp>0</stp>
        <stp>BND</stp>
        <stp>KR6029272F24</stp>
        <stp>민평3사 수익률(산출일)</stp>
        <stp>46316</stp>
        <stp/>
        <tr r="EV14" s="1"/>
      </tp>
      <tp>
        <v>4.1219999999999999</v>
        <stp/>
        <stp>P</stp>
        <stp>0</stp>
        <stp>BND</stp>
        <stp>KR6105562F54</stp>
        <stp>민평3사 수익률(산출일)</stp>
        <stp>46316</stp>
        <stp/>
        <tr r="L161" s="1"/>
      </tp>
      <tp>
        <v>4.4260000000000002</v>
        <stp/>
        <stp>P</stp>
        <stp>0</stp>
        <stp>BND</stp>
        <stp>KR6032715F72</stp>
        <stp>민평3사 수익률(산출일)</stp>
        <stp>46316</stp>
        <stp/>
        <tr r="L204" s="1"/>
      </tp>
      <tp>
        <v>4.4020000000000001</v>
        <stp/>
        <stp>P</stp>
        <stp>0</stp>
        <stp>BND</stp>
        <stp>KR6310108F10</stp>
        <stp>민평3사 수익률(산출일)</stp>
        <stp>46316</stp>
        <stp/>
        <tr r="CR85" s="1"/>
      </tp>
      <tp>
        <v>5.0570000000000004</v>
        <stp/>
        <stp>P</stp>
        <stp>0</stp>
        <stp>BND</stp>
        <stp>KR6023769G75</stp>
        <stp>민평3사 수익률(산출일)</stp>
        <stp>46316</stp>
        <stp/>
        <tr r="DF10" s="1"/>
      </tp>
      <tp>
        <v>4.218</v>
        <stp/>
        <stp>P</stp>
        <stp>0</stp>
        <stp>BND</stp>
        <stp>KR600494AE98</stp>
        <stp>민평3사 수익률(산출일)</stp>
        <stp>46316</stp>
        <stp/>
        <tr r="L185" s="1"/>
      </tp>
      <tp>
        <v>4.3380000000000001</v>
        <stp/>
        <stp>P</stp>
        <stp>0</stp>
        <stp>BND</stp>
        <stp>KR6010951E98</stp>
        <stp>민평3사 수익률(산출일)</stp>
        <stp>46316</stp>
        <stp/>
        <tr r="L166" s="1"/>
      </tp>
      <tp>
        <v>4.2430000000000003</v>
        <stp/>
        <stp>P</stp>
        <stp>0</stp>
        <stp>BND</stp>
        <stp>KR6205495G46</stp>
        <stp>민평3사 수익률(산출일)</stp>
        <stp>46316</stp>
        <stp/>
        <tr r="L92" s="1"/>
      </tp>
      <tp>
        <v>4.2149999999999999</v>
        <stp/>
        <stp>P</stp>
        <stp>0</stp>
        <stp>BND</stp>
        <stp>KR6004946E99</stp>
        <stp>민평3사 수익률(산출일)</stp>
        <stp>46316</stp>
        <stp/>
        <tr r="L183" s="1"/>
      </tp>
      <tp>
        <v>3.71</v>
        <stp/>
        <stp>P</stp>
        <stp>0</stp>
        <stp>BND</stp>
        <stp>KR6167161F18</stp>
        <stp>민평3사 수익률(산출일)</stp>
        <stp>46316</stp>
        <stp/>
        <tr r="CR14" s="1"/>
      </tp>
      <tp>
        <v>3.9649999999999999</v>
        <stp/>
        <stp>P</stp>
        <stp>0</stp>
        <stp>BND</stp>
        <stp>KR101501DF78</stp>
        <stp>민평3사 수익률(산출일)</stp>
        <stp>46316</stp>
        <stp/>
        <tr r="EV70" s="1"/>
      </tp>
      <tp>
        <v>3.8260000000000001</v>
        <stp/>
        <stp>P</stp>
        <stp>0</stp>
        <stp>BND</stp>
        <stp>KR6373222E28</stp>
        <stp>민평3사 수익률(산출일)</stp>
        <stp>46316</stp>
        <stp/>
        <tr r="CR48" s="1"/>
      </tp>
      <tp>
        <v>3.81</v>
        <stp/>
        <stp>P</stp>
        <stp>0</stp>
        <stp>BND</stp>
        <stp>KR6373221F28</stp>
        <stp>민평3사 수익률(산출일)</stp>
        <stp>46316</stp>
        <stp/>
        <tr r="L29" s="1"/>
      </tp>
      <tp>
        <v>4.7270000000000003</v>
        <stp/>
        <stp>P</stp>
        <stp>0</stp>
        <stp>BND</stp>
        <stp>KR6030624F68</stp>
        <stp>민평3사 수익률(산출일)</stp>
        <stp>46316</stp>
        <stp/>
        <tr r="CD75" s="1"/>
      </tp>
      <tp t="s">
        <v/>
        <stp/>
        <stp>P</stp>
        <stp>0</stp>
        <stp>BND</stp>
        <stp>KRZE00301G18</stp>
        <stp>인포맥스 대분류</stp>
        <stp>46316</stp>
        <stp/>
        <tr r="CS80" s="1"/>
      </tp>
      <tp t="s">
        <v>국고채권</v>
        <stp/>
        <stp>P</stp>
        <stp>0</stp>
        <stp>BND</stp>
        <stp>KRC0350C3890</stp>
        <stp>인포맥스 중분류</stp>
        <stp>46316</stp>
        <stp/>
        <tr r="N253" s="1"/>
      </tp>
      <tp t="s">
        <v>국고채권</v>
        <stp/>
        <stp>P</stp>
        <stp>0</stp>
        <stp>BND</stp>
        <stp>KRC0350C2892</stp>
        <stp>인포맥스 중분류</stp>
        <stp>46316</stp>
        <stp/>
        <tr r="N311" s="1"/>
        <tr r="DV279" s="1"/>
      </tp>
      <tp t="s">
        <v/>
        <stp/>
        <stp>P</stp>
        <stp>0</stp>
        <stp>BND</stp>
        <stp>KRZE00301G3K</stp>
        <stp>인포맥스 대분류</stp>
        <stp>46316</stp>
        <stp/>
        <tr r="DU211" s="1"/>
      </tp>
      <tp t="s">
        <v>회사채(일반)</v>
        <stp/>
        <stp>P</stp>
        <stp>0</stp>
        <stp>BND</stp>
        <stp>KR60347339B6</stp>
        <stp>인포맥스 중분류</stp>
        <stp>46311</stp>
        <stp/>
        <tr r="N5523" s="5"/>
      </tp>
      <tp t="s">
        <v>국고채권</v>
        <stp/>
        <stp>P</stp>
        <stp>0</stp>
        <stp>BND</stp>
        <stp>KR103502G8C0</stp>
        <stp>인포맥스 중분류</stp>
        <stp>46311</stp>
        <stp/>
        <tr r="N99" s="5"/>
      </tp>
      <tp t="s">
        <v>일반</v>
        <stp/>
        <stp>P</stp>
        <stp>0</stp>
        <stp>BND</stp>
        <stp>KR350901G4A7</stp>
        <stp>인포맥스 중분류</stp>
        <stp>46311</stp>
        <stp/>
        <tr r="N1740" s="5"/>
      </tp>
      <tp t="s">
        <v>회사채(일반)</v>
        <stp/>
        <stp>P</stp>
        <stp>0</stp>
        <stp>BND</stp>
        <stp>KR60040539A3</stp>
        <stp>인포맥스 중분류</stp>
        <stp>46316</stp>
        <stp/>
        <tr r="N213" s="1"/>
      </tp>
      <tp t="s">
        <v>일반</v>
        <stp/>
        <stp>P</stp>
        <stp>0</stp>
        <stp>BND</stp>
        <stp>KR350901G4C3</stp>
        <stp>인포맥스 중분류</stp>
        <stp>46311</stp>
        <stp/>
        <tr r="N1741" s="5"/>
      </tp>
      <tp t="s">
        <v>국고채권</v>
        <stp/>
        <stp>P</stp>
        <stp>0</stp>
        <stp>BND</stp>
        <stp>KRC0350C2835</stp>
        <stp>인포맥스 중분류</stp>
        <stp>46316</stp>
        <stp/>
        <tr r="AB47" s="1"/>
        <tr r="N53" s="1"/>
        <tr r="DV40" s="1"/>
      </tp>
      <tp t="s">
        <v>회사채(일반)</v>
        <stp/>
        <stp>P</stp>
        <stp>0</stp>
        <stp>BND</stp>
        <stp>KR60040539A3</stp>
        <stp>인포맥스 중분류</stp>
        <stp>46311</stp>
        <stp/>
        <tr r="N3887" s="5"/>
      </tp>
      <tp t="s">
        <v>회사채(일반)</v>
        <stp/>
        <stp>P</stp>
        <stp>0</stp>
        <stp>BND</stp>
        <stp>KR60643119B3</stp>
        <stp>인포맥스 중분류</stp>
        <stp>46311</stp>
        <stp/>
        <tr r="N5923" s="5"/>
      </tp>
      <tp t="s">
        <v>회사채(일반)</v>
        <stp/>
        <stp>P</stp>
        <stp>0</stp>
        <stp>BND</stp>
        <stp>KR60643129B2</stp>
        <stp>인포맥스 중분류</stp>
        <stp>46311</stp>
        <stp/>
        <tr r="N5942" s="5"/>
      </tp>
      <tp t="s">
        <v>회사채(일반)</v>
        <stp/>
        <stp>P</stp>
        <stp>0</stp>
        <stp>BND</stp>
        <stp>KR60643119C1</stp>
        <stp>인포맥스 중분류</stp>
        <stp>46311</stp>
        <stp/>
        <tr r="N5924" s="5"/>
      </tp>
      <tp t="s">
        <v>회사채(일반)</v>
        <stp/>
        <stp>P</stp>
        <stp>0</stp>
        <stp>BND</stp>
        <stp>KR60643129C0</stp>
        <stp>인포맥스 중분류</stp>
        <stp>46311</stp>
        <stp/>
        <tr r="N5943" s="5"/>
      </tp>
      <tp t="s">
        <v>국고채권</v>
        <stp/>
        <stp>P</stp>
        <stp>0</stp>
        <stp>BND</stp>
        <stp>KR103502G8C0</stp>
        <stp>인포맥스 중분류</stp>
        <stp>46316</stp>
        <stp/>
        <tr r="CF181" s="1"/>
        <tr r="N326" s="1"/>
      </tp>
      <tp t="s">
        <v>회사채</v>
        <stp/>
        <stp>P</stp>
        <stp>0</stp>
        <stp>BND</stp>
        <stp>KR6152251EA7</stp>
        <stp>인포맥스 대분류</stp>
        <stp>46316</stp>
        <stp/>
        <tr r="CE211" s="1"/>
      </tp>
      <tp t="s">
        <v>금융채</v>
        <stp/>
        <stp>P</stp>
        <stp>0</stp>
        <stp>BND</stp>
        <stp>KR6031321FA2</stp>
        <stp>인포맥스 대분류</stp>
        <stp>46316</stp>
        <stp/>
        <tr r="DG55" s="1"/>
        <tr r="EI17" s="1"/>
        <tr r="CE102" s="1"/>
      </tp>
      <tp t="s">
        <v>회사채</v>
        <stp/>
        <stp>P</stp>
        <stp>0</stp>
        <stp>BND</stp>
        <stp>KR6010131GA8</stp>
        <stp>인포맥스 대분류</stp>
        <stp>46316</stp>
        <stp/>
        <tr r="DU181" s="1"/>
      </tp>
      <tp t="s">
        <v>공사공단채</v>
        <stp/>
        <stp>P</stp>
        <stp>0</stp>
        <stp>BND</stp>
        <stp>KR354201GEB1</stp>
        <stp>인포맥스 대분류</stp>
        <stp>46316</stp>
        <stp/>
        <tr r="M184" s="1"/>
      </tp>
      <tp t="s">
        <v>지방채</v>
        <stp/>
        <stp>P</stp>
        <stp>0</stp>
        <stp>BND</stp>
        <stp>KR2044022CC3</stp>
        <stp>인포맥스 대분류</stp>
        <stp>46316</stp>
        <stp/>
        <tr r="CE191" s="1"/>
      </tp>
      <tp t="s">
        <v>공사공단채</v>
        <stp/>
        <stp>P</stp>
        <stp>0</stp>
        <stp>BND</stp>
        <stp>KR356115GFB8</stp>
        <stp>인포맥스 대분류</stp>
        <stp>46316</stp>
        <stp/>
        <tr r="AA11" s="1"/>
        <tr r="CE76" s="1"/>
      </tp>
      <tp t="s">
        <v>공사공단채</v>
        <stp/>
        <stp>P</stp>
        <stp>0</stp>
        <stp>BND</stp>
        <stp>KR356113GFB3</stp>
        <stp>인포맥스 대분류</stp>
        <stp>46316</stp>
        <stp/>
        <tr r="CE96" s="1"/>
      </tp>
      <tp t="s">
        <v>공사공단채</v>
        <stp/>
        <stp>P</stp>
        <stp>0</stp>
        <stp>BND</stp>
        <stp>KR354202GEC7</stp>
        <stp>인포맥스 대분류</stp>
        <stp>46316</stp>
        <stp/>
        <tr r="M194" s="1"/>
      </tp>
      <tp t="s">
        <v>공사공단채</v>
        <stp/>
        <stp>P</stp>
        <stp>0</stp>
        <stp>BND</stp>
        <stp>KR350105GFA7</stp>
        <stp>인포맥스 대분류</stp>
        <stp>46316</stp>
        <stp/>
        <tr r="DU142" s="1"/>
      </tp>
      <tp t="s">
        <v>국채</v>
        <stp/>
        <stp>P</stp>
        <stp>0</stp>
        <stp>BND</stp>
        <stp>KR103502GBC0</stp>
        <stp>인포맥스 대분류</stp>
        <stp>46316</stp>
        <stp/>
        <tr r="M243" s="1"/>
        <tr r="AA44" s="1"/>
        <tr r="CE27" s="1"/>
        <tr r="DU51" s="1"/>
      </tp>
      <tp t="s">
        <v>금융채</v>
        <stp/>
        <stp>P</stp>
        <stp>0</stp>
        <stp>BND</stp>
        <stp>KR6021965F23</stp>
        <stp>인포맥스 대분류</stp>
        <stp>46316</stp>
        <stp/>
        <tr r="CE216" s="1"/>
      </tp>
      <tp t="s">
        <v>금융채</v>
        <stp/>
        <stp>P</stp>
        <stp>0</stp>
        <stp>BND</stp>
        <stp>KR6021962F18</stp>
        <stp>인포맥스 대분류</stp>
        <stp>46316</stp>
        <stp/>
        <tr r="CS77" s="1"/>
      </tp>
      <tp t="s">
        <v>금융채</v>
        <stp/>
        <stp>P</stp>
        <stp>0</stp>
        <stp>BND</stp>
        <stp>KR602196BF10</stp>
        <stp>인포맥스 대분류</stp>
        <stp>46316</stp>
        <stp/>
        <tr r="CE169" s="1"/>
        <tr r="CS144" s="1"/>
      </tp>
      <tp t="s">
        <v>회사채</v>
        <stp/>
        <stp>P</stp>
        <stp>0</stp>
        <stp>BND</stp>
        <stp>KR6051911F17</stp>
        <stp>인포맥스 대분류</stp>
        <stp>46316</stp>
        <stp/>
        <tr r="M276" s="1"/>
      </tp>
      <tp t="s">
        <v>금융채</v>
        <stp/>
        <stp>P</stp>
        <stp>0</stp>
        <stp>BND</stp>
        <stp>KR6000013G85</stp>
        <stp>인포맥스 대분류</stp>
        <stp>46316</stp>
        <stp/>
        <tr r="DU12" s="1"/>
      </tp>
      <tp t="s">
        <v>금융채</v>
        <stp/>
        <stp>P</stp>
        <stp>0</stp>
        <stp>BND</stp>
        <stp>KR6140173G93</stp>
        <stp>인포맥스 대분류</stp>
        <stp>46316</stp>
        <stp/>
        <tr r="CE38" s="1"/>
      </tp>
      <tp t="s">
        <v>금융채</v>
        <stp/>
        <stp>P</stp>
        <stp>0</stp>
        <stp>BND</stp>
        <stp>KR6060002G82</stp>
        <stp>인포맥스 대분류</stp>
        <stp>46316</stp>
        <stp/>
        <tr r="CE37" s="1"/>
      </tp>
      <tp t="s">
        <v>금융채</v>
        <stp/>
        <stp>P</stp>
        <stp>0</stp>
        <stp>BND</stp>
        <stp>KR6021967F62</stp>
        <stp>인포맥스 대분류</stp>
        <stp>46316</stp>
        <stp/>
        <tr r="M148" s="1"/>
      </tp>
      <tp t="s">
        <v>국채</v>
        <stp/>
        <stp>P</stp>
        <stp>0</stp>
        <stp>BND</stp>
        <stp>KR103503GB99</stp>
        <stp>인포맥스 대분류</stp>
        <stp>46316</stp>
        <stp/>
        <tr r="DU165" s="1"/>
        <tr r="AA40" s="1"/>
        <tr r="AO28" s="1"/>
        <tr r="CE85" s="1"/>
        <tr r="M305" s="1"/>
      </tp>
      <tp t="s">
        <v>금융채</v>
        <stp/>
        <stp>P</stp>
        <stp>0</stp>
        <stp>BND</stp>
        <stp>KR6032712E92</stp>
        <stp>인포맥스 대분류</stp>
        <stp>46316</stp>
        <stp/>
        <tr r="M182" s="1"/>
      </tp>
      <tp t="s">
        <v>금융채</v>
        <stp/>
        <stp>P</stp>
        <stp>0</stp>
        <stp>BND</stp>
        <stp>KR6082971E77</stp>
        <stp>인포맥스 대분류</stp>
        <stp>46316</stp>
        <stp/>
        <tr r="CE203" s="1"/>
      </tp>
      <tp t="s">
        <v>공사공단채</v>
        <stp/>
        <stp>P</stp>
        <stp>0</stp>
        <stp>BND</stp>
        <stp>KR350103GF88</stp>
        <stp>인포맥스 대분류</stp>
        <stp>46316</stp>
        <stp/>
        <tr r="DU145" s="1"/>
      </tp>
      <tp t="s">
        <v>금융채</v>
        <stp/>
        <stp>P</stp>
        <stp>0</stp>
        <stp>BND</stp>
        <stp>KR381001GG85</stp>
        <stp>인포맥스 대분류</stp>
        <stp>46316</stp>
        <stp/>
        <tr r="DU76" s="1"/>
      </tp>
      <tp t="s">
        <v>공사공단채</v>
        <stp/>
        <stp>P</stp>
        <stp>0</stp>
        <stp>BND</stp>
        <stp>KR350106GF85</stp>
        <stp>인포맥스 대분류</stp>
        <stp>46316</stp>
        <stp/>
        <tr r="M206" s="1"/>
        <tr r="DU167" s="1"/>
      </tp>
      <tp t="s">
        <v>공사공단채</v>
        <stp/>
        <stp>P</stp>
        <stp>0</stp>
        <stp>BND</stp>
        <stp>KR350201GE80</stp>
        <stp>인포맥스 대분류</stp>
        <stp>46316</stp>
        <stp/>
        <tr r="DU37" s="1"/>
      </tp>
      <tp t="s">
        <v>회사채</v>
        <stp/>
        <stp>P</stp>
        <stp>0</stp>
        <stp>BND</stp>
        <stp>KR6011911F45</stp>
        <stp>인포맥스 대분류</stp>
        <stp>46316</stp>
        <stp/>
        <tr r="CE51" s="1"/>
      </tp>
      <tp t="s">
        <v>지방채</v>
        <stp/>
        <stp>P</stp>
        <stp>0</stp>
        <stp>BND</stp>
        <stp>KR2004012C94</stp>
        <stp>인포맥스 대분류</stp>
        <stp>46316</stp>
        <stp/>
        <tr r="M372" s="1"/>
      </tp>
      <tp t="s">
        <v>공사공단채</v>
        <stp/>
        <stp>P</stp>
        <stp>0</stp>
        <stp>BND</stp>
        <stp>KR356101DF98</stp>
        <stp>인포맥스 대분류</stp>
        <stp>46316</stp>
        <stp/>
        <tr r="CE197" s="1"/>
      </tp>
      <tp t="s">
        <v>금융채</v>
        <stp/>
        <stp>P</stp>
        <stp>0</stp>
        <stp>BND</stp>
        <stp>KR6021964F57</stp>
        <stp>인포맥스 대분류</stp>
        <stp>46316</stp>
        <stp/>
        <tr r="M154" s="1"/>
      </tp>
      <tp t="s">
        <v/>
        <stp/>
        <stp>P</stp>
        <stp>0</stp>
        <stp>BND</stp>
        <stp>KRZF089865GA</stp>
        <stp>인포맥스 중분류</stp>
        <stp>46316</stp>
        <stp/>
        <tr r="CT119" s="1"/>
      </tp>
      <tp t="s">
        <v>회사채</v>
        <stp/>
        <stp>P</stp>
        <stp>0</stp>
        <stp>BND</stp>
        <stp>KR6000124G24</stp>
        <stp>인포맥스 대분류</stp>
        <stp>46316</stp>
        <stp/>
        <tr r="M144" s="1"/>
      </tp>
      <tp t="s">
        <v>회사채</v>
        <stp/>
        <stp>P</stp>
        <stp>0</stp>
        <stp>BND</stp>
        <stp>KR6001743F40</stp>
        <stp>인포맥스 대분류</stp>
        <stp>46316</stp>
        <stp/>
        <tr r="M205" s="1"/>
      </tp>
      <tp t="s">
        <v>회사채</v>
        <stp/>
        <stp>P</stp>
        <stp>0</stp>
        <stp>BND</stp>
        <stp>KR6021241F11</stp>
        <stp>인포맥스 대분류</stp>
        <stp>46316</stp>
        <stp/>
        <tr r="CE208" s="1"/>
      </tp>
      <tp t="s">
        <v>회사채</v>
        <stp/>
        <stp>P</stp>
        <stp>0</stp>
        <stp>BND</stp>
        <stp>KR6152252E11</stp>
        <stp>인포맥스 대분류</stp>
        <stp>46316</stp>
        <stp/>
        <tr r="M378" s="1"/>
      </tp>
      <tp t="s">
        <v>회사채</v>
        <stp/>
        <stp>P</stp>
        <stp>0</stp>
        <stp>BND</stp>
        <stp>KR6030753G45</stp>
        <stp>인포맥스 대분류</stp>
        <stp>46316</stp>
        <stp/>
        <tr r="DU109" s="1"/>
      </tp>
      <tp t="s">
        <v>회사채</v>
        <stp/>
        <stp>P</stp>
        <stp>0</stp>
        <stp>BND</stp>
        <stp>KR6002382E11</stp>
        <stp>인포맥스 대분류</stp>
        <stp>46316</stp>
        <stp/>
        <tr r="CS69" s="1"/>
      </tp>
      <tp t="s">
        <v>공사공단채</v>
        <stp/>
        <stp>P</stp>
        <stp>0</stp>
        <stp>BND</stp>
        <stp>KR354203GE72</stp>
        <stp>인포맥스 대분류</stp>
        <stp>46316</stp>
        <stp/>
        <tr r="M159" s="1"/>
      </tp>
      <tp t="s">
        <v>공사공단채</v>
        <stp/>
        <stp>P</stp>
        <stp>0</stp>
        <stp>BND</stp>
        <stp>KR350106GF77</stp>
        <stp>인포맥스 대분류</stp>
        <stp>46316</stp>
        <stp/>
        <tr r="M200" s="1"/>
      </tp>
      <tp t="s">
        <v>금융채</v>
        <stp/>
        <stp>P</stp>
        <stp>0</stp>
        <stp>BND</stp>
        <stp>KR6031324F10</stp>
        <stp>인포맥스 대분류</stp>
        <stp>46316</stp>
        <stp/>
        <tr r="EW48" s="1"/>
      </tp>
      <tp t="s">
        <v>회사채</v>
        <stp/>
        <stp>P</stp>
        <stp>0</stp>
        <stp>BND</stp>
        <stp>KR6280361G16</stp>
        <stp>인포맥스 대분류</stp>
        <stp>46316</stp>
        <stp/>
        <tr r="CE74" s="1"/>
      </tp>
      <tp t="s">
        <v>공사공단채</v>
        <stp/>
        <stp>P</stp>
        <stp>0</stp>
        <stp>BND</stp>
        <stp>KR354204GE71</stp>
        <stp>인포맥스 대분류</stp>
        <stp>46316</stp>
        <stp/>
        <tr r="M124" s="1"/>
      </tp>
      <tp t="s">
        <v>공사공단채</v>
        <stp/>
        <stp>P</stp>
        <stp>0</stp>
        <stp>BND</stp>
        <stp>KR354205GE70</stp>
        <stp>인포맥스 대분류</stp>
        <stp>46316</stp>
        <stp/>
        <tr r="M178" s="1"/>
      </tp>
      <tp t="s">
        <v>회사채</v>
        <stp/>
        <stp>P</stp>
        <stp>0</stp>
        <stp>BND</stp>
        <stp>KR6421092F13</stp>
        <stp>인포맥스 대분류</stp>
        <stp>46316</stp>
        <stp/>
        <tr r="M143" s="1"/>
      </tp>
      <tp t="s">
        <v>국채</v>
        <stp/>
        <stp>P</stp>
        <stp>0</stp>
        <stp>BND</stp>
        <stp>KR103502GB66</stp>
        <stp>인포맥스 대분류</stp>
        <stp>46316</stp>
        <stp/>
        <tr r="DU298" s="1"/>
        <tr r="AA39" s="1"/>
        <tr r="M369" s="1"/>
        <tr r="CE253" s="1"/>
      </tp>
      <tp t="s">
        <v>통안증권</v>
        <stp/>
        <stp>P</stp>
        <stp>0</stp>
        <stp>BND</stp>
        <stp>KR310101GF43</stp>
        <stp>인포맥스 대분류</stp>
        <stp>46316</stp>
        <stp/>
        <tr r="CE127" s="1"/>
      </tp>
      <tp t="s">
        <v>금융채</v>
        <stp/>
        <stp>P</stp>
        <stp>0</stp>
        <stp>BND</stp>
        <stp>KR6032713E75</stp>
        <stp>인포맥스 대분류</stp>
        <stp>46316</stp>
        <stp/>
        <tr r="M122" s="1"/>
      </tp>
      <tp t="s">
        <v>회사채</v>
        <stp/>
        <stp>P</stp>
        <stp>0</stp>
        <stp>BND</stp>
        <stp>KR6032641E64</stp>
        <stp>인포맥스 대분류</stp>
        <stp>46316</stp>
        <stp/>
        <tr r="CE201" s="1"/>
      </tp>
      <tp t="s">
        <v>금융채</v>
        <stp/>
        <stp>P</stp>
        <stp>0</stp>
        <stp>BND</stp>
        <stp>KR6032717E71</stp>
        <stp>인포맥스 대분류</stp>
        <stp>46316</stp>
        <stp/>
        <tr r="M37" s="1"/>
      </tp>
      <tp t="s">
        <v>금융채</v>
        <stp/>
        <stp>P</stp>
        <stp>0</stp>
        <stp>BND</stp>
        <stp>KR602378BD79</stp>
        <stp>인포맥스 대분류</stp>
        <stp>46316</stp>
        <stp/>
        <tr r="AA15" s="1"/>
      </tp>
      <tp t="s">
        <v>공사공단채</v>
        <stp/>
        <stp>P</stp>
        <stp>0</stp>
        <stp>BND</stp>
        <stp>KR350103GF21</stp>
        <stp>인포맥스 대분류</stp>
        <stp>46316</stp>
        <stp/>
        <tr r="M45" s="1"/>
      </tp>
      <tp t="s">
        <v>회사채</v>
        <stp/>
        <stp>P</stp>
        <stp>0</stp>
        <stp>BND</stp>
        <stp>KR6032642E14</stp>
        <stp>인포맥스 대분류</stp>
        <stp>46316</stp>
        <stp/>
        <tr r="M99" s="1"/>
        <tr r="CE174" s="1"/>
      </tp>
      <tp t="s">
        <v>회사채</v>
        <stp/>
        <stp>P</stp>
        <stp>0</stp>
        <stp>BND</stp>
        <stp>KR6063321D42</stp>
        <stp>인포맥스 대분류</stp>
        <stp>46316</stp>
        <stp/>
        <tr r="M306" s="1"/>
      </tp>
      <tp t="s">
        <v>회사채</v>
        <stp/>
        <stp>P</stp>
        <stp>0</stp>
        <stp>BND</stp>
        <stp>KR6131791F20</stp>
        <stp>인포맥스 대분류</stp>
        <stp>46316</stp>
        <stp/>
        <tr r="CE165" s="1"/>
        <tr r="CS140" s="1"/>
      </tp>
      <tp t="s">
        <v>회사채</v>
        <stp/>
        <stp>P</stp>
        <stp>0</stp>
        <stp>BND</stp>
        <stp>KR6030612G38</stp>
        <stp>인포맥스 대분류</stp>
        <stp>46316</stp>
        <stp/>
        <tr r="M130" s="1"/>
      </tp>
      <tp t="s">
        <v>회사채</v>
        <stp/>
        <stp>P</stp>
        <stp>0</stp>
        <stp>BND</stp>
        <stp>KR6042672E32</stp>
        <stp>인포맥스 대분류</stp>
        <stp>46316</stp>
        <stp/>
        <tr r="DG58" s="1"/>
      </tp>
      <tp t="s">
        <v>회사채</v>
        <stp/>
        <stp>P</stp>
        <stp>0</stp>
        <stp>BND</stp>
        <stp>KR6131792F29</stp>
        <stp>인포맥스 대분류</stp>
        <stp>46316</stp>
        <stp/>
        <tr r="M293" s="1"/>
      </tp>
      <tp t="s">
        <v>금융채</v>
        <stp/>
        <stp>P</stp>
        <stp>0</stp>
        <stp>BND</stp>
        <stp>KR6140173G51</stp>
        <stp>인포맥스 대분류</stp>
        <stp>46316</stp>
        <stp/>
        <tr r="M111" s="1"/>
      </tp>
      <tp t="s">
        <v>공사공단채</v>
        <stp/>
        <stp>P</stp>
        <stp>0</stp>
        <stp>BND</stp>
        <stp>KR350108GF18</stp>
        <stp>인포맥스 대분류</stp>
        <stp>46316</stp>
        <stp/>
        <tr r="M131" s="1"/>
      </tp>
      <tp t="s">
        <v>공사공단채</v>
        <stp/>
        <stp>P</stp>
        <stp>0</stp>
        <stp>BND</stp>
        <stp>KR355001GG14</stp>
        <stp>인포맥스 대분류</stp>
        <stp>46316</stp>
        <stp/>
        <tr r="EW36" s="1"/>
      </tp>
      <tp t="s">
        <v>국채</v>
        <stp/>
        <stp>P</stp>
        <stp>0</stp>
        <stp>BND</stp>
        <stp>KR103502GB33</stp>
        <stp>인포맥스 대분류</stp>
        <stp>46316</stp>
        <stp/>
        <tr r="AO23" s="1"/>
        <tr r="M12" s="1"/>
        <tr r="AA18" s="1"/>
        <tr r="DU158" s="1"/>
        <tr r="CE142" s="1"/>
      </tp>
      <tp t="s">
        <v>일반</v>
        <stp/>
        <stp>P</stp>
        <stp>0</stp>
        <stp>BND</stp>
        <stp>KR350801G582</stp>
        <stp>인포맥스 중분류</stp>
        <stp>46311</stp>
        <stp/>
        <tr r="N1593" s="5"/>
      </tp>
      <tp t="s">
        <v>회사채(일반)</v>
        <stp/>
        <stp>P</stp>
        <stp>0</stp>
        <stp>BND</stp>
        <stp>KR6064983960</stp>
        <stp>인포맥스 중분류</stp>
        <stp>46311</stp>
        <stp/>
        <tr r="N6003" s="5"/>
      </tp>
      <tp t="s">
        <v/>
        <stp/>
        <stp>P</stp>
        <stp>0</stp>
        <stp>BND</stp>
        <stp>KRZFA0354GG7</stp>
        <stp>인포맥스 대분류</stp>
        <stp>46316</stp>
        <stp/>
        <tr r="DU242" s="1"/>
      </tp>
      <tp t="s">
        <v>국고채권</v>
        <stp/>
        <stp>P</stp>
        <stp>0</stp>
        <stp>BND</stp>
        <stp>KR103503G899</stp>
        <stp>인포맥스 중분류</stp>
        <stp>46311</stp>
        <stp/>
        <tr r="N133" s="5"/>
      </tp>
      <tp t="s">
        <v>국고채권</v>
        <stp/>
        <stp>P</stp>
        <stp>0</stp>
        <stp>BND</stp>
        <stp>KR103502G891</stp>
        <stp>인포맥스 중분류</stp>
        <stp>46311</stp>
        <stp/>
        <tr r="N98" s="5"/>
      </tp>
      <tp t="s">
        <v>회사채(일반)</v>
        <stp/>
        <stp>P</stp>
        <stp>0</stp>
        <stp>BND</stp>
        <stp>KR6034733990</stp>
        <stp>인포맥스 중분류</stp>
        <stp>46311</stp>
        <stp/>
        <tr r="N5522" s="5"/>
      </tp>
      <tp t="s">
        <v/>
        <stp/>
        <stp>P</stp>
        <stp>0</stp>
        <stp>BND</stp>
        <stp>KRZF03473DGM</stp>
        <stp>인포맥스 대분류</stp>
        <stp>46316</stp>
        <stp/>
        <tr r="CS158" s="1"/>
      </tp>
      <tp t="s">
        <v>국고채권</v>
        <stp/>
        <stp>P</stp>
        <stp>0</stp>
        <stp>BND</stp>
        <stp>KR103503G899</stp>
        <stp>인포맥스 중분류</stp>
        <stp>46316</stp>
        <stp/>
        <tr r="N368" s="1"/>
      </tp>
      <tp t="s">
        <v>국고채권</v>
        <stp/>
        <stp>P</stp>
        <stp>0</stp>
        <stp>BND</stp>
        <stp>KR103502G891</stp>
        <stp>인포맥스 중분류</stp>
        <stp>46316</stp>
        <stp/>
        <tr r="N23" s="1"/>
        <tr r="DV157" s="1"/>
      </tp>
      <tp t="s">
        <v/>
        <stp/>
        <stp>P</stp>
        <stp>0</stp>
        <stp>BND</stp>
        <stp>KRZF09523NG9</stp>
        <stp>인포맥스 대분류</stp>
        <stp>46316</stp>
        <stp/>
        <tr r="CS124" s="1"/>
      </tp>
      <tp t="s">
        <v>회사채(일반)</v>
        <stp/>
        <stp>P</stp>
        <stp>0</stp>
        <stp>BND</stp>
        <stp>KR6064312988</stp>
        <stp>인포맥스 중분류</stp>
        <stp>46311</stp>
        <stp/>
        <tr r="N5941" s="5"/>
      </tp>
      <tp t="s">
        <v>회사채(일반)</v>
        <stp/>
        <stp>P</stp>
        <stp>0</stp>
        <stp>BND</stp>
        <stp>KR6064311980</stp>
        <stp>인포맥스 중분류</stp>
        <stp>46311</stp>
        <stp/>
        <tr r="N5922" s="5"/>
      </tp>
      <tp t="s">
        <v>일반</v>
        <stp/>
        <stp>P</stp>
        <stp>0</stp>
        <stp>BND</stp>
        <stp>KR354411G990</stp>
        <stp>인포맥스 중분류</stp>
        <stp>46316</stp>
        <stp/>
        <tr r="DV253" s="1"/>
      </tp>
      <tp t="s">
        <v>회사채(일반)</v>
        <stp/>
        <stp>P</stp>
        <stp>0</stp>
        <stp>BND</stp>
        <stp>KR6034733925</stp>
        <stp>인포맥스 중분류</stp>
        <stp>46311</stp>
        <stp/>
        <tr r="N5520" s="5"/>
      </tp>
      <tp t="s">
        <v>국고채권</v>
        <stp/>
        <stp>P</stp>
        <stp>0</stp>
        <stp>BND</stp>
        <stp>KR103502G834</stp>
        <stp>인포맥스 중분류</stp>
        <stp>46311</stp>
        <stp/>
        <tr r="N96" s="5"/>
      </tp>
      <tp t="s">
        <v>일반</v>
        <stp/>
        <stp>P</stp>
        <stp>0</stp>
        <stp>BND</stp>
        <stp>KR356403G912</stp>
        <stp>인포맥스 중분류</stp>
        <stp>46311</stp>
        <stp/>
        <tr r="N3267" s="5"/>
      </tp>
      <tp t="s">
        <v>일반</v>
        <stp/>
        <stp>P</stp>
        <stp>0</stp>
        <stp>BND</stp>
        <stp>KR356402G914</stp>
        <stp>인포맥스 중분류</stp>
        <stp>46311</stp>
        <stp/>
        <tr r="N3258" s="5"/>
      </tp>
      <tp t="s">
        <v>회사채(일반)</v>
        <stp/>
        <stp>P</stp>
        <stp>0</stp>
        <stp>BND</stp>
        <stp>KR6055552816</stp>
        <stp>인포맥스 중분류</stp>
        <stp>46311</stp>
        <stp/>
        <tr r="N5658" s="5"/>
      </tp>
      <tp t="s">
        <v>회사채(일반)</v>
        <stp/>
        <stp>P</stp>
        <stp>0</stp>
        <stp>BND</stp>
        <stp>KR6004053973</stp>
        <stp>인포맥스 중분류</stp>
        <stp>46311</stp>
        <stp/>
        <tr r="N3886" s="5"/>
      </tp>
      <tp t="s">
        <v>회사채(일반)</v>
        <stp/>
        <stp>P</stp>
        <stp>0</stp>
        <stp>BND</stp>
        <stp>KR6105563821</stp>
        <stp>인포맥스 중분류</stp>
        <stp>46311</stp>
        <stp/>
        <tr r="N6561" s="5"/>
      </tp>
      <tp t="s">
        <v>회사채(일반)</v>
        <stp/>
        <stp>P</stp>
        <stp>0</stp>
        <stp>BND</stp>
        <stp>KR6004023976</stp>
        <stp>인포맥스 중분류</stp>
        <stp>46311</stp>
        <stp/>
        <tr r="N3870" s="5"/>
      </tp>
      <tp t="s">
        <v>일반</v>
        <stp/>
        <stp>P</stp>
        <stp>0</stp>
        <stp>BND</stp>
        <stp>KR350801G525</stp>
        <stp>인포맥스 중분류</stp>
        <stp>46311</stp>
        <stp/>
        <tr r="N1590" s="5"/>
      </tp>
      <tp t="s">
        <v>회사채(일반)</v>
        <stp/>
        <stp>P</stp>
        <stp>0</stp>
        <stp>BND</stp>
        <stp>KR6055552824</stp>
        <stp>인포맥스 중분류</stp>
        <stp>46311</stp>
        <stp/>
        <tr r="N5659" s="5"/>
      </tp>
      <tp t="s">
        <v>국고채권</v>
        <stp/>
        <stp>P</stp>
        <stp>0</stp>
        <stp>BND</stp>
        <stp>KR103503G865</stp>
        <stp>인포맥스 중분류</stp>
        <stp>46316</stp>
        <stp/>
        <tr r="N25" s="1"/>
        <tr r="CF263" s="1"/>
        <tr r="DV47" s="1"/>
      </tp>
      <tp t="s">
        <v>회사채(일반)</v>
        <stp/>
        <stp>P</stp>
        <stp>0</stp>
        <stp>BND</stp>
        <stp>KR6055552832</stp>
        <stp>인포맥스 중분류</stp>
        <stp>46311</stp>
        <stp/>
        <tr r="N5660" s="5"/>
      </tp>
      <tp t="s">
        <v>국고채권</v>
        <stp/>
        <stp>P</stp>
        <stp>0</stp>
        <stp>BND</stp>
        <stp>KR103502G867</stp>
        <stp>인포맥스 중분류</stp>
        <stp>46316</stp>
        <stp/>
        <tr r="CF135" s="1"/>
        <tr r="N332" s="1"/>
      </tp>
      <tp t="s">
        <v>국고채권</v>
        <stp/>
        <stp>P</stp>
        <stp>0</stp>
        <stp>BND</stp>
        <stp>KR103503G865</stp>
        <stp>인포맥스 중분류</stp>
        <stp>46311</stp>
        <stp/>
        <tr r="N132" s="5"/>
      </tp>
      <tp t="s">
        <v>회사채(일반)</v>
        <stp/>
        <stp>P</stp>
        <stp>0</stp>
        <stp>BND</stp>
        <stp>KR6055555843</stp>
        <stp>인포맥스 중분류</stp>
        <stp>46311</stp>
        <stp/>
        <tr r="N5715" s="5"/>
      </tp>
      <tp t="s">
        <v>국고채권</v>
        <stp/>
        <stp>P</stp>
        <stp>0</stp>
        <stp>BND</stp>
        <stp>KR103502G867</stp>
        <stp>인포맥스 중분류</stp>
        <stp>46311</stp>
        <stp/>
        <tr r="N97" s="5"/>
      </tp>
      <tp t="s">
        <v>회사채(일반)</v>
        <stp/>
        <stp>P</stp>
        <stp>0</stp>
        <stp>BND</stp>
        <stp>KR6034733966</stp>
        <stp>인포맥스 중분류</stp>
        <stp>46311</stp>
        <stp/>
        <tr r="N5521" s="5"/>
      </tp>
      <tp t="s">
        <v>일반</v>
        <stp/>
        <stp>P</stp>
        <stp>0</stp>
        <stp>BND</stp>
        <stp>KR350801G558</stp>
        <stp>인포맥스 중분류</stp>
        <stp>46311</stp>
        <stp/>
        <tr r="N1591" s="5"/>
      </tp>
      <tp t="s">
        <v>일반</v>
        <stp/>
        <stp>P</stp>
        <stp>0</stp>
        <stp>BND</stp>
        <stp>KR355902G450</stp>
        <stp>인포맥스 중분류</stp>
        <stp>46311</stp>
        <stp/>
        <tr r="N2768" s="5"/>
      </tp>
      <tp t="s">
        <v>국고채권</v>
        <stp/>
        <stp>P</stp>
        <stp>0</stp>
        <stp>BND</stp>
        <stp>KR103502G834</stp>
        <stp>인포맥스 중분류</stp>
        <stp>46316</stp>
        <stp/>
        <tr r="AP9" s="1"/>
        <tr r="CF177" s="1"/>
        <tr r="DV323" s="1"/>
        <tr r="N50" s="1"/>
      </tp>
      <tp t="s">
        <v>일반</v>
        <stp/>
        <stp>P</stp>
        <stp>0</stp>
        <stp>BND</stp>
        <stp>KR350801G574</stp>
        <stp>인포맥스 중분류</stp>
        <stp>46311</stp>
        <stp/>
        <tr r="N1592" s="5"/>
      </tp>
      <tp>
        <v>3.85</v>
        <stp/>
        <stp>P</stp>
        <stp>0</stp>
        <stp>BND</stp>
        <stp>KR103502G966</stp>
        <stp>민평3사 수익률(산출일)</stp>
        <stp>46316</stp>
        <stp/>
        <tr r="CD79" s="1"/>
        <tr r="L277" s="1"/>
      </tp>
      <tp>
        <v>4</v>
        <stp/>
        <stp>P</stp>
        <stp>0</stp>
        <stp>BND</stp>
        <stp>KR103502GB66</stp>
        <stp>민평3사 수익률(산출일)</stp>
        <stp>46316</stp>
        <stp/>
        <tr r="Z39" s="1"/>
        <tr r="L369" s="1"/>
        <tr r="DT298" s="1"/>
        <tr r="CD253" s="1"/>
      </tp>
      <tp>
        <v>4.1429999999999998</v>
        <stp/>
        <stp>P</stp>
        <stp>0</stp>
        <stp>BND</stp>
        <stp>KR350901GG40</stp>
        <stp>민평3사 수익률(산출일)</stp>
        <stp>46316</stp>
        <stp/>
        <tr r="CD69" s="1"/>
      </tp>
      <tp>
        <v>4.0439999999999996</v>
        <stp/>
        <stp>P</stp>
        <stp>0</stp>
        <stp>BND</stp>
        <stp>KR350802GD43</stp>
        <stp>민평3사 수익률(산출일)</stp>
        <stp>46316</stp>
        <stp/>
        <tr r="CD195" s="1"/>
      </tp>
      <tp>
        <v>4.4130000000000003</v>
        <stp/>
        <stp>P</stp>
        <stp>0</stp>
        <stp>BND</stp>
        <stp>KR350702GE43</stp>
        <stp>민평3사 수익률(산출일)</stp>
        <stp>46316</stp>
        <stp/>
        <tr r="L281" s="1"/>
      </tp>
      <tp>
        <v>4.34</v>
        <stp/>
        <stp>P</stp>
        <stp>0</stp>
        <stp>BND</stp>
        <stp>KR350706GG47</stp>
        <stp>민평3사 수익률(산출일)</stp>
        <stp>46316</stp>
        <stp/>
        <tr r="L33" s="1"/>
      </tp>
      <tp>
        <v>4.1470000000000002</v>
        <stp/>
        <stp>P</stp>
        <stp>0</stp>
        <stp>BND</stp>
        <stp>KR350707GG46</stp>
        <stp>민평3사 수익률(산출일)</stp>
        <stp>46316</stp>
        <stp/>
        <tr r="CD32" s="1"/>
      </tp>
      <tp>
        <v>4.2789999999999999</v>
        <stp/>
        <stp>P</stp>
        <stp>0</stp>
        <stp>BND</stp>
        <stp>KR3561027243</stp>
        <stp>민평3사 수익률(산출일)</stp>
        <stp>46316</stp>
        <stp/>
        <tr r="L386" s="1"/>
        <tr r="CD242" s="1"/>
      </tp>
      <tp>
        <v>4.2489999999999997</v>
        <stp/>
        <stp>P</stp>
        <stp>0</stp>
        <stp>BND</stp>
        <stp>KR6033662G72</stp>
        <stp>민평3사 수익률(산출일)</stp>
        <stp>46316</stp>
        <stp/>
        <tr r="DT90" s="1"/>
      </tp>
      <tp>
        <v>4.2460000000000004</v>
        <stp/>
        <stp>P</stp>
        <stp>0</stp>
        <stp>BND</stp>
        <stp>KR6034733867</stp>
        <stp>민평3사 수익률(산출일)</stp>
        <stp>46316</stp>
        <stp/>
        <tr r="L150" s="1"/>
      </tp>
      <tp>
        <v>4.22</v>
        <stp/>
        <stp>P</stp>
        <stp>0</stp>
        <stp>BND</stp>
        <stp>KR2044011G55</stp>
        <stp>민평3사 수익률(산출일)</stp>
        <stp>46316</stp>
        <stp/>
        <tr r="L269" s="1"/>
        <tr r="DT265" s="1"/>
      </tp>
      <tp>
        <v>4.2590000000000003</v>
        <stp/>
        <stp>P</stp>
        <stp>0</stp>
        <stp>BND</stp>
        <stp>KR6095925C86</stp>
        <stp>민평3사 수익률(산출일)</stp>
        <stp>46316</stp>
        <stp/>
        <tr r="DT58" s="1"/>
      </tp>
      <tp>
        <v>3.7450000000000001</v>
        <stp/>
        <stp>P</stp>
        <stp>0</stp>
        <stp>BND</stp>
        <stp>KR103502G867</stp>
        <stp>민평3사 수익률(산출일)</stp>
        <stp>46316</stp>
        <stp/>
        <tr r="CD135" s="1"/>
        <tr r="L332" s="1"/>
      </tp>
      <tp>
        <v>3.5529999999999999</v>
        <stp/>
        <stp>P</stp>
        <stp>0</stp>
        <stp>BND</stp>
        <stp>KR103501GE64</stp>
        <stp>민평3사 수익률(산출일)</stp>
        <stp>46316</stp>
        <stp/>
        <tr r="DT319" s="1"/>
        <tr r="Z46" s="1"/>
        <tr r="CD233" s="1"/>
        <tr r="L285" s="1"/>
      </tp>
      <tp>
        <v>3.9529999999999998</v>
        <stp/>
        <stp>P</stp>
        <stp>0</stp>
        <stp>BND</stp>
        <stp>KR103502GA67</stp>
        <stp>민평3사 수익률(산출일)</stp>
        <stp>46316</stp>
        <stp/>
        <tr r="Z45" s="1"/>
        <tr r="CD11" s="1"/>
        <tr r="L288" s="1"/>
        <tr r="DT177" s="1"/>
      </tp>
      <tp>
        <v>0.76400000000000001</v>
        <stp/>
        <stp>P</stp>
        <stp>0</stp>
        <stp>BND</stp>
        <stp>KR103503GA66</stp>
        <stp>민평3사 수익률(산출일)</stp>
        <stp>46316</stp>
        <stp/>
        <tr r="L380" s="1"/>
        <tr r="DT269" s="1"/>
      </tp>
      <tp>
        <v>4.3780000000000001</v>
        <stp/>
        <stp>P</stp>
        <stp>0</stp>
        <stp>BND</stp>
        <stp>KR6063624F77</stp>
        <stp>민평3사 수익률(산출일)</stp>
        <stp>46316</stp>
        <stp/>
        <tr r="EV51" s="1"/>
      </tp>
      <tp>
        <v>4.12</v>
        <stp/>
        <stp>P</stp>
        <stp>0</stp>
        <stp>BND</stp>
        <stp>KR6004944G81</stp>
        <stp>민평3사 수익률(산출일)</stp>
        <stp>46316</stp>
        <stp/>
        <tr r="DT30" s="1"/>
      </tp>
      <tp>
        <v>0.45900000000000002</v>
        <stp/>
        <stp>P</stp>
        <stp>0</stp>
        <stp>BND</stp>
        <stp>KR103503G865</stp>
        <stp>민평3사 수익률(산출일)</stp>
        <stp>46316</stp>
        <stp/>
        <tr r="CD263" s="1"/>
        <tr r="L25" s="1"/>
        <tr r="DT47" s="1"/>
      </tp>
      <tp>
        <v>4.0419999999999998</v>
        <stp/>
        <stp>P</stp>
        <stp>0</stp>
        <stp>BND</stp>
        <stp>KR103502GD64</stp>
        <stp>민평3사 수익률(산출일)</stp>
        <stp>46316</stp>
        <stp/>
        <tr r="Z43" s="1"/>
        <tr r="CD132" s="1"/>
        <tr r="L301" s="1"/>
        <tr r="BB15" s="1"/>
        <tr r="DT311" s="1"/>
      </tp>
      <tp>
        <v>4.33</v>
        <stp/>
        <stp>P</stp>
        <stp>0</stp>
        <stp>BND</stp>
        <stp>KR6095239F35</stp>
        <stp>민평3사 수익률(산출일)</stp>
        <stp>46316</stp>
        <stp/>
        <tr r="CR65" s="1"/>
      </tp>
      <tp>
        <v>4.2590000000000003</v>
        <stp/>
        <stp>P</stp>
        <stp>0</stp>
        <stp>BND</stp>
        <stp>KR6160721F65</stp>
        <stp>민평3사 수익률(산출일)</stp>
        <stp>46316</stp>
        <stp/>
        <tr r="DF25" s="1"/>
      </tp>
      <tp>
        <v>3.9769999999999999</v>
        <stp/>
        <stp>P</stp>
        <stp>0</stp>
        <stp>BND</stp>
        <stp>KR103502GC65</stp>
        <stp>민평3사 수익률(산출일)</stp>
        <stp>46316</stp>
        <stp/>
        <tr r="DT170" s="1"/>
        <tr r="CD144" s="1"/>
        <tr r="L384" s="1"/>
        <tr r="BB16" s="1"/>
      </tp>
      <tp>
        <v>4.3319999999999999</v>
        <stp/>
        <stp>P</stp>
        <stp>0</stp>
        <stp>BND</stp>
        <stp>KR350111GG53</stp>
        <stp>민평3사 수익률(산출일)</stp>
        <stp>46316</stp>
        <stp/>
        <tr r="DT59" s="1"/>
      </tp>
      <tp>
        <v>4.43</v>
        <stp/>
        <stp>P</stp>
        <stp>0</stp>
        <stp>BND</stp>
        <stp>KR6006801F97</stp>
        <stp>민평3사 수익률(산출일)</stp>
        <stp>46316</stp>
        <stp/>
        <tr r="L209" s="1"/>
      </tp>
      <tp>
        <v>4.4550000000000001</v>
        <stp/>
        <stp>P</stp>
        <stp>0</stp>
        <stp>BND</stp>
        <stp>KR6160722F64</stp>
        <stp>민평3사 수익률(산출일)</stp>
        <stp>46316</stp>
        <stp/>
        <tr r="DF33" s="1"/>
      </tp>
      <tp>
        <v>3.754</v>
        <stp/>
        <stp>P</stp>
        <stp>0</stp>
        <stp>BND</stp>
        <stp>KR6176941E82</stp>
        <stp>민평3사 수익률(산출일)</stp>
        <stp>46316</stp>
        <stp/>
        <tr r="CR150" s="1"/>
      </tp>
      <tp>
        <v>3.839</v>
        <stp/>
        <stp>P</stp>
        <stp>0</stp>
        <stp>BND</stp>
        <stp>KR2044022D55</stp>
        <stp>민평3사 수익률(산출일)</stp>
        <stp>46316</stp>
        <stp/>
        <tr r="DT272" s="1"/>
      </tp>
      <tp>
        <v>4.2629999999999999</v>
        <stp/>
        <stp>P</stp>
        <stp>0</stp>
        <stp>BND</stp>
        <stp>KR6095926C85</stp>
        <stp>민평3사 수익률(산출일)</stp>
        <stp>46316</stp>
        <stp/>
        <tr r="DT26" s="1"/>
      </tp>
      <tp>
        <v>4.4020000000000001</v>
        <stp/>
        <stp>P</stp>
        <stp>0</stp>
        <stp>BND</stp>
        <stp>KR356103GD46</stp>
        <stp>민평3사 수익률(산출일)</stp>
        <stp>46316</stp>
        <stp/>
        <tr r="Z19" s="1"/>
      </tp>
      <tp>
        <v>3.8620000000000001</v>
        <stp/>
        <stp>P</stp>
        <stp>0</stp>
        <stp>BND</stp>
        <stp>KR101501DE61</stp>
        <stp>민평3사 수익률(산출일)</stp>
        <stp>46316</stp>
        <stp/>
        <tr r="CD230" s="1"/>
      </tp>
      <tp>
        <v>4.17</v>
        <stp/>
        <stp>P</stp>
        <stp>0</stp>
        <stp>BND</stp>
        <stp>KR103502GF62</stp>
        <stp>민평3사 수익률(산출일)</stp>
        <stp>46316</stp>
        <stp/>
        <tr r="BB11" s="1"/>
        <tr r="CD185" s="1"/>
        <tr r="L367" s="1"/>
        <tr r="DT53" s="1"/>
      </tp>
      <tp>
        <v>4.2699999999999996</v>
        <stp/>
        <stp>P</stp>
        <stp>0</stp>
        <stp>BND</stp>
        <stp>KR350104GA41</stp>
        <stp>민평3사 수익률(산출일)</stp>
        <stp>46316</stp>
        <stp/>
        <tr r="Z36" s="1"/>
        <tr r="L252" s="1"/>
      </tp>
      <tp>
        <v>4.3410000000000002</v>
        <stp/>
        <stp>P</stp>
        <stp>0</stp>
        <stp>BND</stp>
        <stp>KR6006281G38</stp>
        <stp>민평3사 수익률(산출일)</stp>
        <stp>46316</stp>
        <stp/>
        <tr r="DT107" s="1"/>
      </tp>
      <tp>
        <v>4.4630000000000001</v>
        <stp/>
        <stp>P</stp>
        <stp>0</stp>
        <stp>BND</stp>
        <stp>KR6003343F24</stp>
        <stp>민평3사 수익률(산출일)</stp>
        <stp>46316</stp>
        <stp/>
        <tr r="DF49" s="1"/>
      </tp>
      <tp>
        <v>4.5679999999999996</v>
        <stp/>
        <stp>P</stp>
        <stp>0</stp>
        <stp>BND</stp>
        <stp>KR6018883A98</stp>
        <stp>민평3사 수익률(산출일)</stp>
        <stp>46316</stp>
        <stp/>
        <tr r="EV38" s="1"/>
      </tp>
      <tp>
        <v>4.383</v>
        <stp/>
        <stp>P</stp>
        <stp>0</stp>
        <stp>BND</stp>
        <stp>KR6004022F12</stp>
        <stp>민평3사 수익률(산출일)</stp>
        <stp>46316</stp>
        <stp/>
        <tr r="CD178" s="1"/>
      </tp>
      <tp>
        <v>4.1159999999999997</v>
        <stp/>
        <stp>P</stp>
        <stp>0</stp>
        <stp>BND</stp>
        <stp>KR103502GE63</stp>
        <stp>민평3사 수익률(산출일)</stp>
        <stp>46316</stp>
        <stp/>
        <tr r="CD98" s="1"/>
        <tr r="Z21" s="1"/>
        <tr r="EH28" s="1"/>
        <tr r="L319" s="1"/>
        <tr r="DT20" s="1"/>
      </tp>
      <tp>
        <v>4.2549999999999999</v>
        <stp/>
        <stp>P</stp>
        <stp>0</stp>
        <stp>BND</stp>
        <stp>KR6105562G46</stp>
        <stp>민평3사 수익률(산출일)</stp>
        <stp>46316</stp>
        <stp/>
        <tr r="CD53" s="1"/>
      </tp>
      <tp>
        <v>4.2110000000000003</v>
        <stp/>
        <stp>P</stp>
        <stp>0</stp>
        <stp>BND</stp>
        <stp>KR6003452F54</stp>
        <stp>민평3사 수익률(산출일)</stp>
        <stp>46316</stp>
        <stp/>
        <tr r="DF31" s="1"/>
      </tp>
      <tp>
        <v>4.3819999999999997</v>
        <stp/>
        <stp>P</stp>
        <stp>0</stp>
        <stp>BND</stp>
        <stp>KR6033667G77</stp>
        <stp>민평3사 수익률(산출일)</stp>
        <stp>46316</stp>
        <stp/>
        <tr r="CD46" s="1"/>
      </tp>
      <tp>
        <v>3.7450000000000001</v>
        <stp/>
        <stp>P</stp>
        <stp>0</stp>
        <stp>BND</stp>
        <stp>KR103501GF63</stp>
        <stp>민평3사 수익률(산출일)</stp>
        <stp>46316</stp>
        <stp/>
        <tr r="BP15" s="1"/>
        <tr r="CD226" s="1"/>
      </tp>
      <tp>
        <v>4.7469999999999999</v>
        <stp/>
        <stp>P</stp>
        <stp>0</stp>
        <stp>BND</stp>
        <stp>KR6169375F24</stp>
        <stp>민평3사 수익률(산출일)</stp>
        <stp>46316</stp>
        <stp/>
        <tr r="EV21" s="1"/>
      </tp>
      <tp>
        <v>4.3940000000000001</v>
        <stp/>
        <stp>P</stp>
        <stp>0</stp>
        <stp>BND</stp>
        <stp>KR6004023G10</stp>
        <stp>민평3사 수익률(산출일)</stp>
        <stp>46316</stp>
        <stp/>
        <tr r="L39" s="1"/>
      </tp>
      <tp>
        <v>3.9409999999999998</v>
        <stp/>
        <stp>P</stp>
        <stp>0</stp>
        <stp>BND</stp>
        <stp>KR6136301E23</stp>
        <stp>민평3사 수익률(산출일)</stp>
        <stp>46316</stp>
        <stp/>
        <tr r="CR41" s="1"/>
      </tp>
      <tp>
        <v>4.2679999999999998</v>
        <stp/>
        <stp>P</stp>
        <stp>0</stp>
        <stp>BND</stp>
        <stp>KR6033661F74</stp>
        <stp>민평3사 수익률(산출일)</stp>
        <stp>46316</stp>
        <stp/>
        <tr r="DT135" s="1"/>
      </tp>
      <tp>
        <v>3.9540000000000002</v>
        <stp/>
        <stp>P</stp>
        <stp>0</stp>
        <stp>BND</stp>
        <stp>KR2055022E50</stp>
        <stp>민평3사 수익률(산출일)</stp>
        <stp>46316</stp>
        <stp/>
        <tr r="L346" s="1"/>
      </tp>
      <tp>
        <v>3.8159999999999998</v>
        <stp/>
        <stp>P</stp>
        <stp>0</stp>
        <stp>BND</stp>
        <stp>KR6280361E26</stp>
        <stp>민평3사 수익률(산출일)</stp>
        <stp>46316</stp>
        <stp/>
        <tr r="CR51" s="1"/>
      </tp>
      <tp>
        <v>3.835</v>
        <stp/>
        <stp>P</stp>
        <stp>0</stp>
        <stp>BND</stp>
        <stp>KR103501GG62</stp>
        <stp>민평3사 수익률(산출일)</stp>
        <stp>46316</stp>
        <stp/>
        <tr r="EH10" s="1"/>
        <tr r="DT50" s="1"/>
        <tr r="BP9" s="1"/>
        <tr r="CD134" s="1"/>
      </tp>
      <tp>
        <v>4.1749999999999998</v>
        <stp/>
        <stp>P</stp>
        <stp>0</stp>
        <stp>BND</stp>
        <stp>KR103503GG60</stp>
        <stp>민평3사 수익률(산출일)</stp>
        <stp>46316</stp>
        <stp/>
        <tr r="DT42" s="1"/>
        <tr r="CD14" s="1"/>
        <tr r="EH27" s="1"/>
        <tr r="BB9" s="1"/>
      </tp>
      <tp>
        <v>3.806</v>
        <stp/>
        <stp>P</stp>
        <stp>0</stp>
        <stp>BND</stp>
        <stp>KR350801G947</stp>
        <stp>민평3사 수익률(산출일)</stp>
        <stp>46316</stp>
        <stp/>
        <tr r="DT324" s="1"/>
        <tr r="L363" s="1"/>
      </tp>
      <tp>
        <v>3.2709999999999999</v>
        <stp/>
        <stp>P</stp>
        <stp>0</stp>
        <stp>BND</stp>
        <stp>KR310101GF43</stp>
        <stp>민평3사 수익률(산출일)</stp>
        <stp>46316</stp>
        <stp/>
        <tr r="CD127" s="1"/>
      </tp>
      <tp>
        <v>4.3540000000000001</v>
        <stp/>
        <stp>P</stp>
        <stp>0</stp>
        <stp>BND</stp>
        <stp>KR350201GG47</stp>
        <stp>민평3사 수익률(산출일)</stp>
        <stp>46316</stp>
        <stp/>
        <tr r="DT103" s="1"/>
      </tp>
      <tp>
        <v>4.3949999999999996</v>
        <stp/>
        <stp>P</stp>
        <stp>0</stp>
        <stp>BND</stp>
        <stp>KR6004023F11</stp>
        <stp>민평3사 수익률(산출일)</stp>
        <stp>46316</stp>
        <stp/>
        <tr r="DT271" s="1"/>
      </tp>
      <tp>
        <v>4.2910000000000004</v>
        <stp/>
        <stp>P</stp>
        <stp>0</stp>
        <stp>BND</stp>
        <stp>KR6169374F25</stp>
        <stp>민평3사 수익률(산출일)</stp>
        <stp>46316</stp>
        <stp/>
        <tr r="EV18" s="1"/>
      </tp>
      <tp>
        <v>4.3330000000000002</v>
        <stp/>
        <stp>P</stp>
        <stp>0</stp>
        <stp>BND</stp>
        <stp>KR6004022G11</stp>
        <stp>민평3사 수익률(산출일)</stp>
        <stp>46316</stp>
        <stp/>
        <tr r="L244" s="1"/>
      </tp>
      <tp>
        <v>3.7730000000000001</v>
        <stp/>
        <stp>P</stp>
        <stp>0</stp>
        <stp>BND</stp>
        <stp>KR6280362C27</stp>
        <stp>민평3사 수익률(산출일)</stp>
        <stp>46316</stp>
        <stp/>
        <tr r="CR153" s="1"/>
      </tp>
      <tp>
        <v>4.3</v>
        <stp/>
        <stp>P</stp>
        <stp>0</stp>
        <stp>BND</stp>
        <stp>KR6019453F59</stp>
        <stp>민평3사 수익률(산출일)</stp>
        <stp>46316</stp>
        <stp/>
        <tr r="DF36" s="1"/>
      </tp>
      <tp>
        <v>4.8239999999999998</v>
        <stp/>
        <stp>P</stp>
        <stp>0</stp>
        <stp>BND</stp>
        <stp>KR6129552F49</stp>
        <stp>민평3사 수익률(산출일)</stp>
        <stp>46316</stp>
        <stp/>
        <tr r="DF35" s="1"/>
      </tp>
      <tp>
        <v>4.2569999999999997</v>
        <stp/>
        <stp>P</stp>
        <stp>0</stp>
        <stp>BND</stp>
        <stp>KR6205493F56</stp>
        <stp>민평3사 수익률(산출일)</stp>
        <stp>46316</stp>
        <stp/>
        <tr r="L155" s="1"/>
      </tp>
      <tp>
        <v>4.1980000000000004</v>
        <stp/>
        <stp>P</stp>
        <stp>0</stp>
        <stp>BND</stp>
        <stp>KR6004053B18</stp>
        <stp>민평3사 수익률(산출일)</stp>
        <stp>46316</stp>
        <stp/>
        <tr r="L259" s="1"/>
      </tp>
      <tp>
        <v>4.601</v>
        <stp/>
        <stp>P</stp>
        <stp>0</stp>
        <stp>BND</stp>
        <stp>KR6004942A89</stp>
        <stp>민평3사 수익률(산출일)</stp>
        <stp>46316</stp>
        <stp/>
        <tr r="EV68" s="1"/>
      </tp>
      <tp>
        <v>4.1280000000000001</v>
        <stp/>
        <stp>P</stp>
        <stp>0</stp>
        <stp>BND</stp>
        <stp>KR6421092F13</stp>
        <stp>민평3사 수익률(산출일)</stp>
        <stp>46316</stp>
        <stp/>
        <tr r="L143" s="1"/>
      </tp>
      <tp>
        <v>4.4109999999999996</v>
        <stp/>
        <stp>P</stp>
        <stp>0</stp>
        <stp>BND</stp>
        <stp>KR6205493G55</stp>
        <stp>민평3사 수익률(산출일)</stp>
        <stp>46316</stp>
        <stp/>
        <tr r="L105" s="1"/>
      </tp>
      <tp>
        <v>4.3120000000000003</v>
        <stp/>
        <stp>P</stp>
        <stp>0</stp>
        <stp>BND</stp>
        <stp>KR352702GF48</stp>
        <stp>민평3사 수익률(산출일)</stp>
        <stp>46316</stp>
        <stp/>
        <tr r="CD136" s="1"/>
      </tp>
      <tp>
        <v>4.4669999999999996</v>
        <stp/>
        <stp>P</stp>
        <stp>0</stp>
        <stp>BND</stp>
        <stp>KR6003492F56</stp>
        <stp>민평3사 수익률(산출일)</stp>
        <stp>46316</stp>
        <stp/>
        <tr r="DF9" s="1"/>
      </tp>
      <tp>
        <v>4.274</v>
        <stp/>
        <stp>P</stp>
        <stp>0</stp>
        <stp>BND</stp>
        <stp>KR603271AD68</stp>
        <stp>민평3사 수익률(산출일)</stp>
        <stp>46316</stp>
        <stp/>
        <tr r="L220" s="1"/>
      </tp>
      <tp>
        <v>3.8210000000000002</v>
        <stp/>
        <stp>P</stp>
        <stp>0</stp>
        <stp>BND</stp>
        <stp>KR350104G748</stp>
        <stp>민평3사 수익률(산출일)</stp>
        <stp>46316</stp>
        <stp/>
        <tr r="DT283" s="1"/>
      </tp>
      <tp>
        <v>4.1280000000000001</v>
        <stp/>
        <stp>P</stp>
        <stp>0</stp>
        <stp>BND</stp>
        <stp>KR6421093D14</stp>
        <stp>민평3사 수익률(산출일)</stp>
        <stp>46316</stp>
        <stp/>
        <tr r="L56" s="1"/>
      </tp>
      <tp>
        <v>4.59</v>
        <stp/>
        <stp>P</stp>
        <stp>0</stp>
        <stp>BND</stp>
        <stp>KR603062AE78</stp>
        <stp>민평3사 수익률(산출일)</stp>
        <stp>46316</stp>
        <stp/>
        <tr r="CD48" s="1"/>
      </tp>
      <tp>
        <v>3.5529999999999999</v>
        <stp/>
        <stp>P</stp>
        <stp>0</stp>
        <stp>BND</stp>
        <stp>KR103502G768</stp>
        <stp>민평3사 수익률(산출일)</stp>
        <stp>46316</stp>
        <stp/>
        <tr r="DT316" s="1"/>
        <tr r="L59" s="1"/>
        <tr r="CD227" s="1"/>
      </tp>
      <tp>
        <v>4.2720000000000002</v>
        <stp/>
        <stp>P</stp>
        <stp>0</stp>
        <stp>BND</stp>
        <stp>KR350108GA47</stp>
        <stp>민평3사 수익률(산출일)</stp>
        <stp>46316</stp>
        <stp/>
        <tr r="L238" s="1"/>
      </tp>
      <tp>
        <v>4.2629999999999999</v>
        <stp/>
        <stp>P</stp>
        <stp>0</stp>
        <stp>BND</stp>
        <stp>KR609592EE88</stp>
        <stp>민평3사 수익률(산출일)</stp>
        <stp>46316</stp>
        <stp/>
        <tr r="DT91" s="1"/>
      </tp>
      <tp t="s">
        <v/>
        <stp/>
        <stp>P</stp>
        <stp>0</stp>
        <stp>BND</stp>
        <stp>KR70000Y0004</stp>
        <stp>민평3사 수익률(산출일)</stp>
        <stp>46316</stp>
        <stp/>
        <tr r="EV11" s="1"/>
      </tp>
      <tp t="s">
        <v>국고채권</v>
        <stp/>
        <stp>P</stp>
        <stp>0</stp>
        <stp>BND</stp>
        <stp>KRC0350C3999</stp>
        <stp>인포맥스 중분류</stp>
        <stp>46316</stp>
        <stp/>
        <tr r="N258" s="1"/>
      </tp>
      <tp t="s">
        <v>국고채권</v>
        <stp/>
        <stp>P</stp>
        <stp>0</stp>
        <stp>BND</stp>
        <stp>KRC0350C2991</stp>
        <stp>인포맥스 중분류</stp>
        <stp>46316</stp>
        <stp/>
        <tr r="DV254" s="1"/>
      </tp>
      <tp t="s">
        <v>회사채(일반)</v>
        <stp/>
        <stp>P</stp>
        <stp>0</stp>
        <stp>BND</stp>
        <stp>KR60649828B3</stp>
        <stp>인포맥스 중분류</stp>
        <stp>46311</stp>
        <stp/>
        <tr r="N5986" s="5"/>
      </tp>
      <tp t="s">
        <v>회사채(일반)</v>
        <stp/>
        <stp>P</stp>
        <stp>0</stp>
        <stp>BND</stp>
        <stp>KR60054939A8</stp>
        <stp>인포맥스 중분류</stp>
        <stp>46311</stp>
        <stp/>
        <tr r="N4066" s="5"/>
      </tp>
      <tp t="s">
        <v>국고채권</v>
        <stp/>
        <stp>P</stp>
        <stp>0</stp>
        <stp>BND</stp>
        <stp>KR103502G9C8</stp>
        <stp>인포맥스 중분류</stp>
        <stp>46311</stp>
        <stp/>
        <tr r="N103" s="5"/>
      </tp>
      <tp t="s">
        <v>일반</v>
        <stp/>
        <stp>P</stp>
        <stp>0</stp>
        <stp>BND</stp>
        <stp>KR350801G4B6</stp>
        <stp>인포맥스 중분류</stp>
        <stp>46311</stp>
        <stp/>
        <tr r="N1589" s="5"/>
      </tp>
      <tp t="s">
        <v>국고채권</v>
        <stp/>
        <stp>P</stp>
        <stp>0</stp>
        <stp>BND</stp>
        <stp>KRC0350C2934</stp>
        <stp>인포맥스 중분류</stp>
        <stp>46316</stp>
        <stp/>
        <tr r="N296" s="1"/>
      </tp>
      <tp t="s">
        <v>국고채권</v>
        <stp/>
        <stp>P</stp>
        <stp>0</stp>
        <stp>BND</stp>
        <stp>KRC0350C3932</stp>
        <stp>인포맥스 중분류</stp>
        <stp>46316</stp>
        <stp/>
        <tr r="N255" s="1"/>
      </tp>
      <tp t="s">
        <v>회사채(일반)</v>
        <stp/>
        <stp>P</stp>
        <stp>0</stp>
        <stp>BND</stp>
        <stp>KR60050829A5</stp>
        <stp>인포맥스 중분류</stp>
        <stp>46311</stp>
        <stp/>
        <tr r="N4014" s="5"/>
      </tp>
      <tp t="s">
        <v>국고채권</v>
        <stp/>
        <stp>P</stp>
        <stp>0</stp>
        <stp>BND</stp>
        <stp>KR103502G9C8</stp>
        <stp>인포맥스 중분류</stp>
        <stp>46316</stp>
        <stp/>
        <tr r="CF146" s="1"/>
        <tr r="DV327" s="1"/>
        <tr r="N278" s="1"/>
      </tp>
      <tp t="s">
        <v/>
        <stp/>
        <stp>P</stp>
        <stp>0</stp>
        <stp>BND</stp>
        <stp>KRZE01101G92</stp>
        <stp>인포맥스 대분류</stp>
        <stp>46316</stp>
        <stp/>
        <tr r="CE55" s="1"/>
      </tp>
      <tp t="s">
        <v/>
        <stp/>
        <stp>P</stp>
        <stp>0</stp>
        <stp>BND</stp>
        <stp>KRZE01101G9N</stp>
        <stp>인포맥스 대분류</stp>
        <stp>46316</stp>
        <stp/>
        <tr r="CE63" s="1"/>
      </tp>
      <tp t="s">
        <v>회사채(일반)</v>
        <stp/>
        <stp>P</stp>
        <stp>0</stp>
        <stp>BND</stp>
        <stp>KR60053039A8</stp>
        <stp>인포맥스 중분류</stp>
        <stp>46311</stp>
        <stp/>
        <tr r="N4060" s="5"/>
      </tp>
      <tp t="s">
        <v>금융채</v>
        <stp/>
        <stp>P</stp>
        <stp>0</stp>
        <stp>BND</stp>
        <stp>KR6140177FC2</stp>
        <stp>인포맥스 대분류</stp>
        <stp>46316</stp>
        <stp/>
        <tr r="CE213" s="1"/>
      </tp>
      <tp t="s">
        <v>금융채</v>
        <stp/>
        <stp>P</stp>
        <stp>0</stp>
        <stp>BND</stp>
        <stp>KR6140172FA7</stp>
        <stp>인포맥스 대분류</stp>
        <stp>46316</stp>
        <stp/>
        <tr r="M186" s="1"/>
      </tp>
      <tp t="s">
        <v>금융채</v>
        <stp/>
        <stp>P</stp>
        <stp>0</stp>
        <stp>BND</stp>
        <stp>KR6023783EA6</stp>
        <stp>인포맥스 대분류</stp>
        <stp>46316</stp>
        <stp/>
        <tr r="M132" s="1"/>
      </tp>
      <tp t="s">
        <v>회사채</v>
        <stp/>
        <stp>P</stp>
        <stp>0</stp>
        <stp>BND</stp>
        <stp>KR6033782EA6</stp>
        <stp>인포맥스 대분류</stp>
        <stp>46316</stp>
        <stp/>
        <tr r="M128" s="1"/>
      </tp>
      <tp t="s">
        <v>공사공단채</v>
        <stp/>
        <stp>P</stp>
        <stp>0</stp>
        <stp>BND</stp>
        <stp>KR352201GDC3</stp>
        <stp>인포맥스 대분류</stp>
        <stp>46316</stp>
        <stp/>
        <tr r="M349" s="1"/>
      </tp>
      <tp t="s">
        <v>금융채</v>
        <stp/>
        <stp>P</stp>
        <stp>0</stp>
        <stp>BND</stp>
        <stp>KR6023762EB8</stp>
        <stp>인포맥스 대분류</stp>
        <stp>46316</stp>
        <stp/>
        <tr r="CS147" s="1"/>
      </tp>
      <tp t="s">
        <v>금융채</v>
        <stp/>
        <stp>P</stp>
        <stp>0</stp>
        <stp>BND</stp>
        <stp>KR6023782EB6</stp>
        <stp>인포맥스 대분류</stp>
        <stp>46316</stp>
        <stp/>
        <tr r="M110" s="1"/>
      </tp>
      <tp t="s">
        <v>금융채</v>
        <stp/>
        <stp>P</stp>
        <stp>0</stp>
        <stp>BND</stp>
        <stp>KR6032715DB7</stp>
        <stp>인포맥스 대분류</stp>
        <stp>46316</stp>
        <stp/>
        <tr r="CE192" s="1"/>
      </tp>
      <tp t="s">
        <v>금융채</v>
        <stp/>
        <stp>P</stp>
        <stp>0</stp>
        <stp>BND</stp>
        <stp>KR6033663EC4</stp>
        <stp>인포맥스 대분류</stp>
        <stp>46316</stp>
        <stp/>
        <tr r="DU119" s="1"/>
      </tp>
      <tp t="s">
        <v>금융채</v>
        <stp/>
        <stp>P</stp>
        <stp>0</stp>
        <stp>BND</stp>
        <stp>KR6032714DB0</stp>
        <stp>인포맥스 대분류</stp>
        <stp>46316</stp>
        <stp/>
        <tr r="M69" s="1"/>
      </tp>
      <tp t="s">
        <v>공사공단채</v>
        <stp/>
        <stp>P</stp>
        <stp>0</stp>
        <stp>BND</stp>
        <stp>KR381102GGA5</stp>
        <stp>인포맥스 대분류</stp>
        <stp>46316</stp>
        <stp/>
        <tr r="CE39" s="1"/>
      </tp>
      <tp t="s">
        <v>국채</v>
        <stp/>
        <stp>P</stp>
        <stp>0</stp>
        <stp>BND</stp>
        <stp>KR103502GCC8</stp>
        <stp>인포맥스 대분류</stp>
        <stp>46316</stp>
        <stp/>
        <tr r="DU164" s="1"/>
        <tr r="M321" s="1"/>
        <tr r="CE139" s="1"/>
        <tr r="BC14" s="1"/>
      </tp>
      <tp t="s">
        <v>회사채</v>
        <stp/>
        <stp>P</stp>
        <stp>0</stp>
        <stp>BND</stp>
        <stp>KR6032642DB3</stp>
        <stp>인포맥스 대분류</stp>
        <stp>46316</stp>
        <stp/>
        <tr r="M81" s="1"/>
      </tp>
      <tp t="s">
        <v>금융채</v>
        <stp/>
        <stp>P</stp>
        <stp>0</stp>
        <stp>BND</stp>
        <stp>KR6032713DC0</stp>
        <stp>인포맥스 대분류</stp>
        <stp>46316</stp>
        <stp/>
        <tr r="DU79" s="1"/>
      </tp>
      <tp t="s">
        <v>회사채</v>
        <stp/>
        <stp>P</stp>
        <stp>0</stp>
        <stp>BND</stp>
        <stp>KR6145991C21</stp>
        <stp>인포맥스 대분류</stp>
        <stp>46316</stp>
        <stp/>
        <tr r="CE164" s="1"/>
        <tr r="CS139" s="1"/>
      </tp>
      <tp t="s">
        <v>회사채</v>
        <stp/>
        <stp>P</stp>
        <stp>0</stp>
        <stp>BND</stp>
        <stp>KR6293981E37</stp>
        <stp>인포맥스 대분류</stp>
        <stp>46316</stp>
        <stp/>
        <tr r="CE143" s="1"/>
      </tp>
      <tp t="s">
        <v>회사채</v>
        <stp/>
        <stp>P</stp>
        <stp>0</stp>
        <stp>BND</stp>
        <stp>KR6000881F28</stp>
        <stp>인포맥스 대분류</stp>
        <stp>46316</stp>
        <stp/>
        <tr r="CS62" s="1"/>
      </tp>
      <tp t="s">
        <v>금융채</v>
        <stp/>
        <stp>P</stp>
        <stp>0</stp>
        <stp>BND</stp>
        <stp>KR6140174F85</stp>
        <stp>인포맥스 대분류</stp>
        <stp>46316</stp>
        <stp/>
        <tr r="M179" s="1"/>
      </tp>
      <tp t="s">
        <v>금융채</v>
        <stp/>
        <stp>P</stp>
        <stp>0</stp>
        <stp>BND</stp>
        <stp>KR6140173F86</stp>
        <stp>인포맥스 대분류</stp>
        <stp>46316</stp>
        <stp/>
        <tr r="M174" s="1"/>
      </tp>
      <tp t="s">
        <v>금융채</v>
        <stp/>
        <stp>P</stp>
        <stp>0</stp>
        <stp>BND</stp>
        <stp>KR6140172F87</stp>
        <stp>인포맥스 대분류</stp>
        <stp>46316</stp>
        <stp/>
        <tr r="M173" s="1"/>
      </tp>
      <tp t="s">
        <v>금융채</v>
        <stp/>
        <stp>P</stp>
        <stp>0</stp>
        <stp>BND</stp>
        <stp>KR6000111F95</stp>
        <stp>인포맥스 대분류</stp>
        <stp>46316</stp>
        <stp/>
        <tr r="DU38" s="1"/>
      </tp>
      <tp t="s">
        <v>금융채</v>
        <stp/>
        <stp>P</stp>
        <stp>0</stp>
        <stp>BND</stp>
        <stp>KR6030622F94</stp>
        <stp>인포맥스 대분류</stp>
        <stp>46316</stp>
        <stp/>
        <tr r="CE126" s="1"/>
      </tp>
      <tp t="s">
        <v>금융채</v>
        <stp/>
        <stp>P</stp>
        <stp>0</stp>
        <stp>BND</stp>
        <stp>KR6004941B63</stp>
        <stp>인포맥스 대분류</stp>
        <stp>46316</stp>
        <stp/>
        <tr r="EW67" s="1"/>
      </tp>
      <tp t="s">
        <v>금융채</v>
        <stp/>
        <stp>P</stp>
        <stp>0</stp>
        <stp>BND</stp>
        <stp>KR6023784E94</stp>
        <stp>인포맥스 대분류</stp>
        <stp>46316</stp>
        <stp/>
        <tr r="M325" s="1"/>
      </tp>
      <tp t="s">
        <v>회사채</v>
        <stp/>
        <stp>P</stp>
        <stp>0</stp>
        <stp>BND</stp>
        <stp>KR6064982B75</stp>
        <stp>인포맥스 대분류</stp>
        <stp>46316</stp>
        <stp/>
        <tr r="DU268" s="1"/>
      </tp>
      <tp t="s">
        <v>국채</v>
        <stp/>
        <stp>P</stp>
        <stp>0</stp>
        <stp>BND</stp>
        <stp>KR103502GC99</stp>
        <stp>인포맥스 대분류</stp>
        <stp>46316</stp>
        <stp/>
        <tr r="AO11" s="1"/>
        <tr r="DU299" s="1"/>
        <tr r="M24" s="1"/>
        <tr r="AA22" s="1"/>
        <tr r="CE87" s="1"/>
      </tp>
      <tp t="s">
        <v>국채</v>
        <stp/>
        <stp>P</stp>
        <stp>0</stp>
        <stp>BND</stp>
        <stp>KR103504GC97</stp>
        <stp>인포맥스 대분류</stp>
        <stp>46316</stp>
        <stp/>
        <tr r="M366" s="1"/>
        <tr r="AA37" s="1"/>
        <tr r="CE176" s="1"/>
        <tr r="DU19" s="1"/>
        <tr r="AO22" s="1"/>
      </tp>
      <tp t="s">
        <v>국채</v>
        <stp/>
        <stp>P</stp>
        <stp>0</stp>
        <stp>BND</stp>
        <stp>KR103505GC96</stp>
        <stp>인포맥스 대분류</stp>
        <stp>46316</stp>
        <stp/>
        <tr r="M46" s="1"/>
      </tp>
      <tp t="s">
        <v>국채</v>
        <stp/>
        <stp>P</stp>
        <stp>0</stp>
        <stp>BND</stp>
        <stp>KR103501GC90</stp>
        <stp>인포맥스 대분류</stp>
        <stp>46316</stp>
        <stp/>
        <tr r="M362" s="1"/>
        <tr r="CE145" s="1"/>
      </tp>
      <tp t="s">
        <v>공사공단채</v>
        <stp/>
        <stp>P</stp>
        <stp>0</stp>
        <stp>BND</stp>
        <stp>KR350102GG88</stp>
        <stp>인포맥스 대분류</stp>
        <stp>46316</stp>
        <stp/>
        <tr r="DU75" s="1"/>
      </tp>
      <tp t="s">
        <v>금융채</v>
        <stp/>
        <stp>P</stp>
        <stp>0</stp>
        <stp>BND</stp>
        <stp>KR6021963G40</stp>
        <stp>인포맥스 대분류</stp>
        <stp>46316</stp>
        <stp/>
        <tr r="DG23" s="1"/>
      </tp>
      <tp t="s">
        <v>금융채</v>
        <stp/>
        <stp>P</stp>
        <stp>0</stp>
        <stp>BND</stp>
        <stp>KR6021962G41</stp>
        <stp>인포맥스 대분류</stp>
        <stp>46316</stp>
        <stp/>
        <tr r="M123" s="1"/>
      </tp>
      <tp t="s">
        <v>공사공단채</v>
        <stp/>
        <stp>P</stp>
        <stp>0</stp>
        <stp>BND</stp>
        <stp>KR381101GG92</stp>
        <stp>인포맥스 대분류</stp>
        <stp>46316</stp>
        <stp/>
        <tr r="DU16" s="1"/>
      </tp>
      <tp t="s">
        <v>공사공단채</v>
        <stp/>
        <stp>P</stp>
        <stp>0</stp>
        <stp>BND</stp>
        <stp>KR350101GG97</stp>
        <stp>인포맥스 대분류</stp>
        <stp>46316</stp>
        <stp/>
        <tr r="DU72" s="1"/>
      </tp>
      <tp t="s">
        <v>공사공단채</v>
        <stp/>
        <stp>P</stp>
        <stp>0</stp>
        <stp>BND</stp>
        <stp>KR357001GF94</stp>
        <stp>인포맥스 대분류</stp>
        <stp>46316</stp>
        <stp/>
        <tr r="EW15" s="1"/>
      </tp>
      <tp t="s">
        <v/>
        <stp/>
        <stp>P</stp>
        <stp>0</stp>
        <stp>BND</stp>
        <stp>KRZF089864GA</stp>
        <stp>인포맥스 중분류</stp>
        <stp>46316</stp>
        <stp/>
        <tr r="CT116" s="1"/>
      </tp>
      <tp t="s">
        <v>회사채</v>
        <stp/>
        <stp>P</stp>
        <stp>0</stp>
        <stp>BND</stp>
        <stp>KR6420591F60</stp>
        <stp>인포맥스 대분류</stp>
        <stp>46316</stp>
        <stp/>
        <tr r="CS71" s="1"/>
      </tp>
      <tp t="s">
        <v>공사공단채</v>
        <stp/>
        <stp>P</stp>
        <stp>0</stp>
        <stp>BND</stp>
        <stp>KR350103GG61</stp>
        <stp>인포맥스 대분류</stp>
        <stp>46316</stp>
        <stp/>
        <tr r="DU55" s="1"/>
      </tp>
      <tp t="s">
        <v>공사공단채</v>
        <stp/>
        <stp>P</stp>
        <stp>0</stp>
        <stp>BND</stp>
        <stp>KR356111GG76</stp>
        <stp>인포맥스 대분류</stp>
        <stp>46316</stp>
        <stp/>
        <tr r="DU54" s="1"/>
      </tp>
      <tp t="s">
        <v>공사공단채</v>
        <stp/>
        <stp>P</stp>
        <stp>0</stp>
        <stp>BND</stp>
        <stp>KR350114GG68</stp>
        <stp>인포맥스 대분류</stp>
        <stp>46316</stp>
        <stp/>
        <tr r="DU25" s="1"/>
      </tp>
      <tp t="s">
        <v>공사공단채</v>
        <stp/>
        <stp>P</stp>
        <stp>0</stp>
        <stp>BND</stp>
        <stp>KR354301GE73</stp>
        <stp>인포맥스 대분류</stp>
        <stp>46316</stp>
        <stp/>
        <tr r="M30" s="1"/>
      </tp>
      <tp t="s">
        <v>회사채</v>
        <stp/>
        <stp>P</stp>
        <stp>0</stp>
        <stp>BND</stp>
        <stp>KR6055552C72</stp>
        <stp>인포맥스 대분류</stp>
        <stp>46316</stp>
        <stp/>
        <tr r="M100" s="1"/>
      </tp>
      <tp t="s">
        <v>회사채</v>
        <stp/>
        <stp>P</stp>
        <stp>0</stp>
        <stp>BND</stp>
        <stp>KR6004053B18</stp>
        <stp>인포맥스 대분류</stp>
        <stp>46316</stp>
        <stp/>
        <tr r="M259" s="1"/>
      </tp>
      <tp t="s">
        <v>금융채</v>
        <stp/>
        <stp>P</stp>
        <stp>0</stp>
        <stp>BND</stp>
        <stp>KR603271AD68</stp>
        <stp>인포맥스 대분류</stp>
        <stp>46316</stp>
        <stp/>
        <tr r="M220" s="1"/>
      </tp>
      <tp t="s">
        <v>회사채</v>
        <stp/>
        <stp>P</stp>
        <stp>0</stp>
        <stp>BND</stp>
        <stp>KR6160721F65</stp>
        <stp>인포맥스 대분류</stp>
        <stp>46316</stp>
        <stp/>
        <tr r="DG25" s="1"/>
      </tp>
      <tp t="s">
        <v>국채</v>
        <stp/>
        <stp>P</stp>
        <stp>0</stp>
        <stp>BND</stp>
        <stp>KR103502GC65</stp>
        <stp>인포맥스 대분류</stp>
        <stp>46316</stp>
        <stp/>
        <tr r="DU170" s="1"/>
        <tr r="BC16" s="1"/>
        <tr r="CE144" s="1"/>
        <tr r="M384" s="1"/>
      </tp>
      <tp t="s">
        <v>공사공단채</v>
        <stp/>
        <stp>P</stp>
        <stp>0</stp>
        <stp>BND</stp>
        <stp>KR350111GG53</stp>
        <stp>인포맥스 대분류</stp>
        <stp>46316</stp>
        <stp/>
        <tr r="DU59" s="1"/>
      </tp>
      <tp t="s">
        <v>회사채</v>
        <stp/>
        <stp>P</stp>
        <stp>0</stp>
        <stp>BND</stp>
        <stp>KR6160722F64</stp>
        <stp>인포맥스 대분류</stp>
        <stp>46316</stp>
        <stp/>
        <tr r="DG33" s="1"/>
      </tp>
      <tp t="s">
        <v>금융채</v>
        <stp/>
        <stp>P</stp>
        <stp>0</stp>
        <stp>BND</stp>
        <stp>KR6095926C85</stp>
        <stp>인포맥스 대분류</stp>
        <stp>46316</stp>
        <stp/>
        <tr r="DU26" s="1"/>
      </tp>
      <tp t="s">
        <v>금융채</v>
        <stp/>
        <stp>P</stp>
        <stp>0</stp>
        <stp>BND</stp>
        <stp>KR6095925C86</stp>
        <stp>인포맥스 대분류</stp>
        <stp>46316</stp>
        <stp/>
        <tr r="DU58" s="1"/>
      </tp>
      <tp t="s">
        <v>금융채</v>
        <stp/>
        <stp>P</stp>
        <stp>0</stp>
        <stp>BND</stp>
        <stp>KR6030624F68</stp>
        <stp>인포맥스 대분류</stp>
        <stp>46316</stp>
        <stp/>
        <tr r="CE75" s="1"/>
      </tp>
      <tp t="s">
        <v>회사채</v>
        <stp/>
        <stp>P</stp>
        <stp>0</stp>
        <stp>BND</stp>
        <stp>KR6373222E28</stp>
        <stp>인포맥스 대분류</stp>
        <stp>46316</stp>
        <stp/>
        <tr r="CS48" s="1"/>
      </tp>
      <tp t="s">
        <v>회사채</v>
        <stp/>
        <stp>P</stp>
        <stp>0</stp>
        <stp>BND</stp>
        <stp>KR6373223E27</stp>
        <stp>인포맥스 대분류</stp>
        <stp>46316</stp>
        <stp/>
        <tr r="CE52" s="1"/>
      </tp>
      <tp t="s">
        <v>회사채</v>
        <stp/>
        <stp>P</stp>
        <stp>0</stp>
        <stp>BND</stp>
        <stp>KR6373224E26</stp>
        <stp>인포맥스 대분류</stp>
        <stp>46316</stp>
        <stp/>
        <tr r="M19" s="1"/>
      </tp>
      <tp t="s">
        <v>공사공단채</v>
        <stp/>
        <stp>P</stp>
        <stp>0</stp>
        <stp>BND</stp>
        <stp>KR350703GA53</stp>
        <stp>인포맥스 대분류</stp>
        <stp>46316</stp>
        <stp/>
        <tr r="AA26" s="1"/>
        <tr r="M312" s="1"/>
      </tp>
      <tp t="s">
        <v>공사공단채</v>
        <stp/>
        <stp>P</stp>
        <stp>0</stp>
        <stp>BND</stp>
        <stp>KR350111GG46</stp>
        <stp>인포맥스 대분류</stp>
        <stp>46316</stp>
        <stp/>
        <tr r="DU69" s="1"/>
      </tp>
      <tp t="s">
        <v>금융채</v>
        <stp/>
        <stp>P</stp>
        <stp>0</stp>
        <stp>BND</stp>
        <stp>KR6030622F60</stp>
        <stp>인포맥스 대분류</stp>
        <stp>46316</stp>
        <stp/>
        <tr r="CE215" s="1"/>
      </tp>
      <tp t="s">
        <v>회사채</v>
        <stp/>
        <stp>P</stp>
        <stp>0</stp>
        <stp>BND</stp>
        <stp>KR6063624E60</stp>
        <stp>인포맥스 대분류</stp>
        <stp>46316</stp>
        <stp/>
        <tr r="AA30" s="1"/>
      </tp>
      <tp t="s">
        <v>금융채</v>
        <stp/>
        <stp>P</stp>
        <stp>0</stp>
        <stp>BND</stp>
        <stp>KR6310108F10</stp>
        <stp>인포맥스 대분류</stp>
        <stp>46316</stp>
        <stp/>
        <tr r="CS85" s="1"/>
      </tp>
      <tp t="s">
        <v>금융채</v>
        <stp/>
        <stp>P</stp>
        <stp>0</stp>
        <stp>BND</stp>
        <stp>KR6021966G96</stp>
        <stp>인포맥스 대분류</stp>
        <stp>46316</stp>
        <stp/>
        <tr r="CE35" s="1"/>
      </tp>
      <tp t="s">
        <v>지방채</v>
        <stp/>
        <stp>P</stp>
        <stp>0</stp>
        <stp>BND</stp>
        <stp>KR2001021G38</stp>
        <stp>인포맥스 대분류</stp>
        <stp>46316</stp>
        <stp/>
        <tr r="DU128" s="1"/>
      </tp>
      <tp t="s">
        <v>공사공단채</v>
        <stp/>
        <stp>P</stp>
        <stp>0</stp>
        <stp>BND</stp>
        <stp>KR354406GB21</stp>
        <stp>인포맥스 대분류</stp>
        <stp>46316</stp>
        <stp/>
        <tr r="M302" s="1"/>
        <tr r="DU295" s="1"/>
      </tp>
      <tp t="s">
        <v>금융채</v>
        <stp/>
        <stp>P</stp>
        <stp>0</stp>
        <stp>BND</stp>
        <stp>KR603366AE14</stp>
        <stp>인포맥스 대분류</stp>
        <stp>46316</stp>
        <stp/>
        <tr r="CS154" s="1"/>
      </tp>
      <tp t="s">
        <v>금융채</v>
        <stp/>
        <stp>P</stp>
        <stp>0</stp>
        <stp>BND</stp>
        <stp>KR6033664E15</stp>
        <stp>인포맥스 대분류</stp>
        <stp>46316</stp>
        <stp/>
        <tr r="CS64" s="1"/>
      </tp>
      <tp t="s">
        <v>회사채</v>
        <stp/>
        <stp>P</stp>
        <stp>0</stp>
        <stp>BND</stp>
        <stp>KR6030492F26</stp>
        <stp>인포맥스 대분류</stp>
        <stp>46316</stp>
        <stp/>
        <tr r="M292" s="1"/>
      </tp>
      <tp t="s">
        <v>회사채</v>
        <stp/>
        <stp>P</stp>
        <stp>0</stp>
        <stp>BND</stp>
        <stp>KR6003492E24</stp>
        <stp>인포맥스 대분류</stp>
        <stp>46316</stp>
        <stp/>
        <tr r="DG57" s="1"/>
      </tp>
      <tp t="s">
        <v>금융채</v>
        <stp/>
        <stp>P</stp>
        <stp>0</stp>
        <stp>BND</stp>
        <stp>KR310501GC34</stp>
        <stp>인포맥스 대분류</stp>
        <stp>46316</stp>
        <stp/>
        <tr r="EW58" s="1"/>
      </tp>
      <tp t="s">
        <v>금융채</v>
        <stp/>
        <stp>P</stp>
        <stp>0</stp>
        <stp>BND</stp>
        <stp>KR6000032F59</stp>
        <stp>인포맥스 대분류</stp>
        <stp>46316</stp>
        <stp/>
        <tr r="CE72" s="1"/>
      </tp>
      <tp t="s">
        <v>회사채</v>
        <stp/>
        <stp>P</stp>
        <stp>0</stp>
        <stp>BND</stp>
        <stp>KR6003453E13</stp>
        <stp>인포맥스 대분류</stp>
        <stp>46316</stp>
        <stp/>
        <tr r="CS17" s="1"/>
      </tp>
      <tp t="s">
        <v>회사채</v>
        <stp/>
        <stp>P</stp>
        <stp>0</stp>
        <stp>BND</stp>
        <stp>KR6063321E66</stp>
        <stp>인포맥스 대분류</stp>
        <stp>46316</stp>
        <stp/>
        <tr r="M164" s="1"/>
      </tp>
      <tp t="s">
        <v>회사채</v>
        <stp/>
        <stp>P</stp>
        <stp>0</stp>
        <stp>BND</stp>
        <stp>KR6000723F20</stp>
        <stp>인포맥스 대분류</stp>
        <stp>46316</stp>
        <stp/>
        <tr r="EW34" s="1"/>
      </tp>
      <tp t="s">
        <v>회사채</v>
        <stp/>
        <stp>P</stp>
        <stp>0</stp>
        <stp>BND</stp>
        <stp>KR6131792G28</stp>
        <stp>인포맥스 대분류</stp>
        <stp>46316</stp>
        <stp/>
        <tr r="DU121" s="1"/>
      </tp>
      <tp t="s">
        <v>공사공단채</v>
        <stp/>
        <stp>P</stp>
        <stp>0</stp>
        <stp>BND</stp>
        <stp>KR350106GG19</stp>
        <stp>인포맥스 대분류</stp>
        <stp>46316</stp>
        <stp/>
        <tr r="DU124" s="1"/>
      </tp>
      <tp t="s">
        <v>회사채</v>
        <stp/>
        <stp>P</stp>
        <stp>0</stp>
        <stp>BND</stp>
        <stp>KR6053212E69</stp>
        <stp>인포맥스 대분류</stp>
        <stp>46316</stp>
        <stp/>
        <tr r="DU130" s="1"/>
        <tr r="AA28" s="1"/>
      </tp>
      <tp t="s">
        <v>공사공단채</v>
        <stp/>
        <stp>P</stp>
        <stp>0</stp>
        <stp>BND</stp>
        <stp>KR356102GG10</stp>
        <stp>인포맥스 대분류</stp>
        <stp>46316</stp>
        <stp/>
        <tr r="DU159" s="1"/>
        <tr r="CE100" s="1"/>
      </tp>
      <tp t="s">
        <v>금융채</v>
        <stp/>
        <stp>P</stp>
        <stp>0</stp>
        <stp>BND</stp>
        <stp>KR6030624F27</stp>
        <stp>인포맥스 대분류</stp>
        <stp>46316</stp>
        <stp/>
        <tr r="EW37" s="1"/>
      </tp>
      <tp t="s">
        <v>국채</v>
        <stp/>
        <stp>P</stp>
        <stp>0</stp>
        <stp>BND</stp>
        <stp>KR103501GC33</stp>
        <stp>인포맥스 대분류</stp>
        <stp>46316</stp>
        <stp/>
        <tr r="DU322" s="1"/>
        <tr r="CE225" s="1"/>
        <tr r="M318" s="1"/>
      </tp>
      <tp t="s">
        <v>국채</v>
        <stp/>
        <stp>P</stp>
        <stp>0</stp>
        <stp>BND</stp>
        <stp>KR103502GC32</stp>
        <stp>인포맥스 대분류</stp>
        <stp>46316</stp>
        <stp/>
        <tr r="DU326" s="1"/>
        <tr r="M55" s="1"/>
        <tr r="AO16" s="1"/>
        <tr r="AA41" s="1"/>
        <tr r="CE24" s="1"/>
      </tp>
      <tp t="s">
        <v>금융채</v>
        <stp/>
        <stp>P</stp>
        <stp>0</stp>
        <stp>BND</stp>
        <stp>KR310201GD10</stp>
        <stp>인포맥스 대분류</stp>
        <stp>46316</stp>
        <stp/>
        <tr r="CE93" s="1"/>
      </tp>
      <tp t="s">
        <v>금융채</v>
        <stp/>
        <stp>P</stp>
        <stp>0</stp>
        <stp>BND</stp>
        <stp>KR6032717D31</stp>
        <stp>인포맥스 대분류</stp>
        <stp>46316</stp>
        <stp/>
        <tr r="M229" s="1"/>
      </tp>
      <tp t="s">
        <v>금융채</v>
        <stp/>
        <stp>P</stp>
        <stp>0</stp>
        <stp>BND</stp>
        <stp>KR6310106F53</stp>
        <stp>인포맥스 대분류</stp>
        <stp>46316</stp>
        <stp/>
        <tr r="DG27" s="1"/>
      </tp>
      <tp t="s">
        <v>회사채</v>
        <stp/>
        <stp>P</stp>
        <stp>0</stp>
        <stp>BND</stp>
        <stp>KR6280361F74</stp>
        <stp>인포맥스 대분류</stp>
        <stp>46316</stp>
        <stp/>
        <tr r="DG41" s="1"/>
      </tp>
      <tp t="s">
        <v>회사채(일반)</v>
        <stp/>
        <stp>P</stp>
        <stp>0</stp>
        <stp>BND</stp>
        <stp>KR6064983846</stp>
        <stp>인포맥스 중분류</stp>
        <stp>46311</stp>
        <stp/>
        <tr r="N6001" s="5"/>
      </tp>
      <tp t="s">
        <v>회사채(일반)</v>
        <stp/>
        <stp>P</stp>
        <stp>0</stp>
        <stp>BND</stp>
        <stp>KR6055552980</stp>
        <stp>인포맥스 중분류</stp>
        <stp>46311</stp>
        <stp/>
        <tr r="N5661" s="5"/>
      </tp>
      <tp t="s">
        <v>회사채(일반)</v>
        <stp/>
        <stp>P</stp>
        <stp>0</stp>
        <stp>BND</stp>
        <stp>KR6064982848</stp>
        <stp>인포맥스 중분류</stp>
        <stp>46311</stp>
        <stp/>
        <tr r="N5984" s="5"/>
      </tp>
      <tp t="s">
        <v/>
        <stp/>
        <stp>P</stp>
        <stp>0</stp>
        <stp>BND</stp>
        <stp>KRZFA0354FG7</stp>
        <stp>인포맥스 대분류</stp>
        <stp>46316</stp>
        <stp/>
        <tr r="DU248" s="1"/>
      </tp>
      <tp t="s">
        <v/>
        <stp/>
        <stp>P</stp>
        <stp>0</stp>
        <stp>BND</stp>
        <stp>KRZFA0354FGM</stp>
        <stp>인포맥스 대분류</stp>
        <stp>46316</stp>
        <stp/>
        <tr r="DU225" s="1"/>
      </tp>
      <tp t="s">
        <v>회사채(일반)</v>
        <stp/>
        <stp>P</stp>
        <stp>0</stp>
        <stp>BND</stp>
        <stp>KR6064982871</stp>
        <stp>인포맥스 중분류</stp>
        <stp>46311</stp>
        <stp/>
        <tr r="N5985" s="5"/>
      </tp>
      <tp t="s">
        <v>국고채권</v>
        <stp/>
        <stp>P</stp>
        <stp>0</stp>
        <stp>BND</stp>
        <stp>KR103502G990</stp>
        <stp>인포맥스 중분류</stp>
        <stp>46311</stp>
        <stp/>
        <tr r="N102" s="5"/>
      </tp>
      <tp t="s">
        <v>회사채(일반)</v>
        <stp/>
        <stp>P</stp>
        <stp>0</stp>
        <stp>BND</stp>
        <stp>KR6034733891</stp>
        <stp>인포맥스 중분류</stp>
        <stp>46311</stp>
        <stp/>
        <tr r="N5519" s="5"/>
      </tp>
      <tp t="s">
        <v>회사채(일반)</v>
        <stp/>
        <stp>P</stp>
        <stp>0</stp>
        <stp>BND</stp>
        <stp>KR6064983879</stp>
        <stp>인포맥스 중분류</stp>
        <stp>46311</stp>
        <stp/>
        <tr r="N6002" s="5"/>
      </tp>
      <tp t="s">
        <v>국고채권</v>
        <stp/>
        <stp>P</stp>
        <stp>0</stp>
        <stp>BND</stp>
        <stp>KR103502G990</stp>
        <stp>인포맥스 중분류</stp>
        <stp>46316</stp>
        <stp/>
        <tr r="N339" s="1"/>
        <tr r="CF258" s="1"/>
      </tp>
      <tp t="s">
        <v>회사채(일반)</v>
        <stp/>
        <stp>P</stp>
        <stp>0</stp>
        <stp>BND</stp>
        <stp>KR6034733891</stp>
        <stp>인포맥스 중분류</stp>
        <stp>46316</stp>
        <stp/>
        <tr r="N232" s="1"/>
        <tr r="AB42" s="1"/>
      </tp>
      <tp t="s">
        <v>회사채(일반)</v>
        <stp/>
        <stp>P</stp>
        <stp>0</stp>
        <stp>BND</stp>
        <stp>KR6064311899</stp>
        <stp>인포맥스 중분류</stp>
        <stp>46311</stp>
        <stp/>
        <tr r="N5921" s="5"/>
      </tp>
      <tp t="s">
        <v>회사채(일반)</v>
        <stp/>
        <stp>P</stp>
        <stp>0</stp>
        <stp>BND</stp>
        <stp>KR6335331999</stp>
        <stp>인포맥스 중분류</stp>
        <stp>46311</stp>
        <stp/>
        <tr r="N7180" s="5"/>
      </tp>
      <tp t="s">
        <v>회사채(일반)</v>
        <stp/>
        <stp>P</stp>
        <stp>0</stp>
        <stp>BND</stp>
        <stp>KR6335332997</stp>
        <stp>인포맥스 중분류</stp>
        <stp>46311</stp>
        <stp/>
        <tr r="N7181" s="5"/>
      </tp>
      <tp t="s">
        <v>회사채(일반)</v>
        <stp/>
        <stp>P</stp>
        <stp>0</stp>
        <stp>BND</stp>
        <stp>KR6034733826</stp>
        <stp>인포맥스 중분류</stp>
        <stp>46311</stp>
        <stp/>
        <tr r="N5517" s="5"/>
      </tp>
      <tp t="s">
        <v>국고채권</v>
        <stp/>
        <stp>P</stp>
        <stp>0</stp>
        <stp>BND</stp>
        <stp>KR103502G933</stp>
        <stp>인포맥스 중분류</stp>
        <stp>46311</stp>
        <stp/>
        <tr r="N100" s="5"/>
      </tp>
      <tp t="s">
        <v>회사채(일반)</v>
        <stp/>
        <stp>P</stp>
        <stp>0</stp>
        <stp>BND</stp>
        <stp>KR6105563920</stp>
        <stp>인포맥스 중분류</stp>
        <stp>46311</stp>
        <stp/>
        <tr r="N6562" s="5"/>
      </tp>
      <tp t="s">
        <v>일반</v>
        <stp/>
        <stp>P</stp>
        <stp>0</stp>
        <stp>BND</stp>
        <stp>KR350801G426</stp>
        <stp>인포맥스 중분류</stp>
        <stp>46311</stp>
        <stp/>
        <tr r="N1585" s="5"/>
      </tp>
      <tp t="s">
        <v>회사채(일반)</v>
        <stp/>
        <stp>P</stp>
        <stp>0</stp>
        <stp>BND</stp>
        <stp>KR6105562930</stp>
        <stp>인포맥스 중분류</stp>
        <stp>46311</stp>
        <stp/>
        <tr r="N6548" s="5"/>
      </tp>
      <tp t="s">
        <v>국고채권</v>
        <stp/>
        <stp>P</stp>
        <stp>0</stp>
        <stp>BND</stp>
        <stp>KR103502G966</stp>
        <stp>인포맥스 중분류</stp>
        <stp>46316</stp>
        <stp/>
        <tr r="CF79" s="1"/>
        <tr r="N277" s="1"/>
      </tp>
      <tp t="s">
        <v>회사채(일반)</v>
        <stp/>
        <stp>P</stp>
        <stp>0</stp>
        <stp>BND</stp>
        <stp>KR6034733867</stp>
        <stp>인포맥스 중분류</stp>
        <stp>46316</stp>
        <stp/>
        <tr r="N150" s="1"/>
      </tp>
      <tp t="s">
        <v>회사채(일반)</v>
        <stp/>
        <stp>P</stp>
        <stp>0</stp>
        <stp>BND</stp>
        <stp>KR6005083912</stp>
        <stp>인포맥스 중분류</stp>
        <stp>46311</stp>
        <stp/>
        <tr r="N4018" s="5"/>
      </tp>
      <tp t="s">
        <v>일반</v>
        <stp/>
        <stp>P</stp>
        <stp>0</stp>
        <stp>BND</stp>
        <stp>KR350801G442</stp>
        <stp>인포맥스 중분류</stp>
        <stp>46311</stp>
        <stp/>
        <tr r="N1586" s="5"/>
      </tp>
      <tp t="s">
        <v>국고채권</v>
        <stp/>
        <stp>P</stp>
        <stp>0</stp>
        <stp>BND</stp>
        <stp>KR103502G966</stp>
        <stp>인포맥스 중분류</stp>
        <stp>46311</stp>
        <stp/>
        <tr r="N101" s="5"/>
      </tp>
      <tp t="s">
        <v>회사채(일반)</v>
        <stp/>
        <stp>P</stp>
        <stp>0</stp>
        <stp>BND</stp>
        <stp>KR6034733867</stp>
        <stp>인포맥스 중분류</stp>
        <stp>46311</stp>
        <stp/>
        <tr r="N5518" s="5"/>
      </tp>
      <tp t="s">
        <v>일반</v>
        <stp/>
        <stp>P</stp>
        <stp>0</stp>
        <stp>BND</stp>
        <stp>KR350801G459</stp>
        <stp>인포맥스 중분류</stp>
        <stp>46311</stp>
        <stp/>
        <tr r="N1587" s="5"/>
      </tp>
      <tp t="s">
        <v>일반</v>
        <stp/>
        <stp>P</stp>
        <stp>0</stp>
        <stp>BND</stp>
        <stp>KR350901G556</stp>
        <stp>인포맥스 중분류</stp>
        <stp>46311</stp>
        <stp/>
        <tr r="N1742" s="5"/>
      </tp>
      <tp t="s">
        <v>회사채(일반)</v>
        <stp/>
        <stp>P</stp>
        <stp>0</stp>
        <stp>BND</stp>
        <stp>KR6105562963</stp>
        <stp>인포맥스 중분류</stp>
        <stp>46311</stp>
        <stp/>
        <tr r="N6549" s="5"/>
      </tp>
      <tp t="s">
        <v>일반</v>
        <stp/>
        <stp>P</stp>
        <stp>0</stp>
        <stp>BND</stp>
        <stp>KR350801G467</stp>
        <stp>인포맥스 중분류</stp>
        <stp>46311</stp>
        <stp/>
        <tr r="N1588" s="5"/>
      </tp>
      <tp t="s">
        <v>국고채권</v>
        <stp/>
        <stp>P</stp>
        <stp>0</stp>
        <stp>BND</stp>
        <stp>KR103502G933</stp>
        <stp>인포맥스 중분류</stp>
        <stp>46316</stp>
        <stp/>
        <tr r="N22" s="1"/>
        <tr r="CF141" s="1"/>
        <tr r="DV168" s="1"/>
        <tr r="AP14" s="1"/>
      </tp>
      <tp t="s">
        <v>회사채(일반)</v>
        <stp/>
        <stp>P</stp>
        <stp>0</stp>
        <stp>BND</stp>
        <stp>KR6055553970</stp>
        <stp>인포맥스 중분류</stp>
        <stp>46311</stp>
        <stp/>
        <tr r="N5702" s="5"/>
      </tp>
      <tp t="s">
        <v>회사채(일반)</v>
        <stp/>
        <stp>P</stp>
        <stp>0</stp>
        <stp>BND</stp>
        <stp>KR6064313812</stp>
        <stp>인포맥스 중분류</stp>
        <stp>46311</stp>
        <stp/>
        <tr r="N5962" s="5"/>
      </tp>
      <tp>
        <v>20261123</v>
        <stp/>
        <stp>P</stp>
        <stp>0</stp>
        <stp>BND</stp>
        <stp>KR602988SDB0</stp>
        <stp>만기일</stp>
        <stp>46316</stp>
        <stp/>
        <tr r="CC158" s="1"/>
        <tr r="CQ133" s="1"/>
      </tp>
      <tp t="s">
        <v/>
        <stp/>
        <stp>P</stp>
        <stp>0</stp>
        <stp>BND</stp>
        <stp>KRZF0156PPG1</stp>
        <stp>만기일</stp>
        <stp>46316</stp>
        <stp/>
        <tr r="CC114" s="1"/>
      </tp>
      <tp t="s">
        <v/>
        <stp/>
        <stp>P</stp>
        <stp>0</stp>
        <stp>BND</stp>
        <stp>KRZF0156PNG1</stp>
        <stp>만기일</stp>
        <stp>46316</stp>
        <stp/>
        <tr r="CC113" s="1"/>
      </tp>
      <tp t="s">
        <v/>
        <stp/>
        <stp>P</stp>
        <stp>0</stp>
        <stp>BND</stp>
        <stp>KRZS0078P045</stp>
        <stp>만기일</stp>
        <stp>46316</stp>
        <stp/>
        <tr r="CQ12" s="1"/>
      </tp>
      <tp t="s">
        <v/>
        <stp/>
        <stp>P</stp>
        <stp>0</stp>
        <stp>BND</stp>
        <stp>KRZF0133P1G8</stp>
        <stp>만기일</stp>
        <stp>46316</stp>
        <stp/>
        <tr r="DS187" s="1"/>
      </tp>
      <tp t="s">
        <v/>
        <stp/>
        <stp>P</stp>
        <stp>0</stp>
        <stp>BND</stp>
        <stp>KRZF0133P2G8</stp>
        <stp>만기일</stp>
        <stp>46316</stp>
        <stp/>
        <tr r="DS186" s="1"/>
      </tp>
      <tp>
        <v>20301027</v>
        <stp/>
        <stp>P</stp>
        <stp>0</stp>
        <stp>BND</stp>
        <stp>KR358301GFA4</stp>
        <stp>만기일</stp>
        <stp>46316</stp>
        <stp/>
        <tr r="CC101" s="1"/>
        <tr r="EU55" s="1"/>
      </tp>
      <tp>
        <v>20280709</v>
        <stp/>
        <stp>P</stp>
        <stp>0</stp>
        <stp>BND</stp>
        <stp>KR358301GG72</stp>
        <stp>만기일</stp>
        <stp>46316</stp>
        <stp/>
        <tr r="DS84" s="1"/>
      </tp>
      <tp>
        <v>20270129</v>
        <stp/>
        <stp>P</stp>
        <stp>0</stp>
        <stp>BND</stp>
        <stp>KR601980NE19</stp>
        <stp>만기일</stp>
        <stp>46316</stp>
        <stp/>
        <tr r="CQ146" s="1"/>
      </tp>
      <tp t="s">
        <v/>
        <stp/>
        <stp>P</stp>
        <stp>0</stp>
        <stp>BND</stp>
        <stp>KRZFJ71052G2</stp>
        <stp>만기일</stp>
        <stp>46316</stp>
        <stp/>
        <tr r="DS192" s="1"/>
      </tp>
      <tp t="s">
        <v/>
        <stp/>
        <stp>P</stp>
        <stp>0</stp>
        <stp>BND</stp>
        <stp>KRZFJ71053G2</stp>
        <stp>만기일</stp>
        <stp>46316</stp>
        <stp/>
        <tr r="DS189" s="1"/>
      </tp>
      <tp t="s">
        <v/>
        <stp/>
        <stp>P</stp>
        <stp>0</stp>
        <stp>BND</stp>
        <stp>KRZFJ71050G2</stp>
        <stp>만기일</stp>
        <stp>46316</stp>
        <stp/>
        <tr r="DS191" s="1"/>
      </tp>
      <tp t="s">
        <v/>
        <stp/>
        <stp>P</stp>
        <stp>0</stp>
        <stp>BND</stp>
        <stp>KRZFJ71051G2</stp>
        <stp>만기일</stp>
        <stp>46316</stp>
        <stp/>
        <tr r="DS193" s="1"/>
      </tp>
      <tp t="s">
        <v/>
        <stp/>
        <stp>P</stp>
        <stp>0</stp>
        <stp>BND</stp>
        <stp>KRZFJ71054G2</stp>
        <stp>만기일</stp>
        <stp>46316</stp>
        <stp/>
        <tr r="DS190" s="1"/>
      </tp>
      <tp>
        <v>20270126</v>
        <stp/>
        <stp>P</stp>
        <stp>0</stp>
        <stp>BND</stp>
        <stp>KR602196LE76</stp>
        <stp>만기일</stp>
        <stp>46316</stp>
        <stp/>
        <tr r="CQ134" s="1"/>
        <tr r="CC159" s="1"/>
      </tp>
      <tp>
        <v>20270827</v>
        <stp/>
        <stp>P</stp>
        <stp>0</stp>
        <stp>BND</stp>
        <stp>KR609523DF25</stp>
        <stp>만기일</stp>
        <stp>46316</stp>
        <stp/>
        <tr r="DE48" s="1"/>
      </tp>
      <tp t="s">
        <v/>
        <stp/>
        <stp>P</stp>
        <stp>0</stp>
        <stp>BND</stp>
        <stp>KRZFE3049ZFQ</stp>
        <stp>만기일</stp>
        <stp>46316</stp>
        <stp/>
        <tr r="DS220" s="1"/>
      </tp>
      <tp t="s">
        <v/>
        <stp/>
        <stp>P</stp>
        <stp>0</stp>
        <stp>BND</stp>
        <stp>KRZFE3049YFQ</stp>
        <stp>만기일</stp>
        <stp>46316</stp>
        <stp/>
        <tr r="DS218" s="1"/>
      </tp>
      <tp>
        <v>20270823</v>
        <stp/>
        <stp>P</stp>
        <stp>0</stp>
        <stp>BND</stp>
        <stp>KR609592EE88</stp>
        <stp>만기일</stp>
        <stp>46316</stp>
        <stp/>
        <tr r="DS91" s="1"/>
      </tp>
      <tp>
        <v>20270115</v>
        <stp/>
        <stp>P</stp>
        <stp>0</stp>
        <stp>BND</stp>
        <stp>KR601980KE12</stp>
        <stp>만기일</stp>
        <stp>46316</stp>
        <stp/>
        <tr r="CQ70" s="1"/>
      </tp>
      <tp t="s">
        <v/>
        <stp/>
        <stp>P</stp>
        <stp>0</stp>
        <stp>BND</stp>
        <stp>KRZFA3949TGJ</stp>
        <stp>만기일</stp>
        <stp>46316</stp>
        <stp/>
        <tr r="DS215" s="1"/>
      </tp>
      <tp t="s">
        <v/>
        <stp/>
        <stp>P</stp>
        <stp>0</stp>
        <stp>BND</stp>
        <stp>KRZFA3949SGJ</stp>
        <stp>만기일</stp>
        <stp>46316</stp>
        <stp/>
        <tr r="DS214" s="1"/>
      </tp>
      <tp t="s">
        <v/>
        <stp/>
        <stp>P</stp>
        <stp>0</stp>
        <stp>BND</stp>
        <stp>KRZFA3049BFP</stp>
        <stp>만기일</stp>
        <stp>46316</stp>
        <stp/>
        <tr r="DS188" s="1"/>
      </tp>
      <tp>
        <v>20290730</v>
        <stp/>
        <stp>P</stp>
        <stp>0</stp>
        <stp>BND</stp>
        <stp>KR609592AE74</stp>
        <stp>만기일</stp>
        <stp>46316</stp>
        <stp/>
        <tr r="EU42" s="1"/>
      </tp>
      <tp t="s">
        <v/>
        <stp/>
        <stp>P</stp>
        <stp>0</stp>
        <stp>BND</stp>
        <stp>KRZFA8019HGA</stp>
        <stp>만기일</stp>
        <stp>46316</stp>
        <stp/>
        <tr r="CQ109" s="1"/>
      </tp>
      <tp>
        <v>20270331</v>
        <stp/>
        <stp>P</stp>
        <stp>0</stp>
        <stp>BND</stp>
        <stp>KR609592AG31</stp>
        <stp>만기일</stp>
        <stp>46316</stp>
        <stp/>
        <tr r="K290" s="1"/>
      </tp>
      <tp t="s">
        <v/>
        <stp/>
        <stp>P</stp>
        <stp>0</stp>
        <stp>BND</stp>
        <stp>KRZFA8019GGA</stp>
        <stp>만기일</stp>
        <stp>46316</stp>
        <stp/>
        <tr r="CQ107" s="1"/>
      </tp>
      <tp t="s">
        <v/>
        <stp/>
        <stp>P</stp>
        <stp>0</stp>
        <stp>BND</stp>
        <stp>KRZFA8019FGA</stp>
        <stp>만기일</stp>
        <stp>46316</stp>
        <stp/>
        <tr r="CQ108" s="1"/>
      </tp>
      <tp>
        <v>20301029</v>
        <stp/>
        <stp>P</stp>
        <stp>0</stp>
        <stp>BND</stp>
        <stp>KR602988JAA7</stp>
        <stp>만기일</stp>
        <stp>46316</stp>
        <stp/>
        <tr r="EU61" s="1"/>
      </tp>
      <tp t="s">
        <v/>
        <stp/>
        <stp>P</stp>
        <stp>0</stp>
        <stp>BND</stp>
        <stp>KRZS0011H047</stp>
        <stp>만기일</stp>
        <stp>46316</stp>
        <stp/>
        <tr r="CQ28" s="1"/>
      </tp>
      <tp>
        <v>20290420</v>
        <stp/>
        <stp>P</stp>
        <stp>0</stp>
        <stp>BND</stp>
        <stp>KR310213GG47</stp>
        <stp>만기일</stp>
        <stp>46316</stp>
        <stp/>
        <tr r="CC70" s="1"/>
      </tp>
      <tp>
        <v>20310430</v>
        <stp/>
        <stp>P</stp>
        <stp>0</stp>
        <stp>BND</stp>
        <stp>KR350201GG47</stp>
        <stp>만기일</stp>
        <stp>46316</stp>
        <stp/>
        <tr r="DS103" s="1"/>
      </tp>
      <tp>
        <v>20280121</v>
        <stp/>
        <stp>P</stp>
        <stp>0</stp>
        <stp>BND</stp>
        <stp>KR310207GG78</stp>
        <stp>만기일</stp>
        <stp>46316</stp>
        <stp/>
        <tr r="K83" s="1"/>
      </tp>
      <tp>
        <v>20310226</v>
        <stp/>
        <stp>P</stp>
        <stp>0</stp>
        <stp>BND</stp>
        <stp>KR350202GG20</stp>
        <stp>만기일</stp>
        <stp>46316</stp>
        <stp/>
        <tr r="DS139" s="1"/>
      </tp>
      <tp>
        <v>20290326</v>
        <stp/>
        <stp>P</stp>
        <stp>0</stp>
        <stp>BND</stp>
        <stp>KR310211GG31</stp>
        <stp>만기일</stp>
        <stp>46316</stp>
        <stp/>
        <tr r="CC56" s="1"/>
      </tp>
      <tp>
        <v>20280228</v>
        <stp/>
        <stp>P</stp>
        <stp>0</stp>
        <stp>BND</stp>
        <stp>KR310219GG82</stp>
        <stp>만기일</stp>
        <stp>46316</stp>
        <stp/>
        <tr r="K18" s="1"/>
      </tp>
      <tp>
        <v>20291025</v>
        <stp/>
        <stp>P</stp>
        <stp>0</stp>
        <stp>BND</stp>
        <stp>KR350109GEA2</stp>
        <stp>만기일</stp>
        <stp>46316</stp>
        <stp/>
        <tr r="K140" s="1"/>
      </tp>
      <tp>
        <v>20290823</v>
        <stp/>
        <stp>P</stp>
        <stp>0</stp>
        <stp>BND</stp>
        <stp>KR350106GE86</stp>
        <stp>만기일</stp>
        <stp>46316</stp>
        <stp/>
        <tr r="DS274" s="1"/>
      </tp>
      <tp>
        <v>20281013</v>
        <stp/>
        <stp>P</stp>
        <stp>0</stp>
        <stp>BND</stp>
        <stp>KR350105GFA7</stp>
        <stp>만기일</stp>
        <stp>46316</stp>
        <stp/>
        <tr r="DS142" s="1"/>
      </tp>
      <tp>
        <v>20270402</v>
        <stp/>
        <stp>P</stp>
        <stp>0</stp>
        <stp>BND</stp>
        <stp>KR310101GF43</stp>
        <stp>만기일</stp>
        <stp>46316</stp>
        <stp/>
        <tr r="CC127" s="1"/>
      </tp>
      <tp>
        <v>20300711</v>
        <stp/>
        <stp>P</stp>
        <stp>0</stp>
        <stp>BND</stp>
        <stp>KR350106GF77</stp>
        <stp>만기일</stp>
        <stp>46316</stp>
        <stp/>
        <tr r="K200" s="1"/>
      </tp>
      <tp>
        <v>20280122</v>
        <stp/>
        <stp>P</stp>
        <stp>0</stp>
        <stp>BND</stp>
        <stp>KR350108GF18</stp>
        <stp>만기일</stp>
        <stp>46316</stp>
        <stp/>
        <tr r="K131" s="1"/>
      </tp>
      <tp>
        <v>20300206</v>
        <stp/>
        <stp>P</stp>
        <stp>0</stp>
        <stp>BND</stp>
        <stp>KR350103GF21</stp>
        <stp>만기일</stp>
        <stp>46316</stp>
        <stp/>
        <tr r="K45" s="1"/>
      </tp>
      <tp>
        <v>20300805</v>
        <stp/>
        <stp>P</stp>
        <stp>0</stp>
        <stp>BND</stp>
        <stp>KR350103GF88</stp>
        <stp>만기일</stp>
        <stp>46316</stp>
        <stp/>
        <tr r="DS145" s="1"/>
      </tp>
      <tp>
        <v>20290828</v>
        <stp/>
        <stp>P</stp>
        <stp>0</stp>
        <stp>BND</stp>
        <stp>KR350201GE80</stp>
        <stp>만기일</stp>
        <stp>46316</stp>
        <stp/>
        <tr r="DS37" s="1"/>
      </tp>
      <tp>
        <v>20300812</v>
        <stp/>
        <stp>P</stp>
        <stp>0</stp>
        <stp>BND</stp>
        <stp>KR350106GF85</stp>
        <stp>만기일</stp>
        <stp>46316</stp>
        <stp/>
        <tr r="DS167" s="1"/>
        <tr r="K206" s="1"/>
      </tp>
      <tp>
        <v>20300528</v>
        <stp/>
        <stp>P</stp>
        <stp>0</stp>
        <stp>BND</stp>
        <stp>KR350703GA53</stp>
        <stp>만기일</stp>
        <stp>46316</stp>
        <stp/>
        <tr r="Y26" s="1"/>
        <tr r="K312" s="1"/>
      </tp>
      <tp>
        <v>20290420</v>
        <stp/>
        <stp>P</stp>
        <stp>0</stp>
        <stp>BND</stp>
        <stp>KR350111GG46</stp>
        <stp>만기일</stp>
        <stp>46316</stp>
        <stp/>
        <tr r="DS69" s="1"/>
      </tp>
      <tp>
        <v>20310526</v>
        <stp/>
        <stp>P</stp>
        <stp>0</stp>
        <stp>BND</stp>
        <stp>KR350111GG53</stp>
        <stp>만기일</stp>
        <stp>46316</stp>
        <stp/>
        <tr r="DS59" s="1"/>
      </tp>
      <tp>
        <v>20280623</v>
        <stp/>
        <stp>P</stp>
        <stp>0</stp>
        <stp>BND</stp>
        <stp>KR350114GG68</stp>
        <stp>만기일</stp>
        <stp>46316</stp>
        <stp/>
        <tr r="DS25" s="1"/>
      </tp>
      <tp>
        <v>20280608</v>
        <stp/>
        <stp>P</stp>
        <stp>0</stp>
        <stp>BND</stp>
        <stp>KR350103GG61</stp>
        <stp>만기일</stp>
        <stp>46316</stp>
        <stp/>
        <tr r="DS55" s="1"/>
      </tp>
      <tp>
        <v>20290119</v>
        <stp/>
        <stp>P</stp>
        <stp>0</stp>
        <stp>BND</stp>
        <stp>KR350106GG19</stp>
        <stp>만기일</stp>
        <stp>46316</stp>
        <stp/>
        <tr r="DS124" s="1"/>
      </tp>
      <tp>
        <v>20280103</v>
        <stp/>
        <stp>P</stp>
        <stp>0</stp>
        <stp>BND</stp>
        <stp>KR310201GD10</stp>
        <stp>만기일</stp>
        <stp>46316</stp>
        <stp/>
        <tr r="CC93" s="1"/>
      </tp>
      <tp>
        <v>20320323</v>
        <stp/>
        <stp>P</stp>
        <stp>0</stp>
        <stp>BND</stp>
        <stp>KR310501GC34</stp>
        <stp>만기일</stp>
        <stp>46316</stp>
        <stp/>
        <tr r="EU58" s="1"/>
      </tp>
      <tp>
        <v>20280901</v>
        <stp/>
        <stp>P</stp>
        <stp>0</stp>
        <stp>BND</stp>
        <stp>KR350101GG97</stp>
        <stp>만기일</stp>
        <stp>46316</stp>
        <stp/>
        <tr r="DS72" s="1"/>
      </tp>
      <tp>
        <v>20290806</v>
        <stp/>
        <stp>P</stp>
        <stp>0</stp>
        <stp>BND</stp>
        <stp>KR350102GG88</stp>
        <stp>만기일</stp>
        <stp>46316</stp>
        <stp/>
        <tr r="DS75" s="1"/>
      </tp>
      <tp>
        <v>20351022</v>
        <stp/>
        <stp>P</stp>
        <stp>0</stp>
        <stp>BND</stp>
        <stp>KR350708GFA8</stp>
        <stp>만기일</stp>
        <stp>46316</stp>
        <stp/>
        <tr r="CC81" s="1"/>
      </tp>
      <tp>
        <v>20301017</v>
        <stp/>
        <stp>P</stp>
        <stp>0</stp>
        <stp>BND</stp>
        <stp>KR350704GFA7</stp>
        <stp>만기일</stp>
        <stp>46316</stp>
        <stp/>
        <tr r="K208" s="1"/>
      </tp>
      <tp>
        <v>20551015</v>
        <stp/>
        <stp>P</stp>
        <stp>0</stp>
        <stp>BND</stp>
        <stp>KR350706GFA2</stp>
        <stp>만기일</stp>
        <stp>46316</stp>
        <stp/>
        <tr r="K54" s="1"/>
      </tp>
      <tp>
        <v>20351029</v>
        <stp/>
        <stp>P</stp>
        <stp>0</stp>
        <stp>BND</stp>
        <stp>KR350710GFA4</stp>
        <stp>만기일</stp>
        <stp>46316</stp>
        <stp/>
        <tr r="K214" s="1"/>
      </tp>
      <tp>
        <v>20350622</v>
        <stp/>
        <stp>P</stp>
        <stp>0</stp>
        <stp>BND</stp>
        <stp>KR350706GF63</stp>
        <stp>만기일</stp>
        <stp>46316</stp>
        <stp/>
        <tr r="K215" s="1"/>
      </tp>
      <tp>
        <v>20280124</v>
        <stp/>
        <stp>P</stp>
        <stp>0</stp>
        <stp>BND</stp>
        <stp>KR350701GF19</stp>
        <stp>만기일</stp>
        <stp>46316</stp>
        <stp/>
        <tr r="CC122" s="1"/>
      </tp>
      <tp>
        <v>20350330</v>
        <stp/>
        <stp>P</stp>
        <stp>0</stp>
        <stp>BND</stp>
        <stp>KR350708GF38</stp>
        <stp>만기일</stp>
        <stp>46316</stp>
        <stp/>
        <tr r="CC224" s="1"/>
      </tp>
      <tp>
        <v>20300429</v>
        <stp/>
        <stp>P</stp>
        <stp>0</stp>
        <stp>BND</stp>
        <stp>KR350108GA47</stp>
        <stp>만기일</stp>
        <stp>46316</stp>
        <stp/>
        <tr r="K238" s="1"/>
      </tp>
      <tp>
        <v>20360428</v>
        <stp/>
        <stp>P</stp>
        <stp>0</stp>
        <stp>BND</stp>
        <stp>KR350706GG47</stp>
        <stp>만기일</stp>
        <stp>46316</stp>
        <stp/>
        <tr r="K33" s="1"/>
      </tp>
      <tp>
        <v>20290427</v>
        <stp/>
        <stp>P</stp>
        <stp>0</stp>
        <stp>BND</stp>
        <stp>KR350707GG46</stp>
        <stp>만기일</stp>
        <stp>46316</stp>
        <stp/>
        <tr r="CC32" s="1"/>
      </tp>
      <tp>
        <v>20300407</v>
        <stp/>
        <stp>P</stp>
        <stp>0</stp>
        <stp>BND</stp>
        <stp>KR350104GA41</stp>
        <stp>만기일</stp>
        <stp>46316</stp>
        <stp/>
        <tr r="K252" s="1"/>
        <tr r="Y36" s="1"/>
      </tp>
      <tp>
        <v>20310616</v>
        <stp/>
        <stp>P</stp>
        <stp>0</stp>
        <stp>BND</stp>
        <stp>KR350201GB67</stp>
        <stp>만기일</stp>
        <stp>46316</stp>
        <stp/>
        <tr r="DS48" s="1"/>
      </tp>
      <tp>
        <v>20360616</v>
        <stp/>
        <stp>P</stp>
        <stp>0</stp>
        <stp>BND</stp>
        <stp>KR350701GG67</stp>
        <stp>만기일</stp>
        <stp>46316</stp>
        <stp/>
        <tr r="K28" s="1"/>
      </tp>
      <tp>
        <v>20300121</v>
        <stp/>
        <stp>P</stp>
        <stp>0</stp>
        <stp>BND</stp>
        <stp>KR350104GA17</stp>
        <stp>만기일</stp>
        <stp>46316</stp>
        <stp/>
        <tr r="K310" s="1"/>
      </tp>
      <tp>
        <v>20270312</v>
        <stp/>
        <stp>P</stp>
        <stp>0</stp>
        <stp>BND</stp>
        <stp>KR350102GA35</stp>
        <stp>만기일</stp>
        <stp>46316</stp>
        <stp/>
        <tr r="Y38" s="1"/>
        <tr r="K382" s="1"/>
      </tp>
      <tp>
        <v>20300206</v>
        <stp/>
        <stp>P</stp>
        <stp>0</stp>
        <stp>BND</stp>
        <stp>KR350101GA28</stp>
        <stp>만기일</stp>
        <stp>46316</stp>
        <stp/>
        <tr r="K375" s="1"/>
      </tp>
      <tp>
        <v>20281026</v>
        <stp/>
        <stp>P</stp>
        <stp>0</stp>
        <stp>BND</stp>
        <stp>KR350705GDA9</stp>
        <stp>만기일</stp>
        <stp>46316</stp>
        <stp/>
        <tr r="K345" s="1"/>
      </tp>
      <tp>
        <v>20331026</v>
        <stp/>
        <stp>P</stp>
        <stp>0</stp>
        <stp>BND</stp>
        <stp>KR350706GDA7</stp>
        <stp>만기일</stp>
        <stp>46316</stp>
        <stp/>
        <tr r="K286" s="1"/>
      </tp>
      <tp>
        <v>20311021</v>
        <stp/>
        <stp>P</stp>
        <stp>0</stp>
        <stp>BND</stp>
        <stp>KR350106GBA4</stp>
        <stp>만기일</stp>
        <stp>46316</stp>
        <stp/>
        <tr r="CC94" s="1"/>
      </tp>
      <tp>
        <v>20331013</v>
        <stp/>
        <stp>P</stp>
        <stp>0</stp>
        <stp>BND</stp>
        <stp>KR350702GDA6</stp>
        <stp>만기일</stp>
        <stp>46316</stp>
        <stp/>
        <tr r="CC244" s="1"/>
      </tp>
      <tp>
        <v>20281203</v>
        <stp/>
        <stp>P</stp>
        <stp>0</stp>
        <stp>BND</stp>
        <stp>KR350104GBC5</stp>
        <stp>만기일</stp>
        <stp>46316</stp>
        <stp/>
        <tr r="K175" s="1"/>
      </tp>
      <tp>
        <v>20281124</v>
        <stp/>
        <stp>P</stp>
        <stp>0</stp>
        <stp>BND</stp>
        <stp>KR350112GBB0</stp>
        <stp>만기일</stp>
        <stp>46316</stp>
        <stp/>
        <tr r="K38" s="1"/>
      </tp>
      <tp>
        <v>20281130</v>
        <stp/>
        <stp>P</stp>
        <stp>0</stp>
        <stp>BND</stp>
        <stp>KR350114GBB6</stp>
        <stp>만기일</stp>
        <stp>46316</stp>
        <stp/>
        <tr r="K169" s="1"/>
      </tp>
      <tp>
        <v>20331202</v>
        <stp/>
        <stp>P</stp>
        <stp>0</stp>
        <stp>BND</stp>
        <stp>KR350701GDC4</stp>
        <stp>만기일</stp>
        <stp>46316</stp>
        <stp/>
        <tr r="K133" s="1"/>
      </tp>
      <tp>
        <v>20281209</v>
        <stp/>
        <stp>P</stp>
        <stp>0</stp>
        <stp>BND</stp>
        <stp>KR350105GBC2</stp>
        <stp>만기일</stp>
        <stp>46316</stp>
        <stp/>
        <tr r="K40" s="1"/>
      </tp>
      <tp>
        <v>20281119</v>
        <stp/>
        <stp>P</stp>
        <stp>0</stp>
        <stp>BND</stp>
        <stp>KR350108GBB8</stp>
        <stp>만기일</stp>
        <stp>46316</stp>
        <stp/>
        <tr r="K163" s="1"/>
      </tp>
      <tp>
        <v>20280521</v>
        <stp/>
        <stp>P</stp>
        <stp>0</stp>
        <stp>BND</stp>
        <stp>KR310507GF50</stp>
        <stp>만기일</stp>
        <stp>46316</stp>
        <stp/>
        <tr r="DS138" s="1"/>
      </tp>
      <tp>
        <v>20290119</v>
        <stp/>
        <stp>P</stp>
        <stp>0</stp>
        <stp>BND</stp>
        <stp>KR614017CC14</stp>
        <stp>만기일</stp>
        <stp>46316</stp>
        <stp/>
        <tr r="K193" s="1"/>
      </tp>
      <tp>
        <v>20430608</v>
        <stp/>
        <stp>P</stp>
        <stp>0</stp>
        <stp>BND</stp>
        <stp>KR350702GD69</stp>
        <stp>만기일</stp>
        <stp>46316</stp>
        <stp/>
        <tr r="K211" s="1"/>
      </tp>
      <tp>
        <v>20280119</v>
        <stp/>
        <stp>P</stp>
        <stp>0</stp>
        <stp>BND</stp>
        <stp>KR350702GD10</stp>
        <stp>만기일</stp>
        <stp>46316</stp>
        <stp/>
        <tr r="CC194" s="1"/>
      </tp>
      <tp>
        <v>20310923</v>
        <stp/>
        <stp>P</stp>
        <stp>0</stp>
        <stp>BND</stp>
        <stp>KR350108GB95</stp>
        <stp>만기일</stp>
        <stp>46316</stp>
        <stp/>
        <tr r="DS150" s="1"/>
      </tp>
      <tp>
        <v>20310910</v>
        <stp/>
        <stp>P</stp>
        <stp>0</stp>
        <stp>BND</stp>
        <stp>KR350106GB97</stp>
        <stp>만기일</stp>
        <stp>46316</stp>
        <stp/>
        <tr r="DS151" s="1"/>
      </tp>
      <tp>
        <v>20310903</v>
        <stp/>
        <stp>P</stp>
        <stp>0</stp>
        <stp>BND</stp>
        <stp>KR350102GB91</stp>
        <stp>만기일</stp>
        <stp>46316</stp>
        <stp/>
        <tr r="DS153" s="1"/>
      </tp>
      <tp>
        <v>20310825</v>
        <stp/>
        <stp>P</stp>
        <stp>0</stp>
        <stp>BND</stp>
        <stp>KR350110GB83</stp>
        <stp>만기일</stp>
        <stp>46316</stp>
        <stp/>
        <tr r="DS152" s="1"/>
      </tp>
      <tp>
        <v>20330905</v>
        <stp/>
        <stp>P</stp>
        <stp>0</stp>
        <stp>BND</stp>
        <stp>KR350701GD94</stp>
        <stp>만기일</stp>
        <stp>46316</stp>
        <stp/>
        <tr r="DS34" s="1"/>
      </tp>
      <tp>
        <v>20330923</v>
        <stp/>
        <stp>P</stp>
        <stp>0</stp>
        <stp>BND</stp>
        <stp>KR350705GD90</stp>
        <stp>만기일</stp>
        <stp>46316</stp>
        <stp/>
        <tr r="K89" s="1"/>
      </tp>
      <tp>
        <v>20330817</v>
        <stp/>
        <stp>P</stp>
        <stp>0</stp>
        <stp>BND</stp>
        <stp>KR350702GD85</stp>
        <stp>만기일</stp>
        <stp>46316</stp>
        <stp/>
        <tr r="DS49" s="1"/>
        <tr r="K334" s="1"/>
      </tp>
      <tp>
        <v>20281024</v>
        <stp/>
        <stp>P</stp>
        <stp>0</stp>
        <stp>BND</stp>
        <stp>KR350705GEA7</stp>
        <stp>만기일</stp>
        <stp>46316</stp>
        <stp/>
        <tr r="K282" s="1"/>
      </tp>
      <tp>
        <v>20441108</v>
        <stp/>
        <stp>P</stp>
        <stp>0</stp>
        <stp>BND</stp>
        <stp>KR350702GEB2</stp>
        <stp>만기일</stp>
        <stp>46316</stp>
        <stp/>
        <tr r="K224" s="1"/>
      </tp>
      <tp>
        <v>20291108</v>
        <stp/>
        <stp>P</stp>
        <stp>0</stp>
        <stp>BND</stp>
        <stp>KR350701GEB4</stp>
        <stp>만기일</stp>
        <stp>46316</stp>
        <stp/>
        <tr r="K146" s="1"/>
      </tp>
      <tp>
        <v>20540430</v>
        <stp/>
        <stp>P</stp>
        <stp>0</stp>
        <stp>BND</stp>
        <stp>KR350702GE50</stp>
        <stp>만기일</stp>
        <stp>46316</stp>
        <stp/>
        <tr r="DS155" s="1"/>
      </tp>
      <tp>
        <v>20440422</v>
        <stp/>
        <stp>P</stp>
        <stp>0</stp>
        <stp>BND</stp>
        <stp>KR350702GE43</stp>
        <stp>만기일</stp>
        <stp>46316</stp>
        <stp/>
        <tr r="K281" s="1"/>
      </tp>
      <tp>
        <v>20270617</v>
        <stp/>
        <stp>P</stp>
        <stp>0</stp>
        <stp>BND</stp>
        <stp>KR350109GC69</stp>
        <stp>만기일</stp>
        <stp>46316</stp>
        <stp/>
        <tr r="K348" s="1"/>
      </tp>
      <tp>
        <v>20440308</v>
        <stp/>
        <stp>P</stp>
        <stp>0</stp>
        <stp>BND</stp>
        <stp>KR350701GE36</stp>
        <stp>만기일</stp>
        <stp>46316</stp>
        <stp/>
        <tr r="K218" s="1"/>
      </tp>
      <tp>
        <v>20290214</v>
        <stp/>
        <stp>P</stp>
        <stp>0</stp>
        <stp>BND</stp>
        <stp>KR350108GC29</stp>
        <stp>만기일</stp>
        <stp>46316</stp>
        <stp/>
        <tr r="K337" s="1"/>
      </tp>
      <tp>
        <v>20290813</v>
        <stp/>
        <stp>P</stp>
        <stp>0</stp>
        <stp>BND</stp>
        <stp>KR310511GG87</stp>
        <stp>만기일</stp>
        <stp>46316</stp>
        <stp/>
        <tr r="CC41" s="1"/>
      </tp>
      <tp>
        <v>20540911</v>
        <stp/>
        <stp>P</stp>
        <stp>0</stp>
        <stp>BND</stp>
        <stp>KR350704GE90</stp>
        <stp>만기일</stp>
        <stp>46316</stp>
        <stp/>
        <tr r="K234" s="1"/>
      </tp>
      <tp>
        <v>20290814</v>
        <stp/>
        <stp>P</stp>
        <stp>0</stp>
        <stp>BND</stp>
        <stp>KR350802GE83</stp>
        <stp>만기일</stp>
        <stp>46316</stp>
        <stp/>
        <tr r="Y29" s="1"/>
      </tp>
      <tp>
        <v>20281116</v>
        <stp/>
        <stp>P</stp>
        <stp>0</stp>
        <stp>BND</stp>
        <stp>KR350802GDB2</stp>
        <stp>만기일</stp>
        <stp>46316</stp>
        <stp/>
        <tr r="K82" s="1"/>
      </tp>
      <tp>
        <v>20280414</v>
        <stp/>
        <stp>P</stp>
        <stp>0</stp>
        <stp>BND</stp>
        <stp>KR350802GD43</stp>
        <stp>만기일</stp>
        <stp>46316</stp>
        <stp/>
        <tr r="CC195" s="1"/>
      </tp>
      <tp>
        <v>20280721</v>
        <stp/>
        <stp>P</stp>
        <stp>0</stp>
        <stp>BND</stp>
        <stp>KR350802GD76</stp>
        <stp>만기일</stp>
        <stp>46316</stp>
        <stp/>
        <tr r="DS64" s="1"/>
      </tp>
      <tp>
        <v>20281208</v>
        <stp/>
        <stp>P</stp>
        <stp>0</stp>
        <stp>BND</stp>
        <stp>KR350901GFC5</stp>
        <stp>만기일</stp>
        <stp>46316</stp>
        <stp/>
        <tr r="DS292" s="1"/>
      </tp>
      <tp>
        <v>20301030</v>
        <stp/>
        <stp>P</stp>
        <stp>0</stp>
        <stp>BND</stp>
        <stp>KR602988EFA7</stp>
        <stp>만기일</stp>
        <stp>46316</stp>
        <stp/>
        <tr r="EU54" s="1"/>
      </tp>
      <tp>
        <v>20310514</v>
        <stp/>
        <stp>P</stp>
        <stp>0</stp>
        <stp>BND</stp>
        <stp>KR350802GG57</stp>
        <stp>만기일</stp>
        <stp>46316</stp>
        <stp/>
        <tr r="DS182" s="1"/>
      </tp>
      <tp>
        <v>20550715</v>
        <stp/>
        <stp>P</stp>
        <stp>0</stp>
        <stp>BND</stp>
        <stp>KR350901GF74</stp>
        <stp>만기일</stp>
        <stp>46316</stp>
        <stp/>
        <tr r="K63" s="1"/>
      </tp>
      <tp>
        <v>20310910</v>
        <stp/>
        <stp>P</stp>
        <stp>0</stp>
        <stp>BND</stp>
        <stp>KR350802GG99</stp>
        <stp>만기일</stp>
        <stp>46316</stp>
        <stp/>
        <tr r="DS57" s="1"/>
      </tp>
      <tp>
        <v>20290910</v>
        <stp/>
        <stp>P</stp>
        <stp>0</stp>
        <stp>BND</stp>
        <stp>KR350803GG98</stp>
        <stp>만기일</stp>
        <stp>46316</stp>
        <stp/>
        <tr r="DS27" s="1"/>
      </tp>
      <tp>
        <v>20290903</v>
        <stp/>
        <stp>P</stp>
        <stp>0</stp>
        <stp>BND</stp>
        <stp>KR350801GG90</stp>
        <stp>만기일</stp>
        <stp>46316</stp>
        <stp/>
        <tr r="DS65" s="1"/>
      </tp>
      <tp>
        <v>20290417</v>
        <stp/>
        <stp>P</stp>
        <stp>0</stp>
        <stp>BND</stp>
        <stp>KR350901GG40</stp>
        <stp>만기일</stp>
        <stp>46316</stp>
        <stp/>
        <tr r="CC69" s="1"/>
      </tp>
      <tp>
        <v>20280608</v>
        <stp/>
        <stp>P</stp>
        <stp>0</stp>
        <stp>BND</stp>
        <stp>KR350801GB61</stp>
        <stp>만기일</stp>
        <stp>46316</stp>
        <stp/>
        <tr r="K188" s="1"/>
      </tp>
      <tp>
        <v>20310824</v>
        <stp/>
        <stp>P</stp>
        <stp>0</stp>
        <stp>BND</stp>
        <stp>KR350801GB87</stp>
        <stp>만기일</stp>
        <stp>46316</stp>
        <stp/>
        <tr r="DS308" s="1"/>
        <tr r="CC182" s="1"/>
        <tr r="K221" s="1"/>
      </tp>
      <tp>
        <v>20271115</v>
        <stp/>
        <stp>P</stp>
        <stp>0</stp>
        <stp>BND</stp>
        <stp>KR350101G7B6</stp>
        <stp>만기일</stp>
        <stp>46316</stp>
        <stp/>
        <tr r="K314" s="1"/>
      </tp>
      <tp>
        <v>20270425</v>
        <stp/>
        <stp>P</stp>
        <stp>0</stp>
        <stp>BND</stp>
        <stp>KR350104G748</stp>
        <stp>만기일</stp>
        <stp>46316</stp>
        <stp/>
        <tr r="DS283" s="1"/>
      </tp>
      <tp>
        <v>20461110</v>
        <stp/>
        <stp>P</stp>
        <stp>0</stp>
        <stp>BND</stp>
        <stp>KR350701G6B2</stp>
        <stp>만기일</stp>
        <stp>46316</stp>
        <stp/>
        <tr r="K247" s="1"/>
      </tp>
      <tp>
        <v>20381123</v>
        <stp/>
        <stp>P</stp>
        <stp>0</stp>
        <stp>BND</stp>
        <stp>KR350901G8B6</stp>
        <stp>만기일</stp>
        <stp>46316</stp>
        <stp/>
        <tr r="K51" s="1"/>
      </tp>
      <tp>
        <v>20270425</v>
        <stp/>
        <stp>P</stp>
        <stp>0</stp>
        <stp>BND</stp>
        <stp>KR350801G947</stp>
        <stp>만기일</stp>
        <stp>46316</stp>
        <stp/>
        <tr r="K363" s="1"/>
        <tr r="DS324" s="1"/>
      </tp>
      <tp>
        <v>20290319</v>
        <stp/>
        <stp>P</stp>
        <stp>0</stp>
        <stp>BND</stp>
        <stp>KR350802G937</stp>
        <stp>만기일</stp>
        <stp>46316</stp>
        <stp/>
        <tr r="K358" s="1"/>
        <tr r="DS252" s="1"/>
      </tp>
      <tp>
        <v>20370824</v>
        <stp/>
        <stp>P</stp>
        <stp>0</stp>
        <stp>BND</stp>
        <stp>KR350701G782</stp>
        <stp>만기일</stp>
        <stp>46316</stp>
        <stp/>
        <tr r="K225" s="1"/>
      </tp>
      <tp>
        <v>20301216</v>
        <stp/>
        <stp>P</stp>
        <stp>0</stp>
        <stp>BND</stp>
        <stp>KR350702G5C1</stp>
        <stp>만기일</stp>
        <stp>46316</stp>
        <stp/>
        <tr r="DS149" s="1"/>
      </tp>
      <tp>
        <v>20300227</v>
        <stp/>
        <stp>P</stp>
        <stp>0</stp>
        <stp>BND</stp>
        <stp>KR350702G525</stp>
        <stp>만기일</stp>
        <stp>46316</stp>
        <stp/>
        <tr r="K207" s="1"/>
      </tp>
      <tp>
        <v>20350824</v>
        <stp/>
        <stp>P</stp>
        <stp>0</stp>
        <stp>BND</stp>
        <stp>KR350902G687</stp>
        <stp>만기일</stp>
        <stp>46316</stp>
        <stp/>
        <tr r="K52" s="1"/>
      </tp>
      <tp>
        <v>20280927</v>
        <stp/>
        <stp>P</stp>
        <stp>0</stp>
        <stp>BND</stp>
        <stp>KR350106G891</stp>
        <stp>만기일</stp>
        <stp>46316</stp>
        <stp/>
        <tr r="CC152" s="1"/>
      </tp>
      <tp>
        <v>20261114</v>
        <stp/>
        <stp>P</stp>
        <stp>0</stp>
        <stp>BND</stp>
        <stp>KR350103G9B0</stp>
        <stp>만기일</stp>
        <stp>46316</stp>
        <stp/>
        <tr r="CC193" s="1"/>
      </tp>
      <tp>
        <v>20290304</v>
        <stp/>
        <stp>P</stp>
        <stp>0</stp>
        <stp>BND</stp>
        <stp>KR350101G934</stp>
        <stp>만기일</stp>
        <stp>46316</stp>
        <stp/>
        <tr r="CC179" s="1"/>
      </tp>
      <tp t="s">
        <v/>
        <stp/>
        <stp>P</stp>
        <stp>0</stp>
        <stp>BND</stp>
        <stp>KRZFA2047RG2</stp>
        <stp>만기일</stp>
        <stp>46316</stp>
        <stp/>
        <tr r="CC123" s="1"/>
      </tp>
      <tp t="s">
        <v/>
        <stp/>
        <stp>P</stp>
        <stp>0</stp>
        <stp>BND</stp>
        <stp>KRZFA2047QG2</stp>
        <stp>만기일</stp>
        <stp>46316</stp>
        <stp/>
        <tr r="CC124" s="1"/>
      </tp>
      <tp>
        <v>20270424</v>
        <stp/>
        <stp>P</stp>
        <stp>0</stp>
        <stp>BND</stp>
        <stp>KR381004GEA8</stp>
        <stp>만기일</stp>
        <stp>46316</stp>
        <stp/>
        <tr r="K87" s="1"/>
      </tp>
      <tp>
        <v>20271105</v>
        <stp/>
        <stp>P</stp>
        <stp>0</stp>
        <stp>BND</stp>
        <stp>KR351602GCB7</stp>
        <stp>만기일</stp>
        <stp>46316</stp>
        <stp/>
        <tr r="K235" s="1"/>
        <tr r="DS280" s="1"/>
      </tp>
      <tp>
        <v>20271115</v>
        <stp/>
        <stp>P</stp>
        <stp>0</stp>
        <stp>BND</stp>
        <stp>KR351604GCB3</stp>
        <stp>만기일</stp>
        <stp>46316</stp>
        <stp/>
        <tr r="DS281" s="1"/>
      </tp>
      <tp>
        <v>20290625</v>
        <stp/>
        <stp>P</stp>
        <stp>0</stp>
        <stp>BND</stp>
        <stp>KR381005GE67</stp>
        <stp>만기일</stp>
        <stp>46316</stp>
        <stp/>
        <tr r="K354" s="1"/>
      </tp>
      <tp>
        <v>20290913</v>
        <stp/>
        <stp>P</stp>
        <stp>0</stp>
        <stp>BND</stp>
        <stp>KR381004GE92</stp>
        <stp>만기일</stp>
        <stp>46316</stp>
        <stp/>
        <tr r="K176" s="1"/>
      </tp>
      <tp>
        <v>20270124</v>
        <stp/>
        <stp>P</stp>
        <stp>0</stp>
        <stp>BND</stp>
        <stp>KR381103GE19</stp>
        <stp>만기일</stp>
        <stp>46316</stp>
        <stp/>
        <tr r="CQ43" s="1"/>
      </tp>
      <tp>
        <v>20270220</v>
        <stp/>
        <stp>P</stp>
        <stp>0</stp>
        <stp>BND</stp>
        <stp>KR381101GE29</stp>
        <stp>만기일</stp>
        <stp>46316</stp>
        <stp/>
        <tr r="K84" s="1"/>
      </tp>
      <tp>
        <v>20280807</v>
        <stp/>
        <stp>P</stp>
        <stp>0</stp>
        <stp>BND</stp>
        <stp>KR381002GD87</stp>
        <stp>만기일</stp>
        <stp>46316</stp>
        <stp/>
        <tr r="K335" s="1"/>
      </tp>
      <tp>
        <v>20270826</v>
        <stp/>
        <stp>P</stp>
        <stp>0</stp>
        <stp>BND</stp>
        <stp>KR381103GE84</stp>
        <stp>만기일</stp>
        <stp>46316</stp>
        <stp/>
        <tr r="CC108" s="1"/>
        <tr r="K114" s="1"/>
      </tp>
      <tp>
        <v>20280810</v>
        <stp/>
        <stp>P</stp>
        <stp>0</stp>
        <stp>BND</stp>
        <stp>KR381004GD85</stp>
        <stp>만기일</stp>
        <stp>46316</stp>
        <stp/>
        <tr r="CC190" s="1"/>
      </tp>
      <tp>
        <v>20280206</v>
        <stp/>
        <stp>P</stp>
        <stp>0</stp>
        <stp>BND</stp>
        <stp>KR381001GG85</stp>
        <stp>만기일</stp>
        <stp>46316</stp>
        <stp/>
        <tr r="DS76" s="1"/>
      </tp>
      <tp>
        <v>20291008</v>
        <stp/>
        <stp>P</stp>
        <stp>0</stp>
        <stp>BND</stp>
        <stp>KR381102GGA5</stp>
        <stp>만기일</stp>
        <stp>46316</stp>
        <stp/>
        <tr r="CC39" s="1"/>
      </tp>
      <tp>
        <v>20280930</v>
        <stp/>
        <stp>P</stp>
        <stp>0</stp>
        <stp>BND</stp>
        <stp>KR381101GG92</stp>
        <stp>만기일</stp>
        <stp>46316</stp>
        <stp/>
        <tr r="DS16" s="1"/>
      </tp>
      <tp>
        <v>20350731</v>
        <stp/>
        <stp>P</stp>
        <stp>0</stp>
        <stp>BND</stp>
        <stp>KR351604GF72</stp>
        <stp>만기일</stp>
        <stp>46316</stp>
        <stp/>
        <tr r="DS261" s="1"/>
      </tp>
      <tp>
        <v>20300327</v>
        <stp/>
        <stp>P</stp>
        <stp>0</stp>
        <stp>BND</stp>
        <stp>KR351607GF38</stp>
        <stp>만기일</stp>
        <stp>46316</stp>
        <stp/>
        <tr r="DS260" s="1"/>
      </tp>
      <tp>
        <v>20350323</v>
        <stp/>
        <stp>P</stp>
        <stp>0</stp>
        <stp>BND</stp>
        <stp>KR351605GF30</stp>
        <stp>만기일</stp>
        <stp>46316</stp>
        <stp/>
        <tr r="K216" s="1"/>
      </tp>
      <tp>
        <v>20311019</v>
        <stp/>
        <stp>P</stp>
        <stp>0</stp>
        <stp>BND</stp>
        <stp>KR381002GBA8</stp>
        <stp>만기일</stp>
        <stp>46316</stp>
        <stp/>
        <tr r="EU64" s="1"/>
      </tp>
      <tp>
        <v>20310307</v>
        <stp/>
        <stp>P</stp>
        <stp>0</stp>
        <stp>BND</stp>
        <stp>KR351601G635</stp>
        <stp>만기일</stp>
        <stp>46316</stp>
        <stp/>
        <tr r="K257" s="1"/>
      </tp>
      <tp>
        <v>20360612</v>
        <stp/>
        <stp>P</stp>
        <stp>0</stp>
        <stp>BND</stp>
        <stp>KR352201GG68</stp>
        <stp>만기일</stp>
        <stp>46316</stp>
        <stp/>
        <tr r="DS172" s="1"/>
      </tp>
      <tp t="s">
        <v/>
        <stp/>
        <stp>P</stp>
        <stp>0</stp>
        <stp>BND</stp>
        <stp>KRZFA0354EGM</stp>
        <stp>만기일</stp>
        <stp>46316</stp>
        <stp/>
        <tr r="DS229" s="1"/>
      </tp>
      <tp t="s">
        <v/>
        <stp/>
        <stp>P</stp>
        <stp>0</stp>
        <stp>BND</stp>
        <stp>KRZFA0354EG7</stp>
        <stp>만기일</stp>
        <stp>46316</stp>
        <stp/>
        <tr r="DS240" s="1"/>
      </tp>
      <tp>
        <v>20360225</v>
        <stp/>
        <stp>P</stp>
        <stp>0</stp>
        <stp>BND</stp>
        <stp>KR352302GG25</stp>
        <stp>만기일</stp>
        <stp>46316</stp>
        <stp/>
        <tr r="DS143" s="1"/>
      </tp>
      <tp t="s">
        <v/>
        <stp/>
        <stp>P</stp>
        <stp>0</stp>
        <stp>BND</stp>
        <stp>KRZFA0354DGM</stp>
        <stp>만기일</stp>
        <stp>46316</stp>
        <stp/>
        <tr r="DS228" s="1"/>
      </tp>
      <tp t="s">
        <v/>
        <stp/>
        <stp>P</stp>
        <stp>0</stp>
        <stp>BND</stp>
        <stp>KRZFA0354DG7</stp>
        <stp>만기일</stp>
        <stp>46316</stp>
        <stp/>
        <tr r="DS247" s="1"/>
      </tp>
      <tp t="s">
        <v/>
        <stp/>
        <stp>P</stp>
        <stp>0</stp>
        <stp>BND</stp>
        <stp>KRZFA0354GG7</stp>
        <stp>만기일</stp>
        <stp>46316</stp>
        <stp/>
        <tr r="DS242" s="1"/>
      </tp>
      <tp>
        <v>20281219</v>
        <stp/>
        <stp>P</stp>
        <stp>0</stp>
        <stp>BND</stp>
        <stp>KR352201GDC3</stp>
        <stp>만기일</stp>
        <stp>46316</stp>
        <stp/>
        <tr r="K349" s="1"/>
      </tp>
      <tp t="s">
        <v/>
        <stp/>
        <stp>P</stp>
        <stp>0</stp>
        <stp>BND</stp>
        <stp>KRZFA0354FGM</stp>
        <stp>만기일</stp>
        <stp>46316</stp>
        <stp/>
        <tr r="DS225" s="1"/>
      </tp>
      <tp t="s">
        <v/>
        <stp/>
        <stp>P</stp>
        <stp>0</stp>
        <stp>BND</stp>
        <stp>KRZFA0354FG7</stp>
        <stp>만기일</stp>
        <stp>46316</stp>
        <stp/>
        <tr r="DS248" s="1"/>
      </tp>
      <tp>
        <v>20271023</v>
        <stp/>
        <stp>P</stp>
        <stp>0</stp>
        <stp>BND</stp>
        <stp>KR352401GEA1</stp>
        <stp>만기일</stp>
        <stp>46316</stp>
        <stp/>
        <tr r="K102" s="1"/>
      </tp>
      <tp>
        <v>20281130</v>
        <stp/>
        <stp>P</stp>
        <stp>0</stp>
        <stp>BND</stp>
        <stp>KR101501DDB9</stp>
        <stp>만기일</stp>
        <stp>46316</stp>
        <stp/>
        <tr r="EU39" s="1"/>
      </tp>
      <tp>
        <v>20281031</v>
        <stp/>
        <stp>P</stp>
        <stp>0</stp>
        <stp>BND</stp>
        <stp>KR101501DDA1</stp>
        <stp>만기일</stp>
        <stp>46316</stp>
        <stp/>
        <tr r="CC245" s="1"/>
      </tp>
      <tp>
        <v>20280522</v>
        <stp/>
        <stp>P</stp>
        <stp>0</stp>
        <stp>BND</stp>
        <stp>KR352501GD50</stp>
        <stp>만기일</stp>
        <stp>46316</stp>
        <stp/>
        <tr r="DS306" s="1"/>
      </tp>
      <tp>
        <v>20280731</v>
        <stp/>
        <stp>P</stp>
        <stp>0</stp>
        <stp>BND</stp>
        <stp>KR101501DD70</stp>
        <stp>만기일</stp>
        <stp>46316</stp>
        <stp/>
        <tr r="K112" s="1"/>
      </tp>
      <tp>
        <v>20270519</v>
        <stp/>
        <stp>P</stp>
        <stp>0</stp>
        <stp>BND</stp>
        <stp>KR352201GC54</stp>
        <stp>만기일</stp>
        <stp>46316</stp>
        <stp/>
        <tr r="K241" s="1"/>
      </tp>
      <tp>
        <v>20350423</v>
        <stp/>
        <stp>P</stp>
        <stp>0</stp>
        <stp>BND</stp>
        <stp>KR352702GF48</stp>
        <stp>만기일</stp>
        <stp>46316</stp>
        <stp/>
        <tr r="CC136" s="1"/>
      </tp>
      <tp>
        <v>20270707</v>
        <stp/>
        <stp>P</stp>
        <stp>0</stp>
        <stp>BND</stp>
        <stp>KR352202GC79</stp>
        <stp>만기일</stp>
        <stp>46316</stp>
        <stp/>
        <tr r="K271" s="1"/>
      </tp>
      <tp t="s">
        <v/>
        <stp/>
        <stp>P</stp>
        <stp>0</stp>
        <stp>BND</stp>
        <stp>KRZFA0354AGM</stp>
        <stp>만기일</stp>
        <stp>46316</stp>
        <stp/>
        <tr r="DS234" s="1"/>
      </tp>
      <tp>
        <v>20291130</v>
        <stp/>
        <stp>P</stp>
        <stp>0</stp>
        <stp>BND</stp>
        <stp>KR101501DEB7</stp>
        <stp>만기일</stp>
        <stp>46316</stp>
        <stp/>
        <tr r="K212" s="1"/>
      </tp>
      <tp>
        <v>20290630</v>
        <stp/>
        <stp>P</stp>
        <stp>0</stp>
        <stp>BND</stp>
        <stp>KR101501DE61</stp>
        <stp>만기일</stp>
        <stp>46316</stp>
        <stp/>
        <tr r="CC230" s="1"/>
      </tp>
      <tp>
        <v>20290430</v>
        <stp/>
        <stp>P</stp>
        <stp>0</stp>
        <stp>BND</stp>
        <stp>KR101501DE46</stp>
        <stp>만기일</stp>
        <stp>46316</stp>
        <stp/>
        <tr r="CC228" s="1"/>
      </tp>
      <tp>
        <v>20310903</v>
        <stp/>
        <stp>P</stp>
        <stp>0</stp>
        <stp>BND</stp>
        <stp>KR352202GB96</stp>
        <stp>만기일</stp>
        <stp>46316</stp>
        <stp/>
        <tr r="K219" s="1"/>
      </tp>
      <tp>
        <v>20300731</v>
        <stp/>
        <stp>P</stp>
        <stp>0</stp>
        <stp>BND</stp>
        <stp>KR101501DF78</stp>
        <stp>만기일</stp>
        <stp>46316</stp>
        <stp/>
        <tr r="EU70" s="1"/>
      </tp>
      <tp>
        <v>20280830</v>
        <stp/>
        <stp>P</stp>
        <stp>0</stp>
        <stp>BND</stp>
        <stp>KR352703GD80</stp>
        <stp>만기일</stp>
        <stp>46316</stp>
        <stp/>
        <tr r="K86" s="1"/>
      </tp>
      <tp t="s">
        <v/>
        <stp/>
        <stp>P</stp>
        <stp>0</stp>
        <stp>BND</stp>
        <stp>KRZFA0354CGM</stp>
        <stp>만기일</stp>
        <stp>46316</stp>
        <stp/>
        <tr r="DS226" s="1"/>
      </tp>
      <tp>
        <v>20290420</v>
        <stp/>
        <stp>P</stp>
        <stp>0</stp>
        <stp>BND</stp>
        <stp>KR617414BFA3</stp>
        <stp>만기일</stp>
        <stp>46316</stp>
        <stp/>
        <tr r="K189" s="1"/>
      </tp>
      <tp>
        <v>20310228</v>
        <stp/>
        <stp>P</stp>
        <stp>0</stp>
        <stp>BND</stp>
        <stp>KR101501DG28</stp>
        <stp>만기일</stp>
        <stp>46316</stp>
        <stp/>
        <tr r="EU72" s="1"/>
      </tp>
      <tp t="s">
        <v/>
        <stp/>
        <stp>P</stp>
        <stp>0</stp>
        <stp>BND</stp>
        <stp>KRZFA0354BGM</stp>
        <stp>만기일</stp>
        <stp>46316</stp>
        <stp/>
        <tr r="DS227" s="1"/>
      </tp>
      <tp t="s">
        <v/>
        <stp/>
        <stp>P</stp>
        <stp>0</stp>
        <stp>BND</stp>
        <stp>KRZFA0354MG7</stp>
        <stp>만기일</stp>
        <stp>46316</stp>
        <stp/>
        <tr r="DS241" s="1"/>
      </tp>
      <tp t="s">
        <v/>
        <stp/>
        <stp>P</stp>
        <stp>0</stp>
        <stp>BND</stp>
        <stp>KRZFA0354LG7</stp>
        <stp>만기일</stp>
        <stp>46316</stp>
        <stp/>
        <tr r="DS244" s="1"/>
      </tp>
      <tp t="s">
        <v/>
        <stp/>
        <stp>P</stp>
        <stp>0</stp>
        <stp>BND</stp>
        <stp>KRZFA0594LG5</stp>
        <stp>만기일</stp>
        <stp>46316</stp>
        <stp/>
        <tr r="DS194" s="1"/>
      </tp>
      <tp>
        <v>20271022</v>
        <stp/>
        <stp>P</stp>
        <stp>0</stp>
        <stp>BND</stp>
        <stp>KR601980DFC3</stp>
        <stp>만기일</stp>
        <stp>46316</stp>
        <stp/>
        <tr r="K308" s="1"/>
      </tp>
      <tp t="s">
        <v/>
        <stp/>
        <stp>P</stp>
        <stp>0</stp>
        <stp>BND</stp>
        <stp>KRZFA0354NG7</stp>
        <stp>만기일</stp>
        <stp>46316</stp>
        <stp/>
        <tr r="DS239" s="1"/>
      </tp>
      <tp t="s">
        <v/>
        <stp/>
        <stp>P</stp>
        <stp>0</stp>
        <stp>BND</stp>
        <stp>KRZFA0354HG7</stp>
        <stp>만기일</stp>
        <stp>46316</stp>
        <stp/>
        <tr r="DS246" s="1"/>
      </tp>
      <tp t="s">
        <v/>
        <stp/>
        <stp>P</stp>
        <stp>0</stp>
        <stp>BND</stp>
        <stp>KRZFA0354KG7</stp>
        <stp>만기일</stp>
        <stp>46316</stp>
        <stp/>
        <tr r="DS243" s="1"/>
      </tp>
      <tp t="s">
        <v/>
        <stp/>
        <stp>P</stp>
        <stp>0</stp>
        <stp>BND</stp>
        <stp>KRZFA0594KG5</stp>
        <stp>만기일</stp>
        <stp>46316</stp>
        <stp/>
        <tr r="DS195" s="1"/>
      </tp>
      <tp t="s">
        <v/>
        <stp/>
        <stp>P</stp>
        <stp>0</stp>
        <stp>BND</stp>
        <stp>KRZFA0354JG7</stp>
        <stp>만기일</stp>
        <stp>46316</stp>
        <stp/>
        <tr r="DS245" s="1"/>
      </tp>
      <tp t="s">
        <v/>
        <stp/>
        <stp>P</stp>
        <stp>0</stp>
        <stp>BND</stp>
        <stp>KRZFA03547GM</stp>
        <stp>만기일</stp>
        <stp>46316</stp>
        <stp/>
        <tr r="DS230" s="1"/>
      </tp>
      <tp t="s">
        <v/>
        <stp/>
        <stp>P</stp>
        <stp>0</stp>
        <stp>BND</stp>
        <stp>KRZFA03546GM</stp>
        <stp>만기일</stp>
        <stp>46316</stp>
        <stp/>
        <tr r="DS232" s="1"/>
      </tp>
      <tp>
        <v>20291112</v>
        <stp/>
        <stp>P</stp>
        <stp>0</stp>
        <stp>BND</stp>
        <stp>KR352702G4B2</stp>
        <stp>만기일</stp>
        <stp>46316</stp>
        <stp/>
        <tr r="K181" s="1"/>
      </tp>
      <tp>
        <v>20351203</v>
        <stp/>
        <stp>P</stp>
        <stp>0</stp>
        <stp>BND</stp>
        <stp>KR352701G5C8</stp>
        <stp>만기일</stp>
        <stp>46316</stp>
        <stp/>
        <tr r="DS156" s="1"/>
      </tp>
      <tp>
        <v>20300825</v>
        <stp/>
        <stp>P</stp>
        <stp>0</stp>
        <stp>BND</stp>
        <stp>KR352701G582</stp>
        <stp>만기일</stp>
        <stp>46316</stp>
        <stp/>
        <tr r="K280" s="1"/>
      </tp>
      <tp t="s">
        <v/>
        <stp/>
        <stp>P</stp>
        <stp>0</stp>
        <stp>BND</stp>
        <stp>KRZFA03549GM</stp>
        <stp>만기일</stp>
        <stp>46316</stp>
        <stp/>
        <tr r="DS233" s="1"/>
      </tp>
      <tp t="s">
        <v/>
        <stp/>
        <stp>P</stp>
        <stp>0</stp>
        <stp>BND</stp>
        <stp>KRZFA03548GM</stp>
        <stp>만기일</stp>
        <stp>46316</stp>
        <stp/>
        <tr r="DS231" s="1"/>
      </tp>
      <tp>
        <v>20280205</v>
        <stp/>
        <stp>P</stp>
        <stp>0</stp>
        <stp>BND</stp>
        <stp>KR352301G821</stp>
        <stp>만기일</stp>
        <stp>46316</stp>
        <stp/>
        <tr r="DS307" s="1"/>
        <tr r="K336" s="1"/>
      </tp>
      <tp t="s">
        <v/>
        <stp/>
        <stp>P</stp>
        <stp>0</stp>
        <stp>BND</stp>
        <stp>KRZFA0345WFA</stp>
        <stp>만기일</stp>
        <stp>46316</stp>
        <stp/>
        <tr r="CC105" s="1"/>
      </tp>
      <tp t="s">
        <v/>
        <stp/>
        <stp>P</stp>
        <stp>0</stp>
        <stp>BND</stp>
        <stp>KRZFA0345YFA</stp>
        <stp>만기일</stp>
        <stp>46316</stp>
        <stp/>
        <tr r="CC107" s="1"/>
      </tp>
      <tp t="s">
        <v/>
        <stp/>
        <stp>P</stp>
        <stp>0</stp>
        <stp>BND</stp>
        <stp>KRZFA0345XFA</stp>
        <stp>만기일</stp>
        <stp>46316</stp>
        <stp/>
        <tr r="CC106" s="1"/>
      </tp>
      <tp>
        <v>20301210</v>
        <stp/>
        <stp>P</stp>
        <stp>0</stp>
        <stp>BND</stp>
        <stp>KR103502GAC2</stp>
        <stp>만기일</stp>
        <stp>46316</stp>
        <stp/>
        <tr r="DS24" s="1"/>
        <tr r="K328" s="1"/>
        <tr r="CC125" s="1"/>
      </tp>
      <tp>
        <v>20300610</v>
        <stp/>
        <stp>P</stp>
        <stp>0</stp>
        <stp>BND</stp>
        <stp>KR103502GA67</stp>
        <stp>만기일</stp>
        <stp>46316</stp>
        <stp/>
        <tr r="CC11" s="1"/>
        <tr r="K288" s="1"/>
        <tr r="DS177" s="1"/>
        <tr r="Y45" s="1"/>
      </tp>
      <tp>
        <v>20300610</v>
        <stp/>
        <stp>P</stp>
        <stp>0</stp>
        <stp>BND</stp>
        <stp>KR103503GA66</stp>
        <stp>만기일</stp>
        <stp>46316</stp>
        <stp/>
        <tr r="K380" s="1"/>
        <tr r="DS269" s="1"/>
      </tp>
      <tp>
        <v>20500310</v>
        <stp/>
        <stp>P</stp>
        <stp>0</stp>
        <stp>BND</stp>
        <stp>KR103502GA34</stp>
        <stp>만기일</stp>
        <stp>46316</stp>
        <stp/>
        <tr r="DS171" s="1"/>
        <tr r="AM18" s="1"/>
        <tr r="CC229" s="1"/>
        <tr r="K20" s="1"/>
      </tp>
      <tp>
        <v>20400910</v>
        <stp/>
        <stp>P</stp>
        <stp>0</stp>
        <stp>BND</stp>
        <stp>KR103502GA91</stp>
        <stp>만기일</stp>
        <stp>46316</stp>
        <stp/>
        <tr r="K364" s="1"/>
        <tr r="CC138" s="1"/>
        <tr r="Y25" s="1"/>
        <tr r="DS161" s="1"/>
      </tp>
      <tp>
        <v>20311210</v>
        <stp/>
        <stp>P</stp>
        <stp>0</stp>
        <stp>BND</stp>
        <stp>KR103502GBC0</stp>
        <stp>만기일</stp>
        <stp>46316</stp>
        <stp/>
        <tr r="DS51" s="1"/>
        <tr r="Y44" s="1"/>
        <tr r="CC27" s="1"/>
        <tr r="K243" s="1"/>
      </tp>
      <tp>
        <v>20310610</v>
        <stp/>
        <stp>P</stp>
        <stp>0</stp>
        <stp>BND</stp>
        <stp>KR103502GB66</stp>
        <stp>만기일</stp>
        <stp>46316</stp>
        <stp/>
        <tr r="K369" s="1"/>
        <tr r="Y39" s="1"/>
        <tr r="CC253" s="1"/>
        <tr r="DS298" s="1"/>
      </tp>
      <tp>
        <v>20510310</v>
        <stp/>
        <stp>P</stp>
        <stp>0</stp>
        <stp>BND</stp>
        <stp>KR103502GB33</stp>
        <stp>만기일</stp>
        <stp>46316</stp>
        <stp/>
        <tr r="AM23" s="1"/>
        <tr r="Y18" s="1"/>
        <tr r="DS158" s="1"/>
        <tr r="K12" s="1"/>
        <tr r="CC142" s="1"/>
      </tp>
      <tp>
        <v>20410910</v>
        <stp/>
        <stp>P</stp>
        <stp>0</stp>
        <stp>BND</stp>
        <stp>KR103503GB99</stp>
        <stp>만기일</stp>
        <stp>46316</stp>
        <stp/>
        <tr r="CC85" s="1"/>
        <tr r="K305" s="1"/>
        <tr r="Y40" s="1"/>
        <tr r="DS165" s="1"/>
        <tr r="AM28" s="1"/>
      </tp>
      <tp>
        <v>20321210</v>
        <stp/>
        <stp>P</stp>
        <stp>0</stp>
        <stp>BND</stp>
        <stp>KR103502GCC8</stp>
        <stp>만기일</stp>
        <stp>46316</stp>
        <stp/>
        <tr r="CC139" s="1"/>
        <tr r="DS164" s="1"/>
        <tr r="K321" s="1"/>
        <tr r="BA14" s="1"/>
      </tp>
      <tp>
        <v>20320610</v>
        <stp/>
        <stp>P</stp>
        <stp>0</stp>
        <stp>BND</stp>
        <stp>KR103502GC65</stp>
        <stp>만기일</stp>
        <stp>46316</stp>
        <stp/>
        <tr r="BA16" s="1"/>
        <tr r="CC144" s="1"/>
        <tr r="DS170" s="1"/>
        <tr r="K384" s="1"/>
      </tp>
      <tp>
        <v>20520310</v>
        <stp/>
        <stp>P</stp>
        <stp>0</stp>
        <stp>BND</stp>
        <stp>KR103502GC32</stp>
        <stp>만기일</stp>
        <stp>46316</stp>
        <stp/>
        <tr r="Y41" s="1"/>
        <tr r="CC24" s="1"/>
        <tr r="AM16" s="1"/>
        <tr r="DS326" s="1"/>
        <tr r="K55" s="1"/>
      </tp>
      <tp>
        <v>20270310</v>
        <stp/>
        <stp>P</stp>
        <stp>0</stp>
        <stp>BND</stp>
        <stp>KR103501GC33</stp>
        <stp>만기일</stp>
        <stp>46316</stp>
        <stp/>
        <tr r="CC225" s="1"/>
        <tr r="K318" s="1"/>
        <tr r="DS322" s="1"/>
      </tp>
      <tp>
        <v>20520910</v>
        <stp/>
        <stp>P</stp>
        <stp>0</stp>
        <stp>BND</stp>
        <stp>KR103502GC99</stp>
        <stp>만기일</stp>
        <stp>46316</stp>
        <stp/>
        <tr r="AM11" s="1"/>
        <tr r="Y22" s="1"/>
        <tr r="DS299" s="1"/>
        <tr r="K24" s="1"/>
        <tr r="CC87" s="1"/>
      </tp>
      <tp>
        <v>20270910</v>
        <stp/>
        <stp>P</stp>
        <stp>0</stp>
        <stp>BND</stp>
        <stp>KR103501GC90</stp>
        <stp>만기일</stp>
        <stp>46316</stp>
        <stp/>
        <tr r="K362" s="1"/>
        <tr r="CC145" s="1"/>
      </tp>
      <tp>
        <v>20420910</v>
        <stp/>
        <stp>P</stp>
        <stp>0</stp>
        <stp>BND</stp>
        <stp>KR103504GC97</stp>
        <stp>만기일</stp>
        <stp>46316</stp>
        <stp/>
        <tr r="K366" s="1"/>
        <tr r="AM22" s="1"/>
        <tr r="CC176" s="1"/>
        <tr r="Y37" s="1"/>
        <tr r="DS19" s="1"/>
      </tp>
      <tp>
        <v>20720910</v>
        <stp/>
        <stp>P</stp>
        <stp>0</stp>
        <stp>BND</stp>
        <stp>KR103505GC96</stp>
        <stp>만기일</stp>
        <stp>46316</stp>
        <stp/>
        <tr r="K46" s="1"/>
      </tp>
      <tp>
        <v>20261210</v>
        <stp/>
        <stp>P</stp>
        <stp>0</stp>
        <stp>BND</stp>
        <stp>KR103501GDC8</stp>
        <stp>만기일</stp>
        <stp>46316</stp>
        <stp/>
        <tr r="K270" s="1"/>
      </tp>
      <tp>
        <v>20331210</v>
        <stp/>
        <stp>P</stp>
        <stp>0</stp>
        <stp>BND</stp>
        <stp>KR103502GDC6</stp>
        <stp>만기일</stp>
        <stp>46316</stp>
        <stp/>
        <tr r="Y35" s="1"/>
        <tr r="CC199" s="1"/>
        <tr r="DS320" s="1"/>
        <tr r="BA12" s="1"/>
        <tr r="K242" s="1"/>
      </tp>
      <tp>
        <v>20280515</v>
        <stp/>
        <stp>P</stp>
        <stp>0</stp>
        <stp>BND</stp>
        <stp>KR353601GG54</stp>
        <stp>만기일</stp>
        <stp>46316</stp>
        <stp/>
        <tr r="DS61" s="1"/>
      </tp>
      <tp>
        <v>20330610</v>
        <stp/>
        <stp>P</stp>
        <stp>0</stp>
        <stp>BND</stp>
        <stp>KR103502GD64</stp>
        <stp>만기일</stp>
        <stp>46316</stp>
        <stp/>
        <tr r="Y43" s="1"/>
        <tr r="CC132" s="1"/>
        <tr r="DS311" s="1"/>
        <tr r="K301" s="1"/>
        <tr r="BA15" s="1"/>
      </tp>
      <tp>
        <v>20290713</v>
        <stp/>
        <stp>P</stp>
        <stp>0</stp>
        <stp>BND</stp>
        <stp>KR353603GG78</stp>
        <stp>만기일</stp>
        <stp>46316</stp>
        <stp/>
        <tr r="DS46" s="1"/>
      </tp>
      <tp>
        <v>20280121</v>
        <stp/>
        <stp>P</stp>
        <stp>0</stp>
        <stp>BND</stp>
        <stp>KR353603GG11</stp>
        <stp>만기일</stp>
        <stp>46316</stp>
        <stp/>
        <tr r="CC22" s="1"/>
      </tp>
      <tp>
        <v>20280310</v>
        <stp/>
        <stp>P</stp>
        <stp>0</stp>
        <stp>BND</stp>
        <stp>KR103501GD32</stp>
        <stp>만기일</stp>
        <stp>46316</stp>
        <stp/>
        <tr r="DS291" s="1"/>
        <tr r="CC232" s="1"/>
        <tr r="K264" s="1"/>
      </tp>
      <tp>
        <v>20530310</v>
        <stp/>
        <stp>P</stp>
        <stp>0</stp>
        <stp>BND</stp>
        <stp>KR103502GD31</stp>
        <stp>만기일</stp>
        <stp>46316</stp>
        <stp/>
        <tr r="CC153" s="1"/>
        <tr r="K44" s="1"/>
        <tr r="AM15" s="1"/>
        <tr r="DS302" s="1"/>
      </tp>
      <tp>
        <v>20280910</v>
        <stp/>
        <stp>P</stp>
        <stp>0</stp>
        <stp>BND</stp>
        <stp>KR103501GD99</stp>
        <stp>만기일</stp>
        <stp>46316</stp>
        <stp/>
        <tr r="CC175" s="1"/>
        <tr r="K324" s="1"/>
      </tp>
      <tp>
        <v>20530910</v>
        <stp/>
        <stp>P</stp>
        <stp>0</stp>
        <stp>BND</stp>
        <stp>KR103502GD98</stp>
        <stp>만기일</stp>
        <stp>46316</stp>
        <stp/>
        <tr r="DS325" s="1"/>
        <tr r="K10" s="1"/>
        <tr r="Y23" s="1"/>
        <tr r="AM21" s="1"/>
        <tr r="CC147" s="1"/>
      </tp>
      <tp>
        <v>20430910</v>
        <stp/>
        <stp>P</stp>
        <stp>0</stp>
        <stp>BND</stp>
        <stp>KR103504GD96</stp>
        <stp>만기일</stp>
        <stp>46316</stp>
        <stp/>
        <tr r="AM13" s="1"/>
        <tr r="Y33" s="1"/>
        <tr r="K357" s="1"/>
        <tr r="DS174" s="1"/>
      </tp>
      <tp>
        <v>20271210</v>
        <stp/>
        <stp>P</stp>
        <stp>0</stp>
        <stp>BND</stp>
        <stp>KR103501GEC6</stp>
        <stp>만기일</stp>
        <stp>46316</stp>
        <stp/>
        <tr r="CC257" s="1"/>
        <tr r="BO13" s="1"/>
        <tr r="K352" s="1"/>
      </tp>
      <tp>
        <v>20281027</v>
        <stp/>
        <stp>P</stp>
        <stp>0</stp>
        <stp>BND</stp>
        <stp>KR353602GFA0</stp>
        <stp>만기일</stp>
        <stp>46316</stp>
        <stp/>
        <tr r="DS35" s="1"/>
      </tp>
      <tp>
        <v>20341210</v>
        <stp/>
        <stp>P</stp>
        <stp>0</stp>
        <stp>BND</stp>
        <stp>KR103502GEC4</stp>
        <stp>만기일</stp>
        <stp>46316</stp>
        <stp/>
        <tr r="Y14" s="1"/>
        <tr r="CC264" s="1"/>
        <tr r="K360" s="1"/>
        <tr r="BA17" s="1"/>
        <tr r="DS154" s="1"/>
      </tp>
      <tp>
        <v>20270610</v>
        <stp/>
        <stp>P</stp>
        <stp>0</stp>
        <stp>BND</stp>
        <stp>KR103501GE64</stp>
        <stp>만기일</stp>
        <stp>46316</stp>
        <stp/>
        <tr r="Y46" s="1"/>
        <tr r="CC233" s="1"/>
        <tr r="DS319" s="1"/>
        <tr r="K285" s="1"/>
      </tp>
      <tp>
        <v>20340610</v>
        <stp/>
        <stp>P</stp>
        <stp>0</stp>
        <stp>BND</stp>
        <stp>KR103502GE63</stp>
        <stp>만기일</stp>
        <stp>46316</stp>
        <stp/>
        <tr r="CC98" s="1"/>
        <tr r="K319" s="1"/>
        <tr r="DS20" s="1"/>
        <tr r="EG28" s="1"/>
        <tr r="Y21" s="1"/>
      </tp>
      <tp>
        <v>20280623</v>
        <stp/>
        <stp>P</stp>
        <stp>0</stp>
        <stp>BND</stp>
        <stp>KR353602GF62</stp>
        <stp>만기일</stp>
        <stp>46316</stp>
        <stp/>
        <tr r="DS132" s="1"/>
      </tp>
      <tp>
        <v>20290310</v>
        <stp/>
        <stp>P</stp>
        <stp>0</stp>
        <stp>BND</stp>
        <stp>KR103501GE31</stp>
        <stp>만기일</stp>
        <stp>46316</stp>
        <stp/>
        <tr r="K338" s="1"/>
        <tr r="CC260" s="1"/>
        <tr r="DS297" s="1"/>
      </tp>
      <tp>
        <v>20540310</v>
        <stp/>
        <stp>P</stp>
        <stp>0</stp>
        <stp>BND</stp>
        <stp>KR103502GE30</stp>
        <stp>만기일</stp>
        <stp>46316</stp>
        <stp/>
        <tr r="AM24" s="1"/>
        <tr r="Y12" s="1"/>
        <tr r="CC17" s="1"/>
        <tr r="K13" s="1"/>
        <tr r="DS163" s="1"/>
      </tp>
      <tp>
        <v>20300211</v>
        <stp/>
        <stp>P</stp>
        <stp>0</stp>
        <stp>BND</stp>
        <stp>KR353602GF21</stp>
        <stp>만기일</stp>
        <stp>46316</stp>
        <stp/>
        <tr r="K195" s="1"/>
      </tp>
      <tp>
        <v>20270122</v>
        <stp/>
        <stp>P</stp>
        <stp>0</stp>
        <stp>BND</stp>
        <stp>KR606590BE14</stp>
        <stp>만기일</stp>
        <stp>46316</stp>
        <stp/>
        <tr r="CQ129" s="1"/>
        <tr r="CC154" s="1"/>
      </tp>
      <tp>
        <v>20290910</v>
        <stp/>
        <stp>P</stp>
        <stp>0</stp>
        <stp>BND</stp>
        <stp>KR103501GE98</stp>
        <stp>만기일</stp>
        <stp>46316</stp>
        <stp/>
        <tr r="K341" s="1"/>
        <tr r="DS258" s="1"/>
      </tp>
      <tp>
        <v>20540910</v>
        <stp/>
        <stp>P</stp>
        <stp>0</stp>
        <stp>BND</stp>
        <stp>KR103502GE97</stp>
        <stp>만기일</stp>
        <stp>46316</stp>
        <stp/>
        <tr r="K15" s="1"/>
        <tr r="Y27" s="1"/>
        <tr r="DS22" s="1"/>
        <tr r="AM12" s="1"/>
        <tr r="CC86" s="1"/>
      </tp>
      <tp>
        <v>20440910</v>
        <stp/>
        <stp>P</stp>
        <stp>0</stp>
        <stp>BND</stp>
        <stp>KR103504GE95</stp>
        <stp>만기일</stp>
        <stp>46316</stp>
        <stp/>
        <tr r="CC16" s="1"/>
        <tr r="K260" s="1"/>
        <tr r="DS11" s="1"/>
        <tr r="Y24" s="1"/>
        <tr r="AM20" s="1"/>
      </tp>
      <tp>
        <v>20740910</v>
        <stp/>
        <stp>P</stp>
        <stp>0</stp>
        <stp>BND</stp>
        <stp>KR103505GE94</stp>
        <stp>만기일</stp>
        <stp>46316</stp>
        <stp/>
        <tr r="K365" s="1"/>
      </tp>
      <tp>
        <v>20351210</v>
        <stp/>
        <stp>P</stp>
        <stp>0</stp>
        <stp>BND</stp>
        <stp>KR103502GFC1</stp>
        <stp>만기일</stp>
        <stp>46316</stp>
        <stp/>
        <tr r="DS255" s="1"/>
        <tr r="BA10" s="1"/>
        <tr r="Y10" s="1"/>
        <tr r="CC21" s="1"/>
      </tp>
      <tp>
        <v>20281210</v>
        <stp/>
        <stp>P</stp>
        <stp>0</stp>
        <stp>BND</stp>
        <stp>KR103501GFC3</stp>
        <stp>만기일</stp>
        <stp>46316</stp>
        <stp/>
        <tr r="CC137" s="1"/>
        <tr r="EG9" s="1"/>
        <tr r="BO11" s="1"/>
      </tp>
      <tp>
        <v>20350610</v>
        <stp/>
        <stp>P</stp>
        <stp>0</stp>
        <stp>BND</stp>
        <stp>KR103502GF62</stp>
        <stp>만기일</stp>
        <stp>46316</stp>
        <stp/>
        <tr r="BA11" s="1"/>
        <tr r="CC185" s="1"/>
        <tr r="K367" s="1"/>
        <tr r="DS53" s="1"/>
      </tp>
      <tp>
        <v>20280610</v>
        <stp/>
        <stp>P</stp>
        <stp>0</stp>
        <stp>BND</stp>
        <stp>KR103501GF63</stp>
        <stp>만기일</stp>
        <stp>46316</stp>
        <stp/>
        <tr r="BO15" s="1"/>
        <tr r="CC226" s="1"/>
      </tp>
      <tp>
        <v>20550310</v>
        <stp/>
        <stp>P</stp>
        <stp>0</stp>
        <stp>BND</stp>
        <stp>KR103502GF39</stp>
        <stp>만기일</stp>
        <stp>46316</stp>
        <stp/>
        <tr r="K49" s="1"/>
        <tr r="CC12" s="1"/>
        <tr r="AM26" s="1"/>
        <tr r="DS13" s="1"/>
        <tr r="Y9" s="1"/>
      </tp>
      <tp>
        <v>20300310</v>
        <stp/>
        <stp>P</stp>
        <stp>0</stp>
        <stp>BND</stp>
        <stp>KR103503GF38</stp>
        <stp>만기일</stp>
        <stp>46316</stp>
        <stp/>
        <tr r="DS23" s="1"/>
        <tr r="Y17" s="1"/>
        <tr r="K261" s="1"/>
        <tr r="BO14" s="1"/>
        <tr r="CC99" s="1"/>
        <tr r="EG14" s="1"/>
      </tp>
      <tp>
        <v>20550910</v>
        <stp/>
        <stp>P</stp>
        <stp>0</stp>
        <stp>BND</stp>
        <stp>KR103502GF96</stp>
        <stp>만기일</stp>
        <stp>46316</stp>
        <stp/>
        <tr r="AM29" s="1"/>
        <tr r="DS313" s="1"/>
        <tr r="K26" s="1"/>
        <tr r="CC13" s="1"/>
      </tp>
      <tp>
        <v>20300910</v>
        <stp/>
        <stp>P</stp>
        <stp>0</stp>
        <stp>BND</stp>
        <stp>KR103503GF95</stp>
        <stp>만기일</stp>
        <stp>46316</stp>
        <stp/>
        <tr r="CC184" s="1"/>
        <tr r="Y13" s="1"/>
        <tr r="DS14" s="1"/>
        <tr r="K359" s="1"/>
        <tr r="EG26" s="1"/>
      </tp>
      <tp>
        <v>20450910</v>
        <stp/>
        <stp>P</stp>
        <stp>0</stp>
        <stp>BND</stp>
        <stp>KR103504GF94</stp>
        <stp>만기일</stp>
        <stp>46316</stp>
        <stp/>
        <tr r="CC25" s="1"/>
        <tr r="K377" s="1"/>
        <tr r="Y34" s="1"/>
        <tr r="DS45" s="1"/>
      </tp>
      <tp>
        <v>20281215</v>
        <stp/>
        <stp>P</stp>
        <stp>0</stp>
        <stp>BND</stp>
        <stp>KR353601GDC3</stp>
        <stp>만기일</stp>
        <stp>46316</stp>
        <stp/>
        <tr r="CC196" s="1"/>
      </tp>
      <tp>
        <v>20291019</v>
        <stp/>
        <stp>P</stp>
        <stp>0</stp>
        <stp>BND</stp>
        <stp>KR606590BGA1</stp>
        <stp>만기일</stp>
        <stp>46316</stp>
        <stp/>
        <tr r="DS41" s="1"/>
      </tp>
      <tp>
        <v>20290610</v>
        <stp/>
        <stp>P</stp>
        <stp>0</stp>
        <stp>BND</stp>
        <stp>KR103501GG62</stp>
        <stp>만기일</stp>
        <stp>46316</stp>
        <stp/>
        <tr r="CC134" s="1"/>
        <tr r="EG10" s="1"/>
        <tr r="DS50" s="1"/>
        <tr r="BO9" s="1"/>
      </tp>
      <tp>
        <v>20360610</v>
        <stp/>
        <stp>P</stp>
        <stp>0</stp>
        <stp>BND</stp>
        <stp>KR103503GG60</stp>
        <stp>만기일</stp>
        <stp>46316</stp>
        <stp/>
        <tr r="EG27" s="1"/>
        <tr r="DS42" s="1"/>
        <tr r="CC14" s="1"/>
        <tr r="BA9" s="1"/>
      </tp>
      <tp>
        <v>20560310</v>
        <stp/>
        <stp>P</stp>
        <stp>0</stp>
        <stp>BND</stp>
        <stp>KR103501GG39</stp>
        <stp>만기일</stp>
        <stp>46316</stp>
        <stp/>
        <tr r="CC10" s="1"/>
        <tr r="DS9" s="1"/>
        <tr r="K11" s="1"/>
        <tr r="Y20" s="1"/>
        <tr r="AM19" s="1"/>
      </tp>
      <tp>
        <v>20310310</v>
        <stp/>
        <stp>P</stp>
        <stp>0</stp>
        <stp>BND</stp>
        <stp>KR103503GG37</stp>
        <stp>만기일</stp>
        <stp>46316</stp>
        <stp/>
        <tr r="CC20" s="1"/>
        <tr r="EG11" s="1"/>
        <tr r="Y16" s="1"/>
        <tr r="BO10" s="1"/>
      </tp>
      <tp>
        <v>20280910</v>
        <stp/>
        <stp>P</stp>
        <stp>0</stp>
        <stp>BND</stp>
        <stp>KR103501GG96</stp>
        <stp>만기일</stp>
        <stp>46316</stp>
        <stp/>
        <tr r="EG24" s="1"/>
        <tr r="CC243" s="1"/>
      </tp>
      <tp>
        <v>20560910</v>
        <stp/>
        <stp>P</stp>
        <stp>0</stp>
        <stp>BND</stp>
        <stp>KR103502GG95</stp>
        <stp>만기일</stp>
        <stp>46316</stp>
        <stp/>
        <tr r="K16" s="1"/>
        <tr r="DS10" s="1"/>
        <tr r="AM17" s="1"/>
      </tp>
      <tp>
        <v>20310910</v>
        <stp/>
        <stp>P</stp>
        <stp>0</stp>
        <stp>BND</stp>
        <stp>KR103503GG94</stp>
        <stp>만기일</stp>
        <stp>46316</stp>
        <stp/>
        <tr r="K75" s="1"/>
        <tr r="EG20" s="1"/>
        <tr r="CC15" s="1"/>
      </tp>
      <tp>
        <v>20261109</v>
        <stp/>
        <stp>P</stp>
        <stp>0</stp>
        <stp>BND</stp>
        <stp>KR602988FDB7</stp>
        <stp>만기일</stp>
        <stp>46316</stp>
        <stp/>
        <tr r="K76" s="1"/>
      </tp>
      <tp>
        <v>20271025</v>
        <stp/>
        <stp>P</stp>
        <stp>0</stp>
        <stp>BND</stp>
        <stp>KR616937BFB2</stp>
        <stp>만기일</stp>
        <stp>46316</stp>
        <stp/>
        <tr r="EU28" s="1"/>
      </tp>
      <tp>
        <v>20300529</v>
        <stp/>
        <stp>P</stp>
        <stp>0</stp>
        <stp>BND</stp>
        <stp>KR602978FF51</stp>
        <stp>만기일</stp>
        <stp>46316</stp>
        <stp/>
        <tr r="CC80" s="1"/>
      </tp>
      <tp>
        <v>20331210</v>
        <stp/>
        <stp>P</stp>
        <stp>0</stp>
        <stp>BND</stp>
        <stp>KR103502G3C1</stp>
        <stp>만기일</stp>
        <stp>46316</stp>
        <stp/>
        <tr r="K289" s="1"/>
        <tr r="DS286" s="1"/>
        <tr r="CC186" s="1"/>
      </tp>
      <tp>
        <v>20441210</v>
        <stp/>
        <stp>P</stp>
        <stp>0</stp>
        <stp>BND</stp>
        <stp>KR103502G4C9</stp>
        <stp>만기일</stp>
        <stp>46316</stp>
        <stp/>
        <tr r="DS44" s="1"/>
        <tr r="K304" s="1"/>
        <tr r="AM27" s="1"/>
      </tp>
      <tp>
        <v>20350910</v>
        <stp/>
        <stp>P</stp>
        <stp>0</stp>
        <stp>BND</stp>
        <stp>KR103502G594</stp>
        <stp>만기일</stp>
        <stp>46316</stp>
        <stp/>
        <tr r="DS147" s="1"/>
        <tr r="K330" s="1"/>
      </tp>
      <tp>
        <v>20261210</v>
        <stp/>
        <stp>P</stp>
        <stp>0</stp>
        <stp>BND</stp>
        <stp>KR103502G6C4</stp>
        <stp>만기일</stp>
        <stp>46316</stp>
        <stp/>
        <tr r="K287" s="1"/>
        <tr r="CC187" s="1"/>
        <tr r="DS304" s="1"/>
      </tp>
      <tp>
        <v>20460310</v>
        <stp/>
        <stp>P</stp>
        <stp>0</stp>
        <stp>BND</stp>
        <stp>KR103502G636</stp>
        <stp>만기일</stp>
        <stp>46316</stp>
        <stp/>
        <tr r="K353" s="1"/>
        <tr r="DS289" s="1"/>
      </tp>
      <tp>
        <v>20360910</v>
        <stp/>
        <stp>P</stp>
        <stp>0</stp>
        <stp>BND</stp>
        <stp>KR103502G693</stp>
        <stp>만기일</stp>
        <stp>46316</stp>
        <stp/>
        <tr r="K331" s="1"/>
      </tp>
      <tp>
        <v>20271210</v>
        <stp/>
        <stp>P</stp>
        <stp>0</stp>
        <stp>BND</stp>
        <stp>KR103502G7C2</stp>
        <stp>만기일</stp>
        <stp>46316</stp>
        <stp/>
        <tr r="DS312" s="1"/>
        <tr r="K385" s="1"/>
      </tp>
      <tp>
        <v>20270610</v>
        <stp/>
        <stp>P</stp>
        <stp>0</stp>
        <stp>BND</stp>
        <stp>KR103502G768</stp>
        <stp>만기일</stp>
        <stp>46316</stp>
        <stp/>
        <tr r="DS316" s="1"/>
        <tr r="CC227" s="1"/>
        <tr r="K59" s="1"/>
      </tp>
      <tp>
        <v>20470310</v>
        <stp/>
        <stp>P</stp>
        <stp>0</stp>
        <stp>BND</stp>
        <stp>KR103502G735</stp>
        <stp>만기일</stp>
        <stp>46316</stp>
        <stp/>
        <tr r="DS309" s="1"/>
        <tr r="K340" s="1"/>
        <tr r="CC255" s="1"/>
        <tr r="AM25" s="1"/>
      </tp>
      <tp>
        <v>20370910</v>
        <stp/>
        <stp>P</stp>
        <stp>0</stp>
        <stp>BND</stp>
        <stp>KR103502G792</stp>
        <stp>만기일</stp>
        <stp>46316</stp>
        <stp/>
        <tr r="CC221" s="1"/>
        <tr r="K14" s="1"/>
        <tr r="DS256" s="1"/>
      </tp>
      <tp>
        <v>20281210</v>
        <stp/>
        <stp>P</stp>
        <stp>0</stp>
        <stp>BND</stp>
        <stp>KR103502G8C0</stp>
        <stp>만기일</stp>
        <stp>46316</stp>
        <stp/>
        <tr r="CC181" s="1"/>
        <tr r="K326" s="1"/>
      </tp>
      <tp>
        <v>20280610</v>
        <stp/>
        <stp>P</stp>
        <stp>0</stp>
        <stp>BND</stp>
        <stp>KR103502G867</stp>
        <stp>만기일</stp>
        <stp>46316</stp>
        <stp/>
        <tr r="CC135" s="1"/>
        <tr r="K332" s="1"/>
      </tp>
      <tp>
        <v>20280610</v>
        <stp/>
        <stp>P</stp>
        <stp>0</stp>
        <stp>BND</stp>
        <stp>KR103503G865</stp>
        <stp>만기일</stp>
        <stp>46316</stp>
        <stp/>
        <tr r="K25" s="1"/>
        <tr r="CC263" s="1"/>
        <tr r="DS47" s="1"/>
      </tp>
      <tp>
        <v>20480310</v>
        <stp/>
        <stp>P</stp>
        <stp>0</stp>
        <stp>BND</stp>
        <stp>KR103502G834</stp>
        <stp>만기일</stp>
        <stp>46316</stp>
        <stp/>
        <tr r="AM9" s="1"/>
        <tr r="CC177" s="1"/>
        <tr r="K50" s="1"/>
        <tr r="DS323" s="1"/>
      </tp>
      <tp>
        <v>20680910</v>
        <stp/>
        <stp>P</stp>
        <stp>0</stp>
        <stp>BND</stp>
        <stp>KR103503G899</stp>
        <stp>만기일</stp>
        <stp>46316</stp>
        <stp/>
        <tr r="K368" s="1"/>
      </tp>
      <tp>
        <v>20380910</v>
        <stp/>
        <stp>P</stp>
        <stp>0</stp>
        <stp>BND</stp>
        <stp>KR103502G891</stp>
        <stp>만기일</stp>
        <stp>46316</stp>
        <stp/>
        <tr r="K23" s="1"/>
        <tr r="DS157" s="1"/>
      </tp>
      <tp>
        <v>20291210</v>
        <stp/>
        <stp>P</stp>
        <stp>0</stp>
        <stp>BND</stp>
        <stp>KR103502G9C8</stp>
        <stp>만기일</stp>
        <stp>46316</stp>
        <stp/>
        <tr r="K278" s="1"/>
        <tr r="DS327" s="1"/>
        <tr r="CC146" s="1"/>
      </tp>
      <tp>
        <v>20290610</v>
        <stp/>
        <stp>P</stp>
        <stp>0</stp>
        <stp>BND</stp>
        <stp>KR103502G966</stp>
        <stp>만기일</stp>
        <stp>46316</stp>
        <stp/>
        <tr r="CC79" s="1"/>
        <tr r="K277" s="1"/>
      </tp>
      <tp>
        <v>20490310</v>
        <stp/>
        <stp>P</stp>
        <stp>0</stp>
        <stp>BND</stp>
        <stp>KR103502G933</stp>
        <stp>만기일</stp>
        <stp>46316</stp>
        <stp/>
        <tr r="K22" s="1"/>
        <tr r="AM14" s="1"/>
        <tr r="DS168" s="1"/>
        <tr r="CC141" s="1"/>
      </tp>
      <tp>
        <v>20390910</v>
        <stp/>
        <stp>P</stp>
        <stp>0</stp>
        <stp>BND</stp>
        <stp>KR103502G990</stp>
        <stp>만기일</stp>
        <stp>46316</stp>
        <stp/>
        <tr r="CC258" s="1"/>
        <tr r="K339" s="1"/>
      </tp>
      <tp>
        <v>20270722</v>
        <stp/>
        <stp>P</stp>
        <stp>0</stp>
        <stp>BND</stp>
        <stp>KR354301GF72</stp>
        <stp>만기일</stp>
        <stp>46316</stp>
        <stp/>
        <tr r="EU29" s="1"/>
      </tp>
      <tp>
        <v>20281209</v>
        <stp/>
        <stp>P</stp>
        <stp>0</stp>
        <stp>BND</stp>
        <stp>KR354202GFC4</stp>
        <stp>만기일</stp>
        <stp>46316</stp>
        <stp/>
        <tr r="K152" s="1"/>
      </tp>
      <tp>
        <v>20310311</v>
        <stp/>
        <stp>P</stp>
        <stp>0</stp>
        <stp>BND</stp>
        <stp>KR354601GB32</stp>
        <stp>만기일</stp>
        <stp>46316</stp>
        <stp/>
        <tr r="DS266" s="1"/>
        <tr r="K300" s="1"/>
      </tp>
      <tp>
        <v>20280216</v>
        <stp/>
        <stp>P</stp>
        <stp>0</stp>
        <stp>BND</stp>
        <stp>KR354602GB23</stp>
        <stp>만기일</stp>
        <stp>46316</stp>
        <stp/>
        <tr r="K327" s="1"/>
      </tp>
      <tp>
        <v>20291218</v>
        <stp/>
        <stp>P</stp>
        <stp>0</stp>
        <stp>BND</stp>
        <stp>KR354202GEC7</stp>
        <stp>만기일</stp>
        <stp>46316</stp>
        <stp/>
        <tr r="K194" s="1"/>
      </tp>
      <tp>
        <v>20291120</v>
        <stp/>
        <stp>P</stp>
        <stp>0</stp>
        <stp>BND</stp>
        <stp>KR354201GEB1</stp>
        <stp>만기일</stp>
        <stp>46316</stp>
        <stp/>
        <tr r="K184" s="1"/>
      </tp>
      <tp>
        <v>20290701</v>
        <stp/>
        <stp>P</stp>
        <stp>0</stp>
        <stp>BND</stp>
        <stp>KR354203GE72</stp>
        <stp>만기일</stp>
        <stp>46316</stp>
        <stp/>
        <tr r="K159" s="1"/>
      </tp>
      <tp>
        <v>20270718</v>
        <stp/>
        <stp>P</stp>
        <stp>0</stp>
        <stp>BND</stp>
        <stp>KR354204GE71</stp>
        <stp>만기일</stp>
        <stp>46316</stp>
        <stp/>
        <tr r="K124" s="1"/>
      </tp>
      <tp>
        <v>20290718</v>
        <stp/>
        <stp>P</stp>
        <stp>0</stp>
        <stp>BND</stp>
        <stp>KR354205GE70</stp>
        <stp>만기일</stp>
        <stp>46316</stp>
        <stp/>
        <tr r="K178" s="1"/>
      </tp>
      <tp>
        <v>20270724</v>
        <stp/>
        <stp>P</stp>
        <stp>0</stp>
        <stp>BND</stp>
        <stp>KR354301GE73</stp>
        <stp>만기일</stp>
        <stp>46316</stp>
        <stp/>
        <tr r="K30" s="1"/>
      </tp>
      <tp>
        <v>20310205</v>
        <stp/>
        <stp>P</stp>
        <stp>0</stp>
        <stp>BND</stp>
        <stp>KR354406GB21</stp>
        <stp>만기일</stp>
        <stp>46316</stp>
        <stp/>
        <tr r="DS295" s="1"/>
        <tr r="K302" s="1"/>
      </tp>
      <tp>
        <v>20290615</v>
        <stp/>
        <stp>P</stp>
        <stp>0</stp>
        <stp>BND</stp>
        <stp>KR354601GG60</stp>
        <stp>만기일</stp>
        <stp>46316</stp>
        <stp/>
        <tr r="CC31" s="1"/>
      </tp>
      <tp>
        <v>20270108</v>
        <stp/>
        <stp>P</stp>
        <stp>0</stp>
        <stp>BND</stp>
        <stp>KR354401GE15</stp>
        <stp>만기일</stp>
        <stp>46316</stp>
        <stp/>
        <tr r="CC173" s="1"/>
        <tr r="K351" s="1"/>
      </tp>
      <tp>
        <v>20310804</v>
        <stp/>
        <stp>P</stp>
        <stp>0</stp>
        <stp>BND</stp>
        <stp>KR354601GG86</stp>
        <stp>만기일</stp>
        <stp>46316</stp>
        <stp/>
        <tr r="CC33" s="1"/>
      </tp>
      <tp t="s">
        <v/>
        <stp/>
        <stp>P</stp>
        <stp>0</stp>
        <stp>BND</stp>
        <stp>KRZFA7042FGL</stp>
        <stp>만기일</stp>
        <stp>46316</stp>
        <stp/>
        <tr r="DS204" s="1"/>
      </tp>
      <tp>
        <v>20280725</v>
        <stp/>
        <stp>P</stp>
        <stp>0</stp>
        <stp>BND</stp>
        <stp>KR354425GD75</stp>
        <stp>만기일</stp>
        <stp>46316</stp>
        <stp/>
        <tr r="K295" s="1"/>
        <tr r="CC148" s="1"/>
      </tp>
      <tp>
        <v>20290618</v>
        <stp/>
        <stp>P</stp>
        <stp>0</stp>
        <stp>BND</stp>
        <stp>KR354701GG69</stp>
        <stp>만기일</stp>
        <stp>46316</stp>
        <stp/>
        <tr r="CC40" s="1"/>
      </tp>
      <tp>
        <v>20450812</v>
        <stp/>
        <stp>P</stp>
        <stp>0</stp>
        <stp>BND</stp>
        <stp>KR354601GF87</stp>
        <stp>만기일</stp>
        <stp>46316</stp>
        <stp/>
        <tr r="K227" s="1"/>
      </tp>
      <tp t="s">
        <v/>
        <stp/>
        <stp>P</stp>
        <stp>0</stp>
        <stp>BND</stp>
        <stp>KRZFA7042GGL</stp>
        <stp>만기일</stp>
        <stp>46316</stp>
        <stp/>
        <tr r="DS202" s="1"/>
      </tp>
      <tp>
        <v>20270210</v>
        <stp/>
        <stp>P</stp>
        <stp>0</stp>
        <stp>BND</stp>
        <stp>KR354411GG29</stp>
        <stp>만기일</stp>
        <stp>46316</stp>
        <stp/>
        <tr r="K361" s="1"/>
      </tp>
      <tp t="s">
        <v/>
        <stp/>
        <stp>P</stp>
        <stp>0</stp>
        <stp>BND</stp>
        <stp>KRZFA1122BG6</stp>
        <stp>만기일</stp>
        <stp>46316</stp>
        <stp/>
        <tr r="DS210" s="1"/>
      </tp>
      <tp t="s">
        <v/>
        <stp/>
        <stp>P</stp>
        <stp>0</stp>
        <stp>BND</stp>
        <stp>KRZFA7042DGL</stp>
        <stp>만기일</stp>
        <stp>46316</stp>
        <stp/>
        <tr r="DS205" s="1"/>
      </tp>
      <tp>
        <v>20281213</v>
        <stp/>
        <stp>P</stp>
        <stp>0</stp>
        <stp>BND</stp>
        <stp>KR354601GDC2</stp>
        <stp>만기일</stp>
        <stp>46316</stp>
        <stp/>
        <tr r="DS67" s="1"/>
      </tp>
      <tp>
        <v>20270806</v>
        <stp/>
        <stp>P</stp>
        <stp>0</stp>
        <stp>BND</stp>
        <stp>KR354701GE87</stp>
        <stp>만기일</stp>
        <stp>46316</stp>
        <stp/>
        <tr r="EU24" s="1"/>
      </tp>
      <tp t="s">
        <v/>
        <stp/>
        <stp>P</stp>
        <stp>0</stp>
        <stp>BND</stp>
        <stp>KRZFA1122CG6</stp>
        <stp>만기일</stp>
        <stp>46316</stp>
        <stp/>
        <tr r="DS209" s="1"/>
      </tp>
      <tp>
        <v>20271015</v>
        <stp/>
        <stp>P</stp>
        <stp>0</stp>
        <stp>BND</stp>
        <stp>KR354801GGA5</stp>
        <stp>만기일</stp>
        <stp>46316</stp>
        <stp/>
        <tr r="K103" s="1"/>
      </tp>
      <tp>
        <v>20281117</v>
        <stp/>
        <stp>P</stp>
        <stp>0</stp>
        <stp>BND</stp>
        <stp>KR601980BFC7</stp>
        <stp>만기일</stp>
        <stp>46316</stp>
        <stp/>
        <tr r="CC88" s="1"/>
        <tr r="EG15" s="1"/>
      </tp>
      <tp>
        <v>20300225</v>
        <stp/>
        <stp>P</stp>
        <stp>0</stp>
        <stp>BND</stp>
        <stp>KR354901GF27</stp>
        <stp>만기일</stp>
        <stp>46316</stp>
        <stp/>
        <tr r="EU47" s="1"/>
      </tp>
      <tp t="s">
        <v/>
        <stp/>
        <stp>P</stp>
        <stp>0</stp>
        <stp>BND</stp>
        <stp>KRZFA70422GL</stp>
        <stp>만기일</stp>
        <stp>46316</stp>
        <stp/>
        <tr r="DS201" s="1"/>
      </tp>
      <tp t="s">
        <v/>
        <stp/>
        <stp>P</stp>
        <stp>0</stp>
        <stp>BND</stp>
        <stp>KRZFA70422G8</stp>
        <stp>만기일</stp>
        <stp>46316</stp>
        <stp/>
        <tr r="DS203" s="1"/>
      </tp>
      <tp t="s">
        <v/>
        <stp/>
        <stp>P</stp>
        <stp>0</stp>
        <stp>BND</stp>
        <stp>KRZFA57121G8</stp>
        <stp>만기일</stp>
        <stp>46316</stp>
        <stp/>
        <tr r="CQ83" s="1"/>
      </tp>
      <tp t="s">
        <v/>
        <stp/>
        <stp>P</stp>
        <stp>0</stp>
        <stp>BND</stp>
        <stp>KRZFA57122G8</stp>
        <stp>만기일</stp>
        <stp>46316</stp>
        <stp/>
        <tr r="CQ110" s="1"/>
      </tp>
      <tp t="s">
        <v/>
        <stp/>
        <stp>P</stp>
        <stp>0</stp>
        <stp>BND</stp>
        <stp>KRZFJ30490FC</stp>
        <stp>만기일</stp>
        <stp>46316</stp>
        <stp/>
        <tr r="DS221" s="1"/>
      </tp>
      <tp t="s">
        <v/>
        <stp/>
        <stp>P</stp>
        <stp>0</stp>
        <stp>BND</stp>
        <stp>KRZFA70424GL</stp>
        <stp>만기일</stp>
        <stp>46316</stp>
        <stp/>
        <tr r="DS200" s="1"/>
      </tp>
      <tp t="s">
        <v/>
        <stp/>
        <stp>P</stp>
        <stp>0</stp>
        <stp>BND</stp>
        <stp>KRZFJ30491FC</stp>
        <stp>만기일</stp>
        <stp>46316</stp>
        <stp/>
        <tr r="DS219" s="1"/>
      </tp>
      <tp>
        <v>20290924</v>
        <stp/>
        <stp>P</stp>
        <stp>0</stp>
        <stp>BND</stp>
        <stp>KR354411G990</stp>
        <stp>만기일</stp>
        <stp>46316</stp>
        <stp/>
        <tr r="DS253" s="1"/>
      </tp>
      <tp>
        <v>20291024</v>
        <stp/>
        <stp>P</stp>
        <stp>0</stp>
        <stp>BND</stp>
        <stp>KR354601G9A1</stp>
        <stp>만기일</stp>
        <stp>46316</stp>
        <stp/>
        <tr r="K298" s="1"/>
      </tp>
      <tp>
        <v>20290308</v>
        <stp/>
        <stp>P</stp>
        <stp>0</stp>
        <stp>BND</stp>
        <stp>KR354202G936</stp>
        <stp>만기일</stp>
        <stp>46316</stp>
        <stp/>
        <tr r="DS317" s="1"/>
        <tr r="K316" s="1"/>
        <tr r="CC231" s="1"/>
      </tp>
      <tp>
        <v>20270726</v>
        <stp/>
        <stp>P</stp>
        <stp>0</stp>
        <stp>BND</stp>
        <stp>KR603062AE78</stp>
        <stp>만기일</stp>
        <stp>46316</stp>
        <stp/>
        <tr r="CC48" s="1"/>
      </tp>
      <tp>
        <v>20261113</v>
        <stp/>
        <stp>P</stp>
        <stp>0</stp>
        <stp>BND</stp>
        <stp>KR603062AE52</stp>
        <stp>만기일</stp>
        <stp>46316</stp>
        <stp/>
        <tr r="EU13" s="1"/>
      </tp>
      <tp>
        <v>20271031</v>
        <stp/>
        <stp>P</stp>
        <stp>0</stp>
        <stp>BND</stp>
        <stp>KR356101DEA0</stp>
        <stp>만기일</stp>
        <stp>46316</stp>
        <stp/>
        <tr r="K371" s="1"/>
      </tp>
      <tp>
        <v>20300522</v>
        <stp/>
        <stp>P</stp>
        <stp>0</stp>
        <stp>BND</stp>
        <stp>KR603271AF58</stp>
        <stp>만기일</stp>
        <stp>46316</stp>
        <stp/>
        <tr r="K203" s="1"/>
      </tp>
      <tp>
        <v>20270328</v>
        <stp/>
        <stp>P</stp>
        <stp>0</stp>
        <stp>BND</stp>
        <stp>KR355201GF39</stp>
        <stp>만기일</stp>
        <stp>46316</stp>
        <stp/>
        <tr r="EU26" s="1"/>
      </tp>
      <tp>
        <v>20280114</v>
        <stp/>
        <stp>P</stp>
        <stp>0</stp>
        <stp>BND</stp>
        <stp>KR355001GG14</stp>
        <stp>만기일</stp>
        <stp>46316</stp>
        <stp/>
        <tr r="EU36" s="1"/>
      </tp>
      <tp>
        <v>20280930</v>
        <stp/>
        <stp>P</stp>
        <stp>0</stp>
        <stp>BND</stp>
        <stp>KR356101DF98</stp>
        <stp>만기일</stp>
        <stp>46316</stp>
        <stp/>
        <tr r="CC197" s="1"/>
      </tp>
      <tp>
        <v>20280609</v>
        <stp/>
        <stp>P</stp>
        <stp>0</stp>
        <stp>BND</stp>
        <stp>KR603271AD68</stp>
        <stp>만기일</stp>
        <stp>46316</stp>
        <stp/>
        <tr r="K220" s="1"/>
      </tp>
      <tp>
        <v>20270115</v>
        <stp/>
        <stp>P</stp>
        <stp>0</stp>
        <stp>BND</stp>
        <stp>KR603366AE14</stp>
        <stp>만기일</stp>
        <stp>46316</stp>
        <stp/>
        <tr r="CQ154" s="1"/>
      </tp>
      <tp>
        <v>20280718</v>
        <stp/>
        <stp>P</stp>
        <stp>0</stp>
        <stp>BND</stp>
        <stp>KR355701GF75</stp>
        <stp>만기일</stp>
        <stp>46316</stp>
        <stp/>
        <tr r="EU44" s="1"/>
      </tp>
      <tp>
        <v>20261231</v>
        <stp/>
        <stp>P</stp>
        <stp>0</stp>
        <stp>BND</stp>
        <stp>KR356103DBC8</stp>
        <stp>만기일</stp>
        <stp>46316</stp>
        <stp/>
        <tr r="K373" s="1"/>
      </tp>
      <tp>
        <v>20281012</v>
        <stp/>
        <stp>P</stp>
        <stp>0</stp>
        <stp>BND</stp>
        <stp>KR355901GDA9</stp>
        <stp>만기일</stp>
        <stp>46316</stp>
        <stp/>
        <tr r="CC252" s="1"/>
      </tp>
      <tp>
        <v>20290601</v>
        <stp/>
        <stp>P</stp>
        <stp>0</stp>
        <stp>BND</stp>
        <stp>KR355902GG63</stp>
        <stp>만기일</stp>
        <stp>46316</stp>
        <stp/>
        <tr r="DS175" s="1"/>
      </tp>
      <tp>
        <v>20280602</v>
        <stp/>
        <stp>P</stp>
        <stp>0</stp>
        <stp>BND</stp>
        <stp>KR355901GG64</stp>
        <stp>만기일</stp>
        <stp>46316</stp>
        <stp/>
        <tr r="DS56" s="1"/>
      </tp>
      <tp>
        <v>20281227</v>
        <stp/>
        <stp>P</stp>
        <stp>0</stp>
        <stp>BND</stp>
        <stp>KR600827BF60</stp>
        <stp>만기일</stp>
        <stp>46316</stp>
        <stp/>
        <tr r="K41" s="1"/>
      </tp>
      <tp>
        <v>20290430</v>
        <stp/>
        <stp>P</stp>
        <stp>0</stp>
        <stp>BND</stp>
        <stp>KR601980CG44</stp>
        <stp>만기일</stp>
        <stp>46316</stp>
        <stp/>
        <tr r="CC44" s="1"/>
      </tp>
      <tp>
        <v>20261129</v>
        <stp/>
        <stp>P</stp>
        <stp>0</stp>
        <stp>BND</stp>
        <stp>KR356108GDB8</stp>
        <stp>만기일</stp>
        <stp>46316</stp>
        <stp/>
        <tr r="CC149" s="1"/>
      </tp>
      <tp>
        <v>20430420</v>
        <stp/>
        <stp>P</stp>
        <stp>0</stp>
        <stp>BND</stp>
        <stp>KR356103GD46</stp>
        <stp>만기일</stp>
        <stp>46316</stp>
        <stp/>
        <tr r="Y19" s="1"/>
      </tp>
      <tp>
        <v>20430623</v>
        <stp/>
        <stp>P</stp>
        <stp>0</stp>
        <stp>BND</stp>
        <stp>KR356102GD62</stp>
        <stp>만기일</stp>
        <stp>46316</stp>
        <stp/>
        <tr r="K199" s="1"/>
      </tp>
      <tp>
        <v>20280119</v>
        <stp/>
        <stp>P</stp>
        <stp>0</stp>
        <stp>BND</stp>
        <stp>KR356101GD14</stp>
        <stp>만기일</stp>
        <stp>46316</stp>
        <stp/>
        <tr r="CC95" s="1"/>
      </tp>
      <tp>
        <v>20261102</v>
        <stp/>
        <stp>P</stp>
        <stp>0</stp>
        <stp>BND</stp>
        <stp>KR310202AG95</stp>
        <stp>만기일</stp>
        <stp>46316</stp>
        <stp/>
        <tr r="CQ86" s="1"/>
      </tp>
      <tp>
        <v>20290125</v>
        <stp/>
        <stp>P</stp>
        <stp>0</stp>
        <stp>BND</stp>
        <stp>KR356102GE12</stp>
        <stp>만기일</stp>
        <stp>46316</stp>
        <stp/>
        <tr r="K116" s="1"/>
      </tp>
      <tp>
        <v>20301127</v>
        <stp/>
        <stp>P</stp>
        <stp>0</stp>
        <stp>BND</stp>
        <stp>KR356115GFB8</stp>
        <stp>만기일</stp>
        <stp>46316</stp>
        <stp/>
        <tr r="CC76" s="1"/>
        <tr r="Y11" s="1"/>
      </tp>
      <tp>
        <v>20351125</v>
        <stp/>
        <stp>P</stp>
        <stp>0</stp>
        <stp>BND</stp>
        <stp>KR356113GFB3</stp>
        <stp>만기일</stp>
        <stp>46316</stp>
        <stp/>
        <tr r="CC96" s="1"/>
      </tp>
      <tp>
        <v>20310727</v>
        <stp/>
        <stp>P</stp>
        <stp>0</stp>
        <stp>BND</stp>
        <stp>KR356111GG76</stp>
        <stp>만기일</stp>
        <stp>46316</stp>
        <stp/>
        <tr r="DS54" s="1"/>
      </tp>
      <tp>
        <v>20560113</v>
        <stp/>
        <stp>P</stp>
        <stp>0</stp>
        <stp>BND</stp>
        <stp>KR356102GG10</stp>
        <stp>만기일</stp>
        <stp>46316</stp>
        <stp/>
        <tr r="DS159" s="1"/>
        <tr r="CC100" s="1"/>
      </tp>
      <tp>
        <v>20290927</v>
        <stp/>
        <stp>P</stp>
        <stp>0</stp>
        <stp>BND</stp>
        <stp>KR600494AE98</stp>
        <stp>만기일</stp>
        <stp>46316</stp>
        <stp/>
        <tr r="K185" s="1"/>
      </tp>
      <tp>
        <v>20280824</v>
        <stp/>
        <stp>P</stp>
        <stp>0</stp>
        <stp>BND</stp>
        <stp>KR620549AD84</stp>
        <stp>만기일</stp>
        <stp>46316</stp>
        <stp/>
        <tr r="K70" s="1"/>
      </tp>
      <tp>
        <v>20500918</v>
        <stp/>
        <stp>P</stp>
        <stp>0</stp>
        <stp>BND</stp>
        <stp>KR356101GA90</stp>
        <stp>만기일</stp>
        <stp>46316</stp>
        <stp/>
        <tr r="K256" s="1"/>
      </tp>
      <tp>
        <v>20280811</v>
        <stp/>
        <stp>P</stp>
        <stp>0</stp>
        <stp>BND</stp>
        <stp>KR356502GG81</stp>
        <stp>만기일</stp>
        <stp>46316</stp>
        <stp/>
        <tr r="DS179" s="1"/>
      </tp>
      <tp>
        <v>20281024</v>
        <stp/>
        <stp>P</stp>
        <stp>0</stp>
        <stp>BND</stp>
        <stp>KR600827AG78</stp>
        <stp>만기일</stp>
        <stp>46316</stp>
        <stp/>
        <tr r="K73" s="1"/>
      </tp>
      <tp>
        <v>20270118</v>
        <stp/>
        <stp>P</stp>
        <stp>0</stp>
        <stp>BND</stp>
        <stp>KR380804AG90</stp>
        <stp>만기일</stp>
        <stp>46316</stp>
        <stp/>
        <tr r="DS166" s="1"/>
      </tp>
      <tp>
        <v>20280817</v>
        <stp/>
        <stp>P</stp>
        <stp>0</stp>
        <stp>BND</stp>
        <stp>KR356002G581</stp>
        <stp>만기일</stp>
        <stp>46316</stp>
        <stp/>
        <tr r="K315" s="1"/>
      </tp>
      <tp>
        <v>20350206</v>
        <stp/>
        <stp>P</stp>
        <stp>0</stp>
        <stp>BND</stp>
        <stp>KR356102G522</stp>
        <stp>만기일</stp>
        <stp>46316</stp>
        <stp/>
        <tr r="K283" s="1"/>
      </tp>
      <tp t="s">
        <v/>
        <stp/>
        <stp>P</stp>
        <stp>0</stp>
        <stp>BND</stp>
        <stp>KRZFE05941FB</stp>
        <stp>만기일</stp>
        <stp>46316</stp>
        <stp/>
        <tr r="CC112" s="1"/>
      </tp>
      <tp t="s">
        <v/>
        <stp/>
        <stp>P</stp>
        <stp>0</stp>
        <stp>BND</stp>
        <stp>KRZFE05942FB</stp>
        <stp>만기일</stp>
        <stp>46316</stp>
        <stp/>
        <tr r="CC111" s="1"/>
      </tp>
      <tp>
        <v>20270902</v>
        <stp/>
        <stp>P</stp>
        <stp>0</stp>
        <stp>BND</stp>
        <stp>KR357201GF92</stp>
        <stp>만기일</stp>
        <stp>46316</stp>
        <stp/>
        <tr r="EU33" s="1"/>
      </tp>
      <tp>
        <v>20300726</v>
        <stp/>
        <stp>P</stp>
        <stp>0</stp>
        <stp>BND</stp>
        <stp>KR602378BD79</stp>
        <stp>만기일</stp>
        <stp>46316</stp>
        <stp/>
        <tr r="Y15" s="1"/>
      </tp>
      <tp>
        <v>20270115</v>
        <stp/>
        <stp>P</stp>
        <stp>0</stp>
        <stp>BND</stp>
        <stp>KR602196BF10</stp>
        <stp>만기일</stp>
        <stp>46316</stp>
        <stp/>
        <tr r="CC169" s="1"/>
        <tr r="CQ144" s="1"/>
      </tp>
      <tp>
        <v>20280926</v>
        <stp/>
        <stp>P</stp>
        <stp>0</stp>
        <stp>BND</stp>
        <stp>KR357001GF94</stp>
        <stp>만기일</stp>
        <stp>46316</stp>
        <stp/>
        <tr r="EU15" s="1"/>
      </tp>
      <tp>
        <v>20270826</v>
        <stp/>
        <stp>P</stp>
        <stp>0</stp>
        <stp>BND</stp>
        <stp>KR357601GG89</stp>
        <stp>만기일</stp>
        <stp>46316</stp>
        <stp/>
        <tr r="DS77" s="1"/>
      </tp>
      <tp>
        <v>20270929</v>
        <stp/>
        <stp>P</stp>
        <stp>0</stp>
        <stp>BND</stp>
        <stp>KR357501GF99</stp>
        <stp>만기일</stp>
        <stp>46316</stp>
        <stp/>
        <tr r="DS125" s="1"/>
      </tp>
      <tp>
        <v>20300724</v>
        <stp/>
        <stp>P</stp>
        <stp>0</stp>
        <stp>BND</stp>
        <stp>KR357402GF73</stp>
        <stp>만기일</stp>
        <stp>46316</stp>
        <stp/>
        <tr r="K201" s="1"/>
      </tp>
      <tp>
        <v>20271025</v>
        <stp/>
        <stp>P</stp>
        <stp>0</stp>
        <stp>BND</stp>
        <stp>KR601980AEB4</stp>
        <stp>만기일</stp>
        <stp>46316</stp>
        <stp/>
        <tr r="DS104" s="1"/>
      </tp>
      <tp>
        <v>20280824</v>
        <stp/>
        <stp>P</stp>
        <stp>0</stp>
        <stp>BND</stp>
        <stp>KR601945AG73</stp>
        <stp>만기일</stp>
        <stp>46316</stp>
        <stp/>
        <tr r="CC82" s="1"/>
        <tr r="K74" s="1"/>
        <tr r="EG22" s="1"/>
      </tp>
      <tp>
        <v>20280526</v>
        <stp/>
        <stp>P</stp>
        <stp>0</stp>
        <stp>BND</stp>
        <stp>KR601980AG53</stp>
        <stp>만기일</stp>
        <stp>46316</stp>
        <stp/>
        <tr r="DS160" s="1"/>
      </tp>
      <tp t="s">
        <v/>
        <stp/>
        <stp>P</stp>
        <stp>0</stp>
        <stp>BND</stp>
        <stp>-</stp>
        <stp>만기일</stp>
        <stp>46316</stp>
        <stp/>
        <tr r="EU79" s="1"/>
        <tr r="K388" s="1"/>
        <tr r="CC265" s="1"/>
        <tr r="AM30" s="1"/>
        <tr r="BA18" s="1"/>
        <tr r="EG29" s="1"/>
        <tr r="CQ168" s="1"/>
        <tr r="DE59" s="1"/>
        <tr r="BO16" s="1"/>
        <tr r="DS329" s="1"/>
        <tr r="Y48" s="1"/>
      </tp>
      <tp>
        <v>20270823</v>
        <stp/>
        <stp>P</stp>
        <stp>0</stp>
        <stp>BND</stp>
        <stp>KR6095926C85</stp>
        <stp>만기일</stp>
        <stp>46316</stp>
        <stp/>
        <tr r="DS26" s="1"/>
      </tp>
      <tp>
        <v>20280121</v>
        <stp/>
        <stp>P</stp>
        <stp>0</stp>
        <stp>BND</stp>
        <stp>KR6097246F73</stp>
        <stp>만기일</stp>
        <stp>46316</stp>
        <stp/>
        <tr r="CC218" s="1"/>
      </tp>
      <tp>
        <v>20301030</v>
        <stp/>
        <stp>P</stp>
        <stp>0</stp>
        <stp>BND</stp>
        <stp>KR6065909FA3</stp>
        <stp>만기일</stp>
        <stp>46316</stp>
        <stp/>
        <tr r="EU53" s="1"/>
      </tp>
      <tp>
        <v>20280929</v>
        <stp/>
        <stp>P</stp>
        <stp>0</stp>
        <stp>BND</stp>
        <stp>KR6095236G78</stp>
        <stp>만기일</stp>
        <stp>46316</stp>
        <stp/>
        <tr r="DE14" s="1"/>
      </tp>
      <tp>
        <v>20271223</v>
        <stp/>
        <stp>P</stp>
        <stp>0</stp>
        <stp>BND</stp>
        <stp>KR6079318F41</stp>
        <stp>만기일</stp>
        <stp>46316</stp>
        <stp/>
        <tr r="CC214" s="1"/>
      </tp>
      <tp>
        <v>20280929</v>
        <stp/>
        <stp>P</stp>
        <stp>0</stp>
        <stp>BND</stp>
        <stp>KR6097247FA0</stp>
        <stp>만기일</stp>
        <stp>46316</stp>
        <stp/>
        <tr r="K168" s="1"/>
      </tp>
      <tp>
        <v>20281219</v>
        <stp/>
        <stp>P</stp>
        <stp>0</stp>
        <stp>BND</stp>
        <stp>KR6095927FC5</stp>
        <stp>만기일</stp>
        <stp>46316</stp>
        <stp/>
        <tr r="K156" s="1"/>
      </tp>
      <tp>
        <v>20270924</v>
        <stp/>
        <stp>P</stp>
        <stp>0</stp>
        <stp>BND</stp>
        <stp>KR6065908G37</stp>
        <stp>만기일</stp>
        <stp>46316</stp>
        <stp/>
        <tr r="K117" s="1"/>
      </tp>
      <tp>
        <v>20270125</v>
        <stp/>
        <stp>P</stp>
        <stp>0</stp>
        <stp>BND</stp>
        <stp>KR6169378EA9</stp>
        <stp>만기일</stp>
        <stp>46316</stp>
        <stp/>
        <tr r="CQ37" s="1"/>
      </tp>
      <tp>
        <v>20280121</v>
        <stp/>
        <stp>P</stp>
        <stp>0</stp>
        <stp>BND</stp>
        <stp>KR6097244F18</stp>
        <stp>만기일</stp>
        <stp>46316</stp>
        <stp/>
        <tr r="DS217" s="1"/>
      </tp>
      <tp>
        <v>20270924</v>
        <stp/>
        <stp>P</stp>
        <stp>0</stp>
        <stp>BND</stp>
        <stp>KR6097244F91</stp>
        <stp>만기일</stp>
        <stp>46316</stp>
        <stp/>
        <tr r="DS129" s="1"/>
      </tp>
      <tp>
        <v>20280707</v>
        <stp/>
        <stp>P</stp>
        <stp>0</stp>
        <stp>BND</stp>
        <stp>KR6095924D78</stp>
        <stp>만기일</stp>
        <stp>46316</stp>
        <stp/>
        <tr r="CC92" s="1"/>
      </tp>
      <tp>
        <v>20280721</v>
        <stp/>
        <stp>P</stp>
        <stp>0</stp>
        <stp>BND</stp>
        <stp>KR6095234F71</stp>
        <stp>만기일</stp>
        <stp>46316</stp>
        <stp/>
        <tr r="DE28" s="1"/>
      </tp>
      <tp>
        <v>20281124</v>
        <stp/>
        <stp>P</stp>
        <stp>0</stp>
        <stp>BND</stp>
        <stp>KR6140179BB9</stp>
        <stp>만기일</stp>
        <stp>46316</stp>
        <stp/>
        <tr r="K58" s="1"/>
      </tp>
      <tp t="s">
        <v/>
        <stp/>
        <stp>P</stp>
        <stp>0</stp>
        <stp>BND</stp>
        <stp>KRZS42059159</stp>
        <stp>만기일</stp>
        <stp>46316</stp>
        <stp/>
        <tr r="CQ22" s="1"/>
      </tp>
      <tp t="s">
        <v/>
        <stp/>
        <stp>P</stp>
        <stp>0</stp>
        <stp>BND</stp>
        <stp>KRZS42059150</stp>
        <stp>만기일</stp>
        <stp>46316</stp>
        <stp/>
        <tr r="CQ26" s="1"/>
      </tp>
      <tp t="s">
        <v/>
        <stp/>
        <stp>P</stp>
        <stp>0</stp>
        <stp>BND</stp>
        <stp>KRZS42059177</stp>
        <stp>만기일</stp>
        <stp>46316</stp>
        <stp/>
        <tr r="CQ157" s="1"/>
      </tp>
      <tp t="s">
        <v/>
        <stp/>
        <stp>P</stp>
        <stp>0</stp>
        <stp>BND</stp>
        <stp>KRZS42059175</stp>
        <stp>만기일</stp>
        <stp>46316</stp>
        <stp/>
        <tr r="CQ35" s="1"/>
      </tp>
      <tp>
        <v>20270512</v>
        <stp/>
        <stp>P</stp>
        <stp>0</stp>
        <stp>BND</stp>
        <stp>KR6086794C59</stp>
        <stp>만기일</stp>
        <stp>46316</stp>
        <stp/>
        <tr r="K85" s="1"/>
      </tp>
      <tp>
        <v>20270820</v>
        <stp/>
        <stp>P</stp>
        <stp>0</stp>
        <stp>BND</stp>
        <stp>KR6095925C86</stp>
        <stp>만기일</stp>
        <stp>46316</stp>
        <stp/>
        <tr r="DS58" s="1"/>
      </tp>
      <tp>
        <v>20270910</v>
        <stp/>
        <stp>P</stp>
        <stp>0</stp>
        <stp>BND</stp>
        <stp>KR6095925E92</stp>
        <stp>만기일</stp>
        <stp>46316</stp>
        <stp/>
        <tr r="CC202" s="1"/>
      </tp>
      <tp>
        <v>20281024</v>
        <stp/>
        <stp>P</stp>
        <stp>0</stp>
        <stp>BND</stp>
        <stp>KR6097245G73</stp>
        <stp>만기일</stp>
        <stp>46316</stp>
        <stp/>
        <tr r="K72" s="1"/>
      </tp>
      <tp>
        <v>20281226</v>
        <stp/>
        <stp>P</stp>
        <stp>0</stp>
        <stp>BND</stp>
        <stp>KR6145768FC3</stp>
        <stp>만기일</stp>
        <stp>46316</stp>
        <stp/>
        <tr r="EG12" s="1"/>
        <tr r="CC91" s="1"/>
      </tp>
      <tp>
        <v>20270930</v>
        <stp/>
        <stp>P</stp>
        <stp>0</stp>
        <stp>BND</stp>
        <stp>KR6097245EC3</stp>
        <stp>만기일</stp>
        <stp>46316</stp>
        <stp/>
        <tr r="DS114" s="1"/>
        <tr r="K127" s="1"/>
      </tp>
      <tp>
        <v>20270224</v>
        <stp/>
        <stp>P</stp>
        <stp>0</stp>
        <stp>BND</stp>
        <stp>KR6033668FC0</stp>
        <stp>만기일</stp>
        <stp>46316</stp>
        <stp/>
        <tr r="CQ75" s="1"/>
      </tp>
      <tp>
        <v>20280229</v>
        <stp/>
        <stp>P</stp>
        <stp>0</stp>
        <stp>BND</stp>
        <stp>KR6023769G75</stp>
        <stp>만기일</stp>
        <stp>46316</stp>
        <stp/>
        <tr r="DE10" s="1"/>
      </tp>
      <tp>
        <v>20300315</v>
        <stp/>
        <stp>P</stp>
        <stp>0</stp>
        <stp>BND</stp>
        <stp>KR6032718F38</stp>
        <stp>만기일</stp>
        <stp>46316</stp>
        <stp/>
        <tr r="EU49" s="1"/>
      </tp>
      <tp>
        <v>20261211</v>
        <stp/>
        <stp>P</stp>
        <stp>0</stp>
        <stp>BND</stp>
        <stp>KR6097242FB9</stp>
        <stp>만기일</stp>
        <stp>46316</stp>
        <stp/>
        <tr r="CQ58" s="1"/>
      </tp>
      <tp>
        <v>20271123</v>
        <stp/>
        <stp>P</stp>
        <stp>0</stp>
        <stp>BND</stp>
        <stp>KR6097242F10</stp>
        <stp>만기일</stp>
        <stp>46316</stp>
        <stp/>
        <tr r="DS108" s="1"/>
      </tp>
      <tp>
        <v>20281030</v>
        <stp/>
        <stp>P</stp>
        <stp>0</stp>
        <stp>BND</stp>
        <stp>KR6086793FA6</stp>
        <stp>만기일</stp>
        <stp>46316</stp>
        <stp/>
        <tr r="K297" s="1"/>
      </tp>
      <tp>
        <v>20280428</v>
        <stp/>
        <stp>P</stp>
        <stp>0</stp>
        <stp>BND</stp>
        <stp>KR6096772F44</stp>
        <stp>만기일</stp>
        <stp>46316</stp>
        <stp/>
        <tr r="DS133" s="1"/>
      </tp>
      <tp>
        <v>20300218</v>
        <stp/>
        <stp>P</stp>
        <stp>0</stp>
        <stp>BND</stp>
        <stp>KR6086793F24</stp>
        <stp>만기일</stp>
        <stp>46316</stp>
        <stp/>
        <tr r="EU46" s="1"/>
      </tp>
      <tp>
        <v>20280628</v>
        <stp/>
        <stp>P</stp>
        <stp>0</stp>
        <stp>BND</stp>
        <stp>KR6097242G43</stp>
        <stp>만기일</stp>
        <stp>46316</stp>
        <stp/>
        <tr r="DS80" s="1"/>
      </tp>
      <tp>
        <v>20270205</v>
        <stp/>
        <stp>P</stp>
        <stp>0</stp>
        <stp>BND</stp>
        <stp>KR6095922E20</stp>
        <stp>만기일</stp>
        <stp>46316</stp>
        <stp/>
        <tr r="CQ16" s="1"/>
      </tp>
      <tp>
        <v>20280904</v>
        <stp/>
        <stp>P</stp>
        <stp>0</stp>
        <stp>BND</stp>
        <stp>KR6096772F93</stp>
        <stp>만기일</stp>
        <stp>46316</stp>
        <stp/>
        <tr r="EU43" s="1"/>
      </tp>
      <tp>
        <v>20280113</v>
        <stp/>
        <stp>P</stp>
        <stp>0</stp>
        <stp>BND</stp>
        <stp>KR6095922F11</stp>
        <stp>만기일</stp>
        <stp>46316</stp>
        <stp/>
        <tr r="K147" s="1"/>
      </tp>
      <tp>
        <v>20280211</v>
        <stp/>
        <stp>P</stp>
        <stp>0</stp>
        <stp>BND</stp>
        <stp>KR6097952D20</stp>
        <stp>만기일</stp>
        <stp>46316</stp>
        <stp/>
        <tr r="K95" s="1"/>
      </tp>
      <tp>
        <v>20270212</v>
        <stp/>
        <stp>P</stp>
        <stp>0</stp>
        <stp>BND</stp>
        <stp>KR6097242EB2</stp>
        <stp>만기일</stp>
        <stp>46316</stp>
        <stp/>
        <tr r="CQ151" s="1"/>
      </tp>
      <tp>
        <v>20280426</v>
        <stp/>
        <stp>P</stp>
        <stp>0</stp>
        <stp>BND</stp>
        <stp>KR6096772D46</stp>
        <stp>만기일</stp>
        <stp>46316</stp>
        <stp/>
        <tr r="K249" s="1"/>
      </tp>
      <tp>
        <v>20300423</v>
        <stp/>
        <stp>P</stp>
        <stp>0</stp>
        <stp>BND</stp>
        <stp>KR6029889F45</stp>
        <stp>만기일</stp>
        <stp>46316</stp>
        <stp/>
        <tr r="EU52" s="1"/>
      </tp>
      <tp>
        <v>20300314</v>
        <stp/>
        <stp>P</stp>
        <stp>0</stp>
        <stp>BND</stp>
        <stp>KR6029789G94</stp>
        <stp>만기일</stp>
        <stp>46316</stp>
        <stp/>
        <tr r="DS63" s="1"/>
      </tp>
      <tp>
        <v>20271208</v>
        <stp/>
        <stp>P</stp>
        <stp>0</stp>
        <stp>BND</stp>
        <stp>KR60867937C5</stp>
        <stp>만기일</stp>
        <stp>46316</stp>
        <stp/>
        <tr r="DS288" s="1"/>
        <tr r="K230" s="1"/>
      </tp>
      <tp>
        <v>20270406</v>
        <stp/>
        <stp>P</stp>
        <stp>0</stp>
        <stp>BND</stp>
        <stp>KR6086792C44</stp>
        <stp>만기일</stp>
        <stp>46316</stp>
        <stp/>
        <tr r="CC150" s="1"/>
      </tp>
      <tp>
        <v>20280118</v>
        <stp/>
        <stp>P</stp>
        <stp>0</stp>
        <stp>BND</stp>
        <stp>KR6082972F75</stp>
        <stp>만기일</stp>
        <stp>46316</stp>
        <stp/>
        <tr r="DS136" s="1"/>
      </tp>
      <tp>
        <v>20290430</v>
        <stp/>
        <stp>P</stp>
        <stp>0</stp>
        <stp>BND</stp>
        <stp>KR6086792G40</stp>
        <stp>만기일</stp>
        <stp>46316</stp>
        <stp/>
        <tr r="CC49" s="1"/>
      </tp>
      <tp>
        <v>20261110</v>
        <stp/>
        <stp>P</stp>
        <stp>0</stp>
        <stp>BND</stp>
        <stp>KR6095233EB3</stp>
        <stp>만기일</stp>
        <stp>46316</stp>
        <stp/>
        <tr r="CQ25" s="1"/>
      </tp>
      <tp>
        <v>20270218</v>
        <stp/>
        <stp>P</stp>
        <stp>0</stp>
        <stp>BND</stp>
        <stp>KR6086792F25</stp>
        <stp>만기일</stp>
        <stp>46316</stp>
        <stp/>
        <tr r="K267" s="1"/>
        <tr r="DS270" s="1"/>
      </tp>
      <tp>
        <v>20270528</v>
        <stp/>
        <stp>P</stp>
        <stp>0</stp>
        <stp>BND</stp>
        <stp>KR6095923E52</stp>
        <stp>만기일</stp>
        <stp>46316</stp>
        <stp/>
        <tr r="CC162" s="1"/>
        <tr r="CQ137" s="1"/>
      </tp>
      <tp>
        <v>20270409</v>
        <stp/>
        <stp>P</stp>
        <stp>0</stp>
        <stp>BND</stp>
        <stp>KR6095923E45</stp>
        <stp>만기일</stp>
        <stp>46316</stp>
        <stp/>
        <tr r="K254" s="1"/>
      </tp>
      <tp>
        <v>20280131</v>
        <stp/>
        <stp>P</stp>
        <stp>0</stp>
        <stp>BND</stp>
        <stp>KR6285132F14</stp>
        <stp>만기일</stp>
        <stp>46316</stp>
        <stp/>
        <tr r="EU30" s="1"/>
      </tp>
      <tp>
        <v>20270217</v>
        <stp/>
        <stp>P</stp>
        <stp>0</stp>
        <stp>BND</stp>
        <stp>KR6280362C27</stp>
        <stp>만기일</stp>
        <stp>46316</stp>
        <stp/>
        <tr r="CQ153" s="1"/>
      </tp>
      <tp>
        <v>20271001</v>
        <stp/>
        <stp>P</stp>
        <stp>0</stp>
        <stp>BND</stp>
        <stp>KR6095923F44</stp>
        <stp>만기일</stp>
        <stp>46316</stp>
        <stp/>
        <tr r="DS126" s="1"/>
      </tp>
      <tp>
        <v>20300426</v>
        <stp/>
        <stp>P</stp>
        <stp>0</stp>
        <stp>BND</stp>
        <stp>KR6096773D45</stp>
        <stp>만기일</stp>
        <stp>46316</stp>
        <stp/>
        <tr r="K275" s="1"/>
      </tp>
      <tp>
        <v>20270202</v>
        <stp/>
        <stp>P</stp>
        <stp>0</stp>
        <stp>BND</stp>
        <stp>KR6089862E25</stp>
        <stp>만기일</stp>
        <stp>46316</stp>
        <stp/>
        <tr r="CQ15" s="1"/>
      </tp>
      <tp>
        <v>20271020</v>
        <stp/>
        <stp>P</stp>
        <stp>0</stp>
        <stp>BND</stp>
        <stp>KR6029888FA4</stp>
        <stp>만기일</stp>
        <stp>46316</stp>
        <stp/>
        <tr r="K149" s="1"/>
      </tp>
      <tp>
        <v>20270122</v>
        <stp/>
        <stp>P</stp>
        <stp>0</stp>
        <stp>BND</stp>
        <stp>KR6089862F16</stp>
        <stp>만기일</stp>
        <stp>46316</stp>
        <stp/>
        <tr r="CQ31" s="1"/>
        <tr r="DE54" s="1"/>
      </tp>
      <tp>
        <v>20300415</v>
        <stp/>
        <stp>P</stp>
        <stp>0</stp>
        <stp>BND</stp>
        <stp>KR6029788GA4</stp>
        <stp>만기일</stp>
        <stp>46316</stp>
        <stp/>
        <tr r="DS33" s="1"/>
      </tp>
      <tp>
        <v>20290209</v>
        <stp/>
        <stp>P</stp>
        <stp>0</stp>
        <stp>BND</stp>
        <stp>KR6489792G20</stp>
        <stp>만기일</stp>
        <stp>46316</stp>
        <stp/>
        <tr r="DE26" s="1"/>
      </tp>
      <tp>
        <v>20270126</v>
        <stp/>
        <stp>P</stp>
        <stp>0</stp>
        <stp>BND</stp>
        <stp>KR6089862C19</stp>
        <stp>만기일</stp>
        <stp>46316</stp>
        <stp/>
        <tr r="CQ20" s="1"/>
      </tp>
      <tp t="s">
        <v/>
        <stp/>
        <stp>P</stp>
        <stp>0</stp>
        <stp>BND</stp>
        <stp>KRZF02969VBB</stp>
        <stp>만기일</stp>
        <stp>46316</stp>
        <stp/>
        <tr r="CQ96" s="1"/>
      </tp>
      <tp t="s">
        <v/>
        <stp/>
        <stp>P</stp>
        <stp>0</stp>
        <stp>BND</stp>
        <stp>KRZF02969TBB</stp>
        <stp>만기일</stp>
        <stp>46316</stp>
        <stp/>
        <tr r="CQ95" s="1"/>
      </tp>
      <tp>
        <v>20270226</v>
        <stp/>
        <stp>P</stp>
        <stp>0</stp>
        <stp>BND</stp>
        <stp>KR6280361E26</stp>
        <stp>만기일</stp>
        <stp>46316</stp>
        <stp/>
        <tr r="CQ51" s="1"/>
      </tp>
      <tp>
        <v>20270910</v>
        <stp/>
        <stp>P</stp>
        <stp>0</stp>
        <stp>BND</stp>
        <stp>KR6082971F92</stp>
        <stp>만기일</stp>
        <stp>46316</stp>
        <stp/>
        <tr r="K138" s="1"/>
      </tp>
      <tp>
        <v>20290115</v>
        <stp/>
        <stp>P</stp>
        <stp>0</stp>
        <stp>BND</stp>
        <stp>KR6280361G16</stp>
        <stp>만기일</stp>
        <stp>46316</stp>
        <stp/>
        <tr r="CC74" s="1"/>
      </tp>
      <tp>
        <v>20270715</v>
        <stp/>
        <stp>P</stp>
        <stp>0</stp>
        <stp>BND</stp>
        <stp>KR6082971E77</stp>
        <stp>만기일</stp>
        <stp>46316</stp>
        <stp/>
        <tr r="CC203" s="1"/>
      </tp>
      <tp>
        <v>20270115</v>
        <stp/>
        <stp>P</stp>
        <stp>0</stp>
        <stp>BND</stp>
        <stp>KR6310108F10</stp>
        <stp>만기일</stp>
        <stp>46316</stp>
        <stp/>
        <tr r="CQ85" s="1"/>
      </tp>
      <tp>
        <v>20280630</v>
        <stp/>
        <stp>P</stp>
        <stp>0</stp>
        <stp>BND</stp>
        <stp>KR6280361F74</stp>
        <stp>만기일</stp>
        <stp>46316</stp>
        <stp/>
        <tr r="DE41" s="1"/>
      </tp>
      <tp>
        <v>20290911</v>
        <stp/>
        <stp>P</stp>
        <stp>0</stp>
        <stp>BND</stp>
        <stp>KR6086791G90</stp>
        <stp>만기일</stp>
        <stp>46316</stp>
        <stp/>
        <tr r="DS74" s="1"/>
        <tr r="EU19" s="1"/>
      </tp>
      <tp>
        <v>20280612</v>
        <stp/>
        <stp>P</stp>
        <stp>0</stp>
        <stp>BND</stp>
        <stp>KR6088981D65</stp>
        <stp>만기일</stp>
        <stp>46316</stp>
        <stp/>
        <tr r="K236" s="1"/>
      </tp>
      <tp>
        <v>20271125</v>
        <stp/>
        <stp>P</stp>
        <stp>0</stp>
        <stp>BND</stp>
        <stp>KR6008279FB9</stp>
        <stp>만기일</stp>
        <stp>46316</stp>
        <stp/>
        <tr r="CC206" s="1"/>
      </tp>
      <tp>
        <v>20290824</v>
        <stp/>
        <stp>P</stp>
        <stp>0</stp>
        <stp>BND</stp>
        <stp>KR6019458G87</stp>
        <stp>만기일</stp>
        <stp>46316</stp>
        <stp/>
        <tr r="EG23" s="1"/>
        <tr r="CC83" s="1"/>
      </tp>
      <tp t="s">
        <v/>
        <stp/>
        <stp>P</stp>
        <stp>0</stp>
        <stp>BND</stp>
        <stp>KRZF15399TG7</stp>
        <stp>만기일</stp>
        <stp>46316</stp>
        <stp/>
        <tr r="DS249" s="1"/>
      </tp>
      <tp t="s">
        <v/>
        <stp/>
        <stp>P</stp>
        <stp>0</stp>
        <stp>BND</stp>
        <stp>KRZF15399VG7</stp>
        <stp>만기일</stp>
        <stp>46316</stp>
        <stp/>
        <tr r="DS250" s="1"/>
      </tp>
      <tp t="s">
        <v/>
        <stp/>
        <stp>P</stp>
        <stp>0</stp>
        <stp>BND</stp>
        <stp>KRZF02978GG9</stp>
        <stp>만기일</stp>
        <stp>46316</stp>
        <stp/>
        <tr r="CQ163" s="1"/>
      </tp>
      <tp t="s">
        <v/>
        <stp/>
        <stp>P</stp>
        <stp>0</stp>
        <stp>BND</stp>
        <stp>KRZF02508GG9</stp>
        <stp>만기일</stp>
        <stp>46316</stp>
        <stp/>
        <tr r="CQ161" s="1"/>
      </tp>
      <tp t="s">
        <v/>
        <stp/>
        <stp>P</stp>
        <stp>0</stp>
        <stp>BND</stp>
        <stp>KRZF02978FG9</stp>
        <stp>만기일</stp>
        <stp>46316</stp>
        <stp/>
        <tr r="CQ164" s="1"/>
      </tp>
      <tp t="s">
        <v/>
        <stp/>
        <stp>P</stp>
        <stp>0</stp>
        <stp>BND</stp>
        <stp>KRZF02508FG9</stp>
        <stp>만기일</stp>
        <stp>46316</stp>
        <stp/>
        <tr r="CQ99" s="1"/>
      </tp>
      <tp>
        <v>20270315</v>
        <stp/>
        <stp>P</stp>
        <stp>0</stp>
        <stp>BND</stp>
        <stp>KR6293981E37</stp>
        <stp>만기일</stp>
        <stp>46316</stp>
        <stp/>
        <tr r="CC143" s="1"/>
      </tp>
      <tp>
        <v>20261113</v>
        <stp/>
        <stp>P</stp>
        <stp>0</stp>
        <stp>BND</stp>
        <stp>KR6097241FB1</stp>
        <stp>만기일</stp>
        <stp>46316</stp>
        <stp/>
        <tr r="CQ152" s="1"/>
      </tp>
      <tp>
        <v>20261023</v>
        <stp/>
        <stp>P</stp>
        <stp>0</stp>
        <stp>BND</stp>
        <stp>KR6195941EA2</stp>
        <stp>만기일</stp>
        <stp>46316</stp>
        <stp/>
        <tr r="CQ148" s="1"/>
      </tp>
      <tp>
        <v>20351209</v>
        <stp/>
        <stp>P</stp>
        <stp>0</stp>
        <stp>BND</stp>
        <stp>KR6095081FC1</stp>
        <stp>만기일</stp>
        <stp>46316</stp>
        <stp/>
        <tr r="EU27" s="1"/>
      </tp>
      <tp>
        <v>20290917</v>
        <stp/>
        <stp>P</stp>
        <stp>0</stp>
        <stp>BND</stp>
        <stp>KR6004948G95</stp>
        <stp>만기일</stp>
        <stp>46316</stp>
        <stp/>
        <tr r="CC84" s="1"/>
        <tr r="DS60" s="1"/>
        <tr r="EG19" s="1"/>
      </tp>
      <tp t="s">
        <v/>
        <stp/>
        <stp>P</stp>
        <stp>0</stp>
        <stp>BND</stp>
        <stp>KRZF00238CG4</stp>
        <stp>만기일</stp>
        <stp>46316</stp>
        <stp/>
        <tr r="CC110" s="1"/>
      </tp>
      <tp t="s">
        <v/>
        <stp/>
        <stp>P</stp>
        <stp>0</stp>
        <stp>BND</stp>
        <stp>KRZF00238BG4</stp>
        <stp>만기일</stp>
        <stp>46316</stp>
        <stp/>
        <tr r="CC109" s="1"/>
      </tp>
      <tp>
        <v>20290427</v>
        <stp/>
        <stp>P</stp>
        <stp>0</stp>
        <stp>BND</stp>
        <stp>KR6008278G47</stp>
        <stp>만기일</stp>
        <stp>46316</stp>
        <stp/>
        <tr r="CC45" s="1"/>
      </tp>
      <tp t="s">
        <v/>
        <stp/>
        <stp>P</stp>
        <stp>0</stp>
        <stp>BND</stp>
        <stp>KRZF131796G8</stp>
        <stp>만기일</stp>
        <stp>46316</stp>
        <stp/>
        <tr r="CC66" s="1"/>
      </tp>
      <tp t="s">
        <v/>
        <stp/>
        <stp>P</stp>
        <stp>0</stp>
        <stp>BND</stp>
        <stp>KRZF002384G8</stp>
        <stp>만기일</stp>
        <stp>46316</stp>
        <stp/>
        <tr r="CC116" s="1"/>
      </tp>
      <tp t="s">
        <v/>
        <stp/>
        <stp>P</stp>
        <stp>0</stp>
        <stp>BND</stp>
        <stp>KRZF131797G8</stp>
        <stp>만기일</stp>
        <stp>46316</stp>
        <stp/>
        <tr r="CC65" s="1"/>
      </tp>
      <tp t="s">
        <v/>
        <stp/>
        <stp>P</stp>
        <stp>0</stp>
        <stp>BND</stp>
        <stp>KRZF131795G8</stp>
        <stp>만기일</stp>
        <stp>46316</stp>
        <stp/>
        <tr r="CC64" s="1"/>
      </tp>
      <tp t="s">
        <v/>
        <stp/>
        <stp>P</stp>
        <stp>0</stp>
        <stp>BND</stp>
        <stp>KRZF025084G9</stp>
        <stp>만기일</stp>
        <stp>46316</stp>
        <stp/>
        <tr r="CQ98" s="1"/>
      </tp>
      <tp t="s">
        <v/>
        <stp/>
        <stp>P</stp>
        <stp>0</stp>
        <stp>BND</stp>
        <stp>KRZF002381G8</stp>
        <stp>만기일</stp>
        <stp>46316</stp>
        <stp/>
        <tr r="CC117" s="1"/>
      </tp>
      <tp t="s">
        <v/>
        <stp/>
        <stp>P</stp>
        <stp>0</stp>
        <stp>BND</stp>
        <stp>KRZF025083G9</stp>
        <stp>만기일</stp>
        <stp>46316</stp>
        <stp/>
        <tr r="CQ101" s="1"/>
      </tp>
      <tp t="s">
        <v/>
        <stp/>
        <stp>P</stp>
        <stp>0</stp>
        <stp>BND</stp>
        <stp>KRZF025082G9</stp>
        <stp>만기일</stp>
        <stp>46316</stp>
        <stp/>
        <tr r="CQ104" s="1"/>
      </tp>
      <tp t="s">
        <v/>
        <stp/>
        <stp>P</stp>
        <stp>0</stp>
        <stp>BND</stp>
        <stp>KRZF002383G8</stp>
        <stp>만기일</stp>
        <stp>46316</stp>
        <stp/>
        <tr r="CC115" s="1"/>
      </tp>
      <tp t="s">
        <v/>
        <stp/>
        <stp>P</stp>
        <stp>0</stp>
        <stp>BND</stp>
        <stp>KRZF025081G9</stp>
        <stp>만기일</stp>
        <stp>46316</stp>
        <stp/>
        <tr r="CQ105" s="1"/>
      </tp>
      <tp t="s">
        <v/>
        <stp/>
        <stp>P</stp>
        <stp>0</stp>
        <stp>BND</stp>
        <stp>KRZS02508026</stp>
        <stp>만기일</stp>
        <stp>46316</stp>
        <stp/>
        <tr r="CQ82" s="1"/>
      </tp>
      <tp t="s">
        <v/>
        <stp/>
        <stp>P</stp>
        <stp>0</stp>
        <stp>BND</stp>
        <stp>KRZF002382G8</stp>
        <stp>만기일</stp>
        <stp>46316</stp>
        <stp/>
        <tr r="CC118" s="1"/>
      </tp>
      <tp>
        <v>20291106</v>
        <stp/>
        <stp>P</stp>
        <stp>0</stp>
        <stp>BND</stp>
        <stp>KR6063321WB6</stp>
        <stp>만기일</stp>
        <stp>46316</stp>
        <stp/>
        <tr r="K370" s="1"/>
      </tp>
      <tp>
        <v>20271112</v>
        <stp/>
        <stp>P</stp>
        <stp>0</stp>
        <stp>BND</stp>
        <stp>KR6030624EB1</stp>
        <stp>만기일</stp>
        <stp>46316</stp>
        <stp/>
        <tr r="DE24" s="1"/>
      </tp>
      <tp>
        <v>20270814</v>
        <stp/>
        <stp>P</stp>
        <stp>0</stp>
        <stp>BND</stp>
        <stp>KR6000017E83</stp>
        <stp>만기일</stp>
        <stp>46316</stp>
        <stp/>
        <tr r="K107" s="1"/>
      </tp>
      <tp>
        <v>20300902</v>
        <stp/>
        <stp>P</stp>
        <stp>0</stp>
        <stp>BND</stp>
        <stp>KR6063621F96</stp>
        <stp>만기일</stp>
        <stp>46316</stp>
        <stp/>
        <tr r="K210" s="1"/>
      </tp>
      <tp>
        <v>20290112</v>
        <stp/>
        <stp>P</stp>
        <stp>0</stp>
        <stp>BND</stp>
        <stp>KR6032714F73</stp>
        <stp>만기일</stp>
        <stp>46316</stp>
        <stp/>
        <tr r="K196" s="1"/>
      </tp>
      <tp>
        <v>20270127</v>
        <stp/>
        <stp>P</stp>
        <stp>0</stp>
        <stp>BND</stp>
        <stp>KR6140173D47</stp>
        <stp>만기일</stp>
        <stp>46316</stp>
        <stp/>
        <tr r="CQ130" s="1"/>
        <tr r="CC155" s="1"/>
      </tp>
      <tp>
        <v>20271015</v>
        <stp/>
        <stp>P</stp>
        <stp>0</stp>
        <stp>BND</stp>
        <stp>KR6033664G13</stp>
        <stp>만기일</stp>
        <stp>46316</stp>
        <stp/>
        <tr r="DS127" s="1"/>
      </tp>
      <tp>
        <v>20300109</v>
        <stp/>
        <stp>P</stp>
        <stp>0</stp>
        <stp>BND</stp>
        <stp>KR6031324F10</stp>
        <stp>만기일</stp>
        <stp>46316</stp>
        <stp/>
        <tr r="EU48" s="1"/>
      </tp>
      <tp>
        <v>20290131</v>
        <stp/>
        <stp>P</stp>
        <stp>0</stp>
        <stp>BND</stp>
        <stp>KR6152252E11</stp>
        <stp>만기일</stp>
        <stp>46316</stp>
        <stp/>
        <tr r="K378" s="1"/>
      </tp>
      <tp>
        <v>20290809</v>
        <stp/>
        <stp>P</stp>
        <stp>0</stp>
        <stp>BND</stp>
        <stp>KR6140173G51</stp>
        <stp>만기일</stp>
        <stp>46316</stp>
        <stp/>
        <tr r="K111" s="1"/>
      </tp>
      <tp>
        <v>20280426</v>
        <stp/>
        <stp>P</stp>
        <stp>0</stp>
        <stp>BND</stp>
        <stp>KR6063321D42</stp>
        <stp>만기일</stp>
        <stp>46316</stp>
        <stp/>
        <tr r="K306" s="1"/>
      </tp>
      <tp>
        <v>20300308</v>
        <stp/>
        <stp>P</stp>
        <stp>0</stp>
        <stp>BND</stp>
        <stp>KR6140173G93</stp>
        <stp>만기일</stp>
        <stp>46316</stp>
        <stp/>
        <tr r="CC38" s="1"/>
      </tp>
      <tp>
        <v>20280224</v>
        <stp/>
        <stp>P</stp>
        <stp>0</stp>
        <stp>BND</stp>
        <stp>KR6021965F23</stp>
        <stp>만기일</stp>
        <stp>46316</stp>
        <stp/>
        <tr r="CC216" s="1"/>
      </tp>
      <tp>
        <v>20281109</v>
        <stp/>
        <stp>P</stp>
        <stp>0</stp>
        <stp>BND</stp>
        <stp>KR6032714DB0</stp>
        <stp>만기일</stp>
        <stp>46316</stp>
        <stp/>
        <tr r="K69" s="1"/>
      </tp>
      <tp>
        <v>20280602</v>
        <stp/>
        <stp>P</stp>
        <stp>0</stp>
        <stp>BND</stp>
        <stp>KR6030624F68</stp>
        <stp>만기일</stp>
        <stp>46316</stp>
        <stp/>
        <tr r="CC75" s="1"/>
      </tp>
      <tp>
        <v>20270609</v>
        <stp/>
        <stp>P</stp>
        <stp>0</stp>
        <stp>BND</stp>
        <stp>KR6160721F65</stp>
        <stp>만기일</stp>
        <stp>46316</stp>
        <stp/>
        <tr r="DE25" s="1"/>
      </tp>
      <tp>
        <v>20270718</v>
        <stp/>
        <stp>P</stp>
        <stp>0</stp>
        <stp>BND</stp>
        <stp>KR6055552C72</stp>
        <stp>만기일</stp>
        <stp>46316</stp>
        <stp/>
        <tr r="K100" s="1"/>
      </tp>
      <tp>
        <v>20290612</v>
        <stp/>
        <stp>P</stp>
        <stp>0</stp>
        <stp>BND</stp>
        <stp>KR6053212E69</stp>
        <stp>만기일</stp>
        <stp>46316</stp>
        <stp/>
        <tr r="DS130" s="1"/>
        <tr r="Y28" s="1"/>
      </tp>
      <tp>
        <v>20280211</v>
        <stp/>
        <stp>P</stp>
        <stp>0</stp>
        <stp>BND</stp>
        <stp>KR6030624F27</stp>
        <stp>만기일</stp>
        <stp>46316</stp>
        <stp/>
        <tr r="EU37" s="1"/>
      </tp>
      <tp>
        <v>20280526</v>
        <stp/>
        <stp>P</stp>
        <stp>0</stp>
        <stp>BND</stp>
        <stp>KR6310106F53</stp>
        <stp>만기일</stp>
        <stp>46316</stp>
        <stp/>
        <tr r="DE27" s="1"/>
      </tp>
      <tp>
        <v>20290628</v>
        <stp/>
        <stp>P</stp>
        <stp>0</stp>
        <stp>BND</stp>
        <stp>KR6063321E66</stp>
        <stp>만기일</stp>
        <stp>46316</stp>
        <stp/>
        <tr r="K164" s="1"/>
      </tp>
      <tp>
        <v>20270104</v>
        <stp/>
        <stp>P</stp>
        <stp>0</stp>
        <stp>BND</stp>
        <stp>KR6033664E15</stp>
        <stp>만기일</stp>
        <stp>46316</stp>
        <stp/>
        <tr r="CQ64" s="1"/>
      </tp>
      <tp>
        <v>20280825</v>
        <stp/>
        <stp>P</stp>
        <stp>0</stp>
        <stp>BND</stp>
        <stp>KR6140173F86</stp>
        <stp>만기일</stp>
        <stp>46316</stp>
        <stp/>
        <tr r="K174" s="1"/>
      </tp>
      <tp>
        <v>20270122</v>
        <stp/>
        <stp>P</stp>
        <stp>0</stp>
        <stp>BND</stp>
        <stp>KR6167161F18</stp>
        <stp>만기일</stp>
        <stp>46316</stp>
        <stp/>
        <tr r="CQ14" s="1"/>
      </tp>
      <tp>
        <v>20270726</v>
        <stp/>
        <stp>P</stp>
        <stp>0</stp>
        <stp>BND</stp>
        <stp>KR6046293G14</stp>
        <stp>만기일</stp>
        <stp>46316</stp>
        <stp/>
        <tr r="DE18" s="1"/>
      </tp>
      <tp>
        <v>20280828</v>
        <stp/>
        <stp>P</stp>
        <stp>0</stp>
        <stp>BND</stp>
        <stp>KR6055552D89</stp>
        <stp>만기일</stp>
        <stp>46316</stp>
        <stp/>
        <tr r="CC171" s="1"/>
      </tp>
      <tp>
        <v>20290531</v>
        <stp/>
        <stp>P</stp>
        <stp>0</stp>
        <stp>BND</stp>
        <stp>KR2055022E50</stp>
        <stp>만기일</stp>
        <stp>46316</stp>
        <stp/>
        <tr r="K346" s="1"/>
      </tp>
      <tp>
        <v>20330530</v>
        <stp/>
        <stp>P</stp>
        <stp>0</stp>
        <stp>BND</stp>
        <stp>KR6034734D51</stp>
        <stp>만기일</stp>
        <stp>46316</stp>
        <stp/>
        <tr r="K68" s="1"/>
      </tp>
      <tp>
        <v>20330911</v>
        <stp/>
        <stp>P</stp>
        <stp>0</stp>
        <stp>BND</stp>
        <stp>KR6034734D93</stp>
        <stp>만기일</stp>
        <stp>46316</stp>
        <stp/>
        <tr r="K268" s="1"/>
      </tp>
      <tp>
        <v>20261113</v>
        <stp/>
        <stp>P</stp>
        <stp>0</stp>
        <stp>BND</stp>
        <stp>KR6065901FB8</stp>
        <stp>만기일</stp>
        <stp>46316</stp>
        <stp/>
        <tr r="CQ55" s="1"/>
      </tp>
      <tp>
        <v>20300731</v>
        <stp/>
        <stp>P</stp>
        <stp>0</stp>
        <stp>BND</stp>
        <stp>KR2055022F75</stp>
        <stp>만기일</stp>
        <stp>46316</stp>
        <stp/>
        <tr r="K356" s="1"/>
      </tp>
      <tp>
        <v>20270311</v>
        <stp/>
        <stp>P</stp>
        <stp>0</stp>
        <stp>BND</stp>
        <stp>KR6140173B31</stp>
        <stp>만기일</stp>
        <stp>46316</stp>
        <stp/>
        <tr r="CC248" s="1"/>
        <tr r="EG25" s="1"/>
      </tp>
      <tp>
        <v>20270524</v>
        <stp/>
        <stp>P</stp>
        <stp>0</stp>
        <stp>BND</stp>
        <stp>KR6214346F65</stp>
        <stp>만기일</stp>
        <stp>46316</stp>
        <stp/>
        <tr r="DS97" s="1"/>
      </tp>
      <tp>
        <v>20270218</v>
        <stp/>
        <stp>P</stp>
        <stp>0</stp>
        <stp>BND</stp>
        <stp>KR6064981F23</stp>
        <stp>만기일</stp>
        <stp>46316</stp>
        <stp/>
        <tr r="CQ142" s="1"/>
        <tr r="CC167" s="1"/>
      </tp>
      <tp>
        <v>20261224</v>
        <stp/>
        <stp>P</stp>
        <stp>0</stp>
        <stp>BND</stp>
        <stp>KR6029695DC4</stp>
        <stp>만기일</stp>
        <stp>46316</stp>
        <stp/>
        <tr r="CQ52" s="1"/>
      </tp>
      <tp>
        <v>20261120</v>
        <stp/>
        <stp>P</stp>
        <stp>0</stp>
        <stp>BND</stp>
        <stp>KR6008277DB8</stp>
        <stp>만기일</stp>
        <stp>46316</stp>
        <stp/>
        <tr r="CQ44" s="1"/>
      </tp>
      <tp>
        <v>20261113</v>
        <stp/>
        <stp>P</stp>
        <stp>0</stp>
        <stp>BND</stp>
        <stp>KR6169371EB2</stp>
        <stp>만기일</stp>
        <stp>46316</stp>
        <stp/>
        <tr r="CQ149" s="1"/>
      </tp>
      <tp>
        <v>20271105</v>
        <stp/>
        <stp>P</stp>
        <stp>0</stp>
        <stp>BND</stp>
        <stp>KR6169371FB9</stp>
        <stp>만기일</stp>
        <stp>46316</stp>
        <stp/>
        <tr r="CC61" s="1"/>
      </tp>
      <tp>
        <v>20270514</v>
        <stp/>
        <stp>P</stp>
        <stp>0</stp>
        <stp>BND</stp>
        <stp>KR6169371F51</stp>
        <stp>만기일</stp>
        <stp>46316</stp>
        <stp/>
        <tr r="EU76" s="1"/>
      </tp>
      <tp>
        <v>20280414</v>
        <stp/>
        <stp>P</stp>
        <stp>0</stp>
        <stp>BND</stp>
        <stp>KR6029885F49</stp>
        <stp>만기일</stp>
        <stp>46316</stp>
        <stp/>
        <tr r="DE37" s="1"/>
      </tp>
      <tp>
        <v>20291015</v>
        <stp/>
        <stp>P</stp>
        <stp>0</stp>
        <stp>BND</stp>
        <stp>KR6029785GA0</stp>
        <stp>만기일</stp>
        <stp>46316</stp>
        <stp/>
        <tr r="DS183" s="1"/>
      </tp>
      <tp>
        <v>20280324</v>
        <stp/>
        <stp>P</stp>
        <stp>0</stp>
        <stp>BND</stp>
        <stp>KR6019806G37</stp>
        <stp>만기일</stp>
        <stp>46316</stp>
        <stp/>
        <tr r="K113" s="1"/>
      </tp>
      <tp>
        <v>20310406</v>
        <stp/>
        <stp>P</stp>
        <stp>0</stp>
        <stp>BND</stp>
        <stp>KR6138094B49</stp>
        <stp>만기일</stp>
        <stp>46316</stp>
        <stp/>
        <tr r="EU65" s="1"/>
      </tp>
      <tp>
        <v>20400610</v>
        <stp/>
        <stp>P</stp>
        <stp>0</stp>
        <stp>BND</stp>
        <stp>KRC0350C4062</stp>
        <stp>만기일</stp>
        <stp>46316</stp>
        <stp/>
        <tr r="DS321" s="1"/>
      </tp>
      <tp>
        <v>20410310</v>
        <stp/>
        <stp>P</stp>
        <stp>0</stp>
        <stp>BND</stp>
        <stp>KRC0350C4138</stp>
        <stp>만기일</stp>
        <stp>46316</stp>
        <stp/>
        <tr r="K64" s="1"/>
      </tp>
      <tp>
        <v>20410910</v>
        <stp/>
        <stp>P</stp>
        <stp>0</stp>
        <stp>BND</stp>
        <stp>KRC0350C4195</stp>
        <stp>만기일</stp>
        <stp>46316</stp>
        <stp/>
        <tr r="K266" s="1"/>
      </tp>
      <tp>
        <v>20280227</v>
        <stp/>
        <stp>P</stp>
        <stp>0</stp>
        <stp>BND</stp>
        <stp>KR3507037322</stp>
        <stp>만기일</stp>
        <stp>46316</stp>
        <stp/>
        <tr r="K125" s="1"/>
      </tp>
      <tp>
        <v>20320518</v>
        <stp/>
        <stp>P</stp>
        <stp>0</stp>
        <stp>BND</stp>
        <stp>KR6063321253</stp>
        <stp>만기일</stp>
        <stp>46316</stp>
        <stp/>
        <tr r="K35" s="1"/>
      </tp>
      <tp>
        <v>20450310</v>
        <stp/>
        <stp>P</stp>
        <stp>0</stp>
        <stp>BND</stp>
        <stp>KRC0350C4534</stp>
        <stp>만기일</stp>
        <stp>46316</stp>
        <stp/>
        <tr r="DS294" s="1"/>
      </tp>
      <tp>
        <v>20341215</v>
        <stp/>
        <stp>P</stp>
        <stp>0</stp>
        <stp>BND</stp>
        <stp>KR60649814C1</stp>
        <stp>만기일</stp>
        <stp>46316</stp>
        <stp/>
        <tr r="EU71" s="1"/>
      </tp>
      <tp>
        <v>20460910</v>
        <stp/>
        <stp>P</stp>
        <stp>0</stp>
        <stp>BND</stp>
        <stp>KRC0350C4690</stp>
        <stp>만기일</stp>
        <stp>46316</stp>
        <stp/>
        <tr r="CC256" s="1"/>
      </tp>
      <tp t="s">
        <v/>
        <stp/>
        <stp>P</stp>
        <stp>0</stp>
        <stp>BND</stp>
        <stp>KRZS49313040</stp>
        <stp>만기일</stp>
        <stp>46316</stp>
        <stp/>
        <tr r="CQ11" s="1"/>
      </tp>
      <tp>
        <v>20280425</v>
        <stp/>
        <stp>P</stp>
        <stp>0</stp>
        <stp>BND</stp>
        <stp>KR6060001841</stp>
        <stp>만기일</stp>
        <stp>46316</stp>
        <stp/>
        <tr r="EU32" s="1"/>
      </tp>
      <tp>
        <v>20270727</v>
        <stp/>
        <stp>P</stp>
        <stp>0</stp>
        <stp>BND</stp>
        <stp>KR3509017272</stp>
        <stp>만기일</stp>
        <stp>46316</stp>
        <stp/>
        <tr r="DS83" s="1"/>
      </tp>
      <tp>
        <v>20300213</v>
        <stp/>
        <stp>P</stp>
        <stp>0</stp>
        <stp>BND</stp>
        <stp>KR6263911820</stp>
        <stp>만기일</stp>
        <stp>46316</stp>
        <stp/>
        <tr r="DS251" s="1"/>
      </tp>
      <tp>
        <v>20270214</v>
        <stp/>
        <stp>P</stp>
        <stp>0</stp>
        <stp>BND</stp>
        <stp>KR6373221F28</stp>
        <stp>만기일</stp>
        <stp>46316</stp>
        <stp/>
        <tr r="K29" s="1"/>
      </tp>
      <tp>
        <v>20271029</v>
        <stp/>
        <stp>P</stp>
        <stp>0</stp>
        <stp>BND</stp>
        <stp>KR6272211FA3</stp>
        <stp>만기일</stp>
        <stp>46316</stp>
        <stp/>
        <tr r="CC29" s="1"/>
      </tp>
      <tp>
        <v>20300114</v>
        <stp/>
        <stp>P</stp>
        <stp>0</stp>
        <stp>BND</stp>
        <stp>KR6032715F72</stp>
        <stp>만기일</stp>
        <stp>46316</stp>
        <stp/>
        <tr r="K204" s="1"/>
      </tp>
      <tp>
        <v>20290112</v>
        <stp/>
        <stp>P</stp>
        <stp>0</stp>
        <stp>BND</stp>
        <stp>KR6032715F56</stp>
        <stp>만기일</stp>
        <stp>46316</stp>
        <stp/>
        <tr r="K187" s="1"/>
      </tp>
      <tp>
        <v>20271029</v>
        <stp/>
        <stp>P</stp>
        <stp>0</stp>
        <stp>BND</stp>
        <stp>KR6033665G46</stp>
        <stp>만기일</stp>
        <stp>46316</stp>
        <stp/>
        <tr r="DS31" s="1"/>
      </tp>
      <tp>
        <v>20271231</v>
        <stp/>
        <stp>P</stp>
        <stp>0</stp>
        <stp>BND</stp>
        <stp>KR2044022CC3</stp>
        <stp>만기일</stp>
        <stp>46316</stp>
        <stp/>
        <tr r="CC191" s="1"/>
      </tp>
      <tp>
        <v>20270308</v>
        <stp/>
        <stp>P</stp>
        <stp>0</stp>
        <stp>BND</stp>
        <stp>KR6042672E32</stp>
        <stp>만기일</stp>
        <stp>46316</stp>
        <stp/>
        <tr r="DE58" s="1"/>
      </tp>
      <tp>
        <v>20280509</v>
        <stp/>
        <stp>P</stp>
        <stp>0</stp>
        <stp>BND</stp>
        <stp>KR6021964F57</stp>
        <stp>만기일</stp>
        <stp>46316</stp>
        <stp/>
        <tr r="K154" s="1"/>
      </tp>
      <tp>
        <v>20280928</v>
        <stp/>
        <stp>P</stp>
        <stp>0</stp>
        <stp>BND</stp>
        <stp>KR6140172FA7</stp>
        <stp>만기일</stp>
        <stp>46316</stp>
        <stp/>
        <tr r="K186" s="1"/>
      </tp>
      <tp>
        <v>20261119</v>
        <stp/>
        <stp>P</stp>
        <stp>0</stp>
        <stp>BND</stp>
        <stp>KR6032715DB7</stp>
        <stp>만기일</stp>
        <stp>46316</stp>
        <stp/>
        <tr r="CC192" s="1"/>
      </tp>
      <tp>
        <v>20280824</v>
        <stp/>
        <stp>P</stp>
        <stp>0</stp>
        <stp>BND</stp>
        <stp>KR6140172F87</stp>
        <stp>만기일</stp>
        <stp>46316</stp>
        <stp/>
        <tr r="K173" s="1"/>
      </tp>
      <tp>
        <v>20270924</v>
        <stp/>
        <stp>P</stp>
        <stp>0</stp>
        <stp>BND</stp>
        <stp>KR6023784E94</stp>
        <stp>만기일</stp>
        <stp>46316</stp>
        <stp/>
        <tr r="K325" s="1"/>
      </tp>
      <tp>
        <v>20290920</v>
        <stp/>
        <stp>P</stp>
        <stp>0</stp>
        <stp>BND</stp>
        <stp>KR6004946E99</stp>
        <stp>만기일</stp>
        <stp>46316</stp>
        <stp/>
        <tr r="K183" s="1"/>
      </tp>
      <tp>
        <v>20270122</v>
        <stp/>
        <stp>P</stp>
        <stp>0</stp>
        <stp>BND</stp>
        <stp>KR6176941G15</stp>
        <stp>만기일</stp>
        <stp>46316</stp>
        <stp/>
        <tr r="CQ50" s="1"/>
      </tp>
      <tp>
        <v>20300124</v>
        <stp/>
        <stp>P</stp>
        <stp>0</stp>
        <stp>BND</stp>
        <stp>KR6047812F15</stp>
        <stp>만기일</stp>
        <stp>46316</stp>
        <stp/>
        <tr r="CC198" s="1"/>
        <tr r="EU45" s="1"/>
      </tp>
      <tp>
        <v>20280211</v>
        <stp/>
        <stp>P</stp>
        <stp>0</stp>
        <stp>BND</stp>
        <stp>KR6046292G80</stp>
        <stp>만기일</stp>
        <stp>46316</stp>
        <stp/>
        <tr r="DS71" s="1"/>
      </tp>
      <tp>
        <v>20280713</v>
        <stp/>
        <stp>P</stp>
        <stp>0</stp>
        <stp>BND</stp>
        <stp>KR6176941G56</stp>
        <stp>만기일</stp>
        <stp>46316</stp>
        <stp/>
        <tr r="K96" s="1"/>
      </tp>
      <tp>
        <v>20280531</v>
        <stp/>
        <stp>P</stp>
        <stp>0</stp>
        <stp>BND</stp>
        <stp>KR2044022D55</stp>
        <stp>만기일</stp>
        <stp>46316</stp>
        <stp/>
        <tr r="DS272" s="1"/>
      </tp>
      <tp>
        <v>20280229</v>
        <stp/>
        <stp>P</stp>
        <stp>0</stp>
        <stp>BND</stp>
        <stp>KR2044022D22</stp>
        <stp>만기일</stp>
        <stp>46316</stp>
        <stp/>
        <tr r="K65" s="1"/>
      </tp>
      <tp>
        <v>20280331</v>
        <stp/>
        <stp>P</stp>
        <stp>0</stp>
        <stp>BND</stp>
        <stp>KR2044022D30</stp>
        <stp>만기일</stp>
        <stp>46316</stp>
        <stp/>
        <tr r="K343" s="1"/>
      </tp>
      <tp>
        <v>20270115</v>
        <stp/>
        <stp>P</stp>
        <stp>0</stp>
        <stp>BND</stp>
        <stp>KR6176941F16</stp>
        <stp>만기일</stp>
        <stp>46316</stp>
        <stp/>
        <tr r="CQ76" s="1"/>
      </tp>
      <tp>
        <v>20290926</v>
        <stp/>
        <stp>P</stp>
        <stp>0</stp>
        <stp>BND</stp>
        <stp>KR6055553E95</stp>
        <stp>만기일</stp>
        <stp>46316</stp>
        <stp/>
        <tr r="K231" s="1"/>
      </tp>
      <tp>
        <v>20270212</v>
        <stp/>
        <stp>P</stp>
        <stp>0</stp>
        <stp>BND</stp>
        <stp>KR6176941E82</stp>
        <stp>만기일</stp>
        <stp>46316</stp>
        <stp/>
        <tr r="CQ150" s="1"/>
      </tp>
      <tp>
        <v>20280226</v>
        <stp/>
        <stp>P</stp>
        <stp>0</stp>
        <stp>BND</stp>
        <stp>KR6055553F29</stp>
        <stp>만기일</stp>
        <stp>46316</stp>
        <stp/>
        <tr r="K145" s="1"/>
      </tp>
      <tp>
        <v>20300304</v>
        <stp/>
        <stp>P</stp>
        <stp>0</stp>
        <stp>BND</stp>
        <stp>KR6145992F35</stp>
        <stp>만기일</stp>
        <stp>46316</stp>
        <stp/>
        <tr r="K198" s="1"/>
      </tp>
      <tp>
        <v>20270910</v>
        <stp/>
        <stp>P</stp>
        <stp>0</stp>
        <stp>BND</stp>
        <stp>KR6047052E98</stp>
        <stp>만기일</stp>
        <stp>46316</stp>
        <stp/>
        <tr r="CC57" s="1"/>
      </tp>
      <tp>
        <v>20280807</v>
        <stp/>
        <stp>P</stp>
        <stp>0</stp>
        <stp>BND</stp>
        <stp>KR6174141F84</stp>
        <stp>만기일</stp>
        <stp>46316</stp>
        <stp/>
        <tr r="K167" s="1"/>
      </tp>
      <tp>
        <v>20280313</v>
        <stp/>
        <stp>P</stp>
        <stp>0</stp>
        <stp>BND</stp>
        <stp>KR6144802F38</stp>
        <stp>만기일</stp>
        <stp>46316</stp>
        <stp/>
        <tr r="DE44" s="1"/>
      </tp>
      <tp>
        <v>20270408</v>
        <stp/>
        <stp>P</stp>
        <stp>0</stp>
        <stp>BND</stp>
        <stp>KR6047812E40</stp>
        <stp>만기일</stp>
        <stp>46316</stp>
        <stp/>
        <tr r="DS184" s="1"/>
        <tr r="K307" s="1"/>
      </tp>
      <tp>
        <v>20261120</v>
        <stp/>
        <stp>P</stp>
        <stp>0</stp>
        <stp>BND</stp>
        <stp>KR6029694DB9</stp>
        <stp>만기일</stp>
        <stp>46316</stp>
        <stp/>
        <tr r="CQ24" s="1"/>
      </tp>
      <tp>
        <v>20271001</v>
        <stp/>
        <stp>P</stp>
        <stp>0</stp>
        <stp>BND</stp>
        <stp>KR6029884EA6</stp>
        <stp>만기일</stp>
        <stp>46316</stp>
        <stp/>
        <tr r="CC207" s="1"/>
      </tp>
      <tp>
        <v>20261216</v>
        <stp/>
        <stp>P</stp>
        <stp>0</stp>
        <stp>BND</stp>
        <stp>KR6019807EC5</stp>
        <stp>만기일</stp>
        <stp>46316</stp>
        <stp/>
        <tr r="K94" s="1"/>
      </tp>
      <tp>
        <v>20271105</v>
        <stp/>
        <stp>P</stp>
        <stp>0</stp>
        <stp>BND</stp>
        <stp>KR6079311FB4</stp>
        <stp>만기일</stp>
        <stp>46316</stp>
        <stp/>
        <tr r="K129" s="1"/>
      </tp>
      <tp>
        <v>20280110</v>
        <stp/>
        <stp>P</stp>
        <stp>0</stp>
        <stp>BND</stp>
        <stp>KR6019807F11</stp>
        <stp>만기일</stp>
        <stp>46316</stp>
        <stp/>
        <tr r="DS223" s="1"/>
      </tp>
      <tp>
        <v>20270827</v>
        <stp/>
        <stp>P</stp>
        <stp>0</stp>
        <stp>BND</stp>
        <stp>KR6019807F29</stp>
        <stp>만기일</stp>
        <stp>46316</stp>
        <stp/>
        <tr r="DS216" s="1"/>
      </tp>
      <tp>
        <v>20271224</v>
        <stp/>
        <stp>P</stp>
        <stp>0</stp>
        <stp>BND</stp>
        <stp>KR6019807F60</stp>
        <stp>만기일</stp>
        <stp>46316</stp>
        <stp/>
        <tr r="DS224" s="1"/>
      </tp>
      <tp>
        <v>20271126</v>
        <stp/>
        <stp>P</stp>
        <stp>0</stp>
        <stp>BND</stp>
        <stp>KR6019807G85</stp>
        <stp>만기일</stp>
        <stp>46316</stp>
        <stp/>
        <tr r="DS78" s="1"/>
      </tp>
      <tp t="s">
        <v/>
        <stp/>
        <stp>P</stp>
        <stp>0</stp>
        <stp>BND</stp>
        <stp>KR4A656C0009</stp>
        <stp>만기일</stp>
        <stp>46316</stp>
        <stp/>
        <tr r="DS43" s="1"/>
        <tr r="CC9" s="1"/>
        <tr r="EU10" s="1"/>
        <tr r="EG21" s="1"/>
        <tr r="K9" s="1"/>
        <tr r="BO12" s="1"/>
      </tp>
      <tp t="s">
        <v/>
        <stp/>
        <stp>P</stp>
        <stp>0</stp>
        <stp>BND</stp>
        <stp>KRZF104775GA</stp>
        <stp>만기일</stp>
        <stp>46316</stp>
        <stp/>
        <tr r="CC129" s="1"/>
      </tp>
      <tp t="s">
        <v/>
        <stp/>
        <stp>P</stp>
        <stp>0</stp>
        <stp>BND</stp>
        <stp>KR4A676C0005</stp>
        <stp>만기일</stp>
        <stp>46316</stp>
        <stp/>
        <tr r="EU9" s="1"/>
        <tr r="DS173" s="1"/>
        <tr r="CC26" s="1"/>
        <tr r="BA13" s="1"/>
        <tr r="K17" s="1"/>
        <tr r="AM10" s="1"/>
      </tp>
      <tp t="s">
        <v/>
        <stp/>
        <stp>P</stp>
        <stp>0</stp>
        <stp>BND</stp>
        <stp>KRZF104777GA</stp>
        <stp>만기일</stp>
        <stp>46316</stp>
        <stp/>
        <tr r="CC239" s="1"/>
      </tp>
      <tp t="s">
        <v/>
        <stp/>
        <stp>P</stp>
        <stp>0</stp>
        <stp>BND</stp>
        <stp>KRZF104776GA</stp>
        <stp>만기일</stp>
        <stp>46316</stp>
        <stp/>
        <tr r="CC128" s="1"/>
      </tp>
      <tp t="s">
        <v/>
        <stp/>
        <stp>P</stp>
        <stp>0</stp>
        <stp>BND</stp>
        <stp>KRZF089865GA</stp>
        <stp>만기일</stp>
        <stp>46316</stp>
        <stp/>
        <tr r="CQ119" s="1"/>
      </tp>
      <tp t="s">
        <v/>
        <stp/>
        <stp>P</stp>
        <stp>0</stp>
        <stp>BND</stp>
        <stp>KRZF089864GA</stp>
        <stp>만기일</stp>
        <stp>46316</stp>
        <stp/>
        <tr r="CQ116" s="1"/>
      </tp>
      <tp t="s">
        <v/>
        <stp/>
        <stp>P</stp>
        <stp>0</stp>
        <stp>BND</stp>
        <stp>KRZF089866GA</stp>
        <stp>만기일</stp>
        <stp>46316</stp>
        <stp/>
        <tr r="CQ166" s="1"/>
      </tp>
      <tp t="s">
        <v/>
        <stp/>
        <stp>P</stp>
        <stp>0</stp>
        <stp>BND</stp>
        <stp>KRZS49662019</stp>
        <stp>만기일</stp>
        <stp>46316</stp>
        <stp/>
        <tr r="CQ33" s="1"/>
      </tp>
      <tp t="s">
        <v/>
        <stp/>
        <stp>P</stp>
        <stp>0</stp>
        <stp>BND</stp>
        <stp>KRZF089861GA</stp>
        <stp>만기일</stp>
        <stp>46316</stp>
        <stp/>
        <tr r="CQ117" s="1"/>
      </tp>
      <tp t="s">
        <v/>
        <stp/>
        <stp>P</stp>
        <stp>0</stp>
        <stp>BND</stp>
        <stp>KRZS08986019</stp>
        <stp>만기일</stp>
        <stp>46316</stp>
        <stp/>
        <tr r="CQ34" s="1"/>
      </tp>
      <tp t="s">
        <v/>
        <stp/>
        <stp>P</stp>
        <stp>0</stp>
        <stp>BND</stp>
        <stp>KRZS08986021</stp>
        <stp>만기일</stp>
        <stp>46316</stp>
        <stp/>
        <tr r="CQ23" s="1"/>
      </tp>
      <tp t="s">
        <v/>
        <stp/>
        <stp>P</stp>
        <stp>0</stp>
        <stp>BND</stp>
        <stp>KRZF104778GA</stp>
        <stp>만기일</stp>
        <stp>46316</stp>
        <stp/>
        <tr r="CC238" s="1"/>
      </tp>
      <tp t="s">
        <v/>
        <stp/>
        <stp>P</stp>
        <stp>0</stp>
        <stp>BND</stp>
        <stp>KRZF089863GA</stp>
        <stp>만기일</stp>
        <stp>46316</stp>
        <stp/>
        <tr r="CQ115" s="1"/>
      </tp>
      <tp t="s">
        <v/>
        <stp/>
        <stp>P</stp>
        <stp>0</stp>
        <stp>BND</stp>
        <stp>KRZF089862GA</stp>
        <stp>만기일</stp>
        <stp>46316</stp>
        <stp/>
        <tr r="CQ118" s="1"/>
      </tp>
      <tp t="s">
        <v/>
        <stp/>
        <stp>P</stp>
        <stp>0</stp>
        <stp>BND</stp>
        <stp>KRZF07955RG8</stp>
        <stp>만기일</stp>
        <stp>46316</stp>
        <stp/>
        <tr r="CC60" s="1"/>
      </tp>
      <tp t="s">
        <v/>
        <stp/>
        <stp>P</stp>
        <stp>0</stp>
        <stp>BND</stp>
        <stp>KRZF07105RG4</stp>
        <stp>만기일</stp>
        <stp>46316</stp>
        <stp/>
        <tr r="DS199" s="1"/>
      </tp>
      <tp t="s">
        <v/>
        <stp/>
        <stp>P</stp>
        <stp>0</stp>
        <stp>BND</stp>
        <stp>KRZF07955SG8</stp>
        <stp>만기일</stp>
        <stp>46316</stp>
        <stp/>
        <tr r="CC59" s="1"/>
      </tp>
      <tp t="s">
        <v/>
        <stp/>
        <stp>P</stp>
        <stp>0</stp>
        <stp>BND</stp>
        <stp>KRZF07105SG4</stp>
        <stp>만기일</stp>
        <stp>46316</stp>
        <stp/>
        <tr r="DS196" s="1"/>
      </tp>
      <tp t="s">
        <v/>
        <stp/>
        <stp>P</stp>
        <stp>0</stp>
        <stp>BND</stp>
        <stp>KRZF07105VG4</stp>
        <stp>만기일</stp>
        <stp>46316</stp>
        <stp/>
        <tr r="DS197" s="1"/>
      </tp>
      <tp t="s">
        <v/>
        <stp/>
        <stp>P</stp>
        <stp>0</stp>
        <stp>BND</stp>
        <stp>KRZF07955TG8</stp>
        <stp>만기일</stp>
        <stp>46316</stp>
        <stp/>
        <tr r="CC58" s="1"/>
      </tp>
      <tp t="s">
        <v/>
        <stp/>
        <stp>P</stp>
        <stp>0</stp>
        <stp>BND</stp>
        <stp>KRZF07105TG4</stp>
        <stp>만기일</stp>
        <stp>46316</stp>
        <stp/>
        <tr r="DS198" s="1"/>
      </tp>
      <tp t="s">
        <v/>
        <stp/>
        <stp>P</stp>
        <stp>0</stp>
        <stp>BND</stp>
        <stp>KRZF10334XFB</stp>
        <stp>만기일</stp>
        <stp>46316</stp>
        <stp/>
        <tr r="EU77" s="1"/>
      </tp>
      <tp t="s">
        <v/>
        <stp/>
        <stp>P</stp>
        <stp>0</stp>
        <stp>BND</stp>
        <stp>KRZF10334ZFB</stp>
        <stp>만기일</stp>
        <stp>46316</stp>
        <stp/>
        <tr r="EU78" s="1"/>
      </tp>
      <tp>
        <v>20300508</v>
        <stp/>
        <stp>P</stp>
        <stp>0</stp>
        <stp>BND</stp>
        <stp>KR6023787F58</stp>
        <stp>만기일</stp>
        <stp>46316</stp>
        <stp/>
        <tr r="EU56" s="1"/>
      </tp>
      <tp>
        <v>20280822</v>
        <stp/>
        <stp>P</stp>
        <stp>0</stp>
        <stp>BND</stp>
        <stp>KR6032716F89</stp>
        <stp>만기일</stp>
        <stp>46316</stp>
        <stp/>
        <tr r="K172" s="1"/>
      </tp>
      <tp>
        <v>20271126</v>
        <stp/>
        <stp>P</stp>
        <stp>0</stp>
        <stp>BND</stp>
        <stp>KR6021967F62</stp>
        <stp>만기일</stp>
        <stp>46316</stp>
        <stp/>
        <tr r="K148" s="1"/>
      </tp>
      <tp>
        <v>20270216</v>
        <stp/>
        <stp>P</stp>
        <stp>0</stp>
        <stp>BND</stp>
        <stp>KR6373222E28</stp>
        <stp>만기일</stp>
        <stp>46316</stp>
        <stp/>
        <tr r="CQ48" s="1"/>
      </tp>
      <tp>
        <v>20270222</v>
        <stp/>
        <stp>P</stp>
        <stp>0</stp>
        <stp>BND</stp>
        <stp>KR6145991C21</stp>
        <stp>만기일</stp>
        <stp>46316</stp>
        <stp/>
        <tr r="CC164" s="1"/>
        <tr r="CQ139" s="1"/>
      </tp>
      <tp>
        <v>20300114</v>
        <stp/>
        <stp>P</stp>
        <stp>0</stp>
        <stp>BND</stp>
        <stp>KR6176942GA8</stp>
        <stp>만기일</stp>
        <stp>46316</stp>
        <stp/>
        <tr r="DS82" s="1"/>
      </tp>
      <tp>
        <v>20300731</v>
        <stp/>
        <stp>P</stp>
        <stp>0</stp>
        <stp>BND</stp>
        <stp>KR2077012F71</stp>
        <stp>만기일</stp>
        <stp>46316</stp>
        <stp/>
        <tr r="K355" s="1"/>
      </tp>
      <tp>
        <v>20280704</v>
        <stp/>
        <stp>P</stp>
        <stp>0</stp>
        <stp>BND</stp>
        <stp>KR6047811F73</stp>
        <stp>만기일</stp>
        <stp>46316</stp>
        <stp/>
        <tr r="EG16" s="1"/>
        <tr r="CC89" s="1"/>
      </tp>
      <tp>
        <v>20270902</v>
        <stp/>
        <stp>P</stp>
        <stp>0</stp>
        <stp>BND</stp>
        <stp>KR6176942FC6</stp>
        <stp>만기일</stp>
        <stp>46316</stp>
        <stp/>
        <tr r="DS102" s="1"/>
      </tp>
      <tp>
        <v>20270709</v>
        <stp/>
        <stp>P</stp>
        <stp>0</stp>
        <stp>BND</stp>
        <stp>KR6375502E73</stp>
        <stp>만기일</stp>
        <stp>46316</stp>
        <stp/>
        <tr r="DE22" s="1"/>
      </tp>
      <tp>
        <v>20271027</v>
        <stp/>
        <stp>P</stp>
        <stp>0</stp>
        <stp>BND</stp>
        <stp>KR6175332FA5</stp>
        <stp>만기일</stp>
        <stp>46316</stp>
        <stp/>
        <tr r="CC209" s="1"/>
      </tp>
      <tp>
        <v>20310521</v>
        <stp/>
        <stp>P</stp>
        <stp>0</stp>
        <stp>BND</stp>
        <stp>KR2044011G55</stp>
        <stp>만기일</stp>
        <stp>46316</stp>
        <stp/>
        <tr r="K269" s="1"/>
        <tr r="DS265" s="1"/>
      </tp>
      <tp>
        <v>20270510</v>
        <stp/>
        <stp>P</stp>
        <stp>0</stp>
        <stp>BND</stp>
        <stp>KR6145761F59</stp>
        <stp>만기일</stp>
        <stp>46316</stp>
        <stp/>
        <tr r="EU25" s="1"/>
      </tp>
      <tp>
        <v>20280512</v>
        <stp/>
        <stp>P</stp>
        <stp>0</stp>
        <stp>BND</stp>
        <stp>KR6174142G58</stp>
        <stp>만기일</stp>
        <stp>46316</stp>
        <stp/>
        <tr r="K93" s="1"/>
      </tp>
      <tp>
        <v>20270930</v>
        <stp/>
        <stp>P</stp>
        <stp>0</stp>
        <stp>BND</stp>
        <stp>KR6175332F98</stp>
        <stp>만기일</stp>
        <stp>46316</stp>
        <stp/>
        <tr r="DS264" s="1"/>
      </tp>
      <tp>
        <v>20280420</v>
        <stp/>
        <stp>P</stp>
        <stp>0</stp>
        <stp>BND</stp>
        <stp>KR6205495G46</stp>
        <stp>만기일</stp>
        <stp>46316</stp>
        <stp/>
        <tr r="K92" s="1"/>
      </tp>
      <tp>
        <v>20270923</v>
        <stp/>
        <stp>P</stp>
        <stp>0</stp>
        <stp>BND</stp>
        <stp>KR6175332G30</stp>
        <stp>만기일</stp>
        <stp>46316</stp>
        <stp/>
        <tr r="DS17" s="1"/>
      </tp>
      <tp>
        <v>20280627</v>
        <stp/>
        <stp>P</stp>
        <stp>0</stp>
        <stp>BND</stp>
        <stp>KR6166263D68</stp>
        <stp>만기일</stp>
        <stp>46316</stp>
        <stp/>
        <tr r="K274" s="1"/>
      </tp>
      <tp>
        <v>20280704</v>
        <stp/>
        <stp>P</stp>
        <stp>0</stp>
        <stp>BND</stp>
        <stp>KR6174142F75</stp>
        <stp>만기일</stp>
        <stp>46316</stp>
        <stp/>
        <tr r="K170" s="1"/>
      </tp>
      <tp>
        <v>20280914</v>
        <stp/>
        <stp>P</stp>
        <stp>0</stp>
        <stp>BND</stp>
        <stp>KR6175332G97</stp>
        <stp>만기일</stp>
        <stp>46316</stp>
        <stp/>
        <tr r="DS68" s="1"/>
      </tp>
      <tp>
        <v>20271126</v>
        <stp/>
        <stp>P</stp>
        <stp>0</stp>
        <stp>BND</stp>
        <stp>KR6008565EB4</stp>
        <stp>만기일</stp>
        <stp>46316</stp>
        <stp/>
        <tr r="CC54" s="1"/>
      </tp>
      <tp>
        <v>20271007</v>
        <stp/>
        <stp>P</stp>
        <stp>0</stp>
        <stp>BND</stp>
        <stp>KR6079312F47</stp>
        <stp>만기일</stp>
        <stp>46316</stp>
        <stp/>
        <tr r="DS36" s="1"/>
      </tp>
      <tp>
        <v>20280811</v>
        <stp/>
        <stp>P</stp>
        <stp>0</stp>
        <stp>BND</stp>
        <stp>KR6079312F88</stp>
        <stp>만기일</stp>
        <stp>46316</stp>
        <stp/>
        <tr r="DE40" s="1"/>
      </tp>
      <tp>
        <v>20280911</v>
        <stp/>
        <stp>P</stp>
        <stp>0</stp>
        <stp>BND</stp>
        <stp>KR6169373G90</stp>
        <stp>만기일</stp>
        <stp>46316</stp>
        <stp/>
        <tr r="DS73" s="1"/>
      </tp>
      <tp>
        <v>20280727</v>
        <stp/>
        <stp>P</stp>
        <stp>0</stp>
        <stp>BND</stp>
        <stp>KR6029787B59</stp>
        <stp>만기일</stp>
        <stp>46316</stp>
        <stp/>
        <tr r="K387" s="1"/>
        <tr r="CC250" s="1"/>
        <tr r="DS328" s="1"/>
      </tp>
      <tp>
        <v>20320711</v>
        <stp/>
        <stp>P</stp>
        <stp>0</stp>
        <stp>BND</stp>
        <stp>KR3527027279</stp>
        <stp>만기일</stp>
        <stp>46316</stp>
        <stp/>
        <tr r="K32" s="1"/>
      </tp>
      <tp t="s">
        <v/>
        <stp/>
        <stp>P</stp>
        <stp>0</stp>
        <stp>BND</stp>
        <stp>KRZF019454G9</stp>
        <stp>만기일</stp>
        <stp>46316</stp>
        <stp/>
        <tr r="DS235" s="1"/>
      </tp>
      <tp t="s">
        <v/>
        <stp/>
        <stp>P</stp>
        <stp>0</stp>
        <stp>BND</stp>
        <stp>KRZF103345GA</stp>
        <stp>만기일</stp>
        <stp>46316</stp>
        <stp/>
        <tr r="CQ165" s="1"/>
      </tp>
      <tp t="s">
        <v/>
        <stp/>
        <stp>P</stp>
        <stp>0</stp>
        <stp>BND</stp>
        <stp>KRZF103345G9</stp>
        <stp>만기일</stp>
        <stp>46316</stp>
        <stp/>
        <tr r="CQ106" s="1"/>
      </tp>
      <tp t="s">
        <v/>
        <stp/>
        <stp>P</stp>
        <stp>0</stp>
        <stp>BND</stp>
        <stp>KRZF103344GA</stp>
        <stp>만기일</stp>
        <stp>46316</stp>
        <stp/>
        <tr r="CQ113" s="1"/>
      </tp>
      <tp t="s">
        <v/>
        <stp/>
        <stp>P</stp>
        <stp>0</stp>
        <stp>BND</stp>
        <stp>KRZF103344G9</stp>
        <stp>만기일</stp>
        <stp>46316</stp>
        <stp/>
        <tr r="CQ103" s="1"/>
      </tp>
      <tp t="s">
        <v/>
        <stp/>
        <stp>P</stp>
        <stp>0</stp>
        <stp>BND</stp>
        <stp>KRZS10334772</stp>
        <stp>만기일</stp>
        <stp>46316</stp>
        <stp/>
        <tr r="CQ27" s="1"/>
      </tp>
      <tp>
        <v>20270910</v>
        <stp/>
        <stp>P</stp>
        <stp>0</stp>
        <stp>BND</stp>
        <stp>KR6064313291</stp>
        <stp>만기일</stp>
        <stp>46316</stp>
        <stp/>
        <tr r="K119" s="1"/>
      </tp>
      <tp>
        <v>20310929</v>
        <stp/>
        <stp>P</stp>
        <stp>0</stp>
        <stp>BND</stp>
        <stp>KR3527017197</stp>
        <stp>만기일</stp>
        <stp>46316</stp>
        <stp/>
        <tr r="DS66" s="1"/>
      </tp>
      <tp t="s">
        <v/>
        <stp/>
        <stp>P</stp>
        <stp>0</stp>
        <stp>BND</stp>
        <stp>KRZF103346G9</stp>
        <stp>만기일</stp>
        <stp>46316</stp>
        <stp/>
        <tr r="CQ162" s="1"/>
      </tp>
      <tp>
        <v>20320525</v>
        <stp/>
        <stp>P</stp>
        <stp>0</stp>
        <stp>BND</stp>
        <stp>KR6066563752</stp>
        <stp>만기일</stp>
        <stp>46316</stp>
        <stp/>
        <tr r="K42" s="1"/>
      </tp>
      <tp>
        <v>20320320</v>
        <stp/>
        <stp>P</stp>
        <stp>0</stp>
        <stp>BND</stp>
        <stp>KR6063323234</stp>
        <stp>만기일</stp>
        <stp>46316</stp>
        <stp/>
        <tr r="K90" s="1"/>
      </tp>
      <tp>
        <v>20320426</v>
        <stp/>
        <stp>P</stp>
        <stp>0</stp>
        <stp>BND</stp>
        <stp>KR6063323242</stp>
        <stp>만기일</stp>
        <stp>46316</stp>
        <stp/>
        <tr r="K98" s="1"/>
        <tr r="DS87" s="1"/>
      </tp>
      <tp t="s">
        <v/>
        <stp/>
        <stp>P</stp>
        <stp>0</stp>
        <stp>BND</stp>
        <stp>KRZF103341G9</stp>
        <stp>만기일</stp>
        <stp>46316</stp>
        <stp/>
        <tr r="CQ97" s="1"/>
      </tp>
      <tp t="s">
        <v/>
        <stp/>
        <stp>P</stp>
        <stp>0</stp>
        <stp>BND</stp>
        <stp>KRZF071056FQ</stp>
        <stp>만기일</stp>
        <stp>46316</stp>
        <stp/>
        <tr r="DS213" s="1"/>
      </tp>
      <tp t="s">
        <v/>
        <stp/>
        <stp>P</stp>
        <stp>0</stp>
        <stp>BND</stp>
        <stp>KRZF071057FQ</stp>
        <stp>만기일</stp>
        <stp>46316</stp>
        <stp/>
        <tr r="DS212" s="1"/>
      </tp>
      <tp t="s">
        <v/>
        <stp/>
        <stp>P</stp>
        <stp>0</stp>
        <stp>BND</stp>
        <stp>KRZF103343GA</stp>
        <stp>만기일</stp>
        <stp>46316</stp>
        <stp/>
        <tr r="CQ112" s="1"/>
      </tp>
      <tp t="s">
        <v/>
        <stp/>
        <stp>P</stp>
        <stp>0</stp>
        <stp>BND</stp>
        <stp>KRZF103343G9</stp>
        <stp>만기일</stp>
        <stp>46316</stp>
        <stp/>
        <tr r="CQ102" s="1"/>
      </tp>
      <tp t="s">
        <v/>
        <stp/>
        <stp>P</stp>
        <stp>0</stp>
        <stp>BND</stp>
        <stp>KRZF019453G9</stp>
        <stp>만기일</stp>
        <stp>46316</stp>
        <stp/>
        <tr r="DS236" s="1"/>
      </tp>
      <tp t="s">
        <v/>
        <stp/>
        <stp>P</stp>
        <stp>0</stp>
        <stp>BND</stp>
        <stp>KRZF103342GA</stp>
        <stp>만기일</stp>
        <stp>46316</stp>
        <stp/>
        <tr r="CQ111" s="1"/>
      </tp>
      <tp t="s">
        <v/>
        <stp/>
        <stp>P</stp>
        <stp>0</stp>
        <stp>BND</stp>
        <stp>KRZF103342G9</stp>
        <stp>만기일</stp>
        <stp>46316</stp>
        <stp/>
        <tr r="CQ100" s="1"/>
      </tp>
      <tp>
        <v>20270428</v>
        <stp/>
        <stp>P</stp>
        <stp>0</stp>
        <stp>BND</stp>
        <stp>KR6068173741</stp>
        <stp>만기일</stp>
        <stp>46316</stp>
        <stp/>
        <tr r="CQ79" s="1"/>
      </tp>
      <tp>
        <v>20270310</v>
        <stp/>
        <stp>P</stp>
        <stp>0</stp>
        <stp>BND</stp>
        <stp>KR1035037T34</stp>
        <stp>만기일</stp>
        <stp>46316</stp>
        <stp/>
        <tr r="K342" s="1"/>
        <tr r="CC251" s="1"/>
      </tp>
      <tp>
        <v>20280310</v>
        <stp/>
        <stp>P</stp>
        <stp>0</stp>
        <stp>BND</stp>
        <stp>KR1035027V32</stp>
        <stp>만기일</stp>
        <stp>46316</stp>
        <stp/>
        <tr r="CC262" s="1"/>
        <tr r="K67" s="1"/>
      </tp>
      <tp>
        <v>20291210</v>
        <stp/>
        <stp>P</stp>
        <stp>0</stp>
        <stp>BND</stp>
        <stp>KR1035027WC3</stp>
        <stp>만기일</stp>
        <stp>46316</stp>
        <stp/>
        <tr r="CC23" s="1"/>
        <tr r="DS52" s="1"/>
      </tp>
      <tp>
        <v>20351031</v>
        <stp/>
        <stp>P</stp>
        <stp>0</stp>
        <stp>BND</stp>
        <stp>KR6063622FA4</stp>
        <stp>만기일</stp>
        <stp>46316</stp>
        <stp/>
        <tr r="EU66" s="1"/>
      </tp>
      <tp>
        <v>20300630</v>
        <stp/>
        <stp>P</stp>
        <stp>0</stp>
        <stp>BND</stp>
        <stp>KR2001024D61</stp>
        <stp>만기일</stp>
        <stp>46316</stp>
        <stp/>
        <tr r="CC103" s="1"/>
      </tp>
      <tp>
        <v>20300731</v>
        <stp/>
        <stp>P</stp>
        <stp>0</stp>
        <stp>BND</stp>
        <stp>KR2001024D79</stp>
        <stp>만기일</stp>
        <stp>46316</stp>
        <stp/>
        <tr r="CC188" s="1"/>
      </tp>
      <tp>
        <v>20280211</v>
        <stp/>
        <stp>P</stp>
        <stp>0</stp>
        <stp>BND</stp>
        <stp>KR6063622F20</stp>
        <stp>만기일</stp>
        <stp>46316</stp>
        <stp/>
        <tr r="K137" s="1"/>
      </tp>
      <tp>
        <v>20280526</v>
        <stp/>
        <stp>P</stp>
        <stp>0</stp>
        <stp>BND</stp>
        <stp>KR6033667F86</stp>
        <stp>만기일</stp>
        <stp>46316</stp>
        <stp/>
        <tr r="DS140" s="1"/>
      </tp>
      <tp>
        <v>20350831</v>
        <stp/>
        <stp>P</stp>
        <stp>0</stp>
        <stp>BND</stp>
        <stp>KR6063622F95</stp>
        <stp>만기일</stp>
        <stp>46316</stp>
        <stp/>
        <tr r="K43" s="1"/>
      </tp>
      <tp>
        <v>20270923</v>
        <stp/>
        <stp>P</stp>
        <stp>0</stp>
        <stp>BND</stp>
        <stp>KR6030627E90</stp>
        <stp>만기일</stp>
        <stp>46316</stp>
        <stp/>
        <tr r="DE51" s="1"/>
        <tr r="CC121" s="1"/>
      </tp>
      <tp>
        <v>20280810</v>
        <stp/>
        <stp>P</stp>
        <stp>0</stp>
        <stp>BND</stp>
        <stp>KR6033667G77</stp>
        <stp>만기일</stp>
        <stp>46316</stp>
        <stp/>
        <tr r="CC46" s="1"/>
      </tp>
      <tp>
        <v>20300514</v>
        <stp/>
        <stp>P</stp>
        <stp>0</stp>
        <stp>BND</stp>
        <stp>KR6032717F54</stp>
        <stp>만기일</stp>
        <stp>46316</stp>
        <stp/>
        <tr r="K202" s="1"/>
      </tp>
      <tp>
        <v>20271130</v>
        <stp/>
        <stp>P</stp>
        <stp>0</stp>
        <stp>BND</stp>
        <stp>KR6033667G44</stp>
        <stp>만기일</stp>
        <stp>46316</stp>
        <stp/>
        <tr r="DS81" s="1"/>
      </tp>
      <tp>
        <v>20360528</v>
        <stp/>
        <stp>P</stp>
        <stp>0</stp>
        <stp>BND</stp>
        <stp>KR6063622G52</stp>
        <stp>만기일</stp>
        <stp>46316</stp>
        <stp/>
        <tr r="DS185" s="1"/>
      </tp>
      <tp>
        <v>20330214</v>
        <stp/>
        <stp>P</stp>
        <stp>0</stp>
        <stp>BND</stp>
        <stp>KR6000664D23</stp>
        <stp>만기일</stp>
        <stp>46316</stp>
        <stp/>
        <tr r="K66" s="1"/>
      </tp>
      <tp>
        <v>20271004</v>
        <stp/>
        <stp>P</stp>
        <stp>0</stp>
        <stp>BND</stp>
        <stp>KR6152251EA7</stp>
        <stp>만기일</stp>
        <stp>46316</stp>
        <stp/>
        <tr r="CC211" s="1"/>
      </tp>
      <tp>
        <v>20280719</v>
        <stp/>
        <stp>P</stp>
        <stp>0</stp>
        <stp>BND</stp>
        <stp>KR6032717E71</stp>
        <stp>만기일</stp>
        <stp>46316</stp>
        <stp/>
        <tr r="K37" s="1"/>
      </tp>
      <tp>
        <v>20310204</v>
        <stp/>
        <stp>P</stp>
        <stp>0</stp>
        <stp>BND</stp>
        <stp>KR6000124G24</stp>
        <stp>만기일</stp>
        <stp>46316</stp>
        <stp/>
        <tr r="K144" s="1"/>
      </tp>
      <tp>
        <v>20280124</v>
        <stp/>
        <stp>P</stp>
        <stp>0</stp>
        <stp>BND</stp>
        <stp>KR6051911F17</stp>
        <stp>만기일</stp>
        <stp>46316</stp>
        <stp/>
        <tr r="K276" s="1"/>
      </tp>
      <tp>
        <v>20290826</v>
        <stp/>
        <stp>P</stp>
        <stp>0</stp>
        <stp>BND</stp>
        <stp>KR6060002G82</stp>
        <stp>만기일</stp>
        <stp>46316</stp>
        <stp/>
        <tr r="CC37" s="1"/>
      </tp>
      <tp>
        <v>20290216</v>
        <stp/>
        <stp>P</stp>
        <stp>0</stp>
        <stp>BND</stp>
        <stp>KR6373223E27</stp>
        <stp>만기일</stp>
        <stp>46316</stp>
        <stp/>
        <tr r="CC52" s="1"/>
      </tp>
      <tp>
        <v>20290919</v>
        <stp/>
        <stp>P</stp>
        <stp>0</stp>
        <stp>BND</stp>
        <stp>KR6021966G96</stp>
        <stp>만기일</stp>
        <stp>46316</stp>
        <stp/>
        <tr r="CC35" s="1"/>
      </tp>
      <tp>
        <v>20280609</v>
        <stp/>
        <stp>P</stp>
        <stp>0</stp>
        <stp>BND</stp>
        <stp>KR6160722F64</stp>
        <stp>만기일</stp>
        <stp>46316</stp>
        <stp/>
        <tr r="DE33" s="1"/>
      </tp>
      <tp>
        <v>20280328</v>
        <stp/>
        <stp>P</stp>
        <stp>0</stp>
        <stp>BND</stp>
        <stp>KR6032717D31</stp>
        <stp>만기일</stp>
        <stp>46316</stp>
        <stp/>
        <tr r="K229" s="1"/>
      </tp>
      <tp>
        <v>20310726</v>
        <stp/>
        <stp>P</stp>
        <stp>0</stp>
        <stp>BND</stp>
        <stp>KR6064982B75</stp>
        <stp>만기일</stp>
        <stp>46316</stp>
        <stp/>
        <tr r="DS268" s="1"/>
      </tp>
      <tp>
        <v>20280524</v>
        <stp/>
        <stp>P</stp>
        <stp>0</stp>
        <stp>BND</stp>
        <stp>KR6176943G47</stp>
        <stp>만기일</stp>
        <stp>46316</stp>
        <stp/>
        <tr r="K91" s="1"/>
        <tr r="DS29" s="1"/>
        <tr r="CC42" s="1"/>
      </tp>
      <tp t="s">
        <v/>
        <stp/>
        <stp>P</stp>
        <stp>0</stp>
        <stp>BND</stp>
        <stp>KRZF00354AFQ</stp>
        <stp>만기일</stp>
        <stp>46316</stp>
        <stp/>
        <tr r="DS208" s="1"/>
      </tp>
      <tp>
        <v>20261023</v>
        <stp/>
        <stp>P</stp>
        <stp>0</stp>
        <stp>BND</stp>
        <stp>KR6205494E49</stp>
        <stp>만기일</stp>
        <stp>46316</stp>
        <stp/>
        <tr r="CC156" s="1"/>
        <tr r="CQ131" s="1"/>
      </tp>
      <tp>
        <v>20270430</v>
        <stp/>
        <stp>P</stp>
        <stp>0</stp>
        <stp>BND</stp>
        <stp>KR2001264A48</stp>
        <stp>만기일</stp>
        <stp>46316</stp>
        <stp/>
        <tr r="K383" s="1"/>
      </tp>
      <tp>
        <v>20270722</v>
        <stp/>
        <stp>P</stp>
        <stp>0</stp>
        <stp>BND</stp>
        <stp>KR6055551E71</stp>
        <stp>만기일</stp>
        <stp>46316</stp>
        <stp/>
        <tr r="K97" s="1"/>
      </tp>
      <tp>
        <v>20270127</v>
        <stp/>
        <stp>P</stp>
        <stp>0</stp>
        <stp>BND</stp>
        <stp>KR6063262C10</stp>
        <stp>만기일</stp>
        <stp>46316</stp>
        <stp/>
        <tr r="CQ53" s="1"/>
      </tp>
      <tp>
        <v>20270331</v>
        <stp/>
        <stp>P</stp>
        <stp>0</stp>
        <stp>BND</stp>
        <stp>KR2001294A34</stp>
        <stp>만기일</stp>
        <stp>46316</stp>
        <stp/>
        <tr r="K376" s="1"/>
      </tp>
      <tp>
        <v>20281031</v>
        <stp/>
        <stp>P</stp>
        <stp>0</stp>
        <stp>BND</stp>
        <stp>KR2001024BA6</stp>
        <stp>만기일</stp>
        <stp>46316</stp>
        <stp/>
        <tr r="K317" s="1"/>
      </tp>
      <tp>
        <v>20280827</v>
        <stp/>
        <stp>P</stp>
        <stp>0</stp>
        <stp>BND</stp>
        <stp>KR6004944G81</stp>
        <stp>만기일</stp>
        <stp>46316</stp>
        <stp/>
        <tr r="DS30" s="1"/>
      </tp>
      <tp>
        <v>20280609</v>
        <stp/>
        <stp>P</stp>
        <stp>0</stp>
        <stp>BND</stp>
        <stp>KR6205494F63</stp>
        <stp>만기일</stp>
        <stp>46316</stp>
        <stp/>
        <tr r="K165" s="1"/>
      </tp>
      <tp>
        <v>20290131</v>
        <stp/>
        <stp>P</stp>
        <stp>0</stp>
        <stp>BND</stp>
        <stp>KR2066022E16</stp>
        <stp>만기일</stp>
        <stp>46316</stp>
        <stp/>
        <tr r="K344" s="1"/>
      </tp>
      <tp>
        <v>20280229</v>
        <stp/>
        <stp>P</stp>
        <stp>0</stp>
        <stp>BND</stp>
        <stp>KR2001124B21</stp>
        <stp>만기일</stp>
        <stp>46316</stp>
        <stp/>
        <tr r="K347" s="1"/>
      </tp>
      <tp>
        <v>20270826</v>
        <stp/>
        <stp>P</stp>
        <stp>0</stp>
        <stp>BND</stp>
        <stp>KR6166262E84</stp>
        <stp>만기일</stp>
        <stp>46316</stp>
        <stp/>
        <tr r="K115" s="1"/>
      </tp>
      <tp>
        <v>20290212</v>
        <stp/>
        <stp>P</stp>
        <stp>0</stp>
        <stp>BND</stp>
        <stp>KR6004944G24</stp>
        <stp>만기일</stp>
        <stp>46316</stp>
        <stp/>
        <tr r="DS162" s="1"/>
      </tp>
      <tp>
        <v>20290316</v>
        <stp/>
        <stp>P</stp>
        <stp>0</stp>
        <stp>BND</stp>
        <stp>KR6055551G38</stp>
        <stp>만기일</stp>
        <stp>46316</stp>
        <stp/>
        <tr r="K139" s="1"/>
      </tp>
      <tp>
        <v>20280915</v>
        <stp/>
        <stp>P</stp>
        <stp>0</stp>
        <stp>BND</stp>
        <stp>KR6175333G96</stp>
        <stp>만기일</stp>
        <stp>46316</stp>
        <stp/>
        <tr r="DS15" s="1"/>
      </tp>
      <tp>
        <v>20280317</v>
        <stp/>
        <stp>P</stp>
        <stp>0</stp>
        <stp>BND</stp>
        <stp>KR6004944F33</stp>
        <stp>만기일</stp>
        <stp>46316</stp>
        <stp/>
        <tr r="K36" s="1"/>
      </tp>
      <tp>
        <v>20280223</v>
        <stp/>
        <stp>P</stp>
        <stp>0</stp>
        <stp>BND</stp>
        <stp>KR6076953D23</stp>
        <stp>만기일</stp>
        <stp>46316</stp>
        <stp/>
        <tr r="K80" s="1"/>
      </tp>
      <tp>
        <v>20271108</v>
        <stp/>
        <stp>P</stp>
        <stp>0</stp>
        <stp>BND</stp>
        <stp>KR6068402EB7</stp>
        <stp>만기일</stp>
        <stp>46316</stp>
        <stp/>
        <tr r="DE45" s="1"/>
      </tp>
      <tp>
        <v>20261127</v>
        <stp/>
        <stp>P</stp>
        <stp>0</stp>
        <stp>BND</stp>
        <stp>KR6008564EB7</stp>
        <stp>만기일</stp>
        <stp>46316</stp>
        <stp/>
        <tr r="CQ57" s="1"/>
      </tp>
      <tp>
        <v>20271125</v>
        <stp/>
        <stp>P</stp>
        <stp>0</stp>
        <stp>BND</stp>
        <stp>KR6019455EB5</stp>
        <stp>만기일</stp>
        <stp>46316</stp>
        <stp/>
        <tr r="CC204" s="1"/>
      </tp>
      <tp>
        <v>20270129</v>
        <stp/>
        <stp>P</stp>
        <stp>0</stp>
        <stp>BND</stp>
        <stp>KR6169372F76</stp>
        <stp>만기일</stp>
        <stp>46316</stp>
        <stp/>
        <tr r="CQ54" s="1"/>
      </tp>
      <tp>
        <v>20290511</v>
        <stp/>
        <stp>P</stp>
        <stp>0</stp>
        <stp>BND</stp>
        <stp>KR6008274G58</stp>
        <stp>만기일</stp>
        <stp>46316</stp>
        <stp/>
        <tr r="CC47" s="1"/>
      </tp>
      <tp>
        <v>20270111</v>
        <stp/>
        <stp>P</stp>
        <stp>0</stp>
        <stp>BND</stp>
        <stp>KR6169372F43</stp>
        <stp>만기일</stp>
        <stp>46316</stp>
        <stp/>
        <tr r="CQ74" s="1"/>
        <tr r="EU23" s="1"/>
      </tp>
      <tp>
        <v>20270709</v>
        <stp/>
        <stp>P</stp>
        <stp>0</stp>
        <stp>BND</stp>
        <stp>KR6019805F13</stp>
        <stp>만기일</stp>
        <stp>46316</stp>
        <stp/>
        <tr r="CC120" s="1"/>
      </tp>
      <tp>
        <v>20280913</v>
        <stp/>
        <stp>P</stp>
        <stp>0</stp>
        <stp>BND</stp>
        <stp>KR6019805F39</stp>
        <stp>만기일</stp>
        <stp>46316</stp>
        <stp/>
        <tr r="DS141" s="1"/>
      </tp>
      <tp>
        <v>20281013</v>
        <stp/>
        <stp>P</stp>
        <stp>0</stp>
        <stp>BND</stp>
        <stp>KR6169372GA7</stp>
        <stp>만기일</stp>
        <stp>46316</stp>
        <stp/>
        <tr r="DS86" s="1"/>
      </tp>
      <tp>
        <v>20311210</v>
        <stp/>
        <stp>P</stp>
        <stp>0</stp>
        <stp>BND</stp>
        <stp>KR10350271C8</stp>
        <stp>만기일</stp>
        <stp>46316</stp>
        <stp/>
        <tr r="DS262" s="1"/>
        <tr r="K313" s="1"/>
        <tr r="CC222" s="1"/>
      </tp>
      <tp t="s">
        <v/>
        <stp/>
        <stp>P</stp>
        <stp>0</stp>
        <stp>BND</stp>
        <stp>KRZS47670014</stp>
        <stp>만기일</stp>
        <stp>46316</stp>
        <stp/>
        <tr r="CQ10" s="1"/>
      </tp>
      <tp>
        <v>20421210</v>
        <stp/>
        <stp>P</stp>
        <stp>0</stp>
        <stp>BND</stp>
        <stp>KR10350172C8</stp>
        <stp>만기일</stp>
        <stp>46316</stp>
        <stp/>
        <tr r="DS146" s="1"/>
        <tr r="K320" s="1"/>
      </tp>
      <tp>
        <v>20280722</v>
        <stp/>
        <stp>P</stp>
        <stp>0</stp>
        <stp>BND</stp>
        <stp>KR6250291673</stp>
        <stp>만기일</stp>
        <stp>46316</stp>
        <stp/>
        <tr r="DS278" s="1"/>
      </tp>
      <tp>
        <v>20311109</v>
        <stp/>
        <stp>P</stp>
        <stp>0</stp>
        <stp>BND</stp>
        <stp>KR60665626B0</stp>
        <stp>만기일</stp>
        <stp>46316</stp>
        <stp/>
        <tr r="K223" s="1"/>
      </tp>
      <tp>
        <v>20270524</v>
        <stp/>
        <stp>P</stp>
        <stp>0</stp>
        <stp>BND</stp>
        <stp>KR6105564753</stp>
        <stp>만기일</stp>
        <stp>46316</stp>
        <stp/>
        <tr r="K121" s="1"/>
      </tp>
      <tp>
        <v>20380709</v>
        <stp/>
        <stp>P</stp>
        <stp>0</stp>
        <stp>BND</stp>
        <stp>KR6066562879</stp>
        <stp>만기일</stp>
        <stp>46316</stp>
        <stp/>
        <tr r="EU73" s="1"/>
      </tp>
      <tp>
        <v>20330615</v>
        <stp/>
        <stp>P</stp>
        <stp>0</stp>
        <stp>BND</stp>
        <stp>KR6066562861</stp>
        <stp>만기일</stp>
        <stp>46316</stp>
        <stp/>
        <tr r="K217" s="1"/>
      </tp>
      <tp>
        <v>20290509</v>
        <stp/>
        <stp>P</stp>
        <stp>0</stp>
        <stp>BND</stp>
        <stp>KR6000664955</stp>
        <stp>만기일</stp>
        <stp>46316</stp>
        <stp/>
        <tr r="DE42" s="1"/>
      </tp>
      <tp t="s">
        <v/>
        <stp/>
        <stp>P</stp>
        <stp>0</stp>
        <stp>BND</stp>
        <stp>KRZF003549FQ</stp>
        <stp>만기일</stp>
        <stp>46316</stp>
        <stp/>
        <tr r="DS207" s="1"/>
      </tp>
      <tp t="s">
        <v/>
        <stp/>
        <stp>P</stp>
        <stp>0</stp>
        <stp>BND</stp>
        <stp>KRZF09523PG9</stp>
        <stp>만기일</stp>
        <stp>46316</stp>
        <stp/>
        <tr r="CQ123" s="1"/>
      </tp>
      <tp t="s">
        <v/>
        <stp/>
        <stp>P</stp>
        <stp>0</stp>
        <stp>BND</stp>
        <stp>KRZF09523QG9</stp>
        <stp>만기일</stp>
        <stp>46316</stp>
        <stp/>
        <tr r="CQ125" s="1"/>
      </tp>
      <tp t="s">
        <v/>
        <stp/>
        <stp>P</stp>
        <stp>0</stp>
        <stp>BND</stp>
        <stp>KRZF09523RG9</stp>
        <stp>만기일</stp>
        <stp>46316</stp>
        <stp/>
        <tr r="CQ127" s="1"/>
      </tp>
      <tp t="s">
        <v/>
        <stp/>
        <stp>P</stp>
        <stp>0</stp>
        <stp>BND</stp>
        <stp>KRZF09523SG9</stp>
        <stp>만기일</stp>
        <stp>46316</stp>
        <stp/>
        <tr r="CQ128" s="1"/>
      </tp>
      <tp>
        <v>20270218</v>
        <stp/>
        <stp>P</stp>
        <stp>0</stp>
        <stp>BND</stp>
        <stp>KR6003343F24</stp>
        <stp>만기일</stp>
        <stp>46316</stp>
        <stp/>
        <tr r="DE49" s="1"/>
      </tp>
      <tp>
        <v>20310408</v>
        <stp/>
        <stp>P</stp>
        <stp>0</stp>
        <stp>BND</stp>
        <stp>KR6000663E49</stp>
        <stp>만기일</stp>
        <stp>46316</stp>
        <stp/>
        <tr r="K158" s="1"/>
      </tp>
      <tp>
        <v>20280114</v>
        <stp/>
        <stp>P</stp>
        <stp>0</stp>
        <stp>BND</stp>
        <stp>KR6012452G13</stp>
        <stp>만기일</stp>
        <stp>46316</stp>
        <stp/>
        <tr r="DE30" s="1"/>
      </tp>
      <tp>
        <v>20270917</v>
        <stp/>
        <stp>P</stp>
        <stp>0</stp>
        <stp>BND</stp>
        <stp>KR6023531F99</stp>
        <stp>만기일</stp>
        <stp>46316</stp>
        <stp/>
        <tr r="CC217" s="1"/>
      </tp>
      <tp>
        <v>20320930</v>
        <stp/>
        <stp>P</stp>
        <stp>0</stp>
        <stp>BND</stp>
        <stp>KR6003493F97</stp>
        <stp>만기일</stp>
        <stp>46316</stp>
        <stp/>
        <tr r="EU16" s="1"/>
      </tp>
      <tp>
        <v>20270222</v>
        <stp/>
        <stp>P</stp>
        <stp>0</stp>
        <stp>BND</stp>
        <stp>KR6021241E20</stp>
        <stp>만기일</stp>
        <stp>46316</stp>
        <stp/>
        <tr r="CQ18" s="1"/>
      </tp>
      <tp>
        <v>20290207</v>
        <stp/>
        <stp>P</stp>
        <stp>0</stp>
        <stp>BND</stp>
        <stp>KR6011072E25</stp>
        <stp>만기일</stp>
        <stp>46316</stp>
        <stp/>
        <tr r="K106" s="1"/>
      </tp>
      <tp>
        <v>20270409</v>
        <stp/>
        <stp>P</stp>
        <stp>0</stp>
        <stp>BND</stp>
        <stp>KR6023781G46</stp>
        <stp>만기일</stp>
        <stp>46316</stp>
        <stp/>
        <tr r="K109" s="1"/>
      </tp>
      <tp>
        <v>20280609</v>
        <stp/>
        <stp>P</stp>
        <stp>0</stp>
        <stp>BND</stp>
        <stp>KR6023531G64</stp>
        <stp>만기일</stp>
        <stp>46316</stp>
        <stp/>
        <tr r="DE15" s="1"/>
      </tp>
      <tp>
        <v>20270305</v>
        <stp/>
        <stp>P</stp>
        <stp>0</stp>
        <stp>BND</stp>
        <stp>KR6011762E38</stp>
        <stp>만기일</stp>
        <stp>46316</stp>
        <stp/>
        <tr r="DE56" s="1"/>
      </tp>
      <tp t="s">
        <v/>
        <stp/>
        <stp>P</stp>
        <stp>0</stp>
        <stp>BND</stp>
        <stp>KRZF09523MG9</stp>
        <stp>만기일</stp>
        <stp>46316</stp>
        <stp/>
        <tr r="CQ126" s="1"/>
      </tp>
      <tp>
        <v>20280123</v>
        <stp/>
        <stp>P</stp>
        <stp>0</stp>
        <stp>BND</stp>
        <stp>KR6021241F11</stp>
        <stp>만기일</stp>
        <stp>46316</stp>
        <stp/>
        <tr r="CC208" s="1"/>
      </tp>
      <tp>
        <v>20300417</v>
        <stp/>
        <stp>P</stp>
        <stp>0</stp>
        <stp>BND</stp>
        <stp>KR6001743F40</stp>
        <stp>만기일</stp>
        <stp>46316</stp>
        <stp/>
        <tr r="K205" s="1"/>
      </tp>
      <tp>
        <v>20271110</v>
        <stp/>
        <stp>P</stp>
        <stp>0</stp>
        <stp>BND</stp>
        <stp>KR6000013G85</stp>
        <stp>만기일</stp>
        <stp>46316</stp>
        <stp/>
        <tr r="DS12" s="1"/>
      </tp>
      <tp t="s">
        <v/>
        <stp/>
        <stp>P</stp>
        <stp>0</stp>
        <stp>BND</stp>
        <stp>KRZF09523NG9</stp>
        <stp>만기일</stp>
        <stp>46316</stp>
        <stp/>
        <tr r="CQ124" s="1"/>
      </tp>
      <tp t="s">
        <v/>
        <stp/>
        <stp>P</stp>
        <stp>0</stp>
        <stp>BND</stp>
        <stp>KRZF03473DGM</stp>
        <stp>만기일</stp>
        <stp>46316</stp>
        <stp/>
        <tr r="CQ158" s="1"/>
      </tp>
      <tp>
        <v>20280209</v>
        <stp/>
        <stp>P</stp>
        <stp>0</stp>
        <stp>BND</stp>
        <stp>KR6140177FC2</stp>
        <stp>만기일</stp>
        <stp>46316</stp>
        <stp/>
        <tr r="CC213" s="1"/>
      </tp>
      <tp>
        <v>20310216</v>
        <stp/>
        <stp>P</stp>
        <stp>0</stp>
        <stp>BND</stp>
        <stp>KR6373224E26</stp>
        <stp>만기일</stp>
        <stp>46316</stp>
        <stp/>
        <tr r="K19" s="1"/>
      </tp>
      <tp>
        <v>20280128</v>
        <stp/>
        <stp>P</stp>
        <stp>0</stp>
        <stp>BND</stp>
        <stp>KR6004053B18</stp>
        <stp>만기일</stp>
        <stp>46316</stp>
        <stp/>
        <tr r="K259" s="1"/>
      </tp>
      <tp>
        <v>20261224</v>
        <stp/>
        <stp>P</stp>
        <stp>0</stp>
        <stp>BND</stp>
        <stp>KR6420591F60</stp>
        <stp>만기일</stp>
        <stp>46316</stp>
        <stp/>
        <tr r="CQ71" s="1"/>
      </tp>
      <tp>
        <v>20270129</v>
        <stp/>
        <stp>P</stp>
        <stp>0</stp>
        <stp>BND</stp>
        <stp>KR6003453E13</stp>
        <stp>만기일</stp>
        <stp>46316</stp>
        <stp/>
        <tr r="CQ17" s="1"/>
      </tp>
      <tp>
        <v>20280225</v>
        <stp/>
        <stp>P</stp>
        <stp>0</stp>
        <stp>BND</stp>
        <stp>KR6000723F20</stp>
        <stp>만기일</stp>
        <stp>46316</stp>
        <stp/>
        <tr r="EU34" s="1"/>
      </tp>
      <tp>
        <v>20290117</v>
        <stp/>
        <stp>P</stp>
        <stp>0</stp>
        <stp>BND</stp>
        <stp>KR6204323E15</stp>
        <stp>만기일</stp>
        <stp>46316</stp>
        <stp/>
        <tr r="K126" s="1"/>
        <tr r="DS290" s="1"/>
      </tp>
      <tp>
        <v>20300319</v>
        <stp/>
        <stp>P</stp>
        <stp>0</stp>
        <stp>BND</stp>
        <stp>KR6060005A36</stp>
        <stp>만기일</stp>
        <stp>46316</stp>
        <stp/>
        <tr r="EU62" s="1"/>
      </tp>
      <tp>
        <v>20300221</v>
        <stp/>
        <stp>P</stp>
        <stp>0</stp>
        <stp>BND</stp>
        <stp>KR6017672F25</stp>
        <stp>만기일</stp>
        <stp>46316</stp>
        <stp/>
        <tr r="K284" s="1"/>
      </tp>
      <tp>
        <v>20300828</v>
        <stp/>
        <stp>P</stp>
        <stp>0</stp>
        <stp>BND</stp>
        <stp>KR6060005A85</stp>
        <stp>만기일</stp>
        <stp>46316</stp>
        <stp/>
        <tr r="EU69" s="1"/>
      </tp>
      <tp t="s">
        <v/>
        <stp/>
        <stp>P</stp>
        <stp>0</stp>
        <stp>BND</stp>
        <stp>KRZF03473BGM</stp>
        <stp>만기일</stp>
        <stp>46316</stp>
        <stp/>
        <tr r="CQ159" s="1"/>
      </tp>
      <tp>
        <v>20270127</v>
        <stp/>
        <stp>P</stp>
        <stp>0</stp>
        <stp>BND</stp>
        <stp>KR6145767EB0</stp>
        <stp>만기일</stp>
        <stp>46316</stp>
        <stp/>
        <tr r="CQ59" s="1"/>
      </tp>
      <tp>
        <v>20280629</v>
        <stp/>
        <stp>P</stp>
        <stp>0</stp>
        <stp>BND</stp>
        <stp>KR6004173D60</stp>
        <stp>만기일</stp>
        <stp>46316</stp>
        <stp/>
        <tr r="K88" s="1"/>
      </tp>
      <tp>
        <v>20270219</v>
        <stp/>
        <stp>P</stp>
        <stp>0</stp>
        <stp>BND</stp>
        <stp>KR6176944F70</stp>
        <stp>만기일</stp>
        <stp>46316</stp>
        <stp/>
        <tr r="CQ61" s="1"/>
      </tp>
      <tp>
        <v>20261126</v>
        <stp/>
        <stp>P</stp>
        <stp>0</stp>
        <stp>BND</stp>
        <stp>KR6176944F62</stp>
        <stp>만기일</stp>
        <stp>46316</stp>
        <stp/>
        <tr r="CC168" s="1"/>
        <tr r="CQ143" s="1"/>
      </tp>
      <tp t="s">
        <v/>
        <stp/>
        <stp>P</stp>
        <stp>0</stp>
        <stp>BND</stp>
        <stp>KRZF03473CGM</stp>
        <stp>만기일</stp>
        <stp>46316</stp>
        <stp/>
        <tr r="CQ160" s="1"/>
      </tp>
      <tp>
        <v>20281020</v>
        <stp/>
        <stp>P</stp>
        <stp>0</stp>
        <stp>BND</stp>
        <stp>KR6065905FA1</stp>
        <stp>만기일</stp>
        <stp>46316</stp>
        <stp/>
        <tr r="K171" s="1"/>
      </tp>
      <tp>
        <v>20280508</v>
        <stp/>
        <stp>P</stp>
        <stp>0</stp>
        <stp>BND</stp>
        <stp>KR6205493F56</stp>
        <stp>만기일</stp>
        <stp>46316</stp>
        <stp/>
        <tr r="K155" s="1"/>
      </tp>
      <tp>
        <v>20310121</v>
        <stp/>
        <stp>P</stp>
        <stp>0</stp>
        <stp>BND</stp>
        <stp>KR6004023G10</stp>
        <stp>만기일</stp>
        <stp>46316</stp>
        <stp/>
        <tr r="K39" s="1"/>
      </tp>
      <tp>
        <v>20270125</v>
        <stp/>
        <stp>P</stp>
        <stp>0</stp>
        <stp>BND</stp>
        <stp>KR6016362E15</stp>
        <stp>만기일</stp>
        <stp>46316</stp>
        <stp/>
        <tr r="CQ38" s="1"/>
      </tp>
      <tp>
        <v>20300314</v>
        <stp/>
        <stp>P</stp>
        <stp>0</stp>
        <stp>BND</stp>
        <stp>KR6215592F30</stp>
        <stp>만기일</stp>
        <stp>46316</stp>
        <stp/>
        <tr r="EU50" s="1"/>
      </tp>
      <tp>
        <v>20270310</v>
        <stp/>
        <stp>P</stp>
        <stp>0</stp>
        <stp>BND</stp>
        <stp>KR6025081F98</stp>
        <stp>만기일</stp>
        <stp>46316</stp>
        <stp/>
        <tr r="CQ78" s="1"/>
      </tp>
      <tp>
        <v>20270511</v>
        <stp/>
        <stp>P</stp>
        <stp>0</stp>
        <stp>BND</stp>
        <stp>KR6176944E55</stp>
        <stp>만기일</stp>
        <stp>46316</stp>
        <stp/>
        <tr r="EU75" s="1"/>
      </tp>
      <tp>
        <v>20281208</v>
        <stp/>
        <stp>P</stp>
        <stp>0</stp>
        <stp>BND</stp>
        <stp>KR6214342FC3</stp>
        <stp>만기일</stp>
        <stp>46316</stp>
        <stp/>
        <tr r="DS137" s="1"/>
      </tp>
      <tp>
        <v>20290510</v>
        <stp/>
        <stp>P</stp>
        <stp>0</stp>
        <stp>BND</stp>
        <stp>KR6205493G55</stp>
        <stp>만기일</stp>
        <stp>46316</stp>
        <stp/>
        <tr r="K105" s="1"/>
      </tp>
      <tp>
        <v>20320122</v>
        <stp/>
        <stp>P</stp>
        <stp>0</stp>
        <stp>BND</stp>
        <stp>KR6004023F11</stp>
        <stp>만기일</stp>
        <stp>46316</stp>
        <stp/>
        <tr r="DS271" s="1"/>
      </tp>
      <tp>
        <v>20270910</v>
        <stp/>
        <stp>P</stp>
        <stp>0</stp>
        <stp>BND</stp>
        <stp>KR6025081G30</stp>
        <stp>만기일</stp>
        <stp>46316</stp>
        <stp/>
        <tr r="DS94" s="1"/>
      </tp>
      <tp>
        <v>20280522</v>
        <stp/>
        <stp>P</stp>
        <stp>0</stp>
        <stp>BND</stp>
        <stp>KR6174144F57</stp>
        <stp>만기일</stp>
        <stp>46316</stp>
        <stp/>
        <tr r="K157" s="1"/>
      </tp>
      <tp>
        <v>20270617</v>
        <stp/>
        <stp>P</stp>
        <stp>0</stp>
        <stp>BND</stp>
        <stp>KR6214342F69</stp>
        <stp>만기일</stp>
        <stp>46316</stp>
        <stp/>
        <tr r="DS98" s="1"/>
      </tp>
      <tp>
        <v>20270204</v>
        <stp/>
        <stp>P</stp>
        <stp>0</stp>
        <stp>BND</stp>
        <stp>KR6214342F44</stp>
        <stp>만기일</stp>
        <stp>46316</stp>
        <stp/>
        <tr r="CQ73" s="1"/>
      </tp>
      <tp>
        <v>20320910</v>
        <stp/>
        <stp>P</stp>
        <stp>0</stp>
        <stp>BND</stp>
        <stp>KR6004023F94</stp>
        <stp>만기일</stp>
        <stp>46316</stp>
        <stp/>
        <tr r="DS148" s="1"/>
      </tp>
      <tp>
        <v>20310616</v>
        <stp/>
        <stp>P</stp>
        <stp>0</stp>
        <stp>BND</stp>
        <stp>KR6005943G63</stp>
        <stp>만기일</stp>
        <stp>46316</stp>
        <stp/>
        <tr r="DS85" s="1"/>
      </tp>
      <tp t="s">
        <v/>
        <stp/>
        <stp>P</stp>
        <stp>0</stp>
        <stp>BND</stp>
        <stp>KRZF03473AGM</stp>
        <stp>만기일</stp>
        <stp>46316</stp>
        <stp/>
        <tr r="CQ89" s="1"/>
      </tp>
      <tp>
        <v>20261030</v>
        <stp/>
        <stp>P</stp>
        <stp>0</stp>
        <stp>BND</stp>
        <stp>KR6028671EA8</stp>
        <stp>만기일</stp>
        <stp>46316</stp>
        <stp/>
        <tr r="DE13" s="1"/>
      </tp>
      <tp>
        <v>20270205</v>
        <stp/>
        <stp>P</stp>
        <stp>0</stp>
        <stp>BND</stp>
        <stp>KR6018882E20</stp>
        <stp>만기일</stp>
        <stp>46316</stp>
        <stp/>
        <tr r="EU17" s="1"/>
      </tp>
      <tp>
        <v>20261023</v>
        <stp/>
        <stp>P</stp>
        <stp>0</stp>
        <stp>BND</stp>
        <stp>KR6029271EA6</stp>
        <stp>만기일</stp>
        <stp>46316</stp>
        <stp/>
        <tr r="CQ46" s="1"/>
      </tp>
      <tp>
        <v>20261123</v>
        <stp/>
        <stp>P</stp>
        <stp>0</stp>
        <stp>BND</stp>
        <stp>KR6008563DB1</stp>
        <stp>만기일</stp>
        <stp>46316</stp>
        <stp/>
        <tr r="CQ45" s="1"/>
      </tp>
      <tp>
        <v>20261022</v>
        <stp/>
        <stp>P</stp>
        <stp>0</stp>
        <stp>BND</stp>
        <stp>KR6169375E41</stp>
        <stp>만기일</stp>
        <stp>46316</stp>
        <stp/>
        <tr r="CQ29" s="1"/>
      </tp>
      <tp>
        <v>20270112</v>
        <stp/>
        <stp>P</stp>
        <stp>0</stp>
        <stp>BND</stp>
        <stp>KR6079314E95</stp>
        <stp>만기일</stp>
        <stp>46316</stp>
        <stp/>
        <tr r="CQ63" s="1"/>
      </tp>
      <tp>
        <v>20271006</v>
        <stp/>
        <stp>P</stp>
        <stp>0</stp>
        <stp>BND</stp>
        <stp>KR6079314F37</stp>
        <stp>만기일</stp>
        <stp>46316</stp>
        <stp/>
        <tr r="DS120" s="1"/>
      </tp>
      <tp>
        <v>20270810</v>
        <stp/>
        <stp>P</stp>
        <stp>0</stp>
        <stp>BND</stp>
        <stp>KR6169375F24</stp>
        <stp>만기일</stp>
        <stp>46316</stp>
        <stp/>
        <tr r="EU21" s="1"/>
      </tp>
      <tp>
        <v>20280619</v>
        <stp/>
        <stp>P</stp>
        <stp>0</stp>
        <stp>BND</stp>
        <stp>KR6079314F60</stp>
        <stp>만기일</stp>
        <stp>46316</stp>
        <stp/>
        <tr r="DE38" s="1"/>
      </tp>
      <tp>
        <v>20271210</v>
        <stp/>
        <stp>P</stp>
        <stp>0</stp>
        <stp>BND</stp>
        <stp>KR6019802F65</stp>
        <stp>만기일</stp>
        <stp>46316</stp>
        <stp/>
        <tr r="CC220" s="1"/>
      </tp>
      <tp t="s">
        <v/>
        <stp/>
        <stp>P</stp>
        <stp>0</stp>
        <stp>BND</stp>
        <stp>KRZE08103GAK</stp>
        <stp>만기일</stp>
        <stp>46316</stp>
        <stp/>
        <tr r="CQ87" s="1"/>
        <tr r="CC235" s="1"/>
      </tp>
      <tp>
        <v>20280225</v>
        <stp/>
        <stp>P</stp>
        <stp>0</stp>
        <stp>BND</stp>
        <stp>KR6018602F28</stp>
        <stp>만기일</stp>
        <stp>46316</stp>
        <stp/>
        <tr r="DE52" s="1"/>
      </tp>
      <tp>
        <v>20300123</v>
        <stp/>
        <stp>P</stp>
        <stp>0</stp>
        <stp>BND</stp>
        <stp>KR6018672F15</stp>
        <stp>만기일</stp>
        <stp>46316</stp>
        <stp/>
        <tr r="K57" s="1"/>
      </tp>
      <tp>
        <v>20280630</v>
        <stp/>
        <stp>P</stp>
        <stp>0</stp>
        <stp>BND</stp>
        <stp>KR6019802G72</stp>
        <stp>만기일</stp>
        <stp>46316</stp>
        <stp/>
        <tr r="CC43" s="1"/>
      </tp>
      <tp t="s">
        <v/>
        <stp/>
        <stp>P</stp>
        <stp>0</stp>
        <stp>BND</stp>
        <stp>KRZF09523AG9</stp>
        <stp>만기일</stp>
        <stp>46316</stp>
        <stp/>
        <tr r="CQ167" s="1"/>
      </tp>
      <tp t="s">
        <v/>
        <stp/>
        <stp>P</stp>
        <stp>0</stp>
        <stp>BND</stp>
        <stp>KRZF003535GK</stp>
        <stp>만기일</stp>
        <stp>46316</stp>
        <stp/>
        <tr r="DS237" s="1"/>
      </tp>
      <tp t="s">
        <v/>
        <stp/>
        <stp>P</stp>
        <stp>0</stp>
        <stp>BND</stp>
        <stp>KRZF003535GA</stp>
        <stp>만기일</stp>
        <stp>46316</stp>
        <stp/>
        <tr r="CC130" s="1"/>
      </tp>
      <tp t="s">
        <v/>
        <stp/>
        <stp>P</stp>
        <stp>0</stp>
        <stp>BND</stp>
        <stp>KRZF034736GM</stp>
        <stp>만기일</stp>
        <stp>46316</stp>
        <stp/>
        <tr r="CQ91" s="1"/>
      </tp>
      <tp>
        <v>20270319</v>
        <stp/>
        <stp>P</stp>
        <stp>0</stp>
        <stp>BND</stp>
        <stp>KR3546017236</stp>
        <stp>만기일</stp>
        <stp>46316</stp>
        <stp/>
        <tr r="K273" s="1"/>
      </tp>
      <tp t="s">
        <v/>
        <stp/>
        <stp>P</stp>
        <stp>0</stp>
        <stp>BND</stp>
        <stp>KRZF003534GK</stp>
        <stp>만기일</stp>
        <stp>46316</stp>
        <stp/>
        <tr r="DS238" s="1"/>
      </tp>
      <tp t="s">
        <v/>
        <stp/>
        <stp>P</stp>
        <stp>0</stp>
        <stp>BND</stp>
        <stp>KRZF003534GA</stp>
        <stp>만기일</stp>
        <stp>46316</stp>
        <stp/>
        <tr r="CC241" s="1"/>
      </tp>
      <tp t="s">
        <v/>
        <stp/>
        <stp>P</stp>
        <stp>0</stp>
        <stp>BND</stp>
        <stp>KRZF034737GM</stp>
        <stp>만기일</stp>
        <stp>46316</stp>
        <stp/>
        <tr r="CQ90" s="1"/>
      </tp>
      <tp t="s">
        <v/>
        <stp/>
        <stp>P</stp>
        <stp>0</stp>
        <stp>BND</stp>
        <stp>KRZF003536GA</stp>
        <stp>만기일</stp>
        <stp>46316</stp>
        <stp/>
        <tr r="CC131" s="1"/>
      </tp>
      <tp t="s">
        <v/>
        <stp/>
        <stp>P</stp>
        <stp>0</stp>
        <stp>BND</stp>
        <stp>KRZF095238G9</stp>
        <stp>만기일</stp>
        <stp>46316</stp>
        <stp/>
        <tr r="CQ121" s="1"/>
      </tp>
      <tp t="s">
        <v/>
        <stp/>
        <stp>P</stp>
        <stp>0</stp>
        <stp>BND</stp>
        <stp>KRZF095239G9</stp>
        <stp>만기일</stp>
        <stp>46316</stp>
        <stp/>
        <tr r="CQ122" s="1"/>
      </tp>
      <tp t="s">
        <v/>
        <stp/>
        <stp>P</stp>
        <stp>0</stp>
        <stp>BND</stp>
        <stp>KRZF003533GA</stp>
        <stp>만기일</stp>
        <stp>46316</stp>
        <stp/>
        <tr r="CC240" s="1"/>
      </tp>
      <tp>
        <v>20291014</v>
        <stp/>
        <stp>P</stp>
        <stp>0</stp>
        <stp>BND</stp>
        <stp>KR60040539A3</stp>
        <stp>만기일</stp>
        <stp>46316</stp>
        <stp/>
        <tr r="K213" s="1"/>
      </tp>
      <tp t="s">
        <v/>
        <stp/>
        <stp>P</stp>
        <stp>0</stp>
        <stp>BND</stp>
        <stp>KRZF095237G9</stp>
        <stp>만기일</stp>
        <stp>46316</stp>
        <stp/>
        <tr r="CQ120" s="1"/>
      </tp>
      <tp t="s">
        <v/>
        <stp/>
        <stp>P</stp>
        <stp>0</stp>
        <stp>BND</stp>
        <stp>KRZF034738GM</stp>
        <stp>만기일</stp>
        <stp>46316</stp>
        <stp/>
        <tr r="CQ88" s="1"/>
      </tp>
      <tp t="s">
        <v/>
        <stp/>
        <stp>P</stp>
        <stp>0</stp>
        <stp>BND</stp>
        <stp>KRZF034739GM</stp>
        <stp>만기일</stp>
        <stp>46316</stp>
        <stp/>
        <tr r="CQ92" s="1"/>
      </tp>
      <tp>
        <v>20270212</v>
        <stp/>
        <stp>P</stp>
        <stp>0</stp>
        <stp>BND</stp>
        <stp>KR6030621EB7</stp>
        <stp>만기일</stp>
        <stp>46316</stp>
        <stp/>
        <tr r="CC161" s="1"/>
        <tr r="CQ136" s="1"/>
      </tp>
      <tp>
        <v>20300813</v>
        <stp/>
        <stp>P</stp>
        <stp>0</stp>
        <stp>BND</stp>
        <stp>KR6004942A89</stp>
        <stp>만기일</stp>
        <stp>46316</stp>
        <stp/>
        <tr r="EU68" s="1"/>
      </tp>
      <tp>
        <v>20280526</v>
        <stp/>
        <stp>P</stp>
        <stp>0</stp>
        <stp>BND</stp>
        <stp>KR6003492F56</stp>
        <stp>만기일</stp>
        <stp>46316</stp>
        <stp/>
        <tr r="DE9" s="1"/>
      </tp>
      <tp>
        <v>20300725</v>
        <stp/>
        <stp>P</stp>
        <stp>0</stp>
        <stp>BND</stp>
        <stp>KR6063624F77</stp>
        <stp>만기일</stp>
        <stp>46316</stp>
        <stp/>
        <tr r="EU51" s="1"/>
      </tp>
      <tp>
        <v>20280526</v>
        <stp/>
        <stp>P</stp>
        <stp>0</stp>
        <stp>BND</stp>
        <stp>KR6003452F54</stp>
        <stp>만기일</stp>
        <stp>46316</stp>
        <stp/>
        <tr r="DE31" s="1"/>
      </tp>
      <tp>
        <v>20280107</v>
        <stp/>
        <stp>P</stp>
        <stp>0</stp>
        <stp>BND</stp>
        <stp>KR6033661F74</stp>
        <stp>만기일</stp>
        <stp>46316</stp>
        <stp/>
        <tr r="DS135" s="1"/>
      </tp>
      <tp>
        <v>20290408</v>
        <stp/>
        <stp>P</stp>
        <stp>0</stp>
        <stp>BND</stp>
        <stp>KR6000662E40</stp>
        <stp>만기일</stp>
        <stp>46316</stp>
        <stp/>
        <tr r="K142" s="1"/>
      </tp>
      <tp>
        <v>20290730</v>
        <stp/>
        <stp>P</stp>
        <stp>0</stp>
        <stp>BND</stp>
        <stp>KR6002382G76</stp>
        <stp>만기일</stp>
        <stp>46316</stp>
        <stp/>
        <tr r="DS176" s="1"/>
      </tp>
      <tp>
        <v>20280218</v>
        <stp/>
        <stp>P</stp>
        <stp>0</stp>
        <stp>BND</stp>
        <stp>KR6003452F21</stp>
        <stp>만기일</stp>
        <stp>46316</stp>
        <stp/>
        <tr r="K134" s="1"/>
      </tp>
      <tp>
        <v>20270125</v>
        <stp/>
        <stp>P</stp>
        <stp>0</stp>
        <stp>BND</stp>
        <stp>KR6006802C16</stp>
        <stp>만기일</stp>
        <stp>46316</stp>
        <stp/>
        <tr r="CQ56" s="1"/>
      </tp>
      <tp>
        <v>20280811</v>
        <stp/>
        <stp>P</stp>
        <stp>0</stp>
        <stp>BND</stp>
        <stp>KR6103342F80</stp>
        <stp>만기일</stp>
        <stp>46316</stp>
        <stp/>
        <tr r="DE34" s="1"/>
      </tp>
      <tp>
        <v>20261105</v>
        <stp/>
        <stp>P</stp>
        <stp>0</stp>
        <stp>BND</stp>
        <stp>KR6136301BB5</stp>
        <stp>만기일</stp>
        <stp>46316</stp>
        <stp/>
        <tr r="CQ49" s="1"/>
      </tp>
      <tp>
        <v>20271029</v>
        <stp/>
        <stp>P</stp>
        <stp>0</stp>
        <stp>BND</stp>
        <stp>KR6131791EA8</stp>
        <stp>만기일</stp>
        <stp>46316</stp>
        <stp/>
        <tr r="K291" s="1"/>
      </tp>
      <tp>
        <v>20280130</v>
        <stp/>
        <stp>P</stp>
        <stp>0</stp>
        <stp>BND</stp>
        <stp>KR6003342G73</stp>
        <stp>만기일</stp>
        <stp>46316</stp>
        <stp/>
        <tr r="DE19" s="1"/>
      </tp>
      <tp>
        <v>20280214</v>
        <stp/>
        <stp>P</stp>
        <stp>0</stp>
        <stp>BND</stp>
        <stp>KR6000662D25</stp>
        <stp>만기일</stp>
        <stp>46316</stp>
        <stp/>
        <tr r="K78" s="1"/>
        <tr r="CC200" s="1"/>
      </tp>
      <tp>
        <v>20290914</v>
        <stp/>
        <stp>P</stp>
        <stp>0</stp>
        <stp>BND</stp>
        <stp>KR6103342G97</stp>
        <stp>만기일</stp>
        <stp>46316</stp>
        <stp/>
        <tr r="DE12" s="1"/>
      </tp>
      <tp>
        <v>20281020</v>
        <stp/>
        <stp>P</stp>
        <stp>0</stp>
        <stp>BND</stp>
        <stp>KR6031321FA2</stp>
        <stp>만기일</stp>
        <stp>46316</stp>
        <stp/>
        <tr r="DE55" s="1"/>
        <tr r="CC102" s="1"/>
        <tr r="EG17" s="1"/>
      </tp>
      <tp>
        <v>20270612</v>
        <stp/>
        <stp>P</stp>
        <stp>0</stp>
        <stp>BND</stp>
        <stp>KR6032641E64</stp>
        <stp>만기일</stp>
        <stp>46316</stp>
        <stp/>
        <tr r="CC201" s="1"/>
      </tp>
      <tp>
        <v>20270115</v>
        <stp/>
        <stp>P</stp>
        <stp>0</stp>
        <stp>BND</stp>
        <stp>KR6002382E11</stp>
        <stp>만기일</stp>
        <stp>46316</stp>
        <stp/>
        <tr r="CQ69" s="1"/>
      </tp>
      <tp>
        <v>20270212</v>
        <stp/>
        <stp>P</stp>
        <stp>0</stp>
        <stp>BND</stp>
        <stp>KR6131791F20</stp>
        <stp>만기일</stp>
        <stp>46316</stp>
        <stp/>
        <tr r="CC165" s="1"/>
        <tr r="CQ140" s="1"/>
      </tp>
      <tp>
        <v>20270930</v>
        <stp/>
        <stp>P</stp>
        <stp>0</stp>
        <stp>BND</stp>
        <stp>KR2004012C94</stp>
        <stp>만기일</stp>
        <stp>46316</stp>
        <stp/>
        <tr r="K372" s="1"/>
      </tp>
      <tp>
        <v>20340616</v>
        <stp/>
        <stp>P</stp>
        <stp>0</stp>
        <stp>BND</stp>
        <stp>KR6063624E60</stp>
        <stp>만기일</stp>
        <stp>46316</stp>
        <stp/>
        <tr r="Y30" s="1"/>
      </tp>
      <tp>
        <v>20280522</v>
        <stp/>
        <stp>P</stp>
        <stp>0</stp>
        <stp>BND</stp>
        <stp>KR6000032F59</stp>
        <stp>만기일</stp>
        <stp>46316</stp>
        <stp/>
        <tr r="CC72" s="1"/>
      </tp>
      <tp>
        <v>20270226</v>
        <stp/>
        <stp>P</stp>
        <stp>0</stp>
        <stp>BND</stp>
        <stp>KR6003492E24</stp>
        <stp>만기일</stp>
        <stp>46316</stp>
        <stp/>
        <tr r="DE57" s="1"/>
      </tp>
      <tp>
        <v>20270115</v>
        <stp/>
        <stp>P</stp>
        <stp>0</stp>
        <stp>BND</stp>
        <stp>KR6204322E16</stp>
        <stp>만기일</stp>
        <stp>46316</stp>
        <stp/>
        <tr r="CC28" s="1"/>
      </tp>
      <tp>
        <v>20270528</v>
        <stp/>
        <stp>P</stp>
        <stp>0</stp>
        <stp>BND</stp>
        <stp>KR6034731E53</stp>
        <stp>만기일</stp>
        <stp>46316</stp>
        <stp/>
        <tr r="CC172" s="1"/>
        <tr r="K323" s="1"/>
      </tp>
      <tp>
        <v>20270409</v>
        <stp/>
        <stp>P</stp>
        <stp>0</stp>
        <stp>BND</stp>
        <stp>KR6037641F47</stp>
        <stp>만기일</stp>
        <stp>46316</stp>
        <stp/>
        <tr r="EU74" s="1"/>
      </tp>
      <tp>
        <v>20280117</v>
        <stp/>
        <stp>P</stp>
        <stp>0</stp>
        <stp>BND</stp>
        <stp>KR6037561F19</stp>
        <stp>만기일</stp>
        <stp>46316</stp>
        <stp/>
        <tr r="DS131" s="1"/>
        <tr r="K381" s="1"/>
      </tp>
      <tp>
        <v>20290209</v>
        <stp/>
        <stp>P</stp>
        <stp>0</stp>
        <stp>BND</stp>
        <stp>KR6006802G20</stp>
        <stp>만기일</stp>
        <stp>46316</stp>
        <stp/>
        <tr r="DS116" s="1"/>
      </tp>
      <tp>
        <v>20261204</v>
        <stp/>
        <stp>P</stp>
        <stp>0</stp>
        <stp>BND</stp>
        <stp>KR6214343DC6</stp>
        <stp>만기일</stp>
        <stp>46316</stp>
        <stp/>
        <tr r="CQ40" s="1"/>
      </tp>
      <tp>
        <v>20261023</v>
        <stp/>
        <stp>P</stp>
        <stp>0</stp>
        <stp>BND</stp>
        <stp>KR6104232DA8</stp>
        <stp>만기일</stp>
        <stp>46316</stp>
        <stp/>
        <tr r="CQ36" s="1"/>
      </tp>
      <tp>
        <v>20261130</v>
        <stp/>
        <stp>P</stp>
        <stp>0</stp>
        <stp>BND</stp>
        <stp>KR6046296FA9</stp>
        <stp>만기일</stp>
        <stp>46316</stp>
        <stp/>
        <tr r="CQ47" s="1"/>
      </tp>
      <tp>
        <v>20270124</v>
        <stp/>
        <stp>P</stp>
        <stp>0</stp>
        <stp>BND</stp>
        <stp>KR6035421E14</stp>
        <stp>만기일</stp>
        <stp>46316</stp>
        <stp/>
        <tr r="K77" s="1"/>
      </tp>
      <tp>
        <v>20270205</v>
        <stp/>
        <stp>P</stp>
        <stp>0</stp>
        <stp>BND</stp>
        <stp>KR6005942E25</stp>
        <stp>만기일</stp>
        <stp>46316</stp>
        <stp/>
        <tr r="CQ30" s="1"/>
      </tp>
      <tp>
        <v>20301018</v>
        <stp/>
        <stp>P</stp>
        <stp>0</stp>
        <stp>BND</stp>
        <stp>KR6017673DA9</stp>
        <stp>만기일</stp>
        <stp>46316</stp>
        <stp/>
        <tr r="CC30" s="1"/>
      </tp>
      <tp>
        <v>20280526</v>
        <stp/>
        <stp>P</stp>
        <stp>0</stp>
        <stp>BND</stp>
        <stp>KR6105562F54</stp>
        <stp>만기일</stp>
        <stp>46316</stp>
        <stp/>
        <tr r="K161" s="1"/>
      </tp>
      <tp>
        <v>20290122</v>
        <stp/>
        <stp>P</stp>
        <stp>0</stp>
        <stp>BND</stp>
        <stp>KR6004022G11</stp>
        <stp>만기일</stp>
        <stp>46316</stp>
        <stp/>
        <tr r="K244" s="1"/>
      </tp>
      <tp>
        <v>20270226</v>
        <stp/>
        <stp>P</stp>
        <stp>0</stp>
        <stp>BND</stp>
        <stp>KR6136301E23</stp>
        <stp>만기일</stp>
        <stp>46316</stp>
        <stp/>
        <tr r="CQ41" s="1"/>
      </tp>
      <tp>
        <v>20300412</v>
        <stp/>
        <stp>P</stp>
        <stp>0</stp>
        <stp>BND</stp>
        <stp>KR6017673D42</stp>
        <stp>만기일</stp>
        <stp>46316</stp>
        <stp/>
        <tr r="CC67" s="1"/>
      </tp>
      <tp>
        <v>20270115</v>
        <stp/>
        <stp>P</stp>
        <stp>0</stp>
        <stp>BND</stp>
        <stp>KR6036321E13</stp>
        <stp>만기일</stp>
        <stp>46316</stp>
        <stp/>
        <tr r="CQ21" s="1"/>
      </tp>
      <tp>
        <v>20280714</v>
        <stp/>
        <stp>P</stp>
        <stp>0</stp>
        <stp>BND</stp>
        <stp>KR6205492F73</stp>
        <stp>만기일</stp>
        <stp>46316</stp>
        <stp/>
        <tr r="K177" s="1"/>
      </tp>
      <tp>
        <v>20290331</v>
        <stp/>
        <stp>P</stp>
        <stp>0</stp>
        <stp>BND</stp>
        <stp>KR6034731G36</stp>
        <stp>만기일</stp>
        <stp>46316</stp>
        <stp/>
        <tr r="DS99" s="1"/>
      </tp>
      <tp>
        <v>20280125</v>
        <stp/>
        <stp>P</stp>
        <stp>0</stp>
        <stp>BND</stp>
        <stp>KR6064984G11</stp>
        <stp>만기일</stp>
        <stp>46316</stp>
        <stp/>
        <tr r="K120" s="1"/>
      </tp>
      <tp>
        <v>20270115</v>
        <stp/>
        <stp>P</stp>
        <stp>0</stp>
        <stp>BND</stp>
        <stp>KR6006802E14</stp>
        <stp>만기일</stp>
        <stp>46316</stp>
        <stp/>
        <tr r="CQ84" s="1"/>
      </tp>
      <tp>
        <v>20300221</v>
        <stp/>
        <stp>P</stp>
        <stp>0</stp>
        <stp>BND</stp>
        <stp>KR6005942F24</stp>
        <stp>만기일</stp>
        <stp>46316</stp>
        <stp/>
        <tr r="K192" s="1"/>
      </tp>
      <tp>
        <v>20270924</v>
        <stp/>
        <stp>P</stp>
        <stp>0</stp>
        <stp>BND</stp>
        <stp>KR6174145FC8</stp>
        <stp>만기일</stp>
        <stp>46316</stp>
        <stp/>
        <tr r="DS118" s="1"/>
      </tp>
      <tp>
        <v>20271021</v>
        <stp/>
        <stp>P</stp>
        <stp>0</stp>
        <stp>BND</stp>
        <stp>KR6034231FA0</stp>
        <stp>만기일</stp>
        <stp>46316</stp>
        <stp/>
        <tr r="DE50" s="1"/>
      </tp>
      <tp>
        <v>20311007</v>
        <stp/>
        <stp>P</stp>
        <stp>0</stp>
        <stp>BND</stp>
        <stp>KR6105562GA0</stp>
        <stp>만기일</stp>
        <stp>46316</stp>
        <stp/>
        <tr r="CC36" s="1"/>
      </tp>
      <tp>
        <v>20341211</v>
        <stp/>
        <stp>P</stp>
        <stp>0</stp>
        <stp>BND</stp>
        <stp>KR6017673EC3</stp>
        <stp>만기일</stp>
        <stp>46316</stp>
        <stp/>
        <tr r="DS296" s="1"/>
      </tp>
      <tp>
        <v>20290526</v>
        <stp/>
        <stp>P</stp>
        <stp>0</stp>
        <stp>BND</stp>
        <stp>KR6105562G53</stp>
        <stp>만기일</stp>
        <stp>46316</stp>
        <stp/>
        <tr r="CC19" s="1"/>
      </tp>
      <tp>
        <v>20290423</v>
        <stp/>
        <stp>P</stp>
        <stp>0</stp>
        <stp>BND</stp>
        <stp>KR6105562G46</stp>
        <stp>만기일</stp>
        <stp>46316</stp>
        <stp/>
        <tr r="CC53" s="1"/>
      </tp>
      <tp>
        <v>20300122</v>
        <stp/>
        <stp>P</stp>
        <stp>0</stp>
        <stp>BND</stp>
        <stp>KR6004022F12</stp>
        <stp>만기일</stp>
        <stp>46316</stp>
        <stp/>
        <tr r="CC178" s="1"/>
      </tp>
      <tp>
        <v>20270205</v>
        <stp/>
        <stp>P</stp>
        <stp>0</stp>
        <stp>BND</stp>
        <stp>KR6101182C23</stp>
        <stp>만기일</stp>
        <stp>46316</stp>
        <stp/>
        <tr r="CQ60" s="1"/>
      </tp>
      <tp>
        <v>20330307</v>
        <stp/>
        <stp>P</stp>
        <stp>0</stp>
        <stp>BND</stp>
        <stp>KR6066574D31</stp>
        <stp>만기일</stp>
        <stp>46316</stp>
        <stp/>
        <tr r="K27" s="1"/>
      </tp>
      <tp>
        <v>20270830</v>
        <stp/>
        <stp>P</stp>
        <stp>0</stp>
        <stp>BND</stp>
        <stp>KR6011173C82</stp>
        <stp>만기일</stp>
        <stp>46316</stp>
        <stp/>
        <tr r="DS273" s="1"/>
      </tp>
      <tp>
        <v>20290615</v>
        <stp/>
        <stp>P</stp>
        <stp>0</stp>
        <stp>BND</stp>
        <stp>KR6005942G64</stp>
        <stp>만기일</stp>
        <stp>46316</stp>
        <stp/>
        <tr r="DS89" s="1"/>
      </tp>
      <tp>
        <v>20290726</v>
        <stp/>
        <stp>P</stp>
        <stp>0</stp>
        <stp>BND</stp>
        <stp>KR6145766G87</stp>
        <stp>만기일</stp>
        <stp>46316</stp>
        <stp/>
        <tr r="DE16" s="1"/>
      </tp>
      <tp>
        <v>20270129</v>
        <stp/>
        <stp>P</stp>
        <stp>0</stp>
        <stp>BND</stp>
        <stp>KR6138101E13</stp>
        <stp>만기일</stp>
        <stp>46316</stp>
        <stp/>
        <tr r="K272" s="1"/>
      </tp>
      <tp>
        <v>20261113</v>
        <stp/>
        <stp>P</stp>
        <stp>0</stp>
        <stp>BND</stp>
        <stp>KR6008272E52</stp>
        <stp>만기일</stp>
        <stp>46316</stp>
        <stp/>
        <tr r="CC160" s="1"/>
        <tr r="CQ135" s="1"/>
      </tp>
      <tp>
        <v>20261127</v>
        <stp/>
        <stp>P</stp>
        <stp>0</stp>
        <stp>BND</stp>
        <stp>KR6169374EB6</stp>
        <stp>만기일</stp>
        <stp>46316</stp>
        <stp/>
        <tr r="CQ19" s="1"/>
      </tp>
      <tp>
        <v>20270207</v>
        <stp/>
        <stp>P</stp>
        <stp>0</stp>
        <stp>BND</stp>
        <stp>KR6139481E29</stp>
        <stp>만기일</stp>
        <stp>46316</stp>
        <stp/>
        <tr r="CC34" s="1"/>
      </tp>
      <tp t="s">
        <v/>
        <stp/>
        <stp>P</stp>
        <stp>0</stp>
        <stp>BND</stp>
        <stp>KRZE08402G9X</stp>
        <stp>만기일</stp>
        <stp>46316</stp>
        <stp/>
        <tr r="CC234" s="1"/>
      </tp>
      <tp>
        <v>20280622</v>
        <stp/>
        <stp>P</stp>
        <stp>0</stp>
        <stp>BND</stp>
        <stp>KR6019453F59</stp>
        <stp>만기일</stp>
        <stp>46316</stp>
        <stp/>
        <tr r="DE36" s="1"/>
      </tp>
      <tp>
        <v>20270310</v>
        <stp/>
        <stp>P</stp>
        <stp>0</stp>
        <stp>BND</stp>
        <stp>KR6169374F25</stp>
        <stp>만기일</stp>
        <stp>46316</stp>
        <stp/>
        <tr r="EU18" s="1"/>
      </tp>
      <tp>
        <v>20270219</v>
        <stp/>
        <stp>P</stp>
        <stp>0</stp>
        <stp>BND</stp>
        <stp>KR6039091F22</stp>
        <stp>만기일</stp>
        <stp>46316</stp>
        <stp/>
        <tr r="CQ141" s="1"/>
        <tr r="CC166" s="1"/>
      </tp>
      <tp>
        <v>20280303</v>
        <stp/>
        <stp>P</stp>
        <stp>0</stp>
        <stp>BND</stp>
        <stp>KR6138101G37</stp>
        <stp>만기일</stp>
        <stp>46316</stp>
        <stp/>
        <tr r="DS93" s="1"/>
      </tp>
      <tp>
        <v>20270226</v>
        <stp/>
        <stp>P</stp>
        <stp>0</stp>
        <stp>BND</stp>
        <stp>KR6139481F28</stp>
        <stp>만기일</stp>
        <stp>46316</stp>
        <stp/>
        <tr r="CQ68" s="1"/>
        <tr r="DE47" s="1"/>
      </tp>
      <tp>
        <v>20310129</v>
        <stp/>
        <stp>P</stp>
        <stp>0</stp>
        <stp>BND</stp>
        <stp>KR6018673G13</stp>
        <stp>만기일</stp>
        <stp>46316</stp>
        <stp/>
        <tr r="K160" s="1"/>
      </tp>
      <tp>
        <v>20281215</v>
        <stp/>
        <stp>P</stp>
        <stp>0</stp>
        <stp>BND</stp>
        <stp>KR6008272G92</stp>
        <stp>만기일</stp>
        <stp>46316</stp>
        <stp/>
        <tr r="EU20" s="1"/>
      </tp>
      <tp>
        <v>20280512</v>
        <stp/>
        <stp>P</stp>
        <stp>0</stp>
        <stp>BND</stp>
        <stp>KR6019803F56</stp>
        <stp>만기일</stp>
        <stp>46316</stp>
        <stp/>
        <tr r="K153" s="1"/>
      </tp>
      <tp>
        <v>20290126</v>
        <stp/>
        <stp>P</stp>
        <stp>0</stp>
        <stp>BND</stp>
        <stp>KR6039491G19</stp>
        <stp>만기일</stp>
        <stp>46316</stp>
        <stp/>
        <tr r="CC68" s="1"/>
      </tp>
      <tp>
        <v>20270428</v>
        <stp/>
        <stp>P</stp>
        <stp>0</stp>
        <stp>BND</stp>
        <stp>KR6068174F47</stp>
        <stp>만기일</stp>
        <stp>46316</stp>
        <stp/>
        <tr r="CQ156" s="1"/>
      </tp>
      <tp>
        <v>20280124</v>
        <stp/>
        <stp>P</stp>
        <stp>0</stp>
        <stp>BND</stp>
        <stp>KR6138931F75</stp>
        <stp>만기일</stp>
        <stp>46316</stp>
        <stp/>
        <tr r="K141" s="1"/>
      </tp>
      <tp>
        <v>20270909</v>
        <stp/>
        <stp>P</stp>
        <stp>0</stp>
        <stp>BND</stp>
        <stp>KR6018883A98</stp>
        <stp>만기일</stp>
        <stp>46316</stp>
        <stp/>
        <tr r="EU38" s="1"/>
      </tp>
      <tp t="s">
        <v/>
        <stp/>
        <stp>P</stp>
        <stp>0</stp>
        <stp>BND</stp>
        <stp>KRZF03132HBC</stp>
        <stp>만기일</stp>
        <stp>46316</stp>
        <stp/>
        <tr r="DS206" s="1"/>
      </tp>
      <tp>
        <v>20271110</v>
        <stp/>
        <stp>P</stp>
        <stp>0</stp>
        <stp>BND</stp>
        <stp>KR60176737B7</stp>
        <stp>만기일</stp>
        <stp>46316</stp>
        <stp/>
        <tr r="CC210" s="1"/>
      </tp>
      <tp>
        <v>20270425</v>
        <stp/>
        <stp>P</stp>
        <stp>0</stp>
        <stp>BND</stp>
        <stp>KR6017673742</stp>
        <stp>만기일</stp>
        <stp>46316</stp>
        <stp/>
        <tr r="K262" s="1"/>
      </tp>
      <tp t="s">
        <v/>
        <stp/>
        <stp>P</stp>
        <stp>0</stp>
        <stp>BND</stp>
        <stp>KRZF078925G8</stp>
        <stp>만기일</stp>
        <stp>46316</stp>
        <stp/>
        <tr r="CQ114" s="1"/>
      </tp>
      <tp>
        <v>20280220</v>
        <stp/>
        <stp>P</stp>
        <stp>0</stp>
        <stp>BND</stp>
        <stp>KR6017673825</stp>
        <stp>만기일</stp>
        <stp>46316</stp>
        <stp/>
        <tr r="K333" s="1"/>
      </tp>
      <tp>
        <v>20330529</v>
        <stp/>
        <stp>P</stp>
        <stp>0</stp>
        <stp>BND</stp>
        <stp>KR6000032856</stp>
        <stp>만기일</stp>
        <stp>46316</stp>
        <stp/>
        <tr r="EU59" s="1"/>
      </tp>
      <tp t="s">
        <v/>
        <stp/>
        <stp>P</stp>
        <stp>0</stp>
        <stp>BND</stp>
        <stp>KRZE02301G9E</stp>
        <stp>만기일</stp>
        <stp>46316</stp>
        <stp/>
        <tr r="DS112" s="1"/>
      </tp>
      <tp>
        <v>20270625</v>
        <stp/>
        <stp>P</stp>
        <stp>0</stp>
        <stp>BND</stp>
        <stp>KR6023763FC1</stp>
        <stp>만기일</stp>
        <stp>46316</stp>
        <stp/>
        <tr r="EU31" s="1"/>
      </tp>
      <tp>
        <v>20271025</v>
        <stp/>
        <stp>P</stp>
        <stp>0</stp>
        <stp>BND</stp>
        <stp>KR6030492EA5</stp>
        <stp>만기일</stp>
        <stp>46316</stp>
        <stp/>
        <tr r="K104" s="1"/>
      </tp>
      <tp>
        <v>20280112</v>
        <stp/>
        <stp>P</stp>
        <stp>0</stp>
        <stp>BND</stp>
        <stp>KR6421093D14</stp>
        <stp>만기일</stp>
        <stp>46316</stp>
        <stp/>
        <tr r="K56" s="1"/>
      </tp>
      <tp>
        <v>20270409</v>
        <stp/>
        <stp>P</stp>
        <stp>0</stp>
        <stp>BND</stp>
        <stp>KR6023763F49</stp>
        <stp>만기일</stp>
        <stp>46316</stp>
        <stp/>
        <tr r="DE20" s="1"/>
      </tp>
      <tp>
        <v>20280728</v>
        <stp/>
        <stp>P</stp>
        <stp>0</stp>
        <stp>BND</stp>
        <stp>KR6002381G77</stp>
        <stp>만기일</stp>
        <stp>46316</stp>
        <stp/>
        <tr r="DS178" s="1"/>
      </tp>
      <tp>
        <v>20280131</v>
        <stp/>
        <stp>P</stp>
        <stp>0</stp>
        <stp>BND</stp>
        <stp>KR6003491F16</stp>
        <stp>만기일</stp>
        <stp>46316</stp>
        <stp/>
        <tr r="DE46" s="1"/>
      </tp>
      <tp>
        <v>20270219</v>
        <stp/>
        <stp>P</stp>
        <stp>0</stp>
        <stp>BND</stp>
        <stp>KR6003451F22</stp>
        <stp>만기일</stp>
        <stp>46316</stp>
        <stp/>
        <tr r="CQ66" s="1"/>
      </tp>
      <tp>
        <v>20270813</v>
        <stp/>
        <stp>P</stp>
        <stp>0</stp>
        <stp>BND</stp>
        <stp>KR6032712G17</stp>
        <stp>만기일</stp>
        <stp>46316</stp>
        <stp/>
        <tr r="K135" s="1"/>
      </tp>
      <tp>
        <v>20300324</v>
        <stp/>
        <stp>P</stp>
        <stp>0</stp>
        <stp>BND</stp>
        <stp>KR6004941A31</stp>
        <stp>만기일</stp>
        <stp>46316</stp>
        <stp/>
        <tr r="EU60" s="1"/>
      </tp>
      <tp>
        <v>20300107</v>
        <stp/>
        <stp>P</stp>
        <stp>0</stp>
        <stp>BND</stp>
        <stp>KR6032712G90</stp>
        <stp>만기일</stp>
        <stp>46316</stp>
        <stp/>
        <tr r="DS70" s="1"/>
      </tp>
      <tp>
        <v>20270903</v>
        <stp/>
        <stp>P</stp>
        <stp>0</stp>
        <stp>BND</stp>
        <stp>KR6033662F99</stp>
        <stp>만기일</stp>
        <stp>46316</stp>
        <stp/>
        <tr r="DS123" s="1"/>
      </tp>
      <tp t="s">
        <v/>
        <stp/>
        <stp>P</stp>
        <stp>0</stp>
        <stp>BND</stp>
        <stp>KRZE03901FC2</stp>
        <stp>만기일</stp>
        <stp>46316</stp>
        <stp/>
        <tr r="DS101" s="1"/>
      </tp>
      <tp t="s">
        <v/>
        <stp/>
        <stp>P</stp>
        <stp>0</stp>
        <stp>BND</stp>
        <stp>KRZE03901G7W</stp>
        <stp>만기일</stp>
        <stp>46316</stp>
        <stp/>
        <tr r="CC104" s="1"/>
      </tp>
      <tp t="s">
        <v/>
        <stp/>
        <stp>P</stp>
        <stp>0</stp>
        <stp>BND</stp>
        <stp>KRZE03101G9G</stp>
        <stp>만기일</stp>
        <stp>46316</stp>
        <stp/>
        <tr r="DS113" s="1"/>
      </tp>
      <tp t="s">
        <v/>
        <stp/>
        <stp>P</stp>
        <stp>0</stp>
        <stp>BND</stp>
        <stp>KRZE03201G7V</stp>
        <stp>만기일</stp>
        <stp>46316</stp>
        <stp/>
        <tr r="DS18" s="1"/>
      </tp>
      <tp t="s">
        <v/>
        <stp/>
        <stp>P</stp>
        <stp>0</stp>
        <stp>BND</stp>
        <stp>KRZE03901G9W</stp>
        <stp>만기일</stp>
        <stp>46316</stp>
        <stp/>
        <tr r="DS122" s="1"/>
      </tp>
      <tp t="s">
        <v/>
        <stp/>
        <stp>P</stp>
        <stp>0</stp>
        <stp>BND</stp>
        <stp>KRZE03901G9J</stp>
        <stp>만기일</stp>
        <stp>46316</stp>
        <stp/>
        <tr r="CC62" s="1"/>
      </tp>
      <tp>
        <v>20270909</v>
        <stp/>
        <stp>P</stp>
        <stp>0</stp>
        <stp>BND</stp>
        <stp>KR6033662G72</stp>
        <stp>만기일</stp>
        <stp>46316</stp>
        <stp/>
        <tr r="DS90" s="1"/>
      </tp>
      <tp>
        <v>20350312</v>
        <stp/>
        <stp>P</stp>
        <stp>0</stp>
        <stp>BND</stp>
        <stp>KR6002551F31</stp>
        <stp>만기일</stp>
        <stp>46316</stp>
        <stp/>
        <tr r="EU40" s="1"/>
      </tp>
      <tp>
        <v>20280915</v>
        <stp/>
        <stp>P</stp>
        <stp>0</stp>
        <stp>BND</stp>
        <stp>KR6003491G98</stp>
        <stp>만기일</stp>
        <stp>46316</stp>
        <stp/>
        <tr r="DE11" s="1"/>
      </tp>
      <tp t="s">
        <v/>
        <stp/>
        <stp>P</stp>
        <stp>0</stp>
        <stp>BND</stp>
        <stp>KRZE00301G3K</stp>
        <stp>만기일</stp>
        <stp>46316</stp>
        <stp/>
        <tr r="DS211" s="1"/>
      </tp>
      <tp t="s">
        <v/>
        <stp/>
        <stp>P</stp>
        <stp>0</stp>
        <stp>BND</stp>
        <stp>KRZE00301G18</stp>
        <stp>만기일</stp>
        <stp>46316</stp>
        <stp/>
        <tr r="CQ80" s="1"/>
      </tp>
      <tp>
        <v>20290327</v>
        <stp/>
        <stp>P</stp>
        <stp>0</stp>
        <stp>BND</stp>
        <stp>KR6030612G38</stp>
        <stp>만기일</stp>
        <stp>46316</stp>
        <stp/>
        <tr r="K130" s="1"/>
      </tp>
      <tp>
        <v>20280211</v>
        <stp/>
        <stp>P</stp>
        <stp>0</stp>
        <stp>BND</stp>
        <stp>KR6131792F29</stp>
        <stp>만기일</stp>
        <stp>46316</stp>
        <stp/>
        <tr r="K293" s="1"/>
      </tp>
      <tp>
        <v>20270115</v>
        <stp/>
        <stp>P</stp>
        <stp>0</stp>
        <stp>BND</stp>
        <stp>KR6032642E14</stp>
        <stp>만기일</stp>
        <stp>46316</stp>
        <stp/>
        <tr r="CC174" s="1"/>
        <tr r="K99" s="1"/>
      </tp>
      <tp>
        <v>20290910</v>
        <stp/>
        <stp>P</stp>
        <stp>0</stp>
        <stp>BND</stp>
        <stp>KR6032712E92</stp>
        <stp>만기일</stp>
        <stp>46316</stp>
        <stp/>
        <tr r="K182" s="1"/>
      </tp>
      <tp t="s">
        <v/>
        <stp/>
        <stp>P</stp>
        <stp>0</stp>
        <stp>BND</stp>
        <stp>KRZE01101G9N</stp>
        <stp>만기일</stp>
        <stp>46316</stp>
        <stp/>
        <tr r="CC63" s="1"/>
      </tp>
      <tp t="s">
        <v/>
        <stp/>
        <stp>P</stp>
        <stp>0</stp>
        <stp>BND</stp>
        <stp>KRZE01101G92</stp>
        <stp>만기일</stp>
        <stp>46316</stp>
        <stp/>
        <tr r="CC55" s="1"/>
      </tp>
      <tp>
        <v>20261113</v>
        <stp/>
        <stp>P</stp>
        <stp>0</stp>
        <stp>BND</stp>
        <stp>KR6032642DB3</stp>
        <stp>만기일</stp>
        <stp>46316</stp>
        <stp/>
        <tr r="K81" s="1"/>
      </tp>
      <tp>
        <v>20271015</v>
        <stp/>
        <stp>P</stp>
        <stp>0</stp>
        <stp>BND</stp>
        <stp>KR6023783EA6</stp>
        <stp>만기일</stp>
        <stp>46316</stp>
        <stp/>
        <tr r="K132" s="1"/>
      </tp>
      <tp>
        <v>20271008</v>
        <stp/>
        <stp>P</stp>
        <stp>0</stp>
        <stp>BND</stp>
        <stp>KR6033782EA6</stp>
        <stp>만기일</stp>
        <stp>46316</stp>
        <stp/>
        <tr r="K128" s="1"/>
      </tp>
      <tp>
        <v>20270804</v>
        <stp/>
        <stp>P</stp>
        <stp>0</stp>
        <stp>BND</stp>
        <stp>KR6030622F60</stp>
        <stp>만기일</stp>
        <stp>46316</stp>
        <stp/>
        <tr r="CC215" s="1"/>
      </tp>
      <tp>
        <v>20290202</v>
        <stp/>
        <stp>P</stp>
        <stp>0</stp>
        <stp>BND</stp>
        <stp>KR6131792G28</stp>
        <stp>만기일</stp>
        <stp>46316</stp>
        <stp/>
        <tr r="DS121" s="1"/>
      </tp>
      <tp>
        <v>20280214</v>
        <stp/>
        <stp>P</stp>
        <stp>0</stp>
        <stp>BND</stp>
        <stp>KR6030492F26</stp>
        <stp>만기일</stp>
        <stp>46316</stp>
        <stp/>
        <tr r="K292" s="1"/>
      </tp>
      <tp>
        <v>20330323</v>
        <stp/>
        <stp>P</stp>
        <stp>0</stp>
        <stp>BND</stp>
        <stp>KR2001021G38</stp>
        <stp>만기일</stp>
        <stp>46316</stp>
        <stp/>
        <tr r="DS128" s="1"/>
      </tp>
      <tp>
        <v>20280911</v>
        <stp/>
        <stp>P</stp>
        <stp>0</stp>
        <stp>BND</stp>
        <stp>KR6000111F95</stp>
        <stp>만기일</stp>
        <stp>46316</stp>
        <stp/>
        <tr r="DS38" s="1"/>
      </tp>
      <tp>
        <v>20270212</v>
        <stp/>
        <stp>P</stp>
        <stp>0</stp>
        <stp>BND</stp>
        <stp>KR6000881F28</stp>
        <stp>만기일</stp>
        <stp>46316</stp>
        <stp/>
        <tr r="CQ62" s="1"/>
      </tp>
      <tp>
        <v>20280410</v>
        <stp/>
        <stp>P</stp>
        <stp>0</stp>
        <stp>BND</stp>
        <stp>KR6021963G40</stp>
        <stp>만기일</stp>
        <stp>46316</stp>
        <stp/>
        <tr r="DE23" s="1"/>
      </tp>
      <tp>
        <v>20310614</v>
        <stp/>
        <stp>P</stp>
        <stp>0</stp>
        <stp>BND</stp>
        <stp>KR6004941B63</stp>
        <stp>만기일</stp>
        <stp>46316</stp>
        <stp/>
        <tr r="EU67" s="1"/>
      </tp>
      <tp>
        <v>20280901</v>
        <stp/>
        <stp>P</stp>
        <stp>0</stp>
        <stp>BND</stp>
        <stp>KR6030622F94</stp>
        <stp>만기일</stp>
        <stp>46316</stp>
        <stp/>
        <tr r="CC126" s="1"/>
      </tp>
      <tp>
        <v>20261106</v>
        <stp/>
        <stp>P</stp>
        <stp>0</stp>
        <stp>BND</stp>
        <stp>KR6025083DB9</stp>
        <stp>만기일</stp>
        <stp>46316</stp>
        <stp/>
        <tr r="CQ13" s="1"/>
      </tp>
      <tp>
        <v>20291128</v>
        <stp/>
        <stp>P</stp>
        <stp>0</stp>
        <stp>BND</stp>
        <stp>KR6034732EB8</stp>
        <stp>만기일</stp>
        <stp>46316</stp>
        <stp/>
        <tr r="K245" s="1"/>
      </tp>
      <tp>
        <v>20271002</v>
        <stp/>
        <stp>P</stp>
        <stp>0</stp>
        <stp>BND</stp>
        <stp>KR6004941EA3</stp>
        <stp>만기일</stp>
        <stp>46316</stp>
        <stp/>
        <tr r="DS117" s="1"/>
      </tp>
      <tp>
        <v>20280310</v>
        <stp/>
        <stp>P</stp>
        <stp>0</stp>
        <stp>BND</stp>
        <stp>KR6006281G38</stp>
        <stp>만기일</stp>
        <stp>46316</stp>
        <stp/>
        <tr r="DS107" s="1"/>
      </tp>
      <tp>
        <v>20290530</v>
        <stp/>
        <stp>P</stp>
        <stp>0</stp>
        <stp>BND</stp>
        <stp>KR6034732E52</stp>
        <stp>만기일</stp>
        <stp>46316</stp>
        <stp/>
        <tr r="K294" s="1"/>
      </tp>
      <tp>
        <v>20270226</v>
        <stp/>
        <stp>P</stp>
        <stp>0</stp>
        <stp>BND</stp>
        <stp>KR6034732E29</stp>
        <stp>만기일</stp>
        <stp>46316</stp>
        <stp/>
        <tr r="K322" s="1"/>
      </tp>
      <tp>
        <v>20270912</v>
        <stp/>
        <stp>P</stp>
        <stp>0</stp>
        <stp>BND</stp>
        <stp>KR6004021E97</stp>
        <stp>만기일</stp>
        <stp>46316</stp>
        <stp/>
        <tr r="CC183" s="1"/>
      </tp>
      <tp>
        <v>20270827</v>
        <stp/>
        <stp>P</stp>
        <stp>0</stp>
        <stp>BND</stp>
        <stp>KR6034122E84</stp>
        <stp>만기일</stp>
        <stp>46316</stp>
        <stp/>
        <tr r="K108" s="1"/>
      </tp>
      <tp>
        <v>20280925</v>
        <stp/>
        <stp>P</stp>
        <stp>0</stp>
        <stp>BND</stp>
        <stp>KR6097248F97</stp>
        <stp>만기일</stp>
        <stp>46316</stp>
        <stp/>
        <tr r="CC223" s="1"/>
        <tr r="DE43" s="1"/>
        <tr r="EG18" s="1"/>
      </tp>
      <tp>
        <v>20290511</v>
        <stp/>
        <stp>P</stp>
        <stp>0</stp>
        <stp>BND</stp>
        <stp>KR6006801G54</stp>
        <stp>만기일</stp>
        <stp>46316</stp>
        <stp/>
        <tr r="K101" s="1"/>
      </tp>
      <tp>
        <v>20300909</v>
        <stp/>
        <stp>P</stp>
        <stp>0</stp>
        <stp>BND</stp>
        <stp>KR6006801F97</stp>
        <stp>만기일</stp>
        <stp>46316</stp>
        <stp/>
        <tr r="K209" s="1"/>
      </tp>
      <tp>
        <v>20270215</v>
        <stp/>
        <stp>P</stp>
        <stp>0</stp>
        <stp>BND</stp>
        <stp>KR6025083E22</stp>
        <stp>만기일</stp>
        <stp>46316</stp>
        <stp/>
        <tr r="CQ39" s="1"/>
      </tp>
      <tp>
        <v>20270604</v>
        <stp/>
        <stp>P</stp>
        <stp>0</stp>
        <stp>BND</stp>
        <stp>KR2005011E66</stp>
        <stp>만기일</stp>
        <stp>46316</stp>
        <stp/>
        <tr r="CC18" s="1"/>
      </tp>
      <tp>
        <v>20290724</v>
        <stp/>
        <stp>P</stp>
        <stp>0</stp>
        <stp>BND</stp>
        <stp>KR6097248G70</stp>
        <stp>만기일</stp>
        <stp>46316</stp>
        <stp/>
        <tr r="K71" s="1"/>
      </tp>
      <tp>
        <v>20300219</v>
        <stp/>
        <stp>P</stp>
        <stp>0</stp>
        <stp>BND</stp>
        <stp>KR6051914A27</stp>
        <stp>만기일</stp>
        <stp>46316</stp>
        <stp/>
        <tr r="CC97" s="1"/>
        <tr r="EU63" s="1"/>
      </tp>
      <tp>
        <v>20280428</v>
        <stp/>
        <stp>P</stp>
        <stp>0</stp>
        <stp>BND</stp>
        <stp>KR6006801F48</stp>
        <stp>만기일</stp>
        <stp>46316</stp>
        <stp/>
        <tr r="K151" s="1"/>
      </tp>
      <tp>
        <v>20280613</v>
        <stp/>
        <stp>P</stp>
        <stp>0</stp>
        <stp>BND</stp>
        <stp>KR6006801F63</stp>
        <stp>만기일</stp>
        <stp>46316</stp>
        <stp/>
        <tr r="CC73" s="1"/>
      </tp>
      <tp>
        <v>20261119</v>
        <stp/>
        <stp>P</stp>
        <stp>0</stp>
        <stp>BND</stp>
        <stp>KR2001011BB1</stp>
        <stp>만기일</stp>
        <stp>46316</stp>
        <stp/>
        <tr r="K79" s="1"/>
      </tp>
      <tp>
        <v>20281201</v>
        <stp/>
        <stp>P</stp>
        <stp>0</stp>
        <stp>BND</stp>
        <stp>KR2001011BC9</stp>
        <stp>만기일</stp>
        <stp>46316</stp>
        <stp/>
        <tr r="DS287" s="1"/>
      </tp>
      <tp>
        <v>20281207</v>
        <stp/>
        <stp>P</stp>
        <stp>0</stp>
        <stp>BND</stp>
        <stp>KR2001051BC5</stp>
        <stp>만기일</stp>
        <stp>46316</stp>
        <stp/>
        <tr r="K222" s="1"/>
      </tp>
      <tp>
        <v>20270827</v>
        <stp/>
        <stp>P</stp>
        <stp>0</stp>
        <stp>BND</stp>
        <stp>KR6145765F71</stp>
        <stp>만기일</stp>
        <stp>46316</stp>
        <stp/>
        <tr r="DS115" s="1"/>
      </tp>
      <tp>
        <v>20280110</v>
        <stp/>
        <stp>P</stp>
        <stp>0</stp>
        <stp>BND</stp>
        <stp>KR6205491F66</stp>
        <stp>만기일</stp>
        <stp>46316</stp>
        <stp/>
        <tr r="DS21" s="1"/>
      </tp>
      <tp>
        <v>20280310</v>
        <stp/>
        <stp>P</stp>
        <stp>0</stp>
        <stp>BND</stp>
        <stp>KR6025083F39</stp>
        <stp>만기일</stp>
        <stp>46316</stp>
        <stp/>
        <tr r="EU35" s="1"/>
      </tp>
      <tp>
        <v>20290427</v>
        <stp/>
        <stp>P</stp>
        <stp>0</stp>
        <stp>BND</stp>
        <stp>KR6204321G49</stp>
        <stp>만기일</stp>
        <stp>46316</stp>
        <stp/>
        <tr r="CC50" s="1"/>
      </tp>
      <tp>
        <v>20310219</v>
        <stp/>
        <stp>P</stp>
        <stp>0</stp>
        <stp>BND</stp>
        <stp>KR6051914B26</stp>
        <stp>만기일</stp>
        <stp>46316</stp>
        <stp/>
        <tr r="DS267" s="1"/>
      </tp>
      <tp>
        <v>20280221</v>
        <stp/>
        <stp>P</stp>
        <stp>0</stp>
        <stp>BND</stp>
        <stp>KR6005941F25</stp>
        <stp>만기일</stp>
        <stp>46316</stp>
        <stp/>
        <tr r="K136" s="1"/>
      </tp>
      <tp>
        <v>20280907</v>
        <stp/>
        <stp>P</stp>
        <stp>0</stp>
        <stp>BND</stp>
        <stp>KR6205491F90</stp>
        <stp>만기일</stp>
        <stp>46316</stp>
        <stp/>
        <tr r="K180" s="1"/>
      </tp>
      <tp>
        <v>20280421</v>
        <stp/>
        <stp>P</stp>
        <stp>0</stp>
        <stp>BND</stp>
        <stp>KR6005941F41</stp>
        <stp>만기일</stp>
        <stp>46316</stp>
        <stp/>
        <tr r="DS134" s="1"/>
      </tp>
      <tp>
        <v>20290413</v>
        <stp/>
        <stp>P</stp>
        <stp>0</stp>
        <stp>BND</stp>
        <stp>KR6174146FA0</stp>
        <stp>만기일</stp>
        <stp>46316</stp>
        <stp/>
        <tr r="K197" s="1"/>
        <tr r="CC78" s="1"/>
      </tp>
      <tp>
        <v>20261129</v>
        <stp/>
        <stp>P</stp>
        <stp>0</stp>
        <stp>BND</stp>
        <stp>KR6007071EB4</stp>
        <stp>만기일</stp>
        <stp>46316</stp>
        <stp/>
        <tr r="CC163" s="1"/>
        <tr r="CQ138" s="1"/>
      </tp>
      <tp>
        <v>20291005</v>
        <stp/>
        <stp>P</stp>
        <stp>0</stp>
        <stp>BND</stp>
        <stp>KR6205491GA1</stp>
        <stp>만기일</stp>
        <stp>46316</stp>
        <stp/>
        <tr r="DS28" s="1"/>
      </tp>
      <tp>
        <v>20270122</v>
        <stp/>
        <stp>P</stp>
        <stp>0</stp>
        <stp>BND</stp>
        <stp>KR6004171F11</stp>
        <stp>만기일</stp>
        <stp>46316</stp>
        <stp/>
        <tr r="DS257" s="1"/>
      </tp>
      <tp>
        <v>20300529</v>
        <stp/>
        <stp>P</stp>
        <stp>0</stp>
        <stp>BND</stp>
        <stp>KR6034732F51</stp>
        <stp>만기일</stp>
        <stp>46316</stp>
        <stp/>
        <tr r="DS276" s="1"/>
        <tr r="K309" s="1"/>
      </tp>
      <tp>
        <v>20290326</v>
        <stp/>
        <stp>P</stp>
        <stp>0</stp>
        <stp>BND</stp>
        <stp>KR6105561G39</stp>
        <stp>만기일</stp>
        <stp>46316</stp>
        <stp/>
        <tr r="K34" s="1"/>
      </tp>
      <tp>
        <v>20261022</v>
        <stp/>
        <stp>P</stp>
        <stp>0</stp>
        <stp>BND</stp>
        <stp>KR6008561EA5</stp>
        <stp>만기일</stp>
        <stp>46316</stp>
        <stp/>
        <tr r="CC157" s="1"/>
        <tr r="CQ132" s="1"/>
      </tp>
      <tp>
        <v>20261211</v>
        <stp/>
        <stp>P</stp>
        <stp>0</stp>
        <stp>BND</stp>
        <stp>KR6029693DC9</stp>
        <stp>만기일</stp>
        <stp>46316</stp>
        <stp/>
        <tr r="CQ32" s="1"/>
      </tp>
      <tp>
        <v>20261120</v>
        <stp/>
        <stp>P</stp>
        <stp>0</stp>
        <stp>BND</stp>
        <stp>KR6008671DB2</stp>
        <stp>만기일</stp>
        <stp>46316</stp>
        <stp/>
        <tr r="DS305" s="1"/>
      </tp>
      <tp>
        <v>20271112</v>
        <stp/>
        <stp>P</stp>
        <stp>0</stp>
        <stp>BND</stp>
        <stp>KR6029883EB6</stp>
        <stp>만기일</stp>
        <stp>46316</stp>
        <stp/>
        <tr r="CC90" s="1"/>
      </tp>
      <tp>
        <v>20281006</v>
        <stp/>
        <stp>P</stp>
        <stp>0</stp>
        <stp>BND</stp>
        <stp>KR6008271GA6</stp>
        <stp>만기일</stp>
        <stp>46316</stp>
        <stp/>
        <tr r="DE17" s="1"/>
      </tp>
      <tp>
        <v>20271126</v>
        <stp/>
        <stp>P</stp>
        <stp>0</stp>
        <stp>BND</stp>
        <stp>KR6008561G50</stp>
        <stp>만기일</stp>
        <stp>46316</stp>
        <stp/>
        <tr r="DS32" s="1"/>
      </tp>
      <tp>
        <v>20270107</v>
        <stp/>
        <stp>P</stp>
        <stp>0</stp>
        <stp>BND</stp>
        <stp>KR6029693F17</stp>
        <stp>만기일</stp>
        <stp>46316</stp>
        <stp/>
        <tr r="CQ72" s="1"/>
      </tp>
      <tp>
        <v>20290806</v>
        <stp/>
        <stp>P</stp>
        <stp>0</stp>
        <stp>BND</stp>
        <stp>KR6138042G88</stp>
        <stp>만기일</stp>
        <stp>46316</stp>
        <stp/>
        <tr r="DS180" s="1"/>
      </tp>
      <tp>
        <v>20300829</v>
        <stp/>
        <stp>P</stp>
        <stp>0</stp>
        <stp>BND</stp>
        <stp>KR6139132F88</stp>
        <stp>만기일</stp>
        <stp>46316</stp>
        <stp/>
        <tr r="EG13" s="1"/>
        <tr r="CC133" s="1"/>
      </tp>
      <tp>
        <v>20280828</v>
        <stp/>
        <stp>P</stp>
        <stp>0</stp>
        <stp>BND</stp>
        <stp>KR6029693F82</stp>
        <stp>만기일</stp>
        <stp>46316</stp>
        <stp/>
        <tr r="DE32" s="1"/>
      </tp>
      <tp t="s">
        <v/>
        <stp/>
        <stp>P</stp>
        <stp>0</stp>
        <stp>BND</stp>
        <stp>KRZE08801GAG</stp>
        <stp>만기일</stp>
        <stp>46316</stp>
        <stp/>
        <tr r="DS144" s="1"/>
      </tp>
      <tp t="s">
        <v/>
        <stp/>
        <stp>P</stp>
        <stp>0</stp>
        <stp>BND</stp>
        <stp>KRZE08801GA1</stp>
        <stp>만기일</stp>
        <stp>46316</stp>
        <stp/>
        <tr r="DS111" s="1"/>
      </tp>
      <tp t="s">
        <v/>
        <stp/>
        <stp>P</stp>
        <stp>0</stp>
        <stp>BND</stp>
        <stp>KRZE08401GA1</stp>
        <stp>만기일</stp>
        <stp>46316</stp>
        <stp/>
        <tr r="CQ81" s="1"/>
      </tp>
      <tp t="s">
        <v/>
        <stp/>
        <stp>P</stp>
        <stp>0</stp>
        <stp>BND</stp>
        <stp>KRZE08101GAL</stp>
        <stp>만기일</stp>
        <stp>46316</stp>
        <stp/>
        <tr r="DS39" s="1"/>
      </tp>
      <tp>
        <v>20280204</v>
        <stp/>
        <stp>P</stp>
        <stp>0</stp>
        <stp>BND</stp>
        <stp>KR6138102F29</stp>
        <stp>만기일</stp>
        <stp>46316</stp>
        <stp/>
        <tr r="DS282" s="1"/>
      </tp>
      <tp>
        <v>20270730</v>
        <stp/>
        <stp>P</stp>
        <stp>0</stp>
        <stp>BND</stp>
        <stp>KR6008561F85</stp>
        <stp>만기일</stp>
        <stp>46316</stp>
        <stp/>
        <tr r="CC205" s="1"/>
      </tp>
      <tp t="s">
        <v/>
        <stp/>
        <stp>P</stp>
        <stp>0</stp>
        <stp>BND</stp>
        <stp>KRZE08801FBM</stp>
        <stp>만기일</stp>
        <stp>46316</stp>
        <stp/>
        <tr r="DS96" s="1"/>
      </tp>
      <tp t="s">
        <v/>
        <stp/>
        <stp>P</stp>
        <stp>0</stp>
        <stp>BND</stp>
        <stp>KRZE08401FAW</stp>
        <stp>만기일</stp>
        <stp>46316</stp>
        <stp/>
        <tr r="DS92" s="1"/>
      </tp>
      <tp t="s">
        <v/>
        <stp/>
        <stp>P</stp>
        <stp>0</stp>
        <stp>BND</stp>
        <stp>KRZE08101FCG</stp>
        <stp>만기일</stp>
        <stp>46316</stp>
        <stp/>
        <tr r="DS106" s="1"/>
      </tp>
      <tp t="s">
        <v/>
        <stp/>
        <stp>P</stp>
        <stp>0</stp>
        <stp>BND</stp>
        <stp>KRZE08101FC2</stp>
        <stp>만기일</stp>
        <stp>46316</stp>
        <stp/>
        <tr r="CC119" s="1"/>
        <tr r="DS100" s="1"/>
      </tp>
      <tp t="s">
        <v/>
        <stp/>
        <stp>P</stp>
        <stp>0</stp>
        <stp>BND</stp>
        <stp>KRZE08101FBK</stp>
        <stp>만기일</stp>
        <stp>46316</stp>
        <stp/>
        <tr r="DS95" s="1"/>
      </tp>
      <tp t="s">
        <v/>
        <stp/>
        <stp>P</stp>
        <stp>0</stp>
        <stp>BND</stp>
        <stp>KRZE08101FB4</stp>
        <stp>만기일</stp>
        <stp>46316</stp>
        <stp/>
        <tr r="CQ145" s="1"/>
        <tr r="CC180" s="1"/>
      </tp>
      <tp>
        <v>20270330</v>
        <stp/>
        <stp>P</stp>
        <stp>0</stp>
        <stp>BND</stp>
        <stp>KR6139132C32</stp>
        <stp>만기일</stp>
        <stp>46316</stp>
        <stp/>
        <tr r="EU22" s="1"/>
      </tp>
      <tp t="s">
        <v/>
        <stp/>
        <stp>P</stp>
        <stp>0</stp>
        <stp>BND</stp>
        <stp>KRZS0306167N</stp>
        <stp>만기일</stp>
        <stp>46316</stp>
        <stp/>
        <tr r="CQ9" s="1"/>
      </tp>
      <tp t="s">
        <v/>
        <stp/>
        <stp>P</stp>
        <stp>0</stp>
        <stp>BND</stp>
        <stp>KRZF105407G9</stp>
        <stp>만기일</stp>
        <stp>46316</stp>
        <stp/>
        <tr r="CQ93" s="1"/>
      </tp>
      <tp t="s">
        <v/>
        <stp/>
        <stp>P</stp>
        <stp>0</stp>
        <stp>BND</stp>
        <stp>KRZF105406G9</stp>
        <stp>만기일</stp>
        <stp>46316</stp>
        <stp/>
        <tr r="CQ94" s="1"/>
      </tp>
      <tp>
        <v>20270309</v>
        <stp/>
        <stp>P</stp>
        <stp>0</stp>
        <stp>BND</stp>
        <stp>KR2004131539</stp>
        <stp>만기일</stp>
        <stp>46316</stp>
        <stp/>
        <tr r="K62" s="1"/>
      </tp>
      <tp t="s">
        <v/>
        <stp/>
        <stp>P</stp>
        <stp>0</stp>
        <stp>BND</stp>
        <stp>KRZF030612GN</stp>
        <stp>만기일</stp>
        <stp>46316</stp>
        <stp/>
        <tr r="CC236" s="1"/>
      </tp>
      <tp>
        <v>20300625</v>
        <stp/>
        <stp>P</stp>
        <stp>0</stp>
        <stp>BND</stp>
        <stp>KR2005041562</stp>
        <stp>만기일</stp>
        <stp>46316</stp>
        <stp/>
        <tr r="K299" s="1"/>
      </tp>
      <tp>
        <v>20320403</v>
        <stp/>
        <stp>P</stp>
        <stp>0</stp>
        <stp>BND</stp>
        <stp>KR3561027243</stp>
        <stp>만기일</stp>
        <stp>46316</stp>
        <stp/>
        <tr r="K386" s="1"/>
        <tr r="CC242" s="1"/>
      </tp>
      <tp>
        <v>20320724</v>
        <stp/>
        <stp>P</stp>
        <stp>0</stp>
        <stp>BND</stp>
        <stp>KR3561057273</stp>
        <stp>만기일</stp>
        <stp>46316</stp>
        <stp/>
        <tr r="DS314" s="1"/>
      </tp>
      <tp>
        <v>20320126</v>
        <stp/>
        <stp>P</stp>
        <stp>0</stp>
        <stp>BND</stp>
        <stp>KR3561097212</stp>
        <stp>만기일</stp>
        <stp>46316</stp>
        <stp/>
        <tr r="CC189" s="1"/>
      </tp>
      <tp>
        <v>20320116</v>
        <stp/>
        <stp>P</stp>
        <stp>0</stp>
        <stp>BND</stp>
        <stp>KR3561057216</stp>
        <stp>만기일</stp>
        <stp>46316</stp>
        <stp/>
        <tr r="DS318" s="1"/>
      </tp>
      <tp>
        <v>20320313</v>
        <stp/>
        <stp>P</stp>
        <stp>0</stp>
        <stp>BND</stp>
        <stp>KR3561027235</stp>
        <stp>만기일</stp>
        <stp>46316</stp>
        <stp/>
        <tr r="DS315" s="1"/>
      </tp>
      <tp>
        <v>20320222</v>
        <stp/>
        <stp>P</stp>
        <stp>0</stp>
        <stp>BND</stp>
        <stp>KR3561127225</stp>
        <stp>만기일</stp>
        <stp>46316</stp>
        <stp/>
        <tr r="CC249" s="1"/>
        <tr r="DS275" s="1"/>
      </tp>
      <tp>
        <v>20320213</v>
        <stp/>
        <stp>P</stp>
        <stp>0</stp>
        <stp>BND</stp>
        <stp>KR3561087221</stp>
        <stp>만기일</stp>
        <stp>46316</stp>
        <stp/>
        <tr r="DS62" s="1"/>
      </tp>
      <tp>
        <v>20320215</v>
        <stp/>
        <stp>P</stp>
        <stp>0</stp>
        <stp>BND</stp>
        <stp>KR3561097220</stp>
        <stp>만기일</stp>
        <stp>46316</stp>
        <stp/>
        <tr r="K350" s="1"/>
      </tp>
      <tp>
        <v>20320207</v>
        <stp/>
        <stp>P</stp>
        <stp>0</stp>
        <stp>BND</stp>
        <stp>KR3561027227</stp>
        <stp>만기일</stp>
        <stp>46316</stp>
        <stp/>
        <tr r="DS277" s="1"/>
      </tp>
      <tp>
        <v>20320924</v>
        <stp/>
        <stp>P</stp>
        <stp>0</stp>
        <stp>BND</stp>
        <stp>KR3561037291</stp>
        <stp>만기일</stp>
        <stp>46316</stp>
        <stp/>
        <tr r="DS303" s="1"/>
      </tp>
      <tp>
        <v>20320926</v>
        <stp/>
        <stp>P</stp>
        <stp>0</stp>
        <stp>BND</stp>
        <stp>KR3561047290</stp>
        <stp>만기일</stp>
        <stp>46316</stp>
        <stp/>
        <tr r="K329" s="1"/>
        <tr r="CC140" s="1"/>
      </tp>
      <tp>
        <v>20320824</v>
        <stp/>
        <stp>P</stp>
        <stp>0</stp>
        <stp>BND</stp>
        <stp>KR3561037283</stp>
        <stp>만기일</stp>
        <stp>46316</stp>
        <stp/>
        <tr r="DS293" s="1"/>
        <tr r="K374" s="1"/>
        <tr r="CC246" s="1"/>
      </tp>
      <tp>
        <v>20320810</v>
        <stp/>
        <stp>P</stp>
        <stp>0</stp>
        <stp>BND</stp>
        <stp>KR3561027284</stp>
        <stp>만기일</stp>
        <stp>46316</stp>
        <stp/>
        <tr r="DS284" s="1"/>
      </tp>
      <tp>
        <v>20270310</v>
        <stp/>
        <stp>P</stp>
        <stp>0</stp>
        <stp>BND</stp>
        <stp>KRC0350C2736</stp>
        <stp>만기일</stp>
        <stp>46316</stp>
        <stp/>
        <tr r="K240" s="1"/>
      </tp>
      <tp>
        <v>20270910</v>
        <stp/>
        <stp>P</stp>
        <stp>0</stp>
        <stp>BND</stp>
        <stp>KRC0350C2793</stp>
        <stp>만기일</stp>
        <stp>46316</stp>
        <stp/>
        <tr r="K191" s="1"/>
      </tp>
      <tp>
        <v>20330117</v>
        <stp/>
        <stp>P</stp>
        <stp>0</stp>
        <stp>BND</stp>
        <stp>KR3561067314</stp>
        <stp>만기일</stp>
        <stp>46316</stp>
        <stp/>
        <tr r="CC261" s="1"/>
        <tr r="DS310" s="1"/>
      </tp>
      <tp t="s">
        <v/>
        <stp/>
        <stp>P</stp>
        <stp>0</stp>
        <stp>BND</stp>
        <stp>KRZF030611GN</stp>
        <stp>만기일</stp>
        <stp>46316</stp>
        <stp/>
        <tr r="CC237" s="1"/>
      </tp>
      <tp t="s">
        <v/>
        <stp/>
        <stp>P</stp>
        <stp>0</stp>
        <stp>BND</stp>
        <stp>KRZF030611G5</stp>
        <stp>만기일</stp>
        <stp>46316</stp>
        <stp/>
        <tr r="DS222" s="1"/>
      </tp>
      <tp>
        <v>20280310</v>
        <stp/>
        <stp>P</stp>
        <stp>0</stp>
        <stp>BND</stp>
        <stp>KRC0350C2835</stp>
        <stp>만기일</stp>
        <stp>46316</stp>
        <stp/>
        <tr r="K53" s="1"/>
        <tr r="DS40" s="1"/>
        <tr r="Y47" s="1"/>
      </tp>
      <tp>
        <v>20280910</v>
        <stp/>
        <stp>P</stp>
        <stp>0</stp>
        <stp>BND</stp>
        <stp>KRC0350C2892</stp>
        <stp>만기일</stp>
        <stp>46316</stp>
        <stp/>
        <tr r="K311" s="1"/>
        <tr r="DS279" s="1"/>
      </tp>
      <tp>
        <v>20290310</v>
        <stp/>
        <stp>P</stp>
        <stp>0</stp>
        <stp>BND</stp>
        <stp>KRC0350C2934</stp>
        <stp>만기일</stp>
        <stp>46316</stp>
        <stp/>
        <tr r="K296" s="1"/>
      </tp>
      <tp>
        <v>20290910</v>
        <stp/>
        <stp>P</stp>
        <stp>0</stp>
        <stp>BND</stp>
        <stp>KRC0350C2991</stp>
        <stp>만기일</stp>
        <stp>46316</stp>
        <stp/>
        <tr r="DS254" s="1"/>
      </tp>
      <tp t="s">
        <v/>
        <stp/>
        <stp>P</stp>
        <stp>0</stp>
        <stp>BND</stp>
        <stp>KR70192Z0001</stp>
        <stp>만기일</stp>
        <stp>46316</stp>
        <stp/>
        <tr r="EU12" s="1"/>
      </tp>
      <tp>
        <v>20280220</v>
        <stp/>
        <stp>P</stp>
        <stp>0</stp>
        <stp>BND</stp>
        <stp>KR6051914820</stp>
        <stp>만기일</stp>
        <stp>46316</stp>
        <stp/>
        <tr r="K47" s="1"/>
      </tp>
      <tp>
        <v>20290130</v>
        <stp/>
        <stp>P</stp>
        <stp>0</stp>
        <stp>BND</stp>
        <stp>KR6023533914</stp>
        <stp>만기일</stp>
        <stp>46316</stp>
        <stp/>
        <tr r="CC77" s="1"/>
      </tp>
      <tp>
        <v>20281027</v>
        <stp/>
        <stp>P</stp>
        <stp>0</stp>
        <stp>BND</stp>
        <stp>KR6131793DA6</stp>
        <stp>만기일</stp>
        <stp>46316</stp>
        <stp/>
        <tr r="K263" s="1"/>
      </tp>
      <tp>
        <v>20290903</v>
        <stp/>
        <stp>P</stp>
        <stp>0</stp>
        <stp>BND</stp>
        <stp>KR6010951E98</stp>
        <stp>만기일</stp>
        <stp>46316</stp>
        <stp/>
        <tr r="K166" s="1"/>
      </tp>
      <tp>
        <v>20280113</v>
        <stp/>
        <stp>P</stp>
        <stp>0</stp>
        <stp>BND</stp>
        <stp>KR6033663F56</stp>
        <stp>만기일</stp>
        <stp>46316</stp>
        <stp/>
        <tr r="CC219" s="1"/>
      </tp>
      <tp>
        <v>20280328</v>
        <stp/>
        <stp>P</stp>
        <stp>0</stp>
        <stp>BND</stp>
        <stp>KR6140174D38</stp>
        <stp>만기일</stp>
        <stp>46316</stp>
        <stp/>
        <tr r="K303" s="1"/>
      </tp>
      <tp>
        <v>20270129</v>
        <stp/>
        <stp>P</stp>
        <stp>0</stp>
        <stp>BND</stp>
        <stp>KR6131793E11</stp>
        <stp>만기일</stp>
        <stp>46316</stp>
        <stp/>
        <tr r="CQ42" s="1"/>
      </tp>
      <tp>
        <v>20311013</v>
        <stp/>
        <stp>P</stp>
        <stp>0</stp>
        <stp>BND</stp>
        <stp>KR6010131GA8</stp>
        <stp>만기일</stp>
        <stp>46316</stp>
        <stp/>
        <tr r="DS181" s="1"/>
      </tp>
      <tp>
        <v>20270709</v>
        <stp/>
        <stp>P</stp>
        <stp>0</stp>
        <stp>BND</stp>
        <stp>KR6032713E75</stp>
        <stp>만기일</stp>
        <stp>46316</stp>
        <stp/>
        <tr r="K122" s="1"/>
      </tp>
      <tp>
        <v>20280114</v>
        <stp/>
        <stp>P</stp>
        <stp>0</stp>
        <stp>BND</stp>
        <stp>KR6421092F13</stp>
        <stp>만기일</stp>
        <stp>46316</stp>
        <stp/>
        <tr r="K143" s="1"/>
      </tp>
      <tp>
        <v>20280407</v>
        <stp/>
        <stp>P</stp>
        <stp>0</stp>
        <stp>BND</stp>
        <stp>KR6030753G45</stp>
        <stp>만기일</stp>
        <stp>46316</stp>
        <stp/>
        <tr r="DS109" s="1"/>
      </tp>
      <tp>
        <v>20270108</v>
        <stp/>
        <stp>P</stp>
        <stp>0</stp>
        <stp>BND</stp>
        <stp>KR6021962F18</stp>
        <stp>만기일</stp>
        <stp>46316</stp>
        <stp/>
        <tr r="CQ77" s="1"/>
      </tp>
      <tp>
        <v>20270430</v>
        <stp/>
        <stp>P</stp>
        <stp>0</stp>
        <stp>BND</stp>
        <stp>KR6011911F45</stp>
        <stp>만기일</stp>
        <stp>46316</stp>
        <stp/>
        <tr r="CC51" s="1"/>
      </tp>
      <tp>
        <v>20271208</v>
        <stp/>
        <stp>P</stp>
        <stp>0</stp>
        <stp>BND</stp>
        <stp>KR6032713DC0</stp>
        <stp>만기일</stp>
        <stp>46316</stp>
        <stp/>
        <tr r="DS79" s="1"/>
      </tp>
      <tp>
        <v>20261113</v>
        <stp/>
        <stp>P</stp>
        <stp>0</stp>
        <stp>BND</stp>
        <stp>KR6023762EB8</stp>
        <stp>만기일</stp>
        <stp>46316</stp>
        <stp/>
        <tr r="CQ147" s="1"/>
      </tp>
      <tp>
        <v>20271105</v>
        <stp/>
        <stp>P</stp>
        <stp>0</stp>
        <stp>BND</stp>
        <stp>KR6023782EB6</stp>
        <stp>만기일</stp>
        <stp>46316</stp>
        <stp/>
        <tr r="K110" s="1"/>
      </tp>
      <tp>
        <v>20271209</v>
        <stp/>
        <stp>P</stp>
        <stp>0</stp>
        <stp>BND</stp>
        <stp>KR6033663EC4</stp>
        <stp>만기일</stp>
        <stp>46316</stp>
        <stp/>
        <tr r="DS119" s="1"/>
      </tp>
      <tp>
        <v>20280925</v>
        <stp/>
        <stp>P</stp>
        <stp>0</stp>
        <stp>BND</stp>
        <stp>KR6140174F85</stp>
        <stp>만기일</stp>
        <stp>46316</stp>
        <stp/>
        <tr r="K179" s="1"/>
      </tp>
      <tp>
        <v>20271008</v>
        <stp/>
        <stp>P</stp>
        <stp>0</stp>
        <stp>BND</stp>
        <stp>KR6021962G41</stp>
        <stp>만기일</stp>
        <stp>46316</stp>
        <stp/>
        <tr r="K123" s="1"/>
      </tp>
      <tp>
        <v>20270512</v>
        <stp/>
        <stp>P</stp>
        <stp>0</stp>
        <stp>BND</stp>
        <stp>KR6316141G56</stp>
        <stp>만기일</stp>
        <stp>46316</stp>
        <stp/>
        <tr r="K31" s="1"/>
      </tp>
      <tp>
        <v>20271119</v>
        <stp/>
        <stp>P</stp>
        <stp>0</stp>
        <stp>BND</stp>
        <stp>KR6046294FB2</stp>
        <stp>만기일</stp>
        <stp>46316</stp>
        <stp/>
        <tr r="DE21" s="1"/>
      </tp>
      <tp>
        <v>20280728</v>
        <stp/>
        <stp>P</stp>
        <stp>0</stp>
        <stp>BND</stp>
        <stp>KR6046294F71</stp>
        <stp>만기일</stp>
        <stp>46316</stp>
        <stp/>
        <tr r="DE53" s="1"/>
      </tp>
      <tp>
        <v>20300910</v>
        <stp/>
        <stp>P</stp>
        <stp>0</stp>
        <stp>BND</stp>
        <stp>KR6034733D94</stp>
        <stp>만기일</stp>
        <stp>46316</stp>
        <stp/>
        <tr r="K265" s="1"/>
      </tp>
      <tp>
        <v>20261028</v>
        <stp/>
        <stp>P</stp>
        <stp>0</stp>
        <stp>BND</stp>
        <stp>KR6095239F35</stp>
        <stp>만기일</stp>
        <stp>46316</stp>
        <stp/>
        <tr r="CQ65" s="1"/>
      </tp>
      <tp>
        <v>20270910</v>
        <stp/>
        <stp>P</stp>
        <stp>0</stp>
        <stp>BND</stp>
        <stp>KR6016361E99</stp>
        <stp>만기일</stp>
        <stp>46316</stp>
        <stp/>
        <tr r="DS105" s="1"/>
      </tp>
      <tp>
        <v>20270825</v>
        <stp/>
        <stp>P</stp>
        <stp>0</stp>
        <stp>BND</stp>
        <stp>KR6145764F80</stp>
        <stp>만기일</stp>
        <stp>46316</stp>
        <stp/>
        <tr r="CC212" s="1"/>
      </tp>
      <tp>
        <v>20281207</v>
        <stp/>
        <stp>P</stp>
        <stp>0</stp>
        <stp>BND</stp>
        <stp>KR6214341FC5</stp>
        <stp>만기일</stp>
        <stp>46316</stp>
        <stp/>
        <tr r="CC71" s="1"/>
      </tp>
      <tp>
        <v>20280410</v>
        <stp/>
        <stp>P</stp>
        <stp>0</stp>
        <stp>BND</stp>
        <stp>KR6174147F47</stp>
        <stp>만기일</stp>
        <stp>46316</stp>
        <stp/>
        <tr r="K162" s="1"/>
      </tp>
      <tp>
        <v>20270115</v>
        <stp/>
        <stp>P</stp>
        <stp>0</stp>
        <stp>BND</stp>
        <stp>KR6169376E73</stp>
        <stp>만기일</stp>
        <stp>46316</stp>
        <stp/>
        <tr r="CQ67" s="1"/>
      </tp>
      <tp>
        <v>20270924</v>
        <stp/>
        <stp>P</stp>
        <stp>0</stp>
        <stp>BND</stp>
        <stp>KR6079317E92</stp>
        <stp>만기일</stp>
        <stp>46316</stp>
        <stp/>
        <tr r="DS110" s="1"/>
      </tp>
      <tp>
        <v>20270115</v>
        <stp/>
        <stp>P</stp>
        <stp>0</stp>
        <stp>BND</stp>
        <stp>KR6029782FC5</stp>
        <stp>만기일</stp>
        <stp>46316</stp>
        <stp/>
        <tr r="CQ155" s="1"/>
      </tp>
      <tp>
        <v>20291019</v>
        <stp/>
        <stp>P</stp>
        <stp>0</stp>
        <stp>BND</stp>
        <stp>KR6028822GA2</stp>
        <stp>만기일</stp>
        <stp>46316</stp>
        <stp/>
        <tr r="DS88" s="1"/>
      </tp>
      <tp>
        <v>20280221</v>
        <stp/>
        <stp>P</stp>
        <stp>0</stp>
        <stp>BND</stp>
        <stp>KR6029272F24</stp>
        <stp>만기일</stp>
        <stp>46316</stp>
        <stp/>
        <tr r="EU14" s="1"/>
      </tp>
      <tp>
        <v>20280414</v>
        <stp/>
        <stp>P</stp>
        <stp>0</stp>
        <stp>BND</stp>
        <stp>KR6129552F49</stp>
        <stp>만기일</stp>
        <stp>46316</stp>
        <stp/>
        <tr r="DE35" s="1"/>
      </tp>
      <tp>
        <v>20280526</v>
        <stp/>
        <stp>P</stp>
        <stp>0</stp>
        <stp>BND</stp>
        <stp>KR6029692F59</stp>
        <stp>만기일</stp>
        <stp>46316</stp>
        <stp/>
        <tr r="DE29" s="1"/>
      </tp>
      <tp>
        <v>20290115</v>
        <stp/>
        <stp>P</stp>
        <stp>0</stp>
        <stp>BND</stp>
        <stp>KR6029882F18</stp>
        <stp>만기일</stp>
        <stp>46316</stp>
        <stp/>
        <tr r="K379" s="1"/>
      </tp>
      <tp>
        <v>20280915</v>
        <stp/>
        <stp>P</stp>
        <stp>0</stp>
        <stp>BND</stp>
        <stp>KR6029692F91</stp>
        <stp>만기일</stp>
        <stp>46316</stp>
        <stp/>
        <tr r="DE39" s="1"/>
      </tp>
      <tp>
        <v>20280407</v>
        <stp/>
        <stp>P</stp>
        <stp>0</stp>
        <stp>BND</stp>
        <stp>KR6019801G40</stp>
        <stp>만기일</stp>
        <stp>46316</stp>
        <stp/>
        <tr r="K118" s="1"/>
      </tp>
      <tp>
        <v>20301210</v>
        <stp/>
        <stp>P</stp>
        <stp>0</stp>
        <stp>BND</stp>
        <stp>KRC035FP30C4</stp>
        <stp>만기일</stp>
        <stp>46316</stp>
        <stp/>
        <tr r="Y32" s="1"/>
      </tp>
      <tp>
        <v>20300610</v>
        <stp/>
        <stp>P</stp>
        <stp>0</stp>
        <stp>BND</stp>
        <stp>KRC0350C3064</stp>
        <stp>만기일</stp>
        <stp>46316</stp>
        <stp/>
        <tr r="K279" s="1"/>
      </tp>
      <tp>
        <v>20300310</v>
        <stp/>
        <stp>P</stp>
        <stp>0</stp>
        <stp>BND</stp>
        <stp>KRC0350C3031</stp>
        <stp>만기일</stp>
        <stp>46316</stp>
        <stp/>
        <tr r="K61" s="1"/>
      </tp>
      <tp>
        <v>20300910</v>
        <stp/>
        <stp>P</stp>
        <stp>0</stp>
        <stp>BND</stp>
        <stp>KRC0350C3098</stp>
        <stp>만기일</stp>
        <stp>46316</stp>
        <stp/>
        <tr r="DS259" s="1"/>
        <tr r="Y31" s="1"/>
        <tr r="CC247" s="1"/>
        <tr r="K21" s="1"/>
      </tp>
      <tp>
        <v>20310610</v>
        <stp/>
        <stp>P</stp>
        <stp>0</stp>
        <stp>BND</stp>
        <stp>KRC0350C3163</stp>
        <stp>만기일</stp>
        <stp>46316</stp>
        <stp/>
        <tr r="K226" s="1"/>
      </tp>
      <tp>
        <v>20310310</v>
        <stp/>
        <stp>P</stp>
        <stp>0</stp>
        <stp>BND</stp>
        <stp>KRC0350C3130</stp>
        <stp>만기일</stp>
        <stp>46316</stp>
        <stp/>
        <tr r="K48" s="1"/>
      </tp>
      <tp>
        <v>20310910</v>
        <stp/>
        <stp>P</stp>
        <stp>0</stp>
        <stp>BND</stp>
        <stp>KRC0350C3197</stp>
        <stp>만기일</stp>
        <stp>46316</stp>
        <stp/>
        <tr r="DS285" s="1"/>
        <tr r="CC254" s="1"/>
      </tp>
      <tp>
        <v>20320310</v>
        <stp/>
        <stp>P</stp>
        <stp>0</stp>
        <stp>BND</stp>
        <stp>KRC0350C3239</stp>
        <stp>만기일</stp>
        <stp>46316</stp>
        <stp/>
        <tr r="K228" s="1"/>
      </tp>
      <tp>
        <v>20320910</v>
        <stp/>
        <stp>P</stp>
        <stp>0</stp>
        <stp>BND</stp>
        <stp>KRC0350C3296</stp>
        <stp>만기일</stp>
        <stp>46316</stp>
        <stp/>
        <tr r="CC170" s="1"/>
      </tp>
      <tp>
        <v>20330310</v>
        <stp/>
        <stp>P</stp>
        <stp>0</stp>
        <stp>BND</stp>
        <stp>KRC0350C3338</stp>
        <stp>만기일</stp>
        <stp>46316</stp>
        <stp/>
        <tr r="K233" s="1"/>
      </tp>
      <tp>
        <v>20330910</v>
        <stp/>
        <stp>P</stp>
        <stp>0</stp>
        <stp>BND</stp>
        <stp>KRC0350C3395</stp>
        <stp>만기일</stp>
        <stp>46316</stp>
        <stp/>
        <tr r="CC259" s="1"/>
        <tr r="DS263" s="1"/>
      </tp>
      <tp>
        <v>20340310</v>
        <stp/>
        <stp>P</stp>
        <stp>0</stp>
        <stp>BND</stp>
        <stp>KRC0350C3437</stp>
        <stp>만기일</stp>
        <stp>46316</stp>
        <stp/>
        <tr r="K239" s="1"/>
        <tr r="DS300" s="1"/>
        <tr r="CC151" s="1"/>
      </tp>
      <tp>
        <v>20340910</v>
        <stp/>
        <stp>P</stp>
        <stp>0</stp>
        <stp>BND</stp>
        <stp>KRC0350C3494</stp>
        <stp>만기일</stp>
        <stp>46316</stp>
        <stp/>
        <tr r="K237" s="1"/>
      </tp>
      <tp>
        <v>20281030</v>
        <stp/>
        <stp>P</stp>
        <stp>0</stp>
        <stp>BND</stp>
        <stp>KR61380938A3</stp>
        <stp>만기일</stp>
        <stp>46316</stp>
        <stp/>
        <tr r="K190" s="1"/>
      </tp>
      <tp>
        <v>20350910</v>
        <stp/>
        <stp>P</stp>
        <stp>0</stp>
        <stp>BND</stp>
        <stp>KRC0350C3593</stp>
        <stp>만기일</stp>
        <stp>46316</stp>
        <stp/>
        <tr r="DS301" s="1"/>
      </tp>
      <tp t="s">
        <v/>
        <stp/>
        <stp>P</stp>
        <stp>0</stp>
        <stp>BND</stp>
        <stp>KR70000Y0004</stp>
        <stp>만기일</stp>
        <stp>46316</stp>
        <stp/>
        <tr r="EU11" s="1"/>
      </tp>
      <tp>
        <v>20360310</v>
        <stp/>
        <stp>P</stp>
        <stp>0</stp>
        <stp>BND</stp>
        <stp>KRC0350C3635</stp>
        <stp>만기일</stp>
        <stp>46316</stp>
        <stp/>
        <tr r="K246" s="1"/>
      </tp>
      <tp>
        <v>20360910</v>
        <stp/>
        <stp>P</stp>
        <stp>0</stp>
        <stp>BND</stp>
        <stp>KRC0350C3692</stp>
        <stp>만기일</stp>
        <stp>46316</stp>
        <stp/>
        <tr r="K248" s="1"/>
      </tp>
      <tp>
        <v>20370310</v>
        <stp/>
        <stp>P</stp>
        <stp>0</stp>
        <stp>BND</stp>
        <stp>KRC0350C3734</stp>
        <stp>만기일</stp>
        <stp>46316</stp>
        <stp/>
        <tr r="K250" s="1"/>
      </tp>
      <tp>
        <v>20370910</v>
        <stp/>
        <stp>P</stp>
        <stp>0</stp>
        <stp>BND</stp>
        <stp>KRC0350C3791</stp>
        <stp>만기일</stp>
        <stp>46316</stp>
        <stp/>
        <tr r="K251" s="1"/>
      </tp>
      <tp>
        <v>20380910</v>
        <stp/>
        <stp>P</stp>
        <stp>0</stp>
        <stp>BND</stp>
        <stp>KRC0350C3890</stp>
        <stp>만기일</stp>
        <stp>46316</stp>
        <stp/>
        <tr r="K253" s="1"/>
      </tp>
      <tp>
        <v>20390310</v>
        <stp/>
        <stp>P</stp>
        <stp>0</stp>
        <stp>BND</stp>
        <stp>KRC0350C3932</stp>
        <stp>만기일</stp>
        <stp>46316</stp>
        <stp/>
        <tr r="K255" s="1"/>
      </tp>
      <tp>
        <v>20390910</v>
        <stp/>
        <stp>P</stp>
        <stp>0</stp>
        <stp>BND</stp>
        <stp>KRC0350C3999</stp>
        <stp>만기일</stp>
        <stp>46316</stp>
        <stp/>
        <tr r="K258" s="1"/>
      </tp>
      <tp>
        <v>20280608</v>
        <stp/>
        <stp>P</stp>
        <stp>0</stp>
        <stp>BND</stp>
        <stp>KR6034733867</stp>
        <stp>만기일</stp>
        <stp>46316</stp>
        <stp/>
        <tr r="K150" s="1"/>
      </tp>
      <tp>
        <v>20280906</v>
        <stp/>
        <stp>P</stp>
        <stp>0</stp>
        <stp>BND</stp>
        <stp>KR6034733891</stp>
        <stp>만기일</stp>
        <stp>46316</stp>
        <stp/>
        <tr r="K232" s="1"/>
        <tr r="Y42" s="1"/>
      </tp>
      <tp>
        <v>20291204</v>
        <stp/>
        <stp>P</stp>
        <stp>0</stp>
        <stp>BND</stp>
        <stp>KR63161419C1</stp>
        <stp>만기일</stp>
        <stp>46316</stp>
        <stp/>
        <tr r="EU57" s="1"/>
      </tp>
      <tp>
        <v>20270906</v>
        <stp/>
        <stp>P</stp>
        <stp>0</stp>
        <stp>BND</stp>
        <stp>KR6316141995</stp>
        <stp>만기일</stp>
        <stp>46316</stp>
        <stp/>
        <tr r="EU41" s="1"/>
      </tp>
      <tp>
        <v>20280130</v>
        <stp/>
        <stp>P</stp>
        <stp>0</stp>
        <stp>BND</stp>
        <stp>KR6030203816</stp>
        <stp>만기일</stp>
        <stp>46316</stp>
        <stp/>
        <tr r="DS169" s="1"/>
        <tr r="K6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950B-28F3-4D74-9EB7-64A2B6E2C018}">
  <dimension ref="A1:EX1008"/>
  <sheetViews>
    <sheetView topLeftCell="DI1" workbookViewId="0">
      <selection activeCell="DS18" sqref="DS18"/>
    </sheetView>
  </sheetViews>
  <sheetFormatPr defaultRowHeight="13.5" customHeight="1" x14ac:dyDescent="0.3"/>
  <cols>
    <col min="1" max="1" width="14.625" style="3" customWidth="1"/>
    <col min="2" max="2" width="18.625" style="3" customWidth="1"/>
    <col min="3" max="3" width="9" style="3"/>
    <col min="4" max="5" width="10.625" style="3" customWidth="1"/>
    <col min="6" max="6" width="8.125" style="3" bestFit="1" customWidth="1"/>
    <col min="7" max="8" width="9" style="3"/>
    <col min="9" max="9" width="12.125" style="3" bestFit="1" customWidth="1"/>
    <col min="10" max="10" width="16.25" style="3" bestFit="1" customWidth="1"/>
    <col min="11" max="11" width="16.25" style="21" customWidth="1"/>
    <col min="12" max="14" width="16.25" style="23" customWidth="1"/>
    <col min="15" max="15" width="14.625" style="3" customWidth="1"/>
    <col min="16" max="16" width="18.625" style="3" customWidth="1"/>
    <col min="17" max="17" width="9" style="3"/>
    <col min="18" max="19" width="10.625" style="3" customWidth="1"/>
    <col min="20" max="20" width="8.125" style="3" bestFit="1" customWidth="1"/>
    <col min="21" max="22" width="9" style="3"/>
    <col min="23" max="23" width="12.125" style="3" bestFit="1" customWidth="1"/>
    <col min="24" max="24" width="16.25" style="3" bestFit="1" customWidth="1"/>
    <col min="25" max="26" width="16.25" style="3" customWidth="1"/>
    <col min="27" max="28" width="16.25" style="23" customWidth="1"/>
    <col min="29" max="29" width="14.625" style="3" customWidth="1"/>
    <col min="30" max="30" width="18.625" style="3" customWidth="1"/>
    <col min="31" max="31" width="9" style="3"/>
    <col min="32" max="33" width="10.625" style="3" customWidth="1"/>
    <col min="34" max="34" width="8.125" style="3" bestFit="1" customWidth="1"/>
    <col min="35" max="36" width="9" style="3"/>
    <col min="37" max="37" width="12.125" style="3" bestFit="1" customWidth="1"/>
    <col min="38" max="38" width="16.25" style="3" bestFit="1" customWidth="1"/>
    <col min="39" max="40" width="16.25" style="3" customWidth="1"/>
    <col min="41" max="42" width="16.25" style="23" customWidth="1"/>
    <col min="43" max="43" width="14.625" style="3" customWidth="1"/>
    <col min="44" max="44" width="18.625" style="3" customWidth="1"/>
    <col min="45" max="45" width="9" style="3"/>
    <col min="46" max="47" width="10.625" style="3" customWidth="1"/>
    <col min="48" max="48" width="8.125" style="3" bestFit="1" customWidth="1"/>
    <col min="49" max="50" width="9" style="3"/>
    <col min="51" max="51" width="12.125" style="3" bestFit="1" customWidth="1"/>
    <col min="52" max="52" width="16.25" style="3" bestFit="1" customWidth="1"/>
    <col min="53" max="54" width="16.25" style="3" customWidth="1"/>
    <col min="55" max="56" width="16.25" style="23" customWidth="1"/>
    <col min="57" max="57" width="14.625" style="3" customWidth="1"/>
    <col min="58" max="58" width="18.625" style="3" customWidth="1"/>
    <col min="59" max="59" width="9" style="3"/>
    <col min="60" max="61" width="10.625" style="3" customWidth="1"/>
    <col min="62" max="62" width="8.125" style="3" bestFit="1" customWidth="1"/>
    <col min="63" max="64" width="9" style="3"/>
    <col min="65" max="65" width="12.125" style="3" bestFit="1" customWidth="1"/>
    <col min="66" max="66" width="16.25" style="3" bestFit="1" customWidth="1"/>
    <col min="67" max="68" width="16.25" style="3" customWidth="1"/>
    <col min="69" max="70" width="16.25" style="23" customWidth="1"/>
    <col min="71" max="71" width="14.625" style="3" customWidth="1"/>
    <col min="72" max="72" width="18.625" style="3" customWidth="1"/>
    <col min="73" max="73" width="9" style="3"/>
    <col min="74" max="75" width="10.625" style="3" customWidth="1"/>
    <col min="76" max="76" width="8.125" style="3" bestFit="1" customWidth="1"/>
    <col min="77" max="78" width="9" style="3"/>
    <col min="79" max="79" width="12.125" style="3" bestFit="1" customWidth="1"/>
    <col min="80" max="80" width="16.25" style="3" bestFit="1" customWidth="1"/>
    <col min="81" max="82" width="16.25" style="3" customWidth="1"/>
    <col min="83" max="84" width="16.25" style="23" customWidth="1"/>
    <col min="85" max="85" width="14.625" style="3" customWidth="1"/>
    <col min="86" max="86" width="18.625" style="3" customWidth="1"/>
    <col min="87" max="87" width="9" style="3"/>
    <col min="88" max="89" width="10.625" style="3" customWidth="1"/>
    <col min="90" max="90" width="8.125" style="3" bestFit="1" customWidth="1"/>
    <col min="91" max="92" width="9" style="3"/>
    <col min="93" max="93" width="12.125" style="3" bestFit="1" customWidth="1"/>
    <col min="94" max="94" width="16.25" style="3" bestFit="1" customWidth="1"/>
    <col min="95" max="96" width="16.25" style="3" customWidth="1"/>
    <col min="97" max="98" width="16.25" style="23" customWidth="1"/>
    <col min="99" max="99" width="14.625" style="3" customWidth="1"/>
    <col min="100" max="100" width="18.625" style="3" customWidth="1"/>
    <col min="101" max="101" width="9" style="3"/>
    <col min="102" max="103" width="10.625" style="3" customWidth="1"/>
    <col min="104" max="104" width="8.125" style="3" bestFit="1" customWidth="1"/>
    <col min="105" max="106" width="9" style="3"/>
    <col min="107" max="107" width="12.125" style="3" bestFit="1" customWidth="1"/>
    <col min="108" max="108" width="16.25" style="3" bestFit="1" customWidth="1"/>
    <col min="109" max="110" width="16.25" style="3" customWidth="1"/>
    <col min="111" max="112" width="16.25" style="23" customWidth="1"/>
    <col min="113" max="113" width="14.625" style="3" customWidth="1"/>
    <col min="114" max="114" width="18.625" style="3" customWidth="1"/>
    <col min="115" max="115" width="9" style="3"/>
    <col min="116" max="117" width="10.625" style="3" customWidth="1"/>
    <col min="118" max="118" width="8.125" style="3" bestFit="1" customWidth="1"/>
    <col min="119" max="120" width="9" style="3"/>
    <col min="121" max="121" width="12.125" style="3" bestFit="1" customWidth="1"/>
    <col min="122" max="122" width="16.25" style="3" bestFit="1" customWidth="1"/>
    <col min="123" max="124" width="16.25" style="3" customWidth="1"/>
    <col min="125" max="126" width="16.25" style="23" customWidth="1"/>
    <col min="127" max="127" width="14.625" style="3" customWidth="1"/>
    <col min="128" max="128" width="18.625" style="3" customWidth="1"/>
    <col min="129" max="129" width="9" style="3"/>
    <col min="130" max="131" width="10.625" style="3" customWidth="1"/>
    <col min="132" max="132" width="8.125" style="3" bestFit="1" customWidth="1"/>
    <col min="133" max="134" width="9" style="3"/>
    <col min="135" max="135" width="12.125" style="3" bestFit="1" customWidth="1"/>
    <col min="136" max="136" width="16.25" style="3" bestFit="1" customWidth="1"/>
    <col min="137" max="138" width="16.25" style="3" customWidth="1"/>
    <col min="139" max="140" width="16.25" style="23" customWidth="1"/>
    <col min="141" max="141" width="14.625" style="3" customWidth="1"/>
    <col min="142" max="142" width="18.625" style="3" customWidth="1"/>
    <col min="143" max="143" width="9" style="3"/>
    <col min="144" max="145" width="10.625" style="3" customWidth="1"/>
    <col min="146" max="146" width="8.125" style="3" bestFit="1" customWidth="1"/>
    <col min="147" max="148" width="9" style="3"/>
    <col min="149" max="149" width="12.125" style="3" bestFit="1" customWidth="1"/>
    <col min="150" max="150" width="16.25" style="3" bestFit="1" customWidth="1"/>
    <col min="151" max="152" width="16.25" style="3" customWidth="1"/>
    <col min="153" max="154" width="16.25" style="23" customWidth="1"/>
    <col min="155" max="16384" width="9" style="3"/>
  </cols>
  <sheetData>
    <row r="1" spans="1:154" ht="13.5" customHeight="1" x14ac:dyDescent="0.3">
      <c r="A1" s="18" t="s">
        <v>0</v>
      </c>
      <c r="B1" s="16" t="s">
        <v>6</v>
      </c>
      <c r="O1" s="18" t="s">
        <v>0</v>
      </c>
      <c r="P1" s="16" t="s">
        <v>18</v>
      </c>
      <c r="AC1" s="18" t="s">
        <v>0</v>
      </c>
      <c r="AD1" s="16" t="s">
        <v>19</v>
      </c>
      <c r="AQ1" s="18" t="s">
        <v>0</v>
      </c>
      <c r="AR1" s="16" t="s">
        <v>20</v>
      </c>
      <c r="BE1" s="18" t="s">
        <v>0</v>
      </c>
      <c r="BF1" s="16" t="s">
        <v>21</v>
      </c>
      <c r="BS1" s="18" t="s">
        <v>0</v>
      </c>
      <c r="BT1" s="16" t="s">
        <v>22</v>
      </c>
      <c r="CG1" s="18" t="s">
        <v>0</v>
      </c>
      <c r="CH1" s="16" t="s">
        <v>23</v>
      </c>
      <c r="CU1" s="18" t="s">
        <v>0</v>
      </c>
      <c r="CV1" s="16" t="s">
        <v>24</v>
      </c>
      <c r="DI1" s="18" t="s">
        <v>0</v>
      </c>
      <c r="DJ1" s="16" t="s">
        <v>25</v>
      </c>
      <c r="DW1" s="18" t="s">
        <v>0</v>
      </c>
      <c r="DX1" s="16" t="s">
        <v>26</v>
      </c>
      <c r="EK1" s="18" t="s">
        <v>0</v>
      </c>
      <c r="EL1" s="16" t="s">
        <v>27</v>
      </c>
    </row>
    <row r="2" spans="1:154" ht="13.5" customHeight="1" x14ac:dyDescent="0.3">
      <c r="A2" s="18" t="s">
        <v>1</v>
      </c>
      <c r="B2" s="16" t="s">
        <v>1297</v>
      </c>
      <c r="O2" s="18" t="s">
        <v>1</v>
      </c>
      <c r="P2" s="16" t="s">
        <v>1297</v>
      </c>
      <c r="AC2" s="18" t="s">
        <v>1</v>
      </c>
      <c r="AD2" s="16" t="s">
        <v>1297</v>
      </c>
      <c r="AQ2" s="18" t="s">
        <v>1</v>
      </c>
      <c r="AR2" s="16" t="s">
        <v>1297</v>
      </c>
      <c r="BE2" s="18" t="s">
        <v>1</v>
      </c>
      <c r="BF2" s="16" t="s">
        <v>1297</v>
      </c>
      <c r="BS2" s="18" t="s">
        <v>1</v>
      </c>
      <c r="BT2" s="16" t="s">
        <v>1297</v>
      </c>
      <c r="CG2" s="18" t="s">
        <v>1</v>
      </c>
      <c r="CH2" s="16" t="s">
        <v>1297</v>
      </c>
      <c r="CU2" s="18" t="s">
        <v>1</v>
      </c>
      <c r="CV2" s="16" t="s">
        <v>1297</v>
      </c>
      <c r="DI2" s="18" t="s">
        <v>1</v>
      </c>
      <c r="DJ2" s="16" t="s">
        <v>1297</v>
      </c>
      <c r="DW2" s="18" t="s">
        <v>1</v>
      </c>
      <c r="DX2" s="16" t="s">
        <v>1297</v>
      </c>
      <c r="EK2" s="18" t="s">
        <v>1</v>
      </c>
      <c r="EL2" s="16" t="s">
        <v>1297</v>
      </c>
    </row>
    <row r="3" spans="1:154" ht="13.5" customHeight="1" x14ac:dyDescent="0.3">
      <c r="A3" s="18" t="s">
        <v>2</v>
      </c>
      <c r="B3" s="17">
        <f ca="1">TODAY()</f>
        <v>46316</v>
      </c>
      <c r="O3" s="18" t="s">
        <v>2</v>
      </c>
      <c r="P3" s="17">
        <f ca="1">TODAY()</f>
        <v>46316</v>
      </c>
      <c r="AC3" s="18" t="s">
        <v>2</v>
      </c>
      <c r="AD3" s="17">
        <f ca="1">TODAY()</f>
        <v>46316</v>
      </c>
      <c r="AQ3" s="18" t="s">
        <v>2</v>
      </c>
      <c r="AR3" s="17">
        <f ca="1">TODAY()</f>
        <v>46316</v>
      </c>
      <c r="BE3" s="18" t="s">
        <v>2</v>
      </c>
      <c r="BF3" s="17">
        <f ca="1">TODAY()</f>
        <v>46316</v>
      </c>
      <c r="BS3" s="18" t="s">
        <v>2</v>
      </c>
      <c r="BT3" s="17">
        <f ca="1">TODAY()</f>
        <v>46316</v>
      </c>
      <c r="CG3" s="18" t="s">
        <v>2</v>
      </c>
      <c r="CH3" s="17">
        <f ca="1">TODAY()</f>
        <v>46316</v>
      </c>
      <c r="CU3" s="18" t="s">
        <v>2</v>
      </c>
      <c r="CV3" s="17">
        <f ca="1">TODAY()</f>
        <v>46316</v>
      </c>
      <c r="DI3" s="18" t="s">
        <v>2</v>
      </c>
      <c r="DJ3" s="17">
        <f ca="1">TODAY()</f>
        <v>46316</v>
      </c>
      <c r="DW3" s="18" t="s">
        <v>2</v>
      </c>
      <c r="DX3" s="17">
        <f ca="1">TODAY()</f>
        <v>46316</v>
      </c>
      <c r="EK3" s="18" t="s">
        <v>2</v>
      </c>
      <c r="EL3" s="17">
        <f ca="1">TODAY()</f>
        <v>46316</v>
      </c>
    </row>
    <row r="4" spans="1:154" ht="13.5" customHeight="1" x14ac:dyDescent="0.3">
      <c r="A4" s="18" t="s">
        <v>3</v>
      </c>
      <c r="B4" s="16" t="s">
        <v>7</v>
      </c>
      <c r="O4" s="18" t="s">
        <v>3</v>
      </c>
      <c r="P4" s="16" t="s">
        <v>7</v>
      </c>
      <c r="AC4" s="18" t="s">
        <v>3</v>
      </c>
      <c r="AD4" s="16" t="s">
        <v>7</v>
      </c>
      <c r="AQ4" s="18" t="s">
        <v>3</v>
      </c>
      <c r="AR4" s="16" t="s">
        <v>7</v>
      </c>
      <c r="BE4" s="18" t="s">
        <v>3</v>
      </c>
      <c r="BF4" s="16" t="s">
        <v>7</v>
      </c>
      <c r="BS4" s="18" t="s">
        <v>3</v>
      </c>
      <c r="BT4" s="16" t="s">
        <v>7</v>
      </c>
      <c r="CG4" s="18" t="s">
        <v>3</v>
      </c>
      <c r="CH4" s="16" t="s">
        <v>7</v>
      </c>
      <c r="CU4" s="18" t="s">
        <v>3</v>
      </c>
      <c r="CV4" s="16" t="s">
        <v>7</v>
      </c>
      <c r="DI4" s="18" t="s">
        <v>3</v>
      </c>
      <c r="DJ4" s="16" t="s">
        <v>7</v>
      </c>
      <c r="DW4" s="18" t="s">
        <v>3</v>
      </c>
      <c r="DX4" s="16" t="s">
        <v>7</v>
      </c>
      <c r="EK4" s="18" t="s">
        <v>3</v>
      </c>
      <c r="EL4" s="16" t="s">
        <v>7</v>
      </c>
    </row>
    <row r="5" spans="1:154" ht="13.5" customHeight="1" x14ac:dyDescent="0.3">
      <c r="A5" s="18" t="s">
        <v>4</v>
      </c>
      <c r="B5" s="16" t="s">
        <v>8</v>
      </c>
      <c r="O5" s="18" t="s">
        <v>4</v>
      </c>
      <c r="P5" s="16" t="s">
        <v>8</v>
      </c>
      <c r="AC5" s="18" t="s">
        <v>4</v>
      </c>
      <c r="AD5" s="16" t="s">
        <v>8</v>
      </c>
      <c r="AQ5" s="18" t="s">
        <v>4</v>
      </c>
      <c r="AR5" s="16" t="s">
        <v>8</v>
      </c>
      <c r="BE5" s="18" t="s">
        <v>4</v>
      </c>
      <c r="BF5" s="16" t="s">
        <v>8</v>
      </c>
      <c r="BS5" s="18" t="s">
        <v>4</v>
      </c>
      <c r="BT5" s="16" t="s">
        <v>8</v>
      </c>
      <c r="CG5" s="18" t="s">
        <v>4</v>
      </c>
      <c r="CH5" s="16" t="s">
        <v>8</v>
      </c>
      <c r="CU5" s="18" t="s">
        <v>4</v>
      </c>
      <c r="CV5" s="16" t="s">
        <v>8</v>
      </c>
      <c r="DI5" s="18" t="s">
        <v>4</v>
      </c>
      <c r="DJ5" s="16" t="s">
        <v>8</v>
      </c>
      <c r="DW5" s="18" t="s">
        <v>4</v>
      </c>
      <c r="DX5" s="16" t="s">
        <v>8</v>
      </c>
      <c r="EK5" s="18" t="s">
        <v>4</v>
      </c>
      <c r="EL5" s="16" t="s">
        <v>8</v>
      </c>
    </row>
    <row r="6" spans="1:154" ht="13.5" customHeight="1" x14ac:dyDescent="0.3">
      <c r="A6" s="18" t="s">
        <v>5</v>
      </c>
      <c r="B6" s="16" t="s">
        <v>9</v>
      </c>
      <c r="O6" s="18" t="s">
        <v>5</v>
      </c>
      <c r="P6" s="16" t="s">
        <v>9</v>
      </c>
      <c r="AC6" s="18" t="s">
        <v>5</v>
      </c>
      <c r="AD6" s="16" t="s">
        <v>9</v>
      </c>
      <c r="AQ6" s="18" t="s">
        <v>5</v>
      </c>
      <c r="AR6" s="16" t="s">
        <v>9</v>
      </c>
      <c r="BE6" s="18" t="s">
        <v>5</v>
      </c>
      <c r="BF6" s="16" t="s">
        <v>9</v>
      </c>
      <c r="BS6" s="18" t="s">
        <v>5</v>
      </c>
      <c r="BT6" s="16" t="s">
        <v>9</v>
      </c>
      <c r="CG6" s="18" t="s">
        <v>5</v>
      </c>
      <c r="CH6" s="16" t="s">
        <v>9</v>
      </c>
      <c r="CU6" s="18" t="s">
        <v>5</v>
      </c>
      <c r="CV6" s="16" t="s">
        <v>9</v>
      </c>
      <c r="DI6" s="18" t="s">
        <v>5</v>
      </c>
      <c r="DJ6" s="16" t="s">
        <v>9</v>
      </c>
      <c r="DW6" s="18" t="s">
        <v>5</v>
      </c>
      <c r="DX6" s="16" t="s">
        <v>9</v>
      </c>
      <c r="EK6" s="18" t="s">
        <v>5</v>
      </c>
      <c r="EL6" s="16" t="s">
        <v>9</v>
      </c>
    </row>
    <row r="7" spans="1:154" ht="13.5" customHeight="1" x14ac:dyDescent="0.3">
      <c r="A7" s="3" t="str">
        <f ca="1">_xll.IMDT("ETP구성",B1,A8:J8,B2,B3,B4,B5,"sort="&amp;B6&amp;",DtFmt=1,TmFmt=1,Pos=20,Orient=V,Title=KODEX 종합채권(AA-이상)액티브")</f>
        <v>KODEX 종합채권(AA-이상)액티브</v>
      </c>
      <c r="O7" s="3" t="str">
        <f ca="1">_xll.IMDT("ETP구성",P1,O8:X8,P2,P3,P4,P5,"sort="&amp;P6&amp;",DtFmt=1,TmFmt=1,Pos=20,Orient=V,Title=KODEX 장기종합채권(AA-이상)액티브")</f>
        <v>KODEX 장기종합채권(AA-이상)액티브</v>
      </c>
      <c r="AC7" s="3" t="str">
        <f ca="1">_xll.IMDT("ETP구성",AD1,AC8:AL8,AD2,AD3,AD4,AD5,"sort="&amp;AD6&amp;",DtFmt=1,TmFmt=1,Pos=20,Orient=V,Title=KODEX 국고채30년액티브")</f>
        <v>KODEX 국고채30년액티브</v>
      </c>
      <c r="AQ7" s="3" t="str">
        <f ca="1">_xll.IMDT("ETP구성",AR1,AQ8:AZ8,AR2,AR3,AR4,AR5,"sort="&amp;AR6&amp;",DtFmt=1,TmFmt=1,Pos=20,Orient=V,Title=SOL 국고채10년")</f>
        <v>SOL 국고채10년</v>
      </c>
      <c r="BE7" s="3" t="str">
        <f ca="1">_xll.IMDT("ETP구성",BF1,BE8:BN8,BF2,BF3,BF4,BF5,"sort="&amp;BF6&amp;",DtFmt=1,TmFmt=1,Pos=20,Orient=V,Title=SOL 국고채3년")</f>
        <v>SOL 국고채3년</v>
      </c>
      <c r="BS7" s="3" t="str">
        <f ca="1">_xll.IMDT("ETP구성",BT1,BS8:CB8,BT2,BT3,BT4,BT5,"sort="&amp;BT6&amp;",DtFmt=1,TmFmt=1,Pos=20,Orient=V,Title=SOL 종합채권(AA-이상)액티브")</f>
        <v>SOL 종합채권(AA-이상)액티브</v>
      </c>
      <c r="CG7" s="3" t="str">
        <f ca="1">_xll.IMDT("ETP구성",CH1,CG8:CP8,CH2,CH3,CH4,CH5,"sort="&amp;CH6&amp;",DtFmt=1,TmFmt=1,Pos=20,Orient=V,Title=SOL 초단기채권액티브")</f>
        <v>SOL 초단기채권액티브</v>
      </c>
      <c r="CU7" s="3" t="str">
        <f ca="1">_xll.IMDT("ETP구성",CV1,CU8:DD8,CV2,CV3,CV4,CV5,"sort="&amp;CV6&amp;",DtFmt=1,TmFmt=1,Pos=20,Orient=V,Title=SOL 중단기회사채(A-이상)액티브")</f>
        <v>SOL 중단기회사채(A-이상)액티브</v>
      </c>
      <c r="DI7" s="3" t="str">
        <f ca="1">_xll.IMDT("ETP구성",DJ1,DI8:DR8,DJ2,DJ3,DJ4,DJ5,"sort="&amp;DJ6&amp;",DtFmt=1,TmFmt=1,Pos=20,Orient=V,Title=RISE 종합채권(A-이상)액티브")</f>
        <v>RISE 종합채권(A-이상)액티브</v>
      </c>
      <c r="DW7" s="3" t="str">
        <f ca="1">_xll.IMDT("ETP구성",DX1,DW8:EF8,DX2,DX3,DX4,DX5,"sort="&amp;DX6&amp;",DtFmt=1,TmFmt=1,Pos=20,Orient=V,Title=SOL 중기종합채권(AA-이상)액티브")</f>
        <v>SOL 중기종합채권(AA-이상)액티브</v>
      </c>
      <c r="EK7" s="3" t="str">
        <f ca="1">_xll.IMDT("ETP구성",EL1,EK8:ET8,EL2,EL3,EL4,EL5,"sort="&amp;EL6&amp;",DtFmt=1,TmFmt=1,Pos=20,Orient=V,Title=TIGER 우량회사채액티브")</f>
        <v>TIGER 우량회사채액티브</v>
      </c>
    </row>
    <row r="8" spans="1:154" s="21" customFormat="1" ht="13.5" customHeight="1" x14ac:dyDescent="0.3">
      <c r="A8" s="19" t="s">
        <v>2</v>
      </c>
      <c r="B8" s="20" t="s">
        <v>10</v>
      </c>
      <c r="C8" s="20" t="s">
        <v>11</v>
      </c>
      <c r="D8" s="20" t="s">
        <v>12</v>
      </c>
      <c r="E8" s="20" t="s">
        <v>13</v>
      </c>
      <c r="F8" s="20" t="s">
        <v>8</v>
      </c>
      <c r="G8" s="20" t="s">
        <v>14</v>
      </c>
      <c r="H8" s="20" t="s">
        <v>15</v>
      </c>
      <c r="I8" s="20" t="s">
        <v>16</v>
      </c>
      <c r="J8" s="20" t="s">
        <v>17</v>
      </c>
      <c r="K8" s="20" t="s">
        <v>2069</v>
      </c>
      <c r="L8" s="22" t="s">
        <v>2070</v>
      </c>
      <c r="M8" s="22" t="s">
        <v>2087</v>
      </c>
      <c r="N8" s="22" t="s">
        <v>2088</v>
      </c>
      <c r="O8" s="19" t="s">
        <v>2</v>
      </c>
      <c r="P8" s="20" t="s">
        <v>10</v>
      </c>
      <c r="Q8" s="20" t="s">
        <v>11</v>
      </c>
      <c r="R8" s="20" t="s">
        <v>12</v>
      </c>
      <c r="S8" s="20" t="s">
        <v>13</v>
      </c>
      <c r="T8" s="20" t="s">
        <v>8</v>
      </c>
      <c r="U8" s="20" t="s">
        <v>14</v>
      </c>
      <c r="V8" s="20" t="s">
        <v>15</v>
      </c>
      <c r="W8" s="20" t="s">
        <v>16</v>
      </c>
      <c r="X8" s="20" t="s">
        <v>17</v>
      </c>
      <c r="Y8" s="20" t="s">
        <v>2069</v>
      </c>
      <c r="Z8" s="22" t="s">
        <v>2070</v>
      </c>
      <c r="AA8" s="22" t="s">
        <v>2087</v>
      </c>
      <c r="AB8" s="22" t="s">
        <v>2088</v>
      </c>
      <c r="AC8" s="19" t="s">
        <v>2</v>
      </c>
      <c r="AD8" s="20" t="s">
        <v>10</v>
      </c>
      <c r="AE8" s="20" t="s">
        <v>11</v>
      </c>
      <c r="AF8" s="20" t="s">
        <v>12</v>
      </c>
      <c r="AG8" s="20" t="s">
        <v>13</v>
      </c>
      <c r="AH8" s="20" t="s">
        <v>8</v>
      </c>
      <c r="AI8" s="20" t="s">
        <v>14</v>
      </c>
      <c r="AJ8" s="20" t="s">
        <v>15</v>
      </c>
      <c r="AK8" s="20" t="s">
        <v>16</v>
      </c>
      <c r="AL8" s="20" t="s">
        <v>17</v>
      </c>
      <c r="AM8" s="20" t="s">
        <v>2069</v>
      </c>
      <c r="AN8" s="22" t="s">
        <v>2070</v>
      </c>
      <c r="AO8" s="22" t="s">
        <v>2087</v>
      </c>
      <c r="AP8" s="22" t="s">
        <v>2088</v>
      </c>
      <c r="AQ8" s="19" t="s">
        <v>2</v>
      </c>
      <c r="AR8" s="20" t="s">
        <v>10</v>
      </c>
      <c r="AS8" s="20" t="s">
        <v>11</v>
      </c>
      <c r="AT8" s="20" t="s">
        <v>12</v>
      </c>
      <c r="AU8" s="20" t="s">
        <v>13</v>
      </c>
      <c r="AV8" s="20" t="s">
        <v>8</v>
      </c>
      <c r="AW8" s="20" t="s">
        <v>14</v>
      </c>
      <c r="AX8" s="20" t="s">
        <v>15</v>
      </c>
      <c r="AY8" s="20" t="s">
        <v>16</v>
      </c>
      <c r="AZ8" s="20" t="s">
        <v>17</v>
      </c>
      <c r="BA8" s="20" t="s">
        <v>2069</v>
      </c>
      <c r="BB8" s="22" t="s">
        <v>2070</v>
      </c>
      <c r="BC8" s="22" t="s">
        <v>2087</v>
      </c>
      <c r="BD8" s="22" t="s">
        <v>2088</v>
      </c>
      <c r="BE8" s="19" t="s">
        <v>2</v>
      </c>
      <c r="BF8" s="20" t="s">
        <v>10</v>
      </c>
      <c r="BG8" s="20" t="s">
        <v>11</v>
      </c>
      <c r="BH8" s="20" t="s">
        <v>12</v>
      </c>
      <c r="BI8" s="20" t="s">
        <v>13</v>
      </c>
      <c r="BJ8" s="20" t="s">
        <v>8</v>
      </c>
      <c r="BK8" s="20" t="s">
        <v>14</v>
      </c>
      <c r="BL8" s="20" t="s">
        <v>15</v>
      </c>
      <c r="BM8" s="20" t="s">
        <v>16</v>
      </c>
      <c r="BN8" s="20" t="s">
        <v>17</v>
      </c>
      <c r="BO8" s="20" t="s">
        <v>2069</v>
      </c>
      <c r="BP8" s="22" t="s">
        <v>2070</v>
      </c>
      <c r="BQ8" s="22" t="s">
        <v>2087</v>
      </c>
      <c r="BR8" s="22" t="s">
        <v>2088</v>
      </c>
      <c r="BS8" s="19" t="s">
        <v>2</v>
      </c>
      <c r="BT8" s="20" t="s">
        <v>10</v>
      </c>
      <c r="BU8" s="20" t="s">
        <v>11</v>
      </c>
      <c r="BV8" s="20" t="s">
        <v>12</v>
      </c>
      <c r="BW8" s="20" t="s">
        <v>13</v>
      </c>
      <c r="BX8" s="20" t="s">
        <v>8</v>
      </c>
      <c r="BY8" s="20" t="s">
        <v>14</v>
      </c>
      <c r="BZ8" s="20" t="s">
        <v>15</v>
      </c>
      <c r="CA8" s="20" t="s">
        <v>16</v>
      </c>
      <c r="CB8" s="20" t="s">
        <v>17</v>
      </c>
      <c r="CC8" s="20" t="s">
        <v>2069</v>
      </c>
      <c r="CD8" s="22" t="s">
        <v>2070</v>
      </c>
      <c r="CE8" s="22" t="s">
        <v>2087</v>
      </c>
      <c r="CF8" s="22" t="s">
        <v>2088</v>
      </c>
      <c r="CG8" s="19" t="s">
        <v>2</v>
      </c>
      <c r="CH8" s="20" t="s">
        <v>10</v>
      </c>
      <c r="CI8" s="20" t="s">
        <v>11</v>
      </c>
      <c r="CJ8" s="20" t="s">
        <v>12</v>
      </c>
      <c r="CK8" s="20" t="s">
        <v>13</v>
      </c>
      <c r="CL8" s="20" t="s">
        <v>8</v>
      </c>
      <c r="CM8" s="20" t="s">
        <v>14</v>
      </c>
      <c r="CN8" s="20" t="s">
        <v>15</v>
      </c>
      <c r="CO8" s="20" t="s">
        <v>16</v>
      </c>
      <c r="CP8" s="20" t="s">
        <v>17</v>
      </c>
      <c r="CQ8" s="20" t="s">
        <v>2069</v>
      </c>
      <c r="CR8" s="22" t="s">
        <v>2070</v>
      </c>
      <c r="CS8" s="22" t="s">
        <v>2087</v>
      </c>
      <c r="CT8" s="22" t="s">
        <v>2088</v>
      </c>
      <c r="CU8" s="19" t="s">
        <v>2</v>
      </c>
      <c r="CV8" s="20" t="s">
        <v>10</v>
      </c>
      <c r="CW8" s="20" t="s">
        <v>11</v>
      </c>
      <c r="CX8" s="20" t="s">
        <v>12</v>
      </c>
      <c r="CY8" s="20" t="s">
        <v>13</v>
      </c>
      <c r="CZ8" s="20" t="s">
        <v>8</v>
      </c>
      <c r="DA8" s="20" t="s">
        <v>14</v>
      </c>
      <c r="DB8" s="20" t="s">
        <v>15</v>
      </c>
      <c r="DC8" s="20" t="s">
        <v>16</v>
      </c>
      <c r="DD8" s="20" t="s">
        <v>17</v>
      </c>
      <c r="DE8" s="20" t="s">
        <v>2069</v>
      </c>
      <c r="DF8" s="22" t="s">
        <v>2070</v>
      </c>
      <c r="DG8" s="22" t="s">
        <v>2087</v>
      </c>
      <c r="DH8" s="22" t="s">
        <v>2088</v>
      </c>
      <c r="DI8" s="19" t="s">
        <v>2</v>
      </c>
      <c r="DJ8" s="20" t="s">
        <v>10</v>
      </c>
      <c r="DK8" s="20" t="s">
        <v>11</v>
      </c>
      <c r="DL8" s="20" t="s">
        <v>12</v>
      </c>
      <c r="DM8" s="20" t="s">
        <v>13</v>
      </c>
      <c r="DN8" s="20" t="s">
        <v>8</v>
      </c>
      <c r="DO8" s="20" t="s">
        <v>14</v>
      </c>
      <c r="DP8" s="20" t="s">
        <v>15</v>
      </c>
      <c r="DQ8" s="20" t="s">
        <v>16</v>
      </c>
      <c r="DR8" s="20" t="s">
        <v>17</v>
      </c>
      <c r="DS8" s="20" t="s">
        <v>2069</v>
      </c>
      <c r="DT8" s="22" t="s">
        <v>2070</v>
      </c>
      <c r="DU8" s="22" t="s">
        <v>2087</v>
      </c>
      <c r="DV8" s="22" t="s">
        <v>2088</v>
      </c>
      <c r="DW8" s="19" t="s">
        <v>2</v>
      </c>
      <c r="DX8" s="20" t="s">
        <v>10</v>
      </c>
      <c r="DY8" s="20" t="s">
        <v>11</v>
      </c>
      <c r="DZ8" s="20" t="s">
        <v>12</v>
      </c>
      <c r="EA8" s="20" t="s">
        <v>13</v>
      </c>
      <c r="EB8" s="20" t="s">
        <v>8</v>
      </c>
      <c r="EC8" s="20" t="s">
        <v>14</v>
      </c>
      <c r="ED8" s="20" t="s">
        <v>15</v>
      </c>
      <c r="EE8" s="20" t="s">
        <v>16</v>
      </c>
      <c r="EF8" s="20" t="s">
        <v>17</v>
      </c>
      <c r="EG8" s="20" t="s">
        <v>2069</v>
      </c>
      <c r="EH8" s="22" t="s">
        <v>2070</v>
      </c>
      <c r="EI8" s="22" t="s">
        <v>2087</v>
      </c>
      <c r="EJ8" s="22" t="s">
        <v>2088</v>
      </c>
      <c r="EK8" s="19" t="s">
        <v>2</v>
      </c>
      <c r="EL8" s="20" t="s">
        <v>10</v>
      </c>
      <c r="EM8" s="20" t="s">
        <v>11</v>
      </c>
      <c r="EN8" s="20" t="s">
        <v>12</v>
      </c>
      <c r="EO8" s="20" t="s">
        <v>13</v>
      </c>
      <c r="EP8" s="20" t="s">
        <v>8</v>
      </c>
      <c r="EQ8" s="20" t="s">
        <v>14</v>
      </c>
      <c r="ER8" s="20" t="s">
        <v>15</v>
      </c>
      <c r="ES8" s="20" t="s">
        <v>16</v>
      </c>
      <c r="ET8" s="20" t="s">
        <v>17</v>
      </c>
      <c r="EU8" s="20" t="s">
        <v>2069</v>
      </c>
      <c r="EV8" s="22" t="s">
        <v>2070</v>
      </c>
      <c r="EW8" s="22" t="s">
        <v>2087</v>
      </c>
      <c r="EX8" s="22" t="s">
        <v>2088</v>
      </c>
    </row>
    <row r="9" spans="1:154" ht="13.5" customHeight="1" x14ac:dyDescent="0.3">
      <c r="A9" s="2">
        <v>46316</v>
      </c>
      <c r="B9" s="3" t="s">
        <v>15369</v>
      </c>
      <c r="C9" s="3" t="s">
        <v>15370</v>
      </c>
      <c r="D9" s="3" t="s">
        <v>15428</v>
      </c>
      <c r="E9" s="3">
        <v>0</v>
      </c>
      <c r="F9" s="3">
        <v>4.28</v>
      </c>
      <c r="G9" s="3">
        <v>-0.05</v>
      </c>
      <c r="H9" s="3">
        <v>-5153000</v>
      </c>
      <c r="K9" s="21" t="str">
        <f ca="1">_xll.IMDP("BND",B9,K8,B3)</f>
        <v/>
      </c>
      <c r="L9" s="23" t="str">
        <f ca="1">_xll.IMDP("BND",B9,L8,B3)</f>
        <v/>
      </c>
      <c r="M9" s="23" t="str">
        <f ca="1">_xll.IMDP("BND",B9,M8,B3)</f>
        <v/>
      </c>
      <c r="N9" s="23" t="str">
        <f ca="1">_xll.IMDP("BND",B9,N8,B3)</f>
        <v/>
      </c>
      <c r="O9" s="2">
        <v>46316</v>
      </c>
      <c r="P9" s="3" t="s">
        <v>44</v>
      </c>
      <c r="Q9" s="3" t="s">
        <v>29</v>
      </c>
      <c r="R9" s="3" t="s">
        <v>45</v>
      </c>
      <c r="S9" s="3">
        <v>0</v>
      </c>
      <c r="T9" s="3">
        <v>9.01</v>
      </c>
      <c r="U9" s="3">
        <v>0</v>
      </c>
      <c r="V9" s="3">
        <v>12229731</v>
      </c>
      <c r="W9" s="3">
        <v>7306.91</v>
      </c>
      <c r="X9" s="3">
        <v>18.083600000000001</v>
      </c>
      <c r="Y9" s="21">
        <f ca="1">_xll.IMDP("BND",P9,Y8,P3)</f>
        <v>20550310</v>
      </c>
      <c r="Z9" s="23">
        <f ca="1">_xll.IMDP("BND",P9,Z8,P3)</f>
        <v>4.2930000000000001</v>
      </c>
      <c r="AA9" s="23" t="str">
        <f ca="1">_xll.IMDP("BND",P9,AA8,P3)</f>
        <v>국채</v>
      </c>
      <c r="AB9" s="23" t="str">
        <f ca="1">_xll.IMDP("BND",P9,AB8,P3)</f>
        <v>국고채권</v>
      </c>
      <c r="AC9" s="2">
        <v>46316</v>
      </c>
      <c r="AD9" s="3" t="s">
        <v>602</v>
      </c>
      <c r="AE9" s="3" t="s">
        <v>29</v>
      </c>
      <c r="AF9" s="3" t="s">
        <v>603</v>
      </c>
      <c r="AG9" s="3">
        <v>0</v>
      </c>
      <c r="AH9" s="3">
        <v>8.58</v>
      </c>
      <c r="AI9" s="3">
        <v>0</v>
      </c>
      <c r="AJ9" s="3">
        <v>12387038</v>
      </c>
      <c r="AK9" s="3">
        <v>7692.57</v>
      </c>
      <c r="AL9" s="3">
        <v>15.2744</v>
      </c>
      <c r="AM9" s="21">
        <f ca="1">_xll.IMDP("BND",AD9,AM8,AD3)</f>
        <v>20480310</v>
      </c>
      <c r="AN9" s="23">
        <f ca="1">_xll.IMDP("BND",AD9,AN8,AD3)</f>
        <v>4.3079999999999998</v>
      </c>
      <c r="AO9" s="23" t="str">
        <f ca="1">_xll.IMDP("BND",AD9,AO8,AD3)</f>
        <v>국채</v>
      </c>
      <c r="AP9" s="23" t="str">
        <f ca="1">_xll.IMDP("BND",AD9,AP8,AD3)</f>
        <v>국고채권</v>
      </c>
      <c r="AQ9" s="2">
        <v>46316</v>
      </c>
      <c r="AR9" s="3" t="s">
        <v>323</v>
      </c>
      <c r="AS9" s="3" t="s">
        <v>53</v>
      </c>
      <c r="AT9" s="3" t="s">
        <v>324</v>
      </c>
      <c r="AU9" s="3">
        <v>0</v>
      </c>
      <c r="AV9" s="3">
        <v>45.45</v>
      </c>
      <c r="AW9" s="3">
        <v>0</v>
      </c>
      <c r="AX9" s="3">
        <v>46924924</v>
      </c>
      <c r="AY9" s="3">
        <v>10212.57</v>
      </c>
      <c r="AZ9" s="3">
        <v>7.734</v>
      </c>
      <c r="BA9" s="21">
        <f ca="1">_xll.IMDP("BND",AR9,BA8,AR3)</f>
        <v>20360610</v>
      </c>
      <c r="BB9" s="23">
        <f ca="1">_xll.IMDP("BND",AR9,BB8,AR3)</f>
        <v>4.1749999999999998</v>
      </c>
      <c r="BC9" s="23" t="str">
        <f ca="1">_xll.IMDP("BND",AR9,BC8,AR3)</f>
        <v>국채</v>
      </c>
      <c r="BD9" s="23" t="str">
        <f ca="1">_xll.IMDP("BND",AR9,BD8,AR3)</f>
        <v>국고채권</v>
      </c>
      <c r="BE9" s="2">
        <v>46316</v>
      </c>
      <c r="BF9" s="3" t="s">
        <v>465</v>
      </c>
      <c r="BG9" s="3" t="s">
        <v>47</v>
      </c>
      <c r="BH9" s="3" t="s">
        <v>466</v>
      </c>
      <c r="BI9" s="3">
        <v>0</v>
      </c>
      <c r="BJ9" s="3">
        <v>39.21</v>
      </c>
      <c r="BK9" s="3">
        <v>0</v>
      </c>
      <c r="BL9" s="3">
        <v>40467267</v>
      </c>
      <c r="BM9" s="3">
        <v>10043.24</v>
      </c>
      <c r="BN9" s="3">
        <v>2.464</v>
      </c>
      <c r="BO9" s="21">
        <f ca="1">_xll.IMDP("BND",BF9,BO8,BF3)</f>
        <v>20290610</v>
      </c>
      <c r="BP9" s="23">
        <f ca="1">_xll.IMDP("BND",BF9,BP8,BF3)</f>
        <v>3.835</v>
      </c>
      <c r="BQ9" s="23" t="str">
        <f ca="1">_xll.IMDP("BND",BF9,BQ8,BF3)</f>
        <v>국채</v>
      </c>
      <c r="BR9" s="23" t="str">
        <f ca="1">_xll.IMDP("BND",BF9,BR8,BF3)</f>
        <v>국고채권</v>
      </c>
      <c r="BS9" s="2">
        <v>46316</v>
      </c>
      <c r="BT9" s="3" t="s">
        <v>15369</v>
      </c>
      <c r="BU9" s="3" t="s">
        <v>15370</v>
      </c>
      <c r="BV9" s="3" t="s">
        <v>15428</v>
      </c>
      <c r="BW9" s="3">
        <v>0</v>
      </c>
      <c r="BX9" s="3">
        <v>2.88</v>
      </c>
      <c r="BY9" s="3">
        <v>0.04</v>
      </c>
      <c r="BZ9" s="3">
        <v>4122400</v>
      </c>
      <c r="CC9" s="21" t="str">
        <f ca="1">_xll.IMDP("BND",BT9,CC8,BT3)</f>
        <v/>
      </c>
      <c r="CD9" s="23" t="str">
        <f ca="1">_xll.IMDP("BND",BT9,CD8,BT3)</f>
        <v/>
      </c>
      <c r="CE9" s="23" t="str">
        <f ca="1">_xll.IMDP("BND",BT9,CE8,BT3)</f>
        <v/>
      </c>
      <c r="CF9" s="23" t="str">
        <f ca="1">_xll.IMDP("BND",BT9,CF8,BT3)</f>
        <v/>
      </c>
      <c r="CG9" s="2">
        <v>46316</v>
      </c>
      <c r="CH9" s="3" t="s">
        <v>15563</v>
      </c>
      <c r="CI9" s="3" t="s">
        <v>15564</v>
      </c>
      <c r="CJ9" s="3" t="s">
        <v>15565</v>
      </c>
      <c r="CK9" s="3">
        <v>0</v>
      </c>
      <c r="CL9" s="3">
        <v>1.98</v>
      </c>
      <c r="CM9" s="3">
        <v>0</v>
      </c>
      <c r="CN9" s="3">
        <v>2508054</v>
      </c>
      <c r="CQ9" s="21" t="str">
        <f ca="1">_xll.IMDP("BND",CH9,CQ8,CH3)</f>
        <v/>
      </c>
      <c r="CR9" s="23" t="str">
        <f ca="1">_xll.IMDP("BND",CH9,CR8,CH3)</f>
        <v/>
      </c>
      <c r="CS9" s="23" t="str">
        <f ca="1">_xll.IMDP("BND",CH9,CS8,CH3)</f>
        <v/>
      </c>
      <c r="CT9" s="23" t="str">
        <f ca="1">_xll.IMDP("BND",CH9,CT8,CH3)</f>
        <v/>
      </c>
      <c r="CU9" s="2">
        <v>46316</v>
      </c>
      <c r="CV9" s="3" t="s">
        <v>487</v>
      </c>
      <c r="CW9" s="3" t="s">
        <v>488</v>
      </c>
      <c r="CX9" s="3" t="s">
        <v>489</v>
      </c>
      <c r="CY9" s="3">
        <v>0</v>
      </c>
      <c r="CZ9" s="3">
        <v>4.6100000000000003</v>
      </c>
      <c r="DA9" s="3">
        <v>0</v>
      </c>
      <c r="DB9" s="3">
        <v>4778907</v>
      </c>
      <c r="DC9" s="3">
        <v>9839.5</v>
      </c>
      <c r="DD9" s="3">
        <v>1.5387</v>
      </c>
      <c r="DE9" s="21">
        <f ca="1">_xll.IMDP("BND",CV9,DE8,CV3)</f>
        <v>20280526</v>
      </c>
      <c r="DF9" s="23">
        <f ca="1">_xll.IMDP("BND",CV9,DF8,CV3)</f>
        <v>4.4669999999999996</v>
      </c>
      <c r="DG9" s="23" t="str">
        <f ca="1">_xll.IMDP("BND",CV9,DG8,CV3)</f>
        <v>회사채</v>
      </c>
      <c r="DH9" s="23" t="str">
        <f ca="1">_xll.IMDP("BND",CV9,DH8,CV3)</f>
        <v>회사채(일반)</v>
      </c>
      <c r="DI9" s="2">
        <v>46316</v>
      </c>
      <c r="DJ9" s="3" t="s">
        <v>46</v>
      </c>
      <c r="DK9" s="3" t="s">
        <v>47</v>
      </c>
      <c r="DL9" s="3" t="s">
        <v>136</v>
      </c>
      <c r="DM9" s="3">
        <v>0</v>
      </c>
      <c r="DN9" s="3">
        <v>3.6</v>
      </c>
      <c r="DO9" s="3">
        <v>0</v>
      </c>
      <c r="DP9" s="3">
        <v>5691768</v>
      </c>
      <c r="DQ9" s="3">
        <v>8730.99</v>
      </c>
      <c r="DR9" s="3">
        <v>17.284800000000001</v>
      </c>
      <c r="DS9" s="21">
        <f ca="1">_xll.IMDP("BND",DJ9,DS8,DJ3)</f>
        <v>20560310</v>
      </c>
      <c r="DT9" s="23">
        <f ca="1">_xll.IMDP("BND",DJ9,DT8,DJ3)</f>
        <v>4.2869999999999999</v>
      </c>
      <c r="DU9" s="23" t="str">
        <f ca="1">_xll.IMDP("BND",DJ9,DU8,DJ3)</f>
        <v>국채</v>
      </c>
      <c r="DV9" s="23" t="str">
        <f ca="1">_xll.IMDP("BND",DJ9,DV8,DJ3)</f>
        <v>국고채권</v>
      </c>
      <c r="DW9" s="2">
        <v>46316</v>
      </c>
      <c r="DX9" s="3" t="s">
        <v>130</v>
      </c>
      <c r="DY9" s="3" t="s">
        <v>47</v>
      </c>
      <c r="DZ9" s="3" t="s">
        <v>131</v>
      </c>
      <c r="EA9" s="3">
        <v>0</v>
      </c>
      <c r="EB9" s="3">
        <v>17.670000000000002</v>
      </c>
      <c r="EC9" s="3">
        <v>0</v>
      </c>
      <c r="ED9" s="3">
        <v>18618326</v>
      </c>
      <c r="EE9" s="3">
        <v>9888.4</v>
      </c>
      <c r="EF9" s="3">
        <v>2.0320999999999998</v>
      </c>
      <c r="EG9" s="21">
        <f ca="1">_xll.IMDP("BND",DX9,EG8,DX3)</f>
        <v>20281210</v>
      </c>
      <c r="EH9" s="23">
        <f ca="1">_xll.IMDP("BND",DX9,EH8,DX3)</f>
        <v>3.7869999999999999</v>
      </c>
      <c r="EI9" s="23" t="str">
        <f ca="1">_xll.IMDP("BND",DX9,EI8,DX3)</f>
        <v>국채</v>
      </c>
      <c r="EJ9" s="23" t="str">
        <f ca="1">_xll.IMDP("BND",DX9,EJ8,DX3)</f>
        <v>국고채권</v>
      </c>
      <c r="EK9" s="2">
        <v>46316</v>
      </c>
      <c r="EL9" s="3" t="s">
        <v>15286</v>
      </c>
      <c r="EM9" s="3" t="s">
        <v>15287</v>
      </c>
      <c r="EN9" s="3" t="s">
        <v>15288</v>
      </c>
      <c r="EO9" s="3">
        <v>0</v>
      </c>
      <c r="EP9" s="3">
        <v>5.45</v>
      </c>
      <c r="EQ9" s="3">
        <v>-0.1171</v>
      </c>
      <c r="ER9" s="3">
        <v>-12479347</v>
      </c>
      <c r="EU9" s="21" t="str">
        <f ca="1">_xll.IMDP("BND",EL9,EU8,EL3)</f>
        <v/>
      </c>
      <c r="EV9" s="23" t="str">
        <f ca="1">_xll.IMDP("BND",EL9,EV8,EL3)</f>
        <v/>
      </c>
      <c r="EW9" s="23" t="str">
        <f ca="1">_xll.IMDP("BND",EL9,EW8,EL3)</f>
        <v/>
      </c>
      <c r="EX9" s="23" t="str">
        <f ca="1">_xll.IMDP("BND",EL9,EX8,EL3)</f>
        <v/>
      </c>
    </row>
    <row r="10" spans="1:154" ht="13.5" customHeight="1" x14ac:dyDescent="0.3">
      <c r="A10" s="2">
        <v>46316</v>
      </c>
      <c r="B10" s="3" t="s">
        <v>76</v>
      </c>
      <c r="C10" s="3" t="s">
        <v>29</v>
      </c>
      <c r="D10" s="3" t="s">
        <v>77</v>
      </c>
      <c r="E10" s="3">
        <v>0</v>
      </c>
      <c r="F10" s="3">
        <v>2.2200000000000002</v>
      </c>
      <c r="G10" s="3">
        <v>0</v>
      </c>
      <c r="H10" s="3">
        <v>2673193</v>
      </c>
      <c r="I10" s="3">
        <v>8958.9599999999991</v>
      </c>
      <c r="J10" s="3">
        <v>16.3566</v>
      </c>
      <c r="K10" s="21">
        <f ca="1">_xll.IMDP("BND",B10,K8,B3)</f>
        <v>20530910</v>
      </c>
      <c r="L10" s="23">
        <f ca="1">_xll.IMDP("BND",B10,L8,B3)</f>
        <v>4.3079999999999998</v>
      </c>
      <c r="M10" s="23" t="str">
        <f ca="1">_xll.IMDP("BND",B10,M8,B3)</f>
        <v>국채</v>
      </c>
      <c r="N10" s="23" t="str">
        <f ca="1">_xll.IMDP("BND",B10,N8,B3)</f>
        <v>국고채권</v>
      </c>
      <c r="O10" s="2">
        <v>46316</v>
      </c>
      <c r="P10" s="3" t="s">
        <v>28</v>
      </c>
      <c r="Q10" s="3" t="s">
        <v>29</v>
      </c>
      <c r="R10" s="3" t="s">
        <v>30</v>
      </c>
      <c r="S10" s="3">
        <v>0</v>
      </c>
      <c r="T10" s="3">
        <v>7.37</v>
      </c>
      <c r="U10" s="3">
        <v>0</v>
      </c>
      <c r="V10" s="3">
        <v>10001298</v>
      </c>
      <c r="W10" s="3">
        <v>9424.2999999999993</v>
      </c>
      <c r="X10" s="3">
        <v>7.67</v>
      </c>
      <c r="Y10" s="21">
        <f ca="1">_xll.IMDP("BND",P10,Y8,P3)</f>
        <v>20351210</v>
      </c>
      <c r="Z10" s="23">
        <f ca="1">_xll.IMDP("BND",P10,Z8,P3)</f>
        <v>4.17</v>
      </c>
      <c r="AA10" s="23" t="str">
        <f ca="1">_xll.IMDP("BND",P10,AA8,P3)</f>
        <v>국채</v>
      </c>
      <c r="AB10" s="23" t="str">
        <f ca="1">_xll.IMDP("BND",P10,AB8,P3)</f>
        <v>국고채권</v>
      </c>
      <c r="AC10" s="2">
        <v>46316</v>
      </c>
      <c r="AD10" s="3" t="s">
        <v>15286</v>
      </c>
      <c r="AE10" s="3" t="s">
        <v>15287</v>
      </c>
      <c r="AF10" s="3" t="s">
        <v>15427</v>
      </c>
      <c r="AG10" s="3">
        <v>0</v>
      </c>
      <c r="AH10" s="3">
        <v>8.1199999999999992</v>
      </c>
      <c r="AI10" s="3">
        <v>-0.11</v>
      </c>
      <c r="AJ10" s="3">
        <v>-11722700</v>
      </c>
      <c r="AM10" s="21" t="str">
        <f ca="1">_xll.IMDP("BND",AD10,AM8,AD3)</f>
        <v/>
      </c>
      <c r="AN10" s="23" t="str">
        <f ca="1">_xll.IMDP("BND",AD10,AN8,AD3)</f>
        <v/>
      </c>
      <c r="AO10" s="23" t="str">
        <f ca="1">_xll.IMDP("BND",AD10,AO8,AD3)</f>
        <v/>
      </c>
      <c r="AP10" s="23" t="str">
        <f ca="1">_xll.IMDP("BND",AD10,AP8,AD3)</f>
        <v/>
      </c>
      <c r="AQ10" s="2">
        <v>46316</v>
      </c>
      <c r="AR10" s="3" t="s">
        <v>28</v>
      </c>
      <c r="AS10" s="3" t="s">
        <v>29</v>
      </c>
      <c r="AT10" s="3" t="s">
        <v>30</v>
      </c>
      <c r="AU10" s="3">
        <v>0</v>
      </c>
      <c r="AV10" s="3">
        <v>33.56</v>
      </c>
      <c r="AW10" s="3">
        <v>0</v>
      </c>
      <c r="AX10" s="3">
        <v>34642372</v>
      </c>
      <c r="AY10" s="3">
        <v>9424.2999999999993</v>
      </c>
      <c r="AZ10" s="3">
        <v>7.67</v>
      </c>
      <c r="BA10" s="21">
        <f ca="1">_xll.IMDP("BND",AR10,BA8,AR3)</f>
        <v>20351210</v>
      </c>
      <c r="BB10" s="23">
        <f ca="1">_xll.IMDP("BND",AR10,BB8,AR3)</f>
        <v>4.17</v>
      </c>
      <c r="BC10" s="23" t="str">
        <f ca="1">_xll.IMDP("BND",AR10,BC8,AR3)</f>
        <v>국채</v>
      </c>
      <c r="BD10" s="23" t="str">
        <f ca="1">_xll.IMDP("BND",AR10,BD8,AR3)</f>
        <v>국고채권</v>
      </c>
      <c r="BE10" s="2">
        <v>46316</v>
      </c>
      <c r="BF10" s="3" t="s">
        <v>65</v>
      </c>
      <c r="BG10" s="3" t="s">
        <v>53</v>
      </c>
      <c r="BH10" s="3" t="s">
        <v>66</v>
      </c>
      <c r="BI10" s="3">
        <v>0</v>
      </c>
      <c r="BJ10" s="3">
        <v>30.23</v>
      </c>
      <c r="BK10" s="3">
        <v>0</v>
      </c>
      <c r="BL10" s="3">
        <v>31196797</v>
      </c>
      <c r="BM10" s="3">
        <v>9789.18</v>
      </c>
      <c r="BN10" s="3">
        <v>4.0152999999999999</v>
      </c>
      <c r="BO10" s="21">
        <f ca="1">_xll.IMDP("BND",BF10,BO8,BF3)</f>
        <v>20310310</v>
      </c>
      <c r="BP10" s="23">
        <f ca="1">_xll.IMDP("BND",BF10,BP8,BF3)</f>
        <v>3.9980000000000002</v>
      </c>
      <c r="BQ10" s="23" t="str">
        <f ca="1">_xll.IMDP("BND",BF10,BQ8,BF3)</f>
        <v>국채</v>
      </c>
      <c r="BR10" s="23" t="str">
        <f ca="1">_xll.IMDP("BND",BF10,BR8,BF3)</f>
        <v>국고채권</v>
      </c>
      <c r="BS10" s="2">
        <v>46316</v>
      </c>
      <c r="BT10" s="3" t="s">
        <v>46</v>
      </c>
      <c r="BU10" s="3" t="s">
        <v>47</v>
      </c>
      <c r="BV10" s="3" t="s">
        <v>48</v>
      </c>
      <c r="BW10" s="3">
        <v>0</v>
      </c>
      <c r="BX10" s="3">
        <v>2.69</v>
      </c>
      <c r="BY10" s="3">
        <v>0</v>
      </c>
      <c r="BZ10" s="3">
        <v>3842416</v>
      </c>
      <c r="CA10" s="3">
        <v>8730.99</v>
      </c>
      <c r="CB10" s="3">
        <v>17.284800000000001</v>
      </c>
      <c r="CC10" s="21">
        <f ca="1">_xll.IMDP("BND",BT10,CC8,BT3)</f>
        <v>20560310</v>
      </c>
      <c r="CD10" s="23">
        <f ca="1">_xll.IMDP("BND",BT10,CD8,BT3)</f>
        <v>4.2869999999999999</v>
      </c>
      <c r="CE10" s="23" t="str">
        <f ca="1">_xll.IMDP("BND",BT10,CE8,BT3)</f>
        <v>국채</v>
      </c>
      <c r="CF10" s="23" t="str">
        <f ca="1">_xll.IMDP("BND",BT10,CF8,BT3)</f>
        <v>국고채권</v>
      </c>
      <c r="CG10" s="2">
        <v>46316</v>
      </c>
      <c r="CH10" s="3" t="s">
        <v>14942</v>
      </c>
      <c r="CI10" s="3" t="s">
        <v>803</v>
      </c>
      <c r="CJ10" s="3" t="s">
        <v>14943</v>
      </c>
      <c r="CK10" s="3">
        <v>0</v>
      </c>
      <c r="CL10" s="3">
        <v>1.97</v>
      </c>
      <c r="CM10" s="3">
        <v>0</v>
      </c>
      <c r="CN10" s="3">
        <v>2500878</v>
      </c>
      <c r="CQ10" s="21" t="str">
        <f ca="1">_xll.IMDP("BND",CH10,CQ8,CH3)</f>
        <v/>
      </c>
      <c r="CR10" s="23" t="str">
        <f ca="1">_xll.IMDP("BND",CH10,CR8,CH3)</f>
        <v/>
      </c>
      <c r="CS10" s="23" t="str">
        <f ca="1">_xll.IMDP("BND",CH10,CS8,CH3)</f>
        <v/>
      </c>
      <c r="CT10" s="23" t="str">
        <f ca="1">_xll.IMDP("BND",CH10,CT8,CH3)</f>
        <v/>
      </c>
      <c r="CU10" s="2">
        <v>46316</v>
      </c>
      <c r="CV10" s="3" t="s">
        <v>14642</v>
      </c>
      <c r="CW10" s="3" t="s">
        <v>14643</v>
      </c>
      <c r="CX10" s="3" t="s">
        <v>14644</v>
      </c>
      <c r="CY10" s="3">
        <v>0</v>
      </c>
      <c r="CZ10" s="3">
        <v>2.37</v>
      </c>
      <c r="DA10" s="3">
        <v>0</v>
      </c>
      <c r="DB10" s="3">
        <v>2453608</v>
      </c>
      <c r="DC10" s="3">
        <v>10105.41</v>
      </c>
      <c r="DD10" s="3">
        <v>1.2904</v>
      </c>
      <c r="DE10" s="21">
        <f ca="1">_xll.IMDP("BND",CV10,DE8,CV3)</f>
        <v>20280229</v>
      </c>
      <c r="DF10" s="23">
        <f ca="1">_xll.IMDP("BND",CV10,DF8,CV3)</f>
        <v>5.0570000000000004</v>
      </c>
      <c r="DG10" s="23" t="str">
        <f ca="1">_xll.IMDP("BND",CV10,DG8,CV3)</f>
        <v>금융채</v>
      </c>
      <c r="DH10" s="23" t="str">
        <f ca="1">_xll.IMDP("BND",CV10,DH8,CV3)</f>
        <v>기타금융채</v>
      </c>
      <c r="DI10" s="2">
        <v>46316</v>
      </c>
      <c r="DJ10" s="3" t="s">
        <v>14647</v>
      </c>
      <c r="DK10" s="3" t="s">
        <v>29</v>
      </c>
      <c r="DL10" s="3" t="s">
        <v>14648</v>
      </c>
      <c r="DM10" s="3">
        <v>0</v>
      </c>
      <c r="DN10" s="3">
        <v>3.04</v>
      </c>
      <c r="DO10" s="3">
        <v>0</v>
      </c>
      <c r="DP10" s="3">
        <v>4808692</v>
      </c>
      <c r="DQ10" s="3">
        <v>10441.59</v>
      </c>
      <c r="DR10" s="3">
        <v>16.540099999999999</v>
      </c>
      <c r="DS10" s="21">
        <f ca="1">_xll.IMDP("BND",DJ10,DS8,DJ3)</f>
        <v>20560910</v>
      </c>
      <c r="DT10" s="23">
        <f ca="1">_xll.IMDP("BND",DJ10,DT8,DJ3)</f>
        <v>4.2670000000000003</v>
      </c>
      <c r="DU10" s="23" t="str">
        <f ca="1">_xll.IMDP("BND",DJ10,DU8,DJ3)</f>
        <v>국채</v>
      </c>
      <c r="DV10" s="23" t="str">
        <f ca="1">_xll.IMDP("BND",DJ10,DV8,DJ3)</f>
        <v>국고채권</v>
      </c>
      <c r="DW10" s="2">
        <v>46316</v>
      </c>
      <c r="DX10" s="3" t="s">
        <v>465</v>
      </c>
      <c r="DY10" s="3" t="s">
        <v>47</v>
      </c>
      <c r="DZ10" s="3" t="s">
        <v>466</v>
      </c>
      <c r="EA10" s="3">
        <v>0</v>
      </c>
      <c r="EB10" s="3">
        <v>13.96</v>
      </c>
      <c r="EC10" s="3">
        <v>0</v>
      </c>
      <c r="ED10" s="3">
        <v>14707673</v>
      </c>
      <c r="EE10" s="3">
        <v>10043.24</v>
      </c>
      <c r="EF10" s="3">
        <v>2.464</v>
      </c>
      <c r="EG10" s="21">
        <f ca="1">_xll.IMDP("BND",DX10,EG8,DX3)</f>
        <v>20290610</v>
      </c>
      <c r="EH10" s="23">
        <f ca="1">_xll.IMDP("BND",DX10,EH8,DX3)</f>
        <v>3.835</v>
      </c>
      <c r="EI10" s="23" t="str">
        <f ca="1">_xll.IMDP("BND",DX10,EI8,DX3)</f>
        <v>국채</v>
      </c>
      <c r="EJ10" s="23" t="str">
        <f ca="1">_xll.IMDP("BND",DX10,EJ8,DX3)</f>
        <v>국고채권</v>
      </c>
      <c r="EK10" s="2">
        <v>46316</v>
      </c>
      <c r="EL10" s="3" t="s">
        <v>15369</v>
      </c>
      <c r="EM10" s="3" t="s">
        <v>15370</v>
      </c>
      <c r="EN10" s="3" t="s">
        <v>15371</v>
      </c>
      <c r="EO10" s="3">
        <v>0</v>
      </c>
      <c r="EP10" s="3">
        <v>4.01</v>
      </c>
      <c r="EQ10" s="3">
        <v>8.8999999999999996E-2</v>
      </c>
      <c r="ER10" s="3">
        <v>9172340</v>
      </c>
      <c r="EU10" s="21" t="str">
        <f ca="1">_xll.IMDP("BND",EL10,EU8,EL3)</f>
        <v/>
      </c>
      <c r="EV10" s="23" t="str">
        <f ca="1">_xll.IMDP("BND",EL10,EV8,EL3)</f>
        <v/>
      </c>
      <c r="EW10" s="23" t="str">
        <f ca="1">_xll.IMDP("BND",EL10,EW8,EL3)</f>
        <v/>
      </c>
      <c r="EX10" s="23" t="str">
        <f ca="1">_xll.IMDP("BND",EL10,EX8,EL3)</f>
        <v/>
      </c>
    </row>
    <row r="11" spans="1:154" ht="13.5" customHeight="1" x14ac:dyDescent="0.3">
      <c r="A11" s="2">
        <v>46316</v>
      </c>
      <c r="B11" s="3" t="s">
        <v>46</v>
      </c>
      <c r="C11" s="3" t="s">
        <v>47</v>
      </c>
      <c r="D11" s="3" t="s">
        <v>48</v>
      </c>
      <c r="E11" s="3">
        <v>0</v>
      </c>
      <c r="F11" s="3">
        <v>2.04</v>
      </c>
      <c r="G11" s="3">
        <v>0</v>
      </c>
      <c r="H11" s="3">
        <v>2451213</v>
      </c>
      <c r="I11" s="3">
        <v>8730.99</v>
      </c>
      <c r="J11" s="3">
        <v>17.284800000000001</v>
      </c>
      <c r="K11" s="21">
        <f ca="1">_xll.IMDP("BND",B11,K8,B3)</f>
        <v>20560310</v>
      </c>
      <c r="L11" s="23">
        <f ca="1">_xll.IMDP("BND",B11,L8,B3)</f>
        <v>4.2869999999999999</v>
      </c>
      <c r="M11" s="23" t="str">
        <f ca="1">_xll.IMDP("BND",B11,M8,B3)</f>
        <v>국채</v>
      </c>
      <c r="N11" s="23" t="str">
        <f ca="1">_xll.IMDP("BND",B11,N8,B3)</f>
        <v>국고채권</v>
      </c>
      <c r="O11" s="2">
        <v>46316</v>
      </c>
      <c r="P11" s="3" t="s">
        <v>49</v>
      </c>
      <c r="Q11" s="3" t="s">
        <v>50</v>
      </c>
      <c r="R11" s="3" t="s">
        <v>51</v>
      </c>
      <c r="S11" s="3">
        <v>0</v>
      </c>
      <c r="T11" s="3">
        <v>5.83</v>
      </c>
      <c r="U11" s="3">
        <v>0</v>
      </c>
      <c r="V11" s="3">
        <v>7917028</v>
      </c>
      <c r="W11" s="3">
        <v>9697.8700000000008</v>
      </c>
      <c r="X11" s="3">
        <v>3.7892999999999999</v>
      </c>
      <c r="Y11" s="21">
        <f ca="1">_xll.IMDP("BND",P11,Y8,P3)</f>
        <v>20301127</v>
      </c>
      <c r="Z11" s="23">
        <f ca="1">_xll.IMDP("BND",P11,Z8,P3)</f>
        <v>4.2329999999999997</v>
      </c>
      <c r="AA11" s="23" t="str">
        <f ca="1">_xll.IMDP("BND",P11,AA8,P3)</f>
        <v>공사공단채</v>
      </c>
      <c r="AB11" s="23" t="str">
        <f ca="1">_xll.IMDP("BND",P11,AB8,P3)</f>
        <v>일반</v>
      </c>
      <c r="AC11" s="2">
        <v>46316</v>
      </c>
      <c r="AD11" s="3" t="s">
        <v>74</v>
      </c>
      <c r="AE11" s="3" t="s">
        <v>29</v>
      </c>
      <c r="AF11" s="3" t="s">
        <v>75</v>
      </c>
      <c r="AG11" s="3">
        <v>0</v>
      </c>
      <c r="AH11" s="3">
        <v>7.13</v>
      </c>
      <c r="AI11" s="3">
        <v>0</v>
      </c>
      <c r="AJ11" s="3">
        <v>10284042</v>
      </c>
      <c r="AK11" s="3">
        <v>8183.03</v>
      </c>
      <c r="AL11" s="3">
        <v>16.5318</v>
      </c>
      <c r="AM11" s="21">
        <f ca="1">_xll.IMDP("BND",AD11,AM8,AD3)</f>
        <v>20520910</v>
      </c>
      <c r="AN11" s="23">
        <f ca="1">_xll.IMDP("BND",AD11,AN8,AD3)</f>
        <v>4.32</v>
      </c>
      <c r="AO11" s="23" t="str">
        <f ca="1">_xll.IMDP("BND",AD11,AO8,AD3)</f>
        <v>국채</v>
      </c>
      <c r="AP11" s="23" t="str">
        <f ca="1">_xll.IMDP("BND",AD11,AP8,AD3)</f>
        <v>국고채권</v>
      </c>
      <c r="AQ11" s="2">
        <v>46316</v>
      </c>
      <c r="AR11" s="3" t="s">
        <v>31</v>
      </c>
      <c r="AS11" s="3" t="s">
        <v>29</v>
      </c>
      <c r="AT11" s="3" t="s">
        <v>32</v>
      </c>
      <c r="AU11" s="3">
        <v>0</v>
      </c>
      <c r="AV11" s="3">
        <v>9.81</v>
      </c>
      <c r="AW11" s="3">
        <v>0</v>
      </c>
      <c r="AX11" s="3">
        <v>10132127</v>
      </c>
      <c r="AY11" s="3">
        <v>8983.82</v>
      </c>
      <c r="AZ11" s="3">
        <v>7.4837999999999996</v>
      </c>
      <c r="BA11" s="21">
        <f ca="1">_xll.IMDP("BND",AR11,BA8,AR3)</f>
        <v>20350610</v>
      </c>
      <c r="BB11" s="23">
        <f ca="1">_xll.IMDP("BND",AR11,BB8,AR3)</f>
        <v>4.17</v>
      </c>
      <c r="BC11" s="23" t="str">
        <f ca="1">_xll.IMDP("BND",AR11,BC8,AR3)</f>
        <v>국채</v>
      </c>
      <c r="BD11" s="23" t="str">
        <f ca="1">_xll.IMDP("BND",AR11,BD8,AR3)</f>
        <v>국고채권</v>
      </c>
      <c r="BE11" s="2">
        <v>46316</v>
      </c>
      <c r="BF11" s="3" t="s">
        <v>130</v>
      </c>
      <c r="BG11" s="3" t="s">
        <v>47</v>
      </c>
      <c r="BH11" s="3" t="s">
        <v>131</v>
      </c>
      <c r="BI11" s="3">
        <v>0</v>
      </c>
      <c r="BJ11" s="3">
        <v>27.22</v>
      </c>
      <c r="BK11" s="3">
        <v>0</v>
      </c>
      <c r="BL11" s="3">
        <v>28089575</v>
      </c>
      <c r="BM11" s="3">
        <v>9888.4</v>
      </c>
      <c r="BN11" s="3">
        <v>2.0320999999999998</v>
      </c>
      <c r="BO11" s="21">
        <f ca="1">_xll.IMDP("BND",BF11,BO8,BF3)</f>
        <v>20281210</v>
      </c>
      <c r="BP11" s="23">
        <f ca="1">_xll.IMDP("BND",BF11,BP8,BF3)</f>
        <v>3.7869999999999999</v>
      </c>
      <c r="BQ11" s="23" t="str">
        <f ca="1">_xll.IMDP("BND",BF11,BQ8,BF3)</f>
        <v>국채</v>
      </c>
      <c r="BR11" s="23" t="str">
        <f ca="1">_xll.IMDP("BND",BF11,BR8,BF3)</f>
        <v>국고채권</v>
      </c>
      <c r="BS11" s="2">
        <v>46316</v>
      </c>
      <c r="BT11" s="3" t="s">
        <v>123</v>
      </c>
      <c r="BU11" s="3" t="s">
        <v>29</v>
      </c>
      <c r="BV11" s="3" t="s">
        <v>124</v>
      </c>
      <c r="BW11" s="3">
        <v>0</v>
      </c>
      <c r="BX11" s="3">
        <v>2.52</v>
      </c>
      <c r="BY11" s="3">
        <v>0</v>
      </c>
      <c r="BZ11" s="3">
        <v>3606381</v>
      </c>
      <c r="CA11" s="3">
        <v>9184.15</v>
      </c>
      <c r="CB11" s="3">
        <v>3.4691999999999998</v>
      </c>
      <c r="CC11" s="21">
        <f ca="1">_xll.IMDP("BND",BT11,CC8,BT3)</f>
        <v>20300610</v>
      </c>
      <c r="CD11" s="23">
        <f ca="1">_xll.IMDP("BND",BT11,CD8,BT3)</f>
        <v>3.9529999999999998</v>
      </c>
      <c r="CE11" s="23" t="str">
        <f ca="1">_xll.IMDP("BND",BT11,CE8,BT3)</f>
        <v>국채</v>
      </c>
      <c r="CF11" s="23" t="str">
        <f ca="1">_xll.IMDP("BND",BT11,CF8,BT3)</f>
        <v>국고채권</v>
      </c>
      <c r="CG11" s="2">
        <v>46316</v>
      </c>
      <c r="CH11" s="3" t="s">
        <v>15115</v>
      </c>
      <c r="CI11" s="3" t="s">
        <v>15116</v>
      </c>
      <c r="CJ11" s="3" t="s">
        <v>15117</v>
      </c>
      <c r="CK11" s="3">
        <v>0</v>
      </c>
      <c r="CL11" s="3">
        <v>1.92</v>
      </c>
      <c r="CM11" s="3">
        <v>0</v>
      </c>
      <c r="CN11" s="3">
        <v>2432710</v>
      </c>
      <c r="CQ11" s="21" t="str">
        <f ca="1">_xll.IMDP("BND",CH11,CQ8,CH3)</f>
        <v/>
      </c>
      <c r="CR11" s="23" t="str">
        <f ca="1">_xll.IMDP("BND",CH11,CR8,CH3)</f>
        <v/>
      </c>
      <c r="CS11" s="23" t="str">
        <f ca="1">_xll.IMDP("BND",CH11,CS8,CH3)</f>
        <v/>
      </c>
      <c r="CT11" s="23" t="str">
        <f ca="1">_xll.IMDP("BND",CH11,CT8,CH3)</f>
        <v/>
      </c>
      <c r="CU11" s="2">
        <v>46316</v>
      </c>
      <c r="CV11" s="3" t="s">
        <v>15513</v>
      </c>
      <c r="CW11" s="3" t="s">
        <v>570</v>
      </c>
      <c r="CX11" s="3" t="s">
        <v>15514</v>
      </c>
      <c r="CY11" s="3">
        <v>0</v>
      </c>
      <c r="CZ11" s="3">
        <v>2.37</v>
      </c>
      <c r="DA11" s="3">
        <v>0</v>
      </c>
      <c r="DB11" s="3">
        <v>2449254</v>
      </c>
      <c r="DC11" s="3">
        <v>10084.06</v>
      </c>
      <c r="DD11" s="3">
        <v>1.8026</v>
      </c>
      <c r="DE11" s="21">
        <f ca="1">_xll.IMDP("BND",CV11,DE8,CV3)</f>
        <v>20280915</v>
      </c>
      <c r="DF11" s="23">
        <f ca="1">_xll.IMDP("BND",CV11,DF8,CV3)</f>
        <v>4.601</v>
      </c>
      <c r="DG11" s="23" t="str">
        <f ca="1">_xll.IMDP("BND",CV11,DG8,CV3)</f>
        <v>회사채</v>
      </c>
      <c r="DH11" s="23" t="str">
        <f ca="1">_xll.IMDP("BND",CV11,DH8,CV3)</f>
        <v>회사채(일반)</v>
      </c>
      <c r="DI11" s="2">
        <v>46316</v>
      </c>
      <c r="DJ11" s="3" t="s">
        <v>59</v>
      </c>
      <c r="DK11" s="3" t="s">
        <v>60</v>
      </c>
      <c r="DL11" s="3" t="s">
        <v>151</v>
      </c>
      <c r="DM11" s="3">
        <v>0</v>
      </c>
      <c r="DN11" s="3">
        <v>1.51</v>
      </c>
      <c r="DO11" s="3">
        <v>0</v>
      </c>
      <c r="DP11" s="3">
        <v>2381147</v>
      </c>
      <c r="DQ11" s="3">
        <v>8316.35</v>
      </c>
      <c r="DR11" s="3">
        <v>13.324299999999999</v>
      </c>
      <c r="DS11" s="21">
        <f ca="1">_xll.IMDP("BND",DJ11,DS8,DJ3)</f>
        <v>20440910</v>
      </c>
      <c r="DT11" s="23">
        <f ca="1">_xll.IMDP("BND",DJ11,DT8,DJ3)</f>
        <v>4.2539999999999996</v>
      </c>
      <c r="DU11" s="23" t="str">
        <f ca="1">_xll.IMDP("BND",DJ11,DU8,DJ3)</f>
        <v>국채</v>
      </c>
      <c r="DV11" s="23" t="str">
        <f ca="1">_xll.IMDP("BND",DJ11,DV8,DJ3)</f>
        <v>국고채권</v>
      </c>
      <c r="DW11" s="2">
        <v>46316</v>
      </c>
      <c r="DX11" s="3" t="s">
        <v>65</v>
      </c>
      <c r="DY11" s="3" t="s">
        <v>53</v>
      </c>
      <c r="DZ11" s="3" t="s">
        <v>66</v>
      </c>
      <c r="EA11" s="3">
        <v>0</v>
      </c>
      <c r="EB11" s="3">
        <v>7.19</v>
      </c>
      <c r="EC11" s="3">
        <v>0</v>
      </c>
      <c r="ED11" s="3">
        <v>7577522</v>
      </c>
      <c r="EE11" s="3">
        <v>9789.18</v>
      </c>
      <c r="EF11" s="3">
        <v>4.0152999999999999</v>
      </c>
      <c r="EG11" s="21">
        <f ca="1">_xll.IMDP("BND",DX11,EG8,DX3)</f>
        <v>20310310</v>
      </c>
      <c r="EH11" s="23">
        <f ca="1">_xll.IMDP("BND",DX11,EH8,DX3)</f>
        <v>3.9980000000000002</v>
      </c>
      <c r="EI11" s="23" t="str">
        <f ca="1">_xll.IMDP("BND",DX11,EI8,DX3)</f>
        <v>국채</v>
      </c>
      <c r="EJ11" s="23" t="str">
        <f ca="1">_xll.IMDP("BND",DX11,EJ8,DX3)</f>
        <v>국고채권</v>
      </c>
      <c r="EK11" s="2">
        <v>46316</v>
      </c>
      <c r="EL11" s="3" t="s">
        <v>846</v>
      </c>
      <c r="EM11" s="3" t="s">
        <v>847</v>
      </c>
      <c r="EN11" s="3" t="s">
        <v>848</v>
      </c>
      <c r="EO11" s="3">
        <v>102265</v>
      </c>
      <c r="EP11" s="3">
        <v>2.09</v>
      </c>
      <c r="EQ11" s="3">
        <v>46.860300000000002</v>
      </c>
      <c r="ER11" s="3">
        <v>4792168</v>
      </c>
      <c r="EU11" s="21" t="str">
        <f ca="1">_xll.IMDP("BND",EL11,EU8,EL3)</f>
        <v/>
      </c>
      <c r="EV11" s="23" t="str">
        <f ca="1">_xll.IMDP("BND",EL11,EV8,EL3)</f>
        <v/>
      </c>
      <c r="EW11" s="23" t="str">
        <f ca="1">_xll.IMDP("BND",EL11,EW8,EL3)</f>
        <v/>
      </c>
      <c r="EX11" s="23" t="str">
        <f ca="1">_xll.IMDP("BND",EL11,EX8,EL3)</f>
        <v/>
      </c>
    </row>
    <row r="12" spans="1:154" ht="13.5" customHeight="1" x14ac:dyDescent="0.3">
      <c r="A12" s="2">
        <v>46316</v>
      </c>
      <c r="B12" s="3" t="s">
        <v>67</v>
      </c>
      <c r="C12" s="3" t="s">
        <v>29</v>
      </c>
      <c r="D12" s="3" t="s">
        <v>68</v>
      </c>
      <c r="E12" s="3">
        <v>0</v>
      </c>
      <c r="F12" s="3">
        <v>1.35</v>
      </c>
      <c r="G12" s="3">
        <v>0</v>
      </c>
      <c r="H12" s="3">
        <v>1631393</v>
      </c>
      <c r="I12" s="3">
        <v>6402.24</v>
      </c>
      <c r="J12" s="3">
        <v>17.760400000000001</v>
      </c>
      <c r="K12" s="21">
        <f ca="1">_xll.IMDP("BND",B12,K8,B3)</f>
        <v>20510310</v>
      </c>
      <c r="L12" s="23">
        <f ca="1">_xll.IMDP("BND",B12,L8,B3)</f>
        <v>4.28</v>
      </c>
      <c r="M12" s="23" t="str">
        <f ca="1">_xll.IMDP("BND",B12,M8,B3)</f>
        <v>국채</v>
      </c>
      <c r="N12" s="23" t="str">
        <f ca="1">_xll.IMDP("BND",B12,N8,B3)</f>
        <v>국고채권</v>
      </c>
      <c r="O12" s="2">
        <v>46316</v>
      </c>
      <c r="P12" s="3" t="s">
        <v>55</v>
      </c>
      <c r="Q12" s="3" t="s">
        <v>29</v>
      </c>
      <c r="R12" s="3" t="s">
        <v>56</v>
      </c>
      <c r="S12" s="3">
        <v>0</v>
      </c>
      <c r="T12" s="3">
        <v>5.52</v>
      </c>
      <c r="U12" s="3">
        <v>0</v>
      </c>
      <c r="V12" s="3">
        <v>7496253</v>
      </c>
      <c r="W12" s="3">
        <v>8346.4500000000007</v>
      </c>
      <c r="X12" s="3">
        <v>16.9163</v>
      </c>
      <c r="Y12" s="21">
        <f ca="1">_xll.IMDP("BND",P12,Y8,P3)</f>
        <v>20540310</v>
      </c>
      <c r="Z12" s="23">
        <f ca="1">_xll.IMDP("BND",P12,Z8,P3)</f>
        <v>4.306</v>
      </c>
      <c r="AA12" s="23" t="str">
        <f ca="1">_xll.IMDP("BND",P12,AA8,P3)</f>
        <v>국채</v>
      </c>
      <c r="AB12" s="23" t="str">
        <f ca="1">_xll.IMDP("BND",P12,AB8,P3)</f>
        <v>국고채권</v>
      </c>
      <c r="AC12" s="2">
        <v>46316</v>
      </c>
      <c r="AD12" s="3" t="s">
        <v>83</v>
      </c>
      <c r="AE12" s="3" t="s">
        <v>29</v>
      </c>
      <c r="AF12" s="3" t="s">
        <v>84</v>
      </c>
      <c r="AG12" s="3">
        <v>0</v>
      </c>
      <c r="AH12" s="3">
        <v>6.35</v>
      </c>
      <c r="AI12" s="3">
        <v>0</v>
      </c>
      <c r="AJ12" s="3">
        <v>9171070</v>
      </c>
      <c r="AK12" s="3">
        <v>7534.48</v>
      </c>
      <c r="AL12" s="3">
        <v>17.730799999999999</v>
      </c>
      <c r="AM12" s="21">
        <f ca="1">_xll.IMDP("BND",AD12,AM8,AD3)</f>
        <v>20540910</v>
      </c>
      <c r="AN12" s="23">
        <f ca="1">_xll.IMDP("BND",AD12,AN8,AD3)</f>
        <v>4.2939999999999996</v>
      </c>
      <c r="AO12" s="23" t="str">
        <f ca="1">_xll.IMDP("BND",AD12,AO8,AD3)</f>
        <v>국채</v>
      </c>
      <c r="AP12" s="23" t="str">
        <f ca="1">_xll.IMDP("BND",AD12,AP8,AD3)</f>
        <v>국고채권</v>
      </c>
      <c r="AQ12" s="2">
        <v>46316</v>
      </c>
      <c r="AR12" s="3" t="s">
        <v>35</v>
      </c>
      <c r="AS12" s="3" t="s">
        <v>29</v>
      </c>
      <c r="AT12" s="3" t="s">
        <v>36</v>
      </c>
      <c r="AU12" s="3">
        <v>0</v>
      </c>
      <c r="AV12" s="3">
        <v>3.29</v>
      </c>
      <c r="AW12" s="3">
        <v>0</v>
      </c>
      <c r="AX12" s="3">
        <v>3399703</v>
      </c>
      <c r="AY12" s="3">
        <v>10173.61</v>
      </c>
      <c r="AZ12" s="3">
        <v>6.0438000000000001</v>
      </c>
      <c r="BA12" s="21">
        <f ca="1">_xll.IMDP("BND",AR12,BA8,AR3)</f>
        <v>20331210</v>
      </c>
      <c r="BB12" s="23">
        <f ca="1">_xll.IMDP("BND",AR12,BB8,AR3)</f>
        <v>4.085</v>
      </c>
      <c r="BC12" s="23" t="str">
        <f ca="1">_xll.IMDP("BND",AR12,BC8,AR3)</f>
        <v>국채</v>
      </c>
      <c r="BD12" s="23" t="str">
        <f ca="1">_xll.IMDP("BND",AR12,BD8,AR3)</f>
        <v>국고채권</v>
      </c>
      <c r="BE12" s="2">
        <v>46316</v>
      </c>
      <c r="BF12" s="3" t="s">
        <v>15369</v>
      </c>
      <c r="BG12" s="3" t="s">
        <v>15370</v>
      </c>
      <c r="BH12" s="3" t="s">
        <v>15428</v>
      </c>
      <c r="BI12" s="3">
        <v>0</v>
      </c>
      <c r="BJ12" s="3">
        <v>2</v>
      </c>
      <c r="BK12" s="3">
        <v>0.02</v>
      </c>
      <c r="BL12" s="3">
        <v>2061200</v>
      </c>
      <c r="BO12" s="21" t="str">
        <f ca="1">_xll.IMDP("BND",BF12,BO8,BF3)</f>
        <v/>
      </c>
      <c r="BP12" s="23" t="str">
        <f ca="1">_xll.IMDP("BND",BF12,BP8,BF3)</f>
        <v/>
      </c>
      <c r="BQ12" s="23" t="str">
        <f ca="1">_xll.IMDP("BND",BF12,BQ8,BF3)</f>
        <v/>
      </c>
      <c r="BR12" s="23" t="str">
        <f ca="1">_xll.IMDP("BND",BF12,BR8,BF3)</f>
        <v/>
      </c>
      <c r="BS12" s="2">
        <v>46316</v>
      </c>
      <c r="BT12" s="3" t="s">
        <v>44</v>
      </c>
      <c r="BU12" s="3" t="s">
        <v>29</v>
      </c>
      <c r="BV12" s="3" t="s">
        <v>45</v>
      </c>
      <c r="BW12" s="3">
        <v>0</v>
      </c>
      <c r="BX12" s="3">
        <v>2.3199999999999998</v>
      </c>
      <c r="BY12" s="3">
        <v>0</v>
      </c>
      <c r="BZ12" s="3">
        <v>3316982</v>
      </c>
      <c r="CA12" s="3">
        <v>7306.91</v>
      </c>
      <c r="CB12" s="3">
        <v>18.083600000000001</v>
      </c>
      <c r="CC12" s="21">
        <f ca="1">_xll.IMDP("BND",BT12,CC8,BT3)</f>
        <v>20550310</v>
      </c>
      <c r="CD12" s="23">
        <f ca="1">_xll.IMDP("BND",BT12,CD8,BT3)</f>
        <v>4.2930000000000001</v>
      </c>
      <c r="CE12" s="23" t="str">
        <f ca="1">_xll.IMDP("BND",BT12,CE8,BT3)</f>
        <v>국채</v>
      </c>
      <c r="CF12" s="23" t="str">
        <f ca="1">_xll.IMDP("BND",BT12,CF8,BT3)</f>
        <v>국고채권</v>
      </c>
      <c r="CG12" s="2">
        <v>46316</v>
      </c>
      <c r="CH12" s="3" t="s">
        <v>15856</v>
      </c>
      <c r="CI12" s="3" t="s">
        <v>804</v>
      </c>
      <c r="CJ12" s="3" t="s">
        <v>15857</v>
      </c>
      <c r="CK12" s="3">
        <v>0</v>
      </c>
      <c r="CL12" s="3">
        <v>1.81</v>
      </c>
      <c r="CM12" s="3">
        <v>0</v>
      </c>
      <c r="CN12" s="3">
        <v>2297785</v>
      </c>
      <c r="CQ12" s="21" t="str">
        <f ca="1">_xll.IMDP("BND",CH12,CQ8,CH3)</f>
        <v/>
      </c>
      <c r="CR12" s="23" t="str">
        <f ca="1">_xll.IMDP("BND",CH12,CR8,CH3)</f>
        <v/>
      </c>
      <c r="CS12" s="23" t="str">
        <f ca="1">_xll.IMDP("BND",CH12,CS8,CH3)</f>
        <v/>
      </c>
      <c r="CT12" s="23" t="str">
        <f ca="1">_xll.IMDP("BND",CH12,CT8,CH3)</f>
        <v/>
      </c>
      <c r="CU12" s="2">
        <v>46316</v>
      </c>
      <c r="CV12" s="3" t="s">
        <v>15477</v>
      </c>
      <c r="CW12" s="3" t="s">
        <v>546</v>
      </c>
      <c r="CX12" s="3" t="s">
        <v>15478</v>
      </c>
      <c r="CY12" s="3">
        <v>0</v>
      </c>
      <c r="CZ12" s="3">
        <v>2.36</v>
      </c>
      <c r="DA12" s="3">
        <v>0</v>
      </c>
      <c r="DB12" s="3">
        <v>2448773</v>
      </c>
      <c r="DC12" s="3">
        <v>10083.42</v>
      </c>
      <c r="DD12" s="3">
        <v>2.6726999999999999</v>
      </c>
      <c r="DE12" s="21">
        <f ca="1">_xll.IMDP("BND",CV12,DE8,CV3)</f>
        <v>20290914</v>
      </c>
      <c r="DF12" s="23">
        <f ca="1">_xll.IMDP("BND",CV12,DF8,CV3)</f>
        <v>4.9020000000000001</v>
      </c>
      <c r="DG12" s="23" t="str">
        <f ca="1">_xll.IMDP("BND",CV12,DG8,CV3)</f>
        <v>회사채</v>
      </c>
      <c r="DH12" s="23" t="str">
        <f ca="1">_xll.IMDP("BND",CV12,DH8,CV3)</f>
        <v>회사채(일반)</v>
      </c>
      <c r="DI12" s="2">
        <v>46316</v>
      </c>
      <c r="DJ12" s="3" t="s">
        <v>14733</v>
      </c>
      <c r="DK12" s="3" t="s">
        <v>14734</v>
      </c>
      <c r="DL12" s="3" t="s">
        <v>14735</v>
      </c>
      <c r="DM12" s="3">
        <v>0</v>
      </c>
      <c r="DN12" s="3">
        <v>1.21</v>
      </c>
      <c r="DO12" s="3">
        <v>0</v>
      </c>
      <c r="DP12" s="3">
        <v>1917304</v>
      </c>
      <c r="DQ12" s="3">
        <v>10043.68</v>
      </c>
      <c r="DR12" s="3">
        <v>1.022</v>
      </c>
      <c r="DS12" s="21">
        <f ca="1">_xll.IMDP("BND",DJ12,DS8,DJ3)</f>
        <v>20271110</v>
      </c>
      <c r="DT12" s="23">
        <f ca="1">_xll.IMDP("BND",DJ12,DT8,DJ3)</f>
        <v>4.0369999999999999</v>
      </c>
      <c r="DU12" s="23" t="str">
        <f ca="1">_xll.IMDP("BND",DJ12,DU8,DJ3)</f>
        <v>금융채</v>
      </c>
      <c r="DV12" s="23" t="str">
        <f ca="1">_xll.IMDP("BND",DJ12,DV8,DJ3)</f>
        <v>은행채</v>
      </c>
      <c r="DW12" s="2">
        <v>46316</v>
      </c>
      <c r="DX12" s="3" t="s">
        <v>438</v>
      </c>
      <c r="DY12" s="3" t="s">
        <v>439</v>
      </c>
      <c r="DZ12" s="3" t="s">
        <v>440</v>
      </c>
      <c r="EA12" s="3">
        <v>0</v>
      </c>
      <c r="EB12" s="3">
        <v>5.85</v>
      </c>
      <c r="EC12" s="3">
        <v>0</v>
      </c>
      <c r="ED12" s="3">
        <v>6158548</v>
      </c>
      <c r="EE12" s="3">
        <v>9812.58</v>
      </c>
      <c r="EF12" s="3">
        <v>2.0819999999999999</v>
      </c>
      <c r="EG12" s="21">
        <f ca="1">_xll.IMDP("BND",DX12,EG8,DX3)</f>
        <v>20281226</v>
      </c>
      <c r="EH12" s="23">
        <f ca="1">_xll.IMDP("BND",DX12,EH8,DX3)</f>
        <v>4.5140000000000002</v>
      </c>
      <c r="EI12" s="23" t="str">
        <f ca="1">_xll.IMDP("BND",DX12,EI8,DX3)</f>
        <v>금융채</v>
      </c>
      <c r="EJ12" s="23" t="str">
        <f ca="1">_xll.IMDP("BND",DX12,EJ8,DX3)</f>
        <v>기타금융채</v>
      </c>
      <c r="EK12" s="2">
        <v>46316</v>
      </c>
      <c r="EL12" s="3" t="s">
        <v>851</v>
      </c>
      <c r="EM12" s="3" t="s">
        <v>852</v>
      </c>
      <c r="EN12" s="3" t="s">
        <v>853</v>
      </c>
      <c r="EO12" s="3">
        <v>101455</v>
      </c>
      <c r="EP12" s="3">
        <v>2.08</v>
      </c>
      <c r="EQ12" s="3">
        <v>46.860300000000002</v>
      </c>
      <c r="ER12" s="3">
        <v>4754211</v>
      </c>
      <c r="EU12" s="21" t="str">
        <f ca="1">_xll.IMDP("BND",EL12,EU8,EL3)</f>
        <v/>
      </c>
      <c r="EV12" s="23" t="str">
        <f ca="1">_xll.IMDP("BND",EL12,EV8,EL3)</f>
        <v/>
      </c>
      <c r="EW12" s="23" t="str">
        <f ca="1">_xll.IMDP("BND",EL12,EW8,EL3)</f>
        <v/>
      </c>
      <c r="EX12" s="23" t="str">
        <f ca="1">_xll.IMDP("BND",EL12,EX8,EL3)</f>
        <v/>
      </c>
    </row>
    <row r="13" spans="1:154" ht="13.5" customHeight="1" x14ac:dyDescent="0.3">
      <c r="A13" s="2">
        <v>46316</v>
      </c>
      <c r="B13" s="3" t="s">
        <v>55</v>
      </c>
      <c r="C13" s="3" t="s">
        <v>29</v>
      </c>
      <c r="D13" s="3" t="s">
        <v>56</v>
      </c>
      <c r="E13" s="3">
        <v>0</v>
      </c>
      <c r="F13" s="3">
        <v>1.3</v>
      </c>
      <c r="G13" s="3">
        <v>0</v>
      </c>
      <c r="H13" s="3">
        <v>1567779</v>
      </c>
      <c r="I13" s="3">
        <v>8346.4500000000007</v>
      </c>
      <c r="J13" s="3">
        <v>16.9163</v>
      </c>
      <c r="K13" s="21">
        <f ca="1">_xll.IMDP("BND",B13,K8,B3)</f>
        <v>20540310</v>
      </c>
      <c r="L13" s="23">
        <f ca="1">_xll.IMDP("BND",B13,L8,B3)</f>
        <v>4.306</v>
      </c>
      <c r="M13" s="23" t="str">
        <f ca="1">_xll.IMDP("BND",B13,M8,B3)</f>
        <v>국채</v>
      </c>
      <c r="N13" s="23" t="str">
        <f ca="1">_xll.IMDP("BND",B13,N8,B3)</f>
        <v>국고채권</v>
      </c>
      <c r="O13" s="2">
        <v>46316</v>
      </c>
      <c r="P13" s="3" t="s">
        <v>57</v>
      </c>
      <c r="Q13" s="3" t="s">
        <v>53</v>
      </c>
      <c r="R13" s="3" t="s">
        <v>58</v>
      </c>
      <c r="S13" s="3">
        <v>0</v>
      </c>
      <c r="T13" s="3">
        <v>4.8600000000000003</v>
      </c>
      <c r="U13" s="3">
        <v>0</v>
      </c>
      <c r="V13" s="3">
        <v>6592982</v>
      </c>
      <c r="W13" s="3">
        <v>9501.73</v>
      </c>
      <c r="X13" s="3">
        <v>3.6419000000000001</v>
      </c>
      <c r="Y13" s="21">
        <f ca="1">_xll.IMDP("BND",P13,Y8,P3)</f>
        <v>20300910</v>
      </c>
      <c r="Z13" s="23">
        <f ca="1">_xll.IMDP("BND",P13,Z8,P3)</f>
        <v>3.9740000000000002</v>
      </c>
      <c r="AA13" s="23" t="str">
        <f ca="1">_xll.IMDP("BND",P13,AA8,P3)</f>
        <v>국채</v>
      </c>
      <c r="AB13" s="23" t="str">
        <f ca="1">_xll.IMDP("BND",P13,AB8,P3)</f>
        <v>국고채권</v>
      </c>
      <c r="AC13" s="2">
        <v>46316</v>
      </c>
      <c r="AD13" s="3" t="s">
        <v>100</v>
      </c>
      <c r="AE13" s="3" t="s">
        <v>60</v>
      </c>
      <c r="AF13" s="3" t="s">
        <v>101</v>
      </c>
      <c r="AG13" s="3">
        <v>0</v>
      </c>
      <c r="AH13" s="3">
        <v>6.32</v>
      </c>
      <c r="AI13" s="3">
        <v>0</v>
      </c>
      <c r="AJ13" s="3">
        <v>9116168</v>
      </c>
      <c r="AK13" s="3">
        <v>9557.0300000000007</v>
      </c>
      <c r="AL13" s="3">
        <v>12.108000000000001</v>
      </c>
      <c r="AM13" s="21">
        <f ca="1">_xll.IMDP("BND",AD13,AM8,AD3)</f>
        <v>20430910</v>
      </c>
      <c r="AN13" s="23">
        <f ca="1">_xll.IMDP("BND",AD13,AN8,AD3)</f>
        <v>4.282</v>
      </c>
      <c r="AO13" s="23" t="str">
        <f ca="1">_xll.IMDP("BND",AD13,AO8,AD3)</f>
        <v>국채</v>
      </c>
      <c r="AP13" s="23" t="str">
        <f ca="1">_xll.IMDP("BND",AD13,AP8,AD3)</f>
        <v>국고채권</v>
      </c>
      <c r="AQ13" s="2">
        <v>46316</v>
      </c>
      <c r="AR13" s="3" t="s">
        <v>15286</v>
      </c>
      <c r="AS13" s="3" t="s">
        <v>15287</v>
      </c>
      <c r="AT13" s="3" t="s">
        <v>15427</v>
      </c>
      <c r="AU13" s="3">
        <v>0</v>
      </c>
      <c r="AV13" s="3">
        <v>3.1</v>
      </c>
      <c r="AW13" s="3">
        <v>0.03</v>
      </c>
      <c r="AX13" s="3">
        <v>3197100</v>
      </c>
      <c r="BA13" s="21" t="str">
        <f ca="1">_xll.IMDP("BND",AR13,BA8,AR3)</f>
        <v/>
      </c>
      <c r="BB13" s="23" t="str">
        <f ca="1">_xll.IMDP("BND",AR13,BB8,AR3)</f>
        <v/>
      </c>
      <c r="BC13" s="23" t="str">
        <f ca="1">_xll.IMDP("BND",AR13,BC8,AR3)</f>
        <v/>
      </c>
      <c r="BD13" s="23" t="str">
        <f ca="1">_xll.IMDP("BND",AR13,BD8,AR3)</f>
        <v/>
      </c>
      <c r="BE13" s="2">
        <v>46316</v>
      </c>
      <c r="BF13" s="3" t="s">
        <v>134</v>
      </c>
      <c r="BG13" s="3" t="s">
        <v>47</v>
      </c>
      <c r="BH13" s="3" t="s">
        <v>135</v>
      </c>
      <c r="BI13" s="3">
        <v>0</v>
      </c>
      <c r="BJ13" s="3">
        <v>0.89</v>
      </c>
      <c r="BK13" s="3">
        <v>0</v>
      </c>
      <c r="BL13" s="3">
        <v>917202</v>
      </c>
      <c r="BM13" s="3">
        <v>10015.969999999999</v>
      </c>
      <c r="BN13" s="3">
        <v>1.0962000000000001</v>
      </c>
      <c r="BO13" s="21">
        <f ca="1">_xll.IMDP("BND",BF13,BO8,BF3)</f>
        <v>20271210</v>
      </c>
      <c r="BP13" s="23">
        <f ca="1">_xll.IMDP("BND",BF13,BP8,BF3)</f>
        <v>3.6709999999999998</v>
      </c>
      <c r="BQ13" s="23" t="str">
        <f ca="1">_xll.IMDP("BND",BF13,BQ8,BF3)</f>
        <v>국채</v>
      </c>
      <c r="BR13" s="23" t="str">
        <f ca="1">_xll.IMDP("BND",BF13,BR8,BF3)</f>
        <v>국고채권</v>
      </c>
      <c r="BS13" s="2">
        <v>46316</v>
      </c>
      <c r="BT13" s="3" t="s">
        <v>191</v>
      </c>
      <c r="BU13" s="3" t="s">
        <v>29</v>
      </c>
      <c r="BV13" s="3" t="s">
        <v>312</v>
      </c>
      <c r="BW13" s="3">
        <v>0</v>
      </c>
      <c r="BX13" s="3">
        <v>2.06</v>
      </c>
      <c r="BY13" s="3">
        <v>0</v>
      </c>
      <c r="BZ13" s="3">
        <v>2951373</v>
      </c>
      <c r="CA13" s="3">
        <v>7289.55</v>
      </c>
      <c r="CB13" s="3">
        <v>18.257200000000001</v>
      </c>
      <c r="CC13" s="21">
        <f ca="1">_xll.IMDP("BND",BT13,CC8,BT3)</f>
        <v>20550910</v>
      </c>
      <c r="CD13" s="23">
        <f ca="1">_xll.IMDP("BND",BT13,CD8,BT3)</f>
        <v>4.2880000000000003</v>
      </c>
      <c r="CE13" s="23" t="str">
        <f ca="1">_xll.IMDP("BND",BT13,CE8,BT3)</f>
        <v>국채</v>
      </c>
      <c r="CF13" s="23" t="str">
        <f ca="1">_xll.IMDP("BND",BT13,CF8,BT3)</f>
        <v>국고채권</v>
      </c>
      <c r="CG13" s="2">
        <v>46316</v>
      </c>
      <c r="CH13" s="3" t="s">
        <v>805</v>
      </c>
      <c r="CI13" s="3" t="s">
        <v>210</v>
      </c>
      <c r="CJ13" s="3" t="s">
        <v>806</v>
      </c>
      <c r="CK13" s="3">
        <v>0</v>
      </c>
      <c r="CL13" s="3">
        <v>1.62</v>
      </c>
      <c r="CM13" s="3">
        <v>0</v>
      </c>
      <c r="CN13" s="3">
        <v>2050738</v>
      </c>
      <c r="CO13" s="3">
        <v>10121.540000000001</v>
      </c>
      <c r="CP13" s="3">
        <v>4.4299999999999999E-2</v>
      </c>
      <c r="CQ13" s="21">
        <f ca="1">_xll.IMDP("BND",CH13,CQ8,CH3)</f>
        <v>20261106</v>
      </c>
      <c r="CR13" s="23">
        <f ca="1">_xll.IMDP("BND",CH13,CR8,CH3)</f>
        <v>3.6480000000000001</v>
      </c>
      <c r="CS13" s="23" t="str">
        <f ca="1">_xll.IMDP("BND",CH13,CS8,CH3)</f>
        <v>회사채</v>
      </c>
      <c r="CT13" s="23" t="str">
        <f ca="1">_xll.IMDP("BND",CH13,CT8,CH3)</f>
        <v>회사채(일반)</v>
      </c>
      <c r="CU13" s="2">
        <v>46316</v>
      </c>
      <c r="CV13" s="3" t="s">
        <v>490</v>
      </c>
      <c r="CW13" s="3" t="s">
        <v>491</v>
      </c>
      <c r="CX13" s="3" t="s">
        <v>492</v>
      </c>
      <c r="CY13" s="3">
        <v>0</v>
      </c>
      <c r="CZ13" s="3">
        <v>2.36</v>
      </c>
      <c r="DA13" s="3">
        <v>0</v>
      </c>
      <c r="DB13" s="3">
        <v>2448258</v>
      </c>
      <c r="DC13" s="3">
        <v>10081.91</v>
      </c>
      <c r="DD13" s="3">
        <v>2.5100000000000001E-2</v>
      </c>
      <c r="DE13" s="21">
        <f ca="1">_xll.IMDP("BND",CV13,DE8,CV3)</f>
        <v>20261030</v>
      </c>
      <c r="DF13" s="23">
        <f ca="1">_xll.IMDP("BND",CV13,DF8,CV3)</f>
        <v>3.62</v>
      </c>
      <c r="DG13" s="23" t="str">
        <f ca="1">_xll.IMDP("BND",CV13,DG8,CV3)</f>
        <v>회사채</v>
      </c>
      <c r="DH13" s="23" t="str">
        <f ca="1">_xll.IMDP("BND",CV13,DH8,CV3)</f>
        <v>회사채(일반)</v>
      </c>
      <c r="DI13" s="2">
        <v>46316</v>
      </c>
      <c r="DJ13" s="3" t="s">
        <v>44</v>
      </c>
      <c r="DK13" s="3" t="s">
        <v>29</v>
      </c>
      <c r="DL13" s="3" t="s">
        <v>137</v>
      </c>
      <c r="DM13" s="3">
        <v>0</v>
      </c>
      <c r="DN13" s="3">
        <v>1.1000000000000001</v>
      </c>
      <c r="DO13" s="3">
        <v>0</v>
      </c>
      <c r="DP13" s="3">
        <v>1735259</v>
      </c>
      <c r="DQ13" s="3">
        <v>7306.91</v>
      </c>
      <c r="DR13" s="3">
        <v>18.083600000000001</v>
      </c>
      <c r="DS13" s="21">
        <f ca="1">_xll.IMDP("BND",DJ13,DS8,DJ3)</f>
        <v>20550310</v>
      </c>
      <c r="DT13" s="23">
        <f ca="1">_xll.IMDP("BND",DJ13,DT8,DJ3)</f>
        <v>4.2930000000000001</v>
      </c>
      <c r="DU13" s="23" t="str">
        <f ca="1">_xll.IMDP("BND",DJ13,DU8,DJ3)</f>
        <v>국채</v>
      </c>
      <c r="DV13" s="23" t="str">
        <f ca="1">_xll.IMDP("BND",DJ13,DV8,DJ3)</f>
        <v>국고채권</v>
      </c>
      <c r="DW13" s="2">
        <v>46316</v>
      </c>
      <c r="DX13" s="3" t="s">
        <v>1025</v>
      </c>
      <c r="DY13" s="3" t="s">
        <v>867</v>
      </c>
      <c r="DZ13" s="3" t="s">
        <v>1026</v>
      </c>
      <c r="EA13" s="3">
        <v>0</v>
      </c>
      <c r="EB13" s="3">
        <v>5.66</v>
      </c>
      <c r="EC13" s="3">
        <v>0</v>
      </c>
      <c r="ED13" s="3">
        <v>5966573</v>
      </c>
      <c r="EE13" s="3">
        <v>9507.11</v>
      </c>
      <c r="EF13" s="3">
        <v>3.6027999999999998</v>
      </c>
      <c r="EG13" s="21">
        <f ca="1">_xll.IMDP("BND",DX13,EG8,DX3)</f>
        <v>20300829</v>
      </c>
      <c r="EH13" s="23">
        <f ca="1">_xll.IMDP("BND",DX13,EH8,DX3)</f>
        <v>4.3920000000000003</v>
      </c>
      <c r="EI13" s="23" t="str">
        <f ca="1">_xll.IMDP("BND",DX13,EI8,DX3)</f>
        <v>회사채</v>
      </c>
      <c r="EJ13" s="23" t="str">
        <f ca="1">_xll.IMDP("BND",DX13,EJ8,DX3)</f>
        <v>회사채(일반)</v>
      </c>
      <c r="EK13" s="2">
        <v>46316</v>
      </c>
      <c r="EL13" s="3" t="s">
        <v>849</v>
      </c>
      <c r="EM13" s="3" t="s">
        <v>365</v>
      </c>
      <c r="EN13" s="3" t="s">
        <v>850</v>
      </c>
      <c r="EO13" s="3">
        <v>0</v>
      </c>
      <c r="EP13" s="3">
        <v>2.06</v>
      </c>
      <c r="EQ13" s="3">
        <v>0</v>
      </c>
      <c r="ER13" s="3">
        <v>4722450</v>
      </c>
      <c r="ES13" s="3">
        <v>10077.59</v>
      </c>
      <c r="ET13" s="3">
        <v>6.3299999999999995E-2</v>
      </c>
      <c r="EU13" s="21">
        <f ca="1">_xll.IMDP("BND",EL13,EU8,EL3)</f>
        <v>20261113</v>
      </c>
      <c r="EV13" s="23">
        <f ca="1">_xll.IMDP("BND",EL13,EV8,EL3)</f>
        <v>3.7949999999999999</v>
      </c>
      <c r="EW13" s="23" t="str">
        <f ca="1">_xll.IMDP("BND",EL13,EW8,EL3)</f>
        <v>금융채</v>
      </c>
      <c r="EX13" s="23" t="str">
        <f ca="1">_xll.IMDP("BND",EL13,EX8,EL3)</f>
        <v>카드</v>
      </c>
    </row>
    <row r="14" spans="1:154" ht="13.5" customHeight="1" x14ac:dyDescent="0.3">
      <c r="A14" s="2">
        <v>46316</v>
      </c>
      <c r="B14" s="3" t="s">
        <v>614</v>
      </c>
      <c r="C14" s="3" t="s">
        <v>29</v>
      </c>
      <c r="D14" s="3" t="s">
        <v>615</v>
      </c>
      <c r="E14" s="3">
        <v>0</v>
      </c>
      <c r="F14" s="3">
        <v>1.1499999999999999</v>
      </c>
      <c r="G14" s="3">
        <v>0</v>
      </c>
      <c r="H14" s="3">
        <v>1383854</v>
      </c>
      <c r="I14" s="3">
        <v>8348.1</v>
      </c>
      <c r="J14" s="3">
        <v>9.3530999999999995</v>
      </c>
      <c r="K14" s="21">
        <f ca="1">_xll.IMDP("BND",B14,K8,B3)</f>
        <v>20370910</v>
      </c>
      <c r="L14" s="23">
        <f ca="1">_xll.IMDP("BND",B14,L8,B3)</f>
        <v>4.1829999999999998</v>
      </c>
      <c r="M14" s="23" t="str">
        <f ca="1">_xll.IMDP("BND",B14,M8,B3)</f>
        <v>국채</v>
      </c>
      <c r="N14" s="23" t="str">
        <f ca="1">_xll.IMDP("BND",B14,N8,B3)</f>
        <v>국고채권</v>
      </c>
      <c r="O14" s="2">
        <v>46316</v>
      </c>
      <c r="P14" s="3" t="s">
        <v>33</v>
      </c>
      <c r="Q14" s="3" t="s">
        <v>29</v>
      </c>
      <c r="R14" s="3" t="s">
        <v>34</v>
      </c>
      <c r="S14" s="3">
        <v>0</v>
      </c>
      <c r="T14" s="3">
        <v>4.49</v>
      </c>
      <c r="U14" s="3">
        <v>0</v>
      </c>
      <c r="V14" s="3">
        <v>6092871</v>
      </c>
      <c r="W14" s="3">
        <v>9330.42</v>
      </c>
      <c r="X14" s="3">
        <v>7.0099</v>
      </c>
      <c r="Y14" s="21">
        <f ca="1">_xll.IMDP("BND",P14,Y8,P3)</f>
        <v>20341210</v>
      </c>
      <c r="Z14" s="23">
        <f ca="1">_xll.IMDP("BND",P14,Z8,P3)</f>
        <v>4.1349999999999998</v>
      </c>
      <c r="AA14" s="23" t="str">
        <f ca="1">_xll.IMDP("BND",P14,AA8,P3)</f>
        <v>국채</v>
      </c>
      <c r="AB14" s="23" t="str">
        <f ca="1">_xll.IMDP("BND",P14,AB8,P3)</f>
        <v>국고채권</v>
      </c>
      <c r="AC14" s="2">
        <v>46316</v>
      </c>
      <c r="AD14" s="3" t="s">
        <v>194</v>
      </c>
      <c r="AE14" s="3" t="s">
        <v>29</v>
      </c>
      <c r="AF14" s="3" t="s">
        <v>604</v>
      </c>
      <c r="AG14" s="3">
        <v>0</v>
      </c>
      <c r="AH14" s="3">
        <v>6.28</v>
      </c>
      <c r="AI14" s="3">
        <v>0</v>
      </c>
      <c r="AJ14" s="3">
        <v>9063817</v>
      </c>
      <c r="AK14" s="3">
        <v>6719.49</v>
      </c>
      <c r="AL14" s="3">
        <v>16.5686</v>
      </c>
      <c r="AM14" s="21">
        <f ca="1">_xll.IMDP("BND",AD14,AM8,AD3)</f>
        <v>20490310</v>
      </c>
      <c r="AN14" s="23">
        <f ca="1">_xll.IMDP("BND",AD14,AN8,AD3)</f>
        <v>4.3150000000000004</v>
      </c>
      <c r="AO14" s="23" t="str">
        <f ca="1">_xll.IMDP("BND",AD14,AO8,AD3)</f>
        <v>국채</v>
      </c>
      <c r="AP14" s="23" t="str">
        <f ca="1">_xll.IMDP("BND",AD14,AP8,AD3)</f>
        <v>국고채권</v>
      </c>
      <c r="AQ14" s="2">
        <v>46316</v>
      </c>
      <c r="AR14" s="3" t="s">
        <v>37</v>
      </c>
      <c r="AS14" s="3" t="s">
        <v>29</v>
      </c>
      <c r="AT14" s="3" t="s">
        <v>38</v>
      </c>
      <c r="AU14" s="3">
        <v>0</v>
      </c>
      <c r="AV14" s="3">
        <v>1.63</v>
      </c>
      <c r="AW14" s="3">
        <v>0</v>
      </c>
      <c r="AX14" s="3">
        <v>1684625</v>
      </c>
      <c r="AY14" s="3">
        <v>10288.1</v>
      </c>
      <c r="AZ14" s="3">
        <v>5.2870999999999997</v>
      </c>
      <c r="BA14" s="21">
        <f ca="1">_xll.IMDP("BND",AR14,BA8,AR3)</f>
        <v>20321210</v>
      </c>
      <c r="BB14" s="23">
        <f ca="1">_xll.IMDP("BND",AR14,BB8,AR3)</f>
        <v>4</v>
      </c>
      <c r="BC14" s="23" t="str">
        <f ca="1">_xll.IMDP("BND",AR14,BC8,AR3)</f>
        <v>국채</v>
      </c>
      <c r="BD14" s="23" t="str">
        <f ca="1">_xll.IMDP("BND",AR14,BD8,AR3)</f>
        <v>국고채권</v>
      </c>
      <c r="BE14" s="2">
        <v>46316</v>
      </c>
      <c r="BF14" s="3" t="s">
        <v>52</v>
      </c>
      <c r="BG14" s="3" t="s">
        <v>53</v>
      </c>
      <c r="BH14" s="3" t="s">
        <v>54</v>
      </c>
      <c r="BI14" s="3">
        <v>0</v>
      </c>
      <c r="BJ14" s="3">
        <v>0.26</v>
      </c>
      <c r="BK14" s="3">
        <v>0</v>
      </c>
      <c r="BL14" s="3">
        <v>264244</v>
      </c>
      <c r="BM14" s="3">
        <v>9618.51</v>
      </c>
      <c r="BN14" s="3">
        <v>3.1880999999999999</v>
      </c>
      <c r="BO14" s="21">
        <f ca="1">_xll.IMDP("BND",BF14,BO8,BF3)</f>
        <v>20300310</v>
      </c>
      <c r="BP14" s="23">
        <f ca="1">_xll.IMDP("BND",BF14,BP8,BF3)</f>
        <v>3.9319999999999999</v>
      </c>
      <c r="BQ14" s="23" t="str">
        <f ca="1">_xll.IMDP("BND",BF14,BQ8,BF3)</f>
        <v>국채</v>
      </c>
      <c r="BR14" s="23" t="str">
        <f ca="1">_xll.IMDP("BND",BF14,BR8,BF3)</f>
        <v>국고채권</v>
      </c>
      <c r="BS14" s="2">
        <v>46316</v>
      </c>
      <c r="BT14" s="3" t="s">
        <v>323</v>
      </c>
      <c r="BU14" s="3" t="s">
        <v>53</v>
      </c>
      <c r="BV14" s="3" t="s">
        <v>324</v>
      </c>
      <c r="BW14" s="3">
        <v>0</v>
      </c>
      <c r="BX14" s="3">
        <v>1.55</v>
      </c>
      <c r="BY14" s="3">
        <v>0</v>
      </c>
      <c r="BZ14" s="3">
        <v>2222763</v>
      </c>
      <c r="CA14" s="3">
        <v>10212.57</v>
      </c>
      <c r="CB14" s="3">
        <v>7.734</v>
      </c>
      <c r="CC14" s="21">
        <f ca="1">_xll.IMDP("BND",BT14,CC8,BT3)</f>
        <v>20360610</v>
      </c>
      <c r="CD14" s="23">
        <f ca="1">_xll.IMDP("BND",BT14,CD8,BT3)</f>
        <v>4.1749999999999998</v>
      </c>
      <c r="CE14" s="23" t="str">
        <f ca="1">_xll.IMDP("BND",BT14,CE8,BT3)</f>
        <v>국채</v>
      </c>
      <c r="CF14" s="23" t="str">
        <f ca="1">_xll.IMDP("BND",BT14,CF8,BT3)</f>
        <v>국고채권</v>
      </c>
      <c r="CG14" s="2">
        <v>46316</v>
      </c>
      <c r="CH14" s="3" t="s">
        <v>15823</v>
      </c>
      <c r="CI14" s="3" t="s">
        <v>15824</v>
      </c>
      <c r="CJ14" s="3" t="s">
        <v>15825</v>
      </c>
      <c r="CK14" s="3">
        <v>0</v>
      </c>
      <c r="CL14" s="3">
        <v>1.61</v>
      </c>
      <c r="CM14" s="3">
        <v>0</v>
      </c>
      <c r="CN14" s="3">
        <v>2039669</v>
      </c>
      <c r="CO14" s="3">
        <v>10066.74</v>
      </c>
      <c r="CP14" s="3">
        <v>0.25130000000000002</v>
      </c>
      <c r="CQ14" s="21">
        <f ca="1">_xll.IMDP("BND",CH14,CQ8,CH3)</f>
        <v>20270122</v>
      </c>
      <c r="CR14" s="23">
        <f ca="1">_xll.IMDP("BND",CH14,CR8,CH3)</f>
        <v>3.71</v>
      </c>
      <c r="CS14" s="23" t="str">
        <f ca="1">_xll.IMDP("BND",CH14,CS8,CH3)</f>
        <v>금융채</v>
      </c>
      <c r="CT14" s="23" t="str">
        <f ca="1">_xll.IMDP("BND",CH14,CT8,CH3)</f>
        <v>기타금융채</v>
      </c>
      <c r="CU14" s="2">
        <v>46316</v>
      </c>
      <c r="CV14" s="3" t="s">
        <v>14537</v>
      </c>
      <c r="CW14" s="3" t="s">
        <v>14538</v>
      </c>
      <c r="CX14" s="3" t="s">
        <v>14539</v>
      </c>
      <c r="CY14" s="3">
        <v>0</v>
      </c>
      <c r="CZ14" s="3">
        <v>2.36</v>
      </c>
      <c r="DA14" s="3">
        <v>0</v>
      </c>
      <c r="DB14" s="3">
        <v>2447173</v>
      </c>
      <c r="DC14" s="3">
        <v>10077.450000000001</v>
      </c>
      <c r="DD14" s="3">
        <v>1.8136000000000001</v>
      </c>
      <c r="DE14" s="21">
        <f ca="1">_xll.IMDP("BND",CV14,DE8,CV3)</f>
        <v>20280929</v>
      </c>
      <c r="DF14" s="23">
        <f ca="1">_xll.IMDP("BND",CV14,DF8,CV3)</f>
        <v>5.4260000000000002</v>
      </c>
      <c r="DG14" s="23" t="str">
        <f ca="1">_xll.IMDP("BND",CV14,DG8,CV3)</f>
        <v>금융채</v>
      </c>
      <c r="DH14" s="23" t="str">
        <f ca="1">_xll.IMDP("BND",CV14,DH8,CV3)</f>
        <v>기타금융채</v>
      </c>
      <c r="DI14" s="2">
        <v>46316</v>
      </c>
      <c r="DJ14" s="3" t="s">
        <v>57</v>
      </c>
      <c r="DK14" s="3" t="s">
        <v>53</v>
      </c>
      <c r="DL14" s="3" t="s">
        <v>138</v>
      </c>
      <c r="DM14" s="3">
        <v>0</v>
      </c>
      <c r="DN14" s="3">
        <v>1.0900000000000001</v>
      </c>
      <c r="DO14" s="3">
        <v>0</v>
      </c>
      <c r="DP14" s="3">
        <v>1723109</v>
      </c>
      <c r="DQ14" s="3">
        <v>9501.73</v>
      </c>
      <c r="DR14" s="3">
        <v>3.6419000000000001</v>
      </c>
      <c r="DS14" s="21">
        <f ca="1">_xll.IMDP("BND",DJ14,DS8,DJ3)</f>
        <v>20300910</v>
      </c>
      <c r="DT14" s="23">
        <f ca="1">_xll.IMDP("BND",DJ14,DT8,DJ3)</f>
        <v>3.9740000000000002</v>
      </c>
      <c r="DU14" s="23" t="str">
        <f ca="1">_xll.IMDP("BND",DJ14,DU8,DJ3)</f>
        <v>국채</v>
      </c>
      <c r="DV14" s="23" t="str">
        <f ca="1">_xll.IMDP("BND",DJ14,DV8,DJ3)</f>
        <v>국고채권</v>
      </c>
      <c r="DW14" s="2">
        <v>46316</v>
      </c>
      <c r="DX14" s="3" t="s">
        <v>52</v>
      </c>
      <c r="DY14" s="3" t="s">
        <v>53</v>
      </c>
      <c r="DZ14" s="3" t="s">
        <v>54</v>
      </c>
      <c r="EA14" s="3">
        <v>0</v>
      </c>
      <c r="EB14" s="3">
        <v>5.16</v>
      </c>
      <c r="EC14" s="3">
        <v>0</v>
      </c>
      <c r="ED14" s="3">
        <v>5433050</v>
      </c>
      <c r="EE14" s="3">
        <v>9618.51</v>
      </c>
      <c r="EF14" s="3">
        <v>3.1880999999999999</v>
      </c>
      <c r="EG14" s="21">
        <f ca="1">_xll.IMDP("BND",DX14,EG8,DX3)</f>
        <v>20300310</v>
      </c>
      <c r="EH14" s="23">
        <f ca="1">_xll.IMDP("BND",DX14,EH8,DX3)</f>
        <v>3.9319999999999999</v>
      </c>
      <c r="EI14" s="23" t="str">
        <f ca="1">_xll.IMDP("BND",DX14,EI8,DX3)</f>
        <v>국채</v>
      </c>
      <c r="EJ14" s="23" t="str">
        <f ca="1">_xll.IMDP("BND",DX14,EJ8,DX3)</f>
        <v>국고채권</v>
      </c>
      <c r="EK14" s="2">
        <v>46316</v>
      </c>
      <c r="EL14" s="3" t="s">
        <v>854</v>
      </c>
      <c r="EM14" s="3" t="s">
        <v>855</v>
      </c>
      <c r="EN14" s="3" t="s">
        <v>856</v>
      </c>
      <c r="EO14" s="3">
        <v>0</v>
      </c>
      <c r="EP14" s="3">
        <v>2.0299999999999998</v>
      </c>
      <c r="EQ14" s="3">
        <v>0</v>
      </c>
      <c r="ER14" s="3">
        <v>4646621</v>
      </c>
      <c r="ES14" s="3">
        <v>9915.75</v>
      </c>
      <c r="ET14" s="3">
        <v>1.2909999999999999</v>
      </c>
      <c r="EU14" s="21">
        <f ca="1">_xll.IMDP("BND",EL14,EU8,EL3)</f>
        <v>20280221</v>
      </c>
      <c r="EV14" s="23">
        <f ca="1">_xll.IMDP("BND",EL14,EV8,EL3)</f>
        <v>4.3979999999999997</v>
      </c>
      <c r="EW14" s="23" t="str">
        <f ca="1">_xll.IMDP("BND",EL14,EW8,EL3)</f>
        <v>회사채</v>
      </c>
      <c r="EX14" s="23" t="str">
        <f ca="1">_xll.IMDP("BND",EL14,EX8,EL3)</f>
        <v>회사채(일반)</v>
      </c>
    </row>
    <row r="15" spans="1:154" ht="13.5" customHeight="1" x14ac:dyDescent="0.3">
      <c r="A15" s="2">
        <v>46316</v>
      </c>
      <c r="B15" s="3" t="s">
        <v>83</v>
      </c>
      <c r="C15" s="3" t="s">
        <v>29</v>
      </c>
      <c r="D15" s="3" t="s">
        <v>84</v>
      </c>
      <c r="E15" s="3">
        <v>0</v>
      </c>
      <c r="F15" s="3">
        <v>1.02</v>
      </c>
      <c r="G15" s="3">
        <v>0</v>
      </c>
      <c r="H15" s="3">
        <v>1234031</v>
      </c>
      <c r="I15" s="3">
        <v>7534.48</v>
      </c>
      <c r="J15" s="3">
        <v>17.730799999999999</v>
      </c>
      <c r="K15" s="21">
        <f ca="1">_xll.IMDP("BND",B15,K8,B3)</f>
        <v>20540910</v>
      </c>
      <c r="L15" s="23">
        <f ca="1">_xll.IMDP("BND",B15,L8,B3)</f>
        <v>4.2939999999999996</v>
      </c>
      <c r="M15" s="23" t="str">
        <f ca="1">_xll.IMDP("BND",B15,M8,B3)</f>
        <v>국채</v>
      </c>
      <c r="N15" s="23" t="str">
        <f ca="1">_xll.IMDP("BND",B15,N8,B3)</f>
        <v>국고채권</v>
      </c>
      <c r="O15" s="2">
        <v>46316</v>
      </c>
      <c r="P15" s="3" t="s">
        <v>62</v>
      </c>
      <c r="Q15" s="3" t="s">
        <v>63</v>
      </c>
      <c r="R15" s="3" t="s">
        <v>64</v>
      </c>
      <c r="S15" s="3">
        <v>0</v>
      </c>
      <c r="T15" s="3">
        <v>3.09</v>
      </c>
      <c r="U15" s="3">
        <v>0</v>
      </c>
      <c r="V15" s="3">
        <v>4193081</v>
      </c>
      <c r="W15" s="3">
        <v>10273.280000000001</v>
      </c>
      <c r="X15" s="3">
        <v>3.3822999999999999</v>
      </c>
      <c r="Y15" s="21">
        <f ca="1">_xll.IMDP("BND",P15,Y8,P3)</f>
        <v>20300726</v>
      </c>
      <c r="Z15" s="23">
        <f ca="1">_xll.IMDP("BND",P15,Z8,P3)</f>
        <v>4.5129999999999999</v>
      </c>
      <c r="AA15" s="23" t="str">
        <f ca="1">_xll.IMDP("BND",P15,AA8,P3)</f>
        <v>금융채</v>
      </c>
      <c r="AB15" s="23" t="str">
        <f ca="1">_xll.IMDP("BND",P15,AB8,P3)</f>
        <v>기타금융채</v>
      </c>
      <c r="AC15" s="2">
        <v>46316</v>
      </c>
      <c r="AD15" s="3" t="s">
        <v>605</v>
      </c>
      <c r="AE15" s="3" t="s">
        <v>29</v>
      </c>
      <c r="AF15" s="3" t="s">
        <v>606</v>
      </c>
      <c r="AG15" s="3">
        <v>0</v>
      </c>
      <c r="AH15" s="3">
        <v>5.88</v>
      </c>
      <c r="AI15" s="3">
        <v>0</v>
      </c>
      <c r="AJ15" s="3">
        <v>8479289</v>
      </c>
      <c r="AK15" s="3">
        <v>8367.2099999999991</v>
      </c>
      <c r="AL15" s="3">
        <v>16.570499999999999</v>
      </c>
      <c r="AM15" s="21">
        <f ca="1">_xll.IMDP("BND",AD15,AM8,AD3)</f>
        <v>20530310</v>
      </c>
      <c r="AN15" s="23">
        <f ca="1">_xll.IMDP("BND",AD15,AN8,AD3)</f>
        <v>4.3150000000000004</v>
      </c>
      <c r="AO15" s="23" t="str">
        <f ca="1">_xll.IMDP("BND",AD15,AO8,AD3)</f>
        <v>국채</v>
      </c>
      <c r="AP15" s="23" t="str">
        <f ca="1">_xll.IMDP("BND",AD15,AP8,AD3)</f>
        <v>국고채권</v>
      </c>
      <c r="AQ15" s="2">
        <v>46316</v>
      </c>
      <c r="AR15" s="3" t="s">
        <v>39</v>
      </c>
      <c r="AS15" s="3" t="s">
        <v>29</v>
      </c>
      <c r="AT15" s="3" t="s">
        <v>40</v>
      </c>
      <c r="AU15" s="3">
        <v>0</v>
      </c>
      <c r="AV15" s="3">
        <v>0.78</v>
      </c>
      <c r="AW15" s="3">
        <v>0</v>
      </c>
      <c r="AX15" s="3">
        <v>807030</v>
      </c>
      <c r="AY15" s="3">
        <v>9660.19</v>
      </c>
      <c r="AZ15" s="3">
        <v>5.8173000000000004</v>
      </c>
      <c r="BA15" s="21">
        <f ca="1">_xll.IMDP("BND",AR15,BA8,AR3)</f>
        <v>20330610</v>
      </c>
      <c r="BB15" s="23">
        <f ca="1">_xll.IMDP("BND",AR15,BB8,AR3)</f>
        <v>4.0419999999999998</v>
      </c>
      <c r="BC15" s="23" t="str">
        <f ca="1">_xll.IMDP("BND",AR15,BC8,AR3)</f>
        <v>국채</v>
      </c>
      <c r="BD15" s="23" t="str">
        <f ca="1">_xll.IMDP("BND",AR15,BD8,AR3)</f>
        <v>국고채권</v>
      </c>
      <c r="BE15" s="2">
        <v>46316</v>
      </c>
      <c r="BF15" s="3" t="s">
        <v>132</v>
      </c>
      <c r="BG15" s="3" t="s">
        <v>47</v>
      </c>
      <c r="BH15" s="3" t="s">
        <v>133</v>
      </c>
      <c r="BI15" s="3">
        <v>0</v>
      </c>
      <c r="BJ15" s="3">
        <v>0.17</v>
      </c>
      <c r="BK15" s="3">
        <v>0</v>
      </c>
      <c r="BL15" s="3">
        <v>180329</v>
      </c>
      <c r="BM15" s="3">
        <v>9846.01</v>
      </c>
      <c r="BN15" s="3">
        <v>1.5749</v>
      </c>
      <c r="BO15" s="21">
        <f ca="1">_xll.IMDP("BND",BF15,BO8,BF3)</f>
        <v>20280610</v>
      </c>
      <c r="BP15" s="23">
        <f ca="1">_xll.IMDP("BND",BF15,BP8,BF3)</f>
        <v>3.7450000000000001</v>
      </c>
      <c r="BQ15" s="23" t="str">
        <f ca="1">_xll.IMDP("BND",BF15,BQ8,BF3)</f>
        <v>국채</v>
      </c>
      <c r="BR15" s="23" t="str">
        <f ca="1">_xll.IMDP("BND",BF15,BR8,BF3)</f>
        <v>국고채권</v>
      </c>
      <c r="BS15" s="2">
        <v>46316</v>
      </c>
      <c r="BT15" s="3" t="s">
        <v>14982</v>
      </c>
      <c r="BU15" s="3" t="s">
        <v>53</v>
      </c>
      <c r="BV15" s="3" t="s">
        <v>15323</v>
      </c>
      <c r="BW15" s="3">
        <v>0</v>
      </c>
      <c r="BX15" s="3">
        <v>1.47</v>
      </c>
      <c r="BY15" s="3">
        <v>0</v>
      </c>
      <c r="BZ15" s="3">
        <v>2098120</v>
      </c>
      <c r="CA15" s="3">
        <v>10107.629999999999</v>
      </c>
      <c r="CB15" s="3">
        <v>4.3722000000000003</v>
      </c>
      <c r="CC15" s="21">
        <f ca="1">_xll.IMDP("BND",BT15,CC8,BT3)</f>
        <v>20310910</v>
      </c>
      <c r="CD15" s="23">
        <f ca="1">_xll.IMDP("BND",BT15,CD8,BT3)</f>
        <v>3.9849999999999999</v>
      </c>
      <c r="CE15" s="23" t="str">
        <f ca="1">_xll.IMDP("BND",BT15,CE8,BT3)</f>
        <v>국채</v>
      </c>
      <c r="CF15" s="23" t="str">
        <f ca="1">_xll.IMDP("BND",BT15,CF8,BT3)</f>
        <v>국고채권</v>
      </c>
      <c r="CG15" s="2">
        <v>46316</v>
      </c>
      <c r="CH15" s="3" t="s">
        <v>14680</v>
      </c>
      <c r="CI15" s="3" t="s">
        <v>590</v>
      </c>
      <c r="CJ15" s="3" t="s">
        <v>14681</v>
      </c>
      <c r="CK15" s="3">
        <v>0</v>
      </c>
      <c r="CL15" s="3">
        <v>1.59</v>
      </c>
      <c r="CM15" s="3">
        <v>0</v>
      </c>
      <c r="CN15" s="3">
        <v>2015890</v>
      </c>
      <c r="CO15" s="3">
        <v>10111.540000000001</v>
      </c>
      <c r="CP15" s="3">
        <v>0.27879999999999999</v>
      </c>
      <c r="CQ15" s="21">
        <f ca="1">_xll.IMDP("BND",CH15,CQ8,CH3)</f>
        <v>20270202</v>
      </c>
      <c r="CR15" s="23">
        <f ca="1">_xll.IMDP("BND",CH15,CR8,CH3)</f>
        <v>3.8879999999999999</v>
      </c>
      <c r="CS15" s="23" t="str">
        <f ca="1">_xll.IMDP("BND",CH15,CS8,CH3)</f>
        <v>회사채</v>
      </c>
      <c r="CT15" s="23" t="str">
        <f ca="1">_xll.IMDP("BND",CH15,CT8,CH3)</f>
        <v>회사채(일반)</v>
      </c>
      <c r="CU15" s="2">
        <v>46316</v>
      </c>
      <c r="CV15" s="3" t="s">
        <v>502</v>
      </c>
      <c r="CW15" s="3" t="s">
        <v>503</v>
      </c>
      <c r="CX15" s="3" t="s">
        <v>504</v>
      </c>
      <c r="CY15" s="3">
        <v>0</v>
      </c>
      <c r="CZ15" s="3">
        <v>2.36</v>
      </c>
      <c r="DA15" s="3">
        <v>0</v>
      </c>
      <c r="DB15" s="3">
        <v>2442697</v>
      </c>
      <c r="DC15" s="3">
        <v>10058.49</v>
      </c>
      <c r="DD15" s="3">
        <v>1.5625</v>
      </c>
      <c r="DE15" s="21">
        <f ca="1">_xll.IMDP("BND",CV15,DE8,CV3)</f>
        <v>20280609</v>
      </c>
      <c r="DF15" s="23">
        <f ca="1">_xll.IMDP("BND",CV15,DF8,CV3)</f>
        <v>4.4530000000000003</v>
      </c>
      <c r="DG15" s="23" t="str">
        <f ca="1">_xll.IMDP("BND",CV15,DG8,CV3)</f>
        <v>회사채</v>
      </c>
      <c r="DH15" s="23" t="str">
        <f ca="1">_xll.IMDP("BND",CV15,DH8,CV3)</f>
        <v>회사채(일반)</v>
      </c>
      <c r="DI15" s="2">
        <v>46316</v>
      </c>
      <c r="DJ15" s="3" t="s">
        <v>15502</v>
      </c>
      <c r="DK15" s="3" t="s">
        <v>15503</v>
      </c>
      <c r="DL15" s="3" t="s">
        <v>15504</v>
      </c>
      <c r="DM15" s="3">
        <v>0</v>
      </c>
      <c r="DN15" s="3">
        <v>0.91</v>
      </c>
      <c r="DO15" s="3">
        <v>0</v>
      </c>
      <c r="DP15" s="3">
        <v>1441428</v>
      </c>
      <c r="DQ15" s="3">
        <v>10067.58</v>
      </c>
      <c r="DR15" s="3">
        <v>1.8090999999999999</v>
      </c>
      <c r="DS15" s="21">
        <f ca="1">_xll.IMDP("BND",DJ15,DS8,DJ3)</f>
        <v>20280915</v>
      </c>
      <c r="DT15" s="23">
        <f ca="1">_xll.IMDP("BND",DJ15,DT8,DJ3)</f>
        <v>4.3390000000000004</v>
      </c>
      <c r="DU15" s="23" t="str">
        <f ca="1">_xll.IMDP("BND",DJ15,DU8,DJ3)</f>
        <v>회사채</v>
      </c>
      <c r="DV15" s="23" t="str">
        <f ca="1">_xll.IMDP("BND",DJ15,DV8,DJ3)</f>
        <v>회사채(일반)</v>
      </c>
      <c r="DW15" s="2">
        <v>46316</v>
      </c>
      <c r="DX15" s="3" t="s">
        <v>432</v>
      </c>
      <c r="DY15" s="3" t="s">
        <v>433</v>
      </c>
      <c r="DZ15" s="3" t="s">
        <v>434</v>
      </c>
      <c r="EA15" s="3">
        <v>0</v>
      </c>
      <c r="EB15" s="3">
        <v>4.88</v>
      </c>
      <c r="EC15" s="3">
        <v>0</v>
      </c>
      <c r="ED15" s="3">
        <v>5143473</v>
      </c>
      <c r="EE15" s="3">
        <v>9833.7999999999993</v>
      </c>
      <c r="EF15" s="3">
        <v>1.9837</v>
      </c>
      <c r="EG15" s="21">
        <f ca="1">_xll.IMDP("BND",DX15,EG8,DX3)</f>
        <v>20281117</v>
      </c>
      <c r="EH15" s="23">
        <f ca="1">_xll.IMDP("BND",DX15,EH8,DX3)</f>
        <v>4.4119999999999999</v>
      </c>
      <c r="EI15" s="23" t="str">
        <f ca="1">_xll.IMDP("BND",DX15,EI8,DX3)</f>
        <v>금융채</v>
      </c>
      <c r="EJ15" s="23" t="str">
        <f ca="1">_xll.IMDP("BND",DX15,EJ8,DX3)</f>
        <v>기타금융채</v>
      </c>
      <c r="EK15" s="2">
        <v>46316</v>
      </c>
      <c r="EL15" s="3" t="s">
        <v>857</v>
      </c>
      <c r="EM15" s="3" t="s">
        <v>858</v>
      </c>
      <c r="EN15" s="3" t="s">
        <v>859</v>
      </c>
      <c r="EO15" s="3">
        <v>0</v>
      </c>
      <c r="EP15" s="3">
        <v>2</v>
      </c>
      <c r="EQ15" s="3">
        <v>0</v>
      </c>
      <c r="ER15" s="3">
        <v>4566925</v>
      </c>
      <c r="ES15" s="3">
        <v>9746.01</v>
      </c>
      <c r="ET15" s="3">
        <v>1.8633</v>
      </c>
      <c r="EU15" s="21">
        <f ca="1">_xll.IMDP("BND",EL15,EU8,EL3)</f>
        <v>20280926</v>
      </c>
      <c r="EV15" s="23">
        <f ca="1">_xll.IMDP("BND",EL15,EV8,EL3)</f>
        <v>4.33</v>
      </c>
      <c r="EW15" s="23" t="str">
        <f ca="1">_xll.IMDP("BND",EL15,EW8,EL3)</f>
        <v>공사공단채</v>
      </c>
      <c r="EX15" s="23" t="str">
        <f ca="1">_xll.IMDP("BND",EL15,EX8,EL3)</f>
        <v>지방공기업</v>
      </c>
    </row>
    <row r="16" spans="1:154" ht="13.5" customHeight="1" x14ac:dyDescent="0.3">
      <c r="A16" s="2">
        <v>46316</v>
      </c>
      <c r="B16" s="3" t="s">
        <v>14647</v>
      </c>
      <c r="C16" s="3" t="s">
        <v>29</v>
      </c>
      <c r="D16" s="3" t="s">
        <v>15518</v>
      </c>
      <c r="E16" s="3">
        <v>0</v>
      </c>
      <c r="F16" s="3">
        <v>0.99</v>
      </c>
      <c r="G16" s="3">
        <v>0</v>
      </c>
      <c r="H16" s="3">
        <v>1186543</v>
      </c>
      <c r="I16" s="3">
        <v>10441.59</v>
      </c>
      <c r="J16" s="3">
        <v>16.540099999999999</v>
      </c>
      <c r="K16" s="21">
        <f ca="1">_xll.IMDP("BND",B16,K8,B3)</f>
        <v>20560910</v>
      </c>
      <c r="L16" s="23">
        <f ca="1">_xll.IMDP("BND",B16,L8,B3)</f>
        <v>4.2670000000000003</v>
      </c>
      <c r="M16" s="23" t="str">
        <f ca="1">_xll.IMDP("BND",B16,M8,B3)</f>
        <v>국채</v>
      </c>
      <c r="N16" s="23" t="str">
        <f ca="1">_xll.IMDP("BND",B16,N8,B3)</f>
        <v>국고채권</v>
      </c>
      <c r="O16" s="2">
        <v>46316</v>
      </c>
      <c r="P16" s="3" t="s">
        <v>65</v>
      </c>
      <c r="Q16" s="3" t="s">
        <v>53</v>
      </c>
      <c r="R16" s="3" t="s">
        <v>66</v>
      </c>
      <c r="S16" s="3">
        <v>0</v>
      </c>
      <c r="T16" s="3">
        <v>2.94</v>
      </c>
      <c r="U16" s="3">
        <v>0</v>
      </c>
      <c r="V16" s="3">
        <v>3995624</v>
      </c>
      <c r="W16" s="3">
        <v>9789.18</v>
      </c>
      <c r="X16" s="3">
        <v>4.0152999999999999</v>
      </c>
      <c r="Y16" s="21">
        <f ca="1">_xll.IMDP("BND",P16,Y8,P3)</f>
        <v>20310310</v>
      </c>
      <c r="Z16" s="23">
        <f ca="1">_xll.IMDP("BND",P16,Z8,P3)</f>
        <v>3.9980000000000002</v>
      </c>
      <c r="AA16" s="23" t="str">
        <f ca="1">_xll.IMDP("BND",P16,AA8,P3)</f>
        <v>국채</v>
      </c>
      <c r="AB16" s="23" t="str">
        <f ca="1">_xll.IMDP("BND",P16,AB8,P3)</f>
        <v>국고채권</v>
      </c>
      <c r="AC16" s="2">
        <v>46316</v>
      </c>
      <c r="AD16" s="3" t="s">
        <v>116</v>
      </c>
      <c r="AE16" s="3" t="s">
        <v>29</v>
      </c>
      <c r="AF16" s="3" t="s">
        <v>117</v>
      </c>
      <c r="AG16" s="3">
        <v>0</v>
      </c>
      <c r="AH16" s="3">
        <v>5.61</v>
      </c>
      <c r="AI16" s="3">
        <v>0</v>
      </c>
      <c r="AJ16" s="3">
        <v>8094135</v>
      </c>
      <c r="AK16" s="3">
        <v>7236.69</v>
      </c>
      <c r="AL16" s="3">
        <v>17.143999999999998</v>
      </c>
      <c r="AM16" s="21">
        <f ca="1">_xll.IMDP("BND",AD16,AM8,AD3)</f>
        <v>20520310</v>
      </c>
      <c r="AN16" s="23">
        <f ca="1">_xll.IMDP("BND",AD16,AN8,AD3)</f>
        <v>4.3209999999999997</v>
      </c>
      <c r="AO16" s="23" t="str">
        <f ca="1">_xll.IMDP("BND",AD16,AO8,AD3)</f>
        <v>국채</v>
      </c>
      <c r="AP16" s="23" t="str">
        <f ca="1">_xll.IMDP("BND",AD16,AP8,AD3)</f>
        <v>국고채권</v>
      </c>
      <c r="AQ16" s="2">
        <v>46316</v>
      </c>
      <c r="AR16" s="3" t="s">
        <v>41</v>
      </c>
      <c r="AS16" s="3" t="s">
        <v>29</v>
      </c>
      <c r="AT16" s="3" t="s">
        <v>42</v>
      </c>
      <c r="AU16" s="3">
        <v>0</v>
      </c>
      <c r="AV16" s="3">
        <v>0.48</v>
      </c>
      <c r="AW16" s="3">
        <v>0</v>
      </c>
      <c r="AX16" s="3">
        <v>492276</v>
      </c>
      <c r="AY16" s="3">
        <v>9820.4500000000007</v>
      </c>
      <c r="AZ16" s="3">
        <v>5.0103</v>
      </c>
      <c r="BA16" s="21">
        <f ca="1">_xll.IMDP("BND",AR16,BA8,AR3)</f>
        <v>20320610</v>
      </c>
      <c r="BB16" s="23">
        <f ca="1">_xll.IMDP("BND",AR16,BB8,AR3)</f>
        <v>3.9769999999999999</v>
      </c>
      <c r="BC16" s="23" t="str">
        <f ca="1">_xll.IMDP("BND",AR16,BC8,AR3)</f>
        <v>국채</v>
      </c>
      <c r="BD16" s="23" t="str">
        <f ca="1">_xll.IMDP("BND",AR16,BD8,AR3)</f>
        <v>국고채권</v>
      </c>
      <c r="BE16" s="2">
        <v>46316</v>
      </c>
      <c r="BF16" s="3" t="s">
        <v>7</v>
      </c>
      <c r="BG16" s="3" t="s">
        <v>7</v>
      </c>
      <c r="BH16" s="3" t="s">
        <v>43</v>
      </c>
      <c r="BJ16" s="3">
        <v>0.01</v>
      </c>
      <c r="BL16" s="3">
        <v>19918</v>
      </c>
      <c r="BO16" s="21" t="str">
        <f ca="1">_xll.IMDP("BND",BF16,BO8,BF3)</f>
        <v/>
      </c>
      <c r="BP16" s="23" t="str">
        <f ca="1">_xll.IMDP("BND",BF16,BP8,BF3)</f>
        <v/>
      </c>
      <c r="BQ16" s="23" t="str">
        <f ca="1">_xll.IMDP("BND",BF16,BQ8,BF3)</f>
        <v/>
      </c>
      <c r="BR16" s="23" t="str">
        <f ca="1">_xll.IMDP("BND",BF16,BR8,BF3)</f>
        <v/>
      </c>
      <c r="BS16" s="2">
        <v>46316</v>
      </c>
      <c r="BT16" s="3" t="s">
        <v>59</v>
      </c>
      <c r="BU16" s="3" t="s">
        <v>60</v>
      </c>
      <c r="BV16" s="3" t="s">
        <v>61</v>
      </c>
      <c r="BW16" s="3">
        <v>0</v>
      </c>
      <c r="BX16" s="3">
        <v>1.31</v>
      </c>
      <c r="BY16" s="3">
        <v>0</v>
      </c>
      <c r="BZ16" s="3">
        <v>1879873</v>
      </c>
      <c r="CA16" s="3">
        <v>8316.35</v>
      </c>
      <c r="CB16" s="3">
        <v>13.324299999999999</v>
      </c>
      <c r="CC16" s="21">
        <f ca="1">_xll.IMDP("BND",BT16,CC8,BT3)</f>
        <v>20440910</v>
      </c>
      <c r="CD16" s="23">
        <f ca="1">_xll.IMDP("BND",BT16,CD8,BT3)</f>
        <v>4.2539999999999996</v>
      </c>
      <c r="CE16" s="23" t="str">
        <f ca="1">_xll.IMDP("BND",BT16,CE8,BT3)</f>
        <v>국채</v>
      </c>
      <c r="CF16" s="23" t="str">
        <f ca="1">_xll.IMDP("BND",BT16,CF8,BT3)</f>
        <v>국고채권</v>
      </c>
      <c r="CG16" s="2">
        <v>46316</v>
      </c>
      <c r="CH16" s="3" t="s">
        <v>12627</v>
      </c>
      <c r="CI16" s="3" t="s">
        <v>1115</v>
      </c>
      <c r="CJ16" s="3" t="s">
        <v>12628</v>
      </c>
      <c r="CK16" s="3">
        <v>0</v>
      </c>
      <c r="CL16" s="3">
        <v>1.59</v>
      </c>
      <c r="CM16" s="3">
        <v>0</v>
      </c>
      <c r="CN16" s="3">
        <v>2013221</v>
      </c>
      <c r="CO16" s="3">
        <v>10098.11</v>
      </c>
      <c r="CP16" s="3">
        <v>0.28860000000000002</v>
      </c>
      <c r="CQ16" s="21">
        <f ca="1">_xll.IMDP("BND",CH16,CQ8,CH3)</f>
        <v>20270205</v>
      </c>
      <c r="CR16" s="23">
        <f ca="1">_xll.IMDP("BND",CH16,CR8,CH3)</f>
        <v>3.6779999999999999</v>
      </c>
      <c r="CS16" s="23" t="str">
        <f ca="1">_xll.IMDP("BND",CH16,CS8,CH3)</f>
        <v>금융채</v>
      </c>
      <c r="CT16" s="23" t="str">
        <f ca="1">_xll.IMDP("BND",CH16,CT8,CH3)</f>
        <v>기타금융채</v>
      </c>
      <c r="CU16" s="2">
        <v>46316</v>
      </c>
      <c r="CV16" s="3" t="s">
        <v>14961</v>
      </c>
      <c r="CW16" s="3" t="s">
        <v>549</v>
      </c>
      <c r="CX16" s="3" t="s">
        <v>14962</v>
      </c>
      <c r="CY16" s="3">
        <v>0</v>
      </c>
      <c r="CZ16" s="3">
        <v>2.36</v>
      </c>
      <c r="DA16" s="3">
        <v>0</v>
      </c>
      <c r="DB16" s="3">
        <v>2441845</v>
      </c>
      <c r="DC16" s="3">
        <v>10055.780000000001</v>
      </c>
      <c r="DD16" s="3">
        <v>2.569</v>
      </c>
      <c r="DE16" s="21">
        <f ca="1">_xll.IMDP("BND",CV16,DE8,CV3)</f>
        <v>20290726</v>
      </c>
      <c r="DF16" s="23">
        <f ca="1">_xll.IMDP("BND",CV16,DF8,CV3)</f>
        <v>4.5490000000000004</v>
      </c>
      <c r="DG16" s="23" t="str">
        <f ca="1">_xll.IMDP("BND",CV16,DG8,CV3)</f>
        <v>금융채</v>
      </c>
      <c r="DH16" s="23" t="str">
        <f ca="1">_xll.IMDP("BND",CV16,DH8,CV3)</f>
        <v>기타금융채</v>
      </c>
      <c r="DI16" s="2">
        <v>46316</v>
      </c>
      <c r="DJ16" s="3" t="s">
        <v>15719</v>
      </c>
      <c r="DK16" s="3" t="s">
        <v>774</v>
      </c>
      <c r="DL16" s="3" t="s">
        <v>15720</v>
      </c>
      <c r="DM16" s="3">
        <v>0</v>
      </c>
      <c r="DN16" s="3">
        <v>0.91</v>
      </c>
      <c r="DO16" s="3">
        <v>0</v>
      </c>
      <c r="DP16" s="3">
        <v>1441186</v>
      </c>
      <c r="DQ16" s="3">
        <v>10065.93</v>
      </c>
      <c r="DR16" s="3">
        <v>1.8512</v>
      </c>
      <c r="DS16" s="21">
        <f ca="1">_xll.IMDP("BND",DJ16,DS8,DJ3)</f>
        <v>20280930</v>
      </c>
      <c r="DT16" s="23">
        <f ca="1">_xll.IMDP("BND",DJ16,DT8,DJ3)</f>
        <v>4.1390000000000002</v>
      </c>
      <c r="DU16" s="23" t="str">
        <f ca="1">_xll.IMDP("BND",DJ16,DU8,DJ3)</f>
        <v>공사공단채</v>
      </c>
      <c r="DV16" s="23" t="str">
        <f ca="1">_xll.IMDP("BND",DJ16,DV8,DJ3)</f>
        <v>공사공단채 기타</v>
      </c>
      <c r="DW16" s="2">
        <v>46316</v>
      </c>
      <c r="DX16" s="3" t="s">
        <v>435</v>
      </c>
      <c r="DY16" s="3" t="s">
        <v>436</v>
      </c>
      <c r="DZ16" s="3" t="s">
        <v>437</v>
      </c>
      <c r="EA16" s="3">
        <v>0</v>
      </c>
      <c r="EB16" s="3">
        <v>4.8499999999999996</v>
      </c>
      <c r="EC16" s="3">
        <v>0</v>
      </c>
      <c r="ED16" s="3">
        <v>5110188</v>
      </c>
      <c r="EE16" s="3">
        <v>9771</v>
      </c>
      <c r="EF16" s="3">
        <v>1.6501999999999999</v>
      </c>
      <c r="EG16" s="21">
        <f ca="1">_xll.IMDP("BND",DX16,EG8,DX3)</f>
        <v>20280704</v>
      </c>
      <c r="EH16" s="23">
        <f ca="1">_xll.IMDP("BND",DX16,EH8,DX3)</f>
        <v>4.2930000000000001</v>
      </c>
      <c r="EI16" s="23" t="str">
        <f ca="1">_xll.IMDP("BND",DX16,EI8,DX3)</f>
        <v>회사채</v>
      </c>
      <c r="EJ16" s="23" t="str">
        <f ca="1">_xll.IMDP("BND",DX16,EJ8,DX3)</f>
        <v>회사채(일반)</v>
      </c>
      <c r="EK16" s="2">
        <v>46316</v>
      </c>
      <c r="EL16" s="3" t="s">
        <v>860</v>
      </c>
      <c r="EM16" s="3" t="s">
        <v>861</v>
      </c>
      <c r="EN16" s="3" t="s">
        <v>862</v>
      </c>
      <c r="EO16" s="3">
        <v>0</v>
      </c>
      <c r="EP16" s="3">
        <v>1.53</v>
      </c>
      <c r="EQ16" s="3">
        <v>0</v>
      </c>
      <c r="ER16" s="3">
        <v>3502777</v>
      </c>
      <c r="ES16" s="3">
        <v>9343.2099999999991</v>
      </c>
      <c r="ET16" s="3">
        <v>5.2548000000000004</v>
      </c>
      <c r="EU16" s="21">
        <f ca="1">_xll.IMDP("BND",EL16,EU8,EL3)</f>
        <v>20320930</v>
      </c>
      <c r="EV16" s="23">
        <f ca="1">_xll.IMDP("BND",EL16,EV8,EL3)</f>
        <v>5.0579999999999998</v>
      </c>
      <c r="EW16" s="23" t="str">
        <f ca="1">_xll.IMDP("BND",EL16,EW8,EL3)</f>
        <v>회사채</v>
      </c>
      <c r="EX16" s="23" t="str">
        <f ca="1">_xll.IMDP("BND",EL16,EX8,EL3)</f>
        <v>회사채(일반)</v>
      </c>
    </row>
    <row r="17" spans="1:154" ht="13.5" customHeight="1" x14ac:dyDescent="0.3">
      <c r="A17" s="2">
        <v>46316</v>
      </c>
      <c r="B17" s="3" t="s">
        <v>15286</v>
      </c>
      <c r="C17" s="3" t="s">
        <v>15287</v>
      </c>
      <c r="D17" s="3" t="s">
        <v>15427</v>
      </c>
      <c r="E17" s="3">
        <v>0</v>
      </c>
      <c r="F17" s="3">
        <v>0.88</v>
      </c>
      <c r="G17" s="3">
        <v>0.01</v>
      </c>
      <c r="H17" s="3">
        <v>1065700</v>
      </c>
      <c r="K17" s="21" t="str">
        <f ca="1">_xll.IMDP("BND",B17,K8,B3)</f>
        <v/>
      </c>
      <c r="L17" s="23" t="str">
        <f ca="1">_xll.IMDP("BND",B17,L8,B3)</f>
        <v/>
      </c>
      <c r="M17" s="23" t="str">
        <f ca="1">_xll.IMDP("BND",B17,M8,B3)</f>
        <v/>
      </c>
      <c r="N17" s="23" t="str">
        <f ca="1">_xll.IMDP("BND",B17,N8,B3)</f>
        <v/>
      </c>
      <c r="O17" s="2">
        <v>46316</v>
      </c>
      <c r="P17" s="3" t="s">
        <v>52</v>
      </c>
      <c r="Q17" s="3" t="s">
        <v>53</v>
      </c>
      <c r="R17" s="3" t="s">
        <v>54</v>
      </c>
      <c r="S17" s="3">
        <v>0</v>
      </c>
      <c r="T17" s="3">
        <v>2.89</v>
      </c>
      <c r="U17" s="3">
        <v>0</v>
      </c>
      <c r="V17" s="3">
        <v>3925922</v>
      </c>
      <c r="W17" s="3">
        <v>9618.51</v>
      </c>
      <c r="X17" s="3">
        <v>3.1880999999999999</v>
      </c>
      <c r="Y17" s="21">
        <f ca="1">_xll.IMDP("BND",P17,Y8,P3)</f>
        <v>20300310</v>
      </c>
      <c r="Z17" s="23">
        <f ca="1">_xll.IMDP("BND",P17,Z8,P3)</f>
        <v>3.9319999999999999</v>
      </c>
      <c r="AA17" s="23" t="str">
        <f ca="1">_xll.IMDP("BND",P17,AA8,P3)</f>
        <v>국채</v>
      </c>
      <c r="AB17" s="23" t="str">
        <f ca="1">_xll.IMDP("BND",P17,AB8,P3)</f>
        <v>국고채권</v>
      </c>
      <c r="AC17" s="2">
        <v>46316</v>
      </c>
      <c r="AD17" s="3" t="s">
        <v>14647</v>
      </c>
      <c r="AE17" s="3" t="s">
        <v>29</v>
      </c>
      <c r="AF17" s="3" t="s">
        <v>15518</v>
      </c>
      <c r="AG17" s="3">
        <v>0</v>
      </c>
      <c r="AH17" s="3">
        <v>5</v>
      </c>
      <c r="AI17" s="3">
        <v>0</v>
      </c>
      <c r="AJ17" s="3">
        <v>7212939</v>
      </c>
      <c r="AK17" s="3">
        <v>10441.59</v>
      </c>
      <c r="AL17" s="3">
        <v>16.540099999999999</v>
      </c>
      <c r="AM17" s="21">
        <f ca="1">_xll.IMDP("BND",AD17,AM8,AD3)</f>
        <v>20560910</v>
      </c>
      <c r="AN17" s="23">
        <f ca="1">_xll.IMDP("BND",AD17,AN8,AD3)</f>
        <v>4.2670000000000003</v>
      </c>
      <c r="AO17" s="23" t="str">
        <f ca="1">_xll.IMDP("BND",AD17,AO8,AD3)</f>
        <v>국채</v>
      </c>
      <c r="AP17" s="23" t="str">
        <f ca="1">_xll.IMDP("BND",AD17,AP8,AD3)</f>
        <v>국고채권</v>
      </c>
      <c r="AQ17" s="2">
        <v>46316</v>
      </c>
      <c r="AR17" s="3" t="s">
        <v>33</v>
      </c>
      <c r="AS17" s="3" t="s">
        <v>29</v>
      </c>
      <c r="AT17" s="3" t="s">
        <v>34</v>
      </c>
      <c r="AU17" s="3">
        <v>0</v>
      </c>
      <c r="AV17" s="3">
        <v>0.23</v>
      </c>
      <c r="AW17" s="3">
        <v>0</v>
      </c>
      <c r="AX17" s="3">
        <v>233816</v>
      </c>
      <c r="AY17" s="3">
        <v>9330.42</v>
      </c>
      <c r="AZ17" s="3">
        <v>7.0099</v>
      </c>
      <c r="BA17" s="21">
        <f ca="1">_xll.IMDP("BND",AR17,BA8,AR3)</f>
        <v>20341210</v>
      </c>
      <c r="BB17" s="23">
        <f ca="1">_xll.IMDP("BND",AR17,BB8,AR3)</f>
        <v>4.1349999999999998</v>
      </c>
      <c r="BC17" s="23" t="str">
        <f ca="1">_xll.IMDP("BND",AR17,BC8,AR3)</f>
        <v>국채</v>
      </c>
      <c r="BD17" s="23" t="str">
        <f ca="1">_xll.IMDP("BND",AR17,BD8,AR3)</f>
        <v>국고채권</v>
      </c>
      <c r="BE17" s="2"/>
      <c r="BO17" s="21" t="str">
        <f ca="1">_xll.IMDP("BND",BF17,BO8,BF3)</f>
        <v>입력오류</v>
      </c>
      <c r="BP17" s="23" t="str">
        <f ca="1">_xll.IMDP("BND",BF17,BP8,BF3)</f>
        <v>입력오류</v>
      </c>
      <c r="BQ17" s="23" t="str">
        <f ca="1">_xll.IMDP("BND",BF17,BQ8,BF3)</f>
        <v>입력오류</v>
      </c>
      <c r="BR17" s="23" t="str">
        <f ca="1">_xll.IMDP("BND",BF17,BR8,BF3)</f>
        <v>입력오류</v>
      </c>
      <c r="BS17" s="2">
        <v>46316</v>
      </c>
      <c r="BT17" s="3" t="s">
        <v>55</v>
      </c>
      <c r="BU17" s="3" t="s">
        <v>29</v>
      </c>
      <c r="BV17" s="3" t="s">
        <v>56</v>
      </c>
      <c r="BW17" s="3">
        <v>0</v>
      </c>
      <c r="BX17" s="3">
        <v>1.28</v>
      </c>
      <c r="BY17" s="3">
        <v>0</v>
      </c>
      <c r="BZ17" s="3">
        <v>1832149</v>
      </c>
      <c r="CA17" s="3">
        <v>8346.4500000000007</v>
      </c>
      <c r="CB17" s="3">
        <v>16.9163</v>
      </c>
      <c r="CC17" s="21">
        <f ca="1">_xll.IMDP("BND",BT17,CC8,BT3)</f>
        <v>20540310</v>
      </c>
      <c r="CD17" s="23">
        <f ca="1">_xll.IMDP("BND",BT17,CD8,BT3)</f>
        <v>4.306</v>
      </c>
      <c r="CE17" s="23" t="str">
        <f ca="1">_xll.IMDP("BND",BT17,CE8,BT3)</f>
        <v>국채</v>
      </c>
      <c r="CF17" s="23" t="str">
        <f ca="1">_xll.IMDP("BND",BT17,CF8,BT3)</f>
        <v>국고채권</v>
      </c>
      <c r="CG17" s="2">
        <v>46316</v>
      </c>
      <c r="CH17" s="3" t="s">
        <v>8405</v>
      </c>
      <c r="CI17" s="3" t="s">
        <v>15568</v>
      </c>
      <c r="CJ17" s="3" t="s">
        <v>8406</v>
      </c>
      <c r="CK17" s="3">
        <v>0</v>
      </c>
      <c r="CL17" s="3">
        <v>1.59</v>
      </c>
      <c r="CM17" s="3">
        <v>0</v>
      </c>
      <c r="CN17" s="3">
        <v>2013035</v>
      </c>
      <c r="CO17" s="3">
        <v>10097.370000000001</v>
      </c>
      <c r="CP17" s="3">
        <v>0.26979999999999998</v>
      </c>
      <c r="CQ17" s="21">
        <f ca="1">_xll.IMDP("BND",CH17,CQ8,CH3)</f>
        <v>20270129</v>
      </c>
      <c r="CR17" s="23">
        <f ca="1">_xll.IMDP("BND",CH17,CR8,CH3)</f>
        <v>3.669</v>
      </c>
      <c r="CS17" s="23" t="str">
        <f ca="1">_xll.IMDP("BND",CH17,CS8,CH3)</f>
        <v>회사채</v>
      </c>
      <c r="CT17" s="23" t="str">
        <f ca="1">_xll.IMDP("BND",CH17,CT8,CH3)</f>
        <v>회사채(일반)</v>
      </c>
      <c r="CU17" s="2">
        <v>46316</v>
      </c>
      <c r="CV17" s="3" t="s">
        <v>15953</v>
      </c>
      <c r="CW17" s="3" t="s">
        <v>16001</v>
      </c>
      <c r="CX17" s="3" t="s">
        <v>15954</v>
      </c>
      <c r="CY17" s="3">
        <v>0</v>
      </c>
      <c r="CZ17" s="3">
        <v>2.35</v>
      </c>
      <c r="DA17" s="3">
        <v>0</v>
      </c>
      <c r="DB17" s="3">
        <v>2436876</v>
      </c>
      <c r="DC17" s="3">
        <v>10034.52</v>
      </c>
      <c r="DD17" s="3">
        <v>1.8656999999999999</v>
      </c>
      <c r="DE17" s="21">
        <f ca="1">_xll.IMDP("BND",CV17,DE8,CV3)</f>
        <v>20281006</v>
      </c>
      <c r="DF17" s="23">
        <f ca="1">_xll.IMDP("BND",CV17,DF8,CV3)</f>
        <v>4.4080000000000004</v>
      </c>
      <c r="DG17" s="23" t="str">
        <f ca="1">_xll.IMDP("BND",CV17,DG8,CV3)</f>
        <v>금융채</v>
      </c>
      <c r="DH17" s="23" t="str">
        <f ca="1">_xll.IMDP("BND",CV17,DH8,CV3)</f>
        <v>기타금융채</v>
      </c>
      <c r="DI17" s="2">
        <v>46316</v>
      </c>
      <c r="DJ17" s="3" t="s">
        <v>140</v>
      </c>
      <c r="DK17" s="3" t="s">
        <v>141</v>
      </c>
      <c r="DL17" s="3" t="s">
        <v>142</v>
      </c>
      <c r="DM17" s="3">
        <v>0</v>
      </c>
      <c r="DN17" s="3">
        <v>0.9</v>
      </c>
      <c r="DO17" s="3">
        <v>0</v>
      </c>
      <c r="DP17" s="3">
        <v>1427035</v>
      </c>
      <c r="DQ17" s="3">
        <v>9966.9500000000007</v>
      </c>
      <c r="DR17" s="3">
        <v>0.90280000000000005</v>
      </c>
      <c r="DS17" s="21">
        <f ca="1">_xll.IMDP("BND",DJ17,DS8,DJ3)</f>
        <v>20270923</v>
      </c>
      <c r="DT17" s="23">
        <f ca="1">_xll.IMDP("BND",DJ17,DT8,DJ3)</f>
        <v>4.2220000000000004</v>
      </c>
      <c r="DU17" s="23" t="str">
        <f ca="1">_xll.IMDP("BND",DJ17,DU8,DJ3)</f>
        <v>회사채</v>
      </c>
      <c r="DV17" s="23" t="str">
        <f ca="1">_xll.IMDP("BND",DJ17,DV8,DJ3)</f>
        <v>회사채(일반)</v>
      </c>
      <c r="DW17" s="2">
        <v>46316</v>
      </c>
      <c r="DX17" s="3" t="s">
        <v>10631</v>
      </c>
      <c r="DY17" s="3" t="s">
        <v>15832</v>
      </c>
      <c r="DZ17" s="3" t="s">
        <v>10632</v>
      </c>
      <c r="EA17" s="3">
        <v>0</v>
      </c>
      <c r="EB17" s="3">
        <v>4.8499999999999996</v>
      </c>
      <c r="EC17" s="3">
        <v>0</v>
      </c>
      <c r="ED17" s="3">
        <v>5107782</v>
      </c>
      <c r="EE17" s="3">
        <v>9695.74</v>
      </c>
      <c r="EF17" s="3">
        <v>1.9165000000000001</v>
      </c>
      <c r="EG17" s="21">
        <f ca="1">_xll.IMDP("BND",DX17,EG8,DX3)</f>
        <v>20281020</v>
      </c>
      <c r="EH17" s="23">
        <f ca="1">_xll.IMDP("BND",DX17,EH8,DX3)</f>
        <v>4.3979999999999997</v>
      </c>
      <c r="EI17" s="23" t="str">
        <f ca="1">_xll.IMDP("BND",DX17,EI8,DX3)</f>
        <v>금융채</v>
      </c>
      <c r="EJ17" s="23" t="str">
        <f ca="1">_xll.IMDP("BND",DX17,EJ8,DX3)</f>
        <v>카드</v>
      </c>
      <c r="EK17" s="2">
        <v>46316</v>
      </c>
      <c r="EL17" s="3" t="s">
        <v>863</v>
      </c>
      <c r="EM17" s="3" t="s">
        <v>864</v>
      </c>
      <c r="EN17" s="3" t="s">
        <v>865</v>
      </c>
      <c r="EO17" s="3">
        <v>0</v>
      </c>
      <c r="EP17" s="3">
        <v>1.04</v>
      </c>
      <c r="EQ17" s="3">
        <v>0</v>
      </c>
      <c r="ER17" s="3">
        <v>2370897</v>
      </c>
      <c r="ES17" s="3">
        <v>10118.799999999999</v>
      </c>
      <c r="ET17" s="3">
        <v>0.28799999999999998</v>
      </c>
      <c r="EU17" s="21">
        <f ca="1">_xll.IMDP("BND",EL17,EU8,EL3)</f>
        <v>20270205</v>
      </c>
      <c r="EV17" s="23">
        <f ca="1">_xll.IMDP("BND",EL17,EV8,EL3)</f>
        <v>4.0220000000000002</v>
      </c>
      <c r="EW17" s="23" t="str">
        <f ca="1">_xll.IMDP("BND",EL17,EW8,EL3)</f>
        <v>회사채</v>
      </c>
      <c r="EX17" s="23" t="str">
        <f ca="1">_xll.IMDP("BND",EL17,EX8,EL3)</f>
        <v>회사채(일반)</v>
      </c>
    </row>
    <row r="18" spans="1:154" ht="13.5" customHeight="1" x14ac:dyDescent="0.3">
      <c r="A18" s="2">
        <v>46316</v>
      </c>
      <c r="B18" s="3" t="s">
        <v>15098</v>
      </c>
      <c r="C18" s="3" t="s">
        <v>15099</v>
      </c>
      <c r="D18" s="3" t="s">
        <v>15100</v>
      </c>
      <c r="E18" s="3">
        <v>0</v>
      </c>
      <c r="F18" s="3">
        <v>0.84</v>
      </c>
      <c r="G18" s="3">
        <v>0</v>
      </c>
      <c r="H18" s="3">
        <v>1006538</v>
      </c>
      <c r="I18" s="3">
        <v>10038.42</v>
      </c>
      <c r="J18" s="3">
        <v>1.3067</v>
      </c>
      <c r="K18" s="21">
        <f ca="1">_xll.IMDP("BND",B18,K8,B3)</f>
        <v>20280228</v>
      </c>
      <c r="L18" s="23">
        <f ca="1">_xll.IMDP("BND",B18,L8,B3)</f>
        <v>3.9860000000000002</v>
      </c>
      <c r="M18" s="23" t="str">
        <f ca="1">_xll.IMDP("BND",B18,M8,B3)</f>
        <v>금융채</v>
      </c>
      <c r="N18" s="23" t="str">
        <f ca="1">_xll.IMDP("BND",B18,N8,B3)</f>
        <v>은행채</v>
      </c>
      <c r="O18" s="2">
        <v>46316</v>
      </c>
      <c r="P18" s="3" t="s">
        <v>67</v>
      </c>
      <c r="Q18" s="3" t="s">
        <v>29</v>
      </c>
      <c r="R18" s="3" t="s">
        <v>68</v>
      </c>
      <c r="S18" s="3">
        <v>0</v>
      </c>
      <c r="T18" s="3">
        <v>2.71</v>
      </c>
      <c r="U18" s="3">
        <v>0</v>
      </c>
      <c r="V18" s="3">
        <v>3684554</v>
      </c>
      <c r="W18" s="3">
        <v>6402.24</v>
      </c>
      <c r="X18" s="3">
        <v>17.760400000000001</v>
      </c>
      <c r="Y18" s="21">
        <f ca="1">_xll.IMDP("BND",P18,Y8,P3)</f>
        <v>20510310</v>
      </c>
      <c r="Z18" s="23">
        <f ca="1">_xll.IMDP("BND",P18,Z8,P3)</f>
        <v>4.28</v>
      </c>
      <c r="AA18" s="23" t="str">
        <f ca="1">_xll.IMDP("BND",P18,AA8,P3)</f>
        <v>국채</v>
      </c>
      <c r="AB18" s="23" t="str">
        <f ca="1">_xll.IMDP("BND",P18,AB8,P3)</f>
        <v>국고채권</v>
      </c>
      <c r="AC18" s="2">
        <v>46316</v>
      </c>
      <c r="AD18" s="3" t="s">
        <v>607</v>
      </c>
      <c r="AE18" s="3" t="s">
        <v>29</v>
      </c>
      <c r="AF18" s="3" t="s">
        <v>608</v>
      </c>
      <c r="AG18" s="3">
        <v>0</v>
      </c>
      <c r="AH18" s="3">
        <v>4.55</v>
      </c>
      <c r="AI18" s="3">
        <v>0</v>
      </c>
      <c r="AJ18" s="3">
        <v>6563770</v>
      </c>
      <c r="AK18" s="3">
        <v>5940.26</v>
      </c>
      <c r="AL18" s="3">
        <v>17.991299999999999</v>
      </c>
      <c r="AM18" s="21">
        <f ca="1">_xll.IMDP("BND",AD18,AM8,AD3)</f>
        <v>20500310</v>
      </c>
      <c r="AN18" s="23">
        <f ca="1">_xll.IMDP("BND",AD18,AN8,AD3)</f>
        <v>4.274</v>
      </c>
      <c r="AO18" s="23" t="str">
        <f ca="1">_xll.IMDP("BND",AD18,AO8,AD3)</f>
        <v>국채</v>
      </c>
      <c r="AP18" s="23" t="str">
        <f ca="1">_xll.IMDP("BND",AD18,AP8,AD3)</f>
        <v>국고채권</v>
      </c>
      <c r="AQ18" s="2">
        <v>46316</v>
      </c>
      <c r="AR18" s="3" t="s">
        <v>7</v>
      </c>
      <c r="AS18" s="3" t="s">
        <v>7</v>
      </c>
      <c r="AT18" s="3" t="s">
        <v>43</v>
      </c>
      <c r="AV18" s="3">
        <v>1.66</v>
      </c>
      <c r="AX18" s="3">
        <v>1721180</v>
      </c>
      <c r="BA18" s="21" t="str">
        <f ca="1">_xll.IMDP("BND",AR18,BA8,AR3)</f>
        <v/>
      </c>
      <c r="BB18" s="23" t="str">
        <f ca="1">_xll.IMDP("BND",AR18,BB8,AR3)</f>
        <v/>
      </c>
      <c r="BC18" s="23" t="str">
        <f ca="1">_xll.IMDP("BND",AR18,BC8,AR3)</f>
        <v/>
      </c>
      <c r="BD18" s="23" t="str">
        <f ca="1">_xll.IMDP("BND",AR18,BD8,AR3)</f>
        <v/>
      </c>
      <c r="BE18" s="2"/>
      <c r="BO18" s="21" t="str">
        <f ca="1">_xll.IMDP("BND",BF18,BO8,BF3)</f>
        <v>입력오류</v>
      </c>
      <c r="BP18" s="23" t="str">
        <f ca="1">_xll.IMDP("BND",BF18,BP8,BF3)</f>
        <v>입력오류</v>
      </c>
      <c r="BQ18" s="23" t="str">
        <f ca="1">_xll.IMDP("BND",BF18,BQ8,BF3)</f>
        <v>입력오류</v>
      </c>
      <c r="BR18" s="23" t="str">
        <f ca="1">_xll.IMDP("BND",BF18,BR8,BF3)</f>
        <v>입력오류</v>
      </c>
      <c r="BS18" s="2">
        <v>46316</v>
      </c>
      <c r="BT18" s="3" t="s">
        <v>313</v>
      </c>
      <c r="BU18" s="3" t="s">
        <v>314</v>
      </c>
      <c r="BV18" s="3" t="s">
        <v>315</v>
      </c>
      <c r="BW18" s="3">
        <v>0</v>
      </c>
      <c r="BX18" s="3">
        <v>1.22</v>
      </c>
      <c r="BY18" s="3">
        <v>0</v>
      </c>
      <c r="BZ18" s="3">
        <v>1741546</v>
      </c>
      <c r="CA18" s="3">
        <v>10130.69</v>
      </c>
      <c r="CB18" s="3">
        <v>0.59860000000000002</v>
      </c>
      <c r="CC18" s="21">
        <f ca="1">_xll.IMDP("BND",BT18,CC8,BT3)</f>
        <v>20270604</v>
      </c>
      <c r="CD18" s="23">
        <f ca="1">_xll.IMDP("BND",BT18,CD8,BT3)</f>
        <v>3.5790000000000002</v>
      </c>
      <c r="CE18" s="23" t="str">
        <f ca="1">_xll.IMDP("BND",BT18,CE8,BT3)</f>
        <v>지방채</v>
      </c>
      <c r="CF18" s="23" t="str">
        <f ca="1">_xll.IMDP("BND",BT18,CF8,BT3)</f>
        <v>공모지방채</v>
      </c>
      <c r="CG18" s="2">
        <v>46316</v>
      </c>
      <c r="CH18" s="3" t="s">
        <v>9639</v>
      </c>
      <c r="CI18" s="3" t="s">
        <v>1228</v>
      </c>
      <c r="CJ18" s="3" t="s">
        <v>9640</v>
      </c>
      <c r="CK18" s="3">
        <v>0</v>
      </c>
      <c r="CL18" s="3">
        <v>1.58</v>
      </c>
      <c r="CM18" s="3">
        <v>0</v>
      </c>
      <c r="CN18" s="3">
        <v>2007677</v>
      </c>
      <c r="CO18" s="3">
        <v>10070.32</v>
      </c>
      <c r="CP18" s="3">
        <v>0.33310000000000001</v>
      </c>
      <c r="CQ18" s="21">
        <f ca="1">_xll.IMDP("BND",CH18,CQ8,CH3)</f>
        <v>20270222</v>
      </c>
      <c r="CR18" s="23">
        <f ca="1">_xll.IMDP("BND",CH18,CR8,CH3)</f>
        <v>3.8530000000000002</v>
      </c>
      <c r="CS18" s="23" t="str">
        <f ca="1">_xll.IMDP("BND",CH18,CS8,CH3)</f>
        <v>회사채</v>
      </c>
      <c r="CT18" s="23" t="str">
        <f ca="1">_xll.IMDP("BND",CH18,CT8,CH3)</f>
        <v>회사채(일반)</v>
      </c>
      <c r="CU18" s="2">
        <v>46316</v>
      </c>
      <c r="CV18" s="3" t="s">
        <v>505</v>
      </c>
      <c r="CW18" s="3" t="s">
        <v>506</v>
      </c>
      <c r="CX18" s="3" t="s">
        <v>507</v>
      </c>
      <c r="CY18" s="3">
        <v>0</v>
      </c>
      <c r="CZ18" s="3">
        <v>2.35</v>
      </c>
      <c r="DA18" s="3">
        <v>0</v>
      </c>
      <c r="DB18" s="3">
        <v>2429754</v>
      </c>
      <c r="DC18" s="3">
        <v>10005</v>
      </c>
      <c r="DD18" s="3">
        <v>0.73899999999999999</v>
      </c>
      <c r="DE18" s="21">
        <f ca="1">_xll.IMDP("BND",CV18,DE8,CV3)</f>
        <v>20270726</v>
      </c>
      <c r="DF18" s="23">
        <f ca="1">_xll.IMDP("BND",CV18,DF8,CV3)</f>
        <v>5.2910000000000004</v>
      </c>
      <c r="DG18" s="23" t="str">
        <f ca="1">_xll.IMDP("BND",CV18,DG8,CV3)</f>
        <v>금융채</v>
      </c>
      <c r="DH18" s="23" t="str">
        <f ca="1">_xll.IMDP("BND",CV18,DH8,CV3)</f>
        <v>기타금융채</v>
      </c>
      <c r="DI18" s="2">
        <v>46316</v>
      </c>
      <c r="DJ18" s="3" t="s">
        <v>14515</v>
      </c>
      <c r="DK18" s="3" t="s">
        <v>1267</v>
      </c>
      <c r="DL18" s="3" t="s">
        <v>14516</v>
      </c>
      <c r="DM18" s="3">
        <v>0</v>
      </c>
      <c r="DN18" s="3">
        <v>0.9</v>
      </c>
      <c r="DO18" s="3">
        <v>0</v>
      </c>
      <c r="DP18" s="3">
        <v>1418846</v>
      </c>
      <c r="DS18" s="21" t="str">
        <f ca="1">_xll.IMDP("BND",DJ18,DS8,DJ3)</f>
        <v/>
      </c>
      <c r="DT18" s="23" t="str">
        <f ca="1">_xll.IMDP("BND",DJ18,DT8,DJ3)</f>
        <v/>
      </c>
      <c r="DU18" s="23" t="str">
        <f ca="1">_xll.IMDP("BND",DJ18,DU8,DJ3)</f>
        <v/>
      </c>
      <c r="DV18" s="23" t="str">
        <f ca="1">_xll.IMDP("BND",DJ18,DV8,DJ3)</f>
        <v/>
      </c>
      <c r="DW18" s="2">
        <v>46316</v>
      </c>
      <c r="DX18" s="3" t="s">
        <v>12781</v>
      </c>
      <c r="DY18" s="3" t="s">
        <v>816</v>
      </c>
      <c r="DZ18" s="3" t="s">
        <v>12782</v>
      </c>
      <c r="EA18" s="3">
        <v>0</v>
      </c>
      <c r="EB18" s="3">
        <v>4.83</v>
      </c>
      <c r="EC18" s="3">
        <v>0</v>
      </c>
      <c r="ED18" s="3">
        <v>5086579</v>
      </c>
      <c r="EE18" s="3">
        <v>9725.7999999999993</v>
      </c>
      <c r="EF18" s="3">
        <v>1.8606</v>
      </c>
      <c r="EG18" s="21">
        <f ca="1">_xll.IMDP("BND",DX18,EG8,DX3)</f>
        <v>20280925</v>
      </c>
      <c r="EH18" s="23">
        <f ca="1">_xll.IMDP("BND",DX18,EH8,DX3)</f>
        <v>4.4169999999999998</v>
      </c>
      <c r="EI18" s="23" t="str">
        <f ca="1">_xll.IMDP("BND",DX18,EI8,DX3)</f>
        <v>금융채</v>
      </c>
      <c r="EJ18" s="23" t="str">
        <f ca="1">_xll.IMDP("BND",DX18,EJ8,DX3)</f>
        <v>기타금융채</v>
      </c>
      <c r="EK18" s="2">
        <v>46316</v>
      </c>
      <c r="EL18" s="3" t="s">
        <v>874</v>
      </c>
      <c r="EM18" s="3" t="s">
        <v>875</v>
      </c>
      <c r="EN18" s="3" t="s">
        <v>876</v>
      </c>
      <c r="EO18" s="3">
        <v>0</v>
      </c>
      <c r="EP18" s="3">
        <v>1.03</v>
      </c>
      <c r="EQ18" s="3">
        <v>0</v>
      </c>
      <c r="ER18" s="3">
        <v>2357038</v>
      </c>
      <c r="ES18" s="3">
        <v>10059.49</v>
      </c>
      <c r="ET18" s="3">
        <v>0.37490000000000001</v>
      </c>
      <c r="EU18" s="21">
        <f ca="1">_xll.IMDP("BND",EL18,EU8,EL3)</f>
        <v>20270310</v>
      </c>
      <c r="EV18" s="23">
        <f ca="1">_xll.IMDP("BND",EL18,EV8,EL3)</f>
        <v>4.2910000000000004</v>
      </c>
      <c r="EW18" s="23" t="str">
        <f ca="1">_xll.IMDP("BND",EL18,EW8,EL3)</f>
        <v>금융채</v>
      </c>
      <c r="EX18" s="23" t="str">
        <f ca="1">_xll.IMDP("BND",EL18,EX8,EL3)</f>
        <v>기타금융채</v>
      </c>
    </row>
    <row r="19" spans="1:154" ht="13.5" customHeight="1" x14ac:dyDescent="0.3">
      <c r="A19" s="2">
        <v>46316</v>
      </c>
      <c r="B19" s="3" t="s">
        <v>631</v>
      </c>
      <c r="C19" s="3" t="s">
        <v>632</v>
      </c>
      <c r="D19" s="3" t="s">
        <v>633</v>
      </c>
      <c r="E19" s="3">
        <v>0</v>
      </c>
      <c r="F19" s="3">
        <v>0.83</v>
      </c>
      <c r="G19" s="3">
        <v>0</v>
      </c>
      <c r="H19" s="3">
        <v>998939</v>
      </c>
      <c r="I19" s="3">
        <v>9962.57</v>
      </c>
      <c r="J19" s="3">
        <v>3.9001000000000001</v>
      </c>
      <c r="K19" s="21">
        <f ca="1">_xll.IMDP("BND",B19,K8,B3)</f>
        <v>20310216</v>
      </c>
      <c r="L19" s="23">
        <f ca="1">_xll.IMDP("BND",B19,L8,B3)</f>
        <v>4.49</v>
      </c>
      <c r="M19" s="23" t="str">
        <f ca="1">_xll.IMDP("BND",B19,M8,B3)</f>
        <v>회사채</v>
      </c>
      <c r="N19" s="23" t="str">
        <f ca="1">_xll.IMDP("BND",B19,N8,B3)</f>
        <v>회사채(일반)</v>
      </c>
      <c r="O19" s="2">
        <v>46316</v>
      </c>
      <c r="P19" s="3" t="s">
        <v>69</v>
      </c>
      <c r="Q19" s="3" t="s">
        <v>70</v>
      </c>
      <c r="R19" s="3" t="s">
        <v>71</v>
      </c>
      <c r="S19" s="3">
        <v>0</v>
      </c>
      <c r="T19" s="3">
        <v>2.2000000000000002</v>
      </c>
      <c r="U19" s="3">
        <v>0</v>
      </c>
      <c r="V19" s="3">
        <v>2983421</v>
      </c>
      <c r="W19" s="3">
        <v>9132.1299999999992</v>
      </c>
      <c r="X19" s="3">
        <v>12.101900000000001</v>
      </c>
      <c r="Y19" s="21">
        <f ca="1">_xll.IMDP("BND",P19,Y8,P3)</f>
        <v>20430420</v>
      </c>
      <c r="Z19" s="23">
        <f ca="1">_xll.IMDP("BND",P19,Z8,P3)</f>
        <v>4.4020000000000001</v>
      </c>
      <c r="AA19" s="23" t="str">
        <f ca="1">_xll.IMDP("BND",P19,AA8,P3)</f>
        <v>공사공단채</v>
      </c>
      <c r="AB19" s="23" t="str">
        <f ca="1">_xll.IMDP("BND",P19,AB8,P3)</f>
        <v>일반</v>
      </c>
      <c r="AC19" s="2">
        <v>46316</v>
      </c>
      <c r="AD19" s="3" t="s">
        <v>46</v>
      </c>
      <c r="AE19" s="3" t="s">
        <v>47</v>
      </c>
      <c r="AF19" s="3" t="s">
        <v>48</v>
      </c>
      <c r="AG19" s="3">
        <v>0</v>
      </c>
      <c r="AH19" s="3">
        <v>3.58</v>
      </c>
      <c r="AI19" s="3">
        <v>0</v>
      </c>
      <c r="AJ19" s="3">
        <v>5169664</v>
      </c>
      <c r="AK19" s="3">
        <v>8730.99</v>
      </c>
      <c r="AL19" s="3">
        <v>17.284800000000001</v>
      </c>
      <c r="AM19" s="21">
        <f ca="1">_xll.IMDP("BND",AD19,AM8,AD3)</f>
        <v>20560310</v>
      </c>
      <c r="AN19" s="23">
        <f ca="1">_xll.IMDP("BND",AD19,AN8,AD3)</f>
        <v>4.2869999999999999</v>
      </c>
      <c r="AO19" s="23" t="str">
        <f ca="1">_xll.IMDP("BND",AD19,AO8,AD3)</f>
        <v>국채</v>
      </c>
      <c r="AP19" s="23" t="str">
        <f ca="1">_xll.IMDP("BND",AD19,AP8,AD3)</f>
        <v>국고채권</v>
      </c>
      <c r="AQ19" s="2"/>
      <c r="BA19" s="21" t="str">
        <f ca="1">_xll.IMDP("BND",AR19,BA8,AR3)</f>
        <v>입력오류</v>
      </c>
      <c r="BB19" s="23" t="str">
        <f ca="1">_xll.IMDP("BND",AR19,BB8,AR3)</f>
        <v>입력오류</v>
      </c>
      <c r="BC19" s="23" t="str">
        <f ca="1">_xll.IMDP("BND",AR19,BC8,AR3)</f>
        <v>입력오류</v>
      </c>
      <c r="BD19" s="23" t="str">
        <f ca="1">_xll.IMDP("BND",AR19,BD8,AR3)</f>
        <v>입력오류</v>
      </c>
      <c r="BE19" s="2"/>
      <c r="BO19" s="21" t="str">
        <f ca="1">_xll.IMDP("BND",BF19,BO8,BF3)</f>
        <v>입력오류</v>
      </c>
      <c r="BP19" s="23" t="str">
        <f ca="1">_xll.IMDP("BND",BF19,BP8,BF3)</f>
        <v>입력오류</v>
      </c>
      <c r="BQ19" s="23" t="str">
        <f ca="1">_xll.IMDP("BND",BF19,BQ8,BF3)</f>
        <v>입력오류</v>
      </c>
      <c r="BR19" s="23" t="str">
        <f ca="1">_xll.IMDP("BND",BF19,BR8,BF3)</f>
        <v>입력오류</v>
      </c>
      <c r="BS19" s="2">
        <v>46316</v>
      </c>
      <c r="BT19" s="3" t="s">
        <v>316</v>
      </c>
      <c r="BU19" s="3" t="s">
        <v>317</v>
      </c>
      <c r="BV19" s="3" t="s">
        <v>318</v>
      </c>
      <c r="BW19" s="3">
        <v>0</v>
      </c>
      <c r="BX19" s="3">
        <v>1.2</v>
      </c>
      <c r="BY19" s="3">
        <v>0</v>
      </c>
      <c r="BZ19" s="3">
        <v>1722899</v>
      </c>
      <c r="CA19" s="3">
        <v>10020.969999999999</v>
      </c>
      <c r="CB19" s="3">
        <v>2.4371999999999998</v>
      </c>
      <c r="CC19" s="21">
        <f ca="1">_xll.IMDP("BND",BT19,CC8,BT3)</f>
        <v>20290526</v>
      </c>
      <c r="CD19" s="23">
        <f ca="1">_xll.IMDP("BND",BT19,CD8,BT3)</f>
        <v>4.2590000000000003</v>
      </c>
      <c r="CE19" s="23" t="str">
        <f ca="1">_xll.IMDP("BND",BT19,CE8,BT3)</f>
        <v>회사채</v>
      </c>
      <c r="CF19" s="23" t="str">
        <f ca="1">_xll.IMDP("BND",BT19,CF8,BT3)</f>
        <v>회사채(일반)</v>
      </c>
      <c r="CG19" s="2">
        <v>46316</v>
      </c>
      <c r="CH19" s="3" t="s">
        <v>14143</v>
      </c>
      <c r="CI19" s="3" t="s">
        <v>875</v>
      </c>
      <c r="CJ19" s="3" t="s">
        <v>14144</v>
      </c>
      <c r="CK19" s="3">
        <v>0</v>
      </c>
      <c r="CL19" s="3">
        <v>1.58</v>
      </c>
      <c r="CM19" s="3">
        <v>0</v>
      </c>
      <c r="CN19" s="3">
        <v>2006062</v>
      </c>
      <c r="CO19" s="3">
        <v>10062.24</v>
      </c>
      <c r="CP19" s="3">
        <v>0.1013</v>
      </c>
      <c r="CQ19" s="21">
        <f ca="1">_xll.IMDP("BND",CH19,CQ8,CH3)</f>
        <v>20261127</v>
      </c>
      <c r="CR19" s="23">
        <f ca="1">_xll.IMDP("BND",CH19,CR8,CH3)</f>
        <v>3.9049999999999998</v>
      </c>
      <c r="CS19" s="23" t="str">
        <f ca="1">_xll.IMDP("BND",CH19,CS8,CH3)</f>
        <v>금융채</v>
      </c>
      <c r="CT19" s="23" t="str">
        <f ca="1">_xll.IMDP("BND",CH19,CT8,CH3)</f>
        <v>기타금융채</v>
      </c>
      <c r="CU19" s="2">
        <v>46316</v>
      </c>
      <c r="CV19" s="3" t="s">
        <v>14568</v>
      </c>
      <c r="CW19" s="3" t="s">
        <v>14569</v>
      </c>
      <c r="CX19" s="3" t="s">
        <v>14570</v>
      </c>
      <c r="CY19" s="3">
        <v>0</v>
      </c>
      <c r="CZ19" s="3">
        <v>2.34</v>
      </c>
      <c r="DA19" s="3">
        <v>0</v>
      </c>
      <c r="DB19" s="3">
        <v>2428389</v>
      </c>
      <c r="DC19" s="3">
        <v>9999.42</v>
      </c>
      <c r="DD19" s="3">
        <v>1.232</v>
      </c>
      <c r="DE19" s="21">
        <f ca="1">_xll.IMDP("BND",CV19,DE8,CV3)</f>
        <v>20280130</v>
      </c>
      <c r="DF19" s="23">
        <f ca="1">_xll.IMDP("BND",CV19,DF8,CV3)</f>
        <v>5.0410000000000004</v>
      </c>
      <c r="DG19" s="23" t="str">
        <f ca="1">_xll.IMDP("BND",CV19,DG8,CV3)</f>
        <v>회사채</v>
      </c>
      <c r="DH19" s="23" t="str">
        <f ca="1">_xll.IMDP("BND",CV19,DH8,CV3)</f>
        <v>회사채(일반)</v>
      </c>
      <c r="DI19" s="2">
        <v>46316</v>
      </c>
      <c r="DJ19" s="3" t="s">
        <v>107</v>
      </c>
      <c r="DK19" s="3" t="s">
        <v>60</v>
      </c>
      <c r="DL19" s="3" t="s">
        <v>147</v>
      </c>
      <c r="DM19" s="3">
        <v>0</v>
      </c>
      <c r="DN19" s="3">
        <v>0.82</v>
      </c>
      <c r="DO19" s="3">
        <v>0</v>
      </c>
      <c r="DP19" s="3">
        <v>1291619</v>
      </c>
      <c r="DQ19" s="3">
        <v>8867.5400000000009</v>
      </c>
      <c r="DR19" s="3">
        <v>11.972200000000001</v>
      </c>
      <c r="DS19" s="21">
        <f ca="1">_xll.IMDP("BND",DJ19,DS8,DJ3)</f>
        <v>20420910</v>
      </c>
      <c r="DT19" s="23">
        <f ca="1">_xll.IMDP("BND",DJ19,DT8,DJ3)</f>
        <v>4.2699999999999996</v>
      </c>
      <c r="DU19" s="23" t="str">
        <f ca="1">_xll.IMDP("BND",DJ19,DU8,DJ3)</f>
        <v>국채</v>
      </c>
      <c r="DV19" s="23" t="str">
        <f ca="1">_xll.IMDP("BND",DJ19,DV8,DJ3)</f>
        <v>국고채권</v>
      </c>
      <c r="DW19" s="2">
        <v>46316</v>
      </c>
      <c r="DX19" s="3" t="s">
        <v>15549</v>
      </c>
      <c r="DY19" s="3" t="s">
        <v>15550</v>
      </c>
      <c r="DZ19" s="3" t="s">
        <v>15551</v>
      </c>
      <c r="EA19" s="3">
        <v>0</v>
      </c>
      <c r="EB19" s="3">
        <v>4.0199999999999996</v>
      </c>
      <c r="EC19" s="3">
        <v>0</v>
      </c>
      <c r="ED19" s="3">
        <v>4233643</v>
      </c>
      <c r="EE19" s="3">
        <v>10119.34</v>
      </c>
      <c r="EF19" s="3">
        <v>2.7038000000000002</v>
      </c>
      <c r="EG19" s="21">
        <f ca="1">_xll.IMDP("BND",DX19,EG8,DX3)</f>
        <v>20290917</v>
      </c>
      <c r="EH19" s="23">
        <f ca="1">_xll.IMDP("BND",DX19,EH8,DX3)</f>
        <v>4.2149999999999999</v>
      </c>
      <c r="EI19" s="23" t="str">
        <f ca="1">_xll.IMDP("BND",DX19,EI8,DX3)</f>
        <v>금융채</v>
      </c>
      <c r="EJ19" s="23" t="str">
        <f ca="1">_xll.IMDP("BND",DX19,EJ8,DX3)</f>
        <v>은행채</v>
      </c>
      <c r="EK19" s="2">
        <v>46316</v>
      </c>
      <c r="EL19" s="3" t="s">
        <v>15372</v>
      </c>
      <c r="EM19" s="3" t="s">
        <v>390</v>
      </c>
      <c r="EN19" s="3" t="s">
        <v>15373</v>
      </c>
      <c r="EO19" s="3">
        <v>0</v>
      </c>
      <c r="EP19" s="3">
        <v>1.03</v>
      </c>
      <c r="EQ19" s="3">
        <v>0</v>
      </c>
      <c r="ER19" s="3">
        <v>2356443</v>
      </c>
      <c r="ES19" s="3">
        <v>10055.76</v>
      </c>
      <c r="ET19" s="3">
        <v>2.6936</v>
      </c>
      <c r="EU19" s="21">
        <f ca="1">_xll.IMDP("BND",EL19,EU8,EL3)</f>
        <v>20290911</v>
      </c>
      <c r="EV19" s="23">
        <f ca="1">_xll.IMDP("BND",EL19,EV8,EL3)</f>
        <v>4.2720000000000002</v>
      </c>
      <c r="EW19" s="23" t="str">
        <f ca="1">_xll.IMDP("BND",EL19,EW8,EL3)</f>
        <v>회사채</v>
      </c>
      <c r="EX19" s="23" t="str">
        <f ca="1">_xll.IMDP("BND",EL19,EX8,EL3)</f>
        <v>회사채(일반)</v>
      </c>
    </row>
    <row r="20" spans="1:154" ht="13.5" customHeight="1" x14ac:dyDescent="0.3">
      <c r="A20" s="2">
        <v>46316</v>
      </c>
      <c r="B20" s="3" t="s">
        <v>607</v>
      </c>
      <c r="C20" s="3" t="s">
        <v>29</v>
      </c>
      <c r="D20" s="3" t="s">
        <v>608</v>
      </c>
      <c r="E20" s="3">
        <v>0</v>
      </c>
      <c r="F20" s="3">
        <v>0.83</v>
      </c>
      <c r="G20" s="3">
        <v>0</v>
      </c>
      <c r="H20" s="3">
        <v>995200</v>
      </c>
      <c r="I20" s="3">
        <v>5940.26</v>
      </c>
      <c r="J20" s="3">
        <v>17.991299999999999</v>
      </c>
      <c r="K20" s="21">
        <f ca="1">_xll.IMDP("BND",B20,K8,B3)</f>
        <v>20500310</v>
      </c>
      <c r="L20" s="23">
        <f ca="1">_xll.IMDP("BND",B20,L8,B3)</f>
        <v>4.274</v>
      </c>
      <c r="M20" s="23" t="str">
        <f ca="1">_xll.IMDP("BND",B20,M8,B3)</f>
        <v>국채</v>
      </c>
      <c r="N20" s="23" t="str">
        <f ca="1">_xll.IMDP("BND",B20,N8,B3)</f>
        <v>국고채권</v>
      </c>
      <c r="O20" s="2">
        <v>46316</v>
      </c>
      <c r="P20" s="3" t="s">
        <v>46</v>
      </c>
      <c r="Q20" s="3" t="s">
        <v>47</v>
      </c>
      <c r="R20" s="3" t="s">
        <v>48</v>
      </c>
      <c r="S20" s="3">
        <v>0</v>
      </c>
      <c r="T20" s="3">
        <v>2.1</v>
      </c>
      <c r="U20" s="3">
        <v>0</v>
      </c>
      <c r="V20" s="3">
        <v>2850935</v>
      </c>
      <c r="W20" s="3">
        <v>8730.99</v>
      </c>
      <c r="X20" s="3">
        <v>17.284800000000001</v>
      </c>
      <c r="Y20" s="21">
        <f ca="1">_xll.IMDP("BND",P20,Y8,P3)</f>
        <v>20560310</v>
      </c>
      <c r="Z20" s="23">
        <f ca="1">_xll.IMDP("BND",P20,Z8,P3)</f>
        <v>4.2869999999999999</v>
      </c>
      <c r="AA20" s="23" t="str">
        <f ca="1">_xll.IMDP("BND",P20,AA8,P3)</f>
        <v>국채</v>
      </c>
      <c r="AB20" s="23" t="str">
        <f ca="1">_xll.IMDP("BND",P20,AB8,P3)</f>
        <v>국고채권</v>
      </c>
      <c r="AC20" s="2">
        <v>46316</v>
      </c>
      <c r="AD20" s="3" t="s">
        <v>59</v>
      </c>
      <c r="AE20" s="3" t="s">
        <v>60</v>
      </c>
      <c r="AF20" s="3" t="s">
        <v>61</v>
      </c>
      <c r="AG20" s="3">
        <v>0</v>
      </c>
      <c r="AH20" s="3">
        <v>3.41</v>
      </c>
      <c r="AI20" s="3">
        <v>0</v>
      </c>
      <c r="AJ20" s="3">
        <v>4924100</v>
      </c>
      <c r="AK20" s="3">
        <v>8316.35</v>
      </c>
      <c r="AL20" s="3">
        <v>13.324299999999999</v>
      </c>
      <c r="AM20" s="21">
        <f ca="1">_xll.IMDP("BND",AD20,AM8,AD3)</f>
        <v>20440910</v>
      </c>
      <c r="AN20" s="23">
        <f ca="1">_xll.IMDP("BND",AD20,AN8,AD3)</f>
        <v>4.2539999999999996</v>
      </c>
      <c r="AO20" s="23" t="str">
        <f ca="1">_xll.IMDP("BND",AD20,AO8,AD3)</f>
        <v>국채</v>
      </c>
      <c r="AP20" s="23" t="str">
        <f ca="1">_xll.IMDP("BND",AD20,AP8,AD3)</f>
        <v>국고채권</v>
      </c>
      <c r="AQ20" s="2"/>
      <c r="BA20" s="21" t="str">
        <f ca="1">_xll.IMDP("BND",AR20,BA8,AR3)</f>
        <v>입력오류</v>
      </c>
      <c r="BB20" s="23" t="str">
        <f ca="1">_xll.IMDP("BND",AR20,BB8,AR3)</f>
        <v>입력오류</v>
      </c>
      <c r="BC20" s="23" t="str">
        <f ca="1">_xll.IMDP("BND",AR20,BC8,AR3)</f>
        <v>입력오류</v>
      </c>
      <c r="BD20" s="23" t="str">
        <f ca="1">_xll.IMDP("BND",AR20,BD8,AR3)</f>
        <v>입력오류</v>
      </c>
      <c r="BE20" s="2"/>
      <c r="BO20" s="21" t="str">
        <f ca="1">_xll.IMDP("BND",BF20,BO8,BF3)</f>
        <v>입력오류</v>
      </c>
      <c r="BP20" s="23" t="str">
        <f ca="1">_xll.IMDP("BND",BF20,BP8,BF3)</f>
        <v>입력오류</v>
      </c>
      <c r="BQ20" s="23" t="str">
        <f ca="1">_xll.IMDP("BND",BF20,BQ8,BF3)</f>
        <v>입력오류</v>
      </c>
      <c r="BR20" s="23" t="str">
        <f ca="1">_xll.IMDP("BND",BF20,BR8,BF3)</f>
        <v>입력오류</v>
      </c>
      <c r="BS20" s="2">
        <v>46316</v>
      </c>
      <c r="BT20" s="3" t="s">
        <v>65</v>
      </c>
      <c r="BU20" s="3" t="s">
        <v>53</v>
      </c>
      <c r="BV20" s="3" t="s">
        <v>66</v>
      </c>
      <c r="BW20" s="3">
        <v>0</v>
      </c>
      <c r="BX20" s="3">
        <v>0.98</v>
      </c>
      <c r="BY20" s="3">
        <v>0</v>
      </c>
      <c r="BZ20" s="3">
        <v>1398167</v>
      </c>
      <c r="CA20" s="3">
        <v>9789.18</v>
      </c>
      <c r="CB20" s="3">
        <v>4.0152999999999999</v>
      </c>
      <c r="CC20" s="21">
        <f ca="1">_xll.IMDP("BND",BT20,CC8,BT3)</f>
        <v>20310310</v>
      </c>
      <c r="CD20" s="23">
        <f ca="1">_xll.IMDP("BND",BT20,CD8,BT3)</f>
        <v>3.9980000000000002</v>
      </c>
      <c r="CE20" s="23" t="str">
        <f ca="1">_xll.IMDP("BND",BT20,CE8,BT3)</f>
        <v>국채</v>
      </c>
      <c r="CF20" s="23" t="str">
        <f ca="1">_xll.IMDP("BND",BT20,CF8,BT3)</f>
        <v>국고채권</v>
      </c>
      <c r="CG20" s="2">
        <v>46316</v>
      </c>
      <c r="CH20" s="3" t="s">
        <v>14540</v>
      </c>
      <c r="CI20" s="3" t="s">
        <v>590</v>
      </c>
      <c r="CJ20" s="3" t="s">
        <v>14541</v>
      </c>
      <c r="CK20" s="3">
        <v>0</v>
      </c>
      <c r="CL20" s="3">
        <v>1.58</v>
      </c>
      <c r="CM20" s="3">
        <v>0</v>
      </c>
      <c r="CN20" s="3">
        <v>2004525</v>
      </c>
      <c r="CO20" s="3">
        <v>10054.61</v>
      </c>
      <c r="CP20" s="3">
        <v>0.26079999999999998</v>
      </c>
      <c r="CQ20" s="21">
        <f ca="1">_xll.IMDP("BND",CH20,CQ8,CH3)</f>
        <v>20270126</v>
      </c>
      <c r="CR20" s="23">
        <f ca="1">_xll.IMDP("BND",CH20,CR8,CH3)</f>
        <v>3.8460000000000001</v>
      </c>
      <c r="CS20" s="23" t="str">
        <f ca="1">_xll.IMDP("BND",CH20,CS8,CH3)</f>
        <v>회사채</v>
      </c>
      <c r="CT20" s="23" t="str">
        <f ca="1">_xll.IMDP("BND",CH20,CT8,CH3)</f>
        <v>회사채(일반)</v>
      </c>
      <c r="CU20" s="2">
        <v>46316</v>
      </c>
      <c r="CV20" s="3" t="s">
        <v>496</v>
      </c>
      <c r="CW20" s="3" t="s">
        <v>497</v>
      </c>
      <c r="CX20" s="3" t="s">
        <v>498</v>
      </c>
      <c r="CY20" s="3">
        <v>0</v>
      </c>
      <c r="CZ20" s="3">
        <v>2.34</v>
      </c>
      <c r="DA20" s="3">
        <v>0</v>
      </c>
      <c r="DB20" s="3">
        <v>2423049</v>
      </c>
      <c r="DC20" s="3">
        <v>9977.86</v>
      </c>
      <c r="DD20" s="3">
        <v>0.45750000000000002</v>
      </c>
      <c r="DE20" s="21">
        <f ca="1">_xll.IMDP("BND",CV20,DE8,CV3)</f>
        <v>20270409</v>
      </c>
      <c r="DF20" s="23">
        <f ca="1">_xll.IMDP("BND",CV20,DF8,CV3)</f>
        <v>4.8259999999999996</v>
      </c>
      <c r="DG20" s="23" t="str">
        <f ca="1">_xll.IMDP("BND",CV20,DG8,CV3)</f>
        <v>금융채</v>
      </c>
      <c r="DH20" s="23" t="str">
        <f ca="1">_xll.IMDP("BND",CV20,DH8,CV3)</f>
        <v>기타금융채</v>
      </c>
      <c r="DI20" s="2">
        <v>46316</v>
      </c>
      <c r="DJ20" s="3" t="s">
        <v>72</v>
      </c>
      <c r="DK20" s="3" t="s">
        <v>29</v>
      </c>
      <c r="DL20" s="3" t="s">
        <v>73</v>
      </c>
      <c r="DM20" s="3">
        <v>0</v>
      </c>
      <c r="DN20" s="3">
        <v>0.79</v>
      </c>
      <c r="DO20" s="3">
        <v>0</v>
      </c>
      <c r="DP20" s="3">
        <v>1247180</v>
      </c>
      <c r="DQ20" s="3">
        <v>9726.0400000000009</v>
      </c>
      <c r="DR20" s="3">
        <v>6.5256999999999996</v>
      </c>
      <c r="DS20" s="21">
        <f ca="1">_xll.IMDP("BND",DJ20,DS8,DJ3)</f>
        <v>20340610</v>
      </c>
      <c r="DT20" s="23">
        <f ca="1">_xll.IMDP("BND",DJ20,DT8,DJ3)</f>
        <v>4.1159999999999997</v>
      </c>
      <c r="DU20" s="23" t="str">
        <f ca="1">_xll.IMDP("BND",DJ20,DU8,DJ3)</f>
        <v>국채</v>
      </c>
      <c r="DV20" s="23" t="str">
        <f ca="1">_xll.IMDP("BND",DJ20,DV8,DJ3)</f>
        <v>국고채권</v>
      </c>
      <c r="DW20" s="2">
        <v>46316</v>
      </c>
      <c r="DX20" s="3" t="s">
        <v>14982</v>
      </c>
      <c r="DY20" s="3" t="s">
        <v>53</v>
      </c>
      <c r="DZ20" s="3" t="s">
        <v>15323</v>
      </c>
      <c r="EA20" s="3">
        <v>0</v>
      </c>
      <c r="EB20" s="3">
        <v>4.01</v>
      </c>
      <c r="EC20" s="3">
        <v>0</v>
      </c>
      <c r="ED20" s="3">
        <v>4229133</v>
      </c>
      <c r="EE20" s="3">
        <v>10107.629999999999</v>
      </c>
      <c r="EF20" s="3">
        <v>4.3722000000000003</v>
      </c>
      <c r="EG20" s="21">
        <f ca="1">_xll.IMDP("BND",DX20,EG8,DX3)</f>
        <v>20310910</v>
      </c>
      <c r="EH20" s="23">
        <f ca="1">_xll.IMDP("BND",DX20,EH8,DX3)</f>
        <v>3.9849999999999999</v>
      </c>
      <c r="EI20" s="23" t="str">
        <f ca="1">_xll.IMDP("BND",DX20,EI8,DX3)</f>
        <v>국채</v>
      </c>
      <c r="EJ20" s="23" t="str">
        <f ca="1">_xll.IMDP("BND",DX20,EJ8,DX3)</f>
        <v>국고채권</v>
      </c>
      <c r="EK20" s="2">
        <v>46316</v>
      </c>
      <c r="EL20" s="3" t="s">
        <v>15519</v>
      </c>
      <c r="EM20" s="3" t="s">
        <v>1117</v>
      </c>
      <c r="EN20" s="3" t="s">
        <v>15520</v>
      </c>
      <c r="EO20" s="3">
        <v>0</v>
      </c>
      <c r="EP20" s="3">
        <v>1.03</v>
      </c>
      <c r="EQ20" s="3">
        <v>0</v>
      </c>
      <c r="ER20" s="3">
        <v>2356394</v>
      </c>
      <c r="ES20" s="3">
        <v>10056.32</v>
      </c>
      <c r="ET20" s="3">
        <v>2.0326</v>
      </c>
      <c r="EU20" s="21">
        <f ca="1">_xll.IMDP("BND",EL20,EU8,EL3)</f>
        <v>20281215</v>
      </c>
      <c r="EV20" s="23">
        <f ca="1">_xll.IMDP("BND",EL20,EV8,EL3)</f>
        <v>4.4290000000000003</v>
      </c>
      <c r="EW20" s="23" t="str">
        <f ca="1">_xll.IMDP("BND",EL20,EW8,EL3)</f>
        <v>금융채</v>
      </c>
      <c r="EX20" s="23" t="str">
        <f ca="1">_xll.IMDP("BND",EL20,EX8,EL3)</f>
        <v>기타금융채</v>
      </c>
    </row>
    <row r="21" spans="1:154" ht="13.5" customHeight="1" x14ac:dyDescent="0.3">
      <c r="A21" s="2">
        <v>46316</v>
      </c>
      <c r="B21" s="3" t="s">
        <v>94</v>
      </c>
      <c r="C21" s="3" t="s">
        <v>95</v>
      </c>
      <c r="D21" s="3" t="s">
        <v>96</v>
      </c>
      <c r="E21" s="3">
        <v>0</v>
      </c>
      <c r="F21" s="3">
        <v>0.71</v>
      </c>
      <c r="G21" s="3">
        <v>0</v>
      </c>
      <c r="H21" s="3">
        <v>860484</v>
      </c>
      <c r="I21" s="3">
        <v>8581.91</v>
      </c>
      <c r="J21" s="3">
        <v>3.7395</v>
      </c>
      <c r="K21" s="21">
        <f ca="1">_xll.IMDP("BND",B21,K8,B3)</f>
        <v>20300910</v>
      </c>
      <c r="L21" s="23">
        <f ca="1">_xll.IMDP("BND",B21,L8,B3)</f>
        <v>4.01</v>
      </c>
      <c r="M21" s="23" t="str">
        <f ca="1">_xll.IMDP("BND",B21,M8,B3)</f>
        <v>국채</v>
      </c>
      <c r="N21" s="23" t="str">
        <f ca="1">_xll.IMDP("BND",B21,N8,B3)</f>
        <v>국고채권</v>
      </c>
      <c r="O21" s="2">
        <v>46316</v>
      </c>
      <c r="P21" s="3" t="s">
        <v>72</v>
      </c>
      <c r="Q21" s="3" t="s">
        <v>29</v>
      </c>
      <c r="R21" s="3" t="s">
        <v>73</v>
      </c>
      <c r="S21" s="3">
        <v>0</v>
      </c>
      <c r="T21" s="3">
        <v>2.0499999999999998</v>
      </c>
      <c r="U21" s="3">
        <v>0</v>
      </c>
      <c r="V21" s="3">
        <v>2778837</v>
      </c>
      <c r="W21" s="3">
        <v>9726.0400000000009</v>
      </c>
      <c r="X21" s="3">
        <v>6.5256999999999996</v>
      </c>
      <c r="Y21" s="21">
        <f ca="1">_xll.IMDP("BND",P21,Y8,P3)</f>
        <v>20340610</v>
      </c>
      <c r="Z21" s="23">
        <f ca="1">_xll.IMDP("BND",P21,Z8,P3)</f>
        <v>4.1159999999999997</v>
      </c>
      <c r="AA21" s="23" t="str">
        <f ca="1">_xll.IMDP("BND",P21,AA8,P3)</f>
        <v>국채</v>
      </c>
      <c r="AB21" s="23" t="str">
        <f ca="1">_xll.IMDP("BND",P21,AB8,P3)</f>
        <v>국고채권</v>
      </c>
      <c r="AC21" s="2">
        <v>46316</v>
      </c>
      <c r="AD21" s="3" t="s">
        <v>76</v>
      </c>
      <c r="AE21" s="3" t="s">
        <v>29</v>
      </c>
      <c r="AF21" s="3" t="s">
        <v>77</v>
      </c>
      <c r="AG21" s="3">
        <v>0</v>
      </c>
      <c r="AH21" s="3">
        <v>3.06</v>
      </c>
      <c r="AI21" s="3">
        <v>0</v>
      </c>
      <c r="AJ21" s="3">
        <v>4421081</v>
      </c>
      <c r="AK21" s="3">
        <v>8958.9599999999991</v>
      </c>
      <c r="AL21" s="3">
        <v>16.3566</v>
      </c>
      <c r="AM21" s="21">
        <f ca="1">_xll.IMDP("BND",AD21,AM8,AD3)</f>
        <v>20530910</v>
      </c>
      <c r="AN21" s="23">
        <f ca="1">_xll.IMDP("BND",AD21,AN8,AD3)</f>
        <v>4.3079999999999998</v>
      </c>
      <c r="AO21" s="23" t="str">
        <f ca="1">_xll.IMDP("BND",AD21,AO8,AD3)</f>
        <v>국채</v>
      </c>
      <c r="AP21" s="23" t="str">
        <f ca="1">_xll.IMDP("BND",AD21,AP8,AD3)</f>
        <v>국고채권</v>
      </c>
      <c r="AQ21" s="2"/>
      <c r="BA21" s="21" t="str">
        <f ca="1">_xll.IMDP("BND",AR21,BA8,AR3)</f>
        <v>입력오류</v>
      </c>
      <c r="BB21" s="23" t="str">
        <f ca="1">_xll.IMDP("BND",AR21,BB8,AR3)</f>
        <v>입력오류</v>
      </c>
      <c r="BC21" s="23" t="str">
        <f ca="1">_xll.IMDP("BND",AR21,BC8,AR3)</f>
        <v>입력오류</v>
      </c>
      <c r="BD21" s="23" t="str">
        <f ca="1">_xll.IMDP("BND",AR21,BD8,AR3)</f>
        <v>입력오류</v>
      </c>
      <c r="BE21" s="2"/>
      <c r="BO21" s="21" t="str">
        <f ca="1">_xll.IMDP("BND",BF21,BO8,BF3)</f>
        <v>입력오류</v>
      </c>
      <c r="BP21" s="23" t="str">
        <f ca="1">_xll.IMDP("BND",BF21,BP8,BF3)</f>
        <v>입력오류</v>
      </c>
      <c r="BQ21" s="23" t="str">
        <f ca="1">_xll.IMDP("BND",BF21,BQ8,BF3)</f>
        <v>입력오류</v>
      </c>
      <c r="BR21" s="23" t="str">
        <f ca="1">_xll.IMDP("BND",BF21,BR8,BF3)</f>
        <v>입력오류</v>
      </c>
      <c r="BS21" s="2">
        <v>46316</v>
      </c>
      <c r="BT21" s="3" t="s">
        <v>28</v>
      </c>
      <c r="BU21" s="3" t="s">
        <v>29</v>
      </c>
      <c r="BV21" s="3" t="s">
        <v>30</v>
      </c>
      <c r="BW21" s="3">
        <v>0</v>
      </c>
      <c r="BX21" s="3">
        <v>0.91</v>
      </c>
      <c r="BY21" s="3">
        <v>0</v>
      </c>
      <c r="BZ21" s="3">
        <v>1296942</v>
      </c>
      <c r="CA21" s="3">
        <v>9424.2999999999993</v>
      </c>
      <c r="CB21" s="3">
        <v>7.67</v>
      </c>
      <c r="CC21" s="21">
        <f ca="1">_xll.IMDP("BND",BT21,CC8,BT3)</f>
        <v>20351210</v>
      </c>
      <c r="CD21" s="23">
        <f ca="1">_xll.IMDP("BND",BT21,CD8,BT3)</f>
        <v>4.17</v>
      </c>
      <c r="CE21" s="23" t="str">
        <f ca="1">_xll.IMDP("BND",BT21,CE8,BT3)</f>
        <v>국채</v>
      </c>
      <c r="CF21" s="23" t="str">
        <f ca="1">_xll.IMDP("BND",BT21,CF8,BT3)</f>
        <v>국고채권</v>
      </c>
      <c r="CG21" s="2">
        <v>46316</v>
      </c>
      <c r="CH21" s="3" t="s">
        <v>11237</v>
      </c>
      <c r="CI21" s="3" t="s">
        <v>15315</v>
      </c>
      <c r="CJ21" s="3" t="s">
        <v>11238</v>
      </c>
      <c r="CK21" s="3">
        <v>0</v>
      </c>
      <c r="CL21" s="3">
        <v>1.58</v>
      </c>
      <c r="CM21" s="3">
        <v>0</v>
      </c>
      <c r="CN21" s="3">
        <v>1996805</v>
      </c>
      <c r="CO21" s="3">
        <v>10016</v>
      </c>
      <c r="CP21" s="3">
        <v>0.23300000000000001</v>
      </c>
      <c r="CQ21" s="21">
        <f ca="1">_xll.IMDP("BND",CH21,CQ8,CH3)</f>
        <v>20270115</v>
      </c>
      <c r="CR21" s="23">
        <f ca="1">_xll.IMDP("BND",CH21,CR8,CH3)</f>
        <v>3.75</v>
      </c>
      <c r="CS21" s="23" t="str">
        <f ca="1">_xll.IMDP("BND",CH21,CS8,CH3)</f>
        <v>회사채</v>
      </c>
      <c r="CT21" s="23" t="str">
        <f ca="1">_xll.IMDP("BND",CH21,CT8,CH3)</f>
        <v>회사채(일반)</v>
      </c>
      <c r="CU21" s="2">
        <v>46316</v>
      </c>
      <c r="CV21" s="3" t="s">
        <v>514</v>
      </c>
      <c r="CW21" s="3" t="s">
        <v>515</v>
      </c>
      <c r="CX21" s="3" t="s">
        <v>516</v>
      </c>
      <c r="CY21" s="3">
        <v>0</v>
      </c>
      <c r="CZ21" s="3">
        <v>2.34</v>
      </c>
      <c r="DA21" s="3">
        <v>0</v>
      </c>
      <c r="DB21" s="3">
        <v>2420929</v>
      </c>
      <c r="DC21" s="3">
        <v>9968.98</v>
      </c>
      <c r="DD21" s="3">
        <v>1.0410999999999999</v>
      </c>
      <c r="DE21" s="21">
        <f ca="1">_xll.IMDP("BND",CV21,DE8,CV3)</f>
        <v>20271119</v>
      </c>
      <c r="DF21" s="23">
        <f ca="1">_xll.IMDP("BND",CV21,DF8,CV3)</f>
        <v>5.282</v>
      </c>
      <c r="DG21" s="23" t="str">
        <f ca="1">_xll.IMDP("BND",CV21,DG8,CV3)</f>
        <v>금융채</v>
      </c>
      <c r="DH21" s="23" t="str">
        <f ca="1">_xll.IMDP("BND",CV21,DH8,CV3)</f>
        <v>기타금융채</v>
      </c>
      <c r="DI21" s="2">
        <v>46316</v>
      </c>
      <c r="DJ21" s="3" t="s">
        <v>148</v>
      </c>
      <c r="DK21" s="3" t="s">
        <v>149</v>
      </c>
      <c r="DL21" s="3" t="s">
        <v>150</v>
      </c>
      <c r="DM21" s="3">
        <v>0</v>
      </c>
      <c r="DN21" s="3">
        <v>0.74</v>
      </c>
      <c r="DO21" s="3">
        <v>0</v>
      </c>
      <c r="DP21" s="3">
        <v>1175496</v>
      </c>
      <c r="DQ21" s="3">
        <v>9852.73</v>
      </c>
      <c r="DR21" s="3">
        <v>1.1906000000000001</v>
      </c>
      <c r="DS21" s="21">
        <f ca="1">_xll.IMDP("BND",DJ21,DS8,DJ3)</f>
        <v>20280110</v>
      </c>
      <c r="DT21" s="23">
        <f ca="1">_xll.IMDP("BND",DJ21,DT8,DJ3)</f>
        <v>4.2249999999999996</v>
      </c>
      <c r="DU21" s="23" t="str">
        <f ca="1">_xll.IMDP("BND",DJ21,DU8,DJ3)</f>
        <v>금융채</v>
      </c>
      <c r="DV21" s="23" t="str">
        <f ca="1">_xll.IMDP("BND",DJ21,DV8,DJ3)</f>
        <v>카드</v>
      </c>
      <c r="DW21" s="2">
        <v>46316</v>
      </c>
      <c r="DX21" s="3" t="s">
        <v>15369</v>
      </c>
      <c r="DY21" s="3" t="s">
        <v>15370</v>
      </c>
      <c r="DZ21" s="3" t="s">
        <v>15428</v>
      </c>
      <c r="EA21" s="3">
        <v>0</v>
      </c>
      <c r="EB21" s="3">
        <v>3.91</v>
      </c>
      <c r="EC21" s="3">
        <v>-0.04</v>
      </c>
      <c r="ED21" s="3">
        <v>-4122400</v>
      </c>
      <c r="EG21" s="21" t="str">
        <f ca="1">_xll.IMDP("BND",DX21,EG8,DX3)</f>
        <v/>
      </c>
      <c r="EH21" s="23" t="str">
        <f ca="1">_xll.IMDP("BND",DX21,EH8,DX3)</f>
        <v/>
      </c>
      <c r="EI21" s="23" t="str">
        <f ca="1">_xll.IMDP("BND",DX21,EI8,DX3)</f>
        <v/>
      </c>
      <c r="EJ21" s="23" t="str">
        <f ca="1">_xll.IMDP("BND",DX21,EJ8,DX3)</f>
        <v/>
      </c>
      <c r="EK21" s="2">
        <v>46316</v>
      </c>
      <c r="EL21" s="3" t="s">
        <v>879</v>
      </c>
      <c r="EM21" s="3" t="s">
        <v>880</v>
      </c>
      <c r="EN21" s="3" t="s">
        <v>881</v>
      </c>
      <c r="EO21" s="3">
        <v>0</v>
      </c>
      <c r="EP21" s="3">
        <v>1.03</v>
      </c>
      <c r="EQ21" s="3">
        <v>0</v>
      </c>
      <c r="ER21" s="3">
        <v>2346455</v>
      </c>
      <c r="ES21" s="3">
        <v>10014.33</v>
      </c>
      <c r="ET21" s="3">
        <v>0.78080000000000005</v>
      </c>
      <c r="EU21" s="21">
        <f ca="1">_xll.IMDP("BND",EL21,EU8,EL3)</f>
        <v>20270810</v>
      </c>
      <c r="EV21" s="23">
        <f ca="1">_xll.IMDP("BND",EL21,EV8,EL3)</f>
        <v>4.7469999999999999</v>
      </c>
      <c r="EW21" s="23" t="str">
        <f ca="1">_xll.IMDP("BND",EL21,EW8,EL3)</f>
        <v>금융채</v>
      </c>
      <c r="EX21" s="23" t="str">
        <f ca="1">_xll.IMDP("BND",EL21,EX8,EL3)</f>
        <v>기타금융채</v>
      </c>
    </row>
    <row r="22" spans="1:154" ht="13.5" customHeight="1" x14ac:dyDescent="0.3">
      <c r="A22" s="2">
        <v>46316</v>
      </c>
      <c r="B22" s="3" t="s">
        <v>194</v>
      </c>
      <c r="C22" s="3" t="s">
        <v>29</v>
      </c>
      <c r="D22" s="3" t="s">
        <v>604</v>
      </c>
      <c r="E22" s="3">
        <v>0</v>
      </c>
      <c r="F22" s="3">
        <v>0.71</v>
      </c>
      <c r="G22" s="3">
        <v>0</v>
      </c>
      <c r="H22" s="3">
        <v>858150</v>
      </c>
      <c r="I22" s="3">
        <v>6719.49</v>
      </c>
      <c r="J22" s="3">
        <v>16.5686</v>
      </c>
      <c r="K22" s="21">
        <f ca="1">_xll.IMDP("BND",B22,K8,B3)</f>
        <v>20490310</v>
      </c>
      <c r="L22" s="23">
        <f ca="1">_xll.IMDP("BND",B22,L8,B3)</f>
        <v>4.3150000000000004</v>
      </c>
      <c r="M22" s="23" t="str">
        <f ca="1">_xll.IMDP("BND",B22,M8,B3)</f>
        <v>국채</v>
      </c>
      <c r="N22" s="23" t="str">
        <f ca="1">_xll.IMDP("BND",B22,N8,B3)</f>
        <v>국고채권</v>
      </c>
      <c r="O22" s="2">
        <v>46316</v>
      </c>
      <c r="P22" s="3" t="s">
        <v>74</v>
      </c>
      <c r="Q22" s="3" t="s">
        <v>29</v>
      </c>
      <c r="R22" s="3" t="s">
        <v>75</v>
      </c>
      <c r="S22" s="3">
        <v>0</v>
      </c>
      <c r="T22" s="3">
        <v>1.97</v>
      </c>
      <c r="U22" s="3">
        <v>0</v>
      </c>
      <c r="V22" s="3">
        <v>2672378</v>
      </c>
      <c r="W22" s="3">
        <v>8183.03</v>
      </c>
      <c r="X22" s="3">
        <v>16.5318</v>
      </c>
      <c r="Y22" s="21">
        <f ca="1">_xll.IMDP("BND",P22,Y8,P3)</f>
        <v>20520910</v>
      </c>
      <c r="Z22" s="23">
        <f ca="1">_xll.IMDP("BND",P22,Z8,P3)</f>
        <v>4.32</v>
      </c>
      <c r="AA22" s="23" t="str">
        <f ca="1">_xll.IMDP("BND",P22,AA8,P3)</f>
        <v>국채</v>
      </c>
      <c r="AB22" s="23" t="str">
        <f ca="1">_xll.IMDP("BND",P22,AB8,P3)</f>
        <v>국고채권</v>
      </c>
      <c r="AC22" s="2">
        <v>46316</v>
      </c>
      <c r="AD22" s="3" t="s">
        <v>107</v>
      </c>
      <c r="AE22" s="3" t="s">
        <v>60</v>
      </c>
      <c r="AF22" s="3" t="s">
        <v>108</v>
      </c>
      <c r="AG22" s="3">
        <v>0</v>
      </c>
      <c r="AH22" s="3">
        <v>2.4300000000000002</v>
      </c>
      <c r="AI22" s="3">
        <v>0</v>
      </c>
      <c r="AJ22" s="3">
        <v>3500415</v>
      </c>
      <c r="AK22" s="3">
        <v>8867.5400000000009</v>
      </c>
      <c r="AL22" s="3">
        <v>11.972200000000001</v>
      </c>
      <c r="AM22" s="21">
        <f ca="1">_xll.IMDP("BND",AD22,AM8,AD3)</f>
        <v>20420910</v>
      </c>
      <c r="AN22" s="23">
        <f ca="1">_xll.IMDP("BND",AD22,AN8,AD3)</f>
        <v>4.2699999999999996</v>
      </c>
      <c r="AO22" s="23" t="str">
        <f ca="1">_xll.IMDP("BND",AD22,AO8,AD3)</f>
        <v>국채</v>
      </c>
      <c r="AP22" s="23" t="str">
        <f ca="1">_xll.IMDP("BND",AD22,AP8,AD3)</f>
        <v>국고채권</v>
      </c>
      <c r="AQ22" s="2"/>
      <c r="BA22" s="21" t="str">
        <f ca="1">_xll.IMDP("BND",AR22,BA8,AR3)</f>
        <v>입력오류</v>
      </c>
      <c r="BB22" s="23" t="str">
        <f ca="1">_xll.IMDP("BND",AR22,BB8,AR3)</f>
        <v>입력오류</v>
      </c>
      <c r="BC22" s="23" t="str">
        <f ca="1">_xll.IMDP("BND",AR22,BC8,AR3)</f>
        <v>입력오류</v>
      </c>
      <c r="BD22" s="23" t="str">
        <f ca="1">_xll.IMDP("BND",AR22,BD8,AR3)</f>
        <v>입력오류</v>
      </c>
      <c r="BE22" s="2"/>
      <c r="BO22" s="21" t="str">
        <f ca="1">_xll.IMDP("BND",BF22,BO8,BF3)</f>
        <v>입력오류</v>
      </c>
      <c r="BP22" s="23" t="str">
        <f ca="1">_xll.IMDP("BND",BF22,BP8,BF3)</f>
        <v>입력오류</v>
      </c>
      <c r="BQ22" s="23" t="str">
        <f ca="1">_xll.IMDP("BND",BF22,BQ8,BF3)</f>
        <v>입력오류</v>
      </c>
      <c r="BR22" s="23" t="str">
        <f ca="1">_xll.IMDP("BND",BF22,BR8,BF3)</f>
        <v>입력오류</v>
      </c>
      <c r="BS22" s="2">
        <v>46316</v>
      </c>
      <c r="BT22" s="3" t="s">
        <v>319</v>
      </c>
      <c r="BU22" s="3" t="s">
        <v>320</v>
      </c>
      <c r="BV22" s="3" t="s">
        <v>321</v>
      </c>
      <c r="BW22" s="3">
        <v>0</v>
      </c>
      <c r="BX22" s="3">
        <v>0.9</v>
      </c>
      <c r="BY22" s="3">
        <v>0</v>
      </c>
      <c r="BZ22" s="3">
        <v>1285695</v>
      </c>
      <c r="CA22" s="3">
        <v>9971.14</v>
      </c>
      <c r="CB22" s="3">
        <v>1.2034</v>
      </c>
      <c r="CC22" s="21">
        <f ca="1">_xll.IMDP("BND",BT22,CC8,BT3)</f>
        <v>20280121</v>
      </c>
      <c r="CD22" s="23">
        <f ca="1">_xll.IMDP("BND",BT22,CD8,BT3)</f>
        <v>4.0830000000000002</v>
      </c>
      <c r="CE22" s="23" t="str">
        <f ca="1">_xll.IMDP("BND",BT22,CE8,BT3)</f>
        <v>공사공단채</v>
      </c>
      <c r="CF22" s="23" t="str">
        <f ca="1">_xll.IMDP("BND",BT22,CF8,BT3)</f>
        <v>지방공기업</v>
      </c>
      <c r="CG22" s="2">
        <v>46316</v>
      </c>
      <c r="CH22" s="3" t="s">
        <v>14922</v>
      </c>
      <c r="CI22" s="3" t="s">
        <v>808</v>
      </c>
      <c r="CJ22" s="3" t="s">
        <v>14923</v>
      </c>
      <c r="CK22" s="3">
        <v>0</v>
      </c>
      <c r="CL22" s="3">
        <v>1.57</v>
      </c>
      <c r="CM22" s="3">
        <v>0</v>
      </c>
      <c r="CN22" s="3">
        <v>1987979</v>
      </c>
      <c r="CQ22" s="21" t="str">
        <f ca="1">_xll.IMDP("BND",CH22,CQ8,CH3)</f>
        <v/>
      </c>
      <c r="CR22" s="23" t="str">
        <f ca="1">_xll.IMDP("BND",CH22,CR8,CH3)</f>
        <v/>
      </c>
      <c r="CS22" s="23" t="str">
        <f ca="1">_xll.IMDP("BND",CH22,CS8,CH3)</f>
        <v/>
      </c>
      <c r="CT22" s="23" t="str">
        <f ca="1">_xll.IMDP("BND",CH22,CT8,CH3)</f>
        <v/>
      </c>
      <c r="CU22" s="2">
        <v>46316</v>
      </c>
      <c r="CV22" s="3" t="s">
        <v>493</v>
      </c>
      <c r="CW22" s="3" t="s">
        <v>494</v>
      </c>
      <c r="CX22" s="3" t="s">
        <v>495</v>
      </c>
      <c r="CY22" s="3">
        <v>0</v>
      </c>
      <c r="CZ22" s="3">
        <v>2.34</v>
      </c>
      <c r="DA22" s="3">
        <v>0</v>
      </c>
      <c r="DB22" s="3">
        <v>2420167</v>
      </c>
      <c r="DC22" s="3">
        <v>9965.41</v>
      </c>
      <c r="DD22" s="3">
        <v>0.70320000000000005</v>
      </c>
      <c r="DE22" s="21">
        <f ca="1">_xll.IMDP("BND",CV22,DE8,CV3)</f>
        <v>20270709</v>
      </c>
      <c r="DF22" s="23">
        <f ca="1">_xll.IMDP("BND",CV22,DF8,CV3)</f>
        <v>4.306</v>
      </c>
      <c r="DG22" s="23" t="str">
        <f ca="1">_xll.IMDP("BND",CV22,DG8,CV3)</f>
        <v>회사채</v>
      </c>
      <c r="DH22" s="23" t="str">
        <f ca="1">_xll.IMDP("BND",CV22,DH8,CV3)</f>
        <v>회사채(일반)</v>
      </c>
      <c r="DI22" s="2">
        <v>46316</v>
      </c>
      <c r="DJ22" s="3" t="s">
        <v>83</v>
      </c>
      <c r="DK22" s="3" t="s">
        <v>29</v>
      </c>
      <c r="DL22" s="3" t="s">
        <v>152</v>
      </c>
      <c r="DM22" s="3">
        <v>0</v>
      </c>
      <c r="DN22" s="3">
        <v>0.67</v>
      </c>
      <c r="DO22" s="3">
        <v>0</v>
      </c>
      <c r="DP22" s="3">
        <v>1057292</v>
      </c>
      <c r="DQ22" s="3">
        <v>7534.48</v>
      </c>
      <c r="DR22" s="3">
        <v>17.730799999999999</v>
      </c>
      <c r="DS22" s="21">
        <f ca="1">_xll.IMDP("BND",DJ22,DS8,DJ3)</f>
        <v>20540910</v>
      </c>
      <c r="DT22" s="23">
        <f ca="1">_xll.IMDP("BND",DJ22,DT8,DJ3)</f>
        <v>4.2939999999999996</v>
      </c>
      <c r="DU22" s="23" t="str">
        <f ca="1">_xll.IMDP("BND",DJ22,DU8,DJ3)</f>
        <v>국채</v>
      </c>
      <c r="DV22" s="23" t="str">
        <f ca="1">_xll.IMDP("BND",DJ22,DV8,DJ3)</f>
        <v>국고채권</v>
      </c>
      <c r="DW22" s="2">
        <v>46316</v>
      </c>
      <c r="DX22" s="3" t="s">
        <v>14375</v>
      </c>
      <c r="DY22" s="3" t="s">
        <v>14376</v>
      </c>
      <c r="DZ22" s="3" t="s">
        <v>14377</v>
      </c>
      <c r="EA22" s="3">
        <v>0</v>
      </c>
      <c r="EB22" s="3">
        <v>3.01</v>
      </c>
      <c r="EC22" s="3">
        <v>0</v>
      </c>
      <c r="ED22" s="3">
        <v>3174018</v>
      </c>
      <c r="EE22" s="3">
        <v>10114.25</v>
      </c>
      <c r="EF22" s="3">
        <v>1.7435</v>
      </c>
      <c r="EG22" s="21">
        <f ca="1">_xll.IMDP("BND",DX22,EG8,DX3)</f>
        <v>20280824</v>
      </c>
      <c r="EH22" s="23">
        <f ca="1">_xll.IMDP("BND",DX22,EH8,DX3)</f>
        <v>4.3579999999999997</v>
      </c>
      <c r="EI22" s="23" t="str">
        <f ca="1">_xll.IMDP("BND",DX22,EI8,DX3)</f>
        <v>금융채</v>
      </c>
      <c r="EJ22" s="23" t="str">
        <f ca="1">_xll.IMDP("BND",DX22,EJ8,DX3)</f>
        <v>기타금융채</v>
      </c>
      <c r="EK22" s="2">
        <v>46316</v>
      </c>
      <c r="EL22" s="3" t="s">
        <v>866</v>
      </c>
      <c r="EM22" s="3" t="s">
        <v>867</v>
      </c>
      <c r="EN22" s="3" t="s">
        <v>868</v>
      </c>
      <c r="EO22" s="3">
        <v>0</v>
      </c>
      <c r="EP22" s="3">
        <v>1.02</v>
      </c>
      <c r="EQ22" s="3">
        <v>0</v>
      </c>
      <c r="ER22" s="3">
        <v>2344465</v>
      </c>
      <c r="ES22" s="3">
        <v>10005.870000000001</v>
      </c>
      <c r="ET22" s="3">
        <v>0.43540000000000001</v>
      </c>
      <c r="EU22" s="21">
        <f ca="1">_xll.IMDP("BND",EL22,EU8,EL3)</f>
        <v>20270330</v>
      </c>
      <c r="EV22" s="23">
        <f ca="1">_xll.IMDP("BND",EL22,EV8,EL3)</f>
        <v>3.9009999999999998</v>
      </c>
      <c r="EW22" s="23" t="str">
        <f ca="1">_xll.IMDP("BND",EL22,EW8,EL3)</f>
        <v>회사채</v>
      </c>
      <c r="EX22" s="23" t="str">
        <f ca="1">_xll.IMDP("BND",EL22,EX8,EL3)</f>
        <v>회사채(일반)</v>
      </c>
    </row>
    <row r="23" spans="1:154" ht="13.5" customHeight="1" x14ac:dyDescent="0.3">
      <c r="A23" s="2">
        <v>46316</v>
      </c>
      <c r="B23" s="3" t="s">
        <v>199</v>
      </c>
      <c r="C23" s="3" t="s">
        <v>29</v>
      </c>
      <c r="D23" s="3" t="s">
        <v>613</v>
      </c>
      <c r="E23" s="3">
        <v>0</v>
      </c>
      <c r="F23" s="3">
        <v>0.7</v>
      </c>
      <c r="G23" s="3">
        <v>0</v>
      </c>
      <c r="H23" s="3">
        <v>842038</v>
      </c>
      <c r="I23" s="3">
        <v>8342.8799999999992</v>
      </c>
      <c r="J23" s="3">
        <v>10.009499999999999</v>
      </c>
      <c r="K23" s="21">
        <f ca="1">_xll.IMDP("BND",B23,K8,B3)</f>
        <v>20380910</v>
      </c>
      <c r="L23" s="23">
        <f ca="1">_xll.IMDP("BND",B23,L8,B3)</f>
        <v>4.1870000000000003</v>
      </c>
      <c r="M23" s="23" t="str">
        <f ca="1">_xll.IMDP("BND",B23,M8,B3)</f>
        <v>국채</v>
      </c>
      <c r="N23" s="23" t="str">
        <f ca="1">_xll.IMDP("BND",B23,N8,B3)</f>
        <v>국고채권</v>
      </c>
      <c r="O23" s="2">
        <v>46316</v>
      </c>
      <c r="P23" s="3" t="s">
        <v>76</v>
      </c>
      <c r="Q23" s="3" t="s">
        <v>29</v>
      </c>
      <c r="R23" s="3" t="s">
        <v>77</v>
      </c>
      <c r="S23" s="3">
        <v>0</v>
      </c>
      <c r="T23" s="3">
        <v>1.89</v>
      </c>
      <c r="U23" s="3">
        <v>0</v>
      </c>
      <c r="V23" s="3">
        <v>2560017</v>
      </c>
      <c r="W23" s="3">
        <v>8958.9599999999991</v>
      </c>
      <c r="X23" s="3">
        <v>16.3566</v>
      </c>
      <c r="Y23" s="21">
        <f ca="1">_xll.IMDP("BND",P23,Y8,P3)</f>
        <v>20530910</v>
      </c>
      <c r="Z23" s="23">
        <f ca="1">_xll.IMDP("BND",P23,Z8,P3)</f>
        <v>4.3079999999999998</v>
      </c>
      <c r="AA23" s="23" t="str">
        <f ca="1">_xll.IMDP("BND",P23,AA8,P3)</f>
        <v>국채</v>
      </c>
      <c r="AB23" s="23" t="str">
        <f ca="1">_xll.IMDP("BND",P23,AB8,P3)</f>
        <v>국고채권</v>
      </c>
      <c r="AC23" s="2">
        <v>46316</v>
      </c>
      <c r="AD23" s="3" t="s">
        <v>67</v>
      </c>
      <c r="AE23" s="3" t="s">
        <v>29</v>
      </c>
      <c r="AF23" s="3" t="s">
        <v>68</v>
      </c>
      <c r="AG23" s="3">
        <v>0</v>
      </c>
      <c r="AH23" s="3">
        <v>2.19</v>
      </c>
      <c r="AI23" s="3">
        <v>0</v>
      </c>
      <c r="AJ23" s="3">
        <v>3158999</v>
      </c>
      <c r="AK23" s="3">
        <v>6402.24</v>
      </c>
      <c r="AL23" s="3">
        <v>17.760400000000001</v>
      </c>
      <c r="AM23" s="21">
        <f ca="1">_xll.IMDP("BND",AD23,AM8,AD3)</f>
        <v>20510310</v>
      </c>
      <c r="AN23" s="23">
        <f ca="1">_xll.IMDP("BND",AD23,AN8,AD3)</f>
        <v>4.28</v>
      </c>
      <c r="AO23" s="23" t="str">
        <f ca="1">_xll.IMDP("BND",AD23,AO8,AD3)</f>
        <v>국채</v>
      </c>
      <c r="AP23" s="23" t="str">
        <f ca="1">_xll.IMDP("BND",AD23,AP8,AD3)</f>
        <v>국고채권</v>
      </c>
      <c r="AQ23" s="2"/>
      <c r="BA23" s="21" t="str">
        <f ca="1">_xll.IMDP("BND",AR23,BA8,AR3)</f>
        <v>입력오류</v>
      </c>
      <c r="BB23" s="23" t="str">
        <f ca="1">_xll.IMDP("BND",AR23,BB8,AR3)</f>
        <v>입력오류</v>
      </c>
      <c r="BC23" s="23" t="str">
        <f ca="1">_xll.IMDP("BND",AR23,BC8,AR3)</f>
        <v>입력오류</v>
      </c>
      <c r="BD23" s="23" t="str">
        <f ca="1">_xll.IMDP("BND",AR23,BD8,AR3)</f>
        <v>입력오류</v>
      </c>
      <c r="BE23" s="2"/>
      <c r="BO23" s="21" t="str">
        <f ca="1">_xll.IMDP("BND",BF23,BO8,BF3)</f>
        <v>입력오류</v>
      </c>
      <c r="BP23" s="23" t="str">
        <f ca="1">_xll.IMDP("BND",BF23,BP8,BF3)</f>
        <v>입력오류</v>
      </c>
      <c r="BQ23" s="23" t="str">
        <f ca="1">_xll.IMDP("BND",BF23,BQ8,BF3)</f>
        <v>입력오류</v>
      </c>
      <c r="BR23" s="23" t="str">
        <f ca="1">_xll.IMDP("BND",BF23,BR8,BF3)</f>
        <v>입력오류</v>
      </c>
      <c r="BS23" s="2">
        <v>46316</v>
      </c>
      <c r="BT23" s="3" t="s">
        <v>204</v>
      </c>
      <c r="BU23" s="3" t="s">
        <v>197</v>
      </c>
      <c r="BV23" s="3" t="s">
        <v>322</v>
      </c>
      <c r="BW23" s="3">
        <v>0</v>
      </c>
      <c r="BX23" s="3">
        <v>0.84</v>
      </c>
      <c r="BY23" s="3">
        <v>0</v>
      </c>
      <c r="BZ23" s="3">
        <v>1201192</v>
      </c>
      <c r="CA23" s="3">
        <v>10667.13</v>
      </c>
      <c r="CB23" s="3">
        <v>2.8224999999999998</v>
      </c>
      <c r="CC23" s="21">
        <f ca="1">_xll.IMDP("BND",BT23,CC8,BT3)</f>
        <v>20291210</v>
      </c>
      <c r="CD23" s="23">
        <f ca="1">_xll.IMDP("BND",BT23,CD8,BT3)</f>
        <v>3.899</v>
      </c>
      <c r="CE23" s="23" t="str">
        <f ca="1">_xll.IMDP("BND",BT23,CE8,BT3)</f>
        <v>국채</v>
      </c>
      <c r="CF23" s="23" t="str">
        <f ca="1">_xll.IMDP("BND",BT23,CF8,BT3)</f>
        <v>국고채권</v>
      </c>
      <c r="CG23" s="2">
        <v>46316</v>
      </c>
      <c r="CH23" s="3" t="s">
        <v>15560</v>
      </c>
      <c r="CI23" s="3" t="s">
        <v>15475</v>
      </c>
      <c r="CJ23" s="3" t="s">
        <v>15561</v>
      </c>
      <c r="CK23" s="3">
        <v>0</v>
      </c>
      <c r="CL23" s="3">
        <v>1.34</v>
      </c>
      <c r="CM23" s="3">
        <v>0</v>
      </c>
      <c r="CN23" s="3">
        <v>1699015</v>
      </c>
      <c r="CQ23" s="21" t="str">
        <f ca="1">_xll.IMDP("BND",CH23,CQ8,CH3)</f>
        <v/>
      </c>
      <c r="CR23" s="23" t="str">
        <f ca="1">_xll.IMDP("BND",CH23,CR8,CH3)</f>
        <v/>
      </c>
      <c r="CS23" s="23" t="str">
        <f ca="1">_xll.IMDP("BND",CH23,CS8,CH3)</f>
        <v/>
      </c>
      <c r="CT23" s="23" t="str">
        <f ca="1">_xll.IMDP("BND",CH23,CT8,CH3)</f>
        <v/>
      </c>
      <c r="CU23" s="2">
        <v>46316</v>
      </c>
      <c r="CV23" s="3" t="s">
        <v>499</v>
      </c>
      <c r="CW23" s="3" t="s">
        <v>500</v>
      </c>
      <c r="CX23" s="3" t="s">
        <v>501</v>
      </c>
      <c r="CY23" s="3">
        <v>0</v>
      </c>
      <c r="CZ23" s="3">
        <v>2.34</v>
      </c>
      <c r="DA23" s="3">
        <v>0</v>
      </c>
      <c r="DB23" s="3">
        <v>2419773</v>
      </c>
      <c r="DC23" s="3">
        <v>9964.51</v>
      </c>
      <c r="DD23" s="3">
        <v>1.4195</v>
      </c>
      <c r="DE23" s="21">
        <f ca="1">_xll.IMDP("BND",CV23,DE8,CV3)</f>
        <v>20280410</v>
      </c>
      <c r="DF23" s="23">
        <f ca="1">_xll.IMDP("BND",CV23,DF8,CV3)</f>
        <v>4.2720000000000002</v>
      </c>
      <c r="DG23" s="23" t="str">
        <f ca="1">_xll.IMDP("BND",CV23,DG8,CV3)</f>
        <v>금융채</v>
      </c>
      <c r="DH23" s="23" t="str">
        <f ca="1">_xll.IMDP("BND",CV23,DH8,CV3)</f>
        <v>기타금융채</v>
      </c>
      <c r="DI23" s="2">
        <v>46316</v>
      </c>
      <c r="DJ23" s="3" t="s">
        <v>52</v>
      </c>
      <c r="DK23" s="3" t="s">
        <v>53</v>
      </c>
      <c r="DL23" s="3" t="s">
        <v>153</v>
      </c>
      <c r="DM23" s="3">
        <v>0</v>
      </c>
      <c r="DN23" s="3">
        <v>0.64</v>
      </c>
      <c r="DO23" s="3">
        <v>0</v>
      </c>
      <c r="DP23" s="3">
        <v>1009865</v>
      </c>
      <c r="DQ23" s="3">
        <v>9618.51</v>
      </c>
      <c r="DR23" s="3">
        <v>3.1880999999999999</v>
      </c>
      <c r="DS23" s="21">
        <f ca="1">_xll.IMDP("BND",DJ23,DS8,DJ3)</f>
        <v>20300310</v>
      </c>
      <c r="DT23" s="23">
        <f ca="1">_xll.IMDP("BND",DJ23,DT8,DJ3)</f>
        <v>3.9319999999999999</v>
      </c>
      <c r="DU23" s="23" t="str">
        <f ca="1">_xll.IMDP("BND",DJ23,DU8,DJ3)</f>
        <v>국채</v>
      </c>
      <c r="DV23" s="23" t="str">
        <f ca="1">_xll.IMDP("BND",DJ23,DV8,DJ3)</f>
        <v>국고채권</v>
      </c>
      <c r="DW23" s="2">
        <v>46316</v>
      </c>
      <c r="DX23" s="3" t="s">
        <v>14959</v>
      </c>
      <c r="DY23" s="3" t="s">
        <v>832</v>
      </c>
      <c r="DZ23" s="3" t="s">
        <v>14960</v>
      </c>
      <c r="EA23" s="3">
        <v>0</v>
      </c>
      <c r="EB23" s="3">
        <v>3</v>
      </c>
      <c r="EC23" s="3">
        <v>0</v>
      </c>
      <c r="ED23" s="3">
        <v>3155974</v>
      </c>
      <c r="EE23" s="3">
        <v>10056.02</v>
      </c>
      <c r="EF23" s="3">
        <v>2.6423999999999999</v>
      </c>
      <c r="EG23" s="21">
        <f ca="1">_xll.IMDP("BND",DX23,EG8,DX3)</f>
        <v>20290824</v>
      </c>
      <c r="EH23" s="23">
        <f ca="1">_xll.IMDP("BND",DX23,EH8,DX3)</f>
        <v>4.4509999999999996</v>
      </c>
      <c r="EI23" s="23" t="str">
        <f ca="1">_xll.IMDP("BND",DX23,EI8,DX3)</f>
        <v>금융채</v>
      </c>
      <c r="EJ23" s="23" t="str">
        <f ca="1">_xll.IMDP("BND",DX23,EJ8,DX3)</f>
        <v>기타금융채</v>
      </c>
      <c r="EK23" s="2">
        <v>46316</v>
      </c>
      <c r="EL23" s="3" t="s">
        <v>869</v>
      </c>
      <c r="EM23" s="3" t="s">
        <v>211</v>
      </c>
      <c r="EN23" s="3" t="s">
        <v>870</v>
      </c>
      <c r="EO23" s="3">
        <v>0</v>
      </c>
      <c r="EP23" s="3">
        <v>1.02</v>
      </c>
      <c r="EQ23" s="3">
        <v>0</v>
      </c>
      <c r="ER23" s="3">
        <v>2343345</v>
      </c>
      <c r="ES23" s="3">
        <v>10001.19</v>
      </c>
      <c r="ET23" s="3">
        <v>0.22209999999999999</v>
      </c>
      <c r="EU23" s="21">
        <f ca="1">_xll.IMDP("BND",EL23,EU8,EL3)</f>
        <v>20270111</v>
      </c>
      <c r="EV23" s="23">
        <f ca="1">_xll.IMDP("BND",EL23,EV8,EL3)</f>
        <v>3.9780000000000002</v>
      </c>
      <c r="EW23" s="23" t="str">
        <f ca="1">_xll.IMDP("BND",EL23,EW8,EL3)</f>
        <v>금융채</v>
      </c>
      <c r="EX23" s="23" t="str">
        <f ca="1">_xll.IMDP("BND",EL23,EX8,EL3)</f>
        <v>기타금융채</v>
      </c>
    </row>
    <row r="24" spans="1:154" ht="13.5" customHeight="1" x14ac:dyDescent="0.3">
      <c r="A24" s="2">
        <v>46316</v>
      </c>
      <c r="B24" s="3" t="s">
        <v>74</v>
      </c>
      <c r="C24" s="3" t="s">
        <v>29</v>
      </c>
      <c r="D24" s="3" t="s">
        <v>75</v>
      </c>
      <c r="E24" s="3">
        <v>0</v>
      </c>
      <c r="F24" s="3">
        <v>0.66</v>
      </c>
      <c r="G24" s="3">
        <v>0</v>
      </c>
      <c r="H24" s="3">
        <v>795712</v>
      </c>
      <c r="I24" s="3">
        <v>8183.03</v>
      </c>
      <c r="J24" s="3">
        <v>16.5318</v>
      </c>
      <c r="K24" s="21">
        <f ca="1">_xll.IMDP("BND",B24,K8,B3)</f>
        <v>20520910</v>
      </c>
      <c r="L24" s="23">
        <f ca="1">_xll.IMDP("BND",B24,L8,B3)</f>
        <v>4.32</v>
      </c>
      <c r="M24" s="23" t="str">
        <f ca="1">_xll.IMDP("BND",B24,M8,B3)</f>
        <v>국채</v>
      </c>
      <c r="N24" s="23" t="str">
        <f ca="1">_xll.IMDP("BND",B24,N8,B3)</f>
        <v>국고채권</v>
      </c>
      <c r="O24" s="2">
        <v>46316</v>
      </c>
      <c r="P24" s="3" t="s">
        <v>59</v>
      </c>
      <c r="Q24" s="3" t="s">
        <v>60</v>
      </c>
      <c r="R24" s="3" t="s">
        <v>61</v>
      </c>
      <c r="S24" s="3">
        <v>0</v>
      </c>
      <c r="T24" s="3">
        <v>1.75</v>
      </c>
      <c r="U24" s="3">
        <v>0</v>
      </c>
      <c r="V24" s="3">
        <v>2376074</v>
      </c>
      <c r="W24" s="3">
        <v>8316.35</v>
      </c>
      <c r="X24" s="3">
        <v>13.324299999999999</v>
      </c>
      <c r="Y24" s="21">
        <f ca="1">_xll.IMDP("BND",P24,Y8,P3)</f>
        <v>20440910</v>
      </c>
      <c r="Z24" s="23">
        <f ca="1">_xll.IMDP("BND",P24,Z8,P3)</f>
        <v>4.2539999999999996</v>
      </c>
      <c r="AA24" s="23" t="str">
        <f ca="1">_xll.IMDP("BND",P24,AA8,P3)</f>
        <v>국채</v>
      </c>
      <c r="AB24" s="23" t="str">
        <f ca="1">_xll.IMDP("BND",P24,AB8,P3)</f>
        <v>국고채권</v>
      </c>
      <c r="AC24" s="2">
        <v>46316</v>
      </c>
      <c r="AD24" s="3" t="s">
        <v>55</v>
      </c>
      <c r="AE24" s="3" t="s">
        <v>29</v>
      </c>
      <c r="AF24" s="3" t="s">
        <v>56</v>
      </c>
      <c r="AG24" s="3">
        <v>0</v>
      </c>
      <c r="AH24" s="3">
        <v>2.09</v>
      </c>
      <c r="AI24" s="3">
        <v>0</v>
      </c>
      <c r="AJ24" s="3">
        <v>3020694</v>
      </c>
      <c r="AK24" s="3">
        <v>8346.4500000000007</v>
      </c>
      <c r="AL24" s="3">
        <v>16.9163</v>
      </c>
      <c r="AM24" s="21">
        <f ca="1">_xll.IMDP("BND",AD24,AM8,AD3)</f>
        <v>20540310</v>
      </c>
      <c r="AN24" s="23">
        <f ca="1">_xll.IMDP("BND",AD24,AN8,AD3)</f>
        <v>4.306</v>
      </c>
      <c r="AO24" s="23" t="str">
        <f ca="1">_xll.IMDP("BND",AD24,AO8,AD3)</f>
        <v>국채</v>
      </c>
      <c r="AP24" s="23" t="str">
        <f ca="1">_xll.IMDP("BND",AD24,AP8,AD3)</f>
        <v>국고채권</v>
      </c>
      <c r="AQ24" s="2"/>
      <c r="BA24" s="21" t="str">
        <f ca="1">_xll.IMDP("BND",AR24,BA8,AR3)</f>
        <v>입력오류</v>
      </c>
      <c r="BB24" s="23" t="str">
        <f ca="1">_xll.IMDP("BND",AR24,BB8,AR3)</f>
        <v>입력오류</v>
      </c>
      <c r="BC24" s="23" t="str">
        <f ca="1">_xll.IMDP("BND",AR24,BC8,AR3)</f>
        <v>입력오류</v>
      </c>
      <c r="BD24" s="23" t="str">
        <f ca="1">_xll.IMDP("BND",AR24,BD8,AR3)</f>
        <v>입력오류</v>
      </c>
      <c r="BE24" s="2"/>
      <c r="BO24" s="21" t="str">
        <f ca="1">_xll.IMDP("BND",BF24,BO8,BF3)</f>
        <v>입력오류</v>
      </c>
      <c r="BP24" s="23" t="str">
        <f ca="1">_xll.IMDP("BND",BF24,BP8,BF3)</f>
        <v>입력오류</v>
      </c>
      <c r="BQ24" s="23" t="str">
        <f ca="1">_xll.IMDP("BND",BF24,BQ8,BF3)</f>
        <v>입력오류</v>
      </c>
      <c r="BR24" s="23" t="str">
        <f ca="1">_xll.IMDP("BND",BF24,BR8,BF3)</f>
        <v>입력오류</v>
      </c>
      <c r="BS24" s="2">
        <v>46316</v>
      </c>
      <c r="BT24" s="3" t="s">
        <v>116</v>
      </c>
      <c r="BU24" s="3" t="s">
        <v>29</v>
      </c>
      <c r="BV24" s="3" t="s">
        <v>117</v>
      </c>
      <c r="BW24" s="3">
        <v>0</v>
      </c>
      <c r="BX24" s="3">
        <v>0.81</v>
      </c>
      <c r="BY24" s="3">
        <v>0</v>
      </c>
      <c r="BZ24" s="3">
        <v>1151325</v>
      </c>
      <c r="CA24" s="3">
        <v>7236.69</v>
      </c>
      <c r="CB24" s="3">
        <v>17.143999999999998</v>
      </c>
      <c r="CC24" s="21">
        <f ca="1">_xll.IMDP("BND",BT24,CC8,BT3)</f>
        <v>20520310</v>
      </c>
      <c r="CD24" s="23">
        <f ca="1">_xll.IMDP("BND",BT24,CD8,BT3)</f>
        <v>4.3209999999999997</v>
      </c>
      <c r="CE24" s="23" t="str">
        <f ca="1">_xll.IMDP("BND",BT24,CE8,BT3)</f>
        <v>국채</v>
      </c>
      <c r="CF24" s="23" t="str">
        <f ca="1">_xll.IMDP("BND",BT24,CF8,BT3)</f>
        <v>국고채권</v>
      </c>
      <c r="CG24" s="2">
        <v>46316</v>
      </c>
      <c r="CH24" s="3" t="s">
        <v>14057</v>
      </c>
      <c r="CI24" s="3" t="s">
        <v>14058</v>
      </c>
      <c r="CJ24" s="3" t="s">
        <v>14059</v>
      </c>
      <c r="CK24" s="3">
        <v>0</v>
      </c>
      <c r="CL24" s="3">
        <v>1.21</v>
      </c>
      <c r="CM24" s="3">
        <v>0</v>
      </c>
      <c r="CN24" s="3">
        <v>1527526</v>
      </c>
      <c r="CO24" s="3">
        <v>10106.11</v>
      </c>
      <c r="CP24" s="3">
        <v>8.2299999999999998E-2</v>
      </c>
      <c r="CQ24" s="21">
        <f ca="1">_xll.IMDP("BND",CH24,CQ8,CH3)</f>
        <v>20261120</v>
      </c>
      <c r="CR24" s="23">
        <f ca="1">_xll.IMDP("BND",CH24,CR8,CH3)</f>
        <v>3.8690000000000002</v>
      </c>
      <c r="CS24" s="23" t="str">
        <f ca="1">_xll.IMDP("BND",CH24,CS8,CH3)</f>
        <v>금융채</v>
      </c>
      <c r="CT24" s="23" t="str">
        <f ca="1">_xll.IMDP("BND",CH24,CT8,CH3)</f>
        <v>기타금융채</v>
      </c>
      <c r="CU24" s="2">
        <v>46316</v>
      </c>
      <c r="CV24" s="3" t="s">
        <v>512</v>
      </c>
      <c r="CW24" s="3" t="s">
        <v>415</v>
      </c>
      <c r="CX24" s="3" t="s">
        <v>513</v>
      </c>
      <c r="CY24" s="3">
        <v>0</v>
      </c>
      <c r="CZ24" s="3">
        <v>2.33</v>
      </c>
      <c r="DA24" s="3">
        <v>0</v>
      </c>
      <c r="DB24" s="3">
        <v>2417355</v>
      </c>
      <c r="DC24" s="3">
        <v>9954.82</v>
      </c>
      <c r="DD24" s="3">
        <v>1.0269999999999999</v>
      </c>
      <c r="DE24" s="21">
        <f ca="1">_xll.IMDP("BND",CV24,DE8,CV3)</f>
        <v>20271112</v>
      </c>
      <c r="DF24" s="23">
        <f ca="1">_xll.IMDP("BND",CV24,DF8,CV3)</f>
        <v>4.6360000000000001</v>
      </c>
      <c r="DG24" s="23" t="str">
        <f ca="1">_xll.IMDP("BND",CV24,DG8,CV3)</f>
        <v>금융채</v>
      </c>
      <c r="DH24" s="23" t="str">
        <f ca="1">_xll.IMDP("BND",CV24,DH8,CV3)</f>
        <v>카드</v>
      </c>
      <c r="DI24" s="2">
        <v>46316</v>
      </c>
      <c r="DJ24" s="3" t="s">
        <v>156</v>
      </c>
      <c r="DK24" s="3" t="s">
        <v>29</v>
      </c>
      <c r="DL24" s="3" t="s">
        <v>157</v>
      </c>
      <c r="DM24" s="3">
        <v>0</v>
      </c>
      <c r="DN24" s="3">
        <v>0.62</v>
      </c>
      <c r="DO24" s="3">
        <v>0</v>
      </c>
      <c r="DP24" s="3">
        <v>976564</v>
      </c>
      <c r="DQ24" s="3">
        <v>9114.89</v>
      </c>
      <c r="DR24" s="3">
        <v>3.9196</v>
      </c>
      <c r="DS24" s="21">
        <f ca="1">_xll.IMDP("BND",DJ24,DS8,DJ3)</f>
        <v>20301210</v>
      </c>
      <c r="DT24" s="23">
        <f ca="1">_xll.IMDP("BND",DJ24,DT8,DJ3)</f>
        <v>3.9849999999999999</v>
      </c>
      <c r="DU24" s="23" t="str">
        <f ca="1">_xll.IMDP("BND",DJ24,DU8,DJ3)</f>
        <v>국채</v>
      </c>
      <c r="DV24" s="23" t="str">
        <f ca="1">_xll.IMDP("BND",DJ24,DV8,DJ3)</f>
        <v>국고채권</v>
      </c>
      <c r="DW24" s="2">
        <v>46316</v>
      </c>
      <c r="DX24" s="3" t="s">
        <v>14654</v>
      </c>
      <c r="DY24" s="3" t="s">
        <v>47</v>
      </c>
      <c r="DZ24" s="3" t="s">
        <v>15729</v>
      </c>
      <c r="EA24" s="3">
        <v>0</v>
      </c>
      <c r="EB24" s="3">
        <v>1.99</v>
      </c>
      <c r="EC24" s="3">
        <v>0</v>
      </c>
      <c r="ED24" s="3">
        <v>2094093</v>
      </c>
      <c r="EE24" s="3">
        <v>10009.77</v>
      </c>
      <c r="EF24" s="3">
        <v>1.8017000000000001</v>
      </c>
      <c r="EG24" s="21">
        <f ca="1">_xll.IMDP("BND",DX24,EG8,DX3)</f>
        <v>20280910</v>
      </c>
      <c r="EH24" s="23">
        <f ca="1">_xll.IMDP("BND",DX24,EH8,DX3)</f>
        <v>3.7949999999999999</v>
      </c>
      <c r="EI24" s="23" t="str">
        <f ca="1">_xll.IMDP("BND",DX24,EI8,DX3)</f>
        <v>국채</v>
      </c>
      <c r="EJ24" s="23" t="str">
        <f ca="1">_xll.IMDP("BND",DX24,EJ8,DX3)</f>
        <v>국고채권</v>
      </c>
      <c r="EK24" s="2">
        <v>46316</v>
      </c>
      <c r="EL24" s="3" t="s">
        <v>883</v>
      </c>
      <c r="EM24" s="3" t="s">
        <v>348</v>
      </c>
      <c r="EN24" s="3" t="s">
        <v>884</v>
      </c>
      <c r="EO24" s="3">
        <v>0</v>
      </c>
      <c r="EP24" s="3">
        <v>1.02</v>
      </c>
      <c r="EQ24" s="3">
        <v>0</v>
      </c>
      <c r="ER24" s="3">
        <v>2342457</v>
      </c>
      <c r="ES24" s="3">
        <v>9997.5</v>
      </c>
      <c r="ET24" s="3">
        <v>0.77410000000000001</v>
      </c>
      <c r="EU24" s="21">
        <f ca="1">_xll.IMDP("BND",EL24,EU8,EL3)</f>
        <v>20270806</v>
      </c>
      <c r="EV24" s="23">
        <f ca="1">_xll.IMDP("BND",EL24,EV8,EL3)</f>
        <v>4.0490000000000004</v>
      </c>
      <c r="EW24" s="23" t="str">
        <f ca="1">_xll.IMDP("BND",EL24,EW8,EL3)</f>
        <v>공사공단채</v>
      </c>
      <c r="EX24" s="23" t="str">
        <f ca="1">_xll.IMDP("BND",EL24,EX8,EL3)</f>
        <v>지방공기업</v>
      </c>
    </row>
    <row r="25" spans="1:154" ht="13.5" customHeight="1" x14ac:dyDescent="0.3">
      <c r="A25" s="2">
        <v>46316</v>
      </c>
      <c r="B25" s="3" t="s">
        <v>201</v>
      </c>
      <c r="C25" s="3" t="s">
        <v>53</v>
      </c>
      <c r="D25" s="3" t="s">
        <v>638</v>
      </c>
      <c r="E25" s="3">
        <v>0</v>
      </c>
      <c r="F25" s="3">
        <v>0.64</v>
      </c>
      <c r="G25" s="3">
        <v>0</v>
      </c>
      <c r="H25" s="3">
        <v>775055</v>
      </c>
      <c r="I25" s="3">
        <v>12467.34</v>
      </c>
      <c r="J25" s="3">
        <v>1.6089</v>
      </c>
      <c r="K25" s="21">
        <f ca="1">_xll.IMDP("BND",B25,K8,B3)</f>
        <v>20280610</v>
      </c>
      <c r="L25" s="23">
        <f ca="1">_xll.IMDP("BND",B25,L8,B3)</f>
        <v>0.45900000000000002</v>
      </c>
      <c r="M25" s="23" t="str">
        <f ca="1">_xll.IMDP("BND",B25,M8,B3)</f>
        <v>국채</v>
      </c>
      <c r="N25" s="23" t="str">
        <f ca="1">_xll.IMDP("BND",B25,N8,B3)</f>
        <v>국고채권</v>
      </c>
      <c r="O25" s="2">
        <v>46316</v>
      </c>
      <c r="P25" s="3" t="s">
        <v>78</v>
      </c>
      <c r="Q25" s="3" t="s">
        <v>29</v>
      </c>
      <c r="R25" s="3" t="s">
        <v>79</v>
      </c>
      <c r="S25" s="3">
        <v>0</v>
      </c>
      <c r="T25" s="3">
        <v>1.68</v>
      </c>
      <c r="U25" s="3">
        <v>0</v>
      </c>
      <c r="V25" s="3">
        <v>2285109</v>
      </c>
      <c r="W25" s="3">
        <v>7178.16</v>
      </c>
      <c r="X25" s="3">
        <v>12.001899999999999</v>
      </c>
      <c r="Y25" s="21">
        <f ca="1">_xll.IMDP("BND",P25,Y8,P3)</f>
        <v>20400910</v>
      </c>
      <c r="Z25" s="23">
        <f ca="1">_xll.IMDP("BND",P25,Z8,P3)</f>
        <v>4.2220000000000004</v>
      </c>
      <c r="AA25" s="23" t="str">
        <f ca="1">_xll.IMDP("BND",P25,AA8,P3)</f>
        <v>국채</v>
      </c>
      <c r="AB25" s="23" t="str">
        <f ca="1">_xll.IMDP("BND",P25,AB8,P3)</f>
        <v>국고채권</v>
      </c>
      <c r="AC25" s="2">
        <v>46316</v>
      </c>
      <c r="AD25" s="3" t="s">
        <v>609</v>
      </c>
      <c r="AE25" s="3" t="s">
        <v>29</v>
      </c>
      <c r="AF25" s="3" t="s">
        <v>610</v>
      </c>
      <c r="AG25" s="3">
        <v>0</v>
      </c>
      <c r="AH25" s="3">
        <v>1.78</v>
      </c>
      <c r="AI25" s="3">
        <v>0</v>
      </c>
      <c r="AJ25" s="3">
        <v>2572845</v>
      </c>
      <c r="AK25" s="3">
        <v>7110.6</v>
      </c>
      <c r="AL25" s="3">
        <v>15.394299999999999</v>
      </c>
      <c r="AM25" s="21">
        <f ca="1">_xll.IMDP("BND",AD25,AM8,AD3)</f>
        <v>20470310</v>
      </c>
      <c r="AN25" s="23">
        <f ca="1">_xll.IMDP("BND",AD25,AN8,AD3)</f>
        <v>4.2809999999999997</v>
      </c>
      <c r="AO25" s="23" t="str">
        <f ca="1">_xll.IMDP("BND",AD25,AO8,AD3)</f>
        <v>국채</v>
      </c>
      <c r="AP25" s="23" t="str">
        <f ca="1">_xll.IMDP("BND",AD25,AP8,AD3)</f>
        <v>국고채권</v>
      </c>
      <c r="AQ25" s="2"/>
      <c r="BA25" s="21" t="str">
        <f ca="1">_xll.IMDP("BND",AR25,BA8,AR3)</f>
        <v>입력오류</v>
      </c>
      <c r="BB25" s="23" t="str">
        <f ca="1">_xll.IMDP("BND",AR25,BB8,AR3)</f>
        <v>입력오류</v>
      </c>
      <c r="BC25" s="23" t="str">
        <f ca="1">_xll.IMDP("BND",AR25,BC8,AR3)</f>
        <v>입력오류</v>
      </c>
      <c r="BD25" s="23" t="str">
        <f ca="1">_xll.IMDP("BND",AR25,BD8,AR3)</f>
        <v>입력오류</v>
      </c>
      <c r="BE25" s="2"/>
      <c r="BO25" s="21" t="str">
        <f ca="1">_xll.IMDP("BND",BF25,BO8,BF3)</f>
        <v>입력오류</v>
      </c>
      <c r="BP25" s="23" t="str">
        <f ca="1">_xll.IMDP("BND",BF25,BP8,BF3)</f>
        <v>입력오류</v>
      </c>
      <c r="BQ25" s="23" t="str">
        <f ca="1">_xll.IMDP("BND",BF25,BQ8,BF3)</f>
        <v>입력오류</v>
      </c>
      <c r="BR25" s="23" t="str">
        <f ca="1">_xll.IMDP("BND",BF25,BR8,BF3)</f>
        <v>입력오류</v>
      </c>
      <c r="BS25" s="2">
        <v>46316</v>
      </c>
      <c r="BT25" s="3" t="s">
        <v>102</v>
      </c>
      <c r="BU25" s="3" t="s">
        <v>60</v>
      </c>
      <c r="BV25" s="3" t="s">
        <v>103</v>
      </c>
      <c r="BW25" s="3">
        <v>0</v>
      </c>
      <c r="BX25" s="3">
        <v>0.8</v>
      </c>
      <c r="BY25" s="3">
        <v>0</v>
      </c>
      <c r="BZ25" s="3">
        <v>1145520</v>
      </c>
      <c r="CA25" s="3">
        <v>8076.96</v>
      </c>
      <c r="CB25" s="3">
        <v>13.947100000000001</v>
      </c>
      <c r="CC25" s="21">
        <f ca="1">_xll.IMDP("BND",BT25,CC8,BT3)</f>
        <v>20450910</v>
      </c>
      <c r="CD25" s="23">
        <f ca="1">_xll.IMDP("BND",BT25,CD8,BT3)</f>
        <v>4.2670000000000003</v>
      </c>
      <c r="CE25" s="23" t="str">
        <f ca="1">_xll.IMDP("BND",BT25,CE8,BT3)</f>
        <v>국채</v>
      </c>
      <c r="CF25" s="23" t="str">
        <f ca="1">_xll.IMDP("BND",BT25,CF8,BT3)</f>
        <v>국고채권</v>
      </c>
      <c r="CG25" s="2">
        <v>46316</v>
      </c>
      <c r="CH25" s="3" t="s">
        <v>14409</v>
      </c>
      <c r="CI25" s="3" t="s">
        <v>14410</v>
      </c>
      <c r="CJ25" s="3" t="s">
        <v>14411</v>
      </c>
      <c r="CK25" s="3">
        <v>0</v>
      </c>
      <c r="CL25" s="3">
        <v>1.21</v>
      </c>
      <c r="CM25" s="3">
        <v>0</v>
      </c>
      <c r="CN25" s="3">
        <v>1527051</v>
      </c>
      <c r="CO25" s="3">
        <v>10103.040000000001</v>
      </c>
      <c r="CP25" s="3">
        <v>5.5100000000000003E-2</v>
      </c>
      <c r="CQ25" s="21">
        <f ca="1">_xll.IMDP("BND",CH25,CQ8,CH3)</f>
        <v>20261110</v>
      </c>
      <c r="CR25" s="23">
        <f ca="1">_xll.IMDP("BND",CH25,CR8,CH3)</f>
        <v>4.3449999999999998</v>
      </c>
      <c r="CS25" s="23" t="str">
        <f ca="1">_xll.IMDP("BND",CH25,CS8,CH3)</f>
        <v>금융채</v>
      </c>
      <c r="CT25" s="23" t="str">
        <f ca="1">_xll.IMDP("BND",CH25,CT8,CH3)</f>
        <v>기타금융채</v>
      </c>
      <c r="CU25" s="2">
        <v>46316</v>
      </c>
      <c r="CV25" s="3" t="s">
        <v>509</v>
      </c>
      <c r="CW25" s="3" t="s">
        <v>510</v>
      </c>
      <c r="CX25" s="3" t="s">
        <v>511</v>
      </c>
      <c r="CY25" s="3">
        <v>0</v>
      </c>
      <c r="CZ25" s="3">
        <v>2.33</v>
      </c>
      <c r="DA25" s="3">
        <v>0</v>
      </c>
      <c r="DB25" s="3">
        <v>2416150</v>
      </c>
      <c r="DC25" s="3">
        <v>9949.42</v>
      </c>
      <c r="DD25" s="3">
        <v>0.62290000000000001</v>
      </c>
      <c r="DE25" s="21">
        <f ca="1">_xll.IMDP("BND",CV25,DE8,CV3)</f>
        <v>20270609</v>
      </c>
      <c r="DF25" s="23">
        <f ca="1">_xll.IMDP("BND",CV25,DF8,CV3)</f>
        <v>4.2590000000000003</v>
      </c>
      <c r="DG25" s="23" t="str">
        <f ca="1">_xll.IMDP("BND",CV25,DG8,CV3)</f>
        <v>회사채</v>
      </c>
      <c r="DH25" s="23" t="str">
        <f ca="1">_xll.IMDP("BND",CV25,DH8,CV3)</f>
        <v>회사채(일반)</v>
      </c>
      <c r="DI25" s="2">
        <v>46316</v>
      </c>
      <c r="DJ25" s="3" t="s">
        <v>13956</v>
      </c>
      <c r="DK25" s="3" t="s">
        <v>1535</v>
      </c>
      <c r="DL25" s="3" t="s">
        <v>14517</v>
      </c>
      <c r="DM25" s="3">
        <v>0</v>
      </c>
      <c r="DN25" s="3">
        <v>0.61</v>
      </c>
      <c r="DO25" s="3">
        <v>0</v>
      </c>
      <c r="DP25" s="3">
        <v>967816</v>
      </c>
      <c r="DQ25" s="3">
        <v>10139.120000000001</v>
      </c>
      <c r="DR25" s="3">
        <v>1.5821000000000001</v>
      </c>
      <c r="DS25" s="21">
        <f ca="1">_xll.IMDP("BND",DJ25,DS8,DJ3)</f>
        <v>20280623</v>
      </c>
      <c r="DT25" s="23">
        <f ca="1">_xll.IMDP("BND",DJ25,DT8,DJ3)</f>
        <v>4.1100000000000003</v>
      </c>
      <c r="DU25" s="23" t="str">
        <f ca="1">_xll.IMDP("BND",DJ25,DU8,DJ3)</f>
        <v>공사공단채</v>
      </c>
      <c r="DV25" s="23" t="str">
        <f ca="1">_xll.IMDP("BND",DJ25,DV8,DJ3)</f>
        <v>일반</v>
      </c>
      <c r="DW25" s="2">
        <v>46316</v>
      </c>
      <c r="DX25" s="3" t="s">
        <v>1027</v>
      </c>
      <c r="DY25" s="3" t="s">
        <v>1028</v>
      </c>
      <c r="DZ25" s="3" t="s">
        <v>1029</v>
      </c>
      <c r="EA25" s="3">
        <v>0</v>
      </c>
      <c r="EB25" s="3">
        <v>0.99</v>
      </c>
      <c r="EC25" s="3">
        <v>0</v>
      </c>
      <c r="ED25" s="3">
        <v>1040900</v>
      </c>
      <c r="EE25" s="3">
        <v>9950.5400000000009</v>
      </c>
      <c r="EF25" s="3">
        <v>0.38490000000000002</v>
      </c>
      <c r="EG25" s="21">
        <f ca="1">_xll.IMDP("BND",DX25,EG8,DX3)</f>
        <v>20270311</v>
      </c>
      <c r="EH25" s="23">
        <f ca="1">_xll.IMDP("BND",DX25,EH8,DX3)</f>
        <v>3.786</v>
      </c>
      <c r="EI25" s="23" t="str">
        <f ca="1">_xll.IMDP("BND",DX25,EI8,DX3)</f>
        <v>금융채</v>
      </c>
      <c r="EJ25" s="23" t="str">
        <f ca="1">_xll.IMDP("BND",DX25,EJ8,DX3)</f>
        <v>카드</v>
      </c>
      <c r="EK25" s="2">
        <v>46316</v>
      </c>
      <c r="EL25" s="3" t="s">
        <v>889</v>
      </c>
      <c r="EM25" s="3" t="s">
        <v>890</v>
      </c>
      <c r="EN25" s="3" t="s">
        <v>891</v>
      </c>
      <c r="EO25" s="3">
        <v>0</v>
      </c>
      <c r="EP25" s="3">
        <v>1.02</v>
      </c>
      <c r="EQ25" s="3">
        <v>0</v>
      </c>
      <c r="ER25" s="3">
        <v>2340210</v>
      </c>
      <c r="ES25" s="3">
        <v>9987.86</v>
      </c>
      <c r="ET25" s="3">
        <v>0.53920000000000001</v>
      </c>
      <c r="EU25" s="21">
        <f ca="1">_xll.IMDP("BND",EL25,EU8,EL3)</f>
        <v>20270510</v>
      </c>
      <c r="EV25" s="23">
        <f ca="1">_xll.IMDP("BND",EL25,EV8,EL3)</f>
        <v>4.0839999999999996</v>
      </c>
      <c r="EW25" s="23" t="str">
        <f ca="1">_xll.IMDP("BND",EL25,EW8,EL3)</f>
        <v>금융채</v>
      </c>
      <c r="EX25" s="23" t="str">
        <f ca="1">_xll.IMDP("BND",EL25,EX8,EL3)</f>
        <v>기타금융채</v>
      </c>
    </row>
    <row r="26" spans="1:154" ht="13.5" customHeight="1" x14ac:dyDescent="0.3">
      <c r="A26" s="2">
        <v>46316</v>
      </c>
      <c r="B26" s="3" t="s">
        <v>191</v>
      </c>
      <c r="C26" s="3" t="s">
        <v>29</v>
      </c>
      <c r="D26" s="3" t="s">
        <v>312</v>
      </c>
      <c r="E26" s="3">
        <v>0</v>
      </c>
      <c r="F26" s="3">
        <v>0.6</v>
      </c>
      <c r="G26" s="3">
        <v>0</v>
      </c>
      <c r="H26" s="3">
        <v>719972</v>
      </c>
      <c r="I26" s="3">
        <v>7289.55</v>
      </c>
      <c r="J26" s="3">
        <v>18.257200000000001</v>
      </c>
      <c r="K26" s="21">
        <f ca="1">_xll.IMDP("BND",B26,K8,B3)</f>
        <v>20550910</v>
      </c>
      <c r="L26" s="23">
        <f ca="1">_xll.IMDP("BND",B26,L8,B3)</f>
        <v>4.2880000000000003</v>
      </c>
      <c r="M26" s="23" t="str">
        <f ca="1">_xll.IMDP("BND",B26,M8,B3)</f>
        <v>국채</v>
      </c>
      <c r="N26" s="23" t="str">
        <f ca="1">_xll.IMDP("BND",B26,N8,B3)</f>
        <v>국고채권</v>
      </c>
      <c r="O26" s="2">
        <v>46316</v>
      </c>
      <c r="P26" s="3" t="s">
        <v>80</v>
      </c>
      <c r="Q26" s="3" t="s">
        <v>81</v>
      </c>
      <c r="R26" s="3" t="s">
        <v>82</v>
      </c>
      <c r="S26" s="3">
        <v>0</v>
      </c>
      <c r="T26" s="3">
        <v>1.65</v>
      </c>
      <c r="U26" s="3">
        <v>0</v>
      </c>
      <c r="V26" s="3">
        <v>2244169</v>
      </c>
      <c r="W26" s="3">
        <v>9163.32</v>
      </c>
      <c r="X26" s="3">
        <v>3.4220999999999999</v>
      </c>
      <c r="Y26" s="21">
        <f ca="1">_xll.IMDP("BND",P26,Y8,P3)</f>
        <v>20300528</v>
      </c>
      <c r="Z26" s="23">
        <f ca="1">_xll.IMDP("BND",P26,Z8,P3)</f>
        <v>4.2089999999999996</v>
      </c>
      <c r="AA26" s="23" t="str">
        <f ca="1">_xll.IMDP("BND",P26,AA8,P3)</f>
        <v>공사공단채</v>
      </c>
      <c r="AB26" s="23" t="str">
        <f ca="1">_xll.IMDP("BND",P26,AB8,P3)</f>
        <v>일반</v>
      </c>
      <c r="AC26" s="2">
        <v>46316</v>
      </c>
      <c r="AD26" s="3" t="s">
        <v>44</v>
      </c>
      <c r="AE26" s="3" t="s">
        <v>29</v>
      </c>
      <c r="AF26" s="3" t="s">
        <v>45</v>
      </c>
      <c r="AG26" s="3">
        <v>0</v>
      </c>
      <c r="AH26" s="3">
        <v>1.33</v>
      </c>
      <c r="AI26" s="3">
        <v>0</v>
      </c>
      <c r="AJ26" s="3">
        <v>1923159</v>
      </c>
      <c r="AK26" s="3">
        <v>7306.91</v>
      </c>
      <c r="AL26" s="3">
        <v>18.083600000000001</v>
      </c>
      <c r="AM26" s="21">
        <f ca="1">_xll.IMDP("BND",AD26,AM8,AD3)</f>
        <v>20550310</v>
      </c>
      <c r="AN26" s="23">
        <f ca="1">_xll.IMDP("BND",AD26,AN8,AD3)</f>
        <v>4.2930000000000001</v>
      </c>
      <c r="AO26" s="23" t="str">
        <f ca="1">_xll.IMDP("BND",AD26,AO8,AD3)</f>
        <v>국채</v>
      </c>
      <c r="AP26" s="23" t="str">
        <f ca="1">_xll.IMDP("BND",AD26,AP8,AD3)</f>
        <v>국고채권</v>
      </c>
      <c r="AQ26" s="2"/>
      <c r="BA26" s="21" t="str">
        <f ca="1">_xll.IMDP("BND",AR26,BA8,AR3)</f>
        <v>입력오류</v>
      </c>
      <c r="BB26" s="23" t="str">
        <f ca="1">_xll.IMDP("BND",AR26,BB8,AR3)</f>
        <v>입력오류</v>
      </c>
      <c r="BC26" s="23" t="str">
        <f ca="1">_xll.IMDP("BND",AR26,BC8,AR3)</f>
        <v>입력오류</v>
      </c>
      <c r="BD26" s="23" t="str">
        <f ca="1">_xll.IMDP("BND",AR26,BD8,AR3)</f>
        <v>입력오류</v>
      </c>
      <c r="BE26" s="2"/>
      <c r="BO26" s="21" t="str">
        <f ca="1">_xll.IMDP("BND",BF26,BO8,BF3)</f>
        <v>입력오류</v>
      </c>
      <c r="BP26" s="23" t="str">
        <f ca="1">_xll.IMDP("BND",BF26,BP8,BF3)</f>
        <v>입력오류</v>
      </c>
      <c r="BQ26" s="23" t="str">
        <f ca="1">_xll.IMDP("BND",BF26,BQ8,BF3)</f>
        <v>입력오류</v>
      </c>
      <c r="BR26" s="23" t="str">
        <f ca="1">_xll.IMDP("BND",BF26,BR8,BF3)</f>
        <v>입력오류</v>
      </c>
      <c r="BS26" s="2">
        <v>46316</v>
      </c>
      <c r="BT26" s="3" t="s">
        <v>15286</v>
      </c>
      <c r="BU26" s="3" t="s">
        <v>15287</v>
      </c>
      <c r="BV26" s="3" t="s">
        <v>15427</v>
      </c>
      <c r="BW26" s="3">
        <v>0</v>
      </c>
      <c r="BX26" s="3">
        <v>0.75</v>
      </c>
      <c r="BY26" s="3">
        <v>0.01</v>
      </c>
      <c r="BZ26" s="3">
        <v>1065700</v>
      </c>
      <c r="CC26" s="21" t="str">
        <f ca="1">_xll.IMDP("BND",BT26,CC8,BT3)</f>
        <v/>
      </c>
      <c r="CD26" s="23" t="str">
        <f ca="1">_xll.IMDP("BND",BT26,CD8,BT3)</f>
        <v/>
      </c>
      <c r="CE26" s="23" t="str">
        <f ca="1">_xll.IMDP("BND",BT26,CE8,BT3)</f>
        <v/>
      </c>
      <c r="CF26" s="23" t="str">
        <f ca="1">_xll.IMDP("BND",BT26,CF8,BT3)</f>
        <v/>
      </c>
      <c r="CG26" s="2">
        <v>46316</v>
      </c>
      <c r="CH26" s="3" t="s">
        <v>14407</v>
      </c>
      <c r="CI26" s="3" t="s">
        <v>808</v>
      </c>
      <c r="CJ26" s="3" t="s">
        <v>14408</v>
      </c>
      <c r="CK26" s="3">
        <v>0</v>
      </c>
      <c r="CL26" s="3">
        <v>1.19</v>
      </c>
      <c r="CM26" s="3">
        <v>0</v>
      </c>
      <c r="CN26" s="3">
        <v>1511177</v>
      </c>
      <c r="CQ26" s="21" t="str">
        <f ca="1">_xll.IMDP("BND",CH26,CQ8,CH3)</f>
        <v/>
      </c>
      <c r="CR26" s="23" t="str">
        <f ca="1">_xll.IMDP("BND",CH26,CR8,CH3)</f>
        <v/>
      </c>
      <c r="CS26" s="23" t="str">
        <f ca="1">_xll.IMDP("BND",CH26,CS8,CH3)</f>
        <v/>
      </c>
      <c r="CT26" s="23" t="str">
        <f ca="1">_xll.IMDP("BND",CH26,CT8,CH3)</f>
        <v/>
      </c>
      <c r="CU26" s="2">
        <v>46316</v>
      </c>
      <c r="CV26" s="3" t="s">
        <v>520</v>
      </c>
      <c r="CW26" s="3" t="s">
        <v>521</v>
      </c>
      <c r="CX26" s="3" t="s">
        <v>522</v>
      </c>
      <c r="CY26" s="3">
        <v>0</v>
      </c>
      <c r="CZ26" s="3">
        <v>2.33</v>
      </c>
      <c r="DA26" s="3">
        <v>0</v>
      </c>
      <c r="DB26" s="3">
        <v>2414013</v>
      </c>
      <c r="DC26" s="3">
        <v>9940.61</v>
      </c>
      <c r="DD26" s="3">
        <v>2.1709000000000001</v>
      </c>
      <c r="DE26" s="21">
        <f ca="1">_xll.IMDP("BND",CV26,DE8,CV3)</f>
        <v>20290209</v>
      </c>
      <c r="DF26" s="23">
        <f ca="1">_xll.IMDP("BND",CV26,DF8,CV3)</f>
        <v>4.6420000000000003</v>
      </c>
      <c r="DG26" s="23" t="str">
        <f ca="1">_xll.IMDP("BND",CV26,DG8,CV3)</f>
        <v>회사채</v>
      </c>
      <c r="DH26" s="23" t="str">
        <f ca="1">_xll.IMDP("BND",CV26,DH8,CV3)</f>
        <v>회사채(일반)</v>
      </c>
      <c r="DI26" s="2">
        <v>46316</v>
      </c>
      <c r="DJ26" s="3" t="s">
        <v>12667</v>
      </c>
      <c r="DK26" s="3" t="s">
        <v>15213</v>
      </c>
      <c r="DL26" s="3" t="s">
        <v>12668</v>
      </c>
      <c r="DM26" s="3">
        <v>0</v>
      </c>
      <c r="DN26" s="3">
        <v>0.61</v>
      </c>
      <c r="DO26" s="3">
        <v>0</v>
      </c>
      <c r="DP26" s="3">
        <v>966705</v>
      </c>
      <c r="DQ26" s="3">
        <v>10127.5</v>
      </c>
      <c r="DR26" s="3">
        <v>0.81359999999999999</v>
      </c>
      <c r="DS26" s="21">
        <f ca="1">_xll.IMDP("BND",DJ26,DS8,DJ3)</f>
        <v>20270823</v>
      </c>
      <c r="DT26" s="23">
        <f ca="1">_xll.IMDP("BND",DJ26,DT8,DJ3)</f>
        <v>4.2629999999999999</v>
      </c>
      <c r="DU26" s="23" t="str">
        <f ca="1">_xll.IMDP("BND",DJ26,DU8,DJ3)</f>
        <v>금융채</v>
      </c>
      <c r="DV26" s="23" t="str">
        <f ca="1">_xll.IMDP("BND",DJ26,DV8,DJ3)</f>
        <v>기타금융채</v>
      </c>
      <c r="DW26" s="2">
        <v>46316</v>
      </c>
      <c r="DX26" s="3" t="s">
        <v>57</v>
      </c>
      <c r="DY26" s="3" t="s">
        <v>53</v>
      </c>
      <c r="DZ26" s="3" t="s">
        <v>58</v>
      </c>
      <c r="EA26" s="3">
        <v>0</v>
      </c>
      <c r="EB26" s="3">
        <v>0.56999999999999995</v>
      </c>
      <c r="EC26" s="3">
        <v>0</v>
      </c>
      <c r="ED26" s="3">
        <v>596334</v>
      </c>
      <c r="EE26" s="3">
        <v>9501.73</v>
      </c>
      <c r="EF26" s="3">
        <v>3.6419000000000001</v>
      </c>
      <c r="EG26" s="21">
        <f ca="1">_xll.IMDP("BND",DX26,EG8,DX3)</f>
        <v>20300910</v>
      </c>
      <c r="EH26" s="23">
        <f ca="1">_xll.IMDP("BND",DX26,EH8,DX3)</f>
        <v>3.9740000000000002</v>
      </c>
      <c r="EI26" s="23" t="str">
        <f ca="1">_xll.IMDP("BND",DX26,EI8,DX3)</f>
        <v>국채</v>
      </c>
      <c r="EJ26" s="23" t="str">
        <f ca="1">_xll.IMDP("BND",DX26,EJ8,DX3)</f>
        <v>국고채권</v>
      </c>
      <c r="EK26" s="2">
        <v>46316</v>
      </c>
      <c r="EL26" s="3" t="s">
        <v>871</v>
      </c>
      <c r="EM26" s="3" t="s">
        <v>872</v>
      </c>
      <c r="EN26" s="3" t="s">
        <v>873</v>
      </c>
      <c r="EO26" s="3">
        <v>0</v>
      </c>
      <c r="EP26" s="3">
        <v>1.02</v>
      </c>
      <c r="EQ26" s="3">
        <v>0</v>
      </c>
      <c r="ER26" s="3">
        <v>2339763</v>
      </c>
      <c r="ES26" s="3">
        <v>9985.89</v>
      </c>
      <c r="ET26" s="3">
        <v>0.43049999999999999</v>
      </c>
      <c r="EU26" s="21">
        <f ca="1">_xll.IMDP("BND",EL26,EU8,EL3)</f>
        <v>20270328</v>
      </c>
      <c r="EV26" s="23">
        <f ca="1">_xll.IMDP("BND",EL26,EV8,EL3)</f>
        <v>3.7269999999999999</v>
      </c>
      <c r="EW26" s="23" t="str">
        <f ca="1">_xll.IMDP("BND",EL26,EW8,EL3)</f>
        <v>공사공단채</v>
      </c>
      <c r="EX26" s="23" t="str">
        <f ca="1">_xll.IMDP("BND",EL26,EX8,EL3)</f>
        <v>지방공기업</v>
      </c>
    </row>
    <row r="27" spans="1:154" ht="13.5" customHeight="1" x14ac:dyDescent="0.3">
      <c r="A27" s="2">
        <v>46316</v>
      </c>
      <c r="B27" s="3" t="s">
        <v>12308</v>
      </c>
      <c r="C27" s="3" t="s">
        <v>575</v>
      </c>
      <c r="D27" s="3" t="s">
        <v>12309</v>
      </c>
      <c r="E27" s="3">
        <v>0</v>
      </c>
      <c r="F27" s="3">
        <v>0.56999999999999995</v>
      </c>
      <c r="G27" s="3">
        <v>0</v>
      </c>
      <c r="H27" s="3">
        <v>691195</v>
      </c>
      <c r="I27" s="3">
        <v>10340.76</v>
      </c>
      <c r="J27" s="3">
        <v>5.4520999999999997</v>
      </c>
      <c r="K27" s="21">
        <f ca="1">_xll.IMDP("BND",B27,K8,B3)</f>
        <v>20330307</v>
      </c>
      <c r="L27" s="23">
        <f ca="1">_xll.IMDP("BND",B27,L8,B3)</f>
        <v>4.3310000000000004</v>
      </c>
      <c r="M27" s="23" t="str">
        <f ca="1">_xll.IMDP("BND",B27,M8,B3)</f>
        <v>회사채</v>
      </c>
      <c r="N27" s="23" t="str">
        <f ca="1">_xll.IMDP("BND",B27,N8,B3)</f>
        <v>회사채(일반)</v>
      </c>
      <c r="O27" s="2">
        <v>46316</v>
      </c>
      <c r="P27" s="3" t="s">
        <v>83</v>
      </c>
      <c r="Q27" s="3" t="s">
        <v>29</v>
      </c>
      <c r="R27" s="3" t="s">
        <v>84</v>
      </c>
      <c r="S27" s="3">
        <v>0</v>
      </c>
      <c r="T27" s="3">
        <v>1.59</v>
      </c>
      <c r="U27" s="3">
        <v>0</v>
      </c>
      <c r="V27" s="3">
        <v>2152900</v>
      </c>
      <c r="W27" s="3">
        <v>7534.48</v>
      </c>
      <c r="X27" s="3">
        <v>17.730799999999999</v>
      </c>
      <c r="Y27" s="21">
        <f ca="1">_xll.IMDP("BND",P27,Y8,P3)</f>
        <v>20540910</v>
      </c>
      <c r="Z27" s="23">
        <f ca="1">_xll.IMDP("BND",P27,Z8,P3)</f>
        <v>4.2939999999999996</v>
      </c>
      <c r="AA27" s="23" t="str">
        <f ca="1">_xll.IMDP("BND",P27,AA8,P3)</f>
        <v>국채</v>
      </c>
      <c r="AB27" s="23" t="str">
        <f ca="1">_xll.IMDP("BND",P27,AB8,P3)</f>
        <v>국고채권</v>
      </c>
      <c r="AC27" s="2">
        <v>46316</v>
      </c>
      <c r="AD27" s="3" t="s">
        <v>611</v>
      </c>
      <c r="AE27" s="3" t="s">
        <v>29</v>
      </c>
      <c r="AF27" s="3" t="s">
        <v>612</v>
      </c>
      <c r="AG27" s="3">
        <v>0</v>
      </c>
      <c r="AH27" s="3">
        <v>1.1200000000000001</v>
      </c>
      <c r="AI27" s="3">
        <v>0</v>
      </c>
      <c r="AJ27" s="3">
        <v>1617159</v>
      </c>
      <c r="AK27" s="3">
        <v>8192.42</v>
      </c>
      <c r="AL27" s="3">
        <v>13.441800000000001</v>
      </c>
      <c r="AM27" s="21">
        <f ca="1">_xll.IMDP("BND",AD27,AM8,AD3)</f>
        <v>20441210</v>
      </c>
      <c r="AN27" s="23">
        <f ca="1">_xll.IMDP("BND",AD27,AN8,AD3)</f>
        <v>4.2709999999999999</v>
      </c>
      <c r="AO27" s="23" t="str">
        <f ca="1">_xll.IMDP("BND",AD27,AO8,AD3)</f>
        <v>국채</v>
      </c>
      <c r="AP27" s="23" t="str">
        <f ca="1">_xll.IMDP("BND",AD27,AP8,AD3)</f>
        <v>국고채권</v>
      </c>
      <c r="AQ27" s="2"/>
      <c r="BA27" s="21" t="str">
        <f ca="1">_xll.IMDP("BND",AR27,BA8,AR3)</f>
        <v>입력오류</v>
      </c>
      <c r="BB27" s="23" t="str">
        <f ca="1">_xll.IMDP("BND",AR27,BB8,AR3)</f>
        <v>입력오류</v>
      </c>
      <c r="BC27" s="23" t="str">
        <f ca="1">_xll.IMDP("BND",AR27,BC8,AR3)</f>
        <v>입력오류</v>
      </c>
      <c r="BD27" s="23" t="str">
        <f ca="1">_xll.IMDP("BND",AR27,BD8,AR3)</f>
        <v>입력오류</v>
      </c>
      <c r="BE27" s="2"/>
      <c r="BO27" s="21" t="str">
        <f ca="1">_xll.IMDP("BND",BF27,BO8,BF3)</f>
        <v>입력오류</v>
      </c>
      <c r="BP27" s="23" t="str">
        <f ca="1">_xll.IMDP("BND",BF27,BP8,BF3)</f>
        <v>입력오류</v>
      </c>
      <c r="BQ27" s="23" t="str">
        <f ca="1">_xll.IMDP("BND",BF27,BQ8,BF3)</f>
        <v>입력오류</v>
      </c>
      <c r="BR27" s="23" t="str">
        <f ca="1">_xll.IMDP("BND",BF27,BR8,BF3)</f>
        <v>입력오류</v>
      </c>
      <c r="BS27" s="2">
        <v>46316</v>
      </c>
      <c r="BT27" s="3" t="s">
        <v>121</v>
      </c>
      <c r="BU27" s="3" t="s">
        <v>29</v>
      </c>
      <c r="BV27" s="3" t="s">
        <v>122</v>
      </c>
      <c r="BW27" s="3">
        <v>0</v>
      </c>
      <c r="BX27" s="3">
        <v>0.74</v>
      </c>
      <c r="BY27" s="3">
        <v>0</v>
      </c>
      <c r="BZ27" s="3">
        <v>1054236</v>
      </c>
      <c r="CA27" s="3">
        <v>9344.93</v>
      </c>
      <c r="CB27" s="3">
        <v>4.7165999999999997</v>
      </c>
      <c r="CC27" s="21">
        <f ca="1">_xll.IMDP("BND",BT27,CC8,BT3)</f>
        <v>20311210</v>
      </c>
      <c r="CD27" s="23">
        <f ca="1">_xll.IMDP("BND",BT27,CD8,BT3)</f>
        <v>3.984</v>
      </c>
      <c r="CE27" s="23" t="str">
        <f ca="1">_xll.IMDP("BND",BT27,CE8,BT3)</f>
        <v>국채</v>
      </c>
      <c r="CF27" s="23" t="str">
        <f ca="1">_xll.IMDP("BND",BT27,CF8,BT3)</f>
        <v>국고채권</v>
      </c>
      <c r="CG27" s="2">
        <v>46316</v>
      </c>
      <c r="CH27" s="3" t="s">
        <v>15872</v>
      </c>
      <c r="CI27" s="3" t="s">
        <v>15873</v>
      </c>
      <c r="CJ27" s="3" t="s">
        <v>15874</v>
      </c>
      <c r="CK27" s="3">
        <v>0</v>
      </c>
      <c r="CL27" s="3">
        <v>1.18</v>
      </c>
      <c r="CM27" s="3">
        <v>0</v>
      </c>
      <c r="CN27" s="3">
        <v>1497163</v>
      </c>
      <c r="CQ27" s="21" t="str">
        <f ca="1">_xll.IMDP("BND",CH27,CQ8,CH3)</f>
        <v/>
      </c>
      <c r="CR27" s="23" t="str">
        <f ca="1">_xll.IMDP("BND",CH27,CR8,CH3)</f>
        <v/>
      </c>
      <c r="CS27" s="23" t="str">
        <f ca="1">_xll.IMDP("BND",CH27,CS8,CH3)</f>
        <v/>
      </c>
      <c r="CT27" s="23" t="str">
        <f ca="1">_xll.IMDP("BND",CH27,CT8,CH3)</f>
        <v/>
      </c>
      <c r="CU27" s="2">
        <v>46316</v>
      </c>
      <c r="CV27" s="3" t="s">
        <v>523</v>
      </c>
      <c r="CW27" s="3" t="s">
        <v>524</v>
      </c>
      <c r="CX27" s="3" t="s">
        <v>525</v>
      </c>
      <c r="CY27" s="3">
        <v>0</v>
      </c>
      <c r="CZ27" s="3">
        <v>2.33</v>
      </c>
      <c r="DA27" s="3">
        <v>0</v>
      </c>
      <c r="DB27" s="3">
        <v>2412717</v>
      </c>
      <c r="DC27" s="3">
        <v>9934.9</v>
      </c>
      <c r="DD27" s="3">
        <v>1.5206</v>
      </c>
      <c r="DE27" s="21">
        <f ca="1">_xll.IMDP("BND",CV27,DE8,CV3)</f>
        <v>20280526</v>
      </c>
      <c r="DF27" s="23">
        <f ca="1">_xll.IMDP("BND",CV27,DF8,CV3)</f>
        <v>5.351</v>
      </c>
      <c r="DG27" s="23" t="str">
        <f ca="1">_xll.IMDP("BND",CV27,DG8,CV3)</f>
        <v>금융채</v>
      </c>
      <c r="DH27" s="23" t="str">
        <f ca="1">_xll.IMDP("BND",CV27,DH8,CV3)</f>
        <v>기타금융채</v>
      </c>
      <c r="DI27" s="2">
        <v>46316</v>
      </c>
      <c r="DJ27" s="3" t="s">
        <v>15332</v>
      </c>
      <c r="DK27" s="3" t="s">
        <v>15333</v>
      </c>
      <c r="DL27" s="3" t="s">
        <v>15334</v>
      </c>
      <c r="DM27" s="3">
        <v>0</v>
      </c>
      <c r="DN27" s="3">
        <v>0.61</v>
      </c>
      <c r="DO27" s="3">
        <v>0</v>
      </c>
      <c r="DP27" s="3">
        <v>961147</v>
      </c>
      <c r="DQ27" s="3">
        <v>10070.09</v>
      </c>
      <c r="DR27" s="3">
        <v>2.6919</v>
      </c>
      <c r="DS27" s="21">
        <f ca="1">_xll.IMDP("BND",DJ27,DS8,DJ3)</f>
        <v>20290910</v>
      </c>
      <c r="DT27" s="23">
        <f ca="1">_xll.IMDP("BND",DJ27,DT8,DJ3)</f>
        <v>4.2119999999999997</v>
      </c>
      <c r="DU27" s="23" t="str">
        <f ca="1">_xll.IMDP("BND",DJ27,DU8,DJ3)</f>
        <v>공사공단채</v>
      </c>
      <c r="DV27" s="23" t="str">
        <f ca="1">_xll.IMDP("BND",DJ27,DV8,DJ3)</f>
        <v>일반</v>
      </c>
      <c r="DW27" s="2">
        <v>46316</v>
      </c>
      <c r="DX27" s="3" t="s">
        <v>323</v>
      </c>
      <c r="DY27" s="3" t="s">
        <v>53</v>
      </c>
      <c r="DZ27" s="3" t="s">
        <v>324</v>
      </c>
      <c r="EA27" s="3">
        <v>0</v>
      </c>
      <c r="EB27" s="3">
        <v>0.51</v>
      </c>
      <c r="EC27" s="3">
        <v>0</v>
      </c>
      <c r="ED27" s="3">
        <v>534130</v>
      </c>
      <c r="EE27" s="3">
        <v>10212.57</v>
      </c>
      <c r="EF27" s="3">
        <v>7.734</v>
      </c>
      <c r="EG27" s="21">
        <f ca="1">_xll.IMDP("BND",DX27,EG8,DX3)</f>
        <v>20360610</v>
      </c>
      <c r="EH27" s="23">
        <f ca="1">_xll.IMDP("BND",DX27,EH8,DX3)</f>
        <v>4.1749999999999998</v>
      </c>
      <c r="EI27" s="23" t="str">
        <f ca="1">_xll.IMDP("BND",DX27,EI8,DX3)</f>
        <v>국채</v>
      </c>
      <c r="EJ27" s="23" t="str">
        <f ca="1">_xll.IMDP("BND",DX27,EJ8,DX3)</f>
        <v>국고채권</v>
      </c>
      <c r="EK27" s="2">
        <v>46316</v>
      </c>
      <c r="EL27" s="3" t="s">
        <v>906</v>
      </c>
      <c r="EM27" s="3" t="s">
        <v>907</v>
      </c>
      <c r="EN27" s="3" t="s">
        <v>908</v>
      </c>
      <c r="EO27" s="3">
        <v>0</v>
      </c>
      <c r="EP27" s="3">
        <v>1.02</v>
      </c>
      <c r="EQ27" s="3">
        <v>0</v>
      </c>
      <c r="ER27" s="3">
        <v>2337064</v>
      </c>
      <c r="ES27" s="3">
        <v>9971.1200000000008</v>
      </c>
      <c r="ET27" s="3">
        <v>4.5902000000000003</v>
      </c>
      <c r="EU27" s="21">
        <f ca="1">_xll.IMDP("BND",EL27,EU8,EL3)</f>
        <v>20351209</v>
      </c>
      <c r="EV27" s="23">
        <f ca="1">_xll.IMDP("BND",EL27,EV8,EL3)</f>
        <v>4.6070000000000002</v>
      </c>
      <c r="EW27" s="23" t="str">
        <f ca="1">_xll.IMDP("BND",EL27,EW8,EL3)</f>
        <v>회사채</v>
      </c>
      <c r="EX27" s="23" t="str">
        <f ca="1">_xll.IMDP("BND",EL27,EX8,EL3)</f>
        <v>옵션부사채</v>
      </c>
    </row>
    <row r="28" spans="1:154" ht="13.5" customHeight="1" x14ac:dyDescent="0.3">
      <c r="A28" s="2">
        <v>46316</v>
      </c>
      <c r="B28" s="3" t="s">
        <v>651</v>
      </c>
      <c r="C28" s="3" t="s">
        <v>271</v>
      </c>
      <c r="D28" s="3" t="s">
        <v>652</v>
      </c>
      <c r="E28" s="3">
        <v>0</v>
      </c>
      <c r="F28" s="3">
        <v>0.56000000000000005</v>
      </c>
      <c r="G28" s="3">
        <v>0</v>
      </c>
      <c r="H28" s="3">
        <v>678180</v>
      </c>
      <c r="I28" s="3">
        <v>10144.540000000001</v>
      </c>
      <c r="J28" s="3">
        <v>7.7066999999999997</v>
      </c>
      <c r="K28" s="21">
        <f ca="1">_xll.IMDP("BND",B28,K8,B3)</f>
        <v>20360616</v>
      </c>
      <c r="L28" s="23">
        <f ca="1">_xll.IMDP("BND",B28,L8,B3)</f>
        <v>4.343</v>
      </c>
      <c r="M28" s="23" t="str">
        <f ca="1">_xll.IMDP("BND",B28,M8,B3)</f>
        <v>공사공단채</v>
      </c>
      <c r="N28" s="23" t="str">
        <f ca="1">_xll.IMDP("BND",B28,N8,B3)</f>
        <v>일반</v>
      </c>
      <c r="O28" s="2">
        <v>46316</v>
      </c>
      <c r="P28" s="3" t="s">
        <v>85</v>
      </c>
      <c r="Q28" s="3" t="s">
        <v>86</v>
      </c>
      <c r="R28" s="3" t="s">
        <v>87</v>
      </c>
      <c r="S28" s="3">
        <v>0</v>
      </c>
      <c r="T28" s="3">
        <v>1.48</v>
      </c>
      <c r="U28" s="3">
        <v>0</v>
      </c>
      <c r="V28" s="3">
        <v>2015542</v>
      </c>
      <c r="W28" s="3">
        <v>9876.2000000000007</v>
      </c>
      <c r="X28" s="3">
        <v>2.4897</v>
      </c>
      <c r="Y28" s="21">
        <f ca="1">_xll.IMDP("BND",P28,Y8,P3)</f>
        <v>20290612</v>
      </c>
      <c r="Z28" s="23">
        <f ca="1">_xll.IMDP("BND",P28,Z8,P3)</f>
        <v>4.444</v>
      </c>
      <c r="AA28" s="23" t="str">
        <f ca="1">_xll.IMDP("BND",P28,AA8,P3)</f>
        <v>회사채</v>
      </c>
      <c r="AB28" s="23" t="str">
        <f ca="1">_xll.IMDP("BND",P28,AB8,P3)</f>
        <v>회사채(일반)</v>
      </c>
      <c r="AC28" s="2">
        <v>46316</v>
      </c>
      <c r="AD28" s="3" t="s">
        <v>114</v>
      </c>
      <c r="AE28" s="3" t="s">
        <v>53</v>
      </c>
      <c r="AF28" s="3" t="s">
        <v>115</v>
      </c>
      <c r="AG28" s="3">
        <v>0</v>
      </c>
      <c r="AH28" s="3">
        <v>0.85</v>
      </c>
      <c r="AI28" s="3">
        <v>0</v>
      </c>
      <c r="AJ28" s="3">
        <v>1223509</v>
      </c>
      <c r="AK28" s="3">
        <v>7438.94</v>
      </c>
      <c r="AL28" s="3">
        <v>12.387600000000001</v>
      </c>
      <c r="AM28" s="21">
        <f ca="1">_xll.IMDP("BND",AD28,AM8,AD3)</f>
        <v>20410910</v>
      </c>
      <c r="AN28" s="23">
        <f ca="1">_xll.IMDP("BND",AD28,AN8,AD3)</f>
        <v>4.2300000000000004</v>
      </c>
      <c r="AO28" s="23" t="str">
        <f ca="1">_xll.IMDP("BND",AD28,AO8,AD3)</f>
        <v>국채</v>
      </c>
      <c r="AP28" s="23" t="str">
        <f ca="1">_xll.IMDP("BND",AD28,AP8,AD3)</f>
        <v>국고채권</v>
      </c>
      <c r="AQ28" s="2"/>
      <c r="BA28" s="21" t="str">
        <f ca="1">_xll.IMDP("BND",AR28,BA8,AR3)</f>
        <v>입력오류</v>
      </c>
      <c r="BB28" s="23" t="str">
        <f ca="1">_xll.IMDP("BND",AR28,BB8,AR3)</f>
        <v>입력오류</v>
      </c>
      <c r="BC28" s="23" t="str">
        <f ca="1">_xll.IMDP("BND",AR28,BC8,AR3)</f>
        <v>입력오류</v>
      </c>
      <c r="BD28" s="23" t="str">
        <f ca="1">_xll.IMDP("BND",AR28,BD8,AR3)</f>
        <v>입력오류</v>
      </c>
      <c r="BE28" s="2"/>
      <c r="BO28" s="21" t="str">
        <f ca="1">_xll.IMDP("BND",BF28,BO8,BF3)</f>
        <v>입력오류</v>
      </c>
      <c r="BP28" s="23" t="str">
        <f ca="1">_xll.IMDP("BND",BF28,BP8,BF3)</f>
        <v>입력오류</v>
      </c>
      <c r="BQ28" s="23" t="str">
        <f ca="1">_xll.IMDP("BND",BF28,BQ8,BF3)</f>
        <v>입력오류</v>
      </c>
      <c r="BR28" s="23" t="str">
        <f ca="1">_xll.IMDP("BND",BF28,BR8,BF3)</f>
        <v>입력오류</v>
      </c>
      <c r="BS28" s="2">
        <v>46316</v>
      </c>
      <c r="BT28" s="3" t="s">
        <v>325</v>
      </c>
      <c r="BU28" s="3" t="s">
        <v>326</v>
      </c>
      <c r="BV28" s="3" t="s">
        <v>327</v>
      </c>
      <c r="BW28" s="3">
        <v>0</v>
      </c>
      <c r="BX28" s="3">
        <v>0.65</v>
      </c>
      <c r="BY28" s="3">
        <v>0</v>
      </c>
      <c r="BZ28" s="3">
        <v>935577</v>
      </c>
      <c r="CA28" s="3">
        <v>10011.15</v>
      </c>
      <c r="CB28" s="3">
        <v>0.2344</v>
      </c>
      <c r="CC28" s="21">
        <f ca="1">_xll.IMDP("BND",BT28,CC8,BT3)</f>
        <v>20270115</v>
      </c>
      <c r="CD28" s="23">
        <f ca="1">_xll.IMDP("BND",BT28,CD8,BT3)</f>
        <v>3.6579999999999999</v>
      </c>
      <c r="CE28" s="23" t="str">
        <f ca="1">_xll.IMDP("BND",BT28,CE8,BT3)</f>
        <v>회사채</v>
      </c>
      <c r="CF28" s="23" t="str">
        <f ca="1">_xll.IMDP("BND",BT28,CF8,BT3)</f>
        <v>회사채(일반)</v>
      </c>
      <c r="CG28" s="2">
        <v>46316</v>
      </c>
      <c r="CH28" s="3" t="s">
        <v>16085</v>
      </c>
      <c r="CI28" s="3" t="s">
        <v>16086</v>
      </c>
      <c r="CJ28" s="3" t="s">
        <v>16087</v>
      </c>
      <c r="CK28" s="3">
        <v>0</v>
      </c>
      <c r="CL28" s="3">
        <v>0.84</v>
      </c>
      <c r="CM28" s="3">
        <v>0</v>
      </c>
      <c r="CN28" s="3">
        <v>1062458</v>
      </c>
      <c r="CQ28" s="21" t="str">
        <f ca="1">_xll.IMDP("BND",CH28,CQ8,CH3)</f>
        <v/>
      </c>
      <c r="CR28" s="23" t="str">
        <f ca="1">_xll.IMDP("BND",CH28,CR8,CH3)</f>
        <v/>
      </c>
      <c r="CS28" s="23" t="str">
        <f ca="1">_xll.IMDP("BND",CH28,CS8,CH3)</f>
        <v/>
      </c>
      <c r="CT28" s="23" t="str">
        <f ca="1">_xll.IMDP("BND",CH28,CT8,CH3)</f>
        <v/>
      </c>
      <c r="CU28" s="2">
        <v>46316</v>
      </c>
      <c r="CV28" s="3" t="s">
        <v>526</v>
      </c>
      <c r="CW28" s="3" t="s">
        <v>527</v>
      </c>
      <c r="CX28" s="3" t="s">
        <v>528</v>
      </c>
      <c r="CY28" s="3">
        <v>0</v>
      </c>
      <c r="CZ28" s="3">
        <v>2.33</v>
      </c>
      <c r="DA28" s="3">
        <v>0</v>
      </c>
      <c r="DB28" s="3">
        <v>2410366</v>
      </c>
      <c r="DC28" s="3">
        <v>9926.77</v>
      </c>
      <c r="DD28" s="3">
        <v>1.6520999999999999</v>
      </c>
      <c r="DE28" s="21">
        <f ca="1">_xll.IMDP("BND",CV28,DE8,CV3)</f>
        <v>20280721</v>
      </c>
      <c r="DF28" s="23">
        <f ca="1">_xll.IMDP("BND",CV28,DF8,CV3)</f>
        <v>5.5279999999999996</v>
      </c>
      <c r="DG28" s="23" t="str">
        <f ca="1">_xll.IMDP("BND",CV28,DG8,CV3)</f>
        <v>금융채</v>
      </c>
      <c r="DH28" s="23" t="str">
        <f ca="1">_xll.IMDP("BND",CV28,DH8,CV3)</f>
        <v>기타금융채</v>
      </c>
      <c r="DI28" s="2">
        <v>46316</v>
      </c>
      <c r="DJ28" s="3" t="s">
        <v>15852</v>
      </c>
      <c r="DK28" s="3" t="s">
        <v>149</v>
      </c>
      <c r="DL28" s="3" t="s">
        <v>15853</v>
      </c>
      <c r="DM28" s="3">
        <v>0</v>
      </c>
      <c r="DN28" s="3">
        <v>0.61</v>
      </c>
      <c r="DO28" s="3">
        <v>0</v>
      </c>
      <c r="DP28" s="3">
        <v>958380</v>
      </c>
      <c r="DQ28" s="3">
        <v>10040.950000000001</v>
      </c>
      <c r="DR28" s="3">
        <v>2.7519</v>
      </c>
      <c r="DS28" s="21">
        <f ca="1">_xll.IMDP("BND",DJ28,DS8,DJ3)</f>
        <v>20291005</v>
      </c>
      <c r="DT28" s="23">
        <f ca="1">_xll.IMDP("BND",DJ28,DT8,DJ3)</f>
        <v>4.4400000000000004</v>
      </c>
      <c r="DU28" s="23" t="str">
        <f ca="1">_xll.IMDP("BND",DJ28,DU8,DJ3)</f>
        <v>금융채</v>
      </c>
      <c r="DV28" s="23" t="str">
        <f ca="1">_xll.IMDP("BND",DJ28,DV8,DJ3)</f>
        <v>카드</v>
      </c>
      <c r="DW28" s="2">
        <v>46316</v>
      </c>
      <c r="DX28" s="3" t="s">
        <v>72</v>
      </c>
      <c r="DY28" s="3" t="s">
        <v>29</v>
      </c>
      <c r="DZ28" s="3" t="s">
        <v>73</v>
      </c>
      <c r="EA28" s="3">
        <v>0</v>
      </c>
      <c r="EB28" s="3">
        <v>0.19</v>
      </c>
      <c r="EC28" s="3">
        <v>0</v>
      </c>
      <c r="ED28" s="3">
        <v>203470</v>
      </c>
      <c r="EE28" s="3">
        <v>9726.0400000000009</v>
      </c>
      <c r="EF28" s="3">
        <v>6.5256999999999996</v>
      </c>
      <c r="EG28" s="21">
        <f ca="1">_xll.IMDP("BND",DX28,EG8,DX3)</f>
        <v>20340610</v>
      </c>
      <c r="EH28" s="23">
        <f ca="1">_xll.IMDP("BND",DX28,EH8,DX3)</f>
        <v>4.1159999999999997</v>
      </c>
      <c r="EI28" s="23" t="str">
        <f ca="1">_xll.IMDP("BND",DX28,EI8,DX3)</f>
        <v>국채</v>
      </c>
      <c r="EJ28" s="23" t="str">
        <f ca="1">_xll.IMDP("BND",DX28,EJ8,DX3)</f>
        <v>국고채권</v>
      </c>
      <c r="EK28" s="2">
        <v>46316</v>
      </c>
      <c r="EL28" s="3" t="s">
        <v>892</v>
      </c>
      <c r="EM28" s="3" t="s">
        <v>893</v>
      </c>
      <c r="EN28" s="3" t="s">
        <v>894</v>
      </c>
      <c r="EO28" s="3">
        <v>0</v>
      </c>
      <c r="EP28" s="3">
        <v>1.02</v>
      </c>
      <c r="EQ28" s="3">
        <v>0</v>
      </c>
      <c r="ER28" s="3">
        <v>2333062</v>
      </c>
      <c r="ES28" s="3">
        <v>9957.31</v>
      </c>
      <c r="ET28" s="3">
        <v>0.98109999999999997</v>
      </c>
      <c r="EU28" s="21">
        <f ca="1">_xll.IMDP("BND",EL28,EU8,EL3)</f>
        <v>20271025</v>
      </c>
      <c r="EV28" s="23">
        <f ca="1">_xll.IMDP("BND",EL28,EV8,EL3)</f>
        <v>4.7460000000000004</v>
      </c>
      <c r="EW28" s="23" t="str">
        <f ca="1">_xll.IMDP("BND",EL28,EW8,EL3)</f>
        <v>금융채</v>
      </c>
      <c r="EX28" s="23" t="str">
        <f ca="1">_xll.IMDP("BND",EL28,EX8,EL3)</f>
        <v>기타금융채</v>
      </c>
    </row>
    <row r="29" spans="1:154" ht="13.5" customHeight="1" x14ac:dyDescent="0.3">
      <c r="A29" s="2">
        <v>46316</v>
      </c>
      <c r="B29" s="3" t="s">
        <v>616</v>
      </c>
      <c r="C29" s="3" t="s">
        <v>617</v>
      </c>
      <c r="D29" s="3" t="s">
        <v>618</v>
      </c>
      <c r="E29" s="3">
        <v>0</v>
      </c>
      <c r="F29" s="3">
        <v>0.56000000000000005</v>
      </c>
      <c r="G29" s="3">
        <v>0</v>
      </c>
      <c r="H29" s="3">
        <v>670914</v>
      </c>
      <c r="I29" s="3">
        <v>10036.84</v>
      </c>
      <c r="J29" s="3">
        <v>0.312</v>
      </c>
      <c r="K29" s="21">
        <f ca="1">_xll.IMDP("BND",B29,K8,B3)</f>
        <v>20270214</v>
      </c>
      <c r="L29" s="23">
        <f ca="1">_xll.IMDP("BND",B29,L8,B3)</f>
        <v>3.81</v>
      </c>
      <c r="M29" s="23" t="str">
        <f ca="1">_xll.IMDP("BND",B29,M8,B3)</f>
        <v>회사채</v>
      </c>
      <c r="N29" s="23" t="str">
        <f ca="1">_xll.IMDP("BND",B29,N8,B3)</f>
        <v>회사채(일반)</v>
      </c>
      <c r="O29" s="2">
        <v>46316</v>
      </c>
      <c r="P29" s="3" t="s">
        <v>88</v>
      </c>
      <c r="Q29" s="3" t="s">
        <v>89</v>
      </c>
      <c r="R29" s="3" t="s">
        <v>90</v>
      </c>
      <c r="S29" s="3">
        <v>0</v>
      </c>
      <c r="T29" s="3">
        <v>1.47</v>
      </c>
      <c r="U29" s="3">
        <v>0</v>
      </c>
      <c r="V29" s="3">
        <v>1998383</v>
      </c>
      <c r="W29" s="3">
        <v>9791.67</v>
      </c>
      <c r="X29" s="3">
        <v>2.6589</v>
      </c>
      <c r="Y29" s="21">
        <f ca="1">_xll.IMDP("BND",P29,Y8,P3)</f>
        <v>20290814</v>
      </c>
      <c r="Z29" s="23">
        <f ca="1">_xll.IMDP("BND",P29,Z8,P3)</f>
        <v>4.2060000000000004</v>
      </c>
      <c r="AA29" s="23" t="str">
        <f ca="1">_xll.IMDP("BND",P29,AA8,P3)</f>
        <v>공사공단채</v>
      </c>
      <c r="AB29" s="23" t="str">
        <f ca="1">_xll.IMDP("BND",P29,AB8,P3)</f>
        <v>일반</v>
      </c>
      <c r="AC29" s="2">
        <v>46316</v>
      </c>
      <c r="AD29" s="3" t="s">
        <v>191</v>
      </c>
      <c r="AE29" s="3" t="s">
        <v>29</v>
      </c>
      <c r="AF29" s="3" t="s">
        <v>312</v>
      </c>
      <c r="AG29" s="3">
        <v>0</v>
      </c>
      <c r="AH29" s="3">
        <v>0.56000000000000005</v>
      </c>
      <c r="AI29" s="3">
        <v>0</v>
      </c>
      <c r="AJ29" s="3">
        <v>815315</v>
      </c>
      <c r="AK29" s="3">
        <v>7289.55</v>
      </c>
      <c r="AL29" s="3">
        <v>18.257200000000001</v>
      </c>
      <c r="AM29" s="21">
        <f ca="1">_xll.IMDP("BND",AD29,AM8,AD3)</f>
        <v>20550910</v>
      </c>
      <c r="AN29" s="23">
        <f ca="1">_xll.IMDP("BND",AD29,AN8,AD3)</f>
        <v>4.2880000000000003</v>
      </c>
      <c r="AO29" s="23" t="str">
        <f ca="1">_xll.IMDP("BND",AD29,AO8,AD3)</f>
        <v>국채</v>
      </c>
      <c r="AP29" s="23" t="str">
        <f ca="1">_xll.IMDP("BND",AD29,AP8,AD3)</f>
        <v>국고채권</v>
      </c>
      <c r="AQ29" s="2"/>
      <c r="BA29" s="21" t="str">
        <f ca="1">_xll.IMDP("BND",AR29,BA8,AR3)</f>
        <v>입력오류</v>
      </c>
      <c r="BB29" s="23" t="str">
        <f ca="1">_xll.IMDP("BND",AR29,BB8,AR3)</f>
        <v>입력오류</v>
      </c>
      <c r="BC29" s="23" t="str">
        <f ca="1">_xll.IMDP("BND",AR29,BC8,AR3)</f>
        <v>입력오류</v>
      </c>
      <c r="BD29" s="23" t="str">
        <f ca="1">_xll.IMDP("BND",AR29,BD8,AR3)</f>
        <v>입력오류</v>
      </c>
      <c r="BE29" s="2"/>
      <c r="BO29" s="21" t="str">
        <f ca="1">_xll.IMDP("BND",BF29,BO8,BF3)</f>
        <v>입력오류</v>
      </c>
      <c r="BP29" s="23" t="str">
        <f ca="1">_xll.IMDP("BND",BF29,BP8,BF3)</f>
        <v>입력오류</v>
      </c>
      <c r="BQ29" s="23" t="str">
        <f ca="1">_xll.IMDP("BND",BF29,BQ8,BF3)</f>
        <v>입력오류</v>
      </c>
      <c r="BR29" s="23" t="str">
        <f ca="1">_xll.IMDP("BND",BF29,BR8,BF3)</f>
        <v>입력오류</v>
      </c>
      <c r="BS29" s="2">
        <v>46316</v>
      </c>
      <c r="BT29" s="3" t="s">
        <v>328</v>
      </c>
      <c r="BU29" s="3" t="s">
        <v>329</v>
      </c>
      <c r="BV29" s="3" t="s">
        <v>330</v>
      </c>
      <c r="BW29" s="3">
        <v>0</v>
      </c>
      <c r="BX29" s="3">
        <v>0.65</v>
      </c>
      <c r="BY29" s="3">
        <v>0</v>
      </c>
      <c r="BZ29" s="3">
        <v>926691</v>
      </c>
      <c r="CA29" s="3">
        <v>9916.16</v>
      </c>
      <c r="CB29" s="3">
        <v>0.99519999999999997</v>
      </c>
      <c r="CC29" s="21">
        <f ca="1">_xll.IMDP("BND",BT29,CC8,BT3)</f>
        <v>20271029</v>
      </c>
      <c r="CD29" s="23">
        <f ca="1">_xll.IMDP("BND",BT29,CD8,BT3)</f>
        <v>4.1980000000000004</v>
      </c>
      <c r="CE29" s="23" t="str">
        <f ca="1">_xll.IMDP("BND",BT29,CE8,BT3)</f>
        <v>회사채</v>
      </c>
      <c r="CF29" s="23" t="str">
        <f ca="1">_xll.IMDP("BND",BT29,CF8,BT3)</f>
        <v>회사채(일반)</v>
      </c>
      <c r="CG29" s="2">
        <v>46316</v>
      </c>
      <c r="CH29" s="3" t="s">
        <v>14373</v>
      </c>
      <c r="CI29" s="3" t="s">
        <v>880</v>
      </c>
      <c r="CJ29" s="3" t="s">
        <v>14374</v>
      </c>
      <c r="CK29" s="3">
        <v>0</v>
      </c>
      <c r="CL29" s="3">
        <v>0.82</v>
      </c>
      <c r="CM29" s="3">
        <v>0</v>
      </c>
      <c r="CN29" s="3">
        <v>1042685</v>
      </c>
      <c r="CO29" s="3">
        <v>10130.09</v>
      </c>
      <c r="CP29" s="3">
        <v>4.4999999999999997E-3</v>
      </c>
      <c r="CQ29" s="21">
        <f ca="1">_xll.IMDP("BND",CH29,CQ8,CH3)</f>
        <v>20261022</v>
      </c>
      <c r="CR29" s="23">
        <f ca="1">_xll.IMDP("BND",CH29,CR8,CH3)</f>
        <v>3.839</v>
      </c>
      <c r="CS29" s="23" t="str">
        <f ca="1">_xll.IMDP("BND",CH29,CS8,CH3)</f>
        <v>금융채</v>
      </c>
      <c r="CT29" s="23" t="str">
        <f ca="1">_xll.IMDP("BND",CH29,CT8,CH3)</f>
        <v>기타금융채</v>
      </c>
      <c r="CU29" s="2">
        <v>46316</v>
      </c>
      <c r="CV29" s="3" t="s">
        <v>532</v>
      </c>
      <c r="CW29" s="3" t="s">
        <v>533</v>
      </c>
      <c r="CX29" s="3" t="s">
        <v>534</v>
      </c>
      <c r="CY29" s="3">
        <v>0</v>
      </c>
      <c r="CZ29" s="3">
        <v>2.3199999999999998</v>
      </c>
      <c r="DA29" s="3">
        <v>0</v>
      </c>
      <c r="DB29" s="3">
        <v>2399936</v>
      </c>
      <c r="DC29" s="3">
        <v>9884.2000000000007</v>
      </c>
      <c r="DD29" s="3">
        <v>1.5311999999999999</v>
      </c>
      <c r="DE29" s="21">
        <f ca="1">_xll.IMDP("BND",CV29,DE8,CV3)</f>
        <v>20280526</v>
      </c>
      <c r="DF29" s="23">
        <f ca="1">_xll.IMDP("BND",CV29,DF8,CV3)</f>
        <v>4.7510000000000003</v>
      </c>
      <c r="DG29" s="23" t="str">
        <f ca="1">_xll.IMDP("BND",CV29,DG8,CV3)</f>
        <v>금융채</v>
      </c>
      <c r="DH29" s="23" t="str">
        <f ca="1">_xll.IMDP("BND",CV29,DH8,CV3)</f>
        <v>기타금융채</v>
      </c>
      <c r="DI29" s="2">
        <v>46316</v>
      </c>
      <c r="DJ29" s="3" t="s">
        <v>174</v>
      </c>
      <c r="DK29" s="3" t="s">
        <v>175</v>
      </c>
      <c r="DL29" s="3" t="s">
        <v>176</v>
      </c>
      <c r="DM29" s="3">
        <v>0</v>
      </c>
      <c r="DN29" s="3">
        <v>0.61</v>
      </c>
      <c r="DO29" s="3">
        <v>0</v>
      </c>
      <c r="DP29" s="3">
        <v>957779</v>
      </c>
      <c r="DQ29" s="3">
        <v>10034.379999999999</v>
      </c>
      <c r="DR29" s="3">
        <v>1.518</v>
      </c>
      <c r="DS29" s="21">
        <f ca="1">_xll.IMDP("BND",DJ29,DS8,DJ3)</f>
        <v>20280524</v>
      </c>
      <c r="DT29" s="23">
        <f ca="1">_xll.IMDP("BND",DJ29,DT8,DJ3)</f>
        <v>4.4059999999999997</v>
      </c>
      <c r="DU29" s="23" t="str">
        <f ca="1">_xll.IMDP("BND",DJ29,DU8,DJ3)</f>
        <v>금융채</v>
      </c>
      <c r="DV29" s="23" t="str">
        <f ca="1">_xll.IMDP("BND",DJ29,DV8,DJ3)</f>
        <v>기타금융채</v>
      </c>
      <c r="DW29" s="2">
        <v>46316</v>
      </c>
      <c r="DX29" s="3" t="s">
        <v>7</v>
      </c>
      <c r="DY29" s="3" t="s">
        <v>7</v>
      </c>
      <c r="DZ29" s="3" t="s">
        <v>43</v>
      </c>
      <c r="EB29" s="3">
        <v>2.89</v>
      </c>
      <c r="ED29" s="3">
        <v>3051539</v>
      </c>
      <c r="EG29" s="21" t="str">
        <f ca="1">_xll.IMDP("BND",DX29,EG8,DX3)</f>
        <v/>
      </c>
      <c r="EH29" s="23" t="str">
        <f ca="1">_xll.IMDP("BND",DX29,EH8,DX3)</f>
        <v/>
      </c>
      <c r="EI29" s="23" t="str">
        <f ca="1">_xll.IMDP("BND",DX29,EI8,DX3)</f>
        <v/>
      </c>
      <c r="EJ29" s="23" t="str">
        <f ca="1">_xll.IMDP("BND",DX29,EJ8,DX3)</f>
        <v/>
      </c>
      <c r="EK29" s="2">
        <v>46316</v>
      </c>
      <c r="EL29" s="3" t="s">
        <v>895</v>
      </c>
      <c r="EM29" s="3" t="s">
        <v>649</v>
      </c>
      <c r="EN29" s="3" t="s">
        <v>896</v>
      </c>
      <c r="EO29" s="3">
        <v>0</v>
      </c>
      <c r="EP29" s="3">
        <v>1.02</v>
      </c>
      <c r="EQ29" s="3">
        <v>0</v>
      </c>
      <c r="ER29" s="3">
        <v>2332080</v>
      </c>
      <c r="ES29" s="3">
        <v>9953</v>
      </c>
      <c r="ET29" s="3">
        <v>0.7359</v>
      </c>
      <c r="EU29" s="21">
        <f ca="1">_xll.IMDP("BND",EL29,EU8,EL3)</f>
        <v>20270722</v>
      </c>
      <c r="EV29" s="23">
        <f ca="1">_xll.IMDP("BND",EL29,EV8,EL3)</f>
        <v>4.0439999999999996</v>
      </c>
      <c r="EW29" s="23" t="str">
        <f ca="1">_xll.IMDP("BND",EL29,EW8,EL3)</f>
        <v>공사공단채</v>
      </c>
      <c r="EX29" s="23" t="str">
        <f ca="1">_xll.IMDP("BND",EL29,EX8,EL3)</f>
        <v>지방공기업</v>
      </c>
    </row>
    <row r="30" spans="1:154" ht="13.5" customHeight="1" x14ac:dyDescent="0.3">
      <c r="A30" s="2">
        <v>46316</v>
      </c>
      <c r="B30" s="3" t="s">
        <v>648</v>
      </c>
      <c r="C30" s="3" t="s">
        <v>649</v>
      </c>
      <c r="D30" s="3" t="s">
        <v>650</v>
      </c>
      <c r="E30" s="3">
        <v>0</v>
      </c>
      <c r="F30" s="3">
        <v>0.56000000000000005</v>
      </c>
      <c r="G30" s="3">
        <v>0</v>
      </c>
      <c r="H30" s="3">
        <v>669989</v>
      </c>
      <c r="I30" s="3">
        <v>10022.89</v>
      </c>
      <c r="J30" s="3">
        <v>0.73870000000000002</v>
      </c>
      <c r="K30" s="21">
        <f ca="1">_xll.IMDP("BND",B30,K8,B3)</f>
        <v>20270724</v>
      </c>
      <c r="L30" s="23">
        <f ca="1">_xll.IMDP("BND",B30,L8,B3)</f>
        <v>4.0449999999999999</v>
      </c>
      <c r="M30" s="23" t="str">
        <f ca="1">_xll.IMDP("BND",B30,M8,B3)</f>
        <v>공사공단채</v>
      </c>
      <c r="N30" s="23" t="str">
        <f ca="1">_xll.IMDP("BND",B30,N8,B3)</f>
        <v>지방공기업</v>
      </c>
      <c r="O30" s="2">
        <v>46316</v>
      </c>
      <c r="P30" s="3" t="s">
        <v>91</v>
      </c>
      <c r="Q30" s="3" t="s">
        <v>92</v>
      </c>
      <c r="R30" s="3" t="s">
        <v>93</v>
      </c>
      <c r="S30" s="3">
        <v>0</v>
      </c>
      <c r="T30" s="3">
        <v>1.41</v>
      </c>
      <c r="U30" s="3">
        <v>0</v>
      </c>
      <c r="V30" s="3">
        <v>1919638</v>
      </c>
      <c r="W30" s="3">
        <v>9405.2999999999993</v>
      </c>
      <c r="X30" s="3">
        <v>6.6154000000000002</v>
      </c>
      <c r="Y30" s="21">
        <f ca="1">_xll.IMDP("BND",P30,Y8,P3)</f>
        <v>20340616</v>
      </c>
      <c r="Z30" s="23">
        <f ca="1">_xll.IMDP("BND",P30,Z8,P3)</f>
        <v>4.4740000000000002</v>
      </c>
      <c r="AA30" s="23" t="str">
        <f ca="1">_xll.IMDP("BND",P30,AA8,P3)</f>
        <v>회사채</v>
      </c>
      <c r="AB30" s="23" t="str">
        <f ca="1">_xll.IMDP("BND",P30,AB8,P3)</f>
        <v>회사채(일반)</v>
      </c>
      <c r="AC30" s="2">
        <v>46316</v>
      </c>
      <c r="AD30" s="3" t="s">
        <v>7</v>
      </c>
      <c r="AE30" s="3" t="s">
        <v>7</v>
      </c>
      <c r="AF30" s="3" t="s">
        <v>43</v>
      </c>
      <c r="AH30" s="3">
        <v>13.77</v>
      </c>
      <c r="AJ30" s="3">
        <v>-19880010</v>
      </c>
      <c r="AM30" s="21" t="str">
        <f ca="1">_xll.IMDP("BND",AD30,AM8,AD3)</f>
        <v/>
      </c>
      <c r="AN30" s="23" t="str">
        <f ca="1">_xll.IMDP("BND",AD30,AN8,AD3)</f>
        <v/>
      </c>
      <c r="AO30" s="23" t="str">
        <f ca="1">_xll.IMDP("BND",AD30,AO8,AD3)</f>
        <v/>
      </c>
      <c r="AP30" s="23" t="str">
        <f ca="1">_xll.IMDP("BND",AD30,AP8,AD3)</f>
        <v/>
      </c>
      <c r="AQ30" s="2"/>
      <c r="BA30" s="21" t="str">
        <f ca="1">_xll.IMDP("BND",AR30,BA8,AR3)</f>
        <v>입력오류</v>
      </c>
      <c r="BB30" s="23" t="str">
        <f ca="1">_xll.IMDP("BND",AR30,BB8,AR3)</f>
        <v>입력오류</v>
      </c>
      <c r="BC30" s="23" t="str">
        <f ca="1">_xll.IMDP("BND",AR30,BC8,AR3)</f>
        <v>입력오류</v>
      </c>
      <c r="BD30" s="23" t="str">
        <f ca="1">_xll.IMDP("BND",AR30,BD8,AR3)</f>
        <v>입력오류</v>
      </c>
      <c r="BE30" s="2"/>
      <c r="BO30" s="21" t="str">
        <f ca="1">_xll.IMDP("BND",BF30,BO8,BF3)</f>
        <v>입력오류</v>
      </c>
      <c r="BP30" s="23" t="str">
        <f ca="1">_xll.IMDP("BND",BF30,BP8,BF3)</f>
        <v>입력오류</v>
      </c>
      <c r="BQ30" s="23" t="str">
        <f ca="1">_xll.IMDP("BND",BF30,BQ8,BF3)</f>
        <v>입력오류</v>
      </c>
      <c r="BR30" s="23" t="str">
        <f ca="1">_xll.IMDP("BND",BF30,BR8,BF3)</f>
        <v>입력오류</v>
      </c>
      <c r="BS30" s="2">
        <v>46316</v>
      </c>
      <c r="BT30" s="3" t="s">
        <v>331</v>
      </c>
      <c r="BU30" s="3" t="s">
        <v>332</v>
      </c>
      <c r="BV30" s="3" t="s">
        <v>333</v>
      </c>
      <c r="BW30" s="3">
        <v>0</v>
      </c>
      <c r="BX30" s="3">
        <v>0.61</v>
      </c>
      <c r="BY30" s="3">
        <v>0</v>
      </c>
      <c r="BZ30" s="3">
        <v>873054</v>
      </c>
      <c r="CA30" s="3">
        <v>10157.35</v>
      </c>
      <c r="CB30" s="3">
        <v>3.6261999999999999</v>
      </c>
      <c r="CC30" s="21">
        <f ca="1">_xll.IMDP("BND",BT30,CC8,BT3)</f>
        <v>20301018</v>
      </c>
      <c r="CD30" s="23">
        <f ca="1">_xll.IMDP("BND",BT30,CD8,BT3)</f>
        <v>4.2990000000000004</v>
      </c>
      <c r="CE30" s="23" t="str">
        <f ca="1">_xll.IMDP("BND",BT30,CE8,BT3)</f>
        <v>회사채</v>
      </c>
      <c r="CF30" s="23" t="str">
        <f ca="1">_xll.IMDP("BND",BT30,CF8,BT3)</f>
        <v>회사채(일반)</v>
      </c>
      <c r="CG30" s="2">
        <v>46316</v>
      </c>
      <c r="CH30" s="3" t="s">
        <v>8835</v>
      </c>
      <c r="CI30" s="3" t="s">
        <v>258</v>
      </c>
      <c r="CJ30" s="3" t="s">
        <v>8836</v>
      </c>
      <c r="CK30" s="3">
        <v>0</v>
      </c>
      <c r="CL30" s="3">
        <v>0.82</v>
      </c>
      <c r="CM30" s="3">
        <v>0</v>
      </c>
      <c r="CN30" s="3">
        <v>1038693</v>
      </c>
      <c r="CO30" s="3">
        <v>10091.07</v>
      </c>
      <c r="CP30" s="3">
        <v>0.28870000000000001</v>
      </c>
      <c r="CQ30" s="21">
        <f ca="1">_xll.IMDP("BND",CH30,CQ8,CH3)</f>
        <v>20270205</v>
      </c>
      <c r="CR30" s="23">
        <f ca="1">_xll.IMDP("BND",CH30,CR8,CH3)</f>
        <v>3.7029999999999998</v>
      </c>
      <c r="CS30" s="23" t="str">
        <f ca="1">_xll.IMDP("BND",CH30,CS8,CH3)</f>
        <v>회사채</v>
      </c>
      <c r="CT30" s="23" t="str">
        <f ca="1">_xll.IMDP("BND",CH30,CT8,CH3)</f>
        <v>회사채(일반)</v>
      </c>
      <c r="CU30" s="2">
        <v>46316</v>
      </c>
      <c r="CV30" s="3" t="s">
        <v>517</v>
      </c>
      <c r="CW30" s="3" t="s">
        <v>518</v>
      </c>
      <c r="CX30" s="3" t="s">
        <v>519</v>
      </c>
      <c r="CY30" s="3">
        <v>0</v>
      </c>
      <c r="CZ30" s="3">
        <v>2.31</v>
      </c>
      <c r="DA30" s="3">
        <v>0</v>
      </c>
      <c r="DB30" s="3">
        <v>2397131</v>
      </c>
      <c r="DC30" s="3">
        <v>9871.11</v>
      </c>
      <c r="DD30" s="3">
        <v>1.2019</v>
      </c>
      <c r="DE30" s="21">
        <f ca="1">_xll.IMDP("BND",CV30,DE8,CV3)</f>
        <v>20280114</v>
      </c>
      <c r="DF30" s="23">
        <f ca="1">_xll.IMDP("BND",CV30,DF8,CV3)</f>
        <v>4.22</v>
      </c>
      <c r="DG30" s="23" t="str">
        <f ca="1">_xll.IMDP("BND",CV30,DG8,CV3)</f>
        <v>회사채</v>
      </c>
      <c r="DH30" s="23" t="str">
        <f ca="1">_xll.IMDP("BND",CV30,DH8,CV3)</f>
        <v>회사채(일반)</v>
      </c>
      <c r="DI30" s="2">
        <v>46316</v>
      </c>
      <c r="DJ30" s="3" t="s">
        <v>15058</v>
      </c>
      <c r="DK30" s="3" t="s">
        <v>660</v>
      </c>
      <c r="DL30" s="3" t="s">
        <v>15059</v>
      </c>
      <c r="DM30" s="3">
        <v>0</v>
      </c>
      <c r="DN30" s="3">
        <v>0.61</v>
      </c>
      <c r="DO30" s="3">
        <v>0</v>
      </c>
      <c r="DP30" s="3">
        <v>957663</v>
      </c>
      <c r="DQ30" s="3">
        <v>10032.48</v>
      </c>
      <c r="DR30" s="3">
        <v>1.7661</v>
      </c>
      <c r="DS30" s="21">
        <f ca="1">_xll.IMDP("BND",DJ30,DS8,DJ3)</f>
        <v>20280827</v>
      </c>
      <c r="DT30" s="23">
        <f ca="1">_xll.IMDP("BND",DJ30,DT8,DJ3)</f>
        <v>4.12</v>
      </c>
      <c r="DU30" s="23" t="str">
        <f ca="1">_xll.IMDP("BND",DJ30,DU8,DJ3)</f>
        <v>금융채</v>
      </c>
      <c r="DV30" s="23" t="str">
        <f ca="1">_xll.IMDP("BND",DJ30,DV8,DJ3)</f>
        <v>은행채</v>
      </c>
      <c r="DW30" s="2"/>
      <c r="EG30" s="21" t="str">
        <f ca="1">_xll.IMDP("BND",DX30,EG8,DX3)</f>
        <v>입력오류</v>
      </c>
      <c r="EH30" s="23" t="str">
        <f ca="1">_xll.IMDP("BND",DX30,EH8,DX3)</f>
        <v>입력오류</v>
      </c>
      <c r="EI30" s="23" t="str">
        <f ca="1">_xll.IMDP("BND",DX30,EI8,DX3)</f>
        <v>입력오류</v>
      </c>
      <c r="EJ30" s="23" t="str">
        <f ca="1">_xll.IMDP("BND",DX30,EJ8,DX3)</f>
        <v>입력오류</v>
      </c>
      <c r="EK30" s="2">
        <v>46316</v>
      </c>
      <c r="EL30" s="3" t="s">
        <v>903</v>
      </c>
      <c r="EM30" s="3" t="s">
        <v>904</v>
      </c>
      <c r="EN30" s="3" t="s">
        <v>905</v>
      </c>
      <c r="EO30" s="3">
        <v>0</v>
      </c>
      <c r="EP30" s="3">
        <v>1.02</v>
      </c>
      <c r="EQ30" s="3">
        <v>0</v>
      </c>
      <c r="ER30" s="3">
        <v>2330482</v>
      </c>
      <c r="ES30" s="3">
        <v>9946.0400000000009</v>
      </c>
      <c r="ET30" s="3">
        <v>1.2346999999999999</v>
      </c>
      <c r="EU30" s="21">
        <f ca="1">_xll.IMDP("BND",EL30,EU8,EL3)</f>
        <v>20280131</v>
      </c>
      <c r="EV30" s="23">
        <f ca="1">_xll.IMDP("BND",EL30,EV8,EL3)</f>
        <v>4.3390000000000004</v>
      </c>
      <c r="EW30" s="23" t="str">
        <f ca="1">_xll.IMDP("BND",EL30,EW8,EL3)</f>
        <v>회사채</v>
      </c>
      <c r="EX30" s="23" t="str">
        <f ca="1">_xll.IMDP("BND",EL30,EX8,EL3)</f>
        <v>회사채(일반)</v>
      </c>
    </row>
    <row r="31" spans="1:154" ht="13.5" customHeight="1" x14ac:dyDescent="0.3">
      <c r="A31" s="2">
        <v>46316</v>
      </c>
      <c r="B31" s="3" t="s">
        <v>645</v>
      </c>
      <c r="C31" s="3" t="s">
        <v>646</v>
      </c>
      <c r="D31" s="3" t="s">
        <v>647</v>
      </c>
      <c r="E31" s="3">
        <v>0</v>
      </c>
      <c r="F31" s="3">
        <v>0.56000000000000005</v>
      </c>
      <c r="G31" s="3">
        <v>0</v>
      </c>
      <c r="H31" s="3">
        <v>669904</v>
      </c>
      <c r="I31" s="3">
        <v>10021.469999999999</v>
      </c>
      <c r="J31" s="3">
        <v>0.54800000000000004</v>
      </c>
      <c r="K31" s="21">
        <f ca="1">_xll.IMDP("BND",B31,K8,B3)</f>
        <v>20270512</v>
      </c>
      <c r="L31" s="23">
        <f ca="1">_xll.IMDP("BND",B31,L8,B3)</f>
        <v>3.98</v>
      </c>
      <c r="M31" s="23" t="str">
        <f ca="1">_xll.IMDP("BND",B31,M8,B3)</f>
        <v>회사채</v>
      </c>
      <c r="N31" s="23" t="str">
        <f ca="1">_xll.IMDP("BND",B31,N8,B3)</f>
        <v>회사채(일반)</v>
      </c>
      <c r="O31" s="2">
        <v>46316</v>
      </c>
      <c r="P31" s="3" t="s">
        <v>94</v>
      </c>
      <c r="Q31" s="3" t="s">
        <v>95</v>
      </c>
      <c r="R31" s="3" t="s">
        <v>96</v>
      </c>
      <c r="S31" s="3">
        <v>0</v>
      </c>
      <c r="T31" s="3">
        <v>1.29</v>
      </c>
      <c r="U31" s="3">
        <v>0</v>
      </c>
      <c r="V31" s="3">
        <v>1751409</v>
      </c>
      <c r="W31" s="3">
        <v>8581.91</v>
      </c>
      <c r="X31" s="3">
        <v>3.7395</v>
      </c>
      <c r="Y31" s="21">
        <f ca="1">_xll.IMDP("BND",P31,Y8,P3)</f>
        <v>20300910</v>
      </c>
      <c r="Z31" s="23">
        <f ca="1">_xll.IMDP("BND",P31,Z8,P3)</f>
        <v>4.01</v>
      </c>
      <c r="AA31" s="23" t="str">
        <f ca="1">_xll.IMDP("BND",P31,AA8,P3)</f>
        <v>국채</v>
      </c>
      <c r="AB31" s="23" t="str">
        <f ca="1">_xll.IMDP("BND",P31,AB8,P3)</f>
        <v>국고채권</v>
      </c>
      <c r="AC31" s="2"/>
      <c r="AM31" s="21" t="str">
        <f ca="1">_xll.IMDP("BND",AD31,AM8,AD3)</f>
        <v>입력오류</v>
      </c>
      <c r="AN31" s="23" t="str">
        <f ca="1">_xll.IMDP("BND",AD31,AN8,AD3)</f>
        <v>입력오류</v>
      </c>
      <c r="AO31" s="23" t="str">
        <f ca="1">_xll.IMDP("BND",AD31,AO8,AD3)</f>
        <v>입력오류</v>
      </c>
      <c r="AP31" s="23" t="str">
        <f ca="1">_xll.IMDP("BND",AD31,AP8,AD3)</f>
        <v>입력오류</v>
      </c>
      <c r="AQ31" s="2"/>
      <c r="BA31" s="21" t="str">
        <f ca="1">_xll.IMDP("BND",AR31,BA8,AR3)</f>
        <v>입력오류</v>
      </c>
      <c r="BB31" s="23" t="str">
        <f ca="1">_xll.IMDP("BND",AR31,BB8,AR3)</f>
        <v>입력오류</v>
      </c>
      <c r="BC31" s="23" t="str">
        <f ca="1">_xll.IMDP("BND",AR31,BC8,AR3)</f>
        <v>입력오류</v>
      </c>
      <c r="BD31" s="23" t="str">
        <f ca="1">_xll.IMDP("BND",AR31,BD8,AR3)</f>
        <v>입력오류</v>
      </c>
      <c r="BE31" s="2"/>
      <c r="BO31" s="21" t="str">
        <f ca="1">_xll.IMDP("BND",BF31,BO8,BF3)</f>
        <v>입력오류</v>
      </c>
      <c r="BP31" s="23" t="str">
        <f ca="1">_xll.IMDP("BND",BF31,BP8,BF3)</f>
        <v>입력오류</v>
      </c>
      <c r="BQ31" s="23" t="str">
        <f ca="1">_xll.IMDP("BND",BF31,BQ8,BF3)</f>
        <v>입력오류</v>
      </c>
      <c r="BR31" s="23" t="str">
        <f ca="1">_xll.IMDP("BND",BF31,BR8,BF3)</f>
        <v>입력오류</v>
      </c>
      <c r="BS31" s="2">
        <v>46316</v>
      </c>
      <c r="BT31" s="3" t="s">
        <v>263</v>
      </c>
      <c r="BU31" s="3" t="s">
        <v>264</v>
      </c>
      <c r="BV31" s="3" t="s">
        <v>265</v>
      </c>
      <c r="BW31" s="3">
        <v>0</v>
      </c>
      <c r="BX31" s="3">
        <v>0.61</v>
      </c>
      <c r="BY31" s="3">
        <v>0</v>
      </c>
      <c r="BZ31" s="3">
        <v>870295</v>
      </c>
      <c r="CA31" s="3">
        <v>10124.56</v>
      </c>
      <c r="CB31" s="3">
        <v>2.4527999999999999</v>
      </c>
      <c r="CC31" s="21">
        <f ca="1">_xll.IMDP("BND",BT31,CC8,BT3)</f>
        <v>20290615</v>
      </c>
      <c r="CD31" s="23">
        <f ca="1">_xll.IMDP("BND",BT31,CD8,BT3)</f>
        <v>4.1790000000000003</v>
      </c>
      <c r="CE31" s="23" t="str">
        <f ca="1">_xll.IMDP("BND",BT31,CE8,BT3)</f>
        <v>공사공단채</v>
      </c>
      <c r="CF31" s="23" t="str">
        <f ca="1">_xll.IMDP("BND",BT31,CF8,BT3)</f>
        <v>일반</v>
      </c>
      <c r="CG31" s="2">
        <v>46316</v>
      </c>
      <c r="CH31" s="3" t="s">
        <v>589</v>
      </c>
      <c r="CI31" s="3" t="s">
        <v>590</v>
      </c>
      <c r="CJ31" s="3" t="s">
        <v>591</v>
      </c>
      <c r="CK31" s="3">
        <v>0</v>
      </c>
      <c r="CL31" s="3">
        <v>0.82</v>
      </c>
      <c r="CM31" s="3">
        <v>0</v>
      </c>
      <c r="CN31" s="3">
        <v>1037265</v>
      </c>
      <c r="CO31" s="3">
        <v>10077.06</v>
      </c>
      <c r="CP31" s="3">
        <v>0.25109999999999999</v>
      </c>
      <c r="CQ31" s="21">
        <f ca="1">_xll.IMDP("BND",CH31,CQ8,CH3)</f>
        <v>20270122</v>
      </c>
      <c r="CR31" s="23">
        <f ca="1">_xll.IMDP("BND",CH31,CR8,CH3)</f>
        <v>3.8370000000000002</v>
      </c>
      <c r="CS31" s="23" t="str">
        <f ca="1">_xll.IMDP("BND",CH31,CS8,CH3)</f>
        <v>회사채</v>
      </c>
      <c r="CT31" s="23" t="str">
        <f ca="1">_xll.IMDP("BND",CH31,CT8,CH3)</f>
        <v>회사채(일반)</v>
      </c>
      <c r="CU31" s="2">
        <v>46316</v>
      </c>
      <c r="CV31" s="3" t="s">
        <v>8399</v>
      </c>
      <c r="CW31" s="3" t="s">
        <v>412</v>
      </c>
      <c r="CX31" s="3" t="s">
        <v>8400</v>
      </c>
      <c r="CY31" s="3">
        <v>0</v>
      </c>
      <c r="CZ31" s="3">
        <v>2.2999999999999998</v>
      </c>
      <c r="DA31" s="3">
        <v>0</v>
      </c>
      <c r="DB31" s="3">
        <v>2383824</v>
      </c>
      <c r="DC31" s="3">
        <v>9816.8799999999992</v>
      </c>
      <c r="DD31" s="3">
        <v>1.5442</v>
      </c>
      <c r="DE31" s="21">
        <f ca="1">_xll.IMDP("BND",CV31,DE8,CV3)</f>
        <v>20280526</v>
      </c>
      <c r="DF31" s="23">
        <f ca="1">_xll.IMDP("BND",CV31,DF8,CV3)</f>
        <v>4.2110000000000003</v>
      </c>
      <c r="DG31" s="23" t="str">
        <f ca="1">_xll.IMDP("BND",CV31,DG8,CV3)</f>
        <v>회사채</v>
      </c>
      <c r="DH31" s="23" t="str">
        <f ca="1">_xll.IMDP("BND",CV31,DH8,CV3)</f>
        <v>회사채(일반)</v>
      </c>
      <c r="DI31" s="2">
        <v>46316</v>
      </c>
      <c r="DJ31" s="3" t="s">
        <v>161</v>
      </c>
      <c r="DK31" s="3" t="s">
        <v>162</v>
      </c>
      <c r="DL31" s="3" t="s">
        <v>163</v>
      </c>
      <c r="DM31" s="3">
        <v>0</v>
      </c>
      <c r="DN31" s="3">
        <v>0.61</v>
      </c>
      <c r="DO31" s="3">
        <v>0</v>
      </c>
      <c r="DP31" s="3">
        <v>957422</v>
      </c>
      <c r="DQ31" s="3">
        <v>10031.01</v>
      </c>
      <c r="DR31" s="3">
        <v>0.99060000000000004</v>
      </c>
      <c r="DS31" s="21">
        <f ca="1">_xll.IMDP("BND",DJ31,DS8,DJ3)</f>
        <v>20271029</v>
      </c>
      <c r="DT31" s="23">
        <f ca="1">_xll.IMDP("BND",DJ31,DT8,DJ3)</f>
        <v>4.258</v>
      </c>
      <c r="DU31" s="23" t="str">
        <f ca="1">_xll.IMDP("BND",DJ31,DU8,DJ3)</f>
        <v>금융채</v>
      </c>
      <c r="DV31" s="23" t="str">
        <f ca="1">_xll.IMDP("BND",DJ31,DV8,DJ3)</f>
        <v>기타금융채</v>
      </c>
      <c r="DW31" s="2"/>
      <c r="EG31" s="21" t="str">
        <f ca="1">_xll.IMDP("BND",DX31,EG8,DX3)</f>
        <v>입력오류</v>
      </c>
      <c r="EH31" s="23" t="str">
        <f ca="1">_xll.IMDP("BND",DX31,EH8,DX3)</f>
        <v>입력오류</v>
      </c>
      <c r="EI31" s="23" t="str">
        <f ca="1">_xll.IMDP("BND",DX31,EI8,DX3)</f>
        <v>입력오류</v>
      </c>
      <c r="EJ31" s="23" t="str">
        <f ca="1">_xll.IMDP("BND",DX31,EJ8,DX3)</f>
        <v>입력오류</v>
      </c>
      <c r="EK31" s="2">
        <v>46316</v>
      </c>
      <c r="EL31" s="3" t="s">
        <v>877</v>
      </c>
      <c r="EM31" s="3" t="s">
        <v>497</v>
      </c>
      <c r="EN31" s="3" t="s">
        <v>878</v>
      </c>
      <c r="EO31" s="3">
        <v>0</v>
      </c>
      <c r="EP31" s="3">
        <v>1.02</v>
      </c>
      <c r="EQ31" s="3">
        <v>0</v>
      </c>
      <c r="ER31" s="3">
        <v>2329254</v>
      </c>
      <c r="ES31" s="3">
        <v>9940.49</v>
      </c>
      <c r="ET31" s="3">
        <v>0.66469999999999996</v>
      </c>
      <c r="EU31" s="21">
        <f ca="1">_xll.IMDP("BND",EL31,EU8,EL3)</f>
        <v>20270625</v>
      </c>
      <c r="EV31" s="23">
        <f ca="1">_xll.IMDP("BND",EL31,EV8,EL3)</f>
        <v>5.09</v>
      </c>
      <c r="EW31" s="23" t="str">
        <f ca="1">_xll.IMDP("BND",EL31,EW8,EL3)</f>
        <v>금융채</v>
      </c>
      <c r="EX31" s="23" t="str">
        <f ca="1">_xll.IMDP("BND",EL31,EX8,EL3)</f>
        <v>기타금융채</v>
      </c>
    </row>
    <row r="32" spans="1:154" ht="13.5" customHeight="1" x14ac:dyDescent="0.3">
      <c r="A32" s="2">
        <v>46316</v>
      </c>
      <c r="B32" s="3" t="s">
        <v>5796</v>
      </c>
      <c r="C32" s="3" t="s">
        <v>14110</v>
      </c>
      <c r="D32" s="3" t="s">
        <v>14111</v>
      </c>
      <c r="E32" s="3">
        <v>0</v>
      </c>
      <c r="F32" s="3">
        <v>0.55000000000000004</v>
      </c>
      <c r="G32" s="3">
        <v>0</v>
      </c>
      <c r="H32" s="3">
        <v>666505</v>
      </c>
      <c r="I32" s="3">
        <v>9971.1299999999992</v>
      </c>
      <c r="J32" s="3">
        <v>5.0039999999999996</v>
      </c>
      <c r="K32" s="21">
        <f ca="1">_xll.IMDP("BND",B32,K8,B3)</f>
        <v>20320711</v>
      </c>
      <c r="L32" s="23">
        <f ca="1">_xll.IMDP("BND",B32,L8,B3)</f>
        <v>4.2859999999999996</v>
      </c>
      <c r="M32" s="23" t="str">
        <f ca="1">_xll.IMDP("BND",B32,M8,B3)</f>
        <v>공사공단채</v>
      </c>
      <c r="N32" s="23" t="str">
        <f ca="1">_xll.IMDP("BND",B32,N8,B3)</f>
        <v>일반</v>
      </c>
      <c r="O32" s="2">
        <v>46316</v>
      </c>
      <c r="P32" s="3" t="s">
        <v>97</v>
      </c>
      <c r="Q32" s="3" t="s">
        <v>98</v>
      </c>
      <c r="R32" s="3" t="s">
        <v>99</v>
      </c>
      <c r="S32" s="3">
        <v>0</v>
      </c>
      <c r="T32" s="3">
        <v>1.28</v>
      </c>
      <c r="U32" s="3">
        <v>0</v>
      </c>
      <c r="V32" s="3">
        <v>1733316</v>
      </c>
      <c r="W32" s="3">
        <v>8493.44</v>
      </c>
      <c r="X32" s="3">
        <v>3.9786999999999999</v>
      </c>
      <c r="Y32" s="21">
        <f ca="1">_xll.IMDP("BND",P32,Y8,P3)</f>
        <v>20301210</v>
      </c>
      <c r="Z32" s="23">
        <f ca="1">_xll.IMDP("BND",P32,Z8,P3)</f>
        <v>4.0229999999999997</v>
      </c>
      <c r="AA32" s="23" t="str">
        <f ca="1">_xll.IMDP("BND",P32,AA8,P3)</f>
        <v>국채</v>
      </c>
      <c r="AB32" s="23" t="str">
        <f ca="1">_xll.IMDP("BND",P32,AB8,P3)</f>
        <v>국고채권</v>
      </c>
      <c r="AC32" s="2"/>
      <c r="AM32" s="21" t="str">
        <f ca="1">_xll.IMDP("BND",AD32,AM8,AD3)</f>
        <v>입력오류</v>
      </c>
      <c r="AN32" s="23" t="str">
        <f ca="1">_xll.IMDP("BND",AD32,AN8,AD3)</f>
        <v>입력오류</v>
      </c>
      <c r="AO32" s="23" t="str">
        <f ca="1">_xll.IMDP("BND",AD32,AO8,AD3)</f>
        <v>입력오류</v>
      </c>
      <c r="AP32" s="23" t="str">
        <f ca="1">_xll.IMDP("BND",AD32,AP8,AD3)</f>
        <v>입력오류</v>
      </c>
      <c r="AQ32" s="2"/>
      <c r="BA32" s="21" t="str">
        <f ca="1">_xll.IMDP("BND",AR32,BA8,AR3)</f>
        <v>입력오류</v>
      </c>
      <c r="BB32" s="23" t="str">
        <f ca="1">_xll.IMDP("BND",AR32,BB8,AR3)</f>
        <v>입력오류</v>
      </c>
      <c r="BC32" s="23" t="str">
        <f ca="1">_xll.IMDP("BND",AR32,BC8,AR3)</f>
        <v>입력오류</v>
      </c>
      <c r="BD32" s="23" t="str">
        <f ca="1">_xll.IMDP("BND",AR32,BD8,AR3)</f>
        <v>입력오류</v>
      </c>
      <c r="BE32" s="2"/>
      <c r="BO32" s="21" t="str">
        <f ca="1">_xll.IMDP("BND",BF32,BO8,BF3)</f>
        <v>입력오류</v>
      </c>
      <c r="BP32" s="23" t="str">
        <f ca="1">_xll.IMDP("BND",BF32,BP8,BF3)</f>
        <v>입력오류</v>
      </c>
      <c r="BQ32" s="23" t="str">
        <f ca="1">_xll.IMDP("BND",BF32,BQ8,BF3)</f>
        <v>입력오류</v>
      </c>
      <c r="BR32" s="23" t="str">
        <f ca="1">_xll.IMDP("BND",BF32,BR8,BF3)</f>
        <v>입력오류</v>
      </c>
      <c r="BS32" s="2">
        <v>46316</v>
      </c>
      <c r="BT32" s="3" t="s">
        <v>356</v>
      </c>
      <c r="BU32" s="3" t="s">
        <v>357</v>
      </c>
      <c r="BV32" s="3" t="s">
        <v>358</v>
      </c>
      <c r="BW32" s="3">
        <v>0</v>
      </c>
      <c r="BX32" s="3">
        <v>0.61</v>
      </c>
      <c r="BY32" s="3">
        <v>0</v>
      </c>
      <c r="BZ32" s="3">
        <v>868374</v>
      </c>
      <c r="CA32" s="3">
        <v>10101.719999999999</v>
      </c>
      <c r="CB32" s="3">
        <v>2.3315999999999999</v>
      </c>
      <c r="CC32" s="21">
        <f ca="1">_xll.IMDP("BND",BT32,CC8,BT3)</f>
        <v>20290427</v>
      </c>
      <c r="CD32" s="23">
        <f ca="1">_xll.IMDP("BND",BT32,CD8,BT3)</f>
        <v>4.1470000000000002</v>
      </c>
      <c r="CE32" s="23" t="str">
        <f ca="1">_xll.IMDP("BND",BT32,CE8,BT3)</f>
        <v>공사공단채</v>
      </c>
      <c r="CF32" s="23" t="str">
        <f ca="1">_xll.IMDP("BND",BT32,CF8,BT3)</f>
        <v>일반</v>
      </c>
      <c r="CG32" s="2">
        <v>46316</v>
      </c>
      <c r="CH32" s="3" t="s">
        <v>15436</v>
      </c>
      <c r="CI32" s="3" t="s">
        <v>540</v>
      </c>
      <c r="CJ32" s="3" t="s">
        <v>15437</v>
      </c>
      <c r="CK32" s="3">
        <v>0</v>
      </c>
      <c r="CL32" s="3">
        <v>0.82</v>
      </c>
      <c r="CM32" s="3">
        <v>0</v>
      </c>
      <c r="CN32" s="3">
        <v>1037118</v>
      </c>
      <c r="CO32" s="3">
        <v>10075.709999999999</v>
      </c>
      <c r="CP32" s="3">
        <v>0.13930000000000001</v>
      </c>
      <c r="CQ32" s="21">
        <f ca="1">_xll.IMDP("BND",CH32,CQ8,CH3)</f>
        <v>20261211</v>
      </c>
      <c r="CR32" s="23">
        <f ca="1">_xll.IMDP("BND",CH32,CR8,CH3)</f>
        <v>3.8969999999999998</v>
      </c>
      <c r="CS32" s="23" t="str">
        <f ca="1">_xll.IMDP("BND",CH32,CS8,CH3)</f>
        <v>금융채</v>
      </c>
      <c r="CT32" s="23" t="str">
        <f ca="1">_xll.IMDP("BND",CH32,CT8,CH3)</f>
        <v>기타금융채</v>
      </c>
      <c r="CU32" s="2">
        <v>46316</v>
      </c>
      <c r="CV32" s="3" t="s">
        <v>539</v>
      </c>
      <c r="CW32" s="3" t="s">
        <v>540</v>
      </c>
      <c r="CX32" s="3" t="s">
        <v>541</v>
      </c>
      <c r="CY32" s="3">
        <v>0</v>
      </c>
      <c r="CZ32" s="3">
        <v>2.2999999999999998</v>
      </c>
      <c r="DA32" s="3">
        <v>0</v>
      </c>
      <c r="DB32" s="3">
        <v>2383346</v>
      </c>
      <c r="DC32" s="3">
        <v>9815.61</v>
      </c>
      <c r="DD32" s="3">
        <v>1.7710999999999999</v>
      </c>
      <c r="DE32" s="21">
        <f ca="1">_xll.IMDP("BND",CV32,DE8,CV3)</f>
        <v>20280828</v>
      </c>
      <c r="DF32" s="23">
        <f ca="1">_xll.IMDP("BND",CV32,DF8,CV3)</f>
        <v>4.9119999999999999</v>
      </c>
      <c r="DG32" s="23" t="str">
        <f ca="1">_xll.IMDP("BND",CV32,DG8,CV3)</f>
        <v>금융채</v>
      </c>
      <c r="DH32" s="23" t="str">
        <f ca="1">_xll.IMDP("BND",CV32,DH8,CV3)</f>
        <v>기타금융채</v>
      </c>
      <c r="DI32" s="2">
        <v>46316</v>
      </c>
      <c r="DJ32" s="3" t="s">
        <v>168</v>
      </c>
      <c r="DK32" s="3" t="s">
        <v>169</v>
      </c>
      <c r="DL32" s="3" t="s">
        <v>170</v>
      </c>
      <c r="DM32" s="3">
        <v>0</v>
      </c>
      <c r="DN32" s="3">
        <v>0.6</v>
      </c>
      <c r="DO32" s="3">
        <v>0</v>
      </c>
      <c r="DP32" s="3">
        <v>955633</v>
      </c>
      <c r="DQ32" s="3">
        <v>10011.81</v>
      </c>
      <c r="DR32" s="3">
        <v>1.0653999999999999</v>
      </c>
      <c r="DS32" s="21">
        <f ca="1">_xll.IMDP("BND",DJ32,DS8,DJ3)</f>
        <v>20271126</v>
      </c>
      <c r="DT32" s="23">
        <f ca="1">_xll.IMDP("BND",DJ32,DT8,DJ3)</f>
        <v>4.2670000000000003</v>
      </c>
      <c r="DU32" s="23" t="str">
        <f ca="1">_xll.IMDP("BND",DJ32,DU8,DJ3)</f>
        <v>회사채</v>
      </c>
      <c r="DV32" s="23" t="str">
        <f ca="1">_xll.IMDP("BND",DJ32,DV8,DJ3)</f>
        <v>회사채(일반)</v>
      </c>
      <c r="DW32" s="2"/>
      <c r="EG32" s="21" t="str">
        <f ca="1">_xll.IMDP("BND",DX32,EG8,DX3)</f>
        <v>입력오류</v>
      </c>
      <c r="EH32" s="23" t="str">
        <f ca="1">_xll.IMDP("BND",DX32,EH8,DX3)</f>
        <v>입력오류</v>
      </c>
      <c r="EI32" s="23" t="str">
        <f ca="1">_xll.IMDP("BND",DX32,EI8,DX3)</f>
        <v>입력오류</v>
      </c>
      <c r="EJ32" s="23" t="str">
        <f ca="1">_xll.IMDP("BND",DX32,EJ8,DX3)</f>
        <v>입력오류</v>
      </c>
      <c r="EK32" s="2">
        <v>46316</v>
      </c>
      <c r="EL32" s="3" t="s">
        <v>900</v>
      </c>
      <c r="EM32" s="3" t="s">
        <v>901</v>
      </c>
      <c r="EN32" s="3" t="s">
        <v>902</v>
      </c>
      <c r="EO32" s="3">
        <v>0</v>
      </c>
      <c r="EP32" s="3">
        <v>1.02</v>
      </c>
      <c r="EQ32" s="3">
        <v>0</v>
      </c>
      <c r="ER32" s="3">
        <v>2328132</v>
      </c>
      <c r="ES32" s="3">
        <v>9935.61</v>
      </c>
      <c r="ET32" s="3">
        <v>1.4593</v>
      </c>
      <c r="EU32" s="21">
        <f ca="1">_xll.IMDP("BND",EL32,EU8,EL3)</f>
        <v>20280425</v>
      </c>
      <c r="EV32" s="23">
        <f ca="1">_xll.IMDP("BND",EL32,EV8,EL3)</f>
        <v>4.2949999999999999</v>
      </c>
      <c r="EW32" s="23" t="str">
        <f ca="1">_xll.IMDP("BND",EL32,EW8,EL3)</f>
        <v>금융채</v>
      </c>
      <c r="EX32" s="23" t="str">
        <f ca="1">_xll.IMDP("BND",EL32,EX8,EL3)</f>
        <v>은행채</v>
      </c>
    </row>
    <row r="33" spans="1:154" ht="13.5" customHeight="1" x14ac:dyDescent="0.3">
      <c r="A33" s="2">
        <v>46316</v>
      </c>
      <c r="B33" s="3" t="s">
        <v>662</v>
      </c>
      <c r="C33" s="3" t="s">
        <v>663</v>
      </c>
      <c r="D33" s="3" t="s">
        <v>664</v>
      </c>
      <c r="E33" s="3">
        <v>0</v>
      </c>
      <c r="F33" s="3">
        <v>0.55000000000000004</v>
      </c>
      <c r="G33" s="3">
        <v>0</v>
      </c>
      <c r="H33" s="3">
        <v>665394</v>
      </c>
      <c r="I33" s="3">
        <v>9952.91</v>
      </c>
      <c r="J33" s="3">
        <v>7.6585999999999999</v>
      </c>
      <c r="K33" s="21">
        <f ca="1">_xll.IMDP("BND",B33,K8,B3)</f>
        <v>20360428</v>
      </c>
      <c r="L33" s="23">
        <f ca="1">_xll.IMDP("BND",B33,L8,B3)</f>
        <v>4.34</v>
      </c>
      <c r="M33" s="23" t="str">
        <f ca="1">_xll.IMDP("BND",B33,M8,B3)</f>
        <v>공사공단채</v>
      </c>
      <c r="N33" s="23" t="str">
        <f ca="1">_xll.IMDP("BND",B33,N8,B3)</f>
        <v>일반</v>
      </c>
      <c r="O33" s="2">
        <v>46316</v>
      </c>
      <c r="P33" s="3" t="s">
        <v>100</v>
      </c>
      <c r="Q33" s="3" t="s">
        <v>60</v>
      </c>
      <c r="R33" s="3" t="s">
        <v>101</v>
      </c>
      <c r="S33" s="3">
        <v>0</v>
      </c>
      <c r="T33" s="3">
        <v>1.1499999999999999</v>
      </c>
      <c r="U33" s="3">
        <v>0</v>
      </c>
      <c r="V33" s="3">
        <v>1560205</v>
      </c>
      <c r="W33" s="3">
        <v>9557.0300000000007</v>
      </c>
      <c r="X33" s="3">
        <v>12.108000000000001</v>
      </c>
      <c r="Y33" s="21">
        <f ca="1">_xll.IMDP("BND",P33,Y8,P3)</f>
        <v>20430910</v>
      </c>
      <c r="Z33" s="23">
        <f ca="1">_xll.IMDP("BND",P33,Z8,P3)</f>
        <v>4.282</v>
      </c>
      <c r="AA33" s="23" t="str">
        <f ca="1">_xll.IMDP("BND",P33,AA8,P3)</f>
        <v>국채</v>
      </c>
      <c r="AB33" s="23" t="str">
        <f ca="1">_xll.IMDP("BND",P33,AB8,P3)</f>
        <v>국고채권</v>
      </c>
      <c r="AC33" s="2"/>
      <c r="AM33" s="21" t="str">
        <f ca="1">_xll.IMDP("BND",AD33,AM8,AD3)</f>
        <v>입력오류</v>
      </c>
      <c r="AN33" s="23" t="str">
        <f ca="1">_xll.IMDP("BND",AD33,AN8,AD3)</f>
        <v>입력오류</v>
      </c>
      <c r="AO33" s="23" t="str">
        <f ca="1">_xll.IMDP("BND",AD33,AO8,AD3)</f>
        <v>입력오류</v>
      </c>
      <c r="AP33" s="23" t="str">
        <f ca="1">_xll.IMDP("BND",AD33,AP8,AD3)</f>
        <v>입력오류</v>
      </c>
      <c r="AQ33" s="2"/>
      <c r="BA33" s="21" t="str">
        <f ca="1">_xll.IMDP("BND",AR33,BA8,AR3)</f>
        <v>입력오류</v>
      </c>
      <c r="BB33" s="23" t="str">
        <f ca="1">_xll.IMDP("BND",AR33,BB8,AR3)</f>
        <v>입력오류</v>
      </c>
      <c r="BC33" s="23" t="str">
        <f ca="1">_xll.IMDP("BND",AR33,BC8,AR3)</f>
        <v>입력오류</v>
      </c>
      <c r="BD33" s="23" t="str">
        <f ca="1">_xll.IMDP("BND",AR33,BD8,AR3)</f>
        <v>입력오류</v>
      </c>
      <c r="BE33" s="2"/>
      <c r="BO33" s="21" t="str">
        <f ca="1">_xll.IMDP("BND",BF33,BO8,BF3)</f>
        <v>입력오류</v>
      </c>
      <c r="BP33" s="23" t="str">
        <f ca="1">_xll.IMDP("BND",BF33,BP8,BF3)</f>
        <v>입력오류</v>
      </c>
      <c r="BQ33" s="23" t="str">
        <f ca="1">_xll.IMDP("BND",BF33,BQ8,BF3)</f>
        <v>입력오류</v>
      </c>
      <c r="BR33" s="23" t="str">
        <f ca="1">_xll.IMDP("BND",BF33,BR8,BF3)</f>
        <v>입력오류</v>
      </c>
      <c r="BS33" s="2">
        <v>46316</v>
      </c>
      <c r="BT33" s="3" t="s">
        <v>14645</v>
      </c>
      <c r="BU33" s="3" t="s">
        <v>264</v>
      </c>
      <c r="BV33" s="3" t="s">
        <v>14646</v>
      </c>
      <c r="BW33" s="3">
        <v>0</v>
      </c>
      <c r="BX33" s="3">
        <v>0.61</v>
      </c>
      <c r="BY33" s="3">
        <v>0</v>
      </c>
      <c r="BZ33" s="3">
        <v>868038</v>
      </c>
      <c r="CA33" s="3">
        <v>10098.44</v>
      </c>
      <c r="CB33" s="3">
        <v>4.2507999999999999</v>
      </c>
      <c r="CC33" s="21">
        <f ca="1">_xll.IMDP("BND",BT33,CC8,BT3)</f>
        <v>20310804</v>
      </c>
      <c r="CD33" s="23">
        <f ca="1">_xll.IMDP("BND",BT33,CD8,BT3)</f>
        <v>4.2789999999999999</v>
      </c>
      <c r="CE33" s="23" t="str">
        <f ca="1">_xll.IMDP("BND",BT33,CE8,BT3)</f>
        <v>공사공단채</v>
      </c>
      <c r="CF33" s="23" t="str">
        <f ca="1">_xll.IMDP("BND",BT33,CF8,BT3)</f>
        <v>일반</v>
      </c>
      <c r="CG33" s="2">
        <v>46316</v>
      </c>
      <c r="CH33" s="3" t="s">
        <v>14678</v>
      </c>
      <c r="CI33" s="3" t="s">
        <v>809</v>
      </c>
      <c r="CJ33" s="3" t="s">
        <v>14679</v>
      </c>
      <c r="CK33" s="3">
        <v>0</v>
      </c>
      <c r="CL33" s="3">
        <v>0.81</v>
      </c>
      <c r="CM33" s="3">
        <v>0</v>
      </c>
      <c r="CN33" s="3">
        <v>1026783</v>
      </c>
      <c r="CQ33" s="21" t="str">
        <f ca="1">_xll.IMDP("BND",CH33,CQ8,CH3)</f>
        <v/>
      </c>
      <c r="CR33" s="23" t="str">
        <f ca="1">_xll.IMDP("BND",CH33,CR8,CH3)</f>
        <v/>
      </c>
      <c r="CS33" s="23" t="str">
        <f ca="1">_xll.IMDP("BND",CH33,CS8,CH3)</f>
        <v/>
      </c>
      <c r="CT33" s="23" t="str">
        <f ca="1">_xll.IMDP("BND",CH33,CT8,CH3)</f>
        <v/>
      </c>
      <c r="CU33" s="2">
        <v>46316</v>
      </c>
      <c r="CV33" s="3" t="s">
        <v>542</v>
      </c>
      <c r="CW33" s="3" t="s">
        <v>543</v>
      </c>
      <c r="CX33" s="3" t="s">
        <v>544</v>
      </c>
      <c r="CY33" s="3">
        <v>0</v>
      </c>
      <c r="CZ33" s="3">
        <v>2.2999999999999998</v>
      </c>
      <c r="DA33" s="3">
        <v>0</v>
      </c>
      <c r="DB33" s="3">
        <v>2383074</v>
      </c>
      <c r="DC33" s="3">
        <v>9813.83</v>
      </c>
      <c r="DD33" s="3">
        <v>1.5784</v>
      </c>
      <c r="DE33" s="21">
        <f ca="1">_xll.IMDP("BND",CV33,DE8,CV3)</f>
        <v>20280609</v>
      </c>
      <c r="DF33" s="23">
        <f ca="1">_xll.IMDP("BND",CV33,DF8,CV3)</f>
        <v>4.4550000000000001</v>
      </c>
      <c r="DG33" s="23" t="str">
        <f ca="1">_xll.IMDP("BND",CV33,DG8,CV3)</f>
        <v>회사채</v>
      </c>
      <c r="DH33" s="23" t="str">
        <f ca="1">_xll.IMDP("BND",CV33,DH8,CV3)</f>
        <v>회사채(일반)</v>
      </c>
      <c r="DI33" s="2">
        <v>46316</v>
      </c>
      <c r="DJ33" s="3" t="s">
        <v>16006</v>
      </c>
      <c r="DK33" s="3" t="s">
        <v>16007</v>
      </c>
      <c r="DL33" s="3" t="s">
        <v>16008</v>
      </c>
      <c r="DM33" s="3">
        <v>0</v>
      </c>
      <c r="DN33" s="3">
        <v>0.6</v>
      </c>
      <c r="DO33" s="3">
        <v>0</v>
      </c>
      <c r="DP33" s="3">
        <v>955515</v>
      </c>
      <c r="DQ33" s="3">
        <v>10010.58</v>
      </c>
      <c r="DR33" s="3">
        <v>3.2105000000000001</v>
      </c>
      <c r="DS33" s="21">
        <f ca="1">_xll.IMDP("BND",DJ33,DS8,DJ3)</f>
        <v>20300415</v>
      </c>
      <c r="DT33" s="23">
        <f ca="1">_xll.IMDP("BND",DJ33,DT8,DJ3)</f>
        <v>4.4269999999999996</v>
      </c>
      <c r="DU33" s="23" t="str">
        <f ca="1">_xll.IMDP("BND",DJ33,DU8,DJ3)</f>
        <v>금융채</v>
      </c>
      <c r="DV33" s="23" t="str">
        <f ca="1">_xll.IMDP("BND",DJ33,DV8,DJ3)</f>
        <v>카드</v>
      </c>
      <c r="DW33" s="2"/>
      <c r="EG33" s="21" t="str">
        <f ca="1">_xll.IMDP("BND",DX33,EG8,DX3)</f>
        <v>입력오류</v>
      </c>
      <c r="EH33" s="23" t="str">
        <f ca="1">_xll.IMDP("BND",DX33,EH8,DX3)</f>
        <v>입력오류</v>
      </c>
      <c r="EI33" s="23" t="str">
        <f ca="1">_xll.IMDP("BND",DX33,EI8,DX3)</f>
        <v>입력오류</v>
      </c>
      <c r="EJ33" s="23" t="str">
        <f ca="1">_xll.IMDP("BND",DX33,EJ8,DX3)</f>
        <v>입력오류</v>
      </c>
      <c r="EK33" s="2">
        <v>46316</v>
      </c>
      <c r="EL33" s="3" t="s">
        <v>909</v>
      </c>
      <c r="EM33" s="3" t="s">
        <v>910</v>
      </c>
      <c r="EN33" s="3" t="s">
        <v>911</v>
      </c>
      <c r="EO33" s="3">
        <v>0</v>
      </c>
      <c r="EP33" s="3">
        <v>1.01</v>
      </c>
      <c r="EQ33" s="3">
        <v>0</v>
      </c>
      <c r="ER33" s="3">
        <v>2322692</v>
      </c>
      <c r="ES33" s="3">
        <v>9912.69</v>
      </c>
      <c r="ET33" s="3">
        <v>0.84750000000000003</v>
      </c>
      <c r="EU33" s="21">
        <f ca="1">_xll.IMDP("BND",EL33,EU8,EL3)</f>
        <v>20270902</v>
      </c>
      <c r="EV33" s="23">
        <f ca="1">_xll.IMDP("BND",EL33,EV8,EL3)</f>
        <v>4.16</v>
      </c>
      <c r="EW33" s="23" t="str">
        <f ca="1">_xll.IMDP("BND",EL33,EW8,EL3)</f>
        <v>공사공단채</v>
      </c>
      <c r="EX33" s="23" t="str">
        <f ca="1">_xll.IMDP("BND",EL33,EX8,EL3)</f>
        <v>지방공기업</v>
      </c>
    </row>
    <row r="34" spans="1:154" ht="13.5" customHeight="1" x14ac:dyDescent="0.3">
      <c r="A34" s="2">
        <v>46316</v>
      </c>
      <c r="B34" s="3" t="s">
        <v>642</v>
      </c>
      <c r="C34" s="3" t="s">
        <v>643</v>
      </c>
      <c r="D34" s="3" t="s">
        <v>644</v>
      </c>
      <c r="E34" s="3">
        <v>0</v>
      </c>
      <c r="F34" s="3">
        <v>0.55000000000000004</v>
      </c>
      <c r="G34" s="3">
        <v>0</v>
      </c>
      <c r="H34" s="3">
        <v>664608</v>
      </c>
      <c r="I34" s="3">
        <v>9941.33</v>
      </c>
      <c r="J34" s="3">
        <v>2.3014000000000001</v>
      </c>
      <c r="K34" s="21">
        <f ca="1">_xll.IMDP("BND",B34,K8,B3)</f>
        <v>20290326</v>
      </c>
      <c r="L34" s="23">
        <f ca="1">_xll.IMDP("BND",B34,L8,B3)</f>
        <v>4.2519999999999998</v>
      </c>
      <c r="M34" s="23" t="str">
        <f ca="1">_xll.IMDP("BND",B34,M8,B3)</f>
        <v>회사채</v>
      </c>
      <c r="N34" s="23" t="str">
        <f ca="1">_xll.IMDP("BND",B34,N8,B3)</f>
        <v>회사채(일반)</v>
      </c>
      <c r="O34" s="2">
        <v>46316</v>
      </c>
      <c r="P34" s="3" t="s">
        <v>102</v>
      </c>
      <c r="Q34" s="3" t="s">
        <v>60</v>
      </c>
      <c r="R34" s="3" t="s">
        <v>103</v>
      </c>
      <c r="S34" s="3">
        <v>0</v>
      </c>
      <c r="T34" s="3">
        <v>0.97</v>
      </c>
      <c r="U34" s="3">
        <v>0</v>
      </c>
      <c r="V34" s="3">
        <v>1318687</v>
      </c>
      <c r="W34" s="3">
        <v>8076.96</v>
      </c>
      <c r="X34" s="3">
        <v>13.947100000000001</v>
      </c>
      <c r="Y34" s="21">
        <f ca="1">_xll.IMDP("BND",P34,Y8,P3)</f>
        <v>20450910</v>
      </c>
      <c r="Z34" s="23">
        <f ca="1">_xll.IMDP("BND",P34,Z8,P3)</f>
        <v>4.2670000000000003</v>
      </c>
      <c r="AA34" s="23" t="str">
        <f ca="1">_xll.IMDP("BND",P34,AA8,P3)</f>
        <v>국채</v>
      </c>
      <c r="AB34" s="23" t="str">
        <f ca="1">_xll.IMDP("BND",P34,AB8,P3)</f>
        <v>국고채권</v>
      </c>
      <c r="AC34" s="2"/>
      <c r="AM34" s="21" t="str">
        <f ca="1">_xll.IMDP("BND",AD34,AM8,AD3)</f>
        <v>입력오류</v>
      </c>
      <c r="AN34" s="23" t="str">
        <f ca="1">_xll.IMDP("BND",AD34,AN8,AD3)</f>
        <v>입력오류</v>
      </c>
      <c r="AO34" s="23" t="str">
        <f ca="1">_xll.IMDP("BND",AD34,AO8,AD3)</f>
        <v>입력오류</v>
      </c>
      <c r="AP34" s="23" t="str">
        <f ca="1">_xll.IMDP("BND",AD34,AP8,AD3)</f>
        <v>입력오류</v>
      </c>
      <c r="AQ34" s="2"/>
      <c r="BA34" s="21" t="str">
        <f ca="1">_xll.IMDP("BND",AR34,BA8,AR3)</f>
        <v>입력오류</v>
      </c>
      <c r="BB34" s="23" t="str">
        <f ca="1">_xll.IMDP("BND",AR34,BB8,AR3)</f>
        <v>입력오류</v>
      </c>
      <c r="BC34" s="23" t="str">
        <f ca="1">_xll.IMDP("BND",AR34,BC8,AR3)</f>
        <v>입력오류</v>
      </c>
      <c r="BD34" s="23" t="str">
        <f ca="1">_xll.IMDP("BND",AR34,BD8,AR3)</f>
        <v>입력오류</v>
      </c>
      <c r="BE34" s="2"/>
      <c r="BO34" s="21" t="str">
        <f ca="1">_xll.IMDP("BND",BF34,BO8,BF3)</f>
        <v>입력오류</v>
      </c>
      <c r="BP34" s="23" t="str">
        <f ca="1">_xll.IMDP("BND",BF34,BP8,BF3)</f>
        <v>입력오류</v>
      </c>
      <c r="BQ34" s="23" t="str">
        <f ca="1">_xll.IMDP("BND",BF34,BQ8,BF3)</f>
        <v>입력오류</v>
      </c>
      <c r="BR34" s="23" t="str">
        <f ca="1">_xll.IMDP("BND",BF34,BR8,BF3)</f>
        <v>입력오류</v>
      </c>
      <c r="BS34" s="2">
        <v>46316</v>
      </c>
      <c r="BT34" s="3" t="s">
        <v>336</v>
      </c>
      <c r="BU34" s="3" t="s">
        <v>337</v>
      </c>
      <c r="BV34" s="3" t="s">
        <v>338</v>
      </c>
      <c r="BW34" s="3">
        <v>0</v>
      </c>
      <c r="BX34" s="3">
        <v>0.61</v>
      </c>
      <c r="BY34" s="3">
        <v>0</v>
      </c>
      <c r="BZ34" s="3">
        <v>867475</v>
      </c>
      <c r="CA34" s="3">
        <v>10092.209999999999</v>
      </c>
      <c r="CB34" s="3">
        <v>0.29260000000000003</v>
      </c>
      <c r="CC34" s="21">
        <f ca="1">_xll.IMDP("BND",BT34,CC8,BT3)</f>
        <v>20270207</v>
      </c>
      <c r="CD34" s="23">
        <f ca="1">_xll.IMDP("BND",BT34,CD8,BT3)</f>
        <v>3.7930000000000001</v>
      </c>
      <c r="CE34" s="23" t="str">
        <f ca="1">_xll.IMDP("BND",BT34,CE8,BT3)</f>
        <v>회사채</v>
      </c>
      <c r="CF34" s="23" t="str">
        <f ca="1">_xll.IMDP("BND",BT34,CF8,BT3)</f>
        <v>회사채(일반)</v>
      </c>
      <c r="CG34" s="2">
        <v>46316</v>
      </c>
      <c r="CH34" s="3" t="s">
        <v>15474</v>
      </c>
      <c r="CI34" s="3" t="s">
        <v>15475</v>
      </c>
      <c r="CJ34" s="3" t="s">
        <v>15476</v>
      </c>
      <c r="CK34" s="3">
        <v>0</v>
      </c>
      <c r="CL34" s="3">
        <v>0.81</v>
      </c>
      <c r="CM34" s="3">
        <v>0</v>
      </c>
      <c r="CN34" s="3">
        <v>1026547</v>
      </c>
      <c r="CQ34" s="21" t="str">
        <f ca="1">_xll.IMDP("BND",CH34,CQ8,CH3)</f>
        <v/>
      </c>
      <c r="CR34" s="23" t="str">
        <f ca="1">_xll.IMDP("BND",CH34,CR8,CH3)</f>
        <v/>
      </c>
      <c r="CS34" s="23" t="str">
        <f ca="1">_xll.IMDP("BND",CH34,CS8,CH3)</f>
        <v/>
      </c>
      <c r="CT34" s="23" t="str">
        <f ca="1">_xll.IMDP("BND",CH34,CT8,CH3)</f>
        <v/>
      </c>
      <c r="CU34" s="2">
        <v>46316</v>
      </c>
      <c r="CV34" s="3" t="s">
        <v>545</v>
      </c>
      <c r="CW34" s="3" t="s">
        <v>546</v>
      </c>
      <c r="CX34" s="3" t="s">
        <v>547</v>
      </c>
      <c r="CY34" s="3">
        <v>0</v>
      </c>
      <c r="CZ34" s="3">
        <v>2.2999999999999998</v>
      </c>
      <c r="DA34" s="3">
        <v>0</v>
      </c>
      <c r="DB34" s="3">
        <v>2382663</v>
      </c>
      <c r="DC34" s="3">
        <v>9811.98</v>
      </c>
      <c r="DD34" s="3">
        <v>1.7310000000000001</v>
      </c>
      <c r="DE34" s="21">
        <f ca="1">_xll.IMDP("BND",CV34,DE8,CV3)</f>
        <v>20280811</v>
      </c>
      <c r="DF34" s="23">
        <f ca="1">_xll.IMDP("BND",CV34,DF8,CV3)</f>
        <v>4.7290000000000001</v>
      </c>
      <c r="DG34" s="23" t="str">
        <f ca="1">_xll.IMDP("BND",CV34,DG8,CV3)</f>
        <v>회사채</v>
      </c>
      <c r="DH34" s="23" t="str">
        <f ca="1">_xll.IMDP("BND",CV34,DH8,CV3)</f>
        <v>회사채(일반)</v>
      </c>
      <c r="DI34" s="2">
        <v>46316</v>
      </c>
      <c r="DJ34" s="3" t="s">
        <v>798</v>
      </c>
      <c r="DK34" s="3" t="s">
        <v>271</v>
      </c>
      <c r="DL34" s="3" t="s">
        <v>13988</v>
      </c>
      <c r="DM34" s="3">
        <v>0</v>
      </c>
      <c r="DN34" s="3">
        <v>0.6</v>
      </c>
      <c r="DO34" s="3">
        <v>0</v>
      </c>
      <c r="DP34" s="3">
        <v>952277</v>
      </c>
      <c r="DQ34" s="3">
        <v>9977.2000000000007</v>
      </c>
      <c r="DR34" s="3">
        <v>5.891</v>
      </c>
      <c r="DS34" s="21">
        <f ca="1">_xll.IMDP("BND",DJ34,DS8,DJ3)</f>
        <v>20330905</v>
      </c>
      <c r="DT34" s="23">
        <f ca="1">_xll.IMDP("BND",DJ34,DT8,DJ3)</f>
        <v>4.28</v>
      </c>
      <c r="DU34" s="23" t="str">
        <f ca="1">_xll.IMDP("BND",DJ34,DU8,DJ3)</f>
        <v>공사공단채</v>
      </c>
      <c r="DV34" s="23" t="str">
        <f ca="1">_xll.IMDP("BND",DJ34,DV8,DJ3)</f>
        <v>일반</v>
      </c>
      <c r="DW34" s="2"/>
      <c r="EG34" s="21" t="str">
        <f ca="1">_xll.IMDP("BND",DX34,EG8,DX3)</f>
        <v>입력오류</v>
      </c>
      <c r="EH34" s="23" t="str">
        <f ca="1">_xll.IMDP("BND",DX34,EH8,DX3)</f>
        <v>입력오류</v>
      </c>
      <c r="EI34" s="23" t="str">
        <f ca="1">_xll.IMDP("BND",DX34,EI8,DX3)</f>
        <v>입력오류</v>
      </c>
      <c r="EJ34" s="23" t="str">
        <f ca="1">_xll.IMDP("BND",DX34,EJ8,DX3)</f>
        <v>입력오류</v>
      </c>
      <c r="EK34" s="2">
        <v>46316</v>
      </c>
      <c r="EL34" s="3" t="s">
        <v>912</v>
      </c>
      <c r="EM34" s="3" t="s">
        <v>913</v>
      </c>
      <c r="EN34" s="3" t="s">
        <v>914</v>
      </c>
      <c r="EO34" s="3">
        <v>0</v>
      </c>
      <c r="EP34" s="3">
        <v>1.01</v>
      </c>
      <c r="EQ34" s="3">
        <v>0</v>
      </c>
      <c r="ER34" s="3">
        <v>2321928</v>
      </c>
      <c r="ES34" s="3">
        <v>9909.7199999999993</v>
      </c>
      <c r="ET34" s="3">
        <v>1.304</v>
      </c>
      <c r="EU34" s="21">
        <f ca="1">_xll.IMDP("BND",EL34,EU8,EL3)</f>
        <v>20280225</v>
      </c>
      <c r="EV34" s="23">
        <f ca="1">_xll.IMDP("BND",EL34,EV8,EL3)</f>
        <v>4.33</v>
      </c>
      <c r="EW34" s="23" t="str">
        <f ca="1">_xll.IMDP("BND",EL34,EW8,EL3)</f>
        <v>회사채</v>
      </c>
      <c r="EX34" s="23" t="str">
        <f ca="1">_xll.IMDP("BND",EL34,EX8,EL3)</f>
        <v>회사채(일반)</v>
      </c>
    </row>
    <row r="35" spans="1:154" ht="13.5" customHeight="1" x14ac:dyDescent="0.3">
      <c r="A35" s="2">
        <v>46316</v>
      </c>
      <c r="B35" s="3" t="s">
        <v>1404</v>
      </c>
      <c r="C35" s="3" t="s">
        <v>1405</v>
      </c>
      <c r="D35" s="3" t="s">
        <v>1406</v>
      </c>
      <c r="E35" s="3">
        <v>0</v>
      </c>
      <c r="F35" s="3">
        <v>0.55000000000000004</v>
      </c>
      <c r="G35" s="3">
        <v>0</v>
      </c>
      <c r="H35" s="3">
        <v>663013</v>
      </c>
      <c r="I35" s="3">
        <v>9918.57</v>
      </c>
      <c r="J35" s="3">
        <v>4.9322999999999997</v>
      </c>
      <c r="K35" s="21">
        <f ca="1">_xll.IMDP("BND",B35,K8,B3)</f>
        <v>20320518</v>
      </c>
      <c r="L35" s="23">
        <f ca="1">_xll.IMDP("BND",B35,L8,B3)</f>
        <v>4.3159999999999998</v>
      </c>
      <c r="M35" s="23" t="str">
        <f ca="1">_xll.IMDP("BND",B35,M8,B3)</f>
        <v>회사채</v>
      </c>
      <c r="N35" s="23" t="str">
        <f ca="1">_xll.IMDP("BND",B35,N8,B3)</f>
        <v>회사채(일반)</v>
      </c>
      <c r="O35" s="2">
        <v>46316</v>
      </c>
      <c r="P35" s="3" t="s">
        <v>35</v>
      </c>
      <c r="Q35" s="3" t="s">
        <v>29</v>
      </c>
      <c r="R35" s="3" t="s">
        <v>36</v>
      </c>
      <c r="S35" s="3">
        <v>0</v>
      </c>
      <c r="T35" s="3">
        <v>0.92</v>
      </c>
      <c r="U35" s="3">
        <v>0</v>
      </c>
      <c r="V35" s="3">
        <v>1245748</v>
      </c>
      <c r="W35" s="3">
        <v>10173.61</v>
      </c>
      <c r="X35" s="3">
        <v>6.0438000000000001</v>
      </c>
      <c r="Y35" s="21">
        <f ca="1">_xll.IMDP("BND",P35,Y8,P3)</f>
        <v>20331210</v>
      </c>
      <c r="Z35" s="23">
        <f ca="1">_xll.IMDP("BND",P35,Z8,P3)</f>
        <v>4.085</v>
      </c>
      <c r="AA35" s="23" t="str">
        <f ca="1">_xll.IMDP("BND",P35,AA8,P3)</f>
        <v>국채</v>
      </c>
      <c r="AB35" s="23" t="str">
        <f ca="1">_xll.IMDP("BND",P35,AB8,P3)</f>
        <v>국고채권</v>
      </c>
      <c r="AC35" s="2"/>
      <c r="AM35" s="21" t="str">
        <f ca="1">_xll.IMDP("BND",AD35,AM8,AD3)</f>
        <v>입력오류</v>
      </c>
      <c r="AN35" s="23" t="str">
        <f ca="1">_xll.IMDP("BND",AD35,AN8,AD3)</f>
        <v>입력오류</v>
      </c>
      <c r="AO35" s="23" t="str">
        <f ca="1">_xll.IMDP("BND",AD35,AO8,AD3)</f>
        <v>입력오류</v>
      </c>
      <c r="AP35" s="23" t="str">
        <f ca="1">_xll.IMDP("BND",AD35,AP8,AD3)</f>
        <v>입력오류</v>
      </c>
      <c r="AQ35" s="2"/>
      <c r="BA35" s="21" t="str">
        <f ca="1">_xll.IMDP("BND",AR35,BA8,AR3)</f>
        <v>입력오류</v>
      </c>
      <c r="BB35" s="23" t="str">
        <f ca="1">_xll.IMDP("BND",AR35,BB8,AR3)</f>
        <v>입력오류</v>
      </c>
      <c r="BC35" s="23" t="str">
        <f ca="1">_xll.IMDP("BND",AR35,BC8,AR3)</f>
        <v>입력오류</v>
      </c>
      <c r="BD35" s="23" t="str">
        <f ca="1">_xll.IMDP("BND",AR35,BD8,AR3)</f>
        <v>입력오류</v>
      </c>
      <c r="BE35" s="2"/>
      <c r="BO35" s="21" t="str">
        <f ca="1">_xll.IMDP("BND",BF35,BO8,BF3)</f>
        <v>입력오류</v>
      </c>
      <c r="BP35" s="23" t="str">
        <f ca="1">_xll.IMDP("BND",BF35,BP8,BF3)</f>
        <v>입력오류</v>
      </c>
      <c r="BQ35" s="23" t="str">
        <f ca="1">_xll.IMDP("BND",BF35,BQ8,BF3)</f>
        <v>입력오류</v>
      </c>
      <c r="BR35" s="23" t="str">
        <f ca="1">_xll.IMDP("BND",BF35,BR8,BF3)</f>
        <v>입력오류</v>
      </c>
      <c r="BS35" s="2">
        <v>46316</v>
      </c>
      <c r="BT35" s="3" t="s">
        <v>15515</v>
      </c>
      <c r="BU35" s="3" t="s">
        <v>15516</v>
      </c>
      <c r="BV35" s="3" t="s">
        <v>15517</v>
      </c>
      <c r="BW35" s="3">
        <v>0</v>
      </c>
      <c r="BX35" s="3">
        <v>0.61</v>
      </c>
      <c r="BY35" s="3">
        <v>0</v>
      </c>
      <c r="BZ35" s="3">
        <v>866368</v>
      </c>
      <c r="CA35" s="3">
        <v>10079.33</v>
      </c>
      <c r="CB35" s="3">
        <v>2.7033</v>
      </c>
      <c r="CC35" s="21">
        <f ca="1">_xll.IMDP("BND",BT35,CC8,BT3)</f>
        <v>20290919</v>
      </c>
      <c r="CD35" s="23">
        <f ca="1">_xll.IMDP("BND",BT35,CD8,BT3)</f>
        <v>4.4779999999999998</v>
      </c>
      <c r="CE35" s="23" t="str">
        <f ca="1">_xll.IMDP("BND",BT35,CE8,BT3)</f>
        <v>금융채</v>
      </c>
      <c r="CF35" s="23" t="str">
        <f ca="1">_xll.IMDP("BND",BT35,CF8,BT3)</f>
        <v>기타금융채</v>
      </c>
      <c r="CG35" s="2">
        <v>46316</v>
      </c>
      <c r="CH35" s="3" t="s">
        <v>15826</v>
      </c>
      <c r="CI35" s="3" t="s">
        <v>808</v>
      </c>
      <c r="CJ35" s="3" t="s">
        <v>15827</v>
      </c>
      <c r="CK35" s="3">
        <v>0</v>
      </c>
      <c r="CL35" s="3">
        <v>0.81</v>
      </c>
      <c r="CM35" s="3">
        <v>0</v>
      </c>
      <c r="CN35" s="3">
        <v>1020344</v>
      </c>
      <c r="CQ35" s="21" t="str">
        <f ca="1">_xll.IMDP("BND",CH35,CQ8,CH3)</f>
        <v/>
      </c>
      <c r="CR35" s="23" t="str">
        <f ca="1">_xll.IMDP("BND",CH35,CR8,CH3)</f>
        <v/>
      </c>
      <c r="CS35" s="23" t="str">
        <f ca="1">_xll.IMDP("BND",CH35,CS8,CH3)</f>
        <v/>
      </c>
      <c r="CT35" s="23" t="str">
        <f ca="1">_xll.IMDP("BND",CH35,CT8,CH3)</f>
        <v/>
      </c>
      <c r="CU35" s="2">
        <v>46316</v>
      </c>
      <c r="CV35" s="3" t="s">
        <v>529</v>
      </c>
      <c r="CW35" s="3" t="s">
        <v>530</v>
      </c>
      <c r="CX35" s="3" t="s">
        <v>531</v>
      </c>
      <c r="CY35" s="3">
        <v>0</v>
      </c>
      <c r="CZ35" s="3">
        <v>2.2999999999999998</v>
      </c>
      <c r="DA35" s="3">
        <v>0</v>
      </c>
      <c r="DB35" s="3">
        <v>2382199</v>
      </c>
      <c r="DC35" s="3">
        <v>9809.59</v>
      </c>
      <c r="DD35" s="3">
        <v>1.4326000000000001</v>
      </c>
      <c r="DE35" s="21">
        <f ca="1">_xll.IMDP("BND",CV35,DE8,CV3)</f>
        <v>20280414</v>
      </c>
      <c r="DF35" s="23">
        <f ca="1">_xll.IMDP("BND",CV35,DF8,CV3)</f>
        <v>4.8239999999999998</v>
      </c>
      <c r="DG35" s="23" t="str">
        <f ca="1">_xll.IMDP("BND",CV35,DG8,CV3)</f>
        <v>회사채</v>
      </c>
      <c r="DH35" s="23" t="str">
        <f ca="1">_xll.IMDP("BND",CV35,DH8,CV3)</f>
        <v>회사채(일반)</v>
      </c>
      <c r="DI35" s="2">
        <v>46316</v>
      </c>
      <c r="DJ35" s="3" t="s">
        <v>6019</v>
      </c>
      <c r="DK35" s="3" t="s">
        <v>1556</v>
      </c>
      <c r="DL35" s="3" t="s">
        <v>6020</v>
      </c>
      <c r="DM35" s="3">
        <v>0</v>
      </c>
      <c r="DN35" s="3">
        <v>0.6</v>
      </c>
      <c r="DO35" s="3">
        <v>0</v>
      </c>
      <c r="DP35" s="3">
        <v>942706</v>
      </c>
      <c r="DQ35" s="3">
        <v>9876.42</v>
      </c>
      <c r="DR35" s="3">
        <v>1.9093</v>
      </c>
      <c r="DS35" s="21">
        <f ca="1">_xll.IMDP("BND",DJ35,DS8,DJ3)</f>
        <v>20281027</v>
      </c>
      <c r="DT35" s="23">
        <f ca="1">_xll.IMDP("BND",DJ35,DT8,DJ3)</f>
        <v>4.1779999999999999</v>
      </c>
      <c r="DU35" s="23" t="str">
        <f ca="1">_xll.IMDP("BND",DJ35,DU8,DJ3)</f>
        <v>공사공단채</v>
      </c>
      <c r="DV35" s="23" t="str">
        <f ca="1">_xll.IMDP("BND",DJ35,DV8,DJ3)</f>
        <v>지방공기업</v>
      </c>
      <c r="DW35" s="2"/>
      <c r="EG35" s="21" t="str">
        <f ca="1">_xll.IMDP("BND",DX35,EG8,DX3)</f>
        <v>입력오류</v>
      </c>
      <c r="EH35" s="23" t="str">
        <f ca="1">_xll.IMDP("BND",DX35,EH8,DX3)</f>
        <v>입력오류</v>
      </c>
      <c r="EI35" s="23" t="str">
        <f ca="1">_xll.IMDP("BND",DX35,EI8,DX3)</f>
        <v>입력오류</v>
      </c>
      <c r="EJ35" s="23" t="str">
        <f ca="1">_xll.IMDP("BND",DX35,EJ8,DX3)</f>
        <v>입력오류</v>
      </c>
      <c r="EK35" s="2">
        <v>46316</v>
      </c>
      <c r="EL35" s="3" t="s">
        <v>915</v>
      </c>
      <c r="EM35" s="3" t="s">
        <v>210</v>
      </c>
      <c r="EN35" s="3" t="s">
        <v>916</v>
      </c>
      <c r="EO35" s="3">
        <v>0</v>
      </c>
      <c r="EP35" s="3">
        <v>1.01</v>
      </c>
      <c r="EQ35" s="3">
        <v>0</v>
      </c>
      <c r="ER35" s="3">
        <v>2316103</v>
      </c>
      <c r="ES35" s="3">
        <v>9884.81</v>
      </c>
      <c r="ET35" s="3">
        <v>1.3416999999999999</v>
      </c>
      <c r="EU35" s="21">
        <f ca="1">_xll.IMDP("BND",EL35,EU8,EL3)</f>
        <v>20280310</v>
      </c>
      <c r="EV35" s="23">
        <f ca="1">_xll.IMDP("BND",EL35,EV8,EL3)</f>
        <v>4.4640000000000004</v>
      </c>
      <c r="EW35" s="23" t="str">
        <f ca="1">_xll.IMDP("BND",EL35,EW8,EL3)</f>
        <v>회사채</v>
      </c>
      <c r="EX35" s="23" t="str">
        <f ca="1">_xll.IMDP("BND",EL35,EX8,EL3)</f>
        <v>회사채(일반)</v>
      </c>
    </row>
    <row r="36" spans="1:154" ht="13.5" customHeight="1" x14ac:dyDescent="0.3">
      <c r="A36" s="2">
        <v>46316</v>
      </c>
      <c r="B36" s="3" t="s">
        <v>659</v>
      </c>
      <c r="C36" s="3" t="s">
        <v>660</v>
      </c>
      <c r="D36" s="3" t="s">
        <v>661</v>
      </c>
      <c r="E36" s="3">
        <v>0</v>
      </c>
      <c r="F36" s="3">
        <v>0.55000000000000004</v>
      </c>
      <c r="G36" s="3">
        <v>0</v>
      </c>
      <c r="H36" s="3">
        <v>659108</v>
      </c>
      <c r="I36" s="3">
        <v>9860.02</v>
      </c>
      <c r="J36" s="3">
        <v>1.3667</v>
      </c>
      <c r="K36" s="21">
        <f ca="1">_xll.IMDP("BND",B36,K8,B3)</f>
        <v>20280317</v>
      </c>
      <c r="L36" s="23">
        <f ca="1">_xll.IMDP("BND",B36,L8,B3)</f>
        <v>4.0620000000000003</v>
      </c>
      <c r="M36" s="23" t="str">
        <f ca="1">_xll.IMDP("BND",B36,M8,B3)</f>
        <v>금융채</v>
      </c>
      <c r="N36" s="23" t="str">
        <f ca="1">_xll.IMDP("BND",B36,N8,B3)</f>
        <v>은행채</v>
      </c>
      <c r="O36" s="2">
        <v>46316</v>
      </c>
      <c r="P36" s="3" t="s">
        <v>104</v>
      </c>
      <c r="Q36" s="3" t="s">
        <v>105</v>
      </c>
      <c r="R36" s="3" t="s">
        <v>106</v>
      </c>
      <c r="S36" s="3">
        <v>0</v>
      </c>
      <c r="T36" s="3">
        <v>0.91</v>
      </c>
      <c r="U36" s="3">
        <v>0</v>
      </c>
      <c r="V36" s="3">
        <v>1241149</v>
      </c>
      <c r="W36" s="3">
        <v>9214.7199999999993</v>
      </c>
      <c r="X36" s="3">
        <v>3.2961999999999998</v>
      </c>
      <c r="Y36" s="21">
        <f ca="1">_xll.IMDP("BND",P36,Y8,P3)</f>
        <v>20300407</v>
      </c>
      <c r="Z36" s="23">
        <f ca="1">_xll.IMDP("BND",P36,Z8,P3)</f>
        <v>4.2699999999999996</v>
      </c>
      <c r="AA36" s="23" t="str">
        <f ca="1">_xll.IMDP("BND",P36,AA8,P3)</f>
        <v>공사공단채</v>
      </c>
      <c r="AB36" s="23" t="str">
        <f ca="1">_xll.IMDP("BND",P36,AB8,P3)</f>
        <v>일반</v>
      </c>
      <c r="AC36" s="2"/>
      <c r="AM36" s="21" t="str">
        <f ca="1">_xll.IMDP("BND",AD36,AM8,AD3)</f>
        <v>입력오류</v>
      </c>
      <c r="AN36" s="23" t="str">
        <f ca="1">_xll.IMDP("BND",AD36,AN8,AD3)</f>
        <v>입력오류</v>
      </c>
      <c r="AO36" s="23" t="str">
        <f ca="1">_xll.IMDP("BND",AD36,AO8,AD3)</f>
        <v>입력오류</v>
      </c>
      <c r="AP36" s="23" t="str">
        <f ca="1">_xll.IMDP("BND",AD36,AP8,AD3)</f>
        <v>입력오류</v>
      </c>
      <c r="AQ36" s="2"/>
      <c r="BA36" s="21" t="str">
        <f ca="1">_xll.IMDP("BND",AR36,BA8,AR3)</f>
        <v>입력오류</v>
      </c>
      <c r="BB36" s="23" t="str">
        <f ca="1">_xll.IMDP("BND",AR36,BB8,AR3)</f>
        <v>입력오류</v>
      </c>
      <c r="BC36" s="23" t="str">
        <f ca="1">_xll.IMDP("BND",AR36,BC8,AR3)</f>
        <v>입력오류</v>
      </c>
      <c r="BD36" s="23" t="str">
        <f ca="1">_xll.IMDP("BND",AR36,BD8,AR3)</f>
        <v>입력오류</v>
      </c>
      <c r="BE36" s="2"/>
      <c r="BO36" s="21" t="str">
        <f ca="1">_xll.IMDP("BND",BF36,BO8,BF3)</f>
        <v>입력오류</v>
      </c>
      <c r="BP36" s="23" t="str">
        <f ca="1">_xll.IMDP("BND",BF36,BP8,BF3)</f>
        <v>입력오류</v>
      </c>
      <c r="BQ36" s="23" t="str">
        <f ca="1">_xll.IMDP("BND",BF36,BQ8,BF3)</f>
        <v>입력오류</v>
      </c>
      <c r="BR36" s="23" t="str">
        <f ca="1">_xll.IMDP("BND",BF36,BR8,BF3)</f>
        <v>입력오류</v>
      </c>
      <c r="BS36" s="2">
        <v>46316</v>
      </c>
      <c r="BT36" s="3" t="s">
        <v>15833</v>
      </c>
      <c r="BU36" s="3" t="s">
        <v>317</v>
      </c>
      <c r="BV36" s="3" t="s">
        <v>15834</v>
      </c>
      <c r="BW36" s="3">
        <v>0</v>
      </c>
      <c r="BX36" s="3">
        <v>0.6</v>
      </c>
      <c r="BY36" s="3">
        <v>0</v>
      </c>
      <c r="BZ36" s="3">
        <v>865137</v>
      </c>
      <c r="CA36" s="3">
        <v>10064.950000000001</v>
      </c>
      <c r="CB36" s="3">
        <v>4.4310999999999998</v>
      </c>
      <c r="CC36" s="21">
        <f ca="1">_xll.IMDP("BND",BT36,CC8,BT3)</f>
        <v>20311007</v>
      </c>
      <c r="CD36" s="23">
        <f ca="1">_xll.IMDP("BND",BT36,CD8,BT3)</f>
        <v>4.3070000000000004</v>
      </c>
      <c r="CE36" s="23" t="str">
        <f ca="1">_xll.IMDP("BND",BT36,CE8,BT3)</f>
        <v>회사채</v>
      </c>
      <c r="CF36" s="23" t="str">
        <f ca="1">_xll.IMDP("BND",BT36,CF8,BT3)</f>
        <v>회사채(일반)</v>
      </c>
      <c r="CG36" s="2">
        <v>46316</v>
      </c>
      <c r="CH36" s="3" t="s">
        <v>810</v>
      </c>
      <c r="CI36" s="3" t="s">
        <v>811</v>
      </c>
      <c r="CJ36" s="3" t="s">
        <v>812</v>
      </c>
      <c r="CK36" s="3">
        <v>0</v>
      </c>
      <c r="CL36" s="3">
        <v>0.8</v>
      </c>
      <c r="CM36" s="3">
        <v>0</v>
      </c>
      <c r="CN36" s="3">
        <v>1009409</v>
      </c>
      <c r="CO36" s="3">
        <v>10126.4</v>
      </c>
      <c r="CP36" s="3">
        <v>6.3E-3</v>
      </c>
      <c r="CQ36" s="21">
        <f ca="1">_xll.IMDP("BND",CH36,CQ8,CH3)</f>
        <v>20261023</v>
      </c>
      <c r="CR36" s="23">
        <f ca="1">_xll.IMDP("BND",CH36,CR8,CH3)</f>
        <v>3.4889999999999999</v>
      </c>
      <c r="CS36" s="23" t="str">
        <f ca="1">_xll.IMDP("BND",CH36,CS8,CH3)</f>
        <v>회사채</v>
      </c>
      <c r="CT36" s="23" t="str">
        <f ca="1">_xll.IMDP("BND",CH36,CT8,CH3)</f>
        <v>회사채(일반)</v>
      </c>
      <c r="CU36" s="2">
        <v>46316</v>
      </c>
      <c r="CV36" s="3" t="s">
        <v>9371</v>
      </c>
      <c r="CW36" s="3" t="s">
        <v>807</v>
      </c>
      <c r="CX36" s="3" t="s">
        <v>9372</v>
      </c>
      <c r="CY36" s="3">
        <v>0</v>
      </c>
      <c r="CZ36" s="3">
        <v>2.2999999999999998</v>
      </c>
      <c r="DA36" s="3">
        <v>0</v>
      </c>
      <c r="DB36" s="3">
        <v>2381058</v>
      </c>
      <c r="DC36" s="3">
        <v>9805.36</v>
      </c>
      <c r="DD36" s="3">
        <v>1.6144000000000001</v>
      </c>
      <c r="DE36" s="21">
        <f ca="1">_xll.IMDP("BND",CV36,DE8,CV3)</f>
        <v>20280622</v>
      </c>
      <c r="DF36" s="23">
        <f ca="1">_xll.IMDP("BND",CV36,DF8,CV3)</f>
        <v>4.3</v>
      </c>
      <c r="DG36" s="23" t="str">
        <f ca="1">_xll.IMDP("BND",CV36,DG8,CV3)</f>
        <v>금융채</v>
      </c>
      <c r="DH36" s="23" t="str">
        <f ca="1">_xll.IMDP("BND",CV36,DH8,CV3)</f>
        <v>기타금융채</v>
      </c>
      <c r="DI36" s="2">
        <v>46316</v>
      </c>
      <c r="DJ36" s="3" t="s">
        <v>15747</v>
      </c>
      <c r="DK36" s="3" t="s">
        <v>556</v>
      </c>
      <c r="DL36" s="3" t="s">
        <v>15748</v>
      </c>
      <c r="DM36" s="3">
        <v>0</v>
      </c>
      <c r="DN36" s="3">
        <v>0.6</v>
      </c>
      <c r="DO36" s="3">
        <v>0</v>
      </c>
      <c r="DP36" s="3">
        <v>942531</v>
      </c>
      <c r="DQ36" s="3">
        <v>9874.92</v>
      </c>
      <c r="DR36" s="3">
        <v>0.94330000000000003</v>
      </c>
      <c r="DS36" s="21">
        <f ca="1">_xll.IMDP("BND",DJ36,DS8,DJ3)</f>
        <v>20271007</v>
      </c>
      <c r="DT36" s="23">
        <f ca="1">_xll.IMDP("BND",DJ36,DT8,DJ3)</f>
        <v>4.2990000000000004</v>
      </c>
      <c r="DU36" s="23" t="str">
        <f ca="1">_xll.IMDP("BND",DJ36,DU8,DJ3)</f>
        <v>금융채</v>
      </c>
      <c r="DV36" s="23" t="str">
        <f ca="1">_xll.IMDP("BND",DJ36,DV8,DJ3)</f>
        <v>기타금융채</v>
      </c>
      <c r="DW36" s="2"/>
      <c r="EG36" s="21" t="str">
        <f ca="1">_xll.IMDP("BND",DX36,EG8,DX3)</f>
        <v>입력오류</v>
      </c>
      <c r="EH36" s="23" t="str">
        <f ca="1">_xll.IMDP("BND",DX36,EH8,DX3)</f>
        <v>입력오류</v>
      </c>
      <c r="EI36" s="23" t="str">
        <f ca="1">_xll.IMDP("BND",DX36,EI8,DX3)</f>
        <v>입력오류</v>
      </c>
      <c r="EJ36" s="23" t="str">
        <f ca="1">_xll.IMDP("BND",DX36,EJ8,DX3)</f>
        <v>입력오류</v>
      </c>
      <c r="EK36" s="2">
        <v>46316</v>
      </c>
      <c r="EL36" s="3" t="s">
        <v>897</v>
      </c>
      <c r="EM36" s="3" t="s">
        <v>898</v>
      </c>
      <c r="EN36" s="3" t="s">
        <v>899</v>
      </c>
      <c r="EO36" s="3">
        <v>0</v>
      </c>
      <c r="EP36" s="3">
        <v>1.01</v>
      </c>
      <c r="EQ36" s="3">
        <v>0</v>
      </c>
      <c r="ER36" s="3">
        <v>2314611</v>
      </c>
      <c r="ES36" s="3">
        <v>9877.92</v>
      </c>
      <c r="ET36" s="3">
        <v>1.2024999999999999</v>
      </c>
      <c r="EU36" s="21">
        <f ca="1">_xll.IMDP("BND",EL36,EU8,EL3)</f>
        <v>20280114</v>
      </c>
      <c r="EV36" s="23">
        <f ca="1">_xll.IMDP("BND",EL36,EV8,EL3)</f>
        <v>4.1189999999999998</v>
      </c>
      <c r="EW36" s="23" t="str">
        <f ca="1">_xll.IMDP("BND",EL36,EW8,EL3)</f>
        <v>공사공단채</v>
      </c>
      <c r="EX36" s="23" t="str">
        <f ca="1">_xll.IMDP("BND",EL36,EX8,EL3)</f>
        <v>지방공기업</v>
      </c>
    </row>
    <row r="37" spans="1:154" ht="13.5" customHeight="1" x14ac:dyDescent="0.3">
      <c r="A37" s="2">
        <v>46316</v>
      </c>
      <c r="B37" s="3" t="s">
        <v>656</v>
      </c>
      <c r="C37" s="3" t="s">
        <v>657</v>
      </c>
      <c r="D37" s="3" t="s">
        <v>658</v>
      </c>
      <c r="E37" s="3">
        <v>0</v>
      </c>
      <c r="F37" s="3">
        <v>0.55000000000000004</v>
      </c>
      <c r="G37" s="3">
        <v>0</v>
      </c>
      <c r="H37" s="3">
        <v>658204</v>
      </c>
      <c r="I37" s="3">
        <v>9846.82</v>
      </c>
      <c r="J37" s="3">
        <v>1.6837</v>
      </c>
      <c r="K37" s="21">
        <f ca="1">_xll.IMDP("BND",B37,K8,B3)</f>
        <v>20280719</v>
      </c>
      <c r="L37" s="23">
        <f ca="1">_xll.IMDP("BND",B37,L8,B3)</f>
        <v>4.3099999999999996</v>
      </c>
      <c r="M37" s="23" t="str">
        <f ca="1">_xll.IMDP("BND",B37,M8,B3)</f>
        <v>금융채</v>
      </c>
      <c r="N37" s="23" t="str">
        <f ca="1">_xll.IMDP("BND",B37,N8,B3)</f>
        <v>카드</v>
      </c>
      <c r="O37" s="2">
        <v>46316</v>
      </c>
      <c r="P37" s="3" t="s">
        <v>107</v>
      </c>
      <c r="Q37" s="3" t="s">
        <v>60</v>
      </c>
      <c r="R37" s="3" t="s">
        <v>108</v>
      </c>
      <c r="S37" s="3">
        <v>0</v>
      </c>
      <c r="T37" s="3">
        <v>0.83</v>
      </c>
      <c r="U37" s="3">
        <v>0</v>
      </c>
      <c r="V37" s="3">
        <v>1122037</v>
      </c>
      <c r="W37" s="3">
        <v>8867.5400000000009</v>
      </c>
      <c r="X37" s="3">
        <v>11.972200000000001</v>
      </c>
      <c r="Y37" s="21">
        <f ca="1">_xll.IMDP("BND",P37,Y8,P3)</f>
        <v>20420910</v>
      </c>
      <c r="Z37" s="23">
        <f ca="1">_xll.IMDP("BND",P37,Z8,P3)</f>
        <v>4.2699999999999996</v>
      </c>
      <c r="AA37" s="23" t="str">
        <f ca="1">_xll.IMDP("BND",P37,AA8,P3)</f>
        <v>국채</v>
      </c>
      <c r="AB37" s="23" t="str">
        <f ca="1">_xll.IMDP("BND",P37,AB8,P3)</f>
        <v>국고채권</v>
      </c>
      <c r="AC37" s="2"/>
      <c r="AM37" s="21" t="str">
        <f ca="1">_xll.IMDP("BND",AD37,AM8,AD3)</f>
        <v>입력오류</v>
      </c>
      <c r="AN37" s="23" t="str">
        <f ca="1">_xll.IMDP("BND",AD37,AN8,AD3)</f>
        <v>입력오류</v>
      </c>
      <c r="AO37" s="23" t="str">
        <f ca="1">_xll.IMDP("BND",AD37,AO8,AD3)</f>
        <v>입력오류</v>
      </c>
      <c r="AP37" s="23" t="str">
        <f ca="1">_xll.IMDP("BND",AD37,AP8,AD3)</f>
        <v>입력오류</v>
      </c>
      <c r="AQ37" s="2"/>
      <c r="BA37" s="21" t="str">
        <f ca="1">_xll.IMDP("BND",AR37,BA8,AR3)</f>
        <v>입력오류</v>
      </c>
      <c r="BB37" s="23" t="str">
        <f ca="1">_xll.IMDP("BND",AR37,BB8,AR3)</f>
        <v>입력오류</v>
      </c>
      <c r="BC37" s="23" t="str">
        <f ca="1">_xll.IMDP("BND",AR37,BC8,AR3)</f>
        <v>입력오류</v>
      </c>
      <c r="BD37" s="23" t="str">
        <f ca="1">_xll.IMDP("BND",AR37,BD8,AR3)</f>
        <v>입력오류</v>
      </c>
      <c r="BE37" s="2"/>
      <c r="BO37" s="21" t="str">
        <f ca="1">_xll.IMDP("BND",BF37,BO8,BF3)</f>
        <v>입력오류</v>
      </c>
      <c r="BP37" s="23" t="str">
        <f ca="1">_xll.IMDP("BND",BF37,BP8,BF3)</f>
        <v>입력오류</v>
      </c>
      <c r="BQ37" s="23" t="str">
        <f ca="1">_xll.IMDP("BND",BF37,BQ8,BF3)</f>
        <v>입력오류</v>
      </c>
      <c r="BR37" s="23" t="str">
        <f ca="1">_xll.IMDP("BND",BF37,BR8,BF3)</f>
        <v>입력오류</v>
      </c>
      <c r="BS37" s="2">
        <v>46316</v>
      </c>
      <c r="BT37" s="3" t="s">
        <v>14956</v>
      </c>
      <c r="BU37" s="3" t="s">
        <v>14957</v>
      </c>
      <c r="BV37" s="3" t="s">
        <v>14958</v>
      </c>
      <c r="BW37" s="3">
        <v>0</v>
      </c>
      <c r="BX37" s="3">
        <v>0.6</v>
      </c>
      <c r="BY37" s="3">
        <v>0</v>
      </c>
      <c r="BZ37" s="3">
        <v>864676</v>
      </c>
      <c r="CA37" s="3">
        <v>10059.040000000001</v>
      </c>
      <c r="CB37" s="3">
        <v>2.6558999999999999</v>
      </c>
      <c r="CC37" s="21">
        <f ca="1">_xll.IMDP("BND",BT37,CC8,BT3)</f>
        <v>20290826</v>
      </c>
      <c r="CD37" s="23">
        <f ca="1">_xll.IMDP("BND",BT37,CD8,BT3)</f>
        <v>4.2060000000000004</v>
      </c>
      <c r="CE37" s="23" t="str">
        <f ca="1">_xll.IMDP("BND",BT37,CE8,BT3)</f>
        <v>금융채</v>
      </c>
      <c r="CF37" s="23" t="str">
        <f ca="1">_xll.IMDP("BND",BT37,CF8,BT3)</f>
        <v>은행채</v>
      </c>
      <c r="CG37" s="2">
        <v>46316</v>
      </c>
      <c r="CH37" s="3" t="s">
        <v>15050</v>
      </c>
      <c r="CI37" s="3" t="s">
        <v>15051</v>
      </c>
      <c r="CJ37" s="3" t="s">
        <v>15052</v>
      </c>
      <c r="CK37" s="3">
        <v>0</v>
      </c>
      <c r="CL37" s="3">
        <v>0.8</v>
      </c>
      <c r="CM37" s="3">
        <v>0</v>
      </c>
      <c r="CN37" s="3">
        <v>1007975</v>
      </c>
      <c r="CO37" s="3">
        <v>10111.879999999999</v>
      </c>
      <c r="CP37" s="3">
        <v>0.25719999999999998</v>
      </c>
      <c r="CQ37" s="21">
        <f ca="1">_xll.IMDP("BND",CH37,CQ8,CH3)</f>
        <v>20270125</v>
      </c>
      <c r="CR37" s="23">
        <f ca="1">_xll.IMDP("BND",CH37,CR8,CH3)</f>
        <v>4.0090000000000003</v>
      </c>
      <c r="CS37" s="23" t="str">
        <f ca="1">_xll.IMDP("BND",CH37,CS8,CH3)</f>
        <v>금융채</v>
      </c>
      <c r="CT37" s="23" t="str">
        <f ca="1">_xll.IMDP("BND",CH37,CT8,CH3)</f>
        <v>기타금융채</v>
      </c>
      <c r="CU37" s="2">
        <v>46316</v>
      </c>
      <c r="CV37" s="3" t="s">
        <v>14620</v>
      </c>
      <c r="CW37" s="3" t="s">
        <v>14621</v>
      </c>
      <c r="CX37" s="3" t="s">
        <v>14622</v>
      </c>
      <c r="CY37" s="3">
        <v>0</v>
      </c>
      <c r="CZ37" s="3">
        <v>2.2999999999999998</v>
      </c>
      <c r="DA37" s="3">
        <v>0</v>
      </c>
      <c r="DB37" s="3">
        <v>2380288</v>
      </c>
      <c r="DC37" s="3">
        <v>9802.32</v>
      </c>
      <c r="DD37" s="3">
        <v>1.4403999999999999</v>
      </c>
      <c r="DE37" s="21">
        <f ca="1">_xll.IMDP("BND",CV37,DE8,CV3)</f>
        <v>20280414</v>
      </c>
      <c r="DF37" s="23">
        <f ca="1">_xll.IMDP("BND",CV37,DF8,CV3)</f>
        <v>4.2279999999999998</v>
      </c>
      <c r="DG37" s="23" t="str">
        <f ca="1">_xll.IMDP("BND",CV37,DG8,CV3)</f>
        <v>금융채</v>
      </c>
      <c r="DH37" s="23" t="str">
        <f ca="1">_xll.IMDP("BND",CV37,DH8,CV3)</f>
        <v>기타금융채</v>
      </c>
      <c r="DI37" s="2">
        <v>46316</v>
      </c>
      <c r="DJ37" s="3" t="s">
        <v>181</v>
      </c>
      <c r="DK37" s="3" t="s">
        <v>182</v>
      </c>
      <c r="DL37" s="3" t="s">
        <v>183</v>
      </c>
      <c r="DM37" s="3">
        <v>0</v>
      </c>
      <c r="DN37" s="3">
        <v>0.59</v>
      </c>
      <c r="DO37" s="3">
        <v>0</v>
      </c>
      <c r="DP37" s="3">
        <v>935974</v>
      </c>
      <c r="DQ37" s="3">
        <v>9805.6</v>
      </c>
      <c r="DR37" s="3">
        <v>2.6907999999999999</v>
      </c>
      <c r="DS37" s="21">
        <f ca="1">_xll.IMDP("BND",DJ37,DS8,DJ3)</f>
        <v>20290828</v>
      </c>
      <c r="DT37" s="23">
        <f ca="1">_xll.IMDP("BND",DJ37,DT8,DJ3)</f>
        <v>4.2519999999999998</v>
      </c>
      <c r="DU37" s="23" t="str">
        <f ca="1">_xll.IMDP("BND",DJ37,DU8,DJ3)</f>
        <v>공사공단채</v>
      </c>
      <c r="DV37" s="23" t="str">
        <f ca="1">_xll.IMDP("BND",DJ37,DV8,DJ3)</f>
        <v>지방공기업</v>
      </c>
      <c r="DW37" s="2"/>
      <c r="EG37" s="21" t="str">
        <f ca="1">_xll.IMDP("BND",DX37,EG8,DX3)</f>
        <v>입력오류</v>
      </c>
      <c r="EH37" s="23" t="str">
        <f ca="1">_xll.IMDP("BND",DX37,EH8,DX3)</f>
        <v>입력오류</v>
      </c>
      <c r="EI37" s="23" t="str">
        <f ca="1">_xll.IMDP("BND",DX37,EI8,DX3)</f>
        <v>입력오류</v>
      </c>
      <c r="EJ37" s="23" t="str">
        <f ca="1">_xll.IMDP("BND",DX37,EJ8,DX3)</f>
        <v>입력오류</v>
      </c>
      <c r="EK37" s="2">
        <v>46316</v>
      </c>
      <c r="EL37" s="3" t="s">
        <v>917</v>
      </c>
      <c r="EM37" s="3" t="s">
        <v>415</v>
      </c>
      <c r="EN37" s="3" t="s">
        <v>918</v>
      </c>
      <c r="EO37" s="3">
        <v>0</v>
      </c>
      <c r="EP37" s="3">
        <v>1.01</v>
      </c>
      <c r="EQ37" s="3">
        <v>0</v>
      </c>
      <c r="ER37" s="3">
        <v>2314285</v>
      </c>
      <c r="ES37" s="3">
        <v>9877.4500000000007</v>
      </c>
      <c r="ET37" s="3">
        <v>1.2655000000000001</v>
      </c>
      <c r="EU37" s="21">
        <f ca="1">_xll.IMDP("BND",EL37,EU8,EL3)</f>
        <v>20280211</v>
      </c>
      <c r="EV37" s="23">
        <f ca="1">_xll.IMDP("BND",EL37,EV8,EL3)</f>
        <v>4.6630000000000003</v>
      </c>
      <c r="EW37" s="23" t="str">
        <f ca="1">_xll.IMDP("BND",EL37,EW8,EL3)</f>
        <v>금융채</v>
      </c>
      <c r="EX37" s="23" t="str">
        <f ca="1">_xll.IMDP("BND",EL37,EX8,EL3)</f>
        <v>카드</v>
      </c>
    </row>
    <row r="38" spans="1:154" ht="13.5" customHeight="1" x14ac:dyDescent="0.3">
      <c r="A38" s="2">
        <v>46316</v>
      </c>
      <c r="B38" s="3" t="s">
        <v>671</v>
      </c>
      <c r="C38" s="3" t="s">
        <v>672</v>
      </c>
      <c r="D38" s="3" t="s">
        <v>673</v>
      </c>
      <c r="E38" s="3">
        <v>0</v>
      </c>
      <c r="F38" s="3">
        <v>0.55000000000000004</v>
      </c>
      <c r="G38" s="3">
        <v>0</v>
      </c>
      <c r="H38" s="3">
        <v>656518</v>
      </c>
      <c r="I38" s="3">
        <v>9821.0499999999993</v>
      </c>
      <c r="J38" s="3">
        <v>1.9852000000000001</v>
      </c>
      <c r="K38" s="21">
        <f ca="1">_xll.IMDP("BND",B38,K8,B3)</f>
        <v>20281124</v>
      </c>
      <c r="L38" s="23">
        <f ca="1">_xll.IMDP("BND",B38,L8,B3)</f>
        <v>4.18</v>
      </c>
      <c r="M38" s="23" t="str">
        <f ca="1">_xll.IMDP("BND",B38,M8,B3)</f>
        <v>공사공단채</v>
      </c>
      <c r="N38" s="23" t="str">
        <f ca="1">_xll.IMDP("BND",B38,N8,B3)</f>
        <v>일반</v>
      </c>
      <c r="O38" s="2">
        <v>46316</v>
      </c>
      <c r="P38" s="3" t="s">
        <v>109</v>
      </c>
      <c r="Q38" s="3" t="s">
        <v>110</v>
      </c>
      <c r="R38" s="3" t="s">
        <v>111</v>
      </c>
      <c r="S38" s="3">
        <v>0</v>
      </c>
      <c r="T38" s="3">
        <v>0.82</v>
      </c>
      <c r="U38" s="3">
        <v>0</v>
      </c>
      <c r="V38" s="3">
        <v>1114888</v>
      </c>
      <c r="W38" s="3">
        <v>9932.5</v>
      </c>
      <c r="X38" s="3">
        <v>0.38500000000000001</v>
      </c>
      <c r="Y38" s="21">
        <f ca="1">_xll.IMDP("BND",P38,Y8,P3)</f>
        <v>20270312</v>
      </c>
      <c r="Z38" s="23">
        <f ca="1">_xll.IMDP("BND",P38,Z8,P3)</f>
        <v>3.653</v>
      </c>
      <c r="AA38" s="23" t="str">
        <f ca="1">_xll.IMDP("BND",P38,AA8,P3)</f>
        <v>공사공단채</v>
      </c>
      <c r="AB38" s="23" t="str">
        <f ca="1">_xll.IMDP("BND",P38,AB8,P3)</f>
        <v>일반</v>
      </c>
      <c r="AC38" s="2"/>
      <c r="AM38" s="21" t="str">
        <f ca="1">_xll.IMDP("BND",AD38,AM8,AD3)</f>
        <v>입력오류</v>
      </c>
      <c r="AN38" s="23" t="str">
        <f ca="1">_xll.IMDP("BND",AD38,AN8,AD3)</f>
        <v>입력오류</v>
      </c>
      <c r="AO38" s="23" t="str">
        <f ca="1">_xll.IMDP("BND",AD38,AO8,AD3)</f>
        <v>입력오류</v>
      </c>
      <c r="AP38" s="23" t="str">
        <f ca="1">_xll.IMDP("BND",AD38,AP8,AD3)</f>
        <v>입력오류</v>
      </c>
      <c r="AQ38" s="2"/>
      <c r="BA38" s="21" t="str">
        <f ca="1">_xll.IMDP("BND",AR38,BA8,AR3)</f>
        <v>입력오류</v>
      </c>
      <c r="BB38" s="23" t="str">
        <f ca="1">_xll.IMDP("BND",AR38,BB8,AR3)</f>
        <v>입력오류</v>
      </c>
      <c r="BC38" s="23" t="str">
        <f ca="1">_xll.IMDP("BND",AR38,BC8,AR3)</f>
        <v>입력오류</v>
      </c>
      <c r="BD38" s="23" t="str">
        <f ca="1">_xll.IMDP("BND",AR38,BD8,AR3)</f>
        <v>입력오류</v>
      </c>
      <c r="BE38" s="2"/>
      <c r="BO38" s="21" t="str">
        <f ca="1">_xll.IMDP("BND",BF38,BO8,BF3)</f>
        <v>입력오류</v>
      </c>
      <c r="BP38" s="23" t="str">
        <f ca="1">_xll.IMDP("BND",BF38,BP8,BF3)</f>
        <v>입력오류</v>
      </c>
      <c r="BQ38" s="23" t="str">
        <f ca="1">_xll.IMDP("BND",BF38,BQ8,BF3)</f>
        <v>입력오류</v>
      </c>
      <c r="BR38" s="23" t="str">
        <f ca="1">_xll.IMDP("BND",BF38,BR8,BF3)</f>
        <v>입력오류</v>
      </c>
      <c r="BS38" s="2">
        <v>46316</v>
      </c>
      <c r="BT38" s="3" t="s">
        <v>15282</v>
      </c>
      <c r="BU38" s="3" t="s">
        <v>1028</v>
      </c>
      <c r="BV38" s="3" t="s">
        <v>15283</v>
      </c>
      <c r="BW38" s="3">
        <v>0</v>
      </c>
      <c r="BX38" s="3">
        <v>0.6</v>
      </c>
      <c r="BY38" s="3">
        <v>0</v>
      </c>
      <c r="BZ38" s="3">
        <v>864524</v>
      </c>
      <c r="CA38" s="3">
        <v>10057.6</v>
      </c>
      <c r="CB38" s="3">
        <v>3.1088</v>
      </c>
      <c r="CC38" s="21">
        <f ca="1">_xll.IMDP("BND",BT38,CC8,BT3)</f>
        <v>20300308</v>
      </c>
      <c r="CD38" s="23">
        <f ca="1">_xll.IMDP("BND",BT38,CD8,BT3)</f>
        <v>4.4260000000000002</v>
      </c>
      <c r="CE38" s="23" t="str">
        <f ca="1">_xll.IMDP("BND",BT38,CE8,BT3)</f>
        <v>금융채</v>
      </c>
      <c r="CF38" s="23" t="str">
        <f ca="1">_xll.IMDP("BND",BT38,CF8,BT3)</f>
        <v>카드</v>
      </c>
      <c r="CG38" s="2">
        <v>46316</v>
      </c>
      <c r="CH38" s="3" t="s">
        <v>9227</v>
      </c>
      <c r="CI38" s="3" t="s">
        <v>15746</v>
      </c>
      <c r="CJ38" s="3" t="s">
        <v>9228</v>
      </c>
      <c r="CK38" s="3">
        <v>0</v>
      </c>
      <c r="CL38" s="3">
        <v>0.8</v>
      </c>
      <c r="CM38" s="3">
        <v>0</v>
      </c>
      <c r="CN38" s="3">
        <v>1007670</v>
      </c>
      <c r="CO38" s="3">
        <v>10109.01</v>
      </c>
      <c r="CP38" s="3">
        <v>0.2576</v>
      </c>
      <c r="CQ38" s="21">
        <f ca="1">_xll.IMDP("BND",CH38,CQ8,CH3)</f>
        <v>20270125</v>
      </c>
      <c r="CR38" s="23">
        <f ca="1">_xll.IMDP("BND",CH38,CR8,CH3)</f>
        <v>3.653</v>
      </c>
      <c r="CS38" s="23" t="str">
        <f ca="1">_xll.IMDP("BND",CH38,CS8,CH3)</f>
        <v>회사채</v>
      </c>
      <c r="CT38" s="23" t="str">
        <f ca="1">_xll.IMDP("BND",CH38,CT8,CH3)</f>
        <v>회사채(일반)</v>
      </c>
      <c r="CU38" s="2">
        <v>46316</v>
      </c>
      <c r="CV38" s="3" t="s">
        <v>553</v>
      </c>
      <c r="CW38" s="3" t="s">
        <v>267</v>
      </c>
      <c r="CX38" s="3" t="s">
        <v>554</v>
      </c>
      <c r="CY38" s="3">
        <v>0</v>
      </c>
      <c r="CZ38" s="3">
        <v>2.2999999999999998</v>
      </c>
      <c r="DA38" s="3">
        <v>0</v>
      </c>
      <c r="DB38" s="3">
        <v>2377748</v>
      </c>
      <c r="DC38" s="3">
        <v>9791.64</v>
      </c>
      <c r="DD38" s="3">
        <v>1.6073999999999999</v>
      </c>
      <c r="DE38" s="21">
        <f ca="1">_xll.IMDP("BND",CV38,DE8,CV3)</f>
        <v>20280619</v>
      </c>
      <c r="DF38" s="23">
        <f ca="1">_xll.IMDP("BND",CV38,DF8,CV3)</f>
        <v>4.3869999999999996</v>
      </c>
      <c r="DG38" s="23" t="str">
        <f ca="1">_xll.IMDP("BND",CV38,DG8,CV3)</f>
        <v>금융채</v>
      </c>
      <c r="DH38" s="23" t="str">
        <f ca="1">_xll.IMDP("BND",CV38,DH8,CV3)</f>
        <v>기타금융채</v>
      </c>
      <c r="DI38" s="2">
        <v>46316</v>
      </c>
      <c r="DJ38" s="3" t="s">
        <v>8263</v>
      </c>
      <c r="DK38" s="3" t="s">
        <v>16009</v>
      </c>
      <c r="DL38" s="3" t="s">
        <v>8264</v>
      </c>
      <c r="DM38" s="3">
        <v>0</v>
      </c>
      <c r="DN38" s="3">
        <v>0.59</v>
      </c>
      <c r="DO38" s="3">
        <v>0</v>
      </c>
      <c r="DP38" s="3">
        <v>931543</v>
      </c>
      <c r="DQ38" s="3">
        <v>9758.8700000000008</v>
      </c>
      <c r="DR38" s="3">
        <v>1.8267</v>
      </c>
      <c r="DS38" s="21">
        <f ca="1">_xll.IMDP("BND",DJ38,DS8,DJ3)</f>
        <v>20280911</v>
      </c>
      <c r="DT38" s="23">
        <f ca="1">_xll.IMDP("BND",DJ38,DT8,DJ3)</f>
        <v>4.1420000000000003</v>
      </c>
      <c r="DU38" s="23" t="str">
        <f ca="1">_xll.IMDP("BND",DJ38,DU8,DJ3)</f>
        <v>금융채</v>
      </c>
      <c r="DV38" s="23" t="str">
        <f ca="1">_xll.IMDP("BND",DJ38,DV8,DJ3)</f>
        <v>은행채</v>
      </c>
      <c r="DW38" s="2"/>
      <c r="EG38" s="21" t="str">
        <f ca="1">_xll.IMDP("BND",DX38,EG8,DX3)</f>
        <v>입력오류</v>
      </c>
      <c r="EH38" s="23" t="str">
        <f ca="1">_xll.IMDP("BND",DX38,EH8,DX3)</f>
        <v>입력오류</v>
      </c>
      <c r="EI38" s="23" t="str">
        <f ca="1">_xll.IMDP("BND",DX38,EI8,DX3)</f>
        <v>입력오류</v>
      </c>
      <c r="EJ38" s="23" t="str">
        <f ca="1">_xll.IMDP("BND",DX38,EJ8,DX3)</f>
        <v>입력오류</v>
      </c>
      <c r="EK38" s="2">
        <v>46316</v>
      </c>
      <c r="EL38" s="3" t="s">
        <v>919</v>
      </c>
      <c r="EM38" s="3" t="s">
        <v>920</v>
      </c>
      <c r="EN38" s="3" t="s">
        <v>921</v>
      </c>
      <c r="EO38" s="3">
        <v>0</v>
      </c>
      <c r="EP38" s="3">
        <v>1.01</v>
      </c>
      <c r="EQ38" s="3">
        <v>0</v>
      </c>
      <c r="ER38" s="3">
        <v>2309847</v>
      </c>
      <c r="ES38" s="3">
        <v>9858.2800000000007</v>
      </c>
      <c r="ET38" s="3">
        <v>0.86599999999999999</v>
      </c>
      <c r="EU38" s="21">
        <f ca="1">_xll.IMDP("BND",EL38,EU8,EL3)</f>
        <v>20270909</v>
      </c>
      <c r="EV38" s="23">
        <f ca="1">_xll.IMDP("BND",EL38,EV8,EL3)</f>
        <v>4.5679999999999996</v>
      </c>
      <c r="EW38" s="23" t="str">
        <f ca="1">_xll.IMDP("BND",EL38,EW8,EL3)</f>
        <v>회사채</v>
      </c>
      <c r="EX38" s="23" t="str">
        <f ca="1">_xll.IMDP("BND",EL38,EX8,EL3)</f>
        <v>회사채(일반)</v>
      </c>
    </row>
    <row r="39" spans="1:154" ht="13.5" customHeight="1" x14ac:dyDescent="0.3">
      <c r="A39" s="2">
        <v>46316</v>
      </c>
      <c r="B39" s="3" t="s">
        <v>665</v>
      </c>
      <c r="C39" s="3" t="s">
        <v>666</v>
      </c>
      <c r="D39" s="3" t="s">
        <v>667</v>
      </c>
      <c r="E39" s="3">
        <v>0</v>
      </c>
      <c r="F39" s="3">
        <v>0.55000000000000004</v>
      </c>
      <c r="G39" s="3">
        <v>0</v>
      </c>
      <c r="H39" s="3">
        <v>656430</v>
      </c>
      <c r="I39" s="3">
        <v>9819.5400000000009</v>
      </c>
      <c r="J39" s="3">
        <v>3.8719999999999999</v>
      </c>
      <c r="K39" s="21">
        <f ca="1">_xll.IMDP("BND",B39,K8,B3)</f>
        <v>20310121</v>
      </c>
      <c r="L39" s="23">
        <f ca="1">_xll.IMDP("BND",B39,L8,B3)</f>
        <v>4.3940000000000001</v>
      </c>
      <c r="M39" s="23" t="str">
        <f ca="1">_xll.IMDP("BND",B39,M8,B3)</f>
        <v>회사채</v>
      </c>
      <c r="N39" s="23" t="str">
        <f ca="1">_xll.IMDP("BND",B39,N8,B3)</f>
        <v>회사채(일반)</v>
      </c>
      <c r="O39" s="2">
        <v>46316</v>
      </c>
      <c r="P39" s="3" t="s">
        <v>112</v>
      </c>
      <c r="Q39" s="3" t="s">
        <v>29</v>
      </c>
      <c r="R39" s="3" t="s">
        <v>113</v>
      </c>
      <c r="S39" s="3">
        <v>0</v>
      </c>
      <c r="T39" s="3">
        <v>0.8</v>
      </c>
      <c r="U39" s="3">
        <v>0</v>
      </c>
      <c r="V39" s="3">
        <v>1092839</v>
      </c>
      <c r="W39" s="3">
        <v>9233.0499999999993</v>
      </c>
      <c r="X39" s="3">
        <v>4.3215000000000003</v>
      </c>
      <c r="Y39" s="21">
        <f ca="1">_xll.IMDP("BND",P39,Y8,P3)</f>
        <v>20310610</v>
      </c>
      <c r="Z39" s="23">
        <f ca="1">_xll.IMDP("BND",P39,Z8,P3)</f>
        <v>4</v>
      </c>
      <c r="AA39" s="23" t="str">
        <f ca="1">_xll.IMDP("BND",P39,AA8,P3)</f>
        <v>국채</v>
      </c>
      <c r="AB39" s="23" t="str">
        <f ca="1">_xll.IMDP("BND",P39,AB8,P3)</f>
        <v>국고채권</v>
      </c>
      <c r="AC39" s="2"/>
      <c r="AM39" s="21" t="str">
        <f ca="1">_xll.IMDP("BND",AD39,AM8,AD3)</f>
        <v>입력오류</v>
      </c>
      <c r="AN39" s="23" t="str">
        <f ca="1">_xll.IMDP("BND",AD39,AN8,AD3)</f>
        <v>입력오류</v>
      </c>
      <c r="AO39" s="23" t="str">
        <f ca="1">_xll.IMDP("BND",AD39,AO8,AD3)</f>
        <v>입력오류</v>
      </c>
      <c r="AP39" s="23" t="str">
        <f ca="1">_xll.IMDP("BND",AD39,AP8,AD3)</f>
        <v>입력오류</v>
      </c>
      <c r="AQ39" s="2"/>
      <c r="BA39" s="21" t="str">
        <f ca="1">_xll.IMDP("BND",AR39,BA8,AR3)</f>
        <v>입력오류</v>
      </c>
      <c r="BB39" s="23" t="str">
        <f ca="1">_xll.IMDP("BND",AR39,BB8,AR3)</f>
        <v>입력오류</v>
      </c>
      <c r="BC39" s="23" t="str">
        <f ca="1">_xll.IMDP("BND",AR39,BC8,AR3)</f>
        <v>입력오류</v>
      </c>
      <c r="BD39" s="23" t="str">
        <f ca="1">_xll.IMDP("BND",AR39,BD8,AR3)</f>
        <v>입력오류</v>
      </c>
      <c r="BE39" s="2"/>
      <c r="BO39" s="21" t="str">
        <f ca="1">_xll.IMDP("BND",BF39,BO8,BF3)</f>
        <v>입력오류</v>
      </c>
      <c r="BP39" s="23" t="str">
        <f ca="1">_xll.IMDP("BND",BF39,BP8,BF3)</f>
        <v>입력오류</v>
      </c>
      <c r="BQ39" s="23" t="str">
        <f ca="1">_xll.IMDP("BND",BF39,BQ8,BF3)</f>
        <v>입력오류</v>
      </c>
      <c r="BR39" s="23" t="str">
        <f ca="1">_xll.IMDP("BND",BF39,BR8,BF3)</f>
        <v>입력오류</v>
      </c>
      <c r="BS39" s="2">
        <v>46316</v>
      </c>
      <c r="BT39" s="3" t="s">
        <v>15849</v>
      </c>
      <c r="BU39" s="3" t="s">
        <v>15850</v>
      </c>
      <c r="BV39" s="3" t="s">
        <v>15851</v>
      </c>
      <c r="BW39" s="3">
        <v>0</v>
      </c>
      <c r="BX39" s="3">
        <v>0.6</v>
      </c>
      <c r="BY39" s="3">
        <v>0</v>
      </c>
      <c r="BZ39" s="3">
        <v>864497</v>
      </c>
      <c r="CA39" s="3">
        <v>10057.73</v>
      </c>
      <c r="CB39" s="3">
        <v>2.7654999999999998</v>
      </c>
      <c r="CC39" s="21">
        <f ca="1">_xll.IMDP("BND",BT39,CC8,BT3)</f>
        <v>20291008</v>
      </c>
      <c r="CD39" s="23">
        <f ca="1">_xll.IMDP("BND",BT39,CD8,BT3)</f>
        <v>4.2169999999999996</v>
      </c>
      <c r="CE39" s="23" t="str">
        <f ca="1">_xll.IMDP("BND",BT39,CE8,BT3)</f>
        <v>공사공단채</v>
      </c>
      <c r="CF39" s="23" t="str">
        <f ca="1">_xll.IMDP("BND",BT39,CF8,BT3)</f>
        <v>공사공단채 기타</v>
      </c>
      <c r="CG39" s="2">
        <v>46316</v>
      </c>
      <c r="CH39" s="3" t="s">
        <v>15053</v>
      </c>
      <c r="CI39" s="3" t="s">
        <v>210</v>
      </c>
      <c r="CJ39" s="3" t="s">
        <v>15054</v>
      </c>
      <c r="CK39" s="3">
        <v>0</v>
      </c>
      <c r="CL39" s="3">
        <v>0.79</v>
      </c>
      <c r="CM39" s="3">
        <v>0</v>
      </c>
      <c r="CN39" s="3">
        <v>1006876</v>
      </c>
      <c r="CO39" s="3">
        <v>10101</v>
      </c>
      <c r="CP39" s="3">
        <v>0.31380000000000002</v>
      </c>
      <c r="CQ39" s="21">
        <f ca="1">_xll.IMDP("BND",CH39,CQ8,CH3)</f>
        <v>20270215</v>
      </c>
      <c r="CR39" s="23">
        <f ca="1">_xll.IMDP("BND",CH39,CR8,CH3)</f>
        <v>3.923</v>
      </c>
      <c r="CS39" s="23" t="str">
        <f ca="1">_xll.IMDP("BND",CH39,CS8,CH3)</f>
        <v>회사채</v>
      </c>
      <c r="CT39" s="23" t="str">
        <f ca="1">_xll.IMDP("BND",CH39,CT8,CH3)</f>
        <v>회사채(일반)</v>
      </c>
      <c r="CU39" s="2">
        <v>46316</v>
      </c>
      <c r="CV39" s="3" t="s">
        <v>558</v>
      </c>
      <c r="CW39" s="3" t="s">
        <v>533</v>
      </c>
      <c r="CX39" s="3" t="s">
        <v>559</v>
      </c>
      <c r="CY39" s="3">
        <v>0</v>
      </c>
      <c r="CZ39" s="3">
        <v>2.29</v>
      </c>
      <c r="DA39" s="3">
        <v>0</v>
      </c>
      <c r="DB39" s="3">
        <v>2375966</v>
      </c>
      <c r="DC39" s="3">
        <v>9785.18</v>
      </c>
      <c r="DD39" s="3">
        <v>1.8202</v>
      </c>
      <c r="DE39" s="21">
        <f ca="1">_xll.IMDP("BND",CV39,DE8,CV3)</f>
        <v>20280915</v>
      </c>
      <c r="DF39" s="23">
        <f ca="1">_xll.IMDP("BND",CV39,DF8,CV3)</f>
        <v>4.9409999999999998</v>
      </c>
      <c r="DG39" s="23" t="str">
        <f ca="1">_xll.IMDP("BND",CV39,DG8,CV3)</f>
        <v>금융채</v>
      </c>
      <c r="DH39" s="23" t="str">
        <f ca="1">_xll.IMDP("BND",CV39,DH8,CV3)</f>
        <v>기타금융채</v>
      </c>
      <c r="DI39" s="2">
        <v>46316</v>
      </c>
      <c r="DJ39" s="3" t="s">
        <v>16098</v>
      </c>
      <c r="DK39" s="3" t="s">
        <v>289</v>
      </c>
      <c r="DL39" s="3" t="s">
        <v>16099</v>
      </c>
      <c r="DM39" s="3">
        <v>0</v>
      </c>
      <c r="DN39" s="3">
        <v>0.57999999999999996</v>
      </c>
      <c r="DO39" s="3">
        <v>0</v>
      </c>
      <c r="DP39" s="3">
        <v>918316</v>
      </c>
      <c r="DS39" s="21" t="str">
        <f ca="1">_xll.IMDP("BND",DJ39,DS8,DJ3)</f>
        <v/>
      </c>
      <c r="DT39" s="23" t="str">
        <f ca="1">_xll.IMDP("BND",DJ39,DT8,DJ3)</f>
        <v/>
      </c>
      <c r="DU39" s="23" t="str">
        <f ca="1">_xll.IMDP("BND",DJ39,DU8,DJ3)</f>
        <v/>
      </c>
      <c r="DV39" s="23" t="str">
        <f ca="1">_xll.IMDP("BND",DJ39,DV8,DJ3)</f>
        <v/>
      </c>
      <c r="DW39" s="2"/>
      <c r="EG39" s="21" t="str">
        <f ca="1">_xll.IMDP("BND",DX39,EG8,DX3)</f>
        <v>입력오류</v>
      </c>
      <c r="EH39" s="23" t="str">
        <f ca="1">_xll.IMDP("BND",DX39,EH8,DX3)</f>
        <v>입력오류</v>
      </c>
      <c r="EI39" s="23" t="str">
        <f ca="1">_xll.IMDP("BND",DX39,EI8,DX3)</f>
        <v>입력오류</v>
      </c>
      <c r="EJ39" s="23" t="str">
        <f ca="1">_xll.IMDP("BND",DX39,EJ8,DX3)</f>
        <v>입력오류</v>
      </c>
      <c r="EK39" s="2">
        <v>46316</v>
      </c>
      <c r="EL39" s="3" t="s">
        <v>932</v>
      </c>
      <c r="EM39" s="3" t="s">
        <v>933</v>
      </c>
      <c r="EN39" s="3" t="s">
        <v>934</v>
      </c>
      <c r="EO39" s="3">
        <v>0</v>
      </c>
      <c r="EP39" s="3">
        <v>1.01</v>
      </c>
      <c r="EQ39" s="3">
        <v>0</v>
      </c>
      <c r="ER39" s="3">
        <v>2309090</v>
      </c>
      <c r="ES39" s="3">
        <v>9855.34</v>
      </c>
      <c r="ET39" s="3">
        <v>2.0337000000000001</v>
      </c>
      <c r="EU39" s="21">
        <f ca="1">_xll.IMDP("BND",EL39,EU8,EL3)</f>
        <v>20281130</v>
      </c>
      <c r="EV39" s="23">
        <f ca="1">_xll.IMDP("BND",EL39,EV8,EL3)</f>
        <v>3.819</v>
      </c>
      <c r="EW39" s="23" t="str">
        <f ca="1">_xll.IMDP("BND",EL39,EW8,EL3)</f>
        <v>국채</v>
      </c>
      <c r="EX39" s="23" t="str">
        <f ca="1">_xll.IMDP("BND",EL39,EX8,EL3)</f>
        <v>국민주택채권</v>
      </c>
    </row>
    <row r="40" spans="1:154" ht="13.5" customHeight="1" x14ac:dyDescent="0.3">
      <c r="A40" s="2">
        <v>46316</v>
      </c>
      <c r="B40" s="3" t="s">
        <v>674</v>
      </c>
      <c r="C40" s="3" t="s">
        <v>675</v>
      </c>
      <c r="D40" s="3" t="s">
        <v>676</v>
      </c>
      <c r="E40" s="3">
        <v>0</v>
      </c>
      <c r="F40" s="3">
        <v>0.54</v>
      </c>
      <c r="G40" s="3">
        <v>0</v>
      </c>
      <c r="H40" s="3">
        <v>652664</v>
      </c>
      <c r="I40" s="3">
        <v>9763.2999999999993</v>
      </c>
      <c r="J40" s="3">
        <v>2.0295999999999998</v>
      </c>
      <c r="K40" s="21">
        <f ca="1">_xll.IMDP("BND",B40,K8,B3)</f>
        <v>20281209</v>
      </c>
      <c r="L40" s="23">
        <f ca="1">_xll.IMDP("BND",B40,L8,B3)</f>
        <v>4.1840000000000002</v>
      </c>
      <c r="M40" s="23" t="str">
        <f ca="1">_xll.IMDP("BND",B40,M8,B3)</f>
        <v>공사공단채</v>
      </c>
      <c r="N40" s="23" t="str">
        <f ca="1">_xll.IMDP("BND",B40,N8,B3)</f>
        <v>일반</v>
      </c>
      <c r="O40" s="2">
        <v>46316</v>
      </c>
      <c r="P40" s="3" t="s">
        <v>114</v>
      </c>
      <c r="Q40" s="3" t="s">
        <v>53</v>
      </c>
      <c r="R40" s="3" t="s">
        <v>115</v>
      </c>
      <c r="S40" s="3">
        <v>0</v>
      </c>
      <c r="T40" s="3">
        <v>0.67</v>
      </c>
      <c r="U40" s="3">
        <v>0</v>
      </c>
      <c r="V40" s="3">
        <v>910890</v>
      </c>
      <c r="W40" s="3">
        <v>7438.94</v>
      </c>
      <c r="X40" s="3">
        <v>12.387600000000001</v>
      </c>
      <c r="Y40" s="21">
        <f ca="1">_xll.IMDP("BND",P40,Y8,P3)</f>
        <v>20410910</v>
      </c>
      <c r="Z40" s="23">
        <f ca="1">_xll.IMDP("BND",P40,Z8,P3)</f>
        <v>4.2300000000000004</v>
      </c>
      <c r="AA40" s="23" t="str">
        <f ca="1">_xll.IMDP("BND",P40,AA8,P3)</f>
        <v>국채</v>
      </c>
      <c r="AB40" s="23" t="str">
        <f ca="1">_xll.IMDP("BND",P40,AB8,P3)</f>
        <v>국고채권</v>
      </c>
      <c r="AC40" s="2"/>
      <c r="AM40" s="21" t="str">
        <f ca="1">_xll.IMDP("BND",AD40,AM8,AD3)</f>
        <v>입력오류</v>
      </c>
      <c r="AN40" s="23" t="str">
        <f ca="1">_xll.IMDP("BND",AD40,AN8,AD3)</f>
        <v>입력오류</v>
      </c>
      <c r="AO40" s="23" t="str">
        <f ca="1">_xll.IMDP("BND",AD40,AO8,AD3)</f>
        <v>입력오류</v>
      </c>
      <c r="AP40" s="23" t="str">
        <f ca="1">_xll.IMDP("BND",AD40,AP8,AD3)</f>
        <v>입력오류</v>
      </c>
      <c r="AQ40" s="2"/>
      <c r="BA40" s="21" t="str">
        <f ca="1">_xll.IMDP("BND",AR40,BA8,AR3)</f>
        <v>입력오류</v>
      </c>
      <c r="BB40" s="23" t="str">
        <f ca="1">_xll.IMDP("BND",AR40,BB8,AR3)</f>
        <v>입력오류</v>
      </c>
      <c r="BC40" s="23" t="str">
        <f ca="1">_xll.IMDP("BND",AR40,BC8,AR3)</f>
        <v>입력오류</v>
      </c>
      <c r="BD40" s="23" t="str">
        <f ca="1">_xll.IMDP("BND",AR40,BD8,AR3)</f>
        <v>입력오류</v>
      </c>
      <c r="BE40" s="2"/>
      <c r="BO40" s="21" t="str">
        <f ca="1">_xll.IMDP("BND",BF40,BO8,BF3)</f>
        <v>입력오류</v>
      </c>
      <c r="BP40" s="23" t="str">
        <f ca="1">_xll.IMDP("BND",BF40,BP8,BF3)</f>
        <v>입력오류</v>
      </c>
      <c r="BQ40" s="23" t="str">
        <f ca="1">_xll.IMDP("BND",BF40,BQ8,BF3)</f>
        <v>입력오류</v>
      </c>
      <c r="BR40" s="23" t="str">
        <f ca="1">_xll.IMDP("BND",BF40,BR8,BF3)</f>
        <v>입력오류</v>
      </c>
      <c r="BS40" s="2">
        <v>46316</v>
      </c>
      <c r="BT40" s="3" t="s">
        <v>347</v>
      </c>
      <c r="BU40" s="3" t="s">
        <v>348</v>
      </c>
      <c r="BV40" s="3" t="s">
        <v>349</v>
      </c>
      <c r="BW40" s="3">
        <v>0</v>
      </c>
      <c r="BX40" s="3">
        <v>0.6</v>
      </c>
      <c r="BY40" s="3">
        <v>0</v>
      </c>
      <c r="BZ40" s="3">
        <v>864288</v>
      </c>
      <c r="CA40" s="3">
        <v>10054.16</v>
      </c>
      <c r="CB40" s="3">
        <v>2.4910000000000001</v>
      </c>
      <c r="CC40" s="21">
        <f ca="1">_xll.IMDP("BND",BT40,CC8,BT3)</f>
        <v>20290618</v>
      </c>
      <c r="CD40" s="23">
        <f ca="1">_xll.IMDP("BND",BT40,CD8,BT3)</f>
        <v>4.2789999999999999</v>
      </c>
      <c r="CE40" s="23" t="str">
        <f ca="1">_xll.IMDP("BND",BT40,CE8,BT3)</f>
        <v>공사공단채</v>
      </c>
      <c r="CF40" s="23" t="str">
        <f ca="1">_xll.IMDP("BND",BT40,CF8,BT3)</f>
        <v>지방공기업</v>
      </c>
      <c r="CG40" s="2">
        <v>46316</v>
      </c>
      <c r="CH40" s="3" t="s">
        <v>14891</v>
      </c>
      <c r="CI40" s="3" t="s">
        <v>14892</v>
      </c>
      <c r="CJ40" s="3" t="s">
        <v>14893</v>
      </c>
      <c r="CK40" s="3">
        <v>0</v>
      </c>
      <c r="CL40" s="3">
        <v>0.79</v>
      </c>
      <c r="CM40" s="3">
        <v>0</v>
      </c>
      <c r="CN40" s="3">
        <v>1006847</v>
      </c>
      <c r="CO40" s="3">
        <v>10100.469999999999</v>
      </c>
      <c r="CP40" s="3">
        <v>0.12039999999999999</v>
      </c>
      <c r="CQ40" s="21">
        <f ca="1">_xll.IMDP("BND",CH40,CQ8,CH3)</f>
        <v>20261204</v>
      </c>
      <c r="CR40" s="23">
        <f ca="1">_xll.IMDP("BND",CH40,CR8,CH3)</f>
        <v>4.22</v>
      </c>
      <c r="CS40" s="23" t="str">
        <f ca="1">_xll.IMDP("BND",CH40,CS8,CH3)</f>
        <v>금융채</v>
      </c>
      <c r="CT40" s="23" t="str">
        <f ca="1">_xll.IMDP("BND",CH40,CT8,CH3)</f>
        <v>기타금융채</v>
      </c>
      <c r="CU40" s="2">
        <v>46316</v>
      </c>
      <c r="CV40" s="3" t="s">
        <v>555</v>
      </c>
      <c r="CW40" s="3" t="s">
        <v>556</v>
      </c>
      <c r="CX40" s="3" t="s">
        <v>557</v>
      </c>
      <c r="CY40" s="3">
        <v>0</v>
      </c>
      <c r="CZ40" s="3">
        <v>2.29</v>
      </c>
      <c r="DA40" s="3">
        <v>0</v>
      </c>
      <c r="DB40" s="3">
        <v>2375422</v>
      </c>
      <c r="DC40" s="3">
        <v>9781.82</v>
      </c>
      <c r="DD40" s="3">
        <v>1.7404999999999999</v>
      </c>
      <c r="DE40" s="21">
        <f ca="1">_xll.IMDP("BND",CV40,DE8,CV3)</f>
        <v>20280811</v>
      </c>
      <c r="DF40" s="23">
        <f ca="1">_xll.IMDP("BND",CV40,DF8,CV3)</f>
        <v>4.4329999999999998</v>
      </c>
      <c r="DG40" s="23" t="str">
        <f ca="1">_xll.IMDP("BND",CV40,DG8,CV3)</f>
        <v>금융채</v>
      </c>
      <c r="DH40" s="23" t="str">
        <f ca="1">_xll.IMDP("BND",CV40,DH8,CV3)</f>
        <v>기타금융채</v>
      </c>
      <c r="DI40" s="2">
        <v>46316</v>
      </c>
      <c r="DJ40" s="3" t="s">
        <v>127</v>
      </c>
      <c r="DK40" s="3" t="s">
        <v>128</v>
      </c>
      <c r="DL40" s="3" t="s">
        <v>185</v>
      </c>
      <c r="DM40" s="3">
        <v>0</v>
      </c>
      <c r="DN40" s="3">
        <v>0.56999999999999995</v>
      </c>
      <c r="DO40" s="3">
        <v>0</v>
      </c>
      <c r="DP40" s="3">
        <v>906937</v>
      </c>
      <c r="DQ40" s="3">
        <v>9501.24</v>
      </c>
      <c r="DR40" s="3">
        <v>1.3351999999999999</v>
      </c>
      <c r="DS40" s="21">
        <f ca="1">_xll.IMDP("BND",DJ40,DS8,DJ3)</f>
        <v>20280310</v>
      </c>
      <c r="DT40" s="23">
        <f ca="1">_xll.IMDP("BND",DJ40,DT8,DJ3)</f>
        <v>3.7549999999999999</v>
      </c>
      <c r="DU40" s="23" t="str">
        <f ca="1">_xll.IMDP("BND",DJ40,DU8,DJ3)</f>
        <v>국채</v>
      </c>
      <c r="DV40" s="23" t="str">
        <f ca="1">_xll.IMDP("BND",DJ40,DV8,DJ3)</f>
        <v>국고채권</v>
      </c>
      <c r="DW40" s="2"/>
      <c r="EG40" s="21" t="str">
        <f ca="1">_xll.IMDP("BND",DX40,EG8,DX3)</f>
        <v>입력오류</v>
      </c>
      <c r="EH40" s="23" t="str">
        <f ca="1">_xll.IMDP("BND",DX40,EH8,DX3)</f>
        <v>입력오류</v>
      </c>
      <c r="EI40" s="23" t="str">
        <f ca="1">_xll.IMDP("BND",DX40,EI8,DX3)</f>
        <v>입력오류</v>
      </c>
      <c r="EJ40" s="23" t="str">
        <f ca="1">_xll.IMDP("BND",DX40,EJ8,DX3)</f>
        <v>입력오류</v>
      </c>
      <c r="EK40" s="2">
        <v>46316</v>
      </c>
      <c r="EL40" s="3" t="s">
        <v>922</v>
      </c>
      <c r="EM40" s="3" t="s">
        <v>923</v>
      </c>
      <c r="EN40" s="3" t="s">
        <v>924</v>
      </c>
      <c r="EO40" s="3">
        <v>0</v>
      </c>
      <c r="EP40" s="3">
        <v>1.01</v>
      </c>
      <c r="EQ40" s="3">
        <v>0</v>
      </c>
      <c r="ER40" s="3">
        <v>2307345</v>
      </c>
      <c r="ES40" s="3">
        <v>9856.0300000000007</v>
      </c>
      <c r="ET40" s="3">
        <v>3.6905000000000001</v>
      </c>
      <c r="EU40" s="21">
        <f ca="1">_xll.IMDP("BND",EL40,EU8,EL3)</f>
        <v>20350312</v>
      </c>
      <c r="EV40" s="23">
        <f ca="1">_xll.IMDP("BND",EL40,EV8,EL3)</f>
        <v>4.4710000000000001</v>
      </c>
      <c r="EW40" s="23" t="str">
        <f ca="1">_xll.IMDP("BND",EL40,EW8,EL3)</f>
        <v>회사채</v>
      </c>
      <c r="EX40" s="23" t="str">
        <f ca="1">_xll.IMDP("BND",EL40,EX8,EL3)</f>
        <v>옵션부사채</v>
      </c>
    </row>
    <row r="41" spans="1:154" ht="13.5" customHeight="1" x14ac:dyDescent="0.3">
      <c r="A41" s="2">
        <v>46316</v>
      </c>
      <c r="B41" s="3" t="s">
        <v>668</v>
      </c>
      <c r="C41" s="3" t="s">
        <v>669</v>
      </c>
      <c r="D41" s="3" t="s">
        <v>670</v>
      </c>
      <c r="E41" s="3">
        <v>0</v>
      </c>
      <c r="F41" s="3">
        <v>0.54</v>
      </c>
      <c r="G41" s="3">
        <v>0</v>
      </c>
      <c r="H41" s="3">
        <v>648779</v>
      </c>
      <c r="I41" s="3">
        <v>9704.94</v>
      </c>
      <c r="J41" s="3">
        <v>2.0971000000000002</v>
      </c>
      <c r="K41" s="21">
        <f ca="1">_xll.IMDP("BND",B41,K8,B3)</f>
        <v>20281227</v>
      </c>
      <c r="L41" s="23">
        <f ca="1">_xll.IMDP("BND",B41,L8,B3)</f>
        <v>4.43</v>
      </c>
      <c r="M41" s="23" t="str">
        <f ca="1">_xll.IMDP("BND",B41,M8,B3)</f>
        <v>금융채</v>
      </c>
      <c r="N41" s="23" t="str">
        <f ca="1">_xll.IMDP("BND",B41,N8,B3)</f>
        <v>기타금융채</v>
      </c>
      <c r="O41" s="2">
        <v>46316</v>
      </c>
      <c r="P41" s="3" t="s">
        <v>116</v>
      </c>
      <c r="Q41" s="3" t="s">
        <v>29</v>
      </c>
      <c r="R41" s="3" t="s">
        <v>117</v>
      </c>
      <c r="S41" s="3">
        <v>0</v>
      </c>
      <c r="T41" s="3">
        <v>0.65</v>
      </c>
      <c r="U41" s="3">
        <v>0</v>
      </c>
      <c r="V41" s="3">
        <v>886176</v>
      </c>
      <c r="W41" s="3">
        <v>7236.69</v>
      </c>
      <c r="X41" s="3">
        <v>17.143999999999998</v>
      </c>
      <c r="Y41" s="21">
        <f ca="1">_xll.IMDP("BND",P41,Y8,P3)</f>
        <v>20520310</v>
      </c>
      <c r="Z41" s="23">
        <f ca="1">_xll.IMDP("BND",P41,Z8,P3)</f>
        <v>4.3209999999999997</v>
      </c>
      <c r="AA41" s="23" t="str">
        <f ca="1">_xll.IMDP("BND",P41,AA8,P3)</f>
        <v>국채</v>
      </c>
      <c r="AB41" s="23" t="str">
        <f ca="1">_xll.IMDP("BND",P41,AB8,P3)</f>
        <v>국고채권</v>
      </c>
      <c r="AC41" s="2"/>
      <c r="AM41" s="21" t="str">
        <f ca="1">_xll.IMDP("BND",AD41,AM8,AD3)</f>
        <v>입력오류</v>
      </c>
      <c r="AN41" s="23" t="str">
        <f ca="1">_xll.IMDP("BND",AD41,AN8,AD3)</f>
        <v>입력오류</v>
      </c>
      <c r="AO41" s="23" t="str">
        <f ca="1">_xll.IMDP("BND",AD41,AO8,AD3)</f>
        <v>입력오류</v>
      </c>
      <c r="AP41" s="23" t="str">
        <f ca="1">_xll.IMDP("BND",AD41,AP8,AD3)</f>
        <v>입력오류</v>
      </c>
      <c r="AQ41" s="2"/>
      <c r="BA41" s="21" t="str">
        <f ca="1">_xll.IMDP("BND",AR41,BA8,AR3)</f>
        <v>입력오류</v>
      </c>
      <c r="BB41" s="23" t="str">
        <f ca="1">_xll.IMDP("BND",AR41,BB8,AR3)</f>
        <v>입력오류</v>
      </c>
      <c r="BC41" s="23" t="str">
        <f ca="1">_xll.IMDP("BND",AR41,BC8,AR3)</f>
        <v>입력오류</v>
      </c>
      <c r="BD41" s="23" t="str">
        <f ca="1">_xll.IMDP("BND",AR41,BD8,AR3)</f>
        <v>입력오류</v>
      </c>
      <c r="BE41" s="2"/>
      <c r="BO41" s="21" t="str">
        <f ca="1">_xll.IMDP("BND",BF41,BO8,BF3)</f>
        <v>입력오류</v>
      </c>
      <c r="BP41" s="23" t="str">
        <f ca="1">_xll.IMDP("BND",BF41,BP8,BF3)</f>
        <v>입력오류</v>
      </c>
      <c r="BQ41" s="23" t="str">
        <f ca="1">_xll.IMDP("BND",BF41,BQ8,BF3)</f>
        <v>입력오류</v>
      </c>
      <c r="BR41" s="23" t="str">
        <f ca="1">_xll.IMDP("BND",BF41,BR8,BF3)</f>
        <v>입력오류</v>
      </c>
      <c r="BS41" s="2">
        <v>46316</v>
      </c>
      <c r="BT41" s="3" t="s">
        <v>14843</v>
      </c>
      <c r="BU41" s="3" t="s">
        <v>14844</v>
      </c>
      <c r="BV41" s="3" t="s">
        <v>14880</v>
      </c>
      <c r="BW41" s="3">
        <v>0</v>
      </c>
      <c r="BX41" s="3">
        <v>0.6</v>
      </c>
      <c r="BY41" s="3">
        <v>0</v>
      </c>
      <c r="BZ41" s="3">
        <v>863798</v>
      </c>
      <c r="CA41" s="3">
        <v>10048.92</v>
      </c>
      <c r="CB41" s="3">
        <v>2.6276000000000002</v>
      </c>
      <c r="CC41" s="21">
        <f ca="1">_xll.IMDP("BND",BT41,CC8,BT3)</f>
        <v>20290813</v>
      </c>
      <c r="CD41" s="23">
        <f ca="1">_xll.IMDP("BND",BT41,CD8,BT3)</f>
        <v>4.1189999999999998</v>
      </c>
      <c r="CE41" s="23" t="str">
        <f ca="1">_xll.IMDP("BND",BT41,CE8,BT3)</f>
        <v>금융채</v>
      </c>
      <c r="CF41" s="23" t="str">
        <f ca="1">_xll.IMDP("BND",BT41,CF8,BT3)</f>
        <v>은행채</v>
      </c>
      <c r="CG41" s="2">
        <v>46316</v>
      </c>
      <c r="CH41" s="3" t="s">
        <v>16002</v>
      </c>
      <c r="CI41" s="3" t="s">
        <v>158</v>
      </c>
      <c r="CJ41" s="3" t="s">
        <v>16003</v>
      </c>
      <c r="CK41" s="3">
        <v>0</v>
      </c>
      <c r="CL41" s="3">
        <v>0.79</v>
      </c>
      <c r="CM41" s="3">
        <v>0</v>
      </c>
      <c r="CN41" s="3">
        <v>1006401</v>
      </c>
      <c r="CO41" s="3">
        <v>10095.94</v>
      </c>
      <c r="CP41" s="3">
        <v>0.34339999999999998</v>
      </c>
      <c r="CQ41" s="21">
        <f ca="1">_xll.IMDP("BND",CH41,CQ8,CH3)</f>
        <v>20270226</v>
      </c>
      <c r="CR41" s="23">
        <f ca="1">_xll.IMDP("BND",CH41,CR8,CH3)</f>
        <v>3.9409999999999998</v>
      </c>
      <c r="CS41" s="23" t="str">
        <f ca="1">_xll.IMDP("BND",CH41,CS8,CH3)</f>
        <v>금융채</v>
      </c>
      <c r="CT41" s="23" t="str">
        <f ca="1">_xll.IMDP("BND",CH41,CT8,CH3)</f>
        <v>기타금융채</v>
      </c>
      <c r="CU41" s="2">
        <v>46316</v>
      </c>
      <c r="CV41" s="3" t="s">
        <v>535</v>
      </c>
      <c r="CW41" s="3" t="s">
        <v>396</v>
      </c>
      <c r="CX41" s="3" t="s">
        <v>536</v>
      </c>
      <c r="CY41" s="3">
        <v>0</v>
      </c>
      <c r="CZ41" s="3">
        <v>2.29</v>
      </c>
      <c r="DA41" s="3">
        <v>0</v>
      </c>
      <c r="DB41" s="3">
        <v>2374897</v>
      </c>
      <c r="DC41" s="3">
        <v>9779.83</v>
      </c>
      <c r="DD41" s="3">
        <v>1.6396999999999999</v>
      </c>
      <c r="DE41" s="21">
        <f ca="1">_xll.IMDP("BND",CV41,DE8,CV3)</f>
        <v>20280630</v>
      </c>
      <c r="DF41" s="23">
        <f ca="1">_xll.IMDP("BND",CV41,DF8,CV3)</f>
        <v>4.2380000000000004</v>
      </c>
      <c r="DG41" s="23" t="str">
        <f ca="1">_xll.IMDP("BND",CV41,DG8,CV3)</f>
        <v>회사채</v>
      </c>
      <c r="DH41" s="23" t="str">
        <f ca="1">_xll.IMDP("BND",CV41,DH8,CV3)</f>
        <v>회사채(일반)</v>
      </c>
      <c r="DI41" s="2">
        <v>46316</v>
      </c>
      <c r="DJ41" s="3" t="s">
        <v>16100</v>
      </c>
      <c r="DK41" s="3" t="s">
        <v>1103</v>
      </c>
      <c r="DL41" s="3" t="s">
        <v>16101</v>
      </c>
      <c r="DM41" s="3">
        <v>0</v>
      </c>
      <c r="DN41" s="3">
        <v>0.56999999999999995</v>
      </c>
      <c r="DO41" s="3">
        <v>0</v>
      </c>
      <c r="DP41" s="3">
        <v>906839</v>
      </c>
      <c r="DQ41" s="3">
        <v>10001.18</v>
      </c>
      <c r="DR41" s="3">
        <v>2.7930999999999999</v>
      </c>
      <c r="DS41" s="21">
        <f ca="1">_xll.IMDP("BND",DJ41,DS8,DJ3)</f>
        <v>20291019</v>
      </c>
      <c r="DT41" s="23">
        <f ca="1">_xll.IMDP("BND",DJ41,DT8,DJ3)</f>
        <v>4.4169999999999998</v>
      </c>
      <c r="DU41" s="23" t="str">
        <f ca="1">_xll.IMDP("BND",DJ41,DU8,DJ3)</f>
        <v>금융채</v>
      </c>
      <c r="DV41" s="23" t="str">
        <f ca="1">_xll.IMDP("BND",DJ41,DV8,DJ3)</f>
        <v>카드</v>
      </c>
      <c r="DW41" s="2"/>
      <c r="EG41" s="21" t="str">
        <f ca="1">_xll.IMDP("BND",DX41,EG8,DX3)</f>
        <v>입력오류</v>
      </c>
      <c r="EH41" s="23" t="str">
        <f ca="1">_xll.IMDP("BND",DX41,EH8,DX3)</f>
        <v>입력오류</v>
      </c>
      <c r="EI41" s="23" t="str">
        <f ca="1">_xll.IMDP("BND",DX41,EI8,DX3)</f>
        <v>입력오류</v>
      </c>
      <c r="EJ41" s="23" t="str">
        <f ca="1">_xll.IMDP("BND",DX41,EJ8,DX3)</f>
        <v>입력오류</v>
      </c>
      <c r="EK41" s="2">
        <v>46316</v>
      </c>
      <c r="EL41" s="3" t="s">
        <v>928</v>
      </c>
      <c r="EM41" s="3" t="s">
        <v>646</v>
      </c>
      <c r="EN41" s="3" t="s">
        <v>929</v>
      </c>
      <c r="EO41" s="3">
        <v>0</v>
      </c>
      <c r="EP41" s="3">
        <v>1.01</v>
      </c>
      <c r="EQ41" s="3">
        <v>0</v>
      </c>
      <c r="ER41" s="3">
        <v>2304704</v>
      </c>
      <c r="ES41" s="3">
        <v>9835.3799999999992</v>
      </c>
      <c r="ET41" s="3">
        <v>0.86319999999999997</v>
      </c>
      <c r="EU41" s="21">
        <f ca="1">_xll.IMDP("BND",EL41,EU8,EL3)</f>
        <v>20270906</v>
      </c>
      <c r="EV41" s="23">
        <f ca="1">_xll.IMDP("BND",EL41,EV8,EL3)</f>
        <v>4.3570000000000002</v>
      </c>
      <c r="EW41" s="23" t="str">
        <f ca="1">_xll.IMDP("BND",EL41,EW8,EL3)</f>
        <v>회사채</v>
      </c>
      <c r="EX41" s="23" t="str">
        <f ca="1">_xll.IMDP("BND",EL41,EX8,EL3)</f>
        <v>회사채(일반)</v>
      </c>
    </row>
    <row r="42" spans="1:154" ht="13.5" customHeight="1" x14ac:dyDescent="0.3">
      <c r="A42" s="2">
        <v>46316</v>
      </c>
      <c r="B42" s="3" t="s">
        <v>677</v>
      </c>
      <c r="C42" s="3" t="s">
        <v>678</v>
      </c>
      <c r="D42" s="3" t="s">
        <v>679</v>
      </c>
      <c r="E42" s="3">
        <v>0</v>
      </c>
      <c r="F42" s="3">
        <v>0.51</v>
      </c>
      <c r="G42" s="3">
        <v>0</v>
      </c>
      <c r="H42" s="3">
        <v>611368</v>
      </c>
      <c r="I42" s="3">
        <v>9146.27</v>
      </c>
      <c r="J42" s="3">
        <v>5.1250999999999998</v>
      </c>
      <c r="K42" s="21">
        <f ca="1">_xll.IMDP("BND",B42,K8,B3)</f>
        <v>20320525</v>
      </c>
      <c r="L42" s="23">
        <f ca="1">_xll.IMDP("BND",B42,L8,B3)</f>
        <v>4.41</v>
      </c>
      <c r="M42" s="23" t="str">
        <f ca="1">_xll.IMDP("BND",B42,M8,B3)</f>
        <v>회사채</v>
      </c>
      <c r="N42" s="23" t="str">
        <f ca="1">_xll.IMDP("BND",B42,N8,B3)</f>
        <v>회사채(일반)</v>
      </c>
      <c r="O42" s="2">
        <v>46316</v>
      </c>
      <c r="P42" s="3" t="s">
        <v>118</v>
      </c>
      <c r="Q42" s="3" t="s">
        <v>119</v>
      </c>
      <c r="R42" s="3" t="s">
        <v>120</v>
      </c>
      <c r="S42" s="3">
        <v>0</v>
      </c>
      <c r="T42" s="3">
        <v>0.57999999999999996</v>
      </c>
      <c r="U42" s="3">
        <v>0</v>
      </c>
      <c r="V42" s="3">
        <v>792878</v>
      </c>
      <c r="W42" s="3">
        <v>9712.39</v>
      </c>
      <c r="X42" s="3">
        <v>1.8140000000000001</v>
      </c>
      <c r="Y42" s="21">
        <f ca="1">_xll.IMDP("BND",P42,Y8,P3)</f>
        <v>20280906</v>
      </c>
      <c r="Z42" s="23">
        <f ca="1">_xll.IMDP("BND",P42,Z8,P3)</f>
        <v>4.3239999999999998</v>
      </c>
      <c r="AA42" s="23" t="str">
        <f ca="1">_xll.IMDP("BND",P42,AA8,P3)</f>
        <v>회사채</v>
      </c>
      <c r="AB42" s="23" t="str">
        <f ca="1">_xll.IMDP("BND",P42,AB8,P3)</f>
        <v>회사채(일반)</v>
      </c>
      <c r="AC42" s="2"/>
      <c r="AM42" s="21" t="str">
        <f ca="1">_xll.IMDP("BND",AD42,AM8,AD3)</f>
        <v>입력오류</v>
      </c>
      <c r="AN42" s="23" t="str">
        <f ca="1">_xll.IMDP("BND",AD42,AN8,AD3)</f>
        <v>입력오류</v>
      </c>
      <c r="AO42" s="23" t="str">
        <f ca="1">_xll.IMDP("BND",AD42,AO8,AD3)</f>
        <v>입력오류</v>
      </c>
      <c r="AP42" s="23" t="str">
        <f ca="1">_xll.IMDP("BND",AD42,AP8,AD3)</f>
        <v>입력오류</v>
      </c>
      <c r="AQ42" s="2"/>
      <c r="BA42" s="21" t="str">
        <f ca="1">_xll.IMDP("BND",AR42,BA8,AR3)</f>
        <v>입력오류</v>
      </c>
      <c r="BB42" s="23" t="str">
        <f ca="1">_xll.IMDP("BND",AR42,BB8,AR3)</f>
        <v>입력오류</v>
      </c>
      <c r="BC42" s="23" t="str">
        <f ca="1">_xll.IMDP("BND",AR42,BC8,AR3)</f>
        <v>입력오류</v>
      </c>
      <c r="BD42" s="23" t="str">
        <f ca="1">_xll.IMDP("BND",AR42,BD8,AR3)</f>
        <v>입력오류</v>
      </c>
      <c r="BE42" s="2"/>
      <c r="BO42" s="21" t="str">
        <f ca="1">_xll.IMDP("BND",BF42,BO8,BF3)</f>
        <v>입력오류</v>
      </c>
      <c r="BP42" s="23" t="str">
        <f ca="1">_xll.IMDP("BND",BF42,BP8,BF3)</f>
        <v>입력오류</v>
      </c>
      <c r="BQ42" s="23" t="str">
        <f ca="1">_xll.IMDP("BND",BF42,BQ8,BF3)</f>
        <v>입력오류</v>
      </c>
      <c r="BR42" s="23" t="str">
        <f ca="1">_xll.IMDP("BND",BF42,BR8,BF3)</f>
        <v>입력오류</v>
      </c>
      <c r="BS42" s="2">
        <v>46316</v>
      </c>
      <c r="BT42" s="3" t="s">
        <v>174</v>
      </c>
      <c r="BU42" s="3" t="s">
        <v>175</v>
      </c>
      <c r="BV42" s="3" t="s">
        <v>176</v>
      </c>
      <c r="BW42" s="3">
        <v>0</v>
      </c>
      <c r="BX42" s="3">
        <v>0.6</v>
      </c>
      <c r="BY42" s="3">
        <v>0</v>
      </c>
      <c r="BZ42" s="3">
        <v>862529</v>
      </c>
      <c r="CA42" s="3">
        <v>10034.379999999999</v>
      </c>
      <c r="CB42" s="3">
        <v>1.518</v>
      </c>
      <c r="CC42" s="21">
        <f ca="1">_xll.IMDP("BND",BT42,CC8,BT3)</f>
        <v>20280524</v>
      </c>
      <c r="CD42" s="23">
        <f ca="1">_xll.IMDP("BND",BT42,CD8,BT3)</f>
        <v>4.4059999999999997</v>
      </c>
      <c r="CE42" s="23" t="str">
        <f ca="1">_xll.IMDP("BND",BT42,CE8,BT3)</f>
        <v>금융채</v>
      </c>
      <c r="CF42" s="23" t="str">
        <f ca="1">_xll.IMDP("BND",BT42,CF8,BT3)</f>
        <v>기타금융채</v>
      </c>
      <c r="CG42" s="2">
        <v>46316</v>
      </c>
      <c r="CH42" s="3" t="s">
        <v>12921</v>
      </c>
      <c r="CI42" s="3" t="s">
        <v>1665</v>
      </c>
      <c r="CJ42" s="3" t="s">
        <v>12922</v>
      </c>
      <c r="CK42" s="3">
        <v>0</v>
      </c>
      <c r="CL42" s="3">
        <v>0.79</v>
      </c>
      <c r="CM42" s="3">
        <v>0</v>
      </c>
      <c r="CN42" s="3">
        <v>1006360</v>
      </c>
      <c r="CO42" s="3">
        <v>10095.620000000001</v>
      </c>
      <c r="CP42" s="3">
        <v>0.2697</v>
      </c>
      <c r="CQ42" s="21">
        <f ca="1">_xll.IMDP("BND",CH42,CQ8,CH3)</f>
        <v>20270129</v>
      </c>
      <c r="CR42" s="23">
        <f ca="1">_xll.IMDP("BND",CH42,CR8,CH3)</f>
        <v>3.7170000000000001</v>
      </c>
      <c r="CS42" s="23" t="str">
        <f ca="1">_xll.IMDP("BND",CH42,CS8,CH3)</f>
        <v>회사채</v>
      </c>
      <c r="CT42" s="23" t="str">
        <f ca="1">_xll.IMDP("BND",CH42,CT8,CH3)</f>
        <v>회사채(일반)</v>
      </c>
      <c r="CU42" s="2">
        <v>46316</v>
      </c>
      <c r="CV42" s="3" t="s">
        <v>560</v>
      </c>
      <c r="CW42" s="3" t="s">
        <v>561</v>
      </c>
      <c r="CX42" s="3" t="s">
        <v>562</v>
      </c>
      <c r="CY42" s="3">
        <v>0</v>
      </c>
      <c r="CZ42" s="3">
        <v>2.2599999999999998</v>
      </c>
      <c r="DA42" s="3">
        <v>0</v>
      </c>
      <c r="DB42" s="3">
        <v>2338496</v>
      </c>
      <c r="DC42" s="3">
        <v>9628.9599999999991</v>
      </c>
      <c r="DD42" s="3">
        <v>2.4382999999999999</v>
      </c>
      <c r="DE42" s="21">
        <f ca="1">_xll.IMDP("BND",CV42,DE8,CV3)</f>
        <v>20290509</v>
      </c>
      <c r="DF42" s="23">
        <f ca="1">_xll.IMDP("BND",CV42,DF8,CV3)</f>
        <v>4.2960000000000003</v>
      </c>
      <c r="DG42" s="23" t="str">
        <f ca="1">_xll.IMDP("BND",CV42,DG8,CV3)</f>
        <v>회사채</v>
      </c>
      <c r="DH42" s="23" t="str">
        <f ca="1">_xll.IMDP("BND",CV42,DH8,CV3)</f>
        <v>회사채(일반)</v>
      </c>
      <c r="DI42" s="2">
        <v>46316</v>
      </c>
      <c r="DJ42" s="3" t="s">
        <v>323</v>
      </c>
      <c r="DK42" s="3" t="s">
        <v>53</v>
      </c>
      <c r="DL42" s="3" t="s">
        <v>15378</v>
      </c>
      <c r="DM42" s="3">
        <v>0</v>
      </c>
      <c r="DN42" s="3">
        <v>0.49</v>
      </c>
      <c r="DO42" s="3">
        <v>0</v>
      </c>
      <c r="DP42" s="3">
        <v>779808</v>
      </c>
      <c r="DQ42" s="3">
        <v>10212.57</v>
      </c>
      <c r="DR42" s="3">
        <v>7.734</v>
      </c>
      <c r="DS42" s="21">
        <f ca="1">_xll.IMDP("BND",DJ42,DS8,DJ3)</f>
        <v>20360610</v>
      </c>
      <c r="DT42" s="23">
        <f ca="1">_xll.IMDP("BND",DJ42,DT8,DJ3)</f>
        <v>4.1749999999999998</v>
      </c>
      <c r="DU42" s="23" t="str">
        <f ca="1">_xll.IMDP("BND",DJ42,DU8,DJ3)</f>
        <v>국채</v>
      </c>
      <c r="DV42" s="23" t="str">
        <f ca="1">_xll.IMDP("BND",DJ42,DV8,DJ3)</f>
        <v>국고채권</v>
      </c>
      <c r="DW42" s="2"/>
      <c r="EG42" s="21" t="str">
        <f ca="1">_xll.IMDP("BND",DX42,EG8,DX3)</f>
        <v>입력오류</v>
      </c>
      <c r="EH42" s="23" t="str">
        <f ca="1">_xll.IMDP("BND",DX42,EH8,DX3)</f>
        <v>입력오류</v>
      </c>
      <c r="EI42" s="23" t="str">
        <f ca="1">_xll.IMDP("BND",DX42,EI8,DX3)</f>
        <v>입력오류</v>
      </c>
      <c r="EJ42" s="23" t="str">
        <f ca="1">_xll.IMDP("BND",DX42,EJ8,DX3)</f>
        <v>입력오류</v>
      </c>
      <c r="EK42" s="2">
        <v>46316</v>
      </c>
      <c r="EL42" s="3" t="s">
        <v>925</v>
      </c>
      <c r="EM42" s="3" t="s">
        <v>926</v>
      </c>
      <c r="EN42" s="3" t="s">
        <v>927</v>
      </c>
      <c r="EO42" s="3">
        <v>0</v>
      </c>
      <c r="EP42" s="3">
        <v>1.01</v>
      </c>
      <c r="EQ42" s="3">
        <v>0</v>
      </c>
      <c r="ER42" s="3">
        <v>2304393</v>
      </c>
      <c r="ES42" s="3">
        <v>9835.1</v>
      </c>
      <c r="ET42" s="3">
        <v>2.6051000000000002</v>
      </c>
      <c r="EU42" s="21">
        <f ca="1">_xll.IMDP("BND",EL42,EU8,EL3)</f>
        <v>20290730</v>
      </c>
      <c r="EV42" s="23">
        <f ca="1">_xll.IMDP("BND",EL42,EV8,EL3)</f>
        <v>4.476</v>
      </c>
      <c r="EW42" s="23" t="str">
        <f ca="1">_xll.IMDP("BND",EL42,EW8,EL3)</f>
        <v>금융채</v>
      </c>
      <c r="EX42" s="23" t="str">
        <f ca="1">_xll.IMDP("BND",EL42,EX8,EL3)</f>
        <v>기타금융채</v>
      </c>
    </row>
    <row r="43" spans="1:154" ht="13.5" customHeight="1" x14ac:dyDescent="0.3">
      <c r="A43" s="2">
        <v>46316</v>
      </c>
      <c r="B43" s="3" t="s">
        <v>680</v>
      </c>
      <c r="C43" s="3" t="s">
        <v>681</v>
      </c>
      <c r="D43" s="3" t="s">
        <v>682</v>
      </c>
      <c r="E43" s="3">
        <v>0</v>
      </c>
      <c r="F43" s="3">
        <v>0.5</v>
      </c>
      <c r="G43" s="3">
        <v>0</v>
      </c>
      <c r="H43" s="3">
        <v>606403</v>
      </c>
      <c r="I43" s="3">
        <v>9071.4</v>
      </c>
      <c r="J43" s="3">
        <v>7.5445000000000002</v>
      </c>
      <c r="K43" s="21">
        <f ca="1">_xll.IMDP("BND",B43,K8,B3)</f>
        <v>20350831</v>
      </c>
      <c r="L43" s="23">
        <f ca="1">_xll.IMDP("BND",B43,L8,B3)</f>
        <v>4.577</v>
      </c>
      <c r="M43" s="23" t="str">
        <f ca="1">_xll.IMDP("BND",B43,M8,B3)</f>
        <v>회사채</v>
      </c>
      <c r="N43" s="23" t="str">
        <f ca="1">_xll.IMDP("BND",B43,N8,B3)</f>
        <v>회사채(일반)</v>
      </c>
      <c r="O43" s="2">
        <v>46316</v>
      </c>
      <c r="P43" s="3" t="s">
        <v>39</v>
      </c>
      <c r="Q43" s="3" t="s">
        <v>29</v>
      </c>
      <c r="R43" s="3" t="s">
        <v>40</v>
      </c>
      <c r="S43" s="3">
        <v>0</v>
      </c>
      <c r="T43" s="3">
        <v>0.57999999999999996</v>
      </c>
      <c r="U43" s="3">
        <v>0</v>
      </c>
      <c r="V43" s="3">
        <v>788613</v>
      </c>
      <c r="W43" s="3">
        <v>9660.19</v>
      </c>
      <c r="X43" s="3">
        <v>5.8173000000000004</v>
      </c>
      <c r="Y43" s="21">
        <f ca="1">_xll.IMDP("BND",P43,Y8,P3)</f>
        <v>20330610</v>
      </c>
      <c r="Z43" s="23">
        <f ca="1">_xll.IMDP("BND",P43,Z8,P3)</f>
        <v>4.0419999999999998</v>
      </c>
      <c r="AA43" s="23" t="str">
        <f ca="1">_xll.IMDP("BND",P43,AA8,P3)</f>
        <v>국채</v>
      </c>
      <c r="AB43" s="23" t="str">
        <f ca="1">_xll.IMDP("BND",P43,AB8,P3)</f>
        <v>국고채권</v>
      </c>
      <c r="AC43" s="2"/>
      <c r="AM43" s="21" t="str">
        <f ca="1">_xll.IMDP("BND",AD43,AM8,AD3)</f>
        <v>입력오류</v>
      </c>
      <c r="AN43" s="23" t="str">
        <f ca="1">_xll.IMDP("BND",AD43,AN8,AD3)</f>
        <v>입력오류</v>
      </c>
      <c r="AO43" s="23" t="str">
        <f ca="1">_xll.IMDP("BND",AD43,AO8,AD3)</f>
        <v>입력오류</v>
      </c>
      <c r="AP43" s="23" t="str">
        <f ca="1">_xll.IMDP("BND",AD43,AP8,AD3)</f>
        <v>입력오류</v>
      </c>
      <c r="AQ43" s="2"/>
      <c r="BA43" s="21" t="str">
        <f ca="1">_xll.IMDP("BND",AR43,BA8,AR3)</f>
        <v>입력오류</v>
      </c>
      <c r="BB43" s="23" t="str">
        <f ca="1">_xll.IMDP("BND",AR43,BB8,AR3)</f>
        <v>입력오류</v>
      </c>
      <c r="BC43" s="23" t="str">
        <f ca="1">_xll.IMDP("BND",AR43,BC8,AR3)</f>
        <v>입력오류</v>
      </c>
      <c r="BD43" s="23" t="str">
        <f ca="1">_xll.IMDP("BND",AR43,BD8,AR3)</f>
        <v>입력오류</v>
      </c>
      <c r="BE43" s="2"/>
      <c r="BO43" s="21" t="str">
        <f ca="1">_xll.IMDP("BND",BF43,BO8,BF3)</f>
        <v>입력오류</v>
      </c>
      <c r="BP43" s="23" t="str">
        <f ca="1">_xll.IMDP("BND",BF43,BP8,BF3)</f>
        <v>입력오류</v>
      </c>
      <c r="BQ43" s="23" t="str">
        <f ca="1">_xll.IMDP("BND",BF43,BQ8,BF3)</f>
        <v>입력오류</v>
      </c>
      <c r="BR43" s="23" t="str">
        <f ca="1">_xll.IMDP("BND",BF43,BR8,BF3)</f>
        <v>입력오류</v>
      </c>
      <c r="BS43" s="2">
        <v>46316</v>
      </c>
      <c r="BT43" s="3" t="s">
        <v>14055</v>
      </c>
      <c r="BU43" s="3" t="s">
        <v>819</v>
      </c>
      <c r="BV43" s="3" t="s">
        <v>14056</v>
      </c>
      <c r="BW43" s="3">
        <v>0</v>
      </c>
      <c r="BX43" s="3">
        <v>0.6</v>
      </c>
      <c r="BY43" s="3">
        <v>0</v>
      </c>
      <c r="BZ43" s="3">
        <v>862460</v>
      </c>
      <c r="CA43" s="3">
        <v>10033.959999999999</v>
      </c>
      <c r="CB43" s="3">
        <v>1.6205000000000001</v>
      </c>
      <c r="CC43" s="21">
        <f ca="1">_xll.IMDP("BND",BT43,CC8,BT3)</f>
        <v>20280630</v>
      </c>
      <c r="CD43" s="23">
        <f ca="1">_xll.IMDP("BND",BT43,CD8,BT3)</f>
        <v>4.3150000000000004</v>
      </c>
      <c r="CE43" s="23" t="str">
        <f ca="1">_xll.IMDP("BND",BT43,CE8,BT3)</f>
        <v>금융채</v>
      </c>
      <c r="CF43" s="23" t="str">
        <f ca="1">_xll.IMDP("BND",BT43,CF8,BT3)</f>
        <v>기타금융채</v>
      </c>
      <c r="CG43" s="2">
        <v>46316</v>
      </c>
      <c r="CH43" s="3" t="s">
        <v>817</v>
      </c>
      <c r="CI43" s="3" t="s">
        <v>482</v>
      </c>
      <c r="CJ43" s="3" t="s">
        <v>818</v>
      </c>
      <c r="CK43" s="3">
        <v>0</v>
      </c>
      <c r="CL43" s="3">
        <v>0.79</v>
      </c>
      <c r="CM43" s="3">
        <v>0</v>
      </c>
      <c r="CN43" s="3">
        <v>1006248</v>
      </c>
      <c r="CO43" s="3">
        <v>10094.66</v>
      </c>
      <c r="CP43" s="3">
        <v>0.25530000000000003</v>
      </c>
      <c r="CQ43" s="21">
        <f ca="1">_xll.IMDP("BND",CH43,CQ8,CH3)</f>
        <v>20270124</v>
      </c>
      <c r="CR43" s="23">
        <f ca="1">_xll.IMDP("BND",CH43,CR8,CH3)</f>
        <v>3.4380000000000002</v>
      </c>
      <c r="CS43" s="23" t="str">
        <f ca="1">_xll.IMDP("BND",CH43,CS8,CH3)</f>
        <v>공사공단채</v>
      </c>
      <c r="CT43" s="23" t="str">
        <f ca="1">_xll.IMDP("BND",CH43,CT8,CH3)</f>
        <v>공사공단채 기타</v>
      </c>
      <c r="CU43" s="2">
        <v>46316</v>
      </c>
      <c r="CV43" s="3" t="s">
        <v>12781</v>
      </c>
      <c r="CW43" s="3" t="s">
        <v>816</v>
      </c>
      <c r="CX43" s="3" t="s">
        <v>12782</v>
      </c>
      <c r="CY43" s="3">
        <v>0</v>
      </c>
      <c r="CZ43" s="3">
        <v>1.71</v>
      </c>
      <c r="DA43" s="3">
        <v>0</v>
      </c>
      <c r="DB43" s="3">
        <v>1771285</v>
      </c>
      <c r="DC43" s="3">
        <v>9725.7999999999993</v>
      </c>
      <c r="DD43" s="3">
        <v>1.8606</v>
      </c>
      <c r="DE43" s="21">
        <f ca="1">_xll.IMDP("BND",CV43,DE8,CV3)</f>
        <v>20280925</v>
      </c>
      <c r="DF43" s="23">
        <f ca="1">_xll.IMDP("BND",CV43,DF8,CV3)</f>
        <v>4.4169999999999998</v>
      </c>
      <c r="DG43" s="23" t="str">
        <f ca="1">_xll.IMDP("BND",CV43,DG8,CV3)</f>
        <v>금융채</v>
      </c>
      <c r="DH43" s="23" t="str">
        <f ca="1">_xll.IMDP("BND",CV43,DH8,CV3)</f>
        <v>기타금융채</v>
      </c>
      <c r="DI43" s="2">
        <v>46316</v>
      </c>
      <c r="DJ43" s="3" t="s">
        <v>15369</v>
      </c>
      <c r="DK43" s="3" t="s">
        <v>15370</v>
      </c>
      <c r="DL43" s="3" t="s">
        <v>15371</v>
      </c>
      <c r="DM43" s="3">
        <v>0</v>
      </c>
      <c r="DN43" s="3">
        <v>0.46</v>
      </c>
      <c r="DO43" s="3">
        <v>-7.1000000000000004E-3</v>
      </c>
      <c r="DP43" s="3">
        <v>-731726</v>
      </c>
      <c r="DS43" s="21" t="str">
        <f ca="1">_xll.IMDP("BND",DJ43,DS8,DJ3)</f>
        <v/>
      </c>
      <c r="DT43" s="23" t="str">
        <f ca="1">_xll.IMDP("BND",DJ43,DT8,DJ3)</f>
        <v/>
      </c>
      <c r="DU43" s="23" t="str">
        <f ca="1">_xll.IMDP("BND",DJ43,DU8,DJ3)</f>
        <v/>
      </c>
      <c r="DV43" s="23" t="str">
        <f ca="1">_xll.IMDP("BND",DJ43,DV8,DJ3)</f>
        <v/>
      </c>
      <c r="DW43" s="2"/>
      <c r="EG43" s="21" t="str">
        <f ca="1">_xll.IMDP("BND",DX43,EG8,DX3)</f>
        <v>입력오류</v>
      </c>
      <c r="EH43" s="23" t="str">
        <f ca="1">_xll.IMDP("BND",DX43,EH8,DX3)</f>
        <v>입력오류</v>
      </c>
      <c r="EI43" s="23" t="str">
        <f ca="1">_xll.IMDP("BND",DX43,EI8,DX3)</f>
        <v>입력오류</v>
      </c>
      <c r="EJ43" s="23" t="str">
        <f ca="1">_xll.IMDP("BND",DX43,EJ8,DX3)</f>
        <v>입력오류</v>
      </c>
      <c r="EK43" s="2">
        <v>46316</v>
      </c>
      <c r="EL43" s="3" t="s">
        <v>935</v>
      </c>
      <c r="EM43" s="3" t="s">
        <v>936</v>
      </c>
      <c r="EN43" s="3" t="s">
        <v>937</v>
      </c>
      <c r="EO43" s="3">
        <v>0</v>
      </c>
      <c r="EP43" s="3">
        <v>1</v>
      </c>
      <c r="EQ43" s="3">
        <v>0</v>
      </c>
      <c r="ER43" s="3">
        <v>2292699</v>
      </c>
      <c r="ES43" s="3">
        <v>9784.84</v>
      </c>
      <c r="ET43" s="3">
        <v>1.8013999999999999</v>
      </c>
      <c r="EU43" s="21">
        <f ca="1">_xll.IMDP("BND",EL43,EU8,EL3)</f>
        <v>20280904</v>
      </c>
      <c r="EV43" s="23">
        <f ca="1">_xll.IMDP("BND",EL43,EV8,EL3)</f>
        <v>4.3780000000000001</v>
      </c>
      <c r="EW43" s="23" t="str">
        <f ca="1">_xll.IMDP("BND",EL43,EW8,EL3)</f>
        <v>회사채</v>
      </c>
      <c r="EX43" s="23" t="str">
        <f ca="1">_xll.IMDP("BND",EL43,EX8,EL3)</f>
        <v>회사채(일반)</v>
      </c>
    </row>
    <row r="44" spans="1:154" ht="13.5" customHeight="1" x14ac:dyDescent="0.3">
      <c r="A44" s="2">
        <v>46316</v>
      </c>
      <c r="B44" s="3" t="s">
        <v>605</v>
      </c>
      <c r="C44" s="3" t="s">
        <v>29</v>
      </c>
      <c r="D44" s="3" t="s">
        <v>606</v>
      </c>
      <c r="E44" s="3">
        <v>0</v>
      </c>
      <c r="F44" s="3">
        <v>0.48</v>
      </c>
      <c r="G44" s="3">
        <v>0</v>
      </c>
      <c r="H44" s="3">
        <v>581505</v>
      </c>
      <c r="I44" s="3">
        <v>8367.2099999999991</v>
      </c>
      <c r="J44" s="3">
        <v>16.570499999999999</v>
      </c>
      <c r="K44" s="21">
        <f ca="1">_xll.IMDP("BND",B44,K8,B3)</f>
        <v>20530310</v>
      </c>
      <c r="L44" s="23">
        <f ca="1">_xll.IMDP("BND",B44,L8,B3)</f>
        <v>4.3150000000000004</v>
      </c>
      <c r="M44" s="23" t="str">
        <f ca="1">_xll.IMDP("BND",B44,M8,B3)</f>
        <v>국채</v>
      </c>
      <c r="N44" s="23" t="str">
        <f ca="1">_xll.IMDP("BND",B44,N8,B3)</f>
        <v>국고채권</v>
      </c>
      <c r="O44" s="2">
        <v>46316</v>
      </c>
      <c r="P44" s="3" t="s">
        <v>121</v>
      </c>
      <c r="Q44" s="3" t="s">
        <v>29</v>
      </c>
      <c r="R44" s="3" t="s">
        <v>122</v>
      </c>
      <c r="S44" s="3">
        <v>0</v>
      </c>
      <c r="T44" s="3">
        <v>0.56000000000000005</v>
      </c>
      <c r="U44" s="3">
        <v>0</v>
      </c>
      <c r="V44" s="3">
        <v>762842</v>
      </c>
      <c r="W44" s="3">
        <v>9344.93</v>
      </c>
      <c r="X44" s="3">
        <v>4.7165999999999997</v>
      </c>
      <c r="Y44" s="21">
        <f ca="1">_xll.IMDP("BND",P44,Y8,P3)</f>
        <v>20311210</v>
      </c>
      <c r="Z44" s="23">
        <f ca="1">_xll.IMDP("BND",P44,Z8,P3)</f>
        <v>3.984</v>
      </c>
      <c r="AA44" s="23" t="str">
        <f ca="1">_xll.IMDP("BND",P44,AA8,P3)</f>
        <v>국채</v>
      </c>
      <c r="AB44" s="23" t="str">
        <f ca="1">_xll.IMDP("BND",P44,AB8,P3)</f>
        <v>국고채권</v>
      </c>
      <c r="AC44" s="2"/>
      <c r="AM44" s="21" t="str">
        <f ca="1">_xll.IMDP("BND",AD44,AM8,AD3)</f>
        <v>입력오류</v>
      </c>
      <c r="AN44" s="23" t="str">
        <f ca="1">_xll.IMDP("BND",AD44,AN8,AD3)</f>
        <v>입력오류</v>
      </c>
      <c r="AO44" s="23" t="str">
        <f ca="1">_xll.IMDP("BND",AD44,AO8,AD3)</f>
        <v>입력오류</v>
      </c>
      <c r="AP44" s="23" t="str">
        <f ca="1">_xll.IMDP("BND",AD44,AP8,AD3)</f>
        <v>입력오류</v>
      </c>
      <c r="AQ44" s="2"/>
      <c r="BA44" s="21" t="str">
        <f ca="1">_xll.IMDP("BND",AR44,BA8,AR3)</f>
        <v>입력오류</v>
      </c>
      <c r="BB44" s="23" t="str">
        <f ca="1">_xll.IMDP("BND",AR44,BB8,AR3)</f>
        <v>입력오류</v>
      </c>
      <c r="BC44" s="23" t="str">
        <f ca="1">_xll.IMDP("BND",AR44,BC8,AR3)</f>
        <v>입력오류</v>
      </c>
      <c r="BD44" s="23" t="str">
        <f ca="1">_xll.IMDP("BND",AR44,BD8,AR3)</f>
        <v>입력오류</v>
      </c>
      <c r="BE44" s="2"/>
      <c r="BO44" s="21" t="str">
        <f ca="1">_xll.IMDP("BND",BF44,BO8,BF3)</f>
        <v>입력오류</v>
      </c>
      <c r="BP44" s="23" t="str">
        <f ca="1">_xll.IMDP("BND",BF44,BP8,BF3)</f>
        <v>입력오류</v>
      </c>
      <c r="BQ44" s="23" t="str">
        <f ca="1">_xll.IMDP("BND",BF44,BQ8,BF3)</f>
        <v>입력오류</v>
      </c>
      <c r="BR44" s="23" t="str">
        <f ca="1">_xll.IMDP("BND",BF44,BR8,BF3)</f>
        <v>입력오류</v>
      </c>
      <c r="BS44" s="2">
        <v>46316</v>
      </c>
      <c r="BT44" s="3" t="s">
        <v>245</v>
      </c>
      <c r="BU44" s="3" t="s">
        <v>246</v>
      </c>
      <c r="BV44" s="3" t="s">
        <v>247</v>
      </c>
      <c r="BW44" s="3">
        <v>0</v>
      </c>
      <c r="BX44" s="3">
        <v>0.6</v>
      </c>
      <c r="BY44" s="3">
        <v>0</v>
      </c>
      <c r="BZ44" s="3">
        <v>861755</v>
      </c>
      <c r="CA44" s="3">
        <v>10025.31</v>
      </c>
      <c r="CB44" s="3">
        <v>2.3622000000000001</v>
      </c>
      <c r="CC44" s="21">
        <f ca="1">_xll.IMDP("BND",BT44,CC8,BT3)</f>
        <v>20290430</v>
      </c>
      <c r="CD44" s="23">
        <f ca="1">_xll.IMDP("BND",BT44,CD8,BT3)</f>
        <v>4.4329999999999998</v>
      </c>
      <c r="CE44" s="23" t="str">
        <f ca="1">_xll.IMDP("BND",BT44,CE8,BT3)</f>
        <v>금융채</v>
      </c>
      <c r="CF44" s="23" t="str">
        <f ca="1">_xll.IMDP("BND",BT44,CF8,BT3)</f>
        <v>기타금융채</v>
      </c>
      <c r="CG44" s="2">
        <v>46316</v>
      </c>
      <c r="CH44" s="3" t="s">
        <v>15711</v>
      </c>
      <c r="CI44" s="3" t="s">
        <v>15712</v>
      </c>
      <c r="CJ44" s="3" t="s">
        <v>15713</v>
      </c>
      <c r="CK44" s="3">
        <v>0</v>
      </c>
      <c r="CL44" s="3">
        <v>0.79</v>
      </c>
      <c r="CM44" s="3">
        <v>0</v>
      </c>
      <c r="CN44" s="3">
        <v>1006032</v>
      </c>
      <c r="CO44" s="3">
        <v>10092.42</v>
      </c>
      <c r="CP44" s="3">
        <v>8.1900000000000001E-2</v>
      </c>
      <c r="CQ44" s="21">
        <f ca="1">_xll.IMDP("BND",CH44,CQ8,CH3)</f>
        <v>20261120</v>
      </c>
      <c r="CR44" s="23">
        <f ca="1">_xll.IMDP("BND",CH44,CR8,CH3)</f>
        <v>3.4780000000000002</v>
      </c>
      <c r="CS44" s="23" t="str">
        <f ca="1">_xll.IMDP("BND",CH44,CS8,CH3)</f>
        <v>금융채</v>
      </c>
      <c r="CT44" s="23" t="str">
        <f ca="1">_xll.IMDP("BND",CH44,CT8,CH3)</f>
        <v>기타금융채</v>
      </c>
      <c r="CU44" s="2">
        <v>46316</v>
      </c>
      <c r="CV44" s="3" t="s">
        <v>563</v>
      </c>
      <c r="CW44" s="3" t="s">
        <v>564</v>
      </c>
      <c r="CX44" s="3" t="s">
        <v>565</v>
      </c>
      <c r="CY44" s="3">
        <v>0</v>
      </c>
      <c r="CZ44" s="3">
        <v>1.62</v>
      </c>
      <c r="DA44" s="3">
        <v>0</v>
      </c>
      <c r="DB44" s="3">
        <v>1682046</v>
      </c>
      <c r="DC44" s="3">
        <v>9894.4599999999991</v>
      </c>
      <c r="DD44" s="3">
        <v>1.3454999999999999</v>
      </c>
      <c r="DE44" s="21">
        <f ca="1">_xll.IMDP("BND",CV44,DE8,CV3)</f>
        <v>20280313</v>
      </c>
      <c r="DF44" s="23">
        <f ca="1">_xll.IMDP("BND",CV44,DF8,CV3)</f>
        <v>4.7969999999999997</v>
      </c>
      <c r="DG44" s="23" t="str">
        <f ca="1">_xll.IMDP("BND",CV44,DG8,CV3)</f>
        <v>회사채</v>
      </c>
      <c r="DH44" s="23" t="str">
        <f ca="1">_xll.IMDP("BND",CV44,DH8,CV3)</f>
        <v>회사채(일반)</v>
      </c>
      <c r="DI44" s="2">
        <v>46316</v>
      </c>
      <c r="DJ44" s="3" t="s">
        <v>611</v>
      </c>
      <c r="DK44" s="3" t="s">
        <v>29</v>
      </c>
      <c r="DL44" s="3" t="s">
        <v>1995</v>
      </c>
      <c r="DM44" s="3">
        <v>0</v>
      </c>
      <c r="DN44" s="3">
        <v>0.43</v>
      </c>
      <c r="DO44" s="3">
        <v>0</v>
      </c>
      <c r="DP44" s="3">
        <v>680266</v>
      </c>
      <c r="DQ44" s="3">
        <v>8192.42</v>
      </c>
      <c r="DR44" s="3">
        <v>13.441800000000001</v>
      </c>
      <c r="DS44" s="21">
        <f ca="1">_xll.IMDP("BND",DJ44,DS8,DJ3)</f>
        <v>20441210</v>
      </c>
      <c r="DT44" s="23">
        <f ca="1">_xll.IMDP("BND",DJ44,DT8,DJ3)</f>
        <v>4.2709999999999999</v>
      </c>
      <c r="DU44" s="23" t="str">
        <f ca="1">_xll.IMDP("BND",DJ44,DU8,DJ3)</f>
        <v>국채</v>
      </c>
      <c r="DV44" s="23" t="str">
        <f ca="1">_xll.IMDP("BND",DJ44,DV8,DJ3)</f>
        <v>국고채권</v>
      </c>
      <c r="DW44" s="2"/>
      <c r="EG44" s="21" t="str">
        <f ca="1">_xll.IMDP("BND",DX44,EG8,DX3)</f>
        <v>입력오류</v>
      </c>
      <c r="EH44" s="23" t="str">
        <f ca="1">_xll.IMDP("BND",DX44,EH8,DX3)</f>
        <v>입력오류</v>
      </c>
      <c r="EI44" s="23" t="str">
        <f ca="1">_xll.IMDP("BND",DX44,EI8,DX3)</f>
        <v>입력오류</v>
      </c>
      <c r="EJ44" s="23" t="str">
        <f ca="1">_xll.IMDP("BND",DX44,EJ8,DX3)</f>
        <v>입력오류</v>
      </c>
      <c r="EK44" s="2">
        <v>46316</v>
      </c>
      <c r="EL44" s="3" t="s">
        <v>930</v>
      </c>
      <c r="EM44" s="3" t="s">
        <v>226</v>
      </c>
      <c r="EN44" s="3" t="s">
        <v>931</v>
      </c>
      <c r="EO44" s="3">
        <v>0</v>
      </c>
      <c r="EP44" s="3">
        <v>1</v>
      </c>
      <c r="EQ44" s="3">
        <v>0</v>
      </c>
      <c r="ER44" s="3">
        <v>2287368</v>
      </c>
      <c r="ES44" s="3">
        <v>9761.86</v>
      </c>
      <c r="ET44" s="3">
        <v>1.6892</v>
      </c>
      <c r="EU44" s="21">
        <f ca="1">_xll.IMDP("BND",EL44,EU8,EL3)</f>
        <v>20280718</v>
      </c>
      <c r="EV44" s="23">
        <f ca="1">_xll.IMDP("BND",EL44,EV8,EL3)</f>
        <v>4.1900000000000004</v>
      </c>
      <c r="EW44" s="23" t="str">
        <f ca="1">_xll.IMDP("BND",EL44,EW8,EL3)</f>
        <v>공사공단채</v>
      </c>
      <c r="EX44" s="23" t="str">
        <f ca="1">_xll.IMDP("BND",EL44,EX8,EL3)</f>
        <v>지방공기업</v>
      </c>
    </row>
    <row r="45" spans="1:154" ht="13.5" customHeight="1" x14ac:dyDescent="0.3">
      <c r="A45" s="2">
        <v>46316</v>
      </c>
      <c r="B45" s="3" t="s">
        <v>683</v>
      </c>
      <c r="C45" s="3" t="s">
        <v>224</v>
      </c>
      <c r="D45" s="3" t="s">
        <v>684</v>
      </c>
      <c r="E45" s="3">
        <v>0</v>
      </c>
      <c r="F45" s="3">
        <v>0.48</v>
      </c>
      <c r="G45" s="3">
        <v>0</v>
      </c>
      <c r="H45" s="3">
        <v>580594</v>
      </c>
      <c r="I45" s="3">
        <v>9650.8799999999992</v>
      </c>
      <c r="J45" s="3">
        <v>3.0788000000000002</v>
      </c>
      <c r="K45" s="21">
        <f ca="1">_xll.IMDP("BND",B45,K8,B3)</f>
        <v>20300206</v>
      </c>
      <c r="L45" s="23">
        <f ca="1">_xll.IMDP("BND",B45,L8,B3)</f>
        <v>4.2619999999999996</v>
      </c>
      <c r="M45" s="23" t="str">
        <f ca="1">_xll.IMDP("BND",B45,M8,B3)</f>
        <v>공사공단채</v>
      </c>
      <c r="N45" s="23" t="str">
        <f ca="1">_xll.IMDP("BND",B45,N8,B3)</f>
        <v>일반</v>
      </c>
      <c r="O45" s="2">
        <v>46316</v>
      </c>
      <c r="P45" s="3" t="s">
        <v>123</v>
      </c>
      <c r="Q45" s="3" t="s">
        <v>29</v>
      </c>
      <c r="R45" s="3" t="s">
        <v>124</v>
      </c>
      <c r="S45" s="3">
        <v>0</v>
      </c>
      <c r="T45" s="3">
        <v>0.33</v>
      </c>
      <c r="U45" s="3">
        <v>0</v>
      </c>
      <c r="V45" s="3">
        <v>449828</v>
      </c>
      <c r="W45" s="3">
        <v>9184.15</v>
      </c>
      <c r="X45" s="3">
        <v>3.4691999999999998</v>
      </c>
      <c r="Y45" s="21">
        <f ca="1">_xll.IMDP("BND",P45,Y8,P3)</f>
        <v>20300610</v>
      </c>
      <c r="Z45" s="23">
        <f ca="1">_xll.IMDP("BND",P45,Z8,P3)</f>
        <v>3.9529999999999998</v>
      </c>
      <c r="AA45" s="23" t="str">
        <f ca="1">_xll.IMDP("BND",P45,AA8,P3)</f>
        <v>국채</v>
      </c>
      <c r="AB45" s="23" t="str">
        <f ca="1">_xll.IMDP("BND",P45,AB8,P3)</f>
        <v>국고채권</v>
      </c>
      <c r="AC45" s="2"/>
      <c r="AM45" s="21" t="str">
        <f ca="1">_xll.IMDP("BND",AD45,AM8,AD3)</f>
        <v>입력오류</v>
      </c>
      <c r="AN45" s="23" t="str">
        <f ca="1">_xll.IMDP("BND",AD45,AN8,AD3)</f>
        <v>입력오류</v>
      </c>
      <c r="AO45" s="23" t="str">
        <f ca="1">_xll.IMDP("BND",AD45,AO8,AD3)</f>
        <v>입력오류</v>
      </c>
      <c r="AP45" s="23" t="str">
        <f ca="1">_xll.IMDP("BND",AD45,AP8,AD3)</f>
        <v>입력오류</v>
      </c>
      <c r="AQ45" s="2"/>
      <c r="BA45" s="21" t="str">
        <f ca="1">_xll.IMDP("BND",AR45,BA8,AR3)</f>
        <v>입력오류</v>
      </c>
      <c r="BB45" s="23" t="str">
        <f ca="1">_xll.IMDP("BND",AR45,BB8,AR3)</f>
        <v>입력오류</v>
      </c>
      <c r="BC45" s="23" t="str">
        <f ca="1">_xll.IMDP("BND",AR45,BC8,AR3)</f>
        <v>입력오류</v>
      </c>
      <c r="BD45" s="23" t="str">
        <f ca="1">_xll.IMDP("BND",AR45,BD8,AR3)</f>
        <v>입력오류</v>
      </c>
      <c r="BE45" s="2"/>
      <c r="BO45" s="21" t="str">
        <f ca="1">_xll.IMDP("BND",BF45,BO8,BF3)</f>
        <v>입력오류</v>
      </c>
      <c r="BP45" s="23" t="str">
        <f ca="1">_xll.IMDP("BND",BF45,BP8,BF3)</f>
        <v>입력오류</v>
      </c>
      <c r="BQ45" s="23" t="str">
        <f ca="1">_xll.IMDP("BND",BF45,BQ8,BF3)</f>
        <v>입력오류</v>
      </c>
      <c r="BR45" s="23" t="str">
        <f ca="1">_xll.IMDP("BND",BF45,BR8,BF3)</f>
        <v>입력오류</v>
      </c>
      <c r="BS45" s="2">
        <v>46316</v>
      </c>
      <c r="BT45" s="3" t="s">
        <v>171</v>
      </c>
      <c r="BU45" s="3" t="s">
        <v>172</v>
      </c>
      <c r="BV45" s="3" t="s">
        <v>173</v>
      </c>
      <c r="BW45" s="3">
        <v>0</v>
      </c>
      <c r="BX45" s="3">
        <v>0.6</v>
      </c>
      <c r="BY45" s="3">
        <v>0</v>
      </c>
      <c r="BZ45" s="3">
        <v>861270</v>
      </c>
      <c r="CA45" s="3">
        <v>10019.379999999999</v>
      </c>
      <c r="CB45" s="3">
        <v>2.3529</v>
      </c>
      <c r="CC45" s="21">
        <f ca="1">_xll.IMDP("BND",BT45,CC8,BT3)</f>
        <v>20290427</v>
      </c>
      <c r="CD45" s="23">
        <f ca="1">_xll.IMDP("BND",BT45,CD8,BT3)</f>
        <v>4.4470000000000001</v>
      </c>
      <c r="CE45" s="23" t="str">
        <f ca="1">_xll.IMDP("BND",BT45,CE8,BT3)</f>
        <v>금융채</v>
      </c>
      <c r="CF45" s="23" t="str">
        <f ca="1">_xll.IMDP("BND",BT45,CF8,BT3)</f>
        <v>기타금융채</v>
      </c>
      <c r="CG45" s="2">
        <v>46316</v>
      </c>
      <c r="CH45" s="3" t="s">
        <v>154</v>
      </c>
      <c r="CI45" s="3" t="s">
        <v>14831</v>
      </c>
      <c r="CJ45" s="3" t="s">
        <v>155</v>
      </c>
      <c r="CK45" s="3">
        <v>0</v>
      </c>
      <c r="CL45" s="3">
        <v>0.79</v>
      </c>
      <c r="CM45" s="3">
        <v>0</v>
      </c>
      <c r="CN45" s="3">
        <v>1005411</v>
      </c>
      <c r="CO45" s="3">
        <v>10086.290000000001</v>
      </c>
      <c r="CP45" s="3">
        <v>0.09</v>
      </c>
      <c r="CQ45" s="21">
        <f ca="1">_xll.IMDP("BND",CH45,CQ8,CH3)</f>
        <v>20261123</v>
      </c>
      <c r="CR45" s="23">
        <f ca="1">_xll.IMDP("BND",CH45,CR8,CH3)</f>
        <v>3.5539999999999998</v>
      </c>
      <c r="CS45" s="23" t="str">
        <f ca="1">_xll.IMDP("BND",CH45,CS8,CH3)</f>
        <v>회사채</v>
      </c>
      <c r="CT45" s="23" t="str">
        <f ca="1">_xll.IMDP("BND",CH45,CT8,CH3)</f>
        <v>회사채(일반)</v>
      </c>
      <c r="CU45" s="2">
        <v>46316</v>
      </c>
      <c r="CV45" s="3" t="s">
        <v>566</v>
      </c>
      <c r="CW45" s="3" t="s">
        <v>567</v>
      </c>
      <c r="CX45" s="3" t="s">
        <v>568</v>
      </c>
      <c r="CY45" s="3">
        <v>0</v>
      </c>
      <c r="CZ45" s="3">
        <v>1.4</v>
      </c>
      <c r="DA45" s="3">
        <v>0</v>
      </c>
      <c r="DB45" s="3">
        <v>1452578</v>
      </c>
      <c r="DC45" s="3">
        <v>9968.58</v>
      </c>
      <c r="DD45" s="3">
        <v>1.0239</v>
      </c>
      <c r="DE45" s="21">
        <f ca="1">_xll.IMDP("BND",CV45,DE8,CV3)</f>
        <v>20271108</v>
      </c>
      <c r="DF45" s="23">
        <f ca="1">_xll.IMDP("BND",CV45,DF8,CV3)</f>
        <v>4.53</v>
      </c>
      <c r="DG45" s="23" t="str">
        <f ca="1">_xll.IMDP("BND",CV45,DG8,CV3)</f>
        <v>회사채</v>
      </c>
      <c r="DH45" s="23" t="str">
        <f ca="1">_xll.IMDP("BND",CV45,DH8,CV3)</f>
        <v>회사채(일반)</v>
      </c>
      <c r="DI45" s="2">
        <v>46316</v>
      </c>
      <c r="DJ45" s="3" t="s">
        <v>102</v>
      </c>
      <c r="DK45" s="3" t="s">
        <v>60</v>
      </c>
      <c r="DL45" s="3" t="s">
        <v>139</v>
      </c>
      <c r="DM45" s="3">
        <v>0</v>
      </c>
      <c r="DN45" s="3">
        <v>0.41</v>
      </c>
      <c r="DO45" s="3">
        <v>0</v>
      </c>
      <c r="DP45" s="3">
        <v>655284</v>
      </c>
      <c r="DQ45" s="3">
        <v>8076.96</v>
      </c>
      <c r="DR45" s="3">
        <v>13.947100000000001</v>
      </c>
      <c r="DS45" s="21">
        <f ca="1">_xll.IMDP("BND",DJ45,DS8,DJ3)</f>
        <v>20450910</v>
      </c>
      <c r="DT45" s="23">
        <f ca="1">_xll.IMDP("BND",DJ45,DT8,DJ3)</f>
        <v>4.2670000000000003</v>
      </c>
      <c r="DU45" s="23" t="str">
        <f ca="1">_xll.IMDP("BND",DJ45,DU8,DJ3)</f>
        <v>국채</v>
      </c>
      <c r="DV45" s="23" t="str">
        <f ca="1">_xll.IMDP("BND",DJ45,DV8,DJ3)</f>
        <v>국고채권</v>
      </c>
      <c r="DW45" s="2"/>
      <c r="EG45" s="21" t="str">
        <f ca="1">_xll.IMDP("BND",DX45,EG8,DX3)</f>
        <v>입력오류</v>
      </c>
      <c r="EH45" s="23" t="str">
        <f ca="1">_xll.IMDP("BND",DX45,EH8,DX3)</f>
        <v>입력오류</v>
      </c>
      <c r="EI45" s="23" t="str">
        <f ca="1">_xll.IMDP("BND",DX45,EI8,DX3)</f>
        <v>입력오류</v>
      </c>
      <c r="EJ45" s="23" t="str">
        <f ca="1">_xll.IMDP("BND",DX45,EJ8,DX3)</f>
        <v>입력오류</v>
      </c>
      <c r="EK45" s="2">
        <v>46316</v>
      </c>
      <c r="EL45" s="3" t="s">
        <v>945</v>
      </c>
      <c r="EM45" s="3" t="s">
        <v>946</v>
      </c>
      <c r="EN45" s="3" t="s">
        <v>947</v>
      </c>
      <c r="EO45" s="3">
        <v>0</v>
      </c>
      <c r="EP45" s="3">
        <v>0.99</v>
      </c>
      <c r="EQ45" s="3">
        <v>0</v>
      </c>
      <c r="ER45" s="3">
        <v>2268762</v>
      </c>
      <c r="ES45" s="3">
        <v>9683</v>
      </c>
      <c r="ET45" s="3">
        <v>3.0497000000000001</v>
      </c>
      <c r="EU45" s="21">
        <f ca="1">_xll.IMDP("BND",EL45,EU8,EL3)</f>
        <v>20300124</v>
      </c>
      <c r="EV45" s="23">
        <f ca="1">_xll.IMDP("BND",EL45,EV8,EL3)</f>
        <v>4.4489999999999998</v>
      </c>
      <c r="EW45" s="23" t="str">
        <f ca="1">_xll.IMDP("BND",EL45,EW8,EL3)</f>
        <v>회사채</v>
      </c>
      <c r="EX45" s="23" t="str">
        <f ca="1">_xll.IMDP("BND",EL45,EX8,EL3)</f>
        <v>회사채(일반)</v>
      </c>
    </row>
    <row r="46" spans="1:154" ht="13.5" customHeight="1" x14ac:dyDescent="0.3">
      <c r="A46" s="2">
        <v>46316</v>
      </c>
      <c r="B46" s="3" t="s">
        <v>685</v>
      </c>
      <c r="C46" s="3" t="s">
        <v>686</v>
      </c>
      <c r="D46" s="3" t="s">
        <v>687</v>
      </c>
      <c r="E46" s="3">
        <v>0</v>
      </c>
      <c r="F46" s="3">
        <v>0.48</v>
      </c>
      <c r="G46" s="3">
        <v>0</v>
      </c>
      <c r="H46" s="3">
        <v>577576</v>
      </c>
      <c r="I46" s="3">
        <v>8639.64</v>
      </c>
      <c r="J46" s="3">
        <v>20.9237</v>
      </c>
      <c r="K46" s="21">
        <f ca="1">_xll.IMDP("BND",B46,K8,B3)</f>
        <v>20720910</v>
      </c>
      <c r="L46" s="23">
        <f ca="1">_xll.IMDP("BND",B46,L8,B3)</f>
        <v>4.1890000000000001</v>
      </c>
      <c r="M46" s="23" t="str">
        <f ca="1">_xll.IMDP("BND",B46,M8,B3)</f>
        <v>국채</v>
      </c>
      <c r="N46" s="23" t="str">
        <f ca="1">_xll.IMDP("BND",B46,N8,B3)</f>
        <v>국고채권</v>
      </c>
      <c r="O46" s="2">
        <v>46316</v>
      </c>
      <c r="P46" s="3" t="s">
        <v>125</v>
      </c>
      <c r="Q46" s="3" t="s">
        <v>47</v>
      </c>
      <c r="R46" s="3" t="s">
        <v>126</v>
      </c>
      <c r="S46" s="3">
        <v>0</v>
      </c>
      <c r="T46" s="3">
        <v>0.3</v>
      </c>
      <c r="U46" s="3">
        <v>0</v>
      </c>
      <c r="V46" s="3">
        <v>412181</v>
      </c>
      <c r="W46" s="3">
        <v>10098.57</v>
      </c>
      <c r="X46" s="3">
        <v>0.61819999999999997</v>
      </c>
      <c r="Y46" s="21">
        <f ca="1">_xll.IMDP("BND",P46,Y8,P3)</f>
        <v>20270610</v>
      </c>
      <c r="Z46" s="23">
        <f ca="1">_xll.IMDP("BND",P46,Z8,P3)</f>
        <v>3.5529999999999999</v>
      </c>
      <c r="AA46" s="23" t="str">
        <f ca="1">_xll.IMDP("BND",P46,AA8,P3)</f>
        <v>국채</v>
      </c>
      <c r="AB46" s="23" t="str">
        <f ca="1">_xll.IMDP("BND",P46,AB8,P3)</f>
        <v>국고채권</v>
      </c>
      <c r="AC46" s="2"/>
      <c r="AM46" s="21" t="str">
        <f ca="1">_xll.IMDP("BND",AD46,AM8,AD3)</f>
        <v>입력오류</v>
      </c>
      <c r="AN46" s="23" t="str">
        <f ca="1">_xll.IMDP("BND",AD46,AN8,AD3)</f>
        <v>입력오류</v>
      </c>
      <c r="AO46" s="23" t="str">
        <f ca="1">_xll.IMDP("BND",AD46,AO8,AD3)</f>
        <v>입력오류</v>
      </c>
      <c r="AP46" s="23" t="str">
        <f ca="1">_xll.IMDP("BND",AD46,AP8,AD3)</f>
        <v>입력오류</v>
      </c>
      <c r="AQ46" s="2"/>
      <c r="BA46" s="21" t="str">
        <f ca="1">_xll.IMDP("BND",AR46,BA8,AR3)</f>
        <v>입력오류</v>
      </c>
      <c r="BB46" s="23" t="str">
        <f ca="1">_xll.IMDP("BND",AR46,BB8,AR3)</f>
        <v>입력오류</v>
      </c>
      <c r="BC46" s="23" t="str">
        <f ca="1">_xll.IMDP("BND",AR46,BC8,AR3)</f>
        <v>입력오류</v>
      </c>
      <c r="BD46" s="23" t="str">
        <f ca="1">_xll.IMDP("BND",AR46,BD8,AR3)</f>
        <v>입력오류</v>
      </c>
      <c r="BE46" s="2"/>
      <c r="BO46" s="21" t="str">
        <f ca="1">_xll.IMDP("BND",BF46,BO8,BF3)</f>
        <v>입력오류</v>
      </c>
      <c r="BP46" s="23" t="str">
        <f ca="1">_xll.IMDP("BND",BF46,BP8,BF3)</f>
        <v>입력오류</v>
      </c>
      <c r="BQ46" s="23" t="str">
        <f ca="1">_xll.IMDP("BND",BF46,BQ8,BF3)</f>
        <v>입력오류</v>
      </c>
      <c r="BR46" s="23" t="str">
        <f ca="1">_xll.IMDP("BND",BF46,BR8,BF3)</f>
        <v>입력오류</v>
      </c>
      <c r="BS46" s="2">
        <v>46316</v>
      </c>
      <c r="BT46" s="3" t="s">
        <v>14137</v>
      </c>
      <c r="BU46" s="3" t="s">
        <v>249</v>
      </c>
      <c r="BV46" s="3" t="s">
        <v>14138</v>
      </c>
      <c r="BW46" s="3">
        <v>0</v>
      </c>
      <c r="BX46" s="3">
        <v>0.6</v>
      </c>
      <c r="BY46" s="3">
        <v>0</v>
      </c>
      <c r="BZ46" s="3">
        <v>861101</v>
      </c>
      <c r="CA46" s="3">
        <v>10018.02</v>
      </c>
      <c r="CB46" s="3">
        <v>1.7245999999999999</v>
      </c>
      <c r="CC46" s="21">
        <f ca="1">_xll.IMDP("BND",BT46,CC8,BT3)</f>
        <v>20280810</v>
      </c>
      <c r="CD46" s="23">
        <f ca="1">_xll.IMDP("BND",BT46,CD8,BT3)</f>
        <v>4.3819999999999997</v>
      </c>
      <c r="CE46" s="23" t="str">
        <f ca="1">_xll.IMDP("BND",BT46,CE8,BT3)</f>
        <v>금융채</v>
      </c>
      <c r="CF46" s="23" t="str">
        <f ca="1">_xll.IMDP("BND",BT46,CF8,BT3)</f>
        <v>기타금융채</v>
      </c>
      <c r="CG46" s="2">
        <v>46316</v>
      </c>
      <c r="CH46" s="3" t="s">
        <v>820</v>
      </c>
      <c r="CI46" s="3" t="s">
        <v>821</v>
      </c>
      <c r="CJ46" s="3" t="s">
        <v>822</v>
      </c>
      <c r="CK46" s="3">
        <v>0</v>
      </c>
      <c r="CL46" s="3">
        <v>0.79</v>
      </c>
      <c r="CM46" s="3">
        <v>0</v>
      </c>
      <c r="CN46" s="3">
        <v>1004956</v>
      </c>
      <c r="CO46" s="3">
        <v>10081.73</v>
      </c>
      <c r="CP46" s="3">
        <v>6.3E-3</v>
      </c>
      <c r="CQ46" s="21">
        <f ca="1">_xll.IMDP("BND",CH46,CQ8,CH3)</f>
        <v>20261023</v>
      </c>
      <c r="CR46" s="23">
        <f ca="1">_xll.IMDP("BND",CH46,CR8,CH3)</f>
        <v>3.5739999999999998</v>
      </c>
      <c r="CS46" s="23" t="str">
        <f ca="1">_xll.IMDP("BND",CH46,CS8,CH3)</f>
        <v>회사채</v>
      </c>
      <c r="CT46" s="23" t="str">
        <f ca="1">_xll.IMDP("BND",CH46,CT8,CH3)</f>
        <v>회사채(일반)</v>
      </c>
      <c r="CU46" s="2">
        <v>46316</v>
      </c>
      <c r="CV46" s="3" t="s">
        <v>569</v>
      </c>
      <c r="CW46" s="3" t="s">
        <v>570</v>
      </c>
      <c r="CX46" s="3" t="s">
        <v>571</v>
      </c>
      <c r="CY46" s="3">
        <v>0</v>
      </c>
      <c r="CZ46" s="3">
        <v>1.4</v>
      </c>
      <c r="DA46" s="3">
        <v>0</v>
      </c>
      <c r="DB46" s="3">
        <v>1451890</v>
      </c>
      <c r="DC46" s="3">
        <v>9964.39</v>
      </c>
      <c r="DD46" s="3">
        <v>1.2327999999999999</v>
      </c>
      <c r="DE46" s="21">
        <f ca="1">_xll.IMDP("BND",CV46,DE8,CV3)</f>
        <v>20280131</v>
      </c>
      <c r="DF46" s="23">
        <f ca="1">_xll.IMDP("BND",CV46,DF8,CV3)</f>
        <v>4.4109999999999996</v>
      </c>
      <c r="DG46" s="23" t="str">
        <f ca="1">_xll.IMDP("BND",CV46,DG8,CV3)</f>
        <v>회사채</v>
      </c>
      <c r="DH46" s="23" t="str">
        <f ca="1">_xll.IMDP("BND",CV46,DH8,CV3)</f>
        <v>회사채(일반)</v>
      </c>
      <c r="DI46" s="2">
        <v>46316</v>
      </c>
      <c r="DJ46" s="3" t="s">
        <v>14273</v>
      </c>
      <c r="DK46" s="3" t="s">
        <v>320</v>
      </c>
      <c r="DL46" s="3" t="s">
        <v>14274</v>
      </c>
      <c r="DM46" s="3">
        <v>0</v>
      </c>
      <c r="DN46" s="3">
        <v>0.4</v>
      </c>
      <c r="DO46" s="3">
        <v>0</v>
      </c>
      <c r="DP46" s="3">
        <v>629323</v>
      </c>
      <c r="DQ46" s="3">
        <v>10143.56</v>
      </c>
      <c r="DR46" s="3">
        <v>2.5192000000000001</v>
      </c>
      <c r="DS46" s="21">
        <f ca="1">_xll.IMDP("BND",DJ46,DS8,DJ3)</f>
        <v>20290713</v>
      </c>
      <c r="DT46" s="23">
        <f ca="1">_xll.IMDP("BND",DJ46,DT8,DJ3)</f>
        <v>4.2350000000000003</v>
      </c>
      <c r="DU46" s="23" t="str">
        <f ca="1">_xll.IMDP("BND",DJ46,DU8,DJ3)</f>
        <v>공사공단채</v>
      </c>
      <c r="DV46" s="23" t="str">
        <f ca="1">_xll.IMDP("BND",DJ46,DV8,DJ3)</f>
        <v>지방공기업</v>
      </c>
      <c r="DW46" s="2"/>
      <c r="EG46" s="21" t="str">
        <f ca="1">_xll.IMDP("BND",DX46,EG8,DX3)</f>
        <v>입력오류</v>
      </c>
      <c r="EH46" s="23" t="str">
        <f ca="1">_xll.IMDP("BND",DX46,EH8,DX3)</f>
        <v>입력오류</v>
      </c>
      <c r="EI46" s="23" t="str">
        <f ca="1">_xll.IMDP("BND",DX46,EI8,DX3)</f>
        <v>입력오류</v>
      </c>
      <c r="EJ46" s="23" t="str">
        <f ca="1">_xll.IMDP("BND",DX46,EJ8,DX3)</f>
        <v>입력오류</v>
      </c>
      <c r="EK46" s="2">
        <v>46316</v>
      </c>
      <c r="EL46" s="3" t="s">
        <v>948</v>
      </c>
      <c r="EM46" s="3" t="s">
        <v>949</v>
      </c>
      <c r="EN46" s="3" t="s">
        <v>950</v>
      </c>
      <c r="EO46" s="3">
        <v>0</v>
      </c>
      <c r="EP46" s="3">
        <v>0.99</v>
      </c>
      <c r="EQ46" s="3">
        <v>0</v>
      </c>
      <c r="ER46" s="3">
        <v>2262155</v>
      </c>
      <c r="ES46" s="3">
        <v>9653.2900000000009</v>
      </c>
      <c r="ET46" s="3">
        <v>3.1269</v>
      </c>
      <c r="EU46" s="21">
        <f ca="1">_xll.IMDP("BND",EL46,EU8,EL3)</f>
        <v>20300218</v>
      </c>
      <c r="EV46" s="23">
        <f ca="1">_xll.IMDP("BND",EL46,EV8,EL3)</f>
        <v>4.2789999999999999</v>
      </c>
      <c r="EW46" s="23" t="str">
        <f ca="1">_xll.IMDP("BND",EL46,EW8,EL3)</f>
        <v>회사채</v>
      </c>
      <c r="EX46" s="23" t="str">
        <f ca="1">_xll.IMDP("BND",EL46,EX8,EL3)</f>
        <v>회사채(일반)</v>
      </c>
    </row>
    <row r="47" spans="1:154" ht="13.5" customHeight="1" x14ac:dyDescent="0.3">
      <c r="A47" s="2">
        <v>46316</v>
      </c>
      <c r="B47" s="3" t="s">
        <v>688</v>
      </c>
      <c r="C47" s="3" t="s">
        <v>460</v>
      </c>
      <c r="D47" s="3" t="s">
        <v>689</v>
      </c>
      <c r="E47" s="3">
        <v>0</v>
      </c>
      <c r="F47" s="3">
        <v>0.47</v>
      </c>
      <c r="G47" s="3">
        <v>0</v>
      </c>
      <c r="H47" s="3">
        <v>567830</v>
      </c>
      <c r="I47" s="3">
        <v>9935.0499999999993</v>
      </c>
      <c r="J47" s="3">
        <v>1.2891999999999999</v>
      </c>
      <c r="K47" s="21">
        <f ca="1">_xll.IMDP("BND",B47,K8,B3)</f>
        <v>20280220</v>
      </c>
      <c r="L47" s="23">
        <f ca="1">_xll.IMDP("BND",B47,L8,B3)</f>
        <v>4.2190000000000003</v>
      </c>
      <c r="M47" s="23" t="str">
        <f ca="1">_xll.IMDP("BND",B47,M8,B3)</f>
        <v>회사채</v>
      </c>
      <c r="N47" s="23" t="str">
        <f ca="1">_xll.IMDP("BND",B47,N8,B3)</f>
        <v>회사채(일반)</v>
      </c>
      <c r="O47" s="2">
        <v>46316</v>
      </c>
      <c r="P47" s="3" t="s">
        <v>127</v>
      </c>
      <c r="Q47" s="3" t="s">
        <v>128</v>
      </c>
      <c r="R47" s="3" t="s">
        <v>129</v>
      </c>
      <c r="S47" s="3">
        <v>0</v>
      </c>
      <c r="T47" s="3">
        <v>0.28999999999999998</v>
      </c>
      <c r="U47" s="3">
        <v>0</v>
      </c>
      <c r="V47" s="3">
        <v>387814</v>
      </c>
      <c r="W47" s="3">
        <v>9501.24</v>
      </c>
      <c r="X47" s="3">
        <v>1.3351999999999999</v>
      </c>
      <c r="Y47" s="21">
        <f ca="1">_xll.IMDP("BND",P47,Y8,P3)</f>
        <v>20280310</v>
      </c>
      <c r="Z47" s="23">
        <f ca="1">_xll.IMDP("BND",P47,Z8,P3)</f>
        <v>3.7549999999999999</v>
      </c>
      <c r="AA47" s="23" t="str">
        <f ca="1">_xll.IMDP("BND",P47,AA8,P3)</f>
        <v>국채</v>
      </c>
      <c r="AB47" s="23" t="str">
        <f ca="1">_xll.IMDP("BND",P47,AB8,P3)</f>
        <v>국고채권</v>
      </c>
      <c r="AC47" s="2"/>
      <c r="AM47" s="21" t="str">
        <f ca="1">_xll.IMDP("BND",AD47,AM8,AD3)</f>
        <v>입력오류</v>
      </c>
      <c r="AN47" s="23" t="str">
        <f ca="1">_xll.IMDP("BND",AD47,AN8,AD3)</f>
        <v>입력오류</v>
      </c>
      <c r="AO47" s="23" t="str">
        <f ca="1">_xll.IMDP("BND",AD47,AO8,AD3)</f>
        <v>입력오류</v>
      </c>
      <c r="AP47" s="23" t="str">
        <f ca="1">_xll.IMDP("BND",AD47,AP8,AD3)</f>
        <v>입력오류</v>
      </c>
      <c r="AQ47" s="2"/>
      <c r="BA47" s="21" t="str">
        <f ca="1">_xll.IMDP("BND",AR47,BA8,AR3)</f>
        <v>입력오류</v>
      </c>
      <c r="BB47" s="23" t="str">
        <f ca="1">_xll.IMDP("BND",AR47,BB8,AR3)</f>
        <v>입력오류</v>
      </c>
      <c r="BC47" s="23" t="str">
        <f ca="1">_xll.IMDP("BND",AR47,BC8,AR3)</f>
        <v>입력오류</v>
      </c>
      <c r="BD47" s="23" t="str">
        <f ca="1">_xll.IMDP("BND",AR47,BD8,AR3)</f>
        <v>입력오류</v>
      </c>
      <c r="BE47" s="2"/>
      <c r="BO47" s="21" t="str">
        <f ca="1">_xll.IMDP("BND",BF47,BO8,BF3)</f>
        <v>입력오류</v>
      </c>
      <c r="BP47" s="23" t="str">
        <f ca="1">_xll.IMDP("BND",BF47,BP8,BF3)</f>
        <v>입력오류</v>
      </c>
      <c r="BQ47" s="23" t="str">
        <f ca="1">_xll.IMDP("BND",BF47,BQ8,BF3)</f>
        <v>입력오류</v>
      </c>
      <c r="BR47" s="23" t="str">
        <f ca="1">_xll.IMDP("BND",BF47,BR8,BF3)</f>
        <v>입력오류</v>
      </c>
      <c r="BS47" s="2">
        <v>46316</v>
      </c>
      <c r="BT47" s="3" t="s">
        <v>353</v>
      </c>
      <c r="BU47" s="3" t="s">
        <v>354</v>
      </c>
      <c r="BV47" s="3" t="s">
        <v>355</v>
      </c>
      <c r="BW47" s="3">
        <v>0</v>
      </c>
      <c r="BX47" s="3">
        <v>0.6</v>
      </c>
      <c r="BY47" s="3">
        <v>0</v>
      </c>
      <c r="BZ47" s="3">
        <v>860465</v>
      </c>
      <c r="CA47" s="3">
        <v>10010.11</v>
      </c>
      <c r="CB47" s="3">
        <v>2.3898000000000001</v>
      </c>
      <c r="CC47" s="21">
        <f ca="1">_xll.IMDP("BND",BT47,CC8,BT3)</f>
        <v>20290511</v>
      </c>
      <c r="CD47" s="23">
        <f ca="1">_xll.IMDP("BND",BT47,CD8,BT3)</f>
        <v>4.45</v>
      </c>
      <c r="CE47" s="23" t="str">
        <f ca="1">_xll.IMDP("BND",BT47,CE8,BT3)</f>
        <v>금융채</v>
      </c>
      <c r="CF47" s="23" t="str">
        <f ca="1">_xll.IMDP("BND",BT47,CF8,BT3)</f>
        <v>기타금융채</v>
      </c>
      <c r="CG47" s="2">
        <v>46316</v>
      </c>
      <c r="CH47" s="3" t="s">
        <v>15836</v>
      </c>
      <c r="CI47" s="3" t="s">
        <v>15837</v>
      </c>
      <c r="CJ47" s="3" t="s">
        <v>15838</v>
      </c>
      <c r="CK47" s="3">
        <v>0</v>
      </c>
      <c r="CL47" s="3">
        <v>0.79</v>
      </c>
      <c r="CM47" s="3">
        <v>0</v>
      </c>
      <c r="CN47" s="3">
        <v>1004540</v>
      </c>
      <c r="CO47" s="3">
        <v>10077.34</v>
      </c>
      <c r="CP47" s="3">
        <v>0.10829999999999999</v>
      </c>
      <c r="CQ47" s="21">
        <f ca="1">_xll.IMDP("BND",CH47,CQ8,CH3)</f>
        <v>20261130</v>
      </c>
      <c r="CR47" s="23">
        <f ca="1">_xll.IMDP("BND",CH47,CR8,CH3)</f>
        <v>4.3570000000000002</v>
      </c>
      <c r="CS47" s="23" t="str">
        <f ca="1">_xll.IMDP("BND",CH47,CS8,CH3)</f>
        <v>금융채</v>
      </c>
      <c r="CT47" s="23" t="str">
        <f ca="1">_xll.IMDP("BND",CH47,CT8,CH3)</f>
        <v>기타금융채</v>
      </c>
      <c r="CU47" s="2">
        <v>46316</v>
      </c>
      <c r="CV47" s="3" t="s">
        <v>576</v>
      </c>
      <c r="CW47" s="3" t="s">
        <v>337</v>
      </c>
      <c r="CX47" s="3" t="s">
        <v>577</v>
      </c>
      <c r="CY47" s="3">
        <v>0</v>
      </c>
      <c r="CZ47" s="3">
        <v>1.17</v>
      </c>
      <c r="DA47" s="3">
        <v>0</v>
      </c>
      <c r="DB47" s="3">
        <v>1216747</v>
      </c>
      <c r="DC47" s="3">
        <v>10021.06</v>
      </c>
      <c r="DD47" s="3">
        <v>0.34429999999999999</v>
      </c>
      <c r="DE47" s="21">
        <f ca="1">_xll.IMDP("BND",CV47,DE8,CV3)</f>
        <v>20270226</v>
      </c>
      <c r="DF47" s="23">
        <f ca="1">_xll.IMDP("BND",CV47,DF8,CV3)</f>
        <v>3.8959999999999999</v>
      </c>
      <c r="DG47" s="23" t="str">
        <f ca="1">_xll.IMDP("BND",CV47,DG8,CV3)</f>
        <v>회사채</v>
      </c>
      <c r="DH47" s="23" t="str">
        <f ca="1">_xll.IMDP("BND",CV47,DH8,CV3)</f>
        <v>회사채(일반)</v>
      </c>
      <c r="DI47" s="2">
        <v>46316</v>
      </c>
      <c r="DJ47" s="3" t="s">
        <v>201</v>
      </c>
      <c r="DK47" s="3" t="s">
        <v>53</v>
      </c>
      <c r="DL47" s="3" t="s">
        <v>202</v>
      </c>
      <c r="DM47" s="3">
        <v>0</v>
      </c>
      <c r="DN47" s="3">
        <v>0.39</v>
      </c>
      <c r="DO47" s="3">
        <v>0</v>
      </c>
      <c r="DP47" s="3">
        <v>623564</v>
      </c>
      <c r="DQ47" s="3">
        <v>12467.34</v>
      </c>
      <c r="DR47" s="3">
        <v>1.6089</v>
      </c>
      <c r="DS47" s="21">
        <f ca="1">_xll.IMDP("BND",DJ47,DS8,DJ3)</f>
        <v>20280610</v>
      </c>
      <c r="DT47" s="23">
        <f ca="1">_xll.IMDP("BND",DJ47,DT8,DJ3)</f>
        <v>0.45900000000000002</v>
      </c>
      <c r="DU47" s="23" t="str">
        <f ca="1">_xll.IMDP("BND",DJ47,DU8,DJ3)</f>
        <v>국채</v>
      </c>
      <c r="DV47" s="23" t="str">
        <f ca="1">_xll.IMDP("BND",DJ47,DV8,DJ3)</f>
        <v>국고채권</v>
      </c>
      <c r="DW47" s="2"/>
      <c r="EG47" s="21" t="str">
        <f ca="1">_xll.IMDP("BND",DX47,EG8,DX3)</f>
        <v>입력오류</v>
      </c>
      <c r="EH47" s="23" t="str">
        <f ca="1">_xll.IMDP("BND",DX47,EH8,DX3)</f>
        <v>입력오류</v>
      </c>
      <c r="EI47" s="23" t="str">
        <f ca="1">_xll.IMDP("BND",DX47,EI8,DX3)</f>
        <v>입력오류</v>
      </c>
      <c r="EJ47" s="23" t="str">
        <f ca="1">_xll.IMDP("BND",DX47,EJ8,DX3)</f>
        <v>입력오류</v>
      </c>
      <c r="EK47" s="2">
        <v>46316</v>
      </c>
      <c r="EL47" s="3" t="s">
        <v>951</v>
      </c>
      <c r="EM47" s="3" t="s">
        <v>952</v>
      </c>
      <c r="EN47" s="3" t="s">
        <v>953</v>
      </c>
      <c r="EO47" s="3">
        <v>0</v>
      </c>
      <c r="EP47" s="3">
        <v>0.99</v>
      </c>
      <c r="EQ47" s="3">
        <v>0</v>
      </c>
      <c r="ER47" s="3">
        <v>2259301</v>
      </c>
      <c r="ES47" s="3">
        <v>9642.7000000000007</v>
      </c>
      <c r="ET47" s="3">
        <v>3.1421000000000001</v>
      </c>
      <c r="EU47" s="21">
        <f ca="1">_xll.IMDP("BND",EL47,EU8,EL3)</f>
        <v>20300225</v>
      </c>
      <c r="EV47" s="23">
        <f ca="1">_xll.IMDP("BND",EL47,EV8,EL3)</f>
        <v>4.3499999999999996</v>
      </c>
      <c r="EW47" s="23" t="str">
        <f ca="1">_xll.IMDP("BND",EL47,EW8,EL3)</f>
        <v>공사공단채</v>
      </c>
      <c r="EX47" s="23" t="str">
        <f ca="1">_xll.IMDP("BND",EL47,EX8,EL3)</f>
        <v>지방공기업</v>
      </c>
    </row>
    <row r="48" spans="1:154" ht="13.5" customHeight="1" x14ac:dyDescent="0.3">
      <c r="A48" s="2">
        <v>46316</v>
      </c>
      <c r="B48" s="3" t="s">
        <v>1617</v>
      </c>
      <c r="C48" s="3" t="s">
        <v>95</v>
      </c>
      <c r="D48" s="3" t="s">
        <v>1618</v>
      </c>
      <c r="E48" s="3">
        <v>0</v>
      </c>
      <c r="F48" s="3">
        <v>0.47</v>
      </c>
      <c r="G48" s="3">
        <v>0</v>
      </c>
      <c r="H48" s="3">
        <v>561755</v>
      </c>
      <c r="I48" s="3">
        <v>8403.48</v>
      </c>
      <c r="J48" s="3">
        <v>4.2149999999999999</v>
      </c>
      <c r="K48" s="21">
        <f ca="1">_xll.IMDP("BND",B48,K8,B3)</f>
        <v>20310310</v>
      </c>
      <c r="L48" s="23">
        <f ca="1">_xll.IMDP("BND",B48,L8,B3)</f>
        <v>4.0430000000000001</v>
      </c>
      <c r="M48" s="23" t="str">
        <f ca="1">_xll.IMDP("BND",B48,M8,B3)</f>
        <v>국채</v>
      </c>
      <c r="N48" s="23" t="str">
        <f ca="1">_xll.IMDP("BND",B48,N8,B3)</f>
        <v>국고채권</v>
      </c>
      <c r="O48" s="2">
        <v>46316</v>
      </c>
      <c r="P48" s="3" t="s">
        <v>7</v>
      </c>
      <c r="Q48" s="3" t="s">
        <v>7</v>
      </c>
      <c r="R48" s="3" t="s">
        <v>43</v>
      </c>
      <c r="T48" s="3">
        <v>17.100000000000001</v>
      </c>
      <c r="V48" s="3">
        <v>-23226319</v>
      </c>
      <c r="Y48" s="21" t="str">
        <f ca="1">_xll.IMDP("BND",P48,Y8,P3)</f>
        <v/>
      </c>
      <c r="Z48" s="23" t="str">
        <f ca="1">_xll.IMDP("BND",P48,Z8,P3)</f>
        <v/>
      </c>
      <c r="AA48" s="23" t="str">
        <f ca="1">_xll.IMDP("BND",P48,AA8,P3)</f>
        <v/>
      </c>
      <c r="AB48" s="23" t="str">
        <f ca="1">_xll.IMDP("BND",P48,AB8,P3)</f>
        <v/>
      </c>
      <c r="AC48" s="2"/>
      <c r="AM48" s="21" t="str">
        <f ca="1">_xll.IMDP("BND",AD48,AM8,AD3)</f>
        <v>입력오류</v>
      </c>
      <c r="AN48" s="23" t="str">
        <f ca="1">_xll.IMDP("BND",AD48,AN8,AD3)</f>
        <v>입력오류</v>
      </c>
      <c r="AO48" s="23" t="str">
        <f ca="1">_xll.IMDP("BND",AD48,AO8,AD3)</f>
        <v>입력오류</v>
      </c>
      <c r="AP48" s="23" t="str">
        <f ca="1">_xll.IMDP("BND",AD48,AP8,AD3)</f>
        <v>입력오류</v>
      </c>
      <c r="AQ48" s="2"/>
      <c r="BA48" s="21" t="str">
        <f ca="1">_xll.IMDP("BND",AR48,BA8,AR3)</f>
        <v>입력오류</v>
      </c>
      <c r="BB48" s="23" t="str">
        <f ca="1">_xll.IMDP("BND",AR48,BB8,AR3)</f>
        <v>입력오류</v>
      </c>
      <c r="BC48" s="23" t="str">
        <f ca="1">_xll.IMDP("BND",AR48,BC8,AR3)</f>
        <v>입력오류</v>
      </c>
      <c r="BD48" s="23" t="str">
        <f ca="1">_xll.IMDP("BND",AR48,BD8,AR3)</f>
        <v>입력오류</v>
      </c>
      <c r="BE48" s="2"/>
      <c r="BO48" s="21" t="str">
        <f ca="1">_xll.IMDP("BND",BF48,BO8,BF3)</f>
        <v>입력오류</v>
      </c>
      <c r="BP48" s="23" t="str">
        <f ca="1">_xll.IMDP("BND",BF48,BP8,BF3)</f>
        <v>입력오류</v>
      </c>
      <c r="BQ48" s="23" t="str">
        <f ca="1">_xll.IMDP("BND",BF48,BQ8,BF3)</f>
        <v>입력오류</v>
      </c>
      <c r="BR48" s="23" t="str">
        <f ca="1">_xll.IMDP("BND",BF48,BR8,BF3)</f>
        <v>입력오류</v>
      </c>
      <c r="BS48" s="2">
        <v>46316</v>
      </c>
      <c r="BT48" s="3" t="s">
        <v>364</v>
      </c>
      <c r="BU48" s="3" t="s">
        <v>365</v>
      </c>
      <c r="BV48" s="3" t="s">
        <v>366</v>
      </c>
      <c r="BW48" s="3">
        <v>0</v>
      </c>
      <c r="BX48" s="3">
        <v>0.6</v>
      </c>
      <c r="BY48" s="3">
        <v>0</v>
      </c>
      <c r="BZ48" s="3">
        <v>860382</v>
      </c>
      <c r="CA48" s="3">
        <v>10009.209999999999</v>
      </c>
      <c r="CB48" s="3">
        <v>0.74199999999999999</v>
      </c>
      <c r="CC48" s="21">
        <f ca="1">_xll.IMDP("BND",BT48,CC8,BT3)</f>
        <v>20270726</v>
      </c>
      <c r="CD48" s="23">
        <f ca="1">_xll.IMDP("BND",BT48,CD8,BT3)</f>
        <v>4.59</v>
      </c>
      <c r="CE48" s="23" t="str">
        <f ca="1">_xll.IMDP("BND",BT48,CE8,BT3)</f>
        <v>금융채</v>
      </c>
      <c r="CF48" s="23" t="str">
        <f ca="1">_xll.IMDP("BND",BT48,CF8,BT3)</f>
        <v>카드</v>
      </c>
      <c r="CG48" s="2">
        <v>46316</v>
      </c>
      <c r="CH48" s="3" t="s">
        <v>13878</v>
      </c>
      <c r="CI48" s="3" t="s">
        <v>15828</v>
      </c>
      <c r="CJ48" s="3" t="s">
        <v>13879</v>
      </c>
      <c r="CK48" s="3">
        <v>0</v>
      </c>
      <c r="CL48" s="3">
        <v>0.79</v>
      </c>
      <c r="CM48" s="3">
        <v>0</v>
      </c>
      <c r="CN48" s="3">
        <v>1003954</v>
      </c>
      <c r="CO48" s="3">
        <v>10071.549999999999</v>
      </c>
      <c r="CP48" s="3">
        <v>0.31690000000000002</v>
      </c>
      <c r="CQ48" s="21">
        <f ca="1">_xll.IMDP("BND",CH48,CQ8,CH3)</f>
        <v>20270216</v>
      </c>
      <c r="CR48" s="23">
        <f ca="1">_xll.IMDP("BND",CH48,CR8,CH3)</f>
        <v>3.8260000000000001</v>
      </c>
      <c r="CS48" s="23" t="str">
        <f ca="1">_xll.IMDP("BND",CH48,CS8,CH3)</f>
        <v>회사채</v>
      </c>
      <c r="CT48" s="23" t="str">
        <f ca="1">_xll.IMDP("BND",CH48,CT8,CH3)</f>
        <v>회사채(일반)</v>
      </c>
      <c r="CU48" s="2">
        <v>46316</v>
      </c>
      <c r="CV48" s="3" t="s">
        <v>578</v>
      </c>
      <c r="CW48" s="3" t="s">
        <v>579</v>
      </c>
      <c r="CX48" s="3" t="s">
        <v>580</v>
      </c>
      <c r="CY48" s="3">
        <v>0</v>
      </c>
      <c r="CZ48" s="3">
        <v>1.17</v>
      </c>
      <c r="DA48" s="3">
        <v>0</v>
      </c>
      <c r="DB48" s="3">
        <v>1216258</v>
      </c>
      <c r="DC48" s="3">
        <v>10016.92</v>
      </c>
      <c r="DD48" s="3">
        <v>0.82279999999999998</v>
      </c>
      <c r="DE48" s="21">
        <f ca="1">_xll.IMDP("BND",CV48,DE8,CV3)</f>
        <v>20270827</v>
      </c>
      <c r="DF48" s="23">
        <f ca="1">_xll.IMDP("BND",CV48,DF8,CV3)</f>
        <v>5.3079999999999998</v>
      </c>
      <c r="DG48" s="23" t="str">
        <f ca="1">_xll.IMDP("BND",CV48,DG8,CV3)</f>
        <v>금융채</v>
      </c>
      <c r="DH48" s="23" t="str">
        <f ca="1">_xll.IMDP("BND",CV48,DH8,CV3)</f>
        <v>기타금융채</v>
      </c>
      <c r="DI48" s="2">
        <v>46316</v>
      </c>
      <c r="DJ48" s="3" t="s">
        <v>1600</v>
      </c>
      <c r="DK48" s="3" t="s">
        <v>182</v>
      </c>
      <c r="DL48" s="3" t="s">
        <v>1601</v>
      </c>
      <c r="DM48" s="3">
        <v>0</v>
      </c>
      <c r="DN48" s="3">
        <v>0.36</v>
      </c>
      <c r="DO48" s="3">
        <v>0</v>
      </c>
      <c r="DP48" s="3">
        <v>567089</v>
      </c>
      <c r="DQ48" s="3">
        <v>9139.52</v>
      </c>
      <c r="DR48" s="3">
        <v>4.3605</v>
      </c>
      <c r="DS48" s="21">
        <f ca="1">_xll.IMDP("BND",DJ48,DS8,DJ3)</f>
        <v>20310616</v>
      </c>
      <c r="DT48" s="23">
        <f ca="1">_xll.IMDP("BND",DJ48,DT8,DJ3)</f>
        <v>4.3620000000000001</v>
      </c>
      <c r="DU48" s="23" t="str">
        <f ca="1">_xll.IMDP("BND",DJ48,DU8,DJ3)</f>
        <v>공사공단채</v>
      </c>
      <c r="DV48" s="23" t="str">
        <f ca="1">_xll.IMDP("BND",DJ48,DV8,DJ3)</f>
        <v>지방공기업</v>
      </c>
      <c r="DW48" s="2"/>
      <c r="EG48" s="21" t="str">
        <f ca="1">_xll.IMDP("BND",DX48,EG8,DX3)</f>
        <v>입력오류</v>
      </c>
      <c r="EH48" s="23" t="str">
        <f ca="1">_xll.IMDP("BND",DX48,EH8,DX3)</f>
        <v>입력오류</v>
      </c>
      <c r="EI48" s="23" t="str">
        <f ca="1">_xll.IMDP("BND",DX48,EI8,DX3)</f>
        <v>입력오류</v>
      </c>
      <c r="EJ48" s="23" t="str">
        <f ca="1">_xll.IMDP("BND",DX48,EJ8,DX3)</f>
        <v>입력오류</v>
      </c>
      <c r="EK48" s="2">
        <v>46316</v>
      </c>
      <c r="EL48" s="3" t="s">
        <v>940</v>
      </c>
      <c r="EM48" s="3" t="s">
        <v>941</v>
      </c>
      <c r="EN48" s="3" t="s">
        <v>942</v>
      </c>
      <c r="EO48" s="3">
        <v>0</v>
      </c>
      <c r="EP48" s="3">
        <v>0.98</v>
      </c>
      <c r="EQ48" s="3">
        <v>0</v>
      </c>
      <c r="ER48" s="3">
        <v>2254479</v>
      </c>
      <c r="ES48" s="3">
        <v>9621.58</v>
      </c>
      <c r="ET48" s="3">
        <v>3.0346000000000002</v>
      </c>
      <c r="EU48" s="21">
        <f ca="1">_xll.IMDP("BND",EL48,EU8,EL3)</f>
        <v>20300109</v>
      </c>
      <c r="EV48" s="23">
        <f ca="1">_xll.IMDP("BND",EL48,EV8,EL3)</f>
        <v>4.4420000000000002</v>
      </c>
      <c r="EW48" s="23" t="str">
        <f ca="1">_xll.IMDP("BND",EL48,EW8,EL3)</f>
        <v>금융채</v>
      </c>
      <c r="EX48" s="23" t="str">
        <f ca="1">_xll.IMDP("BND",EL48,EX8,EL3)</f>
        <v>카드</v>
      </c>
    </row>
    <row r="49" spans="1:154" ht="13.5" customHeight="1" x14ac:dyDescent="0.3">
      <c r="A49" s="2">
        <v>46316</v>
      </c>
      <c r="B49" s="3" t="s">
        <v>44</v>
      </c>
      <c r="C49" s="3" t="s">
        <v>29</v>
      </c>
      <c r="D49" s="3" t="s">
        <v>45</v>
      </c>
      <c r="E49" s="3">
        <v>0</v>
      </c>
      <c r="F49" s="3">
        <v>0.46</v>
      </c>
      <c r="G49" s="3">
        <v>0</v>
      </c>
      <c r="H49" s="3">
        <v>559336</v>
      </c>
      <c r="I49" s="3">
        <v>7306.91</v>
      </c>
      <c r="J49" s="3">
        <v>18.083600000000001</v>
      </c>
      <c r="K49" s="21">
        <f ca="1">_xll.IMDP("BND",B49,K8,B3)</f>
        <v>20550310</v>
      </c>
      <c r="L49" s="23">
        <f ca="1">_xll.IMDP("BND",B49,L8,B3)</f>
        <v>4.2930000000000001</v>
      </c>
      <c r="M49" s="23" t="str">
        <f ca="1">_xll.IMDP("BND",B49,M8,B3)</f>
        <v>국채</v>
      </c>
      <c r="N49" s="23" t="str">
        <f ca="1">_xll.IMDP("BND",B49,N8,B3)</f>
        <v>국고채권</v>
      </c>
      <c r="O49" s="2"/>
      <c r="Y49" s="21" t="str">
        <f ca="1">_xll.IMDP("BND",P49,Y8,P3)</f>
        <v>입력오류</v>
      </c>
      <c r="Z49" s="23" t="str">
        <f ca="1">_xll.IMDP("BND",P49,Z8,P3)</f>
        <v>입력오류</v>
      </c>
      <c r="AA49" s="23" t="str">
        <f ca="1">_xll.IMDP("BND",P49,AA8,P3)</f>
        <v>입력오류</v>
      </c>
      <c r="AB49" s="23" t="str">
        <f ca="1">_xll.IMDP("BND",P49,AB8,P3)</f>
        <v>입력오류</v>
      </c>
      <c r="AC49" s="2"/>
      <c r="AM49" s="21" t="str">
        <f ca="1">_xll.IMDP("BND",AD49,AM8,AD3)</f>
        <v>입력오류</v>
      </c>
      <c r="AN49" s="23" t="str">
        <f ca="1">_xll.IMDP("BND",AD49,AN8,AD3)</f>
        <v>입력오류</v>
      </c>
      <c r="AO49" s="23" t="str">
        <f ca="1">_xll.IMDP("BND",AD49,AO8,AD3)</f>
        <v>입력오류</v>
      </c>
      <c r="AP49" s="23" t="str">
        <f ca="1">_xll.IMDP("BND",AD49,AP8,AD3)</f>
        <v>입력오류</v>
      </c>
      <c r="AQ49" s="2"/>
      <c r="BA49" s="21" t="str">
        <f ca="1">_xll.IMDP("BND",AR49,BA8,AR3)</f>
        <v>입력오류</v>
      </c>
      <c r="BB49" s="23" t="str">
        <f ca="1">_xll.IMDP("BND",AR49,BB8,AR3)</f>
        <v>입력오류</v>
      </c>
      <c r="BC49" s="23" t="str">
        <f ca="1">_xll.IMDP("BND",AR49,BC8,AR3)</f>
        <v>입력오류</v>
      </c>
      <c r="BD49" s="23" t="str">
        <f ca="1">_xll.IMDP("BND",AR49,BD8,AR3)</f>
        <v>입력오류</v>
      </c>
      <c r="BE49" s="2"/>
      <c r="BO49" s="21" t="str">
        <f ca="1">_xll.IMDP("BND",BF49,BO8,BF3)</f>
        <v>입력오류</v>
      </c>
      <c r="BP49" s="23" t="str">
        <f ca="1">_xll.IMDP("BND",BF49,BP8,BF3)</f>
        <v>입력오류</v>
      </c>
      <c r="BQ49" s="23" t="str">
        <f ca="1">_xll.IMDP("BND",BF49,BQ8,BF3)</f>
        <v>입력오류</v>
      </c>
      <c r="BR49" s="23" t="str">
        <f ca="1">_xll.IMDP("BND",BF49,BR8,BF3)</f>
        <v>입력오류</v>
      </c>
      <c r="BS49" s="2">
        <v>46316</v>
      </c>
      <c r="BT49" s="3" t="s">
        <v>350</v>
      </c>
      <c r="BU49" s="3" t="s">
        <v>351</v>
      </c>
      <c r="BV49" s="3" t="s">
        <v>352</v>
      </c>
      <c r="BW49" s="3">
        <v>0</v>
      </c>
      <c r="BX49" s="3">
        <v>0.6</v>
      </c>
      <c r="BY49" s="3">
        <v>0</v>
      </c>
      <c r="BZ49" s="3">
        <v>860219</v>
      </c>
      <c r="CA49" s="3">
        <v>10006.51</v>
      </c>
      <c r="CB49" s="3">
        <v>2.3704000000000001</v>
      </c>
      <c r="CC49" s="21">
        <f ca="1">_xll.IMDP("BND",BT49,CC8,BT3)</f>
        <v>20290430</v>
      </c>
      <c r="CD49" s="23">
        <f ca="1">_xll.IMDP("BND",BT49,CD8,BT3)</f>
        <v>4.258</v>
      </c>
      <c r="CE49" s="23" t="str">
        <f ca="1">_xll.IMDP("BND",BT49,CE8,BT3)</f>
        <v>회사채</v>
      </c>
      <c r="CF49" s="23" t="str">
        <f ca="1">_xll.IMDP("BND",BT49,CF8,BT3)</f>
        <v>회사채(일반)</v>
      </c>
      <c r="CG49" s="2">
        <v>46316</v>
      </c>
      <c r="CH49" s="3" t="s">
        <v>15566</v>
      </c>
      <c r="CI49" s="3" t="s">
        <v>158</v>
      </c>
      <c r="CJ49" s="3" t="s">
        <v>15567</v>
      </c>
      <c r="CK49" s="3">
        <v>0</v>
      </c>
      <c r="CL49" s="3">
        <v>0.79</v>
      </c>
      <c r="CM49" s="3">
        <v>0</v>
      </c>
      <c r="CN49" s="3">
        <v>1003344</v>
      </c>
      <c r="CO49" s="3">
        <v>10065.49</v>
      </c>
      <c r="CP49" s="3">
        <v>4.1399999999999999E-2</v>
      </c>
      <c r="CQ49" s="21">
        <f ca="1">_xll.IMDP("BND",CH49,CQ8,CH3)</f>
        <v>20261105</v>
      </c>
      <c r="CR49" s="23">
        <f ca="1">_xll.IMDP("BND",CH49,CR8,CH3)</f>
        <v>3.6190000000000002</v>
      </c>
      <c r="CS49" s="23" t="str">
        <f ca="1">_xll.IMDP("BND",CH49,CS8,CH3)</f>
        <v>금융채</v>
      </c>
      <c r="CT49" s="23" t="str">
        <f ca="1">_xll.IMDP("BND",CH49,CT8,CH3)</f>
        <v>기타금융채</v>
      </c>
      <c r="CU49" s="2">
        <v>46316</v>
      </c>
      <c r="CV49" s="3" t="s">
        <v>572</v>
      </c>
      <c r="CW49" s="3" t="s">
        <v>573</v>
      </c>
      <c r="CX49" s="3" t="s">
        <v>574</v>
      </c>
      <c r="CY49" s="3">
        <v>0</v>
      </c>
      <c r="CZ49" s="3">
        <v>1.17</v>
      </c>
      <c r="DA49" s="3">
        <v>0</v>
      </c>
      <c r="DB49" s="3">
        <v>1215363</v>
      </c>
      <c r="DC49" s="3">
        <v>10009.93</v>
      </c>
      <c r="DD49" s="3">
        <v>0.3241</v>
      </c>
      <c r="DE49" s="21">
        <f ca="1">_xll.IMDP("BND",CV49,DE8,CV3)</f>
        <v>20270218</v>
      </c>
      <c r="DF49" s="23">
        <f ca="1">_xll.IMDP("BND",CV49,DF8,CV3)</f>
        <v>4.4630000000000001</v>
      </c>
      <c r="DG49" s="23" t="str">
        <f ca="1">_xll.IMDP("BND",CV49,DG8,CV3)</f>
        <v>회사채</v>
      </c>
      <c r="DH49" s="23" t="str">
        <f ca="1">_xll.IMDP("BND",CV49,DH8,CV3)</f>
        <v>회사채(일반)</v>
      </c>
      <c r="DI49" s="2">
        <v>46316</v>
      </c>
      <c r="DJ49" s="3" t="s">
        <v>2053</v>
      </c>
      <c r="DK49" s="3" t="s">
        <v>430</v>
      </c>
      <c r="DL49" s="3" t="s">
        <v>2054</v>
      </c>
      <c r="DM49" s="3">
        <v>0</v>
      </c>
      <c r="DN49" s="3">
        <v>0.35</v>
      </c>
      <c r="DO49" s="3">
        <v>0</v>
      </c>
      <c r="DP49" s="3">
        <v>548465</v>
      </c>
      <c r="DQ49" s="3">
        <v>9993.64</v>
      </c>
      <c r="DR49" s="3">
        <v>5.8432000000000004</v>
      </c>
      <c r="DS49" s="21">
        <f ca="1">_xll.IMDP("BND",DJ49,DS8,DJ3)</f>
        <v>20330817</v>
      </c>
      <c r="DT49" s="23">
        <f ca="1">_xll.IMDP("BND",DJ49,DT8,DJ3)</f>
        <v>4.28</v>
      </c>
      <c r="DU49" s="23" t="str">
        <f ca="1">_xll.IMDP("BND",DJ49,DU8,DJ3)</f>
        <v>공사공단채</v>
      </c>
      <c r="DV49" s="23" t="str">
        <f ca="1">_xll.IMDP("BND",DJ49,DV8,DJ3)</f>
        <v>일반</v>
      </c>
      <c r="DW49" s="2"/>
      <c r="EG49" s="21" t="str">
        <f ca="1">_xll.IMDP("BND",DX49,EG8,DX3)</f>
        <v>입력오류</v>
      </c>
      <c r="EH49" s="23" t="str">
        <f ca="1">_xll.IMDP("BND",DX49,EH8,DX3)</f>
        <v>입력오류</v>
      </c>
      <c r="EI49" s="23" t="str">
        <f ca="1">_xll.IMDP("BND",DX49,EI8,DX3)</f>
        <v>입력오류</v>
      </c>
      <c r="EJ49" s="23" t="str">
        <f ca="1">_xll.IMDP("BND",DX49,EJ8,DX3)</f>
        <v>입력오류</v>
      </c>
      <c r="EK49" s="2">
        <v>46316</v>
      </c>
      <c r="EL49" s="3" t="s">
        <v>954</v>
      </c>
      <c r="EM49" s="3" t="s">
        <v>955</v>
      </c>
      <c r="EN49" s="3" t="s">
        <v>956</v>
      </c>
      <c r="EO49" s="3">
        <v>0</v>
      </c>
      <c r="EP49" s="3">
        <v>0.98</v>
      </c>
      <c r="EQ49" s="3">
        <v>0</v>
      </c>
      <c r="ER49" s="3">
        <v>2249812</v>
      </c>
      <c r="ES49" s="3">
        <v>9601.89</v>
      </c>
      <c r="ET49" s="3">
        <v>3.1920000000000002</v>
      </c>
      <c r="EU49" s="21">
        <f ca="1">_xll.IMDP("BND",EL49,EU8,EL3)</f>
        <v>20300315</v>
      </c>
      <c r="EV49" s="23">
        <f ca="1">_xll.IMDP("BND",EL49,EV8,EL3)</f>
        <v>4.4269999999999996</v>
      </c>
      <c r="EW49" s="23" t="str">
        <f ca="1">_xll.IMDP("BND",EL49,EW8,EL3)</f>
        <v>금융채</v>
      </c>
      <c r="EX49" s="23" t="str">
        <f ca="1">_xll.IMDP("BND",EL49,EX8,EL3)</f>
        <v>카드</v>
      </c>
    </row>
    <row r="50" spans="1:154" ht="13.5" customHeight="1" x14ac:dyDescent="0.3">
      <c r="A50" s="2">
        <v>46316</v>
      </c>
      <c r="B50" s="3" t="s">
        <v>602</v>
      </c>
      <c r="C50" s="3" t="s">
        <v>29</v>
      </c>
      <c r="D50" s="3" t="s">
        <v>603</v>
      </c>
      <c r="E50" s="3">
        <v>0</v>
      </c>
      <c r="F50" s="3">
        <v>0.46</v>
      </c>
      <c r="G50" s="3">
        <v>0</v>
      </c>
      <c r="H50" s="3">
        <v>548939</v>
      </c>
      <c r="I50" s="3">
        <v>7692.57</v>
      </c>
      <c r="J50" s="3">
        <v>15.2744</v>
      </c>
      <c r="K50" s="21">
        <f ca="1">_xll.IMDP("BND",B50,K8,B3)</f>
        <v>20480310</v>
      </c>
      <c r="L50" s="23">
        <f ca="1">_xll.IMDP("BND",B50,L8,B3)</f>
        <v>4.3079999999999998</v>
      </c>
      <c r="M50" s="23" t="str">
        <f ca="1">_xll.IMDP("BND",B50,M8,B3)</f>
        <v>국채</v>
      </c>
      <c r="N50" s="23" t="str">
        <f ca="1">_xll.IMDP("BND",B50,N8,B3)</f>
        <v>국고채권</v>
      </c>
      <c r="O50" s="2"/>
      <c r="Y50" s="21" t="str">
        <f ca="1">_xll.IMDP("BND",P50,Y8,P3)</f>
        <v>입력오류</v>
      </c>
      <c r="Z50" s="23" t="str">
        <f ca="1">_xll.IMDP("BND",P50,Z8,P3)</f>
        <v>입력오류</v>
      </c>
      <c r="AA50" s="23" t="str">
        <f ca="1">_xll.IMDP("BND",P50,AA8,P3)</f>
        <v>입력오류</v>
      </c>
      <c r="AB50" s="23" t="str">
        <f ca="1">_xll.IMDP("BND",P50,AB8,P3)</f>
        <v>입력오류</v>
      </c>
      <c r="AC50" s="2"/>
      <c r="AM50" s="21" t="str">
        <f ca="1">_xll.IMDP("BND",AD50,AM8,AD3)</f>
        <v>입력오류</v>
      </c>
      <c r="AN50" s="23" t="str">
        <f ca="1">_xll.IMDP("BND",AD50,AN8,AD3)</f>
        <v>입력오류</v>
      </c>
      <c r="AO50" s="23" t="str">
        <f ca="1">_xll.IMDP("BND",AD50,AO8,AD3)</f>
        <v>입력오류</v>
      </c>
      <c r="AP50" s="23" t="str">
        <f ca="1">_xll.IMDP("BND",AD50,AP8,AD3)</f>
        <v>입력오류</v>
      </c>
      <c r="AQ50" s="2"/>
      <c r="BA50" s="21" t="str">
        <f ca="1">_xll.IMDP("BND",AR50,BA8,AR3)</f>
        <v>입력오류</v>
      </c>
      <c r="BB50" s="23" t="str">
        <f ca="1">_xll.IMDP("BND",AR50,BB8,AR3)</f>
        <v>입력오류</v>
      </c>
      <c r="BC50" s="23" t="str">
        <f ca="1">_xll.IMDP("BND",AR50,BC8,AR3)</f>
        <v>입력오류</v>
      </c>
      <c r="BD50" s="23" t="str">
        <f ca="1">_xll.IMDP("BND",AR50,BD8,AR3)</f>
        <v>입력오류</v>
      </c>
      <c r="BE50" s="2"/>
      <c r="BO50" s="21" t="str">
        <f ca="1">_xll.IMDP("BND",BF50,BO8,BF3)</f>
        <v>입력오류</v>
      </c>
      <c r="BP50" s="23" t="str">
        <f ca="1">_xll.IMDP("BND",BF50,BP8,BF3)</f>
        <v>입력오류</v>
      </c>
      <c r="BQ50" s="23" t="str">
        <f ca="1">_xll.IMDP("BND",BF50,BQ8,BF3)</f>
        <v>입력오류</v>
      </c>
      <c r="BR50" s="23" t="str">
        <f ca="1">_xll.IMDP("BND",BF50,BR8,BF3)</f>
        <v>입력오류</v>
      </c>
      <c r="BS50" s="2">
        <v>46316</v>
      </c>
      <c r="BT50" s="3" t="s">
        <v>361</v>
      </c>
      <c r="BU50" s="3" t="s">
        <v>362</v>
      </c>
      <c r="BV50" s="3" t="s">
        <v>363</v>
      </c>
      <c r="BW50" s="3">
        <v>0</v>
      </c>
      <c r="BX50" s="3">
        <v>0.6</v>
      </c>
      <c r="BY50" s="3">
        <v>0</v>
      </c>
      <c r="BZ50" s="3">
        <v>860064</v>
      </c>
      <c r="CA50" s="3">
        <v>10006.02</v>
      </c>
      <c r="CB50" s="3">
        <v>2.3567</v>
      </c>
      <c r="CC50" s="21">
        <f ca="1">_xll.IMDP("BND",BT50,CC8,BT3)</f>
        <v>20290427</v>
      </c>
      <c r="CD50" s="23">
        <f ca="1">_xll.IMDP("BND",BT50,CD8,BT3)</f>
        <v>4.38</v>
      </c>
      <c r="CE50" s="23" t="str">
        <f ca="1">_xll.IMDP("BND",BT50,CE8,BT3)</f>
        <v>회사채</v>
      </c>
      <c r="CF50" s="23" t="str">
        <f ca="1">_xll.IMDP("BND",BT50,CF8,BT3)</f>
        <v>회사채(일반)</v>
      </c>
      <c r="CG50" s="2">
        <v>46316</v>
      </c>
      <c r="CH50" s="3" t="s">
        <v>13547</v>
      </c>
      <c r="CI50" s="3" t="s">
        <v>886</v>
      </c>
      <c r="CJ50" s="3" t="s">
        <v>13548</v>
      </c>
      <c r="CK50" s="3">
        <v>0</v>
      </c>
      <c r="CL50" s="3">
        <v>0.79</v>
      </c>
      <c r="CM50" s="3">
        <v>0</v>
      </c>
      <c r="CN50" s="3">
        <v>1002892</v>
      </c>
      <c r="CO50" s="3">
        <v>10060.83</v>
      </c>
      <c r="CP50" s="3">
        <v>0.25009999999999999</v>
      </c>
      <c r="CQ50" s="21">
        <f ca="1">_xll.IMDP("BND",CH50,CQ8,CH3)</f>
        <v>20270122</v>
      </c>
      <c r="CR50" s="23">
        <f ca="1">_xll.IMDP("BND",CH50,CR8,CH3)</f>
        <v>3.6480000000000001</v>
      </c>
      <c r="CS50" s="23" t="str">
        <f ca="1">_xll.IMDP("BND",CH50,CS8,CH3)</f>
        <v>금융채</v>
      </c>
      <c r="CT50" s="23" t="str">
        <f ca="1">_xll.IMDP("BND",CH50,CT8,CH3)</f>
        <v>기타금융채</v>
      </c>
      <c r="CU50" s="2">
        <v>46316</v>
      </c>
      <c r="CV50" s="3" t="s">
        <v>581</v>
      </c>
      <c r="CW50" s="3" t="s">
        <v>582</v>
      </c>
      <c r="CX50" s="3" t="s">
        <v>583</v>
      </c>
      <c r="CY50" s="3">
        <v>0</v>
      </c>
      <c r="CZ50" s="3">
        <v>1.17</v>
      </c>
      <c r="DA50" s="3">
        <v>0</v>
      </c>
      <c r="DB50" s="3">
        <v>1209903</v>
      </c>
      <c r="DC50" s="3">
        <v>9885.69</v>
      </c>
      <c r="DD50" s="3">
        <v>0.97089999999999999</v>
      </c>
      <c r="DE50" s="21">
        <f ca="1">_xll.IMDP("BND",CV50,DE8,CV3)</f>
        <v>20271021</v>
      </c>
      <c r="DF50" s="23">
        <f ca="1">_xll.IMDP("BND",CV50,DF8,CV3)</f>
        <v>4.3129999999999997</v>
      </c>
      <c r="DG50" s="23" t="str">
        <f ca="1">_xll.IMDP("BND",CV50,DG8,CV3)</f>
        <v>회사채</v>
      </c>
      <c r="DH50" s="23" t="str">
        <f ca="1">_xll.IMDP("BND",CV50,DH8,CV3)</f>
        <v>회사채(일반)</v>
      </c>
      <c r="DI50" s="2">
        <v>46316</v>
      </c>
      <c r="DJ50" s="3" t="s">
        <v>465</v>
      </c>
      <c r="DK50" s="3" t="s">
        <v>47</v>
      </c>
      <c r="DL50" s="3" t="s">
        <v>15876</v>
      </c>
      <c r="DM50" s="3">
        <v>0</v>
      </c>
      <c r="DN50" s="3">
        <v>0.33</v>
      </c>
      <c r="DO50" s="3">
        <v>0</v>
      </c>
      <c r="DP50" s="3">
        <v>527229</v>
      </c>
      <c r="DQ50" s="3">
        <v>10043.24</v>
      </c>
      <c r="DR50" s="3">
        <v>2.464</v>
      </c>
      <c r="DS50" s="21">
        <f ca="1">_xll.IMDP("BND",DJ50,DS8,DJ3)</f>
        <v>20290610</v>
      </c>
      <c r="DT50" s="23">
        <f ca="1">_xll.IMDP("BND",DJ50,DT8,DJ3)</f>
        <v>3.835</v>
      </c>
      <c r="DU50" s="23" t="str">
        <f ca="1">_xll.IMDP("BND",DJ50,DU8,DJ3)</f>
        <v>국채</v>
      </c>
      <c r="DV50" s="23" t="str">
        <f ca="1">_xll.IMDP("BND",DJ50,DV8,DJ3)</f>
        <v>국고채권</v>
      </c>
      <c r="DW50" s="2"/>
      <c r="EG50" s="21" t="str">
        <f ca="1">_xll.IMDP("BND",DX50,EG8,DX3)</f>
        <v>입력오류</v>
      </c>
      <c r="EH50" s="23" t="str">
        <f ca="1">_xll.IMDP("BND",DX50,EH8,DX3)</f>
        <v>입력오류</v>
      </c>
      <c r="EI50" s="23" t="str">
        <f ca="1">_xll.IMDP("BND",DX50,EI8,DX3)</f>
        <v>입력오류</v>
      </c>
      <c r="EJ50" s="23" t="str">
        <f ca="1">_xll.IMDP("BND",DX50,EJ8,DX3)</f>
        <v>입력오류</v>
      </c>
      <c r="EK50" s="2">
        <v>46316</v>
      </c>
      <c r="EL50" s="3" t="s">
        <v>957</v>
      </c>
      <c r="EM50" s="3" t="s">
        <v>958</v>
      </c>
      <c r="EN50" s="3" t="s">
        <v>959</v>
      </c>
      <c r="EO50" s="3">
        <v>0</v>
      </c>
      <c r="EP50" s="3">
        <v>0.98</v>
      </c>
      <c r="EQ50" s="3">
        <v>0</v>
      </c>
      <c r="ER50" s="3">
        <v>2247511</v>
      </c>
      <c r="ES50" s="3">
        <v>9589.31</v>
      </c>
      <c r="ET50" s="3">
        <v>3.1768999999999998</v>
      </c>
      <c r="EU50" s="21">
        <f ca="1">_xll.IMDP("BND",EL50,EU8,EL3)</f>
        <v>20300314</v>
      </c>
      <c r="EV50" s="23">
        <f ca="1">_xll.IMDP("BND",EL50,EV8,EL3)</f>
        <v>4.7030000000000003</v>
      </c>
      <c r="EW50" s="23" t="str">
        <f ca="1">_xll.IMDP("BND",EL50,EW8,EL3)</f>
        <v>회사채</v>
      </c>
      <c r="EX50" s="23" t="str">
        <f ca="1">_xll.IMDP("BND",EL50,EX8,EL3)</f>
        <v>회사채(일반)</v>
      </c>
    </row>
    <row r="51" spans="1:154" ht="13.5" customHeight="1" x14ac:dyDescent="0.3">
      <c r="A51" s="2">
        <v>46316</v>
      </c>
      <c r="B51" s="3" t="s">
        <v>692</v>
      </c>
      <c r="C51" s="3" t="s">
        <v>374</v>
      </c>
      <c r="D51" s="3" t="s">
        <v>693</v>
      </c>
      <c r="E51" s="3">
        <v>0</v>
      </c>
      <c r="F51" s="3">
        <v>0.45</v>
      </c>
      <c r="G51" s="3">
        <v>0</v>
      </c>
      <c r="H51" s="3">
        <v>543614</v>
      </c>
      <c r="I51" s="3">
        <v>8129.26</v>
      </c>
      <c r="J51" s="3">
        <v>10.1052</v>
      </c>
      <c r="K51" s="21">
        <f ca="1">_xll.IMDP("BND",B51,K8,B3)</f>
        <v>20381123</v>
      </c>
      <c r="L51" s="23">
        <f ca="1">_xll.IMDP("BND",B51,L8,B3)</f>
        <v>4.3570000000000002</v>
      </c>
      <c r="M51" s="23" t="str">
        <f ca="1">_xll.IMDP("BND",B51,M8,B3)</f>
        <v>공사공단채</v>
      </c>
      <c r="N51" s="23" t="str">
        <f ca="1">_xll.IMDP("BND",B51,N8,B3)</f>
        <v>일반</v>
      </c>
      <c r="O51" s="2"/>
      <c r="Y51" s="21" t="str">
        <f ca="1">_xll.IMDP("BND",P51,Y8,P3)</f>
        <v>입력오류</v>
      </c>
      <c r="Z51" s="23" t="str">
        <f ca="1">_xll.IMDP("BND",P51,Z8,P3)</f>
        <v>입력오류</v>
      </c>
      <c r="AA51" s="23" t="str">
        <f ca="1">_xll.IMDP("BND",P51,AA8,P3)</f>
        <v>입력오류</v>
      </c>
      <c r="AB51" s="23" t="str">
        <f ca="1">_xll.IMDP("BND",P51,AB8,P3)</f>
        <v>입력오류</v>
      </c>
      <c r="AC51" s="2"/>
      <c r="AM51" s="21" t="str">
        <f ca="1">_xll.IMDP("BND",AD51,AM8,AD3)</f>
        <v>입력오류</v>
      </c>
      <c r="AN51" s="23" t="str">
        <f ca="1">_xll.IMDP("BND",AD51,AN8,AD3)</f>
        <v>입력오류</v>
      </c>
      <c r="AO51" s="23" t="str">
        <f ca="1">_xll.IMDP("BND",AD51,AO8,AD3)</f>
        <v>입력오류</v>
      </c>
      <c r="AP51" s="23" t="str">
        <f ca="1">_xll.IMDP("BND",AD51,AP8,AD3)</f>
        <v>입력오류</v>
      </c>
      <c r="AQ51" s="2"/>
      <c r="BA51" s="21" t="str">
        <f ca="1">_xll.IMDP("BND",AR51,BA8,AR3)</f>
        <v>입력오류</v>
      </c>
      <c r="BB51" s="23" t="str">
        <f ca="1">_xll.IMDP("BND",AR51,BB8,AR3)</f>
        <v>입력오류</v>
      </c>
      <c r="BC51" s="23" t="str">
        <f ca="1">_xll.IMDP("BND",AR51,BC8,AR3)</f>
        <v>입력오류</v>
      </c>
      <c r="BD51" s="23" t="str">
        <f ca="1">_xll.IMDP("BND",AR51,BD8,AR3)</f>
        <v>입력오류</v>
      </c>
      <c r="BE51" s="2"/>
      <c r="BO51" s="21" t="str">
        <f ca="1">_xll.IMDP("BND",BF51,BO8,BF3)</f>
        <v>입력오류</v>
      </c>
      <c r="BP51" s="23" t="str">
        <f ca="1">_xll.IMDP("BND",BF51,BP8,BF3)</f>
        <v>입력오류</v>
      </c>
      <c r="BQ51" s="23" t="str">
        <f ca="1">_xll.IMDP("BND",BF51,BQ8,BF3)</f>
        <v>입력오류</v>
      </c>
      <c r="BR51" s="23" t="str">
        <f ca="1">_xll.IMDP("BND",BF51,BR8,BF3)</f>
        <v>입력오류</v>
      </c>
      <c r="BS51" s="2">
        <v>46316</v>
      </c>
      <c r="BT51" s="3" t="s">
        <v>370</v>
      </c>
      <c r="BU51" s="3" t="s">
        <v>371</v>
      </c>
      <c r="BV51" s="3" t="s">
        <v>372</v>
      </c>
      <c r="BW51" s="3">
        <v>0</v>
      </c>
      <c r="BX51" s="3">
        <v>0.6</v>
      </c>
      <c r="BY51" s="3">
        <v>0</v>
      </c>
      <c r="BZ51" s="3">
        <v>859165</v>
      </c>
      <c r="CA51" s="3">
        <v>9995.66</v>
      </c>
      <c r="CB51" s="3">
        <v>0.51439999999999997</v>
      </c>
      <c r="CC51" s="21">
        <f ca="1">_xll.IMDP("BND",BT51,CC8,BT3)</f>
        <v>20270430</v>
      </c>
      <c r="CD51" s="23">
        <f ca="1">_xll.IMDP("BND",BT51,CD8,BT3)</f>
        <v>4.1360000000000001</v>
      </c>
      <c r="CE51" s="23" t="str">
        <f ca="1">_xll.IMDP("BND",BT51,CE8,BT3)</f>
        <v>회사채</v>
      </c>
      <c r="CF51" s="23" t="str">
        <f ca="1">_xll.IMDP("BND",BT51,CF8,BT3)</f>
        <v>회사채(일반)</v>
      </c>
      <c r="CG51" s="2">
        <v>46316</v>
      </c>
      <c r="CH51" s="3" t="s">
        <v>13810</v>
      </c>
      <c r="CI51" s="3" t="s">
        <v>396</v>
      </c>
      <c r="CJ51" s="3" t="s">
        <v>13811</v>
      </c>
      <c r="CK51" s="3">
        <v>0</v>
      </c>
      <c r="CL51" s="3">
        <v>0.79</v>
      </c>
      <c r="CM51" s="3">
        <v>0</v>
      </c>
      <c r="CN51" s="3">
        <v>1002512</v>
      </c>
      <c r="CO51" s="3">
        <v>10057</v>
      </c>
      <c r="CP51" s="3">
        <v>0.34539999999999998</v>
      </c>
      <c r="CQ51" s="21">
        <f ca="1">_xll.IMDP("BND",CH51,CQ8,CH3)</f>
        <v>20270226</v>
      </c>
      <c r="CR51" s="23">
        <f ca="1">_xll.IMDP("BND",CH51,CR8,CH3)</f>
        <v>3.8159999999999998</v>
      </c>
      <c r="CS51" s="23" t="str">
        <f ca="1">_xll.IMDP("BND",CH51,CS8,CH3)</f>
        <v>회사채</v>
      </c>
      <c r="CT51" s="23" t="str">
        <f ca="1">_xll.IMDP("BND",CH51,CT8,CH3)</f>
        <v>회사채(일반)</v>
      </c>
      <c r="CU51" s="2">
        <v>46316</v>
      </c>
      <c r="CV51" s="3" t="s">
        <v>476</v>
      </c>
      <c r="CW51" s="3" t="s">
        <v>477</v>
      </c>
      <c r="CX51" s="3" t="s">
        <v>478</v>
      </c>
      <c r="CY51" s="3">
        <v>0</v>
      </c>
      <c r="CZ51" s="3">
        <v>1.1599999999999999</v>
      </c>
      <c r="DA51" s="3">
        <v>0</v>
      </c>
      <c r="DB51" s="3">
        <v>1205444</v>
      </c>
      <c r="DC51" s="3">
        <v>9927.77</v>
      </c>
      <c r="DD51" s="3">
        <v>0.90200000000000002</v>
      </c>
      <c r="DE51" s="21">
        <f ca="1">_xll.IMDP("BND",CV51,DE8,CV3)</f>
        <v>20270923</v>
      </c>
      <c r="DF51" s="23">
        <f ca="1">_xll.IMDP("BND",CV51,DF8,CV3)</f>
        <v>4.6189999999999998</v>
      </c>
      <c r="DG51" s="23" t="str">
        <f ca="1">_xll.IMDP("BND",CV51,DG8,CV3)</f>
        <v>금융채</v>
      </c>
      <c r="DH51" s="23" t="str">
        <f ca="1">_xll.IMDP("BND",CV51,DH8,CV3)</f>
        <v>카드</v>
      </c>
      <c r="DI51" s="2">
        <v>46316</v>
      </c>
      <c r="DJ51" s="3" t="s">
        <v>121</v>
      </c>
      <c r="DK51" s="3" t="s">
        <v>29</v>
      </c>
      <c r="DL51" s="3" t="s">
        <v>1884</v>
      </c>
      <c r="DM51" s="3">
        <v>0</v>
      </c>
      <c r="DN51" s="3">
        <v>0.32</v>
      </c>
      <c r="DO51" s="3">
        <v>0</v>
      </c>
      <c r="DP51" s="3">
        <v>512413</v>
      </c>
      <c r="DQ51" s="3">
        <v>9344.93</v>
      </c>
      <c r="DR51" s="3">
        <v>4.7165999999999997</v>
      </c>
      <c r="DS51" s="21">
        <f ca="1">_xll.IMDP("BND",DJ51,DS8,DJ3)</f>
        <v>20311210</v>
      </c>
      <c r="DT51" s="23">
        <f ca="1">_xll.IMDP("BND",DJ51,DT8,DJ3)</f>
        <v>3.984</v>
      </c>
      <c r="DU51" s="23" t="str">
        <f ca="1">_xll.IMDP("BND",DJ51,DU8,DJ3)</f>
        <v>국채</v>
      </c>
      <c r="DV51" s="23" t="str">
        <f ca="1">_xll.IMDP("BND",DJ51,DV8,DJ3)</f>
        <v>국고채권</v>
      </c>
      <c r="DW51" s="2"/>
      <c r="EG51" s="21" t="str">
        <f ca="1">_xll.IMDP("BND",DX51,EG8,DX3)</f>
        <v>입력오류</v>
      </c>
      <c r="EH51" s="23" t="str">
        <f ca="1">_xll.IMDP("BND",DX51,EH8,DX3)</f>
        <v>입력오류</v>
      </c>
      <c r="EI51" s="23" t="str">
        <f ca="1">_xll.IMDP("BND",DX51,EI8,DX3)</f>
        <v>입력오류</v>
      </c>
      <c r="EJ51" s="23" t="str">
        <f ca="1">_xll.IMDP("BND",DX51,EJ8,DX3)</f>
        <v>입력오류</v>
      </c>
      <c r="EK51" s="2">
        <v>46316</v>
      </c>
      <c r="EL51" s="3" t="s">
        <v>960</v>
      </c>
      <c r="EM51" s="3" t="s">
        <v>92</v>
      </c>
      <c r="EN51" s="3" t="s">
        <v>961</v>
      </c>
      <c r="EO51" s="3">
        <v>0</v>
      </c>
      <c r="EP51" s="3">
        <v>0.98</v>
      </c>
      <c r="EQ51" s="3">
        <v>0</v>
      </c>
      <c r="ER51" s="3">
        <v>2242022</v>
      </c>
      <c r="ES51" s="3">
        <v>9568.84</v>
      </c>
      <c r="ET51" s="3">
        <v>3.5055999999999998</v>
      </c>
      <c r="EU51" s="21">
        <f ca="1">_xll.IMDP("BND",EL51,EU8,EL3)</f>
        <v>20300725</v>
      </c>
      <c r="EV51" s="23">
        <f ca="1">_xll.IMDP("BND",EL51,EV8,EL3)</f>
        <v>4.3780000000000001</v>
      </c>
      <c r="EW51" s="23" t="str">
        <f ca="1">_xll.IMDP("BND",EL51,EW8,EL3)</f>
        <v>회사채</v>
      </c>
      <c r="EX51" s="23" t="str">
        <f ca="1">_xll.IMDP("BND",EL51,EX8,EL3)</f>
        <v>회사채(일반)</v>
      </c>
    </row>
    <row r="52" spans="1:154" ht="13.5" customHeight="1" x14ac:dyDescent="0.3">
      <c r="A52" s="2">
        <v>46316</v>
      </c>
      <c r="B52" s="3" t="s">
        <v>694</v>
      </c>
      <c r="C52" s="3" t="s">
        <v>695</v>
      </c>
      <c r="D52" s="3" t="s">
        <v>696</v>
      </c>
      <c r="E52" s="3">
        <v>0</v>
      </c>
      <c r="F52" s="3">
        <v>0.44</v>
      </c>
      <c r="G52" s="3">
        <v>0</v>
      </c>
      <c r="H52" s="3">
        <v>535812</v>
      </c>
      <c r="I52" s="3">
        <v>8014.37</v>
      </c>
      <c r="J52" s="3">
        <v>8.0135000000000005</v>
      </c>
      <c r="K52" s="21">
        <f ca="1">_xll.IMDP("BND",B52,K8,B3)</f>
        <v>20350824</v>
      </c>
      <c r="L52" s="23">
        <f ca="1">_xll.IMDP("BND",B52,L8,B3)</f>
        <v>4.32</v>
      </c>
      <c r="M52" s="23" t="str">
        <f ca="1">_xll.IMDP("BND",B52,M8,B3)</f>
        <v>공사공단채</v>
      </c>
      <c r="N52" s="23" t="str">
        <f ca="1">_xll.IMDP("BND",B52,N8,B3)</f>
        <v>일반</v>
      </c>
      <c r="O52" s="2"/>
      <c r="Y52" s="21" t="str">
        <f ca="1">_xll.IMDP("BND",P52,Y8,P3)</f>
        <v>입력오류</v>
      </c>
      <c r="Z52" s="23" t="str">
        <f ca="1">_xll.IMDP("BND",P52,Z8,P3)</f>
        <v>입력오류</v>
      </c>
      <c r="AA52" s="23" t="str">
        <f ca="1">_xll.IMDP("BND",P52,AA8,P3)</f>
        <v>입력오류</v>
      </c>
      <c r="AB52" s="23" t="str">
        <f ca="1">_xll.IMDP("BND",P52,AB8,P3)</f>
        <v>입력오류</v>
      </c>
      <c r="AC52" s="2"/>
      <c r="AM52" s="21" t="str">
        <f ca="1">_xll.IMDP("BND",AD52,AM8,AD3)</f>
        <v>입력오류</v>
      </c>
      <c r="AN52" s="23" t="str">
        <f ca="1">_xll.IMDP("BND",AD52,AN8,AD3)</f>
        <v>입력오류</v>
      </c>
      <c r="AO52" s="23" t="str">
        <f ca="1">_xll.IMDP("BND",AD52,AO8,AD3)</f>
        <v>입력오류</v>
      </c>
      <c r="AP52" s="23" t="str">
        <f ca="1">_xll.IMDP("BND",AD52,AP8,AD3)</f>
        <v>입력오류</v>
      </c>
      <c r="AQ52" s="2"/>
      <c r="BA52" s="21" t="str">
        <f ca="1">_xll.IMDP("BND",AR52,BA8,AR3)</f>
        <v>입력오류</v>
      </c>
      <c r="BB52" s="23" t="str">
        <f ca="1">_xll.IMDP("BND",AR52,BB8,AR3)</f>
        <v>입력오류</v>
      </c>
      <c r="BC52" s="23" t="str">
        <f ca="1">_xll.IMDP("BND",AR52,BC8,AR3)</f>
        <v>입력오류</v>
      </c>
      <c r="BD52" s="23" t="str">
        <f ca="1">_xll.IMDP("BND",AR52,BD8,AR3)</f>
        <v>입력오류</v>
      </c>
      <c r="BE52" s="2"/>
      <c r="BO52" s="21" t="str">
        <f ca="1">_xll.IMDP("BND",BF52,BO8,BF3)</f>
        <v>입력오류</v>
      </c>
      <c r="BP52" s="23" t="str">
        <f ca="1">_xll.IMDP("BND",BF52,BP8,BF3)</f>
        <v>입력오류</v>
      </c>
      <c r="BQ52" s="23" t="str">
        <f ca="1">_xll.IMDP("BND",BF52,BQ8,BF3)</f>
        <v>입력오류</v>
      </c>
      <c r="BR52" s="23" t="str">
        <f ca="1">_xll.IMDP("BND",BF52,BR8,BF3)</f>
        <v>입력오류</v>
      </c>
      <c r="BS52" s="2">
        <v>46316</v>
      </c>
      <c r="BT52" s="3" t="s">
        <v>367</v>
      </c>
      <c r="BU52" s="3" t="s">
        <v>368</v>
      </c>
      <c r="BV52" s="3" t="s">
        <v>369</v>
      </c>
      <c r="BW52" s="3">
        <v>0</v>
      </c>
      <c r="BX52" s="3">
        <v>0.6</v>
      </c>
      <c r="BY52" s="3">
        <v>0</v>
      </c>
      <c r="BZ52" s="3">
        <v>859007</v>
      </c>
      <c r="CA52" s="3">
        <v>9993.32</v>
      </c>
      <c r="CB52" s="3">
        <v>2.1884999999999999</v>
      </c>
      <c r="CC52" s="21">
        <f ca="1">_xll.IMDP("BND",BT52,CC8,BT3)</f>
        <v>20290216</v>
      </c>
      <c r="CD52" s="23">
        <f ca="1">_xll.IMDP("BND",BT52,CD8,BT3)</f>
        <v>4.4139999999999997</v>
      </c>
      <c r="CE52" s="23" t="str">
        <f ca="1">_xll.IMDP("BND",BT52,CE8,BT3)</f>
        <v>회사채</v>
      </c>
      <c r="CF52" s="23" t="str">
        <f ca="1">_xll.IMDP("BND",BT52,CF8,BT3)</f>
        <v>회사채(일반)</v>
      </c>
      <c r="CG52" s="2">
        <v>46316</v>
      </c>
      <c r="CH52" s="3" t="s">
        <v>14810</v>
      </c>
      <c r="CI52" s="3" t="s">
        <v>14811</v>
      </c>
      <c r="CJ52" s="3" t="s">
        <v>14812</v>
      </c>
      <c r="CK52" s="3">
        <v>0</v>
      </c>
      <c r="CL52" s="3">
        <v>0.79</v>
      </c>
      <c r="CM52" s="3">
        <v>0</v>
      </c>
      <c r="CN52" s="3">
        <v>1002188</v>
      </c>
      <c r="CO52" s="3">
        <v>10053.709999999999</v>
      </c>
      <c r="CP52" s="3">
        <v>0.17449999999999999</v>
      </c>
      <c r="CQ52" s="21">
        <f ca="1">_xll.IMDP("BND",CH52,CQ8,CH3)</f>
        <v>20261224</v>
      </c>
      <c r="CR52" s="23">
        <f ca="1">_xll.IMDP("BND",CH52,CR8,CH3)</f>
        <v>3.9119999999999999</v>
      </c>
      <c r="CS52" s="23" t="str">
        <f ca="1">_xll.IMDP("BND",CH52,CS8,CH3)</f>
        <v>금융채</v>
      </c>
      <c r="CT52" s="23" t="str">
        <f ca="1">_xll.IMDP("BND",CH52,CT8,CH3)</f>
        <v>기타금융채</v>
      </c>
      <c r="CU52" s="2">
        <v>46316</v>
      </c>
      <c r="CV52" s="3" t="s">
        <v>586</v>
      </c>
      <c r="CW52" s="3" t="s">
        <v>587</v>
      </c>
      <c r="CX52" s="3" t="s">
        <v>588</v>
      </c>
      <c r="CY52" s="3">
        <v>0</v>
      </c>
      <c r="CZ52" s="3">
        <v>1.1599999999999999</v>
      </c>
      <c r="DA52" s="3">
        <v>0</v>
      </c>
      <c r="DB52" s="3">
        <v>1202673</v>
      </c>
      <c r="DC52" s="3">
        <v>9905.25</v>
      </c>
      <c r="DD52" s="3">
        <v>1.3032999999999999</v>
      </c>
      <c r="DE52" s="21">
        <f ca="1">_xll.IMDP("BND",CV52,DE8,CV3)</f>
        <v>20280225</v>
      </c>
      <c r="DF52" s="23">
        <f ca="1">_xll.IMDP("BND",CV52,DF8,CV3)</f>
        <v>4.42</v>
      </c>
      <c r="DG52" s="23" t="str">
        <f ca="1">_xll.IMDP("BND",CV52,DG8,CV3)</f>
        <v>회사채</v>
      </c>
      <c r="DH52" s="23" t="str">
        <f ca="1">_xll.IMDP("BND",CV52,DH8,CV3)</f>
        <v>회사채(일반)</v>
      </c>
      <c r="DI52" s="2">
        <v>46316</v>
      </c>
      <c r="DJ52" s="3" t="s">
        <v>204</v>
      </c>
      <c r="DK52" s="3" t="s">
        <v>197</v>
      </c>
      <c r="DL52" s="3" t="s">
        <v>205</v>
      </c>
      <c r="DM52" s="3">
        <v>0</v>
      </c>
      <c r="DN52" s="3">
        <v>0.32</v>
      </c>
      <c r="DO52" s="3">
        <v>0</v>
      </c>
      <c r="DP52" s="3">
        <v>509100</v>
      </c>
      <c r="DQ52" s="3">
        <v>10667.13</v>
      </c>
      <c r="DR52" s="3">
        <v>2.8224999999999998</v>
      </c>
      <c r="DS52" s="21">
        <f ca="1">_xll.IMDP("BND",DJ52,DS8,DJ3)</f>
        <v>20291210</v>
      </c>
      <c r="DT52" s="23">
        <f ca="1">_xll.IMDP("BND",DJ52,DT8,DJ3)</f>
        <v>3.899</v>
      </c>
      <c r="DU52" s="23" t="str">
        <f ca="1">_xll.IMDP("BND",DJ52,DU8,DJ3)</f>
        <v>국채</v>
      </c>
      <c r="DV52" s="23" t="str">
        <f ca="1">_xll.IMDP("BND",DJ52,DV8,DJ3)</f>
        <v>국고채권</v>
      </c>
      <c r="DW52" s="2"/>
      <c r="EG52" s="21" t="str">
        <f ca="1">_xll.IMDP("BND",DX52,EG8,DX3)</f>
        <v>입력오류</v>
      </c>
      <c r="EH52" s="23" t="str">
        <f ca="1">_xll.IMDP("BND",DX52,EH8,DX3)</f>
        <v>입력오류</v>
      </c>
      <c r="EI52" s="23" t="str">
        <f ca="1">_xll.IMDP("BND",DX52,EI8,DX3)</f>
        <v>입력오류</v>
      </c>
      <c r="EJ52" s="23" t="str">
        <f ca="1">_xll.IMDP("BND",DX52,EJ8,DX3)</f>
        <v>입력오류</v>
      </c>
      <c r="EK52" s="2">
        <v>46316</v>
      </c>
      <c r="EL52" s="3" t="s">
        <v>962</v>
      </c>
      <c r="EM52" s="3" t="s">
        <v>963</v>
      </c>
      <c r="EN52" s="3" t="s">
        <v>964</v>
      </c>
      <c r="EO52" s="3">
        <v>0</v>
      </c>
      <c r="EP52" s="3">
        <v>0.98</v>
      </c>
      <c r="EQ52" s="3">
        <v>0</v>
      </c>
      <c r="ER52" s="3">
        <v>2240984</v>
      </c>
      <c r="ES52" s="3">
        <v>9564.19</v>
      </c>
      <c r="ET52" s="3">
        <v>3.2831000000000001</v>
      </c>
      <c r="EU52" s="21">
        <f ca="1">_xll.IMDP("BND",EL52,EU8,EL3)</f>
        <v>20300423</v>
      </c>
      <c r="EV52" s="23">
        <f ca="1">_xll.IMDP("BND",EL52,EV8,EL3)</f>
        <v>4.4269999999999996</v>
      </c>
      <c r="EW52" s="23" t="str">
        <f ca="1">_xll.IMDP("BND",EL52,EW8,EL3)</f>
        <v>금융채</v>
      </c>
      <c r="EX52" s="23" t="str">
        <f ca="1">_xll.IMDP("BND",EL52,EX8,EL3)</f>
        <v>기타금융채</v>
      </c>
    </row>
    <row r="53" spans="1:154" ht="13.5" customHeight="1" x14ac:dyDescent="0.3">
      <c r="A53" s="2">
        <v>46316</v>
      </c>
      <c r="B53" s="3" t="s">
        <v>127</v>
      </c>
      <c r="C53" s="3" t="s">
        <v>128</v>
      </c>
      <c r="D53" s="3" t="s">
        <v>129</v>
      </c>
      <c r="E53" s="3">
        <v>0</v>
      </c>
      <c r="F53" s="3">
        <v>0.44</v>
      </c>
      <c r="G53" s="3">
        <v>0</v>
      </c>
      <c r="H53" s="3">
        <v>533504</v>
      </c>
      <c r="I53" s="3">
        <v>9501.24</v>
      </c>
      <c r="J53" s="3">
        <v>1.3351999999999999</v>
      </c>
      <c r="K53" s="21">
        <f ca="1">_xll.IMDP("BND",B53,K8,B3)</f>
        <v>20280310</v>
      </c>
      <c r="L53" s="23">
        <f ca="1">_xll.IMDP("BND",B53,L8,B3)</f>
        <v>3.7549999999999999</v>
      </c>
      <c r="M53" s="23" t="str">
        <f ca="1">_xll.IMDP("BND",B53,M8,B3)</f>
        <v>국채</v>
      </c>
      <c r="N53" s="23" t="str">
        <f ca="1">_xll.IMDP("BND",B53,N8,B3)</f>
        <v>국고채권</v>
      </c>
      <c r="O53" s="2"/>
      <c r="Y53" s="21" t="str">
        <f ca="1">_xll.IMDP("BND",P53,Y8,P3)</f>
        <v>입력오류</v>
      </c>
      <c r="Z53" s="23" t="str">
        <f ca="1">_xll.IMDP("BND",P53,Z8,P3)</f>
        <v>입력오류</v>
      </c>
      <c r="AA53" s="23" t="str">
        <f ca="1">_xll.IMDP("BND",P53,AA8,P3)</f>
        <v>입력오류</v>
      </c>
      <c r="AB53" s="23" t="str">
        <f ca="1">_xll.IMDP("BND",P53,AB8,P3)</f>
        <v>입력오류</v>
      </c>
      <c r="AC53" s="2"/>
      <c r="AM53" s="21" t="str">
        <f ca="1">_xll.IMDP("BND",AD53,AM8,AD3)</f>
        <v>입력오류</v>
      </c>
      <c r="AN53" s="23" t="str">
        <f ca="1">_xll.IMDP("BND",AD53,AN8,AD3)</f>
        <v>입력오류</v>
      </c>
      <c r="AO53" s="23" t="str">
        <f ca="1">_xll.IMDP("BND",AD53,AO8,AD3)</f>
        <v>입력오류</v>
      </c>
      <c r="AP53" s="23" t="str">
        <f ca="1">_xll.IMDP("BND",AD53,AP8,AD3)</f>
        <v>입력오류</v>
      </c>
      <c r="AQ53" s="2"/>
      <c r="BA53" s="21" t="str">
        <f ca="1">_xll.IMDP("BND",AR53,BA8,AR3)</f>
        <v>입력오류</v>
      </c>
      <c r="BB53" s="23" t="str">
        <f ca="1">_xll.IMDP("BND",AR53,BB8,AR3)</f>
        <v>입력오류</v>
      </c>
      <c r="BC53" s="23" t="str">
        <f ca="1">_xll.IMDP("BND",AR53,BC8,AR3)</f>
        <v>입력오류</v>
      </c>
      <c r="BD53" s="23" t="str">
        <f ca="1">_xll.IMDP("BND",AR53,BD8,AR3)</f>
        <v>입력오류</v>
      </c>
      <c r="BE53" s="2"/>
      <c r="BO53" s="21" t="str">
        <f ca="1">_xll.IMDP("BND",BF53,BO8,BF3)</f>
        <v>입력오류</v>
      </c>
      <c r="BP53" s="23" t="str">
        <f ca="1">_xll.IMDP("BND",BF53,BP8,BF3)</f>
        <v>입력오류</v>
      </c>
      <c r="BQ53" s="23" t="str">
        <f ca="1">_xll.IMDP("BND",BF53,BQ8,BF3)</f>
        <v>입력오류</v>
      </c>
      <c r="BR53" s="23" t="str">
        <f ca="1">_xll.IMDP("BND",BF53,BR8,BF3)</f>
        <v>입력오류</v>
      </c>
      <c r="BS53" s="2">
        <v>46316</v>
      </c>
      <c r="BT53" s="3" t="s">
        <v>379</v>
      </c>
      <c r="BU53" s="3" t="s">
        <v>317</v>
      </c>
      <c r="BV53" s="3" t="s">
        <v>380</v>
      </c>
      <c r="BW53" s="3">
        <v>0</v>
      </c>
      <c r="BX53" s="3">
        <v>0.6</v>
      </c>
      <c r="BY53" s="3">
        <v>0</v>
      </c>
      <c r="BZ53" s="3">
        <v>856806</v>
      </c>
      <c r="CA53" s="3">
        <v>9967.0499999999993</v>
      </c>
      <c r="CB53" s="3">
        <v>2.3571</v>
      </c>
      <c r="CC53" s="21">
        <f ca="1">_xll.IMDP("BND",BT53,CC8,BT3)</f>
        <v>20290423</v>
      </c>
      <c r="CD53" s="23">
        <f ca="1">_xll.IMDP("BND",BT53,CD8,BT3)</f>
        <v>4.2549999999999999</v>
      </c>
      <c r="CE53" s="23" t="str">
        <f ca="1">_xll.IMDP("BND",BT53,CE8,BT3)</f>
        <v>회사채</v>
      </c>
      <c r="CF53" s="23" t="str">
        <f ca="1">_xll.IMDP("BND",BT53,CF8,BT3)</f>
        <v>회사채(일반)</v>
      </c>
      <c r="CG53" s="2">
        <v>46316</v>
      </c>
      <c r="CH53" s="3" t="s">
        <v>15839</v>
      </c>
      <c r="CI53" s="3" t="s">
        <v>15840</v>
      </c>
      <c r="CJ53" s="3" t="s">
        <v>15841</v>
      </c>
      <c r="CK53" s="3">
        <v>0</v>
      </c>
      <c r="CL53" s="3">
        <v>0.79</v>
      </c>
      <c r="CM53" s="3">
        <v>0</v>
      </c>
      <c r="CN53" s="3">
        <v>1002104</v>
      </c>
      <c r="CO53" s="3">
        <v>10053.17</v>
      </c>
      <c r="CP53" s="3">
        <v>0.2636</v>
      </c>
      <c r="CQ53" s="21">
        <f ca="1">_xll.IMDP("BND",CH53,CQ8,CH3)</f>
        <v>20270127</v>
      </c>
      <c r="CR53" s="23">
        <f ca="1">_xll.IMDP("BND",CH53,CR8,CH3)</f>
        <v>3.6850000000000001</v>
      </c>
      <c r="CS53" s="23" t="str">
        <f ca="1">_xll.IMDP("BND",CH53,CS8,CH3)</f>
        <v>회사채</v>
      </c>
      <c r="CT53" s="23" t="str">
        <f ca="1">_xll.IMDP("BND",CH53,CT8,CH3)</f>
        <v>회사채(일반)</v>
      </c>
      <c r="CU53" s="2">
        <v>46316</v>
      </c>
      <c r="CV53" s="3" t="s">
        <v>592</v>
      </c>
      <c r="CW53" s="3" t="s">
        <v>515</v>
      </c>
      <c r="CX53" s="3" t="s">
        <v>593</v>
      </c>
      <c r="CY53" s="3">
        <v>0</v>
      </c>
      <c r="CZ53" s="3">
        <v>1.1599999999999999</v>
      </c>
      <c r="DA53" s="3">
        <v>0</v>
      </c>
      <c r="DB53" s="3">
        <v>1201204</v>
      </c>
      <c r="DC53" s="3">
        <v>9892.9</v>
      </c>
      <c r="DD53" s="3">
        <v>1.6731</v>
      </c>
      <c r="DE53" s="21">
        <f ca="1">_xll.IMDP("BND",CV53,DE8,CV3)</f>
        <v>20280728</v>
      </c>
      <c r="DF53" s="23">
        <f ca="1">_xll.IMDP("BND",CV53,DF8,CV3)</f>
        <v>5.5179999999999998</v>
      </c>
      <c r="DG53" s="23" t="str">
        <f ca="1">_xll.IMDP("BND",CV53,DG8,CV3)</f>
        <v>금융채</v>
      </c>
      <c r="DH53" s="23" t="str">
        <f ca="1">_xll.IMDP("BND",CV53,DH8,CV3)</f>
        <v>기타금융채</v>
      </c>
      <c r="DI53" s="2">
        <v>46316</v>
      </c>
      <c r="DJ53" s="3" t="s">
        <v>31</v>
      </c>
      <c r="DK53" s="3" t="s">
        <v>29</v>
      </c>
      <c r="DL53" s="3" t="s">
        <v>32</v>
      </c>
      <c r="DM53" s="3">
        <v>0</v>
      </c>
      <c r="DN53" s="3">
        <v>0.31</v>
      </c>
      <c r="DO53" s="3">
        <v>0</v>
      </c>
      <c r="DP53" s="3">
        <v>488763</v>
      </c>
      <c r="DQ53" s="3">
        <v>8983.82</v>
      </c>
      <c r="DR53" s="3">
        <v>7.4837999999999996</v>
      </c>
      <c r="DS53" s="21">
        <f ca="1">_xll.IMDP("BND",DJ53,DS8,DJ3)</f>
        <v>20350610</v>
      </c>
      <c r="DT53" s="23">
        <f ca="1">_xll.IMDP("BND",DJ53,DT8,DJ3)</f>
        <v>4.17</v>
      </c>
      <c r="DU53" s="23" t="str">
        <f ca="1">_xll.IMDP("BND",DJ53,DU8,DJ3)</f>
        <v>국채</v>
      </c>
      <c r="DV53" s="23" t="str">
        <f ca="1">_xll.IMDP("BND",DJ53,DV8,DJ3)</f>
        <v>국고채권</v>
      </c>
      <c r="DW53" s="2"/>
      <c r="EG53" s="21" t="str">
        <f ca="1">_xll.IMDP("BND",DX53,EG8,DX3)</f>
        <v>입력오류</v>
      </c>
      <c r="EH53" s="23" t="str">
        <f ca="1">_xll.IMDP("BND",DX53,EH8,DX3)</f>
        <v>입력오류</v>
      </c>
      <c r="EI53" s="23" t="str">
        <f ca="1">_xll.IMDP("BND",DX53,EI8,DX3)</f>
        <v>입력오류</v>
      </c>
      <c r="EJ53" s="23" t="str">
        <f ca="1">_xll.IMDP("BND",DX53,EJ8,DX3)</f>
        <v>입력오류</v>
      </c>
      <c r="EK53" s="2">
        <v>46316</v>
      </c>
      <c r="EL53" s="3" t="s">
        <v>965</v>
      </c>
      <c r="EM53" s="3" t="s">
        <v>966</v>
      </c>
      <c r="EN53" s="3" t="s">
        <v>967</v>
      </c>
      <c r="EO53" s="3">
        <v>0</v>
      </c>
      <c r="EP53" s="3">
        <v>0.98</v>
      </c>
      <c r="EQ53" s="3">
        <v>0</v>
      </c>
      <c r="ER53" s="3">
        <v>2240820</v>
      </c>
      <c r="ES53" s="3">
        <v>9562.7800000000007</v>
      </c>
      <c r="ET53" s="3">
        <v>3.7275</v>
      </c>
      <c r="EU53" s="21">
        <f ca="1">_xll.IMDP("BND",EL53,EU8,EL3)</f>
        <v>20301030</v>
      </c>
      <c r="EV53" s="23">
        <f ca="1">_xll.IMDP("BND",EL53,EV8,EL3)</f>
        <v>4.4400000000000004</v>
      </c>
      <c r="EW53" s="23" t="str">
        <f ca="1">_xll.IMDP("BND",EL53,EW8,EL3)</f>
        <v>금융채</v>
      </c>
      <c r="EX53" s="23" t="str">
        <f ca="1">_xll.IMDP("BND",EL53,EX8,EL3)</f>
        <v>카드</v>
      </c>
    </row>
    <row r="54" spans="1:154" ht="13.5" customHeight="1" x14ac:dyDescent="0.3">
      <c r="A54" s="2">
        <v>46316</v>
      </c>
      <c r="B54" s="3" t="s">
        <v>697</v>
      </c>
      <c r="C54" s="3" t="s">
        <v>663</v>
      </c>
      <c r="D54" s="3" t="s">
        <v>698</v>
      </c>
      <c r="E54" s="3">
        <v>0</v>
      </c>
      <c r="F54" s="3">
        <v>0.42</v>
      </c>
      <c r="G54" s="3">
        <v>0</v>
      </c>
      <c r="H54" s="3">
        <v>505529</v>
      </c>
      <c r="I54" s="3">
        <v>7564.18</v>
      </c>
      <c r="J54" s="3">
        <v>17.702999999999999</v>
      </c>
      <c r="K54" s="21">
        <f ca="1">_xll.IMDP("BND",B54,K8,B3)</f>
        <v>20551015</v>
      </c>
      <c r="L54" s="23">
        <f ca="1">_xll.IMDP("BND",B54,L8,B3)</f>
        <v>4.4539999999999997</v>
      </c>
      <c r="M54" s="23" t="str">
        <f ca="1">_xll.IMDP("BND",B54,M8,B3)</f>
        <v>공사공단채</v>
      </c>
      <c r="N54" s="23" t="str">
        <f ca="1">_xll.IMDP("BND",B54,N8,B3)</f>
        <v>일반</v>
      </c>
      <c r="O54" s="2"/>
      <c r="Y54" s="21" t="str">
        <f ca="1">_xll.IMDP("BND",P54,Y8,P3)</f>
        <v>입력오류</v>
      </c>
      <c r="Z54" s="23" t="str">
        <f ca="1">_xll.IMDP("BND",P54,Z8,P3)</f>
        <v>입력오류</v>
      </c>
      <c r="AA54" s="23" t="str">
        <f ca="1">_xll.IMDP("BND",P54,AA8,P3)</f>
        <v>입력오류</v>
      </c>
      <c r="AB54" s="23" t="str">
        <f ca="1">_xll.IMDP("BND",P54,AB8,P3)</f>
        <v>입력오류</v>
      </c>
      <c r="AC54" s="2"/>
      <c r="AM54" s="21" t="str">
        <f ca="1">_xll.IMDP("BND",AD54,AM8,AD3)</f>
        <v>입력오류</v>
      </c>
      <c r="AN54" s="23" t="str">
        <f ca="1">_xll.IMDP("BND",AD54,AN8,AD3)</f>
        <v>입력오류</v>
      </c>
      <c r="AO54" s="23" t="str">
        <f ca="1">_xll.IMDP("BND",AD54,AO8,AD3)</f>
        <v>입력오류</v>
      </c>
      <c r="AP54" s="23" t="str">
        <f ca="1">_xll.IMDP("BND",AD54,AP8,AD3)</f>
        <v>입력오류</v>
      </c>
      <c r="AQ54" s="2"/>
      <c r="BA54" s="21" t="str">
        <f ca="1">_xll.IMDP("BND",AR54,BA8,AR3)</f>
        <v>입력오류</v>
      </c>
      <c r="BB54" s="23" t="str">
        <f ca="1">_xll.IMDP("BND",AR54,BB8,AR3)</f>
        <v>입력오류</v>
      </c>
      <c r="BC54" s="23" t="str">
        <f ca="1">_xll.IMDP("BND",AR54,BC8,AR3)</f>
        <v>입력오류</v>
      </c>
      <c r="BD54" s="23" t="str">
        <f ca="1">_xll.IMDP("BND",AR54,BD8,AR3)</f>
        <v>입력오류</v>
      </c>
      <c r="BE54" s="2"/>
      <c r="BO54" s="21" t="str">
        <f ca="1">_xll.IMDP("BND",BF54,BO8,BF3)</f>
        <v>입력오류</v>
      </c>
      <c r="BP54" s="23" t="str">
        <f ca="1">_xll.IMDP("BND",BF54,BP8,BF3)</f>
        <v>입력오류</v>
      </c>
      <c r="BQ54" s="23" t="str">
        <f ca="1">_xll.IMDP("BND",BF54,BQ8,BF3)</f>
        <v>입력오류</v>
      </c>
      <c r="BR54" s="23" t="str">
        <f ca="1">_xll.IMDP("BND",BF54,BR8,BF3)</f>
        <v>입력오류</v>
      </c>
      <c r="BS54" s="2">
        <v>46316</v>
      </c>
      <c r="BT54" s="3" t="s">
        <v>381</v>
      </c>
      <c r="BU54" s="3" t="s">
        <v>382</v>
      </c>
      <c r="BV54" s="3" t="s">
        <v>383</v>
      </c>
      <c r="BW54" s="3">
        <v>0</v>
      </c>
      <c r="BX54" s="3">
        <v>0.6</v>
      </c>
      <c r="BY54" s="3">
        <v>0</v>
      </c>
      <c r="BZ54" s="3">
        <v>856692</v>
      </c>
      <c r="CA54" s="3">
        <v>9966.44</v>
      </c>
      <c r="CB54" s="3">
        <v>1.0676000000000001</v>
      </c>
      <c r="CC54" s="21">
        <f ca="1">_xll.IMDP("BND",BT54,CC8,BT3)</f>
        <v>20271126</v>
      </c>
      <c r="CD54" s="23">
        <f ca="1">_xll.IMDP("BND",BT54,CD8,BT3)</f>
        <v>4.2670000000000003</v>
      </c>
      <c r="CE54" s="23" t="str">
        <f ca="1">_xll.IMDP("BND",BT54,CE8,BT3)</f>
        <v>회사채</v>
      </c>
      <c r="CF54" s="23" t="str">
        <f ca="1">_xll.IMDP("BND",BT54,CF8,BT3)</f>
        <v>회사채(일반)</v>
      </c>
      <c r="CG54" s="2">
        <v>46316</v>
      </c>
      <c r="CH54" s="3" t="s">
        <v>251</v>
      </c>
      <c r="CI54" s="3" t="s">
        <v>211</v>
      </c>
      <c r="CJ54" s="3" t="s">
        <v>252</v>
      </c>
      <c r="CK54" s="3">
        <v>0</v>
      </c>
      <c r="CL54" s="3">
        <v>0.79</v>
      </c>
      <c r="CM54" s="3">
        <v>0</v>
      </c>
      <c r="CN54" s="3">
        <v>1001995</v>
      </c>
      <c r="CO54" s="3">
        <v>10051.879999999999</v>
      </c>
      <c r="CP54" s="3">
        <v>0.27</v>
      </c>
      <c r="CQ54" s="21">
        <f ca="1">_xll.IMDP("BND",CH54,CQ8,CH3)</f>
        <v>20270129</v>
      </c>
      <c r="CR54" s="23">
        <f ca="1">_xll.IMDP("BND",CH54,CR8,CH3)</f>
        <v>4.03</v>
      </c>
      <c r="CS54" s="23" t="str">
        <f ca="1">_xll.IMDP("BND",CH54,CS8,CH3)</f>
        <v>금융채</v>
      </c>
      <c r="CT54" s="23" t="str">
        <f ca="1">_xll.IMDP("BND",CH54,CT8,CH3)</f>
        <v>기타금융채</v>
      </c>
      <c r="CU54" s="2">
        <v>46316</v>
      </c>
      <c r="CV54" s="3" t="s">
        <v>589</v>
      </c>
      <c r="CW54" s="3" t="s">
        <v>590</v>
      </c>
      <c r="CX54" s="3" t="s">
        <v>591</v>
      </c>
      <c r="CY54" s="3">
        <v>0</v>
      </c>
      <c r="CZ54" s="3">
        <v>1.1599999999999999</v>
      </c>
      <c r="DA54" s="3">
        <v>0</v>
      </c>
      <c r="DB54" s="3">
        <v>1199105</v>
      </c>
      <c r="DC54" s="3">
        <v>10077.06</v>
      </c>
      <c r="DD54" s="3">
        <v>0.25109999999999999</v>
      </c>
      <c r="DE54" s="21">
        <f ca="1">_xll.IMDP("BND",CV54,DE8,CV3)</f>
        <v>20270122</v>
      </c>
      <c r="DF54" s="23">
        <f ca="1">_xll.IMDP("BND",CV54,DF8,CV3)</f>
        <v>3.8370000000000002</v>
      </c>
      <c r="DG54" s="23" t="str">
        <f ca="1">_xll.IMDP("BND",CV54,DG8,CV3)</f>
        <v>회사채</v>
      </c>
      <c r="DH54" s="23" t="str">
        <f ca="1">_xll.IMDP("BND",CV54,DH8,CV3)</f>
        <v>회사채(일반)</v>
      </c>
      <c r="DI54" s="2">
        <v>46316</v>
      </c>
      <c r="DJ54" s="3" t="s">
        <v>14524</v>
      </c>
      <c r="DK54" s="3" t="s">
        <v>15103</v>
      </c>
      <c r="DL54" s="3" t="s">
        <v>14525</v>
      </c>
      <c r="DM54" s="3">
        <v>0</v>
      </c>
      <c r="DN54" s="3">
        <v>0.31</v>
      </c>
      <c r="DO54" s="3">
        <v>0</v>
      </c>
      <c r="DP54" s="3">
        <v>486970</v>
      </c>
      <c r="DQ54" s="3">
        <v>10203.51</v>
      </c>
      <c r="DR54" s="3">
        <v>4.2306999999999997</v>
      </c>
      <c r="DS54" s="21">
        <f ca="1">_xll.IMDP("BND",DJ54,DS8,DJ3)</f>
        <v>20310727</v>
      </c>
      <c r="DT54" s="23">
        <f ca="1">_xll.IMDP("BND",DJ54,DT8,DJ3)</f>
        <v>4.2699999999999996</v>
      </c>
      <c r="DU54" s="23" t="str">
        <f ca="1">_xll.IMDP("BND",DJ54,DU8,DJ3)</f>
        <v>공사공단채</v>
      </c>
      <c r="DV54" s="23" t="str">
        <f ca="1">_xll.IMDP("BND",DJ54,DV8,DJ3)</f>
        <v>일반</v>
      </c>
      <c r="DW54" s="2"/>
      <c r="EG54" s="21" t="str">
        <f ca="1">_xll.IMDP("BND",DX54,EG8,DX3)</f>
        <v>입력오류</v>
      </c>
      <c r="EH54" s="23" t="str">
        <f ca="1">_xll.IMDP("BND",DX54,EH8,DX3)</f>
        <v>입력오류</v>
      </c>
      <c r="EI54" s="23" t="str">
        <f ca="1">_xll.IMDP("BND",DX54,EI8,DX3)</f>
        <v>입력오류</v>
      </c>
      <c r="EJ54" s="23" t="str">
        <f ca="1">_xll.IMDP("BND",DX54,EJ8,DX3)</f>
        <v>입력오류</v>
      </c>
      <c r="EK54" s="2">
        <v>46316</v>
      </c>
      <c r="EL54" s="3" t="s">
        <v>968</v>
      </c>
      <c r="EM54" s="3" t="s">
        <v>969</v>
      </c>
      <c r="EN54" s="3" t="s">
        <v>970</v>
      </c>
      <c r="EO54" s="3">
        <v>0</v>
      </c>
      <c r="EP54" s="3">
        <v>0.98</v>
      </c>
      <c r="EQ54" s="3">
        <v>0</v>
      </c>
      <c r="ER54" s="3">
        <v>2240510</v>
      </c>
      <c r="ES54" s="3">
        <v>9561.9699999999993</v>
      </c>
      <c r="ET54" s="3">
        <v>3.7284000000000002</v>
      </c>
      <c r="EU54" s="21">
        <f ca="1">_xll.IMDP("BND",EL54,EU8,EL3)</f>
        <v>20301030</v>
      </c>
      <c r="EV54" s="23">
        <f ca="1">_xll.IMDP("BND",EL54,EV8,EL3)</f>
        <v>4.431</v>
      </c>
      <c r="EW54" s="23" t="str">
        <f ca="1">_xll.IMDP("BND",EL54,EW8,EL3)</f>
        <v>금융채</v>
      </c>
      <c r="EX54" s="23" t="str">
        <f ca="1">_xll.IMDP("BND",EL54,EX8,EL3)</f>
        <v>기타금융채</v>
      </c>
    </row>
    <row r="55" spans="1:154" ht="13.5" customHeight="1" x14ac:dyDescent="0.3">
      <c r="A55" s="2">
        <v>46316</v>
      </c>
      <c r="B55" s="3" t="s">
        <v>116</v>
      </c>
      <c r="C55" s="3" t="s">
        <v>29</v>
      </c>
      <c r="D55" s="3" t="s">
        <v>117</v>
      </c>
      <c r="E55" s="3">
        <v>0</v>
      </c>
      <c r="F55" s="3">
        <v>0.41</v>
      </c>
      <c r="G55" s="3">
        <v>0</v>
      </c>
      <c r="H55" s="3">
        <v>488601</v>
      </c>
      <c r="I55" s="3">
        <v>7236.69</v>
      </c>
      <c r="J55" s="3">
        <v>17.143999999999998</v>
      </c>
      <c r="K55" s="21">
        <f ca="1">_xll.IMDP("BND",B55,K8,B3)</f>
        <v>20520310</v>
      </c>
      <c r="L55" s="23">
        <f ca="1">_xll.IMDP("BND",B55,L8,B3)</f>
        <v>4.3209999999999997</v>
      </c>
      <c r="M55" s="23" t="str">
        <f ca="1">_xll.IMDP("BND",B55,M8,B3)</f>
        <v>국채</v>
      </c>
      <c r="N55" s="23" t="str">
        <f ca="1">_xll.IMDP("BND",B55,N8,B3)</f>
        <v>국고채권</v>
      </c>
      <c r="O55" s="2"/>
      <c r="Y55" s="21" t="str">
        <f ca="1">_xll.IMDP("BND",P55,Y8,P3)</f>
        <v>입력오류</v>
      </c>
      <c r="Z55" s="23" t="str">
        <f ca="1">_xll.IMDP("BND",P55,Z8,P3)</f>
        <v>입력오류</v>
      </c>
      <c r="AA55" s="23" t="str">
        <f ca="1">_xll.IMDP("BND",P55,AA8,P3)</f>
        <v>입력오류</v>
      </c>
      <c r="AB55" s="23" t="str">
        <f ca="1">_xll.IMDP("BND",P55,AB8,P3)</f>
        <v>입력오류</v>
      </c>
      <c r="AC55" s="2"/>
      <c r="AM55" s="21" t="str">
        <f ca="1">_xll.IMDP("BND",AD55,AM8,AD3)</f>
        <v>입력오류</v>
      </c>
      <c r="AN55" s="23" t="str">
        <f ca="1">_xll.IMDP("BND",AD55,AN8,AD3)</f>
        <v>입력오류</v>
      </c>
      <c r="AO55" s="23" t="str">
        <f ca="1">_xll.IMDP("BND",AD55,AO8,AD3)</f>
        <v>입력오류</v>
      </c>
      <c r="AP55" s="23" t="str">
        <f ca="1">_xll.IMDP("BND",AD55,AP8,AD3)</f>
        <v>입력오류</v>
      </c>
      <c r="AQ55" s="2"/>
      <c r="BA55" s="21" t="str">
        <f ca="1">_xll.IMDP("BND",AR55,BA8,AR3)</f>
        <v>입력오류</v>
      </c>
      <c r="BB55" s="23" t="str">
        <f ca="1">_xll.IMDP("BND",AR55,BB8,AR3)</f>
        <v>입력오류</v>
      </c>
      <c r="BC55" s="23" t="str">
        <f ca="1">_xll.IMDP("BND",AR55,BC8,AR3)</f>
        <v>입력오류</v>
      </c>
      <c r="BD55" s="23" t="str">
        <f ca="1">_xll.IMDP("BND",AR55,BD8,AR3)</f>
        <v>입력오류</v>
      </c>
      <c r="BE55" s="2"/>
      <c r="BO55" s="21" t="str">
        <f ca="1">_xll.IMDP("BND",BF55,BO8,BF3)</f>
        <v>입력오류</v>
      </c>
      <c r="BP55" s="23" t="str">
        <f ca="1">_xll.IMDP("BND",BF55,BP8,BF3)</f>
        <v>입력오류</v>
      </c>
      <c r="BQ55" s="23" t="str">
        <f ca="1">_xll.IMDP("BND",BF55,BQ8,BF3)</f>
        <v>입력오류</v>
      </c>
      <c r="BR55" s="23" t="str">
        <f ca="1">_xll.IMDP("BND",BF55,BR8,BF3)</f>
        <v>입력오류</v>
      </c>
      <c r="BS55" s="2">
        <v>46316</v>
      </c>
      <c r="BT55" s="3" t="s">
        <v>15160</v>
      </c>
      <c r="BU55" s="3" t="s">
        <v>15161</v>
      </c>
      <c r="BV55" s="3" t="s">
        <v>15162</v>
      </c>
      <c r="BW55" s="3">
        <v>0</v>
      </c>
      <c r="BX55" s="3">
        <v>0.6</v>
      </c>
      <c r="BY55" s="3">
        <v>0</v>
      </c>
      <c r="BZ55" s="3">
        <v>856443</v>
      </c>
      <c r="CC55" s="21" t="str">
        <f ca="1">_xll.IMDP("BND",BT55,CC8,BT3)</f>
        <v/>
      </c>
      <c r="CD55" s="23" t="str">
        <f ca="1">_xll.IMDP("BND",BT55,CD8,BT3)</f>
        <v/>
      </c>
      <c r="CE55" s="23" t="str">
        <f ca="1">_xll.IMDP("BND",BT55,CE8,BT3)</f>
        <v/>
      </c>
      <c r="CF55" s="23" t="str">
        <f ca="1">_xll.IMDP("BND",BT55,CF8,BT3)</f>
        <v/>
      </c>
      <c r="CG55" s="2">
        <v>46316</v>
      </c>
      <c r="CH55" s="3" t="s">
        <v>830</v>
      </c>
      <c r="CI55" s="3" t="s">
        <v>824</v>
      </c>
      <c r="CJ55" s="3" t="s">
        <v>831</v>
      </c>
      <c r="CK55" s="3">
        <v>0</v>
      </c>
      <c r="CL55" s="3">
        <v>0.79</v>
      </c>
      <c r="CM55" s="3">
        <v>0</v>
      </c>
      <c r="CN55" s="3">
        <v>1001983</v>
      </c>
      <c r="CO55" s="3">
        <v>10051.85</v>
      </c>
      <c r="CP55" s="3">
        <v>6.3E-2</v>
      </c>
      <c r="CQ55" s="21">
        <f ca="1">_xll.IMDP("BND",CH55,CQ8,CH3)</f>
        <v>20261113</v>
      </c>
      <c r="CR55" s="23">
        <f ca="1">_xll.IMDP("BND",CH55,CR8,CH3)</f>
        <v>3.4489999999999998</v>
      </c>
      <c r="CS55" s="23" t="str">
        <f ca="1">_xll.IMDP("BND",CH55,CS8,CH3)</f>
        <v>금융채</v>
      </c>
      <c r="CT55" s="23" t="str">
        <f ca="1">_xll.IMDP("BND",CH55,CT8,CH3)</f>
        <v>카드</v>
      </c>
      <c r="CU55" s="2">
        <v>46316</v>
      </c>
      <c r="CV55" s="3" t="s">
        <v>10631</v>
      </c>
      <c r="CW55" s="3" t="s">
        <v>15832</v>
      </c>
      <c r="CX55" s="3" t="s">
        <v>10632</v>
      </c>
      <c r="CY55" s="3">
        <v>0</v>
      </c>
      <c r="CZ55" s="3">
        <v>0.56999999999999995</v>
      </c>
      <c r="DA55" s="3">
        <v>0</v>
      </c>
      <c r="DB55" s="3">
        <v>592889</v>
      </c>
      <c r="DC55" s="3">
        <v>9695.74</v>
      </c>
      <c r="DD55" s="3">
        <v>1.9165000000000001</v>
      </c>
      <c r="DE55" s="21">
        <f ca="1">_xll.IMDP("BND",CV55,DE8,CV3)</f>
        <v>20281020</v>
      </c>
      <c r="DF55" s="23">
        <f ca="1">_xll.IMDP("BND",CV55,DF8,CV3)</f>
        <v>4.3979999999999997</v>
      </c>
      <c r="DG55" s="23" t="str">
        <f ca="1">_xll.IMDP("BND",CV55,DG8,CV3)</f>
        <v>금융채</v>
      </c>
      <c r="DH55" s="23" t="str">
        <f ca="1">_xll.IMDP("BND",CV55,DH8,CV3)</f>
        <v>카드</v>
      </c>
      <c r="DI55" s="2">
        <v>46316</v>
      </c>
      <c r="DJ55" s="3" t="s">
        <v>223</v>
      </c>
      <c r="DK55" s="3" t="s">
        <v>224</v>
      </c>
      <c r="DL55" s="3" t="s">
        <v>225</v>
      </c>
      <c r="DM55" s="3">
        <v>0</v>
      </c>
      <c r="DN55" s="3">
        <v>0.31</v>
      </c>
      <c r="DO55" s="3">
        <v>0</v>
      </c>
      <c r="DP55" s="3">
        <v>485167</v>
      </c>
      <c r="DQ55" s="3">
        <v>10165.540000000001</v>
      </c>
      <c r="DR55" s="3">
        <v>1.5404</v>
      </c>
      <c r="DS55" s="21">
        <f ca="1">_xll.IMDP("BND",DJ55,DS8,DJ3)</f>
        <v>20280608</v>
      </c>
      <c r="DT55" s="23">
        <f ca="1">_xll.IMDP("BND",DJ55,DT8,DJ3)</f>
        <v>4.1020000000000003</v>
      </c>
      <c r="DU55" s="23" t="str">
        <f ca="1">_xll.IMDP("BND",DJ55,DU8,DJ3)</f>
        <v>공사공단채</v>
      </c>
      <c r="DV55" s="23" t="str">
        <f ca="1">_xll.IMDP("BND",DJ55,DV8,DJ3)</f>
        <v>일반</v>
      </c>
      <c r="DW55" s="2"/>
      <c r="EG55" s="21" t="str">
        <f ca="1">_xll.IMDP("BND",DX55,EG8,DX3)</f>
        <v>입력오류</v>
      </c>
      <c r="EH55" s="23" t="str">
        <f ca="1">_xll.IMDP("BND",DX55,EH8,DX3)</f>
        <v>입력오류</v>
      </c>
      <c r="EI55" s="23" t="str">
        <f ca="1">_xll.IMDP("BND",DX55,EI8,DX3)</f>
        <v>입력오류</v>
      </c>
      <c r="EJ55" s="23" t="str">
        <f ca="1">_xll.IMDP("BND",DX55,EJ8,DX3)</f>
        <v>입력오류</v>
      </c>
      <c r="EK55" s="2">
        <v>46316</v>
      </c>
      <c r="EL55" s="3" t="s">
        <v>470</v>
      </c>
      <c r="EM55" s="3" t="s">
        <v>471</v>
      </c>
      <c r="EN55" s="3" t="s">
        <v>472</v>
      </c>
      <c r="EO55" s="3">
        <v>0</v>
      </c>
      <c r="EP55" s="3">
        <v>0.98</v>
      </c>
      <c r="EQ55" s="3">
        <v>0</v>
      </c>
      <c r="ER55" s="3">
        <v>2240494</v>
      </c>
      <c r="ES55" s="3">
        <v>9561.0300000000007</v>
      </c>
      <c r="ET55" s="3">
        <v>3.7254999999999998</v>
      </c>
      <c r="EU55" s="21">
        <f ca="1">_xll.IMDP("BND",EL55,EU8,EL3)</f>
        <v>20301027</v>
      </c>
      <c r="EV55" s="23">
        <f ca="1">_xll.IMDP("BND",EL55,EV8,EL3)</f>
        <v>4.3780000000000001</v>
      </c>
      <c r="EW55" s="23" t="str">
        <f ca="1">_xll.IMDP("BND",EL55,EW8,EL3)</f>
        <v>공사공단채</v>
      </c>
      <c r="EX55" s="23" t="str">
        <f ca="1">_xll.IMDP("BND",EL55,EX8,EL3)</f>
        <v>지방공기업</v>
      </c>
    </row>
    <row r="56" spans="1:154" ht="13.5" customHeight="1" x14ac:dyDescent="0.3">
      <c r="A56" s="2">
        <v>46316</v>
      </c>
      <c r="B56" s="3" t="s">
        <v>699</v>
      </c>
      <c r="C56" s="3" t="s">
        <v>700</v>
      </c>
      <c r="D56" s="3" t="s">
        <v>701</v>
      </c>
      <c r="E56" s="3">
        <v>0</v>
      </c>
      <c r="F56" s="3">
        <v>0.4</v>
      </c>
      <c r="G56" s="3">
        <v>0</v>
      </c>
      <c r="H56" s="3">
        <v>485034</v>
      </c>
      <c r="I56" s="3">
        <v>10008.18</v>
      </c>
      <c r="J56" s="3">
        <v>1.1895</v>
      </c>
      <c r="K56" s="21">
        <f ca="1">_xll.IMDP("BND",B56,K8,B3)</f>
        <v>20280112</v>
      </c>
      <c r="L56" s="23">
        <f ca="1">_xll.IMDP("BND",B56,L8,B3)</f>
        <v>4.1280000000000001</v>
      </c>
      <c r="M56" s="23" t="str">
        <f ca="1">_xll.IMDP("BND",B56,M8,B3)</f>
        <v>회사채</v>
      </c>
      <c r="N56" s="23" t="str">
        <f ca="1">_xll.IMDP("BND",B56,N8,B3)</f>
        <v>회사채(일반)</v>
      </c>
      <c r="O56" s="2"/>
      <c r="Y56" s="21" t="str">
        <f ca="1">_xll.IMDP("BND",P56,Y8,P3)</f>
        <v>입력오류</v>
      </c>
      <c r="Z56" s="23" t="str">
        <f ca="1">_xll.IMDP("BND",P56,Z8,P3)</f>
        <v>입력오류</v>
      </c>
      <c r="AA56" s="23" t="str">
        <f ca="1">_xll.IMDP("BND",P56,AA8,P3)</f>
        <v>입력오류</v>
      </c>
      <c r="AB56" s="23" t="str">
        <f ca="1">_xll.IMDP("BND",P56,AB8,P3)</f>
        <v>입력오류</v>
      </c>
      <c r="AC56" s="2"/>
      <c r="AM56" s="21" t="str">
        <f ca="1">_xll.IMDP("BND",AD56,AM8,AD3)</f>
        <v>입력오류</v>
      </c>
      <c r="AN56" s="23" t="str">
        <f ca="1">_xll.IMDP("BND",AD56,AN8,AD3)</f>
        <v>입력오류</v>
      </c>
      <c r="AO56" s="23" t="str">
        <f ca="1">_xll.IMDP("BND",AD56,AO8,AD3)</f>
        <v>입력오류</v>
      </c>
      <c r="AP56" s="23" t="str">
        <f ca="1">_xll.IMDP("BND",AD56,AP8,AD3)</f>
        <v>입력오류</v>
      </c>
      <c r="AQ56" s="2"/>
      <c r="BA56" s="21" t="str">
        <f ca="1">_xll.IMDP("BND",AR56,BA8,AR3)</f>
        <v>입력오류</v>
      </c>
      <c r="BB56" s="23" t="str">
        <f ca="1">_xll.IMDP("BND",AR56,BB8,AR3)</f>
        <v>입력오류</v>
      </c>
      <c r="BC56" s="23" t="str">
        <f ca="1">_xll.IMDP("BND",AR56,BC8,AR3)</f>
        <v>입력오류</v>
      </c>
      <c r="BD56" s="23" t="str">
        <f ca="1">_xll.IMDP("BND",AR56,BD8,AR3)</f>
        <v>입력오류</v>
      </c>
      <c r="BE56" s="2"/>
      <c r="BO56" s="21" t="str">
        <f ca="1">_xll.IMDP("BND",BF56,BO8,BF3)</f>
        <v>입력오류</v>
      </c>
      <c r="BP56" s="23" t="str">
        <f ca="1">_xll.IMDP("BND",BF56,BP8,BF3)</f>
        <v>입력오류</v>
      </c>
      <c r="BQ56" s="23" t="str">
        <f ca="1">_xll.IMDP("BND",BF56,BQ8,BF3)</f>
        <v>입력오류</v>
      </c>
      <c r="BR56" s="23" t="str">
        <f ca="1">_xll.IMDP("BND",BF56,BR8,BF3)</f>
        <v>입력오류</v>
      </c>
      <c r="BS56" s="2">
        <v>46316</v>
      </c>
      <c r="BT56" s="3" t="s">
        <v>342</v>
      </c>
      <c r="BU56" s="3" t="s">
        <v>343</v>
      </c>
      <c r="BV56" s="3" t="s">
        <v>344</v>
      </c>
      <c r="BW56" s="3">
        <v>0</v>
      </c>
      <c r="BX56" s="3">
        <v>0.6</v>
      </c>
      <c r="BY56" s="3">
        <v>0</v>
      </c>
      <c r="BZ56" s="3">
        <v>855242</v>
      </c>
      <c r="CA56" s="3">
        <v>9949.5400000000009</v>
      </c>
      <c r="CB56" s="3">
        <v>2.3054999999999999</v>
      </c>
      <c r="CC56" s="21">
        <f ca="1">_xll.IMDP("BND",BT56,CC8,BT3)</f>
        <v>20290326</v>
      </c>
      <c r="CD56" s="23">
        <f ca="1">_xll.IMDP("BND",BT56,CD8,BT3)</f>
        <v>4.09</v>
      </c>
      <c r="CE56" s="23" t="str">
        <f ca="1">_xll.IMDP("BND",BT56,CE8,BT3)</f>
        <v>금융채</v>
      </c>
      <c r="CF56" s="23" t="str">
        <f ca="1">_xll.IMDP("BND",BT56,CF8,BT3)</f>
        <v>은행채</v>
      </c>
      <c r="CG56" s="2">
        <v>46316</v>
      </c>
      <c r="CH56" s="3" t="s">
        <v>8881</v>
      </c>
      <c r="CI56" s="3" t="s">
        <v>306</v>
      </c>
      <c r="CJ56" s="3" t="s">
        <v>8882</v>
      </c>
      <c r="CK56" s="3">
        <v>0</v>
      </c>
      <c r="CL56" s="3">
        <v>0.79</v>
      </c>
      <c r="CM56" s="3">
        <v>0</v>
      </c>
      <c r="CN56" s="3">
        <v>1001783</v>
      </c>
      <c r="CO56" s="3">
        <v>10049.950000000001</v>
      </c>
      <c r="CP56" s="3">
        <v>0.25829999999999997</v>
      </c>
      <c r="CQ56" s="21">
        <f ca="1">_xll.IMDP("BND",CH56,CQ8,CH3)</f>
        <v>20270125</v>
      </c>
      <c r="CR56" s="23">
        <f ca="1">_xll.IMDP("BND",CH56,CR8,CH3)</f>
        <v>3.6949999999999998</v>
      </c>
      <c r="CS56" s="23" t="str">
        <f ca="1">_xll.IMDP("BND",CH56,CS8,CH3)</f>
        <v>회사채</v>
      </c>
      <c r="CT56" s="23" t="str">
        <f ca="1">_xll.IMDP("BND",CH56,CT8,CH3)</f>
        <v>회사채(일반)</v>
      </c>
      <c r="CU56" s="2">
        <v>46316</v>
      </c>
      <c r="CV56" s="3" t="s">
        <v>594</v>
      </c>
      <c r="CW56" s="3" t="s">
        <v>595</v>
      </c>
      <c r="CX56" s="3" t="s">
        <v>596</v>
      </c>
      <c r="CY56" s="3">
        <v>0</v>
      </c>
      <c r="CZ56" s="3">
        <v>0.47</v>
      </c>
      <c r="DA56" s="3">
        <v>0</v>
      </c>
      <c r="DB56" s="3">
        <v>489446</v>
      </c>
      <c r="DC56" s="3">
        <v>10077.17</v>
      </c>
      <c r="DD56" s="3">
        <v>0.36670000000000003</v>
      </c>
      <c r="DE56" s="21">
        <f ca="1">_xll.IMDP("BND",CV56,DE8,CV3)</f>
        <v>20270305</v>
      </c>
      <c r="DF56" s="23">
        <f ca="1">_xll.IMDP("BND",CV56,DF8,CV3)</f>
        <v>4.0919999999999996</v>
      </c>
      <c r="DG56" s="23" t="str">
        <f ca="1">_xll.IMDP("BND",CV56,DG8,CV3)</f>
        <v>회사채</v>
      </c>
      <c r="DH56" s="23" t="str">
        <f ca="1">_xll.IMDP("BND",CV56,DH8,CV3)</f>
        <v>회사채(일반)</v>
      </c>
      <c r="DI56" s="2">
        <v>46316</v>
      </c>
      <c r="DJ56" s="3" t="s">
        <v>232</v>
      </c>
      <c r="DK56" s="3" t="s">
        <v>233</v>
      </c>
      <c r="DL56" s="3" t="s">
        <v>234</v>
      </c>
      <c r="DM56" s="3">
        <v>0</v>
      </c>
      <c r="DN56" s="3">
        <v>0.31</v>
      </c>
      <c r="DO56" s="3">
        <v>0</v>
      </c>
      <c r="DP56" s="3">
        <v>484225</v>
      </c>
      <c r="DQ56" s="3">
        <v>10146.120000000001</v>
      </c>
      <c r="DR56" s="3">
        <v>1.5265</v>
      </c>
      <c r="DS56" s="21">
        <f ca="1">_xll.IMDP("BND",DJ56,DS8,DJ3)</f>
        <v>20280602</v>
      </c>
      <c r="DT56" s="23">
        <f ca="1">_xll.IMDP("BND",DJ56,DT8,DJ3)</f>
        <v>4.0830000000000002</v>
      </c>
      <c r="DU56" s="23" t="str">
        <f ca="1">_xll.IMDP("BND",DJ56,DU8,DJ3)</f>
        <v>공사공단채</v>
      </c>
      <c r="DV56" s="23" t="str">
        <f ca="1">_xll.IMDP("BND",DJ56,DV8,DJ3)</f>
        <v>일반</v>
      </c>
      <c r="DW56" s="2"/>
      <c r="EG56" s="21" t="str">
        <f ca="1">_xll.IMDP("BND",DX56,EG8,DX3)</f>
        <v>입력오류</v>
      </c>
      <c r="EH56" s="23" t="str">
        <f ca="1">_xll.IMDP("BND",DX56,EH8,DX3)</f>
        <v>입력오류</v>
      </c>
      <c r="EI56" s="23" t="str">
        <f ca="1">_xll.IMDP("BND",DX56,EI8,DX3)</f>
        <v>입력오류</v>
      </c>
      <c r="EJ56" s="23" t="str">
        <f ca="1">_xll.IMDP("BND",DX56,EJ8,DX3)</f>
        <v>입력오류</v>
      </c>
      <c r="EK56" s="2">
        <v>46316</v>
      </c>
      <c r="EL56" s="3" t="s">
        <v>971</v>
      </c>
      <c r="EM56" s="3" t="s">
        <v>972</v>
      </c>
      <c r="EN56" s="3" t="s">
        <v>973</v>
      </c>
      <c r="EO56" s="3">
        <v>0</v>
      </c>
      <c r="EP56" s="3">
        <v>0.98</v>
      </c>
      <c r="EQ56" s="3">
        <v>0</v>
      </c>
      <c r="ER56" s="3">
        <v>2239807</v>
      </c>
      <c r="ES56" s="3">
        <v>9559.5</v>
      </c>
      <c r="ET56" s="3">
        <v>3.3144</v>
      </c>
      <c r="EU56" s="21">
        <f ca="1">_xll.IMDP("BND",EL56,EU8,EL3)</f>
        <v>20300508</v>
      </c>
      <c r="EV56" s="23">
        <f ca="1">_xll.IMDP("BND",EL56,EV8,EL3)</f>
        <v>4.5090000000000003</v>
      </c>
      <c r="EW56" s="23" t="str">
        <f ca="1">_xll.IMDP("BND",EL56,EW8,EL3)</f>
        <v>금융채</v>
      </c>
      <c r="EX56" s="23" t="str">
        <f ca="1">_xll.IMDP("BND",EL56,EX8,EL3)</f>
        <v>기타금융채</v>
      </c>
    </row>
    <row r="57" spans="1:154" ht="13.5" customHeight="1" x14ac:dyDescent="0.3">
      <c r="A57" s="2">
        <v>46316</v>
      </c>
      <c r="B57" s="3" t="s">
        <v>702</v>
      </c>
      <c r="C57" s="3" t="s">
        <v>703</v>
      </c>
      <c r="D57" s="3" t="s">
        <v>704</v>
      </c>
      <c r="E57" s="3">
        <v>0</v>
      </c>
      <c r="F57" s="3">
        <v>0.39</v>
      </c>
      <c r="G57" s="3">
        <v>0</v>
      </c>
      <c r="H57" s="3">
        <v>469273</v>
      </c>
      <c r="I57" s="3">
        <v>9683.35</v>
      </c>
      <c r="J57" s="3">
        <v>3.0518000000000001</v>
      </c>
      <c r="K57" s="21">
        <f ca="1">_xll.IMDP("BND",B57,K8,B3)</f>
        <v>20300123</v>
      </c>
      <c r="L57" s="23">
        <f ca="1">_xll.IMDP("BND",B57,L8,B3)</f>
        <v>4.367</v>
      </c>
      <c r="M57" s="23" t="str">
        <f ca="1">_xll.IMDP("BND",B57,M8,B3)</f>
        <v>회사채</v>
      </c>
      <c r="N57" s="23" t="str">
        <f ca="1">_xll.IMDP("BND",B57,N8,B3)</f>
        <v>회사채(일반)</v>
      </c>
      <c r="O57" s="2"/>
      <c r="Y57" s="21" t="str">
        <f ca="1">_xll.IMDP("BND",P57,Y8,P3)</f>
        <v>입력오류</v>
      </c>
      <c r="Z57" s="23" t="str">
        <f ca="1">_xll.IMDP("BND",P57,Z8,P3)</f>
        <v>입력오류</v>
      </c>
      <c r="AA57" s="23" t="str">
        <f ca="1">_xll.IMDP("BND",P57,AA8,P3)</f>
        <v>입력오류</v>
      </c>
      <c r="AB57" s="23" t="str">
        <f ca="1">_xll.IMDP("BND",P57,AB8,P3)</f>
        <v>입력오류</v>
      </c>
      <c r="AC57" s="2"/>
      <c r="AM57" s="21" t="str">
        <f ca="1">_xll.IMDP("BND",AD57,AM8,AD3)</f>
        <v>입력오류</v>
      </c>
      <c r="AN57" s="23" t="str">
        <f ca="1">_xll.IMDP("BND",AD57,AN8,AD3)</f>
        <v>입력오류</v>
      </c>
      <c r="AO57" s="23" t="str">
        <f ca="1">_xll.IMDP("BND",AD57,AO8,AD3)</f>
        <v>입력오류</v>
      </c>
      <c r="AP57" s="23" t="str">
        <f ca="1">_xll.IMDP("BND",AD57,AP8,AD3)</f>
        <v>입력오류</v>
      </c>
      <c r="AQ57" s="2"/>
      <c r="BA57" s="21" t="str">
        <f ca="1">_xll.IMDP("BND",AR57,BA8,AR3)</f>
        <v>입력오류</v>
      </c>
      <c r="BB57" s="23" t="str">
        <f ca="1">_xll.IMDP("BND",AR57,BB8,AR3)</f>
        <v>입력오류</v>
      </c>
      <c r="BC57" s="23" t="str">
        <f ca="1">_xll.IMDP("BND",AR57,BC8,AR3)</f>
        <v>입력오류</v>
      </c>
      <c r="BD57" s="23" t="str">
        <f ca="1">_xll.IMDP("BND",AR57,BD8,AR3)</f>
        <v>입력오류</v>
      </c>
      <c r="BE57" s="2"/>
      <c r="BO57" s="21" t="str">
        <f ca="1">_xll.IMDP("BND",BF57,BO8,BF3)</f>
        <v>입력오류</v>
      </c>
      <c r="BP57" s="23" t="str">
        <f ca="1">_xll.IMDP("BND",BF57,BP8,BF3)</f>
        <v>입력오류</v>
      </c>
      <c r="BQ57" s="23" t="str">
        <f ca="1">_xll.IMDP("BND",BF57,BQ8,BF3)</f>
        <v>입력오류</v>
      </c>
      <c r="BR57" s="23" t="str">
        <f ca="1">_xll.IMDP("BND",BF57,BR8,BF3)</f>
        <v>입력오류</v>
      </c>
      <c r="BS57" s="2">
        <v>46316</v>
      </c>
      <c r="BT57" s="3" t="s">
        <v>384</v>
      </c>
      <c r="BU57" s="3" t="s">
        <v>385</v>
      </c>
      <c r="BV57" s="3" t="s">
        <v>386</v>
      </c>
      <c r="BW57" s="3">
        <v>0</v>
      </c>
      <c r="BX57" s="3">
        <v>0.6</v>
      </c>
      <c r="BY57" s="3">
        <v>0</v>
      </c>
      <c r="BZ57" s="3">
        <v>855212</v>
      </c>
      <c r="CA57" s="3">
        <v>9949.2999999999993</v>
      </c>
      <c r="CB57" s="3">
        <v>0.86850000000000005</v>
      </c>
      <c r="CC57" s="21">
        <f ca="1">_xll.IMDP("BND",BT57,CC8,BT3)</f>
        <v>20270910</v>
      </c>
      <c r="CD57" s="23">
        <f ca="1">_xll.IMDP("BND",BT57,CD8,BT3)</f>
        <v>4.2320000000000002</v>
      </c>
      <c r="CE57" s="23" t="str">
        <f ca="1">_xll.IMDP("BND",BT57,CE8,BT3)</f>
        <v>회사채</v>
      </c>
      <c r="CF57" s="23" t="str">
        <f ca="1">_xll.IMDP("BND",BT57,CF8,BT3)</f>
        <v>회사채(일반)</v>
      </c>
      <c r="CG57" s="2">
        <v>46316</v>
      </c>
      <c r="CH57" s="3" t="s">
        <v>826</v>
      </c>
      <c r="CI57" s="3" t="s">
        <v>827</v>
      </c>
      <c r="CJ57" s="3" t="s">
        <v>828</v>
      </c>
      <c r="CK57" s="3">
        <v>0</v>
      </c>
      <c r="CL57" s="3">
        <v>0.79</v>
      </c>
      <c r="CM57" s="3">
        <v>0</v>
      </c>
      <c r="CN57" s="3">
        <v>1001775</v>
      </c>
      <c r="CO57" s="3">
        <v>10049.799999999999</v>
      </c>
      <c r="CP57" s="3">
        <v>0.1014</v>
      </c>
      <c r="CQ57" s="21">
        <f ca="1">_xll.IMDP("BND",CH57,CQ8,CH3)</f>
        <v>20261127</v>
      </c>
      <c r="CR57" s="23">
        <f ca="1">_xll.IMDP("BND",CH57,CR8,CH3)</f>
        <v>3.5619999999999998</v>
      </c>
      <c r="CS57" s="23" t="str">
        <f ca="1">_xll.IMDP("BND",CH57,CS8,CH3)</f>
        <v>회사채</v>
      </c>
      <c r="CT57" s="23" t="str">
        <f ca="1">_xll.IMDP("BND",CH57,CT8,CH3)</f>
        <v>회사채(일반)</v>
      </c>
      <c r="CU57" s="2">
        <v>46316</v>
      </c>
      <c r="CV57" s="3" t="s">
        <v>597</v>
      </c>
      <c r="CW57" s="3" t="s">
        <v>488</v>
      </c>
      <c r="CX57" s="3" t="s">
        <v>598</v>
      </c>
      <c r="CY57" s="3">
        <v>0</v>
      </c>
      <c r="CZ57" s="3">
        <v>0.24</v>
      </c>
      <c r="DA57" s="3">
        <v>0</v>
      </c>
      <c r="DB57" s="3">
        <v>244895</v>
      </c>
      <c r="DC57" s="3">
        <v>10084.459999999999</v>
      </c>
      <c r="DD57" s="3">
        <v>0.34489999999999998</v>
      </c>
      <c r="DE57" s="21">
        <f ca="1">_xll.IMDP("BND",CV57,DE8,CV3)</f>
        <v>20270226</v>
      </c>
      <c r="DF57" s="23">
        <f ca="1">_xll.IMDP("BND",CV57,DF8,CV3)</f>
        <v>3.9580000000000002</v>
      </c>
      <c r="DG57" s="23" t="str">
        <f ca="1">_xll.IMDP("BND",CV57,DG8,CV3)</f>
        <v>회사채</v>
      </c>
      <c r="DH57" s="23" t="str">
        <f ca="1">_xll.IMDP("BND",CV57,DH8,CV3)</f>
        <v>회사채(일반)</v>
      </c>
      <c r="DI57" s="2">
        <v>46316</v>
      </c>
      <c r="DJ57" s="3" t="s">
        <v>15336</v>
      </c>
      <c r="DK57" s="3" t="s">
        <v>89</v>
      </c>
      <c r="DL57" s="3" t="s">
        <v>15337</v>
      </c>
      <c r="DM57" s="3">
        <v>0</v>
      </c>
      <c r="DN57" s="3">
        <v>0.31</v>
      </c>
      <c r="DO57" s="3">
        <v>0</v>
      </c>
      <c r="DP57" s="3">
        <v>483888</v>
      </c>
      <c r="DQ57" s="3">
        <v>10139.44</v>
      </c>
      <c r="DR57" s="3">
        <v>4.3486000000000002</v>
      </c>
      <c r="DS57" s="21">
        <f ca="1">_xll.IMDP("BND",DJ57,DS8,DJ3)</f>
        <v>20310910</v>
      </c>
      <c r="DT57" s="23">
        <f ca="1">_xll.IMDP("BND",DJ57,DT8,DJ3)</f>
        <v>4.3129999999999997</v>
      </c>
      <c r="DU57" s="23" t="str">
        <f ca="1">_xll.IMDP("BND",DJ57,DU8,DJ3)</f>
        <v>공사공단채</v>
      </c>
      <c r="DV57" s="23" t="str">
        <f ca="1">_xll.IMDP("BND",DJ57,DV8,DJ3)</f>
        <v>일반</v>
      </c>
      <c r="DW57" s="2"/>
      <c r="EG57" s="21" t="str">
        <f ca="1">_xll.IMDP("BND",DX57,EG8,DX3)</f>
        <v>입력오류</v>
      </c>
      <c r="EH57" s="23" t="str">
        <f ca="1">_xll.IMDP("BND",DX57,EH8,DX3)</f>
        <v>입력오류</v>
      </c>
      <c r="EI57" s="23" t="str">
        <f ca="1">_xll.IMDP("BND",DX57,EI8,DX3)</f>
        <v>입력오류</v>
      </c>
      <c r="EJ57" s="23" t="str">
        <f ca="1">_xll.IMDP("BND",DX57,EJ8,DX3)</f>
        <v>입력오류</v>
      </c>
      <c r="EK57" s="2">
        <v>46316</v>
      </c>
      <c r="EL57" s="3" t="s">
        <v>974</v>
      </c>
      <c r="EM57" s="3" t="s">
        <v>646</v>
      </c>
      <c r="EN57" s="3" t="s">
        <v>975</v>
      </c>
      <c r="EO57" s="3">
        <v>0</v>
      </c>
      <c r="EP57" s="3">
        <v>0.97</v>
      </c>
      <c r="EQ57" s="3">
        <v>0</v>
      </c>
      <c r="ER57" s="3">
        <v>2221609</v>
      </c>
      <c r="ES57" s="3">
        <v>9480.9500000000007</v>
      </c>
      <c r="ET57" s="3">
        <v>2.9758</v>
      </c>
      <c r="EU57" s="21">
        <f ca="1">_xll.IMDP("BND",EL57,EU8,EL3)</f>
        <v>20291204</v>
      </c>
      <c r="EV57" s="23">
        <f ca="1">_xll.IMDP("BND",EL57,EV8,EL3)</f>
        <v>4.4530000000000003</v>
      </c>
      <c r="EW57" s="23" t="str">
        <f ca="1">_xll.IMDP("BND",EL57,EW8,EL3)</f>
        <v>회사채</v>
      </c>
      <c r="EX57" s="23" t="str">
        <f ca="1">_xll.IMDP("BND",EL57,EX8,EL3)</f>
        <v>회사채(일반)</v>
      </c>
    </row>
    <row r="58" spans="1:154" ht="13.5" customHeight="1" x14ac:dyDescent="0.3">
      <c r="A58" s="2">
        <v>46316</v>
      </c>
      <c r="B58" s="3" t="s">
        <v>705</v>
      </c>
      <c r="C58" s="3" t="s">
        <v>706</v>
      </c>
      <c r="D58" s="3" t="s">
        <v>707</v>
      </c>
      <c r="E58" s="3">
        <v>0</v>
      </c>
      <c r="F58" s="3">
        <v>0.38</v>
      </c>
      <c r="G58" s="3">
        <v>0</v>
      </c>
      <c r="H58" s="3">
        <v>453775</v>
      </c>
      <c r="I58" s="3">
        <v>9697.7000000000007</v>
      </c>
      <c r="J58" s="3">
        <v>2.0124</v>
      </c>
      <c r="K58" s="21">
        <f ca="1">_xll.IMDP("BND",B58,K8,B3)</f>
        <v>20281124</v>
      </c>
      <c r="L58" s="23">
        <f ca="1">_xll.IMDP("BND",B58,L8,B3)</f>
        <v>4.3890000000000002</v>
      </c>
      <c r="M58" s="23" t="str">
        <f ca="1">_xll.IMDP("BND",B58,M8,B3)</f>
        <v>금융채</v>
      </c>
      <c r="N58" s="23" t="str">
        <f ca="1">_xll.IMDP("BND",B58,N8,B3)</f>
        <v>카드</v>
      </c>
      <c r="O58" s="2"/>
      <c r="Y58" s="21" t="str">
        <f ca="1">_xll.IMDP("BND",P58,Y8,P3)</f>
        <v>입력오류</v>
      </c>
      <c r="Z58" s="23" t="str">
        <f ca="1">_xll.IMDP("BND",P58,Z8,P3)</f>
        <v>입력오류</v>
      </c>
      <c r="AA58" s="23" t="str">
        <f ca="1">_xll.IMDP("BND",P58,AA8,P3)</f>
        <v>입력오류</v>
      </c>
      <c r="AB58" s="23" t="str">
        <f ca="1">_xll.IMDP("BND",P58,AB8,P3)</f>
        <v>입력오류</v>
      </c>
      <c r="AC58" s="2"/>
      <c r="AM58" s="21" t="str">
        <f ca="1">_xll.IMDP("BND",AD58,AM8,AD3)</f>
        <v>입력오류</v>
      </c>
      <c r="AN58" s="23" t="str">
        <f ca="1">_xll.IMDP("BND",AD58,AN8,AD3)</f>
        <v>입력오류</v>
      </c>
      <c r="AO58" s="23" t="str">
        <f ca="1">_xll.IMDP("BND",AD58,AO8,AD3)</f>
        <v>입력오류</v>
      </c>
      <c r="AP58" s="23" t="str">
        <f ca="1">_xll.IMDP("BND",AD58,AP8,AD3)</f>
        <v>입력오류</v>
      </c>
      <c r="AQ58" s="2"/>
      <c r="BA58" s="21" t="str">
        <f ca="1">_xll.IMDP("BND",AR58,BA8,AR3)</f>
        <v>입력오류</v>
      </c>
      <c r="BB58" s="23" t="str">
        <f ca="1">_xll.IMDP("BND",AR58,BB8,AR3)</f>
        <v>입력오류</v>
      </c>
      <c r="BC58" s="23" t="str">
        <f ca="1">_xll.IMDP("BND",AR58,BC8,AR3)</f>
        <v>입력오류</v>
      </c>
      <c r="BD58" s="23" t="str">
        <f ca="1">_xll.IMDP("BND",AR58,BD8,AR3)</f>
        <v>입력오류</v>
      </c>
      <c r="BE58" s="2"/>
      <c r="BO58" s="21" t="str">
        <f ca="1">_xll.IMDP("BND",BF58,BO8,BF3)</f>
        <v>입력오류</v>
      </c>
      <c r="BP58" s="23" t="str">
        <f ca="1">_xll.IMDP("BND",BF58,BP8,BF3)</f>
        <v>입력오류</v>
      </c>
      <c r="BQ58" s="23" t="str">
        <f ca="1">_xll.IMDP("BND",BF58,BQ8,BF3)</f>
        <v>입력오류</v>
      </c>
      <c r="BR58" s="23" t="str">
        <f ca="1">_xll.IMDP("BND",BF58,BR8,BF3)</f>
        <v>입력오류</v>
      </c>
      <c r="BS58" s="2">
        <v>46316</v>
      </c>
      <c r="BT58" s="3" t="s">
        <v>14933</v>
      </c>
      <c r="BU58" s="3" t="s">
        <v>14931</v>
      </c>
      <c r="BV58" s="3" t="s">
        <v>14932</v>
      </c>
      <c r="BW58" s="3">
        <v>0</v>
      </c>
      <c r="BX58" s="3">
        <v>0.6</v>
      </c>
      <c r="BY58" s="3">
        <v>0</v>
      </c>
      <c r="BZ58" s="3">
        <v>854758</v>
      </c>
      <c r="CC58" s="21" t="str">
        <f ca="1">_xll.IMDP("BND",BT58,CC8,BT3)</f>
        <v/>
      </c>
      <c r="CD58" s="23" t="str">
        <f ca="1">_xll.IMDP("BND",BT58,CD8,BT3)</f>
        <v/>
      </c>
      <c r="CE58" s="23" t="str">
        <f ca="1">_xll.IMDP("BND",BT58,CE8,BT3)</f>
        <v/>
      </c>
      <c r="CF58" s="23" t="str">
        <f ca="1">_xll.IMDP("BND",BT58,CF8,BT3)</f>
        <v/>
      </c>
      <c r="CG58" s="2">
        <v>46316</v>
      </c>
      <c r="CH58" s="3" t="s">
        <v>833</v>
      </c>
      <c r="CI58" s="3" t="s">
        <v>834</v>
      </c>
      <c r="CJ58" s="3" t="s">
        <v>835</v>
      </c>
      <c r="CK58" s="3">
        <v>0</v>
      </c>
      <c r="CL58" s="3">
        <v>0.79</v>
      </c>
      <c r="CM58" s="3">
        <v>0</v>
      </c>
      <c r="CN58" s="3">
        <v>1001602</v>
      </c>
      <c r="CO58" s="3">
        <v>10047.9</v>
      </c>
      <c r="CP58" s="3">
        <v>0.1384</v>
      </c>
      <c r="CQ58" s="21">
        <f ca="1">_xll.IMDP("BND",CH58,CQ8,CH3)</f>
        <v>20261211</v>
      </c>
      <c r="CR58" s="23">
        <f ca="1">_xll.IMDP("BND",CH58,CR8,CH3)</f>
        <v>3.5219999999999998</v>
      </c>
      <c r="CS58" s="23" t="str">
        <f ca="1">_xll.IMDP("BND",CH58,CS8,CH3)</f>
        <v>금융채</v>
      </c>
      <c r="CT58" s="23" t="str">
        <f ca="1">_xll.IMDP("BND",CH58,CT8,CH3)</f>
        <v>기타금융채</v>
      </c>
      <c r="CU58" s="2">
        <v>46316</v>
      </c>
      <c r="CV58" s="3" t="s">
        <v>599</v>
      </c>
      <c r="CW58" s="3" t="s">
        <v>600</v>
      </c>
      <c r="CX58" s="3" t="s">
        <v>601</v>
      </c>
      <c r="CY58" s="3">
        <v>0</v>
      </c>
      <c r="CZ58" s="3">
        <v>0.24</v>
      </c>
      <c r="DA58" s="3">
        <v>0</v>
      </c>
      <c r="DB58" s="3">
        <v>244419</v>
      </c>
      <c r="DC58" s="3">
        <v>10064.709999999999</v>
      </c>
      <c r="DD58" s="3">
        <v>0.375</v>
      </c>
      <c r="DE58" s="21">
        <f ca="1">_xll.IMDP("BND",CV58,DE8,CV3)</f>
        <v>20270308</v>
      </c>
      <c r="DF58" s="23">
        <f ca="1">_xll.IMDP("BND",CV58,DF8,CV3)</f>
        <v>4.0529999999999999</v>
      </c>
      <c r="DG58" s="23" t="str">
        <f ca="1">_xll.IMDP("BND",CV58,DG8,CV3)</f>
        <v>회사채</v>
      </c>
      <c r="DH58" s="23" t="str">
        <f ca="1">_xll.IMDP("BND",CV58,DH8,CV3)</f>
        <v>회사채(일반)</v>
      </c>
      <c r="DI58" s="2">
        <v>46316</v>
      </c>
      <c r="DJ58" s="3" t="s">
        <v>14935</v>
      </c>
      <c r="DK58" s="3" t="s">
        <v>1214</v>
      </c>
      <c r="DL58" s="3" t="s">
        <v>14936</v>
      </c>
      <c r="DM58" s="3">
        <v>0</v>
      </c>
      <c r="DN58" s="3">
        <v>0.31</v>
      </c>
      <c r="DO58" s="3">
        <v>0</v>
      </c>
      <c r="DP58" s="3">
        <v>483354</v>
      </c>
      <c r="DQ58" s="3">
        <v>10127.44</v>
      </c>
      <c r="DR58" s="3">
        <v>0.80710000000000004</v>
      </c>
      <c r="DS58" s="21">
        <f ca="1">_xll.IMDP("BND",DJ58,DS8,DJ3)</f>
        <v>20270820</v>
      </c>
      <c r="DT58" s="23">
        <f ca="1">_xll.IMDP("BND",DJ58,DT8,DJ3)</f>
        <v>4.2590000000000003</v>
      </c>
      <c r="DU58" s="23" t="str">
        <f ca="1">_xll.IMDP("BND",DJ58,DU8,DJ3)</f>
        <v>금융채</v>
      </c>
      <c r="DV58" s="23" t="str">
        <f ca="1">_xll.IMDP("BND",DJ58,DV8,DJ3)</f>
        <v>기타금융채</v>
      </c>
      <c r="DW58" s="2"/>
      <c r="EG58" s="21" t="str">
        <f ca="1">_xll.IMDP("BND",DX58,EG8,DX3)</f>
        <v>입력오류</v>
      </c>
      <c r="EH58" s="23" t="str">
        <f ca="1">_xll.IMDP("BND",DX58,EH8,DX3)</f>
        <v>입력오류</v>
      </c>
      <c r="EI58" s="23" t="str">
        <f ca="1">_xll.IMDP("BND",DX58,EI8,DX3)</f>
        <v>입력오류</v>
      </c>
      <c r="EJ58" s="23" t="str">
        <f ca="1">_xll.IMDP("BND",DX58,EJ8,DX3)</f>
        <v>입력오류</v>
      </c>
      <c r="EK58" s="2">
        <v>46316</v>
      </c>
      <c r="EL58" s="3" t="s">
        <v>976</v>
      </c>
      <c r="EM58" s="3" t="s">
        <v>977</v>
      </c>
      <c r="EN58" s="3" t="s">
        <v>978</v>
      </c>
      <c r="EO58" s="3">
        <v>0</v>
      </c>
      <c r="EP58" s="3">
        <v>0.97</v>
      </c>
      <c r="EQ58" s="3">
        <v>0</v>
      </c>
      <c r="ER58" s="3">
        <v>2214013</v>
      </c>
      <c r="ES58" s="3">
        <v>9443.4</v>
      </c>
      <c r="ET58" s="3">
        <v>4.9089</v>
      </c>
      <c r="EU58" s="21">
        <f ca="1">_xll.IMDP("BND",EL58,EU8,EL3)</f>
        <v>20320323</v>
      </c>
      <c r="EV58" s="23">
        <f ca="1">_xll.IMDP("BND",EL58,EV8,EL3)</f>
        <v>4.6310000000000002</v>
      </c>
      <c r="EW58" s="23" t="str">
        <f ca="1">_xll.IMDP("BND",EL58,EW8,EL3)</f>
        <v>금융채</v>
      </c>
      <c r="EX58" s="23" t="str">
        <f ca="1">_xll.IMDP("BND",EL58,EX8,EL3)</f>
        <v>은행채</v>
      </c>
    </row>
    <row r="59" spans="1:154" ht="13.5" customHeight="1" x14ac:dyDescent="0.3">
      <c r="A59" s="2">
        <v>46316</v>
      </c>
      <c r="B59" s="3" t="s">
        <v>708</v>
      </c>
      <c r="C59" s="3" t="s">
        <v>29</v>
      </c>
      <c r="D59" s="3" t="s">
        <v>709</v>
      </c>
      <c r="E59" s="3">
        <v>0</v>
      </c>
      <c r="F59" s="3">
        <v>0.38</v>
      </c>
      <c r="G59" s="3">
        <v>0</v>
      </c>
      <c r="H59" s="3">
        <v>452974</v>
      </c>
      <c r="I59" s="3">
        <v>9987.59</v>
      </c>
      <c r="J59" s="3">
        <v>0.62080000000000002</v>
      </c>
      <c r="K59" s="21">
        <f ca="1">_xll.IMDP("BND",B59,K8,B3)</f>
        <v>20270610</v>
      </c>
      <c r="L59" s="23">
        <f ca="1">_xll.IMDP("BND",B59,L8,B3)</f>
        <v>3.5529999999999999</v>
      </c>
      <c r="M59" s="23" t="str">
        <f ca="1">_xll.IMDP("BND",B59,M8,B3)</f>
        <v>국채</v>
      </c>
      <c r="N59" s="23" t="str">
        <f ca="1">_xll.IMDP("BND",B59,N8,B3)</f>
        <v>국고채권</v>
      </c>
      <c r="O59" s="2"/>
      <c r="Y59" s="21" t="str">
        <f ca="1">_xll.IMDP("BND",P59,Y8,P3)</f>
        <v>입력오류</v>
      </c>
      <c r="Z59" s="23" t="str">
        <f ca="1">_xll.IMDP("BND",P59,Z8,P3)</f>
        <v>입력오류</v>
      </c>
      <c r="AA59" s="23" t="str">
        <f ca="1">_xll.IMDP("BND",P59,AA8,P3)</f>
        <v>입력오류</v>
      </c>
      <c r="AB59" s="23" t="str">
        <f ca="1">_xll.IMDP("BND",P59,AB8,P3)</f>
        <v>입력오류</v>
      </c>
      <c r="AC59" s="2"/>
      <c r="AM59" s="21" t="str">
        <f ca="1">_xll.IMDP("BND",AD59,AM8,AD3)</f>
        <v>입력오류</v>
      </c>
      <c r="AN59" s="23" t="str">
        <f ca="1">_xll.IMDP("BND",AD59,AN8,AD3)</f>
        <v>입력오류</v>
      </c>
      <c r="AO59" s="23" t="str">
        <f ca="1">_xll.IMDP("BND",AD59,AO8,AD3)</f>
        <v>입력오류</v>
      </c>
      <c r="AP59" s="23" t="str">
        <f ca="1">_xll.IMDP("BND",AD59,AP8,AD3)</f>
        <v>입력오류</v>
      </c>
      <c r="AQ59" s="2"/>
      <c r="BA59" s="21" t="str">
        <f ca="1">_xll.IMDP("BND",AR59,BA8,AR3)</f>
        <v>입력오류</v>
      </c>
      <c r="BB59" s="23" t="str">
        <f ca="1">_xll.IMDP("BND",AR59,BB8,AR3)</f>
        <v>입력오류</v>
      </c>
      <c r="BC59" s="23" t="str">
        <f ca="1">_xll.IMDP("BND",AR59,BC8,AR3)</f>
        <v>입력오류</v>
      </c>
      <c r="BD59" s="23" t="str">
        <f ca="1">_xll.IMDP("BND",AR59,BD8,AR3)</f>
        <v>입력오류</v>
      </c>
      <c r="BE59" s="2"/>
      <c r="BO59" s="21" t="str">
        <f ca="1">_xll.IMDP("BND",BF59,BO8,BF3)</f>
        <v>입력오류</v>
      </c>
      <c r="BP59" s="23" t="str">
        <f ca="1">_xll.IMDP("BND",BF59,BP8,BF3)</f>
        <v>입력오류</v>
      </c>
      <c r="BQ59" s="23" t="str">
        <f ca="1">_xll.IMDP("BND",BF59,BQ8,BF3)</f>
        <v>입력오류</v>
      </c>
      <c r="BR59" s="23" t="str">
        <f ca="1">_xll.IMDP("BND",BF59,BR8,BF3)</f>
        <v>입력오류</v>
      </c>
      <c r="BS59" s="2">
        <v>46316</v>
      </c>
      <c r="BT59" s="3" t="s">
        <v>14934</v>
      </c>
      <c r="BU59" s="3" t="s">
        <v>14931</v>
      </c>
      <c r="BV59" s="3" t="s">
        <v>14932</v>
      </c>
      <c r="BW59" s="3">
        <v>0</v>
      </c>
      <c r="BX59" s="3">
        <v>0.6</v>
      </c>
      <c r="BY59" s="3">
        <v>0</v>
      </c>
      <c r="BZ59" s="3">
        <v>854758</v>
      </c>
      <c r="CC59" s="21" t="str">
        <f ca="1">_xll.IMDP("BND",BT59,CC8,BT3)</f>
        <v/>
      </c>
      <c r="CD59" s="23" t="str">
        <f ca="1">_xll.IMDP("BND",BT59,CD8,BT3)</f>
        <v/>
      </c>
      <c r="CE59" s="23" t="str">
        <f ca="1">_xll.IMDP("BND",BT59,CE8,BT3)</f>
        <v/>
      </c>
      <c r="CF59" s="23" t="str">
        <f ca="1">_xll.IMDP("BND",BT59,CF8,BT3)</f>
        <v/>
      </c>
      <c r="CG59" s="2">
        <v>46316</v>
      </c>
      <c r="CH59" s="3" t="s">
        <v>15730</v>
      </c>
      <c r="CI59" s="3" t="s">
        <v>15731</v>
      </c>
      <c r="CJ59" s="3" t="s">
        <v>15732</v>
      </c>
      <c r="CK59" s="3">
        <v>0</v>
      </c>
      <c r="CL59" s="3">
        <v>0.79</v>
      </c>
      <c r="CM59" s="3">
        <v>0</v>
      </c>
      <c r="CN59" s="3">
        <v>1001197</v>
      </c>
      <c r="CO59" s="3">
        <v>10043.93</v>
      </c>
      <c r="CP59" s="3">
        <v>0.26500000000000001</v>
      </c>
      <c r="CQ59" s="21">
        <f ca="1">_xll.IMDP("BND",CH59,CQ8,CH3)</f>
        <v>20270127</v>
      </c>
      <c r="CR59" s="23">
        <f ca="1">_xll.IMDP("BND",CH59,CR8,CH3)</f>
        <v>3.653</v>
      </c>
      <c r="CS59" s="23" t="str">
        <f ca="1">_xll.IMDP("BND",CH59,CS8,CH3)</f>
        <v>금융채</v>
      </c>
      <c r="CT59" s="23" t="str">
        <f ca="1">_xll.IMDP("BND",CH59,CT8,CH3)</f>
        <v>기타금융채</v>
      </c>
      <c r="CU59" s="2">
        <v>46316</v>
      </c>
      <c r="CV59" s="3" t="s">
        <v>7</v>
      </c>
      <c r="CW59" s="3" t="s">
        <v>7</v>
      </c>
      <c r="CX59" s="3" t="s">
        <v>43</v>
      </c>
      <c r="CZ59" s="3">
        <v>1.62</v>
      </c>
      <c r="DB59" s="3">
        <v>1686203</v>
      </c>
      <c r="DE59" s="21" t="str">
        <f ca="1">_xll.IMDP("BND",CV59,DE8,CV3)</f>
        <v/>
      </c>
      <c r="DF59" s="23" t="str">
        <f ca="1">_xll.IMDP("BND",CV59,DF8,CV3)</f>
        <v/>
      </c>
      <c r="DG59" s="23" t="str">
        <f ca="1">_xll.IMDP("BND",CV59,DG8,CV3)</f>
        <v/>
      </c>
      <c r="DH59" s="23" t="str">
        <f ca="1">_xll.IMDP("BND",CV59,DH8,CV3)</f>
        <v/>
      </c>
      <c r="DI59" s="2">
        <v>46316</v>
      </c>
      <c r="DJ59" s="3" t="s">
        <v>628</v>
      </c>
      <c r="DK59" s="3" t="s">
        <v>629</v>
      </c>
      <c r="DL59" s="3" t="s">
        <v>15835</v>
      </c>
      <c r="DM59" s="3">
        <v>0</v>
      </c>
      <c r="DN59" s="3">
        <v>0.31</v>
      </c>
      <c r="DO59" s="3">
        <v>0</v>
      </c>
      <c r="DP59" s="3">
        <v>483203</v>
      </c>
      <c r="DQ59" s="3">
        <v>10125.32</v>
      </c>
      <c r="DR59" s="3">
        <v>4.0683999999999996</v>
      </c>
      <c r="DS59" s="21">
        <f ca="1">_xll.IMDP("BND",DJ59,DS8,DJ3)</f>
        <v>20310526</v>
      </c>
      <c r="DT59" s="23">
        <f ca="1">_xll.IMDP("BND",DJ59,DT8,DJ3)</f>
        <v>4.3319999999999999</v>
      </c>
      <c r="DU59" s="23" t="str">
        <f ca="1">_xll.IMDP("BND",DJ59,DU8,DJ3)</f>
        <v>공사공단채</v>
      </c>
      <c r="DV59" s="23" t="str">
        <f ca="1">_xll.IMDP("BND",DJ59,DV8,DJ3)</f>
        <v>일반</v>
      </c>
      <c r="DW59" s="2"/>
      <c r="EG59" s="21" t="str">
        <f ca="1">_xll.IMDP("BND",DX59,EG8,DX3)</f>
        <v>입력오류</v>
      </c>
      <c r="EH59" s="23" t="str">
        <f ca="1">_xll.IMDP("BND",DX59,EH8,DX3)</f>
        <v>입력오류</v>
      </c>
      <c r="EI59" s="23" t="str">
        <f ca="1">_xll.IMDP("BND",DX59,EI8,DX3)</f>
        <v>입력오류</v>
      </c>
      <c r="EJ59" s="23" t="str">
        <f ca="1">_xll.IMDP("BND",DX59,EJ8,DX3)</f>
        <v>입력오류</v>
      </c>
      <c r="EK59" s="2">
        <v>46316</v>
      </c>
      <c r="EL59" s="3" t="s">
        <v>982</v>
      </c>
      <c r="EM59" s="3" t="s">
        <v>406</v>
      </c>
      <c r="EN59" s="3" t="s">
        <v>983</v>
      </c>
      <c r="EO59" s="3">
        <v>0</v>
      </c>
      <c r="EP59" s="3">
        <v>0.96</v>
      </c>
      <c r="EQ59" s="3">
        <v>0</v>
      </c>
      <c r="ER59" s="3">
        <v>2186642</v>
      </c>
      <c r="ES59" s="3">
        <v>9328.94</v>
      </c>
      <c r="ET59" s="3">
        <v>5.8034999999999997</v>
      </c>
      <c r="EU59" s="21">
        <f ca="1">_xll.IMDP("BND",EL59,EU8,EL3)</f>
        <v>20330529</v>
      </c>
      <c r="EV59" s="23">
        <f ca="1">_xll.IMDP("BND",EL59,EV8,EL3)</f>
        <v>4.8540000000000001</v>
      </c>
      <c r="EW59" s="23" t="str">
        <f ca="1">_xll.IMDP("BND",EL59,EW8,EL3)</f>
        <v>금융채</v>
      </c>
      <c r="EX59" s="23" t="str">
        <f ca="1">_xll.IMDP("BND",EL59,EX8,EL3)</f>
        <v>은행채</v>
      </c>
    </row>
    <row r="60" spans="1:154" ht="13.5" customHeight="1" x14ac:dyDescent="0.3">
      <c r="A60" s="2">
        <v>46316</v>
      </c>
      <c r="B60" s="3" t="s">
        <v>710</v>
      </c>
      <c r="C60" s="3" t="s">
        <v>620</v>
      </c>
      <c r="D60" s="3" t="s">
        <v>711</v>
      </c>
      <c r="E60" s="3">
        <v>0</v>
      </c>
      <c r="F60" s="3">
        <v>0.37</v>
      </c>
      <c r="G60" s="3">
        <v>0</v>
      </c>
      <c r="H60" s="3">
        <v>447851</v>
      </c>
      <c r="I60" s="3">
        <v>9925.2199999999993</v>
      </c>
      <c r="J60" s="3">
        <v>1.236</v>
      </c>
      <c r="K60" s="21">
        <f ca="1">_xll.IMDP("BND",B60,K8,B3)</f>
        <v>20280130</v>
      </c>
      <c r="L60" s="23">
        <f ca="1">_xll.IMDP("BND",B60,L8,B3)</f>
        <v>4.0890000000000004</v>
      </c>
      <c r="M60" s="23" t="str">
        <f ca="1">_xll.IMDP("BND",B60,M8,B3)</f>
        <v>회사채</v>
      </c>
      <c r="N60" s="23" t="str">
        <f ca="1">_xll.IMDP("BND",B60,N8,B3)</f>
        <v>회사채(일반)</v>
      </c>
      <c r="O60" s="2"/>
      <c r="Y60" s="21" t="str">
        <f ca="1">_xll.IMDP("BND",P60,Y8,P3)</f>
        <v>입력오류</v>
      </c>
      <c r="Z60" s="23" t="str">
        <f ca="1">_xll.IMDP("BND",P60,Z8,P3)</f>
        <v>입력오류</v>
      </c>
      <c r="AA60" s="23" t="str">
        <f ca="1">_xll.IMDP("BND",P60,AA8,P3)</f>
        <v>입력오류</v>
      </c>
      <c r="AB60" s="23" t="str">
        <f ca="1">_xll.IMDP("BND",P60,AB8,P3)</f>
        <v>입력오류</v>
      </c>
      <c r="AC60" s="2"/>
      <c r="AM60" s="21" t="str">
        <f ca="1">_xll.IMDP("BND",AD60,AM8,AD3)</f>
        <v>입력오류</v>
      </c>
      <c r="AN60" s="23" t="str">
        <f ca="1">_xll.IMDP("BND",AD60,AN8,AD3)</f>
        <v>입력오류</v>
      </c>
      <c r="AO60" s="23" t="str">
        <f ca="1">_xll.IMDP("BND",AD60,AO8,AD3)</f>
        <v>입력오류</v>
      </c>
      <c r="AP60" s="23" t="str">
        <f ca="1">_xll.IMDP("BND",AD60,AP8,AD3)</f>
        <v>입력오류</v>
      </c>
      <c r="AQ60" s="2"/>
      <c r="BA60" s="21" t="str">
        <f ca="1">_xll.IMDP("BND",AR60,BA8,AR3)</f>
        <v>입력오류</v>
      </c>
      <c r="BB60" s="23" t="str">
        <f ca="1">_xll.IMDP("BND",AR60,BB8,AR3)</f>
        <v>입력오류</v>
      </c>
      <c r="BC60" s="23" t="str">
        <f ca="1">_xll.IMDP("BND",AR60,BC8,AR3)</f>
        <v>입력오류</v>
      </c>
      <c r="BD60" s="23" t="str">
        <f ca="1">_xll.IMDP("BND",AR60,BD8,AR3)</f>
        <v>입력오류</v>
      </c>
      <c r="BE60" s="2"/>
      <c r="BO60" s="21" t="str">
        <f ca="1">_xll.IMDP("BND",BF60,BO8,BF3)</f>
        <v>입력오류</v>
      </c>
      <c r="BP60" s="23" t="str">
        <f ca="1">_xll.IMDP("BND",BF60,BP8,BF3)</f>
        <v>입력오류</v>
      </c>
      <c r="BQ60" s="23" t="str">
        <f ca="1">_xll.IMDP("BND",BF60,BQ8,BF3)</f>
        <v>입력오류</v>
      </c>
      <c r="BR60" s="23" t="str">
        <f ca="1">_xll.IMDP("BND",BF60,BR8,BF3)</f>
        <v>입력오류</v>
      </c>
      <c r="BS60" s="2">
        <v>46316</v>
      </c>
      <c r="BT60" s="3" t="s">
        <v>14930</v>
      </c>
      <c r="BU60" s="3" t="s">
        <v>14931</v>
      </c>
      <c r="BV60" s="3" t="s">
        <v>14932</v>
      </c>
      <c r="BW60" s="3">
        <v>0</v>
      </c>
      <c r="BX60" s="3">
        <v>0.6</v>
      </c>
      <c r="BY60" s="3">
        <v>0</v>
      </c>
      <c r="BZ60" s="3">
        <v>854758</v>
      </c>
      <c r="CC60" s="21" t="str">
        <f ca="1">_xll.IMDP("BND",BT60,CC8,BT3)</f>
        <v/>
      </c>
      <c r="CD60" s="23" t="str">
        <f ca="1">_xll.IMDP("BND",BT60,CD8,BT3)</f>
        <v/>
      </c>
      <c r="CE60" s="23" t="str">
        <f ca="1">_xll.IMDP("BND",BT60,CE8,BT3)</f>
        <v/>
      </c>
      <c r="CF60" s="23" t="str">
        <f ca="1">_xll.IMDP("BND",BT60,CF8,BT3)</f>
        <v/>
      </c>
      <c r="CG60" s="2">
        <v>46316</v>
      </c>
      <c r="CH60" s="3" t="s">
        <v>15842</v>
      </c>
      <c r="CI60" s="3" t="s">
        <v>15843</v>
      </c>
      <c r="CJ60" s="3" t="s">
        <v>15844</v>
      </c>
      <c r="CK60" s="3">
        <v>0</v>
      </c>
      <c r="CL60" s="3">
        <v>0.79</v>
      </c>
      <c r="CM60" s="3">
        <v>0</v>
      </c>
      <c r="CN60" s="3">
        <v>1001187</v>
      </c>
      <c r="CO60" s="3">
        <v>10043.790000000001</v>
      </c>
      <c r="CP60" s="3">
        <v>0.28889999999999999</v>
      </c>
      <c r="CQ60" s="21">
        <f ca="1">_xll.IMDP("BND",CH60,CQ8,CH3)</f>
        <v>20270205</v>
      </c>
      <c r="CR60" s="23">
        <f ca="1">_xll.IMDP("BND",CH60,CR8,CH3)</f>
        <v>4.0439999999999996</v>
      </c>
      <c r="CS60" s="23" t="str">
        <f ca="1">_xll.IMDP("BND",CH60,CS8,CH3)</f>
        <v>회사채</v>
      </c>
      <c r="CT60" s="23" t="str">
        <f ca="1">_xll.IMDP("BND",CH60,CT8,CH3)</f>
        <v>회사채(일반)</v>
      </c>
      <c r="CU60" s="2"/>
      <c r="DE60" s="21" t="str">
        <f ca="1">_xll.IMDP("BND",CV60,DE8,CV3)</f>
        <v>입력오류</v>
      </c>
      <c r="DF60" s="23" t="str">
        <f ca="1">_xll.IMDP("BND",CV60,DF8,CV3)</f>
        <v>입력오류</v>
      </c>
      <c r="DG60" s="23" t="str">
        <f ca="1">_xll.IMDP("BND",CV60,DG8,CV3)</f>
        <v>입력오류</v>
      </c>
      <c r="DH60" s="23" t="str">
        <f ca="1">_xll.IMDP("BND",CV60,DH8,CV3)</f>
        <v>입력오류</v>
      </c>
      <c r="DI60" s="2">
        <v>46316</v>
      </c>
      <c r="DJ60" s="3" t="s">
        <v>15549</v>
      </c>
      <c r="DK60" s="3" t="s">
        <v>15550</v>
      </c>
      <c r="DL60" s="3" t="s">
        <v>15551</v>
      </c>
      <c r="DM60" s="3">
        <v>0</v>
      </c>
      <c r="DN60" s="3">
        <v>0.31</v>
      </c>
      <c r="DO60" s="3">
        <v>0</v>
      </c>
      <c r="DP60" s="3">
        <v>482886</v>
      </c>
      <c r="DQ60" s="3">
        <v>10119.34</v>
      </c>
      <c r="DR60" s="3">
        <v>2.7038000000000002</v>
      </c>
      <c r="DS60" s="21">
        <f ca="1">_xll.IMDP("BND",DJ60,DS8,DJ3)</f>
        <v>20290917</v>
      </c>
      <c r="DT60" s="23">
        <f ca="1">_xll.IMDP("BND",DJ60,DT8,DJ3)</f>
        <v>4.2149999999999999</v>
      </c>
      <c r="DU60" s="23" t="str">
        <f ca="1">_xll.IMDP("BND",DJ60,DU8,DJ3)</f>
        <v>금융채</v>
      </c>
      <c r="DV60" s="23" t="str">
        <f ca="1">_xll.IMDP("BND",DJ60,DV8,DJ3)</f>
        <v>은행채</v>
      </c>
      <c r="DW60" s="2"/>
      <c r="EG60" s="21" t="str">
        <f ca="1">_xll.IMDP("BND",DX60,EG8,DX3)</f>
        <v>입력오류</v>
      </c>
      <c r="EH60" s="23" t="str">
        <f ca="1">_xll.IMDP("BND",DX60,EH8,DX3)</f>
        <v>입력오류</v>
      </c>
      <c r="EI60" s="23" t="str">
        <f ca="1">_xll.IMDP("BND",DX60,EI8,DX3)</f>
        <v>입력오류</v>
      </c>
      <c r="EJ60" s="23" t="str">
        <f ca="1">_xll.IMDP("BND",DX60,EJ8,DX3)</f>
        <v>입력오류</v>
      </c>
      <c r="EK60" s="2">
        <v>46316</v>
      </c>
      <c r="EL60" s="3" t="s">
        <v>979</v>
      </c>
      <c r="EM60" s="3" t="s">
        <v>980</v>
      </c>
      <c r="EN60" s="3" t="s">
        <v>981</v>
      </c>
      <c r="EO60" s="3">
        <v>0</v>
      </c>
      <c r="EP60" s="3">
        <v>0.95</v>
      </c>
      <c r="EQ60" s="3">
        <v>0</v>
      </c>
      <c r="ER60" s="3">
        <v>2183352</v>
      </c>
      <c r="ES60" s="3">
        <v>9316.18</v>
      </c>
      <c r="ET60" s="3">
        <v>3.2665999999999999</v>
      </c>
      <c r="EU60" s="21">
        <f ca="1">_xll.IMDP("BND",EL60,EU8,EL3)</f>
        <v>20300324</v>
      </c>
      <c r="EV60" s="23">
        <f ca="1">_xll.IMDP("BND",EL60,EV8,EL3)</f>
        <v>4.54</v>
      </c>
      <c r="EW60" s="23" t="str">
        <f ca="1">_xll.IMDP("BND",EL60,EW8,EL3)</f>
        <v>금융채</v>
      </c>
      <c r="EX60" s="23" t="str">
        <f ca="1">_xll.IMDP("BND",EL60,EX8,EL3)</f>
        <v>은행채</v>
      </c>
    </row>
    <row r="61" spans="1:154" ht="13.5" customHeight="1" x14ac:dyDescent="0.3">
      <c r="A61" s="2">
        <v>46316</v>
      </c>
      <c r="B61" s="3" t="s">
        <v>712</v>
      </c>
      <c r="C61" s="3" t="s">
        <v>95</v>
      </c>
      <c r="D61" s="3" t="s">
        <v>713</v>
      </c>
      <c r="E61" s="3">
        <v>0</v>
      </c>
      <c r="F61" s="3">
        <v>0.36</v>
      </c>
      <c r="G61" s="3">
        <v>0</v>
      </c>
      <c r="H61" s="3">
        <v>439405</v>
      </c>
      <c r="I61" s="3">
        <v>8764.48</v>
      </c>
      <c r="J61" s="3">
        <v>3.2561</v>
      </c>
      <c r="K61" s="21">
        <f ca="1">_xll.IMDP("BND",B61,K8,B3)</f>
        <v>20300310</v>
      </c>
      <c r="L61" s="23">
        <f ca="1">_xll.IMDP("BND",B61,L8,B3)</f>
        <v>3.9689999999999999</v>
      </c>
      <c r="M61" s="23" t="str">
        <f ca="1">_xll.IMDP("BND",B61,M8,B3)</f>
        <v>국채</v>
      </c>
      <c r="N61" s="23" t="str">
        <f ca="1">_xll.IMDP("BND",B61,N8,B3)</f>
        <v>국고채권</v>
      </c>
      <c r="O61" s="2"/>
      <c r="Y61" s="21" t="str">
        <f ca="1">_xll.IMDP("BND",P61,Y8,P3)</f>
        <v>입력오류</v>
      </c>
      <c r="Z61" s="23" t="str">
        <f ca="1">_xll.IMDP("BND",P61,Z8,P3)</f>
        <v>입력오류</v>
      </c>
      <c r="AA61" s="23" t="str">
        <f ca="1">_xll.IMDP("BND",P61,AA8,P3)</f>
        <v>입력오류</v>
      </c>
      <c r="AB61" s="23" t="str">
        <f ca="1">_xll.IMDP("BND",P61,AB8,P3)</f>
        <v>입력오류</v>
      </c>
      <c r="AC61" s="2"/>
      <c r="AM61" s="21" t="str">
        <f ca="1">_xll.IMDP("BND",AD61,AM8,AD3)</f>
        <v>입력오류</v>
      </c>
      <c r="AN61" s="23" t="str">
        <f ca="1">_xll.IMDP("BND",AD61,AN8,AD3)</f>
        <v>입력오류</v>
      </c>
      <c r="AO61" s="23" t="str">
        <f ca="1">_xll.IMDP("BND",AD61,AO8,AD3)</f>
        <v>입력오류</v>
      </c>
      <c r="AP61" s="23" t="str">
        <f ca="1">_xll.IMDP("BND",AD61,AP8,AD3)</f>
        <v>입력오류</v>
      </c>
      <c r="AQ61" s="2"/>
      <c r="BA61" s="21" t="str">
        <f ca="1">_xll.IMDP("BND",AR61,BA8,AR3)</f>
        <v>입력오류</v>
      </c>
      <c r="BB61" s="23" t="str">
        <f ca="1">_xll.IMDP("BND",AR61,BB8,AR3)</f>
        <v>입력오류</v>
      </c>
      <c r="BC61" s="23" t="str">
        <f ca="1">_xll.IMDP("BND",AR61,BC8,AR3)</f>
        <v>입력오류</v>
      </c>
      <c r="BD61" s="23" t="str">
        <f ca="1">_xll.IMDP("BND",AR61,BD8,AR3)</f>
        <v>입력오류</v>
      </c>
      <c r="BE61" s="2"/>
      <c r="BO61" s="21" t="str">
        <f ca="1">_xll.IMDP("BND",BF61,BO8,BF3)</f>
        <v>입력오류</v>
      </c>
      <c r="BP61" s="23" t="str">
        <f ca="1">_xll.IMDP("BND",BF61,BP8,BF3)</f>
        <v>입력오류</v>
      </c>
      <c r="BQ61" s="23" t="str">
        <f ca="1">_xll.IMDP("BND",BF61,BQ8,BF3)</f>
        <v>입력오류</v>
      </c>
      <c r="BR61" s="23" t="str">
        <f ca="1">_xll.IMDP("BND",BF61,BR8,BF3)</f>
        <v>입력오류</v>
      </c>
      <c r="BS61" s="2">
        <v>46316</v>
      </c>
      <c r="BT61" s="3" t="s">
        <v>387</v>
      </c>
      <c r="BU61" s="3" t="s">
        <v>215</v>
      </c>
      <c r="BV61" s="3" t="s">
        <v>388</v>
      </c>
      <c r="BW61" s="3">
        <v>0</v>
      </c>
      <c r="BX61" s="3">
        <v>0.6</v>
      </c>
      <c r="BY61" s="3">
        <v>0</v>
      </c>
      <c r="BZ61" s="3">
        <v>854390</v>
      </c>
      <c r="CA61" s="3">
        <v>9940.32</v>
      </c>
      <c r="CB61" s="3">
        <v>1.0128999999999999</v>
      </c>
      <c r="CC61" s="21">
        <f ca="1">_xll.IMDP("BND",BT61,CC8,BT3)</f>
        <v>20271105</v>
      </c>
      <c r="CD61" s="23">
        <f ca="1">_xll.IMDP("BND",BT61,CD8,BT3)</f>
        <v>4.3230000000000004</v>
      </c>
      <c r="CE61" s="23" t="str">
        <f ca="1">_xll.IMDP("BND",BT61,CE8,BT3)</f>
        <v>금융채</v>
      </c>
      <c r="CF61" s="23" t="str">
        <f ca="1">_xll.IMDP("BND",BT61,CF8,BT3)</f>
        <v>기타금융채</v>
      </c>
      <c r="CG61" s="2">
        <v>46316</v>
      </c>
      <c r="CH61" s="3" t="s">
        <v>165</v>
      </c>
      <c r="CI61" s="3" t="s">
        <v>166</v>
      </c>
      <c r="CJ61" s="3" t="s">
        <v>167</v>
      </c>
      <c r="CK61" s="3">
        <v>0</v>
      </c>
      <c r="CL61" s="3">
        <v>0.79</v>
      </c>
      <c r="CM61" s="3">
        <v>0</v>
      </c>
      <c r="CN61" s="3">
        <v>1001069</v>
      </c>
      <c r="CO61" s="3">
        <v>9970.35</v>
      </c>
      <c r="CP61" s="3">
        <v>0.32500000000000001</v>
      </c>
      <c r="CQ61" s="21">
        <f ca="1">_xll.IMDP("BND",CH61,CQ8,CH3)</f>
        <v>20270219</v>
      </c>
      <c r="CR61" s="23">
        <f ca="1">_xll.IMDP("BND",CH61,CR8,CH3)</f>
        <v>3.7919999999999998</v>
      </c>
      <c r="CS61" s="23" t="str">
        <f ca="1">_xll.IMDP("BND",CH61,CS8,CH3)</f>
        <v>금융채</v>
      </c>
      <c r="CT61" s="23" t="str">
        <f ca="1">_xll.IMDP("BND",CH61,CT8,CH3)</f>
        <v>기타금융채</v>
      </c>
      <c r="CU61" s="2"/>
      <c r="DE61" s="21" t="str">
        <f ca="1">_xll.IMDP("BND",CV61,DE8,CV3)</f>
        <v>입력오류</v>
      </c>
      <c r="DF61" s="23" t="str">
        <f ca="1">_xll.IMDP("BND",CV61,DF8,CV3)</f>
        <v>입력오류</v>
      </c>
      <c r="DG61" s="23" t="str">
        <f ca="1">_xll.IMDP("BND",CV61,DG8,CV3)</f>
        <v>입력오류</v>
      </c>
      <c r="DH61" s="23" t="str">
        <f ca="1">_xll.IMDP("BND",CV61,DH8,CV3)</f>
        <v>입력오류</v>
      </c>
      <c r="DI61" s="2">
        <v>46316</v>
      </c>
      <c r="DJ61" s="3" t="s">
        <v>260</v>
      </c>
      <c r="DK61" s="3" t="s">
        <v>261</v>
      </c>
      <c r="DL61" s="3" t="s">
        <v>262</v>
      </c>
      <c r="DM61" s="3">
        <v>0</v>
      </c>
      <c r="DN61" s="3">
        <v>0.31</v>
      </c>
      <c r="DO61" s="3">
        <v>0</v>
      </c>
      <c r="DP61" s="3">
        <v>482829</v>
      </c>
      <c r="DQ61" s="3">
        <v>10116.4</v>
      </c>
      <c r="DR61" s="3">
        <v>1.4827999999999999</v>
      </c>
      <c r="DS61" s="21">
        <f ca="1">_xll.IMDP("BND",DJ61,DS8,DJ3)</f>
        <v>20280515</v>
      </c>
      <c r="DT61" s="23">
        <f ca="1">_xll.IMDP("BND",DJ61,DT8,DJ3)</f>
        <v>4.1029999999999998</v>
      </c>
      <c r="DU61" s="23" t="str">
        <f ca="1">_xll.IMDP("BND",DJ61,DU8,DJ3)</f>
        <v>공사공단채</v>
      </c>
      <c r="DV61" s="23" t="str">
        <f ca="1">_xll.IMDP("BND",DJ61,DV8,DJ3)</f>
        <v>지방공기업</v>
      </c>
      <c r="DW61" s="2"/>
      <c r="EG61" s="21" t="str">
        <f ca="1">_xll.IMDP("BND",DX61,EG8,DX3)</f>
        <v>입력오류</v>
      </c>
      <c r="EH61" s="23" t="str">
        <f ca="1">_xll.IMDP("BND",DX61,EH8,DX3)</f>
        <v>입력오류</v>
      </c>
      <c r="EI61" s="23" t="str">
        <f ca="1">_xll.IMDP("BND",DX61,EI8,DX3)</f>
        <v>입력오류</v>
      </c>
      <c r="EJ61" s="23" t="str">
        <f ca="1">_xll.IMDP("BND",DX61,EJ8,DX3)</f>
        <v>입력오류</v>
      </c>
      <c r="EK61" s="2">
        <v>46316</v>
      </c>
      <c r="EL61" s="3" t="s">
        <v>987</v>
      </c>
      <c r="EM61" s="3" t="s">
        <v>988</v>
      </c>
      <c r="EN61" s="3" t="s">
        <v>989</v>
      </c>
      <c r="EO61" s="3">
        <v>0</v>
      </c>
      <c r="EP61" s="3">
        <v>0.95</v>
      </c>
      <c r="EQ61" s="3">
        <v>0</v>
      </c>
      <c r="ER61" s="3">
        <v>2178397</v>
      </c>
      <c r="ES61" s="3">
        <v>9296.94</v>
      </c>
      <c r="ET61" s="3">
        <v>3.7770000000000001</v>
      </c>
      <c r="EU61" s="21">
        <f ca="1">_xll.IMDP("BND",EL61,EU8,EL3)</f>
        <v>20301029</v>
      </c>
      <c r="EV61" s="23">
        <f ca="1">_xll.IMDP("BND",EL61,EV8,EL3)</f>
        <v>4.431</v>
      </c>
      <c r="EW61" s="23" t="str">
        <f ca="1">_xll.IMDP("BND",EL61,EW8,EL3)</f>
        <v>금융채</v>
      </c>
      <c r="EX61" s="23" t="str">
        <f ca="1">_xll.IMDP("BND",EL61,EX8,EL3)</f>
        <v>기타금융채</v>
      </c>
    </row>
    <row r="62" spans="1:154" ht="13.5" customHeight="1" x14ac:dyDescent="0.3">
      <c r="A62" s="2">
        <v>46316</v>
      </c>
      <c r="B62" s="3" t="s">
        <v>714</v>
      </c>
      <c r="C62" s="3" t="s">
        <v>715</v>
      </c>
      <c r="D62" s="3" t="s">
        <v>716</v>
      </c>
      <c r="E62" s="3">
        <v>0</v>
      </c>
      <c r="F62" s="3">
        <v>0.32</v>
      </c>
      <c r="G62" s="3">
        <v>0</v>
      </c>
      <c r="H62" s="3">
        <v>389424</v>
      </c>
      <c r="I62" s="3">
        <v>10131.64</v>
      </c>
      <c r="J62" s="3">
        <v>0.36899999999999999</v>
      </c>
      <c r="K62" s="21">
        <f ca="1">_xll.IMDP("BND",B62,K8,B3)</f>
        <v>20270309</v>
      </c>
      <c r="L62" s="23">
        <f ca="1">_xll.IMDP("BND",B62,L8,B3)</f>
        <v>3.4350000000000001</v>
      </c>
      <c r="M62" s="23" t="str">
        <f ca="1">_xll.IMDP("BND",B62,M8,B3)</f>
        <v>지방채</v>
      </c>
      <c r="N62" s="23" t="str">
        <f ca="1">_xll.IMDP("BND",B62,N8,B3)</f>
        <v>공모지방채</v>
      </c>
      <c r="O62" s="2"/>
      <c r="Y62" s="21" t="str">
        <f ca="1">_xll.IMDP("BND",P62,Y8,P3)</f>
        <v>입력오류</v>
      </c>
      <c r="Z62" s="23" t="str">
        <f ca="1">_xll.IMDP("BND",P62,Z8,P3)</f>
        <v>입력오류</v>
      </c>
      <c r="AA62" s="23" t="str">
        <f ca="1">_xll.IMDP("BND",P62,AA8,P3)</f>
        <v>입력오류</v>
      </c>
      <c r="AB62" s="23" t="str">
        <f ca="1">_xll.IMDP("BND",P62,AB8,P3)</f>
        <v>입력오류</v>
      </c>
      <c r="AC62" s="2"/>
      <c r="AM62" s="21" t="str">
        <f ca="1">_xll.IMDP("BND",AD62,AM8,AD3)</f>
        <v>입력오류</v>
      </c>
      <c r="AN62" s="23" t="str">
        <f ca="1">_xll.IMDP("BND",AD62,AN8,AD3)</f>
        <v>입력오류</v>
      </c>
      <c r="AO62" s="23" t="str">
        <f ca="1">_xll.IMDP("BND",AD62,AO8,AD3)</f>
        <v>입력오류</v>
      </c>
      <c r="AP62" s="23" t="str">
        <f ca="1">_xll.IMDP("BND",AD62,AP8,AD3)</f>
        <v>입력오류</v>
      </c>
      <c r="AQ62" s="2"/>
      <c r="BA62" s="21" t="str">
        <f ca="1">_xll.IMDP("BND",AR62,BA8,AR3)</f>
        <v>입력오류</v>
      </c>
      <c r="BB62" s="23" t="str">
        <f ca="1">_xll.IMDP("BND",AR62,BB8,AR3)</f>
        <v>입력오류</v>
      </c>
      <c r="BC62" s="23" t="str">
        <f ca="1">_xll.IMDP("BND",AR62,BC8,AR3)</f>
        <v>입력오류</v>
      </c>
      <c r="BD62" s="23" t="str">
        <f ca="1">_xll.IMDP("BND",AR62,BD8,AR3)</f>
        <v>입력오류</v>
      </c>
      <c r="BE62" s="2"/>
      <c r="BO62" s="21" t="str">
        <f ca="1">_xll.IMDP("BND",BF62,BO8,BF3)</f>
        <v>입력오류</v>
      </c>
      <c r="BP62" s="23" t="str">
        <f ca="1">_xll.IMDP("BND",BF62,BP8,BF3)</f>
        <v>입력오류</v>
      </c>
      <c r="BQ62" s="23" t="str">
        <f ca="1">_xll.IMDP("BND",BF62,BQ8,BF3)</f>
        <v>입력오류</v>
      </c>
      <c r="BR62" s="23" t="str">
        <f ca="1">_xll.IMDP("BND",BF62,BR8,BF3)</f>
        <v>입력오류</v>
      </c>
      <c r="BS62" s="2">
        <v>46316</v>
      </c>
      <c r="BT62" s="3" t="s">
        <v>15554</v>
      </c>
      <c r="BU62" s="3" t="s">
        <v>888</v>
      </c>
      <c r="BV62" s="3" t="s">
        <v>1169</v>
      </c>
      <c r="BW62" s="3">
        <v>0</v>
      </c>
      <c r="BX62" s="3">
        <v>0.6</v>
      </c>
      <c r="BY62" s="3">
        <v>0</v>
      </c>
      <c r="BZ62" s="3">
        <v>852540</v>
      </c>
      <c r="CC62" s="21" t="str">
        <f ca="1">_xll.IMDP("BND",BT62,CC8,BT3)</f>
        <v/>
      </c>
      <c r="CD62" s="23" t="str">
        <f ca="1">_xll.IMDP("BND",BT62,CD8,BT3)</f>
        <v/>
      </c>
      <c r="CE62" s="23" t="str">
        <f ca="1">_xll.IMDP("BND",BT62,CE8,BT3)</f>
        <v/>
      </c>
      <c r="CF62" s="23" t="str">
        <f ca="1">_xll.IMDP("BND",BT62,CF8,BT3)</f>
        <v/>
      </c>
      <c r="CG62" s="2">
        <v>46316</v>
      </c>
      <c r="CH62" s="3" t="s">
        <v>15829</v>
      </c>
      <c r="CI62" s="3" t="s">
        <v>15830</v>
      </c>
      <c r="CJ62" s="3" t="s">
        <v>15831</v>
      </c>
      <c r="CK62" s="3">
        <v>0</v>
      </c>
      <c r="CL62" s="3">
        <v>0.79</v>
      </c>
      <c r="CM62" s="3">
        <v>0</v>
      </c>
      <c r="CN62" s="3">
        <v>1000911</v>
      </c>
      <c r="CO62" s="3">
        <v>10040.92</v>
      </c>
      <c r="CP62" s="3">
        <v>0.308</v>
      </c>
      <c r="CQ62" s="21">
        <f ca="1">_xll.IMDP("BND",CH62,CQ8,CH3)</f>
        <v>20270212</v>
      </c>
      <c r="CR62" s="23">
        <f ca="1">_xll.IMDP("BND",CH62,CR8,CH3)</f>
        <v>3.7829999999999999</v>
      </c>
      <c r="CS62" s="23" t="str">
        <f ca="1">_xll.IMDP("BND",CH62,CS8,CH3)</f>
        <v>회사채</v>
      </c>
      <c r="CT62" s="23" t="str">
        <f ca="1">_xll.IMDP("BND",CH62,CT8,CH3)</f>
        <v>회사채(일반)</v>
      </c>
      <c r="CU62" s="2"/>
      <c r="DE62" s="21" t="str">
        <f ca="1">_xll.IMDP("BND",CV62,DE8,CV3)</f>
        <v>입력오류</v>
      </c>
      <c r="DF62" s="23" t="str">
        <f ca="1">_xll.IMDP("BND",CV62,DF8,CV3)</f>
        <v>입력오류</v>
      </c>
      <c r="DG62" s="23" t="str">
        <f ca="1">_xll.IMDP("BND",CV62,DG8,CV3)</f>
        <v>입력오류</v>
      </c>
      <c r="DH62" s="23" t="str">
        <f ca="1">_xll.IMDP("BND",CV62,DH8,CV3)</f>
        <v>입력오류</v>
      </c>
      <c r="DI62" s="2">
        <v>46316</v>
      </c>
      <c r="DJ62" s="3" t="s">
        <v>755</v>
      </c>
      <c r="DK62" s="3" t="s">
        <v>756</v>
      </c>
      <c r="DL62" s="3" t="s">
        <v>757</v>
      </c>
      <c r="DM62" s="3">
        <v>0</v>
      </c>
      <c r="DN62" s="3">
        <v>0.31</v>
      </c>
      <c r="DO62" s="3">
        <v>0</v>
      </c>
      <c r="DP62" s="3">
        <v>482471</v>
      </c>
      <c r="DQ62" s="3">
        <v>10109.209999999999</v>
      </c>
      <c r="DR62" s="3">
        <v>4.6881000000000004</v>
      </c>
      <c r="DS62" s="21">
        <f ca="1">_xll.IMDP("BND",DJ62,DS8,DJ3)</f>
        <v>20320213</v>
      </c>
      <c r="DT62" s="23">
        <f ca="1">_xll.IMDP("BND",DJ62,DT8,DJ3)</f>
        <v>4.28</v>
      </c>
      <c r="DU62" s="23" t="str">
        <f ca="1">_xll.IMDP("BND",DJ62,DU8,DJ3)</f>
        <v>공사공단채</v>
      </c>
      <c r="DV62" s="23" t="str">
        <f ca="1">_xll.IMDP("BND",DJ62,DV8,DJ3)</f>
        <v>일반</v>
      </c>
      <c r="DW62" s="2"/>
      <c r="EG62" s="21" t="str">
        <f ca="1">_xll.IMDP("BND",DX62,EG8,DX3)</f>
        <v>입력오류</v>
      </c>
      <c r="EH62" s="23" t="str">
        <f ca="1">_xll.IMDP("BND",DX62,EH8,DX3)</f>
        <v>입력오류</v>
      </c>
      <c r="EI62" s="23" t="str">
        <f ca="1">_xll.IMDP("BND",DX62,EI8,DX3)</f>
        <v>입력오류</v>
      </c>
      <c r="EJ62" s="23" t="str">
        <f ca="1">_xll.IMDP("BND",DX62,EJ8,DX3)</f>
        <v>입력오류</v>
      </c>
      <c r="EK62" s="2">
        <v>46316</v>
      </c>
      <c r="EL62" s="3" t="s">
        <v>993</v>
      </c>
      <c r="EM62" s="3" t="s">
        <v>994</v>
      </c>
      <c r="EN62" s="3" t="s">
        <v>995</v>
      </c>
      <c r="EO62" s="3">
        <v>0</v>
      </c>
      <c r="EP62" s="3">
        <v>0.95</v>
      </c>
      <c r="EQ62" s="3">
        <v>0</v>
      </c>
      <c r="ER62" s="3">
        <v>2170627</v>
      </c>
      <c r="ES62" s="3">
        <v>9266.5</v>
      </c>
      <c r="ET62" s="3">
        <v>3.2696000000000001</v>
      </c>
      <c r="EU62" s="21">
        <f ca="1">_xll.IMDP("BND",EL62,EU8,EL3)</f>
        <v>20300319</v>
      </c>
      <c r="EV62" s="23">
        <f ca="1">_xll.IMDP("BND",EL62,EV8,EL3)</f>
        <v>4.4020000000000001</v>
      </c>
      <c r="EW62" s="23" t="str">
        <f ca="1">_xll.IMDP("BND",EL62,EW8,EL3)</f>
        <v>금융채</v>
      </c>
      <c r="EX62" s="23" t="str">
        <f ca="1">_xll.IMDP("BND",EL62,EX8,EL3)</f>
        <v>은행채</v>
      </c>
    </row>
    <row r="63" spans="1:154" ht="13.5" customHeight="1" x14ac:dyDescent="0.3">
      <c r="A63" s="2">
        <v>46316</v>
      </c>
      <c r="B63" s="3" t="s">
        <v>717</v>
      </c>
      <c r="C63" s="3" t="s">
        <v>374</v>
      </c>
      <c r="D63" s="3" t="s">
        <v>718</v>
      </c>
      <c r="E63" s="3">
        <v>0</v>
      </c>
      <c r="F63" s="3">
        <v>0.31</v>
      </c>
      <c r="G63" s="3">
        <v>0</v>
      </c>
      <c r="H63" s="3">
        <v>375592</v>
      </c>
      <c r="I63" s="3">
        <v>7489.87</v>
      </c>
      <c r="J63" s="3">
        <v>17.619900000000001</v>
      </c>
      <c r="K63" s="21">
        <f ca="1">_xll.IMDP("BND",B63,K8,B3)</f>
        <v>20550715</v>
      </c>
      <c r="L63" s="23">
        <f ca="1">_xll.IMDP("BND",B63,L8,B3)</f>
        <v>4.4400000000000004</v>
      </c>
      <c r="M63" s="23" t="str">
        <f ca="1">_xll.IMDP("BND",B63,M8,B3)</f>
        <v>공사공단채</v>
      </c>
      <c r="N63" s="23" t="str">
        <f ca="1">_xll.IMDP("BND",B63,N8,B3)</f>
        <v>일반</v>
      </c>
      <c r="O63" s="2"/>
      <c r="Y63" s="21" t="str">
        <f ca="1">_xll.IMDP("BND",P63,Y8,P3)</f>
        <v>입력오류</v>
      </c>
      <c r="Z63" s="23" t="str">
        <f ca="1">_xll.IMDP("BND",P63,Z8,P3)</f>
        <v>입력오류</v>
      </c>
      <c r="AA63" s="23" t="str">
        <f ca="1">_xll.IMDP("BND",P63,AA8,P3)</f>
        <v>입력오류</v>
      </c>
      <c r="AB63" s="23" t="str">
        <f ca="1">_xll.IMDP("BND",P63,AB8,P3)</f>
        <v>입력오류</v>
      </c>
      <c r="AC63" s="2"/>
      <c r="AM63" s="21" t="str">
        <f ca="1">_xll.IMDP("BND",AD63,AM8,AD3)</f>
        <v>입력오류</v>
      </c>
      <c r="AN63" s="23" t="str">
        <f ca="1">_xll.IMDP("BND",AD63,AN8,AD3)</f>
        <v>입력오류</v>
      </c>
      <c r="AO63" s="23" t="str">
        <f ca="1">_xll.IMDP("BND",AD63,AO8,AD3)</f>
        <v>입력오류</v>
      </c>
      <c r="AP63" s="23" t="str">
        <f ca="1">_xll.IMDP("BND",AD63,AP8,AD3)</f>
        <v>입력오류</v>
      </c>
      <c r="AQ63" s="2"/>
      <c r="BA63" s="21" t="str">
        <f ca="1">_xll.IMDP("BND",AR63,BA8,AR3)</f>
        <v>입력오류</v>
      </c>
      <c r="BB63" s="23" t="str">
        <f ca="1">_xll.IMDP("BND",AR63,BB8,AR3)</f>
        <v>입력오류</v>
      </c>
      <c r="BC63" s="23" t="str">
        <f ca="1">_xll.IMDP("BND",AR63,BC8,AR3)</f>
        <v>입력오류</v>
      </c>
      <c r="BD63" s="23" t="str">
        <f ca="1">_xll.IMDP("BND",AR63,BD8,AR3)</f>
        <v>입력오류</v>
      </c>
      <c r="BE63" s="2"/>
      <c r="BO63" s="21" t="str">
        <f ca="1">_xll.IMDP("BND",BF63,BO8,BF3)</f>
        <v>입력오류</v>
      </c>
      <c r="BP63" s="23" t="str">
        <f ca="1">_xll.IMDP("BND",BF63,BP8,BF3)</f>
        <v>입력오류</v>
      </c>
      <c r="BQ63" s="23" t="str">
        <f ca="1">_xll.IMDP("BND",BF63,BQ8,BF3)</f>
        <v>입력오류</v>
      </c>
      <c r="BR63" s="23" t="str">
        <f ca="1">_xll.IMDP("BND",BF63,BR8,BF3)</f>
        <v>입력오류</v>
      </c>
      <c r="BS63" s="2">
        <v>46316</v>
      </c>
      <c r="BT63" s="3" t="s">
        <v>15562</v>
      </c>
      <c r="BU63" s="3" t="s">
        <v>15161</v>
      </c>
      <c r="BV63" s="3" t="s">
        <v>15162</v>
      </c>
      <c r="BW63" s="3">
        <v>0</v>
      </c>
      <c r="BX63" s="3">
        <v>0.6</v>
      </c>
      <c r="BY63" s="3">
        <v>0</v>
      </c>
      <c r="BZ63" s="3">
        <v>852438</v>
      </c>
      <c r="CC63" s="21" t="str">
        <f ca="1">_xll.IMDP("BND",BT63,CC8,BT3)</f>
        <v/>
      </c>
      <c r="CD63" s="23" t="str">
        <f ca="1">_xll.IMDP("BND",BT63,CD8,BT3)</f>
        <v/>
      </c>
      <c r="CE63" s="23" t="str">
        <f ca="1">_xll.IMDP("BND",BT63,CE8,BT3)</f>
        <v/>
      </c>
      <c r="CF63" s="23" t="str">
        <f ca="1">_xll.IMDP("BND",BT63,CF8,BT3)</f>
        <v/>
      </c>
      <c r="CG63" s="2">
        <v>46316</v>
      </c>
      <c r="CH63" s="3" t="s">
        <v>12401</v>
      </c>
      <c r="CI63" s="3" t="s">
        <v>267</v>
      </c>
      <c r="CJ63" s="3" t="s">
        <v>12402</v>
      </c>
      <c r="CK63" s="3">
        <v>0</v>
      </c>
      <c r="CL63" s="3">
        <v>0.79</v>
      </c>
      <c r="CM63" s="3">
        <v>0</v>
      </c>
      <c r="CN63" s="3">
        <v>1000634</v>
      </c>
      <c r="CO63" s="3">
        <v>10038.17</v>
      </c>
      <c r="CP63" s="3">
        <v>0.22570000000000001</v>
      </c>
      <c r="CQ63" s="21">
        <f ca="1">_xll.IMDP("BND",CH63,CQ8,CH3)</f>
        <v>20270112</v>
      </c>
      <c r="CR63" s="23">
        <f ca="1">_xll.IMDP("BND",CH63,CR8,CH3)</f>
        <v>3.6110000000000002</v>
      </c>
      <c r="CS63" s="23" t="str">
        <f ca="1">_xll.IMDP("BND",CH63,CS8,CH3)</f>
        <v>금융채</v>
      </c>
      <c r="CT63" s="23" t="str">
        <f ca="1">_xll.IMDP("BND",CH63,CT8,CH3)</f>
        <v>기타금융채</v>
      </c>
      <c r="CU63" s="2"/>
      <c r="DE63" s="21" t="str">
        <f ca="1">_xll.IMDP("BND",CV63,DE8,CV3)</f>
        <v>입력오류</v>
      </c>
      <c r="DF63" s="23" t="str">
        <f ca="1">_xll.IMDP("BND",CV63,DF8,CV3)</f>
        <v>입력오류</v>
      </c>
      <c r="DG63" s="23" t="str">
        <f ca="1">_xll.IMDP("BND",CV63,DG8,CV3)</f>
        <v>입력오류</v>
      </c>
      <c r="DH63" s="23" t="str">
        <f ca="1">_xll.IMDP("BND",CV63,DH8,CV3)</f>
        <v>입력오류</v>
      </c>
      <c r="DI63" s="2">
        <v>46316</v>
      </c>
      <c r="DJ63" s="3" t="s">
        <v>15505</v>
      </c>
      <c r="DK63" s="3" t="s">
        <v>15506</v>
      </c>
      <c r="DL63" s="3" t="s">
        <v>15507</v>
      </c>
      <c r="DM63" s="3">
        <v>0</v>
      </c>
      <c r="DN63" s="3">
        <v>0.3</v>
      </c>
      <c r="DO63" s="3">
        <v>0</v>
      </c>
      <c r="DP63" s="3">
        <v>481933</v>
      </c>
      <c r="DQ63" s="3">
        <v>10098.08</v>
      </c>
      <c r="DR63" s="3">
        <v>3.1168</v>
      </c>
      <c r="DS63" s="21">
        <f ca="1">_xll.IMDP("BND",DJ63,DS8,DJ3)</f>
        <v>20300314</v>
      </c>
      <c r="DT63" s="23">
        <f ca="1">_xll.IMDP("BND",DJ63,DT8,DJ3)</f>
        <v>4.4269999999999996</v>
      </c>
      <c r="DU63" s="23" t="str">
        <f ca="1">_xll.IMDP("BND",DJ63,DU8,DJ3)</f>
        <v>금융채</v>
      </c>
      <c r="DV63" s="23" t="str">
        <f ca="1">_xll.IMDP("BND",DJ63,DV8,DJ3)</f>
        <v>카드</v>
      </c>
      <c r="DW63" s="2"/>
      <c r="EG63" s="21" t="str">
        <f ca="1">_xll.IMDP("BND",DX63,EG8,DX3)</f>
        <v>입력오류</v>
      </c>
      <c r="EH63" s="23" t="str">
        <f ca="1">_xll.IMDP("BND",DX63,EH8,DX3)</f>
        <v>입력오류</v>
      </c>
      <c r="EI63" s="23" t="str">
        <f ca="1">_xll.IMDP("BND",DX63,EI8,DX3)</f>
        <v>입력오류</v>
      </c>
      <c r="EJ63" s="23" t="str">
        <f ca="1">_xll.IMDP("BND",DX63,EJ8,DX3)</f>
        <v>입력오류</v>
      </c>
      <c r="EK63" s="2">
        <v>46316</v>
      </c>
      <c r="EL63" s="3" t="s">
        <v>459</v>
      </c>
      <c r="EM63" s="3" t="s">
        <v>460</v>
      </c>
      <c r="EN63" s="3" t="s">
        <v>461</v>
      </c>
      <c r="EO63" s="3">
        <v>0</v>
      </c>
      <c r="EP63" s="3">
        <v>0.95</v>
      </c>
      <c r="EQ63" s="3">
        <v>0</v>
      </c>
      <c r="ER63" s="3">
        <v>2168936</v>
      </c>
      <c r="ES63" s="3">
        <v>9255.51</v>
      </c>
      <c r="ET63" s="3">
        <v>3.1842000000000001</v>
      </c>
      <c r="EU63" s="21">
        <f ca="1">_xll.IMDP("BND",EL63,EU8,EL3)</f>
        <v>20300219</v>
      </c>
      <c r="EV63" s="23">
        <f ca="1">_xll.IMDP("BND",EL63,EV8,EL3)</f>
        <v>4.431</v>
      </c>
      <c r="EW63" s="23" t="str">
        <f ca="1">_xll.IMDP("BND",EL63,EW8,EL3)</f>
        <v>회사채</v>
      </c>
      <c r="EX63" s="23" t="str">
        <f ca="1">_xll.IMDP("BND",EL63,EX8,EL3)</f>
        <v>회사채(일반)</v>
      </c>
    </row>
    <row r="64" spans="1:154" ht="13.5" customHeight="1" x14ac:dyDescent="0.3">
      <c r="A64" s="2">
        <v>46316</v>
      </c>
      <c r="B64" s="3" t="s">
        <v>14696</v>
      </c>
      <c r="C64" s="3" t="s">
        <v>1286</v>
      </c>
      <c r="D64" s="3" t="s">
        <v>14697</v>
      </c>
      <c r="E64" s="3">
        <v>0</v>
      </c>
      <c r="F64" s="3">
        <v>0.3</v>
      </c>
      <c r="G64" s="3">
        <v>0</v>
      </c>
      <c r="H64" s="3">
        <v>365798</v>
      </c>
      <c r="I64" s="3">
        <v>5472.59</v>
      </c>
      <c r="J64" s="3">
        <v>13.797700000000001</v>
      </c>
      <c r="K64" s="21">
        <f ca="1">_xll.IMDP("BND",B64,K8,B3)</f>
        <v>20410310</v>
      </c>
      <c r="L64" s="23">
        <f ca="1">_xll.IMDP("BND",B64,L8,B3)</f>
        <v>4.2779999999999996</v>
      </c>
      <c r="M64" s="23" t="str">
        <f ca="1">_xll.IMDP("BND",B64,M8,B3)</f>
        <v>국채</v>
      </c>
      <c r="N64" s="23" t="str">
        <f ca="1">_xll.IMDP("BND",B64,N8,B3)</f>
        <v>국고채권</v>
      </c>
      <c r="O64" s="2"/>
      <c r="Y64" s="21" t="str">
        <f ca="1">_xll.IMDP("BND",P64,Y8,P3)</f>
        <v>입력오류</v>
      </c>
      <c r="Z64" s="23" t="str">
        <f ca="1">_xll.IMDP("BND",P64,Z8,P3)</f>
        <v>입력오류</v>
      </c>
      <c r="AA64" s="23" t="str">
        <f ca="1">_xll.IMDP("BND",P64,AA8,P3)</f>
        <v>입력오류</v>
      </c>
      <c r="AB64" s="23" t="str">
        <f ca="1">_xll.IMDP("BND",P64,AB8,P3)</f>
        <v>입력오류</v>
      </c>
      <c r="AC64" s="2"/>
      <c r="AM64" s="21" t="str">
        <f ca="1">_xll.IMDP("BND",AD64,AM8,AD3)</f>
        <v>입력오류</v>
      </c>
      <c r="AN64" s="23" t="str">
        <f ca="1">_xll.IMDP("BND",AD64,AN8,AD3)</f>
        <v>입력오류</v>
      </c>
      <c r="AO64" s="23" t="str">
        <f ca="1">_xll.IMDP("BND",AD64,AO8,AD3)</f>
        <v>입력오류</v>
      </c>
      <c r="AP64" s="23" t="str">
        <f ca="1">_xll.IMDP("BND",AD64,AP8,AD3)</f>
        <v>입력오류</v>
      </c>
      <c r="AQ64" s="2"/>
      <c r="BA64" s="21" t="str">
        <f ca="1">_xll.IMDP("BND",AR64,BA8,AR3)</f>
        <v>입력오류</v>
      </c>
      <c r="BB64" s="23" t="str">
        <f ca="1">_xll.IMDP("BND",AR64,BB8,AR3)</f>
        <v>입력오류</v>
      </c>
      <c r="BC64" s="23" t="str">
        <f ca="1">_xll.IMDP("BND",AR64,BC8,AR3)</f>
        <v>입력오류</v>
      </c>
      <c r="BD64" s="23" t="str">
        <f ca="1">_xll.IMDP("BND",AR64,BD8,AR3)</f>
        <v>입력오류</v>
      </c>
      <c r="BE64" s="2"/>
      <c r="BO64" s="21" t="str">
        <f ca="1">_xll.IMDP("BND",BF64,BO8,BF3)</f>
        <v>입력오류</v>
      </c>
      <c r="BP64" s="23" t="str">
        <f ca="1">_xll.IMDP("BND",BF64,BP8,BF3)</f>
        <v>입력오류</v>
      </c>
      <c r="BQ64" s="23" t="str">
        <f ca="1">_xll.IMDP("BND",BF64,BQ8,BF3)</f>
        <v>입력오류</v>
      </c>
      <c r="BR64" s="23" t="str">
        <f ca="1">_xll.IMDP("BND",BF64,BR8,BF3)</f>
        <v>입력오류</v>
      </c>
      <c r="BS64" s="2">
        <v>46316</v>
      </c>
      <c r="BT64" s="3" t="s">
        <v>14915</v>
      </c>
      <c r="BU64" s="3" t="s">
        <v>14913</v>
      </c>
      <c r="BV64" s="3" t="s">
        <v>14914</v>
      </c>
      <c r="BW64" s="3">
        <v>0</v>
      </c>
      <c r="BX64" s="3">
        <v>0.6</v>
      </c>
      <c r="BY64" s="3">
        <v>0</v>
      </c>
      <c r="BZ64" s="3">
        <v>851841</v>
      </c>
      <c r="CC64" s="21" t="str">
        <f ca="1">_xll.IMDP("BND",BT64,CC8,BT3)</f>
        <v/>
      </c>
      <c r="CD64" s="23" t="str">
        <f ca="1">_xll.IMDP("BND",BT64,CD8,BT3)</f>
        <v/>
      </c>
      <c r="CE64" s="23" t="str">
        <f ca="1">_xll.IMDP("BND",BT64,CE8,BT3)</f>
        <v/>
      </c>
      <c r="CF64" s="23" t="str">
        <f ca="1">_xll.IMDP("BND",BT64,CF8,BT3)</f>
        <v/>
      </c>
      <c r="CG64" s="2">
        <v>46316</v>
      </c>
      <c r="CH64" s="3" t="s">
        <v>15552</v>
      </c>
      <c r="CI64" s="3" t="s">
        <v>14938</v>
      </c>
      <c r="CJ64" s="3" t="s">
        <v>15553</v>
      </c>
      <c r="CK64" s="3">
        <v>0</v>
      </c>
      <c r="CL64" s="3">
        <v>0.79</v>
      </c>
      <c r="CM64" s="3">
        <v>0</v>
      </c>
      <c r="CN64" s="3">
        <v>999973</v>
      </c>
      <c r="CO64" s="3">
        <v>10031.59</v>
      </c>
      <c r="CP64" s="3">
        <v>0.2034</v>
      </c>
      <c r="CQ64" s="21">
        <f ca="1">_xll.IMDP("BND",CH64,CQ8,CH3)</f>
        <v>20270104</v>
      </c>
      <c r="CR64" s="23">
        <f ca="1">_xll.IMDP("BND",CH64,CR8,CH3)</f>
        <v>3.5720000000000001</v>
      </c>
      <c r="CS64" s="23" t="str">
        <f ca="1">_xll.IMDP("BND",CH64,CS8,CH3)</f>
        <v>금융채</v>
      </c>
      <c r="CT64" s="23" t="str">
        <f ca="1">_xll.IMDP("BND",CH64,CT8,CH3)</f>
        <v>기타금융채</v>
      </c>
      <c r="CU64" s="2"/>
      <c r="DE64" s="21" t="str">
        <f ca="1">_xll.IMDP("BND",CV64,DE8,CV3)</f>
        <v>입력오류</v>
      </c>
      <c r="DF64" s="23" t="str">
        <f ca="1">_xll.IMDP("BND",CV64,DF8,CV3)</f>
        <v>입력오류</v>
      </c>
      <c r="DG64" s="23" t="str">
        <f ca="1">_xll.IMDP("BND",CV64,DG8,CV3)</f>
        <v>입력오류</v>
      </c>
      <c r="DH64" s="23" t="str">
        <f ca="1">_xll.IMDP("BND",CV64,DH8,CV3)</f>
        <v>입력오류</v>
      </c>
      <c r="DI64" s="2">
        <v>46316</v>
      </c>
      <c r="DJ64" s="3" t="s">
        <v>212</v>
      </c>
      <c r="DK64" s="3" t="s">
        <v>89</v>
      </c>
      <c r="DL64" s="3" t="s">
        <v>213</v>
      </c>
      <c r="DM64" s="3">
        <v>0</v>
      </c>
      <c r="DN64" s="3">
        <v>0.3</v>
      </c>
      <c r="DO64" s="3">
        <v>0</v>
      </c>
      <c r="DP64" s="3">
        <v>481333</v>
      </c>
      <c r="DQ64" s="3">
        <v>9985.15</v>
      </c>
      <c r="DR64" s="3">
        <v>1.6659999999999999</v>
      </c>
      <c r="DS64" s="21">
        <f ca="1">_xll.IMDP("BND",DJ64,DS8,DJ3)</f>
        <v>20280721</v>
      </c>
      <c r="DT64" s="23">
        <f ca="1">_xll.IMDP("BND",DJ64,DT8,DJ3)</f>
        <v>4.09</v>
      </c>
      <c r="DU64" s="23" t="str">
        <f ca="1">_xll.IMDP("BND",DJ64,DU8,DJ3)</f>
        <v>공사공단채</v>
      </c>
      <c r="DV64" s="23" t="str">
        <f ca="1">_xll.IMDP("BND",DJ64,DV8,DJ3)</f>
        <v>일반</v>
      </c>
      <c r="DW64" s="2"/>
      <c r="EG64" s="21" t="str">
        <f ca="1">_xll.IMDP("BND",DX64,EG8,DX3)</f>
        <v>입력오류</v>
      </c>
      <c r="EH64" s="23" t="str">
        <f ca="1">_xll.IMDP("BND",DX64,EH8,DX3)</f>
        <v>입력오류</v>
      </c>
      <c r="EI64" s="23" t="str">
        <f ca="1">_xll.IMDP("BND",DX64,EI8,DX3)</f>
        <v>입력오류</v>
      </c>
      <c r="EJ64" s="23" t="str">
        <f ca="1">_xll.IMDP("BND",DX64,EJ8,DX3)</f>
        <v>입력오류</v>
      </c>
      <c r="EK64" s="2">
        <v>46316</v>
      </c>
      <c r="EL64" s="3" t="s">
        <v>984</v>
      </c>
      <c r="EM64" s="3" t="s">
        <v>985</v>
      </c>
      <c r="EN64" s="3" t="s">
        <v>986</v>
      </c>
      <c r="EO64" s="3">
        <v>0</v>
      </c>
      <c r="EP64" s="3">
        <v>0.95</v>
      </c>
      <c r="EQ64" s="3">
        <v>0</v>
      </c>
      <c r="ER64" s="3">
        <v>2167171</v>
      </c>
      <c r="ES64" s="3">
        <v>9248.3700000000008</v>
      </c>
      <c r="ET64" s="3">
        <v>4.6226000000000003</v>
      </c>
      <c r="EU64" s="21">
        <f ca="1">_xll.IMDP("BND",EL64,EU8,EL3)</f>
        <v>20311019</v>
      </c>
      <c r="EV64" s="23">
        <f ca="1">_xll.IMDP("BND",EL64,EV8,EL3)</f>
        <v>4.5430000000000001</v>
      </c>
      <c r="EW64" s="23" t="str">
        <f ca="1">_xll.IMDP("BND",EL64,EW8,EL3)</f>
        <v>금융채</v>
      </c>
      <c r="EX64" s="23" t="str">
        <f ca="1">_xll.IMDP("BND",EL64,EX8,EL3)</f>
        <v>은행채</v>
      </c>
    </row>
    <row r="65" spans="1:154" ht="13.5" customHeight="1" x14ac:dyDescent="0.3">
      <c r="A65" s="2">
        <v>46316</v>
      </c>
      <c r="B65" s="3" t="s">
        <v>719</v>
      </c>
      <c r="C65" s="3" t="s">
        <v>720</v>
      </c>
      <c r="D65" s="3" t="s">
        <v>721</v>
      </c>
      <c r="E65" s="3">
        <v>0</v>
      </c>
      <c r="F65" s="3">
        <v>0.3</v>
      </c>
      <c r="G65" s="3">
        <v>0</v>
      </c>
      <c r="H65" s="3">
        <v>359516</v>
      </c>
      <c r="I65" s="3">
        <v>10756.73</v>
      </c>
      <c r="J65" s="3">
        <v>1.3085</v>
      </c>
      <c r="K65" s="21">
        <f ca="1">_xll.IMDP("BND",B65,K8,B3)</f>
        <v>20280229</v>
      </c>
      <c r="L65" s="23">
        <f ca="1">_xll.IMDP("BND",B65,L8,B3)</f>
        <v>3.782</v>
      </c>
      <c r="M65" s="23" t="str">
        <f ca="1">_xll.IMDP("BND",B65,M8,B3)</f>
        <v>지방채</v>
      </c>
      <c r="N65" s="23" t="str">
        <f ca="1">_xll.IMDP("BND",B65,N8,B3)</f>
        <v>지역개발채권</v>
      </c>
      <c r="O65" s="2"/>
      <c r="Y65" s="21" t="str">
        <f ca="1">_xll.IMDP("BND",P65,Y8,P3)</f>
        <v>입력오류</v>
      </c>
      <c r="Z65" s="23" t="str">
        <f ca="1">_xll.IMDP("BND",P65,Z8,P3)</f>
        <v>입력오류</v>
      </c>
      <c r="AA65" s="23" t="str">
        <f ca="1">_xll.IMDP("BND",P65,AA8,P3)</f>
        <v>입력오류</v>
      </c>
      <c r="AB65" s="23" t="str">
        <f ca="1">_xll.IMDP("BND",P65,AB8,P3)</f>
        <v>입력오류</v>
      </c>
      <c r="AC65" s="2"/>
      <c r="AM65" s="21" t="str">
        <f ca="1">_xll.IMDP("BND",AD65,AM8,AD3)</f>
        <v>입력오류</v>
      </c>
      <c r="AN65" s="23" t="str">
        <f ca="1">_xll.IMDP("BND",AD65,AN8,AD3)</f>
        <v>입력오류</v>
      </c>
      <c r="AO65" s="23" t="str">
        <f ca="1">_xll.IMDP("BND",AD65,AO8,AD3)</f>
        <v>입력오류</v>
      </c>
      <c r="AP65" s="23" t="str">
        <f ca="1">_xll.IMDP("BND",AD65,AP8,AD3)</f>
        <v>입력오류</v>
      </c>
      <c r="AQ65" s="2"/>
      <c r="BA65" s="21" t="str">
        <f ca="1">_xll.IMDP("BND",AR65,BA8,AR3)</f>
        <v>입력오류</v>
      </c>
      <c r="BB65" s="23" t="str">
        <f ca="1">_xll.IMDP("BND",AR65,BB8,AR3)</f>
        <v>입력오류</v>
      </c>
      <c r="BC65" s="23" t="str">
        <f ca="1">_xll.IMDP("BND",AR65,BC8,AR3)</f>
        <v>입력오류</v>
      </c>
      <c r="BD65" s="23" t="str">
        <f ca="1">_xll.IMDP("BND",AR65,BD8,AR3)</f>
        <v>입력오류</v>
      </c>
      <c r="BE65" s="2"/>
      <c r="BO65" s="21" t="str">
        <f ca="1">_xll.IMDP("BND",BF65,BO8,BF3)</f>
        <v>입력오류</v>
      </c>
      <c r="BP65" s="23" t="str">
        <f ca="1">_xll.IMDP("BND",BF65,BP8,BF3)</f>
        <v>입력오류</v>
      </c>
      <c r="BQ65" s="23" t="str">
        <f ca="1">_xll.IMDP("BND",BF65,BQ8,BF3)</f>
        <v>입력오류</v>
      </c>
      <c r="BR65" s="23" t="str">
        <f ca="1">_xll.IMDP("BND",BF65,BR8,BF3)</f>
        <v>입력오류</v>
      </c>
      <c r="BS65" s="2">
        <v>46316</v>
      </c>
      <c r="BT65" s="3" t="s">
        <v>14912</v>
      </c>
      <c r="BU65" s="3" t="s">
        <v>14913</v>
      </c>
      <c r="BV65" s="3" t="s">
        <v>14914</v>
      </c>
      <c r="BW65" s="3">
        <v>0</v>
      </c>
      <c r="BX65" s="3">
        <v>0.6</v>
      </c>
      <c r="BY65" s="3">
        <v>0</v>
      </c>
      <c r="BZ65" s="3">
        <v>851841</v>
      </c>
      <c r="CC65" s="21" t="str">
        <f ca="1">_xll.IMDP("BND",BT65,CC8,BT3)</f>
        <v/>
      </c>
      <c r="CD65" s="23" t="str">
        <f ca="1">_xll.IMDP("BND",BT65,CD8,BT3)</f>
        <v/>
      </c>
      <c r="CE65" s="23" t="str">
        <f ca="1">_xll.IMDP("BND",BT65,CE8,BT3)</f>
        <v/>
      </c>
      <c r="CF65" s="23" t="str">
        <f ca="1">_xll.IMDP("BND",BT65,CF8,BT3)</f>
        <v/>
      </c>
      <c r="CG65" s="2">
        <v>46316</v>
      </c>
      <c r="CH65" s="3" t="s">
        <v>813</v>
      </c>
      <c r="CI65" s="3" t="s">
        <v>814</v>
      </c>
      <c r="CJ65" s="3" t="s">
        <v>815</v>
      </c>
      <c r="CK65" s="3">
        <v>0</v>
      </c>
      <c r="CL65" s="3">
        <v>0.79</v>
      </c>
      <c r="CM65" s="3">
        <v>0</v>
      </c>
      <c r="CN65" s="3">
        <v>999596</v>
      </c>
      <c r="CO65" s="3">
        <v>10027.9</v>
      </c>
      <c r="CP65" s="3">
        <v>1.9900000000000001E-2</v>
      </c>
      <c r="CQ65" s="21">
        <f ca="1">_xll.IMDP("BND",CH65,CQ8,CH3)</f>
        <v>20261028</v>
      </c>
      <c r="CR65" s="23">
        <f ca="1">_xll.IMDP("BND",CH65,CR8,CH3)</f>
        <v>4.33</v>
      </c>
      <c r="CS65" s="23" t="str">
        <f ca="1">_xll.IMDP("BND",CH65,CS8,CH3)</f>
        <v>금융채</v>
      </c>
      <c r="CT65" s="23" t="str">
        <f ca="1">_xll.IMDP("BND",CH65,CT8,CH3)</f>
        <v>기타금융채</v>
      </c>
      <c r="CU65" s="2"/>
      <c r="DE65" s="21" t="str">
        <f ca="1">_xll.IMDP("BND",CV65,DE8,CV3)</f>
        <v>입력오류</v>
      </c>
      <c r="DF65" s="23" t="str">
        <f ca="1">_xll.IMDP("BND",CV65,DF8,CV3)</f>
        <v>입력오류</v>
      </c>
      <c r="DG65" s="23" t="str">
        <f ca="1">_xll.IMDP("BND",CV65,DG8,CV3)</f>
        <v>입력오류</v>
      </c>
      <c r="DH65" s="23" t="str">
        <f ca="1">_xll.IMDP("BND",CV65,DH8,CV3)</f>
        <v>입력오류</v>
      </c>
      <c r="DI65" s="2">
        <v>46316</v>
      </c>
      <c r="DJ65" s="3" t="s">
        <v>15182</v>
      </c>
      <c r="DK65" s="3" t="s">
        <v>1164</v>
      </c>
      <c r="DL65" s="3" t="s">
        <v>15183</v>
      </c>
      <c r="DM65" s="3">
        <v>0</v>
      </c>
      <c r="DN65" s="3">
        <v>0.3</v>
      </c>
      <c r="DO65" s="3">
        <v>0</v>
      </c>
      <c r="DP65" s="3">
        <v>481019</v>
      </c>
      <c r="DQ65" s="3">
        <v>10079.41</v>
      </c>
      <c r="DR65" s="3">
        <v>2.6728000000000001</v>
      </c>
      <c r="DS65" s="21">
        <f ca="1">_xll.IMDP("BND",DJ65,DS8,DJ3)</f>
        <v>20290903</v>
      </c>
      <c r="DT65" s="23">
        <f ca="1">_xll.IMDP("BND",DJ65,DT8,DJ3)</f>
        <v>4.2110000000000003</v>
      </c>
      <c r="DU65" s="23" t="str">
        <f ca="1">_xll.IMDP("BND",DJ65,DU8,DJ3)</f>
        <v>공사공단채</v>
      </c>
      <c r="DV65" s="23" t="str">
        <f ca="1">_xll.IMDP("BND",DJ65,DV8,DJ3)</f>
        <v>일반</v>
      </c>
      <c r="DW65" s="2"/>
      <c r="EG65" s="21" t="str">
        <f ca="1">_xll.IMDP("BND",DX65,EG8,DX3)</f>
        <v>입력오류</v>
      </c>
      <c r="EH65" s="23" t="str">
        <f ca="1">_xll.IMDP("BND",DX65,EH8,DX3)</f>
        <v>입력오류</v>
      </c>
      <c r="EI65" s="23" t="str">
        <f ca="1">_xll.IMDP("BND",DX65,EI8,DX3)</f>
        <v>입력오류</v>
      </c>
      <c r="EJ65" s="23" t="str">
        <f ca="1">_xll.IMDP("BND",DX65,EJ8,DX3)</f>
        <v>입력오류</v>
      </c>
      <c r="EK65" s="2">
        <v>46316</v>
      </c>
      <c r="EL65" s="3" t="s">
        <v>990</v>
      </c>
      <c r="EM65" s="3" t="s">
        <v>991</v>
      </c>
      <c r="EN65" s="3" t="s">
        <v>992</v>
      </c>
      <c r="EO65" s="3">
        <v>0</v>
      </c>
      <c r="EP65" s="3">
        <v>0.95</v>
      </c>
      <c r="EQ65" s="3">
        <v>0</v>
      </c>
      <c r="ER65" s="3">
        <v>2163291</v>
      </c>
      <c r="ES65" s="3">
        <v>9232.98</v>
      </c>
      <c r="ET65" s="3">
        <v>4.1635999999999997</v>
      </c>
      <c r="EU65" s="21">
        <f ca="1">_xll.IMDP("BND",EL65,EU8,EL3)</f>
        <v>20310406</v>
      </c>
      <c r="EV65" s="23">
        <f ca="1">_xll.IMDP("BND",EL65,EV8,EL3)</f>
        <v>4.5170000000000003</v>
      </c>
      <c r="EW65" s="23" t="str">
        <f ca="1">_xll.IMDP("BND",EL65,EW8,EL3)</f>
        <v>회사채</v>
      </c>
      <c r="EX65" s="23" t="str">
        <f ca="1">_xll.IMDP("BND",EL65,EX8,EL3)</f>
        <v>회사채(일반)</v>
      </c>
    </row>
    <row r="66" spans="1:154" ht="13.5" customHeight="1" x14ac:dyDescent="0.3">
      <c r="A66" s="2">
        <v>46316</v>
      </c>
      <c r="B66" s="3" t="s">
        <v>724</v>
      </c>
      <c r="C66" s="3" t="s">
        <v>561</v>
      </c>
      <c r="D66" s="3" t="s">
        <v>725</v>
      </c>
      <c r="E66" s="3">
        <v>0</v>
      </c>
      <c r="F66" s="3">
        <v>0.28999999999999998</v>
      </c>
      <c r="G66" s="3">
        <v>0</v>
      </c>
      <c r="H66" s="3">
        <v>347443</v>
      </c>
      <c r="I66" s="3">
        <v>10395.59</v>
      </c>
      <c r="J66" s="3">
        <v>5.3817000000000004</v>
      </c>
      <c r="K66" s="21">
        <f ca="1">_xll.IMDP("BND",B66,K8,B3)</f>
        <v>20330214</v>
      </c>
      <c r="L66" s="23">
        <f ca="1">_xll.IMDP("BND",B66,L8,B3)</f>
        <v>4.3470000000000004</v>
      </c>
      <c r="M66" s="23" t="str">
        <f ca="1">_xll.IMDP("BND",B66,M8,B3)</f>
        <v>회사채</v>
      </c>
      <c r="N66" s="23" t="str">
        <f ca="1">_xll.IMDP("BND",B66,N8,B3)</f>
        <v>회사채(일반)</v>
      </c>
      <c r="O66" s="2"/>
      <c r="Y66" s="21" t="str">
        <f ca="1">_xll.IMDP("BND",P66,Y8,P3)</f>
        <v>입력오류</v>
      </c>
      <c r="Z66" s="23" t="str">
        <f ca="1">_xll.IMDP("BND",P66,Z8,P3)</f>
        <v>입력오류</v>
      </c>
      <c r="AA66" s="23" t="str">
        <f ca="1">_xll.IMDP("BND",P66,AA8,P3)</f>
        <v>입력오류</v>
      </c>
      <c r="AB66" s="23" t="str">
        <f ca="1">_xll.IMDP("BND",P66,AB8,P3)</f>
        <v>입력오류</v>
      </c>
      <c r="AC66" s="2"/>
      <c r="AM66" s="21" t="str">
        <f ca="1">_xll.IMDP("BND",AD66,AM8,AD3)</f>
        <v>입력오류</v>
      </c>
      <c r="AN66" s="23" t="str">
        <f ca="1">_xll.IMDP("BND",AD66,AN8,AD3)</f>
        <v>입력오류</v>
      </c>
      <c r="AO66" s="23" t="str">
        <f ca="1">_xll.IMDP("BND",AD66,AO8,AD3)</f>
        <v>입력오류</v>
      </c>
      <c r="AP66" s="23" t="str">
        <f ca="1">_xll.IMDP("BND",AD66,AP8,AD3)</f>
        <v>입력오류</v>
      </c>
      <c r="AQ66" s="2"/>
      <c r="BA66" s="21" t="str">
        <f ca="1">_xll.IMDP("BND",AR66,BA8,AR3)</f>
        <v>입력오류</v>
      </c>
      <c r="BB66" s="23" t="str">
        <f ca="1">_xll.IMDP("BND",AR66,BB8,AR3)</f>
        <v>입력오류</v>
      </c>
      <c r="BC66" s="23" t="str">
        <f ca="1">_xll.IMDP("BND",AR66,BC8,AR3)</f>
        <v>입력오류</v>
      </c>
      <c r="BD66" s="23" t="str">
        <f ca="1">_xll.IMDP("BND",AR66,BD8,AR3)</f>
        <v>입력오류</v>
      </c>
      <c r="BE66" s="2"/>
      <c r="BO66" s="21" t="str">
        <f ca="1">_xll.IMDP("BND",BF66,BO8,BF3)</f>
        <v>입력오류</v>
      </c>
      <c r="BP66" s="23" t="str">
        <f ca="1">_xll.IMDP("BND",BF66,BP8,BF3)</f>
        <v>입력오류</v>
      </c>
      <c r="BQ66" s="23" t="str">
        <f ca="1">_xll.IMDP("BND",BF66,BQ8,BF3)</f>
        <v>입력오류</v>
      </c>
      <c r="BR66" s="23" t="str">
        <f ca="1">_xll.IMDP("BND",BF66,BR8,BF3)</f>
        <v>입력오류</v>
      </c>
      <c r="BS66" s="2">
        <v>46316</v>
      </c>
      <c r="BT66" s="3" t="s">
        <v>14916</v>
      </c>
      <c r="BU66" s="3" t="s">
        <v>14913</v>
      </c>
      <c r="BV66" s="3" t="s">
        <v>14914</v>
      </c>
      <c r="BW66" s="3">
        <v>0</v>
      </c>
      <c r="BX66" s="3">
        <v>0.6</v>
      </c>
      <c r="BY66" s="3">
        <v>0</v>
      </c>
      <c r="BZ66" s="3">
        <v>851841</v>
      </c>
      <c r="CC66" s="21" t="str">
        <f ca="1">_xll.IMDP("BND",BT66,CC8,BT3)</f>
        <v/>
      </c>
      <c r="CD66" s="23" t="str">
        <f ca="1">_xll.IMDP("BND",BT66,CD8,BT3)</f>
        <v/>
      </c>
      <c r="CE66" s="23" t="str">
        <f ca="1">_xll.IMDP("BND",BT66,CE8,BT3)</f>
        <v/>
      </c>
      <c r="CF66" s="23" t="str">
        <f ca="1">_xll.IMDP("BND",BT66,CF8,BT3)</f>
        <v/>
      </c>
      <c r="CG66" s="2">
        <v>46316</v>
      </c>
      <c r="CH66" s="3" t="s">
        <v>1325</v>
      </c>
      <c r="CI66" s="3" t="s">
        <v>15875</v>
      </c>
      <c r="CJ66" s="3" t="s">
        <v>1326</v>
      </c>
      <c r="CK66" s="3">
        <v>0</v>
      </c>
      <c r="CL66" s="3">
        <v>0.79</v>
      </c>
      <c r="CM66" s="3">
        <v>0</v>
      </c>
      <c r="CN66" s="3">
        <v>999517</v>
      </c>
      <c r="CO66" s="3">
        <v>10027.16</v>
      </c>
      <c r="CP66" s="3">
        <v>0.3256</v>
      </c>
      <c r="CQ66" s="21">
        <f ca="1">_xll.IMDP("BND",CH66,CQ8,CH3)</f>
        <v>20270219</v>
      </c>
      <c r="CR66" s="23">
        <f ca="1">_xll.IMDP("BND",CH66,CR8,CH3)</f>
        <v>3.7789999999999999</v>
      </c>
      <c r="CS66" s="23" t="str">
        <f ca="1">_xll.IMDP("BND",CH66,CS8,CH3)</f>
        <v>회사채</v>
      </c>
      <c r="CT66" s="23" t="str">
        <f ca="1">_xll.IMDP("BND",CH66,CT8,CH3)</f>
        <v>회사채(일반)</v>
      </c>
      <c r="CU66" s="2"/>
      <c r="DE66" s="21" t="str">
        <f ca="1">_xll.IMDP("BND",CV66,DE8,CV3)</f>
        <v>입력오류</v>
      </c>
      <c r="DF66" s="23" t="str">
        <f ca="1">_xll.IMDP("BND",CV66,DF8,CV3)</f>
        <v>입력오류</v>
      </c>
      <c r="DG66" s="23" t="str">
        <f ca="1">_xll.IMDP("BND",CV66,DG8,CV3)</f>
        <v>입력오류</v>
      </c>
      <c r="DH66" s="23" t="str">
        <f ca="1">_xll.IMDP("BND",CV66,DH8,CV3)</f>
        <v>입력오류</v>
      </c>
      <c r="DI66" s="2">
        <v>46316</v>
      </c>
      <c r="DJ66" s="3" t="s">
        <v>729</v>
      </c>
      <c r="DK66" s="3" t="s">
        <v>730</v>
      </c>
      <c r="DL66" s="3" t="s">
        <v>5660</v>
      </c>
      <c r="DM66" s="3">
        <v>0</v>
      </c>
      <c r="DN66" s="3">
        <v>0.3</v>
      </c>
      <c r="DO66" s="3">
        <v>0</v>
      </c>
      <c r="DP66" s="3">
        <v>480777</v>
      </c>
      <c r="DQ66" s="3">
        <v>10073.26</v>
      </c>
      <c r="DR66" s="3">
        <v>4.3905000000000003</v>
      </c>
      <c r="DS66" s="21">
        <f ca="1">_xll.IMDP("BND",DJ66,DS8,DJ3)</f>
        <v>20310929</v>
      </c>
      <c r="DT66" s="23">
        <f ca="1">_xll.IMDP("BND",DJ66,DT8,DJ3)</f>
        <v>4.2930000000000001</v>
      </c>
      <c r="DU66" s="23" t="str">
        <f ca="1">_xll.IMDP("BND",DJ66,DU8,DJ3)</f>
        <v>공사공단채</v>
      </c>
      <c r="DV66" s="23" t="str">
        <f ca="1">_xll.IMDP("BND",DJ66,DV8,DJ3)</f>
        <v>일반</v>
      </c>
      <c r="DW66" s="2"/>
      <c r="EG66" s="21" t="str">
        <f ca="1">_xll.IMDP("BND",DX66,EG8,DX3)</f>
        <v>입력오류</v>
      </c>
      <c r="EH66" s="23" t="str">
        <f ca="1">_xll.IMDP("BND",DX66,EH8,DX3)</f>
        <v>입력오류</v>
      </c>
      <c r="EI66" s="23" t="str">
        <f ca="1">_xll.IMDP("BND",DX66,EI8,DX3)</f>
        <v>입력오류</v>
      </c>
      <c r="EJ66" s="23" t="str">
        <f ca="1">_xll.IMDP("BND",DX66,EJ8,DX3)</f>
        <v>입력오류</v>
      </c>
      <c r="EK66" s="2">
        <v>46316</v>
      </c>
      <c r="EL66" s="3" t="s">
        <v>996</v>
      </c>
      <c r="EM66" s="3" t="s">
        <v>681</v>
      </c>
      <c r="EN66" s="3" t="s">
        <v>997</v>
      </c>
      <c r="EO66" s="3">
        <v>0</v>
      </c>
      <c r="EP66" s="3">
        <v>0.94</v>
      </c>
      <c r="EQ66" s="3">
        <v>0</v>
      </c>
      <c r="ER66" s="3">
        <v>2157270</v>
      </c>
      <c r="ES66" s="3">
        <v>9206.86</v>
      </c>
      <c r="ET66" s="3">
        <v>7.5884</v>
      </c>
      <c r="EU66" s="21">
        <f ca="1">_xll.IMDP("BND",EL66,EU8,EL3)</f>
        <v>20351031</v>
      </c>
      <c r="EV66" s="23">
        <f ca="1">_xll.IMDP("BND",EL66,EV8,EL3)</f>
        <v>4.5910000000000002</v>
      </c>
      <c r="EW66" s="23" t="str">
        <f ca="1">_xll.IMDP("BND",EL66,EW8,EL3)</f>
        <v>회사채</v>
      </c>
      <c r="EX66" s="23" t="str">
        <f ca="1">_xll.IMDP("BND",EL66,EX8,EL3)</f>
        <v>회사채(일반)</v>
      </c>
    </row>
    <row r="67" spans="1:154" ht="13.5" customHeight="1" x14ac:dyDescent="0.3">
      <c r="A67" s="2">
        <v>46316</v>
      </c>
      <c r="B67" s="3" t="s">
        <v>722</v>
      </c>
      <c r="C67" s="3" t="s">
        <v>197</v>
      </c>
      <c r="D67" s="3" t="s">
        <v>723</v>
      </c>
      <c r="E67" s="3">
        <v>0</v>
      </c>
      <c r="F67" s="3">
        <v>0.28999999999999998</v>
      </c>
      <c r="G67" s="3">
        <v>0</v>
      </c>
      <c r="H67" s="3">
        <v>344616</v>
      </c>
      <c r="I67" s="3">
        <v>10298.6</v>
      </c>
      <c r="J67" s="3">
        <v>1.3234999999999999</v>
      </c>
      <c r="K67" s="21">
        <f ca="1">_xll.IMDP("BND",B67,K8,B3)</f>
        <v>20280310</v>
      </c>
      <c r="L67" s="23">
        <f ca="1">_xll.IMDP("BND",B67,L8,B3)</f>
        <v>3.73</v>
      </c>
      <c r="M67" s="23" t="str">
        <f ca="1">_xll.IMDP("BND",B67,M8,B3)</f>
        <v>국채</v>
      </c>
      <c r="N67" s="23" t="str">
        <f ca="1">_xll.IMDP("BND",B67,N8,B3)</f>
        <v>국고채권</v>
      </c>
      <c r="O67" s="2"/>
      <c r="Y67" s="21" t="str">
        <f ca="1">_xll.IMDP("BND",P67,Y8,P3)</f>
        <v>입력오류</v>
      </c>
      <c r="Z67" s="23" t="str">
        <f ca="1">_xll.IMDP("BND",P67,Z8,P3)</f>
        <v>입력오류</v>
      </c>
      <c r="AA67" s="23" t="str">
        <f ca="1">_xll.IMDP("BND",P67,AA8,P3)</f>
        <v>입력오류</v>
      </c>
      <c r="AB67" s="23" t="str">
        <f ca="1">_xll.IMDP("BND",P67,AB8,P3)</f>
        <v>입력오류</v>
      </c>
      <c r="AC67" s="2"/>
      <c r="AM67" s="21" t="str">
        <f ca="1">_xll.IMDP("BND",AD67,AM8,AD3)</f>
        <v>입력오류</v>
      </c>
      <c r="AN67" s="23" t="str">
        <f ca="1">_xll.IMDP("BND",AD67,AN8,AD3)</f>
        <v>입력오류</v>
      </c>
      <c r="AO67" s="23" t="str">
        <f ca="1">_xll.IMDP("BND",AD67,AO8,AD3)</f>
        <v>입력오류</v>
      </c>
      <c r="AP67" s="23" t="str">
        <f ca="1">_xll.IMDP("BND",AD67,AP8,AD3)</f>
        <v>입력오류</v>
      </c>
      <c r="AQ67" s="2"/>
      <c r="BA67" s="21" t="str">
        <f ca="1">_xll.IMDP("BND",AR67,BA8,AR3)</f>
        <v>입력오류</v>
      </c>
      <c r="BB67" s="23" t="str">
        <f ca="1">_xll.IMDP("BND",AR67,BB8,AR3)</f>
        <v>입력오류</v>
      </c>
      <c r="BC67" s="23" t="str">
        <f ca="1">_xll.IMDP("BND",AR67,BC8,AR3)</f>
        <v>입력오류</v>
      </c>
      <c r="BD67" s="23" t="str">
        <f ca="1">_xll.IMDP("BND",AR67,BD8,AR3)</f>
        <v>입력오류</v>
      </c>
      <c r="BE67" s="2"/>
      <c r="BO67" s="21" t="str">
        <f ca="1">_xll.IMDP("BND",BF67,BO8,BF3)</f>
        <v>입력오류</v>
      </c>
      <c r="BP67" s="23" t="str">
        <f ca="1">_xll.IMDP("BND",BF67,BP8,BF3)</f>
        <v>입력오류</v>
      </c>
      <c r="BQ67" s="23" t="str">
        <f ca="1">_xll.IMDP("BND",BF67,BQ8,BF3)</f>
        <v>입력오류</v>
      </c>
      <c r="BR67" s="23" t="str">
        <f ca="1">_xll.IMDP("BND",BF67,BR8,BF3)</f>
        <v>입력오류</v>
      </c>
      <c r="BS67" s="2">
        <v>46316</v>
      </c>
      <c r="BT67" s="3" t="s">
        <v>359</v>
      </c>
      <c r="BU67" s="3" t="s">
        <v>332</v>
      </c>
      <c r="BV67" s="3" t="s">
        <v>360</v>
      </c>
      <c r="BW67" s="3">
        <v>0</v>
      </c>
      <c r="BX67" s="3">
        <v>0.6</v>
      </c>
      <c r="BY67" s="3">
        <v>0</v>
      </c>
      <c r="BZ67" s="3">
        <v>851272</v>
      </c>
      <c r="CA67" s="3">
        <v>9903.25</v>
      </c>
      <c r="CB67" s="3">
        <v>3.2261000000000002</v>
      </c>
      <c r="CC67" s="21">
        <f ca="1">_xll.IMDP("BND",BT67,CC8,BT3)</f>
        <v>20300412</v>
      </c>
      <c r="CD67" s="23">
        <f ca="1">_xll.IMDP("BND",BT67,CD8,BT3)</f>
        <v>4.2939999999999996</v>
      </c>
      <c r="CE67" s="23" t="str">
        <f ca="1">_xll.IMDP("BND",BT67,CE8,BT3)</f>
        <v>회사채</v>
      </c>
      <c r="CF67" s="23" t="str">
        <f ca="1">_xll.IMDP("BND",BT67,CF8,BT3)</f>
        <v>회사채(일반)</v>
      </c>
      <c r="CG67" s="2">
        <v>46316</v>
      </c>
      <c r="CH67" s="3" t="s">
        <v>14972</v>
      </c>
      <c r="CI67" s="3" t="s">
        <v>14973</v>
      </c>
      <c r="CJ67" s="3" t="s">
        <v>14974</v>
      </c>
      <c r="CK67" s="3">
        <v>0</v>
      </c>
      <c r="CL67" s="3">
        <v>0.79</v>
      </c>
      <c r="CM67" s="3">
        <v>0</v>
      </c>
      <c r="CN67" s="3">
        <v>999334</v>
      </c>
      <c r="CO67" s="3">
        <v>10025.08</v>
      </c>
      <c r="CP67" s="3">
        <v>0.2329</v>
      </c>
      <c r="CQ67" s="21">
        <f ca="1">_xll.IMDP("BND",CH67,CQ8,CH3)</f>
        <v>20270115</v>
      </c>
      <c r="CR67" s="23">
        <f ca="1">_xll.IMDP("BND",CH67,CR8,CH3)</f>
        <v>3.9849999999999999</v>
      </c>
      <c r="CS67" s="23" t="str">
        <f ca="1">_xll.IMDP("BND",CH67,CS8,CH3)</f>
        <v>금융채</v>
      </c>
      <c r="CT67" s="23" t="str">
        <f ca="1">_xll.IMDP("BND",CH67,CT8,CH3)</f>
        <v>기타금융채</v>
      </c>
      <c r="CU67" s="2"/>
      <c r="DE67" s="21" t="str">
        <f ca="1">_xll.IMDP("BND",CV67,DE8,CV3)</f>
        <v>입력오류</v>
      </c>
      <c r="DF67" s="23" t="str">
        <f ca="1">_xll.IMDP("BND",CV67,DF8,CV3)</f>
        <v>입력오류</v>
      </c>
      <c r="DG67" s="23" t="str">
        <f ca="1">_xll.IMDP("BND",CV67,DG8,CV3)</f>
        <v>입력오류</v>
      </c>
      <c r="DH67" s="23" t="str">
        <f ca="1">_xll.IMDP("BND",CV67,DH8,CV3)</f>
        <v>입력오류</v>
      </c>
      <c r="DI67" s="2">
        <v>46316</v>
      </c>
      <c r="DJ67" s="3" t="s">
        <v>281</v>
      </c>
      <c r="DK67" s="3" t="s">
        <v>264</v>
      </c>
      <c r="DL67" s="3" t="s">
        <v>282</v>
      </c>
      <c r="DM67" s="3">
        <v>0</v>
      </c>
      <c r="DN67" s="3">
        <v>0.3</v>
      </c>
      <c r="DO67" s="3">
        <v>0</v>
      </c>
      <c r="DP67" s="3">
        <v>480549</v>
      </c>
      <c r="DQ67" s="3">
        <v>10068.629999999999</v>
      </c>
      <c r="DR67" s="3">
        <v>2.0127999999999999</v>
      </c>
      <c r="DS67" s="21">
        <f ca="1">_xll.IMDP("BND",DJ67,DS8,DJ3)</f>
        <v>20281213</v>
      </c>
      <c r="DT67" s="23">
        <f ca="1">_xll.IMDP("BND",DJ67,DT8,DJ3)</f>
        <v>4.1360000000000001</v>
      </c>
      <c r="DU67" s="23" t="str">
        <f ca="1">_xll.IMDP("BND",DJ67,DU8,DJ3)</f>
        <v>공사공단채</v>
      </c>
      <c r="DV67" s="23" t="str">
        <f ca="1">_xll.IMDP("BND",DJ67,DV8,DJ3)</f>
        <v>일반</v>
      </c>
      <c r="DW67" s="2"/>
      <c r="EG67" s="21" t="str">
        <f ca="1">_xll.IMDP("BND",DX67,EG8,DX3)</f>
        <v>입력오류</v>
      </c>
      <c r="EH67" s="23" t="str">
        <f ca="1">_xll.IMDP("BND",DX67,EH8,DX3)</f>
        <v>입력오류</v>
      </c>
      <c r="EI67" s="23" t="str">
        <f ca="1">_xll.IMDP("BND",DX67,EI8,DX3)</f>
        <v>입력오류</v>
      </c>
      <c r="EJ67" s="23" t="str">
        <f ca="1">_xll.IMDP("BND",DX67,EJ8,DX3)</f>
        <v>입력오류</v>
      </c>
      <c r="EK67" s="2">
        <v>46316</v>
      </c>
      <c r="EL67" s="3" t="s">
        <v>998</v>
      </c>
      <c r="EM67" s="3" t="s">
        <v>980</v>
      </c>
      <c r="EN67" s="3" t="s">
        <v>999</v>
      </c>
      <c r="EO67" s="3">
        <v>0</v>
      </c>
      <c r="EP67" s="3">
        <v>0.94</v>
      </c>
      <c r="EQ67" s="3">
        <v>0</v>
      </c>
      <c r="ER67" s="3">
        <v>2156061</v>
      </c>
      <c r="ES67" s="3">
        <v>9202.49</v>
      </c>
      <c r="ET67" s="3">
        <v>4.3367000000000004</v>
      </c>
      <c r="EU67" s="21">
        <f ca="1">_xll.IMDP("BND",EL67,EU8,EL3)</f>
        <v>20310614</v>
      </c>
      <c r="EV67" s="23">
        <f ca="1">_xll.IMDP("BND",EL67,EV8,EL3)</f>
        <v>4.5549999999999997</v>
      </c>
      <c r="EW67" s="23" t="str">
        <f ca="1">_xll.IMDP("BND",EL67,EW8,EL3)</f>
        <v>금융채</v>
      </c>
      <c r="EX67" s="23" t="str">
        <f ca="1">_xll.IMDP("BND",EL67,EX8,EL3)</f>
        <v>은행채</v>
      </c>
    </row>
    <row r="68" spans="1:154" ht="13.5" customHeight="1" x14ac:dyDescent="0.3">
      <c r="A68" s="2">
        <v>46316</v>
      </c>
      <c r="B68" s="3" t="s">
        <v>11221</v>
      </c>
      <c r="C68" s="3" t="s">
        <v>1670</v>
      </c>
      <c r="D68" s="3" t="s">
        <v>11222</v>
      </c>
      <c r="E68" s="3">
        <v>0</v>
      </c>
      <c r="F68" s="3">
        <v>0.28000000000000003</v>
      </c>
      <c r="G68" s="3">
        <v>0</v>
      </c>
      <c r="H68" s="3">
        <v>340747</v>
      </c>
      <c r="I68" s="3">
        <v>10194.48</v>
      </c>
      <c r="J68" s="3">
        <v>5.6334</v>
      </c>
      <c r="K68" s="21">
        <f ca="1">_xll.IMDP("BND",B68,K8,B3)</f>
        <v>20330530</v>
      </c>
      <c r="L68" s="23">
        <f ca="1">_xll.IMDP("BND",B68,L8,B3)</f>
        <v>4.444</v>
      </c>
      <c r="M68" s="23" t="str">
        <f ca="1">_xll.IMDP("BND",B68,M8,B3)</f>
        <v>회사채</v>
      </c>
      <c r="N68" s="23" t="str">
        <f ca="1">_xll.IMDP("BND",B68,N8,B3)</f>
        <v>회사채(일반)</v>
      </c>
      <c r="O68" s="2"/>
      <c r="Y68" s="21" t="str">
        <f ca="1">_xll.IMDP("BND",P68,Y8,P3)</f>
        <v>입력오류</v>
      </c>
      <c r="Z68" s="23" t="str">
        <f ca="1">_xll.IMDP("BND",P68,Z8,P3)</f>
        <v>입력오류</v>
      </c>
      <c r="AA68" s="23" t="str">
        <f ca="1">_xll.IMDP("BND",P68,AA8,P3)</f>
        <v>입력오류</v>
      </c>
      <c r="AB68" s="23" t="str">
        <f ca="1">_xll.IMDP("BND",P68,AB8,P3)</f>
        <v>입력오류</v>
      </c>
      <c r="AC68" s="2"/>
      <c r="AM68" s="21" t="str">
        <f ca="1">_xll.IMDP("BND",AD68,AM8,AD3)</f>
        <v>입력오류</v>
      </c>
      <c r="AN68" s="23" t="str">
        <f ca="1">_xll.IMDP("BND",AD68,AN8,AD3)</f>
        <v>입력오류</v>
      </c>
      <c r="AO68" s="23" t="str">
        <f ca="1">_xll.IMDP("BND",AD68,AO8,AD3)</f>
        <v>입력오류</v>
      </c>
      <c r="AP68" s="23" t="str">
        <f ca="1">_xll.IMDP("BND",AD68,AP8,AD3)</f>
        <v>입력오류</v>
      </c>
      <c r="AQ68" s="2"/>
      <c r="BA68" s="21" t="str">
        <f ca="1">_xll.IMDP("BND",AR68,BA8,AR3)</f>
        <v>입력오류</v>
      </c>
      <c r="BB68" s="23" t="str">
        <f ca="1">_xll.IMDP("BND",AR68,BB8,AR3)</f>
        <v>입력오류</v>
      </c>
      <c r="BC68" s="23" t="str">
        <f ca="1">_xll.IMDP("BND",AR68,BC8,AR3)</f>
        <v>입력오류</v>
      </c>
      <c r="BD68" s="23" t="str">
        <f ca="1">_xll.IMDP("BND",AR68,BD8,AR3)</f>
        <v>입력오류</v>
      </c>
      <c r="BE68" s="2"/>
      <c r="BO68" s="21" t="str">
        <f ca="1">_xll.IMDP("BND",BF68,BO8,BF3)</f>
        <v>입력오류</v>
      </c>
      <c r="BP68" s="23" t="str">
        <f ca="1">_xll.IMDP("BND",BF68,BP8,BF3)</f>
        <v>입력오류</v>
      </c>
      <c r="BQ68" s="23" t="str">
        <f ca="1">_xll.IMDP("BND",BF68,BQ8,BF3)</f>
        <v>입력오류</v>
      </c>
      <c r="BR68" s="23" t="str">
        <f ca="1">_xll.IMDP("BND",BF68,BR8,BF3)</f>
        <v>입력오류</v>
      </c>
      <c r="BS68" s="2">
        <v>46316</v>
      </c>
      <c r="BT68" s="3" t="s">
        <v>392</v>
      </c>
      <c r="BU68" s="3" t="s">
        <v>393</v>
      </c>
      <c r="BV68" s="3" t="s">
        <v>394</v>
      </c>
      <c r="BW68" s="3">
        <v>0</v>
      </c>
      <c r="BX68" s="3">
        <v>0.59</v>
      </c>
      <c r="BY68" s="3">
        <v>0</v>
      </c>
      <c r="BZ68" s="3">
        <v>850275</v>
      </c>
      <c r="CA68" s="3">
        <v>9891.51</v>
      </c>
      <c r="CB68" s="3">
        <v>2.1465999999999998</v>
      </c>
      <c r="CC68" s="21">
        <f ca="1">_xll.IMDP("BND",BT68,CC8,BT3)</f>
        <v>20290126</v>
      </c>
      <c r="CD68" s="23">
        <f ca="1">_xll.IMDP("BND",BT68,CD8,BT3)</f>
        <v>4.4089999999999998</v>
      </c>
      <c r="CE68" s="23" t="str">
        <f ca="1">_xll.IMDP("BND",BT68,CE8,BT3)</f>
        <v>회사채</v>
      </c>
      <c r="CF68" s="23" t="str">
        <f ca="1">_xll.IMDP("BND",BT68,CF8,BT3)</f>
        <v>회사채(일반)</v>
      </c>
      <c r="CG68" s="2">
        <v>46316</v>
      </c>
      <c r="CH68" s="3" t="s">
        <v>576</v>
      </c>
      <c r="CI68" s="3" t="s">
        <v>337</v>
      </c>
      <c r="CJ68" s="3" t="s">
        <v>577</v>
      </c>
      <c r="CK68" s="3">
        <v>0</v>
      </c>
      <c r="CL68" s="3">
        <v>0.79</v>
      </c>
      <c r="CM68" s="3">
        <v>0</v>
      </c>
      <c r="CN68" s="3">
        <v>998916</v>
      </c>
      <c r="CO68" s="3">
        <v>10021.06</v>
      </c>
      <c r="CP68" s="3">
        <v>0.34429999999999999</v>
      </c>
      <c r="CQ68" s="21">
        <f ca="1">_xll.IMDP("BND",CH68,CQ8,CH3)</f>
        <v>20270226</v>
      </c>
      <c r="CR68" s="23">
        <f ca="1">_xll.IMDP("BND",CH68,CR8,CH3)</f>
        <v>3.8959999999999999</v>
      </c>
      <c r="CS68" s="23" t="str">
        <f ca="1">_xll.IMDP("BND",CH68,CS8,CH3)</f>
        <v>회사채</v>
      </c>
      <c r="CT68" s="23" t="str">
        <f ca="1">_xll.IMDP("BND",CH68,CT8,CH3)</f>
        <v>회사채(일반)</v>
      </c>
      <c r="CU68" s="2"/>
      <c r="DE68" s="21" t="str">
        <f ca="1">_xll.IMDP("BND",CV68,DE8,CV3)</f>
        <v>입력오류</v>
      </c>
      <c r="DF68" s="23" t="str">
        <f ca="1">_xll.IMDP("BND",CV68,DF8,CV3)</f>
        <v>입력오류</v>
      </c>
      <c r="DG68" s="23" t="str">
        <f ca="1">_xll.IMDP("BND",CV68,DG8,CV3)</f>
        <v>입력오류</v>
      </c>
      <c r="DH68" s="23" t="str">
        <f ca="1">_xll.IMDP("BND",CV68,DH8,CV3)</f>
        <v>입력오류</v>
      </c>
      <c r="DI68" s="2">
        <v>46316</v>
      </c>
      <c r="DJ68" s="3" t="s">
        <v>15508</v>
      </c>
      <c r="DK68" s="3" t="s">
        <v>141</v>
      </c>
      <c r="DL68" s="3" t="s">
        <v>15509</v>
      </c>
      <c r="DM68" s="3">
        <v>0</v>
      </c>
      <c r="DN68" s="3">
        <v>0.3</v>
      </c>
      <c r="DO68" s="3">
        <v>0</v>
      </c>
      <c r="DP68" s="3">
        <v>480481</v>
      </c>
      <c r="DQ68" s="3">
        <v>10067.67</v>
      </c>
      <c r="DR68" s="3">
        <v>1.8066</v>
      </c>
      <c r="DS68" s="21">
        <f ca="1">_xll.IMDP("BND",DJ68,DS8,DJ3)</f>
        <v>20280914</v>
      </c>
      <c r="DT68" s="23">
        <f ca="1">_xll.IMDP("BND",DJ68,DT8,DJ3)</f>
        <v>4.3380000000000001</v>
      </c>
      <c r="DU68" s="23" t="str">
        <f ca="1">_xll.IMDP("BND",DJ68,DU8,DJ3)</f>
        <v>회사채</v>
      </c>
      <c r="DV68" s="23" t="str">
        <f ca="1">_xll.IMDP("BND",DJ68,DV8,DJ3)</f>
        <v>회사채(일반)</v>
      </c>
      <c r="DW68" s="2"/>
      <c r="EG68" s="21" t="str">
        <f ca="1">_xll.IMDP("BND",DX68,EG8,DX3)</f>
        <v>입력오류</v>
      </c>
      <c r="EH68" s="23" t="str">
        <f ca="1">_xll.IMDP("BND",DX68,EH8,DX3)</f>
        <v>입력오류</v>
      </c>
      <c r="EI68" s="23" t="str">
        <f ca="1">_xll.IMDP("BND",DX68,EI8,DX3)</f>
        <v>입력오류</v>
      </c>
      <c r="EJ68" s="23" t="str">
        <f ca="1">_xll.IMDP("BND",DX68,EJ8,DX3)</f>
        <v>입력오류</v>
      </c>
      <c r="EK68" s="2">
        <v>46316</v>
      </c>
      <c r="EL68" s="3" t="s">
        <v>1000</v>
      </c>
      <c r="EM68" s="3" t="s">
        <v>1001</v>
      </c>
      <c r="EN68" s="3" t="s">
        <v>1002</v>
      </c>
      <c r="EO68" s="3">
        <v>0</v>
      </c>
      <c r="EP68" s="3">
        <v>0.94</v>
      </c>
      <c r="EQ68" s="3">
        <v>0</v>
      </c>
      <c r="ER68" s="3">
        <v>2152265</v>
      </c>
      <c r="ES68" s="3">
        <v>9183.4599999999991</v>
      </c>
      <c r="ET68" s="3">
        <v>3.6212</v>
      </c>
      <c r="EU68" s="21">
        <f ca="1">_xll.IMDP("BND",EL68,EU8,EL3)</f>
        <v>20300813</v>
      </c>
      <c r="EV68" s="23">
        <f ca="1">_xll.IMDP("BND",EL68,EV8,EL3)</f>
        <v>4.601</v>
      </c>
      <c r="EW68" s="23" t="str">
        <f ca="1">_xll.IMDP("BND",EL68,EW8,EL3)</f>
        <v>금융채</v>
      </c>
      <c r="EX68" s="23" t="str">
        <f ca="1">_xll.IMDP("BND",EL68,EX8,EL3)</f>
        <v>은행채</v>
      </c>
    </row>
    <row r="69" spans="1:154" ht="13.5" customHeight="1" x14ac:dyDescent="0.3">
      <c r="A69" s="2">
        <v>46316</v>
      </c>
      <c r="B69" s="3" t="s">
        <v>726</v>
      </c>
      <c r="C69" s="3" t="s">
        <v>727</v>
      </c>
      <c r="D69" s="3" t="s">
        <v>728</v>
      </c>
      <c r="E69" s="3">
        <v>0</v>
      </c>
      <c r="F69" s="3">
        <v>0.28000000000000003</v>
      </c>
      <c r="G69" s="3">
        <v>0</v>
      </c>
      <c r="H69" s="3">
        <v>340262</v>
      </c>
      <c r="I69" s="3">
        <v>10180.51</v>
      </c>
      <c r="J69" s="3">
        <v>1.9286000000000001</v>
      </c>
      <c r="K69" s="21">
        <f ca="1">_xll.IMDP("BND",B69,K8,B3)</f>
        <v>20281109</v>
      </c>
      <c r="L69" s="23">
        <f ca="1">_xll.IMDP("BND",B69,L8,B3)</f>
        <v>4.3879999999999999</v>
      </c>
      <c r="M69" s="23" t="str">
        <f ca="1">_xll.IMDP("BND",B69,M8,B3)</f>
        <v>금융채</v>
      </c>
      <c r="N69" s="23" t="str">
        <f ca="1">_xll.IMDP("BND",B69,N8,B3)</f>
        <v>카드</v>
      </c>
      <c r="O69" s="2"/>
      <c r="Y69" s="21" t="str">
        <f ca="1">_xll.IMDP("BND",P69,Y8,P3)</f>
        <v>입력오류</v>
      </c>
      <c r="Z69" s="23" t="str">
        <f ca="1">_xll.IMDP("BND",P69,Z8,P3)</f>
        <v>입력오류</v>
      </c>
      <c r="AA69" s="23" t="str">
        <f ca="1">_xll.IMDP("BND",P69,AA8,P3)</f>
        <v>입력오류</v>
      </c>
      <c r="AB69" s="23" t="str">
        <f ca="1">_xll.IMDP("BND",P69,AB8,P3)</f>
        <v>입력오류</v>
      </c>
      <c r="AC69" s="2"/>
      <c r="AM69" s="21" t="str">
        <f ca="1">_xll.IMDP("BND",AD69,AM8,AD3)</f>
        <v>입력오류</v>
      </c>
      <c r="AN69" s="23" t="str">
        <f ca="1">_xll.IMDP("BND",AD69,AN8,AD3)</f>
        <v>입력오류</v>
      </c>
      <c r="AO69" s="23" t="str">
        <f ca="1">_xll.IMDP("BND",AD69,AO8,AD3)</f>
        <v>입력오류</v>
      </c>
      <c r="AP69" s="23" t="str">
        <f ca="1">_xll.IMDP("BND",AD69,AP8,AD3)</f>
        <v>입력오류</v>
      </c>
      <c r="AQ69" s="2"/>
      <c r="BA69" s="21" t="str">
        <f ca="1">_xll.IMDP("BND",AR69,BA8,AR3)</f>
        <v>입력오류</v>
      </c>
      <c r="BB69" s="23" t="str">
        <f ca="1">_xll.IMDP("BND",AR69,BB8,AR3)</f>
        <v>입력오류</v>
      </c>
      <c r="BC69" s="23" t="str">
        <f ca="1">_xll.IMDP("BND",AR69,BC8,AR3)</f>
        <v>입력오류</v>
      </c>
      <c r="BD69" s="23" t="str">
        <f ca="1">_xll.IMDP("BND",AR69,BD8,AR3)</f>
        <v>입력오류</v>
      </c>
      <c r="BE69" s="2"/>
      <c r="BO69" s="21" t="str">
        <f ca="1">_xll.IMDP("BND",BF69,BO8,BF3)</f>
        <v>입력오류</v>
      </c>
      <c r="BP69" s="23" t="str">
        <f ca="1">_xll.IMDP("BND",BF69,BP8,BF3)</f>
        <v>입력오류</v>
      </c>
      <c r="BQ69" s="23" t="str">
        <f ca="1">_xll.IMDP("BND",BF69,BQ8,BF3)</f>
        <v>입력오류</v>
      </c>
      <c r="BR69" s="23" t="str">
        <f ca="1">_xll.IMDP("BND",BF69,BR8,BF3)</f>
        <v>입력오류</v>
      </c>
      <c r="BS69" s="2">
        <v>46316</v>
      </c>
      <c r="BT69" s="3" t="s">
        <v>373</v>
      </c>
      <c r="BU69" s="3" t="s">
        <v>374</v>
      </c>
      <c r="BV69" s="3" t="s">
        <v>375</v>
      </c>
      <c r="BW69" s="3">
        <v>0</v>
      </c>
      <c r="BX69" s="3">
        <v>0.59</v>
      </c>
      <c r="BY69" s="3">
        <v>0</v>
      </c>
      <c r="BZ69" s="3">
        <v>850119</v>
      </c>
      <c r="CA69" s="3">
        <v>9889.23</v>
      </c>
      <c r="CB69" s="3">
        <v>2.3656999999999999</v>
      </c>
      <c r="CC69" s="21">
        <f ca="1">_xll.IMDP("BND",BT69,CC8,BT3)</f>
        <v>20290417</v>
      </c>
      <c r="CD69" s="23">
        <f ca="1">_xll.IMDP("BND",BT69,CD8,BT3)</f>
        <v>4.1429999999999998</v>
      </c>
      <c r="CE69" s="23" t="str">
        <f ca="1">_xll.IMDP("BND",BT69,CE8,BT3)</f>
        <v>공사공단채</v>
      </c>
      <c r="CF69" s="23" t="str">
        <f ca="1">_xll.IMDP("BND",BT69,CF8,BT3)</f>
        <v>일반</v>
      </c>
      <c r="CG69" s="2">
        <v>46316</v>
      </c>
      <c r="CH69" s="3" t="s">
        <v>8373</v>
      </c>
      <c r="CI69" s="3" t="s">
        <v>14566</v>
      </c>
      <c r="CJ69" s="3" t="s">
        <v>8374</v>
      </c>
      <c r="CK69" s="3">
        <v>0</v>
      </c>
      <c r="CL69" s="3">
        <v>0.79</v>
      </c>
      <c r="CM69" s="3">
        <v>0</v>
      </c>
      <c r="CN69" s="3">
        <v>998734</v>
      </c>
      <c r="CO69" s="3">
        <v>10019.19</v>
      </c>
      <c r="CP69" s="3">
        <v>0.23300000000000001</v>
      </c>
      <c r="CQ69" s="21">
        <f ca="1">_xll.IMDP("BND",CH69,CQ8,CH3)</f>
        <v>20270115</v>
      </c>
      <c r="CR69" s="23">
        <f ca="1">_xll.IMDP("BND",CH69,CR8,CH3)</f>
        <v>3.714</v>
      </c>
      <c r="CS69" s="23" t="str">
        <f ca="1">_xll.IMDP("BND",CH69,CS8,CH3)</f>
        <v>회사채</v>
      </c>
      <c r="CT69" s="23" t="str">
        <f ca="1">_xll.IMDP("BND",CH69,CT8,CH3)</f>
        <v>회사채(일반)</v>
      </c>
      <c r="CU69" s="2"/>
      <c r="DE69" s="21" t="str">
        <f ca="1">_xll.IMDP("BND",CV69,DE8,CV3)</f>
        <v>입력오류</v>
      </c>
      <c r="DF69" s="23" t="str">
        <f ca="1">_xll.IMDP("BND",CV69,DF8,CV3)</f>
        <v>입력오류</v>
      </c>
      <c r="DG69" s="23" t="str">
        <f ca="1">_xll.IMDP("BND",CV69,DG8,CV3)</f>
        <v>입력오류</v>
      </c>
      <c r="DH69" s="23" t="str">
        <f ca="1">_xll.IMDP("BND",CV69,DH8,CV3)</f>
        <v>입력오류</v>
      </c>
      <c r="DI69" s="2">
        <v>46316</v>
      </c>
      <c r="DJ69" s="3" t="s">
        <v>4000</v>
      </c>
      <c r="DK69" s="3" t="s">
        <v>629</v>
      </c>
      <c r="DL69" s="3" t="s">
        <v>15284</v>
      </c>
      <c r="DM69" s="3">
        <v>0</v>
      </c>
      <c r="DN69" s="3">
        <v>0.3</v>
      </c>
      <c r="DO69" s="3">
        <v>0</v>
      </c>
      <c r="DP69" s="3">
        <v>480209</v>
      </c>
      <c r="DQ69" s="3">
        <v>9877.08</v>
      </c>
      <c r="DR69" s="3">
        <v>2.3151999999999999</v>
      </c>
      <c r="DS69" s="21">
        <f ca="1">_xll.IMDP("BND",DJ69,DS8,DJ3)</f>
        <v>20290420</v>
      </c>
      <c r="DT69" s="23">
        <f ca="1">_xll.IMDP("BND",DJ69,DT8,DJ3)</f>
        <v>4.2190000000000003</v>
      </c>
      <c r="DU69" s="23" t="str">
        <f ca="1">_xll.IMDP("BND",DJ69,DU8,DJ3)</f>
        <v>공사공단채</v>
      </c>
      <c r="DV69" s="23" t="str">
        <f ca="1">_xll.IMDP("BND",DJ69,DV8,DJ3)</f>
        <v>일반</v>
      </c>
      <c r="DW69" s="2"/>
      <c r="EG69" s="21" t="str">
        <f ca="1">_xll.IMDP("BND",DX69,EG8,DX3)</f>
        <v>입력오류</v>
      </c>
      <c r="EH69" s="23" t="str">
        <f ca="1">_xll.IMDP("BND",DX69,EH8,DX3)</f>
        <v>입력오류</v>
      </c>
      <c r="EI69" s="23" t="str">
        <f ca="1">_xll.IMDP("BND",DX69,EI8,DX3)</f>
        <v>입력오류</v>
      </c>
      <c r="EJ69" s="23" t="str">
        <f ca="1">_xll.IMDP("BND",DX69,EJ8,DX3)</f>
        <v>입력오류</v>
      </c>
      <c r="EK69" s="2">
        <v>46316</v>
      </c>
      <c r="EL69" s="3" t="s">
        <v>1003</v>
      </c>
      <c r="EM69" s="3" t="s">
        <v>994</v>
      </c>
      <c r="EN69" s="3" t="s">
        <v>1004</v>
      </c>
      <c r="EO69" s="3">
        <v>0</v>
      </c>
      <c r="EP69" s="3">
        <v>0.94</v>
      </c>
      <c r="EQ69" s="3">
        <v>0</v>
      </c>
      <c r="ER69" s="3">
        <v>2150513</v>
      </c>
      <c r="ES69" s="3">
        <v>9179.01</v>
      </c>
      <c r="ET69" s="3">
        <v>3.6690999999999998</v>
      </c>
      <c r="EU69" s="21">
        <f ca="1">_xll.IMDP("BND",EL69,EU8,EL3)</f>
        <v>20300828</v>
      </c>
      <c r="EV69" s="23">
        <f ca="1">_xll.IMDP("BND",EL69,EV8,EL3)</f>
        <v>4.4649999999999999</v>
      </c>
      <c r="EW69" s="23" t="str">
        <f ca="1">_xll.IMDP("BND",EL69,EW8,EL3)</f>
        <v>금융채</v>
      </c>
      <c r="EX69" s="23" t="str">
        <f ca="1">_xll.IMDP("BND",EL69,EX8,EL3)</f>
        <v>은행채</v>
      </c>
    </row>
    <row r="70" spans="1:154" ht="13.5" customHeight="1" x14ac:dyDescent="0.3">
      <c r="A70" s="2">
        <v>46316</v>
      </c>
      <c r="B70" s="3" t="s">
        <v>734</v>
      </c>
      <c r="C70" s="3" t="s">
        <v>626</v>
      </c>
      <c r="D70" s="3" t="s">
        <v>735</v>
      </c>
      <c r="E70" s="3">
        <v>0</v>
      </c>
      <c r="F70" s="3">
        <v>0.28000000000000003</v>
      </c>
      <c r="G70" s="3">
        <v>0</v>
      </c>
      <c r="H70" s="3">
        <v>339066</v>
      </c>
      <c r="I70" s="3">
        <v>10144.629999999999</v>
      </c>
      <c r="J70" s="3">
        <v>1.7462</v>
      </c>
      <c r="K70" s="21">
        <f ca="1">_xll.IMDP("BND",B70,K8,B3)</f>
        <v>20280824</v>
      </c>
      <c r="L70" s="23">
        <f ca="1">_xll.IMDP("BND",B70,L8,B3)</f>
        <v>4.3490000000000002</v>
      </c>
      <c r="M70" s="23" t="str">
        <f ca="1">_xll.IMDP("BND",B70,M8,B3)</f>
        <v>금융채</v>
      </c>
      <c r="N70" s="23" t="str">
        <f ca="1">_xll.IMDP("BND",B70,N8,B3)</f>
        <v>카드</v>
      </c>
      <c r="O70" s="2"/>
      <c r="Y70" s="21" t="str">
        <f ca="1">_xll.IMDP("BND",P70,Y8,P3)</f>
        <v>입력오류</v>
      </c>
      <c r="Z70" s="23" t="str">
        <f ca="1">_xll.IMDP("BND",P70,Z8,P3)</f>
        <v>입력오류</v>
      </c>
      <c r="AA70" s="23" t="str">
        <f ca="1">_xll.IMDP("BND",P70,AA8,P3)</f>
        <v>입력오류</v>
      </c>
      <c r="AB70" s="23" t="str">
        <f ca="1">_xll.IMDP("BND",P70,AB8,P3)</f>
        <v>입력오류</v>
      </c>
      <c r="AC70" s="2"/>
      <c r="AM70" s="21" t="str">
        <f ca="1">_xll.IMDP("BND",AD70,AM8,AD3)</f>
        <v>입력오류</v>
      </c>
      <c r="AN70" s="23" t="str">
        <f ca="1">_xll.IMDP("BND",AD70,AN8,AD3)</f>
        <v>입력오류</v>
      </c>
      <c r="AO70" s="23" t="str">
        <f ca="1">_xll.IMDP("BND",AD70,AO8,AD3)</f>
        <v>입력오류</v>
      </c>
      <c r="AP70" s="23" t="str">
        <f ca="1">_xll.IMDP("BND",AD70,AP8,AD3)</f>
        <v>입력오류</v>
      </c>
      <c r="AQ70" s="2"/>
      <c r="BA70" s="21" t="str">
        <f ca="1">_xll.IMDP("BND",AR70,BA8,AR3)</f>
        <v>입력오류</v>
      </c>
      <c r="BB70" s="23" t="str">
        <f ca="1">_xll.IMDP("BND",AR70,BB8,AR3)</f>
        <v>입력오류</v>
      </c>
      <c r="BC70" s="23" t="str">
        <f ca="1">_xll.IMDP("BND",AR70,BC8,AR3)</f>
        <v>입력오류</v>
      </c>
      <c r="BD70" s="23" t="str">
        <f ca="1">_xll.IMDP("BND",AR70,BD8,AR3)</f>
        <v>입력오류</v>
      </c>
      <c r="BE70" s="2"/>
      <c r="BO70" s="21" t="str">
        <f ca="1">_xll.IMDP("BND",BF70,BO8,BF3)</f>
        <v>입력오류</v>
      </c>
      <c r="BP70" s="23" t="str">
        <f ca="1">_xll.IMDP("BND",BF70,BP8,BF3)</f>
        <v>입력오류</v>
      </c>
      <c r="BQ70" s="23" t="str">
        <f ca="1">_xll.IMDP("BND",BF70,BQ8,BF3)</f>
        <v>입력오류</v>
      </c>
      <c r="BR70" s="23" t="str">
        <f ca="1">_xll.IMDP("BND",BF70,BR8,BF3)</f>
        <v>입력오류</v>
      </c>
      <c r="BS70" s="2">
        <v>46316</v>
      </c>
      <c r="BT70" s="3" t="s">
        <v>376</v>
      </c>
      <c r="BU70" s="3" t="s">
        <v>377</v>
      </c>
      <c r="BV70" s="3" t="s">
        <v>378</v>
      </c>
      <c r="BW70" s="3">
        <v>0</v>
      </c>
      <c r="BX70" s="3">
        <v>0.59</v>
      </c>
      <c r="BY70" s="3">
        <v>0</v>
      </c>
      <c r="BZ70" s="3">
        <v>849238</v>
      </c>
      <c r="CA70" s="3">
        <v>9879.61</v>
      </c>
      <c r="CB70" s="3">
        <v>2.3761000000000001</v>
      </c>
      <c r="CC70" s="21">
        <f ca="1">_xll.IMDP("BND",BT70,CC8,BT3)</f>
        <v>20290420</v>
      </c>
      <c r="CD70" s="23">
        <f ca="1">_xll.IMDP("BND",BT70,CD8,BT3)</f>
        <v>4.093</v>
      </c>
      <c r="CE70" s="23" t="str">
        <f ca="1">_xll.IMDP("BND",BT70,CE8,BT3)</f>
        <v>금융채</v>
      </c>
      <c r="CF70" s="23" t="str">
        <f ca="1">_xll.IMDP("BND",BT70,CF8,BT3)</f>
        <v>은행채</v>
      </c>
      <c r="CG70" s="2">
        <v>46316</v>
      </c>
      <c r="CH70" s="3" t="s">
        <v>14832</v>
      </c>
      <c r="CI70" s="3" t="s">
        <v>14833</v>
      </c>
      <c r="CJ70" s="3" t="s">
        <v>14834</v>
      </c>
      <c r="CK70" s="3">
        <v>0</v>
      </c>
      <c r="CL70" s="3">
        <v>0.79</v>
      </c>
      <c r="CM70" s="3">
        <v>0</v>
      </c>
      <c r="CN70" s="3">
        <v>998708</v>
      </c>
      <c r="CO70" s="3">
        <v>10018.89</v>
      </c>
      <c r="CP70" s="3">
        <v>0.2344</v>
      </c>
      <c r="CQ70" s="21">
        <f ca="1">_xll.IMDP("BND",CH70,CQ8,CH3)</f>
        <v>20270115</v>
      </c>
      <c r="CR70" s="23">
        <f ca="1">_xll.IMDP("BND",CH70,CR8,CH3)</f>
        <v>3.5680000000000001</v>
      </c>
      <c r="CS70" s="23" t="str">
        <f ca="1">_xll.IMDP("BND",CH70,CS8,CH3)</f>
        <v>금융채</v>
      </c>
      <c r="CT70" s="23" t="str">
        <f ca="1">_xll.IMDP("BND",CH70,CT8,CH3)</f>
        <v>기타금융채</v>
      </c>
      <c r="CU70" s="2"/>
      <c r="DE70" s="21" t="str">
        <f ca="1">_xll.IMDP("BND",CV70,DE8,CV3)</f>
        <v>입력오류</v>
      </c>
      <c r="DF70" s="23" t="str">
        <f ca="1">_xll.IMDP("BND",CV70,DF8,CV3)</f>
        <v>입력오류</v>
      </c>
      <c r="DG70" s="23" t="str">
        <f ca="1">_xll.IMDP("BND",CV70,DG8,CV3)</f>
        <v>입력오류</v>
      </c>
      <c r="DH70" s="23" t="str">
        <f ca="1">_xll.IMDP("BND",CV70,DH8,CV3)</f>
        <v>입력오류</v>
      </c>
      <c r="DI70" s="2">
        <v>46316</v>
      </c>
      <c r="DJ70" s="3" t="s">
        <v>15225</v>
      </c>
      <c r="DK70" s="3" t="s">
        <v>1383</v>
      </c>
      <c r="DL70" s="3" t="s">
        <v>15226</v>
      </c>
      <c r="DM70" s="3">
        <v>0</v>
      </c>
      <c r="DN70" s="3">
        <v>0.3</v>
      </c>
      <c r="DO70" s="3">
        <v>0</v>
      </c>
      <c r="DP70" s="3">
        <v>480098</v>
      </c>
      <c r="DQ70" s="3">
        <v>10059.790000000001</v>
      </c>
      <c r="DR70" s="3">
        <v>2.9655999999999998</v>
      </c>
      <c r="DS70" s="21">
        <f ca="1">_xll.IMDP("BND",DJ70,DS8,DJ3)</f>
        <v>20300107</v>
      </c>
      <c r="DT70" s="23">
        <f ca="1">_xll.IMDP("BND",DJ70,DT8,DJ3)</f>
        <v>4.4240000000000004</v>
      </c>
      <c r="DU70" s="23" t="str">
        <f ca="1">_xll.IMDP("BND",DJ70,DU8,DJ3)</f>
        <v>금융채</v>
      </c>
      <c r="DV70" s="23" t="str">
        <f ca="1">_xll.IMDP("BND",DJ70,DV8,DJ3)</f>
        <v>카드</v>
      </c>
      <c r="DW70" s="2"/>
      <c r="EG70" s="21" t="str">
        <f ca="1">_xll.IMDP("BND",DX70,EG8,DX3)</f>
        <v>입력오류</v>
      </c>
      <c r="EH70" s="23" t="str">
        <f ca="1">_xll.IMDP("BND",DX70,EH8,DX3)</f>
        <v>입력오류</v>
      </c>
      <c r="EI70" s="23" t="str">
        <f ca="1">_xll.IMDP("BND",DX70,EI8,DX3)</f>
        <v>입력오류</v>
      </c>
      <c r="EJ70" s="23" t="str">
        <f ca="1">_xll.IMDP("BND",DX70,EJ8,DX3)</f>
        <v>입력오류</v>
      </c>
      <c r="EK70" s="2">
        <v>46316</v>
      </c>
      <c r="EL70" s="3" t="s">
        <v>1007</v>
      </c>
      <c r="EM70" s="3" t="s">
        <v>933</v>
      </c>
      <c r="EN70" s="3" t="s">
        <v>1008</v>
      </c>
      <c r="EO70" s="3">
        <v>0</v>
      </c>
      <c r="EP70" s="3">
        <v>0.93</v>
      </c>
      <c r="EQ70" s="3">
        <v>0</v>
      </c>
      <c r="ER70" s="3">
        <v>2125939</v>
      </c>
      <c r="ES70" s="3">
        <v>9073.84</v>
      </c>
      <c r="ET70" s="3">
        <v>3.6331000000000002</v>
      </c>
      <c r="EU70" s="21">
        <f ca="1">_xll.IMDP("BND",EL70,EU8,EL3)</f>
        <v>20300731</v>
      </c>
      <c r="EV70" s="23">
        <f ca="1">_xll.IMDP("BND",EL70,EV8,EL3)</f>
        <v>3.9649999999999999</v>
      </c>
      <c r="EW70" s="23" t="str">
        <f ca="1">_xll.IMDP("BND",EL70,EW8,EL3)</f>
        <v>국채</v>
      </c>
      <c r="EX70" s="23" t="str">
        <f ca="1">_xll.IMDP("BND",EL70,EX8,EL3)</f>
        <v>국민주택채권</v>
      </c>
    </row>
    <row r="71" spans="1:154" ht="13.5" customHeight="1" x14ac:dyDescent="0.3">
      <c r="A71" s="2">
        <v>46316</v>
      </c>
      <c r="B71" s="3" t="s">
        <v>14383</v>
      </c>
      <c r="C71" s="3" t="s">
        <v>816</v>
      </c>
      <c r="D71" s="3" t="s">
        <v>14384</v>
      </c>
      <c r="E71" s="3">
        <v>0</v>
      </c>
      <c r="F71" s="3">
        <v>0.28000000000000003</v>
      </c>
      <c r="G71" s="3">
        <v>0</v>
      </c>
      <c r="H71" s="3">
        <v>338899</v>
      </c>
      <c r="I71" s="3">
        <v>10140.31</v>
      </c>
      <c r="J71" s="3">
        <v>2.5506000000000002</v>
      </c>
      <c r="K71" s="21">
        <f ca="1">_xll.IMDP("BND",B71,K8,B3)</f>
        <v>20290724</v>
      </c>
      <c r="L71" s="23">
        <f ca="1">_xll.IMDP("BND",B71,L8,B3)</f>
        <v>4.4800000000000004</v>
      </c>
      <c r="M71" s="23" t="str">
        <f ca="1">_xll.IMDP("BND",B71,M8,B3)</f>
        <v>금융채</v>
      </c>
      <c r="N71" s="23" t="str">
        <f ca="1">_xll.IMDP("BND",B71,N8,B3)</f>
        <v>기타금융채</v>
      </c>
      <c r="O71" s="2"/>
      <c r="Y71" s="21" t="str">
        <f ca="1">_xll.IMDP("BND",P71,Y8,P3)</f>
        <v>입력오류</v>
      </c>
      <c r="Z71" s="23" t="str">
        <f ca="1">_xll.IMDP("BND",P71,Z8,P3)</f>
        <v>입력오류</v>
      </c>
      <c r="AA71" s="23" t="str">
        <f ca="1">_xll.IMDP("BND",P71,AA8,P3)</f>
        <v>입력오류</v>
      </c>
      <c r="AB71" s="23" t="str">
        <f ca="1">_xll.IMDP("BND",P71,AB8,P3)</f>
        <v>입력오류</v>
      </c>
      <c r="AC71" s="2"/>
      <c r="AM71" s="21" t="str">
        <f ca="1">_xll.IMDP("BND",AD71,AM8,AD3)</f>
        <v>입력오류</v>
      </c>
      <c r="AN71" s="23" t="str">
        <f ca="1">_xll.IMDP("BND",AD71,AN8,AD3)</f>
        <v>입력오류</v>
      </c>
      <c r="AO71" s="23" t="str">
        <f ca="1">_xll.IMDP("BND",AD71,AO8,AD3)</f>
        <v>입력오류</v>
      </c>
      <c r="AP71" s="23" t="str">
        <f ca="1">_xll.IMDP("BND",AD71,AP8,AD3)</f>
        <v>입력오류</v>
      </c>
      <c r="AQ71" s="2"/>
      <c r="BA71" s="21" t="str">
        <f ca="1">_xll.IMDP("BND",AR71,BA8,AR3)</f>
        <v>입력오류</v>
      </c>
      <c r="BB71" s="23" t="str">
        <f ca="1">_xll.IMDP("BND",AR71,BB8,AR3)</f>
        <v>입력오류</v>
      </c>
      <c r="BC71" s="23" t="str">
        <f ca="1">_xll.IMDP("BND",AR71,BC8,AR3)</f>
        <v>입력오류</v>
      </c>
      <c r="BD71" s="23" t="str">
        <f ca="1">_xll.IMDP("BND",AR71,BD8,AR3)</f>
        <v>입력오류</v>
      </c>
      <c r="BE71" s="2"/>
      <c r="BO71" s="21" t="str">
        <f ca="1">_xll.IMDP("BND",BF71,BO8,BF3)</f>
        <v>입력오류</v>
      </c>
      <c r="BP71" s="23" t="str">
        <f ca="1">_xll.IMDP("BND",BF71,BP8,BF3)</f>
        <v>입력오류</v>
      </c>
      <c r="BQ71" s="23" t="str">
        <f ca="1">_xll.IMDP("BND",BF71,BQ8,BF3)</f>
        <v>입력오류</v>
      </c>
      <c r="BR71" s="23" t="str">
        <f ca="1">_xll.IMDP("BND",BF71,BR8,BF3)</f>
        <v>입력오류</v>
      </c>
      <c r="BS71" s="2">
        <v>46316</v>
      </c>
      <c r="BT71" s="3" t="s">
        <v>400</v>
      </c>
      <c r="BU71" s="3" t="s">
        <v>401</v>
      </c>
      <c r="BV71" s="3" t="s">
        <v>402</v>
      </c>
      <c r="BW71" s="3">
        <v>0</v>
      </c>
      <c r="BX71" s="3">
        <v>0.59</v>
      </c>
      <c r="BY71" s="3">
        <v>0</v>
      </c>
      <c r="BZ71" s="3">
        <v>843933</v>
      </c>
      <c r="CA71" s="3">
        <v>9817.7999999999993</v>
      </c>
      <c r="CB71" s="3">
        <v>2.0295000000000001</v>
      </c>
      <c r="CC71" s="21">
        <f ca="1">_xll.IMDP("BND",BT71,CC8,BT3)</f>
        <v>20281207</v>
      </c>
      <c r="CD71" s="23">
        <f ca="1">_xll.IMDP("BND",BT71,CD8,BT3)</f>
        <v>4.6120000000000001</v>
      </c>
      <c r="CE71" s="23" t="str">
        <f ca="1">_xll.IMDP("BND",BT71,CE8,BT3)</f>
        <v>금융채</v>
      </c>
      <c r="CF71" s="23" t="str">
        <f ca="1">_xll.IMDP("BND",BT71,CF8,BT3)</f>
        <v>기타금융채</v>
      </c>
      <c r="CG71" s="2">
        <v>46316</v>
      </c>
      <c r="CH71" s="3" t="s">
        <v>16018</v>
      </c>
      <c r="CI71" s="3" t="s">
        <v>16019</v>
      </c>
      <c r="CJ71" s="3" t="s">
        <v>16020</v>
      </c>
      <c r="CK71" s="3">
        <v>0</v>
      </c>
      <c r="CL71" s="3">
        <v>0.79</v>
      </c>
      <c r="CM71" s="3">
        <v>0</v>
      </c>
      <c r="CN71" s="3">
        <v>998337</v>
      </c>
      <c r="CO71" s="3">
        <v>10015.26</v>
      </c>
      <c r="CP71" s="3">
        <v>0.17460000000000001</v>
      </c>
      <c r="CQ71" s="21">
        <f ca="1">_xll.IMDP("BND",CH71,CQ8,CH3)</f>
        <v>20261224</v>
      </c>
      <c r="CR71" s="23">
        <f ca="1">_xll.IMDP("BND",CH71,CR8,CH3)</f>
        <v>3.8239999999999998</v>
      </c>
      <c r="CS71" s="23" t="str">
        <f ca="1">_xll.IMDP("BND",CH71,CS8,CH3)</f>
        <v>회사채</v>
      </c>
      <c r="CT71" s="23" t="str">
        <f ca="1">_xll.IMDP("BND",CH71,CT8,CH3)</f>
        <v>회사채(일반)</v>
      </c>
      <c r="CU71" s="2"/>
      <c r="DE71" s="21" t="str">
        <f ca="1">_xll.IMDP("BND",CV71,DE8,CV3)</f>
        <v>입력오류</v>
      </c>
      <c r="DF71" s="23" t="str">
        <f ca="1">_xll.IMDP("BND",CV71,DF8,CV3)</f>
        <v>입력오류</v>
      </c>
      <c r="DG71" s="23" t="str">
        <f ca="1">_xll.IMDP("BND",CV71,DG8,CV3)</f>
        <v>입력오류</v>
      </c>
      <c r="DH71" s="23" t="str">
        <f ca="1">_xll.IMDP("BND",CV71,DH8,CV3)</f>
        <v>입력오류</v>
      </c>
      <c r="DI71" s="2">
        <v>46316</v>
      </c>
      <c r="DJ71" s="3" t="s">
        <v>14781</v>
      </c>
      <c r="DK71" s="3" t="s">
        <v>14782</v>
      </c>
      <c r="DL71" s="3" t="s">
        <v>14783</v>
      </c>
      <c r="DM71" s="3">
        <v>0</v>
      </c>
      <c r="DN71" s="3">
        <v>0.3</v>
      </c>
      <c r="DO71" s="3">
        <v>0</v>
      </c>
      <c r="DP71" s="3">
        <v>480018</v>
      </c>
      <c r="DQ71" s="3">
        <v>10058.68</v>
      </c>
      <c r="DR71" s="3">
        <v>1.2466999999999999</v>
      </c>
      <c r="DS71" s="21">
        <f ca="1">_xll.IMDP("BND",DJ71,DS8,DJ3)</f>
        <v>20280211</v>
      </c>
      <c r="DT71" s="23">
        <f ca="1">_xll.IMDP("BND",DJ71,DT8,DJ3)</f>
        <v>5.2830000000000004</v>
      </c>
      <c r="DU71" s="23" t="str">
        <f ca="1">_xll.IMDP("BND",DJ71,DU8,DJ3)</f>
        <v>금융채</v>
      </c>
      <c r="DV71" s="23" t="str">
        <f ca="1">_xll.IMDP("BND",DJ71,DV8,DJ3)</f>
        <v>기타금융채</v>
      </c>
      <c r="DW71" s="2"/>
      <c r="EG71" s="21" t="str">
        <f ca="1">_xll.IMDP("BND",DX71,EG8,DX3)</f>
        <v>입력오류</v>
      </c>
      <c r="EH71" s="23" t="str">
        <f ca="1">_xll.IMDP("BND",DX71,EH8,DX3)</f>
        <v>입력오류</v>
      </c>
      <c r="EI71" s="23" t="str">
        <f ca="1">_xll.IMDP("BND",DX71,EI8,DX3)</f>
        <v>입력오류</v>
      </c>
      <c r="EJ71" s="23" t="str">
        <f ca="1">_xll.IMDP("BND",DX71,EJ8,DX3)</f>
        <v>입력오류</v>
      </c>
      <c r="EK71" s="2">
        <v>46316</v>
      </c>
      <c r="EL71" s="3" t="s">
        <v>1005</v>
      </c>
      <c r="EM71" s="3" t="s">
        <v>236</v>
      </c>
      <c r="EN71" s="3" t="s">
        <v>1006</v>
      </c>
      <c r="EO71" s="3">
        <v>0</v>
      </c>
      <c r="EP71" s="3">
        <v>0.93</v>
      </c>
      <c r="EQ71" s="3">
        <v>0</v>
      </c>
      <c r="ER71" s="3">
        <v>2125030</v>
      </c>
      <c r="ES71" s="3">
        <v>9067.5400000000009</v>
      </c>
      <c r="ET71" s="3">
        <v>7.0724999999999998</v>
      </c>
      <c r="EU71" s="21">
        <f ca="1">_xll.IMDP("BND",EL71,EU8,EL3)</f>
        <v>20341215</v>
      </c>
      <c r="EV71" s="23">
        <f ca="1">_xll.IMDP("BND",EL71,EV8,EL3)</f>
        <v>4.5170000000000003</v>
      </c>
      <c r="EW71" s="23" t="str">
        <f ca="1">_xll.IMDP("BND",EL71,EW8,EL3)</f>
        <v>회사채</v>
      </c>
      <c r="EX71" s="23" t="str">
        <f ca="1">_xll.IMDP("BND",EL71,EX8,EL3)</f>
        <v>회사채(일반)</v>
      </c>
    </row>
    <row r="72" spans="1:154" ht="13.5" customHeight="1" x14ac:dyDescent="0.3">
      <c r="A72" s="2">
        <v>46316</v>
      </c>
      <c r="B72" s="3" t="s">
        <v>14381</v>
      </c>
      <c r="C72" s="3" t="s">
        <v>1328</v>
      </c>
      <c r="D72" s="3" t="s">
        <v>14382</v>
      </c>
      <c r="E72" s="3">
        <v>0</v>
      </c>
      <c r="F72" s="3">
        <v>0.28000000000000003</v>
      </c>
      <c r="G72" s="3">
        <v>0</v>
      </c>
      <c r="H72" s="3">
        <v>338135</v>
      </c>
      <c r="I72" s="3">
        <v>10117.09</v>
      </c>
      <c r="J72" s="3">
        <v>1.8916999999999999</v>
      </c>
      <c r="K72" s="21">
        <f ca="1">_xll.IMDP("BND",B72,K8,B3)</f>
        <v>20281024</v>
      </c>
      <c r="L72" s="23">
        <f ca="1">_xll.IMDP("BND",B72,L8,B3)</f>
        <v>4.4390000000000001</v>
      </c>
      <c r="M72" s="23" t="str">
        <f ca="1">_xll.IMDP("BND",B72,M8,B3)</f>
        <v>금융채</v>
      </c>
      <c r="N72" s="23" t="str">
        <f ca="1">_xll.IMDP("BND",B72,N8,B3)</f>
        <v>기타금융채</v>
      </c>
      <c r="O72" s="2"/>
      <c r="Y72" s="21" t="str">
        <f ca="1">_xll.IMDP("BND",P72,Y8,P3)</f>
        <v>입력오류</v>
      </c>
      <c r="Z72" s="23" t="str">
        <f ca="1">_xll.IMDP("BND",P72,Z8,P3)</f>
        <v>입력오류</v>
      </c>
      <c r="AA72" s="23" t="str">
        <f ca="1">_xll.IMDP("BND",P72,AA8,P3)</f>
        <v>입력오류</v>
      </c>
      <c r="AB72" s="23" t="str">
        <f ca="1">_xll.IMDP("BND",P72,AB8,P3)</f>
        <v>입력오류</v>
      </c>
      <c r="AC72" s="2"/>
      <c r="AM72" s="21" t="str">
        <f ca="1">_xll.IMDP("BND",AD72,AM8,AD3)</f>
        <v>입력오류</v>
      </c>
      <c r="AN72" s="23" t="str">
        <f ca="1">_xll.IMDP("BND",AD72,AN8,AD3)</f>
        <v>입력오류</v>
      </c>
      <c r="AO72" s="23" t="str">
        <f ca="1">_xll.IMDP("BND",AD72,AO8,AD3)</f>
        <v>입력오류</v>
      </c>
      <c r="AP72" s="23" t="str">
        <f ca="1">_xll.IMDP("BND",AD72,AP8,AD3)</f>
        <v>입력오류</v>
      </c>
      <c r="AQ72" s="2"/>
      <c r="BA72" s="21" t="str">
        <f ca="1">_xll.IMDP("BND",AR72,BA8,AR3)</f>
        <v>입력오류</v>
      </c>
      <c r="BB72" s="23" t="str">
        <f ca="1">_xll.IMDP("BND",AR72,BB8,AR3)</f>
        <v>입력오류</v>
      </c>
      <c r="BC72" s="23" t="str">
        <f ca="1">_xll.IMDP("BND",AR72,BC8,AR3)</f>
        <v>입력오류</v>
      </c>
      <c r="BD72" s="23" t="str">
        <f ca="1">_xll.IMDP("BND",AR72,BD8,AR3)</f>
        <v>입력오류</v>
      </c>
      <c r="BE72" s="2"/>
      <c r="BO72" s="21" t="str">
        <f ca="1">_xll.IMDP("BND",BF72,BO8,BF3)</f>
        <v>입력오류</v>
      </c>
      <c r="BP72" s="23" t="str">
        <f ca="1">_xll.IMDP("BND",BF72,BP8,BF3)</f>
        <v>입력오류</v>
      </c>
      <c r="BQ72" s="23" t="str">
        <f ca="1">_xll.IMDP("BND",BF72,BQ8,BF3)</f>
        <v>입력오류</v>
      </c>
      <c r="BR72" s="23" t="str">
        <f ca="1">_xll.IMDP("BND",BF72,BR8,BF3)</f>
        <v>입력오류</v>
      </c>
      <c r="BS72" s="2">
        <v>46316</v>
      </c>
      <c r="BT72" s="3" t="s">
        <v>405</v>
      </c>
      <c r="BU72" s="3" t="s">
        <v>406</v>
      </c>
      <c r="BV72" s="3" t="s">
        <v>407</v>
      </c>
      <c r="BW72" s="3">
        <v>0</v>
      </c>
      <c r="BX72" s="3">
        <v>0.59</v>
      </c>
      <c r="BY72" s="3">
        <v>0</v>
      </c>
      <c r="BZ72" s="3">
        <v>843742</v>
      </c>
      <c r="CA72" s="3">
        <v>9815.68</v>
      </c>
      <c r="CB72" s="3">
        <v>1.5379</v>
      </c>
      <c r="CC72" s="21">
        <f ca="1">_xll.IMDP("BND",BT72,CC8,BT3)</f>
        <v>20280522</v>
      </c>
      <c r="CD72" s="23">
        <f ca="1">_xll.IMDP("BND",BT72,CD8,BT3)</f>
        <v>4.0810000000000004</v>
      </c>
      <c r="CE72" s="23" t="str">
        <f ca="1">_xll.IMDP("BND",BT72,CE8,BT3)</f>
        <v>금융채</v>
      </c>
      <c r="CF72" s="23" t="str">
        <f ca="1">_xll.IMDP("BND",BT72,CF8,BT3)</f>
        <v>은행채</v>
      </c>
      <c r="CG72" s="2">
        <v>46316</v>
      </c>
      <c r="CH72" s="3" t="s">
        <v>15845</v>
      </c>
      <c r="CI72" s="3" t="s">
        <v>540</v>
      </c>
      <c r="CJ72" s="3" t="s">
        <v>15846</v>
      </c>
      <c r="CK72" s="3">
        <v>0</v>
      </c>
      <c r="CL72" s="3">
        <v>0.79</v>
      </c>
      <c r="CM72" s="3">
        <v>0</v>
      </c>
      <c r="CN72" s="3">
        <v>998277</v>
      </c>
      <c r="CO72" s="3">
        <v>10014.36</v>
      </c>
      <c r="CP72" s="3">
        <v>0.21129999999999999</v>
      </c>
      <c r="CQ72" s="21">
        <f ca="1">_xll.IMDP("BND",CH72,CQ8,CH3)</f>
        <v>20270107</v>
      </c>
      <c r="CR72" s="23">
        <f ca="1">_xll.IMDP("BND",CH72,CR8,CH3)</f>
        <v>3.95</v>
      </c>
      <c r="CS72" s="23" t="str">
        <f ca="1">_xll.IMDP("BND",CH72,CS8,CH3)</f>
        <v>금융채</v>
      </c>
      <c r="CT72" s="23" t="str">
        <f ca="1">_xll.IMDP("BND",CH72,CT8,CH3)</f>
        <v>기타금융채</v>
      </c>
      <c r="CU72" s="2"/>
      <c r="DE72" s="21" t="str">
        <f ca="1">_xll.IMDP("BND",CV72,DE8,CV3)</f>
        <v>입력오류</v>
      </c>
      <c r="DF72" s="23" t="str">
        <f ca="1">_xll.IMDP("BND",CV72,DF8,CV3)</f>
        <v>입력오류</v>
      </c>
      <c r="DG72" s="23" t="str">
        <f ca="1">_xll.IMDP("BND",CV72,DG8,CV3)</f>
        <v>입력오류</v>
      </c>
      <c r="DH72" s="23" t="str">
        <f ca="1">_xll.IMDP("BND",CV72,DH8,CV3)</f>
        <v>입력오류</v>
      </c>
      <c r="DI72" s="2">
        <v>46316</v>
      </c>
      <c r="DJ72" s="3" t="s">
        <v>15180</v>
      </c>
      <c r="DK72" s="3" t="s">
        <v>1159</v>
      </c>
      <c r="DL72" s="3" t="s">
        <v>15181</v>
      </c>
      <c r="DM72" s="3">
        <v>0</v>
      </c>
      <c r="DN72" s="3">
        <v>0.3</v>
      </c>
      <c r="DO72" s="3">
        <v>0</v>
      </c>
      <c r="DP72" s="3">
        <v>479978</v>
      </c>
      <c r="DQ72" s="3">
        <v>10056.83</v>
      </c>
      <c r="DR72" s="3">
        <v>1.7699</v>
      </c>
      <c r="DS72" s="21">
        <f ca="1">_xll.IMDP("BND",DJ72,DS8,DJ3)</f>
        <v>20280901</v>
      </c>
      <c r="DT72" s="23">
        <f ca="1">_xll.IMDP("BND",DJ72,DT8,DJ3)</f>
        <v>4.1470000000000002</v>
      </c>
      <c r="DU72" s="23" t="str">
        <f ca="1">_xll.IMDP("BND",DJ72,DU8,DJ3)</f>
        <v>공사공단채</v>
      </c>
      <c r="DV72" s="23" t="str">
        <f ca="1">_xll.IMDP("BND",DJ72,DV8,DJ3)</f>
        <v>일반</v>
      </c>
      <c r="DW72" s="2"/>
      <c r="EG72" s="21" t="str">
        <f ca="1">_xll.IMDP("BND",DX72,EG8,DX3)</f>
        <v>입력오류</v>
      </c>
      <c r="EH72" s="23" t="str">
        <f ca="1">_xll.IMDP("BND",DX72,EH8,DX3)</f>
        <v>입력오류</v>
      </c>
      <c r="EI72" s="23" t="str">
        <f ca="1">_xll.IMDP("BND",DX72,EI8,DX3)</f>
        <v>입력오류</v>
      </c>
      <c r="EJ72" s="23" t="str">
        <f ca="1">_xll.IMDP("BND",DX72,EJ8,DX3)</f>
        <v>입력오류</v>
      </c>
      <c r="EK72" s="2">
        <v>46316</v>
      </c>
      <c r="EL72" s="3" t="s">
        <v>1009</v>
      </c>
      <c r="EM72" s="3" t="s">
        <v>933</v>
      </c>
      <c r="EN72" s="3" t="s">
        <v>1010</v>
      </c>
      <c r="EO72" s="3">
        <v>0</v>
      </c>
      <c r="EP72" s="3">
        <v>0.9</v>
      </c>
      <c r="EQ72" s="3">
        <v>0</v>
      </c>
      <c r="ER72" s="3">
        <v>2068509</v>
      </c>
      <c r="ES72" s="3">
        <v>8828.48</v>
      </c>
      <c r="ET72" s="3">
        <v>4.1871999999999998</v>
      </c>
      <c r="EU72" s="21">
        <f ca="1">_xll.IMDP("BND",EL72,EU8,EL3)</f>
        <v>20310228</v>
      </c>
      <c r="EV72" s="23">
        <f ca="1">_xll.IMDP("BND",EL72,EV8,EL3)</f>
        <v>4.0789999999999997</v>
      </c>
      <c r="EW72" s="23" t="str">
        <f ca="1">_xll.IMDP("BND",EL72,EW8,EL3)</f>
        <v>국채</v>
      </c>
      <c r="EX72" s="23" t="str">
        <f ca="1">_xll.IMDP("BND",EL72,EX8,EL3)</f>
        <v>국민주택채권</v>
      </c>
    </row>
    <row r="73" spans="1:154" ht="13.5" customHeight="1" x14ac:dyDescent="0.3">
      <c r="A73" s="2">
        <v>46316</v>
      </c>
      <c r="B73" s="3" t="s">
        <v>14378</v>
      </c>
      <c r="C73" s="3" t="s">
        <v>14379</v>
      </c>
      <c r="D73" s="3" t="s">
        <v>14380</v>
      </c>
      <c r="E73" s="3">
        <v>0</v>
      </c>
      <c r="F73" s="3">
        <v>0.28000000000000003</v>
      </c>
      <c r="G73" s="3">
        <v>0</v>
      </c>
      <c r="H73" s="3">
        <v>338114</v>
      </c>
      <c r="I73" s="3">
        <v>10115.73</v>
      </c>
      <c r="J73" s="3">
        <v>1.8922000000000001</v>
      </c>
      <c r="K73" s="21">
        <f ca="1">_xll.IMDP("BND",B73,K8,B3)</f>
        <v>20281024</v>
      </c>
      <c r="L73" s="23">
        <f ca="1">_xll.IMDP("BND",B73,L8,B3)</f>
        <v>4.4219999999999997</v>
      </c>
      <c r="M73" s="23" t="str">
        <f ca="1">_xll.IMDP("BND",B73,M8,B3)</f>
        <v>금융채</v>
      </c>
      <c r="N73" s="23" t="str">
        <f ca="1">_xll.IMDP("BND",B73,N8,B3)</f>
        <v>기타금융채</v>
      </c>
      <c r="O73" s="2"/>
      <c r="Y73" s="21" t="str">
        <f ca="1">_xll.IMDP("BND",P73,Y8,P3)</f>
        <v>입력오류</v>
      </c>
      <c r="Z73" s="23" t="str">
        <f ca="1">_xll.IMDP("BND",P73,Z8,P3)</f>
        <v>입력오류</v>
      </c>
      <c r="AA73" s="23" t="str">
        <f ca="1">_xll.IMDP("BND",P73,AA8,P3)</f>
        <v>입력오류</v>
      </c>
      <c r="AB73" s="23" t="str">
        <f ca="1">_xll.IMDP("BND",P73,AB8,P3)</f>
        <v>입력오류</v>
      </c>
      <c r="AC73" s="2"/>
      <c r="AM73" s="21" t="str">
        <f ca="1">_xll.IMDP("BND",AD73,AM8,AD3)</f>
        <v>입력오류</v>
      </c>
      <c r="AN73" s="23" t="str">
        <f ca="1">_xll.IMDP("BND",AD73,AN8,AD3)</f>
        <v>입력오류</v>
      </c>
      <c r="AO73" s="23" t="str">
        <f ca="1">_xll.IMDP("BND",AD73,AO8,AD3)</f>
        <v>입력오류</v>
      </c>
      <c r="AP73" s="23" t="str">
        <f ca="1">_xll.IMDP("BND",AD73,AP8,AD3)</f>
        <v>입력오류</v>
      </c>
      <c r="AQ73" s="2"/>
      <c r="BA73" s="21" t="str">
        <f ca="1">_xll.IMDP("BND",AR73,BA8,AR3)</f>
        <v>입력오류</v>
      </c>
      <c r="BB73" s="23" t="str">
        <f ca="1">_xll.IMDP("BND",AR73,BB8,AR3)</f>
        <v>입력오류</v>
      </c>
      <c r="BC73" s="23" t="str">
        <f ca="1">_xll.IMDP("BND",AR73,BC8,AR3)</f>
        <v>입력오류</v>
      </c>
      <c r="BD73" s="23" t="str">
        <f ca="1">_xll.IMDP("BND",AR73,BD8,AR3)</f>
        <v>입력오류</v>
      </c>
      <c r="BE73" s="2"/>
      <c r="BO73" s="21" t="str">
        <f ca="1">_xll.IMDP("BND",BF73,BO8,BF3)</f>
        <v>입력오류</v>
      </c>
      <c r="BP73" s="23" t="str">
        <f ca="1">_xll.IMDP("BND",BF73,BP8,BF3)</f>
        <v>입력오류</v>
      </c>
      <c r="BQ73" s="23" t="str">
        <f ca="1">_xll.IMDP("BND",BF73,BQ8,BF3)</f>
        <v>입력오류</v>
      </c>
      <c r="BR73" s="23" t="str">
        <f ca="1">_xll.IMDP("BND",BF73,BR8,BF3)</f>
        <v>입력오류</v>
      </c>
      <c r="BS73" s="2">
        <v>46316</v>
      </c>
      <c r="BT73" s="3" t="s">
        <v>408</v>
      </c>
      <c r="BU73" s="3" t="s">
        <v>409</v>
      </c>
      <c r="BV73" s="3" t="s">
        <v>410</v>
      </c>
      <c r="BW73" s="3">
        <v>0</v>
      </c>
      <c r="BX73" s="3">
        <v>0.59</v>
      </c>
      <c r="BY73" s="3">
        <v>0</v>
      </c>
      <c r="BZ73" s="3">
        <v>842472</v>
      </c>
      <c r="CA73" s="3">
        <v>9801.41</v>
      </c>
      <c r="CB73" s="3">
        <v>1.5931</v>
      </c>
      <c r="CC73" s="21">
        <f ca="1">_xll.IMDP("BND",BT73,CC8,BT3)</f>
        <v>20280613</v>
      </c>
      <c r="CD73" s="23">
        <f ca="1">_xll.IMDP("BND",BT73,CD8,BT3)</f>
        <v>4.2510000000000003</v>
      </c>
      <c r="CE73" s="23" t="str">
        <f ca="1">_xll.IMDP("BND",BT73,CE8,BT3)</f>
        <v>회사채</v>
      </c>
      <c r="CF73" s="23" t="str">
        <f ca="1">_xll.IMDP("BND",BT73,CF8,BT3)</f>
        <v>회사채(일반)</v>
      </c>
      <c r="CG73" s="2">
        <v>46316</v>
      </c>
      <c r="CH73" s="3" t="s">
        <v>15858</v>
      </c>
      <c r="CI73" s="3" t="s">
        <v>297</v>
      </c>
      <c r="CJ73" s="3" t="s">
        <v>15859</v>
      </c>
      <c r="CK73" s="3">
        <v>0</v>
      </c>
      <c r="CL73" s="3">
        <v>0.79</v>
      </c>
      <c r="CM73" s="3">
        <v>0</v>
      </c>
      <c r="CN73" s="3">
        <v>998078</v>
      </c>
      <c r="CO73" s="3">
        <v>10012.59</v>
      </c>
      <c r="CP73" s="3">
        <v>0.28620000000000001</v>
      </c>
      <c r="CQ73" s="21">
        <f ca="1">_xll.IMDP("BND",CH73,CQ8,CH3)</f>
        <v>20270204</v>
      </c>
      <c r="CR73" s="23">
        <f ca="1">_xll.IMDP("BND",CH73,CR8,CH3)</f>
        <v>4.3710000000000004</v>
      </c>
      <c r="CS73" s="23" t="str">
        <f ca="1">_xll.IMDP("BND",CH73,CS8,CH3)</f>
        <v>금융채</v>
      </c>
      <c r="CT73" s="23" t="str">
        <f ca="1">_xll.IMDP("BND",CH73,CT8,CH3)</f>
        <v>기타금융채</v>
      </c>
      <c r="CU73" s="2"/>
      <c r="DE73" s="21" t="str">
        <f ca="1">_xll.IMDP("BND",CV73,DE8,CV3)</f>
        <v>입력오류</v>
      </c>
      <c r="DF73" s="23" t="str">
        <f ca="1">_xll.IMDP("BND",CV73,DF8,CV3)</f>
        <v>입력오류</v>
      </c>
      <c r="DG73" s="23" t="str">
        <f ca="1">_xll.IMDP("BND",CV73,DG8,CV3)</f>
        <v>입력오류</v>
      </c>
      <c r="DH73" s="23" t="str">
        <f ca="1">_xll.IMDP("BND",CV73,DH8,CV3)</f>
        <v>입력오류</v>
      </c>
      <c r="DI73" s="2">
        <v>46316</v>
      </c>
      <c r="DJ73" s="3" t="s">
        <v>15374</v>
      </c>
      <c r="DK73" s="3" t="s">
        <v>14040</v>
      </c>
      <c r="DL73" s="3" t="s">
        <v>15375</v>
      </c>
      <c r="DM73" s="3">
        <v>0</v>
      </c>
      <c r="DN73" s="3">
        <v>0.3</v>
      </c>
      <c r="DO73" s="3">
        <v>0</v>
      </c>
      <c r="DP73" s="3">
        <v>479971</v>
      </c>
      <c r="DQ73" s="3">
        <v>10058.06</v>
      </c>
      <c r="DR73" s="3">
        <v>1.7858000000000001</v>
      </c>
      <c r="DS73" s="21">
        <f ca="1">_xll.IMDP("BND",DJ73,DS8,DJ3)</f>
        <v>20280911</v>
      </c>
      <c r="DT73" s="23">
        <f ca="1">_xll.IMDP("BND",DJ73,DT8,DJ3)</f>
        <v>4.96</v>
      </c>
      <c r="DU73" s="23" t="str">
        <f ca="1">_xll.IMDP("BND",DJ73,DU8,DJ3)</f>
        <v>금융채</v>
      </c>
      <c r="DV73" s="23" t="str">
        <f ca="1">_xll.IMDP("BND",DJ73,DV8,DJ3)</f>
        <v>기타금융채</v>
      </c>
      <c r="DW73" s="2"/>
      <c r="EG73" s="21" t="str">
        <f ca="1">_xll.IMDP("BND",DX73,EG8,DX3)</f>
        <v>입력오류</v>
      </c>
      <c r="EH73" s="23" t="str">
        <f ca="1">_xll.IMDP("BND",DX73,EH8,DX3)</f>
        <v>입력오류</v>
      </c>
      <c r="EI73" s="23" t="str">
        <f ca="1">_xll.IMDP("BND",DX73,EI8,DX3)</f>
        <v>입력오류</v>
      </c>
      <c r="EJ73" s="23" t="str">
        <f ca="1">_xll.IMDP("BND",DX73,EJ8,DX3)</f>
        <v>입력오류</v>
      </c>
      <c r="EK73" s="2">
        <v>46316</v>
      </c>
      <c r="EL73" s="3" t="s">
        <v>1011</v>
      </c>
      <c r="EM73" s="3" t="s">
        <v>1012</v>
      </c>
      <c r="EN73" s="3" t="s">
        <v>1013</v>
      </c>
      <c r="EO73" s="3">
        <v>0</v>
      </c>
      <c r="EP73" s="3">
        <v>0.84</v>
      </c>
      <c r="EQ73" s="3">
        <v>0</v>
      </c>
      <c r="ER73" s="3">
        <v>1918882</v>
      </c>
      <c r="ES73" s="3">
        <v>8191.01</v>
      </c>
      <c r="ET73" s="3">
        <v>9.7410999999999994</v>
      </c>
      <c r="EU73" s="21">
        <f ca="1">_xll.IMDP("BND",EL73,EU8,EL3)</f>
        <v>20380709</v>
      </c>
      <c r="EV73" s="23">
        <f ca="1">_xll.IMDP("BND",EL73,EV8,EL3)</f>
        <v>4.7300000000000004</v>
      </c>
      <c r="EW73" s="23" t="str">
        <f ca="1">_xll.IMDP("BND",EL73,EW8,EL3)</f>
        <v>회사채</v>
      </c>
      <c r="EX73" s="23" t="str">
        <f ca="1">_xll.IMDP("BND",EL73,EX8,EL3)</f>
        <v>회사채(일반)</v>
      </c>
    </row>
    <row r="74" spans="1:154" ht="13.5" customHeight="1" x14ac:dyDescent="0.3">
      <c r="A74" s="2">
        <v>46316</v>
      </c>
      <c r="B74" s="3" t="s">
        <v>14375</v>
      </c>
      <c r="C74" s="3" t="s">
        <v>14376</v>
      </c>
      <c r="D74" s="3" t="s">
        <v>14377</v>
      </c>
      <c r="E74" s="3">
        <v>0</v>
      </c>
      <c r="F74" s="3">
        <v>0.28000000000000003</v>
      </c>
      <c r="G74" s="3">
        <v>0</v>
      </c>
      <c r="H74" s="3">
        <v>338059</v>
      </c>
      <c r="I74" s="3">
        <v>10114.25</v>
      </c>
      <c r="J74" s="3">
        <v>1.7435</v>
      </c>
      <c r="K74" s="21">
        <f ca="1">_xll.IMDP("BND",B74,K8,B3)</f>
        <v>20280824</v>
      </c>
      <c r="L74" s="23">
        <f ca="1">_xll.IMDP("BND",B74,L8,B3)</f>
        <v>4.3579999999999997</v>
      </c>
      <c r="M74" s="23" t="str">
        <f ca="1">_xll.IMDP("BND",B74,M8,B3)</f>
        <v>금융채</v>
      </c>
      <c r="N74" s="23" t="str">
        <f ca="1">_xll.IMDP("BND",B74,N8,B3)</f>
        <v>기타금융채</v>
      </c>
      <c r="O74" s="2"/>
      <c r="Y74" s="21" t="str">
        <f ca="1">_xll.IMDP("BND",P74,Y8,P3)</f>
        <v>입력오류</v>
      </c>
      <c r="Z74" s="23" t="str">
        <f ca="1">_xll.IMDP("BND",P74,Z8,P3)</f>
        <v>입력오류</v>
      </c>
      <c r="AA74" s="23" t="str">
        <f ca="1">_xll.IMDP("BND",P74,AA8,P3)</f>
        <v>입력오류</v>
      </c>
      <c r="AB74" s="23" t="str">
        <f ca="1">_xll.IMDP("BND",P74,AB8,P3)</f>
        <v>입력오류</v>
      </c>
      <c r="AC74" s="2"/>
      <c r="AM74" s="21" t="str">
        <f ca="1">_xll.IMDP("BND",AD74,AM8,AD3)</f>
        <v>입력오류</v>
      </c>
      <c r="AN74" s="23" t="str">
        <f ca="1">_xll.IMDP("BND",AD74,AN8,AD3)</f>
        <v>입력오류</v>
      </c>
      <c r="AO74" s="23" t="str">
        <f ca="1">_xll.IMDP("BND",AD74,AO8,AD3)</f>
        <v>입력오류</v>
      </c>
      <c r="AP74" s="23" t="str">
        <f ca="1">_xll.IMDP("BND",AD74,AP8,AD3)</f>
        <v>입력오류</v>
      </c>
      <c r="AQ74" s="2"/>
      <c r="BA74" s="21" t="str">
        <f ca="1">_xll.IMDP("BND",AR74,BA8,AR3)</f>
        <v>입력오류</v>
      </c>
      <c r="BB74" s="23" t="str">
        <f ca="1">_xll.IMDP("BND",AR74,BB8,AR3)</f>
        <v>입력오류</v>
      </c>
      <c r="BC74" s="23" t="str">
        <f ca="1">_xll.IMDP("BND",AR74,BC8,AR3)</f>
        <v>입력오류</v>
      </c>
      <c r="BD74" s="23" t="str">
        <f ca="1">_xll.IMDP("BND",AR74,BD8,AR3)</f>
        <v>입력오류</v>
      </c>
      <c r="BE74" s="2"/>
      <c r="BO74" s="21" t="str">
        <f ca="1">_xll.IMDP("BND",BF74,BO8,BF3)</f>
        <v>입력오류</v>
      </c>
      <c r="BP74" s="23" t="str">
        <f ca="1">_xll.IMDP("BND",BF74,BP8,BF3)</f>
        <v>입력오류</v>
      </c>
      <c r="BQ74" s="23" t="str">
        <f ca="1">_xll.IMDP("BND",BF74,BQ8,BF3)</f>
        <v>입력오류</v>
      </c>
      <c r="BR74" s="23" t="str">
        <f ca="1">_xll.IMDP("BND",BF74,BR8,BF3)</f>
        <v>입력오류</v>
      </c>
      <c r="BS74" s="2">
        <v>46316</v>
      </c>
      <c r="BT74" s="3" t="s">
        <v>395</v>
      </c>
      <c r="BU74" s="3" t="s">
        <v>396</v>
      </c>
      <c r="BV74" s="3" t="s">
        <v>397</v>
      </c>
      <c r="BW74" s="3">
        <v>0</v>
      </c>
      <c r="BX74" s="3">
        <v>0.59</v>
      </c>
      <c r="BY74" s="3">
        <v>0</v>
      </c>
      <c r="BZ74" s="3">
        <v>841649</v>
      </c>
      <c r="CA74" s="3">
        <v>9790.7900000000009</v>
      </c>
      <c r="CB74" s="3">
        <v>2.1391</v>
      </c>
      <c r="CC74" s="21">
        <f ca="1">_xll.IMDP("BND",BT74,CC8,BT3)</f>
        <v>20290115</v>
      </c>
      <c r="CD74" s="23">
        <f ca="1">_xll.IMDP("BND",BT74,CD8,BT3)</f>
        <v>4.335</v>
      </c>
      <c r="CE74" s="23" t="str">
        <f ca="1">_xll.IMDP("BND",BT74,CE8,BT3)</f>
        <v>회사채</v>
      </c>
      <c r="CF74" s="23" t="str">
        <f ca="1">_xll.IMDP("BND",BT74,CF8,BT3)</f>
        <v>회사채(일반)</v>
      </c>
      <c r="CG74" s="2">
        <v>46316</v>
      </c>
      <c r="CH74" s="3" t="s">
        <v>869</v>
      </c>
      <c r="CI74" s="3" t="s">
        <v>211</v>
      </c>
      <c r="CJ74" s="3" t="s">
        <v>870</v>
      </c>
      <c r="CK74" s="3">
        <v>0</v>
      </c>
      <c r="CL74" s="3">
        <v>0.79</v>
      </c>
      <c r="CM74" s="3">
        <v>0</v>
      </c>
      <c r="CN74" s="3">
        <v>996949</v>
      </c>
      <c r="CO74" s="3">
        <v>10001.19</v>
      </c>
      <c r="CP74" s="3">
        <v>0.22209999999999999</v>
      </c>
      <c r="CQ74" s="21">
        <f ca="1">_xll.IMDP("BND",CH74,CQ8,CH3)</f>
        <v>20270111</v>
      </c>
      <c r="CR74" s="23">
        <f ca="1">_xll.IMDP("BND",CH74,CR8,CH3)</f>
        <v>3.9780000000000002</v>
      </c>
      <c r="CS74" s="23" t="str">
        <f ca="1">_xll.IMDP("BND",CH74,CS8,CH3)</f>
        <v>금융채</v>
      </c>
      <c r="CT74" s="23" t="str">
        <f ca="1">_xll.IMDP("BND",CH74,CT8,CH3)</f>
        <v>기타금융채</v>
      </c>
      <c r="CU74" s="2"/>
      <c r="DE74" s="21" t="str">
        <f ca="1">_xll.IMDP("BND",CV74,DE8,CV3)</f>
        <v>입력오류</v>
      </c>
      <c r="DF74" s="23" t="str">
        <f ca="1">_xll.IMDP("BND",CV74,DF8,CV3)</f>
        <v>입력오류</v>
      </c>
      <c r="DG74" s="23" t="str">
        <f ca="1">_xll.IMDP("BND",CV74,DG8,CV3)</f>
        <v>입력오류</v>
      </c>
      <c r="DH74" s="23" t="str">
        <f ca="1">_xll.IMDP("BND",CV74,DH8,CV3)</f>
        <v>입력오류</v>
      </c>
      <c r="DI74" s="2">
        <v>46316</v>
      </c>
      <c r="DJ74" s="3" t="s">
        <v>15372</v>
      </c>
      <c r="DK74" s="3" t="s">
        <v>390</v>
      </c>
      <c r="DL74" s="3" t="s">
        <v>15373</v>
      </c>
      <c r="DM74" s="3">
        <v>0</v>
      </c>
      <c r="DN74" s="3">
        <v>0.3</v>
      </c>
      <c r="DO74" s="3">
        <v>0</v>
      </c>
      <c r="DP74" s="3">
        <v>479970</v>
      </c>
      <c r="DQ74" s="3">
        <v>10055.76</v>
      </c>
      <c r="DR74" s="3">
        <v>2.6936</v>
      </c>
      <c r="DS74" s="21">
        <f ca="1">_xll.IMDP("BND",DJ74,DS8,DJ3)</f>
        <v>20290911</v>
      </c>
      <c r="DT74" s="23">
        <f ca="1">_xll.IMDP("BND",DJ74,DT8,DJ3)</f>
        <v>4.2720000000000002</v>
      </c>
      <c r="DU74" s="23" t="str">
        <f ca="1">_xll.IMDP("BND",DJ74,DU8,DJ3)</f>
        <v>회사채</v>
      </c>
      <c r="DV74" s="23" t="str">
        <f ca="1">_xll.IMDP("BND",DJ74,DV8,DJ3)</f>
        <v>회사채(일반)</v>
      </c>
      <c r="DW74" s="2"/>
      <c r="EG74" s="21" t="str">
        <f ca="1">_xll.IMDP("BND",DX74,EG8,DX3)</f>
        <v>입력오류</v>
      </c>
      <c r="EH74" s="23" t="str">
        <f ca="1">_xll.IMDP("BND",DX74,EH8,DX3)</f>
        <v>입력오류</v>
      </c>
      <c r="EI74" s="23" t="str">
        <f ca="1">_xll.IMDP("BND",DX74,EI8,DX3)</f>
        <v>입력오류</v>
      </c>
      <c r="EJ74" s="23" t="str">
        <f ca="1">_xll.IMDP("BND",DX74,EJ8,DX3)</f>
        <v>입력오류</v>
      </c>
      <c r="EK74" s="2">
        <v>46316</v>
      </c>
      <c r="EL74" s="3" t="s">
        <v>1014</v>
      </c>
      <c r="EM74" s="3" t="s">
        <v>1015</v>
      </c>
      <c r="EN74" s="3" t="s">
        <v>1016</v>
      </c>
      <c r="EO74" s="3">
        <v>0</v>
      </c>
      <c r="EP74" s="3">
        <v>0.61</v>
      </c>
      <c r="EQ74" s="3">
        <v>0</v>
      </c>
      <c r="ER74" s="3">
        <v>1400679</v>
      </c>
      <c r="ES74" s="3">
        <v>9963.08</v>
      </c>
      <c r="ET74" s="3">
        <v>0.46060000000000001</v>
      </c>
      <c r="EU74" s="21">
        <f ca="1">_xll.IMDP("BND",EL74,EU8,EL3)</f>
        <v>20270409</v>
      </c>
      <c r="EV74" s="23">
        <f ca="1">_xll.IMDP("BND",EL74,EV8,EL3)</f>
        <v>4.3899999999999997</v>
      </c>
      <c r="EW74" s="23" t="str">
        <f ca="1">_xll.IMDP("BND",EL74,EW8,EL3)</f>
        <v>회사채</v>
      </c>
      <c r="EX74" s="23" t="str">
        <f ca="1">_xll.IMDP("BND",EL74,EX8,EL3)</f>
        <v>회사채(일반)</v>
      </c>
    </row>
    <row r="75" spans="1:154" ht="13.5" customHeight="1" x14ac:dyDescent="0.3">
      <c r="A75" s="2">
        <v>46316</v>
      </c>
      <c r="B75" s="3" t="s">
        <v>14982</v>
      </c>
      <c r="C75" s="3" t="s">
        <v>53</v>
      </c>
      <c r="D75" s="3" t="s">
        <v>15323</v>
      </c>
      <c r="E75" s="3">
        <v>0</v>
      </c>
      <c r="F75" s="3">
        <v>0.28000000000000003</v>
      </c>
      <c r="G75" s="3">
        <v>0</v>
      </c>
      <c r="H75" s="3">
        <v>337821</v>
      </c>
      <c r="I75" s="3">
        <v>10107.629999999999</v>
      </c>
      <c r="J75" s="3">
        <v>4.3722000000000003</v>
      </c>
      <c r="K75" s="21">
        <f ca="1">_xll.IMDP("BND",B75,K8,B3)</f>
        <v>20310910</v>
      </c>
      <c r="L75" s="23">
        <f ca="1">_xll.IMDP("BND",B75,L8,B3)</f>
        <v>3.9849999999999999</v>
      </c>
      <c r="M75" s="23" t="str">
        <f ca="1">_xll.IMDP("BND",B75,M8,B3)</f>
        <v>국채</v>
      </c>
      <c r="N75" s="23" t="str">
        <f ca="1">_xll.IMDP("BND",B75,N8,B3)</f>
        <v>국고채권</v>
      </c>
      <c r="O75" s="2"/>
      <c r="Y75" s="21" t="str">
        <f ca="1">_xll.IMDP("BND",P75,Y8,P3)</f>
        <v>입력오류</v>
      </c>
      <c r="Z75" s="23" t="str">
        <f ca="1">_xll.IMDP("BND",P75,Z8,P3)</f>
        <v>입력오류</v>
      </c>
      <c r="AA75" s="23" t="str">
        <f ca="1">_xll.IMDP("BND",P75,AA8,P3)</f>
        <v>입력오류</v>
      </c>
      <c r="AB75" s="23" t="str">
        <f ca="1">_xll.IMDP("BND",P75,AB8,P3)</f>
        <v>입력오류</v>
      </c>
      <c r="AC75" s="2"/>
      <c r="AM75" s="21" t="str">
        <f ca="1">_xll.IMDP("BND",AD75,AM8,AD3)</f>
        <v>입력오류</v>
      </c>
      <c r="AN75" s="23" t="str">
        <f ca="1">_xll.IMDP("BND",AD75,AN8,AD3)</f>
        <v>입력오류</v>
      </c>
      <c r="AO75" s="23" t="str">
        <f ca="1">_xll.IMDP("BND",AD75,AO8,AD3)</f>
        <v>입력오류</v>
      </c>
      <c r="AP75" s="23" t="str">
        <f ca="1">_xll.IMDP("BND",AD75,AP8,AD3)</f>
        <v>입력오류</v>
      </c>
      <c r="AQ75" s="2"/>
      <c r="BA75" s="21" t="str">
        <f ca="1">_xll.IMDP("BND",AR75,BA8,AR3)</f>
        <v>입력오류</v>
      </c>
      <c r="BB75" s="23" t="str">
        <f ca="1">_xll.IMDP("BND",AR75,BB8,AR3)</f>
        <v>입력오류</v>
      </c>
      <c r="BC75" s="23" t="str">
        <f ca="1">_xll.IMDP("BND",AR75,BC8,AR3)</f>
        <v>입력오류</v>
      </c>
      <c r="BD75" s="23" t="str">
        <f ca="1">_xll.IMDP("BND",AR75,BD8,AR3)</f>
        <v>입력오류</v>
      </c>
      <c r="BE75" s="2"/>
      <c r="BO75" s="21" t="str">
        <f ca="1">_xll.IMDP("BND",BF75,BO8,BF3)</f>
        <v>입력오류</v>
      </c>
      <c r="BP75" s="23" t="str">
        <f ca="1">_xll.IMDP("BND",BF75,BP8,BF3)</f>
        <v>입력오류</v>
      </c>
      <c r="BQ75" s="23" t="str">
        <f ca="1">_xll.IMDP("BND",BF75,BQ8,BF3)</f>
        <v>입력오류</v>
      </c>
      <c r="BR75" s="23" t="str">
        <f ca="1">_xll.IMDP("BND",BF75,BR8,BF3)</f>
        <v>입력오류</v>
      </c>
      <c r="BS75" s="2">
        <v>46316</v>
      </c>
      <c r="BT75" s="3" t="s">
        <v>414</v>
      </c>
      <c r="BU75" s="3" t="s">
        <v>415</v>
      </c>
      <c r="BV75" s="3" t="s">
        <v>416</v>
      </c>
      <c r="BW75" s="3">
        <v>0</v>
      </c>
      <c r="BX75" s="3">
        <v>0.59</v>
      </c>
      <c r="BY75" s="3">
        <v>0</v>
      </c>
      <c r="BZ75" s="3">
        <v>839298</v>
      </c>
      <c r="CA75" s="3">
        <v>9764.23</v>
      </c>
      <c r="CB75" s="3">
        <v>1.5609</v>
      </c>
      <c r="CC75" s="21">
        <f ca="1">_xll.IMDP("BND",BT75,CC8,BT3)</f>
        <v>20280602</v>
      </c>
      <c r="CD75" s="23">
        <f ca="1">_xll.IMDP("BND",BT75,CD8,BT3)</f>
        <v>4.7270000000000003</v>
      </c>
      <c r="CE75" s="23" t="str">
        <f ca="1">_xll.IMDP("BND",BT75,CE8,BT3)</f>
        <v>금융채</v>
      </c>
      <c r="CF75" s="23" t="str">
        <f ca="1">_xll.IMDP("BND",BT75,CF8,BT3)</f>
        <v>카드</v>
      </c>
      <c r="CG75" s="2">
        <v>46316</v>
      </c>
      <c r="CH75" s="3" t="s">
        <v>11129</v>
      </c>
      <c r="CI75" s="3" t="s">
        <v>16021</v>
      </c>
      <c r="CJ75" s="3" t="s">
        <v>11130</v>
      </c>
      <c r="CK75" s="3">
        <v>0</v>
      </c>
      <c r="CL75" s="3">
        <v>0.79</v>
      </c>
      <c r="CM75" s="3">
        <v>0</v>
      </c>
      <c r="CN75" s="3">
        <v>996831</v>
      </c>
      <c r="CO75" s="3">
        <v>9999.9699999999993</v>
      </c>
      <c r="CP75" s="3">
        <v>0.34189999999999998</v>
      </c>
      <c r="CQ75" s="21">
        <f ca="1">_xll.IMDP("BND",CH75,CQ8,CH3)</f>
        <v>20270224</v>
      </c>
      <c r="CR75" s="23">
        <f ca="1">_xll.IMDP("BND",CH75,CR8,CH3)</f>
        <v>3.754</v>
      </c>
      <c r="CS75" s="23" t="str">
        <f ca="1">_xll.IMDP("BND",CH75,CS8,CH3)</f>
        <v>금융채</v>
      </c>
      <c r="CT75" s="23" t="str">
        <f ca="1">_xll.IMDP("BND",CH75,CT8,CH3)</f>
        <v>기타금융채</v>
      </c>
      <c r="CU75" s="2"/>
      <c r="DE75" s="21" t="str">
        <f ca="1">_xll.IMDP("BND",CV75,DE8,CV3)</f>
        <v>입력오류</v>
      </c>
      <c r="DF75" s="23" t="str">
        <f ca="1">_xll.IMDP("BND",CV75,DF8,CV3)</f>
        <v>입력오류</v>
      </c>
      <c r="DG75" s="23" t="str">
        <f ca="1">_xll.IMDP("BND",CV75,DG8,CV3)</f>
        <v>입력오류</v>
      </c>
      <c r="DH75" s="23" t="str">
        <f ca="1">_xll.IMDP("BND",CV75,DH8,CV3)</f>
        <v>입력오류</v>
      </c>
      <c r="DI75" s="2">
        <v>46316</v>
      </c>
      <c r="DJ75" s="3" t="s">
        <v>14705</v>
      </c>
      <c r="DK75" s="3" t="s">
        <v>110</v>
      </c>
      <c r="DL75" s="3" t="s">
        <v>15214</v>
      </c>
      <c r="DM75" s="3">
        <v>0</v>
      </c>
      <c r="DN75" s="3">
        <v>0.3</v>
      </c>
      <c r="DO75" s="3">
        <v>0</v>
      </c>
      <c r="DP75" s="3">
        <v>479557</v>
      </c>
      <c r="DQ75" s="3">
        <v>10049.19</v>
      </c>
      <c r="DR75" s="3">
        <v>2.5926</v>
      </c>
      <c r="DS75" s="21">
        <f ca="1">_xll.IMDP("BND",DJ75,DS8,DJ3)</f>
        <v>20290806</v>
      </c>
      <c r="DT75" s="23">
        <f ca="1">_xll.IMDP("BND",DJ75,DT8,DJ3)</f>
        <v>4.2370000000000001</v>
      </c>
      <c r="DU75" s="23" t="str">
        <f ca="1">_xll.IMDP("BND",DJ75,DU8,DJ3)</f>
        <v>공사공단채</v>
      </c>
      <c r="DV75" s="23" t="str">
        <f ca="1">_xll.IMDP("BND",DJ75,DV8,DJ3)</f>
        <v>일반</v>
      </c>
      <c r="DW75" s="2"/>
      <c r="EG75" s="21" t="str">
        <f ca="1">_xll.IMDP("BND",DX75,EG8,DX3)</f>
        <v>입력오류</v>
      </c>
      <c r="EH75" s="23" t="str">
        <f ca="1">_xll.IMDP("BND",DX75,EH8,DX3)</f>
        <v>입력오류</v>
      </c>
      <c r="EI75" s="23" t="str">
        <f ca="1">_xll.IMDP("BND",DX75,EI8,DX3)</f>
        <v>입력오류</v>
      </c>
      <c r="EJ75" s="23" t="str">
        <f ca="1">_xll.IMDP("BND",DX75,EJ8,DX3)</f>
        <v>입력오류</v>
      </c>
      <c r="EK75" s="2">
        <v>46316</v>
      </c>
      <c r="EL75" s="3" t="s">
        <v>1017</v>
      </c>
      <c r="EM75" s="3" t="s">
        <v>166</v>
      </c>
      <c r="EN75" s="3" t="s">
        <v>1018</v>
      </c>
      <c r="EO75" s="3">
        <v>0</v>
      </c>
      <c r="EP75" s="3">
        <v>0.52</v>
      </c>
      <c r="EQ75" s="3">
        <v>0</v>
      </c>
      <c r="ER75" s="3">
        <v>1183507</v>
      </c>
      <c r="ES75" s="3">
        <v>10102.19</v>
      </c>
      <c r="ET75" s="3">
        <v>0.53900000000000003</v>
      </c>
      <c r="EU75" s="21">
        <f ca="1">_xll.IMDP("BND",EL75,EU8,EL3)</f>
        <v>20270511</v>
      </c>
      <c r="EV75" s="23">
        <f ca="1">_xll.IMDP("BND",EL75,EV8,EL3)</f>
        <v>4.1289999999999996</v>
      </c>
      <c r="EW75" s="23" t="str">
        <f ca="1">_xll.IMDP("BND",EL75,EW8,EL3)</f>
        <v>금융채</v>
      </c>
      <c r="EX75" s="23" t="str">
        <f ca="1">_xll.IMDP("BND",EL75,EX8,EL3)</f>
        <v>기타금융채</v>
      </c>
    </row>
    <row r="76" spans="1:154" ht="13.5" customHeight="1" x14ac:dyDescent="0.3">
      <c r="A76" s="2">
        <v>46316</v>
      </c>
      <c r="B76" s="3" t="s">
        <v>742</v>
      </c>
      <c r="C76" s="3" t="s">
        <v>743</v>
      </c>
      <c r="D76" s="3" t="s">
        <v>744</v>
      </c>
      <c r="E76" s="3">
        <v>0</v>
      </c>
      <c r="F76" s="3">
        <v>0.28000000000000003</v>
      </c>
      <c r="G76" s="3">
        <v>0</v>
      </c>
      <c r="H76" s="3">
        <v>337644</v>
      </c>
      <c r="I76" s="3">
        <v>10102.299999999999</v>
      </c>
      <c r="J76" s="3">
        <v>5.2200000000000003E-2</v>
      </c>
      <c r="K76" s="21">
        <f ca="1">_xll.IMDP("BND",B76,K8,B3)</f>
        <v>20261109</v>
      </c>
      <c r="L76" s="23">
        <f ca="1">_xll.IMDP("BND",B76,L8,B3)</f>
        <v>3.4359999999999999</v>
      </c>
      <c r="M76" s="23" t="str">
        <f ca="1">_xll.IMDP("BND",B76,M8,B3)</f>
        <v>금융채</v>
      </c>
      <c r="N76" s="23" t="str">
        <f ca="1">_xll.IMDP("BND",B76,N8,B3)</f>
        <v>기타금융채</v>
      </c>
      <c r="O76" s="2"/>
      <c r="Y76" s="21" t="str">
        <f ca="1">_xll.IMDP("BND",P76,Y8,P3)</f>
        <v>입력오류</v>
      </c>
      <c r="Z76" s="23" t="str">
        <f ca="1">_xll.IMDP("BND",P76,Z8,P3)</f>
        <v>입력오류</v>
      </c>
      <c r="AA76" s="23" t="str">
        <f ca="1">_xll.IMDP("BND",P76,AA8,P3)</f>
        <v>입력오류</v>
      </c>
      <c r="AB76" s="23" t="str">
        <f ca="1">_xll.IMDP("BND",P76,AB8,P3)</f>
        <v>입력오류</v>
      </c>
      <c r="AC76" s="2"/>
      <c r="AM76" s="21" t="str">
        <f ca="1">_xll.IMDP("BND",AD76,AM8,AD3)</f>
        <v>입력오류</v>
      </c>
      <c r="AN76" s="23" t="str">
        <f ca="1">_xll.IMDP("BND",AD76,AN8,AD3)</f>
        <v>입력오류</v>
      </c>
      <c r="AO76" s="23" t="str">
        <f ca="1">_xll.IMDP("BND",AD76,AO8,AD3)</f>
        <v>입력오류</v>
      </c>
      <c r="AP76" s="23" t="str">
        <f ca="1">_xll.IMDP("BND",AD76,AP8,AD3)</f>
        <v>입력오류</v>
      </c>
      <c r="AQ76" s="2"/>
      <c r="BA76" s="21" t="str">
        <f ca="1">_xll.IMDP("BND",AR76,BA8,AR3)</f>
        <v>입력오류</v>
      </c>
      <c r="BB76" s="23" t="str">
        <f ca="1">_xll.IMDP("BND",AR76,BB8,AR3)</f>
        <v>입력오류</v>
      </c>
      <c r="BC76" s="23" t="str">
        <f ca="1">_xll.IMDP("BND",AR76,BC8,AR3)</f>
        <v>입력오류</v>
      </c>
      <c r="BD76" s="23" t="str">
        <f ca="1">_xll.IMDP("BND",AR76,BD8,AR3)</f>
        <v>입력오류</v>
      </c>
      <c r="BE76" s="2"/>
      <c r="BO76" s="21" t="str">
        <f ca="1">_xll.IMDP("BND",BF76,BO8,BF3)</f>
        <v>입력오류</v>
      </c>
      <c r="BP76" s="23" t="str">
        <f ca="1">_xll.IMDP("BND",BF76,BP8,BF3)</f>
        <v>입력오류</v>
      </c>
      <c r="BQ76" s="23" t="str">
        <f ca="1">_xll.IMDP("BND",BF76,BQ8,BF3)</f>
        <v>입력오류</v>
      </c>
      <c r="BR76" s="23" t="str">
        <f ca="1">_xll.IMDP("BND",BF76,BR8,BF3)</f>
        <v>입력오류</v>
      </c>
      <c r="BS76" s="2">
        <v>46316</v>
      </c>
      <c r="BT76" s="3" t="s">
        <v>49</v>
      </c>
      <c r="BU76" s="3" t="s">
        <v>50</v>
      </c>
      <c r="BV76" s="3" t="s">
        <v>51</v>
      </c>
      <c r="BW76" s="3">
        <v>0</v>
      </c>
      <c r="BX76" s="3">
        <v>0.57999999999999996</v>
      </c>
      <c r="BY76" s="3">
        <v>0</v>
      </c>
      <c r="BZ76" s="3">
        <v>833616</v>
      </c>
      <c r="CA76" s="3">
        <v>9697.8700000000008</v>
      </c>
      <c r="CB76" s="3">
        <v>3.7892999999999999</v>
      </c>
      <c r="CC76" s="21">
        <f ca="1">_xll.IMDP("BND",BT76,CC8,BT3)</f>
        <v>20301127</v>
      </c>
      <c r="CD76" s="23">
        <f ca="1">_xll.IMDP("BND",BT76,CD8,BT3)</f>
        <v>4.2329999999999997</v>
      </c>
      <c r="CE76" s="23" t="str">
        <f ca="1">_xll.IMDP("BND",BT76,CE8,BT3)</f>
        <v>공사공단채</v>
      </c>
      <c r="CF76" s="23" t="str">
        <f ca="1">_xll.IMDP("BND",BT76,CF8,BT3)</f>
        <v>일반</v>
      </c>
      <c r="CG76" s="2">
        <v>46316</v>
      </c>
      <c r="CH76" s="3" t="s">
        <v>15316</v>
      </c>
      <c r="CI76" s="3" t="s">
        <v>886</v>
      </c>
      <c r="CJ76" s="3" t="s">
        <v>15317</v>
      </c>
      <c r="CK76" s="3">
        <v>0</v>
      </c>
      <c r="CL76" s="3">
        <v>0.79</v>
      </c>
      <c r="CM76" s="3">
        <v>0</v>
      </c>
      <c r="CN76" s="3">
        <v>996724</v>
      </c>
      <c r="CO76" s="3">
        <v>9998.89</v>
      </c>
      <c r="CP76" s="3">
        <v>0.2331</v>
      </c>
      <c r="CQ76" s="21">
        <f ca="1">_xll.IMDP("BND",CH76,CQ8,CH3)</f>
        <v>20270115</v>
      </c>
      <c r="CR76" s="23">
        <f ca="1">_xll.IMDP("BND",CH76,CR8,CH3)</f>
        <v>3.629</v>
      </c>
      <c r="CS76" s="23" t="str">
        <f ca="1">_xll.IMDP("BND",CH76,CS8,CH3)</f>
        <v>금융채</v>
      </c>
      <c r="CT76" s="23" t="str">
        <f ca="1">_xll.IMDP("BND",CH76,CT8,CH3)</f>
        <v>기타금융채</v>
      </c>
      <c r="CU76" s="2"/>
      <c r="DE76" s="21" t="str">
        <f ca="1">_xll.IMDP("BND",CV76,DE8,CV3)</f>
        <v>입력오류</v>
      </c>
      <c r="DF76" s="23" t="str">
        <f ca="1">_xll.IMDP("BND",CV76,DF8,CV3)</f>
        <v>입력오류</v>
      </c>
      <c r="DG76" s="23" t="str">
        <f ca="1">_xll.IMDP("BND",CV76,DG8,CV3)</f>
        <v>입력오류</v>
      </c>
      <c r="DH76" s="23" t="str">
        <f ca="1">_xll.IMDP("BND",CV76,DH8,CV3)</f>
        <v>입력오류</v>
      </c>
      <c r="DI76" s="2">
        <v>46316</v>
      </c>
      <c r="DJ76" s="3" t="s">
        <v>14649</v>
      </c>
      <c r="DK76" s="3" t="s">
        <v>14650</v>
      </c>
      <c r="DL76" s="3" t="s">
        <v>14682</v>
      </c>
      <c r="DM76" s="3">
        <v>0</v>
      </c>
      <c r="DN76" s="3">
        <v>0.3</v>
      </c>
      <c r="DO76" s="3">
        <v>0</v>
      </c>
      <c r="DP76" s="3">
        <v>479256</v>
      </c>
      <c r="DQ76" s="3">
        <v>10042.18</v>
      </c>
      <c r="DR76" s="3">
        <v>1.2478</v>
      </c>
      <c r="DS76" s="21">
        <f ca="1">_xll.IMDP("BND",DJ76,DS8,DJ3)</f>
        <v>20280206</v>
      </c>
      <c r="DT76" s="23">
        <f ca="1">_xll.IMDP("BND",DJ76,DT8,DJ3)</f>
        <v>4.0529999999999999</v>
      </c>
      <c r="DU76" s="23" t="str">
        <f ca="1">_xll.IMDP("BND",DJ76,DU8,DJ3)</f>
        <v>금융채</v>
      </c>
      <c r="DV76" s="23" t="str">
        <f ca="1">_xll.IMDP("BND",DJ76,DV8,DJ3)</f>
        <v>은행채</v>
      </c>
      <c r="DW76" s="2"/>
      <c r="EG76" s="21" t="str">
        <f ca="1">_xll.IMDP("BND",DX76,EG8,DX3)</f>
        <v>입력오류</v>
      </c>
      <c r="EH76" s="23" t="str">
        <f ca="1">_xll.IMDP("BND",DX76,EH8,DX3)</f>
        <v>입력오류</v>
      </c>
      <c r="EI76" s="23" t="str">
        <f ca="1">_xll.IMDP("BND",DX76,EI8,DX3)</f>
        <v>입력오류</v>
      </c>
      <c r="EJ76" s="23" t="str">
        <f ca="1">_xll.IMDP("BND",DX76,EJ8,DX3)</f>
        <v>입력오류</v>
      </c>
      <c r="EK76" s="2">
        <v>46316</v>
      </c>
      <c r="EL76" s="3" t="s">
        <v>1019</v>
      </c>
      <c r="EM76" s="3" t="s">
        <v>215</v>
      </c>
      <c r="EN76" s="3" t="s">
        <v>1020</v>
      </c>
      <c r="EO76" s="3">
        <v>0</v>
      </c>
      <c r="EP76" s="3">
        <v>0.51</v>
      </c>
      <c r="EQ76" s="3">
        <v>0</v>
      </c>
      <c r="ER76" s="3">
        <v>1172630</v>
      </c>
      <c r="ES76" s="3">
        <v>10009.709999999999</v>
      </c>
      <c r="ET76" s="3">
        <v>0.55200000000000005</v>
      </c>
      <c r="EU76" s="21">
        <f ca="1">_xll.IMDP("BND",EL76,EU8,EL3)</f>
        <v>20270514</v>
      </c>
      <c r="EV76" s="23">
        <f ca="1">_xll.IMDP("BND",EL76,EV8,EL3)</f>
        <v>4.5730000000000004</v>
      </c>
      <c r="EW76" s="23" t="str">
        <f ca="1">_xll.IMDP("BND",EL76,EW8,EL3)</f>
        <v>금융채</v>
      </c>
      <c r="EX76" s="23" t="str">
        <f ca="1">_xll.IMDP("BND",EL76,EX8,EL3)</f>
        <v>기타금융채</v>
      </c>
    </row>
    <row r="77" spans="1:154" ht="13.5" customHeight="1" x14ac:dyDescent="0.3">
      <c r="A77" s="2">
        <v>46316</v>
      </c>
      <c r="B77" s="3" t="s">
        <v>752</v>
      </c>
      <c r="C77" s="3" t="s">
        <v>753</v>
      </c>
      <c r="D77" s="3" t="s">
        <v>754</v>
      </c>
      <c r="E77" s="3">
        <v>0</v>
      </c>
      <c r="F77" s="3">
        <v>0.28000000000000003</v>
      </c>
      <c r="G77" s="3">
        <v>0</v>
      </c>
      <c r="H77" s="3">
        <v>337429</v>
      </c>
      <c r="I77" s="3">
        <v>10095.86</v>
      </c>
      <c r="J77" s="3">
        <v>0.25509999999999999</v>
      </c>
      <c r="K77" s="21">
        <f ca="1">_xll.IMDP("BND",B77,K8,B3)</f>
        <v>20270124</v>
      </c>
      <c r="L77" s="23">
        <f ca="1">_xll.IMDP("BND",B77,L8,B3)</f>
        <v>3.6280000000000001</v>
      </c>
      <c r="M77" s="23" t="str">
        <f ca="1">_xll.IMDP("BND",B77,M8,B3)</f>
        <v>회사채</v>
      </c>
      <c r="N77" s="23" t="str">
        <f ca="1">_xll.IMDP("BND",B77,N8,B3)</f>
        <v>회사채(일반)</v>
      </c>
      <c r="O77" s="2"/>
      <c r="Y77" s="21" t="str">
        <f ca="1">_xll.IMDP("BND",P77,Y8,P3)</f>
        <v>입력오류</v>
      </c>
      <c r="Z77" s="23" t="str">
        <f ca="1">_xll.IMDP("BND",P77,Z8,P3)</f>
        <v>입력오류</v>
      </c>
      <c r="AA77" s="23" t="str">
        <f ca="1">_xll.IMDP("BND",P77,AA8,P3)</f>
        <v>입력오류</v>
      </c>
      <c r="AB77" s="23" t="str">
        <f ca="1">_xll.IMDP("BND",P77,AB8,P3)</f>
        <v>입력오류</v>
      </c>
      <c r="AC77" s="2"/>
      <c r="AM77" s="21" t="str">
        <f ca="1">_xll.IMDP("BND",AD77,AM8,AD3)</f>
        <v>입력오류</v>
      </c>
      <c r="AN77" s="23" t="str">
        <f ca="1">_xll.IMDP("BND",AD77,AN8,AD3)</f>
        <v>입력오류</v>
      </c>
      <c r="AO77" s="23" t="str">
        <f ca="1">_xll.IMDP("BND",AD77,AO8,AD3)</f>
        <v>입력오류</v>
      </c>
      <c r="AP77" s="23" t="str">
        <f ca="1">_xll.IMDP("BND",AD77,AP8,AD3)</f>
        <v>입력오류</v>
      </c>
      <c r="AQ77" s="2"/>
      <c r="BA77" s="21" t="str">
        <f ca="1">_xll.IMDP("BND",AR77,BA8,AR3)</f>
        <v>입력오류</v>
      </c>
      <c r="BB77" s="23" t="str">
        <f ca="1">_xll.IMDP("BND",AR77,BB8,AR3)</f>
        <v>입력오류</v>
      </c>
      <c r="BC77" s="23" t="str">
        <f ca="1">_xll.IMDP("BND",AR77,BC8,AR3)</f>
        <v>입력오류</v>
      </c>
      <c r="BD77" s="23" t="str">
        <f ca="1">_xll.IMDP("BND",AR77,BD8,AR3)</f>
        <v>입력오류</v>
      </c>
      <c r="BE77" s="2"/>
      <c r="BO77" s="21" t="str">
        <f ca="1">_xll.IMDP("BND",BF77,BO8,BF3)</f>
        <v>입력오류</v>
      </c>
      <c r="BP77" s="23" t="str">
        <f ca="1">_xll.IMDP("BND",BF77,BP8,BF3)</f>
        <v>입력오류</v>
      </c>
      <c r="BQ77" s="23" t="str">
        <f ca="1">_xll.IMDP("BND",BF77,BQ8,BF3)</f>
        <v>입력오류</v>
      </c>
      <c r="BR77" s="23" t="str">
        <f ca="1">_xll.IMDP("BND",BF77,BR8,BF3)</f>
        <v>입력오류</v>
      </c>
      <c r="BS77" s="2">
        <v>46316</v>
      </c>
      <c r="BT77" s="3" t="s">
        <v>422</v>
      </c>
      <c r="BU77" s="3" t="s">
        <v>423</v>
      </c>
      <c r="BV77" s="3" t="s">
        <v>424</v>
      </c>
      <c r="BW77" s="3">
        <v>0</v>
      </c>
      <c r="BX77" s="3">
        <v>0.57999999999999996</v>
      </c>
      <c r="BY77" s="3">
        <v>0</v>
      </c>
      <c r="BZ77" s="3">
        <v>830398</v>
      </c>
      <c r="CA77" s="3">
        <v>9660.49</v>
      </c>
      <c r="CB77" s="3">
        <v>2.1749999999999998</v>
      </c>
      <c r="CC77" s="21">
        <f ca="1">_xll.IMDP("BND",BT77,CC8,BT3)</f>
        <v>20290130</v>
      </c>
      <c r="CD77" s="23">
        <f ca="1">_xll.IMDP("BND",BT77,CD8,BT3)</f>
        <v>4.5919999999999996</v>
      </c>
      <c r="CE77" s="23" t="str">
        <f ca="1">_xll.IMDP("BND",BT77,CE8,BT3)</f>
        <v>회사채</v>
      </c>
      <c r="CF77" s="23" t="str">
        <f ca="1">_xll.IMDP("BND",BT77,CF8,BT3)</f>
        <v>회사채(일반)</v>
      </c>
      <c r="CG77" s="2">
        <v>46316</v>
      </c>
      <c r="CH77" s="3" t="s">
        <v>15741</v>
      </c>
      <c r="CI77" s="3" t="s">
        <v>786</v>
      </c>
      <c r="CJ77" s="3" t="s">
        <v>15742</v>
      </c>
      <c r="CK77" s="3">
        <v>0</v>
      </c>
      <c r="CL77" s="3">
        <v>0.79</v>
      </c>
      <c r="CM77" s="3">
        <v>0</v>
      </c>
      <c r="CN77" s="3">
        <v>996635</v>
      </c>
      <c r="CO77" s="3">
        <v>9998.07</v>
      </c>
      <c r="CP77" s="3">
        <v>0.21540000000000001</v>
      </c>
      <c r="CQ77" s="21">
        <f ca="1">_xll.IMDP("BND",CH77,CQ8,CH3)</f>
        <v>20270108</v>
      </c>
      <c r="CR77" s="23">
        <f ca="1">_xll.IMDP("BND",CH77,CR8,CH3)</f>
        <v>3.5670000000000002</v>
      </c>
      <c r="CS77" s="23" t="str">
        <f ca="1">_xll.IMDP("BND",CH77,CS8,CH3)</f>
        <v>금융채</v>
      </c>
      <c r="CT77" s="23" t="str">
        <f ca="1">_xll.IMDP("BND",CH77,CT8,CH3)</f>
        <v>기타금융채</v>
      </c>
      <c r="CU77" s="2"/>
      <c r="DE77" s="21" t="str">
        <f ca="1">_xll.IMDP("BND",CV77,DE8,CV3)</f>
        <v>입력오류</v>
      </c>
      <c r="DF77" s="23" t="str">
        <f ca="1">_xll.IMDP("BND",CV77,DF8,CV3)</f>
        <v>입력오류</v>
      </c>
      <c r="DG77" s="23" t="str">
        <f ca="1">_xll.IMDP("BND",CV77,DG8,CV3)</f>
        <v>입력오류</v>
      </c>
      <c r="DH77" s="23" t="str">
        <f ca="1">_xll.IMDP("BND",CV77,DH8,CV3)</f>
        <v>입력오류</v>
      </c>
      <c r="DI77" s="2">
        <v>46316</v>
      </c>
      <c r="DJ77" s="3" t="s">
        <v>14967</v>
      </c>
      <c r="DK77" s="3" t="s">
        <v>14968</v>
      </c>
      <c r="DL77" s="3" t="s">
        <v>14969</v>
      </c>
      <c r="DM77" s="3">
        <v>0</v>
      </c>
      <c r="DN77" s="3">
        <v>0.3</v>
      </c>
      <c r="DO77" s="3">
        <v>0</v>
      </c>
      <c r="DP77" s="3">
        <v>479149</v>
      </c>
      <c r="DQ77" s="3">
        <v>10039.4</v>
      </c>
      <c r="DR77" s="3">
        <v>0.82520000000000004</v>
      </c>
      <c r="DS77" s="21">
        <f ca="1">_xll.IMDP("BND",DJ77,DS8,DJ3)</f>
        <v>20270826</v>
      </c>
      <c r="DT77" s="23">
        <f ca="1">_xll.IMDP("BND",DJ77,DT8,DJ3)</f>
        <v>4.17</v>
      </c>
      <c r="DU77" s="23" t="str">
        <f ca="1">_xll.IMDP("BND",DJ77,DU8,DJ3)</f>
        <v>공사공단채</v>
      </c>
      <c r="DV77" s="23" t="str">
        <f ca="1">_xll.IMDP("BND",DJ77,DV8,DJ3)</f>
        <v>지방공기업</v>
      </c>
      <c r="DW77" s="2"/>
      <c r="EG77" s="21" t="str">
        <f ca="1">_xll.IMDP("BND",DX77,EG8,DX3)</f>
        <v>입력오류</v>
      </c>
      <c r="EH77" s="23" t="str">
        <f ca="1">_xll.IMDP("BND",DX77,EH8,DX3)</f>
        <v>입력오류</v>
      </c>
      <c r="EI77" s="23" t="str">
        <f ca="1">_xll.IMDP("BND",DX77,EI8,DX3)</f>
        <v>입력오류</v>
      </c>
      <c r="EJ77" s="23" t="str">
        <f ca="1">_xll.IMDP("BND",DX77,EJ8,DX3)</f>
        <v>입력오류</v>
      </c>
      <c r="EK77" s="2">
        <v>46316</v>
      </c>
      <c r="EL77" s="3" t="s">
        <v>1023</v>
      </c>
      <c r="EM77" s="3" t="s">
        <v>584</v>
      </c>
      <c r="EN77" s="3" t="s">
        <v>1024</v>
      </c>
      <c r="EO77" s="3">
        <v>0</v>
      </c>
      <c r="EP77" s="3">
        <v>0.51</v>
      </c>
      <c r="EQ77" s="3">
        <v>0</v>
      </c>
      <c r="ER77" s="3">
        <v>1168962</v>
      </c>
      <c r="EU77" s="21" t="str">
        <f ca="1">_xll.IMDP("BND",EL77,EU8,EL3)</f>
        <v/>
      </c>
      <c r="EV77" s="23" t="str">
        <f ca="1">_xll.IMDP("BND",EL77,EV8,EL3)</f>
        <v/>
      </c>
      <c r="EW77" s="23" t="str">
        <f ca="1">_xll.IMDP("BND",EL77,EW8,EL3)</f>
        <v/>
      </c>
      <c r="EX77" s="23" t="str">
        <f ca="1">_xll.IMDP("BND",EL77,EX8,EL3)</f>
        <v/>
      </c>
    </row>
    <row r="78" spans="1:154" ht="13.5" customHeight="1" x14ac:dyDescent="0.3">
      <c r="A78" s="2">
        <v>46316</v>
      </c>
      <c r="B78" s="3" t="s">
        <v>758</v>
      </c>
      <c r="C78" s="3" t="s">
        <v>759</v>
      </c>
      <c r="D78" s="3" t="s">
        <v>760</v>
      </c>
      <c r="E78" s="3">
        <v>0</v>
      </c>
      <c r="F78" s="3">
        <v>0.28000000000000003</v>
      </c>
      <c r="G78" s="3">
        <v>0</v>
      </c>
      <c r="H78" s="3">
        <v>337399</v>
      </c>
      <c r="I78" s="3">
        <v>10095</v>
      </c>
      <c r="J78" s="3">
        <v>1.2647999999999999</v>
      </c>
      <c r="K78" s="21">
        <f ca="1">_xll.IMDP("BND",B78,K8,B3)</f>
        <v>20280214</v>
      </c>
      <c r="L78" s="23">
        <f ca="1">_xll.IMDP("BND",B78,L8,B3)</f>
        <v>4.1369999999999996</v>
      </c>
      <c r="M78" s="23" t="str">
        <f ca="1">_xll.IMDP("BND",B78,M8,B3)</f>
        <v>회사채</v>
      </c>
      <c r="N78" s="23" t="str">
        <f ca="1">_xll.IMDP("BND",B78,N8,B3)</f>
        <v>회사채(일반)</v>
      </c>
      <c r="O78" s="2"/>
      <c r="Y78" s="21" t="str">
        <f ca="1">_xll.IMDP("BND",P78,Y8,P3)</f>
        <v>입력오류</v>
      </c>
      <c r="Z78" s="23" t="str">
        <f ca="1">_xll.IMDP("BND",P78,Z8,P3)</f>
        <v>입력오류</v>
      </c>
      <c r="AA78" s="23" t="str">
        <f ca="1">_xll.IMDP("BND",P78,AA8,P3)</f>
        <v>입력오류</v>
      </c>
      <c r="AB78" s="23" t="str">
        <f ca="1">_xll.IMDP("BND",P78,AB8,P3)</f>
        <v>입력오류</v>
      </c>
      <c r="AC78" s="2"/>
      <c r="AM78" s="21" t="str">
        <f ca="1">_xll.IMDP("BND",AD78,AM8,AD3)</f>
        <v>입력오류</v>
      </c>
      <c r="AN78" s="23" t="str">
        <f ca="1">_xll.IMDP("BND",AD78,AN8,AD3)</f>
        <v>입력오류</v>
      </c>
      <c r="AO78" s="23" t="str">
        <f ca="1">_xll.IMDP("BND",AD78,AO8,AD3)</f>
        <v>입력오류</v>
      </c>
      <c r="AP78" s="23" t="str">
        <f ca="1">_xll.IMDP("BND",AD78,AP8,AD3)</f>
        <v>입력오류</v>
      </c>
      <c r="AQ78" s="2"/>
      <c r="BA78" s="21" t="str">
        <f ca="1">_xll.IMDP("BND",AR78,BA8,AR3)</f>
        <v>입력오류</v>
      </c>
      <c r="BB78" s="23" t="str">
        <f ca="1">_xll.IMDP("BND",AR78,BB8,AR3)</f>
        <v>입력오류</v>
      </c>
      <c r="BC78" s="23" t="str">
        <f ca="1">_xll.IMDP("BND",AR78,BC8,AR3)</f>
        <v>입력오류</v>
      </c>
      <c r="BD78" s="23" t="str">
        <f ca="1">_xll.IMDP("BND",AR78,BD8,AR3)</f>
        <v>입력오류</v>
      </c>
      <c r="BE78" s="2"/>
      <c r="BO78" s="21" t="str">
        <f ca="1">_xll.IMDP("BND",BF78,BO8,BF3)</f>
        <v>입력오류</v>
      </c>
      <c r="BP78" s="23" t="str">
        <f ca="1">_xll.IMDP("BND",BF78,BP8,BF3)</f>
        <v>입력오류</v>
      </c>
      <c r="BQ78" s="23" t="str">
        <f ca="1">_xll.IMDP("BND",BF78,BQ8,BF3)</f>
        <v>입력오류</v>
      </c>
      <c r="BR78" s="23" t="str">
        <f ca="1">_xll.IMDP("BND",BF78,BR8,BF3)</f>
        <v>입력오류</v>
      </c>
      <c r="BS78" s="2">
        <v>46316</v>
      </c>
      <c r="BT78" s="3" t="s">
        <v>417</v>
      </c>
      <c r="BU78" s="3" t="s">
        <v>418</v>
      </c>
      <c r="BV78" s="3" t="s">
        <v>419</v>
      </c>
      <c r="BW78" s="3">
        <v>0</v>
      </c>
      <c r="BX78" s="3">
        <v>0.57999999999999996</v>
      </c>
      <c r="BY78" s="3">
        <v>0</v>
      </c>
      <c r="BZ78" s="3">
        <v>830167</v>
      </c>
      <c r="CA78" s="3">
        <v>9658.39</v>
      </c>
      <c r="CB78" s="3">
        <v>2.3696999999999999</v>
      </c>
      <c r="CC78" s="21">
        <f ca="1">_xll.IMDP("BND",BT78,CC8,BT3)</f>
        <v>20290413</v>
      </c>
      <c r="CD78" s="23">
        <f ca="1">_xll.IMDP("BND",BT78,CD8,BT3)</f>
        <v>4.407</v>
      </c>
      <c r="CE78" s="23" t="str">
        <f ca="1">_xll.IMDP("BND",BT78,CE8,BT3)</f>
        <v>금융채</v>
      </c>
      <c r="CF78" s="23" t="str">
        <f ca="1">_xll.IMDP("BND",BT78,CF8,BT3)</f>
        <v>카드</v>
      </c>
      <c r="CG78" s="2">
        <v>46316</v>
      </c>
      <c r="CH78" s="3" t="s">
        <v>14975</v>
      </c>
      <c r="CI78" s="3" t="s">
        <v>287</v>
      </c>
      <c r="CJ78" s="3" t="s">
        <v>14976</v>
      </c>
      <c r="CK78" s="3">
        <v>0</v>
      </c>
      <c r="CL78" s="3">
        <v>0.79</v>
      </c>
      <c r="CM78" s="3">
        <v>0</v>
      </c>
      <c r="CN78" s="3">
        <v>995228</v>
      </c>
      <c r="CO78" s="3">
        <v>9983.69</v>
      </c>
      <c r="CP78" s="3">
        <v>0.38140000000000002</v>
      </c>
      <c r="CQ78" s="21">
        <f ca="1">_xll.IMDP("BND",CH78,CQ8,CH3)</f>
        <v>20270310</v>
      </c>
      <c r="CR78" s="23">
        <f ca="1">_xll.IMDP("BND",CH78,CR8,CH3)</f>
        <v>4.0460000000000003</v>
      </c>
      <c r="CS78" s="23" t="str">
        <f ca="1">_xll.IMDP("BND",CH78,CS8,CH3)</f>
        <v>회사채</v>
      </c>
      <c r="CT78" s="23" t="str">
        <f ca="1">_xll.IMDP("BND",CH78,CT8,CH3)</f>
        <v>회사채(일반)</v>
      </c>
      <c r="CU78" s="2"/>
      <c r="DE78" s="21" t="str">
        <f ca="1">_xll.IMDP("BND",CV78,DE8,CV3)</f>
        <v>입력오류</v>
      </c>
      <c r="DF78" s="23" t="str">
        <f ca="1">_xll.IMDP("BND",CV78,DF8,CV3)</f>
        <v>입력오류</v>
      </c>
      <c r="DG78" s="23" t="str">
        <f ca="1">_xll.IMDP("BND",CV78,DG8,CV3)</f>
        <v>입력오류</v>
      </c>
      <c r="DH78" s="23" t="str">
        <f ca="1">_xll.IMDP("BND",CV78,DH8,CV3)</f>
        <v>입력오류</v>
      </c>
      <c r="DI78" s="2">
        <v>46316</v>
      </c>
      <c r="DJ78" s="3" t="s">
        <v>14970</v>
      </c>
      <c r="DK78" s="3" t="s">
        <v>825</v>
      </c>
      <c r="DL78" s="3" t="s">
        <v>14971</v>
      </c>
      <c r="DM78" s="3">
        <v>0</v>
      </c>
      <c r="DN78" s="3">
        <v>0.3</v>
      </c>
      <c r="DO78" s="3">
        <v>0</v>
      </c>
      <c r="DP78" s="3">
        <v>479144</v>
      </c>
      <c r="DQ78" s="3">
        <v>10040.18</v>
      </c>
      <c r="DR78" s="3">
        <v>1.0629</v>
      </c>
      <c r="DS78" s="21">
        <f ca="1">_xll.IMDP("BND",DJ78,DS8,DJ3)</f>
        <v>20271126</v>
      </c>
      <c r="DT78" s="23">
        <f ca="1">_xll.IMDP("BND",DJ78,DT8,DJ3)</f>
        <v>4.2389999999999999</v>
      </c>
      <c r="DU78" s="23" t="str">
        <f ca="1">_xll.IMDP("BND",DJ78,DU8,DJ3)</f>
        <v>금융채</v>
      </c>
      <c r="DV78" s="23" t="str">
        <f ca="1">_xll.IMDP("BND",DJ78,DV8,DJ3)</f>
        <v>기타금융채</v>
      </c>
      <c r="DW78" s="2"/>
      <c r="EG78" s="21" t="str">
        <f ca="1">_xll.IMDP("BND",DX78,EG8,DX3)</f>
        <v>입력오류</v>
      </c>
      <c r="EH78" s="23" t="str">
        <f ca="1">_xll.IMDP("BND",DX78,EH8,DX3)</f>
        <v>입력오류</v>
      </c>
      <c r="EI78" s="23" t="str">
        <f ca="1">_xll.IMDP("BND",DX78,EI8,DX3)</f>
        <v>입력오류</v>
      </c>
      <c r="EJ78" s="23" t="str">
        <f ca="1">_xll.IMDP("BND",DX78,EJ8,DX3)</f>
        <v>입력오류</v>
      </c>
      <c r="EK78" s="2">
        <v>46316</v>
      </c>
      <c r="EL78" s="3" t="s">
        <v>1021</v>
      </c>
      <c r="EM78" s="3" t="s">
        <v>584</v>
      </c>
      <c r="EN78" s="3" t="s">
        <v>1022</v>
      </c>
      <c r="EO78" s="3">
        <v>0</v>
      </c>
      <c r="EP78" s="3">
        <v>0.51</v>
      </c>
      <c r="EQ78" s="3">
        <v>0</v>
      </c>
      <c r="ER78" s="3">
        <v>1168962</v>
      </c>
      <c r="EU78" s="21" t="str">
        <f ca="1">_xll.IMDP("BND",EL78,EU8,EL3)</f>
        <v/>
      </c>
      <c r="EV78" s="23" t="str">
        <f ca="1">_xll.IMDP("BND",EL78,EV8,EL3)</f>
        <v/>
      </c>
      <c r="EW78" s="23" t="str">
        <f ca="1">_xll.IMDP("BND",EL78,EW8,EL3)</f>
        <v/>
      </c>
      <c r="EX78" s="23" t="str">
        <f ca="1">_xll.IMDP("BND",EL78,EX8,EL3)</f>
        <v/>
      </c>
    </row>
    <row r="79" spans="1:154" ht="13.5" customHeight="1" x14ac:dyDescent="0.3">
      <c r="A79" s="2">
        <v>46316</v>
      </c>
      <c r="B79" s="3" t="s">
        <v>1319</v>
      </c>
      <c r="C79" s="3" t="s">
        <v>1320</v>
      </c>
      <c r="D79" s="3" t="s">
        <v>1321</v>
      </c>
      <c r="E79" s="3">
        <v>0</v>
      </c>
      <c r="F79" s="3">
        <v>0.28000000000000003</v>
      </c>
      <c r="G79" s="3">
        <v>0</v>
      </c>
      <c r="H79" s="3">
        <v>337323</v>
      </c>
      <c r="I79" s="3">
        <v>10092.719999999999</v>
      </c>
      <c r="J79" s="3">
        <v>7.8600000000000003E-2</v>
      </c>
      <c r="K79" s="21">
        <f ca="1">_xll.IMDP("BND",B79,K8,B3)</f>
        <v>20261119</v>
      </c>
      <c r="L79" s="23">
        <f ca="1">_xll.IMDP("BND",B79,L8,B3)</f>
        <v>3.2210000000000001</v>
      </c>
      <c r="M79" s="23" t="str">
        <f ca="1">_xll.IMDP("BND",B79,M8,B3)</f>
        <v>지방채</v>
      </c>
      <c r="N79" s="23" t="str">
        <f ca="1">_xll.IMDP("BND",B79,N8,B3)</f>
        <v>공모지방채</v>
      </c>
      <c r="O79" s="2"/>
      <c r="Y79" s="21" t="str">
        <f ca="1">_xll.IMDP("BND",P79,Y8,P3)</f>
        <v>입력오류</v>
      </c>
      <c r="Z79" s="23" t="str">
        <f ca="1">_xll.IMDP("BND",P79,Z8,P3)</f>
        <v>입력오류</v>
      </c>
      <c r="AA79" s="23" t="str">
        <f ca="1">_xll.IMDP("BND",P79,AA8,P3)</f>
        <v>입력오류</v>
      </c>
      <c r="AB79" s="23" t="str">
        <f ca="1">_xll.IMDP("BND",P79,AB8,P3)</f>
        <v>입력오류</v>
      </c>
      <c r="AC79" s="2"/>
      <c r="AM79" s="21" t="str">
        <f ca="1">_xll.IMDP("BND",AD79,AM8,AD3)</f>
        <v>입력오류</v>
      </c>
      <c r="AN79" s="23" t="str">
        <f ca="1">_xll.IMDP("BND",AD79,AN8,AD3)</f>
        <v>입력오류</v>
      </c>
      <c r="AO79" s="23" t="str">
        <f ca="1">_xll.IMDP("BND",AD79,AO8,AD3)</f>
        <v>입력오류</v>
      </c>
      <c r="AP79" s="23" t="str">
        <f ca="1">_xll.IMDP("BND",AD79,AP8,AD3)</f>
        <v>입력오류</v>
      </c>
      <c r="AQ79" s="2"/>
      <c r="BA79" s="21" t="str">
        <f ca="1">_xll.IMDP("BND",AR79,BA8,AR3)</f>
        <v>입력오류</v>
      </c>
      <c r="BB79" s="23" t="str">
        <f ca="1">_xll.IMDP("BND",AR79,BB8,AR3)</f>
        <v>입력오류</v>
      </c>
      <c r="BC79" s="23" t="str">
        <f ca="1">_xll.IMDP("BND",AR79,BC8,AR3)</f>
        <v>입력오류</v>
      </c>
      <c r="BD79" s="23" t="str">
        <f ca="1">_xll.IMDP("BND",AR79,BD8,AR3)</f>
        <v>입력오류</v>
      </c>
      <c r="BE79" s="2"/>
      <c r="BO79" s="21" t="str">
        <f ca="1">_xll.IMDP("BND",BF79,BO8,BF3)</f>
        <v>입력오류</v>
      </c>
      <c r="BP79" s="23" t="str">
        <f ca="1">_xll.IMDP("BND",BF79,BP8,BF3)</f>
        <v>입력오류</v>
      </c>
      <c r="BQ79" s="23" t="str">
        <f ca="1">_xll.IMDP("BND",BF79,BQ8,BF3)</f>
        <v>입력오류</v>
      </c>
      <c r="BR79" s="23" t="str">
        <f ca="1">_xll.IMDP("BND",BF79,BR8,BF3)</f>
        <v>입력오류</v>
      </c>
      <c r="BS79" s="2">
        <v>46316</v>
      </c>
      <c r="BT79" s="3" t="s">
        <v>184</v>
      </c>
      <c r="BU79" s="3" t="s">
        <v>29</v>
      </c>
      <c r="BV79" s="3" t="s">
        <v>425</v>
      </c>
      <c r="BW79" s="3">
        <v>0</v>
      </c>
      <c r="BX79" s="3">
        <v>0.57999999999999996</v>
      </c>
      <c r="BY79" s="3">
        <v>0</v>
      </c>
      <c r="BZ79" s="3">
        <v>827269</v>
      </c>
      <c r="CA79" s="3">
        <v>9576.74</v>
      </c>
      <c r="CB79" s="3">
        <v>2.5184000000000002</v>
      </c>
      <c r="CC79" s="21">
        <f ca="1">_xll.IMDP("BND",BT79,CC8,BT3)</f>
        <v>20290610</v>
      </c>
      <c r="CD79" s="23">
        <f ca="1">_xll.IMDP("BND",BT79,CD8,BT3)</f>
        <v>3.85</v>
      </c>
      <c r="CE79" s="23" t="str">
        <f ca="1">_xll.IMDP("BND",BT79,CE8,BT3)</f>
        <v>국채</v>
      </c>
      <c r="CF79" s="23" t="str">
        <f ca="1">_xll.IMDP("BND",BT79,CF8,BT3)</f>
        <v>국고채권</v>
      </c>
      <c r="CG79" s="2">
        <v>46316</v>
      </c>
      <c r="CH79" s="3" t="s">
        <v>1390</v>
      </c>
      <c r="CI79" s="3" t="s">
        <v>1391</v>
      </c>
      <c r="CJ79" s="3" t="s">
        <v>1392</v>
      </c>
      <c r="CK79" s="3">
        <v>0</v>
      </c>
      <c r="CL79" s="3">
        <v>0.79</v>
      </c>
      <c r="CM79" s="3">
        <v>0</v>
      </c>
      <c r="CN79" s="3">
        <v>994485</v>
      </c>
      <c r="CO79" s="3">
        <v>9976.81</v>
      </c>
      <c r="CP79" s="3">
        <v>0.50980000000000003</v>
      </c>
      <c r="CQ79" s="21">
        <f ca="1">_xll.IMDP("BND",CH79,CQ8,CH3)</f>
        <v>20270428</v>
      </c>
      <c r="CR79" s="23">
        <f ca="1">_xll.IMDP("BND",CH79,CR8,CH3)</f>
        <v>4.0060000000000002</v>
      </c>
      <c r="CS79" s="23" t="str">
        <f ca="1">_xll.IMDP("BND",CH79,CS8,CH3)</f>
        <v>회사채</v>
      </c>
      <c r="CT79" s="23" t="str">
        <f ca="1">_xll.IMDP("BND",CH79,CT8,CH3)</f>
        <v>회사채(일반)</v>
      </c>
      <c r="CU79" s="2"/>
      <c r="DE79" s="21" t="str">
        <f ca="1">_xll.IMDP("BND",CV79,DE8,CV3)</f>
        <v>입력오류</v>
      </c>
      <c r="DF79" s="23" t="str">
        <f ca="1">_xll.IMDP("BND",CV79,DF8,CV3)</f>
        <v>입력오류</v>
      </c>
      <c r="DG79" s="23" t="str">
        <f ca="1">_xll.IMDP("BND",CV79,DG8,CV3)</f>
        <v>입력오류</v>
      </c>
      <c r="DH79" s="23" t="str">
        <f ca="1">_xll.IMDP("BND",CV79,DH8,CV3)</f>
        <v>입력오류</v>
      </c>
      <c r="DI79" s="2">
        <v>46316</v>
      </c>
      <c r="DJ79" s="3" t="s">
        <v>10791</v>
      </c>
      <c r="DK79" s="3" t="s">
        <v>789</v>
      </c>
      <c r="DL79" s="3" t="s">
        <v>10792</v>
      </c>
      <c r="DM79" s="3">
        <v>0</v>
      </c>
      <c r="DN79" s="3">
        <v>0.3</v>
      </c>
      <c r="DO79" s="3">
        <v>0</v>
      </c>
      <c r="DP79" s="3">
        <v>479079</v>
      </c>
      <c r="DQ79" s="3">
        <v>10038.530000000001</v>
      </c>
      <c r="DR79" s="3">
        <v>1.0959000000000001</v>
      </c>
      <c r="DS79" s="21">
        <f ca="1">_xll.IMDP("BND",DJ79,DS8,DJ3)</f>
        <v>20271208</v>
      </c>
      <c r="DT79" s="23">
        <f ca="1">_xll.IMDP("BND",DJ79,DT8,DJ3)</f>
        <v>4.2060000000000004</v>
      </c>
      <c r="DU79" s="23" t="str">
        <f ca="1">_xll.IMDP("BND",DJ79,DU8,DJ3)</f>
        <v>금융채</v>
      </c>
      <c r="DV79" s="23" t="str">
        <f ca="1">_xll.IMDP("BND",DJ79,DV8,DJ3)</f>
        <v>카드</v>
      </c>
      <c r="DW79" s="2"/>
      <c r="EG79" s="21" t="str">
        <f ca="1">_xll.IMDP("BND",DX79,EG8,DX3)</f>
        <v>입력오류</v>
      </c>
      <c r="EH79" s="23" t="str">
        <f ca="1">_xll.IMDP("BND",DX79,EH8,DX3)</f>
        <v>입력오류</v>
      </c>
      <c r="EI79" s="23" t="str">
        <f ca="1">_xll.IMDP("BND",DX79,EI8,DX3)</f>
        <v>입력오류</v>
      </c>
      <c r="EJ79" s="23" t="str">
        <f ca="1">_xll.IMDP("BND",DX79,EJ8,DX3)</f>
        <v>입력오류</v>
      </c>
      <c r="EK79" s="2">
        <v>46316</v>
      </c>
      <c r="EL79" s="3" t="s">
        <v>7</v>
      </c>
      <c r="EM79" s="3" t="s">
        <v>7</v>
      </c>
      <c r="EN79" s="3" t="s">
        <v>43</v>
      </c>
      <c r="EP79" s="3">
        <v>19.87</v>
      </c>
      <c r="ER79" s="3">
        <v>-45491576</v>
      </c>
      <c r="EU79" s="21" t="str">
        <f ca="1">_xll.IMDP("BND",EL79,EU8,EL3)</f>
        <v/>
      </c>
      <c r="EV79" s="23" t="str">
        <f ca="1">_xll.IMDP("BND",EL79,EV8,EL3)</f>
        <v/>
      </c>
      <c r="EW79" s="23" t="str">
        <f ca="1">_xll.IMDP("BND",EL79,EW8,EL3)</f>
        <v/>
      </c>
      <c r="EX79" s="23" t="str">
        <f ca="1">_xll.IMDP("BND",EL79,EX8,EL3)</f>
        <v/>
      </c>
    </row>
    <row r="80" spans="1:154" ht="13.5" customHeight="1" x14ac:dyDescent="0.3">
      <c r="A80" s="2">
        <v>46316</v>
      </c>
      <c r="B80" s="3" t="s">
        <v>764</v>
      </c>
      <c r="C80" s="3" t="s">
        <v>765</v>
      </c>
      <c r="D80" s="3" t="s">
        <v>766</v>
      </c>
      <c r="E80" s="3">
        <v>0</v>
      </c>
      <c r="F80" s="3">
        <v>0.28000000000000003</v>
      </c>
      <c r="G80" s="3">
        <v>0</v>
      </c>
      <c r="H80" s="3">
        <v>337297</v>
      </c>
      <c r="I80" s="3">
        <v>10091.74</v>
      </c>
      <c r="J80" s="3">
        <v>1.286</v>
      </c>
      <c r="K80" s="21">
        <f ca="1">_xll.IMDP("BND",B80,K8,B3)</f>
        <v>20280223</v>
      </c>
      <c r="L80" s="23">
        <f ca="1">_xll.IMDP("BND",B80,L8,B3)</f>
        <v>4.3819999999999997</v>
      </c>
      <c r="M80" s="23" t="str">
        <f ca="1">_xll.IMDP("BND",B80,M8,B3)</f>
        <v>회사채</v>
      </c>
      <c r="N80" s="23" t="str">
        <f ca="1">_xll.IMDP("BND",B80,N8,B3)</f>
        <v>회사채(일반)</v>
      </c>
      <c r="O80" s="2"/>
      <c r="Y80" s="21" t="str">
        <f ca="1">_xll.IMDP("BND",P80,Y8,P3)</f>
        <v>입력오류</v>
      </c>
      <c r="Z80" s="23" t="str">
        <f ca="1">_xll.IMDP("BND",P80,Z8,P3)</f>
        <v>입력오류</v>
      </c>
      <c r="AA80" s="23" t="str">
        <f ca="1">_xll.IMDP("BND",P80,AA8,P3)</f>
        <v>입력오류</v>
      </c>
      <c r="AB80" s="23" t="str">
        <f ca="1">_xll.IMDP("BND",P80,AB8,P3)</f>
        <v>입력오류</v>
      </c>
      <c r="AC80" s="2"/>
      <c r="AM80" s="21" t="str">
        <f ca="1">_xll.IMDP("BND",AD80,AM8,AD3)</f>
        <v>입력오류</v>
      </c>
      <c r="AN80" s="23" t="str">
        <f ca="1">_xll.IMDP("BND",AD80,AN8,AD3)</f>
        <v>입력오류</v>
      </c>
      <c r="AO80" s="23" t="str">
        <f ca="1">_xll.IMDP("BND",AD80,AO8,AD3)</f>
        <v>입력오류</v>
      </c>
      <c r="AP80" s="23" t="str">
        <f ca="1">_xll.IMDP("BND",AD80,AP8,AD3)</f>
        <v>입력오류</v>
      </c>
      <c r="AQ80" s="2"/>
      <c r="BA80" s="21" t="str">
        <f ca="1">_xll.IMDP("BND",AR80,BA8,AR3)</f>
        <v>입력오류</v>
      </c>
      <c r="BB80" s="23" t="str">
        <f ca="1">_xll.IMDP("BND",AR80,BB8,AR3)</f>
        <v>입력오류</v>
      </c>
      <c r="BC80" s="23" t="str">
        <f ca="1">_xll.IMDP("BND",AR80,BC8,AR3)</f>
        <v>입력오류</v>
      </c>
      <c r="BD80" s="23" t="str">
        <f ca="1">_xll.IMDP("BND",AR80,BD8,AR3)</f>
        <v>입력오류</v>
      </c>
      <c r="BE80" s="2"/>
      <c r="BO80" s="21" t="str">
        <f ca="1">_xll.IMDP("BND",BF80,BO8,BF3)</f>
        <v>입력오류</v>
      </c>
      <c r="BP80" s="23" t="str">
        <f ca="1">_xll.IMDP("BND",BF80,BP8,BF3)</f>
        <v>입력오류</v>
      </c>
      <c r="BQ80" s="23" t="str">
        <f ca="1">_xll.IMDP("BND",BF80,BQ8,BF3)</f>
        <v>입력오류</v>
      </c>
      <c r="BR80" s="23" t="str">
        <f ca="1">_xll.IMDP("BND",BF80,BR8,BF3)</f>
        <v>입력오류</v>
      </c>
      <c r="BS80" s="2">
        <v>46316</v>
      </c>
      <c r="BT80" s="3" t="s">
        <v>426</v>
      </c>
      <c r="BU80" s="3" t="s">
        <v>427</v>
      </c>
      <c r="BV80" s="3" t="s">
        <v>428</v>
      </c>
      <c r="BW80" s="3">
        <v>0</v>
      </c>
      <c r="BX80" s="3">
        <v>0.56999999999999995</v>
      </c>
      <c r="BY80" s="3">
        <v>0</v>
      </c>
      <c r="BZ80" s="3">
        <v>819715</v>
      </c>
      <c r="CA80" s="3">
        <v>9536.15</v>
      </c>
      <c r="CB80" s="3">
        <v>3.3795000000000002</v>
      </c>
      <c r="CC80" s="21">
        <f ca="1">_xll.IMDP("BND",BT80,CC8,BT3)</f>
        <v>20300529</v>
      </c>
      <c r="CD80" s="23">
        <f ca="1">_xll.IMDP("BND",BT80,CD8,BT3)</f>
        <v>4.4290000000000003</v>
      </c>
      <c r="CE80" s="23" t="str">
        <f ca="1">_xll.IMDP("BND",BT80,CE8,BT3)</f>
        <v>금융채</v>
      </c>
      <c r="CF80" s="23" t="str">
        <f ca="1">_xll.IMDP("BND",BT80,CF8,BT3)</f>
        <v>카드</v>
      </c>
      <c r="CG80" s="2">
        <v>46316</v>
      </c>
      <c r="CH80" s="3" t="s">
        <v>839</v>
      </c>
      <c r="CI80" s="3" t="s">
        <v>840</v>
      </c>
      <c r="CJ80" s="3" t="s">
        <v>841</v>
      </c>
      <c r="CK80" s="3">
        <v>0</v>
      </c>
      <c r="CL80" s="3">
        <v>0.78</v>
      </c>
      <c r="CM80" s="3">
        <v>0</v>
      </c>
      <c r="CN80" s="3">
        <v>989915</v>
      </c>
      <c r="CQ80" s="21" t="str">
        <f ca="1">_xll.IMDP("BND",CH80,CQ8,CH3)</f>
        <v/>
      </c>
      <c r="CR80" s="23" t="str">
        <f ca="1">_xll.IMDP("BND",CH80,CR8,CH3)</f>
        <v/>
      </c>
      <c r="CS80" s="23" t="str">
        <f ca="1">_xll.IMDP("BND",CH80,CS8,CH3)</f>
        <v/>
      </c>
      <c r="CT80" s="23" t="str">
        <f ca="1">_xll.IMDP("BND",CH80,CT8,CH3)</f>
        <v/>
      </c>
      <c r="CU80" s="2"/>
      <c r="DE80" s="21" t="str">
        <f ca="1">_xll.IMDP("BND",CV80,DE8,CV3)</f>
        <v>입력오류</v>
      </c>
      <c r="DF80" s="23" t="str">
        <f ca="1">_xll.IMDP("BND",CV80,DF8,CV3)</f>
        <v>입력오류</v>
      </c>
      <c r="DG80" s="23" t="str">
        <f ca="1">_xll.IMDP("BND",CV80,DG8,CV3)</f>
        <v>입력오류</v>
      </c>
      <c r="DH80" s="23" t="str">
        <f ca="1">_xll.IMDP("BND",CV80,DH8,CV3)</f>
        <v>입력오류</v>
      </c>
      <c r="DI80" s="2">
        <v>46316</v>
      </c>
      <c r="DJ80" s="3" t="s">
        <v>15721</v>
      </c>
      <c r="DK80" s="3" t="s">
        <v>834</v>
      </c>
      <c r="DL80" s="3" t="s">
        <v>15722</v>
      </c>
      <c r="DM80" s="3">
        <v>0</v>
      </c>
      <c r="DN80" s="3">
        <v>0.3</v>
      </c>
      <c r="DO80" s="3">
        <v>0</v>
      </c>
      <c r="DP80" s="3">
        <v>478975</v>
      </c>
      <c r="DQ80" s="3">
        <v>10036.49</v>
      </c>
      <c r="DR80" s="3">
        <v>1.6075999999999999</v>
      </c>
      <c r="DS80" s="21">
        <f ca="1">_xll.IMDP("BND",DJ80,DS8,DJ3)</f>
        <v>20280628</v>
      </c>
      <c r="DT80" s="23">
        <f ca="1">_xll.IMDP("BND",DJ80,DT8,DJ3)</f>
        <v>4.3369999999999997</v>
      </c>
      <c r="DU80" s="23" t="str">
        <f ca="1">_xll.IMDP("BND",DJ80,DU8,DJ3)</f>
        <v>금융채</v>
      </c>
      <c r="DV80" s="23" t="str">
        <f ca="1">_xll.IMDP("BND",DJ80,DV8,DJ3)</f>
        <v>기타금융채</v>
      </c>
      <c r="DW80" s="2"/>
      <c r="EG80" s="21" t="str">
        <f ca="1">_xll.IMDP("BND",DX80,EG8,DX3)</f>
        <v>입력오류</v>
      </c>
      <c r="EH80" s="23" t="str">
        <f ca="1">_xll.IMDP("BND",DX80,EH8,DX3)</f>
        <v>입력오류</v>
      </c>
      <c r="EI80" s="23" t="str">
        <f ca="1">_xll.IMDP("BND",DX80,EI8,DX3)</f>
        <v>입력오류</v>
      </c>
      <c r="EJ80" s="23" t="str">
        <f ca="1">_xll.IMDP("BND",DX80,EJ8,DX3)</f>
        <v>입력오류</v>
      </c>
      <c r="EK80" s="2"/>
      <c r="EU80" s="21" t="str">
        <f ca="1">_xll.IMDP("BND",EL80,EU8,EL3)</f>
        <v>입력오류</v>
      </c>
      <c r="EV80" s="23" t="str">
        <f ca="1">_xll.IMDP("BND",EL80,EV8,EL3)</f>
        <v>입력오류</v>
      </c>
      <c r="EW80" s="23" t="str">
        <f ca="1">_xll.IMDP("BND",EL80,EW8,EL3)</f>
        <v>입력오류</v>
      </c>
      <c r="EX80" s="23" t="str">
        <f ca="1">_xll.IMDP("BND",EL80,EX8,EL3)</f>
        <v>입력오류</v>
      </c>
    </row>
    <row r="81" spans="1:154" ht="13.5" customHeight="1" x14ac:dyDescent="0.3">
      <c r="A81" s="2">
        <v>46316</v>
      </c>
      <c r="B81" s="3" t="s">
        <v>745</v>
      </c>
      <c r="C81" s="3" t="s">
        <v>746</v>
      </c>
      <c r="D81" s="3" t="s">
        <v>747</v>
      </c>
      <c r="E81" s="3">
        <v>0</v>
      </c>
      <c r="F81" s="3">
        <v>0.28000000000000003</v>
      </c>
      <c r="G81" s="3">
        <v>0</v>
      </c>
      <c r="H81" s="3">
        <v>337258</v>
      </c>
      <c r="I81" s="3">
        <v>10090.790000000001</v>
      </c>
      <c r="J81" s="3">
        <v>6.3E-2</v>
      </c>
      <c r="K81" s="21">
        <f ca="1">_xll.IMDP("BND",B81,K8,B3)</f>
        <v>20261113</v>
      </c>
      <c r="L81" s="23">
        <f ca="1">_xll.IMDP("BND",B81,L8,B3)</f>
        <v>3.48</v>
      </c>
      <c r="M81" s="23" t="str">
        <f ca="1">_xll.IMDP("BND",B81,M8,B3)</f>
        <v>회사채</v>
      </c>
      <c r="N81" s="23" t="str">
        <f ca="1">_xll.IMDP("BND",B81,N8,B3)</f>
        <v>회사채(일반)</v>
      </c>
      <c r="O81" s="2"/>
      <c r="Y81" s="21" t="str">
        <f ca="1">_xll.IMDP("BND",P81,Y8,P3)</f>
        <v>입력오류</v>
      </c>
      <c r="Z81" s="23" t="str">
        <f ca="1">_xll.IMDP("BND",P81,Z8,P3)</f>
        <v>입력오류</v>
      </c>
      <c r="AA81" s="23" t="str">
        <f ca="1">_xll.IMDP("BND",P81,AA8,P3)</f>
        <v>입력오류</v>
      </c>
      <c r="AB81" s="23" t="str">
        <f ca="1">_xll.IMDP("BND",P81,AB8,P3)</f>
        <v>입력오류</v>
      </c>
      <c r="AC81" s="2"/>
      <c r="AM81" s="21" t="str">
        <f ca="1">_xll.IMDP("BND",AD81,AM8,AD3)</f>
        <v>입력오류</v>
      </c>
      <c r="AN81" s="23" t="str">
        <f ca="1">_xll.IMDP("BND",AD81,AN8,AD3)</f>
        <v>입력오류</v>
      </c>
      <c r="AO81" s="23" t="str">
        <f ca="1">_xll.IMDP("BND",AD81,AO8,AD3)</f>
        <v>입력오류</v>
      </c>
      <c r="AP81" s="23" t="str">
        <f ca="1">_xll.IMDP("BND",AD81,AP8,AD3)</f>
        <v>입력오류</v>
      </c>
      <c r="AQ81" s="2"/>
      <c r="BA81" s="21" t="str">
        <f ca="1">_xll.IMDP("BND",AR81,BA8,AR3)</f>
        <v>입력오류</v>
      </c>
      <c r="BB81" s="23" t="str">
        <f ca="1">_xll.IMDP("BND",AR81,BB8,AR3)</f>
        <v>입력오류</v>
      </c>
      <c r="BC81" s="23" t="str">
        <f ca="1">_xll.IMDP("BND",AR81,BC8,AR3)</f>
        <v>입력오류</v>
      </c>
      <c r="BD81" s="23" t="str">
        <f ca="1">_xll.IMDP("BND",AR81,BD8,AR3)</f>
        <v>입력오류</v>
      </c>
      <c r="BE81" s="2"/>
      <c r="BO81" s="21" t="str">
        <f ca="1">_xll.IMDP("BND",BF81,BO8,BF3)</f>
        <v>입력오류</v>
      </c>
      <c r="BP81" s="23" t="str">
        <f ca="1">_xll.IMDP("BND",BF81,BP8,BF3)</f>
        <v>입력오류</v>
      </c>
      <c r="BQ81" s="23" t="str">
        <f ca="1">_xll.IMDP("BND",BF81,BQ8,BF3)</f>
        <v>입력오류</v>
      </c>
      <c r="BR81" s="23" t="str">
        <f ca="1">_xll.IMDP("BND",BF81,BR8,BF3)</f>
        <v>입력오류</v>
      </c>
      <c r="BS81" s="2">
        <v>46316</v>
      </c>
      <c r="BT81" s="3" t="s">
        <v>4622</v>
      </c>
      <c r="BU81" s="3" t="s">
        <v>1211</v>
      </c>
      <c r="BV81" s="3" t="s">
        <v>4623</v>
      </c>
      <c r="BW81" s="3">
        <v>0</v>
      </c>
      <c r="BX81" s="3">
        <v>0.56000000000000005</v>
      </c>
      <c r="BY81" s="3">
        <v>0</v>
      </c>
      <c r="BZ81" s="3">
        <v>794258</v>
      </c>
      <c r="CA81" s="3">
        <v>9239.42</v>
      </c>
      <c r="CB81" s="3">
        <v>7.5693999999999999</v>
      </c>
      <c r="CC81" s="21">
        <f ca="1">_xll.IMDP("BND",BT81,CC8,BT3)</f>
        <v>20351022</v>
      </c>
      <c r="CD81" s="23">
        <f ca="1">_xll.IMDP("BND",BT81,CD8,BT3)</f>
        <v>4.3280000000000003</v>
      </c>
      <c r="CE81" s="23" t="str">
        <f ca="1">_xll.IMDP("BND",BT81,CE8,BT3)</f>
        <v>공사공단채</v>
      </c>
      <c r="CF81" s="23" t="str">
        <f ca="1">_xll.IMDP("BND",BT81,CF8,BT3)</f>
        <v>일반</v>
      </c>
      <c r="CG81" s="2">
        <v>46316</v>
      </c>
      <c r="CH81" s="3" t="s">
        <v>15743</v>
      </c>
      <c r="CI81" s="3" t="s">
        <v>882</v>
      </c>
      <c r="CJ81" s="3" t="s">
        <v>1147</v>
      </c>
      <c r="CK81" s="3">
        <v>0</v>
      </c>
      <c r="CL81" s="3">
        <v>0.78</v>
      </c>
      <c r="CM81" s="3">
        <v>0</v>
      </c>
      <c r="CN81" s="3">
        <v>987414</v>
      </c>
      <c r="CQ81" s="21" t="str">
        <f ca="1">_xll.IMDP("BND",CH81,CQ8,CH3)</f>
        <v/>
      </c>
      <c r="CR81" s="23" t="str">
        <f ca="1">_xll.IMDP("BND",CH81,CR8,CH3)</f>
        <v/>
      </c>
      <c r="CS81" s="23" t="str">
        <f ca="1">_xll.IMDP("BND",CH81,CS8,CH3)</f>
        <v/>
      </c>
      <c r="CT81" s="23" t="str">
        <f ca="1">_xll.IMDP("BND",CH81,CT8,CH3)</f>
        <v/>
      </c>
      <c r="CU81" s="2"/>
      <c r="DE81" s="21" t="str">
        <f ca="1">_xll.IMDP("BND",CV81,DE8,CV3)</f>
        <v>입력오류</v>
      </c>
      <c r="DF81" s="23" t="str">
        <f ca="1">_xll.IMDP("BND",CV81,DF8,CV3)</f>
        <v>입력오류</v>
      </c>
      <c r="DG81" s="23" t="str">
        <f ca="1">_xll.IMDP("BND",CV81,DG8,CV3)</f>
        <v>입력오류</v>
      </c>
      <c r="DH81" s="23" t="str">
        <f ca="1">_xll.IMDP("BND",CV81,DH8,CV3)</f>
        <v>입력오류</v>
      </c>
      <c r="DI81" s="2">
        <v>46316</v>
      </c>
      <c r="DJ81" s="3" t="s">
        <v>248</v>
      </c>
      <c r="DK81" s="3" t="s">
        <v>249</v>
      </c>
      <c r="DL81" s="3" t="s">
        <v>250</v>
      </c>
      <c r="DM81" s="3">
        <v>0</v>
      </c>
      <c r="DN81" s="3">
        <v>0.3</v>
      </c>
      <c r="DO81" s="3">
        <v>0</v>
      </c>
      <c r="DP81" s="3">
        <v>478768</v>
      </c>
      <c r="DQ81" s="3">
        <v>10032.23</v>
      </c>
      <c r="DR81" s="3">
        <v>1.0717000000000001</v>
      </c>
      <c r="DS81" s="21">
        <f ca="1">_xll.IMDP("BND",DJ81,DS8,DJ3)</f>
        <v>20271130</v>
      </c>
      <c r="DT81" s="23">
        <f ca="1">_xll.IMDP("BND",DJ81,DT8,DJ3)</f>
        <v>4.2619999999999996</v>
      </c>
      <c r="DU81" s="23" t="str">
        <f ca="1">_xll.IMDP("BND",DJ81,DU8,DJ3)</f>
        <v>금융채</v>
      </c>
      <c r="DV81" s="23" t="str">
        <f ca="1">_xll.IMDP("BND",DJ81,DV8,DJ3)</f>
        <v>기타금융채</v>
      </c>
      <c r="DW81" s="2"/>
      <c r="EG81" s="21" t="str">
        <f ca="1">_xll.IMDP("BND",DX81,EG8,DX3)</f>
        <v>입력오류</v>
      </c>
      <c r="EH81" s="23" t="str">
        <f ca="1">_xll.IMDP("BND",DX81,EH8,DX3)</f>
        <v>입력오류</v>
      </c>
      <c r="EI81" s="23" t="str">
        <f ca="1">_xll.IMDP("BND",DX81,EI8,DX3)</f>
        <v>입력오류</v>
      </c>
      <c r="EJ81" s="23" t="str">
        <f ca="1">_xll.IMDP("BND",DX81,EJ8,DX3)</f>
        <v>입력오류</v>
      </c>
      <c r="EK81" s="2"/>
      <c r="EU81" s="21" t="str">
        <f ca="1">_xll.IMDP("BND",EL81,EU8,EL3)</f>
        <v>입력오류</v>
      </c>
      <c r="EV81" s="23" t="str">
        <f ca="1">_xll.IMDP("BND",EL81,EV8,EL3)</f>
        <v>입력오류</v>
      </c>
      <c r="EW81" s="23" t="str">
        <f ca="1">_xll.IMDP("BND",EL81,EW8,EL3)</f>
        <v>입력오류</v>
      </c>
      <c r="EX81" s="23" t="str">
        <f ca="1">_xll.IMDP("BND",EL81,EX8,EL3)</f>
        <v>입력오류</v>
      </c>
    </row>
    <row r="82" spans="1:154" ht="13.5" customHeight="1" x14ac:dyDescent="0.3">
      <c r="A82" s="2">
        <v>46316</v>
      </c>
      <c r="B82" s="3" t="s">
        <v>750</v>
      </c>
      <c r="C82" s="3" t="s">
        <v>89</v>
      </c>
      <c r="D82" s="3" t="s">
        <v>751</v>
      </c>
      <c r="E82" s="3">
        <v>0</v>
      </c>
      <c r="F82" s="3">
        <v>0.28000000000000003</v>
      </c>
      <c r="G82" s="3">
        <v>0</v>
      </c>
      <c r="H82" s="3">
        <v>337162</v>
      </c>
      <c r="I82" s="3">
        <v>10087.120000000001</v>
      </c>
      <c r="J82" s="3">
        <v>1.9610000000000001</v>
      </c>
      <c r="K82" s="21">
        <f ca="1">_xll.IMDP("BND",B82,K8,B3)</f>
        <v>20281116</v>
      </c>
      <c r="L82" s="23">
        <f ca="1">_xll.IMDP("BND",B82,L8,B3)</f>
        <v>4.141</v>
      </c>
      <c r="M82" s="23" t="str">
        <f ca="1">_xll.IMDP("BND",B82,M8,B3)</f>
        <v>공사공단채</v>
      </c>
      <c r="N82" s="23" t="str">
        <f ca="1">_xll.IMDP("BND",B82,N8,B3)</f>
        <v>일반</v>
      </c>
      <c r="O82" s="2"/>
      <c r="Y82" s="21" t="str">
        <f ca="1">_xll.IMDP("BND",P82,Y8,P3)</f>
        <v>입력오류</v>
      </c>
      <c r="Z82" s="23" t="str">
        <f ca="1">_xll.IMDP("BND",P82,Z8,P3)</f>
        <v>입력오류</v>
      </c>
      <c r="AA82" s="23" t="str">
        <f ca="1">_xll.IMDP("BND",P82,AA8,P3)</f>
        <v>입력오류</v>
      </c>
      <c r="AB82" s="23" t="str">
        <f ca="1">_xll.IMDP("BND",P82,AB8,P3)</f>
        <v>입력오류</v>
      </c>
      <c r="AC82" s="2"/>
      <c r="AM82" s="21" t="str">
        <f ca="1">_xll.IMDP("BND",AD82,AM8,AD3)</f>
        <v>입력오류</v>
      </c>
      <c r="AN82" s="23" t="str">
        <f ca="1">_xll.IMDP("BND",AD82,AN8,AD3)</f>
        <v>입력오류</v>
      </c>
      <c r="AO82" s="23" t="str">
        <f ca="1">_xll.IMDP("BND",AD82,AO8,AD3)</f>
        <v>입력오류</v>
      </c>
      <c r="AP82" s="23" t="str">
        <f ca="1">_xll.IMDP("BND",AD82,AP8,AD3)</f>
        <v>입력오류</v>
      </c>
      <c r="AQ82" s="2"/>
      <c r="BA82" s="21" t="str">
        <f ca="1">_xll.IMDP("BND",AR82,BA8,AR3)</f>
        <v>입력오류</v>
      </c>
      <c r="BB82" s="23" t="str">
        <f ca="1">_xll.IMDP("BND",AR82,BB8,AR3)</f>
        <v>입력오류</v>
      </c>
      <c r="BC82" s="23" t="str">
        <f ca="1">_xll.IMDP("BND",AR82,BC8,AR3)</f>
        <v>입력오류</v>
      </c>
      <c r="BD82" s="23" t="str">
        <f ca="1">_xll.IMDP("BND",AR82,BD8,AR3)</f>
        <v>입력오류</v>
      </c>
      <c r="BE82" s="2"/>
      <c r="BO82" s="21" t="str">
        <f ca="1">_xll.IMDP("BND",BF82,BO8,BF3)</f>
        <v>입력오류</v>
      </c>
      <c r="BP82" s="23" t="str">
        <f ca="1">_xll.IMDP("BND",BF82,BP8,BF3)</f>
        <v>입력오류</v>
      </c>
      <c r="BQ82" s="23" t="str">
        <f ca="1">_xll.IMDP("BND",BF82,BQ8,BF3)</f>
        <v>입력오류</v>
      </c>
      <c r="BR82" s="23" t="str">
        <f ca="1">_xll.IMDP("BND",BF82,BR8,BF3)</f>
        <v>입력오류</v>
      </c>
      <c r="BS82" s="2">
        <v>46316</v>
      </c>
      <c r="BT82" s="3" t="s">
        <v>14375</v>
      </c>
      <c r="BU82" s="3" t="s">
        <v>14376</v>
      </c>
      <c r="BV82" s="3" t="s">
        <v>14377</v>
      </c>
      <c r="BW82" s="3">
        <v>0</v>
      </c>
      <c r="BX82" s="3">
        <v>0.55000000000000004</v>
      </c>
      <c r="BY82" s="3">
        <v>0</v>
      </c>
      <c r="BZ82" s="3">
        <v>779908</v>
      </c>
      <c r="CA82" s="3">
        <v>10114.25</v>
      </c>
      <c r="CB82" s="3">
        <v>1.7435</v>
      </c>
      <c r="CC82" s="21">
        <f ca="1">_xll.IMDP("BND",BT82,CC8,BT3)</f>
        <v>20280824</v>
      </c>
      <c r="CD82" s="23">
        <f ca="1">_xll.IMDP("BND",BT82,CD8,BT3)</f>
        <v>4.3579999999999997</v>
      </c>
      <c r="CE82" s="23" t="str">
        <f ca="1">_xll.IMDP("BND",BT82,CE8,BT3)</f>
        <v>금융채</v>
      </c>
      <c r="CF82" s="23" t="str">
        <f ca="1">_xll.IMDP("BND",BT82,CF8,BT3)</f>
        <v>기타금융채</v>
      </c>
      <c r="CG82" s="2">
        <v>46316</v>
      </c>
      <c r="CH82" s="3" t="s">
        <v>16004</v>
      </c>
      <c r="CI82" s="3" t="s">
        <v>14275</v>
      </c>
      <c r="CJ82" s="3" t="s">
        <v>16005</v>
      </c>
      <c r="CK82" s="3">
        <v>0</v>
      </c>
      <c r="CL82" s="3">
        <v>0.78</v>
      </c>
      <c r="CM82" s="3">
        <v>0</v>
      </c>
      <c r="CN82" s="3">
        <v>987260</v>
      </c>
      <c r="CQ82" s="21" t="str">
        <f ca="1">_xll.IMDP("BND",CH82,CQ8,CH3)</f>
        <v/>
      </c>
      <c r="CR82" s="23" t="str">
        <f ca="1">_xll.IMDP("BND",CH82,CR8,CH3)</f>
        <v/>
      </c>
      <c r="CS82" s="23" t="str">
        <f ca="1">_xll.IMDP("BND",CH82,CS8,CH3)</f>
        <v/>
      </c>
      <c r="CT82" s="23" t="str">
        <f ca="1">_xll.IMDP("BND",CH82,CT8,CH3)</f>
        <v/>
      </c>
      <c r="CU82" s="2"/>
      <c r="DE82" s="21" t="str">
        <f ca="1">_xll.IMDP("BND",CV82,DE8,CV3)</f>
        <v>입력오류</v>
      </c>
      <c r="DF82" s="23" t="str">
        <f ca="1">_xll.IMDP("BND",CV82,DF8,CV3)</f>
        <v>입력오류</v>
      </c>
      <c r="DG82" s="23" t="str">
        <f ca="1">_xll.IMDP("BND",CV82,DG8,CV3)</f>
        <v>입력오류</v>
      </c>
      <c r="DH82" s="23" t="str">
        <f ca="1">_xll.IMDP("BND",CV82,DH8,CV3)</f>
        <v>입력오류</v>
      </c>
      <c r="DI82" s="2">
        <v>46316</v>
      </c>
      <c r="DJ82" s="3" t="s">
        <v>15877</v>
      </c>
      <c r="DK82" s="3" t="s">
        <v>294</v>
      </c>
      <c r="DL82" s="3" t="s">
        <v>15878</v>
      </c>
      <c r="DM82" s="3">
        <v>0</v>
      </c>
      <c r="DN82" s="3">
        <v>0.3</v>
      </c>
      <c r="DO82" s="3">
        <v>0</v>
      </c>
      <c r="DP82" s="3">
        <v>478722</v>
      </c>
      <c r="DQ82" s="3">
        <v>10031.82</v>
      </c>
      <c r="DR82" s="3">
        <v>2.9786999999999999</v>
      </c>
      <c r="DS82" s="21">
        <f ca="1">_xll.IMDP("BND",DJ82,DS8,DJ3)</f>
        <v>20300114</v>
      </c>
      <c r="DT82" s="23">
        <f ca="1">_xll.IMDP("BND",DJ82,DT8,DJ3)</f>
        <v>4.6890000000000001</v>
      </c>
      <c r="DU82" s="23" t="str">
        <f ca="1">_xll.IMDP("BND",DJ82,DU8,DJ3)</f>
        <v>금융채</v>
      </c>
      <c r="DV82" s="23" t="str">
        <f ca="1">_xll.IMDP("BND",DJ82,DV8,DJ3)</f>
        <v>기타금융채</v>
      </c>
      <c r="DW82" s="2"/>
      <c r="EG82" s="21" t="str">
        <f ca="1">_xll.IMDP("BND",DX82,EG8,DX3)</f>
        <v>입력오류</v>
      </c>
      <c r="EH82" s="23" t="str">
        <f ca="1">_xll.IMDP("BND",DX82,EH8,DX3)</f>
        <v>입력오류</v>
      </c>
      <c r="EI82" s="23" t="str">
        <f ca="1">_xll.IMDP("BND",DX82,EI8,DX3)</f>
        <v>입력오류</v>
      </c>
      <c r="EJ82" s="23" t="str">
        <f ca="1">_xll.IMDP("BND",DX82,EJ8,DX3)</f>
        <v>입력오류</v>
      </c>
      <c r="EK82" s="2"/>
      <c r="EU82" s="21" t="str">
        <f ca="1">_xll.IMDP("BND",EL82,EU8,EL3)</f>
        <v>입력오류</v>
      </c>
      <c r="EV82" s="23" t="str">
        <f ca="1">_xll.IMDP("BND",EL82,EV8,EL3)</f>
        <v>입력오류</v>
      </c>
      <c r="EW82" s="23" t="str">
        <f ca="1">_xll.IMDP("BND",EL82,EW8,EL3)</f>
        <v>입력오류</v>
      </c>
      <c r="EX82" s="23" t="str">
        <f ca="1">_xll.IMDP("BND",EL82,EX8,EL3)</f>
        <v>입력오류</v>
      </c>
    </row>
    <row r="83" spans="1:154" ht="13.5" customHeight="1" x14ac:dyDescent="0.3">
      <c r="A83" s="2">
        <v>46316</v>
      </c>
      <c r="B83" s="3" t="s">
        <v>14332</v>
      </c>
      <c r="C83" s="3" t="s">
        <v>14333</v>
      </c>
      <c r="D83" s="3" t="s">
        <v>14334</v>
      </c>
      <c r="E83" s="3">
        <v>0</v>
      </c>
      <c r="F83" s="3">
        <v>0.28000000000000003</v>
      </c>
      <c r="G83" s="3">
        <v>0</v>
      </c>
      <c r="H83" s="3">
        <v>336981</v>
      </c>
      <c r="I83" s="3">
        <v>9985.99</v>
      </c>
      <c r="J83" s="3">
        <v>1.2040999999999999</v>
      </c>
      <c r="K83" s="21">
        <f ca="1">_xll.IMDP("BND",B83,K8,B3)</f>
        <v>20280121</v>
      </c>
      <c r="L83" s="23">
        <f ca="1">_xll.IMDP("BND",B83,L8,B3)</f>
        <v>3.9750000000000001</v>
      </c>
      <c r="M83" s="23" t="str">
        <f ca="1">_xll.IMDP("BND",B83,M8,B3)</f>
        <v>금융채</v>
      </c>
      <c r="N83" s="23" t="str">
        <f ca="1">_xll.IMDP("BND",B83,N8,B3)</f>
        <v>은행채</v>
      </c>
      <c r="O83" s="2"/>
      <c r="Y83" s="21" t="str">
        <f ca="1">_xll.IMDP("BND",P83,Y8,P3)</f>
        <v>입력오류</v>
      </c>
      <c r="Z83" s="23" t="str">
        <f ca="1">_xll.IMDP("BND",P83,Z8,P3)</f>
        <v>입력오류</v>
      </c>
      <c r="AA83" s="23" t="str">
        <f ca="1">_xll.IMDP("BND",P83,AA8,P3)</f>
        <v>입력오류</v>
      </c>
      <c r="AB83" s="23" t="str">
        <f ca="1">_xll.IMDP("BND",P83,AB8,P3)</f>
        <v>입력오류</v>
      </c>
      <c r="AC83" s="2"/>
      <c r="AM83" s="21" t="str">
        <f ca="1">_xll.IMDP("BND",AD83,AM8,AD3)</f>
        <v>입력오류</v>
      </c>
      <c r="AN83" s="23" t="str">
        <f ca="1">_xll.IMDP("BND",AD83,AN8,AD3)</f>
        <v>입력오류</v>
      </c>
      <c r="AO83" s="23" t="str">
        <f ca="1">_xll.IMDP("BND",AD83,AO8,AD3)</f>
        <v>입력오류</v>
      </c>
      <c r="AP83" s="23" t="str">
        <f ca="1">_xll.IMDP("BND",AD83,AP8,AD3)</f>
        <v>입력오류</v>
      </c>
      <c r="AQ83" s="2"/>
      <c r="BA83" s="21" t="str">
        <f ca="1">_xll.IMDP("BND",AR83,BA8,AR3)</f>
        <v>입력오류</v>
      </c>
      <c r="BB83" s="23" t="str">
        <f ca="1">_xll.IMDP("BND",AR83,BB8,AR3)</f>
        <v>입력오류</v>
      </c>
      <c r="BC83" s="23" t="str">
        <f ca="1">_xll.IMDP("BND",AR83,BC8,AR3)</f>
        <v>입력오류</v>
      </c>
      <c r="BD83" s="23" t="str">
        <f ca="1">_xll.IMDP("BND",AR83,BD8,AR3)</f>
        <v>입력오류</v>
      </c>
      <c r="BE83" s="2"/>
      <c r="BO83" s="21" t="str">
        <f ca="1">_xll.IMDP("BND",BF83,BO8,BF3)</f>
        <v>입력오류</v>
      </c>
      <c r="BP83" s="23" t="str">
        <f ca="1">_xll.IMDP("BND",BF83,BP8,BF3)</f>
        <v>입력오류</v>
      </c>
      <c r="BQ83" s="23" t="str">
        <f ca="1">_xll.IMDP("BND",BF83,BQ8,BF3)</f>
        <v>입력오류</v>
      </c>
      <c r="BR83" s="23" t="str">
        <f ca="1">_xll.IMDP("BND",BF83,BR8,BF3)</f>
        <v>입력오류</v>
      </c>
      <c r="BS83" s="2">
        <v>46316</v>
      </c>
      <c r="BT83" s="3" t="s">
        <v>14959</v>
      </c>
      <c r="BU83" s="3" t="s">
        <v>832</v>
      </c>
      <c r="BV83" s="3" t="s">
        <v>14960</v>
      </c>
      <c r="BW83" s="3">
        <v>0</v>
      </c>
      <c r="BX83" s="3">
        <v>0.54</v>
      </c>
      <c r="BY83" s="3">
        <v>0</v>
      </c>
      <c r="BZ83" s="3">
        <v>775475</v>
      </c>
      <c r="CA83" s="3">
        <v>10056.02</v>
      </c>
      <c r="CB83" s="3">
        <v>2.6423999999999999</v>
      </c>
      <c r="CC83" s="21">
        <f ca="1">_xll.IMDP("BND",BT83,CC8,BT3)</f>
        <v>20290824</v>
      </c>
      <c r="CD83" s="23">
        <f ca="1">_xll.IMDP("BND",BT83,CD8,BT3)</f>
        <v>4.4509999999999996</v>
      </c>
      <c r="CE83" s="23" t="str">
        <f ca="1">_xll.IMDP("BND",BT83,CE8,BT3)</f>
        <v>금융채</v>
      </c>
      <c r="CF83" s="23" t="str">
        <f ca="1">_xll.IMDP("BND",BT83,CF8,BT3)</f>
        <v>기타금융채</v>
      </c>
      <c r="CG83" s="2">
        <v>46316</v>
      </c>
      <c r="CH83" s="3" t="s">
        <v>15055</v>
      </c>
      <c r="CI83" s="3" t="s">
        <v>1817</v>
      </c>
      <c r="CJ83" s="3" t="s">
        <v>1818</v>
      </c>
      <c r="CK83" s="3">
        <v>0</v>
      </c>
      <c r="CL83" s="3">
        <v>0.41</v>
      </c>
      <c r="CM83" s="3">
        <v>0</v>
      </c>
      <c r="CN83" s="3">
        <v>521410</v>
      </c>
      <c r="CQ83" s="21" t="str">
        <f ca="1">_xll.IMDP("BND",CH83,CQ8,CH3)</f>
        <v/>
      </c>
      <c r="CR83" s="23" t="str">
        <f ca="1">_xll.IMDP("BND",CH83,CR8,CH3)</f>
        <v/>
      </c>
      <c r="CS83" s="23" t="str">
        <f ca="1">_xll.IMDP("BND",CH83,CS8,CH3)</f>
        <v/>
      </c>
      <c r="CT83" s="23" t="str">
        <f ca="1">_xll.IMDP("BND",CH83,CT8,CH3)</f>
        <v/>
      </c>
      <c r="CU83" s="2"/>
      <c r="DE83" s="21" t="str">
        <f ca="1">_xll.IMDP("BND",CV83,DE8,CV3)</f>
        <v>입력오류</v>
      </c>
      <c r="DF83" s="23" t="str">
        <f ca="1">_xll.IMDP("BND",CV83,DF8,CV3)</f>
        <v>입력오류</v>
      </c>
      <c r="DG83" s="23" t="str">
        <f ca="1">_xll.IMDP("BND",CV83,DG8,CV3)</f>
        <v>입력오류</v>
      </c>
      <c r="DH83" s="23" t="str">
        <f ca="1">_xll.IMDP("BND",CV83,DH8,CV3)</f>
        <v>입력오류</v>
      </c>
      <c r="DI83" s="2">
        <v>46316</v>
      </c>
      <c r="DJ83" s="3" t="s">
        <v>4912</v>
      </c>
      <c r="DK83" s="3" t="s">
        <v>15187</v>
      </c>
      <c r="DL83" s="3" t="s">
        <v>15188</v>
      </c>
      <c r="DM83" s="3">
        <v>0</v>
      </c>
      <c r="DN83" s="3">
        <v>0.3</v>
      </c>
      <c r="DO83" s="3">
        <v>0</v>
      </c>
      <c r="DP83" s="3">
        <v>478300</v>
      </c>
      <c r="DQ83" s="3">
        <v>10021.76</v>
      </c>
      <c r="DR83" s="3">
        <v>0.74360000000000004</v>
      </c>
      <c r="DS83" s="21">
        <f ca="1">_xll.IMDP("BND",DJ83,DS8,DJ3)</f>
        <v>20270727</v>
      </c>
      <c r="DT83" s="23">
        <f ca="1">_xll.IMDP("BND",DJ83,DT8,DJ3)</f>
        <v>3.9889999999999999</v>
      </c>
      <c r="DU83" s="23" t="str">
        <f ca="1">_xll.IMDP("BND",DJ83,DU8,DJ3)</f>
        <v>공사공단채</v>
      </c>
      <c r="DV83" s="23" t="str">
        <f ca="1">_xll.IMDP("BND",DJ83,DV8,DJ3)</f>
        <v>일반</v>
      </c>
      <c r="DW83" s="2"/>
      <c r="EG83" s="21" t="str">
        <f ca="1">_xll.IMDP("BND",DX83,EG8,DX3)</f>
        <v>입력오류</v>
      </c>
      <c r="EH83" s="23" t="str">
        <f ca="1">_xll.IMDP("BND",DX83,EH8,DX3)</f>
        <v>입력오류</v>
      </c>
      <c r="EI83" s="23" t="str">
        <f ca="1">_xll.IMDP("BND",DX83,EI8,DX3)</f>
        <v>입력오류</v>
      </c>
      <c r="EJ83" s="23" t="str">
        <f ca="1">_xll.IMDP("BND",DX83,EJ8,DX3)</f>
        <v>입력오류</v>
      </c>
      <c r="EK83" s="2"/>
      <c r="EU83" s="21" t="str">
        <f ca="1">_xll.IMDP("BND",EL83,EU8,EL3)</f>
        <v>입력오류</v>
      </c>
      <c r="EV83" s="23" t="str">
        <f ca="1">_xll.IMDP("BND",EL83,EV8,EL3)</f>
        <v>입력오류</v>
      </c>
      <c r="EW83" s="23" t="str">
        <f ca="1">_xll.IMDP("BND",EL83,EW8,EL3)</f>
        <v>입력오류</v>
      </c>
      <c r="EX83" s="23" t="str">
        <f ca="1">_xll.IMDP("BND",EL83,EX8,EL3)</f>
        <v>입력오류</v>
      </c>
    </row>
    <row r="84" spans="1:154" ht="13.5" customHeight="1" x14ac:dyDescent="0.3">
      <c r="A84" s="2">
        <v>46316</v>
      </c>
      <c r="B84" s="3" t="s">
        <v>773</v>
      </c>
      <c r="C84" s="3" t="s">
        <v>774</v>
      </c>
      <c r="D84" s="3" t="s">
        <v>775</v>
      </c>
      <c r="E84" s="3">
        <v>0</v>
      </c>
      <c r="F84" s="3">
        <v>0.28000000000000003</v>
      </c>
      <c r="G84" s="3">
        <v>0</v>
      </c>
      <c r="H84" s="3">
        <v>336431</v>
      </c>
      <c r="I84" s="3">
        <v>10065.92</v>
      </c>
      <c r="J84" s="3">
        <v>0.3281</v>
      </c>
      <c r="K84" s="21">
        <f ca="1">_xll.IMDP("BND",B84,K8,B3)</f>
        <v>20270220</v>
      </c>
      <c r="L84" s="23">
        <f ca="1">_xll.IMDP("BND",B84,L8,B3)</f>
        <v>3.5550000000000002</v>
      </c>
      <c r="M84" s="23" t="str">
        <f ca="1">_xll.IMDP("BND",B84,M8,B3)</f>
        <v>공사공단채</v>
      </c>
      <c r="N84" s="23" t="str">
        <f ca="1">_xll.IMDP("BND",B84,N8,B3)</f>
        <v>공사공단채 기타</v>
      </c>
      <c r="O84" s="2"/>
      <c r="Y84" s="21" t="str">
        <f ca="1">_xll.IMDP("BND",P84,Y8,P3)</f>
        <v>입력오류</v>
      </c>
      <c r="Z84" s="23" t="str">
        <f ca="1">_xll.IMDP("BND",P84,Z8,P3)</f>
        <v>입력오류</v>
      </c>
      <c r="AA84" s="23" t="str">
        <f ca="1">_xll.IMDP("BND",P84,AA8,P3)</f>
        <v>입력오류</v>
      </c>
      <c r="AB84" s="23" t="str">
        <f ca="1">_xll.IMDP("BND",P84,AB8,P3)</f>
        <v>입력오류</v>
      </c>
      <c r="AC84" s="2"/>
      <c r="AM84" s="21" t="str">
        <f ca="1">_xll.IMDP("BND",AD84,AM8,AD3)</f>
        <v>입력오류</v>
      </c>
      <c r="AN84" s="23" t="str">
        <f ca="1">_xll.IMDP("BND",AD84,AN8,AD3)</f>
        <v>입력오류</v>
      </c>
      <c r="AO84" s="23" t="str">
        <f ca="1">_xll.IMDP("BND",AD84,AO8,AD3)</f>
        <v>입력오류</v>
      </c>
      <c r="AP84" s="23" t="str">
        <f ca="1">_xll.IMDP("BND",AD84,AP8,AD3)</f>
        <v>입력오류</v>
      </c>
      <c r="AQ84" s="2"/>
      <c r="BA84" s="21" t="str">
        <f ca="1">_xll.IMDP("BND",AR84,BA8,AR3)</f>
        <v>입력오류</v>
      </c>
      <c r="BB84" s="23" t="str">
        <f ca="1">_xll.IMDP("BND",AR84,BB8,AR3)</f>
        <v>입력오류</v>
      </c>
      <c r="BC84" s="23" t="str">
        <f ca="1">_xll.IMDP("BND",AR84,BC8,AR3)</f>
        <v>입력오류</v>
      </c>
      <c r="BD84" s="23" t="str">
        <f ca="1">_xll.IMDP("BND",AR84,BD8,AR3)</f>
        <v>입력오류</v>
      </c>
      <c r="BE84" s="2"/>
      <c r="BO84" s="21" t="str">
        <f ca="1">_xll.IMDP("BND",BF84,BO8,BF3)</f>
        <v>입력오류</v>
      </c>
      <c r="BP84" s="23" t="str">
        <f ca="1">_xll.IMDP("BND",BF84,BP8,BF3)</f>
        <v>입력오류</v>
      </c>
      <c r="BQ84" s="23" t="str">
        <f ca="1">_xll.IMDP("BND",BF84,BQ8,BF3)</f>
        <v>입력오류</v>
      </c>
      <c r="BR84" s="23" t="str">
        <f ca="1">_xll.IMDP("BND",BF84,BR8,BF3)</f>
        <v>입력오류</v>
      </c>
      <c r="BS84" s="2">
        <v>46316</v>
      </c>
      <c r="BT84" s="3" t="s">
        <v>15549</v>
      </c>
      <c r="BU84" s="3" t="s">
        <v>15550</v>
      </c>
      <c r="BV84" s="3" t="s">
        <v>15551</v>
      </c>
      <c r="BW84" s="3">
        <v>0</v>
      </c>
      <c r="BX84" s="3">
        <v>0.52</v>
      </c>
      <c r="BY84" s="3">
        <v>0</v>
      </c>
      <c r="BZ84" s="3">
        <v>750367</v>
      </c>
      <c r="CA84" s="3">
        <v>10119.34</v>
      </c>
      <c r="CB84" s="3">
        <v>2.7038000000000002</v>
      </c>
      <c r="CC84" s="21">
        <f ca="1">_xll.IMDP("BND",BT84,CC8,BT3)</f>
        <v>20290917</v>
      </c>
      <c r="CD84" s="23">
        <f ca="1">_xll.IMDP("BND",BT84,CD8,BT3)</f>
        <v>4.2149999999999999</v>
      </c>
      <c r="CE84" s="23" t="str">
        <f ca="1">_xll.IMDP("BND",BT84,CE8,BT3)</f>
        <v>금융채</v>
      </c>
      <c r="CF84" s="23" t="str">
        <f ca="1">_xll.IMDP("BND",BT84,CF8,BT3)</f>
        <v>은행채</v>
      </c>
      <c r="CG84" s="2">
        <v>46316</v>
      </c>
      <c r="CH84" s="3" t="s">
        <v>842</v>
      </c>
      <c r="CI84" s="3" t="s">
        <v>306</v>
      </c>
      <c r="CJ84" s="3" t="s">
        <v>843</v>
      </c>
      <c r="CK84" s="3">
        <v>0</v>
      </c>
      <c r="CL84" s="3">
        <v>0.41</v>
      </c>
      <c r="CM84" s="3">
        <v>0</v>
      </c>
      <c r="CN84" s="3">
        <v>515646</v>
      </c>
      <c r="CO84" s="3">
        <v>10019.219999999999</v>
      </c>
      <c r="CP84" s="3">
        <v>0.2344</v>
      </c>
      <c r="CQ84" s="21">
        <f ca="1">_xll.IMDP("BND",CH84,CQ8,CH3)</f>
        <v>20270115</v>
      </c>
      <c r="CR84" s="23">
        <f ca="1">_xll.IMDP("BND",CH84,CR8,CH3)</f>
        <v>3.6720000000000002</v>
      </c>
      <c r="CS84" s="23" t="str">
        <f ca="1">_xll.IMDP("BND",CH84,CS8,CH3)</f>
        <v>회사채</v>
      </c>
      <c r="CT84" s="23" t="str">
        <f ca="1">_xll.IMDP("BND",CH84,CT8,CH3)</f>
        <v>회사채(일반)</v>
      </c>
      <c r="CU84" s="2"/>
      <c r="DE84" s="21" t="str">
        <f ca="1">_xll.IMDP("BND",CV84,DE8,CV3)</f>
        <v>입력오류</v>
      </c>
      <c r="DF84" s="23" t="str">
        <f ca="1">_xll.IMDP("BND",CV84,DF8,CV3)</f>
        <v>입력오류</v>
      </c>
      <c r="DG84" s="23" t="str">
        <f ca="1">_xll.IMDP("BND",CV84,DG8,CV3)</f>
        <v>입력오류</v>
      </c>
      <c r="DH84" s="23" t="str">
        <f ca="1">_xll.IMDP("BND",CV84,DH8,CV3)</f>
        <v>입력오류</v>
      </c>
      <c r="DI84" s="2">
        <v>46316</v>
      </c>
      <c r="DJ84" s="3" t="s">
        <v>14141</v>
      </c>
      <c r="DK84" s="3" t="s">
        <v>471</v>
      </c>
      <c r="DL84" s="3" t="s">
        <v>14142</v>
      </c>
      <c r="DM84" s="3">
        <v>0</v>
      </c>
      <c r="DN84" s="3">
        <v>0.3</v>
      </c>
      <c r="DO84" s="3">
        <v>0</v>
      </c>
      <c r="DP84" s="3">
        <v>478242</v>
      </c>
      <c r="DQ84" s="3">
        <v>10020.32</v>
      </c>
      <c r="DR84" s="3">
        <v>1.6471</v>
      </c>
      <c r="DS84" s="21">
        <f ca="1">_xll.IMDP("BND",DJ84,DS8,DJ3)</f>
        <v>20280709</v>
      </c>
      <c r="DT84" s="23">
        <f ca="1">_xll.IMDP("BND",DJ84,DT8,DJ3)</f>
        <v>4.1909999999999998</v>
      </c>
      <c r="DU84" s="23" t="str">
        <f ca="1">_xll.IMDP("BND",DJ84,DU8,DJ3)</f>
        <v>공사공단채</v>
      </c>
      <c r="DV84" s="23" t="str">
        <f ca="1">_xll.IMDP("BND",DJ84,DV8,DJ3)</f>
        <v>지방공기업</v>
      </c>
      <c r="DW84" s="2"/>
      <c r="EG84" s="21" t="str">
        <f ca="1">_xll.IMDP("BND",DX84,EG8,DX3)</f>
        <v>입력오류</v>
      </c>
      <c r="EH84" s="23" t="str">
        <f ca="1">_xll.IMDP("BND",DX84,EH8,DX3)</f>
        <v>입력오류</v>
      </c>
      <c r="EI84" s="23" t="str">
        <f ca="1">_xll.IMDP("BND",DX84,EI8,DX3)</f>
        <v>입력오류</v>
      </c>
      <c r="EJ84" s="23" t="str">
        <f ca="1">_xll.IMDP("BND",DX84,EJ8,DX3)</f>
        <v>입력오류</v>
      </c>
      <c r="EK84" s="2"/>
      <c r="EU84" s="21" t="str">
        <f ca="1">_xll.IMDP("BND",EL84,EU8,EL3)</f>
        <v>입력오류</v>
      </c>
      <c r="EV84" s="23" t="str">
        <f ca="1">_xll.IMDP("BND",EL84,EV8,EL3)</f>
        <v>입력오류</v>
      </c>
      <c r="EW84" s="23" t="str">
        <f ca="1">_xll.IMDP("BND",EL84,EW8,EL3)</f>
        <v>입력오류</v>
      </c>
      <c r="EX84" s="23" t="str">
        <f ca="1">_xll.IMDP("BND",EL84,EX8,EL3)</f>
        <v>입력오류</v>
      </c>
    </row>
    <row r="85" spans="1:154" ht="13.5" customHeight="1" x14ac:dyDescent="0.3">
      <c r="A85" s="2">
        <v>46316</v>
      </c>
      <c r="B85" s="3" t="s">
        <v>767</v>
      </c>
      <c r="C85" s="3" t="s">
        <v>768</v>
      </c>
      <c r="D85" s="3" t="s">
        <v>769</v>
      </c>
      <c r="E85" s="3">
        <v>0</v>
      </c>
      <c r="F85" s="3">
        <v>0.28000000000000003</v>
      </c>
      <c r="G85" s="3">
        <v>0</v>
      </c>
      <c r="H85" s="3">
        <v>336289</v>
      </c>
      <c r="I85" s="3">
        <v>10061.68</v>
      </c>
      <c r="J85" s="3">
        <v>0.54700000000000004</v>
      </c>
      <c r="K85" s="21">
        <f ca="1">_xll.IMDP("BND",B85,K8,B3)</f>
        <v>20270512</v>
      </c>
      <c r="L85" s="23">
        <f ca="1">_xll.IMDP("BND",B85,L8,B3)</f>
        <v>3.9790000000000001</v>
      </c>
      <c r="M85" s="23" t="str">
        <f ca="1">_xll.IMDP("BND",B85,M8,B3)</f>
        <v>회사채</v>
      </c>
      <c r="N85" s="23" t="str">
        <f ca="1">_xll.IMDP("BND",B85,N8,B3)</f>
        <v>회사채(일반)</v>
      </c>
      <c r="O85" s="2"/>
      <c r="Y85" s="21" t="str">
        <f ca="1">_xll.IMDP("BND",P85,Y8,P3)</f>
        <v>입력오류</v>
      </c>
      <c r="Z85" s="23" t="str">
        <f ca="1">_xll.IMDP("BND",P85,Z8,P3)</f>
        <v>입력오류</v>
      </c>
      <c r="AA85" s="23" t="str">
        <f ca="1">_xll.IMDP("BND",P85,AA8,P3)</f>
        <v>입력오류</v>
      </c>
      <c r="AB85" s="23" t="str">
        <f ca="1">_xll.IMDP("BND",P85,AB8,P3)</f>
        <v>입력오류</v>
      </c>
      <c r="AC85" s="2"/>
      <c r="AM85" s="21" t="str">
        <f ca="1">_xll.IMDP("BND",AD85,AM8,AD3)</f>
        <v>입력오류</v>
      </c>
      <c r="AN85" s="23" t="str">
        <f ca="1">_xll.IMDP("BND",AD85,AN8,AD3)</f>
        <v>입력오류</v>
      </c>
      <c r="AO85" s="23" t="str">
        <f ca="1">_xll.IMDP("BND",AD85,AO8,AD3)</f>
        <v>입력오류</v>
      </c>
      <c r="AP85" s="23" t="str">
        <f ca="1">_xll.IMDP("BND",AD85,AP8,AD3)</f>
        <v>입력오류</v>
      </c>
      <c r="AQ85" s="2"/>
      <c r="BA85" s="21" t="str">
        <f ca="1">_xll.IMDP("BND",AR85,BA8,AR3)</f>
        <v>입력오류</v>
      </c>
      <c r="BB85" s="23" t="str">
        <f ca="1">_xll.IMDP("BND",AR85,BB8,AR3)</f>
        <v>입력오류</v>
      </c>
      <c r="BC85" s="23" t="str">
        <f ca="1">_xll.IMDP("BND",AR85,BC8,AR3)</f>
        <v>입력오류</v>
      </c>
      <c r="BD85" s="23" t="str">
        <f ca="1">_xll.IMDP("BND",AR85,BD8,AR3)</f>
        <v>입력오류</v>
      </c>
      <c r="BE85" s="2"/>
      <c r="BO85" s="21" t="str">
        <f ca="1">_xll.IMDP("BND",BF85,BO8,BF3)</f>
        <v>입력오류</v>
      </c>
      <c r="BP85" s="23" t="str">
        <f ca="1">_xll.IMDP("BND",BF85,BP8,BF3)</f>
        <v>입력오류</v>
      </c>
      <c r="BQ85" s="23" t="str">
        <f ca="1">_xll.IMDP("BND",BF85,BQ8,BF3)</f>
        <v>입력오류</v>
      </c>
      <c r="BR85" s="23" t="str">
        <f ca="1">_xll.IMDP("BND",BF85,BR8,BF3)</f>
        <v>입력오류</v>
      </c>
      <c r="BS85" s="2">
        <v>46316</v>
      </c>
      <c r="BT85" s="3" t="s">
        <v>114</v>
      </c>
      <c r="BU85" s="3" t="s">
        <v>53</v>
      </c>
      <c r="BV85" s="3" t="s">
        <v>115</v>
      </c>
      <c r="BW85" s="3">
        <v>0</v>
      </c>
      <c r="BX85" s="3">
        <v>0.52</v>
      </c>
      <c r="BY85" s="3">
        <v>0</v>
      </c>
      <c r="BZ85" s="3">
        <v>741720</v>
      </c>
      <c r="CA85" s="3">
        <v>7438.94</v>
      </c>
      <c r="CB85" s="3">
        <v>12.387600000000001</v>
      </c>
      <c r="CC85" s="21">
        <f ca="1">_xll.IMDP("BND",BT85,CC8,BT3)</f>
        <v>20410910</v>
      </c>
      <c r="CD85" s="23">
        <f ca="1">_xll.IMDP("BND",BT85,CD8,BT3)</f>
        <v>4.2300000000000004</v>
      </c>
      <c r="CE85" s="23" t="str">
        <f ca="1">_xll.IMDP("BND",BT85,CE8,BT3)</f>
        <v>국채</v>
      </c>
      <c r="CF85" s="23" t="str">
        <f ca="1">_xll.IMDP("BND",BT85,CF8,BT3)</f>
        <v>국고채권</v>
      </c>
      <c r="CG85" s="2">
        <v>46316</v>
      </c>
      <c r="CH85" s="3" t="s">
        <v>14571</v>
      </c>
      <c r="CI85" s="3" t="s">
        <v>14572</v>
      </c>
      <c r="CJ85" s="3" t="s">
        <v>14573</v>
      </c>
      <c r="CK85" s="3">
        <v>0</v>
      </c>
      <c r="CL85" s="3">
        <v>0.41</v>
      </c>
      <c r="CM85" s="3">
        <v>0</v>
      </c>
      <c r="CN85" s="3">
        <v>515506</v>
      </c>
      <c r="CO85" s="3">
        <v>10016.299999999999</v>
      </c>
      <c r="CP85" s="3">
        <v>0.2326</v>
      </c>
      <c r="CQ85" s="21">
        <f ca="1">_xll.IMDP("BND",CH85,CQ8,CH3)</f>
        <v>20270115</v>
      </c>
      <c r="CR85" s="23">
        <f ca="1">_xll.IMDP("BND",CH85,CR8,CH3)</f>
        <v>4.4020000000000001</v>
      </c>
      <c r="CS85" s="23" t="str">
        <f ca="1">_xll.IMDP("BND",CH85,CS8,CH3)</f>
        <v>금융채</v>
      </c>
      <c r="CT85" s="23" t="str">
        <f ca="1">_xll.IMDP("BND",CH85,CT8,CH3)</f>
        <v>기타금융채</v>
      </c>
      <c r="CU85" s="2"/>
      <c r="DE85" s="21" t="str">
        <f ca="1">_xll.IMDP("BND",CV85,DE8,CV3)</f>
        <v>입력오류</v>
      </c>
      <c r="DF85" s="23" t="str">
        <f ca="1">_xll.IMDP("BND",CV85,DF8,CV3)</f>
        <v>입력오류</v>
      </c>
      <c r="DG85" s="23" t="str">
        <f ca="1">_xll.IMDP("BND",CV85,DG8,CV3)</f>
        <v>입력오류</v>
      </c>
      <c r="DH85" s="23" t="str">
        <f ca="1">_xll.IMDP("BND",CV85,DH8,CV3)</f>
        <v>입력오류</v>
      </c>
      <c r="DI85" s="2">
        <v>46316</v>
      </c>
      <c r="DJ85" s="3" t="s">
        <v>278</v>
      </c>
      <c r="DK85" s="3" t="s">
        <v>279</v>
      </c>
      <c r="DL85" s="3" t="s">
        <v>280</v>
      </c>
      <c r="DM85" s="3">
        <v>0</v>
      </c>
      <c r="DN85" s="3">
        <v>0.3</v>
      </c>
      <c r="DO85" s="3">
        <v>0</v>
      </c>
      <c r="DP85" s="3">
        <v>478141</v>
      </c>
      <c r="DQ85" s="3">
        <v>10018.64</v>
      </c>
      <c r="DR85" s="3">
        <v>4.1740000000000004</v>
      </c>
      <c r="DS85" s="21">
        <f ca="1">_xll.IMDP("BND",DJ85,DS8,DJ3)</f>
        <v>20310616</v>
      </c>
      <c r="DT85" s="23">
        <f ca="1">_xll.IMDP("BND",DJ85,DT8,DJ3)</f>
        <v>4.4180000000000001</v>
      </c>
      <c r="DU85" s="23" t="str">
        <f ca="1">_xll.IMDP("BND",DJ85,DU8,DJ3)</f>
        <v>회사채</v>
      </c>
      <c r="DV85" s="23" t="str">
        <f ca="1">_xll.IMDP("BND",DJ85,DV8,DJ3)</f>
        <v>회사채(일반)</v>
      </c>
      <c r="DW85" s="2"/>
      <c r="EG85" s="21" t="str">
        <f ca="1">_xll.IMDP("BND",DX85,EG8,DX3)</f>
        <v>입력오류</v>
      </c>
      <c r="EH85" s="23" t="str">
        <f ca="1">_xll.IMDP("BND",DX85,EH8,DX3)</f>
        <v>입력오류</v>
      </c>
      <c r="EI85" s="23" t="str">
        <f ca="1">_xll.IMDP("BND",DX85,EI8,DX3)</f>
        <v>입력오류</v>
      </c>
      <c r="EJ85" s="23" t="str">
        <f ca="1">_xll.IMDP("BND",DX85,EJ8,DX3)</f>
        <v>입력오류</v>
      </c>
      <c r="EK85" s="2"/>
      <c r="EU85" s="21" t="str">
        <f ca="1">_xll.IMDP("BND",EL85,EU8,EL3)</f>
        <v>입력오류</v>
      </c>
      <c r="EV85" s="23" t="str">
        <f ca="1">_xll.IMDP("BND",EL85,EV8,EL3)</f>
        <v>입력오류</v>
      </c>
      <c r="EW85" s="23" t="str">
        <f ca="1">_xll.IMDP("BND",EL85,EW8,EL3)</f>
        <v>입력오류</v>
      </c>
      <c r="EX85" s="23" t="str">
        <f ca="1">_xll.IMDP("BND",EL85,EX8,EL3)</f>
        <v>입력오류</v>
      </c>
    </row>
    <row r="86" spans="1:154" ht="13.5" customHeight="1" x14ac:dyDescent="0.3">
      <c r="A86" s="2">
        <v>46316</v>
      </c>
      <c r="B86" s="3" t="s">
        <v>731</v>
      </c>
      <c r="C86" s="3" t="s">
        <v>732</v>
      </c>
      <c r="D86" s="3" t="s">
        <v>733</v>
      </c>
      <c r="E86" s="3">
        <v>0</v>
      </c>
      <c r="F86" s="3">
        <v>0.28000000000000003</v>
      </c>
      <c r="G86" s="3">
        <v>0</v>
      </c>
      <c r="H86" s="3">
        <v>336142</v>
      </c>
      <c r="I86" s="3">
        <v>10057.1</v>
      </c>
      <c r="J86" s="3">
        <v>1.7633000000000001</v>
      </c>
      <c r="K86" s="21">
        <f ca="1">_xll.IMDP("BND",B86,K8,B3)</f>
        <v>20280830</v>
      </c>
      <c r="L86" s="23">
        <f ca="1">_xll.IMDP("BND",B86,L8,B3)</f>
        <v>4.1050000000000004</v>
      </c>
      <c r="M86" s="23" t="str">
        <f ca="1">_xll.IMDP("BND",B86,M8,B3)</f>
        <v>공사공단채</v>
      </c>
      <c r="N86" s="23" t="str">
        <f ca="1">_xll.IMDP("BND",B86,N8,B3)</f>
        <v>일반</v>
      </c>
      <c r="O86" s="2"/>
      <c r="Y86" s="21" t="str">
        <f ca="1">_xll.IMDP("BND",P86,Y8,P3)</f>
        <v>입력오류</v>
      </c>
      <c r="Z86" s="23" t="str">
        <f ca="1">_xll.IMDP("BND",P86,Z8,P3)</f>
        <v>입력오류</v>
      </c>
      <c r="AA86" s="23" t="str">
        <f ca="1">_xll.IMDP("BND",P86,AA8,P3)</f>
        <v>입력오류</v>
      </c>
      <c r="AB86" s="23" t="str">
        <f ca="1">_xll.IMDP("BND",P86,AB8,P3)</f>
        <v>입력오류</v>
      </c>
      <c r="AC86" s="2"/>
      <c r="AM86" s="21" t="str">
        <f ca="1">_xll.IMDP("BND",AD86,AM8,AD3)</f>
        <v>입력오류</v>
      </c>
      <c r="AN86" s="23" t="str">
        <f ca="1">_xll.IMDP("BND",AD86,AN8,AD3)</f>
        <v>입력오류</v>
      </c>
      <c r="AO86" s="23" t="str">
        <f ca="1">_xll.IMDP("BND",AD86,AO8,AD3)</f>
        <v>입력오류</v>
      </c>
      <c r="AP86" s="23" t="str">
        <f ca="1">_xll.IMDP("BND",AD86,AP8,AD3)</f>
        <v>입력오류</v>
      </c>
      <c r="AQ86" s="2"/>
      <c r="BA86" s="21" t="str">
        <f ca="1">_xll.IMDP("BND",AR86,BA8,AR3)</f>
        <v>입력오류</v>
      </c>
      <c r="BB86" s="23" t="str">
        <f ca="1">_xll.IMDP("BND",AR86,BB8,AR3)</f>
        <v>입력오류</v>
      </c>
      <c r="BC86" s="23" t="str">
        <f ca="1">_xll.IMDP("BND",AR86,BC8,AR3)</f>
        <v>입력오류</v>
      </c>
      <c r="BD86" s="23" t="str">
        <f ca="1">_xll.IMDP("BND",AR86,BD8,AR3)</f>
        <v>입력오류</v>
      </c>
      <c r="BE86" s="2"/>
      <c r="BO86" s="21" t="str">
        <f ca="1">_xll.IMDP("BND",BF86,BO8,BF3)</f>
        <v>입력오류</v>
      </c>
      <c r="BP86" s="23" t="str">
        <f ca="1">_xll.IMDP("BND",BF86,BP8,BF3)</f>
        <v>입력오류</v>
      </c>
      <c r="BQ86" s="23" t="str">
        <f ca="1">_xll.IMDP("BND",BF86,BQ8,BF3)</f>
        <v>입력오류</v>
      </c>
      <c r="BR86" s="23" t="str">
        <f ca="1">_xll.IMDP("BND",BF86,BR8,BF3)</f>
        <v>입력오류</v>
      </c>
      <c r="BS86" s="2">
        <v>46316</v>
      </c>
      <c r="BT86" s="3" t="s">
        <v>83</v>
      </c>
      <c r="BU86" s="3" t="s">
        <v>29</v>
      </c>
      <c r="BV86" s="3" t="s">
        <v>84</v>
      </c>
      <c r="BW86" s="3">
        <v>0</v>
      </c>
      <c r="BX86" s="3">
        <v>0.5</v>
      </c>
      <c r="BY86" s="3">
        <v>0</v>
      </c>
      <c r="BZ86" s="3">
        <v>712490</v>
      </c>
      <c r="CA86" s="3">
        <v>7534.48</v>
      </c>
      <c r="CB86" s="3">
        <v>17.730799999999999</v>
      </c>
      <c r="CC86" s="21">
        <f ca="1">_xll.IMDP("BND",BT86,CC8,BT3)</f>
        <v>20540910</v>
      </c>
      <c r="CD86" s="23">
        <f ca="1">_xll.IMDP("BND",BT86,CD8,BT3)</f>
        <v>4.2939999999999996</v>
      </c>
      <c r="CE86" s="23" t="str">
        <f ca="1">_xll.IMDP("BND",BT86,CE8,BT3)</f>
        <v>국채</v>
      </c>
      <c r="CF86" s="23" t="str">
        <f ca="1">_xll.IMDP("BND",BT86,CF8,BT3)</f>
        <v>국고채권</v>
      </c>
      <c r="CG86" s="2">
        <v>46316</v>
      </c>
      <c r="CH86" s="3" t="s">
        <v>15165</v>
      </c>
      <c r="CI86" s="3" t="s">
        <v>15166</v>
      </c>
      <c r="CJ86" s="3" t="s">
        <v>15167</v>
      </c>
      <c r="CK86" s="3">
        <v>0</v>
      </c>
      <c r="CL86" s="3">
        <v>0.41</v>
      </c>
      <c r="CM86" s="3">
        <v>0</v>
      </c>
      <c r="CN86" s="3">
        <v>514089</v>
      </c>
      <c r="CO86" s="3">
        <v>9989.09</v>
      </c>
      <c r="CP86" s="3">
        <v>3.27E-2</v>
      </c>
      <c r="CQ86" s="21">
        <f ca="1">_xll.IMDP("BND",CH86,CQ8,CH3)</f>
        <v>20261102</v>
      </c>
      <c r="CR86" s="23">
        <f ca="1">_xll.IMDP("BND",CH86,CR8,CH3)</f>
        <v>3.319</v>
      </c>
      <c r="CS86" s="23" t="str">
        <f ca="1">_xll.IMDP("BND",CH86,CS8,CH3)</f>
        <v>금융채</v>
      </c>
      <c r="CT86" s="23" t="str">
        <f ca="1">_xll.IMDP("BND",CH86,CT8,CH3)</f>
        <v>은행채</v>
      </c>
      <c r="CU86" s="2"/>
      <c r="DE86" s="21" t="str">
        <f ca="1">_xll.IMDP("BND",CV86,DE8,CV3)</f>
        <v>입력오류</v>
      </c>
      <c r="DF86" s="23" t="str">
        <f ca="1">_xll.IMDP("BND",CV86,DF8,CV3)</f>
        <v>입력오류</v>
      </c>
      <c r="DG86" s="23" t="str">
        <f ca="1">_xll.IMDP("BND",CV86,DG8,CV3)</f>
        <v>입력오류</v>
      </c>
      <c r="DH86" s="23" t="str">
        <f ca="1">_xll.IMDP("BND",CV86,DH8,CV3)</f>
        <v>입력오류</v>
      </c>
      <c r="DI86" s="2">
        <v>46316</v>
      </c>
      <c r="DJ86" s="3" t="s">
        <v>16010</v>
      </c>
      <c r="DK86" s="3" t="s">
        <v>211</v>
      </c>
      <c r="DL86" s="3" t="s">
        <v>16011</v>
      </c>
      <c r="DM86" s="3">
        <v>0</v>
      </c>
      <c r="DN86" s="3">
        <v>0.3</v>
      </c>
      <c r="DO86" s="3">
        <v>0</v>
      </c>
      <c r="DP86" s="3">
        <v>477969</v>
      </c>
      <c r="DQ86" s="3">
        <v>10016.200000000001</v>
      </c>
      <c r="DR86" s="3">
        <v>1.873</v>
      </c>
      <c r="DS86" s="21">
        <f ca="1">_xll.IMDP("BND",DJ86,DS8,DJ3)</f>
        <v>20281013</v>
      </c>
      <c r="DT86" s="23">
        <f ca="1">_xll.IMDP("BND",DJ86,DT8,DJ3)</f>
        <v>5.0119999999999996</v>
      </c>
      <c r="DU86" s="23" t="str">
        <f ca="1">_xll.IMDP("BND",DJ86,DU8,DJ3)</f>
        <v>금융채</v>
      </c>
      <c r="DV86" s="23" t="str">
        <f ca="1">_xll.IMDP("BND",DJ86,DV8,DJ3)</f>
        <v>기타금융채</v>
      </c>
      <c r="DW86" s="2"/>
      <c r="EG86" s="21" t="str">
        <f ca="1">_xll.IMDP("BND",DX86,EG8,DX3)</f>
        <v>입력오류</v>
      </c>
      <c r="EH86" s="23" t="str">
        <f ca="1">_xll.IMDP("BND",DX86,EH8,DX3)</f>
        <v>입력오류</v>
      </c>
      <c r="EI86" s="23" t="str">
        <f ca="1">_xll.IMDP("BND",DX86,EI8,DX3)</f>
        <v>입력오류</v>
      </c>
      <c r="EJ86" s="23" t="str">
        <f ca="1">_xll.IMDP("BND",DX86,EJ8,DX3)</f>
        <v>입력오류</v>
      </c>
      <c r="EK86" s="2"/>
      <c r="EU86" s="21" t="str">
        <f ca="1">_xll.IMDP("BND",EL86,EU8,EL3)</f>
        <v>입력오류</v>
      </c>
      <c r="EV86" s="23" t="str">
        <f ca="1">_xll.IMDP("BND",EL86,EV8,EL3)</f>
        <v>입력오류</v>
      </c>
      <c r="EW86" s="23" t="str">
        <f ca="1">_xll.IMDP("BND",EL86,EW8,EL3)</f>
        <v>입력오류</v>
      </c>
      <c r="EX86" s="23" t="str">
        <f ca="1">_xll.IMDP("BND",EL86,EX8,EL3)</f>
        <v>입력오류</v>
      </c>
    </row>
    <row r="87" spans="1:154" ht="13.5" customHeight="1" x14ac:dyDescent="0.3">
      <c r="A87" s="2">
        <v>46316</v>
      </c>
      <c r="B87" s="3" t="s">
        <v>791</v>
      </c>
      <c r="C87" s="3" t="s">
        <v>792</v>
      </c>
      <c r="D87" s="3" t="s">
        <v>793</v>
      </c>
      <c r="E87" s="3">
        <v>0</v>
      </c>
      <c r="F87" s="3">
        <v>0.28000000000000003</v>
      </c>
      <c r="G87" s="3">
        <v>0</v>
      </c>
      <c r="H87" s="3">
        <v>335862</v>
      </c>
      <c r="I87" s="3">
        <v>10048.709999999999</v>
      </c>
      <c r="J87" s="3">
        <v>0.49790000000000001</v>
      </c>
      <c r="K87" s="21">
        <f ca="1">_xll.IMDP("BND",B87,K8,B3)</f>
        <v>20270424</v>
      </c>
      <c r="L87" s="23">
        <f ca="1">_xll.IMDP("BND",B87,L8,B3)</f>
        <v>3.786</v>
      </c>
      <c r="M87" s="23" t="str">
        <f ca="1">_xll.IMDP("BND",B87,M8,B3)</f>
        <v>금융채</v>
      </c>
      <c r="N87" s="23" t="str">
        <f ca="1">_xll.IMDP("BND",B87,N8,B3)</f>
        <v>은행채</v>
      </c>
      <c r="O87" s="2"/>
      <c r="Y87" s="21" t="str">
        <f ca="1">_xll.IMDP("BND",P87,Y8,P3)</f>
        <v>입력오류</v>
      </c>
      <c r="Z87" s="23" t="str">
        <f ca="1">_xll.IMDP("BND",P87,Z8,P3)</f>
        <v>입력오류</v>
      </c>
      <c r="AA87" s="23" t="str">
        <f ca="1">_xll.IMDP("BND",P87,AA8,P3)</f>
        <v>입력오류</v>
      </c>
      <c r="AB87" s="23" t="str">
        <f ca="1">_xll.IMDP("BND",P87,AB8,P3)</f>
        <v>입력오류</v>
      </c>
      <c r="AC87" s="2"/>
      <c r="AM87" s="21" t="str">
        <f ca="1">_xll.IMDP("BND",AD87,AM8,AD3)</f>
        <v>입력오류</v>
      </c>
      <c r="AN87" s="23" t="str">
        <f ca="1">_xll.IMDP("BND",AD87,AN8,AD3)</f>
        <v>입력오류</v>
      </c>
      <c r="AO87" s="23" t="str">
        <f ca="1">_xll.IMDP("BND",AD87,AO8,AD3)</f>
        <v>입력오류</v>
      </c>
      <c r="AP87" s="23" t="str">
        <f ca="1">_xll.IMDP("BND",AD87,AP8,AD3)</f>
        <v>입력오류</v>
      </c>
      <c r="AQ87" s="2"/>
      <c r="BA87" s="21" t="str">
        <f ca="1">_xll.IMDP("BND",AR87,BA8,AR3)</f>
        <v>입력오류</v>
      </c>
      <c r="BB87" s="23" t="str">
        <f ca="1">_xll.IMDP("BND",AR87,BB8,AR3)</f>
        <v>입력오류</v>
      </c>
      <c r="BC87" s="23" t="str">
        <f ca="1">_xll.IMDP("BND",AR87,BC8,AR3)</f>
        <v>입력오류</v>
      </c>
      <c r="BD87" s="23" t="str">
        <f ca="1">_xll.IMDP("BND",AR87,BD8,AR3)</f>
        <v>입력오류</v>
      </c>
      <c r="BE87" s="2"/>
      <c r="BO87" s="21" t="str">
        <f ca="1">_xll.IMDP("BND",BF87,BO8,BF3)</f>
        <v>입력오류</v>
      </c>
      <c r="BP87" s="23" t="str">
        <f ca="1">_xll.IMDP("BND",BF87,BP8,BF3)</f>
        <v>입력오류</v>
      </c>
      <c r="BQ87" s="23" t="str">
        <f ca="1">_xll.IMDP("BND",BF87,BQ8,BF3)</f>
        <v>입력오류</v>
      </c>
      <c r="BR87" s="23" t="str">
        <f ca="1">_xll.IMDP("BND",BF87,BR8,BF3)</f>
        <v>입력오류</v>
      </c>
      <c r="BS87" s="2">
        <v>46316</v>
      </c>
      <c r="BT87" s="3" t="s">
        <v>74</v>
      </c>
      <c r="BU87" s="3" t="s">
        <v>29</v>
      </c>
      <c r="BV87" s="3" t="s">
        <v>75</v>
      </c>
      <c r="BW87" s="3">
        <v>0</v>
      </c>
      <c r="BX87" s="3">
        <v>0.49</v>
      </c>
      <c r="BY87" s="3">
        <v>0</v>
      </c>
      <c r="BZ87" s="3">
        <v>703457</v>
      </c>
      <c r="CA87" s="3">
        <v>8183.03</v>
      </c>
      <c r="CB87" s="3">
        <v>16.5318</v>
      </c>
      <c r="CC87" s="21">
        <f ca="1">_xll.IMDP("BND",BT87,CC8,BT3)</f>
        <v>20520910</v>
      </c>
      <c r="CD87" s="23">
        <f ca="1">_xll.IMDP("BND",BT87,CD8,BT3)</f>
        <v>4.32</v>
      </c>
      <c r="CE87" s="23" t="str">
        <f ca="1">_xll.IMDP("BND",BT87,CE8,BT3)</f>
        <v>국채</v>
      </c>
      <c r="CF87" s="23" t="str">
        <f ca="1">_xll.IMDP("BND",BT87,CF8,BT3)</f>
        <v>국고채권</v>
      </c>
      <c r="CG87" s="2">
        <v>46316</v>
      </c>
      <c r="CH87" s="3" t="s">
        <v>16081</v>
      </c>
      <c r="CI87" s="3" t="s">
        <v>16082</v>
      </c>
      <c r="CJ87" s="3" t="s">
        <v>838</v>
      </c>
      <c r="CK87" s="3">
        <v>0</v>
      </c>
      <c r="CL87" s="3">
        <v>0.4</v>
      </c>
      <c r="CM87" s="3">
        <v>0</v>
      </c>
      <c r="CN87" s="3">
        <v>508670</v>
      </c>
      <c r="CQ87" s="21" t="str">
        <f ca="1">_xll.IMDP("BND",CH87,CQ8,CH3)</f>
        <v/>
      </c>
      <c r="CR87" s="23" t="str">
        <f ca="1">_xll.IMDP("BND",CH87,CR8,CH3)</f>
        <v/>
      </c>
      <c r="CS87" s="23" t="str">
        <f ca="1">_xll.IMDP("BND",CH87,CS8,CH3)</f>
        <v/>
      </c>
      <c r="CT87" s="23" t="str">
        <f ca="1">_xll.IMDP("BND",CH87,CT8,CH3)</f>
        <v/>
      </c>
      <c r="CU87" s="2"/>
      <c r="DE87" s="21" t="str">
        <f ca="1">_xll.IMDP("BND",CV87,DE8,CV3)</f>
        <v>입력오류</v>
      </c>
      <c r="DF87" s="23" t="str">
        <f ca="1">_xll.IMDP("BND",CV87,DF8,CV3)</f>
        <v>입력오류</v>
      </c>
      <c r="DG87" s="23" t="str">
        <f ca="1">_xll.IMDP("BND",CV87,DG8,CV3)</f>
        <v>입력오류</v>
      </c>
      <c r="DH87" s="23" t="str">
        <f ca="1">_xll.IMDP("BND",CV87,DH8,CV3)</f>
        <v>입력오류</v>
      </c>
      <c r="DI87" s="2">
        <v>46316</v>
      </c>
      <c r="DJ87" s="3" t="s">
        <v>1337</v>
      </c>
      <c r="DK87" s="3" t="s">
        <v>1308</v>
      </c>
      <c r="DL87" s="3" t="s">
        <v>1338</v>
      </c>
      <c r="DM87" s="3">
        <v>0</v>
      </c>
      <c r="DN87" s="3">
        <v>0.3</v>
      </c>
      <c r="DO87" s="3">
        <v>0</v>
      </c>
      <c r="DP87" s="3">
        <v>477932</v>
      </c>
      <c r="DQ87" s="3">
        <v>10011.86</v>
      </c>
      <c r="DR87" s="3">
        <v>4.8560999999999996</v>
      </c>
      <c r="DS87" s="21">
        <f ca="1">_xll.IMDP("BND",DJ87,DS8,DJ3)</f>
        <v>20320426</v>
      </c>
      <c r="DT87" s="23">
        <f ca="1">_xll.IMDP("BND",DJ87,DT8,DJ3)</f>
        <v>4.3159999999999998</v>
      </c>
      <c r="DU87" s="23" t="str">
        <f ca="1">_xll.IMDP("BND",DJ87,DU8,DJ3)</f>
        <v>회사채</v>
      </c>
      <c r="DV87" s="23" t="str">
        <f ca="1">_xll.IMDP("BND",DJ87,DV8,DJ3)</f>
        <v>회사채(일반)</v>
      </c>
      <c r="DW87" s="2"/>
      <c r="EG87" s="21" t="str">
        <f ca="1">_xll.IMDP("BND",DX87,EG8,DX3)</f>
        <v>입력오류</v>
      </c>
      <c r="EH87" s="23" t="str">
        <f ca="1">_xll.IMDP("BND",DX87,EH8,DX3)</f>
        <v>입력오류</v>
      </c>
      <c r="EI87" s="23" t="str">
        <f ca="1">_xll.IMDP("BND",DX87,EI8,DX3)</f>
        <v>입력오류</v>
      </c>
      <c r="EJ87" s="23" t="str">
        <f ca="1">_xll.IMDP("BND",DX87,EJ8,DX3)</f>
        <v>입력오류</v>
      </c>
      <c r="EK87" s="2"/>
      <c r="EU87" s="21" t="str">
        <f ca="1">_xll.IMDP("BND",EL87,EU8,EL3)</f>
        <v>입력오류</v>
      </c>
      <c r="EV87" s="23" t="str">
        <f ca="1">_xll.IMDP("BND",EL87,EV8,EL3)</f>
        <v>입력오류</v>
      </c>
      <c r="EW87" s="23" t="str">
        <f ca="1">_xll.IMDP("BND",EL87,EW8,EL3)</f>
        <v>입력오류</v>
      </c>
      <c r="EX87" s="23" t="str">
        <f ca="1">_xll.IMDP("BND",EL87,EX8,EL3)</f>
        <v>입력오류</v>
      </c>
    </row>
    <row r="88" spans="1:154" ht="13.5" customHeight="1" x14ac:dyDescent="0.3">
      <c r="A88" s="2">
        <v>46316</v>
      </c>
      <c r="B88" s="3" t="s">
        <v>736</v>
      </c>
      <c r="C88" s="3" t="s">
        <v>737</v>
      </c>
      <c r="D88" s="3" t="s">
        <v>738</v>
      </c>
      <c r="E88" s="3">
        <v>0</v>
      </c>
      <c r="F88" s="3">
        <v>0.28000000000000003</v>
      </c>
      <c r="G88" s="3">
        <v>0</v>
      </c>
      <c r="H88" s="3">
        <v>335822</v>
      </c>
      <c r="I88" s="3">
        <v>10047.709999999999</v>
      </c>
      <c r="J88" s="3">
        <v>1.6185</v>
      </c>
      <c r="K88" s="21">
        <f ca="1">_xll.IMDP("BND",B88,K8,B3)</f>
        <v>20280629</v>
      </c>
      <c r="L88" s="23">
        <f ca="1">_xll.IMDP("BND",B88,L8,B3)</f>
        <v>4.1970000000000001</v>
      </c>
      <c r="M88" s="23" t="str">
        <f ca="1">_xll.IMDP("BND",B88,M8,B3)</f>
        <v>회사채</v>
      </c>
      <c r="N88" s="23" t="str">
        <f ca="1">_xll.IMDP("BND",B88,N8,B3)</f>
        <v>회사채(일반)</v>
      </c>
      <c r="O88" s="2"/>
      <c r="Y88" s="21" t="str">
        <f ca="1">_xll.IMDP("BND",P88,Y8,P3)</f>
        <v>입력오류</v>
      </c>
      <c r="Z88" s="23" t="str">
        <f ca="1">_xll.IMDP("BND",P88,Z8,P3)</f>
        <v>입력오류</v>
      </c>
      <c r="AA88" s="23" t="str">
        <f ca="1">_xll.IMDP("BND",P88,AA8,P3)</f>
        <v>입력오류</v>
      </c>
      <c r="AB88" s="23" t="str">
        <f ca="1">_xll.IMDP("BND",P88,AB8,P3)</f>
        <v>입력오류</v>
      </c>
      <c r="AC88" s="2"/>
      <c r="AM88" s="21" t="str">
        <f ca="1">_xll.IMDP("BND",AD88,AM8,AD3)</f>
        <v>입력오류</v>
      </c>
      <c r="AN88" s="23" t="str">
        <f ca="1">_xll.IMDP("BND",AD88,AN8,AD3)</f>
        <v>입력오류</v>
      </c>
      <c r="AO88" s="23" t="str">
        <f ca="1">_xll.IMDP("BND",AD88,AO8,AD3)</f>
        <v>입력오류</v>
      </c>
      <c r="AP88" s="23" t="str">
        <f ca="1">_xll.IMDP("BND",AD88,AP8,AD3)</f>
        <v>입력오류</v>
      </c>
      <c r="AQ88" s="2"/>
      <c r="BA88" s="21" t="str">
        <f ca="1">_xll.IMDP("BND",AR88,BA8,AR3)</f>
        <v>입력오류</v>
      </c>
      <c r="BB88" s="23" t="str">
        <f ca="1">_xll.IMDP("BND",AR88,BB8,AR3)</f>
        <v>입력오류</v>
      </c>
      <c r="BC88" s="23" t="str">
        <f ca="1">_xll.IMDP("BND",AR88,BC8,AR3)</f>
        <v>입력오류</v>
      </c>
      <c r="BD88" s="23" t="str">
        <f ca="1">_xll.IMDP("BND",AR88,BD8,AR3)</f>
        <v>입력오류</v>
      </c>
      <c r="BE88" s="2"/>
      <c r="BO88" s="21" t="str">
        <f ca="1">_xll.IMDP("BND",BF88,BO8,BF3)</f>
        <v>입력오류</v>
      </c>
      <c r="BP88" s="23" t="str">
        <f ca="1">_xll.IMDP("BND",BF88,BP8,BF3)</f>
        <v>입력오류</v>
      </c>
      <c r="BQ88" s="23" t="str">
        <f ca="1">_xll.IMDP("BND",BF88,BQ8,BF3)</f>
        <v>입력오류</v>
      </c>
      <c r="BR88" s="23" t="str">
        <f ca="1">_xll.IMDP("BND",BF88,BR8,BF3)</f>
        <v>입력오류</v>
      </c>
      <c r="BS88" s="2">
        <v>46316</v>
      </c>
      <c r="BT88" s="3" t="s">
        <v>432</v>
      </c>
      <c r="BU88" s="3" t="s">
        <v>433</v>
      </c>
      <c r="BV88" s="3" t="s">
        <v>434</v>
      </c>
      <c r="BW88" s="3">
        <v>0</v>
      </c>
      <c r="BX88" s="3">
        <v>0.49</v>
      </c>
      <c r="BY88" s="3">
        <v>0</v>
      </c>
      <c r="BZ88" s="3">
        <v>700297</v>
      </c>
      <c r="CA88" s="3">
        <v>9833.7999999999993</v>
      </c>
      <c r="CB88" s="3">
        <v>1.9837</v>
      </c>
      <c r="CC88" s="21">
        <f ca="1">_xll.IMDP("BND",BT88,CC8,BT3)</f>
        <v>20281117</v>
      </c>
      <c r="CD88" s="23">
        <f ca="1">_xll.IMDP("BND",BT88,CD8,BT3)</f>
        <v>4.4119999999999999</v>
      </c>
      <c r="CE88" s="23" t="str">
        <f ca="1">_xll.IMDP("BND",BT88,CE8,BT3)</f>
        <v>금융채</v>
      </c>
      <c r="CF88" s="23" t="str">
        <f ca="1">_xll.IMDP("BND",BT88,CF8,BT3)</f>
        <v>기타금융채</v>
      </c>
      <c r="CG88" s="2">
        <v>46316</v>
      </c>
      <c r="CH88" s="3" t="s">
        <v>15324</v>
      </c>
      <c r="CI88" s="3" t="s">
        <v>14731</v>
      </c>
      <c r="CJ88" s="3" t="s">
        <v>14732</v>
      </c>
      <c r="CK88" s="3">
        <v>0</v>
      </c>
      <c r="CL88" s="3">
        <v>0.39</v>
      </c>
      <c r="CM88" s="3">
        <v>0</v>
      </c>
      <c r="CN88" s="3">
        <v>498137</v>
      </c>
      <c r="CQ88" s="21" t="str">
        <f ca="1">_xll.IMDP("BND",CH88,CQ8,CH3)</f>
        <v/>
      </c>
      <c r="CR88" s="23" t="str">
        <f ca="1">_xll.IMDP("BND",CH88,CR8,CH3)</f>
        <v/>
      </c>
      <c r="CS88" s="23" t="str">
        <f ca="1">_xll.IMDP("BND",CH88,CS8,CH3)</f>
        <v/>
      </c>
      <c r="CT88" s="23" t="str">
        <f ca="1">_xll.IMDP("BND",CH88,CT8,CH3)</f>
        <v/>
      </c>
      <c r="CU88" s="2"/>
      <c r="DE88" s="21" t="str">
        <f ca="1">_xll.IMDP("BND",CV88,DE8,CV3)</f>
        <v>입력오류</v>
      </c>
      <c r="DF88" s="23" t="str">
        <f ca="1">_xll.IMDP("BND",CV88,DF8,CV3)</f>
        <v>입력오류</v>
      </c>
      <c r="DG88" s="23" t="str">
        <f ca="1">_xll.IMDP("BND",CV88,DG8,CV3)</f>
        <v>입력오류</v>
      </c>
      <c r="DH88" s="23" t="str">
        <f ca="1">_xll.IMDP("BND",CV88,DH8,CV3)</f>
        <v>입력오류</v>
      </c>
      <c r="DI88" s="2">
        <v>46316</v>
      </c>
      <c r="DJ88" s="3" t="s">
        <v>16102</v>
      </c>
      <c r="DK88" s="3" t="s">
        <v>16103</v>
      </c>
      <c r="DL88" s="3" t="s">
        <v>16104</v>
      </c>
      <c r="DM88" s="3">
        <v>0</v>
      </c>
      <c r="DN88" s="3">
        <v>0.3</v>
      </c>
      <c r="DO88" s="3">
        <v>0</v>
      </c>
      <c r="DP88" s="3">
        <v>477888</v>
      </c>
      <c r="DQ88" s="3">
        <v>10012.959999999999</v>
      </c>
      <c r="DR88" s="3">
        <v>2.7947000000000002</v>
      </c>
      <c r="DS88" s="21">
        <f ca="1">_xll.IMDP("BND",DJ88,DS8,DJ3)</f>
        <v>20291019</v>
      </c>
      <c r="DT88" s="23">
        <f ca="1">_xll.IMDP("BND",DJ88,DT8,DJ3)</f>
        <v>4.3179999999999996</v>
      </c>
      <c r="DU88" s="23" t="str">
        <f ca="1">_xll.IMDP("BND",DJ88,DU8,DJ3)</f>
        <v>회사채</v>
      </c>
      <c r="DV88" s="23" t="str">
        <f ca="1">_xll.IMDP("BND",DJ88,DV8,DJ3)</f>
        <v>회사채(일반)</v>
      </c>
      <c r="DW88" s="2"/>
      <c r="EG88" s="21" t="str">
        <f ca="1">_xll.IMDP("BND",DX88,EG8,DX3)</f>
        <v>입력오류</v>
      </c>
      <c r="EH88" s="23" t="str">
        <f ca="1">_xll.IMDP("BND",DX88,EH8,DX3)</f>
        <v>입력오류</v>
      </c>
      <c r="EI88" s="23" t="str">
        <f ca="1">_xll.IMDP("BND",DX88,EI8,DX3)</f>
        <v>입력오류</v>
      </c>
      <c r="EJ88" s="23" t="str">
        <f ca="1">_xll.IMDP("BND",DX88,EJ8,DX3)</f>
        <v>입력오류</v>
      </c>
      <c r="EK88" s="2"/>
      <c r="EU88" s="21" t="str">
        <f ca="1">_xll.IMDP("BND",EL88,EU8,EL3)</f>
        <v>입력오류</v>
      </c>
      <c r="EV88" s="23" t="str">
        <f ca="1">_xll.IMDP("BND",EL88,EV8,EL3)</f>
        <v>입력오류</v>
      </c>
      <c r="EW88" s="23" t="str">
        <f ca="1">_xll.IMDP("BND",EL88,EW8,EL3)</f>
        <v>입력오류</v>
      </c>
      <c r="EX88" s="23" t="str">
        <f ca="1">_xll.IMDP("BND",EL88,EX8,EL3)</f>
        <v>입력오류</v>
      </c>
    </row>
    <row r="89" spans="1:154" ht="13.5" customHeight="1" x14ac:dyDescent="0.3">
      <c r="A89" s="2">
        <v>46316</v>
      </c>
      <c r="B89" s="3" t="s">
        <v>4547</v>
      </c>
      <c r="C89" s="3" t="s">
        <v>1695</v>
      </c>
      <c r="D89" s="3" t="s">
        <v>4548</v>
      </c>
      <c r="E89" s="3">
        <v>0</v>
      </c>
      <c r="F89" s="3">
        <v>0.28000000000000003</v>
      </c>
      <c r="G89" s="3">
        <v>0</v>
      </c>
      <c r="H89" s="3">
        <v>335790</v>
      </c>
      <c r="I89" s="3">
        <v>10046.82</v>
      </c>
      <c r="J89" s="3">
        <v>5.9196</v>
      </c>
      <c r="K89" s="21">
        <f ca="1">_xll.IMDP("BND",B89,K8,B3)</f>
        <v>20330923</v>
      </c>
      <c r="L89" s="23">
        <f ca="1">_xll.IMDP("BND",B89,L8,B3)</f>
        <v>4.2809999999999997</v>
      </c>
      <c r="M89" s="23" t="str">
        <f ca="1">_xll.IMDP("BND",B89,M8,B3)</f>
        <v>공사공단채</v>
      </c>
      <c r="N89" s="23" t="str">
        <f ca="1">_xll.IMDP("BND",B89,N8,B3)</f>
        <v>일반</v>
      </c>
      <c r="O89" s="2"/>
      <c r="Y89" s="21" t="str">
        <f ca="1">_xll.IMDP("BND",P89,Y8,P3)</f>
        <v>입력오류</v>
      </c>
      <c r="Z89" s="23" t="str">
        <f ca="1">_xll.IMDP("BND",P89,Z8,P3)</f>
        <v>입력오류</v>
      </c>
      <c r="AA89" s="23" t="str">
        <f ca="1">_xll.IMDP("BND",P89,AA8,P3)</f>
        <v>입력오류</v>
      </c>
      <c r="AB89" s="23" t="str">
        <f ca="1">_xll.IMDP("BND",P89,AB8,P3)</f>
        <v>입력오류</v>
      </c>
      <c r="AC89" s="2"/>
      <c r="AM89" s="21" t="str">
        <f ca="1">_xll.IMDP("BND",AD89,AM8,AD3)</f>
        <v>입력오류</v>
      </c>
      <c r="AN89" s="23" t="str">
        <f ca="1">_xll.IMDP("BND",AD89,AN8,AD3)</f>
        <v>입력오류</v>
      </c>
      <c r="AO89" s="23" t="str">
        <f ca="1">_xll.IMDP("BND",AD89,AO8,AD3)</f>
        <v>입력오류</v>
      </c>
      <c r="AP89" s="23" t="str">
        <f ca="1">_xll.IMDP("BND",AD89,AP8,AD3)</f>
        <v>입력오류</v>
      </c>
      <c r="AQ89" s="2"/>
      <c r="BA89" s="21" t="str">
        <f ca="1">_xll.IMDP("BND",AR89,BA8,AR3)</f>
        <v>입력오류</v>
      </c>
      <c r="BB89" s="23" t="str">
        <f ca="1">_xll.IMDP("BND",AR89,BB8,AR3)</f>
        <v>입력오류</v>
      </c>
      <c r="BC89" s="23" t="str">
        <f ca="1">_xll.IMDP("BND",AR89,BC8,AR3)</f>
        <v>입력오류</v>
      </c>
      <c r="BD89" s="23" t="str">
        <f ca="1">_xll.IMDP("BND",AR89,BD8,AR3)</f>
        <v>입력오류</v>
      </c>
      <c r="BE89" s="2"/>
      <c r="BO89" s="21" t="str">
        <f ca="1">_xll.IMDP("BND",BF89,BO8,BF3)</f>
        <v>입력오류</v>
      </c>
      <c r="BP89" s="23" t="str">
        <f ca="1">_xll.IMDP("BND",BF89,BP8,BF3)</f>
        <v>입력오류</v>
      </c>
      <c r="BQ89" s="23" t="str">
        <f ca="1">_xll.IMDP("BND",BF89,BQ8,BF3)</f>
        <v>입력오류</v>
      </c>
      <c r="BR89" s="23" t="str">
        <f ca="1">_xll.IMDP("BND",BF89,BR8,BF3)</f>
        <v>입력오류</v>
      </c>
      <c r="BS89" s="2">
        <v>46316</v>
      </c>
      <c r="BT89" s="3" t="s">
        <v>435</v>
      </c>
      <c r="BU89" s="3" t="s">
        <v>436</v>
      </c>
      <c r="BV89" s="3" t="s">
        <v>437</v>
      </c>
      <c r="BW89" s="3">
        <v>0</v>
      </c>
      <c r="BX89" s="3">
        <v>0.49</v>
      </c>
      <c r="BY89" s="3">
        <v>0</v>
      </c>
      <c r="BZ89" s="3">
        <v>695765</v>
      </c>
      <c r="CA89" s="3">
        <v>9771</v>
      </c>
      <c r="CB89" s="3">
        <v>1.6501999999999999</v>
      </c>
      <c r="CC89" s="21">
        <f ca="1">_xll.IMDP("BND",BT89,CC8,BT3)</f>
        <v>20280704</v>
      </c>
      <c r="CD89" s="23">
        <f ca="1">_xll.IMDP("BND",BT89,CD8,BT3)</f>
        <v>4.2930000000000001</v>
      </c>
      <c r="CE89" s="23" t="str">
        <f ca="1">_xll.IMDP("BND",BT89,CE8,BT3)</f>
        <v>회사채</v>
      </c>
      <c r="CF89" s="23" t="str">
        <f ca="1">_xll.IMDP("BND",BT89,CF8,BT3)</f>
        <v>회사채(일반)</v>
      </c>
      <c r="CG89" s="2">
        <v>46316</v>
      </c>
      <c r="CH89" s="3" t="s">
        <v>15326</v>
      </c>
      <c r="CI89" s="3" t="s">
        <v>14731</v>
      </c>
      <c r="CJ89" s="3" t="s">
        <v>14732</v>
      </c>
      <c r="CK89" s="3">
        <v>0</v>
      </c>
      <c r="CL89" s="3">
        <v>0.39</v>
      </c>
      <c r="CM89" s="3">
        <v>0</v>
      </c>
      <c r="CN89" s="3">
        <v>498137</v>
      </c>
      <c r="CQ89" s="21" t="str">
        <f ca="1">_xll.IMDP("BND",CH89,CQ8,CH3)</f>
        <v/>
      </c>
      <c r="CR89" s="23" t="str">
        <f ca="1">_xll.IMDP("BND",CH89,CR8,CH3)</f>
        <v/>
      </c>
      <c r="CS89" s="23" t="str">
        <f ca="1">_xll.IMDP("BND",CH89,CS8,CH3)</f>
        <v/>
      </c>
      <c r="CT89" s="23" t="str">
        <f ca="1">_xll.IMDP("BND",CH89,CT8,CH3)</f>
        <v/>
      </c>
      <c r="CU89" s="2"/>
      <c r="DE89" s="21" t="str">
        <f ca="1">_xll.IMDP("BND",CV89,DE8,CV3)</f>
        <v>입력오류</v>
      </c>
      <c r="DF89" s="23" t="str">
        <f ca="1">_xll.IMDP("BND",CV89,DF8,CV3)</f>
        <v>입력오류</v>
      </c>
      <c r="DG89" s="23" t="str">
        <f ca="1">_xll.IMDP("BND",CV89,DG8,CV3)</f>
        <v>입력오류</v>
      </c>
      <c r="DH89" s="23" t="str">
        <f ca="1">_xll.IMDP("BND",CV89,DH8,CV3)</f>
        <v>입력오류</v>
      </c>
      <c r="DI89" s="2">
        <v>46316</v>
      </c>
      <c r="DJ89" s="3" t="s">
        <v>257</v>
      </c>
      <c r="DK89" s="3" t="s">
        <v>258</v>
      </c>
      <c r="DL89" s="3" t="s">
        <v>259</v>
      </c>
      <c r="DM89" s="3">
        <v>0</v>
      </c>
      <c r="DN89" s="3">
        <v>0.3</v>
      </c>
      <c r="DO89" s="3">
        <v>0</v>
      </c>
      <c r="DP89" s="3">
        <v>477882</v>
      </c>
      <c r="DQ89" s="3">
        <v>10012.280000000001</v>
      </c>
      <c r="DR89" s="3">
        <v>2.4864999999999999</v>
      </c>
      <c r="DS89" s="21">
        <f ca="1">_xll.IMDP("BND",DJ89,DS8,DJ3)</f>
        <v>20290615</v>
      </c>
      <c r="DT89" s="23">
        <f ca="1">_xll.IMDP("BND",DJ89,DT8,DJ3)</f>
        <v>4.3570000000000002</v>
      </c>
      <c r="DU89" s="23" t="str">
        <f ca="1">_xll.IMDP("BND",DJ89,DU8,DJ3)</f>
        <v>회사채</v>
      </c>
      <c r="DV89" s="23" t="str">
        <f ca="1">_xll.IMDP("BND",DJ89,DV8,DJ3)</f>
        <v>회사채(일반)</v>
      </c>
      <c r="DW89" s="2"/>
      <c r="EG89" s="21" t="str">
        <f ca="1">_xll.IMDP("BND",DX89,EG8,DX3)</f>
        <v>입력오류</v>
      </c>
      <c r="EH89" s="23" t="str">
        <f ca="1">_xll.IMDP("BND",DX89,EH8,DX3)</f>
        <v>입력오류</v>
      </c>
      <c r="EI89" s="23" t="str">
        <f ca="1">_xll.IMDP("BND",DX89,EI8,DX3)</f>
        <v>입력오류</v>
      </c>
      <c r="EJ89" s="23" t="str">
        <f ca="1">_xll.IMDP("BND",DX89,EJ8,DX3)</f>
        <v>입력오류</v>
      </c>
      <c r="EK89" s="2"/>
      <c r="EU89" s="21" t="str">
        <f ca="1">_xll.IMDP("BND",EL89,EU8,EL3)</f>
        <v>입력오류</v>
      </c>
      <c r="EV89" s="23" t="str">
        <f ca="1">_xll.IMDP("BND",EL89,EV8,EL3)</f>
        <v>입력오류</v>
      </c>
      <c r="EW89" s="23" t="str">
        <f ca="1">_xll.IMDP("BND",EL89,EW8,EL3)</f>
        <v>입력오류</v>
      </c>
      <c r="EX89" s="23" t="str">
        <f ca="1">_xll.IMDP("BND",EL89,EX8,EL3)</f>
        <v>입력오류</v>
      </c>
    </row>
    <row r="90" spans="1:154" ht="13.5" customHeight="1" x14ac:dyDescent="0.3">
      <c r="A90" s="2">
        <v>46316</v>
      </c>
      <c r="B90" s="3" t="s">
        <v>1307</v>
      </c>
      <c r="C90" s="3" t="s">
        <v>1308</v>
      </c>
      <c r="D90" s="3" t="s">
        <v>1309</v>
      </c>
      <c r="E90" s="3">
        <v>0</v>
      </c>
      <c r="F90" s="3">
        <v>0.28000000000000003</v>
      </c>
      <c r="G90" s="3">
        <v>0</v>
      </c>
      <c r="H90" s="3">
        <v>335557</v>
      </c>
      <c r="I90" s="3">
        <v>10038.77</v>
      </c>
      <c r="J90" s="3">
        <v>4.7893999999999997</v>
      </c>
      <c r="K90" s="21">
        <f ca="1">_xll.IMDP("BND",B90,K8,B3)</f>
        <v>20320320</v>
      </c>
      <c r="L90" s="23">
        <f ca="1">_xll.IMDP("BND",B90,L8,B3)</f>
        <v>4.3150000000000004</v>
      </c>
      <c r="M90" s="23" t="str">
        <f ca="1">_xll.IMDP("BND",B90,M8,B3)</f>
        <v>회사채</v>
      </c>
      <c r="N90" s="23" t="str">
        <f ca="1">_xll.IMDP("BND",B90,N8,B3)</f>
        <v>회사채(일반)</v>
      </c>
      <c r="O90" s="2"/>
      <c r="Y90" s="21" t="str">
        <f ca="1">_xll.IMDP("BND",P90,Y8,P3)</f>
        <v>입력오류</v>
      </c>
      <c r="Z90" s="23" t="str">
        <f ca="1">_xll.IMDP("BND",P90,Z8,P3)</f>
        <v>입력오류</v>
      </c>
      <c r="AA90" s="23" t="str">
        <f ca="1">_xll.IMDP("BND",P90,AA8,P3)</f>
        <v>입력오류</v>
      </c>
      <c r="AB90" s="23" t="str">
        <f ca="1">_xll.IMDP("BND",P90,AB8,P3)</f>
        <v>입력오류</v>
      </c>
      <c r="AC90" s="2"/>
      <c r="AM90" s="21" t="str">
        <f ca="1">_xll.IMDP("BND",AD90,AM8,AD3)</f>
        <v>입력오류</v>
      </c>
      <c r="AN90" s="23" t="str">
        <f ca="1">_xll.IMDP("BND",AD90,AN8,AD3)</f>
        <v>입력오류</v>
      </c>
      <c r="AO90" s="23" t="str">
        <f ca="1">_xll.IMDP("BND",AD90,AO8,AD3)</f>
        <v>입력오류</v>
      </c>
      <c r="AP90" s="23" t="str">
        <f ca="1">_xll.IMDP("BND",AD90,AP8,AD3)</f>
        <v>입력오류</v>
      </c>
      <c r="AQ90" s="2"/>
      <c r="BA90" s="21" t="str">
        <f ca="1">_xll.IMDP("BND",AR90,BA8,AR3)</f>
        <v>입력오류</v>
      </c>
      <c r="BB90" s="23" t="str">
        <f ca="1">_xll.IMDP("BND",AR90,BB8,AR3)</f>
        <v>입력오류</v>
      </c>
      <c r="BC90" s="23" t="str">
        <f ca="1">_xll.IMDP("BND",AR90,BC8,AR3)</f>
        <v>입력오류</v>
      </c>
      <c r="BD90" s="23" t="str">
        <f ca="1">_xll.IMDP("BND",AR90,BD8,AR3)</f>
        <v>입력오류</v>
      </c>
      <c r="BE90" s="2"/>
      <c r="BO90" s="21" t="str">
        <f ca="1">_xll.IMDP("BND",BF90,BO8,BF3)</f>
        <v>입력오류</v>
      </c>
      <c r="BP90" s="23" t="str">
        <f ca="1">_xll.IMDP("BND",BF90,BP8,BF3)</f>
        <v>입력오류</v>
      </c>
      <c r="BQ90" s="23" t="str">
        <f ca="1">_xll.IMDP("BND",BF90,BQ8,BF3)</f>
        <v>입력오류</v>
      </c>
      <c r="BR90" s="23" t="str">
        <f ca="1">_xll.IMDP("BND",BF90,BR8,BF3)</f>
        <v>입력오류</v>
      </c>
      <c r="BS90" s="2">
        <v>46316</v>
      </c>
      <c r="BT90" s="3" t="s">
        <v>441</v>
      </c>
      <c r="BU90" s="3" t="s">
        <v>442</v>
      </c>
      <c r="BV90" s="3" t="s">
        <v>443</v>
      </c>
      <c r="BW90" s="3">
        <v>0</v>
      </c>
      <c r="BX90" s="3">
        <v>0.48</v>
      </c>
      <c r="BY90" s="3">
        <v>0</v>
      </c>
      <c r="BZ90" s="3">
        <v>685683</v>
      </c>
      <c r="CA90" s="3">
        <v>9971.4</v>
      </c>
      <c r="CB90" s="3">
        <v>1.0307999999999999</v>
      </c>
      <c r="CC90" s="21">
        <f ca="1">_xll.IMDP("BND",BT90,CC8,BT3)</f>
        <v>20271112</v>
      </c>
      <c r="CD90" s="23">
        <f ca="1">_xll.IMDP("BND",BT90,CD8,BT3)</f>
        <v>4.2009999999999996</v>
      </c>
      <c r="CE90" s="23" t="str">
        <f ca="1">_xll.IMDP("BND",BT90,CE8,BT3)</f>
        <v>금융채</v>
      </c>
      <c r="CF90" s="23" t="str">
        <f ca="1">_xll.IMDP("BND",BT90,CF8,BT3)</f>
        <v>기타금융채</v>
      </c>
      <c r="CG90" s="2">
        <v>46316</v>
      </c>
      <c r="CH90" s="3" t="s">
        <v>15327</v>
      </c>
      <c r="CI90" s="3" t="s">
        <v>14731</v>
      </c>
      <c r="CJ90" s="3" t="s">
        <v>14732</v>
      </c>
      <c r="CK90" s="3">
        <v>0</v>
      </c>
      <c r="CL90" s="3">
        <v>0.39</v>
      </c>
      <c r="CM90" s="3">
        <v>0</v>
      </c>
      <c r="CN90" s="3">
        <v>498137</v>
      </c>
      <c r="CQ90" s="21" t="str">
        <f ca="1">_xll.IMDP("BND",CH90,CQ8,CH3)</f>
        <v/>
      </c>
      <c r="CR90" s="23" t="str">
        <f ca="1">_xll.IMDP("BND",CH90,CR8,CH3)</f>
        <v/>
      </c>
      <c r="CS90" s="23" t="str">
        <f ca="1">_xll.IMDP("BND",CH90,CS8,CH3)</f>
        <v/>
      </c>
      <c r="CT90" s="23" t="str">
        <f ca="1">_xll.IMDP("BND",CH90,CT8,CH3)</f>
        <v/>
      </c>
      <c r="CU90" s="2"/>
      <c r="DE90" s="21" t="str">
        <f ca="1">_xll.IMDP("BND",CV90,DE8,CV3)</f>
        <v>입력오류</v>
      </c>
      <c r="DF90" s="23" t="str">
        <f ca="1">_xll.IMDP("BND",CV90,DF8,CV3)</f>
        <v>입력오류</v>
      </c>
      <c r="DG90" s="23" t="str">
        <f ca="1">_xll.IMDP("BND",CV90,DG8,CV3)</f>
        <v>입력오류</v>
      </c>
      <c r="DH90" s="23" t="str">
        <f ca="1">_xll.IMDP("BND",CV90,DH8,CV3)</f>
        <v>입력오류</v>
      </c>
      <c r="DI90" s="2">
        <v>46316</v>
      </c>
      <c r="DJ90" s="3" t="s">
        <v>15131</v>
      </c>
      <c r="DK90" s="3" t="s">
        <v>829</v>
      </c>
      <c r="DL90" s="3" t="s">
        <v>15132</v>
      </c>
      <c r="DM90" s="3">
        <v>0</v>
      </c>
      <c r="DN90" s="3">
        <v>0.3</v>
      </c>
      <c r="DO90" s="3">
        <v>0</v>
      </c>
      <c r="DP90" s="3">
        <v>477396</v>
      </c>
      <c r="DQ90" s="3">
        <v>10003.14</v>
      </c>
      <c r="DR90" s="3">
        <v>0.86539999999999995</v>
      </c>
      <c r="DS90" s="21">
        <f ca="1">_xll.IMDP("BND",DJ90,DS8,DJ3)</f>
        <v>20270909</v>
      </c>
      <c r="DT90" s="23">
        <f ca="1">_xll.IMDP("BND",DJ90,DT8,DJ3)</f>
        <v>4.2489999999999997</v>
      </c>
      <c r="DU90" s="23" t="str">
        <f ca="1">_xll.IMDP("BND",DJ90,DU8,DJ3)</f>
        <v>금융채</v>
      </c>
      <c r="DV90" s="23" t="str">
        <f ca="1">_xll.IMDP("BND",DJ90,DV8,DJ3)</f>
        <v>기타금융채</v>
      </c>
      <c r="DW90" s="2"/>
      <c r="EG90" s="21" t="str">
        <f ca="1">_xll.IMDP("BND",DX90,EG8,DX3)</f>
        <v>입력오류</v>
      </c>
      <c r="EH90" s="23" t="str">
        <f ca="1">_xll.IMDP("BND",DX90,EH8,DX3)</f>
        <v>입력오류</v>
      </c>
      <c r="EI90" s="23" t="str">
        <f ca="1">_xll.IMDP("BND",DX90,EI8,DX3)</f>
        <v>입력오류</v>
      </c>
      <c r="EJ90" s="23" t="str">
        <f ca="1">_xll.IMDP("BND",DX90,EJ8,DX3)</f>
        <v>입력오류</v>
      </c>
      <c r="EK90" s="2"/>
      <c r="EU90" s="21" t="str">
        <f ca="1">_xll.IMDP("BND",EL90,EU8,EL3)</f>
        <v>입력오류</v>
      </c>
      <c r="EV90" s="23" t="str">
        <f ca="1">_xll.IMDP("BND",EL90,EV8,EL3)</f>
        <v>입력오류</v>
      </c>
      <c r="EW90" s="23" t="str">
        <f ca="1">_xll.IMDP("BND",EL90,EW8,EL3)</f>
        <v>입력오류</v>
      </c>
      <c r="EX90" s="23" t="str">
        <f ca="1">_xll.IMDP("BND",EL90,EX8,EL3)</f>
        <v>입력오류</v>
      </c>
    </row>
    <row r="91" spans="1:154" ht="13.5" customHeight="1" x14ac:dyDescent="0.3">
      <c r="A91" s="2">
        <v>46316</v>
      </c>
      <c r="B91" s="3" t="s">
        <v>174</v>
      </c>
      <c r="C91" s="3" t="s">
        <v>175</v>
      </c>
      <c r="D91" s="3" t="s">
        <v>176</v>
      </c>
      <c r="E91" s="3">
        <v>0</v>
      </c>
      <c r="F91" s="3">
        <v>0.28000000000000003</v>
      </c>
      <c r="G91" s="3">
        <v>0</v>
      </c>
      <c r="H91" s="3">
        <v>335378</v>
      </c>
      <c r="I91" s="3">
        <v>10034.379999999999</v>
      </c>
      <c r="J91" s="3">
        <v>1.518</v>
      </c>
      <c r="K91" s="21">
        <f ca="1">_xll.IMDP("BND",B91,K8,B3)</f>
        <v>20280524</v>
      </c>
      <c r="L91" s="23">
        <f ca="1">_xll.IMDP("BND",B91,L8,B3)</f>
        <v>4.4059999999999997</v>
      </c>
      <c r="M91" s="23" t="str">
        <f ca="1">_xll.IMDP("BND",B91,M8,B3)</f>
        <v>금융채</v>
      </c>
      <c r="N91" s="23" t="str">
        <f ca="1">_xll.IMDP("BND",B91,N8,B3)</f>
        <v>기타금융채</v>
      </c>
      <c r="O91" s="2"/>
      <c r="Y91" s="21" t="str">
        <f ca="1">_xll.IMDP("BND",P91,Y8,P3)</f>
        <v>입력오류</v>
      </c>
      <c r="Z91" s="23" t="str">
        <f ca="1">_xll.IMDP("BND",P91,Z8,P3)</f>
        <v>입력오류</v>
      </c>
      <c r="AA91" s="23" t="str">
        <f ca="1">_xll.IMDP("BND",P91,AA8,P3)</f>
        <v>입력오류</v>
      </c>
      <c r="AB91" s="23" t="str">
        <f ca="1">_xll.IMDP("BND",P91,AB8,P3)</f>
        <v>입력오류</v>
      </c>
      <c r="AC91" s="2"/>
      <c r="AM91" s="21" t="str">
        <f ca="1">_xll.IMDP("BND",AD91,AM8,AD3)</f>
        <v>입력오류</v>
      </c>
      <c r="AN91" s="23" t="str">
        <f ca="1">_xll.IMDP("BND",AD91,AN8,AD3)</f>
        <v>입력오류</v>
      </c>
      <c r="AO91" s="23" t="str">
        <f ca="1">_xll.IMDP("BND",AD91,AO8,AD3)</f>
        <v>입력오류</v>
      </c>
      <c r="AP91" s="23" t="str">
        <f ca="1">_xll.IMDP("BND",AD91,AP8,AD3)</f>
        <v>입력오류</v>
      </c>
      <c r="AQ91" s="2"/>
      <c r="BA91" s="21" t="str">
        <f ca="1">_xll.IMDP("BND",AR91,BA8,AR3)</f>
        <v>입력오류</v>
      </c>
      <c r="BB91" s="23" t="str">
        <f ca="1">_xll.IMDP("BND",AR91,BB8,AR3)</f>
        <v>입력오류</v>
      </c>
      <c r="BC91" s="23" t="str">
        <f ca="1">_xll.IMDP("BND",AR91,BC8,AR3)</f>
        <v>입력오류</v>
      </c>
      <c r="BD91" s="23" t="str">
        <f ca="1">_xll.IMDP("BND",AR91,BD8,AR3)</f>
        <v>입력오류</v>
      </c>
      <c r="BE91" s="2"/>
      <c r="BO91" s="21" t="str">
        <f ca="1">_xll.IMDP("BND",BF91,BO8,BF3)</f>
        <v>입력오류</v>
      </c>
      <c r="BP91" s="23" t="str">
        <f ca="1">_xll.IMDP("BND",BF91,BP8,BF3)</f>
        <v>입력오류</v>
      </c>
      <c r="BQ91" s="23" t="str">
        <f ca="1">_xll.IMDP("BND",BF91,BQ8,BF3)</f>
        <v>입력오류</v>
      </c>
      <c r="BR91" s="23" t="str">
        <f ca="1">_xll.IMDP("BND",BF91,BR8,BF3)</f>
        <v>입력오류</v>
      </c>
      <c r="BS91" s="2">
        <v>46316</v>
      </c>
      <c r="BT91" s="3" t="s">
        <v>438</v>
      </c>
      <c r="BU91" s="3" t="s">
        <v>439</v>
      </c>
      <c r="BV91" s="3" t="s">
        <v>440</v>
      </c>
      <c r="BW91" s="3">
        <v>0</v>
      </c>
      <c r="BX91" s="3">
        <v>0.47</v>
      </c>
      <c r="BY91" s="3">
        <v>0</v>
      </c>
      <c r="BZ91" s="3">
        <v>669814</v>
      </c>
      <c r="CA91" s="3">
        <v>9812.58</v>
      </c>
      <c r="CB91" s="3">
        <v>2.0819999999999999</v>
      </c>
      <c r="CC91" s="21">
        <f ca="1">_xll.IMDP("BND",BT91,CC8,BT3)</f>
        <v>20281226</v>
      </c>
      <c r="CD91" s="23">
        <f ca="1">_xll.IMDP("BND",BT91,CD8,BT3)</f>
        <v>4.5140000000000002</v>
      </c>
      <c r="CE91" s="23" t="str">
        <f ca="1">_xll.IMDP("BND",BT91,CE8,BT3)</f>
        <v>금융채</v>
      </c>
      <c r="CF91" s="23" t="str">
        <f ca="1">_xll.IMDP("BND",BT91,CF8,BT3)</f>
        <v>기타금융채</v>
      </c>
      <c r="CG91" s="2">
        <v>46316</v>
      </c>
      <c r="CH91" s="3" t="s">
        <v>15328</v>
      </c>
      <c r="CI91" s="3" t="s">
        <v>14731</v>
      </c>
      <c r="CJ91" s="3" t="s">
        <v>14732</v>
      </c>
      <c r="CK91" s="3">
        <v>0</v>
      </c>
      <c r="CL91" s="3">
        <v>0.39</v>
      </c>
      <c r="CM91" s="3">
        <v>0</v>
      </c>
      <c r="CN91" s="3">
        <v>498137</v>
      </c>
      <c r="CQ91" s="21" t="str">
        <f ca="1">_xll.IMDP("BND",CH91,CQ8,CH3)</f>
        <v/>
      </c>
      <c r="CR91" s="23" t="str">
        <f ca="1">_xll.IMDP("BND",CH91,CR8,CH3)</f>
        <v/>
      </c>
      <c r="CS91" s="23" t="str">
        <f ca="1">_xll.IMDP("BND",CH91,CS8,CH3)</f>
        <v/>
      </c>
      <c r="CT91" s="23" t="str">
        <f ca="1">_xll.IMDP("BND",CH91,CT8,CH3)</f>
        <v/>
      </c>
      <c r="CU91" s="2"/>
      <c r="DE91" s="21" t="str">
        <f ca="1">_xll.IMDP("BND",CV91,DE8,CV3)</f>
        <v>입력오류</v>
      </c>
      <c r="DF91" s="23" t="str">
        <f ca="1">_xll.IMDP("BND",CV91,DF8,CV3)</f>
        <v>입력오류</v>
      </c>
      <c r="DG91" s="23" t="str">
        <f ca="1">_xll.IMDP("BND",CV91,DG8,CV3)</f>
        <v>입력오류</v>
      </c>
      <c r="DH91" s="23" t="str">
        <f ca="1">_xll.IMDP("BND",CV91,DH8,CV3)</f>
        <v>입력오류</v>
      </c>
      <c r="DI91" s="2">
        <v>46316</v>
      </c>
      <c r="DJ91" s="3" t="s">
        <v>15184</v>
      </c>
      <c r="DK91" s="3" t="s">
        <v>15185</v>
      </c>
      <c r="DL91" s="3" t="s">
        <v>15186</v>
      </c>
      <c r="DM91" s="3">
        <v>0</v>
      </c>
      <c r="DN91" s="3">
        <v>0.3</v>
      </c>
      <c r="DO91" s="3">
        <v>0</v>
      </c>
      <c r="DP91" s="3">
        <v>477062</v>
      </c>
      <c r="DQ91" s="3">
        <v>9995.69</v>
      </c>
      <c r="DR91" s="3">
        <v>0.81830000000000003</v>
      </c>
      <c r="DS91" s="21">
        <f ca="1">_xll.IMDP("BND",DJ91,DS8,DJ3)</f>
        <v>20270823</v>
      </c>
      <c r="DT91" s="23">
        <f ca="1">_xll.IMDP("BND",DJ91,DT8,DJ3)</f>
        <v>4.2629999999999999</v>
      </c>
      <c r="DU91" s="23" t="str">
        <f ca="1">_xll.IMDP("BND",DJ91,DU8,DJ3)</f>
        <v>금융채</v>
      </c>
      <c r="DV91" s="23" t="str">
        <f ca="1">_xll.IMDP("BND",DJ91,DV8,DJ3)</f>
        <v>기타금융채</v>
      </c>
      <c r="DW91" s="2"/>
      <c r="EG91" s="21" t="str">
        <f ca="1">_xll.IMDP("BND",DX91,EG8,DX3)</f>
        <v>입력오류</v>
      </c>
      <c r="EH91" s="23" t="str">
        <f ca="1">_xll.IMDP("BND",DX91,EH8,DX3)</f>
        <v>입력오류</v>
      </c>
      <c r="EI91" s="23" t="str">
        <f ca="1">_xll.IMDP("BND",DX91,EI8,DX3)</f>
        <v>입력오류</v>
      </c>
      <c r="EJ91" s="23" t="str">
        <f ca="1">_xll.IMDP("BND",DX91,EJ8,DX3)</f>
        <v>입력오류</v>
      </c>
      <c r="EK91" s="2"/>
      <c r="EU91" s="21" t="str">
        <f ca="1">_xll.IMDP("BND",EL91,EU8,EL3)</f>
        <v>입력오류</v>
      </c>
      <c r="EV91" s="23" t="str">
        <f ca="1">_xll.IMDP("BND",EL91,EV8,EL3)</f>
        <v>입력오류</v>
      </c>
      <c r="EW91" s="23" t="str">
        <f ca="1">_xll.IMDP("BND",EL91,EW8,EL3)</f>
        <v>입력오류</v>
      </c>
      <c r="EX91" s="23" t="str">
        <f ca="1">_xll.IMDP("BND",EL91,EX8,EL3)</f>
        <v>입력오류</v>
      </c>
    </row>
    <row r="92" spans="1:154" ht="13.5" customHeight="1" x14ac:dyDescent="0.3">
      <c r="A92" s="2">
        <v>46316</v>
      </c>
      <c r="B92" s="3" t="s">
        <v>1332</v>
      </c>
      <c r="C92" s="3" t="s">
        <v>1333</v>
      </c>
      <c r="D92" s="3" t="s">
        <v>1334</v>
      </c>
      <c r="E92" s="3">
        <v>0</v>
      </c>
      <c r="F92" s="3">
        <v>0.28000000000000003</v>
      </c>
      <c r="G92" s="3">
        <v>0</v>
      </c>
      <c r="H92" s="3">
        <v>335289</v>
      </c>
      <c r="I92" s="3">
        <v>10032.48</v>
      </c>
      <c r="J92" s="3">
        <v>1.4341999999999999</v>
      </c>
      <c r="K92" s="21">
        <f ca="1">_xll.IMDP("BND",B92,K8,B3)</f>
        <v>20280420</v>
      </c>
      <c r="L92" s="23">
        <f ca="1">_xll.IMDP("BND",B92,L8,B3)</f>
        <v>4.2430000000000003</v>
      </c>
      <c r="M92" s="23" t="str">
        <f ca="1">_xll.IMDP("BND",B92,M8,B3)</f>
        <v>금융채</v>
      </c>
      <c r="N92" s="23" t="str">
        <f ca="1">_xll.IMDP("BND",B92,N8,B3)</f>
        <v>카드</v>
      </c>
      <c r="O92" s="2"/>
      <c r="Y92" s="21" t="str">
        <f ca="1">_xll.IMDP("BND",P92,Y8,P3)</f>
        <v>입력오류</v>
      </c>
      <c r="Z92" s="23" t="str">
        <f ca="1">_xll.IMDP("BND",P92,Z8,P3)</f>
        <v>입력오류</v>
      </c>
      <c r="AA92" s="23" t="str">
        <f ca="1">_xll.IMDP("BND",P92,AA8,P3)</f>
        <v>입력오류</v>
      </c>
      <c r="AB92" s="23" t="str">
        <f ca="1">_xll.IMDP("BND",P92,AB8,P3)</f>
        <v>입력오류</v>
      </c>
      <c r="AC92" s="2"/>
      <c r="AM92" s="21" t="str">
        <f ca="1">_xll.IMDP("BND",AD92,AM8,AD3)</f>
        <v>입력오류</v>
      </c>
      <c r="AN92" s="23" t="str">
        <f ca="1">_xll.IMDP("BND",AD92,AN8,AD3)</f>
        <v>입력오류</v>
      </c>
      <c r="AO92" s="23" t="str">
        <f ca="1">_xll.IMDP("BND",AD92,AO8,AD3)</f>
        <v>입력오류</v>
      </c>
      <c r="AP92" s="23" t="str">
        <f ca="1">_xll.IMDP("BND",AD92,AP8,AD3)</f>
        <v>입력오류</v>
      </c>
      <c r="AQ92" s="2"/>
      <c r="BA92" s="21" t="str">
        <f ca="1">_xll.IMDP("BND",AR92,BA8,AR3)</f>
        <v>입력오류</v>
      </c>
      <c r="BB92" s="23" t="str">
        <f ca="1">_xll.IMDP("BND",AR92,BB8,AR3)</f>
        <v>입력오류</v>
      </c>
      <c r="BC92" s="23" t="str">
        <f ca="1">_xll.IMDP("BND",AR92,BC8,AR3)</f>
        <v>입력오류</v>
      </c>
      <c r="BD92" s="23" t="str">
        <f ca="1">_xll.IMDP("BND",AR92,BD8,AR3)</f>
        <v>입력오류</v>
      </c>
      <c r="BE92" s="2"/>
      <c r="BO92" s="21" t="str">
        <f ca="1">_xll.IMDP("BND",BF92,BO8,BF3)</f>
        <v>입력오류</v>
      </c>
      <c r="BP92" s="23" t="str">
        <f ca="1">_xll.IMDP("BND",BF92,BP8,BF3)</f>
        <v>입력오류</v>
      </c>
      <c r="BQ92" s="23" t="str">
        <f ca="1">_xll.IMDP("BND",BF92,BQ8,BF3)</f>
        <v>입력오류</v>
      </c>
      <c r="BR92" s="23" t="str">
        <f ca="1">_xll.IMDP("BND",BF92,BR8,BF3)</f>
        <v>입력오류</v>
      </c>
      <c r="BS92" s="2">
        <v>46316</v>
      </c>
      <c r="BT92" s="3" t="s">
        <v>444</v>
      </c>
      <c r="BU92" s="3" t="s">
        <v>445</v>
      </c>
      <c r="BV92" s="3" t="s">
        <v>446</v>
      </c>
      <c r="BW92" s="3">
        <v>0</v>
      </c>
      <c r="BX92" s="3">
        <v>0.42</v>
      </c>
      <c r="BY92" s="3">
        <v>0</v>
      </c>
      <c r="BZ92" s="3">
        <v>606709</v>
      </c>
      <c r="CA92" s="3">
        <v>10083.43</v>
      </c>
      <c r="CB92" s="3">
        <v>1.635</v>
      </c>
      <c r="CC92" s="21">
        <f ca="1">_xll.IMDP("BND",BT92,CC8,BT3)</f>
        <v>20280707</v>
      </c>
      <c r="CD92" s="23">
        <f ca="1">_xll.IMDP("BND",BT92,CD8,BT3)</f>
        <v>4.3479999999999999</v>
      </c>
      <c r="CE92" s="23" t="str">
        <f ca="1">_xll.IMDP("BND",BT92,CE8,BT3)</f>
        <v>금융채</v>
      </c>
      <c r="CF92" s="23" t="str">
        <f ca="1">_xll.IMDP("BND",BT92,CF8,BT3)</f>
        <v>기타금융채</v>
      </c>
      <c r="CG92" s="2">
        <v>46316</v>
      </c>
      <c r="CH92" s="3" t="s">
        <v>15325</v>
      </c>
      <c r="CI92" s="3" t="s">
        <v>14731</v>
      </c>
      <c r="CJ92" s="3" t="s">
        <v>14732</v>
      </c>
      <c r="CK92" s="3">
        <v>0</v>
      </c>
      <c r="CL92" s="3">
        <v>0.39</v>
      </c>
      <c r="CM92" s="3">
        <v>0</v>
      </c>
      <c r="CN92" s="3">
        <v>498137</v>
      </c>
      <c r="CQ92" s="21" t="str">
        <f ca="1">_xll.IMDP("BND",CH92,CQ8,CH3)</f>
        <v/>
      </c>
      <c r="CR92" s="23" t="str">
        <f ca="1">_xll.IMDP("BND",CH92,CR8,CH3)</f>
        <v/>
      </c>
      <c r="CS92" s="23" t="str">
        <f ca="1">_xll.IMDP("BND",CH92,CS8,CH3)</f>
        <v/>
      </c>
      <c r="CT92" s="23" t="str">
        <f ca="1">_xll.IMDP("BND",CH92,CT8,CH3)</f>
        <v/>
      </c>
      <c r="CU92" s="2"/>
      <c r="DE92" s="21" t="str">
        <f ca="1">_xll.IMDP("BND",CV92,DE8,CV3)</f>
        <v>입력오류</v>
      </c>
      <c r="DF92" s="23" t="str">
        <f ca="1">_xll.IMDP("BND",CV92,DF8,CV3)</f>
        <v>입력오류</v>
      </c>
      <c r="DG92" s="23" t="str">
        <f ca="1">_xll.IMDP("BND",CV92,DG8,CV3)</f>
        <v>입력오류</v>
      </c>
      <c r="DH92" s="23" t="str">
        <f ca="1">_xll.IMDP("BND",CV92,DH8,CV3)</f>
        <v>입력오류</v>
      </c>
      <c r="DI92" s="2">
        <v>46316</v>
      </c>
      <c r="DJ92" s="3" t="s">
        <v>1828</v>
      </c>
      <c r="DK92" s="3" t="s">
        <v>882</v>
      </c>
      <c r="DL92" s="3" t="s">
        <v>1829</v>
      </c>
      <c r="DM92" s="3">
        <v>0</v>
      </c>
      <c r="DN92" s="3">
        <v>0.3</v>
      </c>
      <c r="DO92" s="3">
        <v>0</v>
      </c>
      <c r="DP92" s="3">
        <v>476913</v>
      </c>
      <c r="DS92" s="21" t="str">
        <f ca="1">_xll.IMDP("BND",DJ92,DS8,DJ3)</f>
        <v/>
      </c>
      <c r="DT92" s="23" t="str">
        <f ca="1">_xll.IMDP("BND",DJ92,DT8,DJ3)</f>
        <v/>
      </c>
      <c r="DU92" s="23" t="str">
        <f ca="1">_xll.IMDP("BND",DJ92,DU8,DJ3)</f>
        <v/>
      </c>
      <c r="DV92" s="23" t="str">
        <f ca="1">_xll.IMDP("BND",DJ92,DV8,DJ3)</f>
        <v/>
      </c>
      <c r="DW92" s="2"/>
      <c r="EG92" s="21" t="str">
        <f ca="1">_xll.IMDP("BND",DX92,EG8,DX3)</f>
        <v>입력오류</v>
      </c>
      <c r="EH92" s="23" t="str">
        <f ca="1">_xll.IMDP("BND",DX92,EH8,DX3)</f>
        <v>입력오류</v>
      </c>
      <c r="EI92" s="23" t="str">
        <f ca="1">_xll.IMDP("BND",DX92,EI8,DX3)</f>
        <v>입력오류</v>
      </c>
      <c r="EJ92" s="23" t="str">
        <f ca="1">_xll.IMDP("BND",DX92,EJ8,DX3)</f>
        <v>입력오류</v>
      </c>
      <c r="EK92" s="2"/>
      <c r="EU92" s="21" t="str">
        <f ca="1">_xll.IMDP("BND",EL92,EU8,EL3)</f>
        <v>입력오류</v>
      </c>
      <c r="EV92" s="23" t="str">
        <f ca="1">_xll.IMDP("BND",EL92,EV8,EL3)</f>
        <v>입력오류</v>
      </c>
      <c r="EW92" s="23" t="str">
        <f ca="1">_xll.IMDP("BND",EL92,EW8,EL3)</f>
        <v>입력오류</v>
      </c>
      <c r="EX92" s="23" t="str">
        <f ca="1">_xll.IMDP("BND",EL92,EX8,EL3)</f>
        <v>입력오류</v>
      </c>
    </row>
    <row r="93" spans="1:154" ht="13.5" customHeight="1" x14ac:dyDescent="0.3">
      <c r="A93" s="2">
        <v>46316</v>
      </c>
      <c r="B93" s="3" t="s">
        <v>1339</v>
      </c>
      <c r="C93" s="3" t="s">
        <v>1340</v>
      </c>
      <c r="D93" s="3" t="s">
        <v>1341</v>
      </c>
      <c r="E93" s="3">
        <v>0</v>
      </c>
      <c r="F93" s="3">
        <v>0.28000000000000003</v>
      </c>
      <c r="G93" s="3">
        <v>0</v>
      </c>
      <c r="H93" s="3">
        <v>335056</v>
      </c>
      <c r="I93" s="3">
        <v>10025.11</v>
      </c>
      <c r="J93" s="3">
        <v>1.494</v>
      </c>
      <c r="K93" s="21">
        <f ca="1">_xll.IMDP("BND",B93,K8,B3)</f>
        <v>20280512</v>
      </c>
      <c r="L93" s="23">
        <f ca="1">_xll.IMDP("BND",B93,L8,B3)</f>
        <v>4.2619999999999996</v>
      </c>
      <c r="M93" s="23" t="str">
        <f ca="1">_xll.IMDP("BND",B93,M8,B3)</f>
        <v>금융채</v>
      </c>
      <c r="N93" s="23" t="str">
        <f ca="1">_xll.IMDP("BND",B93,N8,B3)</f>
        <v>카드</v>
      </c>
      <c r="O93" s="2"/>
      <c r="Y93" s="21" t="str">
        <f ca="1">_xll.IMDP("BND",P93,Y8,P3)</f>
        <v>입력오류</v>
      </c>
      <c r="Z93" s="23" t="str">
        <f ca="1">_xll.IMDP("BND",P93,Z8,P3)</f>
        <v>입력오류</v>
      </c>
      <c r="AA93" s="23" t="str">
        <f ca="1">_xll.IMDP("BND",P93,AA8,P3)</f>
        <v>입력오류</v>
      </c>
      <c r="AB93" s="23" t="str">
        <f ca="1">_xll.IMDP("BND",P93,AB8,P3)</f>
        <v>입력오류</v>
      </c>
      <c r="AC93" s="2"/>
      <c r="AM93" s="21" t="str">
        <f ca="1">_xll.IMDP("BND",AD93,AM8,AD3)</f>
        <v>입력오류</v>
      </c>
      <c r="AN93" s="23" t="str">
        <f ca="1">_xll.IMDP("BND",AD93,AN8,AD3)</f>
        <v>입력오류</v>
      </c>
      <c r="AO93" s="23" t="str">
        <f ca="1">_xll.IMDP("BND",AD93,AO8,AD3)</f>
        <v>입력오류</v>
      </c>
      <c r="AP93" s="23" t="str">
        <f ca="1">_xll.IMDP("BND",AD93,AP8,AD3)</f>
        <v>입력오류</v>
      </c>
      <c r="AQ93" s="2"/>
      <c r="BA93" s="21" t="str">
        <f ca="1">_xll.IMDP("BND",AR93,BA8,AR3)</f>
        <v>입력오류</v>
      </c>
      <c r="BB93" s="23" t="str">
        <f ca="1">_xll.IMDP("BND",AR93,BB8,AR3)</f>
        <v>입력오류</v>
      </c>
      <c r="BC93" s="23" t="str">
        <f ca="1">_xll.IMDP("BND",AR93,BC8,AR3)</f>
        <v>입력오류</v>
      </c>
      <c r="BD93" s="23" t="str">
        <f ca="1">_xll.IMDP("BND",AR93,BD8,AR3)</f>
        <v>입력오류</v>
      </c>
      <c r="BE93" s="2"/>
      <c r="BO93" s="21" t="str">
        <f ca="1">_xll.IMDP("BND",BF93,BO8,BF3)</f>
        <v>입력오류</v>
      </c>
      <c r="BP93" s="23" t="str">
        <f ca="1">_xll.IMDP("BND",BF93,BP8,BF3)</f>
        <v>입력오류</v>
      </c>
      <c r="BQ93" s="23" t="str">
        <f ca="1">_xll.IMDP("BND",BF93,BQ8,BF3)</f>
        <v>입력오류</v>
      </c>
      <c r="BR93" s="23" t="str">
        <f ca="1">_xll.IMDP("BND",BF93,BR8,BF3)</f>
        <v>입력오류</v>
      </c>
      <c r="BS93" s="2">
        <v>46316</v>
      </c>
      <c r="BT93" s="3" t="s">
        <v>447</v>
      </c>
      <c r="BU93" s="3" t="s">
        <v>448</v>
      </c>
      <c r="BV93" s="3" t="s">
        <v>449</v>
      </c>
      <c r="BW93" s="3">
        <v>0</v>
      </c>
      <c r="BX93" s="3">
        <v>0.42</v>
      </c>
      <c r="BY93" s="3">
        <v>0</v>
      </c>
      <c r="BZ93" s="3">
        <v>605234</v>
      </c>
      <c r="CA93" s="3">
        <v>10059.15</v>
      </c>
      <c r="CB93" s="3">
        <v>1.1647000000000001</v>
      </c>
      <c r="CC93" s="21">
        <f ca="1">_xll.IMDP("BND",BT93,CC8,BT3)</f>
        <v>20280103</v>
      </c>
      <c r="CD93" s="23">
        <f ca="1">_xll.IMDP("BND",BT93,CD8,BT3)</f>
        <v>3.972</v>
      </c>
      <c r="CE93" s="23" t="str">
        <f ca="1">_xll.IMDP("BND",BT93,CE8,BT3)</f>
        <v>금융채</v>
      </c>
      <c r="CF93" s="23" t="str">
        <f ca="1">_xll.IMDP("BND",BT93,CF8,BT3)</f>
        <v>은행채</v>
      </c>
      <c r="CG93" s="2">
        <v>46316</v>
      </c>
      <c r="CH93" s="3" t="s">
        <v>15736</v>
      </c>
      <c r="CI93" s="3" t="s">
        <v>15734</v>
      </c>
      <c r="CJ93" s="3" t="s">
        <v>15735</v>
      </c>
      <c r="CK93" s="3">
        <v>0</v>
      </c>
      <c r="CL93" s="3">
        <v>0.39</v>
      </c>
      <c r="CM93" s="3">
        <v>0</v>
      </c>
      <c r="CN93" s="3">
        <v>497970</v>
      </c>
      <c r="CQ93" s="21" t="str">
        <f ca="1">_xll.IMDP("BND",CH93,CQ8,CH3)</f>
        <v/>
      </c>
      <c r="CR93" s="23" t="str">
        <f ca="1">_xll.IMDP("BND",CH93,CR8,CH3)</f>
        <v/>
      </c>
      <c r="CS93" s="23" t="str">
        <f ca="1">_xll.IMDP("BND",CH93,CS8,CH3)</f>
        <v/>
      </c>
      <c r="CT93" s="23" t="str">
        <f ca="1">_xll.IMDP("BND",CH93,CT8,CH3)</f>
        <v/>
      </c>
      <c r="CU93" s="2"/>
      <c r="DE93" s="21" t="str">
        <f ca="1">_xll.IMDP("BND",CV93,DE8,CV3)</f>
        <v>입력오류</v>
      </c>
      <c r="DF93" s="23" t="str">
        <f ca="1">_xll.IMDP("BND",CV93,DF8,CV3)</f>
        <v>입력오류</v>
      </c>
      <c r="DG93" s="23" t="str">
        <f ca="1">_xll.IMDP("BND",CV93,DG8,CV3)</f>
        <v>입력오류</v>
      </c>
      <c r="DH93" s="23" t="str">
        <f ca="1">_xll.IMDP("BND",CV93,DH8,CV3)</f>
        <v>입력오류</v>
      </c>
      <c r="DI93" s="2">
        <v>46316</v>
      </c>
      <c r="DJ93" s="3" t="s">
        <v>283</v>
      </c>
      <c r="DK93" s="3" t="s">
        <v>284</v>
      </c>
      <c r="DL93" s="3" t="s">
        <v>285</v>
      </c>
      <c r="DM93" s="3">
        <v>0</v>
      </c>
      <c r="DN93" s="3">
        <v>0.3</v>
      </c>
      <c r="DO93" s="3">
        <v>0</v>
      </c>
      <c r="DP93" s="3">
        <v>476283</v>
      </c>
      <c r="DQ93" s="3">
        <v>9977.81</v>
      </c>
      <c r="DR93" s="3">
        <v>1.3153999999999999</v>
      </c>
      <c r="DS93" s="21">
        <f ca="1">_xll.IMDP("BND",DJ93,DS8,DJ3)</f>
        <v>20280303</v>
      </c>
      <c r="DT93" s="23">
        <f ca="1">_xll.IMDP("BND",DJ93,DT8,DJ3)</f>
        <v>4.6619999999999999</v>
      </c>
      <c r="DU93" s="23" t="str">
        <f ca="1">_xll.IMDP("BND",DJ93,DU8,DJ3)</f>
        <v>회사채</v>
      </c>
      <c r="DV93" s="23" t="str">
        <f ca="1">_xll.IMDP("BND",DJ93,DV8,DJ3)</f>
        <v>회사채(일반)</v>
      </c>
      <c r="DW93" s="2"/>
      <c r="EG93" s="21" t="str">
        <f ca="1">_xll.IMDP("BND",DX93,EG8,DX3)</f>
        <v>입력오류</v>
      </c>
      <c r="EH93" s="23" t="str">
        <f ca="1">_xll.IMDP("BND",DX93,EH8,DX3)</f>
        <v>입력오류</v>
      </c>
      <c r="EI93" s="23" t="str">
        <f ca="1">_xll.IMDP("BND",DX93,EI8,DX3)</f>
        <v>입력오류</v>
      </c>
      <c r="EJ93" s="23" t="str">
        <f ca="1">_xll.IMDP("BND",DX93,EJ8,DX3)</f>
        <v>입력오류</v>
      </c>
      <c r="EK93" s="2"/>
      <c r="EU93" s="21" t="str">
        <f ca="1">_xll.IMDP("BND",EL93,EU8,EL3)</f>
        <v>입력오류</v>
      </c>
      <c r="EV93" s="23" t="str">
        <f ca="1">_xll.IMDP("BND",EL93,EV8,EL3)</f>
        <v>입력오류</v>
      </c>
      <c r="EW93" s="23" t="str">
        <f ca="1">_xll.IMDP("BND",EL93,EW8,EL3)</f>
        <v>입력오류</v>
      </c>
      <c r="EX93" s="23" t="str">
        <f ca="1">_xll.IMDP("BND",EL93,EX8,EL3)</f>
        <v>입력오류</v>
      </c>
    </row>
    <row r="94" spans="1:154" ht="13.5" customHeight="1" x14ac:dyDescent="0.3">
      <c r="A94" s="2">
        <v>46316</v>
      </c>
      <c r="B94" s="3" t="s">
        <v>1330</v>
      </c>
      <c r="C94" s="3" t="s">
        <v>825</v>
      </c>
      <c r="D94" s="3" t="s">
        <v>1331</v>
      </c>
      <c r="E94" s="3">
        <v>0</v>
      </c>
      <c r="F94" s="3">
        <v>0.28000000000000003</v>
      </c>
      <c r="G94" s="3">
        <v>0</v>
      </c>
      <c r="H94" s="3">
        <v>335044</v>
      </c>
      <c r="I94" s="3">
        <v>10024.33</v>
      </c>
      <c r="J94" s="3">
        <v>0.1532</v>
      </c>
      <c r="K94" s="21">
        <f ca="1">_xll.IMDP("BND",B94,K8,B3)</f>
        <v>20261216</v>
      </c>
      <c r="L94" s="23">
        <f ca="1">_xll.IMDP("BND",B94,L8,B3)</f>
        <v>3.5179999999999998</v>
      </c>
      <c r="M94" s="23" t="str">
        <f ca="1">_xll.IMDP("BND",B94,M8,B3)</f>
        <v>금융채</v>
      </c>
      <c r="N94" s="23" t="str">
        <f ca="1">_xll.IMDP("BND",B94,N8,B3)</f>
        <v>기타금융채</v>
      </c>
      <c r="O94" s="2"/>
      <c r="Y94" s="21" t="str">
        <f ca="1">_xll.IMDP("BND",P94,Y8,P3)</f>
        <v>입력오류</v>
      </c>
      <c r="Z94" s="23" t="str">
        <f ca="1">_xll.IMDP("BND",P94,Z8,P3)</f>
        <v>입력오류</v>
      </c>
      <c r="AA94" s="23" t="str">
        <f ca="1">_xll.IMDP("BND",P94,AA8,P3)</f>
        <v>입력오류</v>
      </c>
      <c r="AB94" s="23" t="str">
        <f ca="1">_xll.IMDP("BND",P94,AB8,P3)</f>
        <v>입력오류</v>
      </c>
      <c r="AC94" s="2"/>
      <c r="AM94" s="21" t="str">
        <f ca="1">_xll.IMDP("BND",AD94,AM8,AD3)</f>
        <v>입력오류</v>
      </c>
      <c r="AN94" s="23" t="str">
        <f ca="1">_xll.IMDP("BND",AD94,AN8,AD3)</f>
        <v>입력오류</v>
      </c>
      <c r="AO94" s="23" t="str">
        <f ca="1">_xll.IMDP("BND",AD94,AO8,AD3)</f>
        <v>입력오류</v>
      </c>
      <c r="AP94" s="23" t="str">
        <f ca="1">_xll.IMDP("BND",AD94,AP8,AD3)</f>
        <v>입력오류</v>
      </c>
      <c r="AQ94" s="2"/>
      <c r="BA94" s="21" t="str">
        <f ca="1">_xll.IMDP("BND",AR94,BA8,AR3)</f>
        <v>입력오류</v>
      </c>
      <c r="BB94" s="23" t="str">
        <f ca="1">_xll.IMDP("BND",AR94,BB8,AR3)</f>
        <v>입력오류</v>
      </c>
      <c r="BC94" s="23" t="str">
        <f ca="1">_xll.IMDP("BND",AR94,BC8,AR3)</f>
        <v>입력오류</v>
      </c>
      <c r="BD94" s="23" t="str">
        <f ca="1">_xll.IMDP("BND",AR94,BD8,AR3)</f>
        <v>입력오류</v>
      </c>
      <c r="BE94" s="2"/>
      <c r="BO94" s="21" t="str">
        <f ca="1">_xll.IMDP("BND",BF94,BO8,BF3)</f>
        <v>입력오류</v>
      </c>
      <c r="BP94" s="23" t="str">
        <f ca="1">_xll.IMDP("BND",BF94,BP8,BF3)</f>
        <v>입력오류</v>
      </c>
      <c r="BQ94" s="23" t="str">
        <f ca="1">_xll.IMDP("BND",BF94,BQ8,BF3)</f>
        <v>입력오류</v>
      </c>
      <c r="BR94" s="23" t="str">
        <f ca="1">_xll.IMDP("BND",BF94,BR8,BF3)</f>
        <v>입력오류</v>
      </c>
      <c r="BS94" s="2">
        <v>46316</v>
      </c>
      <c r="BT94" s="3" t="s">
        <v>453</v>
      </c>
      <c r="BU94" s="3" t="s">
        <v>454</v>
      </c>
      <c r="BV94" s="3" t="s">
        <v>455</v>
      </c>
      <c r="BW94" s="3">
        <v>0</v>
      </c>
      <c r="BX94" s="3">
        <v>0.42</v>
      </c>
      <c r="BY94" s="3">
        <v>0</v>
      </c>
      <c r="BZ94" s="3">
        <v>602295</v>
      </c>
      <c r="CA94" s="3">
        <v>9213.6</v>
      </c>
      <c r="CB94" s="3">
        <v>4.5449000000000002</v>
      </c>
      <c r="CC94" s="21">
        <f ca="1">_xll.IMDP("BND",BT94,CC8,BT3)</f>
        <v>20311021</v>
      </c>
      <c r="CD94" s="23">
        <f ca="1">_xll.IMDP("BND",BT94,CD8,BT3)</f>
        <v>4.3570000000000002</v>
      </c>
      <c r="CE94" s="23" t="str">
        <f ca="1">_xll.IMDP("BND",BT94,CE8,BT3)</f>
        <v>공사공단채</v>
      </c>
      <c r="CF94" s="23" t="str">
        <f ca="1">_xll.IMDP("BND",BT94,CF8,BT3)</f>
        <v>일반</v>
      </c>
      <c r="CG94" s="2">
        <v>46316</v>
      </c>
      <c r="CH94" s="3" t="s">
        <v>15733</v>
      </c>
      <c r="CI94" s="3" t="s">
        <v>15734</v>
      </c>
      <c r="CJ94" s="3" t="s">
        <v>15735</v>
      </c>
      <c r="CK94" s="3">
        <v>0</v>
      </c>
      <c r="CL94" s="3">
        <v>0.39</v>
      </c>
      <c r="CM94" s="3">
        <v>0</v>
      </c>
      <c r="CN94" s="3">
        <v>497970</v>
      </c>
      <c r="CQ94" s="21" t="str">
        <f ca="1">_xll.IMDP("BND",CH94,CQ8,CH3)</f>
        <v/>
      </c>
      <c r="CR94" s="23" t="str">
        <f ca="1">_xll.IMDP("BND",CH94,CR8,CH3)</f>
        <v/>
      </c>
      <c r="CS94" s="23" t="str">
        <f ca="1">_xll.IMDP("BND",CH94,CS8,CH3)</f>
        <v/>
      </c>
      <c r="CT94" s="23" t="str">
        <f ca="1">_xll.IMDP("BND",CH94,CT8,CH3)</f>
        <v/>
      </c>
      <c r="CU94" s="2"/>
      <c r="DE94" s="21" t="str">
        <f ca="1">_xll.IMDP("BND",CV94,DE8,CV3)</f>
        <v>입력오류</v>
      </c>
      <c r="DF94" s="23" t="str">
        <f ca="1">_xll.IMDP("BND",CV94,DF8,CV3)</f>
        <v>입력오류</v>
      </c>
      <c r="DG94" s="23" t="str">
        <f ca="1">_xll.IMDP("BND",CV94,DG8,CV3)</f>
        <v>입력오류</v>
      </c>
      <c r="DH94" s="23" t="str">
        <f ca="1">_xll.IMDP("BND",CV94,DH8,CV3)</f>
        <v>입력오류</v>
      </c>
      <c r="DI94" s="2">
        <v>46316</v>
      </c>
      <c r="DJ94" s="3" t="s">
        <v>286</v>
      </c>
      <c r="DK94" s="3" t="s">
        <v>287</v>
      </c>
      <c r="DL94" s="3" t="s">
        <v>288</v>
      </c>
      <c r="DM94" s="3">
        <v>0</v>
      </c>
      <c r="DN94" s="3">
        <v>0.3</v>
      </c>
      <c r="DO94" s="3">
        <v>0</v>
      </c>
      <c r="DP94" s="3">
        <v>476127</v>
      </c>
      <c r="DQ94" s="3">
        <v>9976.1</v>
      </c>
      <c r="DR94" s="3">
        <v>0.86650000000000005</v>
      </c>
      <c r="DS94" s="21">
        <f ca="1">_xll.IMDP("BND",DJ94,DS8,DJ3)</f>
        <v>20270910</v>
      </c>
      <c r="DT94" s="23">
        <f ca="1">_xll.IMDP("BND",DJ94,DT8,DJ3)</f>
        <v>4.4260000000000002</v>
      </c>
      <c r="DU94" s="23" t="str">
        <f ca="1">_xll.IMDP("BND",DJ94,DU8,DJ3)</f>
        <v>회사채</v>
      </c>
      <c r="DV94" s="23" t="str">
        <f ca="1">_xll.IMDP("BND",DJ94,DV8,DJ3)</f>
        <v>회사채(일반)</v>
      </c>
      <c r="DW94" s="2"/>
      <c r="EG94" s="21" t="str">
        <f ca="1">_xll.IMDP("BND",DX94,EG8,DX3)</f>
        <v>입력오류</v>
      </c>
      <c r="EH94" s="23" t="str">
        <f ca="1">_xll.IMDP("BND",DX94,EH8,DX3)</f>
        <v>입력오류</v>
      </c>
      <c r="EI94" s="23" t="str">
        <f ca="1">_xll.IMDP("BND",DX94,EI8,DX3)</f>
        <v>입력오류</v>
      </c>
      <c r="EJ94" s="23" t="str">
        <f ca="1">_xll.IMDP("BND",DX94,EJ8,DX3)</f>
        <v>입력오류</v>
      </c>
      <c r="EK94" s="2"/>
      <c r="EU94" s="21" t="str">
        <f ca="1">_xll.IMDP("BND",EL94,EU8,EL3)</f>
        <v>입력오류</v>
      </c>
      <c r="EV94" s="23" t="str">
        <f ca="1">_xll.IMDP("BND",EL94,EV8,EL3)</f>
        <v>입력오류</v>
      </c>
      <c r="EW94" s="23" t="str">
        <f ca="1">_xll.IMDP("BND",EL94,EW8,EL3)</f>
        <v>입력오류</v>
      </c>
      <c r="EX94" s="23" t="str">
        <f ca="1">_xll.IMDP("BND",EL94,EX8,EL3)</f>
        <v>입력오류</v>
      </c>
    </row>
    <row r="95" spans="1:154" ht="13.5" customHeight="1" x14ac:dyDescent="0.3">
      <c r="A95" s="2">
        <v>46316</v>
      </c>
      <c r="B95" s="3" t="s">
        <v>1322</v>
      </c>
      <c r="C95" s="3" t="s">
        <v>1323</v>
      </c>
      <c r="D95" s="3" t="s">
        <v>1324</v>
      </c>
      <c r="E95" s="3">
        <v>0</v>
      </c>
      <c r="F95" s="3">
        <v>0.28000000000000003</v>
      </c>
      <c r="G95" s="3">
        <v>0</v>
      </c>
      <c r="H95" s="3">
        <v>334976</v>
      </c>
      <c r="I95" s="3">
        <v>10022.31</v>
      </c>
      <c r="J95" s="3">
        <v>1.2624</v>
      </c>
      <c r="K95" s="21">
        <f ca="1">_xll.IMDP("BND",B95,K8,B3)</f>
        <v>20280211</v>
      </c>
      <c r="L95" s="23">
        <f ca="1">_xll.IMDP("BND",B95,L8,B3)</f>
        <v>4.1520000000000001</v>
      </c>
      <c r="M95" s="23" t="str">
        <f ca="1">_xll.IMDP("BND",B95,M8,B3)</f>
        <v>회사채</v>
      </c>
      <c r="N95" s="23" t="str">
        <f ca="1">_xll.IMDP("BND",B95,N8,B3)</f>
        <v>회사채(일반)</v>
      </c>
      <c r="O95" s="2"/>
      <c r="Y95" s="21" t="str">
        <f ca="1">_xll.IMDP("BND",P95,Y8,P3)</f>
        <v>입력오류</v>
      </c>
      <c r="Z95" s="23" t="str">
        <f ca="1">_xll.IMDP("BND",P95,Z8,P3)</f>
        <v>입력오류</v>
      </c>
      <c r="AA95" s="23" t="str">
        <f ca="1">_xll.IMDP("BND",P95,AA8,P3)</f>
        <v>입력오류</v>
      </c>
      <c r="AB95" s="23" t="str">
        <f ca="1">_xll.IMDP("BND",P95,AB8,P3)</f>
        <v>입력오류</v>
      </c>
      <c r="AC95" s="2"/>
      <c r="AM95" s="21" t="str">
        <f ca="1">_xll.IMDP("BND",AD95,AM8,AD3)</f>
        <v>입력오류</v>
      </c>
      <c r="AN95" s="23" t="str">
        <f ca="1">_xll.IMDP("BND",AD95,AN8,AD3)</f>
        <v>입력오류</v>
      </c>
      <c r="AO95" s="23" t="str">
        <f ca="1">_xll.IMDP("BND",AD95,AO8,AD3)</f>
        <v>입력오류</v>
      </c>
      <c r="AP95" s="23" t="str">
        <f ca="1">_xll.IMDP("BND",AD95,AP8,AD3)</f>
        <v>입력오류</v>
      </c>
      <c r="AQ95" s="2"/>
      <c r="BA95" s="21" t="str">
        <f ca="1">_xll.IMDP("BND",AR95,BA8,AR3)</f>
        <v>입력오류</v>
      </c>
      <c r="BB95" s="23" t="str">
        <f ca="1">_xll.IMDP("BND",AR95,BB8,AR3)</f>
        <v>입력오류</v>
      </c>
      <c r="BC95" s="23" t="str">
        <f ca="1">_xll.IMDP("BND",AR95,BC8,AR3)</f>
        <v>입력오류</v>
      </c>
      <c r="BD95" s="23" t="str">
        <f ca="1">_xll.IMDP("BND",AR95,BD8,AR3)</f>
        <v>입력오류</v>
      </c>
      <c r="BE95" s="2"/>
      <c r="BO95" s="21" t="str">
        <f ca="1">_xll.IMDP("BND",BF95,BO8,BF3)</f>
        <v>입력오류</v>
      </c>
      <c r="BP95" s="23" t="str">
        <f ca="1">_xll.IMDP("BND",BF95,BP8,BF3)</f>
        <v>입력오류</v>
      </c>
      <c r="BQ95" s="23" t="str">
        <f ca="1">_xll.IMDP("BND",BF95,BQ8,BF3)</f>
        <v>입력오류</v>
      </c>
      <c r="BR95" s="23" t="str">
        <f ca="1">_xll.IMDP("BND",BF95,BR8,BF3)</f>
        <v>입력오류</v>
      </c>
      <c r="BS95" s="2">
        <v>46316</v>
      </c>
      <c r="BT95" s="3" t="s">
        <v>450</v>
      </c>
      <c r="BU95" s="3" t="s">
        <v>451</v>
      </c>
      <c r="BV95" s="3" t="s">
        <v>452</v>
      </c>
      <c r="BW95" s="3">
        <v>0</v>
      </c>
      <c r="BX95" s="3">
        <v>0.42</v>
      </c>
      <c r="BY95" s="3">
        <v>0</v>
      </c>
      <c r="BZ95" s="3">
        <v>599464</v>
      </c>
      <c r="CA95" s="3">
        <v>9962.67</v>
      </c>
      <c r="CB95" s="3">
        <v>1.2113</v>
      </c>
      <c r="CC95" s="21">
        <f ca="1">_xll.IMDP("BND",BT95,CC8,BT3)</f>
        <v>20280119</v>
      </c>
      <c r="CD95" s="23">
        <f ca="1">_xll.IMDP("BND",BT95,CD8,BT3)</f>
        <v>4.0110000000000001</v>
      </c>
      <c r="CE95" s="23" t="str">
        <f ca="1">_xll.IMDP("BND",BT95,CE8,BT3)</f>
        <v>공사공단채</v>
      </c>
      <c r="CF95" s="23" t="str">
        <f ca="1">_xll.IMDP("BND",BT95,CF8,BT3)</f>
        <v>일반</v>
      </c>
      <c r="CG95" s="2">
        <v>46316</v>
      </c>
      <c r="CH95" s="3" t="s">
        <v>1822</v>
      </c>
      <c r="CI95" s="3" t="s">
        <v>1820</v>
      </c>
      <c r="CJ95" s="3" t="s">
        <v>1821</v>
      </c>
      <c r="CK95" s="3">
        <v>0</v>
      </c>
      <c r="CL95" s="3">
        <v>0.39</v>
      </c>
      <c r="CM95" s="3">
        <v>0</v>
      </c>
      <c r="CN95" s="3">
        <v>497270</v>
      </c>
      <c r="CQ95" s="21" t="str">
        <f ca="1">_xll.IMDP("BND",CH95,CQ8,CH3)</f>
        <v/>
      </c>
      <c r="CR95" s="23" t="str">
        <f ca="1">_xll.IMDP("BND",CH95,CR8,CH3)</f>
        <v/>
      </c>
      <c r="CS95" s="23" t="str">
        <f ca="1">_xll.IMDP("BND",CH95,CS8,CH3)</f>
        <v/>
      </c>
      <c r="CT95" s="23" t="str">
        <f ca="1">_xll.IMDP("BND",CH95,CT8,CH3)</f>
        <v/>
      </c>
      <c r="CU95" s="2"/>
      <c r="DE95" s="21" t="str">
        <f ca="1">_xll.IMDP("BND",CV95,DE8,CV3)</f>
        <v>입력오류</v>
      </c>
      <c r="DF95" s="23" t="str">
        <f ca="1">_xll.IMDP("BND",CV95,DF8,CV3)</f>
        <v>입력오류</v>
      </c>
      <c r="DG95" s="23" t="str">
        <f ca="1">_xll.IMDP("BND",CV95,DG8,CV3)</f>
        <v>입력오류</v>
      </c>
      <c r="DH95" s="23" t="str">
        <f ca="1">_xll.IMDP("BND",CV95,DH8,CV3)</f>
        <v>입력오류</v>
      </c>
      <c r="DI95" s="2">
        <v>46316</v>
      </c>
      <c r="DJ95" s="3" t="s">
        <v>1839</v>
      </c>
      <c r="DK95" s="3" t="s">
        <v>289</v>
      </c>
      <c r="DL95" s="3" t="s">
        <v>1840</v>
      </c>
      <c r="DM95" s="3">
        <v>0</v>
      </c>
      <c r="DN95" s="3">
        <v>0.3</v>
      </c>
      <c r="DO95" s="3">
        <v>0</v>
      </c>
      <c r="DP95" s="3">
        <v>476050</v>
      </c>
      <c r="DS95" s="21" t="str">
        <f ca="1">_xll.IMDP("BND",DJ95,DS8,DJ3)</f>
        <v/>
      </c>
      <c r="DT95" s="23" t="str">
        <f ca="1">_xll.IMDP("BND",DJ95,DT8,DJ3)</f>
        <v/>
      </c>
      <c r="DU95" s="23" t="str">
        <f ca="1">_xll.IMDP("BND",DJ95,DU8,DJ3)</f>
        <v/>
      </c>
      <c r="DV95" s="23" t="str">
        <f ca="1">_xll.IMDP("BND",DJ95,DV8,DJ3)</f>
        <v/>
      </c>
      <c r="DW95" s="2"/>
      <c r="EG95" s="21" t="str">
        <f ca="1">_xll.IMDP("BND",DX95,EG8,DX3)</f>
        <v>입력오류</v>
      </c>
      <c r="EH95" s="23" t="str">
        <f ca="1">_xll.IMDP("BND",DX95,EH8,DX3)</f>
        <v>입력오류</v>
      </c>
      <c r="EI95" s="23" t="str">
        <f ca="1">_xll.IMDP("BND",DX95,EI8,DX3)</f>
        <v>입력오류</v>
      </c>
      <c r="EJ95" s="23" t="str">
        <f ca="1">_xll.IMDP("BND",DX95,EJ8,DX3)</f>
        <v>입력오류</v>
      </c>
      <c r="EK95" s="2"/>
      <c r="EU95" s="21" t="str">
        <f ca="1">_xll.IMDP("BND",EL95,EU8,EL3)</f>
        <v>입력오류</v>
      </c>
      <c r="EV95" s="23" t="str">
        <f ca="1">_xll.IMDP("BND",EL95,EV8,EL3)</f>
        <v>입력오류</v>
      </c>
      <c r="EW95" s="23" t="str">
        <f ca="1">_xll.IMDP("BND",EL95,EW8,EL3)</f>
        <v>입력오류</v>
      </c>
      <c r="EX95" s="23" t="str">
        <f ca="1">_xll.IMDP("BND",EL95,EX8,EL3)</f>
        <v>입력오류</v>
      </c>
    </row>
    <row r="96" spans="1:154" ht="13.5" customHeight="1" x14ac:dyDescent="0.3">
      <c r="A96" s="2">
        <v>46316</v>
      </c>
      <c r="B96" s="3" t="s">
        <v>1363</v>
      </c>
      <c r="C96" s="3" t="s">
        <v>886</v>
      </c>
      <c r="D96" s="3" t="s">
        <v>1364</v>
      </c>
      <c r="E96" s="3">
        <v>0</v>
      </c>
      <c r="F96" s="3">
        <v>0.28000000000000003</v>
      </c>
      <c r="G96" s="3">
        <v>0</v>
      </c>
      <c r="H96" s="3">
        <v>334871</v>
      </c>
      <c r="I96" s="3">
        <v>10018.81</v>
      </c>
      <c r="J96" s="3">
        <v>1.6476</v>
      </c>
      <c r="K96" s="21">
        <f ca="1">_xll.IMDP("BND",B96,K8,B3)</f>
        <v>20280713</v>
      </c>
      <c r="L96" s="23">
        <f ca="1">_xll.IMDP("BND",B96,L8,B3)</f>
        <v>4.4610000000000003</v>
      </c>
      <c r="M96" s="23" t="str">
        <f ca="1">_xll.IMDP("BND",B96,M8,B3)</f>
        <v>금융채</v>
      </c>
      <c r="N96" s="23" t="str">
        <f ca="1">_xll.IMDP("BND",B96,N8,B3)</f>
        <v>기타금융채</v>
      </c>
      <c r="O96" s="2"/>
      <c r="Y96" s="21" t="str">
        <f ca="1">_xll.IMDP("BND",P96,Y8,P3)</f>
        <v>입력오류</v>
      </c>
      <c r="Z96" s="23" t="str">
        <f ca="1">_xll.IMDP("BND",P96,Z8,P3)</f>
        <v>입력오류</v>
      </c>
      <c r="AA96" s="23" t="str">
        <f ca="1">_xll.IMDP("BND",P96,AA8,P3)</f>
        <v>입력오류</v>
      </c>
      <c r="AB96" s="23" t="str">
        <f ca="1">_xll.IMDP("BND",P96,AB8,P3)</f>
        <v>입력오류</v>
      </c>
      <c r="AC96" s="2"/>
      <c r="AM96" s="21" t="str">
        <f ca="1">_xll.IMDP("BND",AD96,AM8,AD3)</f>
        <v>입력오류</v>
      </c>
      <c r="AN96" s="23" t="str">
        <f ca="1">_xll.IMDP("BND",AD96,AN8,AD3)</f>
        <v>입력오류</v>
      </c>
      <c r="AO96" s="23" t="str">
        <f ca="1">_xll.IMDP("BND",AD96,AO8,AD3)</f>
        <v>입력오류</v>
      </c>
      <c r="AP96" s="23" t="str">
        <f ca="1">_xll.IMDP("BND",AD96,AP8,AD3)</f>
        <v>입력오류</v>
      </c>
      <c r="AQ96" s="2"/>
      <c r="BA96" s="21" t="str">
        <f ca="1">_xll.IMDP("BND",AR96,BA8,AR3)</f>
        <v>입력오류</v>
      </c>
      <c r="BB96" s="23" t="str">
        <f ca="1">_xll.IMDP("BND",AR96,BB8,AR3)</f>
        <v>입력오류</v>
      </c>
      <c r="BC96" s="23" t="str">
        <f ca="1">_xll.IMDP("BND",AR96,BC8,AR3)</f>
        <v>입력오류</v>
      </c>
      <c r="BD96" s="23" t="str">
        <f ca="1">_xll.IMDP("BND",AR96,BD8,AR3)</f>
        <v>입력오류</v>
      </c>
      <c r="BE96" s="2"/>
      <c r="BO96" s="21" t="str">
        <f ca="1">_xll.IMDP("BND",BF96,BO8,BF3)</f>
        <v>입력오류</v>
      </c>
      <c r="BP96" s="23" t="str">
        <f ca="1">_xll.IMDP("BND",BF96,BP8,BF3)</f>
        <v>입력오류</v>
      </c>
      <c r="BQ96" s="23" t="str">
        <f ca="1">_xll.IMDP("BND",BF96,BQ8,BF3)</f>
        <v>입력오류</v>
      </c>
      <c r="BR96" s="23" t="str">
        <f ca="1">_xll.IMDP("BND",BF96,BR8,BF3)</f>
        <v>입력오류</v>
      </c>
      <c r="BS96" s="2">
        <v>46316</v>
      </c>
      <c r="BT96" s="3" t="s">
        <v>456</v>
      </c>
      <c r="BU96" s="3" t="s">
        <v>457</v>
      </c>
      <c r="BV96" s="3" t="s">
        <v>458</v>
      </c>
      <c r="BW96" s="3">
        <v>0</v>
      </c>
      <c r="BX96" s="3">
        <v>0.4</v>
      </c>
      <c r="BY96" s="3">
        <v>0</v>
      </c>
      <c r="BZ96" s="3">
        <v>567385</v>
      </c>
      <c r="CA96" s="3">
        <v>9430.51</v>
      </c>
      <c r="CB96" s="3">
        <v>7.6589</v>
      </c>
      <c r="CC96" s="21">
        <f ca="1">_xll.IMDP("BND",BT96,CC8,BT3)</f>
        <v>20351125</v>
      </c>
      <c r="CD96" s="23">
        <f ca="1">_xll.IMDP("BND",BT96,CD8,BT3)</f>
        <v>4.3140000000000001</v>
      </c>
      <c r="CE96" s="23" t="str">
        <f ca="1">_xll.IMDP("BND",BT96,CE8,BT3)</f>
        <v>공사공단채</v>
      </c>
      <c r="CF96" s="23" t="str">
        <f ca="1">_xll.IMDP("BND",BT96,CF8,BT3)</f>
        <v>일반</v>
      </c>
      <c r="CG96" s="2">
        <v>46316</v>
      </c>
      <c r="CH96" s="3" t="s">
        <v>1819</v>
      </c>
      <c r="CI96" s="3" t="s">
        <v>1820</v>
      </c>
      <c r="CJ96" s="3" t="s">
        <v>1821</v>
      </c>
      <c r="CK96" s="3">
        <v>0</v>
      </c>
      <c r="CL96" s="3">
        <v>0.39</v>
      </c>
      <c r="CM96" s="3">
        <v>0</v>
      </c>
      <c r="CN96" s="3">
        <v>497270</v>
      </c>
      <c r="CQ96" s="21" t="str">
        <f ca="1">_xll.IMDP("BND",CH96,CQ8,CH3)</f>
        <v/>
      </c>
      <c r="CR96" s="23" t="str">
        <f ca="1">_xll.IMDP("BND",CH96,CR8,CH3)</f>
        <v/>
      </c>
      <c r="CS96" s="23" t="str">
        <f ca="1">_xll.IMDP("BND",CH96,CS8,CH3)</f>
        <v/>
      </c>
      <c r="CT96" s="23" t="str">
        <f ca="1">_xll.IMDP("BND",CH96,CT8,CH3)</f>
        <v/>
      </c>
      <c r="CU96" s="2"/>
      <c r="DE96" s="21" t="str">
        <f ca="1">_xll.IMDP("BND",CV96,DE8,CV3)</f>
        <v>입력오류</v>
      </c>
      <c r="DF96" s="23" t="str">
        <f ca="1">_xll.IMDP("BND",CV96,DF8,CV3)</f>
        <v>입력오류</v>
      </c>
      <c r="DG96" s="23" t="str">
        <f ca="1">_xll.IMDP("BND",CV96,DG8,CV3)</f>
        <v>입력오류</v>
      </c>
      <c r="DH96" s="23" t="str">
        <f ca="1">_xll.IMDP("BND",CV96,DH8,CV3)</f>
        <v>입력오류</v>
      </c>
      <c r="DI96" s="2">
        <v>46316</v>
      </c>
      <c r="DJ96" s="3" t="s">
        <v>1841</v>
      </c>
      <c r="DK96" s="3" t="s">
        <v>193</v>
      </c>
      <c r="DL96" s="3" t="s">
        <v>1842</v>
      </c>
      <c r="DM96" s="3">
        <v>0</v>
      </c>
      <c r="DN96" s="3">
        <v>0.3</v>
      </c>
      <c r="DO96" s="3">
        <v>0</v>
      </c>
      <c r="DP96" s="3">
        <v>476009</v>
      </c>
      <c r="DS96" s="21" t="str">
        <f ca="1">_xll.IMDP("BND",DJ96,DS8,DJ3)</f>
        <v/>
      </c>
      <c r="DT96" s="23" t="str">
        <f ca="1">_xll.IMDP("BND",DJ96,DT8,DJ3)</f>
        <v/>
      </c>
      <c r="DU96" s="23" t="str">
        <f ca="1">_xll.IMDP("BND",DJ96,DU8,DJ3)</f>
        <v/>
      </c>
      <c r="DV96" s="23" t="str">
        <f ca="1">_xll.IMDP("BND",DJ96,DV8,DJ3)</f>
        <v/>
      </c>
      <c r="DW96" s="2"/>
      <c r="EG96" s="21" t="str">
        <f ca="1">_xll.IMDP("BND",DX96,EG8,DX3)</f>
        <v>입력오류</v>
      </c>
      <c r="EH96" s="23" t="str">
        <f ca="1">_xll.IMDP("BND",DX96,EH8,DX3)</f>
        <v>입력오류</v>
      </c>
      <c r="EI96" s="23" t="str">
        <f ca="1">_xll.IMDP("BND",DX96,EI8,DX3)</f>
        <v>입력오류</v>
      </c>
      <c r="EJ96" s="23" t="str">
        <f ca="1">_xll.IMDP("BND",DX96,EJ8,DX3)</f>
        <v>입력오류</v>
      </c>
      <c r="EK96" s="2"/>
      <c r="EU96" s="21" t="str">
        <f ca="1">_xll.IMDP("BND",EL96,EU8,EL3)</f>
        <v>입력오류</v>
      </c>
      <c r="EV96" s="23" t="str">
        <f ca="1">_xll.IMDP("BND",EL96,EV8,EL3)</f>
        <v>입력오류</v>
      </c>
      <c r="EW96" s="23" t="str">
        <f ca="1">_xll.IMDP("BND",EL96,EW8,EL3)</f>
        <v>입력오류</v>
      </c>
      <c r="EX96" s="23" t="str">
        <f ca="1">_xll.IMDP("BND",EL96,EX8,EL3)</f>
        <v>입력오류</v>
      </c>
    </row>
    <row r="97" spans="1:154" ht="13.5" customHeight="1" x14ac:dyDescent="0.3">
      <c r="A97" s="2">
        <v>46316</v>
      </c>
      <c r="B97" s="3" t="s">
        <v>1310</v>
      </c>
      <c r="C97" s="3" t="s">
        <v>1311</v>
      </c>
      <c r="D97" s="3" t="s">
        <v>1312</v>
      </c>
      <c r="E97" s="3">
        <v>0</v>
      </c>
      <c r="F97" s="3">
        <v>0.28000000000000003</v>
      </c>
      <c r="G97" s="3">
        <v>0</v>
      </c>
      <c r="H97" s="3">
        <v>334810</v>
      </c>
      <c r="I97" s="3">
        <v>10017</v>
      </c>
      <c r="J97" s="3">
        <v>0.73329999999999995</v>
      </c>
      <c r="K97" s="21">
        <f ca="1">_xll.IMDP("BND",B97,K8,B3)</f>
        <v>20270722</v>
      </c>
      <c r="L97" s="23">
        <f ca="1">_xll.IMDP("BND",B97,L8,B3)</f>
        <v>4.1029999999999998</v>
      </c>
      <c r="M97" s="23" t="str">
        <f ca="1">_xll.IMDP("BND",B97,M8,B3)</f>
        <v>회사채</v>
      </c>
      <c r="N97" s="23" t="str">
        <f ca="1">_xll.IMDP("BND",B97,N8,B3)</f>
        <v>회사채(일반)</v>
      </c>
      <c r="O97" s="2"/>
      <c r="Y97" s="21" t="str">
        <f ca="1">_xll.IMDP("BND",P97,Y8,P3)</f>
        <v>입력오류</v>
      </c>
      <c r="Z97" s="23" t="str">
        <f ca="1">_xll.IMDP("BND",P97,Z8,P3)</f>
        <v>입력오류</v>
      </c>
      <c r="AA97" s="23" t="str">
        <f ca="1">_xll.IMDP("BND",P97,AA8,P3)</f>
        <v>입력오류</v>
      </c>
      <c r="AB97" s="23" t="str">
        <f ca="1">_xll.IMDP("BND",P97,AB8,P3)</f>
        <v>입력오류</v>
      </c>
      <c r="AC97" s="2"/>
      <c r="AM97" s="21" t="str">
        <f ca="1">_xll.IMDP("BND",AD97,AM8,AD3)</f>
        <v>입력오류</v>
      </c>
      <c r="AN97" s="23" t="str">
        <f ca="1">_xll.IMDP("BND",AD97,AN8,AD3)</f>
        <v>입력오류</v>
      </c>
      <c r="AO97" s="23" t="str">
        <f ca="1">_xll.IMDP("BND",AD97,AO8,AD3)</f>
        <v>입력오류</v>
      </c>
      <c r="AP97" s="23" t="str">
        <f ca="1">_xll.IMDP("BND",AD97,AP8,AD3)</f>
        <v>입력오류</v>
      </c>
      <c r="AQ97" s="2"/>
      <c r="BA97" s="21" t="str">
        <f ca="1">_xll.IMDP("BND",AR97,BA8,AR3)</f>
        <v>입력오류</v>
      </c>
      <c r="BB97" s="23" t="str">
        <f ca="1">_xll.IMDP("BND",AR97,BB8,AR3)</f>
        <v>입력오류</v>
      </c>
      <c r="BC97" s="23" t="str">
        <f ca="1">_xll.IMDP("BND",AR97,BC8,AR3)</f>
        <v>입력오류</v>
      </c>
      <c r="BD97" s="23" t="str">
        <f ca="1">_xll.IMDP("BND",AR97,BD8,AR3)</f>
        <v>입력오류</v>
      </c>
      <c r="BE97" s="2"/>
      <c r="BO97" s="21" t="str">
        <f ca="1">_xll.IMDP("BND",BF97,BO8,BF3)</f>
        <v>입력오류</v>
      </c>
      <c r="BP97" s="23" t="str">
        <f ca="1">_xll.IMDP("BND",BF97,BP8,BF3)</f>
        <v>입력오류</v>
      </c>
      <c r="BQ97" s="23" t="str">
        <f ca="1">_xll.IMDP("BND",BF97,BQ8,BF3)</f>
        <v>입력오류</v>
      </c>
      <c r="BR97" s="23" t="str">
        <f ca="1">_xll.IMDP("BND",BF97,BR8,BF3)</f>
        <v>입력오류</v>
      </c>
      <c r="BS97" s="2">
        <v>46316</v>
      </c>
      <c r="BT97" s="3" t="s">
        <v>459</v>
      </c>
      <c r="BU97" s="3" t="s">
        <v>460</v>
      </c>
      <c r="BV97" s="3" t="s">
        <v>461</v>
      </c>
      <c r="BW97" s="3">
        <v>0</v>
      </c>
      <c r="BX97" s="3">
        <v>0.39</v>
      </c>
      <c r="BY97" s="3">
        <v>0</v>
      </c>
      <c r="BZ97" s="3">
        <v>556981</v>
      </c>
      <c r="CA97" s="3">
        <v>9255.51</v>
      </c>
      <c r="CB97" s="3">
        <v>3.1842000000000001</v>
      </c>
      <c r="CC97" s="21">
        <f ca="1">_xll.IMDP("BND",BT97,CC8,BT3)</f>
        <v>20300219</v>
      </c>
      <c r="CD97" s="23">
        <f ca="1">_xll.IMDP("BND",BT97,CD8,BT3)</f>
        <v>4.431</v>
      </c>
      <c r="CE97" s="23" t="str">
        <f ca="1">_xll.IMDP("BND",BT97,CE8,BT3)</f>
        <v>회사채</v>
      </c>
      <c r="CF97" s="23" t="str">
        <f ca="1">_xll.IMDP("BND",BT97,CF8,BT3)</f>
        <v>회사채(일반)</v>
      </c>
      <c r="CG97" s="2">
        <v>46316</v>
      </c>
      <c r="CH97" s="3" t="s">
        <v>15221</v>
      </c>
      <c r="CI97" s="3" t="s">
        <v>584</v>
      </c>
      <c r="CJ97" s="3" t="s">
        <v>585</v>
      </c>
      <c r="CK97" s="3">
        <v>0</v>
      </c>
      <c r="CL97" s="3">
        <v>0.39</v>
      </c>
      <c r="CM97" s="3">
        <v>0</v>
      </c>
      <c r="CN97" s="3">
        <v>494100</v>
      </c>
      <c r="CQ97" s="21" t="str">
        <f ca="1">_xll.IMDP("BND",CH97,CQ8,CH3)</f>
        <v/>
      </c>
      <c r="CR97" s="23" t="str">
        <f ca="1">_xll.IMDP("BND",CH97,CR8,CH3)</f>
        <v/>
      </c>
      <c r="CS97" s="23" t="str">
        <f ca="1">_xll.IMDP("BND",CH97,CS8,CH3)</f>
        <v/>
      </c>
      <c r="CT97" s="23" t="str">
        <f ca="1">_xll.IMDP("BND",CH97,CT8,CH3)</f>
        <v/>
      </c>
      <c r="CU97" s="2"/>
      <c r="DE97" s="21" t="str">
        <f ca="1">_xll.IMDP("BND",CV97,DE8,CV3)</f>
        <v>입력오류</v>
      </c>
      <c r="DF97" s="23" t="str">
        <f ca="1">_xll.IMDP("BND",CV97,DF8,CV3)</f>
        <v>입력오류</v>
      </c>
      <c r="DG97" s="23" t="str">
        <f ca="1">_xll.IMDP("BND",CV97,DG8,CV3)</f>
        <v>입력오류</v>
      </c>
      <c r="DH97" s="23" t="str">
        <f ca="1">_xll.IMDP("BND",CV97,DH8,CV3)</f>
        <v>입력오류</v>
      </c>
      <c r="DI97" s="2">
        <v>46316</v>
      </c>
      <c r="DJ97" s="3" t="s">
        <v>229</v>
      </c>
      <c r="DK97" s="3" t="s">
        <v>230</v>
      </c>
      <c r="DL97" s="3" t="s">
        <v>231</v>
      </c>
      <c r="DM97" s="3">
        <v>0</v>
      </c>
      <c r="DN97" s="3">
        <v>0.3</v>
      </c>
      <c r="DO97" s="3">
        <v>0</v>
      </c>
      <c r="DP97" s="3">
        <v>475699</v>
      </c>
      <c r="DQ97" s="3">
        <v>9967.7099999999991</v>
      </c>
      <c r="DR97" s="3">
        <v>0.57969999999999999</v>
      </c>
      <c r="DS97" s="21">
        <f ca="1">_xll.IMDP("BND",DJ97,DS8,DJ3)</f>
        <v>20270524</v>
      </c>
      <c r="DT97" s="23">
        <f ca="1">_xll.IMDP("BND",DJ97,DT8,DJ3)</f>
        <v>4.9530000000000003</v>
      </c>
      <c r="DU97" s="23" t="str">
        <f ca="1">_xll.IMDP("BND",DJ97,DU8,DJ3)</f>
        <v>금융채</v>
      </c>
      <c r="DV97" s="23" t="str">
        <f ca="1">_xll.IMDP("BND",DJ97,DV8,DJ3)</f>
        <v>기타금융채</v>
      </c>
      <c r="DW97" s="2"/>
      <c r="EG97" s="21" t="str">
        <f ca="1">_xll.IMDP("BND",DX97,EG8,DX3)</f>
        <v>입력오류</v>
      </c>
      <c r="EH97" s="23" t="str">
        <f ca="1">_xll.IMDP("BND",DX97,EH8,DX3)</f>
        <v>입력오류</v>
      </c>
      <c r="EI97" s="23" t="str">
        <f ca="1">_xll.IMDP("BND",DX97,EI8,DX3)</f>
        <v>입력오류</v>
      </c>
      <c r="EJ97" s="23" t="str">
        <f ca="1">_xll.IMDP("BND",DX97,EJ8,DX3)</f>
        <v>입력오류</v>
      </c>
      <c r="EK97" s="2"/>
      <c r="EU97" s="21" t="str">
        <f ca="1">_xll.IMDP("BND",EL97,EU8,EL3)</f>
        <v>입력오류</v>
      </c>
      <c r="EV97" s="23" t="str">
        <f ca="1">_xll.IMDP("BND",EL97,EV8,EL3)</f>
        <v>입력오류</v>
      </c>
      <c r="EW97" s="23" t="str">
        <f ca="1">_xll.IMDP("BND",EL97,EW8,EL3)</f>
        <v>입력오류</v>
      </c>
      <c r="EX97" s="23" t="str">
        <f ca="1">_xll.IMDP("BND",EL97,EX8,EL3)</f>
        <v>입력오류</v>
      </c>
    </row>
    <row r="98" spans="1:154" ht="13.5" customHeight="1" x14ac:dyDescent="0.3">
      <c r="A98" s="2">
        <v>46316</v>
      </c>
      <c r="B98" s="3" t="s">
        <v>1337</v>
      </c>
      <c r="C98" s="3" t="s">
        <v>1308</v>
      </c>
      <c r="D98" s="3" t="s">
        <v>1338</v>
      </c>
      <c r="E98" s="3">
        <v>0</v>
      </c>
      <c r="F98" s="3">
        <v>0.28000000000000003</v>
      </c>
      <c r="G98" s="3">
        <v>0</v>
      </c>
      <c r="H98" s="3">
        <v>334636</v>
      </c>
      <c r="I98" s="3">
        <v>10011.86</v>
      </c>
      <c r="J98" s="3">
        <v>4.8560999999999996</v>
      </c>
      <c r="K98" s="21">
        <f ca="1">_xll.IMDP("BND",B98,K8,B3)</f>
        <v>20320426</v>
      </c>
      <c r="L98" s="23">
        <f ca="1">_xll.IMDP("BND",B98,L8,B3)</f>
        <v>4.3159999999999998</v>
      </c>
      <c r="M98" s="23" t="str">
        <f ca="1">_xll.IMDP("BND",B98,M8,B3)</f>
        <v>회사채</v>
      </c>
      <c r="N98" s="23" t="str">
        <f ca="1">_xll.IMDP("BND",B98,N8,B3)</f>
        <v>회사채(일반)</v>
      </c>
      <c r="O98" s="2"/>
      <c r="Y98" s="21" t="str">
        <f ca="1">_xll.IMDP("BND",P98,Y8,P3)</f>
        <v>입력오류</v>
      </c>
      <c r="Z98" s="23" t="str">
        <f ca="1">_xll.IMDP("BND",P98,Z8,P3)</f>
        <v>입력오류</v>
      </c>
      <c r="AA98" s="23" t="str">
        <f ca="1">_xll.IMDP("BND",P98,AA8,P3)</f>
        <v>입력오류</v>
      </c>
      <c r="AB98" s="23" t="str">
        <f ca="1">_xll.IMDP("BND",P98,AB8,P3)</f>
        <v>입력오류</v>
      </c>
      <c r="AC98" s="2"/>
      <c r="AM98" s="21" t="str">
        <f ca="1">_xll.IMDP("BND",AD98,AM8,AD3)</f>
        <v>입력오류</v>
      </c>
      <c r="AN98" s="23" t="str">
        <f ca="1">_xll.IMDP("BND",AD98,AN8,AD3)</f>
        <v>입력오류</v>
      </c>
      <c r="AO98" s="23" t="str">
        <f ca="1">_xll.IMDP("BND",AD98,AO8,AD3)</f>
        <v>입력오류</v>
      </c>
      <c r="AP98" s="23" t="str">
        <f ca="1">_xll.IMDP("BND",AD98,AP8,AD3)</f>
        <v>입력오류</v>
      </c>
      <c r="AQ98" s="2"/>
      <c r="BA98" s="21" t="str">
        <f ca="1">_xll.IMDP("BND",AR98,BA8,AR3)</f>
        <v>입력오류</v>
      </c>
      <c r="BB98" s="23" t="str">
        <f ca="1">_xll.IMDP("BND",AR98,BB8,AR3)</f>
        <v>입력오류</v>
      </c>
      <c r="BC98" s="23" t="str">
        <f ca="1">_xll.IMDP("BND",AR98,BC8,AR3)</f>
        <v>입력오류</v>
      </c>
      <c r="BD98" s="23" t="str">
        <f ca="1">_xll.IMDP("BND",AR98,BD8,AR3)</f>
        <v>입력오류</v>
      </c>
      <c r="BE98" s="2"/>
      <c r="BO98" s="21" t="str">
        <f ca="1">_xll.IMDP("BND",BF98,BO8,BF3)</f>
        <v>입력오류</v>
      </c>
      <c r="BP98" s="23" t="str">
        <f ca="1">_xll.IMDP("BND",BF98,BP8,BF3)</f>
        <v>입력오류</v>
      </c>
      <c r="BQ98" s="23" t="str">
        <f ca="1">_xll.IMDP("BND",BF98,BQ8,BF3)</f>
        <v>입력오류</v>
      </c>
      <c r="BR98" s="23" t="str">
        <f ca="1">_xll.IMDP("BND",BF98,BR8,BF3)</f>
        <v>입력오류</v>
      </c>
      <c r="BS98" s="2">
        <v>46316</v>
      </c>
      <c r="BT98" s="3" t="s">
        <v>72</v>
      </c>
      <c r="BU98" s="3" t="s">
        <v>29</v>
      </c>
      <c r="BV98" s="3" t="s">
        <v>73</v>
      </c>
      <c r="BW98" s="3">
        <v>0</v>
      </c>
      <c r="BX98" s="3">
        <v>0.39</v>
      </c>
      <c r="BY98" s="3">
        <v>0</v>
      </c>
      <c r="BZ98" s="3">
        <v>553539</v>
      </c>
      <c r="CA98" s="3">
        <v>9726.0400000000009</v>
      </c>
      <c r="CB98" s="3">
        <v>6.5256999999999996</v>
      </c>
      <c r="CC98" s="21">
        <f ca="1">_xll.IMDP("BND",BT98,CC8,BT3)</f>
        <v>20340610</v>
      </c>
      <c r="CD98" s="23">
        <f ca="1">_xll.IMDP("BND",BT98,CD8,BT3)</f>
        <v>4.1159999999999997</v>
      </c>
      <c r="CE98" s="23" t="str">
        <f ca="1">_xll.IMDP("BND",BT98,CE8,BT3)</f>
        <v>국채</v>
      </c>
      <c r="CF98" s="23" t="str">
        <f ca="1">_xll.IMDP("BND",BT98,CF8,BT3)</f>
        <v>국고채권</v>
      </c>
      <c r="CG98" s="2">
        <v>46316</v>
      </c>
      <c r="CH98" s="3" t="s">
        <v>15194</v>
      </c>
      <c r="CI98" s="3" t="s">
        <v>15192</v>
      </c>
      <c r="CJ98" s="3" t="s">
        <v>15193</v>
      </c>
      <c r="CK98" s="3">
        <v>0</v>
      </c>
      <c r="CL98" s="3">
        <v>0.39</v>
      </c>
      <c r="CM98" s="3">
        <v>0</v>
      </c>
      <c r="CN98" s="3">
        <v>494100</v>
      </c>
      <c r="CQ98" s="21" t="str">
        <f ca="1">_xll.IMDP("BND",CH98,CQ8,CH3)</f>
        <v/>
      </c>
      <c r="CR98" s="23" t="str">
        <f ca="1">_xll.IMDP("BND",CH98,CR8,CH3)</f>
        <v/>
      </c>
      <c r="CS98" s="23" t="str">
        <f ca="1">_xll.IMDP("BND",CH98,CS8,CH3)</f>
        <v/>
      </c>
      <c r="CT98" s="23" t="str">
        <f ca="1">_xll.IMDP("BND",CH98,CT8,CH3)</f>
        <v/>
      </c>
      <c r="CU98" s="2"/>
      <c r="DE98" s="21" t="str">
        <f ca="1">_xll.IMDP("BND",CV98,DE8,CV3)</f>
        <v>입력오류</v>
      </c>
      <c r="DF98" s="23" t="str">
        <f ca="1">_xll.IMDP("BND",CV98,DF8,CV3)</f>
        <v>입력오류</v>
      </c>
      <c r="DG98" s="23" t="str">
        <f ca="1">_xll.IMDP("BND",CV98,DG8,CV3)</f>
        <v>입력오류</v>
      </c>
      <c r="DH98" s="23" t="str">
        <f ca="1">_xll.IMDP("BND",CV98,DH8,CV3)</f>
        <v>입력오류</v>
      </c>
      <c r="DI98" s="2">
        <v>46316</v>
      </c>
      <c r="DJ98" s="3" t="s">
        <v>296</v>
      </c>
      <c r="DK98" s="3" t="s">
        <v>297</v>
      </c>
      <c r="DL98" s="3" t="s">
        <v>298</v>
      </c>
      <c r="DM98" s="3">
        <v>0</v>
      </c>
      <c r="DN98" s="3">
        <v>0.3</v>
      </c>
      <c r="DO98" s="3">
        <v>0</v>
      </c>
      <c r="DP98" s="3">
        <v>475690</v>
      </c>
      <c r="DQ98" s="3">
        <v>9967.57</v>
      </c>
      <c r="DR98" s="3">
        <v>0.64149999999999996</v>
      </c>
      <c r="DS98" s="21">
        <f ca="1">_xll.IMDP("BND",DJ98,DS8,DJ3)</f>
        <v>20270617</v>
      </c>
      <c r="DT98" s="23">
        <f ca="1">_xll.IMDP("BND",DJ98,DT8,DJ3)</f>
        <v>5.0309999999999997</v>
      </c>
      <c r="DU98" s="23" t="str">
        <f ca="1">_xll.IMDP("BND",DJ98,DU8,DJ3)</f>
        <v>금융채</v>
      </c>
      <c r="DV98" s="23" t="str">
        <f ca="1">_xll.IMDP("BND",DJ98,DV8,DJ3)</f>
        <v>기타금융채</v>
      </c>
      <c r="DW98" s="2"/>
      <c r="EG98" s="21" t="str">
        <f ca="1">_xll.IMDP("BND",DX98,EG8,DX3)</f>
        <v>입력오류</v>
      </c>
      <c r="EH98" s="23" t="str">
        <f ca="1">_xll.IMDP("BND",DX98,EH8,DX3)</f>
        <v>입력오류</v>
      </c>
      <c r="EI98" s="23" t="str">
        <f ca="1">_xll.IMDP("BND",DX98,EI8,DX3)</f>
        <v>입력오류</v>
      </c>
      <c r="EJ98" s="23" t="str">
        <f ca="1">_xll.IMDP("BND",DX98,EJ8,DX3)</f>
        <v>입력오류</v>
      </c>
      <c r="EK98" s="2"/>
      <c r="EU98" s="21" t="str">
        <f ca="1">_xll.IMDP("BND",EL98,EU8,EL3)</f>
        <v>입력오류</v>
      </c>
      <c r="EV98" s="23" t="str">
        <f ca="1">_xll.IMDP("BND",EL98,EV8,EL3)</f>
        <v>입력오류</v>
      </c>
      <c r="EW98" s="23" t="str">
        <f ca="1">_xll.IMDP("BND",EL98,EW8,EL3)</f>
        <v>입력오류</v>
      </c>
      <c r="EX98" s="23" t="str">
        <f ca="1">_xll.IMDP("BND",EL98,EX8,EL3)</f>
        <v>입력오류</v>
      </c>
    </row>
    <row r="99" spans="1:154" ht="13.5" customHeight="1" x14ac:dyDescent="0.3">
      <c r="A99" s="2">
        <v>46316</v>
      </c>
      <c r="B99" s="3" t="s">
        <v>748</v>
      </c>
      <c r="C99" s="3" t="s">
        <v>746</v>
      </c>
      <c r="D99" s="3" t="s">
        <v>749</v>
      </c>
      <c r="E99" s="3">
        <v>0</v>
      </c>
      <c r="F99" s="3">
        <v>0.28000000000000003</v>
      </c>
      <c r="G99" s="3">
        <v>0</v>
      </c>
      <c r="H99" s="3">
        <v>334546</v>
      </c>
      <c r="I99" s="3">
        <v>10009.61</v>
      </c>
      <c r="J99" s="3">
        <v>0.2331</v>
      </c>
      <c r="K99" s="21">
        <f ca="1">_xll.IMDP("BND",B99,K8,B3)</f>
        <v>20270115</v>
      </c>
      <c r="L99" s="23">
        <f ca="1">_xll.IMDP("BND",B99,L8,B3)</f>
        <v>3.589</v>
      </c>
      <c r="M99" s="23" t="str">
        <f ca="1">_xll.IMDP("BND",B99,M8,B3)</f>
        <v>회사채</v>
      </c>
      <c r="N99" s="23" t="str">
        <f ca="1">_xll.IMDP("BND",B99,N8,B3)</f>
        <v>회사채(일반)</v>
      </c>
      <c r="O99" s="2"/>
      <c r="Y99" s="21" t="str">
        <f ca="1">_xll.IMDP("BND",P99,Y8,P3)</f>
        <v>입력오류</v>
      </c>
      <c r="Z99" s="23" t="str">
        <f ca="1">_xll.IMDP("BND",P99,Z8,P3)</f>
        <v>입력오류</v>
      </c>
      <c r="AA99" s="23" t="str">
        <f ca="1">_xll.IMDP("BND",P99,AA8,P3)</f>
        <v>입력오류</v>
      </c>
      <c r="AB99" s="23" t="str">
        <f ca="1">_xll.IMDP("BND",P99,AB8,P3)</f>
        <v>입력오류</v>
      </c>
      <c r="AC99" s="2"/>
      <c r="AM99" s="21" t="str">
        <f ca="1">_xll.IMDP("BND",AD99,AM8,AD3)</f>
        <v>입력오류</v>
      </c>
      <c r="AN99" s="23" t="str">
        <f ca="1">_xll.IMDP("BND",AD99,AN8,AD3)</f>
        <v>입력오류</v>
      </c>
      <c r="AO99" s="23" t="str">
        <f ca="1">_xll.IMDP("BND",AD99,AO8,AD3)</f>
        <v>입력오류</v>
      </c>
      <c r="AP99" s="23" t="str">
        <f ca="1">_xll.IMDP("BND",AD99,AP8,AD3)</f>
        <v>입력오류</v>
      </c>
      <c r="AQ99" s="2"/>
      <c r="BA99" s="21" t="str">
        <f ca="1">_xll.IMDP("BND",AR99,BA8,AR3)</f>
        <v>입력오류</v>
      </c>
      <c r="BB99" s="23" t="str">
        <f ca="1">_xll.IMDP("BND",AR99,BB8,AR3)</f>
        <v>입력오류</v>
      </c>
      <c r="BC99" s="23" t="str">
        <f ca="1">_xll.IMDP("BND",AR99,BC8,AR3)</f>
        <v>입력오류</v>
      </c>
      <c r="BD99" s="23" t="str">
        <f ca="1">_xll.IMDP("BND",AR99,BD8,AR3)</f>
        <v>입력오류</v>
      </c>
      <c r="BE99" s="2"/>
      <c r="BO99" s="21" t="str">
        <f ca="1">_xll.IMDP("BND",BF99,BO8,BF3)</f>
        <v>입력오류</v>
      </c>
      <c r="BP99" s="23" t="str">
        <f ca="1">_xll.IMDP("BND",BF99,BP8,BF3)</f>
        <v>입력오류</v>
      </c>
      <c r="BQ99" s="23" t="str">
        <f ca="1">_xll.IMDP("BND",BF99,BQ8,BF3)</f>
        <v>입력오류</v>
      </c>
      <c r="BR99" s="23" t="str">
        <f ca="1">_xll.IMDP("BND",BF99,BR8,BF3)</f>
        <v>입력오류</v>
      </c>
      <c r="BS99" s="2">
        <v>46316</v>
      </c>
      <c r="BT99" s="3" t="s">
        <v>52</v>
      </c>
      <c r="BU99" s="3" t="s">
        <v>53</v>
      </c>
      <c r="BV99" s="3" t="s">
        <v>54</v>
      </c>
      <c r="BW99" s="3">
        <v>0</v>
      </c>
      <c r="BX99" s="3">
        <v>0.38</v>
      </c>
      <c r="BY99" s="3">
        <v>0</v>
      </c>
      <c r="BZ99" s="3">
        <v>542210</v>
      </c>
      <c r="CA99" s="3">
        <v>9618.51</v>
      </c>
      <c r="CB99" s="3">
        <v>3.1880999999999999</v>
      </c>
      <c r="CC99" s="21">
        <f ca="1">_xll.IMDP("BND",BT99,CC8,BT3)</f>
        <v>20300310</v>
      </c>
      <c r="CD99" s="23">
        <f ca="1">_xll.IMDP("BND",BT99,CD8,BT3)</f>
        <v>3.9319999999999999</v>
      </c>
      <c r="CE99" s="23" t="str">
        <f ca="1">_xll.IMDP("BND",BT99,CE8,BT3)</f>
        <v>국채</v>
      </c>
      <c r="CF99" s="23" t="str">
        <f ca="1">_xll.IMDP("BND",BT99,CF8,BT3)</f>
        <v>국고채권</v>
      </c>
      <c r="CG99" s="2">
        <v>46316</v>
      </c>
      <c r="CH99" s="3" t="s">
        <v>15289</v>
      </c>
      <c r="CI99" s="3" t="s">
        <v>15192</v>
      </c>
      <c r="CJ99" s="3" t="s">
        <v>15193</v>
      </c>
      <c r="CK99" s="3">
        <v>0</v>
      </c>
      <c r="CL99" s="3">
        <v>0.39</v>
      </c>
      <c r="CM99" s="3">
        <v>0</v>
      </c>
      <c r="CN99" s="3">
        <v>494100</v>
      </c>
      <c r="CQ99" s="21" t="str">
        <f ca="1">_xll.IMDP("BND",CH99,CQ8,CH3)</f>
        <v/>
      </c>
      <c r="CR99" s="23" t="str">
        <f ca="1">_xll.IMDP("BND",CH99,CR8,CH3)</f>
        <v/>
      </c>
      <c r="CS99" s="23" t="str">
        <f ca="1">_xll.IMDP("BND",CH99,CS8,CH3)</f>
        <v/>
      </c>
      <c r="CT99" s="23" t="str">
        <f ca="1">_xll.IMDP("BND",CH99,CT8,CH3)</f>
        <v/>
      </c>
      <c r="CU99" s="2"/>
      <c r="DE99" s="21" t="str">
        <f ca="1">_xll.IMDP("BND",CV99,DE8,CV3)</f>
        <v>입력오류</v>
      </c>
      <c r="DF99" s="23" t="str">
        <f ca="1">_xll.IMDP("BND",CV99,DF8,CV3)</f>
        <v>입력오류</v>
      </c>
      <c r="DG99" s="23" t="str">
        <f ca="1">_xll.IMDP("BND",CV99,DG8,CV3)</f>
        <v>입력오류</v>
      </c>
      <c r="DH99" s="23" t="str">
        <f ca="1">_xll.IMDP("BND",CV99,DH8,CV3)</f>
        <v>입력오류</v>
      </c>
      <c r="DI99" s="2">
        <v>46316</v>
      </c>
      <c r="DJ99" s="3" t="s">
        <v>220</v>
      </c>
      <c r="DK99" s="3" t="s">
        <v>221</v>
      </c>
      <c r="DL99" s="3" t="s">
        <v>222</v>
      </c>
      <c r="DM99" s="3">
        <v>0</v>
      </c>
      <c r="DN99" s="3">
        <v>0.3</v>
      </c>
      <c r="DO99" s="3">
        <v>0</v>
      </c>
      <c r="DP99" s="3">
        <v>475575</v>
      </c>
      <c r="DQ99" s="3">
        <v>9964.64</v>
      </c>
      <c r="DR99" s="3">
        <v>2.3066</v>
      </c>
      <c r="DS99" s="21">
        <f ca="1">_xll.IMDP("BND",DJ99,DS8,DJ3)</f>
        <v>20290331</v>
      </c>
      <c r="DT99" s="23">
        <f ca="1">_xll.IMDP("BND",DJ99,DT8,DJ3)</f>
        <v>4.3810000000000002</v>
      </c>
      <c r="DU99" s="23" t="str">
        <f ca="1">_xll.IMDP("BND",DJ99,DU8,DJ3)</f>
        <v>회사채</v>
      </c>
      <c r="DV99" s="23" t="str">
        <f ca="1">_xll.IMDP("BND",DJ99,DV8,DJ3)</f>
        <v>회사채(일반)</v>
      </c>
      <c r="DW99" s="2"/>
      <c r="EG99" s="21" t="str">
        <f ca="1">_xll.IMDP("BND",DX99,EG8,DX3)</f>
        <v>입력오류</v>
      </c>
      <c r="EH99" s="23" t="str">
        <f ca="1">_xll.IMDP("BND",DX99,EH8,DX3)</f>
        <v>입력오류</v>
      </c>
      <c r="EI99" s="23" t="str">
        <f ca="1">_xll.IMDP("BND",DX99,EI8,DX3)</f>
        <v>입력오류</v>
      </c>
      <c r="EJ99" s="23" t="str">
        <f ca="1">_xll.IMDP("BND",DX99,EJ8,DX3)</f>
        <v>입력오류</v>
      </c>
      <c r="EK99" s="2"/>
      <c r="EU99" s="21" t="str">
        <f ca="1">_xll.IMDP("BND",EL99,EU8,EL3)</f>
        <v>입력오류</v>
      </c>
      <c r="EV99" s="23" t="str">
        <f ca="1">_xll.IMDP("BND",EL99,EV8,EL3)</f>
        <v>입력오류</v>
      </c>
      <c r="EW99" s="23" t="str">
        <f ca="1">_xll.IMDP("BND",EL99,EW8,EL3)</f>
        <v>입력오류</v>
      </c>
      <c r="EX99" s="23" t="str">
        <f ca="1">_xll.IMDP("BND",EL99,EX8,EL3)</f>
        <v>입력오류</v>
      </c>
    </row>
    <row r="100" spans="1:154" ht="13.5" customHeight="1" x14ac:dyDescent="0.3">
      <c r="A100" s="2">
        <v>46316</v>
      </c>
      <c r="B100" s="3" t="s">
        <v>739</v>
      </c>
      <c r="C100" s="3" t="s">
        <v>740</v>
      </c>
      <c r="D100" s="3" t="s">
        <v>741</v>
      </c>
      <c r="E100" s="3">
        <v>0</v>
      </c>
      <c r="F100" s="3">
        <v>0.28000000000000003</v>
      </c>
      <c r="G100" s="3">
        <v>0</v>
      </c>
      <c r="H100" s="3">
        <v>334479</v>
      </c>
      <c r="I100" s="3">
        <v>10007.120000000001</v>
      </c>
      <c r="J100" s="3">
        <v>0.72689999999999999</v>
      </c>
      <c r="K100" s="21">
        <f ca="1">_xll.IMDP("BND",B100,K8,B3)</f>
        <v>20270718</v>
      </c>
      <c r="L100" s="23">
        <f ca="1">_xll.IMDP("BND",B100,L8,B3)</f>
        <v>4.0999999999999996</v>
      </c>
      <c r="M100" s="23" t="str">
        <f ca="1">_xll.IMDP("BND",B100,M8,B3)</f>
        <v>회사채</v>
      </c>
      <c r="N100" s="23" t="str">
        <f ca="1">_xll.IMDP("BND",B100,N8,B3)</f>
        <v>회사채(일반)</v>
      </c>
      <c r="O100" s="2"/>
      <c r="Y100" s="21" t="str">
        <f ca="1">_xll.IMDP("BND",P100,Y8,P3)</f>
        <v>입력오류</v>
      </c>
      <c r="Z100" s="23" t="str">
        <f ca="1">_xll.IMDP("BND",P100,Z8,P3)</f>
        <v>입력오류</v>
      </c>
      <c r="AA100" s="23" t="str">
        <f ca="1">_xll.IMDP("BND",P100,AA8,P3)</f>
        <v>입력오류</v>
      </c>
      <c r="AB100" s="23" t="str">
        <f ca="1">_xll.IMDP("BND",P100,AB8,P3)</f>
        <v>입력오류</v>
      </c>
      <c r="AC100" s="2"/>
      <c r="AM100" s="21" t="str">
        <f ca="1">_xll.IMDP("BND",AD100,AM8,AD3)</f>
        <v>입력오류</v>
      </c>
      <c r="AN100" s="23" t="str">
        <f ca="1">_xll.IMDP("BND",AD100,AN8,AD3)</f>
        <v>입력오류</v>
      </c>
      <c r="AO100" s="23" t="str">
        <f ca="1">_xll.IMDP("BND",AD100,AO8,AD3)</f>
        <v>입력오류</v>
      </c>
      <c r="AP100" s="23" t="str">
        <f ca="1">_xll.IMDP("BND",AD100,AP8,AD3)</f>
        <v>입력오류</v>
      </c>
      <c r="AQ100" s="2"/>
      <c r="BA100" s="21" t="str">
        <f ca="1">_xll.IMDP("BND",AR100,BA8,AR3)</f>
        <v>입력오류</v>
      </c>
      <c r="BB100" s="23" t="str">
        <f ca="1">_xll.IMDP("BND",AR100,BB8,AR3)</f>
        <v>입력오류</v>
      </c>
      <c r="BC100" s="23" t="str">
        <f ca="1">_xll.IMDP("BND",AR100,BC8,AR3)</f>
        <v>입력오류</v>
      </c>
      <c r="BD100" s="23" t="str">
        <f ca="1">_xll.IMDP("BND",AR100,BD8,AR3)</f>
        <v>입력오류</v>
      </c>
      <c r="BE100" s="2"/>
      <c r="BO100" s="21" t="str">
        <f ca="1">_xll.IMDP("BND",BF100,BO8,BF3)</f>
        <v>입력오류</v>
      </c>
      <c r="BP100" s="23" t="str">
        <f ca="1">_xll.IMDP("BND",BF100,BP8,BF3)</f>
        <v>입력오류</v>
      </c>
      <c r="BQ100" s="23" t="str">
        <f ca="1">_xll.IMDP("BND",BF100,BQ8,BF3)</f>
        <v>입력오류</v>
      </c>
      <c r="BR100" s="23" t="str">
        <f ca="1">_xll.IMDP("BND",BF100,BR8,BF3)</f>
        <v>입력오류</v>
      </c>
      <c r="BS100" s="2">
        <v>46316</v>
      </c>
      <c r="BT100" s="3" t="s">
        <v>467</v>
      </c>
      <c r="BU100" s="3" t="s">
        <v>468</v>
      </c>
      <c r="BV100" s="3" t="s">
        <v>469</v>
      </c>
      <c r="BW100" s="3">
        <v>0</v>
      </c>
      <c r="BX100" s="3">
        <v>0.35</v>
      </c>
      <c r="BY100" s="3">
        <v>0</v>
      </c>
      <c r="BZ100" s="3">
        <v>504888</v>
      </c>
      <c r="CA100" s="3">
        <v>8387.64</v>
      </c>
      <c r="CB100" s="3">
        <v>16.9892</v>
      </c>
      <c r="CC100" s="21">
        <f ca="1">_xll.IMDP("BND",BT100,CC8,BT3)</f>
        <v>20560113</v>
      </c>
      <c r="CD100" s="23">
        <f ca="1">_xll.IMDP("BND",BT100,CD8,BT3)</f>
        <v>4.4770000000000003</v>
      </c>
      <c r="CE100" s="23" t="str">
        <f ca="1">_xll.IMDP("BND",BT100,CE8,BT3)</f>
        <v>공사공단채</v>
      </c>
      <c r="CF100" s="23" t="str">
        <f ca="1">_xll.IMDP("BND",BT100,CF8,BT3)</f>
        <v>일반</v>
      </c>
      <c r="CG100" s="2">
        <v>46316</v>
      </c>
      <c r="CH100" s="3" t="s">
        <v>15218</v>
      </c>
      <c r="CI100" s="3" t="s">
        <v>584</v>
      </c>
      <c r="CJ100" s="3" t="s">
        <v>585</v>
      </c>
      <c r="CK100" s="3">
        <v>0</v>
      </c>
      <c r="CL100" s="3">
        <v>0.39</v>
      </c>
      <c r="CM100" s="3">
        <v>0</v>
      </c>
      <c r="CN100" s="3">
        <v>494100</v>
      </c>
      <c r="CQ100" s="21" t="str">
        <f ca="1">_xll.IMDP("BND",CH100,CQ8,CH3)</f>
        <v/>
      </c>
      <c r="CR100" s="23" t="str">
        <f ca="1">_xll.IMDP("BND",CH100,CR8,CH3)</f>
        <v/>
      </c>
      <c r="CS100" s="23" t="str">
        <f ca="1">_xll.IMDP("BND",CH100,CS8,CH3)</f>
        <v/>
      </c>
      <c r="CT100" s="23" t="str">
        <f ca="1">_xll.IMDP("BND",CH100,CT8,CH3)</f>
        <v/>
      </c>
      <c r="CU100" s="2"/>
      <c r="DE100" s="21" t="str">
        <f ca="1">_xll.IMDP("BND",CV100,DE8,CV3)</f>
        <v>입력오류</v>
      </c>
      <c r="DF100" s="23" t="str">
        <f ca="1">_xll.IMDP("BND",CV100,DF8,CV3)</f>
        <v>입력오류</v>
      </c>
      <c r="DG100" s="23" t="str">
        <f ca="1">_xll.IMDP("BND",CV100,DG8,CV3)</f>
        <v>입력오류</v>
      </c>
      <c r="DH100" s="23" t="str">
        <f ca="1">_xll.IMDP("BND",CV100,DH8,CV3)</f>
        <v>입력오류</v>
      </c>
      <c r="DI100" s="2">
        <v>46316</v>
      </c>
      <c r="DJ100" s="3" t="s">
        <v>1051</v>
      </c>
      <c r="DK100" s="3" t="s">
        <v>289</v>
      </c>
      <c r="DL100" s="3" t="s">
        <v>15338</v>
      </c>
      <c r="DM100" s="3">
        <v>0</v>
      </c>
      <c r="DN100" s="3">
        <v>0.3</v>
      </c>
      <c r="DO100" s="3">
        <v>0</v>
      </c>
      <c r="DP100" s="3">
        <v>475510</v>
      </c>
      <c r="DS100" s="21" t="str">
        <f ca="1">_xll.IMDP("BND",DJ100,DS8,DJ3)</f>
        <v/>
      </c>
      <c r="DT100" s="23" t="str">
        <f ca="1">_xll.IMDP("BND",DJ100,DT8,DJ3)</f>
        <v/>
      </c>
      <c r="DU100" s="23" t="str">
        <f ca="1">_xll.IMDP("BND",DJ100,DU8,DJ3)</f>
        <v/>
      </c>
      <c r="DV100" s="23" t="str">
        <f ca="1">_xll.IMDP("BND",DJ100,DV8,DJ3)</f>
        <v/>
      </c>
      <c r="DW100" s="2"/>
      <c r="EG100" s="21" t="str">
        <f ca="1">_xll.IMDP("BND",DX100,EG8,DX3)</f>
        <v>입력오류</v>
      </c>
      <c r="EH100" s="23" t="str">
        <f ca="1">_xll.IMDP("BND",DX100,EH8,DX3)</f>
        <v>입력오류</v>
      </c>
      <c r="EI100" s="23" t="str">
        <f ca="1">_xll.IMDP("BND",DX100,EI8,DX3)</f>
        <v>입력오류</v>
      </c>
      <c r="EJ100" s="23" t="str">
        <f ca="1">_xll.IMDP("BND",DX100,EJ8,DX3)</f>
        <v>입력오류</v>
      </c>
      <c r="EK100" s="2"/>
      <c r="EU100" s="21" t="str">
        <f ca="1">_xll.IMDP("BND",EL100,EU8,EL3)</f>
        <v>입력오류</v>
      </c>
      <c r="EV100" s="23" t="str">
        <f ca="1">_xll.IMDP("BND",EL100,EV8,EL3)</f>
        <v>입력오류</v>
      </c>
      <c r="EW100" s="23" t="str">
        <f ca="1">_xll.IMDP("BND",EL100,EW8,EL3)</f>
        <v>입력오류</v>
      </c>
      <c r="EX100" s="23" t="str">
        <f ca="1">_xll.IMDP("BND",EL100,EX8,EL3)</f>
        <v>입력오류</v>
      </c>
    </row>
    <row r="101" spans="1:154" ht="13.5" customHeight="1" x14ac:dyDescent="0.3">
      <c r="A101" s="2">
        <v>46316</v>
      </c>
      <c r="B101" s="3" t="s">
        <v>1335</v>
      </c>
      <c r="C101" s="3" t="s">
        <v>409</v>
      </c>
      <c r="D101" s="3" t="s">
        <v>1336</v>
      </c>
      <c r="E101" s="3">
        <v>0</v>
      </c>
      <c r="F101" s="3">
        <v>0.28000000000000003</v>
      </c>
      <c r="G101" s="3">
        <v>0</v>
      </c>
      <c r="H101" s="3">
        <v>334413</v>
      </c>
      <c r="I101" s="3">
        <v>10005.44</v>
      </c>
      <c r="J101" s="3">
        <v>2.3927</v>
      </c>
      <c r="K101" s="21">
        <f ca="1">_xll.IMDP("BND",B101,K8,B3)</f>
        <v>20290511</v>
      </c>
      <c r="L101" s="23">
        <f ca="1">_xll.IMDP("BND",B101,L8,B3)</f>
        <v>4.3789999999999996</v>
      </c>
      <c r="M101" s="23" t="str">
        <f ca="1">_xll.IMDP("BND",B101,M8,B3)</f>
        <v>회사채</v>
      </c>
      <c r="N101" s="23" t="str">
        <f ca="1">_xll.IMDP("BND",B101,N8,B3)</f>
        <v>회사채(일반)</v>
      </c>
      <c r="O101" s="2"/>
      <c r="Y101" s="21" t="str">
        <f ca="1">_xll.IMDP("BND",P101,Y8,P3)</f>
        <v>입력오류</v>
      </c>
      <c r="Z101" s="23" t="str">
        <f ca="1">_xll.IMDP("BND",P101,Z8,P3)</f>
        <v>입력오류</v>
      </c>
      <c r="AA101" s="23" t="str">
        <f ca="1">_xll.IMDP("BND",P101,AA8,P3)</f>
        <v>입력오류</v>
      </c>
      <c r="AB101" s="23" t="str">
        <f ca="1">_xll.IMDP("BND",P101,AB8,P3)</f>
        <v>입력오류</v>
      </c>
      <c r="AC101" s="2"/>
      <c r="AM101" s="21" t="str">
        <f ca="1">_xll.IMDP("BND",AD101,AM8,AD3)</f>
        <v>입력오류</v>
      </c>
      <c r="AN101" s="23" t="str">
        <f ca="1">_xll.IMDP("BND",AD101,AN8,AD3)</f>
        <v>입력오류</v>
      </c>
      <c r="AO101" s="23" t="str">
        <f ca="1">_xll.IMDP("BND",AD101,AO8,AD3)</f>
        <v>입력오류</v>
      </c>
      <c r="AP101" s="23" t="str">
        <f ca="1">_xll.IMDP("BND",AD101,AP8,AD3)</f>
        <v>입력오류</v>
      </c>
      <c r="AQ101" s="2"/>
      <c r="BA101" s="21" t="str">
        <f ca="1">_xll.IMDP("BND",AR101,BA8,AR3)</f>
        <v>입력오류</v>
      </c>
      <c r="BB101" s="23" t="str">
        <f ca="1">_xll.IMDP("BND",AR101,BB8,AR3)</f>
        <v>입력오류</v>
      </c>
      <c r="BC101" s="23" t="str">
        <f ca="1">_xll.IMDP("BND",AR101,BC8,AR3)</f>
        <v>입력오류</v>
      </c>
      <c r="BD101" s="23" t="str">
        <f ca="1">_xll.IMDP("BND",AR101,BD8,AR3)</f>
        <v>입력오류</v>
      </c>
      <c r="BE101" s="2"/>
      <c r="BO101" s="21" t="str">
        <f ca="1">_xll.IMDP("BND",BF101,BO8,BF3)</f>
        <v>입력오류</v>
      </c>
      <c r="BP101" s="23" t="str">
        <f ca="1">_xll.IMDP("BND",BF101,BP8,BF3)</f>
        <v>입력오류</v>
      </c>
      <c r="BQ101" s="23" t="str">
        <f ca="1">_xll.IMDP("BND",BF101,BQ8,BF3)</f>
        <v>입력오류</v>
      </c>
      <c r="BR101" s="23" t="str">
        <f ca="1">_xll.IMDP("BND",BF101,BR8,BF3)</f>
        <v>입력오류</v>
      </c>
      <c r="BS101" s="2">
        <v>46316</v>
      </c>
      <c r="BT101" s="3" t="s">
        <v>470</v>
      </c>
      <c r="BU101" s="3" t="s">
        <v>471</v>
      </c>
      <c r="BV101" s="3" t="s">
        <v>472</v>
      </c>
      <c r="BW101" s="3">
        <v>0</v>
      </c>
      <c r="BX101" s="3">
        <v>0.34</v>
      </c>
      <c r="BY101" s="3">
        <v>0</v>
      </c>
      <c r="BZ101" s="3">
        <v>493163</v>
      </c>
      <c r="CA101" s="3">
        <v>9561.0300000000007</v>
      </c>
      <c r="CB101" s="3">
        <v>3.7254999999999998</v>
      </c>
      <c r="CC101" s="21">
        <f ca="1">_xll.IMDP("BND",BT101,CC8,BT3)</f>
        <v>20301027</v>
      </c>
      <c r="CD101" s="23">
        <f ca="1">_xll.IMDP("BND",BT101,CD8,BT3)</f>
        <v>4.3780000000000001</v>
      </c>
      <c r="CE101" s="23" t="str">
        <f ca="1">_xll.IMDP("BND",BT101,CE8,BT3)</f>
        <v>공사공단채</v>
      </c>
      <c r="CF101" s="23" t="str">
        <f ca="1">_xll.IMDP("BND",BT101,CF8,BT3)</f>
        <v>지방공기업</v>
      </c>
      <c r="CG101" s="2">
        <v>46316</v>
      </c>
      <c r="CH101" s="3" t="s">
        <v>15196</v>
      </c>
      <c r="CI101" s="3" t="s">
        <v>15192</v>
      </c>
      <c r="CJ101" s="3" t="s">
        <v>15193</v>
      </c>
      <c r="CK101" s="3">
        <v>0</v>
      </c>
      <c r="CL101" s="3">
        <v>0.39</v>
      </c>
      <c r="CM101" s="3">
        <v>0</v>
      </c>
      <c r="CN101" s="3">
        <v>494100</v>
      </c>
      <c r="CQ101" s="21" t="str">
        <f ca="1">_xll.IMDP("BND",CH101,CQ8,CH3)</f>
        <v/>
      </c>
      <c r="CR101" s="23" t="str">
        <f ca="1">_xll.IMDP("BND",CH101,CR8,CH3)</f>
        <v/>
      </c>
      <c r="CS101" s="23" t="str">
        <f ca="1">_xll.IMDP("BND",CH101,CS8,CH3)</f>
        <v/>
      </c>
      <c r="CT101" s="23" t="str">
        <f ca="1">_xll.IMDP("BND",CH101,CT8,CH3)</f>
        <v/>
      </c>
      <c r="CU101" s="2"/>
      <c r="DE101" s="21" t="str">
        <f ca="1">_xll.IMDP("BND",CV101,DE8,CV3)</f>
        <v>입력오류</v>
      </c>
      <c r="DF101" s="23" t="str">
        <f ca="1">_xll.IMDP("BND",CV101,DF8,CV3)</f>
        <v>입력오류</v>
      </c>
      <c r="DG101" s="23" t="str">
        <f ca="1">_xll.IMDP("BND",CV101,DG8,CV3)</f>
        <v>입력오류</v>
      </c>
      <c r="DH101" s="23" t="str">
        <f ca="1">_xll.IMDP("BND",CV101,DH8,CV3)</f>
        <v>입력오류</v>
      </c>
      <c r="DI101" s="2">
        <v>46316</v>
      </c>
      <c r="DJ101" s="3" t="s">
        <v>1849</v>
      </c>
      <c r="DK101" s="3" t="s">
        <v>888</v>
      </c>
      <c r="DL101" s="3" t="s">
        <v>1850</v>
      </c>
      <c r="DM101" s="3">
        <v>0</v>
      </c>
      <c r="DN101" s="3">
        <v>0.3</v>
      </c>
      <c r="DO101" s="3">
        <v>0</v>
      </c>
      <c r="DP101" s="3">
        <v>475482</v>
      </c>
      <c r="DS101" s="21" t="str">
        <f ca="1">_xll.IMDP("BND",DJ101,DS8,DJ3)</f>
        <v/>
      </c>
      <c r="DT101" s="23" t="str">
        <f ca="1">_xll.IMDP("BND",DJ101,DT8,DJ3)</f>
        <v/>
      </c>
      <c r="DU101" s="23" t="str">
        <f ca="1">_xll.IMDP("BND",DJ101,DU8,DJ3)</f>
        <v/>
      </c>
      <c r="DV101" s="23" t="str">
        <f ca="1">_xll.IMDP("BND",DJ101,DV8,DJ3)</f>
        <v/>
      </c>
      <c r="DW101" s="2"/>
      <c r="EG101" s="21" t="str">
        <f ca="1">_xll.IMDP("BND",DX101,EG8,DX3)</f>
        <v>입력오류</v>
      </c>
      <c r="EH101" s="23" t="str">
        <f ca="1">_xll.IMDP("BND",DX101,EH8,DX3)</f>
        <v>입력오류</v>
      </c>
      <c r="EI101" s="23" t="str">
        <f ca="1">_xll.IMDP("BND",DX101,EI8,DX3)</f>
        <v>입력오류</v>
      </c>
      <c r="EJ101" s="23" t="str">
        <f ca="1">_xll.IMDP("BND",DX101,EJ8,DX3)</f>
        <v>입력오류</v>
      </c>
      <c r="EK101" s="2"/>
      <c r="EU101" s="21" t="str">
        <f ca="1">_xll.IMDP("BND",EL101,EU8,EL3)</f>
        <v>입력오류</v>
      </c>
      <c r="EV101" s="23" t="str">
        <f ca="1">_xll.IMDP("BND",EL101,EV8,EL3)</f>
        <v>입력오류</v>
      </c>
      <c r="EW101" s="23" t="str">
        <f ca="1">_xll.IMDP("BND",EL101,EW8,EL3)</f>
        <v>입력오류</v>
      </c>
      <c r="EX101" s="23" t="str">
        <f ca="1">_xll.IMDP("BND",EL101,EX8,EL3)</f>
        <v>입력오류</v>
      </c>
    </row>
    <row r="102" spans="1:154" ht="13.5" customHeight="1" x14ac:dyDescent="0.3">
      <c r="A102" s="2">
        <v>46316</v>
      </c>
      <c r="B102" s="3" t="s">
        <v>5495</v>
      </c>
      <c r="C102" s="3" t="s">
        <v>14574</v>
      </c>
      <c r="D102" s="3" t="s">
        <v>5496</v>
      </c>
      <c r="E102" s="3">
        <v>0</v>
      </c>
      <c r="F102" s="3">
        <v>0.28000000000000003</v>
      </c>
      <c r="G102" s="3">
        <v>0</v>
      </c>
      <c r="H102" s="3">
        <v>334388</v>
      </c>
      <c r="I102" s="3">
        <v>10004.48</v>
      </c>
      <c r="J102" s="3">
        <v>0.97560000000000002</v>
      </c>
      <c r="K102" s="21">
        <f ca="1">_xll.IMDP("BND",B102,K8,B3)</f>
        <v>20271023</v>
      </c>
      <c r="L102" s="23">
        <f ca="1">_xll.IMDP("BND",B102,L8,B3)</f>
        <v>4.1260000000000003</v>
      </c>
      <c r="M102" s="23" t="str">
        <f ca="1">_xll.IMDP("BND",B102,M8,B3)</f>
        <v>공사공단채</v>
      </c>
      <c r="N102" s="23" t="str">
        <f ca="1">_xll.IMDP("BND",B102,N8,B3)</f>
        <v>지방공기업</v>
      </c>
      <c r="O102" s="2"/>
      <c r="Y102" s="21" t="str">
        <f ca="1">_xll.IMDP("BND",P102,Y8,P3)</f>
        <v>입력오류</v>
      </c>
      <c r="Z102" s="23" t="str">
        <f ca="1">_xll.IMDP("BND",P102,Z8,P3)</f>
        <v>입력오류</v>
      </c>
      <c r="AA102" s="23" t="str">
        <f ca="1">_xll.IMDP("BND",P102,AA8,P3)</f>
        <v>입력오류</v>
      </c>
      <c r="AB102" s="23" t="str">
        <f ca="1">_xll.IMDP("BND",P102,AB8,P3)</f>
        <v>입력오류</v>
      </c>
      <c r="AC102" s="2"/>
      <c r="AM102" s="21" t="str">
        <f ca="1">_xll.IMDP("BND",AD102,AM8,AD3)</f>
        <v>입력오류</v>
      </c>
      <c r="AN102" s="23" t="str">
        <f ca="1">_xll.IMDP("BND",AD102,AN8,AD3)</f>
        <v>입력오류</v>
      </c>
      <c r="AO102" s="23" t="str">
        <f ca="1">_xll.IMDP("BND",AD102,AO8,AD3)</f>
        <v>입력오류</v>
      </c>
      <c r="AP102" s="23" t="str">
        <f ca="1">_xll.IMDP("BND",AD102,AP8,AD3)</f>
        <v>입력오류</v>
      </c>
      <c r="AQ102" s="2"/>
      <c r="BA102" s="21" t="str">
        <f ca="1">_xll.IMDP("BND",AR102,BA8,AR3)</f>
        <v>입력오류</v>
      </c>
      <c r="BB102" s="23" t="str">
        <f ca="1">_xll.IMDP("BND",AR102,BB8,AR3)</f>
        <v>입력오류</v>
      </c>
      <c r="BC102" s="23" t="str">
        <f ca="1">_xll.IMDP("BND",AR102,BC8,AR3)</f>
        <v>입력오류</v>
      </c>
      <c r="BD102" s="23" t="str">
        <f ca="1">_xll.IMDP("BND",AR102,BD8,AR3)</f>
        <v>입력오류</v>
      </c>
      <c r="BE102" s="2"/>
      <c r="BO102" s="21" t="str">
        <f ca="1">_xll.IMDP("BND",BF102,BO8,BF3)</f>
        <v>입력오류</v>
      </c>
      <c r="BP102" s="23" t="str">
        <f ca="1">_xll.IMDP("BND",BF102,BP8,BF3)</f>
        <v>입력오류</v>
      </c>
      <c r="BQ102" s="23" t="str">
        <f ca="1">_xll.IMDP("BND",BF102,BQ8,BF3)</f>
        <v>입력오류</v>
      </c>
      <c r="BR102" s="23" t="str">
        <f ca="1">_xll.IMDP("BND",BF102,BR8,BF3)</f>
        <v>입력오류</v>
      </c>
      <c r="BS102" s="2">
        <v>46316</v>
      </c>
      <c r="BT102" s="3" t="s">
        <v>10631</v>
      </c>
      <c r="BU102" s="3" t="s">
        <v>15832</v>
      </c>
      <c r="BV102" s="3" t="s">
        <v>10632</v>
      </c>
      <c r="BW102" s="3">
        <v>0</v>
      </c>
      <c r="BX102" s="3">
        <v>0.34</v>
      </c>
      <c r="BY102" s="3">
        <v>0</v>
      </c>
      <c r="BZ102" s="3">
        <v>485577</v>
      </c>
      <c r="CA102" s="3">
        <v>9695.74</v>
      </c>
      <c r="CB102" s="3">
        <v>1.9165000000000001</v>
      </c>
      <c r="CC102" s="21">
        <f ca="1">_xll.IMDP("BND",BT102,CC8,BT3)</f>
        <v>20281020</v>
      </c>
      <c r="CD102" s="23">
        <f ca="1">_xll.IMDP("BND",BT102,CD8,BT3)</f>
        <v>4.3979999999999997</v>
      </c>
      <c r="CE102" s="23" t="str">
        <f ca="1">_xll.IMDP("BND",BT102,CE8,BT3)</f>
        <v>금융채</v>
      </c>
      <c r="CF102" s="23" t="str">
        <f ca="1">_xll.IMDP("BND",BT102,CF8,BT3)</f>
        <v>카드</v>
      </c>
      <c r="CG102" s="2">
        <v>46316</v>
      </c>
      <c r="CH102" s="3" t="s">
        <v>15219</v>
      </c>
      <c r="CI102" s="3" t="s">
        <v>584</v>
      </c>
      <c r="CJ102" s="3" t="s">
        <v>585</v>
      </c>
      <c r="CK102" s="3">
        <v>0</v>
      </c>
      <c r="CL102" s="3">
        <v>0.39</v>
      </c>
      <c r="CM102" s="3">
        <v>0</v>
      </c>
      <c r="CN102" s="3">
        <v>494100</v>
      </c>
      <c r="CQ102" s="21" t="str">
        <f ca="1">_xll.IMDP("BND",CH102,CQ8,CH3)</f>
        <v/>
      </c>
      <c r="CR102" s="23" t="str">
        <f ca="1">_xll.IMDP("BND",CH102,CR8,CH3)</f>
        <v/>
      </c>
      <c r="CS102" s="23" t="str">
        <f ca="1">_xll.IMDP("BND",CH102,CS8,CH3)</f>
        <v/>
      </c>
      <c r="CT102" s="23" t="str">
        <f ca="1">_xll.IMDP("BND",CH102,CT8,CH3)</f>
        <v/>
      </c>
      <c r="CU102" s="2"/>
      <c r="DE102" s="21" t="str">
        <f ca="1">_xll.IMDP("BND",CV102,DE8,CV3)</f>
        <v>입력오류</v>
      </c>
      <c r="DF102" s="23" t="str">
        <f ca="1">_xll.IMDP("BND",CV102,DF8,CV3)</f>
        <v>입력오류</v>
      </c>
      <c r="DG102" s="23" t="str">
        <f ca="1">_xll.IMDP("BND",CV102,DG8,CV3)</f>
        <v>입력오류</v>
      </c>
      <c r="DH102" s="23" t="str">
        <f ca="1">_xll.IMDP("BND",CV102,DH8,CV3)</f>
        <v>입력오류</v>
      </c>
      <c r="DI102" s="2">
        <v>46316</v>
      </c>
      <c r="DJ102" s="3" t="s">
        <v>293</v>
      </c>
      <c r="DK102" s="3" t="s">
        <v>294</v>
      </c>
      <c r="DL102" s="3" t="s">
        <v>295</v>
      </c>
      <c r="DM102" s="3">
        <v>0</v>
      </c>
      <c r="DN102" s="3">
        <v>0.3</v>
      </c>
      <c r="DO102" s="3">
        <v>0</v>
      </c>
      <c r="DP102" s="3">
        <v>475481</v>
      </c>
      <c r="DQ102" s="3">
        <v>9962.7999999999993</v>
      </c>
      <c r="DR102" s="3">
        <v>0.8448</v>
      </c>
      <c r="DS102" s="21">
        <f ca="1">_xll.IMDP("BND",DJ102,DS8,DJ3)</f>
        <v>20270902</v>
      </c>
      <c r="DT102" s="23">
        <f ca="1">_xll.IMDP("BND",DJ102,DT8,DJ3)</f>
        <v>4.3259999999999996</v>
      </c>
      <c r="DU102" s="23" t="str">
        <f ca="1">_xll.IMDP("BND",DJ102,DU8,DJ3)</f>
        <v>금융채</v>
      </c>
      <c r="DV102" s="23" t="str">
        <f ca="1">_xll.IMDP("BND",DJ102,DV8,DJ3)</f>
        <v>기타금융채</v>
      </c>
      <c r="DW102" s="2"/>
      <c r="EG102" s="21" t="str">
        <f ca="1">_xll.IMDP("BND",DX102,EG8,DX3)</f>
        <v>입력오류</v>
      </c>
      <c r="EH102" s="23" t="str">
        <f ca="1">_xll.IMDP("BND",DX102,EH8,DX3)</f>
        <v>입력오류</v>
      </c>
      <c r="EI102" s="23" t="str">
        <f ca="1">_xll.IMDP("BND",DX102,EI8,DX3)</f>
        <v>입력오류</v>
      </c>
      <c r="EJ102" s="23" t="str">
        <f ca="1">_xll.IMDP("BND",DX102,EJ8,DX3)</f>
        <v>입력오류</v>
      </c>
      <c r="EK102" s="2"/>
      <c r="EU102" s="21" t="str">
        <f ca="1">_xll.IMDP("BND",EL102,EU8,EL3)</f>
        <v>입력오류</v>
      </c>
      <c r="EV102" s="23" t="str">
        <f ca="1">_xll.IMDP("BND",EL102,EV8,EL3)</f>
        <v>입력오류</v>
      </c>
      <c r="EW102" s="23" t="str">
        <f ca="1">_xll.IMDP("BND",EL102,EW8,EL3)</f>
        <v>입력오류</v>
      </c>
      <c r="EX102" s="23" t="str">
        <f ca="1">_xll.IMDP("BND",EL102,EX8,EL3)</f>
        <v>입력오류</v>
      </c>
    </row>
    <row r="103" spans="1:154" ht="13.5" customHeight="1" x14ac:dyDescent="0.3">
      <c r="A103" s="2">
        <v>46316</v>
      </c>
      <c r="B103" s="3" t="s">
        <v>16015</v>
      </c>
      <c r="C103" s="3" t="s">
        <v>16016</v>
      </c>
      <c r="D103" s="3" t="s">
        <v>16017</v>
      </c>
      <c r="E103" s="3">
        <v>0</v>
      </c>
      <c r="F103" s="3">
        <v>0.28000000000000003</v>
      </c>
      <c r="G103" s="3">
        <v>0</v>
      </c>
      <c r="H103" s="3">
        <v>334343</v>
      </c>
      <c r="I103" s="3">
        <v>10003.02</v>
      </c>
      <c r="J103" s="3">
        <v>0.96089999999999998</v>
      </c>
      <c r="K103" s="21">
        <f ca="1">_xll.IMDP("BND",B103,K8,B3)</f>
        <v>20271015</v>
      </c>
      <c r="L103" s="23">
        <f ca="1">_xll.IMDP("BND",B103,L8,B3)</f>
        <v>4.1340000000000003</v>
      </c>
      <c r="M103" s="23" t="str">
        <f ca="1">_xll.IMDP("BND",B103,M8,B3)</f>
        <v>공사공단채</v>
      </c>
      <c r="N103" s="23" t="str">
        <f ca="1">_xll.IMDP("BND",B103,N8,B3)</f>
        <v>지방공기업</v>
      </c>
      <c r="O103" s="2"/>
      <c r="Y103" s="21" t="str">
        <f ca="1">_xll.IMDP("BND",P103,Y8,P3)</f>
        <v>입력오류</v>
      </c>
      <c r="Z103" s="23" t="str">
        <f ca="1">_xll.IMDP("BND",P103,Z8,P3)</f>
        <v>입력오류</v>
      </c>
      <c r="AA103" s="23" t="str">
        <f ca="1">_xll.IMDP("BND",P103,AA8,P3)</f>
        <v>입력오류</v>
      </c>
      <c r="AB103" s="23" t="str">
        <f ca="1">_xll.IMDP("BND",P103,AB8,P3)</f>
        <v>입력오류</v>
      </c>
      <c r="AC103" s="2"/>
      <c r="AM103" s="21" t="str">
        <f ca="1">_xll.IMDP("BND",AD103,AM8,AD3)</f>
        <v>입력오류</v>
      </c>
      <c r="AN103" s="23" t="str">
        <f ca="1">_xll.IMDP("BND",AD103,AN8,AD3)</f>
        <v>입력오류</v>
      </c>
      <c r="AO103" s="23" t="str">
        <f ca="1">_xll.IMDP("BND",AD103,AO8,AD3)</f>
        <v>입력오류</v>
      </c>
      <c r="AP103" s="23" t="str">
        <f ca="1">_xll.IMDP("BND",AD103,AP8,AD3)</f>
        <v>입력오류</v>
      </c>
      <c r="AQ103" s="2"/>
      <c r="BA103" s="21" t="str">
        <f ca="1">_xll.IMDP("BND",AR103,BA8,AR3)</f>
        <v>입력오류</v>
      </c>
      <c r="BB103" s="23" t="str">
        <f ca="1">_xll.IMDP("BND",AR103,BB8,AR3)</f>
        <v>입력오류</v>
      </c>
      <c r="BC103" s="23" t="str">
        <f ca="1">_xll.IMDP("BND",AR103,BC8,AR3)</f>
        <v>입력오류</v>
      </c>
      <c r="BD103" s="23" t="str">
        <f ca="1">_xll.IMDP("BND",AR103,BD8,AR3)</f>
        <v>입력오류</v>
      </c>
      <c r="BE103" s="2"/>
      <c r="BO103" s="21" t="str">
        <f ca="1">_xll.IMDP("BND",BF103,BO8,BF3)</f>
        <v>입력오류</v>
      </c>
      <c r="BP103" s="23" t="str">
        <f ca="1">_xll.IMDP("BND",BF103,BP8,BF3)</f>
        <v>입력오류</v>
      </c>
      <c r="BQ103" s="23" t="str">
        <f ca="1">_xll.IMDP("BND",BF103,BQ8,BF3)</f>
        <v>입력오류</v>
      </c>
      <c r="BR103" s="23" t="str">
        <f ca="1">_xll.IMDP("BND",BF103,BR8,BF3)</f>
        <v>입력오류</v>
      </c>
      <c r="BS103" s="2">
        <v>46316</v>
      </c>
      <c r="BT103" s="3" t="s">
        <v>473</v>
      </c>
      <c r="BU103" s="3" t="s">
        <v>474</v>
      </c>
      <c r="BV103" s="3" t="s">
        <v>475</v>
      </c>
      <c r="BW103" s="3">
        <v>0</v>
      </c>
      <c r="BX103" s="3">
        <v>0.31</v>
      </c>
      <c r="BY103" s="3">
        <v>0</v>
      </c>
      <c r="BZ103" s="3">
        <v>438041</v>
      </c>
      <c r="CA103" s="3">
        <v>10192.43</v>
      </c>
      <c r="CB103" s="3">
        <v>3.5476000000000001</v>
      </c>
      <c r="CC103" s="21">
        <f ca="1">_xll.IMDP("BND",BT103,CC8,BT3)</f>
        <v>20300630</v>
      </c>
      <c r="CD103" s="23">
        <f ca="1">_xll.IMDP("BND",BT103,CD8,BT3)</f>
        <v>4.077</v>
      </c>
      <c r="CE103" s="23" t="str">
        <f ca="1">_xll.IMDP("BND",BT103,CE8,BT3)</f>
        <v>지방채</v>
      </c>
      <c r="CF103" s="23" t="str">
        <f ca="1">_xll.IMDP("BND",BT103,CF8,BT3)</f>
        <v>도시철도채권</v>
      </c>
      <c r="CG103" s="2">
        <v>46316</v>
      </c>
      <c r="CH103" s="3" t="s">
        <v>15220</v>
      </c>
      <c r="CI103" s="3" t="s">
        <v>584</v>
      </c>
      <c r="CJ103" s="3" t="s">
        <v>585</v>
      </c>
      <c r="CK103" s="3">
        <v>0</v>
      </c>
      <c r="CL103" s="3">
        <v>0.39</v>
      </c>
      <c r="CM103" s="3">
        <v>0</v>
      </c>
      <c r="CN103" s="3">
        <v>494100</v>
      </c>
      <c r="CQ103" s="21" t="str">
        <f ca="1">_xll.IMDP("BND",CH103,CQ8,CH3)</f>
        <v/>
      </c>
      <c r="CR103" s="23" t="str">
        <f ca="1">_xll.IMDP("BND",CH103,CR8,CH3)</f>
        <v/>
      </c>
      <c r="CS103" s="23" t="str">
        <f ca="1">_xll.IMDP("BND",CH103,CS8,CH3)</f>
        <v/>
      </c>
      <c r="CT103" s="23" t="str">
        <f ca="1">_xll.IMDP("BND",CH103,CT8,CH3)</f>
        <v/>
      </c>
      <c r="CU103" s="2"/>
      <c r="DE103" s="21" t="str">
        <f ca="1">_xll.IMDP("BND",CV103,DE8,CV3)</f>
        <v>입력오류</v>
      </c>
      <c r="DF103" s="23" t="str">
        <f ca="1">_xll.IMDP("BND",CV103,DF8,CV3)</f>
        <v>입력오류</v>
      </c>
      <c r="DG103" s="23" t="str">
        <f ca="1">_xll.IMDP("BND",CV103,DG8,CV3)</f>
        <v>입력오류</v>
      </c>
      <c r="DH103" s="23" t="str">
        <f ca="1">_xll.IMDP("BND",CV103,DH8,CV3)</f>
        <v>입력오류</v>
      </c>
      <c r="DI103" s="2">
        <v>46316</v>
      </c>
      <c r="DJ103" s="3" t="s">
        <v>299</v>
      </c>
      <c r="DK103" s="3" t="s">
        <v>182</v>
      </c>
      <c r="DL103" s="3" t="s">
        <v>300</v>
      </c>
      <c r="DM103" s="3">
        <v>0</v>
      </c>
      <c r="DN103" s="3">
        <v>0.3</v>
      </c>
      <c r="DO103" s="3">
        <v>0</v>
      </c>
      <c r="DP103" s="3">
        <v>475345</v>
      </c>
      <c r="DQ103" s="3">
        <v>9959.24</v>
      </c>
      <c r="DR103" s="3">
        <v>4.0746000000000002</v>
      </c>
      <c r="DS103" s="21">
        <f ca="1">_xll.IMDP("BND",DJ103,DS8,DJ3)</f>
        <v>20310430</v>
      </c>
      <c r="DT103" s="23">
        <f ca="1">_xll.IMDP("BND",DJ103,DT8,DJ3)</f>
        <v>4.3540000000000001</v>
      </c>
      <c r="DU103" s="23" t="str">
        <f ca="1">_xll.IMDP("BND",DJ103,DU8,DJ3)</f>
        <v>공사공단채</v>
      </c>
      <c r="DV103" s="23" t="str">
        <f ca="1">_xll.IMDP("BND",DJ103,DV8,DJ3)</f>
        <v>지방공기업</v>
      </c>
      <c r="DW103" s="2"/>
      <c r="EG103" s="21" t="str">
        <f ca="1">_xll.IMDP("BND",DX103,EG8,DX3)</f>
        <v>입력오류</v>
      </c>
      <c r="EH103" s="23" t="str">
        <f ca="1">_xll.IMDP("BND",DX103,EH8,DX3)</f>
        <v>입력오류</v>
      </c>
      <c r="EI103" s="23" t="str">
        <f ca="1">_xll.IMDP("BND",DX103,EI8,DX3)</f>
        <v>입력오류</v>
      </c>
      <c r="EJ103" s="23" t="str">
        <f ca="1">_xll.IMDP("BND",DX103,EJ8,DX3)</f>
        <v>입력오류</v>
      </c>
      <c r="EK103" s="2"/>
      <c r="EU103" s="21" t="str">
        <f ca="1">_xll.IMDP("BND",EL103,EU8,EL3)</f>
        <v>입력오류</v>
      </c>
      <c r="EV103" s="23" t="str">
        <f ca="1">_xll.IMDP("BND",EL103,EV8,EL3)</f>
        <v>입력오류</v>
      </c>
      <c r="EW103" s="23" t="str">
        <f ca="1">_xll.IMDP("BND",EL103,EW8,EL3)</f>
        <v>입력오류</v>
      </c>
      <c r="EX103" s="23" t="str">
        <f ca="1">_xll.IMDP("BND",EL103,EX8,EL3)</f>
        <v>입력오류</v>
      </c>
    </row>
    <row r="104" spans="1:154" ht="13.5" customHeight="1" x14ac:dyDescent="0.3">
      <c r="A104" s="2">
        <v>46316</v>
      </c>
      <c r="B104" s="3" t="s">
        <v>1342</v>
      </c>
      <c r="C104" s="3" t="s">
        <v>1343</v>
      </c>
      <c r="D104" s="3" t="s">
        <v>1344</v>
      </c>
      <c r="E104" s="3">
        <v>0</v>
      </c>
      <c r="F104" s="3">
        <v>0.28000000000000003</v>
      </c>
      <c r="G104" s="3">
        <v>0</v>
      </c>
      <c r="H104" s="3">
        <v>334335</v>
      </c>
      <c r="I104" s="3">
        <v>10003.4</v>
      </c>
      <c r="J104" s="3">
        <v>0.97989999999999999</v>
      </c>
      <c r="K104" s="21">
        <f ca="1">_xll.IMDP("BND",B104,K8,B3)</f>
        <v>20271025</v>
      </c>
      <c r="L104" s="23">
        <f ca="1">_xll.IMDP("BND",B104,L8,B3)</f>
        <v>4.2679999999999998</v>
      </c>
      <c r="M104" s="23" t="str">
        <f ca="1">_xll.IMDP("BND",B104,M8,B3)</f>
        <v>회사채</v>
      </c>
      <c r="N104" s="23" t="str">
        <f ca="1">_xll.IMDP("BND",B104,N8,B3)</f>
        <v>회사채(일반)</v>
      </c>
      <c r="O104" s="2"/>
      <c r="Y104" s="21" t="str">
        <f ca="1">_xll.IMDP("BND",P104,Y8,P3)</f>
        <v>입력오류</v>
      </c>
      <c r="Z104" s="23" t="str">
        <f ca="1">_xll.IMDP("BND",P104,Z8,P3)</f>
        <v>입력오류</v>
      </c>
      <c r="AA104" s="23" t="str">
        <f ca="1">_xll.IMDP("BND",P104,AA8,P3)</f>
        <v>입력오류</v>
      </c>
      <c r="AB104" s="23" t="str">
        <f ca="1">_xll.IMDP("BND",P104,AB8,P3)</f>
        <v>입력오류</v>
      </c>
      <c r="AC104" s="2"/>
      <c r="AM104" s="21" t="str">
        <f ca="1">_xll.IMDP("BND",AD104,AM8,AD3)</f>
        <v>입력오류</v>
      </c>
      <c r="AN104" s="23" t="str">
        <f ca="1">_xll.IMDP("BND",AD104,AN8,AD3)</f>
        <v>입력오류</v>
      </c>
      <c r="AO104" s="23" t="str">
        <f ca="1">_xll.IMDP("BND",AD104,AO8,AD3)</f>
        <v>입력오류</v>
      </c>
      <c r="AP104" s="23" t="str">
        <f ca="1">_xll.IMDP("BND",AD104,AP8,AD3)</f>
        <v>입력오류</v>
      </c>
      <c r="AQ104" s="2"/>
      <c r="BA104" s="21" t="str">
        <f ca="1">_xll.IMDP("BND",AR104,BA8,AR3)</f>
        <v>입력오류</v>
      </c>
      <c r="BB104" s="23" t="str">
        <f ca="1">_xll.IMDP("BND",AR104,BB8,AR3)</f>
        <v>입력오류</v>
      </c>
      <c r="BC104" s="23" t="str">
        <f ca="1">_xll.IMDP("BND",AR104,BC8,AR3)</f>
        <v>입력오류</v>
      </c>
      <c r="BD104" s="23" t="str">
        <f ca="1">_xll.IMDP("BND",AR104,BD8,AR3)</f>
        <v>입력오류</v>
      </c>
      <c r="BE104" s="2"/>
      <c r="BO104" s="21" t="str">
        <f ca="1">_xll.IMDP("BND",BF104,BO8,BF3)</f>
        <v>입력오류</v>
      </c>
      <c r="BP104" s="23" t="str">
        <f ca="1">_xll.IMDP("BND",BF104,BP8,BF3)</f>
        <v>입력오류</v>
      </c>
      <c r="BQ104" s="23" t="str">
        <f ca="1">_xll.IMDP("BND",BF104,BQ8,BF3)</f>
        <v>입력오류</v>
      </c>
      <c r="BR104" s="23" t="str">
        <f ca="1">_xll.IMDP("BND",BF104,BR8,BF3)</f>
        <v>입력오류</v>
      </c>
      <c r="BS104" s="2">
        <v>46316</v>
      </c>
      <c r="BT104" s="3" t="s">
        <v>14536</v>
      </c>
      <c r="BU104" s="3" t="s">
        <v>888</v>
      </c>
      <c r="BV104" s="3" t="s">
        <v>1169</v>
      </c>
      <c r="BW104" s="3">
        <v>0</v>
      </c>
      <c r="BX104" s="3">
        <v>0.3</v>
      </c>
      <c r="BY104" s="3">
        <v>0</v>
      </c>
      <c r="BZ104" s="3">
        <v>429479</v>
      </c>
      <c r="CC104" s="21" t="str">
        <f ca="1">_xll.IMDP("BND",BT104,CC8,BT3)</f>
        <v/>
      </c>
      <c r="CD104" s="23" t="str">
        <f ca="1">_xll.IMDP("BND",BT104,CD8,BT3)</f>
        <v/>
      </c>
      <c r="CE104" s="23" t="str">
        <f ca="1">_xll.IMDP("BND",BT104,CE8,BT3)</f>
        <v/>
      </c>
      <c r="CF104" s="23" t="str">
        <f ca="1">_xll.IMDP("BND",BT104,CF8,BT3)</f>
        <v/>
      </c>
      <c r="CG104" s="2">
        <v>46316</v>
      </c>
      <c r="CH104" s="3" t="s">
        <v>15191</v>
      </c>
      <c r="CI104" s="3" t="s">
        <v>15192</v>
      </c>
      <c r="CJ104" s="3" t="s">
        <v>15193</v>
      </c>
      <c r="CK104" s="3">
        <v>0</v>
      </c>
      <c r="CL104" s="3">
        <v>0.39</v>
      </c>
      <c r="CM104" s="3">
        <v>0</v>
      </c>
      <c r="CN104" s="3">
        <v>494100</v>
      </c>
      <c r="CQ104" s="21" t="str">
        <f ca="1">_xll.IMDP("BND",CH104,CQ8,CH3)</f>
        <v/>
      </c>
      <c r="CR104" s="23" t="str">
        <f ca="1">_xll.IMDP("BND",CH104,CR8,CH3)</f>
        <v/>
      </c>
      <c r="CS104" s="23" t="str">
        <f ca="1">_xll.IMDP("BND",CH104,CS8,CH3)</f>
        <v/>
      </c>
      <c r="CT104" s="23" t="str">
        <f ca="1">_xll.IMDP("BND",CH104,CT8,CH3)</f>
        <v/>
      </c>
      <c r="CU104" s="2"/>
      <c r="DE104" s="21" t="str">
        <f ca="1">_xll.IMDP("BND",CV104,DE8,CV3)</f>
        <v>입력오류</v>
      </c>
      <c r="DF104" s="23" t="str">
        <f ca="1">_xll.IMDP("BND",CV104,DF8,CV3)</f>
        <v>입력오류</v>
      </c>
      <c r="DG104" s="23" t="str">
        <f ca="1">_xll.IMDP("BND",CV104,DG8,CV3)</f>
        <v>입력오류</v>
      </c>
      <c r="DH104" s="23" t="str">
        <f ca="1">_xll.IMDP("BND",CV104,DH8,CV3)</f>
        <v>입력오류</v>
      </c>
      <c r="DI104" s="2">
        <v>46316</v>
      </c>
      <c r="DJ104" s="3" t="s">
        <v>9601</v>
      </c>
      <c r="DK104" s="3" t="s">
        <v>15749</v>
      </c>
      <c r="DL104" s="3" t="s">
        <v>9602</v>
      </c>
      <c r="DM104" s="3">
        <v>0</v>
      </c>
      <c r="DN104" s="3">
        <v>0.3</v>
      </c>
      <c r="DO104" s="3">
        <v>0</v>
      </c>
      <c r="DP104" s="3">
        <v>475306</v>
      </c>
      <c r="DQ104" s="3">
        <v>9959.7900000000009</v>
      </c>
      <c r="DR104" s="3">
        <v>0.98450000000000004</v>
      </c>
      <c r="DS104" s="21">
        <f ca="1">_xll.IMDP("BND",DJ104,DS8,DJ3)</f>
        <v>20271025</v>
      </c>
      <c r="DT104" s="23">
        <f ca="1">_xll.IMDP("BND",DJ104,DT8,DJ3)</f>
        <v>4.2350000000000003</v>
      </c>
      <c r="DU104" s="23" t="str">
        <f ca="1">_xll.IMDP("BND",DJ104,DU8,DJ3)</f>
        <v>금융채</v>
      </c>
      <c r="DV104" s="23" t="str">
        <f ca="1">_xll.IMDP("BND",DJ104,DV8,DJ3)</f>
        <v>기타금융채</v>
      </c>
      <c r="DW104" s="2"/>
      <c r="EG104" s="21" t="str">
        <f ca="1">_xll.IMDP("BND",DX104,EG8,DX3)</f>
        <v>입력오류</v>
      </c>
      <c r="EH104" s="23" t="str">
        <f ca="1">_xll.IMDP("BND",DX104,EH8,DX3)</f>
        <v>입력오류</v>
      </c>
      <c r="EI104" s="23" t="str">
        <f ca="1">_xll.IMDP("BND",DX104,EI8,DX3)</f>
        <v>입력오류</v>
      </c>
      <c r="EJ104" s="23" t="str">
        <f ca="1">_xll.IMDP("BND",DX104,EJ8,DX3)</f>
        <v>입력오류</v>
      </c>
      <c r="EK104" s="2"/>
      <c r="EU104" s="21" t="str">
        <f ca="1">_xll.IMDP("BND",EL104,EU8,EL3)</f>
        <v>입력오류</v>
      </c>
      <c r="EV104" s="23" t="str">
        <f ca="1">_xll.IMDP("BND",EL104,EV8,EL3)</f>
        <v>입력오류</v>
      </c>
      <c r="EW104" s="23" t="str">
        <f ca="1">_xll.IMDP("BND",EL104,EW8,EL3)</f>
        <v>입력오류</v>
      </c>
      <c r="EX104" s="23" t="str">
        <f ca="1">_xll.IMDP("BND",EL104,EX8,EL3)</f>
        <v>입력오류</v>
      </c>
    </row>
    <row r="105" spans="1:154" ht="13.5" customHeight="1" x14ac:dyDescent="0.3">
      <c r="A105" s="2">
        <v>46316</v>
      </c>
      <c r="B105" s="3" t="s">
        <v>1351</v>
      </c>
      <c r="C105" s="3" t="s">
        <v>1352</v>
      </c>
      <c r="D105" s="3" t="s">
        <v>1353</v>
      </c>
      <c r="E105" s="3">
        <v>0</v>
      </c>
      <c r="F105" s="3">
        <v>0.28000000000000003</v>
      </c>
      <c r="G105" s="3">
        <v>0</v>
      </c>
      <c r="H105" s="3">
        <v>334229</v>
      </c>
      <c r="I105" s="3">
        <v>10000.27</v>
      </c>
      <c r="J105" s="3">
        <v>2.3896999999999999</v>
      </c>
      <c r="K105" s="21">
        <f ca="1">_xll.IMDP("BND",B105,K8,B3)</f>
        <v>20290510</v>
      </c>
      <c r="L105" s="23">
        <f ca="1">_xll.IMDP("BND",B105,L8,B3)</f>
        <v>4.4109999999999996</v>
      </c>
      <c r="M105" s="23" t="str">
        <f ca="1">_xll.IMDP("BND",B105,M8,B3)</f>
        <v>금융채</v>
      </c>
      <c r="N105" s="23" t="str">
        <f ca="1">_xll.IMDP("BND",B105,N8,B3)</f>
        <v>카드</v>
      </c>
      <c r="O105" s="2"/>
      <c r="Y105" s="21" t="str">
        <f ca="1">_xll.IMDP("BND",P105,Y8,P3)</f>
        <v>입력오류</v>
      </c>
      <c r="Z105" s="23" t="str">
        <f ca="1">_xll.IMDP("BND",P105,Z8,P3)</f>
        <v>입력오류</v>
      </c>
      <c r="AA105" s="23" t="str">
        <f ca="1">_xll.IMDP("BND",P105,AA8,P3)</f>
        <v>입력오류</v>
      </c>
      <c r="AB105" s="23" t="str">
        <f ca="1">_xll.IMDP("BND",P105,AB8,P3)</f>
        <v>입력오류</v>
      </c>
      <c r="AC105" s="2"/>
      <c r="AM105" s="21" t="str">
        <f ca="1">_xll.IMDP("BND",AD105,AM8,AD3)</f>
        <v>입력오류</v>
      </c>
      <c r="AN105" s="23" t="str">
        <f ca="1">_xll.IMDP("BND",AD105,AN8,AD3)</f>
        <v>입력오류</v>
      </c>
      <c r="AO105" s="23" t="str">
        <f ca="1">_xll.IMDP("BND",AD105,AO8,AD3)</f>
        <v>입력오류</v>
      </c>
      <c r="AP105" s="23" t="str">
        <f ca="1">_xll.IMDP("BND",AD105,AP8,AD3)</f>
        <v>입력오류</v>
      </c>
      <c r="AQ105" s="2"/>
      <c r="BA105" s="21" t="str">
        <f ca="1">_xll.IMDP("BND",AR105,BA8,AR3)</f>
        <v>입력오류</v>
      </c>
      <c r="BB105" s="23" t="str">
        <f ca="1">_xll.IMDP("BND",AR105,BB8,AR3)</f>
        <v>입력오류</v>
      </c>
      <c r="BC105" s="23" t="str">
        <f ca="1">_xll.IMDP("BND",AR105,BC8,AR3)</f>
        <v>입력오류</v>
      </c>
      <c r="BD105" s="23" t="str">
        <f ca="1">_xll.IMDP("BND",AR105,BD8,AR3)</f>
        <v>입력오류</v>
      </c>
      <c r="BE105" s="2"/>
      <c r="BO105" s="21" t="str">
        <f ca="1">_xll.IMDP("BND",BF105,BO8,BF3)</f>
        <v>입력오류</v>
      </c>
      <c r="BP105" s="23" t="str">
        <f ca="1">_xll.IMDP("BND",BF105,BP8,BF3)</f>
        <v>입력오류</v>
      </c>
      <c r="BQ105" s="23" t="str">
        <f ca="1">_xll.IMDP("BND",BF105,BQ8,BF3)</f>
        <v>입력오류</v>
      </c>
      <c r="BR105" s="23" t="str">
        <f ca="1">_xll.IMDP("BND",BF105,BR8,BF3)</f>
        <v>입력오류</v>
      </c>
      <c r="BS105" s="2">
        <v>46316</v>
      </c>
      <c r="BT105" s="3" t="s">
        <v>1049</v>
      </c>
      <c r="BU105" s="3" t="s">
        <v>1046</v>
      </c>
      <c r="BV105" s="3" t="s">
        <v>1047</v>
      </c>
      <c r="BW105" s="3">
        <v>0</v>
      </c>
      <c r="BX105" s="3">
        <v>0.3</v>
      </c>
      <c r="BY105" s="3">
        <v>0</v>
      </c>
      <c r="BZ105" s="3">
        <v>429437</v>
      </c>
      <c r="CC105" s="21" t="str">
        <f ca="1">_xll.IMDP("BND",BT105,CC8,BT3)</f>
        <v/>
      </c>
      <c r="CD105" s="23" t="str">
        <f ca="1">_xll.IMDP("BND",BT105,CD8,BT3)</f>
        <v/>
      </c>
      <c r="CE105" s="23" t="str">
        <f ca="1">_xll.IMDP("BND",BT105,CE8,BT3)</f>
        <v/>
      </c>
      <c r="CF105" s="23" t="str">
        <f ca="1">_xll.IMDP("BND",BT105,CF8,BT3)</f>
        <v/>
      </c>
      <c r="CG105" s="2">
        <v>46316</v>
      </c>
      <c r="CH105" s="3" t="s">
        <v>15195</v>
      </c>
      <c r="CI105" s="3" t="s">
        <v>15192</v>
      </c>
      <c r="CJ105" s="3" t="s">
        <v>15193</v>
      </c>
      <c r="CK105" s="3">
        <v>0</v>
      </c>
      <c r="CL105" s="3">
        <v>0.39</v>
      </c>
      <c r="CM105" s="3">
        <v>0</v>
      </c>
      <c r="CN105" s="3">
        <v>494100</v>
      </c>
      <c r="CQ105" s="21" t="str">
        <f ca="1">_xll.IMDP("BND",CH105,CQ8,CH3)</f>
        <v/>
      </c>
      <c r="CR105" s="23" t="str">
        <f ca="1">_xll.IMDP("BND",CH105,CR8,CH3)</f>
        <v/>
      </c>
      <c r="CS105" s="23" t="str">
        <f ca="1">_xll.IMDP("BND",CH105,CS8,CH3)</f>
        <v/>
      </c>
      <c r="CT105" s="23" t="str">
        <f ca="1">_xll.IMDP("BND",CH105,CT8,CH3)</f>
        <v/>
      </c>
      <c r="CU105" s="2"/>
      <c r="DE105" s="21" t="str">
        <f ca="1">_xll.IMDP("BND",CV105,DE8,CV3)</f>
        <v>입력오류</v>
      </c>
      <c r="DF105" s="23" t="str">
        <f ca="1">_xll.IMDP("BND",CV105,DF8,CV3)</f>
        <v>입력오류</v>
      </c>
      <c r="DG105" s="23" t="str">
        <f ca="1">_xll.IMDP("BND",CV105,DG8,CV3)</f>
        <v>입력오류</v>
      </c>
      <c r="DH105" s="23" t="str">
        <f ca="1">_xll.IMDP("BND",CV105,DH8,CV3)</f>
        <v>입력오류</v>
      </c>
      <c r="DI105" s="2">
        <v>46316</v>
      </c>
      <c r="DJ105" s="3" t="s">
        <v>290</v>
      </c>
      <c r="DK105" s="3" t="s">
        <v>291</v>
      </c>
      <c r="DL105" s="3" t="s">
        <v>292</v>
      </c>
      <c r="DM105" s="3">
        <v>0</v>
      </c>
      <c r="DN105" s="3">
        <v>0.3</v>
      </c>
      <c r="DO105" s="3">
        <v>0</v>
      </c>
      <c r="DP105" s="3">
        <v>475285</v>
      </c>
      <c r="DQ105" s="3">
        <v>9958.92</v>
      </c>
      <c r="DR105" s="3">
        <v>0.86829999999999996</v>
      </c>
      <c r="DS105" s="21">
        <f ca="1">_xll.IMDP("BND",DJ105,DS8,DJ3)</f>
        <v>20270910</v>
      </c>
      <c r="DT105" s="23">
        <f ca="1">_xll.IMDP("BND",DJ105,DT8,DJ3)</f>
        <v>4.2140000000000004</v>
      </c>
      <c r="DU105" s="23" t="str">
        <f ca="1">_xll.IMDP("BND",DJ105,DU8,DJ3)</f>
        <v>회사채</v>
      </c>
      <c r="DV105" s="23" t="str">
        <f ca="1">_xll.IMDP("BND",DJ105,DV8,DJ3)</f>
        <v>회사채(일반)</v>
      </c>
      <c r="DW105" s="2"/>
      <c r="EG105" s="21" t="str">
        <f ca="1">_xll.IMDP("BND",DX105,EG8,DX3)</f>
        <v>입력오류</v>
      </c>
      <c r="EH105" s="23" t="str">
        <f ca="1">_xll.IMDP("BND",DX105,EH8,DX3)</f>
        <v>입력오류</v>
      </c>
      <c r="EI105" s="23" t="str">
        <f ca="1">_xll.IMDP("BND",DX105,EI8,DX3)</f>
        <v>입력오류</v>
      </c>
      <c r="EJ105" s="23" t="str">
        <f ca="1">_xll.IMDP("BND",DX105,EJ8,DX3)</f>
        <v>입력오류</v>
      </c>
      <c r="EK105" s="2"/>
      <c r="EU105" s="21" t="str">
        <f ca="1">_xll.IMDP("BND",EL105,EU8,EL3)</f>
        <v>입력오류</v>
      </c>
      <c r="EV105" s="23" t="str">
        <f ca="1">_xll.IMDP("BND",EL105,EV8,EL3)</f>
        <v>입력오류</v>
      </c>
      <c r="EW105" s="23" t="str">
        <f ca="1">_xll.IMDP("BND",EL105,EW8,EL3)</f>
        <v>입력오류</v>
      </c>
      <c r="EX105" s="23" t="str">
        <f ca="1">_xll.IMDP("BND",EL105,EX8,EL3)</f>
        <v>입력오류</v>
      </c>
    </row>
    <row r="106" spans="1:154" ht="13.5" customHeight="1" x14ac:dyDescent="0.3">
      <c r="A106" s="2">
        <v>46316</v>
      </c>
      <c r="B106" s="3" t="s">
        <v>1357</v>
      </c>
      <c r="C106" s="3" t="s">
        <v>1358</v>
      </c>
      <c r="D106" s="3" t="s">
        <v>1359</v>
      </c>
      <c r="E106" s="3">
        <v>0</v>
      </c>
      <c r="F106" s="3">
        <v>0.28000000000000003</v>
      </c>
      <c r="G106" s="3">
        <v>0</v>
      </c>
      <c r="H106" s="3">
        <v>334103</v>
      </c>
      <c r="I106" s="3">
        <v>9994.9699999999993</v>
      </c>
      <c r="J106" s="3">
        <v>2.1686999999999999</v>
      </c>
      <c r="K106" s="21">
        <f ca="1">_xll.IMDP("BND",B106,K8,B3)</f>
        <v>20290207</v>
      </c>
      <c r="L106" s="23">
        <f ca="1">_xll.IMDP("BND",B106,L8,B3)</f>
        <v>4.2949999999999999</v>
      </c>
      <c r="M106" s="23" t="str">
        <f ca="1">_xll.IMDP("BND",B106,M8,B3)</f>
        <v>회사채</v>
      </c>
      <c r="N106" s="23" t="str">
        <f ca="1">_xll.IMDP("BND",B106,N8,B3)</f>
        <v>회사채(일반)</v>
      </c>
      <c r="O106" s="2"/>
      <c r="Y106" s="21" t="str">
        <f ca="1">_xll.IMDP("BND",P106,Y8,P3)</f>
        <v>입력오류</v>
      </c>
      <c r="Z106" s="23" t="str">
        <f ca="1">_xll.IMDP("BND",P106,Z8,P3)</f>
        <v>입력오류</v>
      </c>
      <c r="AA106" s="23" t="str">
        <f ca="1">_xll.IMDP("BND",P106,AA8,P3)</f>
        <v>입력오류</v>
      </c>
      <c r="AB106" s="23" t="str">
        <f ca="1">_xll.IMDP("BND",P106,AB8,P3)</f>
        <v>입력오류</v>
      </c>
      <c r="AC106" s="2"/>
      <c r="AM106" s="21" t="str">
        <f ca="1">_xll.IMDP("BND",AD106,AM8,AD3)</f>
        <v>입력오류</v>
      </c>
      <c r="AN106" s="23" t="str">
        <f ca="1">_xll.IMDP("BND",AD106,AN8,AD3)</f>
        <v>입력오류</v>
      </c>
      <c r="AO106" s="23" t="str">
        <f ca="1">_xll.IMDP("BND",AD106,AO8,AD3)</f>
        <v>입력오류</v>
      </c>
      <c r="AP106" s="23" t="str">
        <f ca="1">_xll.IMDP("BND",AD106,AP8,AD3)</f>
        <v>입력오류</v>
      </c>
      <c r="AQ106" s="2"/>
      <c r="BA106" s="21" t="str">
        <f ca="1">_xll.IMDP("BND",AR106,BA8,AR3)</f>
        <v>입력오류</v>
      </c>
      <c r="BB106" s="23" t="str">
        <f ca="1">_xll.IMDP("BND",AR106,BB8,AR3)</f>
        <v>입력오류</v>
      </c>
      <c r="BC106" s="23" t="str">
        <f ca="1">_xll.IMDP("BND",AR106,BC8,AR3)</f>
        <v>입력오류</v>
      </c>
      <c r="BD106" s="23" t="str">
        <f ca="1">_xll.IMDP("BND",AR106,BD8,AR3)</f>
        <v>입력오류</v>
      </c>
      <c r="BE106" s="2"/>
      <c r="BO106" s="21" t="str">
        <f ca="1">_xll.IMDP("BND",BF106,BO8,BF3)</f>
        <v>입력오류</v>
      </c>
      <c r="BP106" s="23" t="str">
        <f ca="1">_xll.IMDP("BND",BF106,BP8,BF3)</f>
        <v>입력오류</v>
      </c>
      <c r="BQ106" s="23" t="str">
        <f ca="1">_xll.IMDP("BND",BF106,BQ8,BF3)</f>
        <v>입력오류</v>
      </c>
      <c r="BR106" s="23" t="str">
        <f ca="1">_xll.IMDP("BND",BF106,BR8,BF3)</f>
        <v>입력오류</v>
      </c>
      <c r="BS106" s="2">
        <v>46316</v>
      </c>
      <c r="BT106" s="3" t="s">
        <v>1050</v>
      </c>
      <c r="BU106" s="3" t="s">
        <v>1046</v>
      </c>
      <c r="BV106" s="3" t="s">
        <v>1047</v>
      </c>
      <c r="BW106" s="3">
        <v>0</v>
      </c>
      <c r="BX106" s="3">
        <v>0.3</v>
      </c>
      <c r="BY106" s="3">
        <v>0</v>
      </c>
      <c r="BZ106" s="3">
        <v>429437</v>
      </c>
      <c r="CC106" s="21" t="str">
        <f ca="1">_xll.IMDP("BND",BT106,CC8,BT3)</f>
        <v/>
      </c>
      <c r="CD106" s="23" t="str">
        <f ca="1">_xll.IMDP("BND",BT106,CD8,BT3)</f>
        <v/>
      </c>
      <c r="CE106" s="23" t="str">
        <f ca="1">_xll.IMDP("BND",BT106,CE8,BT3)</f>
        <v/>
      </c>
      <c r="CF106" s="23" t="str">
        <f ca="1">_xll.IMDP("BND",BT106,CF8,BT3)</f>
        <v/>
      </c>
      <c r="CG106" s="2">
        <v>46316</v>
      </c>
      <c r="CH106" s="3" t="s">
        <v>15222</v>
      </c>
      <c r="CI106" s="3" t="s">
        <v>584</v>
      </c>
      <c r="CJ106" s="3" t="s">
        <v>585</v>
      </c>
      <c r="CK106" s="3">
        <v>0</v>
      </c>
      <c r="CL106" s="3">
        <v>0.39</v>
      </c>
      <c r="CM106" s="3">
        <v>0</v>
      </c>
      <c r="CN106" s="3">
        <v>494100</v>
      </c>
      <c r="CQ106" s="21" t="str">
        <f ca="1">_xll.IMDP("BND",CH106,CQ8,CH3)</f>
        <v/>
      </c>
      <c r="CR106" s="23" t="str">
        <f ca="1">_xll.IMDP("BND",CH106,CR8,CH3)</f>
        <v/>
      </c>
      <c r="CS106" s="23" t="str">
        <f ca="1">_xll.IMDP("BND",CH106,CS8,CH3)</f>
        <v/>
      </c>
      <c r="CT106" s="23" t="str">
        <f ca="1">_xll.IMDP("BND",CH106,CT8,CH3)</f>
        <v/>
      </c>
      <c r="CU106" s="2"/>
      <c r="DE106" s="21" t="str">
        <f ca="1">_xll.IMDP("BND",CV106,DE8,CV3)</f>
        <v>입력오류</v>
      </c>
      <c r="DF106" s="23" t="str">
        <f ca="1">_xll.IMDP("BND",CV106,DF8,CV3)</f>
        <v>입력오류</v>
      </c>
      <c r="DG106" s="23" t="str">
        <f ca="1">_xll.IMDP("BND",CV106,DG8,CV3)</f>
        <v>입력오류</v>
      </c>
      <c r="DH106" s="23" t="str">
        <f ca="1">_xll.IMDP("BND",CV106,DH8,CV3)</f>
        <v>입력오류</v>
      </c>
      <c r="DI106" s="2">
        <v>46316</v>
      </c>
      <c r="DJ106" s="3" t="s">
        <v>1855</v>
      </c>
      <c r="DK106" s="3" t="s">
        <v>289</v>
      </c>
      <c r="DL106" s="3" t="s">
        <v>1856</v>
      </c>
      <c r="DM106" s="3">
        <v>0</v>
      </c>
      <c r="DN106" s="3">
        <v>0.3</v>
      </c>
      <c r="DO106" s="3">
        <v>0</v>
      </c>
      <c r="DP106" s="3">
        <v>474920</v>
      </c>
      <c r="DS106" s="21" t="str">
        <f ca="1">_xll.IMDP("BND",DJ106,DS8,DJ3)</f>
        <v/>
      </c>
      <c r="DT106" s="23" t="str">
        <f ca="1">_xll.IMDP("BND",DJ106,DT8,DJ3)</f>
        <v/>
      </c>
      <c r="DU106" s="23" t="str">
        <f ca="1">_xll.IMDP("BND",DJ106,DU8,DJ3)</f>
        <v/>
      </c>
      <c r="DV106" s="23" t="str">
        <f ca="1">_xll.IMDP("BND",DJ106,DV8,DJ3)</f>
        <v/>
      </c>
      <c r="DW106" s="2"/>
      <c r="EG106" s="21" t="str">
        <f ca="1">_xll.IMDP("BND",DX106,EG8,DX3)</f>
        <v>입력오류</v>
      </c>
      <c r="EH106" s="23" t="str">
        <f ca="1">_xll.IMDP("BND",DX106,EH8,DX3)</f>
        <v>입력오류</v>
      </c>
      <c r="EI106" s="23" t="str">
        <f ca="1">_xll.IMDP("BND",DX106,EI8,DX3)</f>
        <v>입력오류</v>
      </c>
      <c r="EJ106" s="23" t="str">
        <f ca="1">_xll.IMDP("BND",DX106,EJ8,DX3)</f>
        <v>입력오류</v>
      </c>
      <c r="EK106" s="2"/>
      <c r="EU106" s="21" t="str">
        <f ca="1">_xll.IMDP("BND",EL106,EU8,EL3)</f>
        <v>입력오류</v>
      </c>
      <c r="EV106" s="23" t="str">
        <f ca="1">_xll.IMDP("BND",EL106,EV8,EL3)</f>
        <v>입력오류</v>
      </c>
      <c r="EW106" s="23" t="str">
        <f ca="1">_xll.IMDP("BND",EL106,EW8,EL3)</f>
        <v>입력오류</v>
      </c>
      <c r="EX106" s="23" t="str">
        <f ca="1">_xll.IMDP("BND",EL106,EX8,EL3)</f>
        <v>입력오류</v>
      </c>
    </row>
    <row r="107" spans="1:154" ht="13.5" customHeight="1" x14ac:dyDescent="0.3">
      <c r="A107" s="2">
        <v>46316</v>
      </c>
      <c r="B107" s="3" t="s">
        <v>1360</v>
      </c>
      <c r="C107" s="3" t="s">
        <v>1361</v>
      </c>
      <c r="D107" s="3" t="s">
        <v>1362</v>
      </c>
      <c r="E107" s="3">
        <v>0</v>
      </c>
      <c r="F107" s="3">
        <v>0.28000000000000003</v>
      </c>
      <c r="G107" s="3">
        <v>0</v>
      </c>
      <c r="H107" s="3">
        <v>334070</v>
      </c>
      <c r="I107" s="3">
        <v>9995.18</v>
      </c>
      <c r="J107" s="3">
        <v>0.79569999999999996</v>
      </c>
      <c r="K107" s="21">
        <f ca="1">_xll.IMDP("BND",B107,K8,B3)</f>
        <v>20270814</v>
      </c>
      <c r="L107" s="23">
        <f ca="1">_xll.IMDP("BND",B107,L8,B3)</f>
        <v>4.0110000000000001</v>
      </c>
      <c r="M107" s="23" t="str">
        <f ca="1">_xll.IMDP("BND",B107,M8,B3)</f>
        <v>금융채</v>
      </c>
      <c r="N107" s="23" t="str">
        <f ca="1">_xll.IMDP("BND",B107,N8,B3)</f>
        <v>은행채</v>
      </c>
      <c r="O107" s="2"/>
      <c r="Y107" s="21" t="str">
        <f ca="1">_xll.IMDP("BND",P107,Y8,P3)</f>
        <v>입력오류</v>
      </c>
      <c r="Z107" s="23" t="str">
        <f ca="1">_xll.IMDP("BND",P107,Z8,P3)</f>
        <v>입력오류</v>
      </c>
      <c r="AA107" s="23" t="str">
        <f ca="1">_xll.IMDP("BND",P107,AA8,P3)</f>
        <v>입력오류</v>
      </c>
      <c r="AB107" s="23" t="str">
        <f ca="1">_xll.IMDP("BND",P107,AB8,P3)</f>
        <v>입력오류</v>
      </c>
      <c r="AC107" s="2"/>
      <c r="AM107" s="21" t="str">
        <f ca="1">_xll.IMDP("BND",AD107,AM8,AD3)</f>
        <v>입력오류</v>
      </c>
      <c r="AN107" s="23" t="str">
        <f ca="1">_xll.IMDP("BND",AD107,AN8,AD3)</f>
        <v>입력오류</v>
      </c>
      <c r="AO107" s="23" t="str">
        <f ca="1">_xll.IMDP("BND",AD107,AO8,AD3)</f>
        <v>입력오류</v>
      </c>
      <c r="AP107" s="23" t="str">
        <f ca="1">_xll.IMDP("BND",AD107,AP8,AD3)</f>
        <v>입력오류</v>
      </c>
      <c r="AQ107" s="2"/>
      <c r="BA107" s="21" t="str">
        <f ca="1">_xll.IMDP("BND",AR107,BA8,AR3)</f>
        <v>입력오류</v>
      </c>
      <c r="BB107" s="23" t="str">
        <f ca="1">_xll.IMDP("BND",AR107,BB8,AR3)</f>
        <v>입력오류</v>
      </c>
      <c r="BC107" s="23" t="str">
        <f ca="1">_xll.IMDP("BND",AR107,BC8,AR3)</f>
        <v>입력오류</v>
      </c>
      <c r="BD107" s="23" t="str">
        <f ca="1">_xll.IMDP("BND",AR107,BD8,AR3)</f>
        <v>입력오류</v>
      </c>
      <c r="BE107" s="2"/>
      <c r="BO107" s="21" t="str">
        <f ca="1">_xll.IMDP("BND",BF107,BO8,BF3)</f>
        <v>입력오류</v>
      </c>
      <c r="BP107" s="23" t="str">
        <f ca="1">_xll.IMDP("BND",BF107,BP8,BF3)</f>
        <v>입력오류</v>
      </c>
      <c r="BQ107" s="23" t="str">
        <f ca="1">_xll.IMDP("BND",BF107,BQ8,BF3)</f>
        <v>입력오류</v>
      </c>
      <c r="BR107" s="23" t="str">
        <f ca="1">_xll.IMDP("BND",BF107,BR8,BF3)</f>
        <v>입력오류</v>
      </c>
      <c r="BS107" s="2">
        <v>46316</v>
      </c>
      <c r="BT107" s="3" t="s">
        <v>1048</v>
      </c>
      <c r="BU107" s="3" t="s">
        <v>1046</v>
      </c>
      <c r="BV107" s="3" t="s">
        <v>1047</v>
      </c>
      <c r="BW107" s="3">
        <v>0</v>
      </c>
      <c r="BX107" s="3">
        <v>0.3</v>
      </c>
      <c r="BY107" s="3">
        <v>0</v>
      </c>
      <c r="BZ107" s="3">
        <v>429437</v>
      </c>
      <c r="CC107" s="21" t="str">
        <f ca="1">_xll.IMDP("BND",BT107,CC8,BT3)</f>
        <v/>
      </c>
      <c r="CD107" s="23" t="str">
        <f ca="1">_xll.IMDP("BND",BT107,CD8,BT3)</f>
        <v/>
      </c>
      <c r="CE107" s="23" t="str">
        <f ca="1">_xll.IMDP("BND",BT107,CE8,BT3)</f>
        <v/>
      </c>
      <c r="CF107" s="23" t="str">
        <f ca="1">_xll.IMDP("BND",BT107,CF8,BT3)</f>
        <v/>
      </c>
      <c r="CG107" s="2">
        <v>46316</v>
      </c>
      <c r="CH107" s="3" t="s">
        <v>15814</v>
      </c>
      <c r="CI107" s="3" t="s">
        <v>15815</v>
      </c>
      <c r="CJ107" s="3" t="s">
        <v>15816</v>
      </c>
      <c r="CK107" s="3">
        <v>0</v>
      </c>
      <c r="CL107" s="3">
        <v>0.39</v>
      </c>
      <c r="CM107" s="3">
        <v>0</v>
      </c>
      <c r="CN107" s="3">
        <v>492283</v>
      </c>
      <c r="CQ107" s="21" t="str">
        <f ca="1">_xll.IMDP("BND",CH107,CQ8,CH3)</f>
        <v/>
      </c>
      <c r="CR107" s="23" t="str">
        <f ca="1">_xll.IMDP("BND",CH107,CR8,CH3)</f>
        <v/>
      </c>
      <c r="CS107" s="23" t="str">
        <f ca="1">_xll.IMDP("BND",CH107,CS8,CH3)</f>
        <v/>
      </c>
      <c r="CT107" s="23" t="str">
        <f ca="1">_xll.IMDP("BND",CH107,CT8,CH3)</f>
        <v/>
      </c>
      <c r="CU107" s="2"/>
      <c r="DE107" s="21" t="str">
        <f ca="1">_xll.IMDP("BND",CV107,DE8,CV3)</f>
        <v>입력오류</v>
      </c>
      <c r="DF107" s="23" t="str">
        <f ca="1">_xll.IMDP("BND",CV107,DF8,CV3)</f>
        <v>입력오류</v>
      </c>
      <c r="DG107" s="23" t="str">
        <f ca="1">_xll.IMDP("BND",CV107,DG8,CV3)</f>
        <v>입력오류</v>
      </c>
      <c r="DH107" s="23" t="str">
        <f ca="1">_xll.IMDP("BND",CV107,DH8,CV3)</f>
        <v>입력오류</v>
      </c>
      <c r="DI107" s="2">
        <v>46316</v>
      </c>
      <c r="DJ107" s="3" t="s">
        <v>308</v>
      </c>
      <c r="DK107" s="3" t="s">
        <v>309</v>
      </c>
      <c r="DL107" s="3" t="s">
        <v>310</v>
      </c>
      <c r="DM107" s="3">
        <v>0</v>
      </c>
      <c r="DN107" s="3">
        <v>0.3</v>
      </c>
      <c r="DO107" s="3">
        <v>0</v>
      </c>
      <c r="DP107" s="3">
        <v>474895</v>
      </c>
      <c r="DQ107" s="3">
        <v>9950.33</v>
      </c>
      <c r="DR107" s="3">
        <v>1.3391</v>
      </c>
      <c r="DS107" s="21">
        <f ca="1">_xll.IMDP("BND",DJ107,DS8,DJ3)</f>
        <v>20280310</v>
      </c>
      <c r="DT107" s="23">
        <f ca="1">_xll.IMDP("BND",DJ107,DT8,DJ3)</f>
        <v>4.3410000000000002</v>
      </c>
      <c r="DU107" s="23" t="str">
        <f ca="1">_xll.IMDP("BND",DJ107,DU8,DJ3)</f>
        <v>회사채</v>
      </c>
      <c r="DV107" s="23" t="str">
        <f ca="1">_xll.IMDP("BND",DJ107,DV8,DJ3)</f>
        <v>회사채(일반)</v>
      </c>
      <c r="DW107" s="2"/>
      <c r="EG107" s="21" t="str">
        <f ca="1">_xll.IMDP("BND",DX107,EG8,DX3)</f>
        <v>입력오류</v>
      </c>
      <c r="EH107" s="23" t="str">
        <f ca="1">_xll.IMDP("BND",DX107,EH8,DX3)</f>
        <v>입력오류</v>
      </c>
      <c r="EI107" s="23" t="str">
        <f ca="1">_xll.IMDP("BND",DX107,EI8,DX3)</f>
        <v>입력오류</v>
      </c>
      <c r="EJ107" s="23" t="str">
        <f ca="1">_xll.IMDP("BND",DX107,EJ8,DX3)</f>
        <v>입력오류</v>
      </c>
      <c r="EK107" s="2"/>
      <c r="EU107" s="21" t="str">
        <f ca="1">_xll.IMDP("BND",EL107,EU8,EL3)</f>
        <v>입력오류</v>
      </c>
      <c r="EV107" s="23" t="str">
        <f ca="1">_xll.IMDP("BND",EL107,EV8,EL3)</f>
        <v>입력오류</v>
      </c>
      <c r="EW107" s="23" t="str">
        <f ca="1">_xll.IMDP("BND",EL107,EW8,EL3)</f>
        <v>입력오류</v>
      </c>
      <c r="EX107" s="23" t="str">
        <f ca="1">_xll.IMDP("BND",EL107,EX8,EL3)</f>
        <v>입력오류</v>
      </c>
    </row>
    <row r="108" spans="1:154" ht="13.5" customHeight="1" x14ac:dyDescent="0.3">
      <c r="A108" s="2">
        <v>46316</v>
      </c>
      <c r="B108" s="3" t="s">
        <v>1348</v>
      </c>
      <c r="C108" s="3" t="s">
        <v>1349</v>
      </c>
      <c r="D108" s="3" t="s">
        <v>1350</v>
      </c>
      <c r="E108" s="3">
        <v>0</v>
      </c>
      <c r="F108" s="3">
        <v>0.28000000000000003</v>
      </c>
      <c r="G108" s="3">
        <v>0</v>
      </c>
      <c r="H108" s="3">
        <v>333933</v>
      </c>
      <c r="I108" s="3">
        <v>9990.77</v>
      </c>
      <c r="J108" s="3">
        <v>0.83050000000000002</v>
      </c>
      <c r="K108" s="21">
        <f ca="1">_xll.IMDP("BND",B108,K8,B3)</f>
        <v>20270827</v>
      </c>
      <c r="L108" s="23">
        <f ca="1">_xll.IMDP("BND",B108,L8,B3)</f>
        <v>4.2560000000000002</v>
      </c>
      <c r="M108" s="23" t="str">
        <f ca="1">_xll.IMDP("BND",B108,M8,B3)</f>
        <v>회사채</v>
      </c>
      <c r="N108" s="23" t="str">
        <f ca="1">_xll.IMDP("BND",B108,N8,B3)</f>
        <v>회사채(일반)</v>
      </c>
      <c r="O108" s="2"/>
      <c r="Y108" s="21" t="str">
        <f ca="1">_xll.IMDP("BND",P108,Y8,P3)</f>
        <v>입력오류</v>
      </c>
      <c r="Z108" s="23" t="str">
        <f ca="1">_xll.IMDP("BND",P108,Z8,P3)</f>
        <v>입력오류</v>
      </c>
      <c r="AA108" s="23" t="str">
        <f ca="1">_xll.IMDP("BND",P108,AA8,P3)</f>
        <v>입력오류</v>
      </c>
      <c r="AB108" s="23" t="str">
        <f ca="1">_xll.IMDP("BND",P108,AB8,P3)</f>
        <v>입력오류</v>
      </c>
      <c r="AC108" s="2"/>
      <c r="AM108" s="21" t="str">
        <f ca="1">_xll.IMDP("BND",AD108,AM8,AD3)</f>
        <v>입력오류</v>
      </c>
      <c r="AN108" s="23" t="str">
        <f ca="1">_xll.IMDP("BND",AD108,AN8,AD3)</f>
        <v>입력오류</v>
      </c>
      <c r="AO108" s="23" t="str">
        <f ca="1">_xll.IMDP("BND",AD108,AO8,AD3)</f>
        <v>입력오류</v>
      </c>
      <c r="AP108" s="23" t="str">
        <f ca="1">_xll.IMDP("BND",AD108,AP8,AD3)</f>
        <v>입력오류</v>
      </c>
      <c r="AQ108" s="2"/>
      <c r="BA108" s="21" t="str">
        <f ca="1">_xll.IMDP("BND",AR108,BA8,AR3)</f>
        <v>입력오류</v>
      </c>
      <c r="BB108" s="23" t="str">
        <f ca="1">_xll.IMDP("BND",AR108,BB8,AR3)</f>
        <v>입력오류</v>
      </c>
      <c r="BC108" s="23" t="str">
        <f ca="1">_xll.IMDP("BND",AR108,BC8,AR3)</f>
        <v>입력오류</v>
      </c>
      <c r="BD108" s="23" t="str">
        <f ca="1">_xll.IMDP("BND",AR108,BD8,AR3)</f>
        <v>입력오류</v>
      </c>
      <c r="BE108" s="2"/>
      <c r="BO108" s="21" t="str">
        <f ca="1">_xll.IMDP("BND",BF108,BO8,BF3)</f>
        <v>입력오류</v>
      </c>
      <c r="BP108" s="23" t="str">
        <f ca="1">_xll.IMDP("BND",BF108,BP8,BF3)</f>
        <v>입력오류</v>
      </c>
      <c r="BQ108" s="23" t="str">
        <f ca="1">_xll.IMDP("BND",BF108,BQ8,BF3)</f>
        <v>입력오류</v>
      </c>
      <c r="BR108" s="23" t="str">
        <f ca="1">_xll.IMDP("BND",BF108,BR8,BF3)</f>
        <v>입력오류</v>
      </c>
      <c r="BS108" s="2">
        <v>46316</v>
      </c>
      <c r="BT108" s="3" t="s">
        <v>481</v>
      </c>
      <c r="BU108" s="3" t="s">
        <v>482</v>
      </c>
      <c r="BV108" s="3" t="s">
        <v>483</v>
      </c>
      <c r="BW108" s="3">
        <v>0</v>
      </c>
      <c r="BX108" s="3">
        <v>0.3</v>
      </c>
      <c r="BY108" s="3">
        <v>0</v>
      </c>
      <c r="BZ108" s="3">
        <v>428832</v>
      </c>
      <c r="CA108" s="3">
        <v>9977.49</v>
      </c>
      <c r="CB108" s="3">
        <v>0.82809999999999995</v>
      </c>
      <c r="CC108" s="21">
        <f ca="1">_xll.IMDP("BND",BT108,CC8,BT3)</f>
        <v>20270826</v>
      </c>
      <c r="CD108" s="23">
        <f ca="1">_xll.IMDP("BND",BT108,CD8,BT3)</f>
        <v>4.0439999999999996</v>
      </c>
      <c r="CE108" s="23" t="str">
        <f ca="1">_xll.IMDP("BND",BT108,CE8,BT3)</f>
        <v>공사공단채</v>
      </c>
      <c r="CF108" s="23" t="str">
        <f ca="1">_xll.IMDP("BND",BT108,CF8,BT3)</f>
        <v>공사공단채 기타</v>
      </c>
      <c r="CG108" s="2">
        <v>46316</v>
      </c>
      <c r="CH108" s="3" t="s">
        <v>15817</v>
      </c>
      <c r="CI108" s="3" t="s">
        <v>15815</v>
      </c>
      <c r="CJ108" s="3" t="s">
        <v>15816</v>
      </c>
      <c r="CK108" s="3">
        <v>0</v>
      </c>
      <c r="CL108" s="3">
        <v>0.39</v>
      </c>
      <c r="CM108" s="3">
        <v>0</v>
      </c>
      <c r="CN108" s="3">
        <v>492283</v>
      </c>
      <c r="CQ108" s="21" t="str">
        <f ca="1">_xll.IMDP("BND",CH108,CQ8,CH3)</f>
        <v/>
      </c>
      <c r="CR108" s="23" t="str">
        <f ca="1">_xll.IMDP("BND",CH108,CR8,CH3)</f>
        <v/>
      </c>
      <c r="CS108" s="23" t="str">
        <f ca="1">_xll.IMDP("BND",CH108,CS8,CH3)</f>
        <v/>
      </c>
      <c r="CT108" s="23" t="str">
        <f ca="1">_xll.IMDP("BND",CH108,CT8,CH3)</f>
        <v/>
      </c>
      <c r="CU108" s="2"/>
      <c r="DE108" s="21" t="str">
        <f ca="1">_xll.IMDP("BND",CV108,DE8,CV3)</f>
        <v>입력오류</v>
      </c>
      <c r="DF108" s="23" t="str">
        <f ca="1">_xll.IMDP("BND",CV108,DF8,CV3)</f>
        <v>입력오류</v>
      </c>
      <c r="DG108" s="23" t="str">
        <f ca="1">_xll.IMDP("BND",CV108,DG8,CV3)</f>
        <v>입력오류</v>
      </c>
      <c r="DH108" s="23" t="str">
        <f ca="1">_xll.IMDP("BND",CV108,DH8,CV3)</f>
        <v>입력오류</v>
      </c>
      <c r="DI108" s="2">
        <v>46316</v>
      </c>
      <c r="DJ108" s="3" t="s">
        <v>12713</v>
      </c>
      <c r="DK108" s="3" t="s">
        <v>834</v>
      </c>
      <c r="DL108" s="3" t="s">
        <v>12714</v>
      </c>
      <c r="DM108" s="3">
        <v>0</v>
      </c>
      <c r="DN108" s="3">
        <v>0.3</v>
      </c>
      <c r="DO108" s="3">
        <v>0</v>
      </c>
      <c r="DP108" s="3">
        <v>474880</v>
      </c>
      <c r="DQ108" s="3">
        <v>9950.86</v>
      </c>
      <c r="DR108" s="3">
        <v>1.0577000000000001</v>
      </c>
      <c r="DS108" s="21">
        <f ca="1">_xll.IMDP("BND",DJ108,DS8,DJ3)</f>
        <v>20271123</v>
      </c>
      <c r="DT108" s="23">
        <f ca="1">_xll.IMDP("BND",DJ108,DT8,DJ3)</f>
        <v>4.2530000000000001</v>
      </c>
      <c r="DU108" s="23" t="str">
        <f ca="1">_xll.IMDP("BND",DJ108,DU8,DJ3)</f>
        <v>금융채</v>
      </c>
      <c r="DV108" s="23" t="str">
        <f ca="1">_xll.IMDP("BND",DJ108,DV8,DJ3)</f>
        <v>기타금융채</v>
      </c>
      <c r="DW108" s="2"/>
      <c r="EG108" s="21" t="str">
        <f ca="1">_xll.IMDP("BND",DX108,EG8,DX3)</f>
        <v>입력오류</v>
      </c>
      <c r="EH108" s="23" t="str">
        <f ca="1">_xll.IMDP("BND",DX108,EH8,DX3)</f>
        <v>입력오류</v>
      </c>
      <c r="EI108" s="23" t="str">
        <f ca="1">_xll.IMDP("BND",DX108,EI8,DX3)</f>
        <v>입력오류</v>
      </c>
      <c r="EJ108" s="23" t="str">
        <f ca="1">_xll.IMDP("BND",DX108,EJ8,DX3)</f>
        <v>입력오류</v>
      </c>
      <c r="EK108" s="2"/>
      <c r="EU108" s="21" t="str">
        <f ca="1">_xll.IMDP("BND",EL108,EU8,EL3)</f>
        <v>입력오류</v>
      </c>
      <c r="EV108" s="23" t="str">
        <f ca="1">_xll.IMDP("BND",EL108,EV8,EL3)</f>
        <v>입력오류</v>
      </c>
      <c r="EW108" s="23" t="str">
        <f ca="1">_xll.IMDP("BND",EL108,EW8,EL3)</f>
        <v>입력오류</v>
      </c>
      <c r="EX108" s="23" t="str">
        <f ca="1">_xll.IMDP("BND",EL108,EX8,EL3)</f>
        <v>입력오류</v>
      </c>
    </row>
    <row r="109" spans="1:154" ht="13.5" customHeight="1" x14ac:dyDescent="0.3">
      <c r="A109" s="2">
        <v>46316</v>
      </c>
      <c r="B109" s="3" t="s">
        <v>640</v>
      </c>
      <c r="C109" s="3" t="s">
        <v>311</v>
      </c>
      <c r="D109" s="3" t="s">
        <v>641</v>
      </c>
      <c r="E109" s="3">
        <v>0</v>
      </c>
      <c r="F109" s="3">
        <v>0.28000000000000003</v>
      </c>
      <c r="G109" s="3">
        <v>0</v>
      </c>
      <c r="H109" s="3">
        <v>333900</v>
      </c>
      <c r="I109" s="3">
        <v>9990.02</v>
      </c>
      <c r="J109" s="3">
        <v>0.46100000000000002</v>
      </c>
      <c r="K109" s="21">
        <f ca="1">_xll.IMDP("BND",B109,K8,B3)</f>
        <v>20270409</v>
      </c>
      <c r="L109" s="23">
        <f ca="1">_xll.IMDP("BND",B109,L8,B3)</f>
        <v>3.9279999999999999</v>
      </c>
      <c r="M109" s="23" t="str">
        <f ca="1">_xll.IMDP("BND",B109,M8,B3)</f>
        <v>금융채</v>
      </c>
      <c r="N109" s="23" t="str">
        <f ca="1">_xll.IMDP("BND",B109,N8,B3)</f>
        <v>기타금융채</v>
      </c>
      <c r="O109" s="2"/>
      <c r="Y109" s="21" t="str">
        <f ca="1">_xll.IMDP("BND",P109,Y8,P3)</f>
        <v>입력오류</v>
      </c>
      <c r="Z109" s="23" t="str">
        <f ca="1">_xll.IMDP("BND",P109,Z8,P3)</f>
        <v>입력오류</v>
      </c>
      <c r="AA109" s="23" t="str">
        <f ca="1">_xll.IMDP("BND",P109,AA8,P3)</f>
        <v>입력오류</v>
      </c>
      <c r="AB109" s="23" t="str">
        <f ca="1">_xll.IMDP("BND",P109,AB8,P3)</f>
        <v>입력오류</v>
      </c>
      <c r="AC109" s="2"/>
      <c r="AM109" s="21" t="str">
        <f ca="1">_xll.IMDP("BND",AD109,AM8,AD3)</f>
        <v>입력오류</v>
      </c>
      <c r="AN109" s="23" t="str">
        <f ca="1">_xll.IMDP("BND",AD109,AN8,AD3)</f>
        <v>입력오류</v>
      </c>
      <c r="AO109" s="23" t="str">
        <f ca="1">_xll.IMDP("BND",AD109,AO8,AD3)</f>
        <v>입력오류</v>
      </c>
      <c r="AP109" s="23" t="str">
        <f ca="1">_xll.IMDP("BND",AD109,AP8,AD3)</f>
        <v>입력오류</v>
      </c>
      <c r="AQ109" s="2"/>
      <c r="BA109" s="21" t="str">
        <f ca="1">_xll.IMDP("BND",AR109,BA8,AR3)</f>
        <v>입력오류</v>
      </c>
      <c r="BB109" s="23" t="str">
        <f ca="1">_xll.IMDP("BND",AR109,BB8,AR3)</f>
        <v>입력오류</v>
      </c>
      <c r="BC109" s="23" t="str">
        <f ca="1">_xll.IMDP("BND",AR109,BC8,AR3)</f>
        <v>입력오류</v>
      </c>
      <c r="BD109" s="23" t="str">
        <f ca="1">_xll.IMDP("BND",AR109,BD8,AR3)</f>
        <v>입력오류</v>
      </c>
      <c r="BE109" s="2"/>
      <c r="BO109" s="21" t="str">
        <f ca="1">_xll.IMDP("BND",BF109,BO8,BF3)</f>
        <v>입력오류</v>
      </c>
      <c r="BP109" s="23" t="str">
        <f ca="1">_xll.IMDP("BND",BF109,BP8,BF3)</f>
        <v>입력오류</v>
      </c>
      <c r="BQ109" s="23" t="str">
        <f ca="1">_xll.IMDP("BND",BF109,BQ8,BF3)</f>
        <v>입력오류</v>
      </c>
      <c r="BR109" s="23" t="str">
        <f ca="1">_xll.IMDP("BND",BF109,BR8,BF3)</f>
        <v>입력오류</v>
      </c>
      <c r="BS109" s="2">
        <v>46316</v>
      </c>
      <c r="BT109" s="3" t="s">
        <v>1056</v>
      </c>
      <c r="BU109" s="3" t="s">
        <v>1057</v>
      </c>
      <c r="BV109" s="3" t="s">
        <v>1058</v>
      </c>
      <c r="BW109" s="3">
        <v>0</v>
      </c>
      <c r="BX109" s="3">
        <v>0.3</v>
      </c>
      <c r="BY109" s="3">
        <v>0</v>
      </c>
      <c r="BZ109" s="3">
        <v>428608</v>
      </c>
      <c r="CC109" s="21" t="str">
        <f ca="1">_xll.IMDP("BND",BT109,CC8,BT3)</f>
        <v/>
      </c>
      <c r="CD109" s="23" t="str">
        <f ca="1">_xll.IMDP("BND",BT109,CD8,BT3)</f>
        <v/>
      </c>
      <c r="CE109" s="23" t="str">
        <f ca="1">_xll.IMDP("BND",BT109,CE8,BT3)</f>
        <v/>
      </c>
      <c r="CF109" s="23" t="str">
        <f ca="1">_xll.IMDP("BND",BT109,CF8,BT3)</f>
        <v/>
      </c>
      <c r="CG109" s="2">
        <v>46316</v>
      </c>
      <c r="CH109" s="3" t="s">
        <v>15818</v>
      </c>
      <c r="CI109" s="3" t="s">
        <v>15815</v>
      </c>
      <c r="CJ109" s="3" t="s">
        <v>15816</v>
      </c>
      <c r="CK109" s="3">
        <v>0</v>
      </c>
      <c r="CL109" s="3">
        <v>0.39</v>
      </c>
      <c r="CM109" s="3">
        <v>0</v>
      </c>
      <c r="CN109" s="3">
        <v>492283</v>
      </c>
      <c r="CQ109" s="21" t="str">
        <f ca="1">_xll.IMDP("BND",CH109,CQ8,CH3)</f>
        <v/>
      </c>
      <c r="CR109" s="23" t="str">
        <f ca="1">_xll.IMDP("BND",CH109,CR8,CH3)</f>
        <v/>
      </c>
      <c r="CS109" s="23" t="str">
        <f ca="1">_xll.IMDP("BND",CH109,CS8,CH3)</f>
        <v/>
      </c>
      <c r="CT109" s="23" t="str">
        <f ca="1">_xll.IMDP("BND",CH109,CT8,CH3)</f>
        <v/>
      </c>
      <c r="CU109" s="2"/>
      <c r="DE109" s="21" t="str">
        <f ca="1">_xll.IMDP("BND",CV109,DE8,CV3)</f>
        <v>입력오류</v>
      </c>
      <c r="DF109" s="23" t="str">
        <f ca="1">_xll.IMDP("BND",CV109,DF8,CV3)</f>
        <v>입력오류</v>
      </c>
      <c r="DG109" s="23" t="str">
        <f ca="1">_xll.IMDP("BND",CV109,DG8,CV3)</f>
        <v>입력오류</v>
      </c>
      <c r="DH109" s="23" t="str">
        <f ca="1">_xll.IMDP("BND",CV109,DH8,CV3)</f>
        <v>입력오류</v>
      </c>
      <c r="DI109" s="2">
        <v>46316</v>
      </c>
      <c r="DJ109" s="3" t="s">
        <v>242</v>
      </c>
      <c r="DK109" s="3" t="s">
        <v>243</v>
      </c>
      <c r="DL109" s="3" t="s">
        <v>244</v>
      </c>
      <c r="DM109" s="3">
        <v>0</v>
      </c>
      <c r="DN109" s="3">
        <v>0.3</v>
      </c>
      <c r="DO109" s="3">
        <v>0</v>
      </c>
      <c r="DP109" s="3">
        <v>474823</v>
      </c>
      <c r="DQ109" s="3">
        <v>9949.4</v>
      </c>
      <c r="DR109" s="3">
        <v>1.4123000000000001</v>
      </c>
      <c r="DS109" s="21">
        <f ca="1">_xll.IMDP("BND",DJ109,DS8,DJ3)</f>
        <v>20280407</v>
      </c>
      <c r="DT109" s="23">
        <f ca="1">_xll.IMDP("BND",DJ109,DT8,DJ3)</f>
        <v>4.3</v>
      </c>
      <c r="DU109" s="23" t="str">
        <f ca="1">_xll.IMDP("BND",DJ109,DU8,DJ3)</f>
        <v>회사채</v>
      </c>
      <c r="DV109" s="23" t="str">
        <f ca="1">_xll.IMDP("BND",DJ109,DV8,DJ3)</f>
        <v>회사채(일반)</v>
      </c>
      <c r="DW109" s="2"/>
      <c r="EG109" s="21" t="str">
        <f ca="1">_xll.IMDP("BND",DX109,EG8,DX3)</f>
        <v>입력오류</v>
      </c>
      <c r="EH109" s="23" t="str">
        <f ca="1">_xll.IMDP("BND",DX109,EH8,DX3)</f>
        <v>입력오류</v>
      </c>
      <c r="EI109" s="23" t="str">
        <f ca="1">_xll.IMDP("BND",DX109,EI8,DX3)</f>
        <v>입력오류</v>
      </c>
      <c r="EJ109" s="23" t="str">
        <f ca="1">_xll.IMDP("BND",DX109,EJ8,DX3)</f>
        <v>입력오류</v>
      </c>
      <c r="EK109" s="2"/>
      <c r="EU109" s="21" t="str">
        <f ca="1">_xll.IMDP("BND",EL109,EU8,EL3)</f>
        <v>입력오류</v>
      </c>
      <c r="EV109" s="23" t="str">
        <f ca="1">_xll.IMDP("BND",EL109,EV8,EL3)</f>
        <v>입력오류</v>
      </c>
      <c r="EW109" s="23" t="str">
        <f ca="1">_xll.IMDP("BND",EL109,EW8,EL3)</f>
        <v>입력오류</v>
      </c>
      <c r="EX109" s="23" t="str">
        <f ca="1">_xll.IMDP("BND",EL109,EX8,EL3)</f>
        <v>입력오류</v>
      </c>
    </row>
    <row r="110" spans="1:154" ht="13.5" customHeight="1" x14ac:dyDescent="0.3">
      <c r="A110" s="2">
        <v>46316</v>
      </c>
      <c r="B110" s="3" t="s">
        <v>1370</v>
      </c>
      <c r="C110" s="3" t="s">
        <v>1371</v>
      </c>
      <c r="D110" s="3" t="s">
        <v>1372</v>
      </c>
      <c r="E110" s="3">
        <v>0</v>
      </c>
      <c r="F110" s="3">
        <v>0.28000000000000003</v>
      </c>
      <c r="G110" s="3">
        <v>0</v>
      </c>
      <c r="H110" s="3">
        <v>333894</v>
      </c>
      <c r="I110" s="3">
        <v>9989.7900000000009</v>
      </c>
      <c r="J110" s="3">
        <v>1.0111000000000001</v>
      </c>
      <c r="K110" s="21">
        <f ca="1">_xll.IMDP("BND",B110,K8,B3)</f>
        <v>20271105</v>
      </c>
      <c r="L110" s="23">
        <f ca="1">_xll.IMDP("BND",B110,L8,B3)</f>
        <v>4.25</v>
      </c>
      <c r="M110" s="23" t="str">
        <f ca="1">_xll.IMDP("BND",B110,M8,B3)</f>
        <v>금융채</v>
      </c>
      <c r="N110" s="23" t="str">
        <f ca="1">_xll.IMDP("BND",B110,N8,B3)</f>
        <v>기타금융채</v>
      </c>
      <c r="O110" s="2"/>
      <c r="Y110" s="21" t="str">
        <f ca="1">_xll.IMDP("BND",P110,Y8,P3)</f>
        <v>입력오류</v>
      </c>
      <c r="Z110" s="23" t="str">
        <f ca="1">_xll.IMDP("BND",P110,Z8,P3)</f>
        <v>입력오류</v>
      </c>
      <c r="AA110" s="23" t="str">
        <f ca="1">_xll.IMDP("BND",P110,AA8,P3)</f>
        <v>입력오류</v>
      </c>
      <c r="AB110" s="23" t="str">
        <f ca="1">_xll.IMDP("BND",P110,AB8,P3)</f>
        <v>입력오류</v>
      </c>
      <c r="AC110" s="2"/>
      <c r="AM110" s="21" t="str">
        <f ca="1">_xll.IMDP("BND",AD110,AM8,AD3)</f>
        <v>입력오류</v>
      </c>
      <c r="AN110" s="23" t="str">
        <f ca="1">_xll.IMDP("BND",AD110,AN8,AD3)</f>
        <v>입력오류</v>
      </c>
      <c r="AO110" s="23" t="str">
        <f ca="1">_xll.IMDP("BND",AD110,AO8,AD3)</f>
        <v>입력오류</v>
      </c>
      <c r="AP110" s="23" t="str">
        <f ca="1">_xll.IMDP("BND",AD110,AP8,AD3)</f>
        <v>입력오류</v>
      </c>
      <c r="AQ110" s="2"/>
      <c r="BA110" s="21" t="str">
        <f ca="1">_xll.IMDP("BND",AR110,BA8,AR3)</f>
        <v>입력오류</v>
      </c>
      <c r="BB110" s="23" t="str">
        <f ca="1">_xll.IMDP("BND",AR110,BB8,AR3)</f>
        <v>입력오류</v>
      </c>
      <c r="BC110" s="23" t="str">
        <f ca="1">_xll.IMDP("BND",AR110,BC8,AR3)</f>
        <v>입력오류</v>
      </c>
      <c r="BD110" s="23" t="str">
        <f ca="1">_xll.IMDP("BND",AR110,BD8,AR3)</f>
        <v>입력오류</v>
      </c>
      <c r="BE110" s="2"/>
      <c r="BO110" s="21" t="str">
        <f ca="1">_xll.IMDP("BND",BF110,BO8,BF3)</f>
        <v>입력오류</v>
      </c>
      <c r="BP110" s="23" t="str">
        <f ca="1">_xll.IMDP("BND",BF110,BP8,BF3)</f>
        <v>입력오류</v>
      </c>
      <c r="BQ110" s="23" t="str">
        <f ca="1">_xll.IMDP("BND",BF110,BQ8,BF3)</f>
        <v>입력오류</v>
      </c>
      <c r="BR110" s="23" t="str">
        <f ca="1">_xll.IMDP("BND",BF110,BR8,BF3)</f>
        <v>입력오류</v>
      </c>
      <c r="BS110" s="2">
        <v>46316</v>
      </c>
      <c r="BT110" s="3" t="s">
        <v>1059</v>
      </c>
      <c r="BU110" s="3" t="s">
        <v>1057</v>
      </c>
      <c r="BV110" s="3" t="s">
        <v>1058</v>
      </c>
      <c r="BW110" s="3">
        <v>0</v>
      </c>
      <c r="BX110" s="3">
        <v>0.3</v>
      </c>
      <c r="BY110" s="3">
        <v>0</v>
      </c>
      <c r="BZ110" s="3">
        <v>428608</v>
      </c>
      <c r="CC110" s="21" t="str">
        <f ca="1">_xll.IMDP("BND",BT110,CC8,BT3)</f>
        <v/>
      </c>
      <c r="CD110" s="23" t="str">
        <f ca="1">_xll.IMDP("BND",BT110,CD8,BT3)</f>
        <v/>
      </c>
      <c r="CE110" s="23" t="str">
        <f ca="1">_xll.IMDP("BND",BT110,CE8,BT3)</f>
        <v/>
      </c>
      <c r="CF110" s="23" t="str">
        <f ca="1">_xll.IMDP("BND",BT110,CF8,BT3)</f>
        <v/>
      </c>
      <c r="CG110" s="2">
        <v>46316</v>
      </c>
      <c r="CH110" s="3" t="s">
        <v>15056</v>
      </c>
      <c r="CI110" s="3" t="s">
        <v>1817</v>
      </c>
      <c r="CJ110" s="3" t="s">
        <v>1818</v>
      </c>
      <c r="CK110" s="3">
        <v>0</v>
      </c>
      <c r="CL110" s="3">
        <v>0.39</v>
      </c>
      <c r="CM110" s="3">
        <v>0</v>
      </c>
      <c r="CN110" s="3">
        <v>491897</v>
      </c>
      <c r="CQ110" s="21" t="str">
        <f ca="1">_xll.IMDP("BND",CH110,CQ8,CH3)</f>
        <v/>
      </c>
      <c r="CR110" s="23" t="str">
        <f ca="1">_xll.IMDP("BND",CH110,CR8,CH3)</f>
        <v/>
      </c>
      <c r="CS110" s="23" t="str">
        <f ca="1">_xll.IMDP("BND",CH110,CS8,CH3)</f>
        <v/>
      </c>
      <c r="CT110" s="23" t="str">
        <f ca="1">_xll.IMDP("BND",CH110,CT8,CH3)</f>
        <v/>
      </c>
      <c r="CU110" s="2"/>
      <c r="DE110" s="21" t="str">
        <f ca="1">_xll.IMDP("BND",CV110,DE8,CV3)</f>
        <v>입력오류</v>
      </c>
      <c r="DF110" s="23" t="str">
        <f ca="1">_xll.IMDP("BND",CV110,DF8,CV3)</f>
        <v>입력오류</v>
      </c>
      <c r="DG110" s="23" t="str">
        <f ca="1">_xll.IMDP("BND",CV110,DG8,CV3)</f>
        <v>입력오류</v>
      </c>
      <c r="DH110" s="23" t="str">
        <f ca="1">_xll.IMDP("BND",CV110,DH8,CV3)</f>
        <v>입력오류</v>
      </c>
      <c r="DI110" s="2">
        <v>46316</v>
      </c>
      <c r="DJ110" s="3" t="s">
        <v>15750</v>
      </c>
      <c r="DK110" s="3" t="s">
        <v>15751</v>
      </c>
      <c r="DL110" s="3" t="s">
        <v>15752</v>
      </c>
      <c r="DM110" s="3">
        <v>0</v>
      </c>
      <c r="DN110" s="3">
        <v>0.3</v>
      </c>
      <c r="DO110" s="3">
        <v>0</v>
      </c>
      <c r="DP110" s="3">
        <v>474755</v>
      </c>
      <c r="DQ110" s="3">
        <v>9948.01</v>
      </c>
      <c r="DR110" s="3">
        <v>0.90429999999999999</v>
      </c>
      <c r="DS110" s="21">
        <f ca="1">_xll.IMDP("BND",DJ110,DS8,DJ3)</f>
        <v>20270924</v>
      </c>
      <c r="DT110" s="23">
        <f ca="1">_xll.IMDP("BND",DJ110,DT8,DJ3)</f>
        <v>4.2960000000000003</v>
      </c>
      <c r="DU110" s="23" t="str">
        <f ca="1">_xll.IMDP("BND",DJ110,DU8,DJ3)</f>
        <v>금융채</v>
      </c>
      <c r="DV110" s="23" t="str">
        <f ca="1">_xll.IMDP("BND",DJ110,DV8,DJ3)</f>
        <v>기타금융채</v>
      </c>
      <c r="DW110" s="2"/>
      <c r="EG110" s="21" t="str">
        <f ca="1">_xll.IMDP("BND",DX110,EG8,DX3)</f>
        <v>입력오류</v>
      </c>
      <c r="EH110" s="23" t="str">
        <f ca="1">_xll.IMDP("BND",DX110,EH8,DX3)</f>
        <v>입력오류</v>
      </c>
      <c r="EI110" s="23" t="str">
        <f ca="1">_xll.IMDP("BND",DX110,EI8,DX3)</f>
        <v>입력오류</v>
      </c>
      <c r="EJ110" s="23" t="str">
        <f ca="1">_xll.IMDP("BND",DX110,EJ8,DX3)</f>
        <v>입력오류</v>
      </c>
      <c r="EK110" s="2"/>
      <c r="EU110" s="21" t="str">
        <f ca="1">_xll.IMDP("BND",EL110,EU8,EL3)</f>
        <v>입력오류</v>
      </c>
      <c r="EV110" s="23" t="str">
        <f ca="1">_xll.IMDP("BND",EL110,EV8,EL3)</f>
        <v>입력오류</v>
      </c>
      <c r="EW110" s="23" t="str">
        <f ca="1">_xll.IMDP("BND",EL110,EW8,EL3)</f>
        <v>입력오류</v>
      </c>
      <c r="EX110" s="23" t="str">
        <f ca="1">_xll.IMDP("BND",EL110,EX8,EL3)</f>
        <v>입력오류</v>
      </c>
    </row>
    <row r="111" spans="1:154" ht="13.5" customHeight="1" x14ac:dyDescent="0.3">
      <c r="A111" s="2">
        <v>46316</v>
      </c>
      <c r="B111" s="3" t="s">
        <v>1365</v>
      </c>
      <c r="C111" s="3" t="s">
        <v>1028</v>
      </c>
      <c r="D111" s="3" t="s">
        <v>1366</v>
      </c>
      <c r="E111" s="3">
        <v>0</v>
      </c>
      <c r="F111" s="3">
        <v>0.28000000000000003</v>
      </c>
      <c r="G111" s="3">
        <v>0</v>
      </c>
      <c r="H111" s="3">
        <v>333795</v>
      </c>
      <c r="I111" s="3">
        <v>9987.26</v>
      </c>
      <c r="J111" s="3">
        <v>2.6141000000000001</v>
      </c>
      <c r="K111" s="21">
        <f ca="1">_xll.IMDP("BND",B111,K8,B3)</f>
        <v>20290809</v>
      </c>
      <c r="L111" s="23">
        <f ca="1">_xll.IMDP("BND",B111,L8,B3)</f>
        <v>4.4160000000000004</v>
      </c>
      <c r="M111" s="23" t="str">
        <f ca="1">_xll.IMDP("BND",B111,M8,B3)</f>
        <v>금융채</v>
      </c>
      <c r="N111" s="23" t="str">
        <f ca="1">_xll.IMDP("BND",B111,N8,B3)</f>
        <v>카드</v>
      </c>
      <c r="O111" s="2"/>
      <c r="Y111" s="21" t="str">
        <f ca="1">_xll.IMDP("BND",P111,Y8,P3)</f>
        <v>입력오류</v>
      </c>
      <c r="Z111" s="23" t="str">
        <f ca="1">_xll.IMDP("BND",P111,Z8,P3)</f>
        <v>입력오류</v>
      </c>
      <c r="AA111" s="23" t="str">
        <f ca="1">_xll.IMDP("BND",P111,AA8,P3)</f>
        <v>입력오류</v>
      </c>
      <c r="AB111" s="23" t="str">
        <f ca="1">_xll.IMDP("BND",P111,AB8,P3)</f>
        <v>입력오류</v>
      </c>
      <c r="AC111" s="2"/>
      <c r="AM111" s="21" t="str">
        <f ca="1">_xll.IMDP("BND",AD111,AM8,AD3)</f>
        <v>입력오류</v>
      </c>
      <c r="AN111" s="23" t="str">
        <f ca="1">_xll.IMDP("BND",AD111,AN8,AD3)</f>
        <v>입력오류</v>
      </c>
      <c r="AO111" s="23" t="str">
        <f ca="1">_xll.IMDP("BND",AD111,AO8,AD3)</f>
        <v>입력오류</v>
      </c>
      <c r="AP111" s="23" t="str">
        <f ca="1">_xll.IMDP("BND",AD111,AP8,AD3)</f>
        <v>입력오류</v>
      </c>
      <c r="AQ111" s="2"/>
      <c r="BA111" s="21" t="str">
        <f ca="1">_xll.IMDP("BND",AR111,BA8,AR3)</f>
        <v>입력오류</v>
      </c>
      <c r="BB111" s="23" t="str">
        <f ca="1">_xll.IMDP("BND",AR111,BB8,AR3)</f>
        <v>입력오류</v>
      </c>
      <c r="BC111" s="23" t="str">
        <f ca="1">_xll.IMDP("BND",AR111,BC8,AR3)</f>
        <v>입력오류</v>
      </c>
      <c r="BD111" s="23" t="str">
        <f ca="1">_xll.IMDP("BND",AR111,BD8,AR3)</f>
        <v>입력오류</v>
      </c>
      <c r="BE111" s="2"/>
      <c r="BO111" s="21" t="str">
        <f ca="1">_xll.IMDP("BND",BF111,BO8,BF3)</f>
        <v>입력오류</v>
      </c>
      <c r="BP111" s="23" t="str">
        <f ca="1">_xll.IMDP("BND",BF111,BP8,BF3)</f>
        <v>입력오류</v>
      </c>
      <c r="BQ111" s="23" t="str">
        <f ca="1">_xll.IMDP("BND",BF111,BQ8,BF3)</f>
        <v>입력오류</v>
      </c>
      <c r="BR111" s="23" t="str">
        <f ca="1">_xll.IMDP("BND",BF111,BR8,BF3)</f>
        <v>입력오류</v>
      </c>
      <c r="BS111" s="2">
        <v>46316</v>
      </c>
      <c r="BT111" s="3" t="s">
        <v>1061</v>
      </c>
      <c r="BU111" s="3" t="s">
        <v>1045</v>
      </c>
      <c r="BV111" s="3" t="s">
        <v>486</v>
      </c>
      <c r="BW111" s="3">
        <v>0</v>
      </c>
      <c r="BX111" s="3">
        <v>0.3</v>
      </c>
      <c r="BY111" s="3">
        <v>0</v>
      </c>
      <c r="BZ111" s="3">
        <v>428596</v>
      </c>
      <c r="CC111" s="21" t="str">
        <f ca="1">_xll.IMDP("BND",BT111,CC8,BT3)</f>
        <v/>
      </c>
      <c r="CD111" s="23" t="str">
        <f ca="1">_xll.IMDP("BND",BT111,CD8,BT3)</f>
        <v/>
      </c>
      <c r="CE111" s="23" t="str">
        <f ca="1">_xll.IMDP("BND",BT111,CE8,BT3)</f>
        <v/>
      </c>
      <c r="CF111" s="23" t="str">
        <f ca="1">_xll.IMDP("BND",BT111,CF8,BT3)</f>
        <v/>
      </c>
      <c r="CG111" s="2">
        <v>46316</v>
      </c>
      <c r="CH111" s="3" t="s">
        <v>15819</v>
      </c>
      <c r="CI111" s="3" t="s">
        <v>584</v>
      </c>
      <c r="CJ111" s="3" t="s">
        <v>585</v>
      </c>
      <c r="CK111" s="3">
        <v>0</v>
      </c>
      <c r="CL111" s="3">
        <v>0.39</v>
      </c>
      <c r="CM111" s="3">
        <v>0</v>
      </c>
      <c r="CN111" s="3">
        <v>491688</v>
      </c>
      <c r="CQ111" s="21" t="str">
        <f ca="1">_xll.IMDP("BND",CH111,CQ8,CH3)</f>
        <v/>
      </c>
      <c r="CR111" s="23" t="str">
        <f ca="1">_xll.IMDP("BND",CH111,CR8,CH3)</f>
        <v/>
      </c>
      <c r="CS111" s="23" t="str">
        <f ca="1">_xll.IMDP("BND",CH111,CS8,CH3)</f>
        <v/>
      </c>
      <c r="CT111" s="23" t="str">
        <f ca="1">_xll.IMDP("BND",CH111,CT8,CH3)</f>
        <v/>
      </c>
      <c r="CU111" s="2"/>
      <c r="DE111" s="21" t="str">
        <f ca="1">_xll.IMDP("BND",CV111,DE8,CV3)</f>
        <v>입력오류</v>
      </c>
      <c r="DF111" s="23" t="str">
        <f ca="1">_xll.IMDP("BND",CV111,DF8,CV3)</f>
        <v>입력오류</v>
      </c>
      <c r="DG111" s="23" t="str">
        <f ca="1">_xll.IMDP("BND",CV111,DG8,CV3)</f>
        <v>입력오류</v>
      </c>
      <c r="DH111" s="23" t="str">
        <f ca="1">_xll.IMDP("BND",CV111,DH8,CV3)</f>
        <v>입력오류</v>
      </c>
      <c r="DI111" s="2">
        <v>46316</v>
      </c>
      <c r="DJ111" s="3" t="s">
        <v>15744</v>
      </c>
      <c r="DK111" s="3" t="s">
        <v>193</v>
      </c>
      <c r="DL111" s="3" t="s">
        <v>15745</v>
      </c>
      <c r="DM111" s="3">
        <v>0</v>
      </c>
      <c r="DN111" s="3">
        <v>0.3</v>
      </c>
      <c r="DO111" s="3">
        <v>0</v>
      </c>
      <c r="DP111" s="3">
        <v>474581</v>
      </c>
      <c r="DS111" s="21" t="str">
        <f ca="1">_xll.IMDP("BND",DJ111,DS8,DJ3)</f>
        <v/>
      </c>
      <c r="DT111" s="23" t="str">
        <f ca="1">_xll.IMDP("BND",DJ111,DT8,DJ3)</f>
        <v/>
      </c>
      <c r="DU111" s="23" t="str">
        <f ca="1">_xll.IMDP("BND",DJ111,DU8,DJ3)</f>
        <v/>
      </c>
      <c r="DV111" s="23" t="str">
        <f ca="1">_xll.IMDP("BND",DJ111,DV8,DJ3)</f>
        <v/>
      </c>
      <c r="DW111" s="2"/>
      <c r="EG111" s="21" t="str">
        <f ca="1">_xll.IMDP("BND",DX111,EG8,DX3)</f>
        <v>입력오류</v>
      </c>
      <c r="EH111" s="23" t="str">
        <f ca="1">_xll.IMDP("BND",DX111,EH8,DX3)</f>
        <v>입력오류</v>
      </c>
      <c r="EI111" s="23" t="str">
        <f ca="1">_xll.IMDP("BND",DX111,EI8,DX3)</f>
        <v>입력오류</v>
      </c>
      <c r="EJ111" s="23" t="str">
        <f ca="1">_xll.IMDP("BND",DX111,EJ8,DX3)</f>
        <v>입력오류</v>
      </c>
      <c r="EK111" s="2"/>
      <c r="EU111" s="21" t="str">
        <f ca="1">_xll.IMDP("BND",EL111,EU8,EL3)</f>
        <v>입력오류</v>
      </c>
      <c r="EV111" s="23" t="str">
        <f ca="1">_xll.IMDP("BND",EL111,EV8,EL3)</f>
        <v>입력오류</v>
      </c>
      <c r="EW111" s="23" t="str">
        <f ca="1">_xll.IMDP("BND",EL111,EW8,EL3)</f>
        <v>입력오류</v>
      </c>
      <c r="EX111" s="23" t="str">
        <f ca="1">_xll.IMDP("BND",EL111,EX8,EL3)</f>
        <v>입력오류</v>
      </c>
    </row>
    <row r="112" spans="1:154" ht="13.5" customHeight="1" x14ac:dyDescent="0.3">
      <c r="A112" s="2">
        <v>46316</v>
      </c>
      <c r="B112" s="3" t="s">
        <v>1407</v>
      </c>
      <c r="C112" s="3" t="s">
        <v>933</v>
      </c>
      <c r="D112" s="3" t="s">
        <v>1408</v>
      </c>
      <c r="E112" s="3">
        <v>0</v>
      </c>
      <c r="F112" s="3">
        <v>0.28000000000000003</v>
      </c>
      <c r="G112" s="3">
        <v>0</v>
      </c>
      <c r="H112" s="3">
        <v>333694</v>
      </c>
      <c r="I112" s="3">
        <v>9984.15</v>
      </c>
      <c r="J112" s="3">
        <v>1.7121999999999999</v>
      </c>
      <c r="K112" s="21">
        <f ca="1">_xll.IMDP("BND",B112,K8,B3)</f>
        <v>20280731</v>
      </c>
      <c r="L112" s="23">
        <f ca="1">_xll.IMDP("BND",B112,L8,B3)</f>
        <v>3.7890000000000001</v>
      </c>
      <c r="M112" s="23" t="str">
        <f ca="1">_xll.IMDP("BND",B112,M8,B3)</f>
        <v>국채</v>
      </c>
      <c r="N112" s="23" t="str">
        <f ca="1">_xll.IMDP("BND",B112,N8,B3)</f>
        <v>국민주택채권</v>
      </c>
      <c r="O112" s="2"/>
      <c r="Y112" s="21" t="str">
        <f ca="1">_xll.IMDP("BND",P112,Y8,P3)</f>
        <v>입력오류</v>
      </c>
      <c r="Z112" s="23" t="str">
        <f ca="1">_xll.IMDP("BND",P112,Z8,P3)</f>
        <v>입력오류</v>
      </c>
      <c r="AA112" s="23" t="str">
        <f ca="1">_xll.IMDP("BND",P112,AA8,P3)</f>
        <v>입력오류</v>
      </c>
      <c r="AB112" s="23" t="str">
        <f ca="1">_xll.IMDP("BND",P112,AB8,P3)</f>
        <v>입력오류</v>
      </c>
      <c r="AC112" s="2"/>
      <c r="AM112" s="21" t="str">
        <f ca="1">_xll.IMDP("BND",AD112,AM8,AD3)</f>
        <v>입력오류</v>
      </c>
      <c r="AN112" s="23" t="str">
        <f ca="1">_xll.IMDP("BND",AD112,AN8,AD3)</f>
        <v>입력오류</v>
      </c>
      <c r="AO112" s="23" t="str">
        <f ca="1">_xll.IMDP("BND",AD112,AO8,AD3)</f>
        <v>입력오류</v>
      </c>
      <c r="AP112" s="23" t="str">
        <f ca="1">_xll.IMDP("BND",AD112,AP8,AD3)</f>
        <v>입력오류</v>
      </c>
      <c r="AQ112" s="2"/>
      <c r="BA112" s="21" t="str">
        <f ca="1">_xll.IMDP("BND",AR112,BA8,AR3)</f>
        <v>입력오류</v>
      </c>
      <c r="BB112" s="23" t="str">
        <f ca="1">_xll.IMDP("BND",AR112,BB8,AR3)</f>
        <v>입력오류</v>
      </c>
      <c r="BC112" s="23" t="str">
        <f ca="1">_xll.IMDP("BND",AR112,BC8,AR3)</f>
        <v>입력오류</v>
      </c>
      <c r="BD112" s="23" t="str">
        <f ca="1">_xll.IMDP("BND",AR112,BD8,AR3)</f>
        <v>입력오류</v>
      </c>
      <c r="BE112" s="2"/>
      <c r="BO112" s="21" t="str">
        <f ca="1">_xll.IMDP("BND",BF112,BO8,BF3)</f>
        <v>입력오류</v>
      </c>
      <c r="BP112" s="23" t="str">
        <f ca="1">_xll.IMDP("BND",BF112,BP8,BF3)</f>
        <v>입력오류</v>
      </c>
      <c r="BQ112" s="23" t="str">
        <f ca="1">_xll.IMDP("BND",BF112,BQ8,BF3)</f>
        <v>입력오류</v>
      </c>
      <c r="BR112" s="23" t="str">
        <f ca="1">_xll.IMDP("BND",BF112,BR8,BF3)</f>
        <v>입력오류</v>
      </c>
      <c r="BS112" s="2">
        <v>46316</v>
      </c>
      <c r="BT112" s="3" t="s">
        <v>1060</v>
      </c>
      <c r="BU112" s="3" t="s">
        <v>1045</v>
      </c>
      <c r="BV112" s="3" t="s">
        <v>486</v>
      </c>
      <c r="BW112" s="3">
        <v>0</v>
      </c>
      <c r="BX112" s="3">
        <v>0.3</v>
      </c>
      <c r="BY112" s="3">
        <v>0</v>
      </c>
      <c r="BZ112" s="3">
        <v>428596</v>
      </c>
      <c r="CC112" s="21" t="str">
        <f ca="1">_xll.IMDP("BND",BT112,CC8,BT3)</f>
        <v/>
      </c>
      <c r="CD112" s="23" t="str">
        <f ca="1">_xll.IMDP("BND",BT112,CD8,BT3)</f>
        <v/>
      </c>
      <c r="CE112" s="23" t="str">
        <f ca="1">_xll.IMDP("BND",BT112,CE8,BT3)</f>
        <v/>
      </c>
      <c r="CF112" s="23" t="str">
        <f ca="1">_xll.IMDP("BND",BT112,CF8,BT3)</f>
        <v/>
      </c>
      <c r="CG112" s="2">
        <v>46316</v>
      </c>
      <c r="CH112" s="3" t="s">
        <v>15821</v>
      </c>
      <c r="CI112" s="3" t="s">
        <v>584</v>
      </c>
      <c r="CJ112" s="3" t="s">
        <v>585</v>
      </c>
      <c r="CK112" s="3">
        <v>0</v>
      </c>
      <c r="CL112" s="3">
        <v>0.39</v>
      </c>
      <c r="CM112" s="3">
        <v>0</v>
      </c>
      <c r="CN112" s="3">
        <v>491688</v>
      </c>
      <c r="CQ112" s="21" t="str">
        <f ca="1">_xll.IMDP("BND",CH112,CQ8,CH3)</f>
        <v/>
      </c>
      <c r="CR112" s="23" t="str">
        <f ca="1">_xll.IMDP("BND",CH112,CR8,CH3)</f>
        <v/>
      </c>
      <c r="CS112" s="23" t="str">
        <f ca="1">_xll.IMDP("BND",CH112,CS8,CH3)</f>
        <v/>
      </c>
      <c r="CT112" s="23" t="str">
        <f ca="1">_xll.IMDP("BND",CH112,CT8,CH3)</f>
        <v/>
      </c>
      <c r="CU112" s="2"/>
      <c r="DE112" s="21" t="str">
        <f ca="1">_xll.IMDP("BND",CV112,DE8,CV3)</f>
        <v>입력오류</v>
      </c>
      <c r="DF112" s="23" t="str">
        <f ca="1">_xll.IMDP("BND",CV112,DF8,CV3)</f>
        <v>입력오류</v>
      </c>
      <c r="DG112" s="23" t="str">
        <f ca="1">_xll.IMDP("BND",CV112,DG8,CV3)</f>
        <v>입력오류</v>
      </c>
      <c r="DH112" s="23" t="str">
        <f ca="1">_xll.IMDP("BND",CV112,DH8,CV3)</f>
        <v>입력오류</v>
      </c>
      <c r="DI112" s="2">
        <v>46316</v>
      </c>
      <c r="DJ112" s="3" t="s">
        <v>15433</v>
      </c>
      <c r="DK112" s="3" t="s">
        <v>15434</v>
      </c>
      <c r="DL112" s="3" t="s">
        <v>15435</v>
      </c>
      <c r="DM112" s="3">
        <v>0</v>
      </c>
      <c r="DN112" s="3">
        <v>0.3</v>
      </c>
      <c r="DO112" s="3">
        <v>0</v>
      </c>
      <c r="DP112" s="3">
        <v>474569</v>
      </c>
      <c r="DS112" s="21" t="str">
        <f ca="1">_xll.IMDP("BND",DJ112,DS8,DJ3)</f>
        <v/>
      </c>
      <c r="DT112" s="23" t="str">
        <f ca="1">_xll.IMDP("BND",DJ112,DT8,DJ3)</f>
        <v/>
      </c>
      <c r="DU112" s="23" t="str">
        <f ca="1">_xll.IMDP("BND",DJ112,DU8,DJ3)</f>
        <v/>
      </c>
      <c r="DV112" s="23" t="str">
        <f ca="1">_xll.IMDP("BND",DJ112,DV8,DJ3)</f>
        <v/>
      </c>
      <c r="DW112" s="2"/>
      <c r="EG112" s="21" t="str">
        <f ca="1">_xll.IMDP("BND",DX112,EG8,DX3)</f>
        <v>입력오류</v>
      </c>
      <c r="EH112" s="23" t="str">
        <f ca="1">_xll.IMDP("BND",DX112,EH8,DX3)</f>
        <v>입력오류</v>
      </c>
      <c r="EI112" s="23" t="str">
        <f ca="1">_xll.IMDP("BND",DX112,EI8,DX3)</f>
        <v>입력오류</v>
      </c>
      <c r="EJ112" s="23" t="str">
        <f ca="1">_xll.IMDP("BND",DX112,EJ8,DX3)</f>
        <v>입력오류</v>
      </c>
      <c r="EK112" s="2"/>
      <c r="EU112" s="21" t="str">
        <f ca="1">_xll.IMDP("BND",EL112,EU8,EL3)</f>
        <v>입력오류</v>
      </c>
      <c r="EV112" s="23" t="str">
        <f ca="1">_xll.IMDP("BND",EL112,EV8,EL3)</f>
        <v>입력오류</v>
      </c>
      <c r="EW112" s="23" t="str">
        <f ca="1">_xll.IMDP("BND",EL112,EW8,EL3)</f>
        <v>입력오류</v>
      </c>
      <c r="EX112" s="23" t="str">
        <f ca="1">_xll.IMDP("BND",EL112,EX8,EL3)</f>
        <v>입력오류</v>
      </c>
    </row>
    <row r="113" spans="1:154" ht="13.5" customHeight="1" x14ac:dyDescent="0.3">
      <c r="A113" s="2">
        <v>46316</v>
      </c>
      <c r="B113" s="3" t="s">
        <v>779</v>
      </c>
      <c r="C113" s="3" t="s">
        <v>780</v>
      </c>
      <c r="D113" s="3" t="s">
        <v>781</v>
      </c>
      <c r="E113" s="3">
        <v>0</v>
      </c>
      <c r="F113" s="3">
        <v>0.28000000000000003</v>
      </c>
      <c r="G113" s="3">
        <v>0</v>
      </c>
      <c r="H113" s="3">
        <v>333649</v>
      </c>
      <c r="I113" s="3">
        <v>9982.82</v>
      </c>
      <c r="J113" s="3">
        <v>1.3754</v>
      </c>
      <c r="K113" s="21">
        <f ca="1">_xll.IMDP("BND",B113,K8,B3)</f>
        <v>20280324</v>
      </c>
      <c r="L113" s="23">
        <f ca="1">_xll.IMDP("BND",B113,L8,B3)</f>
        <v>4.2530000000000001</v>
      </c>
      <c r="M113" s="23" t="str">
        <f ca="1">_xll.IMDP("BND",B113,M8,B3)</f>
        <v>금융채</v>
      </c>
      <c r="N113" s="23" t="str">
        <f ca="1">_xll.IMDP("BND",B113,N8,B3)</f>
        <v>기타금융채</v>
      </c>
      <c r="O113" s="2"/>
      <c r="Y113" s="21" t="str">
        <f ca="1">_xll.IMDP("BND",P113,Y8,P3)</f>
        <v>입력오류</v>
      </c>
      <c r="Z113" s="23" t="str">
        <f ca="1">_xll.IMDP("BND",P113,Z8,P3)</f>
        <v>입력오류</v>
      </c>
      <c r="AA113" s="23" t="str">
        <f ca="1">_xll.IMDP("BND",P113,AA8,P3)</f>
        <v>입력오류</v>
      </c>
      <c r="AB113" s="23" t="str">
        <f ca="1">_xll.IMDP("BND",P113,AB8,P3)</f>
        <v>입력오류</v>
      </c>
      <c r="AC113" s="2"/>
      <c r="AM113" s="21" t="str">
        <f ca="1">_xll.IMDP("BND",AD113,AM8,AD3)</f>
        <v>입력오류</v>
      </c>
      <c r="AN113" s="23" t="str">
        <f ca="1">_xll.IMDP("BND",AD113,AN8,AD3)</f>
        <v>입력오류</v>
      </c>
      <c r="AO113" s="23" t="str">
        <f ca="1">_xll.IMDP("BND",AD113,AO8,AD3)</f>
        <v>입력오류</v>
      </c>
      <c r="AP113" s="23" t="str">
        <f ca="1">_xll.IMDP("BND",AD113,AP8,AD3)</f>
        <v>입력오류</v>
      </c>
      <c r="AQ113" s="2"/>
      <c r="BA113" s="21" t="str">
        <f ca="1">_xll.IMDP("BND",AR113,BA8,AR3)</f>
        <v>입력오류</v>
      </c>
      <c r="BB113" s="23" t="str">
        <f ca="1">_xll.IMDP("BND",AR113,BB8,AR3)</f>
        <v>입력오류</v>
      </c>
      <c r="BC113" s="23" t="str">
        <f ca="1">_xll.IMDP("BND",AR113,BC8,AR3)</f>
        <v>입력오류</v>
      </c>
      <c r="BD113" s="23" t="str">
        <f ca="1">_xll.IMDP("BND",AR113,BD8,AR3)</f>
        <v>입력오류</v>
      </c>
      <c r="BE113" s="2"/>
      <c r="BO113" s="21" t="str">
        <f ca="1">_xll.IMDP("BND",BF113,BO8,BF3)</f>
        <v>입력오류</v>
      </c>
      <c r="BP113" s="23" t="str">
        <f ca="1">_xll.IMDP("BND",BF113,BP8,BF3)</f>
        <v>입력오류</v>
      </c>
      <c r="BQ113" s="23" t="str">
        <f ca="1">_xll.IMDP("BND",BF113,BQ8,BF3)</f>
        <v>입력오류</v>
      </c>
      <c r="BR113" s="23" t="str">
        <f ca="1">_xll.IMDP("BND",BF113,BR8,BF3)</f>
        <v>입력오류</v>
      </c>
      <c r="BS113" s="2">
        <v>46316</v>
      </c>
      <c r="BT113" s="3" t="s">
        <v>1055</v>
      </c>
      <c r="BU113" s="3" t="s">
        <v>1053</v>
      </c>
      <c r="BV113" s="3" t="s">
        <v>1054</v>
      </c>
      <c r="BW113" s="3">
        <v>0</v>
      </c>
      <c r="BX113" s="3">
        <v>0.3</v>
      </c>
      <c r="BY113" s="3">
        <v>0</v>
      </c>
      <c r="BZ113" s="3">
        <v>428445</v>
      </c>
      <c r="CC113" s="21" t="str">
        <f ca="1">_xll.IMDP("BND",BT113,CC8,BT3)</f>
        <v/>
      </c>
      <c r="CD113" s="23" t="str">
        <f ca="1">_xll.IMDP("BND",BT113,CD8,BT3)</f>
        <v/>
      </c>
      <c r="CE113" s="23" t="str">
        <f ca="1">_xll.IMDP("BND",BT113,CE8,BT3)</f>
        <v/>
      </c>
      <c r="CF113" s="23" t="str">
        <f ca="1">_xll.IMDP("BND",BT113,CF8,BT3)</f>
        <v/>
      </c>
      <c r="CG113" s="2">
        <v>46316</v>
      </c>
      <c r="CH113" s="3" t="s">
        <v>15820</v>
      </c>
      <c r="CI113" s="3" t="s">
        <v>584</v>
      </c>
      <c r="CJ113" s="3" t="s">
        <v>585</v>
      </c>
      <c r="CK113" s="3">
        <v>0</v>
      </c>
      <c r="CL113" s="3">
        <v>0.39</v>
      </c>
      <c r="CM113" s="3">
        <v>0</v>
      </c>
      <c r="CN113" s="3">
        <v>491688</v>
      </c>
      <c r="CQ113" s="21" t="str">
        <f ca="1">_xll.IMDP("BND",CH113,CQ8,CH3)</f>
        <v/>
      </c>
      <c r="CR113" s="23" t="str">
        <f ca="1">_xll.IMDP("BND",CH113,CR8,CH3)</f>
        <v/>
      </c>
      <c r="CS113" s="23" t="str">
        <f ca="1">_xll.IMDP("BND",CH113,CS8,CH3)</f>
        <v/>
      </c>
      <c r="CT113" s="23" t="str">
        <f ca="1">_xll.IMDP("BND",CH113,CT8,CH3)</f>
        <v/>
      </c>
      <c r="CU113" s="2"/>
      <c r="DE113" s="21" t="str">
        <f ca="1">_xll.IMDP("BND",CV113,DE8,CV3)</f>
        <v>입력오류</v>
      </c>
      <c r="DF113" s="23" t="str">
        <f ca="1">_xll.IMDP("BND",CV113,DF8,CV3)</f>
        <v>입력오류</v>
      </c>
      <c r="DG113" s="23" t="str">
        <f ca="1">_xll.IMDP("BND",CV113,DG8,CV3)</f>
        <v>입력오류</v>
      </c>
      <c r="DH113" s="23" t="str">
        <f ca="1">_xll.IMDP("BND",CV113,DH8,CV3)</f>
        <v>입력오류</v>
      </c>
      <c r="DI113" s="2">
        <v>46316</v>
      </c>
      <c r="DJ113" s="3" t="s">
        <v>15510</v>
      </c>
      <c r="DK113" s="3" t="s">
        <v>15511</v>
      </c>
      <c r="DL113" s="3" t="s">
        <v>15512</v>
      </c>
      <c r="DM113" s="3">
        <v>0</v>
      </c>
      <c r="DN113" s="3">
        <v>0.3</v>
      </c>
      <c r="DO113" s="3">
        <v>0</v>
      </c>
      <c r="DP113" s="3">
        <v>474355</v>
      </c>
      <c r="DS113" s="21" t="str">
        <f ca="1">_xll.IMDP("BND",DJ113,DS8,DJ3)</f>
        <v/>
      </c>
      <c r="DT113" s="23" t="str">
        <f ca="1">_xll.IMDP("BND",DJ113,DT8,DJ3)</f>
        <v/>
      </c>
      <c r="DU113" s="23" t="str">
        <f ca="1">_xll.IMDP("BND",DJ113,DU8,DJ3)</f>
        <v/>
      </c>
      <c r="DV113" s="23" t="str">
        <f ca="1">_xll.IMDP("BND",DJ113,DV8,DJ3)</f>
        <v/>
      </c>
      <c r="DW113" s="2"/>
      <c r="EG113" s="21" t="str">
        <f ca="1">_xll.IMDP("BND",DX113,EG8,DX3)</f>
        <v>입력오류</v>
      </c>
      <c r="EH113" s="23" t="str">
        <f ca="1">_xll.IMDP("BND",DX113,EH8,DX3)</f>
        <v>입력오류</v>
      </c>
      <c r="EI113" s="23" t="str">
        <f ca="1">_xll.IMDP("BND",DX113,EI8,DX3)</f>
        <v>입력오류</v>
      </c>
      <c r="EJ113" s="23" t="str">
        <f ca="1">_xll.IMDP("BND",DX113,EJ8,DX3)</f>
        <v>입력오류</v>
      </c>
      <c r="EK113" s="2"/>
      <c r="EU113" s="21" t="str">
        <f ca="1">_xll.IMDP("BND",EL113,EU8,EL3)</f>
        <v>입력오류</v>
      </c>
      <c r="EV113" s="23" t="str">
        <f ca="1">_xll.IMDP("BND",EL113,EV8,EL3)</f>
        <v>입력오류</v>
      </c>
      <c r="EW113" s="23" t="str">
        <f ca="1">_xll.IMDP("BND",EL113,EW8,EL3)</f>
        <v>입력오류</v>
      </c>
      <c r="EX113" s="23" t="str">
        <f ca="1">_xll.IMDP("BND",EL113,EX8,EL3)</f>
        <v>입력오류</v>
      </c>
    </row>
    <row r="114" spans="1:154" ht="13.5" customHeight="1" x14ac:dyDescent="0.3">
      <c r="A114" s="2">
        <v>46316</v>
      </c>
      <c r="B114" s="3" t="s">
        <v>481</v>
      </c>
      <c r="C114" s="3" t="s">
        <v>482</v>
      </c>
      <c r="D114" s="3" t="s">
        <v>483</v>
      </c>
      <c r="E114" s="3">
        <v>0</v>
      </c>
      <c r="F114" s="3">
        <v>0.28000000000000003</v>
      </c>
      <c r="G114" s="3">
        <v>0</v>
      </c>
      <c r="H114" s="3">
        <v>333489</v>
      </c>
      <c r="I114" s="3">
        <v>9977.49</v>
      </c>
      <c r="J114" s="3">
        <v>0.82809999999999995</v>
      </c>
      <c r="K114" s="21">
        <f ca="1">_xll.IMDP("BND",B114,K8,B3)</f>
        <v>20270826</v>
      </c>
      <c r="L114" s="23">
        <f ca="1">_xll.IMDP("BND",B114,L8,B3)</f>
        <v>4.0439999999999996</v>
      </c>
      <c r="M114" s="23" t="str">
        <f ca="1">_xll.IMDP("BND",B114,M8,B3)</f>
        <v>공사공단채</v>
      </c>
      <c r="N114" s="23" t="str">
        <f ca="1">_xll.IMDP("BND",B114,N8,B3)</f>
        <v>공사공단채 기타</v>
      </c>
      <c r="O114" s="2"/>
      <c r="Y114" s="21" t="str">
        <f ca="1">_xll.IMDP("BND",P114,Y8,P3)</f>
        <v>입력오류</v>
      </c>
      <c r="Z114" s="23" t="str">
        <f ca="1">_xll.IMDP("BND",P114,Z8,P3)</f>
        <v>입력오류</v>
      </c>
      <c r="AA114" s="23" t="str">
        <f ca="1">_xll.IMDP("BND",P114,AA8,P3)</f>
        <v>입력오류</v>
      </c>
      <c r="AB114" s="23" t="str">
        <f ca="1">_xll.IMDP("BND",P114,AB8,P3)</f>
        <v>입력오류</v>
      </c>
      <c r="AC114" s="2"/>
      <c r="AM114" s="21" t="str">
        <f ca="1">_xll.IMDP("BND",AD114,AM8,AD3)</f>
        <v>입력오류</v>
      </c>
      <c r="AN114" s="23" t="str">
        <f ca="1">_xll.IMDP("BND",AD114,AN8,AD3)</f>
        <v>입력오류</v>
      </c>
      <c r="AO114" s="23" t="str">
        <f ca="1">_xll.IMDP("BND",AD114,AO8,AD3)</f>
        <v>입력오류</v>
      </c>
      <c r="AP114" s="23" t="str">
        <f ca="1">_xll.IMDP("BND",AD114,AP8,AD3)</f>
        <v>입력오류</v>
      </c>
      <c r="AQ114" s="2"/>
      <c r="BA114" s="21" t="str">
        <f ca="1">_xll.IMDP("BND",AR114,BA8,AR3)</f>
        <v>입력오류</v>
      </c>
      <c r="BB114" s="23" t="str">
        <f ca="1">_xll.IMDP("BND",AR114,BB8,AR3)</f>
        <v>입력오류</v>
      </c>
      <c r="BC114" s="23" t="str">
        <f ca="1">_xll.IMDP("BND",AR114,BC8,AR3)</f>
        <v>입력오류</v>
      </c>
      <c r="BD114" s="23" t="str">
        <f ca="1">_xll.IMDP("BND",AR114,BD8,AR3)</f>
        <v>입력오류</v>
      </c>
      <c r="BE114" s="2"/>
      <c r="BO114" s="21" t="str">
        <f ca="1">_xll.IMDP("BND",BF114,BO8,BF3)</f>
        <v>입력오류</v>
      </c>
      <c r="BP114" s="23" t="str">
        <f ca="1">_xll.IMDP("BND",BF114,BP8,BF3)</f>
        <v>입력오류</v>
      </c>
      <c r="BQ114" s="23" t="str">
        <f ca="1">_xll.IMDP("BND",BF114,BQ8,BF3)</f>
        <v>입력오류</v>
      </c>
      <c r="BR114" s="23" t="str">
        <f ca="1">_xll.IMDP("BND",BF114,BR8,BF3)</f>
        <v>입력오류</v>
      </c>
      <c r="BS114" s="2">
        <v>46316</v>
      </c>
      <c r="BT114" s="3" t="s">
        <v>1052</v>
      </c>
      <c r="BU114" s="3" t="s">
        <v>1053</v>
      </c>
      <c r="BV114" s="3" t="s">
        <v>1054</v>
      </c>
      <c r="BW114" s="3">
        <v>0</v>
      </c>
      <c r="BX114" s="3">
        <v>0.3</v>
      </c>
      <c r="BY114" s="3">
        <v>0</v>
      </c>
      <c r="BZ114" s="3">
        <v>428445</v>
      </c>
      <c r="CC114" s="21" t="str">
        <f ca="1">_xll.IMDP("BND",BT114,CC8,BT3)</f>
        <v/>
      </c>
      <c r="CD114" s="23" t="str">
        <f ca="1">_xll.IMDP("BND",BT114,CD8,BT3)</f>
        <v/>
      </c>
      <c r="CE114" s="23" t="str">
        <f ca="1">_xll.IMDP("BND",BT114,CE8,BT3)</f>
        <v/>
      </c>
      <c r="CF114" s="23" t="str">
        <f ca="1">_xll.IMDP("BND",BT114,CF8,BT3)</f>
        <v/>
      </c>
      <c r="CG114" s="2">
        <v>46316</v>
      </c>
      <c r="CH114" s="3" t="s">
        <v>14977</v>
      </c>
      <c r="CI114" s="3" t="s">
        <v>14978</v>
      </c>
      <c r="CJ114" s="3" t="s">
        <v>14979</v>
      </c>
      <c r="CK114" s="3">
        <v>0</v>
      </c>
      <c r="CL114" s="3">
        <v>0.39</v>
      </c>
      <c r="CM114" s="3">
        <v>0</v>
      </c>
      <c r="CN114" s="3">
        <v>491399</v>
      </c>
      <c r="CQ114" s="21" t="str">
        <f ca="1">_xll.IMDP("BND",CH114,CQ8,CH3)</f>
        <v/>
      </c>
      <c r="CR114" s="23" t="str">
        <f ca="1">_xll.IMDP("BND",CH114,CR8,CH3)</f>
        <v/>
      </c>
      <c r="CS114" s="23" t="str">
        <f ca="1">_xll.IMDP("BND",CH114,CS8,CH3)</f>
        <v/>
      </c>
      <c r="CT114" s="23" t="str">
        <f ca="1">_xll.IMDP("BND",CH114,CT8,CH3)</f>
        <v/>
      </c>
      <c r="CU114" s="2"/>
      <c r="DE114" s="21" t="str">
        <f ca="1">_xll.IMDP("BND",CV114,DE8,CV3)</f>
        <v>입력오류</v>
      </c>
      <c r="DF114" s="23" t="str">
        <f ca="1">_xll.IMDP("BND",CV114,DF8,CV3)</f>
        <v>입력오류</v>
      </c>
      <c r="DG114" s="23" t="str">
        <f ca="1">_xll.IMDP("BND",CV114,DG8,CV3)</f>
        <v>입력오류</v>
      </c>
      <c r="DH114" s="23" t="str">
        <f ca="1">_xll.IMDP("BND",CV114,DH8,CV3)</f>
        <v>입력오류</v>
      </c>
      <c r="DI114" s="2">
        <v>46316</v>
      </c>
      <c r="DJ114" s="3" t="s">
        <v>1327</v>
      </c>
      <c r="DK114" s="3" t="s">
        <v>1328</v>
      </c>
      <c r="DL114" s="3" t="s">
        <v>1329</v>
      </c>
      <c r="DM114" s="3">
        <v>0</v>
      </c>
      <c r="DN114" s="3">
        <v>0.3</v>
      </c>
      <c r="DO114" s="3">
        <v>0</v>
      </c>
      <c r="DP114" s="3">
        <v>474291</v>
      </c>
      <c r="DQ114" s="3">
        <v>9938.16</v>
      </c>
      <c r="DR114" s="3">
        <v>0.92090000000000005</v>
      </c>
      <c r="DS114" s="21">
        <f ca="1">_xll.IMDP("BND",DJ114,DS8,DJ3)</f>
        <v>20270930</v>
      </c>
      <c r="DT114" s="23">
        <f ca="1">_xll.IMDP("BND",DJ114,DT8,DJ3)</f>
        <v>4.2530000000000001</v>
      </c>
      <c r="DU114" s="23" t="str">
        <f ca="1">_xll.IMDP("BND",DJ114,DU8,DJ3)</f>
        <v>금융채</v>
      </c>
      <c r="DV114" s="23" t="str">
        <f ca="1">_xll.IMDP("BND",DJ114,DV8,DJ3)</f>
        <v>기타금융채</v>
      </c>
      <c r="DW114" s="2"/>
      <c r="EG114" s="21" t="str">
        <f ca="1">_xll.IMDP("BND",DX114,EG8,DX3)</f>
        <v>입력오류</v>
      </c>
      <c r="EH114" s="23" t="str">
        <f ca="1">_xll.IMDP("BND",DX114,EH8,DX3)</f>
        <v>입력오류</v>
      </c>
      <c r="EI114" s="23" t="str">
        <f ca="1">_xll.IMDP("BND",DX114,EI8,DX3)</f>
        <v>입력오류</v>
      </c>
      <c r="EJ114" s="23" t="str">
        <f ca="1">_xll.IMDP("BND",DX114,EJ8,DX3)</f>
        <v>입력오류</v>
      </c>
      <c r="EK114" s="2"/>
      <c r="EU114" s="21" t="str">
        <f ca="1">_xll.IMDP("BND",EL114,EU8,EL3)</f>
        <v>입력오류</v>
      </c>
      <c r="EV114" s="23" t="str">
        <f ca="1">_xll.IMDP("BND",EL114,EV8,EL3)</f>
        <v>입력오류</v>
      </c>
      <c r="EW114" s="23" t="str">
        <f ca="1">_xll.IMDP("BND",EL114,EW8,EL3)</f>
        <v>입력오류</v>
      </c>
      <c r="EX114" s="23" t="str">
        <f ca="1">_xll.IMDP("BND",EL114,EX8,EL3)</f>
        <v>입력오류</v>
      </c>
    </row>
    <row r="115" spans="1:154" ht="13.5" customHeight="1" x14ac:dyDescent="0.3">
      <c r="A115" s="2">
        <v>46316</v>
      </c>
      <c r="B115" s="3" t="s">
        <v>1367</v>
      </c>
      <c r="C115" s="3" t="s">
        <v>1368</v>
      </c>
      <c r="D115" s="3" t="s">
        <v>1369</v>
      </c>
      <c r="E115" s="3">
        <v>0</v>
      </c>
      <c r="F115" s="3">
        <v>0.28000000000000003</v>
      </c>
      <c r="G115" s="3">
        <v>0</v>
      </c>
      <c r="H115" s="3">
        <v>333478</v>
      </c>
      <c r="I115" s="3">
        <v>9977.24</v>
      </c>
      <c r="J115" s="3">
        <v>0.82779999999999998</v>
      </c>
      <c r="K115" s="21">
        <f ca="1">_xll.IMDP("BND",B115,K8,B3)</f>
        <v>20270826</v>
      </c>
      <c r="L115" s="23">
        <f ca="1">_xll.IMDP("BND",B115,L8,B3)</f>
        <v>4.1040000000000001</v>
      </c>
      <c r="M115" s="23" t="str">
        <f ca="1">_xll.IMDP("BND",B115,M8,B3)</f>
        <v>회사채</v>
      </c>
      <c r="N115" s="23" t="str">
        <f ca="1">_xll.IMDP("BND",B115,N8,B3)</f>
        <v>회사채(일반)</v>
      </c>
      <c r="O115" s="2"/>
      <c r="Y115" s="21" t="str">
        <f ca="1">_xll.IMDP("BND",P115,Y8,P3)</f>
        <v>입력오류</v>
      </c>
      <c r="Z115" s="23" t="str">
        <f ca="1">_xll.IMDP("BND",P115,Z8,P3)</f>
        <v>입력오류</v>
      </c>
      <c r="AA115" s="23" t="str">
        <f ca="1">_xll.IMDP("BND",P115,AA8,P3)</f>
        <v>입력오류</v>
      </c>
      <c r="AB115" s="23" t="str">
        <f ca="1">_xll.IMDP("BND",P115,AB8,P3)</f>
        <v>입력오류</v>
      </c>
      <c r="AC115" s="2"/>
      <c r="AM115" s="21" t="str">
        <f ca="1">_xll.IMDP("BND",AD115,AM8,AD3)</f>
        <v>입력오류</v>
      </c>
      <c r="AN115" s="23" t="str">
        <f ca="1">_xll.IMDP("BND",AD115,AN8,AD3)</f>
        <v>입력오류</v>
      </c>
      <c r="AO115" s="23" t="str">
        <f ca="1">_xll.IMDP("BND",AD115,AO8,AD3)</f>
        <v>입력오류</v>
      </c>
      <c r="AP115" s="23" t="str">
        <f ca="1">_xll.IMDP("BND",AD115,AP8,AD3)</f>
        <v>입력오류</v>
      </c>
      <c r="AQ115" s="2"/>
      <c r="BA115" s="21" t="str">
        <f ca="1">_xll.IMDP("BND",AR115,BA8,AR3)</f>
        <v>입력오류</v>
      </c>
      <c r="BB115" s="23" t="str">
        <f ca="1">_xll.IMDP("BND",AR115,BB8,AR3)</f>
        <v>입력오류</v>
      </c>
      <c r="BC115" s="23" t="str">
        <f ca="1">_xll.IMDP("BND",AR115,BC8,AR3)</f>
        <v>입력오류</v>
      </c>
      <c r="BD115" s="23" t="str">
        <f ca="1">_xll.IMDP("BND",AR115,BD8,AR3)</f>
        <v>입력오류</v>
      </c>
      <c r="BE115" s="2"/>
      <c r="BO115" s="21" t="str">
        <f ca="1">_xll.IMDP("BND",BF115,BO8,BF3)</f>
        <v>입력오류</v>
      </c>
      <c r="BP115" s="23" t="str">
        <f ca="1">_xll.IMDP("BND",BF115,BP8,BF3)</f>
        <v>입력오류</v>
      </c>
      <c r="BQ115" s="23" t="str">
        <f ca="1">_xll.IMDP("BND",BF115,BQ8,BF3)</f>
        <v>입력오류</v>
      </c>
      <c r="BR115" s="23" t="str">
        <f ca="1">_xll.IMDP("BND",BF115,BR8,BF3)</f>
        <v>입력오류</v>
      </c>
      <c r="BS115" s="2">
        <v>46316</v>
      </c>
      <c r="BT115" s="3" t="s">
        <v>14918</v>
      </c>
      <c r="BU115" s="3" t="s">
        <v>1057</v>
      </c>
      <c r="BV115" s="3" t="s">
        <v>1058</v>
      </c>
      <c r="BW115" s="3">
        <v>0</v>
      </c>
      <c r="BX115" s="3">
        <v>0.3</v>
      </c>
      <c r="BY115" s="3">
        <v>0</v>
      </c>
      <c r="BZ115" s="3">
        <v>428401</v>
      </c>
      <c r="CC115" s="21" t="str">
        <f ca="1">_xll.IMDP("BND",BT115,CC8,BT3)</f>
        <v/>
      </c>
      <c r="CD115" s="23" t="str">
        <f ca="1">_xll.IMDP("BND",BT115,CD8,BT3)</f>
        <v/>
      </c>
      <c r="CE115" s="23" t="str">
        <f ca="1">_xll.IMDP("BND",BT115,CE8,BT3)</f>
        <v/>
      </c>
      <c r="CF115" s="23" t="str">
        <f ca="1">_xll.IMDP("BND",BT115,CF8,BT3)</f>
        <v/>
      </c>
      <c r="CG115" s="2">
        <v>46316</v>
      </c>
      <c r="CH115" s="3" t="s">
        <v>16088</v>
      </c>
      <c r="CI115" s="3" t="s">
        <v>16089</v>
      </c>
      <c r="CJ115" s="3" t="s">
        <v>16090</v>
      </c>
      <c r="CK115" s="3">
        <v>0</v>
      </c>
      <c r="CL115" s="3">
        <v>0.39</v>
      </c>
      <c r="CM115" s="3">
        <v>0</v>
      </c>
      <c r="CN115" s="3">
        <v>489534</v>
      </c>
      <c r="CQ115" s="21" t="str">
        <f ca="1">_xll.IMDP("BND",CH115,CQ8,CH3)</f>
        <v/>
      </c>
      <c r="CR115" s="23" t="str">
        <f ca="1">_xll.IMDP("BND",CH115,CR8,CH3)</f>
        <v/>
      </c>
      <c r="CS115" s="23" t="str">
        <f ca="1">_xll.IMDP("BND",CH115,CS8,CH3)</f>
        <v/>
      </c>
      <c r="CT115" s="23" t="str">
        <f ca="1">_xll.IMDP("BND",CH115,CT8,CH3)</f>
        <v/>
      </c>
      <c r="CU115" s="2"/>
      <c r="DE115" s="21" t="str">
        <f ca="1">_xll.IMDP("BND",CV115,DE8,CV3)</f>
        <v>입력오류</v>
      </c>
      <c r="DF115" s="23" t="str">
        <f ca="1">_xll.IMDP("BND",CV115,DF8,CV3)</f>
        <v>입력오류</v>
      </c>
      <c r="DG115" s="23" t="str">
        <f ca="1">_xll.IMDP("BND",CV115,DG8,CV3)</f>
        <v>입력오류</v>
      </c>
      <c r="DH115" s="23" t="str">
        <f ca="1">_xll.IMDP("BND",CV115,DH8,CV3)</f>
        <v>입력오류</v>
      </c>
      <c r="DI115" s="2">
        <v>46316</v>
      </c>
      <c r="DJ115" s="3" t="s">
        <v>1830</v>
      </c>
      <c r="DK115" s="3" t="s">
        <v>1831</v>
      </c>
      <c r="DL115" s="3" t="s">
        <v>1832</v>
      </c>
      <c r="DM115" s="3">
        <v>0</v>
      </c>
      <c r="DN115" s="3">
        <v>0.3</v>
      </c>
      <c r="DO115" s="3">
        <v>0</v>
      </c>
      <c r="DP115" s="3">
        <v>474284</v>
      </c>
      <c r="DQ115" s="3">
        <v>9937.65</v>
      </c>
      <c r="DR115" s="3">
        <v>0.82989999999999997</v>
      </c>
      <c r="DS115" s="21">
        <f ca="1">_xll.IMDP("BND",DJ115,DS8,DJ3)</f>
        <v>20270827</v>
      </c>
      <c r="DT115" s="23">
        <f ca="1">_xll.IMDP("BND",DJ115,DT8,DJ3)</f>
        <v>4.2939999999999996</v>
      </c>
      <c r="DU115" s="23" t="str">
        <f ca="1">_xll.IMDP("BND",DJ115,DU8,DJ3)</f>
        <v>금융채</v>
      </c>
      <c r="DV115" s="23" t="str">
        <f ca="1">_xll.IMDP("BND",DJ115,DV8,DJ3)</f>
        <v>기타금융채</v>
      </c>
      <c r="DW115" s="2"/>
      <c r="EG115" s="21" t="str">
        <f ca="1">_xll.IMDP("BND",DX115,EG8,DX3)</f>
        <v>입력오류</v>
      </c>
      <c r="EH115" s="23" t="str">
        <f ca="1">_xll.IMDP("BND",DX115,EH8,DX3)</f>
        <v>입력오류</v>
      </c>
      <c r="EI115" s="23" t="str">
        <f ca="1">_xll.IMDP("BND",DX115,EI8,DX3)</f>
        <v>입력오류</v>
      </c>
      <c r="EJ115" s="23" t="str">
        <f ca="1">_xll.IMDP("BND",DX115,EJ8,DX3)</f>
        <v>입력오류</v>
      </c>
      <c r="EK115" s="2"/>
      <c r="EU115" s="21" t="str">
        <f ca="1">_xll.IMDP("BND",EL115,EU8,EL3)</f>
        <v>입력오류</v>
      </c>
      <c r="EV115" s="23" t="str">
        <f ca="1">_xll.IMDP("BND",EL115,EV8,EL3)</f>
        <v>입력오류</v>
      </c>
      <c r="EW115" s="23" t="str">
        <f ca="1">_xll.IMDP("BND",EL115,EW8,EL3)</f>
        <v>입력오류</v>
      </c>
      <c r="EX115" s="23" t="str">
        <f ca="1">_xll.IMDP("BND",EL115,EX8,EL3)</f>
        <v>입력오류</v>
      </c>
    </row>
    <row r="116" spans="1:154" ht="13.5" customHeight="1" x14ac:dyDescent="0.3">
      <c r="A116" s="2">
        <v>46316</v>
      </c>
      <c r="B116" s="3" t="s">
        <v>1373</v>
      </c>
      <c r="C116" s="3" t="s">
        <v>468</v>
      </c>
      <c r="D116" s="3" t="s">
        <v>1374</v>
      </c>
      <c r="E116" s="3">
        <v>0</v>
      </c>
      <c r="F116" s="3">
        <v>0.28000000000000003</v>
      </c>
      <c r="G116" s="3">
        <v>0</v>
      </c>
      <c r="H116" s="3">
        <v>333387</v>
      </c>
      <c r="I116" s="3">
        <v>9974.19</v>
      </c>
      <c r="J116" s="3">
        <v>2.1423000000000001</v>
      </c>
      <c r="K116" s="21">
        <f ca="1">_xll.IMDP("BND",B116,K8,B3)</f>
        <v>20290125</v>
      </c>
      <c r="L116" s="23">
        <f ca="1">_xll.IMDP("BND",B116,L8,B3)</f>
        <v>4.1269999999999998</v>
      </c>
      <c r="M116" s="23" t="str">
        <f ca="1">_xll.IMDP("BND",B116,M8,B3)</f>
        <v>공사공단채</v>
      </c>
      <c r="N116" s="23" t="str">
        <f ca="1">_xll.IMDP("BND",B116,N8,B3)</f>
        <v>일반</v>
      </c>
      <c r="O116" s="2"/>
      <c r="Y116" s="21" t="str">
        <f ca="1">_xll.IMDP("BND",P116,Y8,P3)</f>
        <v>입력오류</v>
      </c>
      <c r="Z116" s="23" t="str">
        <f ca="1">_xll.IMDP("BND",P116,Z8,P3)</f>
        <v>입력오류</v>
      </c>
      <c r="AA116" s="23" t="str">
        <f ca="1">_xll.IMDP("BND",P116,AA8,P3)</f>
        <v>입력오류</v>
      </c>
      <c r="AB116" s="23" t="str">
        <f ca="1">_xll.IMDP("BND",P116,AB8,P3)</f>
        <v>입력오류</v>
      </c>
      <c r="AC116" s="2"/>
      <c r="AM116" s="21" t="str">
        <f ca="1">_xll.IMDP("BND",AD116,AM8,AD3)</f>
        <v>입력오류</v>
      </c>
      <c r="AN116" s="23" t="str">
        <f ca="1">_xll.IMDP("BND",AD116,AN8,AD3)</f>
        <v>입력오류</v>
      </c>
      <c r="AO116" s="23" t="str">
        <f ca="1">_xll.IMDP("BND",AD116,AO8,AD3)</f>
        <v>입력오류</v>
      </c>
      <c r="AP116" s="23" t="str">
        <f ca="1">_xll.IMDP("BND",AD116,AP8,AD3)</f>
        <v>입력오류</v>
      </c>
      <c r="AQ116" s="2"/>
      <c r="BA116" s="21" t="str">
        <f ca="1">_xll.IMDP("BND",AR116,BA8,AR3)</f>
        <v>입력오류</v>
      </c>
      <c r="BB116" s="23" t="str">
        <f ca="1">_xll.IMDP("BND",AR116,BB8,AR3)</f>
        <v>입력오류</v>
      </c>
      <c r="BC116" s="23" t="str">
        <f ca="1">_xll.IMDP("BND",AR116,BC8,AR3)</f>
        <v>입력오류</v>
      </c>
      <c r="BD116" s="23" t="str">
        <f ca="1">_xll.IMDP("BND",AR116,BD8,AR3)</f>
        <v>입력오류</v>
      </c>
      <c r="BE116" s="2"/>
      <c r="BO116" s="21" t="str">
        <f ca="1">_xll.IMDP("BND",BF116,BO8,BF3)</f>
        <v>입력오류</v>
      </c>
      <c r="BP116" s="23" t="str">
        <f ca="1">_xll.IMDP("BND",BF116,BP8,BF3)</f>
        <v>입력오류</v>
      </c>
      <c r="BQ116" s="23" t="str">
        <f ca="1">_xll.IMDP("BND",BF116,BQ8,BF3)</f>
        <v>입력오류</v>
      </c>
      <c r="BR116" s="23" t="str">
        <f ca="1">_xll.IMDP("BND",BF116,BR8,BF3)</f>
        <v>입력오류</v>
      </c>
      <c r="BS116" s="2">
        <v>46316</v>
      </c>
      <c r="BT116" s="3" t="s">
        <v>14920</v>
      </c>
      <c r="BU116" s="3" t="s">
        <v>1057</v>
      </c>
      <c r="BV116" s="3" t="s">
        <v>1058</v>
      </c>
      <c r="BW116" s="3">
        <v>0</v>
      </c>
      <c r="BX116" s="3">
        <v>0.3</v>
      </c>
      <c r="BY116" s="3">
        <v>0</v>
      </c>
      <c r="BZ116" s="3">
        <v>428401</v>
      </c>
      <c r="CC116" s="21" t="str">
        <f ca="1">_xll.IMDP("BND",BT116,CC8,BT3)</f>
        <v/>
      </c>
      <c r="CD116" s="23" t="str">
        <f ca="1">_xll.IMDP("BND",BT116,CD8,BT3)</f>
        <v/>
      </c>
      <c r="CE116" s="23" t="str">
        <f ca="1">_xll.IMDP("BND",BT116,CE8,BT3)</f>
        <v/>
      </c>
      <c r="CF116" s="23" t="str">
        <f ca="1">_xll.IMDP("BND",BT116,CF8,BT3)</f>
        <v/>
      </c>
      <c r="CG116" s="2">
        <v>46316</v>
      </c>
      <c r="CH116" s="3" t="s">
        <v>16091</v>
      </c>
      <c r="CI116" s="3" t="s">
        <v>16089</v>
      </c>
      <c r="CJ116" s="3" t="s">
        <v>16090</v>
      </c>
      <c r="CK116" s="3">
        <v>0</v>
      </c>
      <c r="CL116" s="3">
        <v>0.39</v>
      </c>
      <c r="CM116" s="3">
        <v>0</v>
      </c>
      <c r="CN116" s="3">
        <v>489534</v>
      </c>
      <c r="CQ116" s="21" t="str">
        <f ca="1">_xll.IMDP("BND",CH116,CQ8,CH3)</f>
        <v/>
      </c>
      <c r="CR116" s="23" t="str">
        <f ca="1">_xll.IMDP("BND",CH116,CR8,CH3)</f>
        <v/>
      </c>
      <c r="CS116" s="23" t="str">
        <f ca="1">_xll.IMDP("BND",CH116,CS8,CH3)</f>
        <v/>
      </c>
      <c r="CT116" s="23" t="str">
        <f ca="1">_xll.IMDP("BND",CH116,CT8,CH3)</f>
        <v/>
      </c>
      <c r="CU116" s="2"/>
      <c r="DE116" s="21" t="str">
        <f ca="1">_xll.IMDP("BND",CV116,DE8,CV3)</f>
        <v>입력오류</v>
      </c>
      <c r="DF116" s="23" t="str">
        <f ca="1">_xll.IMDP("BND",CV116,DF8,CV3)</f>
        <v>입력오류</v>
      </c>
      <c r="DG116" s="23" t="str">
        <f ca="1">_xll.IMDP("BND",CV116,DG8,CV3)</f>
        <v>입력오류</v>
      </c>
      <c r="DH116" s="23" t="str">
        <f ca="1">_xll.IMDP("BND",CV116,DH8,CV3)</f>
        <v>입력오류</v>
      </c>
      <c r="DI116" s="2">
        <v>46316</v>
      </c>
      <c r="DJ116" s="3" t="s">
        <v>305</v>
      </c>
      <c r="DK116" s="3" t="s">
        <v>306</v>
      </c>
      <c r="DL116" s="3" t="s">
        <v>307</v>
      </c>
      <c r="DM116" s="3">
        <v>0</v>
      </c>
      <c r="DN116" s="3">
        <v>0.3</v>
      </c>
      <c r="DO116" s="3">
        <v>0</v>
      </c>
      <c r="DP116" s="3">
        <v>474082</v>
      </c>
      <c r="DQ116" s="3">
        <v>9933.64</v>
      </c>
      <c r="DR116" s="3">
        <v>2.1797</v>
      </c>
      <c r="DS116" s="21">
        <f ca="1">_xll.IMDP("BND",DJ116,DS8,DJ3)</f>
        <v>20290209</v>
      </c>
      <c r="DT116" s="23">
        <f ca="1">_xll.IMDP("BND",DJ116,DT8,DJ3)</f>
        <v>4.3650000000000002</v>
      </c>
      <c r="DU116" s="23" t="str">
        <f ca="1">_xll.IMDP("BND",DJ116,DU8,DJ3)</f>
        <v>회사채</v>
      </c>
      <c r="DV116" s="23" t="str">
        <f ca="1">_xll.IMDP("BND",DJ116,DV8,DJ3)</f>
        <v>회사채(일반)</v>
      </c>
      <c r="DW116" s="2"/>
      <c r="EG116" s="21" t="str">
        <f ca="1">_xll.IMDP("BND",DX116,EG8,DX3)</f>
        <v>입력오류</v>
      </c>
      <c r="EH116" s="23" t="str">
        <f ca="1">_xll.IMDP("BND",DX116,EH8,DX3)</f>
        <v>입력오류</v>
      </c>
      <c r="EI116" s="23" t="str">
        <f ca="1">_xll.IMDP("BND",DX116,EI8,DX3)</f>
        <v>입력오류</v>
      </c>
      <c r="EJ116" s="23" t="str">
        <f ca="1">_xll.IMDP("BND",DX116,EJ8,DX3)</f>
        <v>입력오류</v>
      </c>
      <c r="EK116" s="2"/>
      <c r="EU116" s="21" t="str">
        <f ca="1">_xll.IMDP("BND",EL116,EU8,EL3)</f>
        <v>입력오류</v>
      </c>
      <c r="EV116" s="23" t="str">
        <f ca="1">_xll.IMDP("BND",EL116,EV8,EL3)</f>
        <v>입력오류</v>
      </c>
      <c r="EW116" s="23" t="str">
        <f ca="1">_xll.IMDP("BND",EL116,EW8,EL3)</f>
        <v>입력오류</v>
      </c>
      <c r="EX116" s="23" t="str">
        <f ca="1">_xll.IMDP("BND",EL116,EX8,EL3)</f>
        <v>입력오류</v>
      </c>
    </row>
    <row r="117" spans="1:154" ht="13.5" customHeight="1" x14ac:dyDescent="0.3">
      <c r="A117" s="2">
        <v>46316</v>
      </c>
      <c r="B117" s="3" t="s">
        <v>782</v>
      </c>
      <c r="C117" s="3" t="s">
        <v>783</v>
      </c>
      <c r="D117" s="3" t="s">
        <v>784</v>
      </c>
      <c r="E117" s="3">
        <v>0</v>
      </c>
      <c r="F117" s="3">
        <v>0.28000000000000003</v>
      </c>
      <c r="G117" s="3">
        <v>0</v>
      </c>
      <c r="H117" s="3">
        <v>333190</v>
      </c>
      <c r="I117" s="3">
        <v>9968.59</v>
      </c>
      <c r="J117" s="3">
        <v>0.90539999999999998</v>
      </c>
      <c r="K117" s="21">
        <f ca="1">_xll.IMDP("BND",B117,K8,B3)</f>
        <v>20270924</v>
      </c>
      <c r="L117" s="23">
        <f ca="1">_xll.IMDP("BND",B117,L8,B3)</f>
        <v>4.202</v>
      </c>
      <c r="M117" s="23" t="str">
        <f ca="1">_xll.IMDP("BND",B117,M8,B3)</f>
        <v>금융채</v>
      </c>
      <c r="N117" s="23" t="str">
        <f ca="1">_xll.IMDP("BND",B117,N8,B3)</f>
        <v>카드</v>
      </c>
      <c r="O117" s="2"/>
      <c r="Y117" s="21" t="str">
        <f ca="1">_xll.IMDP("BND",P117,Y8,P3)</f>
        <v>입력오류</v>
      </c>
      <c r="Z117" s="23" t="str">
        <f ca="1">_xll.IMDP("BND",P117,Z8,P3)</f>
        <v>입력오류</v>
      </c>
      <c r="AA117" s="23" t="str">
        <f ca="1">_xll.IMDP("BND",P117,AA8,P3)</f>
        <v>입력오류</v>
      </c>
      <c r="AB117" s="23" t="str">
        <f ca="1">_xll.IMDP("BND",P117,AB8,P3)</f>
        <v>입력오류</v>
      </c>
      <c r="AC117" s="2"/>
      <c r="AM117" s="21" t="str">
        <f ca="1">_xll.IMDP("BND",AD117,AM8,AD3)</f>
        <v>입력오류</v>
      </c>
      <c r="AN117" s="23" t="str">
        <f ca="1">_xll.IMDP("BND",AD117,AN8,AD3)</f>
        <v>입력오류</v>
      </c>
      <c r="AO117" s="23" t="str">
        <f ca="1">_xll.IMDP("BND",AD117,AO8,AD3)</f>
        <v>입력오류</v>
      </c>
      <c r="AP117" s="23" t="str">
        <f ca="1">_xll.IMDP("BND",AD117,AP8,AD3)</f>
        <v>입력오류</v>
      </c>
      <c r="AQ117" s="2"/>
      <c r="BA117" s="21" t="str">
        <f ca="1">_xll.IMDP("BND",AR117,BA8,AR3)</f>
        <v>입력오류</v>
      </c>
      <c r="BB117" s="23" t="str">
        <f ca="1">_xll.IMDP("BND",AR117,BB8,AR3)</f>
        <v>입력오류</v>
      </c>
      <c r="BC117" s="23" t="str">
        <f ca="1">_xll.IMDP("BND",AR117,BC8,AR3)</f>
        <v>입력오류</v>
      </c>
      <c r="BD117" s="23" t="str">
        <f ca="1">_xll.IMDP("BND",AR117,BD8,AR3)</f>
        <v>입력오류</v>
      </c>
      <c r="BE117" s="2"/>
      <c r="BO117" s="21" t="str">
        <f ca="1">_xll.IMDP("BND",BF117,BO8,BF3)</f>
        <v>입력오류</v>
      </c>
      <c r="BP117" s="23" t="str">
        <f ca="1">_xll.IMDP("BND",BF117,BP8,BF3)</f>
        <v>입력오류</v>
      </c>
      <c r="BQ117" s="23" t="str">
        <f ca="1">_xll.IMDP("BND",BF117,BQ8,BF3)</f>
        <v>입력오류</v>
      </c>
      <c r="BR117" s="23" t="str">
        <f ca="1">_xll.IMDP("BND",BF117,BR8,BF3)</f>
        <v>입력오류</v>
      </c>
      <c r="BS117" s="2">
        <v>46316</v>
      </c>
      <c r="BT117" s="3" t="s">
        <v>14917</v>
      </c>
      <c r="BU117" s="3" t="s">
        <v>1057</v>
      </c>
      <c r="BV117" s="3" t="s">
        <v>1058</v>
      </c>
      <c r="BW117" s="3">
        <v>0</v>
      </c>
      <c r="BX117" s="3">
        <v>0.3</v>
      </c>
      <c r="BY117" s="3">
        <v>0</v>
      </c>
      <c r="BZ117" s="3">
        <v>428401</v>
      </c>
      <c r="CC117" s="21" t="str">
        <f ca="1">_xll.IMDP("BND",BT117,CC8,BT3)</f>
        <v/>
      </c>
      <c r="CD117" s="23" t="str">
        <f ca="1">_xll.IMDP("BND",BT117,CD8,BT3)</f>
        <v/>
      </c>
      <c r="CE117" s="23" t="str">
        <f ca="1">_xll.IMDP("BND",BT117,CE8,BT3)</f>
        <v/>
      </c>
      <c r="CF117" s="23" t="str">
        <f ca="1">_xll.IMDP("BND",BT117,CF8,BT3)</f>
        <v/>
      </c>
      <c r="CG117" s="2">
        <v>46316</v>
      </c>
      <c r="CH117" s="3" t="s">
        <v>16092</v>
      </c>
      <c r="CI117" s="3" t="s">
        <v>16089</v>
      </c>
      <c r="CJ117" s="3" t="s">
        <v>16090</v>
      </c>
      <c r="CK117" s="3">
        <v>0</v>
      </c>
      <c r="CL117" s="3">
        <v>0.39</v>
      </c>
      <c r="CM117" s="3">
        <v>0</v>
      </c>
      <c r="CN117" s="3">
        <v>489534</v>
      </c>
      <c r="CQ117" s="21" t="str">
        <f ca="1">_xll.IMDP("BND",CH117,CQ8,CH3)</f>
        <v/>
      </c>
      <c r="CR117" s="23" t="str">
        <f ca="1">_xll.IMDP("BND",CH117,CR8,CH3)</f>
        <v/>
      </c>
      <c r="CS117" s="23" t="str">
        <f ca="1">_xll.IMDP("BND",CH117,CS8,CH3)</f>
        <v/>
      </c>
      <c r="CT117" s="23" t="str">
        <f ca="1">_xll.IMDP("BND",CH117,CT8,CH3)</f>
        <v/>
      </c>
      <c r="CU117" s="2"/>
      <c r="DE117" s="21" t="str">
        <f ca="1">_xll.IMDP("BND",CV117,DE8,CV3)</f>
        <v>입력오류</v>
      </c>
      <c r="DF117" s="23" t="str">
        <f ca="1">_xll.IMDP("BND",CV117,DF8,CV3)</f>
        <v>입력오류</v>
      </c>
      <c r="DG117" s="23" t="str">
        <f ca="1">_xll.IMDP("BND",CV117,DG8,CV3)</f>
        <v>입력오류</v>
      </c>
      <c r="DH117" s="23" t="str">
        <f ca="1">_xll.IMDP("BND",CV117,DH8,CV3)</f>
        <v>입력오류</v>
      </c>
      <c r="DI117" s="2">
        <v>46316</v>
      </c>
      <c r="DJ117" s="3" t="s">
        <v>8559</v>
      </c>
      <c r="DK117" s="3" t="s">
        <v>980</v>
      </c>
      <c r="DL117" s="3" t="s">
        <v>8560</v>
      </c>
      <c r="DM117" s="3">
        <v>0</v>
      </c>
      <c r="DN117" s="3">
        <v>0.3</v>
      </c>
      <c r="DO117" s="3">
        <v>0</v>
      </c>
      <c r="DP117" s="3">
        <v>473942</v>
      </c>
      <c r="DQ117" s="3">
        <v>9930.75</v>
      </c>
      <c r="DR117" s="3">
        <v>0.92820000000000003</v>
      </c>
      <c r="DS117" s="21">
        <f ca="1">_xll.IMDP("BND",DJ117,DS8,DJ3)</f>
        <v>20271002</v>
      </c>
      <c r="DT117" s="23">
        <f ca="1">_xll.IMDP("BND",DJ117,DT8,DJ3)</f>
        <v>4.0289999999999999</v>
      </c>
      <c r="DU117" s="23" t="str">
        <f ca="1">_xll.IMDP("BND",DJ117,DU8,DJ3)</f>
        <v>금융채</v>
      </c>
      <c r="DV117" s="23" t="str">
        <f ca="1">_xll.IMDP("BND",DJ117,DV8,DJ3)</f>
        <v>은행채</v>
      </c>
      <c r="DW117" s="2"/>
      <c r="EG117" s="21" t="str">
        <f ca="1">_xll.IMDP("BND",DX117,EG8,DX3)</f>
        <v>입력오류</v>
      </c>
      <c r="EH117" s="23" t="str">
        <f ca="1">_xll.IMDP("BND",DX117,EH8,DX3)</f>
        <v>입력오류</v>
      </c>
      <c r="EI117" s="23" t="str">
        <f ca="1">_xll.IMDP("BND",DX117,EI8,DX3)</f>
        <v>입력오류</v>
      </c>
      <c r="EJ117" s="23" t="str">
        <f ca="1">_xll.IMDP("BND",DX117,EJ8,DX3)</f>
        <v>입력오류</v>
      </c>
      <c r="EK117" s="2"/>
      <c r="EU117" s="21" t="str">
        <f ca="1">_xll.IMDP("BND",EL117,EU8,EL3)</f>
        <v>입력오류</v>
      </c>
      <c r="EV117" s="23" t="str">
        <f ca="1">_xll.IMDP("BND",EL117,EV8,EL3)</f>
        <v>입력오류</v>
      </c>
      <c r="EW117" s="23" t="str">
        <f ca="1">_xll.IMDP("BND",EL117,EW8,EL3)</f>
        <v>입력오류</v>
      </c>
      <c r="EX117" s="23" t="str">
        <f ca="1">_xll.IMDP("BND",EL117,EX8,EL3)</f>
        <v>입력오류</v>
      </c>
    </row>
    <row r="118" spans="1:154" ht="13.5" customHeight="1" x14ac:dyDescent="0.3">
      <c r="A118" s="2">
        <v>46316</v>
      </c>
      <c r="B118" s="3" t="s">
        <v>1298</v>
      </c>
      <c r="C118" s="3" t="s">
        <v>1299</v>
      </c>
      <c r="D118" s="3" t="s">
        <v>1300</v>
      </c>
      <c r="E118" s="3">
        <v>0</v>
      </c>
      <c r="F118" s="3">
        <v>0.28000000000000003</v>
      </c>
      <c r="G118" s="3">
        <v>0</v>
      </c>
      <c r="H118" s="3">
        <v>333035</v>
      </c>
      <c r="I118" s="3">
        <v>9964.6200000000008</v>
      </c>
      <c r="J118" s="3">
        <v>1.4118999999999999</v>
      </c>
      <c r="K118" s="21">
        <f ca="1">_xll.IMDP("BND",B118,K8,B3)</f>
        <v>20280407</v>
      </c>
      <c r="L118" s="23">
        <f ca="1">_xll.IMDP("BND",B118,L8,B3)</f>
        <v>4.2560000000000002</v>
      </c>
      <c r="M118" s="23" t="str">
        <f ca="1">_xll.IMDP("BND",B118,M8,B3)</f>
        <v>금융채</v>
      </c>
      <c r="N118" s="23" t="str">
        <f ca="1">_xll.IMDP("BND",B118,N8,B3)</f>
        <v>기타금융채</v>
      </c>
      <c r="O118" s="2"/>
      <c r="Y118" s="21" t="str">
        <f ca="1">_xll.IMDP("BND",P118,Y8,P3)</f>
        <v>입력오류</v>
      </c>
      <c r="Z118" s="23" t="str">
        <f ca="1">_xll.IMDP("BND",P118,Z8,P3)</f>
        <v>입력오류</v>
      </c>
      <c r="AA118" s="23" t="str">
        <f ca="1">_xll.IMDP("BND",P118,AA8,P3)</f>
        <v>입력오류</v>
      </c>
      <c r="AB118" s="23" t="str">
        <f ca="1">_xll.IMDP("BND",P118,AB8,P3)</f>
        <v>입력오류</v>
      </c>
      <c r="AC118" s="2"/>
      <c r="AM118" s="21" t="str">
        <f ca="1">_xll.IMDP("BND",AD118,AM8,AD3)</f>
        <v>입력오류</v>
      </c>
      <c r="AN118" s="23" t="str">
        <f ca="1">_xll.IMDP("BND",AD118,AN8,AD3)</f>
        <v>입력오류</v>
      </c>
      <c r="AO118" s="23" t="str">
        <f ca="1">_xll.IMDP("BND",AD118,AO8,AD3)</f>
        <v>입력오류</v>
      </c>
      <c r="AP118" s="23" t="str">
        <f ca="1">_xll.IMDP("BND",AD118,AP8,AD3)</f>
        <v>입력오류</v>
      </c>
      <c r="AQ118" s="2"/>
      <c r="BA118" s="21" t="str">
        <f ca="1">_xll.IMDP("BND",AR118,BA8,AR3)</f>
        <v>입력오류</v>
      </c>
      <c r="BB118" s="23" t="str">
        <f ca="1">_xll.IMDP("BND",AR118,BB8,AR3)</f>
        <v>입력오류</v>
      </c>
      <c r="BC118" s="23" t="str">
        <f ca="1">_xll.IMDP("BND",AR118,BC8,AR3)</f>
        <v>입력오류</v>
      </c>
      <c r="BD118" s="23" t="str">
        <f ca="1">_xll.IMDP("BND",AR118,BD8,AR3)</f>
        <v>입력오류</v>
      </c>
      <c r="BE118" s="2"/>
      <c r="BO118" s="21" t="str">
        <f ca="1">_xll.IMDP("BND",BF118,BO8,BF3)</f>
        <v>입력오류</v>
      </c>
      <c r="BP118" s="23" t="str">
        <f ca="1">_xll.IMDP("BND",BF118,BP8,BF3)</f>
        <v>입력오류</v>
      </c>
      <c r="BQ118" s="23" t="str">
        <f ca="1">_xll.IMDP("BND",BF118,BQ8,BF3)</f>
        <v>입력오류</v>
      </c>
      <c r="BR118" s="23" t="str">
        <f ca="1">_xll.IMDP("BND",BF118,BR8,BF3)</f>
        <v>입력오류</v>
      </c>
      <c r="BS118" s="2">
        <v>46316</v>
      </c>
      <c r="BT118" s="3" t="s">
        <v>14919</v>
      </c>
      <c r="BU118" s="3" t="s">
        <v>1057</v>
      </c>
      <c r="BV118" s="3" t="s">
        <v>1058</v>
      </c>
      <c r="BW118" s="3">
        <v>0</v>
      </c>
      <c r="BX118" s="3">
        <v>0.3</v>
      </c>
      <c r="BY118" s="3">
        <v>0</v>
      </c>
      <c r="BZ118" s="3">
        <v>428401</v>
      </c>
      <c r="CC118" s="21" t="str">
        <f ca="1">_xll.IMDP("BND",BT118,CC8,BT3)</f>
        <v/>
      </c>
      <c r="CD118" s="23" t="str">
        <f ca="1">_xll.IMDP("BND",BT118,CD8,BT3)</f>
        <v/>
      </c>
      <c r="CE118" s="23" t="str">
        <f ca="1">_xll.IMDP("BND",BT118,CE8,BT3)</f>
        <v/>
      </c>
      <c r="CF118" s="23" t="str">
        <f ca="1">_xll.IMDP("BND",BT118,CF8,BT3)</f>
        <v/>
      </c>
      <c r="CG118" s="2">
        <v>46316</v>
      </c>
      <c r="CH118" s="3" t="s">
        <v>16093</v>
      </c>
      <c r="CI118" s="3" t="s">
        <v>16089</v>
      </c>
      <c r="CJ118" s="3" t="s">
        <v>16090</v>
      </c>
      <c r="CK118" s="3">
        <v>0</v>
      </c>
      <c r="CL118" s="3">
        <v>0.39</v>
      </c>
      <c r="CM118" s="3">
        <v>0</v>
      </c>
      <c r="CN118" s="3">
        <v>489534</v>
      </c>
      <c r="CQ118" s="21" t="str">
        <f ca="1">_xll.IMDP("BND",CH118,CQ8,CH3)</f>
        <v/>
      </c>
      <c r="CR118" s="23" t="str">
        <f ca="1">_xll.IMDP("BND",CH118,CR8,CH3)</f>
        <v/>
      </c>
      <c r="CS118" s="23" t="str">
        <f ca="1">_xll.IMDP("BND",CH118,CS8,CH3)</f>
        <v/>
      </c>
      <c r="CT118" s="23" t="str">
        <f ca="1">_xll.IMDP("BND",CH118,CT8,CH3)</f>
        <v/>
      </c>
      <c r="CU118" s="2"/>
      <c r="DE118" s="21" t="str">
        <f ca="1">_xll.IMDP("BND",CV118,DE8,CV3)</f>
        <v>입력오류</v>
      </c>
      <c r="DF118" s="23" t="str">
        <f ca="1">_xll.IMDP("BND",CV118,DF8,CV3)</f>
        <v>입력오류</v>
      </c>
      <c r="DG118" s="23" t="str">
        <f ca="1">_xll.IMDP("BND",CV118,DG8,CV3)</f>
        <v>입력오류</v>
      </c>
      <c r="DH118" s="23" t="str">
        <f ca="1">_xll.IMDP("BND",CV118,DH8,CV3)</f>
        <v>입력오류</v>
      </c>
      <c r="DI118" s="2">
        <v>46316</v>
      </c>
      <c r="DJ118" s="3" t="s">
        <v>13469</v>
      </c>
      <c r="DK118" s="3" t="s">
        <v>14921</v>
      </c>
      <c r="DL118" s="3" t="s">
        <v>13470</v>
      </c>
      <c r="DM118" s="3">
        <v>0</v>
      </c>
      <c r="DN118" s="3">
        <v>0.3</v>
      </c>
      <c r="DO118" s="3">
        <v>0</v>
      </c>
      <c r="DP118" s="3">
        <v>473767</v>
      </c>
      <c r="DQ118" s="3">
        <v>9927.15</v>
      </c>
      <c r="DR118" s="3">
        <v>0.90549999999999997</v>
      </c>
      <c r="DS118" s="21">
        <f ca="1">_xll.IMDP("BND",DJ118,DS8,DJ3)</f>
        <v>20270924</v>
      </c>
      <c r="DT118" s="23">
        <f ca="1">_xll.IMDP("BND",DJ118,DT8,DJ3)</f>
        <v>4.21</v>
      </c>
      <c r="DU118" s="23" t="str">
        <f ca="1">_xll.IMDP("BND",DJ118,DU8,DJ3)</f>
        <v>금융채</v>
      </c>
      <c r="DV118" s="23" t="str">
        <f ca="1">_xll.IMDP("BND",DJ118,DV8,DJ3)</f>
        <v>카드</v>
      </c>
      <c r="DW118" s="2"/>
      <c r="EG118" s="21" t="str">
        <f ca="1">_xll.IMDP("BND",DX118,EG8,DX3)</f>
        <v>입력오류</v>
      </c>
      <c r="EH118" s="23" t="str">
        <f ca="1">_xll.IMDP("BND",DX118,EH8,DX3)</f>
        <v>입력오류</v>
      </c>
      <c r="EI118" s="23" t="str">
        <f ca="1">_xll.IMDP("BND",DX118,EI8,DX3)</f>
        <v>입력오류</v>
      </c>
      <c r="EJ118" s="23" t="str">
        <f ca="1">_xll.IMDP("BND",DX118,EJ8,DX3)</f>
        <v>입력오류</v>
      </c>
      <c r="EK118" s="2"/>
      <c r="EU118" s="21" t="str">
        <f ca="1">_xll.IMDP("BND",EL118,EU8,EL3)</f>
        <v>입력오류</v>
      </c>
      <c r="EV118" s="23" t="str">
        <f ca="1">_xll.IMDP("BND",EL118,EV8,EL3)</f>
        <v>입력오류</v>
      </c>
      <c r="EW118" s="23" t="str">
        <f ca="1">_xll.IMDP("BND",EL118,EW8,EL3)</f>
        <v>입력오류</v>
      </c>
      <c r="EX118" s="23" t="str">
        <f ca="1">_xll.IMDP("BND",EL118,EX8,EL3)</f>
        <v>입력오류</v>
      </c>
    </row>
    <row r="119" spans="1:154" ht="13.5" customHeight="1" x14ac:dyDescent="0.3">
      <c r="A119" s="2">
        <v>46316</v>
      </c>
      <c r="B119" s="3" t="s">
        <v>1387</v>
      </c>
      <c r="C119" s="3" t="s">
        <v>1388</v>
      </c>
      <c r="D119" s="3" t="s">
        <v>1389</v>
      </c>
      <c r="E119" s="3">
        <v>0</v>
      </c>
      <c r="F119" s="3">
        <v>0.28000000000000003</v>
      </c>
      <c r="G119" s="3">
        <v>0</v>
      </c>
      <c r="H119" s="3">
        <v>332999</v>
      </c>
      <c r="I119" s="3">
        <v>9963.16</v>
      </c>
      <c r="J119" s="3">
        <v>0.86699999999999999</v>
      </c>
      <c r="K119" s="21">
        <f ca="1">_xll.IMDP("BND",B119,K8,B3)</f>
        <v>20270910</v>
      </c>
      <c r="L119" s="23">
        <f ca="1">_xll.IMDP("BND",B119,L8,B3)</f>
        <v>4.1619999999999999</v>
      </c>
      <c r="M119" s="23" t="str">
        <f ca="1">_xll.IMDP("BND",B119,M8,B3)</f>
        <v>회사채</v>
      </c>
      <c r="N119" s="23" t="str">
        <f ca="1">_xll.IMDP("BND",B119,N8,B3)</f>
        <v>회사채(일반)</v>
      </c>
      <c r="O119" s="2"/>
      <c r="Y119" s="21" t="str">
        <f ca="1">_xll.IMDP("BND",P119,Y8,P3)</f>
        <v>입력오류</v>
      </c>
      <c r="Z119" s="23" t="str">
        <f ca="1">_xll.IMDP("BND",P119,Z8,P3)</f>
        <v>입력오류</v>
      </c>
      <c r="AA119" s="23" t="str">
        <f ca="1">_xll.IMDP("BND",P119,AA8,P3)</f>
        <v>입력오류</v>
      </c>
      <c r="AB119" s="23" t="str">
        <f ca="1">_xll.IMDP("BND",P119,AB8,P3)</f>
        <v>입력오류</v>
      </c>
      <c r="AC119" s="2"/>
      <c r="AM119" s="21" t="str">
        <f ca="1">_xll.IMDP("BND",AD119,AM8,AD3)</f>
        <v>입력오류</v>
      </c>
      <c r="AN119" s="23" t="str">
        <f ca="1">_xll.IMDP("BND",AD119,AN8,AD3)</f>
        <v>입력오류</v>
      </c>
      <c r="AO119" s="23" t="str">
        <f ca="1">_xll.IMDP("BND",AD119,AO8,AD3)</f>
        <v>입력오류</v>
      </c>
      <c r="AP119" s="23" t="str">
        <f ca="1">_xll.IMDP("BND",AD119,AP8,AD3)</f>
        <v>입력오류</v>
      </c>
      <c r="AQ119" s="2"/>
      <c r="BA119" s="21" t="str">
        <f ca="1">_xll.IMDP("BND",AR119,BA8,AR3)</f>
        <v>입력오류</v>
      </c>
      <c r="BB119" s="23" t="str">
        <f ca="1">_xll.IMDP("BND",AR119,BB8,AR3)</f>
        <v>입력오류</v>
      </c>
      <c r="BC119" s="23" t="str">
        <f ca="1">_xll.IMDP("BND",AR119,BC8,AR3)</f>
        <v>입력오류</v>
      </c>
      <c r="BD119" s="23" t="str">
        <f ca="1">_xll.IMDP("BND",AR119,BD8,AR3)</f>
        <v>입력오류</v>
      </c>
      <c r="BE119" s="2"/>
      <c r="BO119" s="21" t="str">
        <f ca="1">_xll.IMDP("BND",BF119,BO8,BF3)</f>
        <v>입력오류</v>
      </c>
      <c r="BP119" s="23" t="str">
        <f ca="1">_xll.IMDP("BND",BF119,BP8,BF3)</f>
        <v>입력오류</v>
      </c>
      <c r="BQ119" s="23" t="str">
        <f ca="1">_xll.IMDP("BND",BF119,BQ8,BF3)</f>
        <v>입력오류</v>
      </c>
      <c r="BR119" s="23" t="str">
        <f ca="1">_xll.IMDP("BND",BF119,BR8,BF3)</f>
        <v>입력오류</v>
      </c>
      <c r="BS119" s="2">
        <v>46316</v>
      </c>
      <c r="BT119" s="3" t="s">
        <v>1051</v>
      </c>
      <c r="BU119" s="3" t="s">
        <v>289</v>
      </c>
      <c r="BV119" s="3" t="s">
        <v>838</v>
      </c>
      <c r="BW119" s="3">
        <v>0</v>
      </c>
      <c r="BX119" s="3">
        <v>0.3</v>
      </c>
      <c r="BY119" s="3">
        <v>0</v>
      </c>
      <c r="BZ119" s="3">
        <v>428220</v>
      </c>
      <c r="CC119" s="21" t="str">
        <f ca="1">_xll.IMDP("BND",BT119,CC8,BT3)</f>
        <v/>
      </c>
      <c r="CD119" s="23" t="str">
        <f ca="1">_xll.IMDP("BND",BT119,CD8,BT3)</f>
        <v/>
      </c>
      <c r="CE119" s="23" t="str">
        <f ca="1">_xll.IMDP("BND",BT119,CE8,BT3)</f>
        <v/>
      </c>
      <c r="CF119" s="23" t="str">
        <f ca="1">_xll.IMDP("BND",BT119,CF8,BT3)</f>
        <v/>
      </c>
      <c r="CG119" s="2">
        <v>46316</v>
      </c>
      <c r="CH119" s="3" t="s">
        <v>16094</v>
      </c>
      <c r="CI119" s="3" t="s">
        <v>16089</v>
      </c>
      <c r="CJ119" s="3" t="s">
        <v>16090</v>
      </c>
      <c r="CK119" s="3">
        <v>0</v>
      </c>
      <c r="CL119" s="3">
        <v>0.39</v>
      </c>
      <c r="CM119" s="3">
        <v>0</v>
      </c>
      <c r="CN119" s="3">
        <v>489534</v>
      </c>
      <c r="CQ119" s="21" t="str">
        <f ca="1">_xll.IMDP("BND",CH119,CQ8,CH3)</f>
        <v/>
      </c>
      <c r="CR119" s="23" t="str">
        <f ca="1">_xll.IMDP("BND",CH119,CR8,CH3)</f>
        <v/>
      </c>
      <c r="CS119" s="23" t="str">
        <f ca="1">_xll.IMDP("BND",CH119,CS8,CH3)</f>
        <v/>
      </c>
      <c r="CT119" s="23" t="str">
        <f ca="1">_xll.IMDP("BND",CH119,CT8,CH3)</f>
        <v/>
      </c>
      <c r="CU119" s="2"/>
      <c r="DE119" s="21" t="str">
        <f ca="1">_xll.IMDP("BND",CV119,DE8,CV3)</f>
        <v>입력오류</v>
      </c>
      <c r="DF119" s="23" t="str">
        <f ca="1">_xll.IMDP("BND",CV119,DF8,CV3)</f>
        <v>입력오류</v>
      </c>
      <c r="DG119" s="23" t="str">
        <f ca="1">_xll.IMDP("BND",CV119,DG8,CV3)</f>
        <v>입력오류</v>
      </c>
      <c r="DH119" s="23" t="str">
        <f ca="1">_xll.IMDP("BND",CV119,DH8,CV3)</f>
        <v>입력오류</v>
      </c>
      <c r="DI119" s="2">
        <v>46316</v>
      </c>
      <c r="DJ119" s="3" t="s">
        <v>1847</v>
      </c>
      <c r="DK119" s="3" t="s">
        <v>1129</v>
      </c>
      <c r="DL119" s="3" t="s">
        <v>1848</v>
      </c>
      <c r="DM119" s="3">
        <v>0</v>
      </c>
      <c r="DN119" s="3">
        <v>0.3</v>
      </c>
      <c r="DO119" s="3">
        <v>0</v>
      </c>
      <c r="DP119" s="3">
        <v>473250</v>
      </c>
      <c r="DQ119" s="3">
        <v>9916.59</v>
      </c>
      <c r="DR119" s="3">
        <v>1.1034999999999999</v>
      </c>
      <c r="DS119" s="21">
        <f ca="1">_xll.IMDP("BND",DJ119,DS8,DJ3)</f>
        <v>20271209</v>
      </c>
      <c r="DT119" s="23">
        <f ca="1">_xll.IMDP("BND",DJ119,DT8,DJ3)</f>
        <v>4.2629999999999999</v>
      </c>
      <c r="DU119" s="23" t="str">
        <f ca="1">_xll.IMDP("BND",DJ119,DU8,DJ3)</f>
        <v>금융채</v>
      </c>
      <c r="DV119" s="23" t="str">
        <f ca="1">_xll.IMDP("BND",DJ119,DV8,DJ3)</f>
        <v>기타금융채</v>
      </c>
      <c r="DW119" s="2"/>
      <c r="EG119" s="21" t="str">
        <f ca="1">_xll.IMDP("BND",DX119,EG8,DX3)</f>
        <v>입력오류</v>
      </c>
      <c r="EH119" s="23" t="str">
        <f ca="1">_xll.IMDP("BND",DX119,EH8,DX3)</f>
        <v>입력오류</v>
      </c>
      <c r="EI119" s="23" t="str">
        <f ca="1">_xll.IMDP("BND",DX119,EI8,DX3)</f>
        <v>입력오류</v>
      </c>
      <c r="EJ119" s="23" t="str">
        <f ca="1">_xll.IMDP("BND",DX119,EJ8,DX3)</f>
        <v>입력오류</v>
      </c>
      <c r="EK119" s="2"/>
      <c r="EU119" s="21" t="str">
        <f ca="1">_xll.IMDP("BND",EL119,EU8,EL3)</f>
        <v>입력오류</v>
      </c>
      <c r="EV119" s="23" t="str">
        <f ca="1">_xll.IMDP("BND",EL119,EV8,EL3)</f>
        <v>입력오류</v>
      </c>
      <c r="EW119" s="23" t="str">
        <f ca="1">_xll.IMDP("BND",EL119,EW8,EL3)</f>
        <v>입력오류</v>
      </c>
      <c r="EX119" s="23" t="str">
        <f ca="1">_xll.IMDP("BND",EL119,EX8,EL3)</f>
        <v>입력오류</v>
      </c>
    </row>
    <row r="120" spans="1:154" ht="13.5" customHeight="1" x14ac:dyDescent="0.3">
      <c r="A120" s="2">
        <v>46316</v>
      </c>
      <c r="B120" s="3" t="s">
        <v>1396</v>
      </c>
      <c r="C120" s="3" t="s">
        <v>1397</v>
      </c>
      <c r="D120" s="3" t="s">
        <v>1398</v>
      </c>
      <c r="E120" s="3">
        <v>0</v>
      </c>
      <c r="F120" s="3">
        <v>0.28000000000000003</v>
      </c>
      <c r="G120" s="3">
        <v>0</v>
      </c>
      <c r="H120" s="3">
        <v>332950</v>
      </c>
      <c r="I120" s="3">
        <v>9962.0400000000009</v>
      </c>
      <c r="J120" s="3">
        <v>1.2213000000000001</v>
      </c>
      <c r="K120" s="21">
        <f ca="1">_xll.IMDP("BND",B120,K8,B3)</f>
        <v>20280125</v>
      </c>
      <c r="L120" s="23">
        <f ca="1">_xll.IMDP("BND",B120,L8,B3)</f>
        <v>4.165</v>
      </c>
      <c r="M120" s="23" t="str">
        <f ca="1">_xll.IMDP("BND",B120,M8,B3)</f>
        <v>회사채</v>
      </c>
      <c r="N120" s="23" t="str">
        <f ca="1">_xll.IMDP("BND",B120,N8,B3)</f>
        <v>회사채(일반)</v>
      </c>
      <c r="O120" s="2"/>
      <c r="Y120" s="21" t="str">
        <f ca="1">_xll.IMDP("BND",P120,Y8,P3)</f>
        <v>입력오류</v>
      </c>
      <c r="Z120" s="23" t="str">
        <f ca="1">_xll.IMDP("BND",P120,Z8,P3)</f>
        <v>입력오류</v>
      </c>
      <c r="AA120" s="23" t="str">
        <f ca="1">_xll.IMDP("BND",P120,AA8,P3)</f>
        <v>입력오류</v>
      </c>
      <c r="AB120" s="23" t="str">
        <f ca="1">_xll.IMDP("BND",P120,AB8,P3)</f>
        <v>입력오류</v>
      </c>
      <c r="AC120" s="2"/>
      <c r="AM120" s="21" t="str">
        <f ca="1">_xll.IMDP("BND",AD120,AM8,AD3)</f>
        <v>입력오류</v>
      </c>
      <c r="AN120" s="23" t="str">
        <f ca="1">_xll.IMDP("BND",AD120,AN8,AD3)</f>
        <v>입력오류</v>
      </c>
      <c r="AO120" s="23" t="str">
        <f ca="1">_xll.IMDP("BND",AD120,AO8,AD3)</f>
        <v>입력오류</v>
      </c>
      <c r="AP120" s="23" t="str">
        <f ca="1">_xll.IMDP("BND",AD120,AP8,AD3)</f>
        <v>입력오류</v>
      </c>
      <c r="AQ120" s="2"/>
      <c r="BA120" s="21" t="str">
        <f ca="1">_xll.IMDP("BND",AR120,BA8,AR3)</f>
        <v>입력오류</v>
      </c>
      <c r="BB120" s="23" t="str">
        <f ca="1">_xll.IMDP("BND",AR120,BB8,AR3)</f>
        <v>입력오류</v>
      </c>
      <c r="BC120" s="23" t="str">
        <f ca="1">_xll.IMDP("BND",AR120,BC8,AR3)</f>
        <v>입력오류</v>
      </c>
      <c r="BD120" s="23" t="str">
        <f ca="1">_xll.IMDP("BND",AR120,BD8,AR3)</f>
        <v>입력오류</v>
      </c>
      <c r="BE120" s="2"/>
      <c r="BO120" s="21" t="str">
        <f ca="1">_xll.IMDP("BND",BF120,BO8,BF3)</f>
        <v>입력오류</v>
      </c>
      <c r="BP120" s="23" t="str">
        <f ca="1">_xll.IMDP("BND",BF120,BP8,BF3)</f>
        <v>입력오류</v>
      </c>
      <c r="BQ120" s="23" t="str">
        <f ca="1">_xll.IMDP("BND",BF120,BQ8,BF3)</f>
        <v>입력오류</v>
      </c>
      <c r="BR120" s="23" t="str">
        <f ca="1">_xll.IMDP("BND",BF120,BR8,BF3)</f>
        <v>입력오류</v>
      </c>
      <c r="BS120" s="2">
        <v>46316</v>
      </c>
      <c r="BT120" s="3" t="s">
        <v>479</v>
      </c>
      <c r="BU120" s="3" t="s">
        <v>255</v>
      </c>
      <c r="BV120" s="3" t="s">
        <v>480</v>
      </c>
      <c r="BW120" s="3">
        <v>0</v>
      </c>
      <c r="BX120" s="3">
        <v>0.3</v>
      </c>
      <c r="BY120" s="3">
        <v>0</v>
      </c>
      <c r="BZ120" s="3">
        <v>426871</v>
      </c>
      <c r="CA120" s="3">
        <v>9932.1200000000008</v>
      </c>
      <c r="CB120" s="3">
        <v>0.70389999999999997</v>
      </c>
      <c r="CC120" s="21">
        <f ca="1">_xll.IMDP("BND",BT120,CC8,BT3)</f>
        <v>20270709</v>
      </c>
      <c r="CD120" s="23">
        <f ca="1">_xll.IMDP("BND",BT120,CD8,BT3)</f>
        <v>4.1920000000000002</v>
      </c>
      <c r="CE120" s="23" t="str">
        <f ca="1">_xll.IMDP("BND",BT120,CE8,BT3)</f>
        <v>금융채</v>
      </c>
      <c r="CF120" s="23" t="str">
        <f ca="1">_xll.IMDP("BND",BT120,CF8,BT3)</f>
        <v>기타금융채</v>
      </c>
      <c r="CG120" s="2">
        <v>46316</v>
      </c>
      <c r="CH120" s="3" t="s">
        <v>15545</v>
      </c>
      <c r="CI120" s="3" t="s">
        <v>844</v>
      </c>
      <c r="CJ120" s="3" t="s">
        <v>845</v>
      </c>
      <c r="CK120" s="3">
        <v>0</v>
      </c>
      <c r="CL120" s="3">
        <v>0.39</v>
      </c>
      <c r="CM120" s="3">
        <v>0</v>
      </c>
      <c r="CN120" s="3">
        <v>489263</v>
      </c>
      <c r="CQ120" s="21" t="str">
        <f ca="1">_xll.IMDP("BND",CH120,CQ8,CH3)</f>
        <v/>
      </c>
      <c r="CR120" s="23" t="str">
        <f ca="1">_xll.IMDP("BND",CH120,CR8,CH3)</f>
        <v/>
      </c>
      <c r="CS120" s="23" t="str">
        <f ca="1">_xll.IMDP("BND",CH120,CS8,CH3)</f>
        <v/>
      </c>
      <c r="CT120" s="23" t="str">
        <f ca="1">_xll.IMDP("BND",CH120,CT8,CH3)</f>
        <v/>
      </c>
      <c r="CU120" s="2"/>
      <c r="DE120" s="21" t="str">
        <f ca="1">_xll.IMDP("BND",CV120,DE8,CV3)</f>
        <v>입력오류</v>
      </c>
      <c r="DF120" s="23" t="str">
        <f ca="1">_xll.IMDP("BND",CV120,DF8,CV3)</f>
        <v>입력오류</v>
      </c>
      <c r="DG120" s="23" t="str">
        <f ca="1">_xll.IMDP("BND",CV120,DG8,CV3)</f>
        <v>입력오류</v>
      </c>
      <c r="DH120" s="23" t="str">
        <f ca="1">_xll.IMDP("BND",CV120,DH8,CV3)</f>
        <v>입력오류</v>
      </c>
      <c r="DI120" s="2">
        <v>46316</v>
      </c>
      <c r="DJ120" s="3" t="s">
        <v>1843</v>
      </c>
      <c r="DK120" s="3" t="s">
        <v>267</v>
      </c>
      <c r="DL120" s="3" t="s">
        <v>1844</v>
      </c>
      <c r="DM120" s="3">
        <v>0</v>
      </c>
      <c r="DN120" s="3">
        <v>0.3</v>
      </c>
      <c r="DO120" s="3">
        <v>0</v>
      </c>
      <c r="DP120" s="3">
        <v>473224</v>
      </c>
      <c r="DQ120" s="3">
        <v>9915.9500000000007</v>
      </c>
      <c r="DR120" s="3">
        <v>0.93579999999999997</v>
      </c>
      <c r="DS120" s="21">
        <f ca="1">_xll.IMDP("BND",DJ120,DS8,DJ3)</f>
        <v>20271006</v>
      </c>
      <c r="DT120" s="23">
        <f ca="1">_xll.IMDP("BND",DJ120,DT8,DJ3)</f>
        <v>4.2990000000000004</v>
      </c>
      <c r="DU120" s="23" t="str">
        <f ca="1">_xll.IMDP("BND",DJ120,DU8,DJ3)</f>
        <v>금융채</v>
      </c>
      <c r="DV120" s="23" t="str">
        <f ca="1">_xll.IMDP("BND",DJ120,DV8,DJ3)</f>
        <v>기타금융채</v>
      </c>
      <c r="DW120" s="2"/>
      <c r="EG120" s="21" t="str">
        <f ca="1">_xll.IMDP("BND",DX120,EG8,DX3)</f>
        <v>입력오류</v>
      </c>
      <c r="EH120" s="23" t="str">
        <f ca="1">_xll.IMDP("BND",DX120,EH8,DX3)</f>
        <v>입력오류</v>
      </c>
      <c r="EI120" s="23" t="str">
        <f ca="1">_xll.IMDP("BND",DX120,EI8,DX3)</f>
        <v>입력오류</v>
      </c>
      <c r="EJ120" s="23" t="str">
        <f ca="1">_xll.IMDP("BND",DX120,EJ8,DX3)</f>
        <v>입력오류</v>
      </c>
      <c r="EK120" s="2"/>
      <c r="EU120" s="21" t="str">
        <f ca="1">_xll.IMDP("BND",EL120,EU8,EL3)</f>
        <v>입력오류</v>
      </c>
      <c r="EV120" s="23" t="str">
        <f ca="1">_xll.IMDP("BND",EL120,EV8,EL3)</f>
        <v>입력오류</v>
      </c>
      <c r="EW120" s="23" t="str">
        <f ca="1">_xll.IMDP("BND",EL120,EW8,EL3)</f>
        <v>입력오류</v>
      </c>
      <c r="EX120" s="23" t="str">
        <f ca="1">_xll.IMDP("BND",EL120,EX8,EL3)</f>
        <v>입력오류</v>
      </c>
    </row>
    <row r="121" spans="1:154" ht="13.5" customHeight="1" x14ac:dyDescent="0.3">
      <c r="A121" s="2">
        <v>46316</v>
      </c>
      <c r="B121" s="3" t="s">
        <v>1393</v>
      </c>
      <c r="C121" s="3" t="s">
        <v>1394</v>
      </c>
      <c r="D121" s="3" t="s">
        <v>1395</v>
      </c>
      <c r="E121" s="3">
        <v>0</v>
      </c>
      <c r="F121" s="3">
        <v>0.28000000000000003</v>
      </c>
      <c r="G121" s="3">
        <v>0</v>
      </c>
      <c r="H121" s="3">
        <v>332930</v>
      </c>
      <c r="I121" s="3">
        <v>9961.0400000000009</v>
      </c>
      <c r="J121" s="3">
        <v>0.58150000000000002</v>
      </c>
      <c r="K121" s="21">
        <f ca="1">_xll.IMDP("BND",B121,K8,B3)</f>
        <v>20270524</v>
      </c>
      <c r="L121" s="23">
        <f ca="1">_xll.IMDP("BND",B121,L8,B3)</f>
        <v>3.9910000000000001</v>
      </c>
      <c r="M121" s="23" t="str">
        <f ca="1">_xll.IMDP("BND",B121,M8,B3)</f>
        <v>회사채</v>
      </c>
      <c r="N121" s="23" t="str">
        <f ca="1">_xll.IMDP("BND",B121,N8,B3)</f>
        <v>회사채(일반)</v>
      </c>
      <c r="O121" s="2"/>
      <c r="Y121" s="21" t="str">
        <f ca="1">_xll.IMDP("BND",P121,Y8,P3)</f>
        <v>입력오류</v>
      </c>
      <c r="Z121" s="23" t="str">
        <f ca="1">_xll.IMDP("BND",P121,Z8,P3)</f>
        <v>입력오류</v>
      </c>
      <c r="AA121" s="23" t="str">
        <f ca="1">_xll.IMDP("BND",P121,AA8,P3)</f>
        <v>입력오류</v>
      </c>
      <c r="AB121" s="23" t="str">
        <f ca="1">_xll.IMDP("BND",P121,AB8,P3)</f>
        <v>입력오류</v>
      </c>
      <c r="AC121" s="2"/>
      <c r="AM121" s="21" t="str">
        <f ca="1">_xll.IMDP("BND",AD121,AM8,AD3)</f>
        <v>입력오류</v>
      </c>
      <c r="AN121" s="23" t="str">
        <f ca="1">_xll.IMDP("BND",AD121,AN8,AD3)</f>
        <v>입력오류</v>
      </c>
      <c r="AO121" s="23" t="str">
        <f ca="1">_xll.IMDP("BND",AD121,AO8,AD3)</f>
        <v>입력오류</v>
      </c>
      <c r="AP121" s="23" t="str">
        <f ca="1">_xll.IMDP("BND",AD121,AP8,AD3)</f>
        <v>입력오류</v>
      </c>
      <c r="AQ121" s="2"/>
      <c r="BA121" s="21" t="str">
        <f ca="1">_xll.IMDP("BND",AR121,BA8,AR3)</f>
        <v>입력오류</v>
      </c>
      <c r="BB121" s="23" t="str">
        <f ca="1">_xll.IMDP("BND",AR121,BB8,AR3)</f>
        <v>입력오류</v>
      </c>
      <c r="BC121" s="23" t="str">
        <f ca="1">_xll.IMDP("BND",AR121,BC8,AR3)</f>
        <v>입력오류</v>
      </c>
      <c r="BD121" s="23" t="str">
        <f ca="1">_xll.IMDP("BND",AR121,BD8,AR3)</f>
        <v>입력오류</v>
      </c>
      <c r="BE121" s="2"/>
      <c r="BO121" s="21" t="str">
        <f ca="1">_xll.IMDP("BND",BF121,BO8,BF3)</f>
        <v>입력오류</v>
      </c>
      <c r="BP121" s="23" t="str">
        <f ca="1">_xll.IMDP("BND",BF121,BP8,BF3)</f>
        <v>입력오류</v>
      </c>
      <c r="BQ121" s="23" t="str">
        <f ca="1">_xll.IMDP("BND",BF121,BQ8,BF3)</f>
        <v>입력오류</v>
      </c>
      <c r="BR121" s="23" t="str">
        <f ca="1">_xll.IMDP("BND",BF121,BR8,BF3)</f>
        <v>입력오류</v>
      </c>
      <c r="BS121" s="2">
        <v>46316</v>
      </c>
      <c r="BT121" s="3" t="s">
        <v>476</v>
      </c>
      <c r="BU121" s="3" t="s">
        <v>477</v>
      </c>
      <c r="BV121" s="3" t="s">
        <v>478</v>
      </c>
      <c r="BW121" s="3">
        <v>0</v>
      </c>
      <c r="BX121" s="3">
        <v>0.3</v>
      </c>
      <c r="BY121" s="3">
        <v>0</v>
      </c>
      <c r="BZ121" s="3">
        <v>426682</v>
      </c>
      <c r="CA121" s="3">
        <v>9927.77</v>
      </c>
      <c r="CB121" s="3">
        <v>0.90200000000000002</v>
      </c>
      <c r="CC121" s="21">
        <f ca="1">_xll.IMDP("BND",BT121,CC8,BT3)</f>
        <v>20270923</v>
      </c>
      <c r="CD121" s="23">
        <f ca="1">_xll.IMDP("BND",BT121,CD8,BT3)</f>
        <v>4.6189999999999998</v>
      </c>
      <c r="CE121" s="23" t="str">
        <f ca="1">_xll.IMDP("BND",BT121,CE8,BT3)</f>
        <v>금융채</v>
      </c>
      <c r="CF121" s="23" t="str">
        <f ca="1">_xll.IMDP("BND",BT121,CF8,BT3)</f>
        <v>카드</v>
      </c>
      <c r="CG121" s="2">
        <v>46316</v>
      </c>
      <c r="CH121" s="3" t="s">
        <v>15546</v>
      </c>
      <c r="CI121" s="3" t="s">
        <v>844</v>
      </c>
      <c r="CJ121" s="3" t="s">
        <v>845</v>
      </c>
      <c r="CK121" s="3">
        <v>0</v>
      </c>
      <c r="CL121" s="3">
        <v>0.39</v>
      </c>
      <c r="CM121" s="3">
        <v>0</v>
      </c>
      <c r="CN121" s="3">
        <v>489263</v>
      </c>
      <c r="CQ121" s="21" t="str">
        <f ca="1">_xll.IMDP("BND",CH121,CQ8,CH3)</f>
        <v/>
      </c>
      <c r="CR121" s="23" t="str">
        <f ca="1">_xll.IMDP("BND",CH121,CR8,CH3)</f>
        <v/>
      </c>
      <c r="CS121" s="23" t="str">
        <f ca="1">_xll.IMDP("BND",CH121,CS8,CH3)</f>
        <v/>
      </c>
      <c r="CT121" s="23" t="str">
        <f ca="1">_xll.IMDP("BND",CH121,CT8,CH3)</f>
        <v/>
      </c>
      <c r="CU121" s="2"/>
      <c r="DE121" s="21" t="str">
        <f ca="1">_xll.IMDP("BND",CV121,DE8,CV3)</f>
        <v>입력오류</v>
      </c>
      <c r="DF121" s="23" t="str">
        <f ca="1">_xll.IMDP("BND",CV121,DF8,CV3)</f>
        <v>입력오류</v>
      </c>
      <c r="DG121" s="23" t="str">
        <f ca="1">_xll.IMDP("BND",CV121,DG8,CV3)</f>
        <v>입력오류</v>
      </c>
      <c r="DH121" s="23" t="str">
        <f ca="1">_xll.IMDP("BND",CV121,DH8,CV3)</f>
        <v>입력오류</v>
      </c>
      <c r="DI121" s="2">
        <v>46316</v>
      </c>
      <c r="DJ121" s="3" t="s">
        <v>1837</v>
      </c>
      <c r="DK121" s="3" t="s">
        <v>1714</v>
      </c>
      <c r="DL121" s="3" t="s">
        <v>1838</v>
      </c>
      <c r="DM121" s="3">
        <v>0</v>
      </c>
      <c r="DN121" s="3">
        <v>0.3</v>
      </c>
      <c r="DO121" s="3">
        <v>0</v>
      </c>
      <c r="DP121" s="3">
        <v>472921</v>
      </c>
      <c r="DQ121" s="3">
        <v>9909.6200000000008</v>
      </c>
      <c r="DR121" s="3">
        <v>2.1625999999999999</v>
      </c>
      <c r="DS121" s="21">
        <f ca="1">_xll.IMDP("BND",DJ121,DS8,DJ3)</f>
        <v>20290202</v>
      </c>
      <c r="DT121" s="23">
        <f ca="1">_xll.IMDP("BND",DJ121,DT8,DJ3)</f>
        <v>4.3680000000000003</v>
      </c>
      <c r="DU121" s="23" t="str">
        <f ca="1">_xll.IMDP("BND",DJ121,DU8,DJ3)</f>
        <v>회사채</v>
      </c>
      <c r="DV121" s="23" t="str">
        <f ca="1">_xll.IMDP("BND",DJ121,DV8,DJ3)</f>
        <v>회사채(일반)</v>
      </c>
      <c r="DW121" s="2"/>
      <c r="EG121" s="21" t="str">
        <f ca="1">_xll.IMDP("BND",DX121,EG8,DX3)</f>
        <v>입력오류</v>
      </c>
      <c r="EH121" s="23" t="str">
        <f ca="1">_xll.IMDP("BND",DX121,EH8,DX3)</f>
        <v>입력오류</v>
      </c>
      <c r="EI121" s="23" t="str">
        <f ca="1">_xll.IMDP("BND",DX121,EI8,DX3)</f>
        <v>입력오류</v>
      </c>
      <c r="EJ121" s="23" t="str">
        <f ca="1">_xll.IMDP("BND",DX121,EJ8,DX3)</f>
        <v>입력오류</v>
      </c>
      <c r="EK121" s="2"/>
      <c r="EU121" s="21" t="str">
        <f ca="1">_xll.IMDP("BND",EL121,EU8,EL3)</f>
        <v>입력오류</v>
      </c>
      <c r="EV121" s="23" t="str">
        <f ca="1">_xll.IMDP("BND",EL121,EV8,EL3)</f>
        <v>입력오류</v>
      </c>
      <c r="EW121" s="23" t="str">
        <f ca="1">_xll.IMDP("BND",EL121,EW8,EL3)</f>
        <v>입력오류</v>
      </c>
      <c r="EX121" s="23" t="str">
        <f ca="1">_xll.IMDP("BND",EL121,EX8,EL3)</f>
        <v>입력오류</v>
      </c>
    </row>
    <row r="122" spans="1:154" ht="13.5" customHeight="1" x14ac:dyDescent="0.3">
      <c r="A122" s="2">
        <v>46316</v>
      </c>
      <c r="B122" s="3" t="s">
        <v>788</v>
      </c>
      <c r="C122" s="3" t="s">
        <v>789</v>
      </c>
      <c r="D122" s="3" t="s">
        <v>790</v>
      </c>
      <c r="E122" s="3">
        <v>0</v>
      </c>
      <c r="F122" s="3">
        <v>0.28000000000000003</v>
      </c>
      <c r="G122" s="3">
        <v>0</v>
      </c>
      <c r="H122" s="3">
        <v>332921</v>
      </c>
      <c r="I122" s="3">
        <v>9960.59</v>
      </c>
      <c r="J122" s="3">
        <v>0.70340000000000003</v>
      </c>
      <c r="K122" s="21">
        <f ca="1">_xll.IMDP("BND",B122,K8,B3)</f>
        <v>20270709</v>
      </c>
      <c r="L122" s="23">
        <f ca="1">_xll.IMDP("BND",B122,L8,B3)</f>
        <v>4.1529999999999996</v>
      </c>
      <c r="M122" s="23" t="str">
        <f ca="1">_xll.IMDP("BND",B122,M8,B3)</f>
        <v>금융채</v>
      </c>
      <c r="N122" s="23" t="str">
        <f ca="1">_xll.IMDP("BND",B122,N8,B3)</f>
        <v>카드</v>
      </c>
      <c r="O122" s="2"/>
      <c r="Y122" s="21" t="str">
        <f ca="1">_xll.IMDP("BND",P122,Y8,P3)</f>
        <v>입력오류</v>
      </c>
      <c r="Z122" s="23" t="str">
        <f ca="1">_xll.IMDP("BND",P122,Z8,P3)</f>
        <v>입력오류</v>
      </c>
      <c r="AA122" s="23" t="str">
        <f ca="1">_xll.IMDP("BND",P122,AA8,P3)</f>
        <v>입력오류</v>
      </c>
      <c r="AB122" s="23" t="str">
        <f ca="1">_xll.IMDP("BND",P122,AB8,P3)</f>
        <v>입력오류</v>
      </c>
      <c r="AC122" s="2"/>
      <c r="AM122" s="21" t="str">
        <f ca="1">_xll.IMDP("BND",AD122,AM8,AD3)</f>
        <v>입력오류</v>
      </c>
      <c r="AN122" s="23" t="str">
        <f ca="1">_xll.IMDP("BND",AD122,AN8,AD3)</f>
        <v>입력오류</v>
      </c>
      <c r="AO122" s="23" t="str">
        <f ca="1">_xll.IMDP("BND",AD122,AO8,AD3)</f>
        <v>입력오류</v>
      </c>
      <c r="AP122" s="23" t="str">
        <f ca="1">_xll.IMDP("BND",AD122,AP8,AD3)</f>
        <v>입력오류</v>
      </c>
      <c r="AQ122" s="2"/>
      <c r="BA122" s="21" t="str">
        <f ca="1">_xll.IMDP("BND",AR122,BA8,AR3)</f>
        <v>입력오류</v>
      </c>
      <c r="BB122" s="23" t="str">
        <f ca="1">_xll.IMDP("BND",AR122,BB8,AR3)</f>
        <v>입력오류</v>
      </c>
      <c r="BC122" s="23" t="str">
        <f ca="1">_xll.IMDP("BND",AR122,BC8,AR3)</f>
        <v>입력오류</v>
      </c>
      <c r="BD122" s="23" t="str">
        <f ca="1">_xll.IMDP("BND",AR122,BD8,AR3)</f>
        <v>입력오류</v>
      </c>
      <c r="BE122" s="2"/>
      <c r="BO122" s="21" t="str">
        <f ca="1">_xll.IMDP("BND",BF122,BO8,BF3)</f>
        <v>입력오류</v>
      </c>
      <c r="BP122" s="23" t="str">
        <f ca="1">_xll.IMDP("BND",BF122,BP8,BF3)</f>
        <v>입력오류</v>
      </c>
      <c r="BQ122" s="23" t="str">
        <f ca="1">_xll.IMDP("BND",BF122,BQ8,BF3)</f>
        <v>입력오류</v>
      </c>
      <c r="BR122" s="23" t="str">
        <f ca="1">_xll.IMDP("BND",BF122,BR8,BF3)</f>
        <v>입력오류</v>
      </c>
      <c r="BS122" s="2">
        <v>46316</v>
      </c>
      <c r="BT122" s="3" t="s">
        <v>484</v>
      </c>
      <c r="BU122" s="3" t="s">
        <v>271</v>
      </c>
      <c r="BV122" s="3" t="s">
        <v>485</v>
      </c>
      <c r="BW122" s="3">
        <v>0</v>
      </c>
      <c r="BX122" s="3">
        <v>0.3</v>
      </c>
      <c r="BY122" s="3">
        <v>0</v>
      </c>
      <c r="BZ122" s="3">
        <v>426617</v>
      </c>
      <c r="CA122" s="3">
        <v>9926.06</v>
      </c>
      <c r="CB122" s="3">
        <v>1.2143999999999999</v>
      </c>
      <c r="CC122" s="21">
        <f ca="1">_xll.IMDP("BND",BT122,CC8,BT3)</f>
        <v>20280124</v>
      </c>
      <c r="CD122" s="23">
        <f ca="1">_xll.IMDP("BND",BT122,CD8,BT3)</f>
        <v>3.9940000000000002</v>
      </c>
      <c r="CE122" s="23" t="str">
        <f ca="1">_xll.IMDP("BND",BT122,CE8,BT3)</f>
        <v>공사공단채</v>
      </c>
      <c r="CF122" s="23" t="str">
        <f ca="1">_xll.IMDP("BND",BT122,CF8,BT3)</f>
        <v>일반</v>
      </c>
      <c r="CG122" s="2">
        <v>46316</v>
      </c>
      <c r="CH122" s="3" t="s">
        <v>15547</v>
      </c>
      <c r="CI122" s="3" t="s">
        <v>844</v>
      </c>
      <c r="CJ122" s="3" t="s">
        <v>845</v>
      </c>
      <c r="CK122" s="3">
        <v>0</v>
      </c>
      <c r="CL122" s="3">
        <v>0.39</v>
      </c>
      <c r="CM122" s="3">
        <v>0</v>
      </c>
      <c r="CN122" s="3">
        <v>489263</v>
      </c>
      <c r="CQ122" s="21" t="str">
        <f ca="1">_xll.IMDP("BND",CH122,CQ8,CH3)</f>
        <v/>
      </c>
      <c r="CR122" s="23" t="str">
        <f ca="1">_xll.IMDP("BND",CH122,CR8,CH3)</f>
        <v/>
      </c>
      <c r="CS122" s="23" t="str">
        <f ca="1">_xll.IMDP("BND",CH122,CS8,CH3)</f>
        <v/>
      </c>
      <c r="CT122" s="23" t="str">
        <f ca="1">_xll.IMDP("BND",CH122,CT8,CH3)</f>
        <v/>
      </c>
      <c r="CU122" s="2"/>
      <c r="DE122" s="21" t="str">
        <f ca="1">_xll.IMDP("BND",CV122,DE8,CV3)</f>
        <v>입력오류</v>
      </c>
      <c r="DF122" s="23" t="str">
        <f ca="1">_xll.IMDP("BND",CV122,DF8,CV3)</f>
        <v>입력오류</v>
      </c>
      <c r="DG122" s="23" t="str">
        <f ca="1">_xll.IMDP("BND",CV122,DG8,CV3)</f>
        <v>입력오류</v>
      </c>
      <c r="DH122" s="23" t="str">
        <f ca="1">_xll.IMDP("BND",CV122,DH8,CV3)</f>
        <v>입력오류</v>
      </c>
      <c r="DI122" s="2">
        <v>46316</v>
      </c>
      <c r="DJ122" s="3" t="s">
        <v>15717</v>
      </c>
      <c r="DK122" s="3" t="s">
        <v>888</v>
      </c>
      <c r="DL122" s="3" t="s">
        <v>15718</v>
      </c>
      <c r="DM122" s="3">
        <v>0</v>
      </c>
      <c r="DN122" s="3">
        <v>0.3</v>
      </c>
      <c r="DO122" s="3">
        <v>0</v>
      </c>
      <c r="DP122" s="3">
        <v>472780</v>
      </c>
      <c r="DS122" s="21" t="str">
        <f ca="1">_xll.IMDP("BND",DJ122,DS8,DJ3)</f>
        <v/>
      </c>
      <c r="DT122" s="23" t="str">
        <f ca="1">_xll.IMDP("BND",DJ122,DT8,DJ3)</f>
        <v/>
      </c>
      <c r="DU122" s="23" t="str">
        <f ca="1">_xll.IMDP("BND",DJ122,DU8,DJ3)</f>
        <v/>
      </c>
      <c r="DV122" s="23" t="str">
        <f ca="1">_xll.IMDP("BND",DJ122,DV8,DJ3)</f>
        <v/>
      </c>
      <c r="DW122" s="2"/>
      <c r="EG122" s="21" t="str">
        <f ca="1">_xll.IMDP("BND",DX122,EG8,DX3)</f>
        <v>입력오류</v>
      </c>
      <c r="EH122" s="23" t="str">
        <f ca="1">_xll.IMDP("BND",DX122,EH8,DX3)</f>
        <v>입력오류</v>
      </c>
      <c r="EI122" s="23" t="str">
        <f ca="1">_xll.IMDP("BND",DX122,EI8,DX3)</f>
        <v>입력오류</v>
      </c>
      <c r="EJ122" s="23" t="str">
        <f ca="1">_xll.IMDP("BND",DX122,EJ8,DX3)</f>
        <v>입력오류</v>
      </c>
      <c r="EK122" s="2"/>
      <c r="EU122" s="21" t="str">
        <f ca="1">_xll.IMDP("BND",EL122,EU8,EL3)</f>
        <v>입력오류</v>
      </c>
      <c r="EV122" s="23" t="str">
        <f ca="1">_xll.IMDP("BND",EL122,EV8,EL3)</f>
        <v>입력오류</v>
      </c>
      <c r="EW122" s="23" t="str">
        <f ca="1">_xll.IMDP("BND",EL122,EW8,EL3)</f>
        <v>입력오류</v>
      </c>
      <c r="EX122" s="23" t="str">
        <f ca="1">_xll.IMDP("BND",EL122,EX8,EL3)</f>
        <v>입력오류</v>
      </c>
    </row>
    <row r="123" spans="1:154" ht="13.5" customHeight="1" x14ac:dyDescent="0.3">
      <c r="A123" s="2">
        <v>46316</v>
      </c>
      <c r="B123" s="3" t="s">
        <v>785</v>
      </c>
      <c r="C123" s="3" t="s">
        <v>786</v>
      </c>
      <c r="D123" s="3" t="s">
        <v>787</v>
      </c>
      <c r="E123" s="3">
        <v>0</v>
      </c>
      <c r="F123" s="3">
        <v>0.28000000000000003</v>
      </c>
      <c r="G123" s="3">
        <v>0</v>
      </c>
      <c r="H123" s="3">
        <v>332847</v>
      </c>
      <c r="I123" s="3">
        <v>9958.44</v>
      </c>
      <c r="J123" s="3">
        <v>0.94310000000000005</v>
      </c>
      <c r="K123" s="21">
        <f ca="1">_xll.IMDP("BND",B123,K8,B3)</f>
        <v>20271008</v>
      </c>
      <c r="L123" s="23">
        <f ca="1">_xll.IMDP("BND",B123,L8,B3)</f>
        <v>4.2519999999999998</v>
      </c>
      <c r="M123" s="23" t="str">
        <f ca="1">_xll.IMDP("BND",B123,M8,B3)</f>
        <v>금융채</v>
      </c>
      <c r="N123" s="23" t="str">
        <f ca="1">_xll.IMDP("BND",B123,N8,B3)</f>
        <v>기타금융채</v>
      </c>
      <c r="O123" s="2"/>
      <c r="Y123" s="21" t="str">
        <f ca="1">_xll.IMDP("BND",P123,Y8,P3)</f>
        <v>입력오류</v>
      </c>
      <c r="Z123" s="23" t="str">
        <f ca="1">_xll.IMDP("BND",P123,Z8,P3)</f>
        <v>입력오류</v>
      </c>
      <c r="AA123" s="23" t="str">
        <f ca="1">_xll.IMDP("BND",P123,AA8,P3)</f>
        <v>입력오류</v>
      </c>
      <c r="AB123" s="23" t="str">
        <f ca="1">_xll.IMDP("BND",P123,AB8,P3)</f>
        <v>입력오류</v>
      </c>
      <c r="AC123" s="2"/>
      <c r="AM123" s="21" t="str">
        <f ca="1">_xll.IMDP("BND",AD123,AM8,AD3)</f>
        <v>입력오류</v>
      </c>
      <c r="AN123" s="23" t="str">
        <f ca="1">_xll.IMDP("BND",AD123,AN8,AD3)</f>
        <v>입력오류</v>
      </c>
      <c r="AO123" s="23" t="str">
        <f ca="1">_xll.IMDP("BND",AD123,AO8,AD3)</f>
        <v>입력오류</v>
      </c>
      <c r="AP123" s="23" t="str">
        <f ca="1">_xll.IMDP("BND",AD123,AP8,AD3)</f>
        <v>입력오류</v>
      </c>
      <c r="AQ123" s="2"/>
      <c r="BA123" s="21" t="str">
        <f ca="1">_xll.IMDP("BND",AR123,BA8,AR3)</f>
        <v>입력오류</v>
      </c>
      <c r="BB123" s="23" t="str">
        <f ca="1">_xll.IMDP("BND",AR123,BB8,AR3)</f>
        <v>입력오류</v>
      </c>
      <c r="BC123" s="23" t="str">
        <f ca="1">_xll.IMDP("BND",AR123,BC8,AR3)</f>
        <v>입력오류</v>
      </c>
      <c r="BD123" s="23" t="str">
        <f ca="1">_xll.IMDP("BND",AR123,BD8,AR3)</f>
        <v>입력오류</v>
      </c>
      <c r="BE123" s="2"/>
      <c r="BO123" s="21" t="str">
        <f ca="1">_xll.IMDP("BND",BF123,BO8,BF3)</f>
        <v>입력오류</v>
      </c>
      <c r="BP123" s="23" t="str">
        <f ca="1">_xll.IMDP("BND",BF123,BP8,BF3)</f>
        <v>입력오류</v>
      </c>
      <c r="BQ123" s="23" t="str">
        <f ca="1">_xll.IMDP("BND",BF123,BQ8,BF3)</f>
        <v>입력오류</v>
      </c>
      <c r="BR123" s="23" t="str">
        <f ca="1">_xll.IMDP("BND",BF123,BR8,BF3)</f>
        <v>입력오류</v>
      </c>
      <c r="BS123" s="2">
        <v>46316</v>
      </c>
      <c r="BT123" s="3" t="s">
        <v>1062</v>
      </c>
      <c r="BU123" s="3" t="s">
        <v>1063</v>
      </c>
      <c r="BV123" s="3" t="s">
        <v>1064</v>
      </c>
      <c r="BW123" s="3">
        <v>0</v>
      </c>
      <c r="BX123" s="3">
        <v>0.3</v>
      </c>
      <c r="BY123" s="3">
        <v>0</v>
      </c>
      <c r="BZ123" s="3">
        <v>423920</v>
      </c>
      <c r="CC123" s="21" t="str">
        <f ca="1">_xll.IMDP("BND",BT123,CC8,BT3)</f>
        <v/>
      </c>
      <c r="CD123" s="23" t="str">
        <f ca="1">_xll.IMDP("BND",BT123,CD8,BT3)</f>
        <v/>
      </c>
      <c r="CE123" s="23" t="str">
        <f ca="1">_xll.IMDP("BND",BT123,CE8,BT3)</f>
        <v/>
      </c>
      <c r="CF123" s="23" t="str">
        <f ca="1">_xll.IMDP("BND",BT123,CF8,BT3)</f>
        <v/>
      </c>
      <c r="CG123" s="2">
        <v>46316</v>
      </c>
      <c r="CH123" s="3" t="s">
        <v>15574</v>
      </c>
      <c r="CI123" s="3" t="s">
        <v>844</v>
      </c>
      <c r="CJ123" s="3" t="s">
        <v>845</v>
      </c>
      <c r="CK123" s="3">
        <v>0</v>
      </c>
      <c r="CL123" s="3">
        <v>0.39</v>
      </c>
      <c r="CM123" s="3">
        <v>0</v>
      </c>
      <c r="CN123" s="3">
        <v>488844</v>
      </c>
      <c r="CQ123" s="21" t="str">
        <f ca="1">_xll.IMDP("BND",CH123,CQ8,CH3)</f>
        <v/>
      </c>
      <c r="CR123" s="23" t="str">
        <f ca="1">_xll.IMDP("BND",CH123,CR8,CH3)</f>
        <v/>
      </c>
      <c r="CS123" s="23" t="str">
        <f ca="1">_xll.IMDP("BND",CH123,CS8,CH3)</f>
        <v/>
      </c>
      <c r="CT123" s="23" t="str">
        <f ca="1">_xll.IMDP("BND",CH123,CT8,CH3)</f>
        <v/>
      </c>
      <c r="CU123" s="2"/>
      <c r="DE123" s="21" t="str">
        <f ca="1">_xll.IMDP("BND",CV123,DE8,CV3)</f>
        <v>입력오류</v>
      </c>
      <c r="DF123" s="23" t="str">
        <f ca="1">_xll.IMDP("BND",CV123,DF8,CV3)</f>
        <v>입력오류</v>
      </c>
      <c r="DG123" s="23" t="str">
        <f ca="1">_xll.IMDP("BND",CV123,DG8,CV3)</f>
        <v>입력오류</v>
      </c>
      <c r="DH123" s="23" t="str">
        <f ca="1">_xll.IMDP("BND",CV123,DH8,CV3)</f>
        <v>입력오류</v>
      </c>
      <c r="DI123" s="2">
        <v>46316</v>
      </c>
      <c r="DJ123" s="3" t="s">
        <v>1851</v>
      </c>
      <c r="DK123" s="3" t="s">
        <v>829</v>
      </c>
      <c r="DL123" s="3" t="s">
        <v>1852</v>
      </c>
      <c r="DM123" s="3">
        <v>0</v>
      </c>
      <c r="DN123" s="3">
        <v>0.3</v>
      </c>
      <c r="DO123" s="3">
        <v>0</v>
      </c>
      <c r="DP123" s="3">
        <v>472625</v>
      </c>
      <c r="DQ123" s="3">
        <v>9903.15</v>
      </c>
      <c r="DR123" s="3">
        <v>0.85140000000000005</v>
      </c>
      <c r="DS123" s="21">
        <f ca="1">_xll.IMDP("BND",DJ123,DS8,DJ3)</f>
        <v>20270903</v>
      </c>
      <c r="DT123" s="23">
        <f ca="1">_xll.IMDP("BND",DJ123,DT8,DJ3)</f>
        <v>4.2489999999999997</v>
      </c>
      <c r="DU123" s="23" t="str">
        <f ca="1">_xll.IMDP("BND",DJ123,DU8,DJ3)</f>
        <v>금융채</v>
      </c>
      <c r="DV123" s="23" t="str">
        <f ca="1">_xll.IMDP("BND",DJ123,DV8,DJ3)</f>
        <v>기타금융채</v>
      </c>
      <c r="DW123" s="2"/>
      <c r="EG123" s="21" t="str">
        <f ca="1">_xll.IMDP("BND",DX123,EG8,DX3)</f>
        <v>입력오류</v>
      </c>
      <c r="EH123" s="23" t="str">
        <f ca="1">_xll.IMDP("BND",DX123,EH8,DX3)</f>
        <v>입력오류</v>
      </c>
      <c r="EI123" s="23" t="str">
        <f ca="1">_xll.IMDP("BND",DX123,EI8,DX3)</f>
        <v>입력오류</v>
      </c>
      <c r="EJ123" s="23" t="str">
        <f ca="1">_xll.IMDP("BND",DX123,EJ8,DX3)</f>
        <v>입력오류</v>
      </c>
      <c r="EK123" s="2"/>
      <c r="EU123" s="21" t="str">
        <f ca="1">_xll.IMDP("BND",EL123,EU8,EL3)</f>
        <v>입력오류</v>
      </c>
      <c r="EV123" s="23" t="str">
        <f ca="1">_xll.IMDP("BND",EL123,EV8,EL3)</f>
        <v>입력오류</v>
      </c>
      <c r="EW123" s="23" t="str">
        <f ca="1">_xll.IMDP("BND",EL123,EW8,EL3)</f>
        <v>입력오류</v>
      </c>
      <c r="EX123" s="23" t="str">
        <f ca="1">_xll.IMDP("BND",EL123,EX8,EL3)</f>
        <v>입력오류</v>
      </c>
    </row>
    <row r="124" spans="1:154" ht="13.5" customHeight="1" x14ac:dyDescent="0.3">
      <c r="A124" s="2">
        <v>46316</v>
      </c>
      <c r="B124" s="3" t="s">
        <v>1316</v>
      </c>
      <c r="C124" s="3" t="s">
        <v>1317</v>
      </c>
      <c r="D124" s="3" t="s">
        <v>1318</v>
      </c>
      <c r="E124" s="3">
        <v>0</v>
      </c>
      <c r="F124" s="3">
        <v>0.28000000000000003</v>
      </c>
      <c r="G124" s="3">
        <v>0</v>
      </c>
      <c r="H124" s="3">
        <v>332240</v>
      </c>
      <c r="I124" s="3">
        <v>9940.2099999999991</v>
      </c>
      <c r="J124" s="3">
        <v>0.72899999999999998</v>
      </c>
      <c r="K124" s="21">
        <f ca="1">_xll.IMDP("BND",B124,K8,B3)</f>
        <v>20270718</v>
      </c>
      <c r="L124" s="23">
        <f ca="1">_xll.IMDP("BND",B124,L8,B3)</f>
        <v>3.976</v>
      </c>
      <c r="M124" s="23" t="str">
        <f ca="1">_xll.IMDP("BND",B124,M8,B3)</f>
        <v>공사공단채</v>
      </c>
      <c r="N124" s="23" t="str">
        <f ca="1">_xll.IMDP("BND",B124,N8,B3)</f>
        <v>일반</v>
      </c>
      <c r="O124" s="2"/>
      <c r="Y124" s="21" t="str">
        <f ca="1">_xll.IMDP("BND",P124,Y8,P3)</f>
        <v>입력오류</v>
      </c>
      <c r="Z124" s="23" t="str">
        <f ca="1">_xll.IMDP("BND",P124,Z8,P3)</f>
        <v>입력오류</v>
      </c>
      <c r="AA124" s="23" t="str">
        <f ca="1">_xll.IMDP("BND",P124,AA8,P3)</f>
        <v>입력오류</v>
      </c>
      <c r="AB124" s="23" t="str">
        <f ca="1">_xll.IMDP("BND",P124,AB8,P3)</f>
        <v>입력오류</v>
      </c>
      <c r="AC124" s="2"/>
      <c r="AM124" s="21" t="str">
        <f ca="1">_xll.IMDP("BND",AD124,AM8,AD3)</f>
        <v>입력오류</v>
      </c>
      <c r="AN124" s="23" t="str">
        <f ca="1">_xll.IMDP("BND",AD124,AN8,AD3)</f>
        <v>입력오류</v>
      </c>
      <c r="AO124" s="23" t="str">
        <f ca="1">_xll.IMDP("BND",AD124,AO8,AD3)</f>
        <v>입력오류</v>
      </c>
      <c r="AP124" s="23" t="str">
        <f ca="1">_xll.IMDP("BND",AD124,AP8,AD3)</f>
        <v>입력오류</v>
      </c>
      <c r="AQ124" s="2"/>
      <c r="BA124" s="21" t="str">
        <f ca="1">_xll.IMDP("BND",AR124,BA8,AR3)</f>
        <v>입력오류</v>
      </c>
      <c r="BB124" s="23" t="str">
        <f ca="1">_xll.IMDP("BND",AR124,BB8,AR3)</f>
        <v>입력오류</v>
      </c>
      <c r="BC124" s="23" t="str">
        <f ca="1">_xll.IMDP("BND",AR124,BC8,AR3)</f>
        <v>입력오류</v>
      </c>
      <c r="BD124" s="23" t="str">
        <f ca="1">_xll.IMDP("BND",AR124,BD8,AR3)</f>
        <v>입력오류</v>
      </c>
      <c r="BE124" s="2"/>
      <c r="BO124" s="21" t="str">
        <f ca="1">_xll.IMDP("BND",BF124,BO8,BF3)</f>
        <v>입력오류</v>
      </c>
      <c r="BP124" s="23" t="str">
        <f ca="1">_xll.IMDP("BND",BF124,BP8,BF3)</f>
        <v>입력오류</v>
      </c>
      <c r="BQ124" s="23" t="str">
        <f ca="1">_xll.IMDP("BND",BF124,BQ8,BF3)</f>
        <v>입력오류</v>
      </c>
      <c r="BR124" s="23" t="str">
        <f ca="1">_xll.IMDP("BND",BF124,BR8,BF3)</f>
        <v>입력오류</v>
      </c>
      <c r="BS124" s="2">
        <v>46316</v>
      </c>
      <c r="BT124" s="3" t="s">
        <v>1065</v>
      </c>
      <c r="BU124" s="3" t="s">
        <v>1063</v>
      </c>
      <c r="BV124" s="3" t="s">
        <v>1064</v>
      </c>
      <c r="BW124" s="3">
        <v>0</v>
      </c>
      <c r="BX124" s="3">
        <v>0.3</v>
      </c>
      <c r="BY124" s="3">
        <v>0</v>
      </c>
      <c r="BZ124" s="3">
        <v>423920</v>
      </c>
      <c r="CC124" s="21" t="str">
        <f ca="1">_xll.IMDP("BND",BT124,CC8,BT3)</f>
        <v/>
      </c>
      <c r="CD124" s="23" t="str">
        <f ca="1">_xll.IMDP("BND",BT124,CD8,BT3)</f>
        <v/>
      </c>
      <c r="CE124" s="23" t="str">
        <f ca="1">_xll.IMDP("BND",BT124,CE8,BT3)</f>
        <v/>
      </c>
      <c r="CF124" s="23" t="str">
        <f ca="1">_xll.IMDP("BND",BT124,CF8,BT3)</f>
        <v/>
      </c>
      <c r="CG124" s="2">
        <v>46316</v>
      </c>
      <c r="CH124" s="3" t="s">
        <v>15571</v>
      </c>
      <c r="CI124" s="3" t="s">
        <v>844</v>
      </c>
      <c r="CJ124" s="3" t="s">
        <v>845</v>
      </c>
      <c r="CK124" s="3">
        <v>0</v>
      </c>
      <c r="CL124" s="3">
        <v>0.39</v>
      </c>
      <c r="CM124" s="3">
        <v>0</v>
      </c>
      <c r="CN124" s="3">
        <v>488844</v>
      </c>
      <c r="CQ124" s="21" t="str">
        <f ca="1">_xll.IMDP("BND",CH124,CQ8,CH3)</f>
        <v/>
      </c>
      <c r="CR124" s="23" t="str">
        <f ca="1">_xll.IMDP("BND",CH124,CR8,CH3)</f>
        <v/>
      </c>
      <c r="CS124" s="23" t="str">
        <f ca="1">_xll.IMDP("BND",CH124,CS8,CH3)</f>
        <v/>
      </c>
      <c r="CT124" s="23" t="str">
        <f ca="1">_xll.IMDP("BND",CH124,CT8,CH3)</f>
        <v/>
      </c>
      <c r="CU124" s="2"/>
      <c r="DE124" s="21" t="str">
        <f ca="1">_xll.IMDP("BND",CV124,DE8,CV3)</f>
        <v>입력오류</v>
      </c>
      <c r="DF124" s="23" t="str">
        <f ca="1">_xll.IMDP("BND",CV124,DF8,CV3)</f>
        <v>입력오류</v>
      </c>
      <c r="DG124" s="23" t="str">
        <f ca="1">_xll.IMDP("BND",CV124,DG8,CV3)</f>
        <v>입력오류</v>
      </c>
      <c r="DH124" s="23" t="str">
        <f ca="1">_xll.IMDP("BND",CV124,DH8,CV3)</f>
        <v>입력오류</v>
      </c>
      <c r="DI124" s="2">
        <v>46316</v>
      </c>
      <c r="DJ124" s="3" t="s">
        <v>3849</v>
      </c>
      <c r="DK124" s="3" t="s">
        <v>454</v>
      </c>
      <c r="DL124" s="3" t="s">
        <v>15473</v>
      </c>
      <c r="DM124" s="3">
        <v>0</v>
      </c>
      <c r="DN124" s="3">
        <v>0.3</v>
      </c>
      <c r="DO124" s="3">
        <v>0</v>
      </c>
      <c r="DP124" s="3">
        <v>472401</v>
      </c>
      <c r="DQ124" s="3">
        <v>9898.18</v>
      </c>
      <c r="DR124" s="3">
        <v>2.1211000000000002</v>
      </c>
      <c r="DS124" s="21">
        <f ca="1">_xll.IMDP("BND",DJ124,DS8,DJ3)</f>
        <v>20290119</v>
      </c>
      <c r="DT124" s="23">
        <f ca="1">_xll.IMDP("BND",DJ124,DT8,DJ3)</f>
        <v>4.1950000000000003</v>
      </c>
      <c r="DU124" s="23" t="str">
        <f ca="1">_xll.IMDP("BND",DJ124,DU8,DJ3)</f>
        <v>공사공단채</v>
      </c>
      <c r="DV124" s="23" t="str">
        <f ca="1">_xll.IMDP("BND",DJ124,DV8,DJ3)</f>
        <v>일반</v>
      </c>
      <c r="DW124" s="2"/>
      <c r="EG124" s="21" t="str">
        <f ca="1">_xll.IMDP("BND",DX124,EG8,DX3)</f>
        <v>입력오류</v>
      </c>
      <c r="EH124" s="23" t="str">
        <f ca="1">_xll.IMDP("BND",DX124,EH8,DX3)</f>
        <v>입력오류</v>
      </c>
      <c r="EI124" s="23" t="str">
        <f ca="1">_xll.IMDP("BND",DX124,EI8,DX3)</f>
        <v>입력오류</v>
      </c>
      <c r="EJ124" s="23" t="str">
        <f ca="1">_xll.IMDP("BND",DX124,EJ8,DX3)</f>
        <v>입력오류</v>
      </c>
      <c r="EK124" s="2"/>
      <c r="EU124" s="21" t="str">
        <f ca="1">_xll.IMDP("BND",EL124,EU8,EL3)</f>
        <v>입력오류</v>
      </c>
      <c r="EV124" s="23" t="str">
        <f ca="1">_xll.IMDP("BND",EL124,EV8,EL3)</f>
        <v>입력오류</v>
      </c>
      <c r="EW124" s="23" t="str">
        <f ca="1">_xll.IMDP("BND",EL124,EW8,EL3)</f>
        <v>입력오류</v>
      </c>
      <c r="EX124" s="23" t="str">
        <f ca="1">_xll.IMDP("BND",EL124,EX8,EL3)</f>
        <v>입력오류</v>
      </c>
    </row>
    <row r="125" spans="1:154" ht="13.5" customHeight="1" x14ac:dyDescent="0.3">
      <c r="A125" s="2">
        <v>46316</v>
      </c>
      <c r="B125" s="3" t="s">
        <v>1345</v>
      </c>
      <c r="C125" s="3" t="s">
        <v>1346</v>
      </c>
      <c r="D125" s="3" t="s">
        <v>1347</v>
      </c>
      <c r="E125" s="3">
        <v>0</v>
      </c>
      <c r="F125" s="3">
        <v>0.28000000000000003</v>
      </c>
      <c r="G125" s="3">
        <v>0</v>
      </c>
      <c r="H125" s="3">
        <v>332196</v>
      </c>
      <c r="I125" s="3">
        <v>9938.9500000000007</v>
      </c>
      <c r="J125" s="3">
        <v>1.3028999999999999</v>
      </c>
      <c r="K125" s="21">
        <f ca="1">_xll.IMDP("BND",B125,K8,B3)</f>
        <v>20280227</v>
      </c>
      <c r="L125" s="23">
        <f ca="1">_xll.IMDP("BND",B125,L8,B3)</f>
        <v>3.9969999999999999</v>
      </c>
      <c r="M125" s="23" t="str">
        <f ca="1">_xll.IMDP("BND",B125,M8,B3)</f>
        <v>공사공단채</v>
      </c>
      <c r="N125" s="23" t="str">
        <f ca="1">_xll.IMDP("BND",B125,N8,B3)</f>
        <v>일반</v>
      </c>
      <c r="O125" s="2"/>
      <c r="Y125" s="21" t="str">
        <f ca="1">_xll.IMDP("BND",P125,Y8,P3)</f>
        <v>입력오류</v>
      </c>
      <c r="Z125" s="23" t="str">
        <f ca="1">_xll.IMDP("BND",P125,Z8,P3)</f>
        <v>입력오류</v>
      </c>
      <c r="AA125" s="23" t="str">
        <f ca="1">_xll.IMDP("BND",P125,AA8,P3)</f>
        <v>입력오류</v>
      </c>
      <c r="AB125" s="23" t="str">
        <f ca="1">_xll.IMDP("BND",P125,AB8,P3)</f>
        <v>입력오류</v>
      </c>
      <c r="AC125" s="2"/>
      <c r="AM125" s="21" t="str">
        <f ca="1">_xll.IMDP("BND",AD125,AM8,AD3)</f>
        <v>입력오류</v>
      </c>
      <c r="AN125" s="23" t="str">
        <f ca="1">_xll.IMDP("BND",AD125,AN8,AD3)</f>
        <v>입력오류</v>
      </c>
      <c r="AO125" s="23" t="str">
        <f ca="1">_xll.IMDP("BND",AD125,AO8,AD3)</f>
        <v>입력오류</v>
      </c>
      <c r="AP125" s="23" t="str">
        <f ca="1">_xll.IMDP("BND",AD125,AP8,AD3)</f>
        <v>입력오류</v>
      </c>
      <c r="AQ125" s="2"/>
      <c r="BA125" s="21" t="str">
        <f ca="1">_xll.IMDP("BND",AR125,BA8,AR3)</f>
        <v>입력오류</v>
      </c>
      <c r="BB125" s="23" t="str">
        <f ca="1">_xll.IMDP("BND",AR125,BB8,AR3)</f>
        <v>입력오류</v>
      </c>
      <c r="BC125" s="23" t="str">
        <f ca="1">_xll.IMDP("BND",AR125,BC8,AR3)</f>
        <v>입력오류</v>
      </c>
      <c r="BD125" s="23" t="str">
        <f ca="1">_xll.IMDP("BND",AR125,BD8,AR3)</f>
        <v>입력오류</v>
      </c>
      <c r="BE125" s="2"/>
      <c r="BO125" s="21" t="str">
        <f ca="1">_xll.IMDP("BND",BF125,BO8,BF3)</f>
        <v>입력오류</v>
      </c>
      <c r="BP125" s="23" t="str">
        <f ca="1">_xll.IMDP("BND",BF125,BP8,BF3)</f>
        <v>입력오류</v>
      </c>
      <c r="BQ125" s="23" t="str">
        <f ca="1">_xll.IMDP("BND",BF125,BQ8,BF3)</f>
        <v>입력오류</v>
      </c>
      <c r="BR125" s="23" t="str">
        <f ca="1">_xll.IMDP("BND",BF125,BR8,BF3)</f>
        <v>입력오류</v>
      </c>
      <c r="BS125" s="2">
        <v>46316</v>
      </c>
      <c r="BT125" s="3" t="s">
        <v>156</v>
      </c>
      <c r="BU125" s="3" t="s">
        <v>29</v>
      </c>
      <c r="BV125" s="3" t="s">
        <v>157</v>
      </c>
      <c r="BW125" s="3">
        <v>0</v>
      </c>
      <c r="BX125" s="3">
        <v>0.3</v>
      </c>
      <c r="BY125" s="3">
        <v>0</v>
      </c>
      <c r="BZ125" s="3">
        <v>423073</v>
      </c>
      <c r="CA125" s="3">
        <v>9114.89</v>
      </c>
      <c r="CB125" s="3">
        <v>3.9196</v>
      </c>
      <c r="CC125" s="21">
        <f ca="1">_xll.IMDP("BND",BT125,CC8,BT3)</f>
        <v>20301210</v>
      </c>
      <c r="CD125" s="23">
        <f ca="1">_xll.IMDP("BND",BT125,CD8,BT3)</f>
        <v>3.9849999999999999</v>
      </c>
      <c r="CE125" s="23" t="str">
        <f ca="1">_xll.IMDP("BND",BT125,CE8,BT3)</f>
        <v>국채</v>
      </c>
      <c r="CF125" s="23" t="str">
        <f ca="1">_xll.IMDP("BND",BT125,CF8,BT3)</f>
        <v>국고채권</v>
      </c>
      <c r="CG125" s="2">
        <v>46316</v>
      </c>
      <c r="CH125" s="3" t="s">
        <v>15570</v>
      </c>
      <c r="CI125" s="3" t="s">
        <v>844</v>
      </c>
      <c r="CJ125" s="3" t="s">
        <v>845</v>
      </c>
      <c r="CK125" s="3">
        <v>0</v>
      </c>
      <c r="CL125" s="3">
        <v>0.39</v>
      </c>
      <c r="CM125" s="3">
        <v>0</v>
      </c>
      <c r="CN125" s="3">
        <v>488844</v>
      </c>
      <c r="CQ125" s="21" t="str">
        <f ca="1">_xll.IMDP("BND",CH125,CQ8,CH3)</f>
        <v/>
      </c>
      <c r="CR125" s="23" t="str">
        <f ca="1">_xll.IMDP("BND",CH125,CR8,CH3)</f>
        <v/>
      </c>
      <c r="CS125" s="23" t="str">
        <f ca="1">_xll.IMDP("BND",CH125,CS8,CH3)</f>
        <v/>
      </c>
      <c r="CT125" s="23" t="str">
        <f ca="1">_xll.IMDP("BND",CH125,CT8,CH3)</f>
        <v/>
      </c>
      <c r="CU125" s="2"/>
      <c r="DE125" s="21" t="str">
        <f ca="1">_xll.IMDP("BND",CV125,DE8,CV3)</f>
        <v>입력오류</v>
      </c>
      <c r="DF125" s="23" t="str">
        <f ca="1">_xll.IMDP("BND",CV125,DF8,CV3)</f>
        <v>입력오류</v>
      </c>
      <c r="DG125" s="23" t="str">
        <f ca="1">_xll.IMDP("BND",CV125,DG8,CV3)</f>
        <v>입력오류</v>
      </c>
      <c r="DH125" s="23" t="str">
        <f ca="1">_xll.IMDP("BND",CV125,DH8,CV3)</f>
        <v>입력오류</v>
      </c>
      <c r="DI125" s="2">
        <v>46316</v>
      </c>
      <c r="DJ125" s="3" t="s">
        <v>7617</v>
      </c>
      <c r="DK125" s="3" t="s">
        <v>14940</v>
      </c>
      <c r="DL125" s="3" t="s">
        <v>14941</v>
      </c>
      <c r="DM125" s="3">
        <v>0</v>
      </c>
      <c r="DN125" s="3">
        <v>0.3</v>
      </c>
      <c r="DO125" s="3">
        <v>0</v>
      </c>
      <c r="DP125" s="3">
        <v>472221</v>
      </c>
      <c r="DQ125" s="3">
        <v>9894.18</v>
      </c>
      <c r="DR125" s="3">
        <v>0.92090000000000005</v>
      </c>
      <c r="DS125" s="21">
        <f ca="1">_xll.IMDP("BND",DJ125,DS8,DJ3)</f>
        <v>20270929</v>
      </c>
      <c r="DT125" s="23">
        <f ca="1">_xll.IMDP("BND",DJ125,DT8,DJ3)</f>
        <v>4.07</v>
      </c>
      <c r="DU125" s="23" t="str">
        <f ca="1">_xll.IMDP("BND",DJ125,DU8,DJ3)</f>
        <v>공사공단채</v>
      </c>
      <c r="DV125" s="23" t="str">
        <f ca="1">_xll.IMDP("BND",DJ125,DV8,DJ3)</f>
        <v>일반</v>
      </c>
      <c r="DW125" s="2"/>
      <c r="EG125" s="21" t="str">
        <f ca="1">_xll.IMDP("BND",DX125,EG8,DX3)</f>
        <v>입력오류</v>
      </c>
      <c r="EH125" s="23" t="str">
        <f ca="1">_xll.IMDP("BND",DX125,EH8,DX3)</f>
        <v>입력오류</v>
      </c>
      <c r="EI125" s="23" t="str">
        <f ca="1">_xll.IMDP("BND",DX125,EI8,DX3)</f>
        <v>입력오류</v>
      </c>
      <c r="EJ125" s="23" t="str">
        <f ca="1">_xll.IMDP("BND",DX125,EJ8,DX3)</f>
        <v>입력오류</v>
      </c>
      <c r="EK125" s="2"/>
      <c r="EU125" s="21" t="str">
        <f ca="1">_xll.IMDP("BND",EL125,EU8,EL3)</f>
        <v>입력오류</v>
      </c>
      <c r="EV125" s="23" t="str">
        <f ca="1">_xll.IMDP("BND",EL125,EV8,EL3)</f>
        <v>입력오류</v>
      </c>
      <c r="EW125" s="23" t="str">
        <f ca="1">_xll.IMDP("BND",EL125,EW8,EL3)</f>
        <v>입력오류</v>
      </c>
      <c r="EX125" s="23" t="str">
        <f ca="1">_xll.IMDP("BND",EL125,EX8,EL3)</f>
        <v>입력오류</v>
      </c>
    </row>
    <row r="126" spans="1:154" ht="13.5" customHeight="1" x14ac:dyDescent="0.3">
      <c r="A126" s="2">
        <v>46316</v>
      </c>
      <c r="B126" s="3" t="s">
        <v>800</v>
      </c>
      <c r="C126" s="3" t="s">
        <v>801</v>
      </c>
      <c r="D126" s="3" t="s">
        <v>802</v>
      </c>
      <c r="E126" s="3">
        <v>0</v>
      </c>
      <c r="F126" s="3">
        <v>0.28000000000000003</v>
      </c>
      <c r="G126" s="3">
        <v>0</v>
      </c>
      <c r="H126" s="3">
        <v>332190</v>
      </c>
      <c r="I126" s="3">
        <v>9938.86</v>
      </c>
      <c r="J126" s="3">
        <v>2.1295000000000002</v>
      </c>
      <c r="K126" s="21">
        <f ca="1">_xll.IMDP("BND",B126,K8,B3)</f>
        <v>20290117</v>
      </c>
      <c r="L126" s="23">
        <f ca="1">_xll.IMDP("BND",B126,L8,B3)</f>
        <v>4.3689999999999998</v>
      </c>
      <c r="M126" s="23" t="str">
        <f ca="1">_xll.IMDP("BND",B126,M8,B3)</f>
        <v>회사채</v>
      </c>
      <c r="N126" s="23" t="str">
        <f ca="1">_xll.IMDP("BND",B126,N8,B3)</f>
        <v>회사채(일반)</v>
      </c>
      <c r="O126" s="2"/>
      <c r="Y126" s="21" t="str">
        <f ca="1">_xll.IMDP("BND",P126,Y8,P3)</f>
        <v>입력오류</v>
      </c>
      <c r="Z126" s="23" t="str">
        <f ca="1">_xll.IMDP("BND",P126,Z8,P3)</f>
        <v>입력오류</v>
      </c>
      <c r="AA126" s="23" t="str">
        <f ca="1">_xll.IMDP("BND",P126,AA8,P3)</f>
        <v>입력오류</v>
      </c>
      <c r="AB126" s="23" t="str">
        <f ca="1">_xll.IMDP("BND",P126,AB8,P3)</f>
        <v>입력오류</v>
      </c>
      <c r="AC126" s="2"/>
      <c r="AM126" s="21" t="str">
        <f ca="1">_xll.IMDP("BND",AD126,AM8,AD3)</f>
        <v>입력오류</v>
      </c>
      <c r="AN126" s="23" t="str">
        <f ca="1">_xll.IMDP("BND",AD126,AN8,AD3)</f>
        <v>입력오류</v>
      </c>
      <c r="AO126" s="23" t="str">
        <f ca="1">_xll.IMDP("BND",AD126,AO8,AD3)</f>
        <v>입력오류</v>
      </c>
      <c r="AP126" s="23" t="str">
        <f ca="1">_xll.IMDP("BND",AD126,AP8,AD3)</f>
        <v>입력오류</v>
      </c>
      <c r="AQ126" s="2"/>
      <c r="BA126" s="21" t="str">
        <f ca="1">_xll.IMDP("BND",AR126,BA8,AR3)</f>
        <v>입력오류</v>
      </c>
      <c r="BB126" s="23" t="str">
        <f ca="1">_xll.IMDP("BND",AR126,BB8,AR3)</f>
        <v>입력오류</v>
      </c>
      <c r="BC126" s="23" t="str">
        <f ca="1">_xll.IMDP("BND",AR126,BC8,AR3)</f>
        <v>입력오류</v>
      </c>
      <c r="BD126" s="23" t="str">
        <f ca="1">_xll.IMDP("BND",AR126,BD8,AR3)</f>
        <v>입력오류</v>
      </c>
      <c r="BE126" s="2"/>
      <c r="BO126" s="21" t="str">
        <f ca="1">_xll.IMDP("BND",BF126,BO8,BF3)</f>
        <v>입력오류</v>
      </c>
      <c r="BP126" s="23" t="str">
        <f ca="1">_xll.IMDP("BND",BF126,BP8,BF3)</f>
        <v>입력오류</v>
      </c>
      <c r="BQ126" s="23" t="str">
        <f ca="1">_xll.IMDP("BND",BF126,BQ8,BF3)</f>
        <v>입력오류</v>
      </c>
      <c r="BR126" s="23" t="str">
        <f ca="1">_xll.IMDP("BND",BF126,BR8,BF3)</f>
        <v>입력오류</v>
      </c>
      <c r="BS126" s="2">
        <v>46316</v>
      </c>
      <c r="BT126" s="3" t="s">
        <v>1066</v>
      </c>
      <c r="BU126" s="3" t="s">
        <v>1067</v>
      </c>
      <c r="BV126" s="3" t="s">
        <v>1068</v>
      </c>
      <c r="BW126" s="3">
        <v>0</v>
      </c>
      <c r="BX126" s="3">
        <v>0.28999999999999998</v>
      </c>
      <c r="BY126" s="3">
        <v>0</v>
      </c>
      <c r="BZ126" s="3">
        <v>417397</v>
      </c>
      <c r="CA126" s="3">
        <v>9711.73</v>
      </c>
      <c r="CB126" s="3">
        <v>1.7927</v>
      </c>
      <c r="CC126" s="21">
        <f ca="1">_xll.IMDP("BND",BT126,CC8,BT3)</f>
        <v>20280901</v>
      </c>
      <c r="CD126" s="23">
        <f ca="1">_xll.IMDP("BND",BT126,CD8,BT3)</f>
        <v>4.8120000000000003</v>
      </c>
      <c r="CE126" s="23" t="str">
        <f ca="1">_xll.IMDP("BND",BT126,CE8,BT3)</f>
        <v>금융채</v>
      </c>
      <c r="CF126" s="23" t="str">
        <f ca="1">_xll.IMDP("BND",BT126,CF8,BT3)</f>
        <v>카드</v>
      </c>
      <c r="CG126" s="2">
        <v>46316</v>
      </c>
      <c r="CH126" s="3" t="s">
        <v>15572</v>
      </c>
      <c r="CI126" s="3" t="s">
        <v>844</v>
      </c>
      <c r="CJ126" s="3" t="s">
        <v>845</v>
      </c>
      <c r="CK126" s="3">
        <v>0</v>
      </c>
      <c r="CL126" s="3">
        <v>0.39</v>
      </c>
      <c r="CM126" s="3">
        <v>0</v>
      </c>
      <c r="CN126" s="3">
        <v>488844</v>
      </c>
      <c r="CQ126" s="21" t="str">
        <f ca="1">_xll.IMDP("BND",CH126,CQ8,CH3)</f>
        <v/>
      </c>
      <c r="CR126" s="23" t="str">
        <f ca="1">_xll.IMDP("BND",CH126,CR8,CH3)</f>
        <v/>
      </c>
      <c r="CS126" s="23" t="str">
        <f ca="1">_xll.IMDP("BND",CH126,CS8,CH3)</f>
        <v/>
      </c>
      <c r="CT126" s="23" t="str">
        <f ca="1">_xll.IMDP("BND",CH126,CT8,CH3)</f>
        <v/>
      </c>
      <c r="CU126" s="2"/>
      <c r="DE126" s="21" t="str">
        <f ca="1">_xll.IMDP("BND",CV126,DE8,CV3)</f>
        <v>입력오류</v>
      </c>
      <c r="DF126" s="23" t="str">
        <f ca="1">_xll.IMDP("BND",CV126,DF8,CV3)</f>
        <v>입력오류</v>
      </c>
      <c r="DG126" s="23" t="str">
        <f ca="1">_xll.IMDP("BND",CV126,DG8,CV3)</f>
        <v>입력오류</v>
      </c>
      <c r="DH126" s="23" t="str">
        <f ca="1">_xll.IMDP("BND",CV126,DH8,CV3)</f>
        <v>입력오류</v>
      </c>
      <c r="DI126" s="2">
        <v>46316</v>
      </c>
      <c r="DJ126" s="3" t="s">
        <v>12645</v>
      </c>
      <c r="DK126" s="3" t="s">
        <v>256</v>
      </c>
      <c r="DL126" s="3" t="s">
        <v>12646</v>
      </c>
      <c r="DM126" s="3">
        <v>0</v>
      </c>
      <c r="DN126" s="3">
        <v>0.3</v>
      </c>
      <c r="DO126" s="3">
        <v>0</v>
      </c>
      <c r="DP126" s="3">
        <v>472180</v>
      </c>
      <c r="DQ126" s="3">
        <v>9893.6299999999992</v>
      </c>
      <c r="DR126" s="3">
        <v>0.92689999999999995</v>
      </c>
      <c r="DS126" s="21">
        <f ca="1">_xll.IMDP("BND",DJ126,DS8,DJ3)</f>
        <v>20271001</v>
      </c>
      <c r="DT126" s="23">
        <f ca="1">_xll.IMDP("BND",DJ126,DT8,DJ3)</f>
        <v>4.2709999999999999</v>
      </c>
      <c r="DU126" s="23" t="str">
        <f ca="1">_xll.IMDP("BND",DJ126,DU8,DJ3)</f>
        <v>금융채</v>
      </c>
      <c r="DV126" s="23" t="str">
        <f ca="1">_xll.IMDP("BND",DJ126,DV8,DJ3)</f>
        <v>기타금융채</v>
      </c>
      <c r="DW126" s="2"/>
      <c r="EG126" s="21" t="str">
        <f ca="1">_xll.IMDP("BND",DX126,EG8,DX3)</f>
        <v>입력오류</v>
      </c>
      <c r="EH126" s="23" t="str">
        <f ca="1">_xll.IMDP("BND",DX126,EH8,DX3)</f>
        <v>입력오류</v>
      </c>
      <c r="EI126" s="23" t="str">
        <f ca="1">_xll.IMDP("BND",DX126,EI8,DX3)</f>
        <v>입력오류</v>
      </c>
      <c r="EJ126" s="23" t="str">
        <f ca="1">_xll.IMDP("BND",DX126,EJ8,DX3)</f>
        <v>입력오류</v>
      </c>
      <c r="EK126" s="2"/>
      <c r="EU126" s="21" t="str">
        <f ca="1">_xll.IMDP("BND",EL126,EU8,EL3)</f>
        <v>입력오류</v>
      </c>
      <c r="EV126" s="23" t="str">
        <f ca="1">_xll.IMDP("BND",EL126,EV8,EL3)</f>
        <v>입력오류</v>
      </c>
      <c r="EW126" s="23" t="str">
        <f ca="1">_xll.IMDP("BND",EL126,EW8,EL3)</f>
        <v>입력오류</v>
      </c>
      <c r="EX126" s="23" t="str">
        <f ca="1">_xll.IMDP("BND",EL126,EX8,EL3)</f>
        <v>입력오류</v>
      </c>
    </row>
    <row r="127" spans="1:154" ht="13.5" customHeight="1" x14ac:dyDescent="0.3">
      <c r="A127" s="2">
        <v>46316</v>
      </c>
      <c r="B127" s="3" t="s">
        <v>1327</v>
      </c>
      <c r="C127" s="3" t="s">
        <v>1328</v>
      </c>
      <c r="D127" s="3" t="s">
        <v>1329</v>
      </c>
      <c r="E127" s="3">
        <v>0</v>
      </c>
      <c r="F127" s="3">
        <v>0.28000000000000003</v>
      </c>
      <c r="G127" s="3">
        <v>0</v>
      </c>
      <c r="H127" s="3">
        <v>332165</v>
      </c>
      <c r="I127" s="3">
        <v>9938.16</v>
      </c>
      <c r="J127" s="3">
        <v>0.92090000000000005</v>
      </c>
      <c r="K127" s="21">
        <f ca="1">_xll.IMDP("BND",B127,K8,B3)</f>
        <v>20270930</v>
      </c>
      <c r="L127" s="23">
        <f ca="1">_xll.IMDP("BND",B127,L8,B3)</f>
        <v>4.2530000000000001</v>
      </c>
      <c r="M127" s="23" t="str">
        <f ca="1">_xll.IMDP("BND",B127,M8,B3)</f>
        <v>금융채</v>
      </c>
      <c r="N127" s="23" t="str">
        <f ca="1">_xll.IMDP("BND",B127,N8,B3)</f>
        <v>기타금융채</v>
      </c>
      <c r="O127" s="2"/>
      <c r="Y127" s="21" t="str">
        <f ca="1">_xll.IMDP("BND",P127,Y8,P3)</f>
        <v>입력오류</v>
      </c>
      <c r="Z127" s="23" t="str">
        <f ca="1">_xll.IMDP("BND",P127,Z8,P3)</f>
        <v>입력오류</v>
      </c>
      <c r="AA127" s="23" t="str">
        <f ca="1">_xll.IMDP("BND",P127,AA8,P3)</f>
        <v>입력오류</v>
      </c>
      <c r="AB127" s="23" t="str">
        <f ca="1">_xll.IMDP("BND",P127,AB8,P3)</f>
        <v>입력오류</v>
      </c>
      <c r="AC127" s="2"/>
      <c r="AM127" s="21" t="str">
        <f ca="1">_xll.IMDP("BND",AD127,AM8,AD3)</f>
        <v>입력오류</v>
      </c>
      <c r="AN127" s="23" t="str">
        <f ca="1">_xll.IMDP("BND",AD127,AN8,AD3)</f>
        <v>입력오류</v>
      </c>
      <c r="AO127" s="23" t="str">
        <f ca="1">_xll.IMDP("BND",AD127,AO8,AD3)</f>
        <v>입력오류</v>
      </c>
      <c r="AP127" s="23" t="str">
        <f ca="1">_xll.IMDP("BND",AD127,AP8,AD3)</f>
        <v>입력오류</v>
      </c>
      <c r="AQ127" s="2"/>
      <c r="BA127" s="21" t="str">
        <f ca="1">_xll.IMDP("BND",AR127,BA8,AR3)</f>
        <v>입력오류</v>
      </c>
      <c r="BB127" s="23" t="str">
        <f ca="1">_xll.IMDP("BND",AR127,BB8,AR3)</f>
        <v>입력오류</v>
      </c>
      <c r="BC127" s="23" t="str">
        <f ca="1">_xll.IMDP("BND",AR127,BC8,AR3)</f>
        <v>입력오류</v>
      </c>
      <c r="BD127" s="23" t="str">
        <f ca="1">_xll.IMDP("BND",AR127,BD8,AR3)</f>
        <v>입력오류</v>
      </c>
      <c r="BE127" s="2"/>
      <c r="BO127" s="21" t="str">
        <f ca="1">_xll.IMDP("BND",BF127,BO8,BF3)</f>
        <v>입력오류</v>
      </c>
      <c r="BP127" s="23" t="str">
        <f ca="1">_xll.IMDP("BND",BF127,BP8,BF3)</f>
        <v>입력오류</v>
      </c>
      <c r="BQ127" s="23" t="str">
        <f ca="1">_xll.IMDP("BND",BF127,BQ8,BF3)</f>
        <v>입력오류</v>
      </c>
      <c r="BR127" s="23" t="str">
        <f ca="1">_xll.IMDP("BND",BF127,BR8,BF3)</f>
        <v>입력오류</v>
      </c>
      <c r="BS127" s="2">
        <v>46316</v>
      </c>
      <c r="BT127" s="3" t="s">
        <v>2584</v>
      </c>
      <c r="BU127" s="3" t="s">
        <v>464</v>
      </c>
      <c r="BV127" s="3" t="s">
        <v>2585</v>
      </c>
      <c r="BW127" s="3">
        <v>0</v>
      </c>
      <c r="BX127" s="3">
        <v>0.28999999999999998</v>
      </c>
      <c r="BY127" s="3">
        <v>0</v>
      </c>
      <c r="BZ127" s="3">
        <v>414061</v>
      </c>
      <c r="CA127" s="3">
        <v>9984.5300000000007</v>
      </c>
      <c r="CB127" s="3">
        <v>0.44340000000000002</v>
      </c>
      <c r="CC127" s="21">
        <f ca="1">_xll.IMDP("BND",BT127,CC8,BT3)</f>
        <v>20270402</v>
      </c>
      <c r="CD127" s="23">
        <f ca="1">_xll.IMDP("BND",BT127,CD8,BT3)</f>
        <v>3.2709999999999999</v>
      </c>
      <c r="CE127" s="23" t="str">
        <f ca="1">_xll.IMDP("BND",BT127,CE8,BT3)</f>
        <v>통안증권</v>
      </c>
      <c r="CF127" s="23" t="str">
        <f ca="1">_xll.IMDP("BND",BT127,CF8,BT3)</f>
        <v>통안증권</v>
      </c>
      <c r="CG127" s="2">
        <v>46316</v>
      </c>
      <c r="CH127" s="3" t="s">
        <v>15569</v>
      </c>
      <c r="CI127" s="3" t="s">
        <v>844</v>
      </c>
      <c r="CJ127" s="3" t="s">
        <v>845</v>
      </c>
      <c r="CK127" s="3">
        <v>0</v>
      </c>
      <c r="CL127" s="3">
        <v>0.39</v>
      </c>
      <c r="CM127" s="3">
        <v>0</v>
      </c>
      <c r="CN127" s="3">
        <v>488844</v>
      </c>
      <c r="CQ127" s="21" t="str">
        <f ca="1">_xll.IMDP("BND",CH127,CQ8,CH3)</f>
        <v/>
      </c>
      <c r="CR127" s="23" t="str">
        <f ca="1">_xll.IMDP("BND",CH127,CR8,CH3)</f>
        <v/>
      </c>
      <c r="CS127" s="23" t="str">
        <f ca="1">_xll.IMDP("BND",CH127,CS8,CH3)</f>
        <v/>
      </c>
      <c r="CT127" s="23" t="str">
        <f ca="1">_xll.IMDP("BND",CH127,CT8,CH3)</f>
        <v/>
      </c>
      <c r="CU127" s="2"/>
      <c r="DE127" s="21" t="str">
        <f ca="1">_xll.IMDP("BND",CV127,DE8,CV3)</f>
        <v>입력오류</v>
      </c>
      <c r="DF127" s="23" t="str">
        <f ca="1">_xll.IMDP("BND",CV127,DF8,CV3)</f>
        <v>입력오류</v>
      </c>
      <c r="DG127" s="23" t="str">
        <f ca="1">_xll.IMDP("BND",CV127,DG8,CV3)</f>
        <v>입력오류</v>
      </c>
      <c r="DH127" s="23" t="str">
        <f ca="1">_xll.IMDP("BND",CV127,DH8,CV3)</f>
        <v>입력오류</v>
      </c>
      <c r="DI127" s="2">
        <v>46316</v>
      </c>
      <c r="DJ127" s="3" t="s">
        <v>14937</v>
      </c>
      <c r="DK127" s="3" t="s">
        <v>14938</v>
      </c>
      <c r="DL127" s="3" t="s">
        <v>14939</v>
      </c>
      <c r="DM127" s="3">
        <v>0</v>
      </c>
      <c r="DN127" s="3">
        <v>0.3</v>
      </c>
      <c r="DO127" s="3">
        <v>0</v>
      </c>
      <c r="DP127" s="3">
        <v>472138</v>
      </c>
      <c r="DQ127" s="3">
        <v>9893.26</v>
      </c>
      <c r="DR127" s="3">
        <v>0.9627</v>
      </c>
      <c r="DS127" s="21">
        <f ca="1">_xll.IMDP("BND",DJ127,DS8,DJ3)</f>
        <v>20271015</v>
      </c>
      <c r="DT127" s="23">
        <f ca="1">_xll.IMDP("BND",DJ127,DT8,DJ3)</f>
        <v>4.2560000000000002</v>
      </c>
      <c r="DU127" s="23" t="str">
        <f ca="1">_xll.IMDP("BND",DJ127,DU8,DJ3)</f>
        <v>금융채</v>
      </c>
      <c r="DV127" s="23" t="str">
        <f ca="1">_xll.IMDP("BND",DJ127,DV8,DJ3)</f>
        <v>기타금융채</v>
      </c>
      <c r="DW127" s="2"/>
      <c r="EG127" s="21" t="str">
        <f ca="1">_xll.IMDP("BND",DX127,EG8,DX3)</f>
        <v>입력오류</v>
      </c>
      <c r="EH127" s="23" t="str">
        <f ca="1">_xll.IMDP("BND",DX127,EH8,DX3)</f>
        <v>입력오류</v>
      </c>
      <c r="EI127" s="23" t="str">
        <f ca="1">_xll.IMDP("BND",DX127,EI8,DX3)</f>
        <v>입력오류</v>
      </c>
      <c r="EJ127" s="23" t="str">
        <f ca="1">_xll.IMDP("BND",DX127,EJ8,DX3)</f>
        <v>입력오류</v>
      </c>
      <c r="EK127" s="2"/>
      <c r="EU127" s="21" t="str">
        <f ca="1">_xll.IMDP("BND",EL127,EU8,EL3)</f>
        <v>입력오류</v>
      </c>
      <c r="EV127" s="23" t="str">
        <f ca="1">_xll.IMDP("BND",EL127,EV8,EL3)</f>
        <v>입력오류</v>
      </c>
      <c r="EW127" s="23" t="str">
        <f ca="1">_xll.IMDP("BND",EL127,EW8,EL3)</f>
        <v>입력오류</v>
      </c>
      <c r="EX127" s="23" t="str">
        <f ca="1">_xll.IMDP("BND",EL127,EX8,EL3)</f>
        <v>입력오류</v>
      </c>
    </row>
    <row r="128" spans="1:154" ht="13.5" customHeight="1" x14ac:dyDescent="0.3">
      <c r="A128" s="2">
        <v>46316</v>
      </c>
      <c r="B128" s="3" t="s">
        <v>1313</v>
      </c>
      <c r="C128" s="3" t="s">
        <v>1314</v>
      </c>
      <c r="D128" s="3" t="s">
        <v>1315</v>
      </c>
      <c r="E128" s="3">
        <v>0</v>
      </c>
      <c r="F128" s="3">
        <v>0.28000000000000003</v>
      </c>
      <c r="G128" s="3">
        <v>0</v>
      </c>
      <c r="H128" s="3">
        <v>332158</v>
      </c>
      <c r="I128" s="3">
        <v>9937.61</v>
      </c>
      <c r="J128" s="3">
        <v>0.94350000000000001</v>
      </c>
      <c r="K128" s="21">
        <f ca="1">_xll.IMDP("BND",B128,K8,B3)</f>
        <v>20271008</v>
      </c>
      <c r="L128" s="23">
        <f ca="1">_xll.IMDP("BND",B128,L8,B3)</f>
        <v>4.0910000000000002</v>
      </c>
      <c r="M128" s="23" t="str">
        <f ca="1">_xll.IMDP("BND",B128,M8,B3)</f>
        <v>회사채</v>
      </c>
      <c r="N128" s="23" t="str">
        <f ca="1">_xll.IMDP("BND",B128,N8,B3)</f>
        <v>회사채(일반)</v>
      </c>
      <c r="O128" s="2"/>
      <c r="Y128" s="21" t="str">
        <f ca="1">_xll.IMDP("BND",P128,Y8,P3)</f>
        <v>입력오류</v>
      </c>
      <c r="Z128" s="23" t="str">
        <f ca="1">_xll.IMDP("BND",P128,Z8,P3)</f>
        <v>입력오류</v>
      </c>
      <c r="AA128" s="23" t="str">
        <f ca="1">_xll.IMDP("BND",P128,AA8,P3)</f>
        <v>입력오류</v>
      </c>
      <c r="AB128" s="23" t="str">
        <f ca="1">_xll.IMDP("BND",P128,AB8,P3)</f>
        <v>입력오류</v>
      </c>
      <c r="AC128" s="2"/>
      <c r="AM128" s="21" t="str">
        <f ca="1">_xll.IMDP("BND",AD128,AM8,AD3)</f>
        <v>입력오류</v>
      </c>
      <c r="AN128" s="23" t="str">
        <f ca="1">_xll.IMDP("BND",AD128,AN8,AD3)</f>
        <v>입력오류</v>
      </c>
      <c r="AO128" s="23" t="str">
        <f ca="1">_xll.IMDP("BND",AD128,AO8,AD3)</f>
        <v>입력오류</v>
      </c>
      <c r="AP128" s="23" t="str">
        <f ca="1">_xll.IMDP("BND",AD128,AP8,AD3)</f>
        <v>입력오류</v>
      </c>
      <c r="AQ128" s="2"/>
      <c r="BA128" s="21" t="str">
        <f ca="1">_xll.IMDP("BND",AR128,BA8,AR3)</f>
        <v>입력오류</v>
      </c>
      <c r="BB128" s="23" t="str">
        <f ca="1">_xll.IMDP("BND",AR128,BB8,AR3)</f>
        <v>입력오류</v>
      </c>
      <c r="BC128" s="23" t="str">
        <f ca="1">_xll.IMDP("BND",AR128,BC8,AR3)</f>
        <v>입력오류</v>
      </c>
      <c r="BD128" s="23" t="str">
        <f ca="1">_xll.IMDP("BND",AR128,BD8,AR3)</f>
        <v>입력오류</v>
      </c>
      <c r="BE128" s="2"/>
      <c r="BO128" s="21" t="str">
        <f ca="1">_xll.IMDP("BND",BF128,BO8,BF3)</f>
        <v>입력오류</v>
      </c>
      <c r="BP128" s="23" t="str">
        <f ca="1">_xll.IMDP("BND",BF128,BP8,BF3)</f>
        <v>입력오류</v>
      </c>
      <c r="BQ128" s="23" t="str">
        <f ca="1">_xll.IMDP("BND",BF128,BQ8,BF3)</f>
        <v>입력오류</v>
      </c>
      <c r="BR128" s="23" t="str">
        <f ca="1">_xll.IMDP("BND",BF128,BR8,BF3)</f>
        <v>입력오류</v>
      </c>
      <c r="BS128" s="2">
        <v>46316</v>
      </c>
      <c r="BT128" s="3" t="s">
        <v>15863</v>
      </c>
      <c r="BU128" s="3" t="s">
        <v>15861</v>
      </c>
      <c r="BV128" s="3" t="s">
        <v>15862</v>
      </c>
      <c r="BW128" s="3">
        <v>0</v>
      </c>
      <c r="BX128" s="3">
        <v>0.28999999999999998</v>
      </c>
      <c r="BY128" s="3">
        <v>0</v>
      </c>
      <c r="BZ128" s="3">
        <v>412102</v>
      </c>
      <c r="CC128" s="21" t="str">
        <f ca="1">_xll.IMDP("BND",BT128,CC8,BT3)</f>
        <v/>
      </c>
      <c r="CD128" s="23" t="str">
        <f ca="1">_xll.IMDP("BND",BT128,CD8,BT3)</f>
        <v/>
      </c>
      <c r="CE128" s="23" t="str">
        <f ca="1">_xll.IMDP("BND",BT128,CE8,BT3)</f>
        <v/>
      </c>
      <c r="CF128" s="23" t="str">
        <f ca="1">_xll.IMDP("BND",BT128,CF8,BT3)</f>
        <v/>
      </c>
      <c r="CG128" s="2">
        <v>46316</v>
      </c>
      <c r="CH128" s="3" t="s">
        <v>15573</v>
      </c>
      <c r="CI128" s="3" t="s">
        <v>844</v>
      </c>
      <c r="CJ128" s="3" t="s">
        <v>845</v>
      </c>
      <c r="CK128" s="3">
        <v>0</v>
      </c>
      <c r="CL128" s="3">
        <v>0.39</v>
      </c>
      <c r="CM128" s="3">
        <v>0</v>
      </c>
      <c r="CN128" s="3">
        <v>488844</v>
      </c>
      <c r="CQ128" s="21" t="str">
        <f ca="1">_xll.IMDP("BND",CH128,CQ8,CH3)</f>
        <v/>
      </c>
      <c r="CR128" s="23" t="str">
        <f ca="1">_xll.IMDP("BND",CH128,CR8,CH3)</f>
        <v/>
      </c>
      <c r="CS128" s="23" t="str">
        <f ca="1">_xll.IMDP("BND",CH128,CS8,CH3)</f>
        <v/>
      </c>
      <c r="CT128" s="23" t="str">
        <f ca="1">_xll.IMDP("BND",CH128,CT8,CH3)</f>
        <v/>
      </c>
      <c r="CU128" s="2"/>
      <c r="DE128" s="21" t="str">
        <f ca="1">_xll.IMDP("BND",CV128,DE8,CV3)</f>
        <v>입력오류</v>
      </c>
      <c r="DF128" s="23" t="str">
        <f ca="1">_xll.IMDP("BND",CV128,DF8,CV3)</f>
        <v>입력오류</v>
      </c>
      <c r="DG128" s="23" t="str">
        <f ca="1">_xll.IMDP("BND",CV128,DG8,CV3)</f>
        <v>입력오류</v>
      </c>
      <c r="DH128" s="23" t="str">
        <f ca="1">_xll.IMDP("BND",CV128,DH8,CV3)</f>
        <v>입력오류</v>
      </c>
      <c r="DI128" s="2">
        <v>46316</v>
      </c>
      <c r="DJ128" s="3" t="s">
        <v>302</v>
      </c>
      <c r="DK128" s="3" t="s">
        <v>303</v>
      </c>
      <c r="DL128" s="3" t="s">
        <v>304</v>
      </c>
      <c r="DM128" s="3">
        <v>0</v>
      </c>
      <c r="DN128" s="3">
        <v>0.3</v>
      </c>
      <c r="DO128" s="3">
        <v>0</v>
      </c>
      <c r="DP128" s="3">
        <v>471595</v>
      </c>
      <c r="DQ128" s="3">
        <v>9882.11</v>
      </c>
      <c r="DR128" s="3">
        <v>5.5918999999999999</v>
      </c>
      <c r="DS128" s="21">
        <f ca="1">_xll.IMDP("BND",DJ128,DS8,DJ3)</f>
        <v>20330323</v>
      </c>
      <c r="DT128" s="23">
        <f ca="1">_xll.IMDP("BND",DJ128,DT8,DJ3)</f>
        <v>4.234</v>
      </c>
      <c r="DU128" s="23" t="str">
        <f ca="1">_xll.IMDP("BND",DJ128,DU8,DJ3)</f>
        <v>지방채</v>
      </c>
      <c r="DV128" s="23" t="str">
        <f ca="1">_xll.IMDP("BND",DJ128,DV8,DJ3)</f>
        <v>공모지방채</v>
      </c>
      <c r="DW128" s="2"/>
      <c r="EG128" s="21" t="str">
        <f ca="1">_xll.IMDP("BND",DX128,EG8,DX3)</f>
        <v>입력오류</v>
      </c>
      <c r="EH128" s="23" t="str">
        <f ca="1">_xll.IMDP("BND",DX128,EH8,DX3)</f>
        <v>입력오류</v>
      </c>
      <c r="EI128" s="23" t="str">
        <f ca="1">_xll.IMDP("BND",DX128,EI8,DX3)</f>
        <v>입력오류</v>
      </c>
      <c r="EJ128" s="23" t="str">
        <f ca="1">_xll.IMDP("BND",DX128,EJ8,DX3)</f>
        <v>입력오류</v>
      </c>
      <c r="EK128" s="2"/>
      <c r="EU128" s="21" t="str">
        <f ca="1">_xll.IMDP("BND",EL128,EU8,EL3)</f>
        <v>입력오류</v>
      </c>
      <c r="EV128" s="23" t="str">
        <f ca="1">_xll.IMDP("BND",EL128,EV8,EL3)</f>
        <v>입력오류</v>
      </c>
      <c r="EW128" s="23" t="str">
        <f ca="1">_xll.IMDP("BND",EL128,EW8,EL3)</f>
        <v>입력오류</v>
      </c>
      <c r="EX128" s="23" t="str">
        <f ca="1">_xll.IMDP("BND",EL128,EX8,EL3)</f>
        <v>입력오류</v>
      </c>
    </row>
    <row r="129" spans="1:154" ht="13.5" customHeight="1" x14ac:dyDescent="0.3">
      <c r="A129" s="2">
        <v>46316</v>
      </c>
      <c r="B129" s="3" t="s">
        <v>12369</v>
      </c>
      <c r="C129" s="3" t="s">
        <v>837</v>
      </c>
      <c r="D129" s="3" t="s">
        <v>12370</v>
      </c>
      <c r="E129" s="3">
        <v>0</v>
      </c>
      <c r="F129" s="3">
        <v>0.28000000000000003</v>
      </c>
      <c r="G129" s="3">
        <v>0</v>
      </c>
      <c r="H129" s="3">
        <v>332107</v>
      </c>
      <c r="I129" s="3">
        <v>9936.6</v>
      </c>
      <c r="J129" s="3">
        <v>1.0133000000000001</v>
      </c>
      <c r="K129" s="21">
        <f ca="1">_xll.IMDP("BND",B129,K8,B3)</f>
        <v>20271105</v>
      </c>
      <c r="L129" s="23">
        <f ca="1">_xll.IMDP("BND",B129,L8,B3)</f>
        <v>4.3029999999999999</v>
      </c>
      <c r="M129" s="23" t="str">
        <f ca="1">_xll.IMDP("BND",B129,M8,B3)</f>
        <v>금융채</v>
      </c>
      <c r="N129" s="23" t="str">
        <f ca="1">_xll.IMDP("BND",B129,N8,B3)</f>
        <v>기타금융채</v>
      </c>
      <c r="O129" s="2"/>
      <c r="Y129" s="21" t="str">
        <f ca="1">_xll.IMDP("BND",P129,Y8,P3)</f>
        <v>입력오류</v>
      </c>
      <c r="Z129" s="23" t="str">
        <f ca="1">_xll.IMDP("BND",P129,Z8,P3)</f>
        <v>입력오류</v>
      </c>
      <c r="AA129" s="23" t="str">
        <f ca="1">_xll.IMDP("BND",P129,AA8,P3)</f>
        <v>입력오류</v>
      </c>
      <c r="AB129" s="23" t="str">
        <f ca="1">_xll.IMDP("BND",P129,AB8,P3)</f>
        <v>입력오류</v>
      </c>
      <c r="AC129" s="2"/>
      <c r="AM129" s="21" t="str">
        <f ca="1">_xll.IMDP("BND",AD129,AM8,AD3)</f>
        <v>입력오류</v>
      </c>
      <c r="AN129" s="23" t="str">
        <f ca="1">_xll.IMDP("BND",AD129,AN8,AD3)</f>
        <v>입력오류</v>
      </c>
      <c r="AO129" s="23" t="str">
        <f ca="1">_xll.IMDP("BND",AD129,AO8,AD3)</f>
        <v>입력오류</v>
      </c>
      <c r="AP129" s="23" t="str">
        <f ca="1">_xll.IMDP("BND",AD129,AP8,AD3)</f>
        <v>입력오류</v>
      </c>
      <c r="AQ129" s="2"/>
      <c r="BA129" s="21" t="str">
        <f ca="1">_xll.IMDP("BND",AR129,BA8,AR3)</f>
        <v>입력오류</v>
      </c>
      <c r="BB129" s="23" t="str">
        <f ca="1">_xll.IMDP("BND",AR129,BB8,AR3)</f>
        <v>입력오류</v>
      </c>
      <c r="BC129" s="23" t="str">
        <f ca="1">_xll.IMDP("BND",AR129,BC8,AR3)</f>
        <v>입력오류</v>
      </c>
      <c r="BD129" s="23" t="str">
        <f ca="1">_xll.IMDP("BND",AR129,BD8,AR3)</f>
        <v>입력오류</v>
      </c>
      <c r="BE129" s="2"/>
      <c r="BO129" s="21" t="str">
        <f ca="1">_xll.IMDP("BND",BF129,BO8,BF3)</f>
        <v>입력오류</v>
      </c>
      <c r="BP129" s="23" t="str">
        <f ca="1">_xll.IMDP("BND",BF129,BP8,BF3)</f>
        <v>입력오류</v>
      </c>
      <c r="BQ129" s="23" t="str">
        <f ca="1">_xll.IMDP("BND",BF129,BQ8,BF3)</f>
        <v>입력오류</v>
      </c>
      <c r="BR129" s="23" t="str">
        <f ca="1">_xll.IMDP("BND",BF129,BR8,BF3)</f>
        <v>입력오류</v>
      </c>
      <c r="BS129" s="2">
        <v>46316</v>
      </c>
      <c r="BT129" s="3" t="s">
        <v>15860</v>
      </c>
      <c r="BU129" s="3" t="s">
        <v>15861</v>
      </c>
      <c r="BV129" s="3" t="s">
        <v>15862</v>
      </c>
      <c r="BW129" s="3">
        <v>0</v>
      </c>
      <c r="BX129" s="3">
        <v>0.28999999999999998</v>
      </c>
      <c r="BY129" s="3">
        <v>0</v>
      </c>
      <c r="BZ129" s="3">
        <v>412102</v>
      </c>
      <c r="CC129" s="21" t="str">
        <f ca="1">_xll.IMDP("BND",BT129,CC8,BT3)</f>
        <v/>
      </c>
      <c r="CD129" s="23" t="str">
        <f ca="1">_xll.IMDP("BND",BT129,CD8,BT3)</f>
        <v/>
      </c>
      <c r="CE129" s="23" t="str">
        <f ca="1">_xll.IMDP("BND",BT129,CE8,BT3)</f>
        <v/>
      </c>
      <c r="CF129" s="23" t="str">
        <f ca="1">_xll.IMDP("BND",BT129,CF8,BT3)</f>
        <v/>
      </c>
      <c r="CG129" s="2">
        <v>46316</v>
      </c>
      <c r="CH129" s="3" t="s">
        <v>1102</v>
      </c>
      <c r="CI129" s="3" t="s">
        <v>1103</v>
      </c>
      <c r="CJ129" s="3" t="s">
        <v>1104</v>
      </c>
      <c r="CK129" s="3">
        <v>0</v>
      </c>
      <c r="CL129" s="3">
        <v>0.08</v>
      </c>
      <c r="CM129" s="3">
        <v>0</v>
      </c>
      <c r="CN129" s="3">
        <v>101896</v>
      </c>
      <c r="CO129" s="3">
        <v>10109.58</v>
      </c>
      <c r="CP129" s="3">
        <v>0.25090000000000001</v>
      </c>
      <c r="CQ129" s="21">
        <f ca="1">_xll.IMDP("BND",CH129,CQ8,CH3)</f>
        <v>20270122</v>
      </c>
      <c r="CR129" s="23">
        <f ca="1">_xll.IMDP("BND",CH129,CR8,CH3)</f>
        <v>3.58</v>
      </c>
      <c r="CS129" s="23" t="str">
        <f ca="1">_xll.IMDP("BND",CH129,CS8,CH3)</f>
        <v>금융채</v>
      </c>
      <c r="CT129" s="23" t="str">
        <f ca="1">_xll.IMDP("BND",CH129,CT8,CH3)</f>
        <v>카드</v>
      </c>
      <c r="CU129" s="2"/>
      <c r="DE129" s="21" t="str">
        <f ca="1">_xll.IMDP("BND",CV129,DE8,CV3)</f>
        <v>입력오류</v>
      </c>
      <c r="DF129" s="23" t="str">
        <f ca="1">_xll.IMDP("BND",CV129,DF8,CV3)</f>
        <v>입력오류</v>
      </c>
      <c r="DG129" s="23" t="str">
        <f ca="1">_xll.IMDP("BND",CV129,DG8,CV3)</f>
        <v>입력오류</v>
      </c>
      <c r="DH129" s="23" t="str">
        <f ca="1">_xll.IMDP("BND",CV129,DH8,CV3)</f>
        <v>입력오류</v>
      </c>
      <c r="DI129" s="2">
        <v>46316</v>
      </c>
      <c r="DJ129" s="3" t="s">
        <v>14871</v>
      </c>
      <c r="DK129" s="3" t="s">
        <v>14872</v>
      </c>
      <c r="DL129" s="3" t="s">
        <v>14873</v>
      </c>
      <c r="DM129" s="3">
        <v>0</v>
      </c>
      <c r="DN129" s="3">
        <v>0.3</v>
      </c>
      <c r="DO129" s="3">
        <v>0</v>
      </c>
      <c r="DP129" s="3">
        <v>471410</v>
      </c>
      <c r="DQ129" s="3">
        <v>9877.69</v>
      </c>
      <c r="DR129" s="3">
        <v>0.90839999999999999</v>
      </c>
      <c r="DS129" s="21">
        <f ca="1">_xll.IMDP("BND",DJ129,DS8,DJ3)</f>
        <v>20270924</v>
      </c>
      <c r="DT129" s="23">
        <f ca="1">_xll.IMDP("BND",DJ129,DT8,DJ3)</f>
        <v>4.2530000000000001</v>
      </c>
      <c r="DU129" s="23" t="str">
        <f ca="1">_xll.IMDP("BND",DJ129,DU8,DJ3)</f>
        <v>금융채</v>
      </c>
      <c r="DV129" s="23" t="str">
        <f ca="1">_xll.IMDP("BND",DJ129,DV8,DJ3)</f>
        <v>기타금융채</v>
      </c>
      <c r="DW129" s="2"/>
      <c r="EG129" s="21" t="str">
        <f ca="1">_xll.IMDP("BND",DX129,EG8,DX3)</f>
        <v>입력오류</v>
      </c>
      <c r="EH129" s="23" t="str">
        <f ca="1">_xll.IMDP("BND",DX129,EH8,DX3)</f>
        <v>입력오류</v>
      </c>
      <c r="EI129" s="23" t="str">
        <f ca="1">_xll.IMDP("BND",DX129,EI8,DX3)</f>
        <v>입력오류</v>
      </c>
      <c r="EJ129" s="23" t="str">
        <f ca="1">_xll.IMDP("BND",DX129,EJ8,DX3)</f>
        <v>입력오류</v>
      </c>
      <c r="EK129" s="2"/>
      <c r="EU129" s="21" t="str">
        <f ca="1">_xll.IMDP("BND",EL129,EU8,EL3)</f>
        <v>입력오류</v>
      </c>
      <c r="EV129" s="23" t="str">
        <f ca="1">_xll.IMDP("BND",EL129,EV8,EL3)</f>
        <v>입력오류</v>
      </c>
      <c r="EW129" s="23" t="str">
        <f ca="1">_xll.IMDP("BND",EL129,EW8,EL3)</f>
        <v>입력오류</v>
      </c>
      <c r="EX129" s="23" t="str">
        <f ca="1">_xll.IMDP("BND",EL129,EX8,EL3)</f>
        <v>입력오류</v>
      </c>
    </row>
    <row r="130" spans="1:154" ht="13.5" customHeight="1" x14ac:dyDescent="0.3">
      <c r="A130" s="2">
        <v>46316</v>
      </c>
      <c r="B130" s="3" t="s">
        <v>1304</v>
      </c>
      <c r="C130" s="3" t="s">
        <v>1305</v>
      </c>
      <c r="D130" s="3" t="s">
        <v>1306</v>
      </c>
      <c r="E130" s="3">
        <v>0</v>
      </c>
      <c r="F130" s="3">
        <v>0.28000000000000003</v>
      </c>
      <c r="G130" s="3">
        <v>0</v>
      </c>
      <c r="H130" s="3">
        <v>332083</v>
      </c>
      <c r="I130" s="3">
        <v>9935.26</v>
      </c>
      <c r="J130" s="3">
        <v>2.2924000000000002</v>
      </c>
      <c r="K130" s="21">
        <f ca="1">_xll.IMDP("BND",B130,K8,B3)</f>
        <v>20290327</v>
      </c>
      <c r="L130" s="23">
        <f ca="1">_xll.IMDP("BND",B130,L8,B3)</f>
        <v>4.649</v>
      </c>
      <c r="M130" s="23" t="str">
        <f ca="1">_xll.IMDP("BND",B130,M8,B3)</f>
        <v>회사채</v>
      </c>
      <c r="N130" s="23" t="str">
        <f ca="1">_xll.IMDP("BND",B130,N8,B3)</f>
        <v>회사채(일반)</v>
      </c>
      <c r="O130" s="2"/>
      <c r="Y130" s="21" t="str">
        <f ca="1">_xll.IMDP("BND",P130,Y8,P3)</f>
        <v>입력오류</v>
      </c>
      <c r="Z130" s="23" t="str">
        <f ca="1">_xll.IMDP("BND",P130,Z8,P3)</f>
        <v>입력오류</v>
      </c>
      <c r="AA130" s="23" t="str">
        <f ca="1">_xll.IMDP("BND",P130,AA8,P3)</f>
        <v>입력오류</v>
      </c>
      <c r="AB130" s="23" t="str">
        <f ca="1">_xll.IMDP("BND",P130,AB8,P3)</f>
        <v>입력오류</v>
      </c>
      <c r="AC130" s="2"/>
      <c r="AM130" s="21" t="str">
        <f ca="1">_xll.IMDP("BND",AD130,AM8,AD3)</f>
        <v>입력오류</v>
      </c>
      <c r="AN130" s="23" t="str">
        <f ca="1">_xll.IMDP("BND",AD130,AN8,AD3)</f>
        <v>입력오류</v>
      </c>
      <c r="AO130" s="23" t="str">
        <f ca="1">_xll.IMDP("BND",AD130,AO8,AD3)</f>
        <v>입력오류</v>
      </c>
      <c r="AP130" s="23" t="str">
        <f ca="1">_xll.IMDP("BND",AD130,AP8,AD3)</f>
        <v>입력오류</v>
      </c>
      <c r="AQ130" s="2"/>
      <c r="BA130" s="21" t="str">
        <f ca="1">_xll.IMDP("BND",AR130,BA8,AR3)</f>
        <v>입력오류</v>
      </c>
      <c r="BB130" s="23" t="str">
        <f ca="1">_xll.IMDP("BND",AR130,BB8,AR3)</f>
        <v>입력오류</v>
      </c>
      <c r="BC130" s="23" t="str">
        <f ca="1">_xll.IMDP("BND",AR130,BC8,AR3)</f>
        <v>입력오류</v>
      </c>
      <c r="BD130" s="23" t="str">
        <f ca="1">_xll.IMDP("BND",AR130,BD8,AR3)</f>
        <v>입력오류</v>
      </c>
      <c r="BE130" s="2"/>
      <c r="BO130" s="21" t="str">
        <f ca="1">_xll.IMDP("BND",BF130,BO8,BF3)</f>
        <v>입력오류</v>
      </c>
      <c r="BP130" s="23" t="str">
        <f ca="1">_xll.IMDP("BND",BF130,BP8,BF3)</f>
        <v>입력오류</v>
      </c>
      <c r="BQ130" s="23" t="str">
        <f ca="1">_xll.IMDP("BND",BF130,BQ8,BF3)</f>
        <v>입력오류</v>
      </c>
      <c r="BR130" s="23" t="str">
        <f ca="1">_xll.IMDP("BND",BF130,BR8,BF3)</f>
        <v>입력오류</v>
      </c>
      <c r="BS130" s="2">
        <v>46316</v>
      </c>
      <c r="BT130" s="3" t="s">
        <v>16078</v>
      </c>
      <c r="BU130" s="3" t="s">
        <v>15228</v>
      </c>
      <c r="BV130" s="3" t="s">
        <v>16079</v>
      </c>
      <c r="BW130" s="3">
        <v>0</v>
      </c>
      <c r="BX130" s="3">
        <v>0.28999999999999998</v>
      </c>
      <c r="BY130" s="3">
        <v>0</v>
      </c>
      <c r="BZ130" s="3">
        <v>411727</v>
      </c>
      <c r="CC130" s="21" t="str">
        <f ca="1">_xll.IMDP("BND",BT130,CC8,BT3)</f>
        <v/>
      </c>
      <c r="CD130" s="23" t="str">
        <f ca="1">_xll.IMDP("BND",BT130,CD8,BT3)</f>
        <v/>
      </c>
      <c r="CE130" s="23" t="str">
        <f ca="1">_xll.IMDP("BND",BT130,CE8,BT3)</f>
        <v/>
      </c>
      <c r="CF130" s="23" t="str">
        <f ca="1">_xll.IMDP("BND",BT130,CF8,BT3)</f>
        <v/>
      </c>
      <c r="CG130" s="2">
        <v>46316</v>
      </c>
      <c r="CH130" s="3" t="s">
        <v>1105</v>
      </c>
      <c r="CI130" s="3" t="s">
        <v>1028</v>
      </c>
      <c r="CJ130" s="3" t="s">
        <v>1106</v>
      </c>
      <c r="CK130" s="3">
        <v>0</v>
      </c>
      <c r="CL130" s="3">
        <v>0.08</v>
      </c>
      <c r="CM130" s="3">
        <v>0</v>
      </c>
      <c r="CN130" s="3">
        <v>101853</v>
      </c>
      <c r="CO130" s="3">
        <v>10105.5</v>
      </c>
      <c r="CP130" s="3">
        <v>0.2631</v>
      </c>
      <c r="CQ130" s="21">
        <f ca="1">_xll.IMDP("BND",CH130,CQ8,CH3)</f>
        <v>20270127</v>
      </c>
      <c r="CR130" s="23">
        <f ca="1">_xll.IMDP("BND",CH130,CR8,CH3)</f>
        <v>3.585</v>
      </c>
      <c r="CS130" s="23" t="str">
        <f ca="1">_xll.IMDP("BND",CH130,CS8,CH3)</f>
        <v>금융채</v>
      </c>
      <c r="CT130" s="23" t="str">
        <f ca="1">_xll.IMDP("BND",CH130,CT8,CH3)</f>
        <v>카드</v>
      </c>
      <c r="CU130" s="2"/>
      <c r="DE130" s="21" t="str">
        <f ca="1">_xll.IMDP("BND",CV130,DE8,CV3)</f>
        <v>입력오류</v>
      </c>
      <c r="DF130" s="23" t="str">
        <f ca="1">_xll.IMDP("BND",CV130,DF8,CV3)</f>
        <v>입력오류</v>
      </c>
      <c r="DG130" s="23" t="str">
        <f ca="1">_xll.IMDP("BND",CV130,DG8,CV3)</f>
        <v>입력오류</v>
      </c>
      <c r="DH130" s="23" t="str">
        <f ca="1">_xll.IMDP("BND",CV130,DH8,CV3)</f>
        <v>입력오류</v>
      </c>
      <c r="DI130" s="2">
        <v>46316</v>
      </c>
      <c r="DJ130" s="3" t="s">
        <v>85</v>
      </c>
      <c r="DK130" s="3" t="s">
        <v>86</v>
      </c>
      <c r="DL130" s="3" t="s">
        <v>87</v>
      </c>
      <c r="DM130" s="3">
        <v>0</v>
      </c>
      <c r="DN130" s="3">
        <v>0.3</v>
      </c>
      <c r="DO130" s="3">
        <v>0</v>
      </c>
      <c r="DP130" s="3">
        <v>471329</v>
      </c>
      <c r="DQ130" s="3">
        <v>9876.2000000000007</v>
      </c>
      <c r="DR130" s="3">
        <v>2.4897</v>
      </c>
      <c r="DS130" s="21">
        <f ca="1">_xll.IMDP("BND",DJ130,DS8,DJ3)</f>
        <v>20290612</v>
      </c>
      <c r="DT130" s="23">
        <f ca="1">_xll.IMDP("BND",DJ130,DT8,DJ3)</f>
        <v>4.444</v>
      </c>
      <c r="DU130" s="23" t="str">
        <f ca="1">_xll.IMDP("BND",DJ130,DU8,DJ3)</f>
        <v>회사채</v>
      </c>
      <c r="DV130" s="23" t="str">
        <f ca="1">_xll.IMDP("BND",DJ130,DV8,DJ3)</f>
        <v>회사채(일반)</v>
      </c>
      <c r="DW130" s="2"/>
      <c r="EG130" s="21" t="str">
        <f ca="1">_xll.IMDP("BND",DX130,EG8,DX3)</f>
        <v>입력오류</v>
      </c>
      <c r="EH130" s="23" t="str">
        <f ca="1">_xll.IMDP("BND",DX130,EH8,DX3)</f>
        <v>입력오류</v>
      </c>
      <c r="EI130" s="23" t="str">
        <f ca="1">_xll.IMDP("BND",DX130,EI8,DX3)</f>
        <v>입력오류</v>
      </c>
      <c r="EJ130" s="23" t="str">
        <f ca="1">_xll.IMDP("BND",DX130,EJ8,DX3)</f>
        <v>입력오류</v>
      </c>
      <c r="EK130" s="2"/>
      <c r="EU130" s="21" t="str">
        <f ca="1">_xll.IMDP("BND",EL130,EU8,EL3)</f>
        <v>입력오류</v>
      </c>
      <c r="EV130" s="23" t="str">
        <f ca="1">_xll.IMDP("BND",EL130,EV8,EL3)</f>
        <v>입력오류</v>
      </c>
      <c r="EW130" s="23" t="str">
        <f ca="1">_xll.IMDP("BND",EL130,EW8,EL3)</f>
        <v>입력오류</v>
      </c>
      <c r="EX130" s="23" t="str">
        <f ca="1">_xll.IMDP("BND",EL130,EX8,EL3)</f>
        <v>입력오류</v>
      </c>
    </row>
    <row r="131" spans="1:154" ht="13.5" customHeight="1" x14ac:dyDescent="0.3">
      <c r="A131" s="2">
        <v>46316</v>
      </c>
      <c r="B131" s="3" t="s">
        <v>1375</v>
      </c>
      <c r="C131" s="3" t="s">
        <v>145</v>
      </c>
      <c r="D131" s="3" t="s">
        <v>1376</v>
      </c>
      <c r="E131" s="3">
        <v>0</v>
      </c>
      <c r="F131" s="3">
        <v>0.28000000000000003</v>
      </c>
      <c r="G131" s="3">
        <v>0</v>
      </c>
      <c r="H131" s="3">
        <v>331803</v>
      </c>
      <c r="I131" s="3">
        <v>9927.16</v>
      </c>
      <c r="J131" s="3">
        <v>1.2081999999999999</v>
      </c>
      <c r="K131" s="21">
        <f ca="1">_xll.IMDP("BND",B131,K8,B3)</f>
        <v>20280122</v>
      </c>
      <c r="L131" s="23">
        <f ca="1">_xll.IMDP("BND",B131,L8,B3)</f>
        <v>4.07</v>
      </c>
      <c r="M131" s="23" t="str">
        <f ca="1">_xll.IMDP("BND",B131,M8,B3)</f>
        <v>공사공단채</v>
      </c>
      <c r="N131" s="23" t="str">
        <f ca="1">_xll.IMDP("BND",B131,N8,B3)</f>
        <v>일반</v>
      </c>
      <c r="O131" s="2"/>
      <c r="Y131" s="21" t="str">
        <f ca="1">_xll.IMDP("BND",P131,Y8,P3)</f>
        <v>입력오류</v>
      </c>
      <c r="Z131" s="23" t="str">
        <f ca="1">_xll.IMDP("BND",P131,Z8,P3)</f>
        <v>입력오류</v>
      </c>
      <c r="AA131" s="23" t="str">
        <f ca="1">_xll.IMDP("BND",P131,AA8,P3)</f>
        <v>입력오류</v>
      </c>
      <c r="AB131" s="23" t="str">
        <f ca="1">_xll.IMDP("BND",P131,AB8,P3)</f>
        <v>입력오류</v>
      </c>
      <c r="AC131" s="2"/>
      <c r="AM131" s="21" t="str">
        <f ca="1">_xll.IMDP("BND",AD131,AM8,AD3)</f>
        <v>입력오류</v>
      </c>
      <c r="AN131" s="23" t="str">
        <f ca="1">_xll.IMDP("BND",AD131,AN8,AD3)</f>
        <v>입력오류</v>
      </c>
      <c r="AO131" s="23" t="str">
        <f ca="1">_xll.IMDP("BND",AD131,AO8,AD3)</f>
        <v>입력오류</v>
      </c>
      <c r="AP131" s="23" t="str">
        <f ca="1">_xll.IMDP("BND",AD131,AP8,AD3)</f>
        <v>입력오류</v>
      </c>
      <c r="AQ131" s="2"/>
      <c r="BA131" s="21" t="str">
        <f ca="1">_xll.IMDP("BND",AR131,BA8,AR3)</f>
        <v>입력오류</v>
      </c>
      <c r="BB131" s="23" t="str">
        <f ca="1">_xll.IMDP("BND",AR131,BB8,AR3)</f>
        <v>입력오류</v>
      </c>
      <c r="BC131" s="23" t="str">
        <f ca="1">_xll.IMDP("BND",AR131,BC8,AR3)</f>
        <v>입력오류</v>
      </c>
      <c r="BD131" s="23" t="str">
        <f ca="1">_xll.IMDP("BND",AR131,BD8,AR3)</f>
        <v>입력오류</v>
      </c>
      <c r="BE131" s="2"/>
      <c r="BO131" s="21" t="str">
        <f ca="1">_xll.IMDP("BND",BF131,BO8,BF3)</f>
        <v>입력오류</v>
      </c>
      <c r="BP131" s="23" t="str">
        <f ca="1">_xll.IMDP("BND",BF131,BP8,BF3)</f>
        <v>입력오류</v>
      </c>
      <c r="BQ131" s="23" t="str">
        <f ca="1">_xll.IMDP("BND",BF131,BQ8,BF3)</f>
        <v>입력오류</v>
      </c>
      <c r="BR131" s="23" t="str">
        <f ca="1">_xll.IMDP("BND",BF131,BR8,BF3)</f>
        <v>입력오류</v>
      </c>
      <c r="BS131" s="2">
        <v>46316</v>
      </c>
      <c r="BT131" s="3" t="s">
        <v>16080</v>
      </c>
      <c r="BU131" s="3" t="s">
        <v>15228</v>
      </c>
      <c r="BV131" s="3" t="s">
        <v>16079</v>
      </c>
      <c r="BW131" s="3">
        <v>0</v>
      </c>
      <c r="BX131" s="3">
        <v>0.28999999999999998</v>
      </c>
      <c r="BY131" s="3">
        <v>0</v>
      </c>
      <c r="BZ131" s="3">
        <v>411727</v>
      </c>
      <c r="CC131" s="21" t="str">
        <f ca="1">_xll.IMDP("BND",BT131,CC8,BT3)</f>
        <v/>
      </c>
      <c r="CD131" s="23" t="str">
        <f ca="1">_xll.IMDP("BND",BT131,CD8,BT3)</f>
        <v/>
      </c>
      <c r="CE131" s="23" t="str">
        <f ca="1">_xll.IMDP("BND",BT131,CE8,BT3)</f>
        <v/>
      </c>
      <c r="CF131" s="23" t="str">
        <f ca="1">_xll.IMDP("BND",BT131,CF8,BT3)</f>
        <v/>
      </c>
      <c r="CG131" s="2">
        <v>46316</v>
      </c>
      <c r="CH131" s="3" t="s">
        <v>1110</v>
      </c>
      <c r="CI131" s="3" t="s">
        <v>1111</v>
      </c>
      <c r="CJ131" s="3" t="s">
        <v>1112</v>
      </c>
      <c r="CK131" s="3">
        <v>0</v>
      </c>
      <c r="CL131" s="3">
        <v>0.08</v>
      </c>
      <c r="CM131" s="3">
        <v>0</v>
      </c>
      <c r="CN131" s="3">
        <v>101713</v>
      </c>
      <c r="CO131" s="3">
        <v>10091.620000000001</v>
      </c>
      <c r="CP131" s="3">
        <v>6.3E-3</v>
      </c>
      <c r="CQ131" s="21">
        <f ca="1">_xll.IMDP("BND",CH131,CQ8,CH3)</f>
        <v>20261023</v>
      </c>
      <c r="CR131" s="23">
        <f ca="1">_xll.IMDP("BND",CH131,CR8,CH3)</f>
        <v>3.4359999999999999</v>
      </c>
      <c r="CS131" s="23" t="str">
        <f ca="1">_xll.IMDP("BND",CH131,CS8,CH3)</f>
        <v>금융채</v>
      </c>
      <c r="CT131" s="23" t="str">
        <f ca="1">_xll.IMDP("BND",CH131,CT8,CH3)</f>
        <v>카드</v>
      </c>
      <c r="CU131" s="2"/>
      <c r="DE131" s="21" t="str">
        <f ca="1">_xll.IMDP("BND",CV131,DE8,CV3)</f>
        <v>입력오류</v>
      </c>
      <c r="DF131" s="23" t="str">
        <f ca="1">_xll.IMDP("BND",CV131,DF8,CV3)</f>
        <v>입력오류</v>
      </c>
      <c r="DG131" s="23" t="str">
        <f ca="1">_xll.IMDP("BND",CV131,DG8,CV3)</f>
        <v>입력오류</v>
      </c>
      <c r="DH131" s="23" t="str">
        <f ca="1">_xll.IMDP("BND",CV131,DH8,CV3)</f>
        <v>입력오류</v>
      </c>
      <c r="DI131" s="2">
        <v>46316</v>
      </c>
      <c r="DJ131" s="3" t="s">
        <v>1809</v>
      </c>
      <c r="DK131" s="3" t="s">
        <v>1810</v>
      </c>
      <c r="DL131" s="3" t="s">
        <v>1811</v>
      </c>
      <c r="DM131" s="3">
        <v>0</v>
      </c>
      <c r="DN131" s="3">
        <v>0.3</v>
      </c>
      <c r="DO131" s="3">
        <v>0</v>
      </c>
      <c r="DP131" s="3">
        <v>471223</v>
      </c>
      <c r="DQ131" s="3">
        <v>9873.91</v>
      </c>
      <c r="DR131" s="3">
        <v>1.2087000000000001</v>
      </c>
      <c r="DS131" s="21">
        <f ca="1">_xll.IMDP("BND",DJ131,DS8,DJ3)</f>
        <v>20280117</v>
      </c>
      <c r="DT131" s="23">
        <f ca="1">_xll.IMDP("BND",DJ131,DT8,DJ3)</f>
        <v>4.1900000000000004</v>
      </c>
      <c r="DU131" s="23" t="str">
        <f ca="1">_xll.IMDP("BND",DJ131,DU8,DJ3)</f>
        <v>회사채</v>
      </c>
      <c r="DV131" s="23" t="str">
        <f ca="1">_xll.IMDP("BND",DJ131,DV8,DJ3)</f>
        <v>회사채(일반)</v>
      </c>
      <c r="DW131" s="2"/>
      <c r="EG131" s="21" t="str">
        <f ca="1">_xll.IMDP("BND",DX131,EG8,DX3)</f>
        <v>입력오류</v>
      </c>
      <c r="EH131" s="23" t="str">
        <f ca="1">_xll.IMDP("BND",DX131,EH8,DX3)</f>
        <v>입력오류</v>
      </c>
      <c r="EI131" s="23" t="str">
        <f ca="1">_xll.IMDP("BND",DX131,EI8,DX3)</f>
        <v>입력오류</v>
      </c>
      <c r="EJ131" s="23" t="str">
        <f ca="1">_xll.IMDP("BND",DX131,EJ8,DX3)</f>
        <v>입력오류</v>
      </c>
      <c r="EK131" s="2"/>
      <c r="EU131" s="21" t="str">
        <f ca="1">_xll.IMDP("BND",EL131,EU8,EL3)</f>
        <v>입력오류</v>
      </c>
      <c r="EV131" s="23" t="str">
        <f ca="1">_xll.IMDP("BND",EL131,EV8,EL3)</f>
        <v>입력오류</v>
      </c>
      <c r="EW131" s="23" t="str">
        <f ca="1">_xll.IMDP("BND",EL131,EW8,EL3)</f>
        <v>입력오류</v>
      </c>
      <c r="EX131" s="23" t="str">
        <f ca="1">_xll.IMDP("BND",EL131,EX8,EL3)</f>
        <v>입력오류</v>
      </c>
    </row>
    <row r="132" spans="1:154" ht="13.5" customHeight="1" x14ac:dyDescent="0.3">
      <c r="A132" s="2">
        <v>46316</v>
      </c>
      <c r="B132" s="3" t="s">
        <v>1354</v>
      </c>
      <c r="C132" s="3" t="s">
        <v>1355</v>
      </c>
      <c r="D132" s="3" t="s">
        <v>1356</v>
      </c>
      <c r="E132" s="3">
        <v>0</v>
      </c>
      <c r="F132" s="3">
        <v>0.28000000000000003</v>
      </c>
      <c r="G132" s="3">
        <v>0</v>
      </c>
      <c r="H132" s="3">
        <v>331620</v>
      </c>
      <c r="I132" s="3">
        <v>9921.7199999999993</v>
      </c>
      <c r="J132" s="3">
        <v>0.96309999999999996</v>
      </c>
      <c r="K132" s="21">
        <f ca="1">_xll.IMDP("BND",B132,K8,B3)</f>
        <v>20271015</v>
      </c>
      <c r="L132" s="23">
        <f ca="1">_xll.IMDP("BND",B132,L8,B3)</f>
        <v>4.2489999999999997</v>
      </c>
      <c r="M132" s="23" t="str">
        <f ca="1">_xll.IMDP("BND",B132,M8,B3)</f>
        <v>금융채</v>
      </c>
      <c r="N132" s="23" t="str">
        <f ca="1">_xll.IMDP("BND",B132,N8,B3)</f>
        <v>기타금융채</v>
      </c>
      <c r="O132" s="2"/>
      <c r="Y132" s="21" t="str">
        <f ca="1">_xll.IMDP("BND",P132,Y8,P3)</f>
        <v>입력오류</v>
      </c>
      <c r="Z132" s="23" t="str">
        <f ca="1">_xll.IMDP("BND",P132,Z8,P3)</f>
        <v>입력오류</v>
      </c>
      <c r="AA132" s="23" t="str">
        <f ca="1">_xll.IMDP("BND",P132,AA8,P3)</f>
        <v>입력오류</v>
      </c>
      <c r="AB132" s="23" t="str">
        <f ca="1">_xll.IMDP("BND",P132,AB8,P3)</f>
        <v>입력오류</v>
      </c>
      <c r="AC132" s="2"/>
      <c r="AM132" s="21" t="str">
        <f ca="1">_xll.IMDP("BND",AD132,AM8,AD3)</f>
        <v>입력오류</v>
      </c>
      <c r="AN132" s="23" t="str">
        <f ca="1">_xll.IMDP("BND",AD132,AN8,AD3)</f>
        <v>입력오류</v>
      </c>
      <c r="AO132" s="23" t="str">
        <f ca="1">_xll.IMDP("BND",AD132,AO8,AD3)</f>
        <v>입력오류</v>
      </c>
      <c r="AP132" s="23" t="str">
        <f ca="1">_xll.IMDP("BND",AD132,AP8,AD3)</f>
        <v>입력오류</v>
      </c>
      <c r="AQ132" s="2"/>
      <c r="BA132" s="21" t="str">
        <f ca="1">_xll.IMDP("BND",AR132,BA8,AR3)</f>
        <v>입력오류</v>
      </c>
      <c r="BB132" s="23" t="str">
        <f ca="1">_xll.IMDP("BND",AR132,BB8,AR3)</f>
        <v>입력오류</v>
      </c>
      <c r="BC132" s="23" t="str">
        <f ca="1">_xll.IMDP("BND",AR132,BC8,AR3)</f>
        <v>입력오류</v>
      </c>
      <c r="BD132" s="23" t="str">
        <f ca="1">_xll.IMDP("BND",AR132,BD8,AR3)</f>
        <v>입력오류</v>
      </c>
      <c r="BE132" s="2"/>
      <c r="BO132" s="21" t="str">
        <f ca="1">_xll.IMDP("BND",BF132,BO8,BF3)</f>
        <v>입력오류</v>
      </c>
      <c r="BP132" s="23" t="str">
        <f ca="1">_xll.IMDP("BND",BF132,BP8,BF3)</f>
        <v>입력오류</v>
      </c>
      <c r="BQ132" s="23" t="str">
        <f ca="1">_xll.IMDP("BND",BF132,BQ8,BF3)</f>
        <v>입력오류</v>
      </c>
      <c r="BR132" s="23" t="str">
        <f ca="1">_xll.IMDP("BND",BF132,BR8,BF3)</f>
        <v>입력오류</v>
      </c>
      <c r="BS132" s="2">
        <v>46316</v>
      </c>
      <c r="BT132" s="3" t="s">
        <v>39</v>
      </c>
      <c r="BU132" s="3" t="s">
        <v>29</v>
      </c>
      <c r="BV132" s="3" t="s">
        <v>40</v>
      </c>
      <c r="BW132" s="3">
        <v>0</v>
      </c>
      <c r="BX132" s="3">
        <v>0.28999999999999998</v>
      </c>
      <c r="BY132" s="3">
        <v>0</v>
      </c>
      <c r="BZ132" s="3">
        <v>408809</v>
      </c>
      <c r="CA132" s="3">
        <v>9660.19</v>
      </c>
      <c r="CB132" s="3">
        <v>5.8173000000000004</v>
      </c>
      <c r="CC132" s="21">
        <f ca="1">_xll.IMDP("BND",BT132,CC8,BT3)</f>
        <v>20330610</v>
      </c>
      <c r="CD132" s="23">
        <f ca="1">_xll.IMDP("BND",BT132,CD8,BT3)</f>
        <v>4.0419999999999998</v>
      </c>
      <c r="CE132" s="23" t="str">
        <f ca="1">_xll.IMDP("BND",BT132,CE8,BT3)</f>
        <v>국채</v>
      </c>
      <c r="CF132" s="23" t="str">
        <f ca="1">_xll.IMDP("BND",BT132,CF8,BT3)</f>
        <v>국고채권</v>
      </c>
      <c r="CG132" s="2">
        <v>46316</v>
      </c>
      <c r="CH132" s="3" t="s">
        <v>1113</v>
      </c>
      <c r="CI132" s="3" t="s">
        <v>169</v>
      </c>
      <c r="CJ132" s="3" t="s">
        <v>1114</v>
      </c>
      <c r="CK132" s="3">
        <v>0</v>
      </c>
      <c r="CL132" s="3">
        <v>0.08</v>
      </c>
      <c r="CM132" s="3">
        <v>0</v>
      </c>
      <c r="CN132" s="3">
        <v>101656</v>
      </c>
      <c r="CO132" s="3">
        <v>10085.99</v>
      </c>
      <c r="CP132" s="3">
        <v>3.5999999999999999E-3</v>
      </c>
      <c r="CQ132" s="21">
        <f ca="1">_xll.IMDP("BND",CH132,CQ8,CH3)</f>
        <v>20261022</v>
      </c>
      <c r="CR132" s="23">
        <f ca="1">_xll.IMDP("BND",CH132,CR8,CH3)</f>
        <v>3.484</v>
      </c>
      <c r="CS132" s="23" t="str">
        <f ca="1">_xll.IMDP("BND",CH132,CS8,CH3)</f>
        <v>회사채</v>
      </c>
      <c r="CT132" s="23" t="str">
        <f ca="1">_xll.IMDP("BND",CH132,CT8,CH3)</f>
        <v>회사채(일반)</v>
      </c>
      <c r="CU132" s="2"/>
      <c r="DE132" s="21" t="str">
        <f ca="1">_xll.IMDP("BND",CV132,DE8,CV3)</f>
        <v>입력오류</v>
      </c>
      <c r="DF132" s="23" t="str">
        <f ca="1">_xll.IMDP("BND",CV132,DF8,CV3)</f>
        <v>입력오류</v>
      </c>
      <c r="DG132" s="23" t="str">
        <f ca="1">_xll.IMDP("BND",CV132,DG8,CV3)</f>
        <v>입력오류</v>
      </c>
      <c r="DH132" s="23" t="str">
        <f ca="1">_xll.IMDP("BND",CV132,DH8,CV3)</f>
        <v>입력오류</v>
      </c>
      <c r="DI132" s="2">
        <v>46316</v>
      </c>
      <c r="DJ132" s="3" t="s">
        <v>6011</v>
      </c>
      <c r="DK132" s="3" t="s">
        <v>1556</v>
      </c>
      <c r="DL132" s="3" t="s">
        <v>6012</v>
      </c>
      <c r="DM132" s="3">
        <v>0</v>
      </c>
      <c r="DN132" s="3">
        <v>0.3</v>
      </c>
      <c r="DO132" s="3">
        <v>0</v>
      </c>
      <c r="DP132" s="3">
        <v>471115</v>
      </c>
      <c r="DQ132" s="3">
        <v>9871.24</v>
      </c>
      <c r="DR132" s="3">
        <v>1.6005</v>
      </c>
      <c r="DS132" s="21">
        <f ca="1">_xll.IMDP("BND",DJ132,DS8,DJ3)</f>
        <v>20280623</v>
      </c>
      <c r="DT132" s="23">
        <f ca="1">_xll.IMDP("BND",DJ132,DT8,DJ3)</f>
        <v>4.1219999999999999</v>
      </c>
      <c r="DU132" s="23" t="str">
        <f ca="1">_xll.IMDP("BND",DJ132,DU8,DJ3)</f>
        <v>공사공단채</v>
      </c>
      <c r="DV132" s="23" t="str">
        <f ca="1">_xll.IMDP("BND",DJ132,DV8,DJ3)</f>
        <v>지방공기업</v>
      </c>
      <c r="DW132" s="2"/>
      <c r="EG132" s="21" t="str">
        <f ca="1">_xll.IMDP("BND",DX132,EG8,DX3)</f>
        <v>입력오류</v>
      </c>
      <c r="EH132" s="23" t="str">
        <f ca="1">_xll.IMDP("BND",DX132,EH8,DX3)</f>
        <v>입력오류</v>
      </c>
      <c r="EI132" s="23" t="str">
        <f ca="1">_xll.IMDP("BND",DX132,EI8,DX3)</f>
        <v>입력오류</v>
      </c>
      <c r="EJ132" s="23" t="str">
        <f ca="1">_xll.IMDP("BND",DX132,EJ8,DX3)</f>
        <v>입력오류</v>
      </c>
      <c r="EK132" s="2"/>
      <c r="EU132" s="21" t="str">
        <f ca="1">_xll.IMDP("BND",EL132,EU8,EL3)</f>
        <v>입력오류</v>
      </c>
      <c r="EV132" s="23" t="str">
        <f ca="1">_xll.IMDP("BND",EL132,EV8,EL3)</f>
        <v>입력오류</v>
      </c>
      <c r="EW132" s="23" t="str">
        <f ca="1">_xll.IMDP("BND",EL132,EW8,EL3)</f>
        <v>입력오류</v>
      </c>
      <c r="EX132" s="23" t="str">
        <f ca="1">_xll.IMDP("BND",EL132,EX8,EL3)</f>
        <v>입력오류</v>
      </c>
    </row>
    <row r="133" spans="1:154" ht="13.5" customHeight="1" x14ac:dyDescent="0.3">
      <c r="A133" s="2">
        <v>46316</v>
      </c>
      <c r="B133" s="3" t="s">
        <v>4218</v>
      </c>
      <c r="C133" s="3" t="s">
        <v>271</v>
      </c>
      <c r="D133" s="3" t="s">
        <v>4219</v>
      </c>
      <c r="E133" s="3">
        <v>0</v>
      </c>
      <c r="F133" s="3">
        <v>0.28000000000000003</v>
      </c>
      <c r="G133" s="3">
        <v>0</v>
      </c>
      <c r="H133" s="3">
        <v>331375</v>
      </c>
      <c r="I133" s="3">
        <v>9914.81</v>
      </c>
      <c r="J133" s="3">
        <v>6.0496999999999996</v>
      </c>
      <c r="K133" s="21">
        <f ca="1">_xll.IMDP("BND",B133,K8,B3)</f>
        <v>20331202</v>
      </c>
      <c r="L133" s="23">
        <f ca="1">_xll.IMDP("BND",B133,L8,B3)</f>
        <v>4.2839999999999998</v>
      </c>
      <c r="M133" s="23" t="str">
        <f ca="1">_xll.IMDP("BND",B133,M8,B3)</f>
        <v>공사공단채</v>
      </c>
      <c r="N133" s="23" t="str">
        <f ca="1">_xll.IMDP("BND",B133,N8,B3)</f>
        <v>일반</v>
      </c>
      <c r="O133" s="2"/>
      <c r="Y133" s="21" t="str">
        <f ca="1">_xll.IMDP("BND",P133,Y8,P3)</f>
        <v>입력오류</v>
      </c>
      <c r="Z133" s="23" t="str">
        <f ca="1">_xll.IMDP("BND",P133,Z8,P3)</f>
        <v>입력오류</v>
      </c>
      <c r="AA133" s="23" t="str">
        <f ca="1">_xll.IMDP("BND",P133,AA8,P3)</f>
        <v>입력오류</v>
      </c>
      <c r="AB133" s="23" t="str">
        <f ca="1">_xll.IMDP("BND",P133,AB8,P3)</f>
        <v>입력오류</v>
      </c>
      <c r="AC133" s="2"/>
      <c r="AM133" s="21" t="str">
        <f ca="1">_xll.IMDP("BND",AD133,AM8,AD3)</f>
        <v>입력오류</v>
      </c>
      <c r="AN133" s="23" t="str">
        <f ca="1">_xll.IMDP("BND",AD133,AN8,AD3)</f>
        <v>입력오류</v>
      </c>
      <c r="AO133" s="23" t="str">
        <f ca="1">_xll.IMDP("BND",AD133,AO8,AD3)</f>
        <v>입력오류</v>
      </c>
      <c r="AP133" s="23" t="str">
        <f ca="1">_xll.IMDP("BND",AD133,AP8,AD3)</f>
        <v>입력오류</v>
      </c>
      <c r="AQ133" s="2"/>
      <c r="BA133" s="21" t="str">
        <f ca="1">_xll.IMDP("BND",AR133,BA8,AR3)</f>
        <v>입력오류</v>
      </c>
      <c r="BB133" s="23" t="str">
        <f ca="1">_xll.IMDP("BND",AR133,BB8,AR3)</f>
        <v>입력오류</v>
      </c>
      <c r="BC133" s="23" t="str">
        <f ca="1">_xll.IMDP("BND",AR133,BC8,AR3)</f>
        <v>입력오류</v>
      </c>
      <c r="BD133" s="23" t="str">
        <f ca="1">_xll.IMDP("BND",AR133,BD8,AR3)</f>
        <v>입력오류</v>
      </c>
      <c r="BE133" s="2"/>
      <c r="BO133" s="21" t="str">
        <f ca="1">_xll.IMDP("BND",BF133,BO8,BF3)</f>
        <v>입력오류</v>
      </c>
      <c r="BP133" s="23" t="str">
        <f ca="1">_xll.IMDP("BND",BF133,BP8,BF3)</f>
        <v>입력오류</v>
      </c>
      <c r="BQ133" s="23" t="str">
        <f ca="1">_xll.IMDP("BND",BF133,BQ8,BF3)</f>
        <v>입력오류</v>
      </c>
      <c r="BR133" s="23" t="str">
        <f ca="1">_xll.IMDP("BND",BF133,BR8,BF3)</f>
        <v>입력오류</v>
      </c>
      <c r="BS133" s="2">
        <v>46316</v>
      </c>
      <c r="BT133" s="3" t="s">
        <v>1025</v>
      </c>
      <c r="BU133" s="3" t="s">
        <v>867</v>
      </c>
      <c r="BV133" s="3" t="s">
        <v>1026</v>
      </c>
      <c r="BW133" s="3">
        <v>0</v>
      </c>
      <c r="BX133" s="3">
        <v>0.28000000000000003</v>
      </c>
      <c r="BY133" s="3">
        <v>0</v>
      </c>
      <c r="BZ133" s="3">
        <v>403789</v>
      </c>
      <c r="CA133" s="3">
        <v>9507.11</v>
      </c>
      <c r="CB133" s="3">
        <v>3.6027999999999998</v>
      </c>
      <c r="CC133" s="21">
        <f ca="1">_xll.IMDP("BND",BT133,CC8,BT3)</f>
        <v>20300829</v>
      </c>
      <c r="CD133" s="23">
        <f ca="1">_xll.IMDP("BND",BT133,CD8,BT3)</f>
        <v>4.3920000000000003</v>
      </c>
      <c r="CE133" s="23" t="str">
        <f ca="1">_xll.IMDP("BND",BT133,CE8,BT3)</f>
        <v>회사채</v>
      </c>
      <c r="CF133" s="23" t="str">
        <f ca="1">_xll.IMDP("BND",BT133,CF8,BT3)</f>
        <v>회사채(일반)</v>
      </c>
      <c r="CG133" s="2">
        <v>46316</v>
      </c>
      <c r="CH133" s="3" t="s">
        <v>1107</v>
      </c>
      <c r="CI133" s="3" t="s">
        <v>1108</v>
      </c>
      <c r="CJ133" s="3" t="s">
        <v>1109</v>
      </c>
      <c r="CK133" s="3">
        <v>0</v>
      </c>
      <c r="CL133" s="3">
        <v>0.08</v>
      </c>
      <c r="CM133" s="3">
        <v>0</v>
      </c>
      <c r="CN133" s="3">
        <v>101593</v>
      </c>
      <c r="CO133" s="3">
        <v>10079.67</v>
      </c>
      <c r="CP133" s="3">
        <v>0.09</v>
      </c>
      <c r="CQ133" s="21">
        <f ca="1">_xll.IMDP("BND",CH133,CQ8,CH3)</f>
        <v>20261123</v>
      </c>
      <c r="CR133" s="23">
        <f ca="1">_xll.IMDP("BND",CH133,CR8,CH3)</f>
        <v>3.4569999999999999</v>
      </c>
      <c r="CS133" s="23" t="str">
        <f ca="1">_xll.IMDP("BND",CH133,CS8,CH3)</f>
        <v>금융채</v>
      </c>
      <c r="CT133" s="23" t="str">
        <f ca="1">_xll.IMDP("BND",CH133,CT8,CH3)</f>
        <v>기타금융채</v>
      </c>
      <c r="CU133" s="2"/>
      <c r="DE133" s="21" t="str">
        <f ca="1">_xll.IMDP("BND",CV133,DE8,CV3)</f>
        <v>입력오류</v>
      </c>
      <c r="DF133" s="23" t="str">
        <f ca="1">_xll.IMDP("BND",CV133,DF8,CV3)</f>
        <v>입력오류</v>
      </c>
      <c r="DG133" s="23" t="str">
        <f ca="1">_xll.IMDP("BND",CV133,DG8,CV3)</f>
        <v>입력오류</v>
      </c>
      <c r="DH133" s="23" t="str">
        <f ca="1">_xll.IMDP("BND",CV133,DH8,CV3)</f>
        <v>입력오류</v>
      </c>
      <c r="DI133" s="2">
        <v>46316</v>
      </c>
      <c r="DJ133" s="3" t="s">
        <v>1867</v>
      </c>
      <c r="DK133" s="3" t="s">
        <v>936</v>
      </c>
      <c r="DL133" s="3" t="s">
        <v>1868</v>
      </c>
      <c r="DM133" s="3">
        <v>0</v>
      </c>
      <c r="DN133" s="3">
        <v>0.3</v>
      </c>
      <c r="DO133" s="3">
        <v>0</v>
      </c>
      <c r="DP133" s="3">
        <v>471085</v>
      </c>
      <c r="DQ133" s="3">
        <v>9871.16</v>
      </c>
      <c r="DR133" s="3">
        <v>1.4661999999999999</v>
      </c>
      <c r="DS133" s="21">
        <f ca="1">_xll.IMDP("BND",DJ133,DS8,DJ3)</f>
        <v>20280428</v>
      </c>
      <c r="DT133" s="23">
        <f ca="1">_xll.IMDP("BND",DJ133,DT8,DJ3)</f>
        <v>4.2690000000000001</v>
      </c>
      <c r="DU133" s="23" t="str">
        <f ca="1">_xll.IMDP("BND",DJ133,DU8,DJ3)</f>
        <v>회사채</v>
      </c>
      <c r="DV133" s="23" t="str">
        <f ca="1">_xll.IMDP("BND",DJ133,DV8,DJ3)</f>
        <v>회사채(일반)</v>
      </c>
      <c r="DW133" s="2"/>
      <c r="EG133" s="21" t="str">
        <f ca="1">_xll.IMDP("BND",DX133,EG8,DX3)</f>
        <v>입력오류</v>
      </c>
      <c r="EH133" s="23" t="str">
        <f ca="1">_xll.IMDP("BND",DX133,EH8,DX3)</f>
        <v>입력오류</v>
      </c>
      <c r="EI133" s="23" t="str">
        <f ca="1">_xll.IMDP("BND",DX133,EI8,DX3)</f>
        <v>입력오류</v>
      </c>
      <c r="EJ133" s="23" t="str">
        <f ca="1">_xll.IMDP("BND",DX133,EJ8,DX3)</f>
        <v>입력오류</v>
      </c>
      <c r="EK133" s="2"/>
      <c r="EU133" s="21" t="str">
        <f ca="1">_xll.IMDP("BND",EL133,EU8,EL3)</f>
        <v>입력오류</v>
      </c>
      <c r="EV133" s="23" t="str">
        <f ca="1">_xll.IMDP("BND",EL133,EV8,EL3)</f>
        <v>입력오류</v>
      </c>
      <c r="EW133" s="23" t="str">
        <f ca="1">_xll.IMDP("BND",EL133,EW8,EL3)</f>
        <v>입력오류</v>
      </c>
      <c r="EX133" s="23" t="str">
        <f ca="1">_xll.IMDP("BND",EL133,EX8,EL3)</f>
        <v>입력오류</v>
      </c>
    </row>
    <row r="134" spans="1:154" ht="13.5" customHeight="1" x14ac:dyDescent="0.3">
      <c r="A134" s="2">
        <v>46316</v>
      </c>
      <c r="B134" s="3" t="s">
        <v>1419</v>
      </c>
      <c r="C134" s="3" t="s">
        <v>412</v>
      </c>
      <c r="D134" s="3" t="s">
        <v>1420</v>
      </c>
      <c r="E134" s="3">
        <v>0</v>
      </c>
      <c r="F134" s="3">
        <v>0.28000000000000003</v>
      </c>
      <c r="G134" s="3">
        <v>0</v>
      </c>
      <c r="H134" s="3">
        <v>331224</v>
      </c>
      <c r="I134" s="3">
        <v>9910.2199999999993</v>
      </c>
      <c r="J134" s="3">
        <v>1.2870999999999999</v>
      </c>
      <c r="K134" s="21">
        <f ca="1">_xll.IMDP("BND",B134,K8,B3)</f>
        <v>20280218</v>
      </c>
      <c r="L134" s="23">
        <f ca="1">_xll.IMDP("BND",B134,L8,B3)</f>
        <v>4.1909999999999998</v>
      </c>
      <c r="M134" s="23" t="str">
        <f ca="1">_xll.IMDP("BND",B134,M8,B3)</f>
        <v>회사채</v>
      </c>
      <c r="N134" s="23" t="str">
        <f ca="1">_xll.IMDP("BND",B134,N8,B3)</f>
        <v>회사채(일반)</v>
      </c>
      <c r="O134" s="2"/>
      <c r="Y134" s="21" t="str">
        <f ca="1">_xll.IMDP("BND",P134,Y8,P3)</f>
        <v>입력오류</v>
      </c>
      <c r="Z134" s="23" t="str">
        <f ca="1">_xll.IMDP("BND",P134,Z8,P3)</f>
        <v>입력오류</v>
      </c>
      <c r="AA134" s="23" t="str">
        <f ca="1">_xll.IMDP("BND",P134,AA8,P3)</f>
        <v>입력오류</v>
      </c>
      <c r="AB134" s="23" t="str">
        <f ca="1">_xll.IMDP("BND",P134,AB8,P3)</f>
        <v>입력오류</v>
      </c>
      <c r="AC134" s="2"/>
      <c r="AM134" s="21" t="str">
        <f ca="1">_xll.IMDP("BND",AD134,AM8,AD3)</f>
        <v>입력오류</v>
      </c>
      <c r="AN134" s="23" t="str">
        <f ca="1">_xll.IMDP("BND",AD134,AN8,AD3)</f>
        <v>입력오류</v>
      </c>
      <c r="AO134" s="23" t="str">
        <f ca="1">_xll.IMDP("BND",AD134,AO8,AD3)</f>
        <v>입력오류</v>
      </c>
      <c r="AP134" s="23" t="str">
        <f ca="1">_xll.IMDP("BND",AD134,AP8,AD3)</f>
        <v>입력오류</v>
      </c>
      <c r="AQ134" s="2"/>
      <c r="BA134" s="21" t="str">
        <f ca="1">_xll.IMDP("BND",AR134,BA8,AR3)</f>
        <v>입력오류</v>
      </c>
      <c r="BB134" s="23" t="str">
        <f ca="1">_xll.IMDP("BND",AR134,BB8,AR3)</f>
        <v>입력오류</v>
      </c>
      <c r="BC134" s="23" t="str">
        <f ca="1">_xll.IMDP("BND",AR134,BC8,AR3)</f>
        <v>입력오류</v>
      </c>
      <c r="BD134" s="23" t="str">
        <f ca="1">_xll.IMDP("BND",AR134,BD8,AR3)</f>
        <v>입력오류</v>
      </c>
      <c r="BE134" s="2"/>
      <c r="BO134" s="21" t="str">
        <f ca="1">_xll.IMDP("BND",BF134,BO8,BF3)</f>
        <v>입력오류</v>
      </c>
      <c r="BP134" s="23" t="str">
        <f ca="1">_xll.IMDP("BND",BF134,BP8,BF3)</f>
        <v>입력오류</v>
      </c>
      <c r="BQ134" s="23" t="str">
        <f ca="1">_xll.IMDP("BND",BF134,BQ8,BF3)</f>
        <v>입력오류</v>
      </c>
      <c r="BR134" s="23" t="str">
        <f ca="1">_xll.IMDP("BND",BF134,BR8,BF3)</f>
        <v>입력오류</v>
      </c>
      <c r="BS134" s="2">
        <v>46316</v>
      </c>
      <c r="BT134" s="3" t="s">
        <v>465</v>
      </c>
      <c r="BU134" s="3" t="s">
        <v>47</v>
      </c>
      <c r="BV134" s="3" t="s">
        <v>466</v>
      </c>
      <c r="BW134" s="3">
        <v>0</v>
      </c>
      <c r="BX134" s="3">
        <v>0.28000000000000003</v>
      </c>
      <c r="BY134" s="3">
        <v>0</v>
      </c>
      <c r="BZ134" s="3">
        <v>402141</v>
      </c>
      <c r="CA134" s="3">
        <v>10043.24</v>
      </c>
      <c r="CB134" s="3">
        <v>2.464</v>
      </c>
      <c r="CC134" s="21">
        <f ca="1">_xll.IMDP("BND",BT134,CC8,BT3)</f>
        <v>20290610</v>
      </c>
      <c r="CD134" s="23">
        <f ca="1">_xll.IMDP("BND",BT134,CD8,BT3)</f>
        <v>3.835</v>
      </c>
      <c r="CE134" s="23" t="str">
        <f ca="1">_xll.IMDP("BND",BT134,CE8,BT3)</f>
        <v>국채</v>
      </c>
      <c r="CF134" s="23" t="str">
        <f ca="1">_xll.IMDP("BND",BT134,CF8,BT3)</f>
        <v>국고채권</v>
      </c>
      <c r="CG134" s="2">
        <v>46316</v>
      </c>
      <c r="CH134" s="3" t="s">
        <v>1121</v>
      </c>
      <c r="CI134" s="3" t="s">
        <v>1122</v>
      </c>
      <c r="CJ134" s="3" t="s">
        <v>1123</v>
      </c>
      <c r="CK134" s="3">
        <v>0</v>
      </c>
      <c r="CL134" s="3">
        <v>0.08</v>
      </c>
      <c r="CM134" s="3">
        <v>0</v>
      </c>
      <c r="CN134" s="3">
        <v>101557</v>
      </c>
      <c r="CO134" s="3">
        <v>10076.11</v>
      </c>
      <c r="CP134" s="3">
        <v>0.26069999999999999</v>
      </c>
      <c r="CQ134" s="21">
        <f ca="1">_xll.IMDP("BND",CH134,CQ8,CH3)</f>
        <v>20270126</v>
      </c>
      <c r="CR134" s="23">
        <f ca="1">_xll.IMDP("BND",CH134,CR8,CH3)</f>
        <v>3.609</v>
      </c>
      <c r="CS134" s="23" t="str">
        <f ca="1">_xll.IMDP("BND",CH134,CS8,CH3)</f>
        <v>금융채</v>
      </c>
      <c r="CT134" s="23" t="str">
        <f ca="1">_xll.IMDP("BND",CH134,CT8,CH3)</f>
        <v>기타금융채</v>
      </c>
      <c r="CU134" s="2"/>
      <c r="DE134" s="21" t="str">
        <f ca="1">_xll.IMDP("BND",CV134,DE8,CV3)</f>
        <v>입력오류</v>
      </c>
      <c r="DF134" s="23" t="str">
        <f ca="1">_xll.IMDP("BND",CV134,DF8,CV3)</f>
        <v>입력오류</v>
      </c>
      <c r="DG134" s="23" t="str">
        <f ca="1">_xll.IMDP("BND",CV134,DG8,CV3)</f>
        <v>입력오류</v>
      </c>
      <c r="DH134" s="23" t="str">
        <f ca="1">_xll.IMDP("BND",CV134,DH8,CV3)</f>
        <v>입력오류</v>
      </c>
      <c r="DI134" s="2">
        <v>46316</v>
      </c>
      <c r="DJ134" s="3" t="s">
        <v>8821</v>
      </c>
      <c r="DK134" s="3" t="s">
        <v>1427</v>
      </c>
      <c r="DL134" s="3" t="s">
        <v>14126</v>
      </c>
      <c r="DM134" s="3">
        <v>0</v>
      </c>
      <c r="DN134" s="3">
        <v>0.3</v>
      </c>
      <c r="DO134" s="3">
        <v>0</v>
      </c>
      <c r="DP134" s="3">
        <v>470986</v>
      </c>
      <c r="DQ134" s="3">
        <v>9869.42</v>
      </c>
      <c r="DR134" s="3">
        <v>1.4494</v>
      </c>
      <c r="DS134" s="21">
        <f ca="1">_xll.IMDP("BND",DJ134,DS8,DJ3)</f>
        <v>20280421</v>
      </c>
      <c r="DT134" s="23">
        <f ca="1">_xll.IMDP("BND",DJ134,DT8,DJ3)</f>
        <v>4.1710000000000003</v>
      </c>
      <c r="DU134" s="23" t="str">
        <f ca="1">_xll.IMDP("BND",DJ134,DU8,DJ3)</f>
        <v>회사채</v>
      </c>
      <c r="DV134" s="23" t="str">
        <f ca="1">_xll.IMDP("BND",DJ134,DV8,DJ3)</f>
        <v>회사채(일반)</v>
      </c>
      <c r="DW134" s="2"/>
      <c r="EG134" s="21" t="str">
        <f ca="1">_xll.IMDP("BND",DX134,EG8,DX3)</f>
        <v>입력오류</v>
      </c>
      <c r="EH134" s="23" t="str">
        <f ca="1">_xll.IMDP("BND",DX134,EH8,DX3)</f>
        <v>입력오류</v>
      </c>
      <c r="EI134" s="23" t="str">
        <f ca="1">_xll.IMDP("BND",DX134,EI8,DX3)</f>
        <v>입력오류</v>
      </c>
      <c r="EJ134" s="23" t="str">
        <f ca="1">_xll.IMDP("BND",DX134,EJ8,DX3)</f>
        <v>입력오류</v>
      </c>
      <c r="EK134" s="2"/>
      <c r="EU134" s="21" t="str">
        <f ca="1">_xll.IMDP("BND",EL134,EU8,EL3)</f>
        <v>입력오류</v>
      </c>
      <c r="EV134" s="23" t="str">
        <f ca="1">_xll.IMDP("BND",EL134,EV8,EL3)</f>
        <v>입력오류</v>
      </c>
      <c r="EW134" s="23" t="str">
        <f ca="1">_xll.IMDP("BND",EL134,EW8,EL3)</f>
        <v>입력오류</v>
      </c>
      <c r="EX134" s="23" t="str">
        <f ca="1">_xll.IMDP("BND",EL134,EX8,EL3)</f>
        <v>입력오류</v>
      </c>
    </row>
    <row r="135" spans="1:154" ht="13.5" customHeight="1" x14ac:dyDescent="0.3">
      <c r="A135" s="2">
        <v>46316</v>
      </c>
      <c r="B135" s="3" t="s">
        <v>1382</v>
      </c>
      <c r="C135" s="3" t="s">
        <v>1383</v>
      </c>
      <c r="D135" s="3" t="s">
        <v>1384</v>
      </c>
      <c r="E135" s="3">
        <v>0</v>
      </c>
      <c r="F135" s="3">
        <v>0.27</v>
      </c>
      <c r="G135" s="3">
        <v>0</v>
      </c>
      <c r="H135" s="3">
        <v>331131</v>
      </c>
      <c r="I135" s="3">
        <v>9907.1</v>
      </c>
      <c r="J135" s="3">
        <v>0.79769999999999996</v>
      </c>
      <c r="K135" s="21">
        <f ca="1">_xll.IMDP("BND",B135,K8,B3)</f>
        <v>20270813</v>
      </c>
      <c r="L135" s="23">
        <f ca="1">_xll.IMDP("BND",B135,L8,B3)</f>
        <v>4.1849999999999996</v>
      </c>
      <c r="M135" s="23" t="str">
        <f ca="1">_xll.IMDP("BND",B135,M8,B3)</f>
        <v>금융채</v>
      </c>
      <c r="N135" s="23" t="str">
        <f ca="1">_xll.IMDP("BND",B135,N8,B3)</f>
        <v>카드</v>
      </c>
      <c r="O135" s="2"/>
      <c r="Y135" s="21" t="str">
        <f ca="1">_xll.IMDP("BND",P135,Y8,P3)</f>
        <v>입력오류</v>
      </c>
      <c r="Z135" s="23" t="str">
        <f ca="1">_xll.IMDP("BND",P135,Z8,P3)</f>
        <v>입력오류</v>
      </c>
      <c r="AA135" s="23" t="str">
        <f ca="1">_xll.IMDP("BND",P135,AA8,P3)</f>
        <v>입력오류</v>
      </c>
      <c r="AB135" s="23" t="str">
        <f ca="1">_xll.IMDP("BND",P135,AB8,P3)</f>
        <v>입력오류</v>
      </c>
      <c r="AC135" s="2"/>
      <c r="AM135" s="21" t="str">
        <f ca="1">_xll.IMDP("BND",AD135,AM8,AD3)</f>
        <v>입력오류</v>
      </c>
      <c r="AN135" s="23" t="str">
        <f ca="1">_xll.IMDP("BND",AD135,AN8,AD3)</f>
        <v>입력오류</v>
      </c>
      <c r="AO135" s="23" t="str">
        <f ca="1">_xll.IMDP("BND",AD135,AO8,AD3)</f>
        <v>입력오류</v>
      </c>
      <c r="AP135" s="23" t="str">
        <f ca="1">_xll.IMDP("BND",AD135,AP8,AD3)</f>
        <v>입력오류</v>
      </c>
      <c r="AQ135" s="2"/>
      <c r="BA135" s="21" t="str">
        <f ca="1">_xll.IMDP("BND",AR135,BA8,AR3)</f>
        <v>입력오류</v>
      </c>
      <c r="BB135" s="23" t="str">
        <f ca="1">_xll.IMDP("BND",AR135,BB8,AR3)</f>
        <v>입력오류</v>
      </c>
      <c r="BC135" s="23" t="str">
        <f ca="1">_xll.IMDP("BND",AR135,BC8,AR3)</f>
        <v>입력오류</v>
      </c>
      <c r="BD135" s="23" t="str">
        <f ca="1">_xll.IMDP("BND",AR135,BD8,AR3)</f>
        <v>입력오류</v>
      </c>
      <c r="BE135" s="2"/>
      <c r="BO135" s="21" t="str">
        <f ca="1">_xll.IMDP("BND",BF135,BO8,BF3)</f>
        <v>입력오류</v>
      </c>
      <c r="BP135" s="23" t="str">
        <f ca="1">_xll.IMDP("BND",BF135,BP8,BF3)</f>
        <v>입력오류</v>
      </c>
      <c r="BQ135" s="23" t="str">
        <f ca="1">_xll.IMDP("BND",BF135,BQ8,BF3)</f>
        <v>입력오류</v>
      </c>
      <c r="BR135" s="23" t="str">
        <f ca="1">_xll.IMDP("BND",BF135,BR8,BF3)</f>
        <v>입력오류</v>
      </c>
      <c r="BS135" s="2">
        <v>46316</v>
      </c>
      <c r="BT135" s="3" t="s">
        <v>1069</v>
      </c>
      <c r="BU135" s="3" t="s">
        <v>29</v>
      </c>
      <c r="BV135" s="3" t="s">
        <v>1070</v>
      </c>
      <c r="BW135" s="3">
        <v>0</v>
      </c>
      <c r="BX135" s="3">
        <v>0.28000000000000003</v>
      </c>
      <c r="BY135" s="3">
        <v>0</v>
      </c>
      <c r="BZ135" s="3">
        <v>395584</v>
      </c>
      <c r="CA135" s="3">
        <v>9918.6</v>
      </c>
      <c r="CB135" s="3">
        <v>1.5696000000000001</v>
      </c>
      <c r="CC135" s="21">
        <f ca="1">_xll.IMDP("BND",BT135,CC8,BT3)</f>
        <v>20280610</v>
      </c>
      <c r="CD135" s="23">
        <f ca="1">_xll.IMDP("BND",BT135,CD8,BT3)</f>
        <v>3.7450000000000001</v>
      </c>
      <c r="CE135" s="23" t="str">
        <f ca="1">_xll.IMDP("BND",BT135,CE8,BT3)</f>
        <v>국채</v>
      </c>
      <c r="CF135" s="23" t="str">
        <f ca="1">_xll.IMDP("BND",BT135,CF8,BT3)</f>
        <v>국고채권</v>
      </c>
      <c r="CG135" s="2">
        <v>46316</v>
      </c>
      <c r="CH135" s="3" t="s">
        <v>1116</v>
      </c>
      <c r="CI135" s="3" t="s">
        <v>1117</v>
      </c>
      <c r="CJ135" s="3" t="s">
        <v>1118</v>
      </c>
      <c r="CK135" s="3">
        <v>0</v>
      </c>
      <c r="CL135" s="3">
        <v>0.08</v>
      </c>
      <c r="CM135" s="3">
        <v>0</v>
      </c>
      <c r="CN135" s="3">
        <v>101553</v>
      </c>
      <c r="CO135" s="3">
        <v>10075.67</v>
      </c>
      <c r="CP135" s="3">
        <v>6.3E-2</v>
      </c>
      <c r="CQ135" s="21">
        <f ca="1">_xll.IMDP("BND",CH135,CQ8,CH3)</f>
        <v>20261113</v>
      </c>
      <c r="CR135" s="23">
        <f ca="1">_xll.IMDP("BND",CH135,CR8,CH3)</f>
        <v>3.4609999999999999</v>
      </c>
      <c r="CS135" s="23" t="str">
        <f ca="1">_xll.IMDP("BND",CH135,CS8,CH3)</f>
        <v>금융채</v>
      </c>
      <c r="CT135" s="23" t="str">
        <f ca="1">_xll.IMDP("BND",CH135,CT8,CH3)</f>
        <v>기타금융채</v>
      </c>
      <c r="CU135" s="2"/>
      <c r="DE135" s="21" t="str">
        <f ca="1">_xll.IMDP("BND",CV135,DE8,CV3)</f>
        <v>입력오류</v>
      </c>
      <c r="DF135" s="23" t="str">
        <f ca="1">_xll.IMDP("BND",CV135,DF8,CV3)</f>
        <v>입력오류</v>
      </c>
      <c r="DG135" s="23" t="str">
        <f ca="1">_xll.IMDP("BND",CV135,DG8,CV3)</f>
        <v>입력오류</v>
      </c>
      <c r="DH135" s="23" t="str">
        <f ca="1">_xll.IMDP("BND",CV135,DH8,CV3)</f>
        <v>입력오류</v>
      </c>
      <c r="DI135" s="2">
        <v>46316</v>
      </c>
      <c r="DJ135" s="3" t="s">
        <v>1857</v>
      </c>
      <c r="DK135" s="3" t="s">
        <v>1858</v>
      </c>
      <c r="DL135" s="3" t="s">
        <v>1859</v>
      </c>
      <c r="DM135" s="3">
        <v>0</v>
      </c>
      <c r="DN135" s="3">
        <v>0.3</v>
      </c>
      <c r="DO135" s="3">
        <v>0</v>
      </c>
      <c r="DP135" s="3">
        <v>469278</v>
      </c>
      <c r="DQ135" s="3">
        <v>9833.2800000000007</v>
      </c>
      <c r="DR135" s="3">
        <v>1.1849000000000001</v>
      </c>
      <c r="DS135" s="21">
        <f ca="1">_xll.IMDP("BND",DJ135,DS8,DJ3)</f>
        <v>20280107</v>
      </c>
      <c r="DT135" s="23">
        <f ca="1">_xll.IMDP("BND",DJ135,DT8,DJ3)</f>
        <v>4.2679999999999998</v>
      </c>
      <c r="DU135" s="23" t="str">
        <f ca="1">_xll.IMDP("BND",DJ135,DU8,DJ3)</f>
        <v>금융채</v>
      </c>
      <c r="DV135" s="23" t="str">
        <f ca="1">_xll.IMDP("BND",DJ135,DV8,DJ3)</f>
        <v>기타금융채</v>
      </c>
      <c r="DW135" s="2"/>
      <c r="EG135" s="21" t="str">
        <f ca="1">_xll.IMDP("BND",DX135,EG8,DX3)</f>
        <v>입력오류</v>
      </c>
      <c r="EH135" s="23" t="str">
        <f ca="1">_xll.IMDP("BND",DX135,EH8,DX3)</f>
        <v>입력오류</v>
      </c>
      <c r="EI135" s="23" t="str">
        <f ca="1">_xll.IMDP("BND",DX135,EI8,DX3)</f>
        <v>입력오류</v>
      </c>
      <c r="EJ135" s="23" t="str">
        <f ca="1">_xll.IMDP("BND",DX135,EJ8,DX3)</f>
        <v>입력오류</v>
      </c>
      <c r="EK135" s="2"/>
      <c r="EU135" s="21" t="str">
        <f ca="1">_xll.IMDP("BND",EL135,EU8,EL3)</f>
        <v>입력오류</v>
      </c>
      <c r="EV135" s="23" t="str">
        <f ca="1">_xll.IMDP("BND",EL135,EV8,EL3)</f>
        <v>입력오류</v>
      </c>
      <c r="EW135" s="23" t="str">
        <f ca="1">_xll.IMDP("BND",EL135,EW8,EL3)</f>
        <v>입력오류</v>
      </c>
      <c r="EX135" s="23" t="str">
        <f ca="1">_xll.IMDP("BND",EL135,EX8,EL3)</f>
        <v>입력오류</v>
      </c>
    </row>
    <row r="136" spans="1:154" ht="13.5" customHeight="1" x14ac:dyDescent="0.3">
      <c r="A136" s="2">
        <v>46316</v>
      </c>
      <c r="B136" s="3" t="s">
        <v>1426</v>
      </c>
      <c r="C136" s="3" t="s">
        <v>1427</v>
      </c>
      <c r="D136" s="3" t="s">
        <v>1428</v>
      </c>
      <c r="E136" s="3">
        <v>0</v>
      </c>
      <c r="F136" s="3">
        <v>0.27</v>
      </c>
      <c r="G136" s="3">
        <v>0</v>
      </c>
      <c r="H136" s="3">
        <v>331115</v>
      </c>
      <c r="I136" s="3">
        <v>9907.1299999999992</v>
      </c>
      <c r="J136" s="3">
        <v>1.294</v>
      </c>
      <c r="K136" s="21">
        <f ca="1">_xll.IMDP("BND",B136,K8,B3)</f>
        <v>20280221</v>
      </c>
      <c r="L136" s="23">
        <f ca="1">_xll.IMDP("BND",B136,L8,B3)</f>
        <v>4.1779999999999999</v>
      </c>
      <c r="M136" s="23" t="str">
        <f ca="1">_xll.IMDP("BND",B136,M8,B3)</f>
        <v>회사채</v>
      </c>
      <c r="N136" s="23" t="str">
        <f ca="1">_xll.IMDP("BND",B136,N8,B3)</f>
        <v>회사채(일반)</v>
      </c>
      <c r="O136" s="2"/>
      <c r="Y136" s="21" t="str">
        <f ca="1">_xll.IMDP("BND",P136,Y8,P3)</f>
        <v>입력오류</v>
      </c>
      <c r="Z136" s="23" t="str">
        <f ca="1">_xll.IMDP("BND",P136,Z8,P3)</f>
        <v>입력오류</v>
      </c>
      <c r="AA136" s="23" t="str">
        <f ca="1">_xll.IMDP("BND",P136,AA8,P3)</f>
        <v>입력오류</v>
      </c>
      <c r="AB136" s="23" t="str">
        <f ca="1">_xll.IMDP("BND",P136,AB8,P3)</f>
        <v>입력오류</v>
      </c>
      <c r="AC136" s="2"/>
      <c r="AM136" s="21" t="str">
        <f ca="1">_xll.IMDP("BND",AD136,AM8,AD3)</f>
        <v>입력오류</v>
      </c>
      <c r="AN136" s="23" t="str">
        <f ca="1">_xll.IMDP("BND",AD136,AN8,AD3)</f>
        <v>입력오류</v>
      </c>
      <c r="AO136" s="23" t="str">
        <f ca="1">_xll.IMDP("BND",AD136,AO8,AD3)</f>
        <v>입력오류</v>
      </c>
      <c r="AP136" s="23" t="str">
        <f ca="1">_xll.IMDP("BND",AD136,AP8,AD3)</f>
        <v>입력오류</v>
      </c>
      <c r="AQ136" s="2"/>
      <c r="BA136" s="21" t="str">
        <f ca="1">_xll.IMDP("BND",AR136,BA8,AR3)</f>
        <v>입력오류</v>
      </c>
      <c r="BB136" s="23" t="str">
        <f ca="1">_xll.IMDP("BND",AR136,BB8,AR3)</f>
        <v>입력오류</v>
      </c>
      <c r="BC136" s="23" t="str">
        <f ca="1">_xll.IMDP("BND",AR136,BC8,AR3)</f>
        <v>입력오류</v>
      </c>
      <c r="BD136" s="23" t="str">
        <f ca="1">_xll.IMDP("BND",AR136,BD8,AR3)</f>
        <v>입력오류</v>
      </c>
      <c r="BE136" s="2"/>
      <c r="BO136" s="21" t="str">
        <f ca="1">_xll.IMDP("BND",BF136,BO8,BF3)</f>
        <v>입력오류</v>
      </c>
      <c r="BP136" s="23" t="str">
        <f ca="1">_xll.IMDP("BND",BF136,BP8,BF3)</f>
        <v>입력오류</v>
      </c>
      <c r="BQ136" s="23" t="str">
        <f ca="1">_xll.IMDP("BND",BF136,BQ8,BF3)</f>
        <v>입력오류</v>
      </c>
      <c r="BR136" s="23" t="str">
        <f ca="1">_xll.IMDP("BND",BF136,BR8,BF3)</f>
        <v>입력오류</v>
      </c>
      <c r="BS136" s="2">
        <v>46316</v>
      </c>
      <c r="BT136" s="3" t="s">
        <v>1071</v>
      </c>
      <c r="BU136" s="3" t="s">
        <v>1072</v>
      </c>
      <c r="BV136" s="3" t="s">
        <v>1073</v>
      </c>
      <c r="BW136" s="3">
        <v>0</v>
      </c>
      <c r="BX136" s="3">
        <v>0.27</v>
      </c>
      <c r="BY136" s="3">
        <v>0</v>
      </c>
      <c r="BZ136" s="3">
        <v>390525</v>
      </c>
      <c r="CA136" s="3">
        <v>9085.7000000000007</v>
      </c>
      <c r="CB136" s="3">
        <v>7.2876000000000003</v>
      </c>
      <c r="CC136" s="21">
        <f ca="1">_xll.IMDP("BND",BT136,CC8,BT3)</f>
        <v>20350423</v>
      </c>
      <c r="CD136" s="23">
        <f ca="1">_xll.IMDP("BND",BT136,CD8,BT3)</f>
        <v>4.3120000000000003</v>
      </c>
      <c r="CE136" s="23" t="str">
        <f ca="1">_xll.IMDP("BND",BT136,CE8,BT3)</f>
        <v>공사공단채</v>
      </c>
      <c r="CF136" s="23" t="str">
        <f ca="1">_xll.IMDP("BND",BT136,CF8,BT3)</f>
        <v>일반</v>
      </c>
      <c r="CG136" s="2">
        <v>46316</v>
      </c>
      <c r="CH136" s="3" t="s">
        <v>1130</v>
      </c>
      <c r="CI136" s="3" t="s">
        <v>1131</v>
      </c>
      <c r="CJ136" s="3" t="s">
        <v>1132</v>
      </c>
      <c r="CK136" s="3">
        <v>0</v>
      </c>
      <c r="CL136" s="3">
        <v>0.08</v>
      </c>
      <c r="CM136" s="3">
        <v>0</v>
      </c>
      <c r="CN136" s="3">
        <v>101315</v>
      </c>
      <c r="CO136" s="3">
        <v>10051.799999999999</v>
      </c>
      <c r="CP136" s="3">
        <v>0.30620000000000003</v>
      </c>
      <c r="CQ136" s="21">
        <f ca="1">_xll.IMDP("BND",CH136,CQ8,CH3)</f>
        <v>20270212</v>
      </c>
      <c r="CR136" s="23">
        <f ca="1">_xll.IMDP("BND",CH136,CR8,CH3)</f>
        <v>4.0380000000000003</v>
      </c>
      <c r="CS136" s="23" t="str">
        <f ca="1">_xll.IMDP("BND",CH136,CS8,CH3)</f>
        <v>금융채</v>
      </c>
      <c r="CT136" s="23" t="str">
        <f ca="1">_xll.IMDP("BND",CH136,CT8,CH3)</f>
        <v>카드</v>
      </c>
      <c r="CU136" s="2"/>
      <c r="DE136" s="21" t="str">
        <f ca="1">_xll.IMDP("BND",CV136,DE8,CV3)</f>
        <v>입력오류</v>
      </c>
      <c r="DF136" s="23" t="str">
        <f ca="1">_xll.IMDP("BND",CV136,DF8,CV3)</f>
        <v>입력오류</v>
      </c>
      <c r="DG136" s="23" t="str">
        <f ca="1">_xll.IMDP("BND",CV136,DG8,CV3)</f>
        <v>입력오류</v>
      </c>
      <c r="DH136" s="23" t="str">
        <f ca="1">_xll.IMDP("BND",CV136,DH8,CV3)</f>
        <v>입력오류</v>
      </c>
      <c r="DI136" s="2">
        <v>46316</v>
      </c>
      <c r="DJ136" s="3" t="s">
        <v>1862</v>
      </c>
      <c r="DK136" s="3" t="s">
        <v>1863</v>
      </c>
      <c r="DL136" s="3" t="s">
        <v>1864</v>
      </c>
      <c r="DM136" s="3">
        <v>0</v>
      </c>
      <c r="DN136" s="3">
        <v>0.3</v>
      </c>
      <c r="DO136" s="3">
        <v>0</v>
      </c>
      <c r="DP136" s="3">
        <v>468587</v>
      </c>
      <c r="DQ136" s="3">
        <v>9818.83</v>
      </c>
      <c r="DR136" s="3">
        <v>1.2124999999999999</v>
      </c>
      <c r="DS136" s="21">
        <f ca="1">_xll.IMDP("BND",DJ136,DS8,DJ3)</f>
        <v>20280118</v>
      </c>
      <c r="DT136" s="23">
        <f ca="1">_xll.IMDP("BND",DJ136,DT8,DJ3)</f>
        <v>4.3639999999999999</v>
      </c>
      <c r="DU136" s="23" t="str">
        <f ca="1">_xll.IMDP("BND",DJ136,DU8,DJ3)</f>
        <v>금융채</v>
      </c>
      <c r="DV136" s="23" t="str">
        <f ca="1">_xll.IMDP("BND",DJ136,DV8,DJ3)</f>
        <v>기타금융채</v>
      </c>
      <c r="DW136" s="2"/>
      <c r="EG136" s="21" t="str">
        <f ca="1">_xll.IMDP("BND",DX136,EG8,DX3)</f>
        <v>입력오류</v>
      </c>
      <c r="EH136" s="23" t="str">
        <f ca="1">_xll.IMDP("BND",DX136,EH8,DX3)</f>
        <v>입력오류</v>
      </c>
      <c r="EI136" s="23" t="str">
        <f ca="1">_xll.IMDP("BND",DX136,EI8,DX3)</f>
        <v>입력오류</v>
      </c>
      <c r="EJ136" s="23" t="str">
        <f ca="1">_xll.IMDP("BND",DX136,EJ8,DX3)</f>
        <v>입력오류</v>
      </c>
      <c r="EK136" s="2"/>
      <c r="EU136" s="21" t="str">
        <f ca="1">_xll.IMDP("BND",EL136,EU8,EL3)</f>
        <v>입력오류</v>
      </c>
      <c r="EV136" s="23" t="str">
        <f ca="1">_xll.IMDP("BND",EL136,EV8,EL3)</f>
        <v>입력오류</v>
      </c>
      <c r="EW136" s="23" t="str">
        <f ca="1">_xll.IMDP("BND",EL136,EW8,EL3)</f>
        <v>입력오류</v>
      </c>
      <c r="EX136" s="23" t="str">
        <f ca="1">_xll.IMDP("BND",EL136,EX8,EL3)</f>
        <v>입력오류</v>
      </c>
    </row>
    <row r="137" spans="1:154" ht="13.5" customHeight="1" x14ac:dyDescent="0.3">
      <c r="A137" s="2">
        <v>46316</v>
      </c>
      <c r="B137" s="3" t="s">
        <v>1433</v>
      </c>
      <c r="C137" s="3" t="s">
        <v>681</v>
      </c>
      <c r="D137" s="3" t="s">
        <v>1434</v>
      </c>
      <c r="E137" s="3">
        <v>0</v>
      </c>
      <c r="F137" s="3">
        <v>0.27</v>
      </c>
      <c r="G137" s="3">
        <v>0</v>
      </c>
      <c r="H137" s="3">
        <v>330818</v>
      </c>
      <c r="I137" s="3">
        <v>9898.23</v>
      </c>
      <c r="J137" s="3">
        <v>1.2697000000000001</v>
      </c>
      <c r="K137" s="21">
        <f ca="1">_xll.IMDP("BND",B137,K8,B3)</f>
        <v>20280211</v>
      </c>
      <c r="L137" s="23">
        <f ca="1">_xll.IMDP("BND",B137,L8,B3)</f>
        <v>4.1660000000000004</v>
      </c>
      <c r="M137" s="23" t="str">
        <f ca="1">_xll.IMDP("BND",B137,M8,B3)</f>
        <v>회사채</v>
      </c>
      <c r="N137" s="23" t="str">
        <f ca="1">_xll.IMDP("BND",B137,N8,B3)</f>
        <v>회사채(일반)</v>
      </c>
      <c r="O137" s="2"/>
      <c r="Y137" s="21" t="str">
        <f ca="1">_xll.IMDP("BND",P137,Y8,P3)</f>
        <v>입력오류</v>
      </c>
      <c r="Z137" s="23" t="str">
        <f ca="1">_xll.IMDP("BND",P137,Z8,P3)</f>
        <v>입력오류</v>
      </c>
      <c r="AA137" s="23" t="str">
        <f ca="1">_xll.IMDP("BND",P137,AA8,P3)</f>
        <v>입력오류</v>
      </c>
      <c r="AB137" s="23" t="str">
        <f ca="1">_xll.IMDP("BND",P137,AB8,P3)</f>
        <v>입력오류</v>
      </c>
      <c r="AC137" s="2"/>
      <c r="AM137" s="21" t="str">
        <f ca="1">_xll.IMDP("BND",AD137,AM8,AD3)</f>
        <v>입력오류</v>
      </c>
      <c r="AN137" s="23" t="str">
        <f ca="1">_xll.IMDP("BND",AD137,AN8,AD3)</f>
        <v>입력오류</v>
      </c>
      <c r="AO137" s="23" t="str">
        <f ca="1">_xll.IMDP("BND",AD137,AO8,AD3)</f>
        <v>입력오류</v>
      </c>
      <c r="AP137" s="23" t="str">
        <f ca="1">_xll.IMDP("BND",AD137,AP8,AD3)</f>
        <v>입력오류</v>
      </c>
      <c r="AQ137" s="2"/>
      <c r="BA137" s="21" t="str">
        <f ca="1">_xll.IMDP("BND",AR137,BA8,AR3)</f>
        <v>입력오류</v>
      </c>
      <c r="BB137" s="23" t="str">
        <f ca="1">_xll.IMDP("BND",AR137,BB8,AR3)</f>
        <v>입력오류</v>
      </c>
      <c r="BC137" s="23" t="str">
        <f ca="1">_xll.IMDP("BND",AR137,BC8,AR3)</f>
        <v>입력오류</v>
      </c>
      <c r="BD137" s="23" t="str">
        <f ca="1">_xll.IMDP("BND",AR137,BD8,AR3)</f>
        <v>입력오류</v>
      </c>
      <c r="BE137" s="2"/>
      <c r="BO137" s="21" t="str">
        <f ca="1">_xll.IMDP("BND",BF137,BO8,BF3)</f>
        <v>입력오류</v>
      </c>
      <c r="BP137" s="23" t="str">
        <f ca="1">_xll.IMDP("BND",BF137,BP8,BF3)</f>
        <v>입력오류</v>
      </c>
      <c r="BQ137" s="23" t="str">
        <f ca="1">_xll.IMDP("BND",BF137,BQ8,BF3)</f>
        <v>입력오류</v>
      </c>
      <c r="BR137" s="23" t="str">
        <f ca="1">_xll.IMDP("BND",BF137,BR8,BF3)</f>
        <v>입력오류</v>
      </c>
      <c r="BS137" s="2">
        <v>46316</v>
      </c>
      <c r="BT137" s="3" t="s">
        <v>130</v>
      </c>
      <c r="BU137" s="3" t="s">
        <v>47</v>
      </c>
      <c r="BV137" s="3" t="s">
        <v>131</v>
      </c>
      <c r="BW137" s="3">
        <v>0</v>
      </c>
      <c r="BX137" s="3">
        <v>0.26</v>
      </c>
      <c r="BY137" s="3">
        <v>0</v>
      </c>
      <c r="BZ137" s="3">
        <v>377850</v>
      </c>
      <c r="CA137" s="3">
        <v>9888.4</v>
      </c>
      <c r="CB137" s="3">
        <v>2.0320999999999998</v>
      </c>
      <c r="CC137" s="21">
        <f ca="1">_xll.IMDP("BND",BT137,CC8,BT3)</f>
        <v>20281210</v>
      </c>
      <c r="CD137" s="23">
        <f ca="1">_xll.IMDP("BND",BT137,CD8,BT3)</f>
        <v>3.7869999999999999</v>
      </c>
      <c r="CE137" s="23" t="str">
        <f ca="1">_xll.IMDP("BND",BT137,CE8,BT3)</f>
        <v>국채</v>
      </c>
      <c r="CF137" s="23" t="str">
        <f ca="1">_xll.IMDP("BND",BT137,CF8,BT3)</f>
        <v>국고채권</v>
      </c>
      <c r="CG137" s="2">
        <v>46316</v>
      </c>
      <c r="CH137" s="3" t="s">
        <v>1124</v>
      </c>
      <c r="CI137" s="3" t="s">
        <v>256</v>
      </c>
      <c r="CJ137" s="3" t="s">
        <v>1125</v>
      </c>
      <c r="CK137" s="3">
        <v>0</v>
      </c>
      <c r="CL137" s="3">
        <v>0.08</v>
      </c>
      <c r="CM137" s="3">
        <v>0</v>
      </c>
      <c r="CN137" s="3">
        <v>101262</v>
      </c>
      <c r="CO137" s="3">
        <v>10046.299999999999</v>
      </c>
      <c r="CP137" s="3">
        <v>0.5897</v>
      </c>
      <c r="CQ137" s="21">
        <f ca="1">_xll.IMDP("BND",CH137,CQ8,CH3)</f>
        <v>20270528</v>
      </c>
      <c r="CR137" s="23">
        <f ca="1">_xll.IMDP("BND",CH137,CR8,CH3)</f>
        <v>4.1150000000000002</v>
      </c>
      <c r="CS137" s="23" t="str">
        <f ca="1">_xll.IMDP("BND",CH137,CS8,CH3)</f>
        <v>금융채</v>
      </c>
      <c r="CT137" s="23" t="str">
        <f ca="1">_xll.IMDP("BND",CH137,CT8,CH3)</f>
        <v>기타금융채</v>
      </c>
      <c r="CU137" s="2"/>
      <c r="DE137" s="21" t="str">
        <f ca="1">_xll.IMDP("BND",CV137,DE8,CV3)</f>
        <v>입력오류</v>
      </c>
      <c r="DF137" s="23" t="str">
        <f ca="1">_xll.IMDP("BND",CV137,DF8,CV3)</f>
        <v>입력오류</v>
      </c>
      <c r="DG137" s="23" t="str">
        <f ca="1">_xll.IMDP("BND",CV137,DG8,CV3)</f>
        <v>입력오류</v>
      </c>
      <c r="DH137" s="23" t="str">
        <f ca="1">_xll.IMDP("BND",CV137,DH8,CV3)</f>
        <v>입력오류</v>
      </c>
      <c r="DI137" s="2">
        <v>46316</v>
      </c>
      <c r="DJ137" s="3" t="s">
        <v>1871</v>
      </c>
      <c r="DK137" s="3" t="s">
        <v>297</v>
      </c>
      <c r="DL137" s="3" t="s">
        <v>1872</v>
      </c>
      <c r="DM137" s="3">
        <v>0</v>
      </c>
      <c r="DN137" s="3">
        <v>0.3</v>
      </c>
      <c r="DO137" s="3">
        <v>0</v>
      </c>
      <c r="DP137" s="3">
        <v>468550</v>
      </c>
      <c r="DQ137" s="3">
        <v>9817.5300000000007</v>
      </c>
      <c r="DR137" s="3">
        <v>2.032</v>
      </c>
      <c r="DS137" s="21">
        <f ca="1">_xll.IMDP("BND",DJ137,DS8,DJ3)</f>
        <v>20281208</v>
      </c>
      <c r="DT137" s="23">
        <f ca="1">_xll.IMDP("BND",DJ137,DT8,DJ3)</f>
        <v>4.6120000000000001</v>
      </c>
      <c r="DU137" s="23" t="str">
        <f ca="1">_xll.IMDP("BND",DJ137,DU8,DJ3)</f>
        <v>금융채</v>
      </c>
      <c r="DV137" s="23" t="str">
        <f ca="1">_xll.IMDP("BND",DJ137,DV8,DJ3)</f>
        <v>기타금융채</v>
      </c>
      <c r="DW137" s="2"/>
      <c r="EG137" s="21" t="str">
        <f ca="1">_xll.IMDP("BND",DX137,EG8,DX3)</f>
        <v>입력오류</v>
      </c>
      <c r="EH137" s="23" t="str">
        <f ca="1">_xll.IMDP("BND",DX137,EH8,DX3)</f>
        <v>입력오류</v>
      </c>
      <c r="EI137" s="23" t="str">
        <f ca="1">_xll.IMDP("BND",DX137,EI8,DX3)</f>
        <v>입력오류</v>
      </c>
      <c r="EJ137" s="23" t="str">
        <f ca="1">_xll.IMDP("BND",DX137,EJ8,DX3)</f>
        <v>입력오류</v>
      </c>
      <c r="EK137" s="2"/>
      <c r="EU137" s="21" t="str">
        <f ca="1">_xll.IMDP("BND",EL137,EU8,EL3)</f>
        <v>입력오류</v>
      </c>
      <c r="EV137" s="23" t="str">
        <f ca="1">_xll.IMDP("BND",EL137,EV8,EL3)</f>
        <v>입력오류</v>
      </c>
      <c r="EW137" s="23" t="str">
        <f ca="1">_xll.IMDP("BND",EL137,EW8,EL3)</f>
        <v>입력오류</v>
      </c>
      <c r="EX137" s="23" t="str">
        <f ca="1">_xll.IMDP("BND",EL137,EX8,EL3)</f>
        <v>입력오류</v>
      </c>
    </row>
    <row r="138" spans="1:154" ht="13.5" customHeight="1" x14ac:dyDescent="0.3">
      <c r="A138" s="2">
        <v>46316</v>
      </c>
      <c r="B138" s="3" t="s">
        <v>1435</v>
      </c>
      <c r="C138" s="3" t="s">
        <v>1199</v>
      </c>
      <c r="D138" s="3" t="s">
        <v>1436</v>
      </c>
      <c r="E138" s="3">
        <v>0</v>
      </c>
      <c r="F138" s="3">
        <v>0.27</v>
      </c>
      <c r="G138" s="3">
        <v>0</v>
      </c>
      <c r="H138" s="3">
        <v>330691</v>
      </c>
      <c r="I138" s="3">
        <v>9893.84</v>
      </c>
      <c r="J138" s="3">
        <v>0.87</v>
      </c>
      <c r="K138" s="21">
        <f ca="1">_xll.IMDP("BND",B138,K8,B3)</f>
        <v>20270910</v>
      </c>
      <c r="L138" s="23">
        <f ca="1">_xll.IMDP("BND",B138,L8,B3)</f>
        <v>4.3339999999999996</v>
      </c>
      <c r="M138" s="23" t="str">
        <f ca="1">_xll.IMDP("BND",B138,M8,B3)</f>
        <v>금융채</v>
      </c>
      <c r="N138" s="23" t="str">
        <f ca="1">_xll.IMDP("BND",B138,N8,B3)</f>
        <v>기타금융채</v>
      </c>
      <c r="O138" s="2"/>
      <c r="Y138" s="21" t="str">
        <f ca="1">_xll.IMDP("BND",P138,Y8,P3)</f>
        <v>입력오류</v>
      </c>
      <c r="Z138" s="23" t="str">
        <f ca="1">_xll.IMDP("BND",P138,Z8,P3)</f>
        <v>입력오류</v>
      </c>
      <c r="AA138" s="23" t="str">
        <f ca="1">_xll.IMDP("BND",P138,AA8,P3)</f>
        <v>입력오류</v>
      </c>
      <c r="AB138" s="23" t="str">
        <f ca="1">_xll.IMDP("BND",P138,AB8,P3)</f>
        <v>입력오류</v>
      </c>
      <c r="AC138" s="2"/>
      <c r="AM138" s="21" t="str">
        <f ca="1">_xll.IMDP("BND",AD138,AM8,AD3)</f>
        <v>입력오류</v>
      </c>
      <c r="AN138" s="23" t="str">
        <f ca="1">_xll.IMDP("BND",AD138,AN8,AD3)</f>
        <v>입력오류</v>
      </c>
      <c r="AO138" s="23" t="str">
        <f ca="1">_xll.IMDP("BND",AD138,AO8,AD3)</f>
        <v>입력오류</v>
      </c>
      <c r="AP138" s="23" t="str">
        <f ca="1">_xll.IMDP("BND",AD138,AP8,AD3)</f>
        <v>입력오류</v>
      </c>
      <c r="AQ138" s="2"/>
      <c r="BA138" s="21" t="str">
        <f ca="1">_xll.IMDP("BND",AR138,BA8,AR3)</f>
        <v>입력오류</v>
      </c>
      <c r="BB138" s="23" t="str">
        <f ca="1">_xll.IMDP("BND",AR138,BB8,AR3)</f>
        <v>입력오류</v>
      </c>
      <c r="BC138" s="23" t="str">
        <f ca="1">_xll.IMDP("BND",AR138,BC8,AR3)</f>
        <v>입력오류</v>
      </c>
      <c r="BD138" s="23" t="str">
        <f ca="1">_xll.IMDP("BND",AR138,BD8,AR3)</f>
        <v>입력오류</v>
      </c>
      <c r="BE138" s="2"/>
      <c r="BO138" s="21" t="str">
        <f ca="1">_xll.IMDP("BND",BF138,BO8,BF3)</f>
        <v>입력오류</v>
      </c>
      <c r="BP138" s="23" t="str">
        <f ca="1">_xll.IMDP("BND",BF138,BP8,BF3)</f>
        <v>입력오류</v>
      </c>
      <c r="BQ138" s="23" t="str">
        <f ca="1">_xll.IMDP("BND",BF138,BQ8,BF3)</f>
        <v>입력오류</v>
      </c>
      <c r="BR138" s="23" t="str">
        <f ca="1">_xll.IMDP("BND",BF138,BR8,BF3)</f>
        <v>입력오류</v>
      </c>
      <c r="BS138" s="2">
        <v>46316</v>
      </c>
      <c r="BT138" s="3" t="s">
        <v>78</v>
      </c>
      <c r="BU138" s="3" t="s">
        <v>29</v>
      </c>
      <c r="BV138" s="3" t="s">
        <v>79</v>
      </c>
      <c r="BW138" s="3">
        <v>0</v>
      </c>
      <c r="BX138" s="3">
        <v>0.26</v>
      </c>
      <c r="BY138" s="3">
        <v>0</v>
      </c>
      <c r="BZ138" s="3">
        <v>375114</v>
      </c>
      <c r="CA138" s="3">
        <v>7178.16</v>
      </c>
      <c r="CB138" s="3">
        <v>12.001899999999999</v>
      </c>
      <c r="CC138" s="21">
        <f ca="1">_xll.IMDP("BND",BT138,CC8,BT3)</f>
        <v>20400910</v>
      </c>
      <c r="CD138" s="23">
        <f ca="1">_xll.IMDP("BND",BT138,CD8,BT3)</f>
        <v>4.2220000000000004</v>
      </c>
      <c r="CE138" s="23" t="str">
        <f ca="1">_xll.IMDP("BND",BT138,CE8,BT3)</f>
        <v>국채</v>
      </c>
      <c r="CF138" s="23" t="str">
        <f ca="1">_xll.IMDP("BND",BT138,CF8,BT3)</f>
        <v>국고채권</v>
      </c>
      <c r="CG138" s="2">
        <v>46316</v>
      </c>
      <c r="CH138" s="3" t="s">
        <v>1133</v>
      </c>
      <c r="CI138" s="3" t="s">
        <v>1134</v>
      </c>
      <c r="CJ138" s="3" t="s">
        <v>1135</v>
      </c>
      <c r="CK138" s="3">
        <v>0</v>
      </c>
      <c r="CL138" s="3">
        <v>0.08</v>
      </c>
      <c r="CM138" s="3">
        <v>0</v>
      </c>
      <c r="CN138" s="3">
        <v>101186</v>
      </c>
      <c r="CO138" s="3">
        <v>10039.370000000001</v>
      </c>
      <c r="CP138" s="3">
        <v>0.1062</v>
      </c>
      <c r="CQ138" s="21">
        <f ca="1">_xll.IMDP("BND",CH138,CQ8,CH3)</f>
        <v>20261129</v>
      </c>
      <c r="CR138" s="23">
        <f ca="1">_xll.IMDP("BND",CH138,CR8,CH3)</f>
        <v>3.512</v>
      </c>
      <c r="CS138" s="23" t="str">
        <f ca="1">_xll.IMDP("BND",CH138,CS8,CH3)</f>
        <v>회사채</v>
      </c>
      <c r="CT138" s="23" t="str">
        <f ca="1">_xll.IMDP("BND",CH138,CT8,CH3)</f>
        <v>회사채(일반)</v>
      </c>
      <c r="CU138" s="2"/>
      <c r="DE138" s="21" t="str">
        <f ca="1">_xll.IMDP("BND",CV138,DE8,CV3)</f>
        <v>입력오류</v>
      </c>
      <c r="DF138" s="23" t="str">
        <f ca="1">_xll.IMDP("BND",CV138,DF8,CV3)</f>
        <v>입력오류</v>
      </c>
      <c r="DG138" s="23" t="str">
        <f ca="1">_xll.IMDP("BND",CV138,DG8,CV3)</f>
        <v>입력오류</v>
      </c>
      <c r="DH138" s="23" t="str">
        <f ca="1">_xll.IMDP("BND",CV138,DH8,CV3)</f>
        <v>입력오류</v>
      </c>
      <c r="DI138" s="2">
        <v>46316</v>
      </c>
      <c r="DJ138" s="3" t="s">
        <v>3291</v>
      </c>
      <c r="DK138" s="3" t="s">
        <v>16022</v>
      </c>
      <c r="DL138" s="3" t="s">
        <v>16023</v>
      </c>
      <c r="DM138" s="3">
        <v>0</v>
      </c>
      <c r="DN138" s="3">
        <v>0.3</v>
      </c>
      <c r="DO138" s="3">
        <v>0</v>
      </c>
      <c r="DP138" s="3">
        <v>468104</v>
      </c>
      <c r="DQ138" s="3">
        <v>9808.5</v>
      </c>
      <c r="DR138" s="3">
        <v>1.5367999999999999</v>
      </c>
      <c r="DS138" s="21">
        <f ca="1">_xll.IMDP("BND",DJ138,DS8,DJ3)</f>
        <v>20280521</v>
      </c>
      <c r="DT138" s="23">
        <f ca="1">_xll.IMDP("BND",DJ138,DT8,DJ3)</f>
        <v>4.0119999999999996</v>
      </c>
      <c r="DU138" s="23" t="str">
        <f ca="1">_xll.IMDP("BND",DJ138,DU8,DJ3)</f>
        <v>금융채</v>
      </c>
      <c r="DV138" s="23" t="str">
        <f ca="1">_xll.IMDP("BND",DJ138,DV8,DJ3)</f>
        <v>은행채</v>
      </c>
      <c r="DW138" s="2"/>
      <c r="EG138" s="21" t="str">
        <f ca="1">_xll.IMDP("BND",DX138,EG8,DX3)</f>
        <v>입력오류</v>
      </c>
      <c r="EH138" s="23" t="str">
        <f ca="1">_xll.IMDP("BND",DX138,EH8,DX3)</f>
        <v>입력오류</v>
      </c>
      <c r="EI138" s="23" t="str">
        <f ca="1">_xll.IMDP("BND",DX138,EI8,DX3)</f>
        <v>입력오류</v>
      </c>
      <c r="EJ138" s="23" t="str">
        <f ca="1">_xll.IMDP("BND",DX138,EJ8,DX3)</f>
        <v>입력오류</v>
      </c>
      <c r="EK138" s="2"/>
      <c r="EU138" s="21" t="str">
        <f ca="1">_xll.IMDP("BND",EL138,EU8,EL3)</f>
        <v>입력오류</v>
      </c>
      <c r="EV138" s="23" t="str">
        <f ca="1">_xll.IMDP("BND",EL138,EV8,EL3)</f>
        <v>입력오류</v>
      </c>
      <c r="EW138" s="23" t="str">
        <f ca="1">_xll.IMDP("BND",EL138,EW8,EL3)</f>
        <v>입력오류</v>
      </c>
      <c r="EX138" s="23" t="str">
        <f ca="1">_xll.IMDP("BND",EL138,EX8,EL3)</f>
        <v>입력오류</v>
      </c>
    </row>
    <row r="139" spans="1:154" ht="13.5" customHeight="1" x14ac:dyDescent="0.3">
      <c r="A139" s="2">
        <v>46316</v>
      </c>
      <c r="B139" s="3" t="s">
        <v>1421</v>
      </c>
      <c r="C139" s="3" t="s">
        <v>1311</v>
      </c>
      <c r="D139" s="3" t="s">
        <v>1422</v>
      </c>
      <c r="E139" s="3">
        <v>0</v>
      </c>
      <c r="F139" s="3">
        <v>0.27</v>
      </c>
      <c r="G139" s="3">
        <v>0</v>
      </c>
      <c r="H139" s="3">
        <v>330566</v>
      </c>
      <c r="I139" s="3">
        <v>9889.7999999999993</v>
      </c>
      <c r="J139" s="3">
        <v>2.2806999999999999</v>
      </c>
      <c r="K139" s="21">
        <f ca="1">_xll.IMDP("BND",B139,K8,B3)</f>
        <v>20290316</v>
      </c>
      <c r="L139" s="23">
        <f ca="1">_xll.IMDP("BND",B139,L8,B3)</f>
        <v>4.2549999999999999</v>
      </c>
      <c r="M139" s="23" t="str">
        <f ca="1">_xll.IMDP("BND",B139,M8,B3)</f>
        <v>회사채</v>
      </c>
      <c r="N139" s="23" t="str">
        <f ca="1">_xll.IMDP("BND",B139,N8,B3)</f>
        <v>회사채(일반)</v>
      </c>
      <c r="O139" s="2"/>
      <c r="Y139" s="21" t="str">
        <f ca="1">_xll.IMDP("BND",P139,Y8,P3)</f>
        <v>입력오류</v>
      </c>
      <c r="Z139" s="23" t="str">
        <f ca="1">_xll.IMDP("BND",P139,Z8,P3)</f>
        <v>입력오류</v>
      </c>
      <c r="AA139" s="23" t="str">
        <f ca="1">_xll.IMDP("BND",P139,AA8,P3)</f>
        <v>입력오류</v>
      </c>
      <c r="AB139" s="23" t="str">
        <f ca="1">_xll.IMDP("BND",P139,AB8,P3)</f>
        <v>입력오류</v>
      </c>
      <c r="AC139" s="2"/>
      <c r="AM139" s="21" t="str">
        <f ca="1">_xll.IMDP("BND",AD139,AM8,AD3)</f>
        <v>입력오류</v>
      </c>
      <c r="AN139" s="23" t="str">
        <f ca="1">_xll.IMDP("BND",AD139,AN8,AD3)</f>
        <v>입력오류</v>
      </c>
      <c r="AO139" s="23" t="str">
        <f ca="1">_xll.IMDP("BND",AD139,AO8,AD3)</f>
        <v>입력오류</v>
      </c>
      <c r="AP139" s="23" t="str">
        <f ca="1">_xll.IMDP("BND",AD139,AP8,AD3)</f>
        <v>입력오류</v>
      </c>
      <c r="AQ139" s="2"/>
      <c r="BA139" s="21" t="str">
        <f ca="1">_xll.IMDP("BND",AR139,BA8,AR3)</f>
        <v>입력오류</v>
      </c>
      <c r="BB139" s="23" t="str">
        <f ca="1">_xll.IMDP("BND",AR139,BB8,AR3)</f>
        <v>입력오류</v>
      </c>
      <c r="BC139" s="23" t="str">
        <f ca="1">_xll.IMDP("BND",AR139,BC8,AR3)</f>
        <v>입력오류</v>
      </c>
      <c r="BD139" s="23" t="str">
        <f ca="1">_xll.IMDP("BND",AR139,BD8,AR3)</f>
        <v>입력오류</v>
      </c>
      <c r="BE139" s="2"/>
      <c r="BO139" s="21" t="str">
        <f ca="1">_xll.IMDP("BND",BF139,BO8,BF3)</f>
        <v>입력오류</v>
      </c>
      <c r="BP139" s="23" t="str">
        <f ca="1">_xll.IMDP("BND",BF139,BP8,BF3)</f>
        <v>입력오류</v>
      </c>
      <c r="BQ139" s="23" t="str">
        <f ca="1">_xll.IMDP("BND",BF139,BQ8,BF3)</f>
        <v>입력오류</v>
      </c>
      <c r="BR139" s="23" t="str">
        <f ca="1">_xll.IMDP("BND",BF139,BR8,BF3)</f>
        <v>입력오류</v>
      </c>
      <c r="BS139" s="2">
        <v>46316</v>
      </c>
      <c r="BT139" s="3" t="s">
        <v>37</v>
      </c>
      <c r="BU139" s="3" t="s">
        <v>29</v>
      </c>
      <c r="BV139" s="3" t="s">
        <v>38</v>
      </c>
      <c r="BW139" s="3">
        <v>0</v>
      </c>
      <c r="BX139" s="3">
        <v>0.25</v>
      </c>
      <c r="BY139" s="3">
        <v>0</v>
      </c>
      <c r="BZ139" s="3">
        <v>351740</v>
      </c>
      <c r="CA139" s="3">
        <v>10288.1</v>
      </c>
      <c r="CB139" s="3">
        <v>5.2870999999999997</v>
      </c>
      <c r="CC139" s="21">
        <f ca="1">_xll.IMDP("BND",BT139,CC8,BT3)</f>
        <v>20321210</v>
      </c>
      <c r="CD139" s="23">
        <f ca="1">_xll.IMDP("BND",BT139,CD8,BT3)</f>
        <v>4</v>
      </c>
      <c r="CE139" s="23" t="str">
        <f ca="1">_xll.IMDP("BND",BT139,CE8,BT3)</f>
        <v>국채</v>
      </c>
      <c r="CF139" s="23" t="str">
        <f ca="1">_xll.IMDP("BND",BT139,CF8,BT3)</f>
        <v>국고채권</v>
      </c>
      <c r="CG139" s="2">
        <v>46316</v>
      </c>
      <c r="CH139" s="3" t="s">
        <v>1136</v>
      </c>
      <c r="CI139" s="3" t="s">
        <v>1137</v>
      </c>
      <c r="CJ139" s="3" t="s">
        <v>1138</v>
      </c>
      <c r="CK139" s="3">
        <v>0</v>
      </c>
      <c r="CL139" s="3">
        <v>0.08</v>
      </c>
      <c r="CM139" s="3">
        <v>0</v>
      </c>
      <c r="CN139" s="3">
        <v>101127</v>
      </c>
      <c r="CO139" s="3">
        <v>10033.469999999999</v>
      </c>
      <c r="CP139" s="3">
        <v>0.33350000000000002</v>
      </c>
      <c r="CQ139" s="21">
        <f ca="1">_xll.IMDP("BND",CH139,CQ8,CH3)</f>
        <v>20270222</v>
      </c>
      <c r="CR139" s="23">
        <f ca="1">_xll.IMDP("BND",CH139,CR8,CH3)</f>
        <v>3.8410000000000002</v>
      </c>
      <c r="CS139" s="23" t="str">
        <f ca="1">_xll.IMDP("BND",CH139,CS8,CH3)</f>
        <v>회사채</v>
      </c>
      <c r="CT139" s="23" t="str">
        <f ca="1">_xll.IMDP("BND",CH139,CT8,CH3)</f>
        <v>회사채(일반)</v>
      </c>
      <c r="CU139" s="2"/>
      <c r="DE139" s="21" t="str">
        <f ca="1">_xll.IMDP("BND",CV139,DE8,CV3)</f>
        <v>입력오류</v>
      </c>
      <c r="DF139" s="23" t="str">
        <f ca="1">_xll.IMDP("BND",CV139,DF8,CV3)</f>
        <v>입력오류</v>
      </c>
      <c r="DG139" s="23" t="str">
        <f ca="1">_xll.IMDP("BND",CV139,DG8,CV3)</f>
        <v>입력오류</v>
      </c>
      <c r="DH139" s="23" t="str">
        <f ca="1">_xll.IMDP("BND",CV139,DH8,CV3)</f>
        <v>입력오류</v>
      </c>
      <c r="DI139" s="2">
        <v>46316</v>
      </c>
      <c r="DJ139" s="3" t="s">
        <v>1873</v>
      </c>
      <c r="DK139" s="3" t="s">
        <v>1874</v>
      </c>
      <c r="DL139" s="3" t="s">
        <v>1875</v>
      </c>
      <c r="DM139" s="3">
        <v>0</v>
      </c>
      <c r="DN139" s="3">
        <v>0.3</v>
      </c>
      <c r="DO139" s="3">
        <v>0</v>
      </c>
      <c r="DP139" s="3">
        <v>467883</v>
      </c>
      <c r="DQ139" s="3">
        <v>9803.07</v>
      </c>
      <c r="DR139" s="3">
        <v>3.9676</v>
      </c>
      <c r="DS139" s="21">
        <f ca="1">_xll.IMDP("BND",DJ139,DS8,DJ3)</f>
        <v>20310226</v>
      </c>
      <c r="DT139" s="23">
        <f ca="1">_xll.IMDP("BND",DJ139,DT8,DJ3)</f>
        <v>4.3419999999999996</v>
      </c>
      <c r="DU139" s="23" t="str">
        <f ca="1">_xll.IMDP("BND",DJ139,DU8,DJ3)</f>
        <v>공사공단채</v>
      </c>
      <c r="DV139" s="23" t="str">
        <f ca="1">_xll.IMDP("BND",DJ139,DV8,DJ3)</f>
        <v>지방공기업</v>
      </c>
      <c r="DW139" s="2"/>
      <c r="EG139" s="21" t="str">
        <f ca="1">_xll.IMDP("BND",DX139,EG8,DX3)</f>
        <v>입력오류</v>
      </c>
      <c r="EH139" s="23" t="str">
        <f ca="1">_xll.IMDP("BND",DX139,EH8,DX3)</f>
        <v>입력오류</v>
      </c>
      <c r="EI139" s="23" t="str">
        <f ca="1">_xll.IMDP("BND",DX139,EI8,DX3)</f>
        <v>입력오류</v>
      </c>
      <c r="EJ139" s="23" t="str">
        <f ca="1">_xll.IMDP("BND",DX139,EJ8,DX3)</f>
        <v>입력오류</v>
      </c>
      <c r="EK139" s="2"/>
      <c r="EU139" s="21" t="str">
        <f ca="1">_xll.IMDP("BND",EL139,EU8,EL3)</f>
        <v>입력오류</v>
      </c>
      <c r="EV139" s="23" t="str">
        <f ca="1">_xll.IMDP("BND",EL139,EV8,EL3)</f>
        <v>입력오류</v>
      </c>
      <c r="EW139" s="23" t="str">
        <f ca="1">_xll.IMDP("BND",EL139,EW8,EL3)</f>
        <v>입력오류</v>
      </c>
      <c r="EX139" s="23" t="str">
        <f ca="1">_xll.IMDP("BND",EL139,EX8,EL3)</f>
        <v>입력오류</v>
      </c>
    </row>
    <row r="140" spans="1:154" ht="13.5" customHeight="1" x14ac:dyDescent="0.3">
      <c r="A140" s="2">
        <v>46316</v>
      </c>
      <c r="B140" s="3" t="s">
        <v>1470</v>
      </c>
      <c r="C140" s="3" t="s">
        <v>1471</v>
      </c>
      <c r="D140" s="3" t="s">
        <v>1472</v>
      </c>
      <c r="E140" s="3">
        <v>0</v>
      </c>
      <c r="F140" s="3">
        <v>0.27</v>
      </c>
      <c r="G140" s="3">
        <v>0</v>
      </c>
      <c r="H140" s="3">
        <v>330478</v>
      </c>
      <c r="I140" s="3">
        <v>9888.5400000000009</v>
      </c>
      <c r="J140" s="3">
        <v>2.7854000000000001</v>
      </c>
      <c r="K140" s="21">
        <f ca="1">_xll.IMDP("BND",B140,K8,B3)</f>
        <v>20291025</v>
      </c>
      <c r="L140" s="23">
        <f ca="1">_xll.IMDP("BND",B140,L8,B3)</f>
        <v>4.25</v>
      </c>
      <c r="M140" s="23" t="str">
        <f ca="1">_xll.IMDP("BND",B140,M8,B3)</f>
        <v>공사공단채</v>
      </c>
      <c r="N140" s="23" t="str">
        <f ca="1">_xll.IMDP("BND",B140,N8,B3)</f>
        <v>일반</v>
      </c>
      <c r="O140" s="2"/>
      <c r="Y140" s="21" t="str">
        <f ca="1">_xll.IMDP("BND",P140,Y8,P3)</f>
        <v>입력오류</v>
      </c>
      <c r="Z140" s="23" t="str">
        <f ca="1">_xll.IMDP("BND",P140,Z8,P3)</f>
        <v>입력오류</v>
      </c>
      <c r="AA140" s="23" t="str">
        <f ca="1">_xll.IMDP("BND",P140,AA8,P3)</f>
        <v>입력오류</v>
      </c>
      <c r="AB140" s="23" t="str">
        <f ca="1">_xll.IMDP("BND",P140,AB8,P3)</f>
        <v>입력오류</v>
      </c>
      <c r="AC140" s="2"/>
      <c r="AM140" s="21" t="str">
        <f ca="1">_xll.IMDP("BND",AD140,AM8,AD3)</f>
        <v>입력오류</v>
      </c>
      <c r="AN140" s="23" t="str">
        <f ca="1">_xll.IMDP("BND",AD140,AN8,AD3)</f>
        <v>입력오류</v>
      </c>
      <c r="AO140" s="23" t="str">
        <f ca="1">_xll.IMDP("BND",AD140,AO8,AD3)</f>
        <v>입력오류</v>
      </c>
      <c r="AP140" s="23" t="str">
        <f ca="1">_xll.IMDP("BND",AD140,AP8,AD3)</f>
        <v>입력오류</v>
      </c>
      <c r="AQ140" s="2"/>
      <c r="BA140" s="21" t="str">
        <f ca="1">_xll.IMDP("BND",AR140,BA8,AR3)</f>
        <v>입력오류</v>
      </c>
      <c r="BB140" s="23" t="str">
        <f ca="1">_xll.IMDP("BND",AR140,BB8,AR3)</f>
        <v>입력오류</v>
      </c>
      <c r="BC140" s="23" t="str">
        <f ca="1">_xll.IMDP("BND",AR140,BC8,AR3)</f>
        <v>입력오류</v>
      </c>
      <c r="BD140" s="23" t="str">
        <f ca="1">_xll.IMDP("BND",AR140,BD8,AR3)</f>
        <v>입력오류</v>
      </c>
      <c r="BE140" s="2"/>
      <c r="BO140" s="21" t="str">
        <f ca="1">_xll.IMDP("BND",BF140,BO8,BF3)</f>
        <v>입력오류</v>
      </c>
      <c r="BP140" s="23" t="str">
        <f ca="1">_xll.IMDP("BND",BF140,BP8,BF3)</f>
        <v>입력오류</v>
      </c>
      <c r="BQ140" s="23" t="str">
        <f ca="1">_xll.IMDP("BND",BF140,BQ8,BF3)</f>
        <v>입력오류</v>
      </c>
      <c r="BR140" s="23" t="str">
        <f ca="1">_xll.IMDP("BND",BF140,BR8,BF3)</f>
        <v>입력오류</v>
      </c>
      <c r="BS140" s="2">
        <v>46316</v>
      </c>
      <c r="BT140" s="3" t="s">
        <v>1074</v>
      </c>
      <c r="BU140" s="3" t="s">
        <v>1075</v>
      </c>
      <c r="BV140" s="3" t="s">
        <v>1076</v>
      </c>
      <c r="BW140" s="3">
        <v>0</v>
      </c>
      <c r="BX140" s="3">
        <v>0.23</v>
      </c>
      <c r="BY140" s="3">
        <v>0</v>
      </c>
      <c r="BZ140" s="3">
        <v>327035</v>
      </c>
      <c r="CA140" s="3">
        <v>9513.3700000000008</v>
      </c>
      <c r="CB140" s="3">
        <v>5.2973999999999997</v>
      </c>
      <c r="CC140" s="21">
        <f ca="1">_xll.IMDP("BND",BT140,CC8,BT3)</f>
        <v>20320926</v>
      </c>
      <c r="CD140" s="23">
        <f ca="1">_xll.IMDP("BND",BT140,CD8,BT3)</f>
        <v>4.2699999999999996</v>
      </c>
      <c r="CE140" s="23" t="str">
        <f ca="1">_xll.IMDP("BND",BT140,CE8,BT3)</f>
        <v>공사공단채</v>
      </c>
      <c r="CF140" s="23" t="str">
        <f ca="1">_xll.IMDP("BND",BT140,CF8,BT3)</f>
        <v>일반</v>
      </c>
      <c r="CG140" s="2">
        <v>46316</v>
      </c>
      <c r="CH140" s="3" t="s">
        <v>1139</v>
      </c>
      <c r="CI140" s="3" t="s">
        <v>1140</v>
      </c>
      <c r="CJ140" s="3" t="s">
        <v>1141</v>
      </c>
      <c r="CK140" s="3">
        <v>0</v>
      </c>
      <c r="CL140" s="3">
        <v>0.08</v>
      </c>
      <c r="CM140" s="3">
        <v>0</v>
      </c>
      <c r="CN140" s="3">
        <v>101123</v>
      </c>
      <c r="CO140" s="3">
        <v>10032.93</v>
      </c>
      <c r="CP140" s="3">
        <v>0.30809999999999998</v>
      </c>
      <c r="CQ140" s="21">
        <f ca="1">_xll.IMDP("BND",CH140,CQ8,CH3)</f>
        <v>20270212</v>
      </c>
      <c r="CR140" s="23">
        <f ca="1">_xll.IMDP("BND",CH140,CR8,CH3)</f>
        <v>3.7829999999999999</v>
      </c>
      <c r="CS140" s="23" t="str">
        <f ca="1">_xll.IMDP("BND",CH140,CS8,CH3)</f>
        <v>회사채</v>
      </c>
      <c r="CT140" s="23" t="str">
        <f ca="1">_xll.IMDP("BND",CH140,CT8,CH3)</f>
        <v>회사채(일반)</v>
      </c>
      <c r="CU140" s="2"/>
      <c r="DE140" s="21" t="str">
        <f ca="1">_xll.IMDP("BND",CV140,DE8,CV3)</f>
        <v>입력오류</v>
      </c>
      <c r="DF140" s="23" t="str">
        <f ca="1">_xll.IMDP("BND",CV140,DF8,CV3)</f>
        <v>입력오류</v>
      </c>
      <c r="DG140" s="23" t="str">
        <f ca="1">_xll.IMDP("BND",CV140,DG8,CV3)</f>
        <v>입력오류</v>
      </c>
      <c r="DH140" s="23" t="str">
        <f ca="1">_xll.IMDP("BND",CV140,DH8,CV3)</f>
        <v>입력오류</v>
      </c>
      <c r="DI140" s="2">
        <v>46316</v>
      </c>
      <c r="DJ140" s="3" t="s">
        <v>11119</v>
      </c>
      <c r="DK140" s="3" t="s">
        <v>249</v>
      </c>
      <c r="DL140" s="3" t="s">
        <v>11120</v>
      </c>
      <c r="DM140" s="3">
        <v>0</v>
      </c>
      <c r="DN140" s="3">
        <v>0.3</v>
      </c>
      <c r="DO140" s="3">
        <v>0</v>
      </c>
      <c r="DP140" s="3">
        <v>467741</v>
      </c>
      <c r="DQ140" s="3">
        <v>9801.49</v>
      </c>
      <c r="DR140" s="3">
        <v>1.5438000000000001</v>
      </c>
      <c r="DS140" s="21">
        <f ca="1">_xll.IMDP("BND",DJ140,DS8,DJ3)</f>
        <v>20280526</v>
      </c>
      <c r="DT140" s="23">
        <f ca="1">_xll.IMDP("BND",DJ140,DT8,DJ3)</f>
        <v>4.3129999999999997</v>
      </c>
      <c r="DU140" s="23" t="str">
        <f ca="1">_xll.IMDP("BND",DJ140,DU8,DJ3)</f>
        <v>금융채</v>
      </c>
      <c r="DV140" s="23" t="str">
        <f ca="1">_xll.IMDP("BND",DJ140,DV8,DJ3)</f>
        <v>기타금융채</v>
      </c>
      <c r="DW140" s="2"/>
      <c r="EG140" s="21" t="str">
        <f ca="1">_xll.IMDP("BND",DX140,EG8,DX3)</f>
        <v>입력오류</v>
      </c>
      <c r="EH140" s="23" t="str">
        <f ca="1">_xll.IMDP("BND",DX140,EH8,DX3)</f>
        <v>입력오류</v>
      </c>
      <c r="EI140" s="23" t="str">
        <f ca="1">_xll.IMDP("BND",DX140,EI8,DX3)</f>
        <v>입력오류</v>
      </c>
      <c r="EJ140" s="23" t="str">
        <f ca="1">_xll.IMDP("BND",DX140,EJ8,DX3)</f>
        <v>입력오류</v>
      </c>
      <c r="EK140" s="2"/>
      <c r="EU140" s="21" t="str">
        <f ca="1">_xll.IMDP("BND",EL140,EU8,EL3)</f>
        <v>입력오류</v>
      </c>
      <c r="EV140" s="23" t="str">
        <f ca="1">_xll.IMDP("BND",EL140,EV8,EL3)</f>
        <v>입력오류</v>
      </c>
      <c r="EW140" s="23" t="str">
        <f ca="1">_xll.IMDP("BND",EL140,EW8,EL3)</f>
        <v>입력오류</v>
      </c>
      <c r="EX140" s="23" t="str">
        <f ca="1">_xll.IMDP("BND",EL140,EX8,EL3)</f>
        <v>입력오류</v>
      </c>
    </row>
    <row r="141" spans="1:154" ht="13.5" customHeight="1" x14ac:dyDescent="0.3">
      <c r="A141" s="2">
        <v>46316</v>
      </c>
      <c r="B141" s="3" t="s">
        <v>1442</v>
      </c>
      <c r="C141" s="3" t="s">
        <v>1443</v>
      </c>
      <c r="D141" s="3" t="s">
        <v>1444</v>
      </c>
      <c r="E141" s="3">
        <v>0</v>
      </c>
      <c r="F141" s="3">
        <v>0.27</v>
      </c>
      <c r="G141" s="3">
        <v>0</v>
      </c>
      <c r="H141" s="3">
        <v>330314</v>
      </c>
      <c r="I141" s="3">
        <v>9882.73</v>
      </c>
      <c r="J141" s="3">
        <v>1.2222</v>
      </c>
      <c r="K141" s="21">
        <f ca="1">_xll.IMDP("BND",B141,K8,B3)</f>
        <v>20280124</v>
      </c>
      <c r="L141" s="23">
        <f ca="1">_xll.IMDP("BND",B141,L8,B3)</f>
        <v>4.1470000000000002</v>
      </c>
      <c r="M141" s="23" t="str">
        <f ca="1">_xll.IMDP("BND",B141,M8,B3)</f>
        <v>회사채</v>
      </c>
      <c r="N141" s="23" t="str">
        <f ca="1">_xll.IMDP("BND",B141,N8,B3)</f>
        <v>회사채(일반)</v>
      </c>
      <c r="O141" s="2"/>
      <c r="Y141" s="21" t="str">
        <f ca="1">_xll.IMDP("BND",P141,Y8,P3)</f>
        <v>입력오류</v>
      </c>
      <c r="Z141" s="23" t="str">
        <f ca="1">_xll.IMDP("BND",P141,Z8,P3)</f>
        <v>입력오류</v>
      </c>
      <c r="AA141" s="23" t="str">
        <f ca="1">_xll.IMDP("BND",P141,AA8,P3)</f>
        <v>입력오류</v>
      </c>
      <c r="AB141" s="23" t="str">
        <f ca="1">_xll.IMDP("BND",P141,AB8,P3)</f>
        <v>입력오류</v>
      </c>
      <c r="AC141" s="2"/>
      <c r="AM141" s="21" t="str">
        <f ca="1">_xll.IMDP("BND",AD141,AM8,AD3)</f>
        <v>입력오류</v>
      </c>
      <c r="AN141" s="23" t="str">
        <f ca="1">_xll.IMDP("BND",AD141,AN8,AD3)</f>
        <v>입력오류</v>
      </c>
      <c r="AO141" s="23" t="str">
        <f ca="1">_xll.IMDP("BND",AD141,AO8,AD3)</f>
        <v>입력오류</v>
      </c>
      <c r="AP141" s="23" t="str">
        <f ca="1">_xll.IMDP("BND",AD141,AP8,AD3)</f>
        <v>입력오류</v>
      </c>
      <c r="AQ141" s="2"/>
      <c r="BA141" s="21" t="str">
        <f ca="1">_xll.IMDP("BND",AR141,BA8,AR3)</f>
        <v>입력오류</v>
      </c>
      <c r="BB141" s="23" t="str">
        <f ca="1">_xll.IMDP("BND",AR141,BB8,AR3)</f>
        <v>입력오류</v>
      </c>
      <c r="BC141" s="23" t="str">
        <f ca="1">_xll.IMDP("BND",AR141,BC8,AR3)</f>
        <v>입력오류</v>
      </c>
      <c r="BD141" s="23" t="str">
        <f ca="1">_xll.IMDP("BND",AR141,BD8,AR3)</f>
        <v>입력오류</v>
      </c>
      <c r="BE141" s="2"/>
      <c r="BO141" s="21" t="str">
        <f ca="1">_xll.IMDP("BND",BF141,BO8,BF3)</f>
        <v>입력오류</v>
      </c>
      <c r="BP141" s="23" t="str">
        <f ca="1">_xll.IMDP("BND",BF141,BP8,BF3)</f>
        <v>입력오류</v>
      </c>
      <c r="BQ141" s="23" t="str">
        <f ca="1">_xll.IMDP("BND",BF141,BQ8,BF3)</f>
        <v>입력오류</v>
      </c>
      <c r="BR141" s="23" t="str">
        <f ca="1">_xll.IMDP("BND",BF141,BR8,BF3)</f>
        <v>입력오류</v>
      </c>
      <c r="BS141" s="2">
        <v>46316</v>
      </c>
      <c r="BT141" s="3" t="s">
        <v>194</v>
      </c>
      <c r="BU141" s="3" t="s">
        <v>29</v>
      </c>
      <c r="BV141" s="3" t="s">
        <v>604</v>
      </c>
      <c r="BW141" s="3">
        <v>0</v>
      </c>
      <c r="BX141" s="3">
        <v>0.22</v>
      </c>
      <c r="BY141" s="3">
        <v>0</v>
      </c>
      <c r="BZ141" s="3">
        <v>318401</v>
      </c>
      <c r="CA141" s="3">
        <v>6719.49</v>
      </c>
      <c r="CB141" s="3">
        <v>16.5686</v>
      </c>
      <c r="CC141" s="21">
        <f ca="1">_xll.IMDP("BND",BT141,CC8,BT3)</f>
        <v>20490310</v>
      </c>
      <c r="CD141" s="23">
        <f ca="1">_xll.IMDP("BND",BT141,CD8,BT3)</f>
        <v>4.3150000000000004</v>
      </c>
      <c r="CE141" s="23" t="str">
        <f ca="1">_xll.IMDP("BND",BT141,CE8,BT3)</f>
        <v>국채</v>
      </c>
      <c r="CF141" s="23" t="str">
        <f ca="1">_xll.IMDP("BND",BT141,CF8,BT3)</f>
        <v>국고채권</v>
      </c>
      <c r="CG141" s="2">
        <v>46316</v>
      </c>
      <c r="CH141" s="3" t="s">
        <v>1142</v>
      </c>
      <c r="CI141" s="3" t="s">
        <v>836</v>
      </c>
      <c r="CJ141" s="3" t="s">
        <v>1143</v>
      </c>
      <c r="CK141" s="3">
        <v>0</v>
      </c>
      <c r="CL141" s="3">
        <v>0.08</v>
      </c>
      <c r="CM141" s="3">
        <v>0</v>
      </c>
      <c r="CN141" s="3">
        <v>101044</v>
      </c>
      <c r="CO141" s="3">
        <v>10024.98</v>
      </c>
      <c r="CP141" s="3">
        <v>0.3256</v>
      </c>
      <c r="CQ141" s="21">
        <f ca="1">_xll.IMDP("BND",CH141,CQ8,CH3)</f>
        <v>20270219</v>
      </c>
      <c r="CR141" s="23">
        <f ca="1">_xll.IMDP("BND",CH141,CR8,CH3)</f>
        <v>3.8340000000000001</v>
      </c>
      <c r="CS141" s="23" t="str">
        <f ca="1">_xll.IMDP("BND",CH141,CS8,CH3)</f>
        <v>회사채</v>
      </c>
      <c r="CT141" s="23" t="str">
        <f ca="1">_xll.IMDP("BND",CH141,CT8,CH3)</f>
        <v>회사채(일반)</v>
      </c>
      <c r="CU141" s="2"/>
      <c r="DE141" s="21" t="str">
        <f ca="1">_xll.IMDP("BND",CV141,DE8,CV3)</f>
        <v>입력오류</v>
      </c>
      <c r="DF141" s="23" t="str">
        <f ca="1">_xll.IMDP("BND",CV141,DF8,CV3)</f>
        <v>입력오류</v>
      </c>
      <c r="DG141" s="23" t="str">
        <f ca="1">_xll.IMDP("BND",CV141,DG8,CV3)</f>
        <v>입력오류</v>
      </c>
      <c r="DH141" s="23" t="str">
        <f ca="1">_xll.IMDP("BND",CV141,DH8,CV3)</f>
        <v>입력오류</v>
      </c>
      <c r="DI141" s="2">
        <v>46316</v>
      </c>
      <c r="DJ141" s="3" t="s">
        <v>9541</v>
      </c>
      <c r="DK141" s="3" t="s">
        <v>255</v>
      </c>
      <c r="DL141" s="3" t="s">
        <v>9542</v>
      </c>
      <c r="DM141" s="3">
        <v>0</v>
      </c>
      <c r="DN141" s="3">
        <v>0.3</v>
      </c>
      <c r="DO141" s="3">
        <v>0</v>
      </c>
      <c r="DP141" s="3">
        <v>467239</v>
      </c>
      <c r="DQ141" s="3">
        <v>9790.32</v>
      </c>
      <c r="DR141" s="3">
        <v>1.8245</v>
      </c>
      <c r="DS141" s="21">
        <f ca="1">_xll.IMDP("BND",DJ141,DS8,DJ3)</f>
        <v>20280913</v>
      </c>
      <c r="DT141" s="23">
        <f ca="1">_xll.IMDP("BND",DJ141,DT8,DJ3)</f>
        <v>4.3780000000000001</v>
      </c>
      <c r="DU141" s="23" t="str">
        <f ca="1">_xll.IMDP("BND",DJ141,DU8,DJ3)</f>
        <v>금융채</v>
      </c>
      <c r="DV141" s="23" t="str">
        <f ca="1">_xll.IMDP("BND",DJ141,DV8,DJ3)</f>
        <v>기타금융채</v>
      </c>
      <c r="DW141" s="2"/>
      <c r="EG141" s="21" t="str">
        <f ca="1">_xll.IMDP("BND",DX141,EG8,DX3)</f>
        <v>입력오류</v>
      </c>
      <c r="EH141" s="23" t="str">
        <f ca="1">_xll.IMDP("BND",DX141,EH8,DX3)</f>
        <v>입력오류</v>
      </c>
      <c r="EI141" s="23" t="str">
        <f ca="1">_xll.IMDP("BND",DX141,EI8,DX3)</f>
        <v>입력오류</v>
      </c>
      <c r="EJ141" s="23" t="str">
        <f ca="1">_xll.IMDP("BND",DX141,EJ8,DX3)</f>
        <v>입력오류</v>
      </c>
      <c r="EK141" s="2"/>
      <c r="EU141" s="21" t="str">
        <f ca="1">_xll.IMDP("BND",EL141,EU8,EL3)</f>
        <v>입력오류</v>
      </c>
      <c r="EV141" s="23" t="str">
        <f ca="1">_xll.IMDP("BND",EL141,EV8,EL3)</f>
        <v>입력오류</v>
      </c>
      <c r="EW141" s="23" t="str">
        <f ca="1">_xll.IMDP("BND",EL141,EW8,EL3)</f>
        <v>입력오류</v>
      </c>
      <c r="EX141" s="23" t="str">
        <f ca="1">_xll.IMDP("BND",EL141,EX8,EL3)</f>
        <v>입력오류</v>
      </c>
    </row>
    <row r="142" spans="1:154" ht="13.5" customHeight="1" x14ac:dyDescent="0.3">
      <c r="A142" s="2">
        <v>46316</v>
      </c>
      <c r="B142" s="3" t="s">
        <v>1380</v>
      </c>
      <c r="C142" s="3" t="s">
        <v>759</v>
      </c>
      <c r="D142" s="3" t="s">
        <v>1381</v>
      </c>
      <c r="E142" s="3">
        <v>0</v>
      </c>
      <c r="F142" s="3">
        <v>0.27</v>
      </c>
      <c r="G142" s="3">
        <v>0</v>
      </c>
      <c r="H142" s="3">
        <v>330268</v>
      </c>
      <c r="I142" s="3">
        <v>9880.5300000000007</v>
      </c>
      <c r="J142" s="3">
        <v>2.3386999999999998</v>
      </c>
      <c r="K142" s="21">
        <f ca="1">_xll.IMDP("BND",B142,K8,B3)</f>
        <v>20290408</v>
      </c>
      <c r="L142" s="23">
        <f ca="1">_xll.IMDP("BND",B142,L8,B3)</f>
        <v>4.2919999999999998</v>
      </c>
      <c r="M142" s="23" t="str">
        <f ca="1">_xll.IMDP("BND",B142,M8,B3)</f>
        <v>회사채</v>
      </c>
      <c r="N142" s="23" t="str">
        <f ca="1">_xll.IMDP("BND",B142,N8,B3)</f>
        <v>회사채(일반)</v>
      </c>
      <c r="O142" s="2"/>
      <c r="Y142" s="21" t="str">
        <f ca="1">_xll.IMDP("BND",P142,Y8,P3)</f>
        <v>입력오류</v>
      </c>
      <c r="Z142" s="23" t="str">
        <f ca="1">_xll.IMDP("BND",P142,Z8,P3)</f>
        <v>입력오류</v>
      </c>
      <c r="AA142" s="23" t="str">
        <f ca="1">_xll.IMDP("BND",P142,AA8,P3)</f>
        <v>입력오류</v>
      </c>
      <c r="AB142" s="23" t="str">
        <f ca="1">_xll.IMDP("BND",P142,AB8,P3)</f>
        <v>입력오류</v>
      </c>
      <c r="AC142" s="2"/>
      <c r="AM142" s="21" t="str">
        <f ca="1">_xll.IMDP("BND",AD142,AM8,AD3)</f>
        <v>입력오류</v>
      </c>
      <c r="AN142" s="23" t="str">
        <f ca="1">_xll.IMDP("BND",AD142,AN8,AD3)</f>
        <v>입력오류</v>
      </c>
      <c r="AO142" s="23" t="str">
        <f ca="1">_xll.IMDP("BND",AD142,AO8,AD3)</f>
        <v>입력오류</v>
      </c>
      <c r="AP142" s="23" t="str">
        <f ca="1">_xll.IMDP("BND",AD142,AP8,AD3)</f>
        <v>입력오류</v>
      </c>
      <c r="AQ142" s="2"/>
      <c r="BA142" s="21" t="str">
        <f ca="1">_xll.IMDP("BND",AR142,BA8,AR3)</f>
        <v>입력오류</v>
      </c>
      <c r="BB142" s="23" t="str">
        <f ca="1">_xll.IMDP("BND",AR142,BB8,AR3)</f>
        <v>입력오류</v>
      </c>
      <c r="BC142" s="23" t="str">
        <f ca="1">_xll.IMDP("BND",AR142,BC8,AR3)</f>
        <v>입력오류</v>
      </c>
      <c r="BD142" s="23" t="str">
        <f ca="1">_xll.IMDP("BND",AR142,BD8,AR3)</f>
        <v>입력오류</v>
      </c>
      <c r="BE142" s="2"/>
      <c r="BO142" s="21" t="str">
        <f ca="1">_xll.IMDP("BND",BF142,BO8,BF3)</f>
        <v>입력오류</v>
      </c>
      <c r="BP142" s="23" t="str">
        <f ca="1">_xll.IMDP("BND",BF142,BP8,BF3)</f>
        <v>입력오류</v>
      </c>
      <c r="BQ142" s="23" t="str">
        <f ca="1">_xll.IMDP("BND",BF142,BQ8,BF3)</f>
        <v>입력오류</v>
      </c>
      <c r="BR142" s="23" t="str">
        <f ca="1">_xll.IMDP("BND",BF142,BR8,BF3)</f>
        <v>입력오류</v>
      </c>
      <c r="BS142" s="2">
        <v>46316</v>
      </c>
      <c r="BT142" s="3" t="s">
        <v>67</v>
      </c>
      <c r="BU142" s="3" t="s">
        <v>29</v>
      </c>
      <c r="BV142" s="3" t="s">
        <v>68</v>
      </c>
      <c r="BW142" s="3">
        <v>0</v>
      </c>
      <c r="BX142" s="3">
        <v>0.22</v>
      </c>
      <c r="BY142" s="3">
        <v>0</v>
      </c>
      <c r="BZ142" s="3">
        <v>308720</v>
      </c>
      <c r="CA142" s="3">
        <v>6402.24</v>
      </c>
      <c r="CB142" s="3">
        <v>17.760400000000001</v>
      </c>
      <c r="CC142" s="21">
        <f ca="1">_xll.IMDP("BND",BT142,CC8,BT3)</f>
        <v>20510310</v>
      </c>
      <c r="CD142" s="23">
        <f ca="1">_xll.IMDP("BND",BT142,CD8,BT3)</f>
        <v>4.28</v>
      </c>
      <c r="CE142" s="23" t="str">
        <f ca="1">_xll.IMDP("BND",BT142,CE8,BT3)</f>
        <v>국채</v>
      </c>
      <c r="CF142" s="23" t="str">
        <f ca="1">_xll.IMDP("BND",BT142,CF8,BT3)</f>
        <v>국고채권</v>
      </c>
      <c r="CG142" s="2">
        <v>46316</v>
      </c>
      <c r="CH142" s="3" t="s">
        <v>1144</v>
      </c>
      <c r="CI142" s="3" t="s">
        <v>236</v>
      </c>
      <c r="CJ142" s="3" t="s">
        <v>1145</v>
      </c>
      <c r="CK142" s="3">
        <v>0</v>
      </c>
      <c r="CL142" s="3">
        <v>0.08</v>
      </c>
      <c r="CM142" s="3">
        <v>0</v>
      </c>
      <c r="CN142" s="3">
        <v>101017</v>
      </c>
      <c r="CO142" s="3">
        <v>10022.57</v>
      </c>
      <c r="CP142" s="3">
        <v>0.3231</v>
      </c>
      <c r="CQ142" s="21">
        <f ca="1">_xll.IMDP("BND",CH142,CQ8,CH3)</f>
        <v>20270218</v>
      </c>
      <c r="CR142" s="23">
        <f ca="1">_xll.IMDP("BND",CH142,CR8,CH3)</f>
        <v>3.7149999999999999</v>
      </c>
      <c r="CS142" s="23" t="str">
        <f ca="1">_xll.IMDP("BND",CH142,CS8,CH3)</f>
        <v>회사채</v>
      </c>
      <c r="CT142" s="23" t="str">
        <f ca="1">_xll.IMDP("BND",CH142,CT8,CH3)</f>
        <v>회사채(일반)</v>
      </c>
      <c r="CU142" s="2"/>
      <c r="DE142" s="21" t="str">
        <f ca="1">_xll.IMDP("BND",CV142,DE8,CV3)</f>
        <v>입력오류</v>
      </c>
      <c r="DF142" s="23" t="str">
        <f ca="1">_xll.IMDP("BND",CV142,DF8,CV3)</f>
        <v>입력오류</v>
      </c>
      <c r="DG142" s="23" t="str">
        <f ca="1">_xll.IMDP("BND",CV142,DG8,CV3)</f>
        <v>입력오류</v>
      </c>
      <c r="DH142" s="23" t="str">
        <f ca="1">_xll.IMDP("BND",CV142,DH8,CV3)</f>
        <v>입력오류</v>
      </c>
      <c r="DI142" s="2">
        <v>46316</v>
      </c>
      <c r="DJ142" s="3" t="s">
        <v>3779</v>
      </c>
      <c r="DK142" s="3" t="s">
        <v>675</v>
      </c>
      <c r="DL142" s="3" t="s">
        <v>14545</v>
      </c>
      <c r="DM142" s="3">
        <v>0</v>
      </c>
      <c r="DN142" s="3">
        <v>0.28999999999999998</v>
      </c>
      <c r="DO142" s="3">
        <v>0</v>
      </c>
      <c r="DP142" s="3">
        <v>465033</v>
      </c>
      <c r="DQ142" s="3">
        <v>9743.75</v>
      </c>
      <c r="DR142" s="3">
        <v>1.8989</v>
      </c>
      <c r="DS142" s="21">
        <f ca="1">_xll.IMDP("BND",DJ142,DS8,DJ3)</f>
        <v>20281013</v>
      </c>
      <c r="DT142" s="23">
        <f ca="1">_xll.IMDP("BND",DJ142,DT8,DJ3)</f>
        <v>4.1680000000000001</v>
      </c>
      <c r="DU142" s="23" t="str">
        <f ca="1">_xll.IMDP("BND",DJ142,DU8,DJ3)</f>
        <v>공사공단채</v>
      </c>
      <c r="DV142" s="23" t="str">
        <f ca="1">_xll.IMDP("BND",DJ142,DV8,DJ3)</f>
        <v>일반</v>
      </c>
      <c r="DW142" s="2"/>
      <c r="EG142" s="21" t="str">
        <f ca="1">_xll.IMDP("BND",DX142,EG8,DX3)</f>
        <v>입력오류</v>
      </c>
      <c r="EH142" s="23" t="str">
        <f ca="1">_xll.IMDP("BND",DX142,EH8,DX3)</f>
        <v>입력오류</v>
      </c>
      <c r="EI142" s="23" t="str">
        <f ca="1">_xll.IMDP("BND",DX142,EI8,DX3)</f>
        <v>입력오류</v>
      </c>
      <c r="EJ142" s="23" t="str">
        <f ca="1">_xll.IMDP("BND",DX142,EJ8,DX3)</f>
        <v>입력오류</v>
      </c>
      <c r="EK142" s="2"/>
      <c r="EU142" s="21" t="str">
        <f ca="1">_xll.IMDP("BND",EL142,EU8,EL3)</f>
        <v>입력오류</v>
      </c>
      <c r="EV142" s="23" t="str">
        <f ca="1">_xll.IMDP("BND",EL142,EV8,EL3)</f>
        <v>입력오류</v>
      </c>
      <c r="EW142" s="23" t="str">
        <f ca="1">_xll.IMDP("BND",EL142,EW8,EL3)</f>
        <v>입력오류</v>
      </c>
      <c r="EX142" s="23" t="str">
        <f ca="1">_xll.IMDP("BND",EL142,EX8,EL3)</f>
        <v>입력오류</v>
      </c>
    </row>
    <row r="143" spans="1:154" ht="13.5" customHeight="1" x14ac:dyDescent="0.3">
      <c r="A143" s="2">
        <v>46316</v>
      </c>
      <c r="B143" s="3" t="s">
        <v>1399</v>
      </c>
      <c r="C143" s="3" t="s">
        <v>1400</v>
      </c>
      <c r="D143" s="3" t="s">
        <v>1401</v>
      </c>
      <c r="E143" s="3">
        <v>0</v>
      </c>
      <c r="F143" s="3">
        <v>0.27</v>
      </c>
      <c r="G143" s="3">
        <v>0</v>
      </c>
      <c r="H143" s="3">
        <v>330235</v>
      </c>
      <c r="I143" s="3">
        <v>9880.39</v>
      </c>
      <c r="J143" s="3">
        <v>1.2010000000000001</v>
      </c>
      <c r="K143" s="21">
        <f ca="1">_xll.IMDP("BND",B143,K8,B3)</f>
        <v>20280114</v>
      </c>
      <c r="L143" s="23">
        <f ca="1">_xll.IMDP("BND",B143,L8,B3)</f>
        <v>4.1280000000000001</v>
      </c>
      <c r="M143" s="23" t="str">
        <f ca="1">_xll.IMDP("BND",B143,M8,B3)</f>
        <v>회사채</v>
      </c>
      <c r="N143" s="23" t="str">
        <f ca="1">_xll.IMDP("BND",B143,N8,B3)</f>
        <v>회사채(일반)</v>
      </c>
      <c r="O143" s="2"/>
      <c r="Y143" s="21" t="str">
        <f ca="1">_xll.IMDP("BND",P143,Y8,P3)</f>
        <v>입력오류</v>
      </c>
      <c r="Z143" s="23" t="str">
        <f ca="1">_xll.IMDP("BND",P143,Z8,P3)</f>
        <v>입력오류</v>
      </c>
      <c r="AA143" s="23" t="str">
        <f ca="1">_xll.IMDP("BND",P143,AA8,P3)</f>
        <v>입력오류</v>
      </c>
      <c r="AB143" s="23" t="str">
        <f ca="1">_xll.IMDP("BND",P143,AB8,P3)</f>
        <v>입력오류</v>
      </c>
      <c r="AC143" s="2"/>
      <c r="AM143" s="21" t="str">
        <f ca="1">_xll.IMDP("BND",AD143,AM8,AD3)</f>
        <v>입력오류</v>
      </c>
      <c r="AN143" s="23" t="str">
        <f ca="1">_xll.IMDP("BND",AD143,AN8,AD3)</f>
        <v>입력오류</v>
      </c>
      <c r="AO143" s="23" t="str">
        <f ca="1">_xll.IMDP("BND",AD143,AO8,AD3)</f>
        <v>입력오류</v>
      </c>
      <c r="AP143" s="23" t="str">
        <f ca="1">_xll.IMDP("BND",AD143,AP8,AD3)</f>
        <v>입력오류</v>
      </c>
      <c r="AQ143" s="2"/>
      <c r="BA143" s="21" t="str">
        <f ca="1">_xll.IMDP("BND",AR143,BA8,AR3)</f>
        <v>입력오류</v>
      </c>
      <c r="BB143" s="23" t="str">
        <f ca="1">_xll.IMDP("BND",AR143,BB8,AR3)</f>
        <v>입력오류</v>
      </c>
      <c r="BC143" s="23" t="str">
        <f ca="1">_xll.IMDP("BND",AR143,BC8,AR3)</f>
        <v>입력오류</v>
      </c>
      <c r="BD143" s="23" t="str">
        <f ca="1">_xll.IMDP("BND",AR143,BD8,AR3)</f>
        <v>입력오류</v>
      </c>
      <c r="BE143" s="2"/>
      <c r="BO143" s="21" t="str">
        <f ca="1">_xll.IMDP("BND",BF143,BO8,BF3)</f>
        <v>입력오류</v>
      </c>
      <c r="BP143" s="23" t="str">
        <f ca="1">_xll.IMDP("BND",BF143,BP8,BF3)</f>
        <v>입력오류</v>
      </c>
      <c r="BQ143" s="23" t="str">
        <f ca="1">_xll.IMDP("BND",BF143,BQ8,BF3)</f>
        <v>입력오류</v>
      </c>
      <c r="BR143" s="23" t="str">
        <f ca="1">_xll.IMDP("BND",BF143,BR8,BF3)</f>
        <v>입력오류</v>
      </c>
      <c r="BS143" s="2">
        <v>46316</v>
      </c>
      <c r="BT143" s="3" t="s">
        <v>1077</v>
      </c>
      <c r="BU143" s="3" t="s">
        <v>1078</v>
      </c>
      <c r="BV143" s="3" t="s">
        <v>1079</v>
      </c>
      <c r="BW143" s="3">
        <v>0</v>
      </c>
      <c r="BX143" s="3">
        <v>0.21</v>
      </c>
      <c r="BY143" s="3">
        <v>0</v>
      </c>
      <c r="BZ143" s="3">
        <v>301989</v>
      </c>
      <c r="CA143" s="3">
        <v>10037.629999999999</v>
      </c>
      <c r="CB143" s="3">
        <v>0.39439999999999997</v>
      </c>
      <c r="CC143" s="21">
        <f ca="1">_xll.IMDP("BND",BT143,CC8,BT3)</f>
        <v>20270315</v>
      </c>
      <c r="CD143" s="23">
        <f ca="1">_xll.IMDP("BND",BT143,CD8,BT3)</f>
        <v>3.9390000000000001</v>
      </c>
      <c r="CE143" s="23" t="str">
        <f ca="1">_xll.IMDP("BND",BT143,CE8,BT3)</f>
        <v>회사채</v>
      </c>
      <c r="CF143" s="23" t="str">
        <f ca="1">_xll.IMDP("BND",BT143,CF8,BT3)</f>
        <v>회사채(일반)</v>
      </c>
      <c r="CG143" s="2">
        <v>46316</v>
      </c>
      <c r="CH143" s="3" t="s">
        <v>1119</v>
      </c>
      <c r="CI143" s="3" t="s">
        <v>166</v>
      </c>
      <c r="CJ143" s="3" t="s">
        <v>1120</v>
      </c>
      <c r="CK143" s="3">
        <v>0</v>
      </c>
      <c r="CL143" s="3">
        <v>0.08</v>
      </c>
      <c r="CM143" s="3">
        <v>0</v>
      </c>
      <c r="CN143" s="3">
        <v>100934</v>
      </c>
      <c r="CO143" s="3">
        <v>10014.15</v>
      </c>
      <c r="CP143" s="3">
        <v>9.8699999999999996E-2</v>
      </c>
      <c r="CQ143" s="21">
        <f ca="1">_xll.IMDP("BND",CH143,CQ8,CH3)</f>
        <v>20261126</v>
      </c>
      <c r="CR143" s="23">
        <f ca="1">_xll.IMDP("BND",CH143,CR8,CH3)</f>
        <v>3.5390000000000001</v>
      </c>
      <c r="CS143" s="23" t="str">
        <f ca="1">_xll.IMDP("BND",CH143,CS8,CH3)</f>
        <v>금융채</v>
      </c>
      <c r="CT143" s="23" t="str">
        <f ca="1">_xll.IMDP("BND",CH143,CT8,CH3)</f>
        <v>기타금융채</v>
      </c>
      <c r="CU143" s="2"/>
      <c r="DE143" s="21" t="str">
        <f ca="1">_xll.IMDP("BND",CV143,DE8,CV3)</f>
        <v>입력오류</v>
      </c>
      <c r="DF143" s="23" t="str">
        <f ca="1">_xll.IMDP("BND",CV143,DF8,CV3)</f>
        <v>입력오류</v>
      </c>
      <c r="DG143" s="23" t="str">
        <f ca="1">_xll.IMDP("BND",CV143,DG8,CV3)</f>
        <v>입력오류</v>
      </c>
      <c r="DH143" s="23" t="str">
        <f ca="1">_xll.IMDP("BND",CV143,DH8,CV3)</f>
        <v>입력오류</v>
      </c>
      <c r="DI143" s="2">
        <v>46316</v>
      </c>
      <c r="DJ143" s="3" t="s">
        <v>1876</v>
      </c>
      <c r="DK143" s="3" t="s">
        <v>1877</v>
      </c>
      <c r="DL143" s="3" t="s">
        <v>1878</v>
      </c>
      <c r="DM143" s="3">
        <v>0</v>
      </c>
      <c r="DN143" s="3">
        <v>0.28999999999999998</v>
      </c>
      <c r="DO143" s="3">
        <v>0</v>
      </c>
      <c r="DP143" s="3">
        <v>462218</v>
      </c>
      <c r="DQ143" s="3">
        <v>9684.73</v>
      </c>
      <c r="DR143" s="3">
        <v>7.6845999999999997</v>
      </c>
      <c r="DS143" s="21">
        <f ca="1">_xll.IMDP("BND",DJ143,DS8,DJ3)</f>
        <v>20360225</v>
      </c>
      <c r="DT143" s="23">
        <f ca="1">_xll.IMDP("BND",DJ143,DT8,DJ3)</f>
        <v>4.3630000000000004</v>
      </c>
      <c r="DU143" s="23" t="str">
        <f ca="1">_xll.IMDP("BND",DJ143,DU8,DJ3)</f>
        <v>공사공단채</v>
      </c>
      <c r="DV143" s="23" t="str">
        <f ca="1">_xll.IMDP("BND",DJ143,DV8,DJ3)</f>
        <v>일반</v>
      </c>
      <c r="DW143" s="2"/>
      <c r="EG143" s="21" t="str">
        <f ca="1">_xll.IMDP("BND",DX143,EG8,DX3)</f>
        <v>입력오류</v>
      </c>
      <c r="EH143" s="23" t="str">
        <f ca="1">_xll.IMDP("BND",DX143,EH8,DX3)</f>
        <v>입력오류</v>
      </c>
      <c r="EI143" s="23" t="str">
        <f ca="1">_xll.IMDP("BND",DX143,EI8,DX3)</f>
        <v>입력오류</v>
      </c>
      <c r="EJ143" s="23" t="str">
        <f ca="1">_xll.IMDP("BND",DX143,EJ8,DX3)</f>
        <v>입력오류</v>
      </c>
      <c r="EK143" s="2"/>
      <c r="EU143" s="21" t="str">
        <f ca="1">_xll.IMDP("BND",EL143,EU8,EL3)</f>
        <v>입력오류</v>
      </c>
      <c r="EV143" s="23" t="str">
        <f ca="1">_xll.IMDP("BND",EL143,EV8,EL3)</f>
        <v>입력오류</v>
      </c>
      <c r="EW143" s="23" t="str">
        <f ca="1">_xll.IMDP("BND",EL143,EW8,EL3)</f>
        <v>입력오류</v>
      </c>
      <c r="EX143" s="23" t="str">
        <f ca="1">_xll.IMDP("BND",EL143,EX8,EL3)</f>
        <v>입력오류</v>
      </c>
    </row>
    <row r="144" spans="1:154" ht="13.5" customHeight="1" x14ac:dyDescent="0.3">
      <c r="A144" s="2">
        <v>46316</v>
      </c>
      <c r="B144" s="3" t="s">
        <v>1439</v>
      </c>
      <c r="C144" s="3" t="s">
        <v>1440</v>
      </c>
      <c r="D144" s="3" t="s">
        <v>1441</v>
      </c>
      <c r="E144" s="3">
        <v>0</v>
      </c>
      <c r="F144" s="3">
        <v>0.27</v>
      </c>
      <c r="G144" s="3">
        <v>0</v>
      </c>
      <c r="H144" s="3">
        <v>330222</v>
      </c>
      <c r="I144" s="3">
        <v>9879.5</v>
      </c>
      <c r="J144" s="3">
        <v>3.8892000000000002</v>
      </c>
      <c r="K144" s="21">
        <f ca="1">_xll.IMDP("BND",B144,K8,B3)</f>
        <v>20310204</v>
      </c>
      <c r="L144" s="23">
        <f ca="1">_xll.IMDP("BND",B144,L8,B3)</f>
        <v>4.4489999999999998</v>
      </c>
      <c r="M144" s="23" t="str">
        <f ca="1">_xll.IMDP("BND",B144,M8,B3)</f>
        <v>회사채</v>
      </c>
      <c r="N144" s="23" t="str">
        <f ca="1">_xll.IMDP("BND",B144,N8,B3)</f>
        <v>회사채(일반)</v>
      </c>
      <c r="O144" s="2"/>
      <c r="Y144" s="21" t="str">
        <f ca="1">_xll.IMDP("BND",P144,Y8,P3)</f>
        <v>입력오류</v>
      </c>
      <c r="Z144" s="23" t="str">
        <f ca="1">_xll.IMDP("BND",P144,Z8,P3)</f>
        <v>입력오류</v>
      </c>
      <c r="AA144" s="23" t="str">
        <f ca="1">_xll.IMDP("BND",P144,AA8,P3)</f>
        <v>입력오류</v>
      </c>
      <c r="AB144" s="23" t="str">
        <f ca="1">_xll.IMDP("BND",P144,AB8,P3)</f>
        <v>입력오류</v>
      </c>
      <c r="AC144" s="2"/>
      <c r="AM144" s="21" t="str">
        <f ca="1">_xll.IMDP("BND",AD144,AM8,AD3)</f>
        <v>입력오류</v>
      </c>
      <c r="AN144" s="23" t="str">
        <f ca="1">_xll.IMDP("BND",AD144,AN8,AD3)</f>
        <v>입력오류</v>
      </c>
      <c r="AO144" s="23" t="str">
        <f ca="1">_xll.IMDP("BND",AD144,AO8,AD3)</f>
        <v>입력오류</v>
      </c>
      <c r="AP144" s="23" t="str">
        <f ca="1">_xll.IMDP("BND",AD144,AP8,AD3)</f>
        <v>입력오류</v>
      </c>
      <c r="AQ144" s="2"/>
      <c r="BA144" s="21" t="str">
        <f ca="1">_xll.IMDP("BND",AR144,BA8,AR3)</f>
        <v>입력오류</v>
      </c>
      <c r="BB144" s="23" t="str">
        <f ca="1">_xll.IMDP("BND",AR144,BB8,AR3)</f>
        <v>입력오류</v>
      </c>
      <c r="BC144" s="23" t="str">
        <f ca="1">_xll.IMDP("BND",AR144,BC8,AR3)</f>
        <v>입력오류</v>
      </c>
      <c r="BD144" s="23" t="str">
        <f ca="1">_xll.IMDP("BND",AR144,BD8,AR3)</f>
        <v>입력오류</v>
      </c>
      <c r="BE144" s="2"/>
      <c r="BO144" s="21" t="str">
        <f ca="1">_xll.IMDP("BND",BF144,BO8,BF3)</f>
        <v>입력오류</v>
      </c>
      <c r="BP144" s="23" t="str">
        <f ca="1">_xll.IMDP("BND",BF144,BP8,BF3)</f>
        <v>입력오류</v>
      </c>
      <c r="BQ144" s="23" t="str">
        <f ca="1">_xll.IMDP("BND",BF144,BQ8,BF3)</f>
        <v>입력오류</v>
      </c>
      <c r="BR144" s="23" t="str">
        <f ca="1">_xll.IMDP("BND",BF144,BR8,BF3)</f>
        <v>입력오류</v>
      </c>
      <c r="BS144" s="2">
        <v>46316</v>
      </c>
      <c r="BT144" s="3" t="s">
        <v>41</v>
      </c>
      <c r="BU144" s="3" t="s">
        <v>29</v>
      </c>
      <c r="BV144" s="3" t="s">
        <v>42</v>
      </c>
      <c r="BW144" s="3">
        <v>0</v>
      </c>
      <c r="BX144" s="3">
        <v>0.2</v>
      </c>
      <c r="BY144" s="3">
        <v>0</v>
      </c>
      <c r="BZ144" s="3">
        <v>287017</v>
      </c>
      <c r="CA144" s="3">
        <v>9820.4500000000007</v>
      </c>
      <c r="CB144" s="3">
        <v>5.0103</v>
      </c>
      <c r="CC144" s="21">
        <f ca="1">_xll.IMDP("BND",BT144,CC8,BT3)</f>
        <v>20320610</v>
      </c>
      <c r="CD144" s="23">
        <f ca="1">_xll.IMDP("BND",BT144,CD8,BT3)</f>
        <v>3.9769999999999999</v>
      </c>
      <c r="CE144" s="23" t="str">
        <f ca="1">_xll.IMDP("BND",BT144,CE8,BT3)</f>
        <v>국채</v>
      </c>
      <c r="CF144" s="23" t="str">
        <f ca="1">_xll.IMDP("BND",BT144,CF8,BT3)</f>
        <v>국고채권</v>
      </c>
      <c r="CG144" s="2">
        <v>46316</v>
      </c>
      <c r="CH144" s="3" t="s">
        <v>1126</v>
      </c>
      <c r="CI144" s="3" t="s">
        <v>1127</v>
      </c>
      <c r="CJ144" s="3" t="s">
        <v>1128</v>
      </c>
      <c r="CK144" s="3">
        <v>0</v>
      </c>
      <c r="CL144" s="3">
        <v>0.08</v>
      </c>
      <c r="CM144" s="3">
        <v>0</v>
      </c>
      <c r="CN144" s="3">
        <v>100699</v>
      </c>
      <c r="CO144" s="3">
        <v>9990.8700000000008</v>
      </c>
      <c r="CP144" s="3">
        <v>0.2344</v>
      </c>
      <c r="CQ144" s="21">
        <f ca="1">_xll.IMDP("BND",CH144,CQ8,CH3)</f>
        <v>20270115</v>
      </c>
      <c r="CR144" s="23">
        <f ca="1">_xll.IMDP("BND",CH144,CR8,CH3)</f>
        <v>3.5790000000000002</v>
      </c>
      <c r="CS144" s="23" t="str">
        <f ca="1">_xll.IMDP("BND",CH144,CS8,CH3)</f>
        <v>금융채</v>
      </c>
      <c r="CT144" s="23" t="str">
        <f ca="1">_xll.IMDP("BND",CH144,CT8,CH3)</f>
        <v>기타금융채</v>
      </c>
      <c r="CU144" s="2"/>
      <c r="DE144" s="21" t="str">
        <f ca="1">_xll.IMDP("BND",CV144,DE8,CV3)</f>
        <v>입력오류</v>
      </c>
      <c r="DF144" s="23" t="str">
        <f ca="1">_xll.IMDP("BND",CV144,DF8,CV3)</f>
        <v>입력오류</v>
      </c>
      <c r="DG144" s="23" t="str">
        <f ca="1">_xll.IMDP("BND",CV144,DG8,CV3)</f>
        <v>입력오류</v>
      </c>
      <c r="DH144" s="23" t="str">
        <f ca="1">_xll.IMDP("BND",CV144,DH8,CV3)</f>
        <v>입력오류</v>
      </c>
      <c r="DI144" s="2">
        <v>46316</v>
      </c>
      <c r="DJ144" s="3" t="s">
        <v>16024</v>
      </c>
      <c r="DK144" s="3" t="s">
        <v>193</v>
      </c>
      <c r="DL144" s="3" t="s">
        <v>16025</v>
      </c>
      <c r="DM144" s="3">
        <v>0</v>
      </c>
      <c r="DN144" s="3">
        <v>0.28999999999999998</v>
      </c>
      <c r="DO144" s="3">
        <v>0</v>
      </c>
      <c r="DP144" s="3">
        <v>459449</v>
      </c>
      <c r="DS144" s="21" t="str">
        <f ca="1">_xll.IMDP("BND",DJ144,DS8,DJ3)</f>
        <v/>
      </c>
      <c r="DT144" s="23" t="str">
        <f ca="1">_xll.IMDP("BND",DJ144,DT8,DJ3)</f>
        <v/>
      </c>
      <c r="DU144" s="23" t="str">
        <f ca="1">_xll.IMDP("BND",DJ144,DU8,DJ3)</f>
        <v/>
      </c>
      <c r="DV144" s="23" t="str">
        <f ca="1">_xll.IMDP("BND",DJ144,DV8,DJ3)</f>
        <v/>
      </c>
      <c r="DW144" s="2"/>
      <c r="EG144" s="21" t="str">
        <f ca="1">_xll.IMDP("BND",DX144,EG8,DX3)</f>
        <v>입력오류</v>
      </c>
      <c r="EH144" s="23" t="str">
        <f ca="1">_xll.IMDP("BND",DX144,EH8,DX3)</f>
        <v>입력오류</v>
      </c>
      <c r="EI144" s="23" t="str">
        <f ca="1">_xll.IMDP("BND",DX144,EI8,DX3)</f>
        <v>입력오류</v>
      </c>
      <c r="EJ144" s="23" t="str">
        <f ca="1">_xll.IMDP("BND",DX144,EJ8,DX3)</f>
        <v>입력오류</v>
      </c>
      <c r="EK144" s="2"/>
      <c r="EU144" s="21" t="str">
        <f ca="1">_xll.IMDP("BND",EL144,EU8,EL3)</f>
        <v>입력오류</v>
      </c>
      <c r="EV144" s="23" t="str">
        <f ca="1">_xll.IMDP("BND",EL144,EV8,EL3)</f>
        <v>입력오류</v>
      </c>
      <c r="EW144" s="23" t="str">
        <f ca="1">_xll.IMDP("BND",EL144,EW8,EL3)</f>
        <v>입력오류</v>
      </c>
      <c r="EX144" s="23" t="str">
        <f ca="1">_xll.IMDP("BND",EL144,EX8,EL3)</f>
        <v>입력오류</v>
      </c>
    </row>
    <row r="145" spans="1:154" ht="13.5" customHeight="1" x14ac:dyDescent="0.3">
      <c r="A145" s="2">
        <v>46316</v>
      </c>
      <c r="B145" s="3" t="s">
        <v>1445</v>
      </c>
      <c r="C145" s="3" t="s">
        <v>1446</v>
      </c>
      <c r="D145" s="3" t="s">
        <v>1447</v>
      </c>
      <c r="E145" s="3">
        <v>0</v>
      </c>
      <c r="F145" s="3">
        <v>0.27</v>
      </c>
      <c r="G145" s="3">
        <v>0</v>
      </c>
      <c r="H145" s="3">
        <v>330197</v>
      </c>
      <c r="I145" s="3">
        <v>9879.58</v>
      </c>
      <c r="J145" s="3">
        <v>1.3097000000000001</v>
      </c>
      <c r="K145" s="21">
        <f ca="1">_xll.IMDP("BND",B145,K8,B3)</f>
        <v>20280226</v>
      </c>
      <c r="L145" s="23">
        <f ca="1">_xll.IMDP("BND",B145,L8,B3)</f>
        <v>4.0979999999999999</v>
      </c>
      <c r="M145" s="23" t="str">
        <f ca="1">_xll.IMDP("BND",B145,M8,B3)</f>
        <v>회사채</v>
      </c>
      <c r="N145" s="23" t="str">
        <f ca="1">_xll.IMDP("BND",B145,N8,B3)</f>
        <v>회사채(일반)</v>
      </c>
      <c r="O145" s="2"/>
      <c r="Y145" s="21" t="str">
        <f ca="1">_xll.IMDP("BND",P145,Y8,P3)</f>
        <v>입력오류</v>
      </c>
      <c r="Z145" s="23" t="str">
        <f ca="1">_xll.IMDP("BND",P145,Z8,P3)</f>
        <v>입력오류</v>
      </c>
      <c r="AA145" s="23" t="str">
        <f ca="1">_xll.IMDP("BND",P145,AA8,P3)</f>
        <v>입력오류</v>
      </c>
      <c r="AB145" s="23" t="str">
        <f ca="1">_xll.IMDP("BND",P145,AB8,P3)</f>
        <v>입력오류</v>
      </c>
      <c r="AC145" s="2"/>
      <c r="AM145" s="21" t="str">
        <f ca="1">_xll.IMDP("BND",AD145,AM8,AD3)</f>
        <v>입력오류</v>
      </c>
      <c r="AN145" s="23" t="str">
        <f ca="1">_xll.IMDP("BND",AD145,AN8,AD3)</f>
        <v>입력오류</v>
      </c>
      <c r="AO145" s="23" t="str">
        <f ca="1">_xll.IMDP("BND",AD145,AO8,AD3)</f>
        <v>입력오류</v>
      </c>
      <c r="AP145" s="23" t="str">
        <f ca="1">_xll.IMDP("BND",AD145,AP8,AD3)</f>
        <v>입력오류</v>
      </c>
      <c r="AQ145" s="2"/>
      <c r="BA145" s="21" t="str">
        <f ca="1">_xll.IMDP("BND",AR145,BA8,AR3)</f>
        <v>입력오류</v>
      </c>
      <c r="BB145" s="23" t="str">
        <f ca="1">_xll.IMDP("BND",AR145,BB8,AR3)</f>
        <v>입력오류</v>
      </c>
      <c r="BC145" s="23" t="str">
        <f ca="1">_xll.IMDP("BND",AR145,BC8,AR3)</f>
        <v>입력오류</v>
      </c>
      <c r="BD145" s="23" t="str">
        <f ca="1">_xll.IMDP("BND",AR145,BD8,AR3)</f>
        <v>입력오류</v>
      </c>
      <c r="BE145" s="2"/>
      <c r="BO145" s="21" t="str">
        <f ca="1">_xll.IMDP("BND",BF145,BO8,BF3)</f>
        <v>입력오류</v>
      </c>
      <c r="BP145" s="23" t="str">
        <f ca="1">_xll.IMDP("BND",BF145,BP8,BF3)</f>
        <v>입력오류</v>
      </c>
      <c r="BQ145" s="23" t="str">
        <f ca="1">_xll.IMDP("BND",BF145,BQ8,BF3)</f>
        <v>입력오류</v>
      </c>
      <c r="BR145" s="23" t="str">
        <f ca="1">_xll.IMDP("BND",BF145,BR8,BF3)</f>
        <v>입력오류</v>
      </c>
      <c r="BS145" s="2">
        <v>46316</v>
      </c>
      <c r="BT145" s="3" t="s">
        <v>1080</v>
      </c>
      <c r="BU145" s="3" t="s">
        <v>47</v>
      </c>
      <c r="BV145" s="3" t="s">
        <v>1081</v>
      </c>
      <c r="BW145" s="3">
        <v>0</v>
      </c>
      <c r="BX145" s="3">
        <v>0.2</v>
      </c>
      <c r="BY145" s="3">
        <v>0</v>
      </c>
      <c r="BZ145" s="3">
        <v>286849</v>
      </c>
      <c r="CA145" s="3">
        <v>9991.61</v>
      </c>
      <c r="CB145" s="3">
        <v>0.86460000000000004</v>
      </c>
      <c r="CC145" s="21">
        <f ca="1">_xll.IMDP("BND",BT145,CC8,BT3)</f>
        <v>20270910</v>
      </c>
      <c r="CD145" s="23">
        <f ca="1">_xll.IMDP("BND",BT145,CD8,BT3)</f>
        <v>3.625</v>
      </c>
      <c r="CE145" s="23" t="str">
        <f ca="1">_xll.IMDP("BND",BT145,CE8,BT3)</f>
        <v>국채</v>
      </c>
      <c r="CF145" s="23" t="str">
        <f ca="1">_xll.IMDP("BND",BT145,CF8,BT3)</f>
        <v>국고채권</v>
      </c>
      <c r="CG145" s="2">
        <v>46316</v>
      </c>
      <c r="CH145" s="3" t="s">
        <v>1170</v>
      </c>
      <c r="CI145" s="3" t="s">
        <v>289</v>
      </c>
      <c r="CJ145" s="3" t="s">
        <v>838</v>
      </c>
      <c r="CK145" s="3">
        <v>0</v>
      </c>
      <c r="CL145" s="3">
        <v>0.04</v>
      </c>
      <c r="CM145" s="3">
        <v>0</v>
      </c>
      <c r="CN145" s="3">
        <v>50335</v>
      </c>
      <c r="CQ145" s="21" t="str">
        <f ca="1">_xll.IMDP("BND",CH145,CQ8,CH3)</f>
        <v/>
      </c>
      <c r="CR145" s="23" t="str">
        <f ca="1">_xll.IMDP("BND",CH145,CR8,CH3)</f>
        <v/>
      </c>
      <c r="CS145" s="23" t="str">
        <f ca="1">_xll.IMDP("BND",CH145,CS8,CH3)</f>
        <v/>
      </c>
      <c r="CT145" s="23" t="str">
        <f ca="1">_xll.IMDP("BND",CH145,CT8,CH3)</f>
        <v/>
      </c>
      <c r="CU145" s="2"/>
      <c r="DE145" s="21" t="str">
        <f ca="1">_xll.IMDP("BND",CV145,DE8,CV3)</f>
        <v>입력오류</v>
      </c>
      <c r="DF145" s="23" t="str">
        <f ca="1">_xll.IMDP("BND",CV145,DF8,CV3)</f>
        <v>입력오류</v>
      </c>
      <c r="DG145" s="23" t="str">
        <f ca="1">_xll.IMDP("BND",CV145,DG8,CV3)</f>
        <v>입력오류</v>
      </c>
      <c r="DH145" s="23" t="str">
        <f ca="1">_xll.IMDP("BND",CV145,DH8,CV3)</f>
        <v>입력오류</v>
      </c>
      <c r="DI145" s="2">
        <v>46316</v>
      </c>
      <c r="DJ145" s="3" t="s">
        <v>3662</v>
      </c>
      <c r="DK145" s="3" t="s">
        <v>224</v>
      </c>
      <c r="DL145" s="3" t="s">
        <v>16105</v>
      </c>
      <c r="DM145" s="3">
        <v>0</v>
      </c>
      <c r="DN145" s="3">
        <v>0.28999999999999998</v>
      </c>
      <c r="DO145" s="3">
        <v>0</v>
      </c>
      <c r="DP145" s="3">
        <v>454353</v>
      </c>
      <c r="DQ145" s="3">
        <v>9521.1299999999992</v>
      </c>
      <c r="DR145" s="3">
        <v>3.5255999999999998</v>
      </c>
      <c r="DS145" s="21">
        <f ca="1">_xll.IMDP("BND",DJ145,DS8,DJ3)</f>
        <v>20300805</v>
      </c>
      <c r="DT145" s="23">
        <f ca="1">_xll.IMDP("BND",DJ145,DT8,DJ3)</f>
        <v>4.2850000000000001</v>
      </c>
      <c r="DU145" s="23" t="str">
        <f ca="1">_xll.IMDP("BND",DJ145,DU8,DJ3)</f>
        <v>공사공단채</v>
      </c>
      <c r="DV145" s="23" t="str">
        <f ca="1">_xll.IMDP("BND",DJ145,DV8,DJ3)</f>
        <v>일반</v>
      </c>
      <c r="DW145" s="2"/>
      <c r="EG145" s="21" t="str">
        <f ca="1">_xll.IMDP("BND",DX145,EG8,DX3)</f>
        <v>입력오류</v>
      </c>
      <c r="EH145" s="23" t="str">
        <f ca="1">_xll.IMDP("BND",DX145,EH8,DX3)</f>
        <v>입력오류</v>
      </c>
      <c r="EI145" s="23" t="str">
        <f ca="1">_xll.IMDP("BND",DX145,EI8,DX3)</f>
        <v>입력오류</v>
      </c>
      <c r="EJ145" s="23" t="str">
        <f ca="1">_xll.IMDP("BND",DX145,EJ8,DX3)</f>
        <v>입력오류</v>
      </c>
      <c r="EK145" s="2"/>
      <c r="EU145" s="21" t="str">
        <f ca="1">_xll.IMDP("BND",EL145,EU8,EL3)</f>
        <v>입력오류</v>
      </c>
      <c r="EV145" s="23" t="str">
        <f ca="1">_xll.IMDP("BND",EL145,EV8,EL3)</f>
        <v>입력오류</v>
      </c>
      <c r="EW145" s="23" t="str">
        <f ca="1">_xll.IMDP("BND",EL145,EW8,EL3)</f>
        <v>입력오류</v>
      </c>
      <c r="EX145" s="23" t="str">
        <f ca="1">_xll.IMDP("BND",EL145,EX8,EL3)</f>
        <v>입력오류</v>
      </c>
    </row>
    <row r="146" spans="1:154" ht="13.5" customHeight="1" x14ac:dyDescent="0.3">
      <c r="A146" s="2">
        <v>46316</v>
      </c>
      <c r="B146" s="3" t="s">
        <v>4232</v>
      </c>
      <c r="C146" s="3" t="s">
        <v>271</v>
      </c>
      <c r="D146" s="3" t="s">
        <v>4233</v>
      </c>
      <c r="E146" s="3">
        <v>0</v>
      </c>
      <c r="F146" s="3">
        <v>0.27</v>
      </c>
      <c r="G146" s="3">
        <v>0</v>
      </c>
      <c r="H146" s="3">
        <v>330097</v>
      </c>
      <c r="I146" s="3">
        <v>9876.44</v>
      </c>
      <c r="J146" s="3">
        <v>2.8254000000000001</v>
      </c>
      <c r="K146" s="21">
        <f ca="1">_xll.IMDP("BND",B146,K8,B3)</f>
        <v>20291108</v>
      </c>
      <c r="L146" s="23">
        <f ca="1">_xll.IMDP("BND",B146,L8,B3)</f>
        <v>4.1900000000000004</v>
      </c>
      <c r="M146" s="23" t="str">
        <f ca="1">_xll.IMDP("BND",B146,M8,B3)</f>
        <v>공사공단채</v>
      </c>
      <c r="N146" s="23" t="str">
        <f ca="1">_xll.IMDP("BND",B146,N8,B3)</f>
        <v>일반</v>
      </c>
      <c r="O146" s="2"/>
      <c r="Y146" s="21" t="str">
        <f ca="1">_xll.IMDP("BND",P146,Y8,P3)</f>
        <v>입력오류</v>
      </c>
      <c r="Z146" s="23" t="str">
        <f ca="1">_xll.IMDP("BND",P146,Z8,P3)</f>
        <v>입력오류</v>
      </c>
      <c r="AA146" s="23" t="str">
        <f ca="1">_xll.IMDP("BND",P146,AA8,P3)</f>
        <v>입력오류</v>
      </c>
      <c r="AB146" s="23" t="str">
        <f ca="1">_xll.IMDP("BND",P146,AB8,P3)</f>
        <v>입력오류</v>
      </c>
      <c r="AC146" s="2"/>
      <c r="AM146" s="21" t="str">
        <f ca="1">_xll.IMDP("BND",AD146,AM8,AD3)</f>
        <v>입력오류</v>
      </c>
      <c r="AN146" s="23" t="str">
        <f ca="1">_xll.IMDP("BND",AD146,AN8,AD3)</f>
        <v>입력오류</v>
      </c>
      <c r="AO146" s="23" t="str">
        <f ca="1">_xll.IMDP("BND",AD146,AO8,AD3)</f>
        <v>입력오류</v>
      </c>
      <c r="AP146" s="23" t="str">
        <f ca="1">_xll.IMDP("BND",AD146,AP8,AD3)</f>
        <v>입력오류</v>
      </c>
      <c r="AQ146" s="2"/>
      <c r="BA146" s="21" t="str">
        <f ca="1">_xll.IMDP("BND",AR146,BA8,AR3)</f>
        <v>입력오류</v>
      </c>
      <c r="BB146" s="23" t="str">
        <f ca="1">_xll.IMDP("BND",AR146,BB8,AR3)</f>
        <v>입력오류</v>
      </c>
      <c r="BC146" s="23" t="str">
        <f ca="1">_xll.IMDP("BND",AR146,BC8,AR3)</f>
        <v>입력오류</v>
      </c>
      <c r="BD146" s="23" t="str">
        <f ca="1">_xll.IMDP("BND",AR146,BD8,AR3)</f>
        <v>입력오류</v>
      </c>
      <c r="BE146" s="2"/>
      <c r="BO146" s="21" t="str">
        <f ca="1">_xll.IMDP("BND",BF146,BO8,BF3)</f>
        <v>입력오류</v>
      </c>
      <c r="BP146" s="23" t="str">
        <f ca="1">_xll.IMDP("BND",BF146,BP8,BF3)</f>
        <v>입력오류</v>
      </c>
      <c r="BQ146" s="23" t="str">
        <f ca="1">_xll.IMDP("BND",BF146,BQ8,BF3)</f>
        <v>입력오류</v>
      </c>
      <c r="BR146" s="23" t="str">
        <f ca="1">_xll.IMDP("BND",BF146,BR8,BF3)</f>
        <v>입력오류</v>
      </c>
      <c r="BS146" s="2">
        <v>46316</v>
      </c>
      <c r="BT146" s="3" t="s">
        <v>1082</v>
      </c>
      <c r="BU146" s="3" t="s">
        <v>29</v>
      </c>
      <c r="BV146" s="3" t="s">
        <v>1083</v>
      </c>
      <c r="BW146" s="3">
        <v>0</v>
      </c>
      <c r="BX146" s="3">
        <v>0.2</v>
      </c>
      <c r="BY146" s="3">
        <v>0</v>
      </c>
      <c r="BZ146" s="3">
        <v>282546</v>
      </c>
      <c r="CA146" s="3">
        <v>9311.9699999999993</v>
      </c>
      <c r="CB146" s="3">
        <v>3.0053000000000001</v>
      </c>
      <c r="CC146" s="21">
        <f ca="1">_xll.IMDP("BND",BT146,CC8,BT3)</f>
        <v>20291210</v>
      </c>
      <c r="CD146" s="23">
        <f ca="1">_xll.IMDP("BND",BT146,CD8,BT3)</f>
        <v>3.895</v>
      </c>
      <c r="CE146" s="23" t="str">
        <f ca="1">_xll.IMDP("BND",BT146,CE8,BT3)</f>
        <v>국채</v>
      </c>
      <c r="CF146" s="23" t="str">
        <f ca="1">_xll.IMDP("BND",BT146,CF8,BT3)</f>
        <v>국고채권</v>
      </c>
      <c r="CG146" s="2">
        <v>46316</v>
      </c>
      <c r="CH146" s="3" t="s">
        <v>15714</v>
      </c>
      <c r="CI146" s="3" t="s">
        <v>15715</v>
      </c>
      <c r="CJ146" s="3" t="s">
        <v>15716</v>
      </c>
      <c r="CK146" s="3">
        <v>0</v>
      </c>
      <c r="CL146" s="3">
        <v>0.03</v>
      </c>
      <c r="CM146" s="3">
        <v>0</v>
      </c>
      <c r="CN146" s="3">
        <v>32859</v>
      </c>
      <c r="CO146" s="3">
        <v>10113.459999999999</v>
      </c>
      <c r="CP146" s="3">
        <v>0.26829999999999998</v>
      </c>
      <c r="CQ146" s="21">
        <f ca="1">_xll.IMDP("BND",CH146,CQ8,CH3)</f>
        <v>20270129</v>
      </c>
      <c r="CR146" s="23">
        <f ca="1">_xll.IMDP("BND",CH146,CR8,CH3)</f>
        <v>3.6080000000000001</v>
      </c>
      <c r="CS146" s="23" t="str">
        <f ca="1">_xll.IMDP("BND",CH146,CS8,CH3)</f>
        <v>금융채</v>
      </c>
      <c r="CT146" s="23" t="str">
        <f ca="1">_xll.IMDP("BND",CH146,CT8,CH3)</f>
        <v>기타금융채</v>
      </c>
      <c r="CU146" s="2"/>
      <c r="DE146" s="21" t="str">
        <f ca="1">_xll.IMDP("BND",CV146,DE8,CV3)</f>
        <v>입력오류</v>
      </c>
      <c r="DF146" s="23" t="str">
        <f ca="1">_xll.IMDP("BND",CV146,DF8,CV3)</f>
        <v>입력오류</v>
      </c>
      <c r="DG146" s="23" t="str">
        <f ca="1">_xll.IMDP("BND",CV146,DG8,CV3)</f>
        <v>입력오류</v>
      </c>
      <c r="DH146" s="23" t="str">
        <f ca="1">_xll.IMDP("BND",CV146,DH8,CV3)</f>
        <v>입력오류</v>
      </c>
      <c r="DI146" s="2">
        <v>46316</v>
      </c>
      <c r="DJ146" s="3" t="s">
        <v>188</v>
      </c>
      <c r="DK146" s="3" t="s">
        <v>189</v>
      </c>
      <c r="DL146" s="3" t="s">
        <v>190</v>
      </c>
      <c r="DM146" s="3">
        <v>0</v>
      </c>
      <c r="DN146" s="3">
        <v>0.28999999999999998</v>
      </c>
      <c r="DO146" s="3">
        <v>0</v>
      </c>
      <c r="DP146" s="3">
        <v>454115</v>
      </c>
      <c r="DQ146" s="3">
        <v>8638.19</v>
      </c>
      <c r="DR146" s="3">
        <v>12.1701</v>
      </c>
      <c r="DS146" s="21">
        <f ca="1">_xll.IMDP("BND",DJ146,DS8,DJ3)</f>
        <v>20421210</v>
      </c>
      <c r="DT146" s="23">
        <f ca="1">_xll.IMDP("BND",DJ146,DT8,DJ3)</f>
        <v>4.2699999999999996</v>
      </c>
      <c r="DU146" s="23" t="str">
        <f ca="1">_xll.IMDP("BND",DJ146,DU8,DJ3)</f>
        <v>국채</v>
      </c>
      <c r="DV146" s="23" t="str">
        <f ca="1">_xll.IMDP("BND",DJ146,DV8,DJ3)</f>
        <v>국고채권</v>
      </c>
      <c r="DW146" s="2"/>
      <c r="EG146" s="21" t="str">
        <f ca="1">_xll.IMDP("BND",DX146,EG8,DX3)</f>
        <v>입력오류</v>
      </c>
      <c r="EH146" s="23" t="str">
        <f ca="1">_xll.IMDP("BND",DX146,EH8,DX3)</f>
        <v>입력오류</v>
      </c>
      <c r="EI146" s="23" t="str">
        <f ca="1">_xll.IMDP("BND",DX146,EI8,DX3)</f>
        <v>입력오류</v>
      </c>
      <c r="EJ146" s="23" t="str">
        <f ca="1">_xll.IMDP("BND",DX146,EJ8,DX3)</f>
        <v>입력오류</v>
      </c>
      <c r="EK146" s="2"/>
      <c r="EU146" s="21" t="str">
        <f ca="1">_xll.IMDP("BND",EL146,EU8,EL3)</f>
        <v>입력오류</v>
      </c>
      <c r="EV146" s="23" t="str">
        <f ca="1">_xll.IMDP("BND",EL146,EV8,EL3)</f>
        <v>입력오류</v>
      </c>
      <c r="EW146" s="23" t="str">
        <f ca="1">_xll.IMDP("BND",EL146,EW8,EL3)</f>
        <v>입력오류</v>
      </c>
      <c r="EX146" s="23" t="str">
        <f ca="1">_xll.IMDP("BND",EL146,EX8,EL3)</f>
        <v>입력오류</v>
      </c>
    </row>
    <row r="147" spans="1:154" ht="13.5" customHeight="1" x14ac:dyDescent="0.3">
      <c r="A147" s="2">
        <v>46316</v>
      </c>
      <c r="B147" s="3" t="s">
        <v>1402</v>
      </c>
      <c r="C147" s="3" t="s">
        <v>1115</v>
      </c>
      <c r="D147" s="3" t="s">
        <v>1403</v>
      </c>
      <c r="E147" s="3">
        <v>0</v>
      </c>
      <c r="F147" s="3">
        <v>0.27</v>
      </c>
      <c r="G147" s="3">
        <v>0</v>
      </c>
      <c r="H147" s="3">
        <v>329849</v>
      </c>
      <c r="I147" s="3">
        <v>9868.98</v>
      </c>
      <c r="J147" s="3">
        <v>1.1975</v>
      </c>
      <c r="K147" s="21">
        <f ca="1">_xll.IMDP("BND",B147,K8,B3)</f>
        <v>20280113</v>
      </c>
      <c r="L147" s="23">
        <f ca="1">_xll.IMDP("BND",B147,L8,B3)</f>
        <v>4.2789999999999999</v>
      </c>
      <c r="M147" s="23" t="str">
        <f ca="1">_xll.IMDP("BND",B147,M8,B3)</f>
        <v>금융채</v>
      </c>
      <c r="N147" s="23" t="str">
        <f ca="1">_xll.IMDP("BND",B147,N8,B3)</f>
        <v>기타금융채</v>
      </c>
      <c r="O147" s="2"/>
      <c r="Y147" s="21" t="str">
        <f ca="1">_xll.IMDP("BND",P147,Y8,P3)</f>
        <v>입력오류</v>
      </c>
      <c r="Z147" s="23" t="str">
        <f ca="1">_xll.IMDP("BND",P147,Z8,P3)</f>
        <v>입력오류</v>
      </c>
      <c r="AA147" s="23" t="str">
        <f ca="1">_xll.IMDP("BND",P147,AA8,P3)</f>
        <v>입력오류</v>
      </c>
      <c r="AB147" s="23" t="str">
        <f ca="1">_xll.IMDP("BND",P147,AB8,P3)</f>
        <v>입력오류</v>
      </c>
      <c r="AC147" s="2"/>
      <c r="AM147" s="21" t="str">
        <f ca="1">_xll.IMDP("BND",AD147,AM8,AD3)</f>
        <v>입력오류</v>
      </c>
      <c r="AN147" s="23" t="str">
        <f ca="1">_xll.IMDP("BND",AD147,AN8,AD3)</f>
        <v>입력오류</v>
      </c>
      <c r="AO147" s="23" t="str">
        <f ca="1">_xll.IMDP("BND",AD147,AO8,AD3)</f>
        <v>입력오류</v>
      </c>
      <c r="AP147" s="23" t="str">
        <f ca="1">_xll.IMDP("BND",AD147,AP8,AD3)</f>
        <v>입력오류</v>
      </c>
      <c r="AQ147" s="2"/>
      <c r="BA147" s="21" t="str">
        <f ca="1">_xll.IMDP("BND",AR147,BA8,AR3)</f>
        <v>입력오류</v>
      </c>
      <c r="BB147" s="23" t="str">
        <f ca="1">_xll.IMDP("BND",AR147,BB8,AR3)</f>
        <v>입력오류</v>
      </c>
      <c r="BC147" s="23" t="str">
        <f ca="1">_xll.IMDP("BND",AR147,BC8,AR3)</f>
        <v>입력오류</v>
      </c>
      <c r="BD147" s="23" t="str">
        <f ca="1">_xll.IMDP("BND",AR147,BD8,AR3)</f>
        <v>입력오류</v>
      </c>
      <c r="BE147" s="2"/>
      <c r="BO147" s="21" t="str">
        <f ca="1">_xll.IMDP("BND",BF147,BO8,BF3)</f>
        <v>입력오류</v>
      </c>
      <c r="BP147" s="23" t="str">
        <f ca="1">_xll.IMDP("BND",BF147,BP8,BF3)</f>
        <v>입력오류</v>
      </c>
      <c r="BQ147" s="23" t="str">
        <f ca="1">_xll.IMDP("BND",BF147,BQ8,BF3)</f>
        <v>입력오류</v>
      </c>
      <c r="BR147" s="23" t="str">
        <f ca="1">_xll.IMDP("BND",BF147,BR8,BF3)</f>
        <v>입력오류</v>
      </c>
      <c r="BS147" s="2">
        <v>46316</v>
      </c>
      <c r="BT147" s="3" t="s">
        <v>76</v>
      </c>
      <c r="BU147" s="3" t="s">
        <v>29</v>
      </c>
      <c r="BV147" s="3" t="s">
        <v>77</v>
      </c>
      <c r="BW147" s="3">
        <v>0</v>
      </c>
      <c r="BX147" s="3">
        <v>0.19</v>
      </c>
      <c r="BY147" s="3">
        <v>0</v>
      </c>
      <c r="BZ147" s="3">
        <v>277260</v>
      </c>
      <c r="CA147" s="3">
        <v>8958.9599999999991</v>
      </c>
      <c r="CB147" s="3">
        <v>16.3566</v>
      </c>
      <c r="CC147" s="21">
        <f ca="1">_xll.IMDP("BND",BT147,CC8,BT3)</f>
        <v>20530910</v>
      </c>
      <c r="CD147" s="23">
        <f ca="1">_xll.IMDP("BND",BT147,CD8,BT3)</f>
        <v>4.3079999999999998</v>
      </c>
      <c r="CE147" s="23" t="str">
        <f ca="1">_xll.IMDP("BND",BT147,CE8,BT3)</f>
        <v>국채</v>
      </c>
      <c r="CF147" s="23" t="str">
        <f ca="1">_xll.IMDP("BND",BT147,CF8,BT3)</f>
        <v>국고채권</v>
      </c>
      <c r="CG147" s="2">
        <v>46316</v>
      </c>
      <c r="CH147" s="3" t="s">
        <v>14542</v>
      </c>
      <c r="CI147" s="3" t="s">
        <v>14543</v>
      </c>
      <c r="CJ147" s="3" t="s">
        <v>14544</v>
      </c>
      <c r="CK147" s="3">
        <v>0</v>
      </c>
      <c r="CL147" s="3">
        <v>0.03</v>
      </c>
      <c r="CM147" s="3">
        <v>0</v>
      </c>
      <c r="CN147" s="3">
        <v>32794</v>
      </c>
      <c r="CO147" s="3">
        <v>10093.32</v>
      </c>
      <c r="CP147" s="3">
        <v>6.2899999999999998E-2</v>
      </c>
      <c r="CQ147" s="21">
        <f ca="1">_xll.IMDP("BND",CH147,CQ8,CH3)</f>
        <v>20261113</v>
      </c>
      <c r="CR147" s="23">
        <f ca="1">_xll.IMDP("BND",CH147,CR8,CH3)</f>
        <v>4.2110000000000003</v>
      </c>
      <c r="CS147" s="23" t="str">
        <f ca="1">_xll.IMDP("BND",CH147,CS8,CH3)</f>
        <v>금융채</v>
      </c>
      <c r="CT147" s="23" t="str">
        <f ca="1">_xll.IMDP("BND",CH147,CT8,CH3)</f>
        <v>기타금융채</v>
      </c>
      <c r="CU147" s="2"/>
      <c r="DE147" s="21" t="str">
        <f ca="1">_xll.IMDP("BND",CV147,DE8,CV3)</f>
        <v>입력오류</v>
      </c>
      <c r="DF147" s="23" t="str">
        <f ca="1">_xll.IMDP("BND",CV147,DF8,CV3)</f>
        <v>입력오류</v>
      </c>
      <c r="DG147" s="23" t="str">
        <f ca="1">_xll.IMDP("BND",CV147,DG8,CV3)</f>
        <v>입력오류</v>
      </c>
      <c r="DH147" s="23" t="str">
        <f ca="1">_xll.IMDP("BND",CV147,DH8,CV3)</f>
        <v>입력오류</v>
      </c>
      <c r="DI147" s="2">
        <v>46316</v>
      </c>
      <c r="DJ147" s="3" t="s">
        <v>1797</v>
      </c>
      <c r="DK147" s="3" t="s">
        <v>29</v>
      </c>
      <c r="DL147" s="3" t="s">
        <v>15216</v>
      </c>
      <c r="DM147" s="3">
        <v>0</v>
      </c>
      <c r="DN147" s="3">
        <v>0.28999999999999998</v>
      </c>
      <c r="DO147" s="3">
        <v>0</v>
      </c>
      <c r="DP147" s="3">
        <v>452944</v>
      </c>
      <c r="DQ147" s="3">
        <v>8896.19</v>
      </c>
      <c r="DR147" s="3">
        <v>7.7298999999999998</v>
      </c>
      <c r="DS147" s="21">
        <f ca="1">_xll.IMDP("BND",DJ147,DS8,DJ3)</f>
        <v>20350910</v>
      </c>
      <c r="DT147" s="23">
        <f ca="1">_xll.IMDP("BND",DJ147,DT8,DJ3)</f>
        <v>4.1630000000000003</v>
      </c>
      <c r="DU147" s="23" t="str">
        <f ca="1">_xll.IMDP("BND",DJ147,DU8,DJ3)</f>
        <v>국채</v>
      </c>
      <c r="DV147" s="23" t="str">
        <f ca="1">_xll.IMDP("BND",DJ147,DV8,DJ3)</f>
        <v>국고채권</v>
      </c>
      <c r="DW147" s="2"/>
      <c r="EG147" s="21" t="str">
        <f ca="1">_xll.IMDP("BND",DX147,EG8,DX3)</f>
        <v>입력오류</v>
      </c>
      <c r="EH147" s="23" t="str">
        <f ca="1">_xll.IMDP("BND",DX147,EH8,DX3)</f>
        <v>입력오류</v>
      </c>
      <c r="EI147" s="23" t="str">
        <f ca="1">_xll.IMDP("BND",DX147,EI8,DX3)</f>
        <v>입력오류</v>
      </c>
      <c r="EJ147" s="23" t="str">
        <f ca="1">_xll.IMDP("BND",DX147,EJ8,DX3)</f>
        <v>입력오류</v>
      </c>
      <c r="EK147" s="2"/>
      <c r="EU147" s="21" t="str">
        <f ca="1">_xll.IMDP("BND",EL147,EU8,EL3)</f>
        <v>입력오류</v>
      </c>
      <c r="EV147" s="23" t="str">
        <f ca="1">_xll.IMDP("BND",EL147,EV8,EL3)</f>
        <v>입력오류</v>
      </c>
      <c r="EW147" s="23" t="str">
        <f ca="1">_xll.IMDP("BND",EL147,EW8,EL3)</f>
        <v>입력오류</v>
      </c>
      <c r="EX147" s="23" t="str">
        <f ca="1">_xll.IMDP("BND",EL147,EX8,EL3)</f>
        <v>입력오류</v>
      </c>
    </row>
    <row r="148" spans="1:154" ht="13.5" customHeight="1" x14ac:dyDescent="0.3">
      <c r="A148" s="2">
        <v>46316</v>
      </c>
      <c r="B148" s="3" t="s">
        <v>1409</v>
      </c>
      <c r="C148" s="3" t="s">
        <v>1410</v>
      </c>
      <c r="D148" s="3" t="s">
        <v>1411</v>
      </c>
      <c r="E148" s="3">
        <v>0</v>
      </c>
      <c r="F148" s="3">
        <v>0.27</v>
      </c>
      <c r="G148" s="3">
        <v>0</v>
      </c>
      <c r="H148" s="3">
        <v>329516</v>
      </c>
      <c r="I148" s="3">
        <v>9858.8700000000008</v>
      </c>
      <c r="J148" s="3">
        <v>1.0730999999999999</v>
      </c>
      <c r="K148" s="21">
        <f ca="1">_xll.IMDP("BND",B148,K8,B3)</f>
        <v>20271126</v>
      </c>
      <c r="L148" s="23">
        <f ca="1">_xll.IMDP("BND",B148,L8,B3)</f>
        <v>4.2569999999999997</v>
      </c>
      <c r="M148" s="23" t="str">
        <f ca="1">_xll.IMDP("BND",B148,M8,B3)</f>
        <v>금융채</v>
      </c>
      <c r="N148" s="23" t="str">
        <f ca="1">_xll.IMDP("BND",B148,N8,B3)</f>
        <v>기타금융채</v>
      </c>
      <c r="O148" s="2"/>
      <c r="Y148" s="21" t="str">
        <f ca="1">_xll.IMDP("BND",P148,Y8,P3)</f>
        <v>입력오류</v>
      </c>
      <c r="Z148" s="23" t="str">
        <f ca="1">_xll.IMDP("BND",P148,Z8,P3)</f>
        <v>입력오류</v>
      </c>
      <c r="AA148" s="23" t="str">
        <f ca="1">_xll.IMDP("BND",P148,AA8,P3)</f>
        <v>입력오류</v>
      </c>
      <c r="AB148" s="23" t="str">
        <f ca="1">_xll.IMDP("BND",P148,AB8,P3)</f>
        <v>입력오류</v>
      </c>
      <c r="AC148" s="2"/>
      <c r="AM148" s="21" t="str">
        <f ca="1">_xll.IMDP("BND",AD148,AM8,AD3)</f>
        <v>입력오류</v>
      </c>
      <c r="AN148" s="23" t="str">
        <f ca="1">_xll.IMDP("BND",AD148,AN8,AD3)</f>
        <v>입력오류</v>
      </c>
      <c r="AO148" s="23" t="str">
        <f ca="1">_xll.IMDP("BND",AD148,AO8,AD3)</f>
        <v>입력오류</v>
      </c>
      <c r="AP148" s="23" t="str">
        <f ca="1">_xll.IMDP("BND",AD148,AP8,AD3)</f>
        <v>입력오류</v>
      </c>
      <c r="AQ148" s="2"/>
      <c r="BA148" s="21" t="str">
        <f ca="1">_xll.IMDP("BND",AR148,BA8,AR3)</f>
        <v>입력오류</v>
      </c>
      <c r="BB148" s="23" t="str">
        <f ca="1">_xll.IMDP("BND",AR148,BB8,AR3)</f>
        <v>입력오류</v>
      </c>
      <c r="BC148" s="23" t="str">
        <f ca="1">_xll.IMDP("BND",AR148,BC8,AR3)</f>
        <v>입력오류</v>
      </c>
      <c r="BD148" s="23" t="str">
        <f ca="1">_xll.IMDP("BND",AR148,BD8,AR3)</f>
        <v>입력오류</v>
      </c>
      <c r="BE148" s="2"/>
      <c r="BO148" s="21" t="str">
        <f ca="1">_xll.IMDP("BND",BF148,BO8,BF3)</f>
        <v>입력오류</v>
      </c>
      <c r="BP148" s="23" t="str">
        <f ca="1">_xll.IMDP("BND",BF148,BP8,BF3)</f>
        <v>입력오류</v>
      </c>
      <c r="BQ148" s="23" t="str">
        <f ca="1">_xll.IMDP("BND",BF148,BQ8,BF3)</f>
        <v>입력오류</v>
      </c>
      <c r="BR148" s="23" t="str">
        <f ca="1">_xll.IMDP("BND",BF148,BR8,BF3)</f>
        <v>입력오류</v>
      </c>
      <c r="BS148" s="2">
        <v>46316</v>
      </c>
      <c r="BT148" s="3" t="s">
        <v>1084</v>
      </c>
      <c r="BU148" s="3" t="s">
        <v>1085</v>
      </c>
      <c r="BV148" s="3" t="s">
        <v>1086</v>
      </c>
      <c r="BW148" s="3">
        <v>0</v>
      </c>
      <c r="BX148" s="3">
        <v>0.18</v>
      </c>
      <c r="BY148" s="3">
        <v>0</v>
      </c>
      <c r="BZ148" s="3">
        <v>259994</v>
      </c>
      <c r="CA148" s="3">
        <v>10081.84</v>
      </c>
      <c r="CB148" s="3">
        <v>1.6777</v>
      </c>
      <c r="CC148" s="21">
        <f ca="1">_xll.IMDP("BND",BT148,CC8,BT3)</f>
        <v>20280725</v>
      </c>
      <c r="CD148" s="23">
        <f ca="1">_xll.IMDP("BND",BT148,CD8,BT3)</f>
        <v>4.0380000000000003</v>
      </c>
      <c r="CE148" s="23" t="str">
        <f ca="1">_xll.IMDP("BND",BT148,CE8,BT3)</f>
        <v>공사공단채</v>
      </c>
      <c r="CF148" s="23" t="str">
        <f ca="1">_xll.IMDP("BND",BT148,CF8,BT3)</f>
        <v>일반</v>
      </c>
      <c r="CG148" s="2">
        <v>46316</v>
      </c>
      <c r="CH148" s="3" t="s">
        <v>1823</v>
      </c>
      <c r="CI148" s="3" t="s">
        <v>1824</v>
      </c>
      <c r="CJ148" s="3" t="s">
        <v>1825</v>
      </c>
      <c r="CK148" s="3">
        <v>0</v>
      </c>
      <c r="CL148" s="3">
        <v>0.03</v>
      </c>
      <c r="CM148" s="3">
        <v>0</v>
      </c>
      <c r="CN148" s="3">
        <v>32775</v>
      </c>
      <c r="CO148" s="3">
        <v>10087.530000000001</v>
      </c>
      <c r="CP148" s="3">
        <v>6.3E-3</v>
      </c>
      <c r="CQ148" s="21">
        <f ca="1">_xll.IMDP("BND",CH148,CQ8,CH3)</f>
        <v>20261023</v>
      </c>
      <c r="CR148" s="23">
        <f ca="1">_xll.IMDP("BND",CH148,CR8,CH3)</f>
        <v>3.6989999999999998</v>
      </c>
      <c r="CS148" s="23" t="str">
        <f ca="1">_xll.IMDP("BND",CH148,CS8,CH3)</f>
        <v>회사채</v>
      </c>
      <c r="CT148" s="23" t="str">
        <f ca="1">_xll.IMDP("BND",CH148,CT8,CH3)</f>
        <v>회사채(일반)</v>
      </c>
      <c r="CU148" s="2"/>
      <c r="DE148" s="21" t="str">
        <f ca="1">_xll.IMDP("BND",CV148,DE8,CV3)</f>
        <v>입력오류</v>
      </c>
      <c r="DF148" s="23" t="str">
        <f ca="1">_xll.IMDP("BND",CV148,DF8,CV3)</f>
        <v>입력오류</v>
      </c>
      <c r="DG148" s="23" t="str">
        <f ca="1">_xll.IMDP("BND",CV148,DG8,CV3)</f>
        <v>입력오류</v>
      </c>
      <c r="DH148" s="23" t="str">
        <f ca="1">_xll.IMDP("BND",CV148,DH8,CV3)</f>
        <v>입력오류</v>
      </c>
      <c r="DI148" s="2">
        <v>46316</v>
      </c>
      <c r="DJ148" s="3" t="s">
        <v>1886</v>
      </c>
      <c r="DK148" s="3" t="s">
        <v>666</v>
      </c>
      <c r="DL148" s="3" t="s">
        <v>1887</v>
      </c>
      <c r="DM148" s="3">
        <v>0</v>
      </c>
      <c r="DN148" s="3">
        <v>0.28000000000000003</v>
      </c>
      <c r="DO148" s="3">
        <v>0</v>
      </c>
      <c r="DP148" s="3">
        <v>449100</v>
      </c>
      <c r="DQ148" s="3">
        <v>9413.32</v>
      </c>
      <c r="DR148" s="3">
        <v>5.2911999999999999</v>
      </c>
      <c r="DS148" s="21">
        <f ca="1">_xll.IMDP("BND",DJ148,DS8,DJ3)</f>
        <v>20320910</v>
      </c>
      <c r="DT148" s="23">
        <f ca="1">_xll.IMDP("BND",DJ148,DT8,DJ3)</f>
        <v>4.415</v>
      </c>
      <c r="DU148" s="23" t="str">
        <f ca="1">_xll.IMDP("BND",DJ148,DU8,DJ3)</f>
        <v>회사채</v>
      </c>
      <c r="DV148" s="23" t="str">
        <f ca="1">_xll.IMDP("BND",DJ148,DV8,DJ3)</f>
        <v>회사채(일반)</v>
      </c>
      <c r="DW148" s="2"/>
      <c r="EG148" s="21" t="str">
        <f ca="1">_xll.IMDP("BND",DX148,EG8,DX3)</f>
        <v>입력오류</v>
      </c>
      <c r="EH148" s="23" t="str">
        <f ca="1">_xll.IMDP("BND",DX148,EH8,DX3)</f>
        <v>입력오류</v>
      </c>
      <c r="EI148" s="23" t="str">
        <f ca="1">_xll.IMDP("BND",DX148,EI8,DX3)</f>
        <v>입력오류</v>
      </c>
      <c r="EJ148" s="23" t="str">
        <f ca="1">_xll.IMDP("BND",DX148,EJ8,DX3)</f>
        <v>입력오류</v>
      </c>
      <c r="EK148" s="2"/>
      <c r="EU148" s="21" t="str">
        <f ca="1">_xll.IMDP("BND",EL148,EU8,EL3)</f>
        <v>입력오류</v>
      </c>
      <c r="EV148" s="23" t="str">
        <f ca="1">_xll.IMDP("BND",EL148,EV8,EL3)</f>
        <v>입력오류</v>
      </c>
      <c r="EW148" s="23" t="str">
        <f ca="1">_xll.IMDP("BND",EL148,EW8,EL3)</f>
        <v>입력오류</v>
      </c>
      <c r="EX148" s="23" t="str">
        <f ca="1">_xll.IMDP("BND",EL148,EX8,EL3)</f>
        <v>입력오류</v>
      </c>
    </row>
    <row r="149" spans="1:154" ht="13.5" customHeight="1" x14ac:dyDescent="0.3">
      <c r="A149" s="2">
        <v>46316</v>
      </c>
      <c r="B149" s="3" t="s">
        <v>13989</v>
      </c>
      <c r="C149" s="3" t="s">
        <v>13990</v>
      </c>
      <c r="D149" s="3" t="s">
        <v>13991</v>
      </c>
      <c r="E149" s="3">
        <v>0</v>
      </c>
      <c r="F149" s="3">
        <v>0.27</v>
      </c>
      <c r="G149" s="3">
        <v>0</v>
      </c>
      <c r="H149" s="3">
        <v>329424</v>
      </c>
      <c r="I149" s="3">
        <v>9856.19</v>
      </c>
      <c r="J149" s="3">
        <v>0.9778</v>
      </c>
      <c r="K149" s="21">
        <f ca="1">_xll.IMDP("BND",B149,K8,B3)</f>
        <v>20271020</v>
      </c>
      <c r="L149" s="23">
        <f ca="1">_xll.IMDP("BND",B149,L8,B3)</f>
        <v>4.1959999999999997</v>
      </c>
      <c r="M149" s="23" t="str">
        <f ca="1">_xll.IMDP("BND",B149,M8,B3)</f>
        <v>금융채</v>
      </c>
      <c r="N149" s="23" t="str">
        <f ca="1">_xll.IMDP("BND",B149,N8,B3)</f>
        <v>기타금융채</v>
      </c>
      <c r="O149" s="2"/>
      <c r="Y149" s="21" t="str">
        <f ca="1">_xll.IMDP("BND",P149,Y8,P3)</f>
        <v>입력오류</v>
      </c>
      <c r="Z149" s="23" t="str">
        <f ca="1">_xll.IMDP("BND",P149,Z8,P3)</f>
        <v>입력오류</v>
      </c>
      <c r="AA149" s="23" t="str">
        <f ca="1">_xll.IMDP("BND",P149,AA8,P3)</f>
        <v>입력오류</v>
      </c>
      <c r="AB149" s="23" t="str">
        <f ca="1">_xll.IMDP("BND",P149,AB8,P3)</f>
        <v>입력오류</v>
      </c>
      <c r="AC149" s="2"/>
      <c r="AM149" s="21" t="str">
        <f ca="1">_xll.IMDP("BND",AD149,AM8,AD3)</f>
        <v>입력오류</v>
      </c>
      <c r="AN149" s="23" t="str">
        <f ca="1">_xll.IMDP("BND",AD149,AN8,AD3)</f>
        <v>입력오류</v>
      </c>
      <c r="AO149" s="23" t="str">
        <f ca="1">_xll.IMDP("BND",AD149,AO8,AD3)</f>
        <v>입력오류</v>
      </c>
      <c r="AP149" s="23" t="str">
        <f ca="1">_xll.IMDP("BND",AD149,AP8,AD3)</f>
        <v>입력오류</v>
      </c>
      <c r="AQ149" s="2"/>
      <c r="BA149" s="21" t="str">
        <f ca="1">_xll.IMDP("BND",AR149,BA8,AR3)</f>
        <v>입력오류</v>
      </c>
      <c r="BB149" s="23" t="str">
        <f ca="1">_xll.IMDP("BND",AR149,BB8,AR3)</f>
        <v>입력오류</v>
      </c>
      <c r="BC149" s="23" t="str">
        <f ca="1">_xll.IMDP("BND",AR149,BC8,AR3)</f>
        <v>입력오류</v>
      </c>
      <c r="BD149" s="23" t="str">
        <f ca="1">_xll.IMDP("BND",AR149,BD8,AR3)</f>
        <v>입력오류</v>
      </c>
      <c r="BE149" s="2"/>
      <c r="BO149" s="21" t="str">
        <f ca="1">_xll.IMDP("BND",BF149,BO8,BF3)</f>
        <v>입력오류</v>
      </c>
      <c r="BP149" s="23" t="str">
        <f ca="1">_xll.IMDP("BND",BF149,BP8,BF3)</f>
        <v>입력오류</v>
      </c>
      <c r="BQ149" s="23" t="str">
        <f ca="1">_xll.IMDP("BND",BF149,BQ8,BF3)</f>
        <v>입력오류</v>
      </c>
      <c r="BR149" s="23" t="str">
        <f ca="1">_xll.IMDP("BND",BF149,BR8,BF3)</f>
        <v>입력오류</v>
      </c>
      <c r="BS149" s="2">
        <v>46316</v>
      </c>
      <c r="BT149" s="3" t="s">
        <v>1087</v>
      </c>
      <c r="BU149" s="3" t="s">
        <v>1088</v>
      </c>
      <c r="BV149" s="3" t="s">
        <v>1089</v>
      </c>
      <c r="BW149" s="3">
        <v>0</v>
      </c>
      <c r="BX149" s="3">
        <v>0.18</v>
      </c>
      <c r="BY149" s="3">
        <v>0</v>
      </c>
      <c r="BZ149" s="3">
        <v>259508</v>
      </c>
      <c r="CA149" s="3">
        <v>10063.700000000001</v>
      </c>
      <c r="CB149" s="3">
        <v>0.10630000000000001</v>
      </c>
      <c r="CC149" s="21">
        <f ca="1">_xll.IMDP("BND",BT149,CC8,BT3)</f>
        <v>20261129</v>
      </c>
      <c r="CD149" s="23">
        <f ca="1">_xll.IMDP("BND",BT149,CD8,BT3)</f>
        <v>3.3580000000000001</v>
      </c>
      <c r="CE149" s="23" t="str">
        <f ca="1">_xll.IMDP("BND",BT149,CE8,BT3)</f>
        <v>공사공단채</v>
      </c>
      <c r="CF149" s="23" t="str">
        <f ca="1">_xll.IMDP("BND",BT149,CF8,BT3)</f>
        <v>일반</v>
      </c>
      <c r="CG149" s="2">
        <v>46316</v>
      </c>
      <c r="CH149" s="3" t="s">
        <v>214</v>
      </c>
      <c r="CI149" s="3" t="s">
        <v>215</v>
      </c>
      <c r="CJ149" s="3" t="s">
        <v>216</v>
      </c>
      <c r="CK149" s="3">
        <v>0</v>
      </c>
      <c r="CL149" s="3">
        <v>0.03</v>
      </c>
      <c r="CM149" s="3">
        <v>0</v>
      </c>
      <c r="CN149" s="3">
        <v>32758</v>
      </c>
      <c r="CO149" s="3">
        <v>10082.209999999999</v>
      </c>
      <c r="CP149" s="3">
        <v>6.2899999999999998E-2</v>
      </c>
      <c r="CQ149" s="21">
        <f ca="1">_xll.IMDP("BND",CH149,CQ8,CH3)</f>
        <v>20261113</v>
      </c>
      <c r="CR149" s="23">
        <f ca="1">_xll.IMDP("BND",CH149,CR8,CH3)</f>
        <v>3.8889999999999998</v>
      </c>
      <c r="CS149" s="23" t="str">
        <f ca="1">_xll.IMDP("BND",CH149,CS8,CH3)</f>
        <v>금융채</v>
      </c>
      <c r="CT149" s="23" t="str">
        <f ca="1">_xll.IMDP("BND",CH149,CT8,CH3)</f>
        <v>기타금융채</v>
      </c>
      <c r="CU149" s="2"/>
      <c r="DE149" s="21" t="str">
        <f ca="1">_xll.IMDP("BND",CV149,DE8,CV3)</f>
        <v>입력오류</v>
      </c>
      <c r="DF149" s="23" t="str">
        <f ca="1">_xll.IMDP("BND",CV149,DF8,CV3)</f>
        <v>입력오류</v>
      </c>
      <c r="DG149" s="23" t="str">
        <f ca="1">_xll.IMDP("BND",CV149,DG8,CV3)</f>
        <v>입력오류</v>
      </c>
      <c r="DH149" s="23" t="str">
        <f ca="1">_xll.IMDP("BND",CV149,DH8,CV3)</f>
        <v>입력오류</v>
      </c>
      <c r="DI149" s="2">
        <v>46316</v>
      </c>
      <c r="DJ149" s="3" t="s">
        <v>4279</v>
      </c>
      <c r="DK149" s="3" t="s">
        <v>430</v>
      </c>
      <c r="DL149" s="3" t="s">
        <v>14456</v>
      </c>
      <c r="DM149" s="3">
        <v>0</v>
      </c>
      <c r="DN149" s="3">
        <v>0.28000000000000003</v>
      </c>
      <c r="DO149" s="3">
        <v>0</v>
      </c>
      <c r="DP149" s="3">
        <v>447313</v>
      </c>
      <c r="DQ149" s="3">
        <v>9372.08</v>
      </c>
      <c r="DR149" s="3">
        <v>3.8591000000000002</v>
      </c>
      <c r="DS149" s="21">
        <f ca="1">_xll.IMDP("BND",DJ149,DS8,DJ3)</f>
        <v>20301216</v>
      </c>
      <c r="DT149" s="23">
        <f ca="1">_xll.IMDP("BND",DJ149,DT8,DJ3)</f>
        <v>4.2329999999999997</v>
      </c>
      <c r="DU149" s="23" t="str">
        <f ca="1">_xll.IMDP("BND",DJ149,DU8,DJ3)</f>
        <v>공사공단채</v>
      </c>
      <c r="DV149" s="23" t="str">
        <f ca="1">_xll.IMDP("BND",DJ149,DV8,DJ3)</f>
        <v>일반</v>
      </c>
      <c r="DW149" s="2"/>
      <c r="EG149" s="21" t="str">
        <f ca="1">_xll.IMDP("BND",DX149,EG8,DX3)</f>
        <v>입력오류</v>
      </c>
      <c r="EH149" s="23" t="str">
        <f ca="1">_xll.IMDP("BND",DX149,EH8,DX3)</f>
        <v>입력오류</v>
      </c>
      <c r="EI149" s="23" t="str">
        <f ca="1">_xll.IMDP("BND",DX149,EI8,DX3)</f>
        <v>입력오류</v>
      </c>
      <c r="EJ149" s="23" t="str">
        <f ca="1">_xll.IMDP("BND",DX149,EJ8,DX3)</f>
        <v>입력오류</v>
      </c>
      <c r="EK149" s="2"/>
      <c r="EU149" s="21" t="str">
        <f ca="1">_xll.IMDP("BND",EL149,EU8,EL3)</f>
        <v>입력오류</v>
      </c>
      <c r="EV149" s="23" t="str">
        <f ca="1">_xll.IMDP("BND",EL149,EV8,EL3)</f>
        <v>입력오류</v>
      </c>
      <c r="EW149" s="23" t="str">
        <f ca="1">_xll.IMDP("BND",EL149,EW8,EL3)</f>
        <v>입력오류</v>
      </c>
      <c r="EX149" s="23" t="str">
        <f ca="1">_xll.IMDP("BND",EL149,EX8,EL3)</f>
        <v>입력오류</v>
      </c>
    </row>
    <row r="150" spans="1:154" ht="13.5" customHeight="1" x14ac:dyDescent="0.3">
      <c r="A150" s="2">
        <v>46316</v>
      </c>
      <c r="B150" s="3" t="s">
        <v>1456</v>
      </c>
      <c r="C150" s="3" t="s">
        <v>119</v>
      </c>
      <c r="D150" s="3" t="s">
        <v>1457</v>
      </c>
      <c r="E150" s="3">
        <v>0</v>
      </c>
      <c r="F150" s="3">
        <v>0.27</v>
      </c>
      <c r="G150" s="3">
        <v>0</v>
      </c>
      <c r="H150" s="3">
        <v>329399</v>
      </c>
      <c r="I150" s="3">
        <v>9855.6</v>
      </c>
      <c r="J150" s="3">
        <v>1.5761000000000001</v>
      </c>
      <c r="K150" s="21">
        <f ca="1">_xll.IMDP("BND",B150,K8,B3)</f>
        <v>20280608</v>
      </c>
      <c r="L150" s="23">
        <f ca="1">_xll.IMDP("BND",B150,L8,B3)</f>
        <v>4.2460000000000004</v>
      </c>
      <c r="M150" s="23" t="str">
        <f ca="1">_xll.IMDP("BND",B150,M8,B3)</f>
        <v>회사채</v>
      </c>
      <c r="N150" s="23" t="str">
        <f ca="1">_xll.IMDP("BND",B150,N8,B3)</f>
        <v>회사채(일반)</v>
      </c>
      <c r="O150" s="2"/>
      <c r="Y150" s="21" t="str">
        <f ca="1">_xll.IMDP("BND",P150,Y8,P3)</f>
        <v>입력오류</v>
      </c>
      <c r="Z150" s="23" t="str">
        <f ca="1">_xll.IMDP("BND",P150,Z8,P3)</f>
        <v>입력오류</v>
      </c>
      <c r="AA150" s="23" t="str">
        <f ca="1">_xll.IMDP("BND",P150,AA8,P3)</f>
        <v>입력오류</v>
      </c>
      <c r="AB150" s="23" t="str">
        <f ca="1">_xll.IMDP("BND",P150,AB8,P3)</f>
        <v>입력오류</v>
      </c>
      <c r="AC150" s="2"/>
      <c r="AM150" s="21" t="str">
        <f ca="1">_xll.IMDP("BND",AD150,AM8,AD3)</f>
        <v>입력오류</v>
      </c>
      <c r="AN150" s="23" t="str">
        <f ca="1">_xll.IMDP("BND",AD150,AN8,AD3)</f>
        <v>입력오류</v>
      </c>
      <c r="AO150" s="23" t="str">
        <f ca="1">_xll.IMDP("BND",AD150,AO8,AD3)</f>
        <v>입력오류</v>
      </c>
      <c r="AP150" s="23" t="str">
        <f ca="1">_xll.IMDP("BND",AD150,AP8,AD3)</f>
        <v>입력오류</v>
      </c>
      <c r="AQ150" s="2"/>
      <c r="BA150" s="21" t="str">
        <f ca="1">_xll.IMDP("BND",AR150,BA8,AR3)</f>
        <v>입력오류</v>
      </c>
      <c r="BB150" s="23" t="str">
        <f ca="1">_xll.IMDP("BND",AR150,BB8,AR3)</f>
        <v>입력오류</v>
      </c>
      <c r="BC150" s="23" t="str">
        <f ca="1">_xll.IMDP("BND",AR150,BC8,AR3)</f>
        <v>입력오류</v>
      </c>
      <c r="BD150" s="23" t="str">
        <f ca="1">_xll.IMDP("BND",AR150,BD8,AR3)</f>
        <v>입력오류</v>
      </c>
      <c r="BE150" s="2"/>
      <c r="BO150" s="21" t="str">
        <f ca="1">_xll.IMDP("BND",BF150,BO8,BF3)</f>
        <v>입력오류</v>
      </c>
      <c r="BP150" s="23" t="str">
        <f ca="1">_xll.IMDP("BND",BF150,BP8,BF3)</f>
        <v>입력오류</v>
      </c>
      <c r="BQ150" s="23" t="str">
        <f ca="1">_xll.IMDP("BND",BF150,BQ8,BF3)</f>
        <v>입력오류</v>
      </c>
      <c r="BR150" s="23" t="str">
        <f ca="1">_xll.IMDP("BND",BF150,BR8,BF3)</f>
        <v>입력오류</v>
      </c>
      <c r="BS150" s="2">
        <v>46316</v>
      </c>
      <c r="BT150" s="3" t="s">
        <v>1090</v>
      </c>
      <c r="BU150" s="3" t="s">
        <v>351</v>
      </c>
      <c r="BV150" s="3" t="s">
        <v>1091</v>
      </c>
      <c r="BW150" s="3">
        <v>0</v>
      </c>
      <c r="BX150" s="3">
        <v>0.18</v>
      </c>
      <c r="BY150" s="3">
        <v>0</v>
      </c>
      <c r="BZ150" s="3">
        <v>257605</v>
      </c>
      <c r="CA150" s="3">
        <v>9989.89</v>
      </c>
      <c r="CB150" s="3">
        <v>0.4531</v>
      </c>
      <c r="CC150" s="21">
        <f ca="1">_xll.IMDP("BND",BT150,CC8,BT3)</f>
        <v>20270406</v>
      </c>
      <c r="CD150" s="23">
        <f ca="1">_xll.IMDP("BND",BT150,CD8,BT3)</f>
        <v>3.8780000000000001</v>
      </c>
      <c r="CE150" s="23" t="str">
        <f ca="1">_xll.IMDP("BND",BT150,CE8,BT3)</f>
        <v>회사채</v>
      </c>
      <c r="CF150" s="23" t="str">
        <f ca="1">_xll.IMDP("BND",BT150,CF8,BT3)</f>
        <v>회사채(일반)</v>
      </c>
      <c r="CG150" s="2">
        <v>46316</v>
      </c>
      <c r="CH150" s="3" t="s">
        <v>15101</v>
      </c>
      <c r="CI150" s="3" t="s">
        <v>886</v>
      </c>
      <c r="CJ150" s="3" t="s">
        <v>15102</v>
      </c>
      <c r="CK150" s="3">
        <v>0</v>
      </c>
      <c r="CL150" s="3">
        <v>0.03</v>
      </c>
      <c r="CM150" s="3">
        <v>0</v>
      </c>
      <c r="CN150" s="3">
        <v>32718</v>
      </c>
      <c r="CO150" s="3">
        <v>10069.709999999999</v>
      </c>
      <c r="CP150" s="3">
        <v>0.30759999999999998</v>
      </c>
      <c r="CQ150" s="21">
        <f ca="1">_xll.IMDP("BND",CH150,CQ8,CH3)</f>
        <v>20270212</v>
      </c>
      <c r="CR150" s="23">
        <f ca="1">_xll.IMDP("BND",CH150,CR8,CH3)</f>
        <v>3.754</v>
      </c>
      <c r="CS150" s="23" t="str">
        <f ca="1">_xll.IMDP("BND",CH150,CS8,CH3)</f>
        <v>금융채</v>
      </c>
      <c r="CT150" s="23" t="str">
        <f ca="1">_xll.IMDP("BND",CH150,CT8,CH3)</f>
        <v>기타금융채</v>
      </c>
      <c r="CU150" s="2"/>
      <c r="DE150" s="21" t="str">
        <f ca="1">_xll.IMDP("BND",CV150,DE8,CV3)</f>
        <v>입력오류</v>
      </c>
      <c r="DF150" s="23" t="str">
        <f ca="1">_xll.IMDP("BND",CV150,DF8,CV3)</f>
        <v>입력오류</v>
      </c>
      <c r="DG150" s="23" t="str">
        <f ca="1">_xll.IMDP("BND",CV150,DG8,CV3)</f>
        <v>입력오류</v>
      </c>
      <c r="DH150" s="23" t="str">
        <f ca="1">_xll.IMDP("BND",CV150,DH8,CV3)</f>
        <v>입력오류</v>
      </c>
      <c r="DI150" s="2">
        <v>46316</v>
      </c>
      <c r="DJ150" s="3" t="s">
        <v>3895</v>
      </c>
      <c r="DK150" s="3" t="s">
        <v>145</v>
      </c>
      <c r="DL150" s="3" t="s">
        <v>14223</v>
      </c>
      <c r="DM150" s="3">
        <v>0</v>
      </c>
      <c r="DN150" s="3">
        <v>0.27</v>
      </c>
      <c r="DO150" s="3">
        <v>0</v>
      </c>
      <c r="DP150" s="3">
        <v>434145</v>
      </c>
      <c r="DQ150" s="3">
        <v>9097.67</v>
      </c>
      <c r="DR150" s="3">
        <v>4.5659999999999998</v>
      </c>
      <c r="DS150" s="21">
        <f ca="1">_xll.IMDP("BND",DJ150,DS8,DJ3)</f>
        <v>20310923</v>
      </c>
      <c r="DT150" s="23">
        <f ca="1">_xll.IMDP("BND",DJ150,DT8,DJ3)</f>
        <v>4.3529999999999998</v>
      </c>
      <c r="DU150" s="23" t="str">
        <f ca="1">_xll.IMDP("BND",DJ150,DU8,DJ3)</f>
        <v>공사공단채</v>
      </c>
      <c r="DV150" s="23" t="str">
        <f ca="1">_xll.IMDP("BND",DJ150,DV8,DJ3)</f>
        <v>일반</v>
      </c>
      <c r="DW150" s="2"/>
      <c r="EG150" s="21" t="str">
        <f ca="1">_xll.IMDP("BND",DX150,EG8,DX3)</f>
        <v>입력오류</v>
      </c>
      <c r="EH150" s="23" t="str">
        <f ca="1">_xll.IMDP("BND",DX150,EH8,DX3)</f>
        <v>입력오류</v>
      </c>
      <c r="EI150" s="23" t="str">
        <f ca="1">_xll.IMDP("BND",DX150,EI8,DX3)</f>
        <v>입력오류</v>
      </c>
      <c r="EJ150" s="23" t="str">
        <f ca="1">_xll.IMDP("BND",DX150,EJ8,DX3)</f>
        <v>입력오류</v>
      </c>
      <c r="EK150" s="2"/>
      <c r="EU150" s="21" t="str">
        <f ca="1">_xll.IMDP("BND",EL150,EU8,EL3)</f>
        <v>입력오류</v>
      </c>
      <c r="EV150" s="23" t="str">
        <f ca="1">_xll.IMDP("BND",EL150,EV8,EL3)</f>
        <v>입력오류</v>
      </c>
      <c r="EW150" s="23" t="str">
        <f ca="1">_xll.IMDP("BND",EL150,EW8,EL3)</f>
        <v>입력오류</v>
      </c>
      <c r="EX150" s="23" t="str">
        <f ca="1">_xll.IMDP("BND",EL150,EX8,EL3)</f>
        <v>입력오류</v>
      </c>
    </row>
    <row r="151" spans="1:154" ht="13.5" customHeight="1" x14ac:dyDescent="0.3">
      <c r="A151" s="2">
        <v>46316</v>
      </c>
      <c r="B151" s="3" t="s">
        <v>1460</v>
      </c>
      <c r="C151" s="3" t="s">
        <v>409</v>
      </c>
      <c r="D151" s="3" t="s">
        <v>1461</v>
      </c>
      <c r="E151" s="3">
        <v>0</v>
      </c>
      <c r="F151" s="3">
        <v>0.27</v>
      </c>
      <c r="G151" s="3">
        <v>0</v>
      </c>
      <c r="H151" s="3">
        <v>329341</v>
      </c>
      <c r="I151" s="3">
        <v>9854.14</v>
      </c>
      <c r="J151" s="3">
        <v>1.4681</v>
      </c>
      <c r="K151" s="21">
        <f ca="1">_xll.IMDP("BND",B151,K8,B3)</f>
        <v>20280428</v>
      </c>
      <c r="L151" s="23">
        <f ca="1">_xll.IMDP("BND",B151,L8,B3)</f>
        <v>4.2149999999999999</v>
      </c>
      <c r="M151" s="23" t="str">
        <f ca="1">_xll.IMDP("BND",B151,M8,B3)</f>
        <v>회사채</v>
      </c>
      <c r="N151" s="23" t="str">
        <f ca="1">_xll.IMDP("BND",B151,N8,B3)</f>
        <v>회사채(일반)</v>
      </c>
      <c r="O151" s="2"/>
      <c r="Y151" s="21" t="str">
        <f ca="1">_xll.IMDP("BND",P151,Y8,P3)</f>
        <v>입력오류</v>
      </c>
      <c r="Z151" s="23" t="str">
        <f ca="1">_xll.IMDP("BND",P151,Z8,P3)</f>
        <v>입력오류</v>
      </c>
      <c r="AA151" s="23" t="str">
        <f ca="1">_xll.IMDP("BND",P151,AA8,P3)</f>
        <v>입력오류</v>
      </c>
      <c r="AB151" s="23" t="str">
        <f ca="1">_xll.IMDP("BND",P151,AB8,P3)</f>
        <v>입력오류</v>
      </c>
      <c r="AC151" s="2"/>
      <c r="AM151" s="21" t="str">
        <f ca="1">_xll.IMDP("BND",AD151,AM8,AD3)</f>
        <v>입력오류</v>
      </c>
      <c r="AN151" s="23" t="str">
        <f ca="1">_xll.IMDP("BND",AD151,AN8,AD3)</f>
        <v>입력오류</v>
      </c>
      <c r="AO151" s="23" t="str">
        <f ca="1">_xll.IMDP("BND",AD151,AO8,AD3)</f>
        <v>입력오류</v>
      </c>
      <c r="AP151" s="23" t="str">
        <f ca="1">_xll.IMDP("BND",AD151,AP8,AD3)</f>
        <v>입력오류</v>
      </c>
      <c r="AQ151" s="2"/>
      <c r="BA151" s="21" t="str">
        <f ca="1">_xll.IMDP("BND",AR151,BA8,AR3)</f>
        <v>입력오류</v>
      </c>
      <c r="BB151" s="23" t="str">
        <f ca="1">_xll.IMDP("BND",AR151,BB8,AR3)</f>
        <v>입력오류</v>
      </c>
      <c r="BC151" s="23" t="str">
        <f ca="1">_xll.IMDP("BND",AR151,BC8,AR3)</f>
        <v>입력오류</v>
      </c>
      <c r="BD151" s="23" t="str">
        <f ca="1">_xll.IMDP("BND",AR151,BD8,AR3)</f>
        <v>입력오류</v>
      </c>
      <c r="BE151" s="2"/>
      <c r="BO151" s="21" t="str">
        <f ca="1">_xll.IMDP("BND",BF151,BO8,BF3)</f>
        <v>입력오류</v>
      </c>
      <c r="BP151" s="23" t="str">
        <f ca="1">_xll.IMDP("BND",BF151,BP8,BF3)</f>
        <v>입력오류</v>
      </c>
      <c r="BQ151" s="23" t="str">
        <f ca="1">_xll.IMDP("BND",BF151,BQ8,BF3)</f>
        <v>입력오류</v>
      </c>
      <c r="BR151" s="23" t="str">
        <f ca="1">_xll.IMDP("BND",BF151,BR8,BF3)</f>
        <v>입력오류</v>
      </c>
      <c r="BS151" s="2">
        <v>46316</v>
      </c>
      <c r="BT151" s="3" t="s">
        <v>1096</v>
      </c>
      <c r="BU151" s="3" t="s">
        <v>95</v>
      </c>
      <c r="BV151" s="3" t="s">
        <v>1097</v>
      </c>
      <c r="BW151" s="3">
        <v>0</v>
      </c>
      <c r="BX151" s="3">
        <v>0.18</v>
      </c>
      <c r="BY151" s="3">
        <v>0</v>
      </c>
      <c r="BZ151" s="3">
        <v>254577</v>
      </c>
      <c r="CA151" s="3">
        <v>7403.62</v>
      </c>
      <c r="CB151" s="3">
        <v>7.0918000000000001</v>
      </c>
      <c r="CC151" s="21">
        <f ca="1">_xll.IMDP("BND",BT151,CC8,BT3)</f>
        <v>20340310</v>
      </c>
      <c r="CD151" s="23">
        <f ca="1">_xll.IMDP("BND",BT151,CD8,BT3)</f>
        <v>4.1520000000000001</v>
      </c>
      <c r="CE151" s="23" t="str">
        <f ca="1">_xll.IMDP("BND",BT151,CE8,BT3)</f>
        <v>국채</v>
      </c>
      <c r="CF151" s="23" t="str">
        <f ca="1">_xll.IMDP("BND",BT151,CF8,BT3)</f>
        <v>국고채권</v>
      </c>
      <c r="CG151" s="2">
        <v>46316</v>
      </c>
      <c r="CH151" s="3" t="s">
        <v>15847</v>
      </c>
      <c r="CI151" s="3" t="s">
        <v>834</v>
      </c>
      <c r="CJ151" s="3" t="s">
        <v>15848</v>
      </c>
      <c r="CK151" s="3">
        <v>0</v>
      </c>
      <c r="CL151" s="3">
        <v>0.03</v>
      </c>
      <c r="CM151" s="3">
        <v>0</v>
      </c>
      <c r="CN151" s="3">
        <v>32672</v>
      </c>
      <c r="CO151" s="3">
        <v>10055.86</v>
      </c>
      <c r="CP151" s="3">
        <v>0.30649999999999999</v>
      </c>
      <c r="CQ151" s="21">
        <f ca="1">_xll.IMDP("BND",CH151,CQ8,CH3)</f>
        <v>20270212</v>
      </c>
      <c r="CR151" s="23">
        <f ca="1">_xll.IMDP("BND",CH151,CR8,CH3)</f>
        <v>3.6949999999999998</v>
      </c>
      <c r="CS151" s="23" t="str">
        <f ca="1">_xll.IMDP("BND",CH151,CS8,CH3)</f>
        <v>금융채</v>
      </c>
      <c r="CT151" s="23" t="str">
        <f ca="1">_xll.IMDP("BND",CH151,CT8,CH3)</f>
        <v>기타금융채</v>
      </c>
      <c r="CU151" s="2"/>
      <c r="DE151" s="21" t="str">
        <f ca="1">_xll.IMDP("BND",CV151,DE8,CV3)</f>
        <v>입력오류</v>
      </c>
      <c r="DF151" s="23" t="str">
        <f ca="1">_xll.IMDP("BND",CV151,DF8,CV3)</f>
        <v>입력오류</v>
      </c>
      <c r="DG151" s="23" t="str">
        <f ca="1">_xll.IMDP("BND",CV151,DG8,CV3)</f>
        <v>입력오류</v>
      </c>
      <c r="DH151" s="23" t="str">
        <f ca="1">_xll.IMDP("BND",CV151,DH8,CV3)</f>
        <v>입력오류</v>
      </c>
      <c r="DI151" s="2">
        <v>46316</v>
      </c>
      <c r="DJ151" s="3" t="s">
        <v>1888</v>
      </c>
      <c r="DK151" s="3" t="s">
        <v>454</v>
      </c>
      <c r="DL151" s="3" t="s">
        <v>1889</v>
      </c>
      <c r="DM151" s="3">
        <v>0</v>
      </c>
      <c r="DN151" s="3">
        <v>0.27</v>
      </c>
      <c r="DO151" s="3">
        <v>0</v>
      </c>
      <c r="DP151" s="3">
        <v>433669</v>
      </c>
      <c r="DQ151" s="3">
        <v>9087.58</v>
      </c>
      <c r="DR151" s="3">
        <v>4.5366</v>
      </c>
      <c r="DS151" s="21">
        <f ca="1">_xll.IMDP("BND",DJ151,DS8,DJ3)</f>
        <v>20310910</v>
      </c>
      <c r="DT151" s="23">
        <f ca="1">_xll.IMDP("BND",DJ151,DT8,DJ3)</f>
        <v>4.3499999999999996</v>
      </c>
      <c r="DU151" s="23" t="str">
        <f ca="1">_xll.IMDP("BND",DJ151,DU8,DJ3)</f>
        <v>공사공단채</v>
      </c>
      <c r="DV151" s="23" t="str">
        <f ca="1">_xll.IMDP("BND",DJ151,DV8,DJ3)</f>
        <v>일반</v>
      </c>
      <c r="DW151" s="2"/>
      <c r="EG151" s="21" t="str">
        <f ca="1">_xll.IMDP("BND",DX151,EG8,DX3)</f>
        <v>입력오류</v>
      </c>
      <c r="EH151" s="23" t="str">
        <f ca="1">_xll.IMDP("BND",DX151,EH8,DX3)</f>
        <v>입력오류</v>
      </c>
      <c r="EI151" s="23" t="str">
        <f ca="1">_xll.IMDP("BND",DX151,EI8,DX3)</f>
        <v>입력오류</v>
      </c>
      <c r="EJ151" s="23" t="str">
        <f ca="1">_xll.IMDP("BND",DX151,EJ8,DX3)</f>
        <v>입력오류</v>
      </c>
      <c r="EK151" s="2"/>
      <c r="EU151" s="21" t="str">
        <f ca="1">_xll.IMDP("BND",EL151,EU8,EL3)</f>
        <v>입력오류</v>
      </c>
      <c r="EV151" s="23" t="str">
        <f ca="1">_xll.IMDP("BND",EL151,EV8,EL3)</f>
        <v>입력오류</v>
      </c>
      <c r="EW151" s="23" t="str">
        <f ca="1">_xll.IMDP("BND",EL151,EW8,EL3)</f>
        <v>입력오류</v>
      </c>
      <c r="EX151" s="23" t="str">
        <f ca="1">_xll.IMDP("BND",EL151,EX8,EL3)</f>
        <v>입력오류</v>
      </c>
    </row>
    <row r="152" spans="1:154" ht="13.5" customHeight="1" x14ac:dyDescent="0.3">
      <c r="A152" s="2">
        <v>46316</v>
      </c>
      <c r="B152" s="3" t="s">
        <v>1448</v>
      </c>
      <c r="C152" s="3" t="s">
        <v>1261</v>
      </c>
      <c r="D152" s="3" t="s">
        <v>1449</v>
      </c>
      <c r="E152" s="3">
        <v>0</v>
      </c>
      <c r="F152" s="3">
        <v>0.27</v>
      </c>
      <c r="G152" s="3">
        <v>0</v>
      </c>
      <c r="H152" s="3">
        <v>329247</v>
      </c>
      <c r="I152" s="3">
        <v>9850.26</v>
      </c>
      <c r="J152" s="3">
        <v>2.0446</v>
      </c>
      <c r="K152" s="21">
        <f ca="1">_xll.IMDP("BND",B152,K8,B3)</f>
        <v>20281209</v>
      </c>
      <c r="L152" s="23">
        <f ca="1">_xll.IMDP("BND",B152,L8,B3)</f>
        <v>4.0990000000000002</v>
      </c>
      <c r="M152" s="23" t="str">
        <f ca="1">_xll.IMDP("BND",B152,M8,B3)</f>
        <v>공사공단채</v>
      </c>
      <c r="N152" s="23" t="str">
        <f ca="1">_xll.IMDP("BND",B152,N8,B3)</f>
        <v>일반</v>
      </c>
      <c r="O152" s="2"/>
      <c r="Y152" s="21" t="str">
        <f ca="1">_xll.IMDP("BND",P152,Y8,P3)</f>
        <v>입력오류</v>
      </c>
      <c r="Z152" s="23" t="str">
        <f ca="1">_xll.IMDP("BND",P152,Z8,P3)</f>
        <v>입력오류</v>
      </c>
      <c r="AA152" s="23" t="str">
        <f ca="1">_xll.IMDP("BND",P152,AA8,P3)</f>
        <v>입력오류</v>
      </c>
      <c r="AB152" s="23" t="str">
        <f ca="1">_xll.IMDP("BND",P152,AB8,P3)</f>
        <v>입력오류</v>
      </c>
      <c r="AC152" s="2"/>
      <c r="AM152" s="21" t="str">
        <f ca="1">_xll.IMDP("BND",AD152,AM8,AD3)</f>
        <v>입력오류</v>
      </c>
      <c r="AN152" s="23" t="str">
        <f ca="1">_xll.IMDP("BND",AD152,AN8,AD3)</f>
        <v>입력오류</v>
      </c>
      <c r="AO152" s="23" t="str">
        <f ca="1">_xll.IMDP("BND",AD152,AO8,AD3)</f>
        <v>입력오류</v>
      </c>
      <c r="AP152" s="23" t="str">
        <f ca="1">_xll.IMDP("BND",AD152,AP8,AD3)</f>
        <v>입력오류</v>
      </c>
      <c r="AQ152" s="2"/>
      <c r="BA152" s="21" t="str">
        <f ca="1">_xll.IMDP("BND",AR152,BA8,AR3)</f>
        <v>입력오류</v>
      </c>
      <c r="BB152" s="23" t="str">
        <f ca="1">_xll.IMDP("BND",AR152,BB8,AR3)</f>
        <v>입력오류</v>
      </c>
      <c r="BC152" s="23" t="str">
        <f ca="1">_xll.IMDP("BND",AR152,BC8,AR3)</f>
        <v>입력오류</v>
      </c>
      <c r="BD152" s="23" t="str">
        <f ca="1">_xll.IMDP("BND",AR152,BD8,AR3)</f>
        <v>입력오류</v>
      </c>
      <c r="BE152" s="2"/>
      <c r="BO152" s="21" t="str">
        <f ca="1">_xll.IMDP("BND",BF152,BO8,BF3)</f>
        <v>입력오류</v>
      </c>
      <c r="BP152" s="23" t="str">
        <f ca="1">_xll.IMDP("BND",BF152,BP8,BF3)</f>
        <v>입력오류</v>
      </c>
      <c r="BQ152" s="23" t="str">
        <f ca="1">_xll.IMDP("BND",BF152,BQ8,BF3)</f>
        <v>입력오류</v>
      </c>
      <c r="BR152" s="23" t="str">
        <f ca="1">_xll.IMDP("BND",BF152,BR8,BF3)</f>
        <v>입력오류</v>
      </c>
      <c r="BS152" s="2">
        <v>46316</v>
      </c>
      <c r="BT152" s="3" t="s">
        <v>1094</v>
      </c>
      <c r="BU152" s="3" t="s">
        <v>454</v>
      </c>
      <c r="BV152" s="3" t="s">
        <v>1095</v>
      </c>
      <c r="BW152" s="3">
        <v>0</v>
      </c>
      <c r="BX152" s="3">
        <v>0.18</v>
      </c>
      <c r="BY152" s="3">
        <v>0</v>
      </c>
      <c r="BZ152" s="3">
        <v>250609</v>
      </c>
      <c r="CA152" s="3">
        <v>9718.0400000000009</v>
      </c>
      <c r="CB152" s="3">
        <v>1.859</v>
      </c>
      <c r="CC152" s="21">
        <f ca="1">_xll.IMDP("BND",BT152,CC8,BT3)</f>
        <v>20280927</v>
      </c>
      <c r="CD152" s="23">
        <f ca="1">_xll.IMDP("BND",BT152,CD8,BT3)</f>
        <v>4.16</v>
      </c>
      <c r="CE152" s="23" t="str">
        <f ca="1">_xll.IMDP("BND",BT152,CE8,BT3)</f>
        <v>공사공단채</v>
      </c>
      <c r="CF152" s="23" t="str">
        <f ca="1">_xll.IMDP("BND",BT152,CF8,BT3)</f>
        <v>일반</v>
      </c>
      <c r="CG152" s="2">
        <v>46316</v>
      </c>
      <c r="CH152" s="3" t="s">
        <v>14838</v>
      </c>
      <c r="CI152" s="3" t="s">
        <v>14839</v>
      </c>
      <c r="CJ152" s="3" t="s">
        <v>14840</v>
      </c>
      <c r="CK152" s="3">
        <v>0</v>
      </c>
      <c r="CL152" s="3">
        <v>0.03</v>
      </c>
      <c r="CM152" s="3">
        <v>0</v>
      </c>
      <c r="CN152" s="3">
        <v>32661</v>
      </c>
      <c r="CO152" s="3">
        <v>10052.36</v>
      </c>
      <c r="CP152" s="3">
        <v>6.3E-2</v>
      </c>
      <c r="CQ152" s="21">
        <f ca="1">_xll.IMDP("BND",CH152,CQ8,CH3)</f>
        <v>20261113</v>
      </c>
      <c r="CR152" s="23">
        <f ca="1">_xll.IMDP("BND",CH152,CR8,CH3)</f>
        <v>3.4790000000000001</v>
      </c>
      <c r="CS152" s="23" t="str">
        <f ca="1">_xll.IMDP("BND",CH152,CS8,CH3)</f>
        <v>금융채</v>
      </c>
      <c r="CT152" s="23" t="str">
        <f ca="1">_xll.IMDP("BND",CH152,CT8,CH3)</f>
        <v>기타금융채</v>
      </c>
      <c r="CU152" s="2"/>
      <c r="DE152" s="21" t="str">
        <f ca="1">_xll.IMDP("BND",CV152,DE8,CV3)</f>
        <v>입력오류</v>
      </c>
      <c r="DF152" s="23" t="str">
        <f ca="1">_xll.IMDP("BND",CV152,DF8,CV3)</f>
        <v>입력오류</v>
      </c>
      <c r="DG152" s="23" t="str">
        <f ca="1">_xll.IMDP("BND",CV152,DG8,CV3)</f>
        <v>입력오류</v>
      </c>
      <c r="DH152" s="23" t="str">
        <f ca="1">_xll.IMDP("BND",CV152,DH8,CV3)</f>
        <v>입력오류</v>
      </c>
      <c r="DI152" s="2">
        <v>46316</v>
      </c>
      <c r="DJ152" s="3" t="s">
        <v>3967</v>
      </c>
      <c r="DK152" s="3" t="s">
        <v>15105</v>
      </c>
      <c r="DL152" s="3" t="s">
        <v>15106</v>
      </c>
      <c r="DM152" s="3">
        <v>0</v>
      </c>
      <c r="DN152" s="3">
        <v>0.27</v>
      </c>
      <c r="DO152" s="3">
        <v>0</v>
      </c>
      <c r="DP152" s="3">
        <v>432465</v>
      </c>
      <c r="DQ152" s="3">
        <v>9061.8799999999992</v>
      </c>
      <c r="DR152" s="3">
        <v>4.5050999999999997</v>
      </c>
      <c r="DS152" s="21">
        <f ca="1">_xll.IMDP("BND",DJ152,DS8,DJ3)</f>
        <v>20310825</v>
      </c>
      <c r="DT152" s="23">
        <f ca="1">_xll.IMDP("BND",DJ152,DT8,DJ3)</f>
        <v>4.3479999999999999</v>
      </c>
      <c r="DU152" s="23" t="str">
        <f ca="1">_xll.IMDP("BND",DJ152,DU8,DJ3)</f>
        <v>공사공단채</v>
      </c>
      <c r="DV152" s="23" t="str">
        <f ca="1">_xll.IMDP("BND",DJ152,DV8,DJ3)</f>
        <v>일반</v>
      </c>
      <c r="DW152" s="2"/>
      <c r="EG152" s="21" t="str">
        <f ca="1">_xll.IMDP("BND",DX152,EG8,DX3)</f>
        <v>입력오류</v>
      </c>
      <c r="EH152" s="23" t="str">
        <f ca="1">_xll.IMDP("BND",DX152,EH8,DX3)</f>
        <v>입력오류</v>
      </c>
      <c r="EI152" s="23" t="str">
        <f ca="1">_xll.IMDP("BND",DX152,EI8,DX3)</f>
        <v>입력오류</v>
      </c>
      <c r="EJ152" s="23" t="str">
        <f ca="1">_xll.IMDP("BND",DX152,EJ8,DX3)</f>
        <v>입력오류</v>
      </c>
      <c r="EK152" s="2"/>
      <c r="EU152" s="21" t="str">
        <f ca="1">_xll.IMDP("BND",EL152,EU8,EL3)</f>
        <v>입력오류</v>
      </c>
      <c r="EV152" s="23" t="str">
        <f ca="1">_xll.IMDP("BND",EL152,EV8,EL3)</f>
        <v>입력오류</v>
      </c>
      <c r="EW152" s="23" t="str">
        <f ca="1">_xll.IMDP("BND",EL152,EW8,EL3)</f>
        <v>입력오류</v>
      </c>
      <c r="EX152" s="23" t="str">
        <f ca="1">_xll.IMDP("BND",EL152,EX8,EL3)</f>
        <v>입력오류</v>
      </c>
    </row>
    <row r="153" spans="1:154" ht="13.5" customHeight="1" x14ac:dyDescent="0.3">
      <c r="A153" s="2">
        <v>46316</v>
      </c>
      <c r="B153" s="3" t="s">
        <v>403</v>
      </c>
      <c r="C153" s="3" t="s">
        <v>218</v>
      </c>
      <c r="D153" s="3" t="s">
        <v>404</v>
      </c>
      <c r="E153" s="3">
        <v>0</v>
      </c>
      <c r="F153" s="3">
        <v>0.27</v>
      </c>
      <c r="G153" s="3">
        <v>0</v>
      </c>
      <c r="H153" s="3">
        <v>328914</v>
      </c>
      <c r="I153" s="3">
        <v>9841.51</v>
      </c>
      <c r="J153" s="3">
        <v>1.5048999999999999</v>
      </c>
      <c r="K153" s="21">
        <f ca="1">_xll.IMDP("BND",B153,K8,B3)</f>
        <v>20280512</v>
      </c>
      <c r="L153" s="23">
        <f ca="1">_xll.IMDP("BND",B153,L8,B3)</f>
        <v>4.2709999999999999</v>
      </c>
      <c r="M153" s="23" t="str">
        <f ca="1">_xll.IMDP("BND",B153,M8,B3)</f>
        <v>금융채</v>
      </c>
      <c r="N153" s="23" t="str">
        <f ca="1">_xll.IMDP("BND",B153,N8,B3)</f>
        <v>기타금융채</v>
      </c>
      <c r="O153" s="2"/>
      <c r="Y153" s="21" t="str">
        <f ca="1">_xll.IMDP("BND",P153,Y8,P3)</f>
        <v>입력오류</v>
      </c>
      <c r="Z153" s="23" t="str">
        <f ca="1">_xll.IMDP("BND",P153,Z8,P3)</f>
        <v>입력오류</v>
      </c>
      <c r="AA153" s="23" t="str">
        <f ca="1">_xll.IMDP("BND",P153,AA8,P3)</f>
        <v>입력오류</v>
      </c>
      <c r="AB153" s="23" t="str">
        <f ca="1">_xll.IMDP("BND",P153,AB8,P3)</f>
        <v>입력오류</v>
      </c>
      <c r="AC153" s="2"/>
      <c r="AM153" s="21" t="str">
        <f ca="1">_xll.IMDP("BND",AD153,AM8,AD3)</f>
        <v>입력오류</v>
      </c>
      <c r="AN153" s="23" t="str">
        <f ca="1">_xll.IMDP("BND",AD153,AN8,AD3)</f>
        <v>입력오류</v>
      </c>
      <c r="AO153" s="23" t="str">
        <f ca="1">_xll.IMDP("BND",AD153,AO8,AD3)</f>
        <v>입력오류</v>
      </c>
      <c r="AP153" s="23" t="str">
        <f ca="1">_xll.IMDP("BND",AD153,AP8,AD3)</f>
        <v>입력오류</v>
      </c>
      <c r="AQ153" s="2"/>
      <c r="BA153" s="21" t="str">
        <f ca="1">_xll.IMDP("BND",AR153,BA8,AR3)</f>
        <v>입력오류</v>
      </c>
      <c r="BB153" s="23" t="str">
        <f ca="1">_xll.IMDP("BND",AR153,BB8,AR3)</f>
        <v>입력오류</v>
      </c>
      <c r="BC153" s="23" t="str">
        <f ca="1">_xll.IMDP("BND",AR153,BC8,AR3)</f>
        <v>입력오류</v>
      </c>
      <c r="BD153" s="23" t="str">
        <f ca="1">_xll.IMDP("BND",AR153,BD8,AR3)</f>
        <v>입력오류</v>
      </c>
      <c r="BE153" s="2"/>
      <c r="BO153" s="21" t="str">
        <f ca="1">_xll.IMDP("BND",BF153,BO8,BF3)</f>
        <v>입력오류</v>
      </c>
      <c r="BP153" s="23" t="str">
        <f ca="1">_xll.IMDP("BND",BF153,BP8,BF3)</f>
        <v>입력오류</v>
      </c>
      <c r="BQ153" s="23" t="str">
        <f ca="1">_xll.IMDP("BND",BF153,BQ8,BF3)</f>
        <v>입력오류</v>
      </c>
      <c r="BR153" s="23" t="str">
        <f ca="1">_xll.IMDP("BND",BF153,BR8,BF3)</f>
        <v>입력오류</v>
      </c>
      <c r="BS153" s="2">
        <v>46316</v>
      </c>
      <c r="BT153" s="3" t="s">
        <v>605</v>
      </c>
      <c r="BU153" s="3" t="s">
        <v>29</v>
      </c>
      <c r="BV153" s="3" t="s">
        <v>606</v>
      </c>
      <c r="BW153" s="3">
        <v>0</v>
      </c>
      <c r="BX153" s="3">
        <v>0.17</v>
      </c>
      <c r="BY153" s="3">
        <v>0</v>
      </c>
      <c r="BZ153" s="3">
        <v>249369</v>
      </c>
      <c r="CA153" s="3">
        <v>8367.2099999999991</v>
      </c>
      <c r="CB153" s="3">
        <v>16.570499999999999</v>
      </c>
      <c r="CC153" s="21">
        <f ca="1">_xll.IMDP("BND",BT153,CC8,BT3)</f>
        <v>20530310</v>
      </c>
      <c r="CD153" s="23">
        <f ca="1">_xll.IMDP("BND",BT153,CD8,BT3)</f>
        <v>4.3150000000000004</v>
      </c>
      <c r="CE153" s="23" t="str">
        <f ca="1">_xll.IMDP("BND",BT153,CE8,BT3)</f>
        <v>국채</v>
      </c>
      <c r="CF153" s="23" t="str">
        <f ca="1">_xll.IMDP("BND",BT153,CF8,BT3)</f>
        <v>국고채권</v>
      </c>
      <c r="CG153" s="2">
        <v>46316</v>
      </c>
      <c r="CH153" s="3" t="s">
        <v>13814</v>
      </c>
      <c r="CI153" s="3" t="s">
        <v>15057</v>
      </c>
      <c r="CJ153" s="3" t="s">
        <v>13815</v>
      </c>
      <c r="CK153" s="3">
        <v>0</v>
      </c>
      <c r="CL153" s="3">
        <v>0.03</v>
      </c>
      <c r="CM153" s="3">
        <v>0</v>
      </c>
      <c r="CN153" s="3">
        <v>32588</v>
      </c>
      <c r="CO153" s="3">
        <v>10030.01</v>
      </c>
      <c r="CP153" s="3">
        <v>0.32019999999999998</v>
      </c>
      <c r="CQ153" s="21">
        <f ca="1">_xll.IMDP("BND",CH153,CQ8,CH3)</f>
        <v>20270217</v>
      </c>
      <c r="CR153" s="23">
        <f ca="1">_xll.IMDP("BND",CH153,CR8,CH3)</f>
        <v>3.7730000000000001</v>
      </c>
      <c r="CS153" s="23" t="str">
        <f ca="1">_xll.IMDP("BND",CH153,CS8,CH3)</f>
        <v>회사채</v>
      </c>
      <c r="CT153" s="23" t="str">
        <f ca="1">_xll.IMDP("BND",CH153,CT8,CH3)</f>
        <v>회사채(일반)</v>
      </c>
      <c r="CU153" s="2"/>
      <c r="DE153" s="21" t="str">
        <f ca="1">_xll.IMDP("BND",CV153,DE8,CV3)</f>
        <v>입력오류</v>
      </c>
      <c r="DF153" s="23" t="str">
        <f ca="1">_xll.IMDP("BND",CV153,DF8,CV3)</f>
        <v>입력오류</v>
      </c>
      <c r="DG153" s="23" t="str">
        <f ca="1">_xll.IMDP("BND",CV153,DG8,CV3)</f>
        <v>입력오류</v>
      </c>
      <c r="DH153" s="23" t="str">
        <f ca="1">_xll.IMDP("BND",CV153,DH8,CV3)</f>
        <v>입력오류</v>
      </c>
      <c r="DI153" s="2">
        <v>46316</v>
      </c>
      <c r="DJ153" s="3" t="s">
        <v>3563</v>
      </c>
      <c r="DK153" s="3" t="s">
        <v>110</v>
      </c>
      <c r="DL153" s="3" t="s">
        <v>15104</v>
      </c>
      <c r="DM153" s="3">
        <v>0</v>
      </c>
      <c r="DN153" s="3">
        <v>0.27</v>
      </c>
      <c r="DO153" s="3">
        <v>0</v>
      </c>
      <c r="DP153" s="3">
        <v>432087</v>
      </c>
      <c r="DQ153" s="3">
        <v>9054.48</v>
      </c>
      <c r="DR153" s="3">
        <v>4.5270999999999999</v>
      </c>
      <c r="DS153" s="21">
        <f ca="1">_xll.IMDP("BND",DJ153,DS8,DJ3)</f>
        <v>20310903</v>
      </c>
      <c r="DT153" s="23">
        <f ca="1">_xll.IMDP("BND",DJ153,DT8,DJ3)</f>
        <v>4.3490000000000002</v>
      </c>
      <c r="DU153" s="23" t="str">
        <f ca="1">_xll.IMDP("BND",DJ153,DU8,DJ3)</f>
        <v>공사공단채</v>
      </c>
      <c r="DV153" s="23" t="str">
        <f ca="1">_xll.IMDP("BND",DJ153,DV8,DJ3)</f>
        <v>일반</v>
      </c>
      <c r="DW153" s="2"/>
      <c r="EG153" s="21" t="str">
        <f ca="1">_xll.IMDP("BND",DX153,EG8,DX3)</f>
        <v>입력오류</v>
      </c>
      <c r="EH153" s="23" t="str">
        <f ca="1">_xll.IMDP("BND",DX153,EH8,DX3)</f>
        <v>입력오류</v>
      </c>
      <c r="EI153" s="23" t="str">
        <f ca="1">_xll.IMDP("BND",DX153,EI8,DX3)</f>
        <v>입력오류</v>
      </c>
      <c r="EJ153" s="23" t="str">
        <f ca="1">_xll.IMDP("BND",DX153,EJ8,DX3)</f>
        <v>입력오류</v>
      </c>
      <c r="EK153" s="2"/>
      <c r="EU153" s="21" t="str">
        <f ca="1">_xll.IMDP("BND",EL153,EU8,EL3)</f>
        <v>입력오류</v>
      </c>
      <c r="EV153" s="23" t="str">
        <f ca="1">_xll.IMDP("BND",EL153,EV8,EL3)</f>
        <v>입력오류</v>
      </c>
      <c r="EW153" s="23" t="str">
        <f ca="1">_xll.IMDP("BND",EL153,EW8,EL3)</f>
        <v>입력오류</v>
      </c>
      <c r="EX153" s="23" t="str">
        <f ca="1">_xll.IMDP("BND",EL153,EX8,EL3)</f>
        <v>입력오류</v>
      </c>
    </row>
    <row r="154" spans="1:154" ht="13.5" customHeight="1" x14ac:dyDescent="0.3">
      <c r="A154" s="2">
        <v>46316</v>
      </c>
      <c r="B154" s="3" t="s">
        <v>1476</v>
      </c>
      <c r="C154" s="3" t="s">
        <v>1477</v>
      </c>
      <c r="D154" s="3" t="s">
        <v>1478</v>
      </c>
      <c r="E154" s="3">
        <v>0</v>
      </c>
      <c r="F154" s="3">
        <v>0.27</v>
      </c>
      <c r="G154" s="3">
        <v>0</v>
      </c>
      <c r="H154" s="3">
        <v>328622</v>
      </c>
      <c r="I154" s="3">
        <v>9832.39</v>
      </c>
      <c r="J154" s="3">
        <v>1.4996</v>
      </c>
      <c r="K154" s="21">
        <f ca="1">_xll.IMDP("BND",B154,K8,B3)</f>
        <v>20280509</v>
      </c>
      <c r="L154" s="23">
        <f ca="1">_xll.IMDP("BND",B154,L8,B3)</f>
        <v>4.2859999999999996</v>
      </c>
      <c r="M154" s="23" t="str">
        <f ca="1">_xll.IMDP("BND",B154,M8,B3)</f>
        <v>금융채</v>
      </c>
      <c r="N154" s="23" t="str">
        <f ca="1">_xll.IMDP("BND",B154,N8,B3)</f>
        <v>기타금융채</v>
      </c>
      <c r="O154" s="2"/>
      <c r="Y154" s="21" t="str">
        <f ca="1">_xll.IMDP("BND",P154,Y8,P3)</f>
        <v>입력오류</v>
      </c>
      <c r="Z154" s="23" t="str">
        <f ca="1">_xll.IMDP("BND",P154,Z8,P3)</f>
        <v>입력오류</v>
      </c>
      <c r="AA154" s="23" t="str">
        <f ca="1">_xll.IMDP("BND",P154,AA8,P3)</f>
        <v>입력오류</v>
      </c>
      <c r="AB154" s="23" t="str">
        <f ca="1">_xll.IMDP("BND",P154,AB8,P3)</f>
        <v>입력오류</v>
      </c>
      <c r="AC154" s="2"/>
      <c r="AM154" s="21" t="str">
        <f ca="1">_xll.IMDP("BND",AD154,AM8,AD3)</f>
        <v>입력오류</v>
      </c>
      <c r="AN154" s="23" t="str">
        <f ca="1">_xll.IMDP("BND",AD154,AN8,AD3)</f>
        <v>입력오류</v>
      </c>
      <c r="AO154" s="23" t="str">
        <f ca="1">_xll.IMDP("BND",AD154,AO8,AD3)</f>
        <v>입력오류</v>
      </c>
      <c r="AP154" s="23" t="str">
        <f ca="1">_xll.IMDP("BND",AD154,AP8,AD3)</f>
        <v>입력오류</v>
      </c>
      <c r="AQ154" s="2"/>
      <c r="BA154" s="21" t="str">
        <f ca="1">_xll.IMDP("BND",AR154,BA8,AR3)</f>
        <v>입력오류</v>
      </c>
      <c r="BB154" s="23" t="str">
        <f ca="1">_xll.IMDP("BND",AR154,BB8,AR3)</f>
        <v>입력오류</v>
      </c>
      <c r="BC154" s="23" t="str">
        <f ca="1">_xll.IMDP("BND",AR154,BC8,AR3)</f>
        <v>입력오류</v>
      </c>
      <c r="BD154" s="23" t="str">
        <f ca="1">_xll.IMDP("BND",AR154,BD8,AR3)</f>
        <v>입력오류</v>
      </c>
      <c r="BE154" s="2"/>
      <c r="BO154" s="21" t="str">
        <f ca="1">_xll.IMDP("BND",BF154,BO8,BF3)</f>
        <v>입력오류</v>
      </c>
      <c r="BP154" s="23" t="str">
        <f ca="1">_xll.IMDP("BND",BF154,BP8,BF3)</f>
        <v>입력오류</v>
      </c>
      <c r="BQ154" s="23" t="str">
        <f ca="1">_xll.IMDP("BND",BF154,BQ8,BF3)</f>
        <v>입력오류</v>
      </c>
      <c r="BR154" s="23" t="str">
        <f ca="1">_xll.IMDP("BND",BF154,BR8,BF3)</f>
        <v>입력오류</v>
      </c>
      <c r="BS154" s="2">
        <v>46316</v>
      </c>
      <c r="BT154" s="3" t="s">
        <v>1102</v>
      </c>
      <c r="BU154" s="3" t="s">
        <v>1103</v>
      </c>
      <c r="BV154" s="3" t="s">
        <v>1104</v>
      </c>
      <c r="BW154" s="3">
        <v>0</v>
      </c>
      <c r="BX154" s="3">
        <v>0.17</v>
      </c>
      <c r="BY154" s="3">
        <v>0</v>
      </c>
      <c r="BZ154" s="3">
        <v>241627</v>
      </c>
      <c r="CA154" s="3">
        <v>10109.58</v>
      </c>
      <c r="CB154" s="3">
        <v>0.25090000000000001</v>
      </c>
      <c r="CC154" s="21">
        <f ca="1">_xll.IMDP("BND",BT154,CC8,BT3)</f>
        <v>20270122</v>
      </c>
      <c r="CD154" s="23">
        <f ca="1">_xll.IMDP("BND",BT154,CD8,BT3)</f>
        <v>3.58</v>
      </c>
      <c r="CE154" s="23" t="str">
        <f ca="1">_xll.IMDP("BND",BT154,CE8,BT3)</f>
        <v>금융채</v>
      </c>
      <c r="CF154" s="23" t="str">
        <f ca="1">_xll.IMDP("BND",BT154,CF8,BT3)</f>
        <v>카드</v>
      </c>
      <c r="CG154" s="2">
        <v>46316</v>
      </c>
      <c r="CH154" s="3" t="s">
        <v>15318</v>
      </c>
      <c r="CI154" s="3" t="s">
        <v>15319</v>
      </c>
      <c r="CJ154" s="3" t="s">
        <v>15320</v>
      </c>
      <c r="CK154" s="3">
        <v>0</v>
      </c>
      <c r="CL154" s="3">
        <v>0.03</v>
      </c>
      <c r="CM154" s="3">
        <v>0</v>
      </c>
      <c r="CN154" s="3">
        <v>32557</v>
      </c>
      <c r="CO154" s="3">
        <v>10020.370000000001</v>
      </c>
      <c r="CP154" s="3">
        <v>0.2331</v>
      </c>
      <c r="CQ154" s="21">
        <f ca="1">_xll.IMDP("BND",CH154,CQ8,CH3)</f>
        <v>20270115</v>
      </c>
      <c r="CR154" s="23">
        <f ca="1">_xll.IMDP("BND",CH154,CR8,CH3)</f>
        <v>3.585</v>
      </c>
      <c r="CS154" s="23" t="str">
        <f ca="1">_xll.IMDP("BND",CH154,CS8,CH3)</f>
        <v>금융채</v>
      </c>
      <c r="CT154" s="23" t="str">
        <f ca="1">_xll.IMDP("BND",CH154,CT8,CH3)</f>
        <v>기타금융채</v>
      </c>
      <c r="CU154" s="2"/>
      <c r="DE154" s="21" t="str">
        <f ca="1">_xll.IMDP("BND",CV154,DE8,CV3)</f>
        <v>입력오류</v>
      </c>
      <c r="DF154" s="23" t="str">
        <f ca="1">_xll.IMDP("BND",CV154,DF8,CV3)</f>
        <v>입력오류</v>
      </c>
      <c r="DG154" s="23" t="str">
        <f ca="1">_xll.IMDP("BND",CV154,DG8,CV3)</f>
        <v>입력오류</v>
      </c>
      <c r="DH154" s="23" t="str">
        <f ca="1">_xll.IMDP("BND",CV154,DH8,CV3)</f>
        <v>입력오류</v>
      </c>
      <c r="DI154" s="2">
        <v>46316</v>
      </c>
      <c r="DJ154" s="3" t="s">
        <v>33</v>
      </c>
      <c r="DK154" s="3" t="s">
        <v>29</v>
      </c>
      <c r="DL154" s="3" t="s">
        <v>1897</v>
      </c>
      <c r="DM154" s="3">
        <v>0</v>
      </c>
      <c r="DN154" s="3">
        <v>0.27</v>
      </c>
      <c r="DO154" s="3">
        <v>0</v>
      </c>
      <c r="DP154" s="3">
        <v>429643</v>
      </c>
      <c r="DQ154" s="3">
        <v>9330.42</v>
      </c>
      <c r="DR154" s="3">
        <v>7.0099</v>
      </c>
      <c r="DS154" s="21">
        <f ca="1">_xll.IMDP("BND",DJ154,DS8,DJ3)</f>
        <v>20341210</v>
      </c>
      <c r="DT154" s="23">
        <f ca="1">_xll.IMDP("BND",DJ154,DT8,DJ3)</f>
        <v>4.1349999999999998</v>
      </c>
      <c r="DU154" s="23" t="str">
        <f ca="1">_xll.IMDP("BND",DJ154,DU8,DJ3)</f>
        <v>국채</v>
      </c>
      <c r="DV154" s="23" t="str">
        <f ca="1">_xll.IMDP("BND",DJ154,DV8,DJ3)</f>
        <v>국고채권</v>
      </c>
      <c r="DW154" s="2"/>
      <c r="EG154" s="21" t="str">
        <f ca="1">_xll.IMDP("BND",DX154,EG8,DX3)</f>
        <v>입력오류</v>
      </c>
      <c r="EH154" s="23" t="str">
        <f ca="1">_xll.IMDP("BND",DX154,EH8,DX3)</f>
        <v>입력오류</v>
      </c>
      <c r="EI154" s="23" t="str">
        <f ca="1">_xll.IMDP("BND",DX154,EI8,DX3)</f>
        <v>입력오류</v>
      </c>
      <c r="EJ154" s="23" t="str">
        <f ca="1">_xll.IMDP("BND",DX154,EJ8,DX3)</f>
        <v>입력오류</v>
      </c>
      <c r="EK154" s="2"/>
      <c r="EU154" s="21" t="str">
        <f ca="1">_xll.IMDP("BND",EL154,EU8,EL3)</f>
        <v>입력오류</v>
      </c>
      <c r="EV154" s="23" t="str">
        <f ca="1">_xll.IMDP("BND",EL154,EV8,EL3)</f>
        <v>입력오류</v>
      </c>
      <c r="EW154" s="23" t="str">
        <f ca="1">_xll.IMDP("BND",EL154,EW8,EL3)</f>
        <v>입력오류</v>
      </c>
      <c r="EX154" s="23" t="str">
        <f ca="1">_xll.IMDP("BND",EL154,EX8,EL3)</f>
        <v>입력오류</v>
      </c>
    </row>
    <row r="155" spans="1:154" ht="13.5" customHeight="1" x14ac:dyDescent="0.3">
      <c r="A155" s="2">
        <v>46316</v>
      </c>
      <c r="B155" s="3" t="s">
        <v>1482</v>
      </c>
      <c r="C155" s="3" t="s">
        <v>1352</v>
      </c>
      <c r="D155" s="3" t="s">
        <v>1483</v>
      </c>
      <c r="E155" s="3">
        <v>0</v>
      </c>
      <c r="F155" s="3">
        <v>0.27</v>
      </c>
      <c r="G155" s="3">
        <v>0</v>
      </c>
      <c r="H155" s="3">
        <v>328563</v>
      </c>
      <c r="I155" s="3">
        <v>9830.98</v>
      </c>
      <c r="J155" s="3">
        <v>1.4954000000000001</v>
      </c>
      <c r="K155" s="21">
        <f ca="1">_xll.IMDP("BND",B155,K8,B3)</f>
        <v>20280508</v>
      </c>
      <c r="L155" s="23">
        <f ca="1">_xll.IMDP("BND",B155,L8,B3)</f>
        <v>4.2569999999999997</v>
      </c>
      <c r="M155" s="23" t="str">
        <f ca="1">_xll.IMDP("BND",B155,M8,B3)</f>
        <v>금융채</v>
      </c>
      <c r="N155" s="23" t="str">
        <f ca="1">_xll.IMDP("BND",B155,N8,B3)</f>
        <v>카드</v>
      </c>
      <c r="O155" s="2"/>
      <c r="Y155" s="21" t="str">
        <f ca="1">_xll.IMDP("BND",P155,Y8,P3)</f>
        <v>입력오류</v>
      </c>
      <c r="Z155" s="23" t="str">
        <f ca="1">_xll.IMDP("BND",P155,Z8,P3)</f>
        <v>입력오류</v>
      </c>
      <c r="AA155" s="23" t="str">
        <f ca="1">_xll.IMDP("BND",P155,AA8,P3)</f>
        <v>입력오류</v>
      </c>
      <c r="AB155" s="23" t="str">
        <f ca="1">_xll.IMDP("BND",P155,AB8,P3)</f>
        <v>입력오류</v>
      </c>
      <c r="AC155" s="2"/>
      <c r="AM155" s="21" t="str">
        <f ca="1">_xll.IMDP("BND",AD155,AM8,AD3)</f>
        <v>입력오류</v>
      </c>
      <c r="AN155" s="23" t="str">
        <f ca="1">_xll.IMDP("BND",AD155,AN8,AD3)</f>
        <v>입력오류</v>
      </c>
      <c r="AO155" s="23" t="str">
        <f ca="1">_xll.IMDP("BND",AD155,AO8,AD3)</f>
        <v>입력오류</v>
      </c>
      <c r="AP155" s="23" t="str">
        <f ca="1">_xll.IMDP("BND",AD155,AP8,AD3)</f>
        <v>입력오류</v>
      </c>
      <c r="AQ155" s="2"/>
      <c r="BA155" s="21" t="str">
        <f ca="1">_xll.IMDP("BND",AR155,BA8,AR3)</f>
        <v>입력오류</v>
      </c>
      <c r="BB155" s="23" t="str">
        <f ca="1">_xll.IMDP("BND",AR155,BB8,AR3)</f>
        <v>입력오류</v>
      </c>
      <c r="BC155" s="23" t="str">
        <f ca="1">_xll.IMDP("BND",AR155,BC8,AR3)</f>
        <v>입력오류</v>
      </c>
      <c r="BD155" s="23" t="str">
        <f ca="1">_xll.IMDP("BND",AR155,BD8,AR3)</f>
        <v>입력오류</v>
      </c>
      <c r="BE155" s="2"/>
      <c r="BO155" s="21" t="str">
        <f ca="1">_xll.IMDP("BND",BF155,BO8,BF3)</f>
        <v>입력오류</v>
      </c>
      <c r="BP155" s="23" t="str">
        <f ca="1">_xll.IMDP("BND",BF155,BP8,BF3)</f>
        <v>입력오류</v>
      </c>
      <c r="BQ155" s="23" t="str">
        <f ca="1">_xll.IMDP("BND",BF155,BQ8,BF3)</f>
        <v>입력오류</v>
      </c>
      <c r="BR155" s="23" t="str">
        <f ca="1">_xll.IMDP("BND",BF155,BR8,BF3)</f>
        <v>입력오류</v>
      </c>
      <c r="BS155" s="2">
        <v>46316</v>
      </c>
      <c r="BT155" s="3" t="s">
        <v>1105</v>
      </c>
      <c r="BU155" s="3" t="s">
        <v>1028</v>
      </c>
      <c r="BV155" s="3" t="s">
        <v>1106</v>
      </c>
      <c r="BW155" s="3">
        <v>0</v>
      </c>
      <c r="BX155" s="3">
        <v>0.17</v>
      </c>
      <c r="BY155" s="3">
        <v>0</v>
      </c>
      <c r="BZ155" s="3">
        <v>241527</v>
      </c>
      <c r="CA155" s="3">
        <v>10105.5</v>
      </c>
      <c r="CB155" s="3">
        <v>0.2631</v>
      </c>
      <c r="CC155" s="21">
        <f ca="1">_xll.IMDP("BND",BT155,CC8,BT3)</f>
        <v>20270127</v>
      </c>
      <c r="CD155" s="23">
        <f ca="1">_xll.IMDP("BND",BT155,CD8,BT3)</f>
        <v>3.585</v>
      </c>
      <c r="CE155" s="23" t="str">
        <f ca="1">_xll.IMDP("BND",BT155,CE8,BT3)</f>
        <v>금융채</v>
      </c>
      <c r="CF155" s="23" t="str">
        <f ca="1">_xll.IMDP("BND",BT155,CF8,BT3)</f>
        <v>카드</v>
      </c>
      <c r="CG155" s="2">
        <v>46316</v>
      </c>
      <c r="CH155" s="3" t="s">
        <v>14835</v>
      </c>
      <c r="CI155" s="3" t="s">
        <v>14836</v>
      </c>
      <c r="CJ155" s="3" t="s">
        <v>14837</v>
      </c>
      <c r="CK155" s="3">
        <v>0</v>
      </c>
      <c r="CL155" s="3">
        <v>0.03</v>
      </c>
      <c r="CM155" s="3">
        <v>0</v>
      </c>
      <c r="CN155" s="3">
        <v>32554</v>
      </c>
      <c r="CO155" s="3">
        <v>10019.290000000001</v>
      </c>
      <c r="CP155" s="3">
        <v>0.23400000000000001</v>
      </c>
      <c r="CQ155" s="21">
        <f ca="1">_xll.IMDP("BND",CH155,CQ8,CH3)</f>
        <v>20270115</v>
      </c>
      <c r="CR155" s="23">
        <f ca="1">_xll.IMDP("BND",CH155,CR8,CH3)</f>
        <v>3.5489999999999999</v>
      </c>
      <c r="CS155" s="23" t="str">
        <f ca="1">_xll.IMDP("BND",CH155,CS8,CH3)</f>
        <v>금융채</v>
      </c>
      <c r="CT155" s="23" t="str">
        <f ca="1">_xll.IMDP("BND",CH155,CT8,CH3)</f>
        <v>카드</v>
      </c>
      <c r="CU155" s="2"/>
      <c r="DE155" s="21" t="str">
        <f ca="1">_xll.IMDP("BND",CV155,DE8,CV3)</f>
        <v>입력오류</v>
      </c>
      <c r="DF155" s="23" t="str">
        <f ca="1">_xll.IMDP("BND",CV155,DF8,CV3)</f>
        <v>입력오류</v>
      </c>
      <c r="DG155" s="23" t="str">
        <f ca="1">_xll.IMDP("BND",CV155,DG8,CV3)</f>
        <v>입력오류</v>
      </c>
      <c r="DH155" s="23" t="str">
        <f ca="1">_xll.IMDP("BND",CV155,DH8,CV3)</f>
        <v>입력오류</v>
      </c>
      <c r="DI155" s="2">
        <v>46316</v>
      </c>
      <c r="DJ155" s="3" t="s">
        <v>1891</v>
      </c>
      <c r="DK155" s="3" t="s">
        <v>430</v>
      </c>
      <c r="DL155" s="3" t="s">
        <v>1892</v>
      </c>
      <c r="DM155" s="3">
        <v>0</v>
      </c>
      <c r="DN155" s="3">
        <v>0.27</v>
      </c>
      <c r="DO155" s="3">
        <v>0</v>
      </c>
      <c r="DP155" s="3">
        <v>424072</v>
      </c>
      <c r="DQ155" s="3">
        <v>8884.6</v>
      </c>
      <c r="DR155" s="3">
        <v>16.163900000000002</v>
      </c>
      <c r="DS155" s="21">
        <f ca="1">_xll.IMDP("BND",DJ155,DS8,DJ3)</f>
        <v>20540430</v>
      </c>
      <c r="DT155" s="23">
        <f ca="1">_xll.IMDP("BND",DJ155,DT8,DJ3)</f>
        <v>4.452</v>
      </c>
      <c r="DU155" s="23" t="str">
        <f ca="1">_xll.IMDP("BND",DJ155,DU8,DJ3)</f>
        <v>공사공단채</v>
      </c>
      <c r="DV155" s="23" t="str">
        <f ca="1">_xll.IMDP("BND",DJ155,DV8,DJ3)</f>
        <v>일반</v>
      </c>
      <c r="DW155" s="2"/>
      <c r="EG155" s="21" t="str">
        <f ca="1">_xll.IMDP("BND",DX155,EG8,DX3)</f>
        <v>입력오류</v>
      </c>
      <c r="EH155" s="23" t="str">
        <f ca="1">_xll.IMDP("BND",DX155,EH8,DX3)</f>
        <v>입력오류</v>
      </c>
      <c r="EI155" s="23" t="str">
        <f ca="1">_xll.IMDP("BND",DX155,EI8,DX3)</f>
        <v>입력오류</v>
      </c>
      <c r="EJ155" s="23" t="str">
        <f ca="1">_xll.IMDP("BND",DX155,EJ8,DX3)</f>
        <v>입력오류</v>
      </c>
      <c r="EK155" s="2"/>
      <c r="EU155" s="21" t="str">
        <f ca="1">_xll.IMDP("BND",EL155,EU8,EL3)</f>
        <v>입력오류</v>
      </c>
      <c r="EV155" s="23" t="str">
        <f ca="1">_xll.IMDP("BND",EL155,EV8,EL3)</f>
        <v>입력오류</v>
      </c>
      <c r="EW155" s="23" t="str">
        <f ca="1">_xll.IMDP("BND",EL155,EW8,EL3)</f>
        <v>입력오류</v>
      </c>
      <c r="EX155" s="23" t="str">
        <f ca="1">_xll.IMDP("BND",EL155,EX8,EL3)</f>
        <v>입력오류</v>
      </c>
    </row>
    <row r="156" spans="1:154" ht="13.5" customHeight="1" x14ac:dyDescent="0.3">
      <c r="A156" s="2">
        <v>46316</v>
      </c>
      <c r="B156" s="3" t="s">
        <v>12675</v>
      </c>
      <c r="C156" s="3" t="s">
        <v>14258</v>
      </c>
      <c r="D156" s="3" t="s">
        <v>12676</v>
      </c>
      <c r="E156" s="3">
        <v>0</v>
      </c>
      <c r="F156" s="3">
        <v>0.27</v>
      </c>
      <c r="G156" s="3">
        <v>0</v>
      </c>
      <c r="H156" s="3">
        <v>328544</v>
      </c>
      <c r="I156" s="3">
        <v>9829.7800000000007</v>
      </c>
      <c r="J156" s="3">
        <v>2.0642</v>
      </c>
      <c r="K156" s="21">
        <f ca="1">_xll.IMDP("BND",B156,K8,B3)</f>
        <v>20281219</v>
      </c>
      <c r="L156" s="23">
        <f ca="1">_xll.IMDP("BND",B156,L8,B3)</f>
        <v>4.4349999999999996</v>
      </c>
      <c r="M156" s="23" t="str">
        <f ca="1">_xll.IMDP("BND",B156,M8,B3)</f>
        <v>금융채</v>
      </c>
      <c r="N156" s="23" t="str">
        <f ca="1">_xll.IMDP("BND",B156,N8,B3)</f>
        <v>기타금융채</v>
      </c>
      <c r="O156" s="2"/>
      <c r="Y156" s="21" t="str">
        <f ca="1">_xll.IMDP("BND",P156,Y8,P3)</f>
        <v>입력오류</v>
      </c>
      <c r="Z156" s="23" t="str">
        <f ca="1">_xll.IMDP("BND",P156,Z8,P3)</f>
        <v>입력오류</v>
      </c>
      <c r="AA156" s="23" t="str">
        <f ca="1">_xll.IMDP("BND",P156,AA8,P3)</f>
        <v>입력오류</v>
      </c>
      <c r="AB156" s="23" t="str">
        <f ca="1">_xll.IMDP("BND",P156,AB8,P3)</f>
        <v>입력오류</v>
      </c>
      <c r="AC156" s="2"/>
      <c r="AM156" s="21" t="str">
        <f ca="1">_xll.IMDP("BND",AD156,AM8,AD3)</f>
        <v>입력오류</v>
      </c>
      <c r="AN156" s="23" t="str">
        <f ca="1">_xll.IMDP("BND",AD156,AN8,AD3)</f>
        <v>입력오류</v>
      </c>
      <c r="AO156" s="23" t="str">
        <f ca="1">_xll.IMDP("BND",AD156,AO8,AD3)</f>
        <v>입력오류</v>
      </c>
      <c r="AP156" s="23" t="str">
        <f ca="1">_xll.IMDP("BND",AD156,AP8,AD3)</f>
        <v>입력오류</v>
      </c>
      <c r="AQ156" s="2"/>
      <c r="BA156" s="21" t="str">
        <f ca="1">_xll.IMDP("BND",AR156,BA8,AR3)</f>
        <v>입력오류</v>
      </c>
      <c r="BB156" s="23" t="str">
        <f ca="1">_xll.IMDP("BND",AR156,BB8,AR3)</f>
        <v>입력오류</v>
      </c>
      <c r="BC156" s="23" t="str">
        <f ca="1">_xll.IMDP("BND",AR156,BC8,AR3)</f>
        <v>입력오류</v>
      </c>
      <c r="BD156" s="23" t="str">
        <f ca="1">_xll.IMDP("BND",AR156,BD8,AR3)</f>
        <v>입력오류</v>
      </c>
      <c r="BE156" s="2"/>
      <c r="BO156" s="21" t="str">
        <f ca="1">_xll.IMDP("BND",BF156,BO8,BF3)</f>
        <v>입력오류</v>
      </c>
      <c r="BP156" s="23" t="str">
        <f ca="1">_xll.IMDP("BND",BF156,BP8,BF3)</f>
        <v>입력오류</v>
      </c>
      <c r="BQ156" s="23" t="str">
        <f ca="1">_xll.IMDP("BND",BF156,BQ8,BF3)</f>
        <v>입력오류</v>
      </c>
      <c r="BR156" s="23" t="str">
        <f ca="1">_xll.IMDP("BND",BF156,BR8,BF3)</f>
        <v>입력오류</v>
      </c>
      <c r="BS156" s="2">
        <v>46316</v>
      </c>
      <c r="BT156" s="3" t="s">
        <v>1110</v>
      </c>
      <c r="BU156" s="3" t="s">
        <v>1111</v>
      </c>
      <c r="BV156" s="3" t="s">
        <v>1112</v>
      </c>
      <c r="BW156" s="3">
        <v>0</v>
      </c>
      <c r="BX156" s="3">
        <v>0.17</v>
      </c>
      <c r="BY156" s="3">
        <v>0</v>
      </c>
      <c r="BZ156" s="3">
        <v>241194</v>
      </c>
      <c r="CA156" s="3">
        <v>10091.620000000001</v>
      </c>
      <c r="CB156" s="3">
        <v>6.3E-3</v>
      </c>
      <c r="CC156" s="21">
        <f ca="1">_xll.IMDP("BND",BT156,CC8,BT3)</f>
        <v>20261023</v>
      </c>
      <c r="CD156" s="23">
        <f ca="1">_xll.IMDP("BND",BT156,CD8,BT3)</f>
        <v>3.4359999999999999</v>
      </c>
      <c r="CE156" s="23" t="str">
        <f ca="1">_xll.IMDP("BND",BT156,CE8,BT3)</f>
        <v>금융채</v>
      </c>
      <c r="CF156" s="23" t="str">
        <f ca="1">_xll.IMDP("BND",BT156,CF8,BT3)</f>
        <v>카드</v>
      </c>
      <c r="CG156" s="2">
        <v>46316</v>
      </c>
      <c r="CH156" s="3" t="s">
        <v>1377</v>
      </c>
      <c r="CI156" s="3" t="s">
        <v>1378</v>
      </c>
      <c r="CJ156" s="3" t="s">
        <v>1379</v>
      </c>
      <c r="CK156" s="3">
        <v>0</v>
      </c>
      <c r="CL156" s="3">
        <v>0.03</v>
      </c>
      <c r="CM156" s="3">
        <v>0</v>
      </c>
      <c r="CN156" s="3">
        <v>32453</v>
      </c>
      <c r="CO156" s="3">
        <v>9988.5300000000007</v>
      </c>
      <c r="CP156" s="3">
        <v>0.50949999999999995</v>
      </c>
      <c r="CQ156" s="21">
        <f ca="1">_xll.IMDP("BND",CH156,CQ8,CH3)</f>
        <v>20270428</v>
      </c>
      <c r="CR156" s="23">
        <f ca="1">_xll.IMDP("BND",CH156,CR8,CH3)</f>
        <v>4.0060000000000002</v>
      </c>
      <c r="CS156" s="23" t="str">
        <f ca="1">_xll.IMDP("BND",CH156,CS8,CH3)</f>
        <v>회사채</v>
      </c>
      <c r="CT156" s="23" t="str">
        <f ca="1">_xll.IMDP("BND",CH156,CT8,CH3)</f>
        <v>회사채(일반)</v>
      </c>
      <c r="CU156" s="2"/>
      <c r="DE156" s="21" t="str">
        <f ca="1">_xll.IMDP("BND",CV156,DE8,CV3)</f>
        <v>입력오류</v>
      </c>
      <c r="DF156" s="23" t="str">
        <f ca="1">_xll.IMDP("BND",CV156,DF8,CV3)</f>
        <v>입력오류</v>
      </c>
      <c r="DG156" s="23" t="str">
        <f ca="1">_xll.IMDP("BND",CV156,DG8,CV3)</f>
        <v>입력오류</v>
      </c>
      <c r="DH156" s="23" t="str">
        <f ca="1">_xll.IMDP("BND",CV156,DH8,CV3)</f>
        <v>입력오류</v>
      </c>
      <c r="DI156" s="2">
        <v>46316</v>
      </c>
      <c r="DJ156" s="3" t="s">
        <v>1893</v>
      </c>
      <c r="DK156" s="3" t="s">
        <v>239</v>
      </c>
      <c r="DL156" s="3" t="s">
        <v>1894</v>
      </c>
      <c r="DM156" s="3">
        <v>0</v>
      </c>
      <c r="DN156" s="3">
        <v>0.27</v>
      </c>
      <c r="DO156" s="3">
        <v>0</v>
      </c>
      <c r="DP156" s="3">
        <v>419787</v>
      </c>
      <c r="DQ156" s="3">
        <v>8795.59</v>
      </c>
      <c r="DR156" s="3">
        <v>7.8388999999999998</v>
      </c>
      <c r="DS156" s="21">
        <f ca="1">_xll.IMDP("BND",DJ156,DS8,DJ3)</f>
        <v>20351203</v>
      </c>
      <c r="DT156" s="23">
        <f ca="1">_xll.IMDP("BND",DJ156,DT8,DJ3)</f>
        <v>4.3280000000000003</v>
      </c>
      <c r="DU156" s="23" t="str">
        <f ca="1">_xll.IMDP("BND",DJ156,DU8,DJ3)</f>
        <v>공사공단채</v>
      </c>
      <c r="DV156" s="23" t="str">
        <f ca="1">_xll.IMDP("BND",DJ156,DV8,DJ3)</f>
        <v>일반</v>
      </c>
      <c r="DW156" s="2"/>
      <c r="EG156" s="21" t="str">
        <f ca="1">_xll.IMDP("BND",DX156,EG8,DX3)</f>
        <v>입력오류</v>
      </c>
      <c r="EH156" s="23" t="str">
        <f ca="1">_xll.IMDP("BND",DX156,EH8,DX3)</f>
        <v>입력오류</v>
      </c>
      <c r="EI156" s="23" t="str">
        <f ca="1">_xll.IMDP("BND",DX156,EI8,DX3)</f>
        <v>입력오류</v>
      </c>
      <c r="EJ156" s="23" t="str">
        <f ca="1">_xll.IMDP("BND",DX156,EJ8,DX3)</f>
        <v>입력오류</v>
      </c>
      <c r="EK156" s="2"/>
      <c r="EU156" s="21" t="str">
        <f ca="1">_xll.IMDP("BND",EL156,EU8,EL3)</f>
        <v>입력오류</v>
      </c>
      <c r="EV156" s="23" t="str">
        <f ca="1">_xll.IMDP("BND",EL156,EV8,EL3)</f>
        <v>입력오류</v>
      </c>
      <c r="EW156" s="23" t="str">
        <f ca="1">_xll.IMDP("BND",EL156,EW8,EL3)</f>
        <v>입력오류</v>
      </c>
      <c r="EX156" s="23" t="str">
        <f ca="1">_xll.IMDP("BND",EL156,EX8,EL3)</f>
        <v>입력오류</v>
      </c>
    </row>
    <row r="157" spans="1:154" ht="13.5" customHeight="1" x14ac:dyDescent="0.3">
      <c r="A157" s="2">
        <v>46316</v>
      </c>
      <c r="B157" s="3" t="s">
        <v>1490</v>
      </c>
      <c r="C157" s="3" t="s">
        <v>1491</v>
      </c>
      <c r="D157" s="3" t="s">
        <v>1492</v>
      </c>
      <c r="E157" s="3">
        <v>0</v>
      </c>
      <c r="F157" s="3">
        <v>0.27</v>
      </c>
      <c r="G157" s="3">
        <v>0</v>
      </c>
      <c r="H157" s="3">
        <v>328180</v>
      </c>
      <c r="I157" s="3">
        <v>9819.5300000000007</v>
      </c>
      <c r="J157" s="3">
        <v>1.5347</v>
      </c>
      <c r="K157" s="21">
        <f ca="1">_xll.IMDP("BND",B157,K8,B3)</f>
        <v>20280522</v>
      </c>
      <c r="L157" s="23">
        <f ca="1">_xll.IMDP("BND",B157,L8,B3)</f>
        <v>4.2709999999999999</v>
      </c>
      <c r="M157" s="23" t="str">
        <f ca="1">_xll.IMDP("BND",B157,M8,B3)</f>
        <v>금융채</v>
      </c>
      <c r="N157" s="23" t="str">
        <f ca="1">_xll.IMDP("BND",B157,N8,B3)</f>
        <v>카드</v>
      </c>
      <c r="O157" s="2"/>
      <c r="Y157" s="21" t="str">
        <f ca="1">_xll.IMDP("BND",P157,Y8,P3)</f>
        <v>입력오류</v>
      </c>
      <c r="Z157" s="23" t="str">
        <f ca="1">_xll.IMDP("BND",P157,Z8,P3)</f>
        <v>입력오류</v>
      </c>
      <c r="AA157" s="23" t="str">
        <f ca="1">_xll.IMDP("BND",P157,AA8,P3)</f>
        <v>입력오류</v>
      </c>
      <c r="AB157" s="23" t="str">
        <f ca="1">_xll.IMDP("BND",P157,AB8,P3)</f>
        <v>입력오류</v>
      </c>
      <c r="AC157" s="2"/>
      <c r="AM157" s="21" t="str">
        <f ca="1">_xll.IMDP("BND",AD157,AM8,AD3)</f>
        <v>입력오류</v>
      </c>
      <c r="AN157" s="23" t="str">
        <f ca="1">_xll.IMDP("BND",AD157,AN8,AD3)</f>
        <v>입력오류</v>
      </c>
      <c r="AO157" s="23" t="str">
        <f ca="1">_xll.IMDP("BND",AD157,AO8,AD3)</f>
        <v>입력오류</v>
      </c>
      <c r="AP157" s="23" t="str">
        <f ca="1">_xll.IMDP("BND",AD157,AP8,AD3)</f>
        <v>입력오류</v>
      </c>
      <c r="AQ157" s="2"/>
      <c r="BA157" s="21" t="str">
        <f ca="1">_xll.IMDP("BND",AR157,BA8,AR3)</f>
        <v>입력오류</v>
      </c>
      <c r="BB157" s="23" t="str">
        <f ca="1">_xll.IMDP("BND",AR157,BB8,AR3)</f>
        <v>입력오류</v>
      </c>
      <c r="BC157" s="23" t="str">
        <f ca="1">_xll.IMDP("BND",AR157,BC8,AR3)</f>
        <v>입력오류</v>
      </c>
      <c r="BD157" s="23" t="str">
        <f ca="1">_xll.IMDP("BND",AR157,BD8,AR3)</f>
        <v>입력오류</v>
      </c>
      <c r="BE157" s="2"/>
      <c r="BO157" s="21" t="str">
        <f ca="1">_xll.IMDP("BND",BF157,BO8,BF3)</f>
        <v>입력오류</v>
      </c>
      <c r="BP157" s="23" t="str">
        <f ca="1">_xll.IMDP("BND",BF157,BP8,BF3)</f>
        <v>입력오류</v>
      </c>
      <c r="BQ157" s="23" t="str">
        <f ca="1">_xll.IMDP("BND",BF157,BQ8,BF3)</f>
        <v>입력오류</v>
      </c>
      <c r="BR157" s="23" t="str">
        <f ca="1">_xll.IMDP("BND",BF157,BR8,BF3)</f>
        <v>입력오류</v>
      </c>
      <c r="BS157" s="2">
        <v>46316</v>
      </c>
      <c r="BT157" s="3" t="s">
        <v>1113</v>
      </c>
      <c r="BU157" s="3" t="s">
        <v>169</v>
      </c>
      <c r="BV157" s="3" t="s">
        <v>1114</v>
      </c>
      <c r="BW157" s="3">
        <v>0</v>
      </c>
      <c r="BX157" s="3">
        <v>0.17</v>
      </c>
      <c r="BY157" s="3">
        <v>0</v>
      </c>
      <c r="BZ157" s="3">
        <v>241059</v>
      </c>
      <c r="CA157" s="3">
        <v>10085.99</v>
      </c>
      <c r="CB157" s="3">
        <v>3.5999999999999999E-3</v>
      </c>
      <c r="CC157" s="21">
        <f ca="1">_xll.IMDP("BND",BT157,CC8,BT3)</f>
        <v>20261022</v>
      </c>
      <c r="CD157" s="23">
        <f ca="1">_xll.IMDP("BND",BT157,CD8,BT3)</f>
        <v>3.484</v>
      </c>
      <c r="CE157" s="23" t="str">
        <f ca="1">_xll.IMDP("BND",BT157,CE8,BT3)</f>
        <v>회사채</v>
      </c>
      <c r="CF157" s="23" t="str">
        <f ca="1">_xll.IMDP("BND",BT157,CF8,BT3)</f>
        <v>회사채(일반)</v>
      </c>
      <c r="CG157" s="2">
        <v>46316</v>
      </c>
      <c r="CH157" s="3" t="s">
        <v>16095</v>
      </c>
      <c r="CI157" s="3" t="s">
        <v>808</v>
      </c>
      <c r="CJ157" s="3" t="s">
        <v>16096</v>
      </c>
      <c r="CK157" s="3">
        <v>0</v>
      </c>
      <c r="CL157" s="3">
        <v>0.03</v>
      </c>
      <c r="CM157" s="3">
        <v>0</v>
      </c>
      <c r="CN157" s="3">
        <v>32151</v>
      </c>
      <c r="CQ157" s="21" t="str">
        <f ca="1">_xll.IMDP("BND",CH157,CQ8,CH3)</f>
        <v/>
      </c>
      <c r="CR157" s="23" t="str">
        <f ca="1">_xll.IMDP("BND",CH157,CR8,CH3)</f>
        <v/>
      </c>
      <c r="CS157" s="23" t="str">
        <f ca="1">_xll.IMDP("BND",CH157,CS8,CH3)</f>
        <v/>
      </c>
      <c r="CT157" s="23" t="str">
        <f ca="1">_xll.IMDP("BND",CH157,CT8,CH3)</f>
        <v/>
      </c>
      <c r="CU157" s="2"/>
      <c r="DE157" s="21" t="str">
        <f ca="1">_xll.IMDP("BND",CV157,DE8,CV3)</f>
        <v>입력오류</v>
      </c>
      <c r="DF157" s="23" t="str">
        <f ca="1">_xll.IMDP("BND",CV157,DF8,CV3)</f>
        <v>입력오류</v>
      </c>
      <c r="DG157" s="23" t="str">
        <f ca="1">_xll.IMDP("BND",CV157,DG8,CV3)</f>
        <v>입력오류</v>
      </c>
      <c r="DH157" s="23" t="str">
        <f ca="1">_xll.IMDP("BND",CV157,DH8,CV3)</f>
        <v>입력오류</v>
      </c>
      <c r="DI157" s="2">
        <v>46316</v>
      </c>
      <c r="DJ157" s="3" t="s">
        <v>199</v>
      </c>
      <c r="DK157" s="3" t="s">
        <v>29</v>
      </c>
      <c r="DL157" s="3" t="s">
        <v>200</v>
      </c>
      <c r="DM157" s="3">
        <v>0</v>
      </c>
      <c r="DN157" s="3">
        <v>0.26</v>
      </c>
      <c r="DO157" s="3">
        <v>0</v>
      </c>
      <c r="DP157" s="3">
        <v>414425</v>
      </c>
      <c r="DQ157" s="3">
        <v>8342.8799999999992</v>
      </c>
      <c r="DR157" s="3">
        <v>10.009499999999999</v>
      </c>
      <c r="DS157" s="21">
        <f ca="1">_xll.IMDP("BND",DJ157,DS8,DJ3)</f>
        <v>20380910</v>
      </c>
      <c r="DT157" s="23">
        <f ca="1">_xll.IMDP("BND",DJ157,DT8,DJ3)</f>
        <v>4.1870000000000003</v>
      </c>
      <c r="DU157" s="23" t="str">
        <f ca="1">_xll.IMDP("BND",DJ157,DU8,DJ3)</f>
        <v>국채</v>
      </c>
      <c r="DV157" s="23" t="str">
        <f ca="1">_xll.IMDP("BND",DJ157,DV8,DJ3)</f>
        <v>국고채권</v>
      </c>
      <c r="DW157" s="2"/>
      <c r="EG157" s="21" t="str">
        <f ca="1">_xll.IMDP("BND",DX157,EG8,DX3)</f>
        <v>입력오류</v>
      </c>
      <c r="EH157" s="23" t="str">
        <f ca="1">_xll.IMDP("BND",DX157,EH8,DX3)</f>
        <v>입력오류</v>
      </c>
      <c r="EI157" s="23" t="str">
        <f ca="1">_xll.IMDP("BND",DX157,EI8,DX3)</f>
        <v>입력오류</v>
      </c>
      <c r="EJ157" s="23" t="str">
        <f ca="1">_xll.IMDP("BND",DX157,EJ8,DX3)</f>
        <v>입력오류</v>
      </c>
      <c r="EK157" s="2"/>
      <c r="EU157" s="21" t="str">
        <f ca="1">_xll.IMDP("BND",EL157,EU8,EL3)</f>
        <v>입력오류</v>
      </c>
      <c r="EV157" s="23" t="str">
        <f ca="1">_xll.IMDP("BND",EL157,EV8,EL3)</f>
        <v>입력오류</v>
      </c>
      <c r="EW157" s="23" t="str">
        <f ca="1">_xll.IMDP("BND",EL157,EW8,EL3)</f>
        <v>입력오류</v>
      </c>
      <c r="EX157" s="23" t="str">
        <f ca="1">_xll.IMDP("BND",EL157,EX8,EL3)</f>
        <v>입력오류</v>
      </c>
    </row>
    <row r="158" spans="1:154" ht="13.5" customHeight="1" x14ac:dyDescent="0.3">
      <c r="A158" s="2">
        <v>46316</v>
      </c>
      <c r="B158" s="3" t="s">
        <v>1414</v>
      </c>
      <c r="C158" s="3" t="s">
        <v>1415</v>
      </c>
      <c r="D158" s="3" t="s">
        <v>1416</v>
      </c>
      <c r="E158" s="3">
        <v>0</v>
      </c>
      <c r="F158" s="3">
        <v>0.27</v>
      </c>
      <c r="G158" s="3">
        <v>0</v>
      </c>
      <c r="H158" s="3">
        <v>327916</v>
      </c>
      <c r="I158" s="3">
        <v>9811.09</v>
      </c>
      <c r="J158" s="3">
        <v>4.0712000000000002</v>
      </c>
      <c r="K158" s="21">
        <f ca="1">_xll.IMDP("BND",B158,K8,B3)</f>
        <v>20310408</v>
      </c>
      <c r="L158" s="23">
        <f ca="1">_xll.IMDP("BND",B158,L8,B3)</f>
        <v>4.3419999999999996</v>
      </c>
      <c r="M158" s="23" t="str">
        <f ca="1">_xll.IMDP("BND",B158,M8,B3)</f>
        <v>회사채</v>
      </c>
      <c r="N158" s="23" t="str">
        <f ca="1">_xll.IMDP("BND",B158,N8,B3)</f>
        <v>회사채(일반)</v>
      </c>
      <c r="O158" s="2"/>
      <c r="Y158" s="21" t="str">
        <f ca="1">_xll.IMDP("BND",P158,Y8,P3)</f>
        <v>입력오류</v>
      </c>
      <c r="Z158" s="23" t="str">
        <f ca="1">_xll.IMDP("BND",P158,Z8,P3)</f>
        <v>입력오류</v>
      </c>
      <c r="AA158" s="23" t="str">
        <f ca="1">_xll.IMDP("BND",P158,AA8,P3)</f>
        <v>입력오류</v>
      </c>
      <c r="AB158" s="23" t="str">
        <f ca="1">_xll.IMDP("BND",P158,AB8,P3)</f>
        <v>입력오류</v>
      </c>
      <c r="AC158" s="2"/>
      <c r="AM158" s="21" t="str">
        <f ca="1">_xll.IMDP("BND",AD158,AM8,AD3)</f>
        <v>입력오류</v>
      </c>
      <c r="AN158" s="23" t="str">
        <f ca="1">_xll.IMDP("BND",AD158,AN8,AD3)</f>
        <v>입력오류</v>
      </c>
      <c r="AO158" s="23" t="str">
        <f ca="1">_xll.IMDP("BND",AD158,AO8,AD3)</f>
        <v>입력오류</v>
      </c>
      <c r="AP158" s="23" t="str">
        <f ca="1">_xll.IMDP("BND",AD158,AP8,AD3)</f>
        <v>입력오류</v>
      </c>
      <c r="AQ158" s="2"/>
      <c r="BA158" s="21" t="str">
        <f ca="1">_xll.IMDP("BND",AR158,BA8,AR3)</f>
        <v>입력오류</v>
      </c>
      <c r="BB158" s="23" t="str">
        <f ca="1">_xll.IMDP("BND",AR158,BB8,AR3)</f>
        <v>입력오류</v>
      </c>
      <c r="BC158" s="23" t="str">
        <f ca="1">_xll.IMDP("BND",AR158,BC8,AR3)</f>
        <v>입력오류</v>
      </c>
      <c r="BD158" s="23" t="str">
        <f ca="1">_xll.IMDP("BND",AR158,BD8,AR3)</f>
        <v>입력오류</v>
      </c>
      <c r="BE158" s="2"/>
      <c r="BO158" s="21" t="str">
        <f ca="1">_xll.IMDP("BND",BF158,BO8,BF3)</f>
        <v>입력오류</v>
      </c>
      <c r="BP158" s="23" t="str">
        <f ca="1">_xll.IMDP("BND",BF158,BP8,BF3)</f>
        <v>입력오류</v>
      </c>
      <c r="BQ158" s="23" t="str">
        <f ca="1">_xll.IMDP("BND",BF158,BQ8,BF3)</f>
        <v>입력오류</v>
      </c>
      <c r="BR158" s="23" t="str">
        <f ca="1">_xll.IMDP("BND",BF158,BR8,BF3)</f>
        <v>입력오류</v>
      </c>
      <c r="BS158" s="2">
        <v>46316</v>
      </c>
      <c r="BT158" s="3" t="s">
        <v>1107</v>
      </c>
      <c r="BU158" s="3" t="s">
        <v>1108</v>
      </c>
      <c r="BV158" s="3" t="s">
        <v>1109</v>
      </c>
      <c r="BW158" s="3">
        <v>0</v>
      </c>
      <c r="BX158" s="3">
        <v>0.17</v>
      </c>
      <c r="BY158" s="3">
        <v>0</v>
      </c>
      <c r="BZ158" s="3">
        <v>240911</v>
      </c>
      <c r="CA158" s="3">
        <v>10079.67</v>
      </c>
      <c r="CB158" s="3">
        <v>0.09</v>
      </c>
      <c r="CC158" s="21">
        <f ca="1">_xll.IMDP("BND",BT158,CC8,BT3)</f>
        <v>20261123</v>
      </c>
      <c r="CD158" s="23">
        <f ca="1">_xll.IMDP("BND",BT158,CD8,BT3)</f>
        <v>3.4569999999999999</v>
      </c>
      <c r="CE158" s="23" t="str">
        <f ca="1">_xll.IMDP("BND",BT158,CE8,BT3)</f>
        <v>금융채</v>
      </c>
      <c r="CF158" s="23" t="str">
        <f ca="1">_xll.IMDP("BND",BT158,CF8,BT3)</f>
        <v>기타금융채</v>
      </c>
      <c r="CG158" s="2">
        <v>46316</v>
      </c>
      <c r="CH158" s="3" t="s">
        <v>15331</v>
      </c>
      <c r="CI158" s="3" t="s">
        <v>14731</v>
      </c>
      <c r="CJ158" s="3" t="s">
        <v>14732</v>
      </c>
      <c r="CK158" s="3">
        <v>0</v>
      </c>
      <c r="CL158" s="3">
        <v>0.01</v>
      </c>
      <c r="CM158" s="3">
        <v>0</v>
      </c>
      <c r="CN158" s="3">
        <v>16236</v>
      </c>
      <c r="CQ158" s="21" t="str">
        <f ca="1">_xll.IMDP("BND",CH158,CQ8,CH3)</f>
        <v/>
      </c>
      <c r="CR158" s="23" t="str">
        <f ca="1">_xll.IMDP("BND",CH158,CR8,CH3)</f>
        <v/>
      </c>
      <c r="CS158" s="23" t="str">
        <f ca="1">_xll.IMDP("BND",CH158,CS8,CH3)</f>
        <v/>
      </c>
      <c r="CT158" s="23" t="str">
        <f ca="1">_xll.IMDP("BND",CH158,CT8,CH3)</f>
        <v/>
      </c>
      <c r="CU158" s="2"/>
      <c r="DE158" s="21" t="str">
        <f ca="1">_xll.IMDP("BND",CV158,DE8,CV3)</f>
        <v>입력오류</v>
      </c>
      <c r="DF158" s="23" t="str">
        <f ca="1">_xll.IMDP("BND",CV158,DF8,CV3)</f>
        <v>입력오류</v>
      </c>
      <c r="DG158" s="23" t="str">
        <f ca="1">_xll.IMDP("BND",CV158,DG8,CV3)</f>
        <v>입력오류</v>
      </c>
      <c r="DH158" s="23" t="str">
        <f ca="1">_xll.IMDP("BND",CV158,DH8,CV3)</f>
        <v>입력오류</v>
      </c>
      <c r="DI158" s="2">
        <v>46316</v>
      </c>
      <c r="DJ158" s="3" t="s">
        <v>67</v>
      </c>
      <c r="DK158" s="3" t="s">
        <v>29</v>
      </c>
      <c r="DL158" s="3" t="s">
        <v>203</v>
      </c>
      <c r="DM158" s="3">
        <v>0</v>
      </c>
      <c r="DN158" s="3">
        <v>0.26</v>
      </c>
      <c r="DO158" s="3">
        <v>0</v>
      </c>
      <c r="DP158" s="3">
        <v>404312</v>
      </c>
      <c r="DQ158" s="3">
        <v>6402.24</v>
      </c>
      <c r="DR158" s="3">
        <v>17.760400000000001</v>
      </c>
      <c r="DS158" s="21">
        <f ca="1">_xll.IMDP("BND",DJ158,DS8,DJ3)</f>
        <v>20510310</v>
      </c>
      <c r="DT158" s="23">
        <f ca="1">_xll.IMDP("BND",DJ158,DT8,DJ3)</f>
        <v>4.28</v>
      </c>
      <c r="DU158" s="23" t="str">
        <f ca="1">_xll.IMDP("BND",DJ158,DU8,DJ3)</f>
        <v>국채</v>
      </c>
      <c r="DV158" s="23" t="str">
        <f ca="1">_xll.IMDP("BND",DJ158,DV8,DJ3)</f>
        <v>국고채권</v>
      </c>
      <c r="DW158" s="2"/>
      <c r="EG158" s="21" t="str">
        <f ca="1">_xll.IMDP("BND",DX158,EG8,DX3)</f>
        <v>입력오류</v>
      </c>
      <c r="EH158" s="23" t="str">
        <f ca="1">_xll.IMDP("BND",DX158,EH8,DX3)</f>
        <v>입력오류</v>
      </c>
      <c r="EI158" s="23" t="str">
        <f ca="1">_xll.IMDP("BND",DX158,EI8,DX3)</f>
        <v>입력오류</v>
      </c>
      <c r="EJ158" s="23" t="str">
        <f ca="1">_xll.IMDP("BND",DX158,EJ8,DX3)</f>
        <v>입력오류</v>
      </c>
      <c r="EK158" s="2"/>
      <c r="EU158" s="21" t="str">
        <f ca="1">_xll.IMDP("BND",EL158,EU8,EL3)</f>
        <v>입력오류</v>
      </c>
      <c r="EV158" s="23" t="str">
        <f ca="1">_xll.IMDP("BND",EL158,EV8,EL3)</f>
        <v>입력오류</v>
      </c>
      <c r="EW158" s="23" t="str">
        <f ca="1">_xll.IMDP("BND",EL158,EW8,EL3)</f>
        <v>입력오류</v>
      </c>
      <c r="EX158" s="23" t="str">
        <f ca="1">_xll.IMDP("BND",EL158,EX8,EL3)</f>
        <v>입력오류</v>
      </c>
    </row>
    <row r="159" spans="1:154" ht="13.5" customHeight="1" x14ac:dyDescent="0.3">
      <c r="A159" s="2">
        <v>46316</v>
      </c>
      <c r="B159" s="3" t="s">
        <v>1423</v>
      </c>
      <c r="C159" s="3" t="s">
        <v>1424</v>
      </c>
      <c r="D159" s="3" t="s">
        <v>1425</v>
      </c>
      <c r="E159" s="3">
        <v>0</v>
      </c>
      <c r="F159" s="3">
        <v>0.27</v>
      </c>
      <c r="G159" s="3">
        <v>0</v>
      </c>
      <c r="H159" s="3">
        <v>327903</v>
      </c>
      <c r="I159" s="3">
        <v>9810.44</v>
      </c>
      <c r="J159" s="3">
        <v>2.5581</v>
      </c>
      <c r="K159" s="21">
        <f ca="1">_xll.IMDP("BND",B159,K8,B3)</f>
        <v>20290701</v>
      </c>
      <c r="L159" s="23">
        <f ca="1">_xll.IMDP("BND",B159,L8,B3)</f>
        <v>4.141</v>
      </c>
      <c r="M159" s="23" t="str">
        <f ca="1">_xll.IMDP("BND",B159,M8,B3)</f>
        <v>공사공단채</v>
      </c>
      <c r="N159" s="23" t="str">
        <f ca="1">_xll.IMDP("BND",B159,N8,B3)</f>
        <v>일반</v>
      </c>
      <c r="O159" s="2"/>
      <c r="Y159" s="21" t="str">
        <f ca="1">_xll.IMDP("BND",P159,Y8,P3)</f>
        <v>입력오류</v>
      </c>
      <c r="Z159" s="23" t="str">
        <f ca="1">_xll.IMDP("BND",P159,Z8,P3)</f>
        <v>입력오류</v>
      </c>
      <c r="AA159" s="23" t="str">
        <f ca="1">_xll.IMDP("BND",P159,AA8,P3)</f>
        <v>입력오류</v>
      </c>
      <c r="AB159" s="23" t="str">
        <f ca="1">_xll.IMDP("BND",P159,AB8,P3)</f>
        <v>입력오류</v>
      </c>
      <c r="AC159" s="2"/>
      <c r="AM159" s="21" t="str">
        <f ca="1">_xll.IMDP("BND",AD159,AM8,AD3)</f>
        <v>입력오류</v>
      </c>
      <c r="AN159" s="23" t="str">
        <f ca="1">_xll.IMDP("BND",AD159,AN8,AD3)</f>
        <v>입력오류</v>
      </c>
      <c r="AO159" s="23" t="str">
        <f ca="1">_xll.IMDP("BND",AD159,AO8,AD3)</f>
        <v>입력오류</v>
      </c>
      <c r="AP159" s="23" t="str">
        <f ca="1">_xll.IMDP("BND",AD159,AP8,AD3)</f>
        <v>입력오류</v>
      </c>
      <c r="AQ159" s="2"/>
      <c r="BA159" s="21" t="str">
        <f ca="1">_xll.IMDP("BND",AR159,BA8,AR3)</f>
        <v>입력오류</v>
      </c>
      <c r="BB159" s="23" t="str">
        <f ca="1">_xll.IMDP("BND",AR159,BB8,AR3)</f>
        <v>입력오류</v>
      </c>
      <c r="BC159" s="23" t="str">
        <f ca="1">_xll.IMDP("BND",AR159,BC8,AR3)</f>
        <v>입력오류</v>
      </c>
      <c r="BD159" s="23" t="str">
        <f ca="1">_xll.IMDP("BND",AR159,BD8,AR3)</f>
        <v>입력오류</v>
      </c>
      <c r="BE159" s="2"/>
      <c r="BO159" s="21" t="str">
        <f ca="1">_xll.IMDP("BND",BF159,BO8,BF3)</f>
        <v>입력오류</v>
      </c>
      <c r="BP159" s="23" t="str">
        <f ca="1">_xll.IMDP("BND",BF159,BP8,BF3)</f>
        <v>입력오류</v>
      </c>
      <c r="BQ159" s="23" t="str">
        <f ca="1">_xll.IMDP("BND",BF159,BQ8,BF3)</f>
        <v>입력오류</v>
      </c>
      <c r="BR159" s="23" t="str">
        <f ca="1">_xll.IMDP("BND",BF159,BR8,BF3)</f>
        <v>입력오류</v>
      </c>
      <c r="BS159" s="2">
        <v>46316</v>
      </c>
      <c r="BT159" s="3" t="s">
        <v>1121</v>
      </c>
      <c r="BU159" s="3" t="s">
        <v>1122</v>
      </c>
      <c r="BV159" s="3" t="s">
        <v>1123</v>
      </c>
      <c r="BW159" s="3">
        <v>0</v>
      </c>
      <c r="BX159" s="3">
        <v>0.17</v>
      </c>
      <c r="BY159" s="3">
        <v>0</v>
      </c>
      <c r="BZ159" s="3">
        <v>240825</v>
      </c>
      <c r="CA159" s="3">
        <v>10076.11</v>
      </c>
      <c r="CB159" s="3">
        <v>0.26069999999999999</v>
      </c>
      <c r="CC159" s="21">
        <f ca="1">_xll.IMDP("BND",BT159,CC8,BT3)</f>
        <v>20270126</v>
      </c>
      <c r="CD159" s="23">
        <f ca="1">_xll.IMDP("BND",BT159,CD8,BT3)</f>
        <v>3.609</v>
      </c>
      <c r="CE159" s="23" t="str">
        <f ca="1">_xll.IMDP("BND",BT159,CE8,BT3)</f>
        <v>금융채</v>
      </c>
      <c r="CF159" s="23" t="str">
        <f ca="1">_xll.IMDP("BND",BT159,CF8,BT3)</f>
        <v>기타금융채</v>
      </c>
      <c r="CG159" s="2">
        <v>46316</v>
      </c>
      <c r="CH159" s="3" t="s">
        <v>15330</v>
      </c>
      <c r="CI159" s="3" t="s">
        <v>14731</v>
      </c>
      <c r="CJ159" s="3" t="s">
        <v>14732</v>
      </c>
      <c r="CK159" s="3">
        <v>0</v>
      </c>
      <c r="CL159" s="3">
        <v>0.01</v>
      </c>
      <c r="CM159" s="3">
        <v>0</v>
      </c>
      <c r="CN159" s="3">
        <v>16236</v>
      </c>
      <c r="CQ159" s="21" t="str">
        <f ca="1">_xll.IMDP("BND",CH159,CQ8,CH3)</f>
        <v/>
      </c>
      <c r="CR159" s="23" t="str">
        <f ca="1">_xll.IMDP("BND",CH159,CR8,CH3)</f>
        <v/>
      </c>
      <c r="CS159" s="23" t="str">
        <f ca="1">_xll.IMDP("BND",CH159,CS8,CH3)</f>
        <v/>
      </c>
      <c r="CT159" s="23" t="str">
        <f ca="1">_xll.IMDP("BND",CH159,CT8,CH3)</f>
        <v/>
      </c>
      <c r="CU159" s="2"/>
      <c r="DE159" s="21" t="str">
        <f ca="1">_xll.IMDP("BND",CV159,DE8,CV3)</f>
        <v>입력오류</v>
      </c>
      <c r="DF159" s="23" t="str">
        <f ca="1">_xll.IMDP("BND",CV159,DF8,CV3)</f>
        <v>입력오류</v>
      </c>
      <c r="DG159" s="23" t="str">
        <f ca="1">_xll.IMDP("BND",CV159,DG8,CV3)</f>
        <v>입력오류</v>
      </c>
      <c r="DH159" s="23" t="str">
        <f ca="1">_xll.IMDP("BND",CV159,DH8,CV3)</f>
        <v>입력오류</v>
      </c>
      <c r="DI159" s="2">
        <v>46316</v>
      </c>
      <c r="DJ159" s="3" t="s">
        <v>467</v>
      </c>
      <c r="DK159" s="3" t="s">
        <v>468</v>
      </c>
      <c r="DL159" s="3" t="s">
        <v>469</v>
      </c>
      <c r="DM159" s="3">
        <v>0</v>
      </c>
      <c r="DN159" s="3">
        <v>0.25</v>
      </c>
      <c r="DO159" s="3">
        <v>0</v>
      </c>
      <c r="DP159" s="3">
        <v>400460</v>
      </c>
      <c r="DQ159" s="3">
        <v>8387.64</v>
      </c>
      <c r="DR159" s="3">
        <v>16.9892</v>
      </c>
      <c r="DS159" s="21">
        <f ca="1">_xll.IMDP("BND",DJ159,DS8,DJ3)</f>
        <v>20560113</v>
      </c>
      <c r="DT159" s="23">
        <f ca="1">_xll.IMDP("BND",DJ159,DT8,DJ3)</f>
        <v>4.4770000000000003</v>
      </c>
      <c r="DU159" s="23" t="str">
        <f ca="1">_xll.IMDP("BND",DJ159,DU8,DJ3)</f>
        <v>공사공단채</v>
      </c>
      <c r="DV159" s="23" t="str">
        <f ca="1">_xll.IMDP("BND",DJ159,DV8,DJ3)</f>
        <v>일반</v>
      </c>
      <c r="DW159" s="2"/>
      <c r="EG159" s="21" t="str">
        <f ca="1">_xll.IMDP("BND",DX159,EG8,DX3)</f>
        <v>입력오류</v>
      </c>
      <c r="EH159" s="23" t="str">
        <f ca="1">_xll.IMDP("BND",DX159,EH8,DX3)</f>
        <v>입력오류</v>
      </c>
      <c r="EI159" s="23" t="str">
        <f ca="1">_xll.IMDP("BND",DX159,EI8,DX3)</f>
        <v>입력오류</v>
      </c>
      <c r="EJ159" s="23" t="str">
        <f ca="1">_xll.IMDP("BND",DX159,EJ8,DX3)</f>
        <v>입력오류</v>
      </c>
      <c r="EK159" s="2"/>
      <c r="EU159" s="21" t="str">
        <f ca="1">_xll.IMDP("BND",EL159,EU8,EL3)</f>
        <v>입력오류</v>
      </c>
      <c r="EV159" s="23" t="str">
        <f ca="1">_xll.IMDP("BND",EL159,EV8,EL3)</f>
        <v>입력오류</v>
      </c>
      <c r="EW159" s="23" t="str">
        <f ca="1">_xll.IMDP("BND",EL159,EW8,EL3)</f>
        <v>입력오류</v>
      </c>
      <c r="EX159" s="23" t="str">
        <f ca="1">_xll.IMDP("BND",EL159,EX8,EL3)</f>
        <v>입력오류</v>
      </c>
    </row>
    <row r="160" spans="1:154" ht="13.5" customHeight="1" x14ac:dyDescent="0.3">
      <c r="A160" s="2">
        <v>46316</v>
      </c>
      <c r="B160" s="3" t="s">
        <v>1473</v>
      </c>
      <c r="C160" s="3" t="s">
        <v>1474</v>
      </c>
      <c r="D160" s="3" t="s">
        <v>1475</v>
      </c>
      <c r="E160" s="3">
        <v>0</v>
      </c>
      <c r="F160" s="3">
        <v>0.27</v>
      </c>
      <c r="G160" s="3">
        <v>0</v>
      </c>
      <c r="H160" s="3">
        <v>327894</v>
      </c>
      <c r="I160" s="3">
        <v>9810.5</v>
      </c>
      <c r="J160" s="3">
        <v>3.8929999999999998</v>
      </c>
      <c r="K160" s="21">
        <f ca="1">_xll.IMDP("BND",B160,K8,B3)</f>
        <v>20310129</v>
      </c>
      <c r="L160" s="23">
        <f ca="1">_xll.IMDP("BND",B160,L8,B3)</f>
        <v>4.3849999999999998</v>
      </c>
      <c r="M160" s="23" t="str">
        <f ca="1">_xll.IMDP("BND",B160,M8,B3)</f>
        <v>회사채</v>
      </c>
      <c r="N160" s="23" t="str">
        <f ca="1">_xll.IMDP("BND",B160,N8,B3)</f>
        <v>회사채(일반)</v>
      </c>
      <c r="O160" s="2"/>
      <c r="Y160" s="21" t="str">
        <f ca="1">_xll.IMDP("BND",P160,Y8,P3)</f>
        <v>입력오류</v>
      </c>
      <c r="Z160" s="23" t="str">
        <f ca="1">_xll.IMDP("BND",P160,Z8,P3)</f>
        <v>입력오류</v>
      </c>
      <c r="AA160" s="23" t="str">
        <f ca="1">_xll.IMDP("BND",P160,AA8,P3)</f>
        <v>입력오류</v>
      </c>
      <c r="AB160" s="23" t="str">
        <f ca="1">_xll.IMDP("BND",P160,AB8,P3)</f>
        <v>입력오류</v>
      </c>
      <c r="AC160" s="2"/>
      <c r="AM160" s="21" t="str">
        <f ca="1">_xll.IMDP("BND",AD160,AM8,AD3)</f>
        <v>입력오류</v>
      </c>
      <c r="AN160" s="23" t="str">
        <f ca="1">_xll.IMDP("BND",AD160,AN8,AD3)</f>
        <v>입력오류</v>
      </c>
      <c r="AO160" s="23" t="str">
        <f ca="1">_xll.IMDP("BND",AD160,AO8,AD3)</f>
        <v>입력오류</v>
      </c>
      <c r="AP160" s="23" t="str">
        <f ca="1">_xll.IMDP("BND",AD160,AP8,AD3)</f>
        <v>입력오류</v>
      </c>
      <c r="AQ160" s="2"/>
      <c r="BA160" s="21" t="str">
        <f ca="1">_xll.IMDP("BND",AR160,BA8,AR3)</f>
        <v>입력오류</v>
      </c>
      <c r="BB160" s="23" t="str">
        <f ca="1">_xll.IMDP("BND",AR160,BB8,AR3)</f>
        <v>입력오류</v>
      </c>
      <c r="BC160" s="23" t="str">
        <f ca="1">_xll.IMDP("BND",AR160,BC8,AR3)</f>
        <v>입력오류</v>
      </c>
      <c r="BD160" s="23" t="str">
        <f ca="1">_xll.IMDP("BND",AR160,BD8,AR3)</f>
        <v>입력오류</v>
      </c>
      <c r="BE160" s="2"/>
      <c r="BO160" s="21" t="str">
        <f ca="1">_xll.IMDP("BND",BF160,BO8,BF3)</f>
        <v>입력오류</v>
      </c>
      <c r="BP160" s="23" t="str">
        <f ca="1">_xll.IMDP("BND",BF160,BP8,BF3)</f>
        <v>입력오류</v>
      </c>
      <c r="BQ160" s="23" t="str">
        <f ca="1">_xll.IMDP("BND",BF160,BQ8,BF3)</f>
        <v>입력오류</v>
      </c>
      <c r="BR160" s="23" t="str">
        <f ca="1">_xll.IMDP("BND",BF160,BR8,BF3)</f>
        <v>입력오류</v>
      </c>
      <c r="BS160" s="2">
        <v>46316</v>
      </c>
      <c r="BT160" s="3" t="s">
        <v>1116</v>
      </c>
      <c r="BU160" s="3" t="s">
        <v>1117</v>
      </c>
      <c r="BV160" s="3" t="s">
        <v>1118</v>
      </c>
      <c r="BW160" s="3">
        <v>0</v>
      </c>
      <c r="BX160" s="3">
        <v>0.17</v>
      </c>
      <c r="BY160" s="3">
        <v>0</v>
      </c>
      <c r="BZ160" s="3">
        <v>240814</v>
      </c>
      <c r="CA160" s="3">
        <v>10075.67</v>
      </c>
      <c r="CB160" s="3">
        <v>6.3E-2</v>
      </c>
      <c r="CC160" s="21">
        <f ca="1">_xll.IMDP("BND",BT160,CC8,BT3)</f>
        <v>20261113</v>
      </c>
      <c r="CD160" s="23">
        <f ca="1">_xll.IMDP("BND",BT160,CD8,BT3)</f>
        <v>3.4609999999999999</v>
      </c>
      <c r="CE160" s="23" t="str">
        <f ca="1">_xll.IMDP("BND",BT160,CE8,BT3)</f>
        <v>금융채</v>
      </c>
      <c r="CF160" s="23" t="str">
        <f ca="1">_xll.IMDP("BND",BT160,CF8,BT3)</f>
        <v>기타금융채</v>
      </c>
      <c r="CG160" s="2">
        <v>46316</v>
      </c>
      <c r="CH160" s="3" t="s">
        <v>15329</v>
      </c>
      <c r="CI160" s="3" t="s">
        <v>14731</v>
      </c>
      <c r="CJ160" s="3" t="s">
        <v>14732</v>
      </c>
      <c r="CK160" s="3">
        <v>0</v>
      </c>
      <c r="CL160" s="3">
        <v>0.01</v>
      </c>
      <c r="CM160" s="3">
        <v>0</v>
      </c>
      <c r="CN160" s="3">
        <v>16236</v>
      </c>
      <c r="CQ160" s="21" t="str">
        <f ca="1">_xll.IMDP("BND",CH160,CQ8,CH3)</f>
        <v/>
      </c>
      <c r="CR160" s="23" t="str">
        <f ca="1">_xll.IMDP("BND",CH160,CR8,CH3)</f>
        <v/>
      </c>
      <c r="CS160" s="23" t="str">
        <f ca="1">_xll.IMDP("BND",CH160,CS8,CH3)</f>
        <v/>
      </c>
      <c r="CT160" s="23" t="str">
        <f ca="1">_xll.IMDP("BND",CH160,CT8,CH3)</f>
        <v/>
      </c>
      <c r="CU160" s="2"/>
      <c r="DE160" s="21" t="str">
        <f ca="1">_xll.IMDP("BND",CV160,DE8,CV3)</f>
        <v>입력오류</v>
      </c>
      <c r="DF160" s="23" t="str">
        <f ca="1">_xll.IMDP("BND",CV160,DF8,CV3)</f>
        <v>입력오류</v>
      </c>
      <c r="DG160" s="23" t="str">
        <f ca="1">_xll.IMDP("BND",CV160,DG8,CV3)</f>
        <v>입력오류</v>
      </c>
      <c r="DH160" s="23" t="str">
        <f ca="1">_xll.IMDP("BND",CV160,DH8,CV3)</f>
        <v>입력오류</v>
      </c>
      <c r="DI160" s="2">
        <v>46316</v>
      </c>
      <c r="DJ160" s="3" t="s">
        <v>15854</v>
      </c>
      <c r="DK160" s="3" t="s">
        <v>15749</v>
      </c>
      <c r="DL160" s="3" t="s">
        <v>15855</v>
      </c>
      <c r="DM160" s="3">
        <v>0</v>
      </c>
      <c r="DN160" s="3">
        <v>0.24</v>
      </c>
      <c r="DO160" s="3">
        <v>0</v>
      </c>
      <c r="DP160" s="3">
        <v>382486</v>
      </c>
      <c r="DQ160" s="3">
        <v>10018.790000000001</v>
      </c>
      <c r="DR160" s="3">
        <v>1.5286999999999999</v>
      </c>
      <c r="DS160" s="21">
        <f ca="1">_xll.IMDP("BND",DJ160,DS8,DJ3)</f>
        <v>20280526</v>
      </c>
      <c r="DT160" s="23">
        <f ca="1">_xll.IMDP("BND",DJ160,DT8,DJ3)</f>
        <v>4.2830000000000004</v>
      </c>
      <c r="DU160" s="23" t="str">
        <f ca="1">_xll.IMDP("BND",DJ160,DU8,DJ3)</f>
        <v>금융채</v>
      </c>
      <c r="DV160" s="23" t="str">
        <f ca="1">_xll.IMDP("BND",DJ160,DV8,DJ3)</f>
        <v>기타금융채</v>
      </c>
      <c r="DW160" s="2"/>
      <c r="EG160" s="21" t="str">
        <f ca="1">_xll.IMDP("BND",DX160,EG8,DX3)</f>
        <v>입력오류</v>
      </c>
      <c r="EH160" s="23" t="str">
        <f ca="1">_xll.IMDP("BND",DX160,EH8,DX3)</f>
        <v>입력오류</v>
      </c>
      <c r="EI160" s="23" t="str">
        <f ca="1">_xll.IMDP("BND",DX160,EI8,DX3)</f>
        <v>입력오류</v>
      </c>
      <c r="EJ160" s="23" t="str">
        <f ca="1">_xll.IMDP("BND",DX160,EJ8,DX3)</f>
        <v>입력오류</v>
      </c>
      <c r="EK160" s="2"/>
      <c r="EU160" s="21" t="str">
        <f ca="1">_xll.IMDP("BND",EL160,EU8,EL3)</f>
        <v>입력오류</v>
      </c>
      <c r="EV160" s="23" t="str">
        <f ca="1">_xll.IMDP("BND",EL160,EV8,EL3)</f>
        <v>입력오류</v>
      </c>
      <c r="EW160" s="23" t="str">
        <f ca="1">_xll.IMDP("BND",EL160,EW8,EL3)</f>
        <v>입력오류</v>
      </c>
      <c r="EX160" s="23" t="str">
        <f ca="1">_xll.IMDP("BND",EL160,EX8,EL3)</f>
        <v>입력오류</v>
      </c>
    </row>
    <row r="161" spans="1:154" ht="13.5" customHeight="1" x14ac:dyDescent="0.3">
      <c r="A161" s="2">
        <v>46316</v>
      </c>
      <c r="B161" s="3" t="s">
        <v>1495</v>
      </c>
      <c r="C161" s="3" t="s">
        <v>317</v>
      </c>
      <c r="D161" s="3" t="s">
        <v>1496</v>
      </c>
      <c r="E161" s="3">
        <v>0</v>
      </c>
      <c r="F161" s="3">
        <v>0.27</v>
      </c>
      <c r="G161" s="3">
        <v>0</v>
      </c>
      <c r="H161" s="3">
        <v>327878</v>
      </c>
      <c r="I161" s="3">
        <v>9809.51</v>
      </c>
      <c r="J161" s="3">
        <v>1.5482</v>
      </c>
      <c r="K161" s="21">
        <f ca="1">_xll.IMDP("BND",B161,K8,B3)</f>
        <v>20280526</v>
      </c>
      <c r="L161" s="23">
        <f ca="1">_xll.IMDP("BND",B161,L8,B3)</f>
        <v>4.1219999999999999</v>
      </c>
      <c r="M161" s="23" t="str">
        <f ca="1">_xll.IMDP("BND",B161,M8,B3)</f>
        <v>회사채</v>
      </c>
      <c r="N161" s="23" t="str">
        <f ca="1">_xll.IMDP("BND",B161,N8,B3)</f>
        <v>회사채(일반)</v>
      </c>
      <c r="O161" s="2"/>
      <c r="Y161" s="21" t="str">
        <f ca="1">_xll.IMDP("BND",P161,Y8,P3)</f>
        <v>입력오류</v>
      </c>
      <c r="Z161" s="23" t="str">
        <f ca="1">_xll.IMDP("BND",P161,Z8,P3)</f>
        <v>입력오류</v>
      </c>
      <c r="AA161" s="23" t="str">
        <f ca="1">_xll.IMDP("BND",P161,AA8,P3)</f>
        <v>입력오류</v>
      </c>
      <c r="AB161" s="23" t="str">
        <f ca="1">_xll.IMDP("BND",P161,AB8,P3)</f>
        <v>입력오류</v>
      </c>
      <c r="AC161" s="2"/>
      <c r="AM161" s="21" t="str">
        <f ca="1">_xll.IMDP("BND",AD161,AM8,AD3)</f>
        <v>입력오류</v>
      </c>
      <c r="AN161" s="23" t="str">
        <f ca="1">_xll.IMDP("BND",AD161,AN8,AD3)</f>
        <v>입력오류</v>
      </c>
      <c r="AO161" s="23" t="str">
        <f ca="1">_xll.IMDP("BND",AD161,AO8,AD3)</f>
        <v>입력오류</v>
      </c>
      <c r="AP161" s="23" t="str">
        <f ca="1">_xll.IMDP("BND",AD161,AP8,AD3)</f>
        <v>입력오류</v>
      </c>
      <c r="AQ161" s="2"/>
      <c r="BA161" s="21" t="str">
        <f ca="1">_xll.IMDP("BND",AR161,BA8,AR3)</f>
        <v>입력오류</v>
      </c>
      <c r="BB161" s="23" t="str">
        <f ca="1">_xll.IMDP("BND",AR161,BB8,AR3)</f>
        <v>입력오류</v>
      </c>
      <c r="BC161" s="23" t="str">
        <f ca="1">_xll.IMDP("BND",AR161,BC8,AR3)</f>
        <v>입력오류</v>
      </c>
      <c r="BD161" s="23" t="str">
        <f ca="1">_xll.IMDP("BND",AR161,BD8,AR3)</f>
        <v>입력오류</v>
      </c>
      <c r="BE161" s="2"/>
      <c r="BO161" s="21" t="str">
        <f ca="1">_xll.IMDP("BND",BF161,BO8,BF3)</f>
        <v>입력오류</v>
      </c>
      <c r="BP161" s="23" t="str">
        <f ca="1">_xll.IMDP("BND",BF161,BP8,BF3)</f>
        <v>입력오류</v>
      </c>
      <c r="BQ161" s="23" t="str">
        <f ca="1">_xll.IMDP("BND",BF161,BQ8,BF3)</f>
        <v>입력오류</v>
      </c>
      <c r="BR161" s="23" t="str">
        <f ca="1">_xll.IMDP("BND",BF161,BR8,BF3)</f>
        <v>입력오류</v>
      </c>
      <c r="BS161" s="2">
        <v>46316</v>
      </c>
      <c r="BT161" s="3" t="s">
        <v>1130</v>
      </c>
      <c r="BU161" s="3" t="s">
        <v>1131</v>
      </c>
      <c r="BV161" s="3" t="s">
        <v>1132</v>
      </c>
      <c r="BW161" s="3">
        <v>0</v>
      </c>
      <c r="BX161" s="3">
        <v>0.17</v>
      </c>
      <c r="BY161" s="3">
        <v>0</v>
      </c>
      <c r="BZ161" s="3">
        <v>240249</v>
      </c>
      <c r="CA161" s="3">
        <v>10051.799999999999</v>
      </c>
      <c r="CB161" s="3">
        <v>0.30620000000000003</v>
      </c>
      <c r="CC161" s="21">
        <f ca="1">_xll.IMDP("BND",BT161,CC8,BT3)</f>
        <v>20270212</v>
      </c>
      <c r="CD161" s="23">
        <f ca="1">_xll.IMDP("BND",BT161,CD8,BT3)</f>
        <v>4.0380000000000003</v>
      </c>
      <c r="CE161" s="23" t="str">
        <f ca="1">_xll.IMDP("BND",BT161,CE8,BT3)</f>
        <v>금융채</v>
      </c>
      <c r="CF161" s="23" t="str">
        <f ca="1">_xll.IMDP("BND",BT161,CF8,BT3)</f>
        <v>카드</v>
      </c>
      <c r="CG161" s="2">
        <v>46316</v>
      </c>
      <c r="CH161" s="3" t="s">
        <v>15290</v>
      </c>
      <c r="CI161" s="3" t="s">
        <v>15192</v>
      </c>
      <c r="CJ161" s="3" t="s">
        <v>15193</v>
      </c>
      <c r="CK161" s="3">
        <v>0</v>
      </c>
      <c r="CL161" s="3">
        <v>0.01</v>
      </c>
      <c r="CM161" s="3">
        <v>0</v>
      </c>
      <c r="CN161" s="3">
        <v>16104</v>
      </c>
      <c r="CQ161" s="21" t="str">
        <f ca="1">_xll.IMDP("BND",CH161,CQ8,CH3)</f>
        <v/>
      </c>
      <c r="CR161" s="23" t="str">
        <f ca="1">_xll.IMDP("BND",CH161,CR8,CH3)</f>
        <v/>
      </c>
      <c r="CS161" s="23" t="str">
        <f ca="1">_xll.IMDP("BND",CH161,CS8,CH3)</f>
        <v/>
      </c>
      <c r="CT161" s="23" t="str">
        <f ca="1">_xll.IMDP("BND",CH161,CT8,CH3)</f>
        <v/>
      </c>
      <c r="CU161" s="2"/>
      <c r="DE161" s="21" t="str">
        <f ca="1">_xll.IMDP("BND",CV161,DE8,CV3)</f>
        <v>입력오류</v>
      </c>
      <c r="DF161" s="23" t="str">
        <f ca="1">_xll.IMDP("BND",CV161,DF8,CV3)</f>
        <v>입력오류</v>
      </c>
      <c r="DG161" s="23" t="str">
        <f ca="1">_xll.IMDP("BND",CV161,DG8,CV3)</f>
        <v>입력오류</v>
      </c>
      <c r="DH161" s="23" t="str">
        <f ca="1">_xll.IMDP("BND",CV161,DH8,CV3)</f>
        <v>입력오류</v>
      </c>
      <c r="DI161" s="2">
        <v>46316</v>
      </c>
      <c r="DJ161" s="3" t="s">
        <v>78</v>
      </c>
      <c r="DK161" s="3" t="s">
        <v>29</v>
      </c>
      <c r="DL161" s="3" t="s">
        <v>1898</v>
      </c>
      <c r="DM161" s="3">
        <v>0</v>
      </c>
      <c r="DN161" s="3">
        <v>0.23</v>
      </c>
      <c r="DO161" s="3">
        <v>0</v>
      </c>
      <c r="DP161" s="3">
        <v>356687</v>
      </c>
      <c r="DQ161" s="3">
        <v>7178.16</v>
      </c>
      <c r="DR161" s="3">
        <v>12.001899999999999</v>
      </c>
      <c r="DS161" s="21">
        <f ca="1">_xll.IMDP("BND",DJ161,DS8,DJ3)</f>
        <v>20400910</v>
      </c>
      <c r="DT161" s="23">
        <f ca="1">_xll.IMDP("BND",DJ161,DT8,DJ3)</f>
        <v>4.2220000000000004</v>
      </c>
      <c r="DU161" s="23" t="str">
        <f ca="1">_xll.IMDP("BND",DJ161,DU8,DJ3)</f>
        <v>국채</v>
      </c>
      <c r="DV161" s="23" t="str">
        <f ca="1">_xll.IMDP("BND",DJ161,DV8,DJ3)</f>
        <v>국고채권</v>
      </c>
      <c r="DW161" s="2"/>
      <c r="EG161" s="21" t="str">
        <f ca="1">_xll.IMDP("BND",DX161,EG8,DX3)</f>
        <v>입력오류</v>
      </c>
      <c r="EH161" s="23" t="str">
        <f ca="1">_xll.IMDP("BND",DX161,EH8,DX3)</f>
        <v>입력오류</v>
      </c>
      <c r="EI161" s="23" t="str">
        <f ca="1">_xll.IMDP("BND",DX161,EI8,DX3)</f>
        <v>입력오류</v>
      </c>
      <c r="EJ161" s="23" t="str">
        <f ca="1">_xll.IMDP("BND",DX161,EJ8,DX3)</f>
        <v>입력오류</v>
      </c>
      <c r="EK161" s="2"/>
      <c r="EU161" s="21" t="str">
        <f ca="1">_xll.IMDP("BND",EL161,EU8,EL3)</f>
        <v>입력오류</v>
      </c>
      <c r="EV161" s="23" t="str">
        <f ca="1">_xll.IMDP("BND",EL161,EV8,EL3)</f>
        <v>입력오류</v>
      </c>
      <c r="EW161" s="23" t="str">
        <f ca="1">_xll.IMDP("BND",EL161,EW8,EL3)</f>
        <v>입력오류</v>
      </c>
      <c r="EX161" s="23" t="str">
        <f ca="1">_xll.IMDP("BND",EL161,EX8,EL3)</f>
        <v>입력오류</v>
      </c>
    </row>
    <row r="162" spans="1:154" ht="13.5" customHeight="1" x14ac:dyDescent="0.3">
      <c r="A162" s="2">
        <v>46316</v>
      </c>
      <c r="B162" s="3" t="s">
        <v>1450</v>
      </c>
      <c r="C162" s="3" t="s">
        <v>1451</v>
      </c>
      <c r="D162" s="3" t="s">
        <v>1452</v>
      </c>
      <c r="E162" s="3">
        <v>0</v>
      </c>
      <c r="F162" s="3">
        <v>0.27</v>
      </c>
      <c r="G162" s="3">
        <v>0</v>
      </c>
      <c r="H162" s="3">
        <v>327808</v>
      </c>
      <c r="I162" s="3">
        <v>9808.48</v>
      </c>
      <c r="J162" s="3">
        <v>1.4297</v>
      </c>
      <c r="K162" s="21">
        <f ca="1">_xll.IMDP("BND",B162,K8,B3)</f>
        <v>20280410</v>
      </c>
      <c r="L162" s="23">
        <f ca="1">_xll.IMDP("BND",B162,L8,B3)</f>
        <v>4.2409999999999997</v>
      </c>
      <c r="M162" s="23" t="str">
        <f ca="1">_xll.IMDP("BND",B162,M8,B3)</f>
        <v>금융채</v>
      </c>
      <c r="N162" s="23" t="str">
        <f ca="1">_xll.IMDP("BND",B162,N8,B3)</f>
        <v>카드</v>
      </c>
      <c r="O162" s="2"/>
      <c r="Y162" s="21" t="str">
        <f ca="1">_xll.IMDP("BND",P162,Y8,P3)</f>
        <v>입력오류</v>
      </c>
      <c r="Z162" s="23" t="str">
        <f ca="1">_xll.IMDP("BND",P162,Z8,P3)</f>
        <v>입력오류</v>
      </c>
      <c r="AA162" s="23" t="str">
        <f ca="1">_xll.IMDP("BND",P162,AA8,P3)</f>
        <v>입력오류</v>
      </c>
      <c r="AB162" s="23" t="str">
        <f ca="1">_xll.IMDP("BND",P162,AB8,P3)</f>
        <v>입력오류</v>
      </c>
      <c r="AC162" s="2"/>
      <c r="AM162" s="21" t="str">
        <f ca="1">_xll.IMDP("BND",AD162,AM8,AD3)</f>
        <v>입력오류</v>
      </c>
      <c r="AN162" s="23" t="str">
        <f ca="1">_xll.IMDP("BND",AD162,AN8,AD3)</f>
        <v>입력오류</v>
      </c>
      <c r="AO162" s="23" t="str">
        <f ca="1">_xll.IMDP("BND",AD162,AO8,AD3)</f>
        <v>입력오류</v>
      </c>
      <c r="AP162" s="23" t="str">
        <f ca="1">_xll.IMDP("BND",AD162,AP8,AD3)</f>
        <v>입력오류</v>
      </c>
      <c r="AQ162" s="2"/>
      <c r="BA162" s="21" t="str">
        <f ca="1">_xll.IMDP("BND",AR162,BA8,AR3)</f>
        <v>입력오류</v>
      </c>
      <c r="BB162" s="23" t="str">
        <f ca="1">_xll.IMDP("BND",AR162,BB8,AR3)</f>
        <v>입력오류</v>
      </c>
      <c r="BC162" s="23" t="str">
        <f ca="1">_xll.IMDP("BND",AR162,BC8,AR3)</f>
        <v>입력오류</v>
      </c>
      <c r="BD162" s="23" t="str">
        <f ca="1">_xll.IMDP("BND",AR162,BD8,AR3)</f>
        <v>입력오류</v>
      </c>
      <c r="BE162" s="2"/>
      <c r="BO162" s="21" t="str">
        <f ca="1">_xll.IMDP("BND",BF162,BO8,BF3)</f>
        <v>입력오류</v>
      </c>
      <c r="BP162" s="23" t="str">
        <f ca="1">_xll.IMDP("BND",BF162,BP8,BF3)</f>
        <v>입력오류</v>
      </c>
      <c r="BQ162" s="23" t="str">
        <f ca="1">_xll.IMDP("BND",BF162,BQ8,BF3)</f>
        <v>입력오류</v>
      </c>
      <c r="BR162" s="23" t="str">
        <f ca="1">_xll.IMDP("BND",BF162,BR8,BF3)</f>
        <v>입력오류</v>
      </c>
      <c r="BS162" s="2">
        <v>46316</v>
      </c>
      <c r="BT162" s="3" t="s">
        <v>1124</v>
      </c>
      <c r="BU162" s="3" t="s">
        <v>256</v>
      </c>
      <c r="BV162" s="3" t="s">
        <v>1125</v>
      </c>
      <c r="BW162" s="3">
        <v>0</v>
      </c>
      <c r="BX162" s="3">
        <v>0.17</v>
      </c>
      <c r="BY162" s="3">
        <v>0</v>
      </c>
      <c r="BZ162" s="3">
        <v>240124</v>
      </c>
      <c r="CA162" s="3">
        <v>10046.299999999999</v>
      </c>
      <c r="CB162" s="3">
        <v>0.5897</v>
      </c>
      <c r="CC162" s="21">
        <f ca="1">_xll.IMDP("BND",BT162,CC8,BT3)</f>
        <v>20270528</v>
      </c>
      <c r="CD162" s="23">
        <f ca="1">_xll.IMDP("BND",BT162,CD8,BT3)</f>
        <v>4.1150000000000002</v>
      </c>
      <c r="CE162" s="23" t="str">
        <f ca="1">_xll.IMDP("BND",BT162,CE8,BT3)</f>
        <v>금융채</v>
      </c>
      <c r="CF162" s="23" t="str">
        <f ca="1">_xll.IMDP("BND",BT162,CF8,BT3)</f>
        <v>기타금융채</v>
      </c>
      <c r="CG162" s="2">
        <v>46316</v>
      </c>
      <c r="CH162" s="3" t="s">
        <v>15223</v>
      </c>
      <c r="CI162" s="3" t="s">
        <v>584</v>
      </c>
      <c r="CJ162" s="3" t="s">
        <v>585</v>
      </c>
      <c r="CK162" s="3">
        <v>0</v>
      </c>
      <c r="CL162" s="3">
        <v>0.01</v>
      </c>
      <c r="CM162" s="3">
        <v>0</v>
      </c>
      <c r="CN162" s="3">
        <v>16104</v>
      </c>
      <c r="CQ162" s="21" t="str">
        <f ca="1">_xll.IMDP("BND",CH162,CQ8,CH3)</f>
        <v/>
      </c>
      <c r="CR162" s="23" t="str">
        <f ca="1">_xll.IMDP("BND",CH162,CR8,CH3)</f>
        <v/>
      </c>
      <c r="CS162" s="23" t="str">
        <f ca="1">_xll.IMDP("BND",CH162,CS8,CH3)</f>
        <v/>
      </c>
      <c r="CT162" s="23" t="str">
        <f ca="1">_xll.IMDP("BND",CH162,CT8,CH3)</f>
        <v/>
      </c>
      <c r="CU162" s="2"/>
      <c r="DE162" s="21" t="str">
        <f ca="1">_xll.IMDP("BND",CV162,DE8,CV3)</f>
        <v>입력오류</v>
      </c>
      <c r="DF162" s="23" t="str">
        <f ca="1">_xll.IMDP("BND",CV162,DF8,CV3)</f>
        <v>입력오류</v>
      </c>
      <c r="DG162" s="23" t="str">
        <f ca="1">_xll.IMDP("BND",CV162,DG8,CV3)</f>
        <v>입력오류</v>
      </c>
      <c r="DH162" s="23" t="str">
        <f ca="1">_xll.IMDP("BND",CV162,DH8,CV3)</f>
        <v>입력오류</v>
      </c>
      <c r="DI162" s="2">
        <v>46316</v>
      </c>
      <c r="DJ162" s="3" t="s">
        <v>1899</v>
      </c>
      <c r="DK162" s="3" t="s">
        <v>660</v>
      </c>
      <c r="DL162" s="3" t="s">
        <v>1900</v>
      </c>
      <c r="DM162" s="3">
        <v>0</v>
      </c>
      <c r="DN162" s="3">
        <v>0.21</v>
      </c>
      <c r="DO162" s="3">
        <v>0</v>
      </c>
      <c r="DP162" s="3">
        <v>331940</v>
      </c>
      <c r="DQ162" s="3">
        <v>9935.91</v>
      </c>
      <c r="DR162" s="3">
        <v>2.1920000000000002</v>
      </c>
      <c r="DS162" s="21">
        <f ca="1">_xll.IMDP("BND",DJ162,DS8,DJ3)</f>
        <v>20290212</v>
      </c>
      <c r="DT162" s="23">
        <f ca="1">_xll.IMDP("BND",DJ162,DT8,DJ3)</f>
        <v>4.149</v>
      </c>
      <c r="DU162" s="23" t="str">
        <f ca="1">_xll.IMDP("BND",DJ162,DU8,DJ3)</f>
        <v>금융채</v>
      </c>
      <c r="DV162" s="23" t="str">
        <f ca="1">_xll.IMDP("BND",DJ162,DV8,DJ3)</f>
        <v>은행채</v>
      </c>
      <c r="DW162" s="2"/>
      <c r="EG162" s="21" t="str">
        <f ca="1">_xll.IMDP("BND",DX162,EG8,DX3)</f>
        <v>입력오류</v>
      </c>
      <c r="EH162" s="23" t="str">
        <f ca="1">_xll.IMDP("BND",DX162,EH8,DX3)</f>
        <v>입력오류</v>
      </c>
      <c r="EI162" s="23" t="str">
        <f ca="1">_xll.IMDP("BND",DX162,EI8,DX3)</f>
        <v>입력오류</v>
      </c>
      <c r="EJ162" s="23" t="str">
        <f ca="1">_xll.IMDP("BND",DX162,EJ8,DX3)</f>
        <v>입력오류</v>
      </c>
      <c r="EK162" s="2"/>
      <c r="EU162" s="21" t="str">
        <f ca="1">_xll.IMDP("BND",EL162,EU8,EL3)</f>
        <v>입력오류</v>
      </c>
      <c r="EV162" s="23" t="str">
        <f ca="1">_xll.IMDP("BND",EL162,EV8,EL3)</f>
        <v>입력오류</v>
      </c>
      <c r="EW162" s="23" t="str">
        <f ca="1">_xll.IMDP("BND",EL162,EW8,EL3)</f>
        <v>입력오류</v>
      </c>
      <c r="EX162" s="23" t="str">
        <f ca="1">_xll.IMDP("BND",EL162,EX8,EL3)</f>
        <v>입력오류</v>
      </c>
    </row>
    <row r="163" spans="1:154" ht="13.5" customHeight="1" x14ac:dyDescent="0.3">
      <c r="A163" s="2">
        <v>46316</v>
      </c>
      <c r="B163" s="3" t="s">
        <v>1528</v>
      </c>
      <c r="C163" s="3" t="s">
        <v>145</v>
      </c>
      <c r="D163" s="3" t="s">
        <v>1529</v>
      </c>
      <c r="E163" s="3">
        <v>0</v>
      </c>
      <c r="F163" s="3">
        <v>0.27</v>
      </c>
      <c r="G163" s="3">
        <v>0</v>
      </c>
      <c r="H163" s="3">
        <v>327675</v>
      </c>
      <c r="I163" s="3">
        <v>9803.61</v>
      </c>
      <c r="J163" s="3">
        <v>1.9741</v>
      </c>
      <c r="K163" s="21">
        <f ca="1">_xll.IMDP("BND",B163,K8,B3)</f>
        <v>20281119</v>
      </c>
      <c r="L163" s="23">
        <f ca="1">_xll.IMDP("BND",B163,L8,B3)</f>
        <v>4.1790000000000003</v>
      </c>
      <c r="M163" s="23" t="str">
        <f ca="1">_xll.IMDP("BND",B163,M8,B3)</f>
        <v>공사공단채</v>
      </c>
      <c r="N163" s="23" t="str">
        <f ca="1">_xll.IMDP("BND",B163,N8,B3)</f>
        <v>일반</v>
      </c>
      <c r="O163" s="2"/>
      <c r="Y163" s="21" t="str">
        <f ca="1">_xll.IMDP("BND",P163,Y8,P3)</f>
        <v>입력오류</v>
      </c>
      <c r="Z163" s="23" t="str">
        <f ca="1">_xll.IMDP("BND",P163,Z8,P3)</f>
        <v>입력오류</v>
      </c>
      <c r="AA163" s="23" t="str">
        <f ca="1">_xll.IMDP("BND",P163,AA8,P3)</f>
        <v>입력오류</v>
      </c>
      <c r="AB163" s="23" t="str">
        <f ca="1">_xll.IMDP("BND",P163,AB8,P3)</f>
        <v>입력오류</v>
      </c>
      <c r="AC163" s="2"/>
      <c r="AM163" s="21" t="str">
        <f ca="1">_xll.IMDP("BND",AD163,AM8,AD3)</f>
        <v>입력오류</v>
      </c>
      <c r="AN163" s="23" t="str">
        <f ca="1">_xll.IMDP("BND",AD163,AN8,AD3)</f>
        <v>입력오류</v>
      </c>
      <c r="AO163" s="23" t="str">
        <f ca="1">_xll.IMDP("BND",AD163,AO8,AD3)</f>
        <v>입력오류</v>
      </c>
      <c r="AP163" s="23" t="str">
        <f ca="1">_xll.IMDP("BND",AD163,AP8,AD3)</f>
        <v>입력오류</v>
      </c>
      <c r="AQ163" s="2"/>
      <c r="BA163" s="21" t="str">
        <f ca="1">_xll.IMDP("BND",AR163,BA8,AR3)</f>
        <v>입력오류</v>
      </c>
      <c r="BB163" s="23" t="str">
        <f ca="1">_xll.IMDP("BND",AR163,BB8,AR3)</f>
        <v>입력오류</v>
      </c>
      <c r="BC163" s="23" t="str">
        <f ca="1">_xll.IMDP("BND",AR163,BC8,AR3)</f>
        <v>입력오류</v>
      </c>
      <c r="BD163" s="23" t="str">
        <f ca="1">_xll.IMDP("BND",AR163,BD8,AR3)</f>
        <v>입력오류</v>
      </c>
      <c r="BE163" s="2"/>
      <c r="BO163" s="21" t="str">
        <f ca="1">_xll.IMDP("BND",BF163,BO8,BF3)</f>
        <v>입력오류</v>
      </c>
      <c r="BP163" s="23" t="str">
        <f ca="1">_xll.IMDP("BND",BF163,BP8,BF3)</f>
        <v>입력오류</v>
      </c>
      <c r="BQ163" s="23" t="str">
        <f ca="1">_xll.IMDP("BND",BF163,BQ8,BF3)</f>
        <v>입력오류</v>
      </c>
      <c r="BR163" s="23" t="str">
        <f ca="1">_xll.IMDP("BND",BF163,BR8,BF3)</f>
        <v>입력오류</v>
      </c>
      <c r="BS163" s="2">
        <v>46316</v>
      </c>
      <c r="BT163" s="3" t="s">
        <v>1133</v>
      </c>
      <c r="BU163" s="3" t="s">
        <v>1134</v>
      </c>
      <c r="BV163" s="3" t="s">
        <v>1135</v>
      </c>
      <c r="BW163" s="3">
        <v>0</v>
      </c>
      <c r="BX163" s="3">
        <v>0.17</v>
      </c>
      <c r="BY163" s="3">
        <v>0</v>
      </c>
      <c r="BZ163" s="3">
        <v>239945</v>
      </c>
      <c r="CA163" s="3">
        <v>10039.370000000001</v>
      </c>
      <c r="CB163" s="3">
        <v>0.1062</v>
      </c>
      <c r="CC163" s="21">
        <f ca="1">_xll.IMDP("BND",BT163,CC8,BT3)</f>
        <v>20261129</v>
      </c>
      <c r="CD163" s="23">
        <f ca="1">_xll.IMDP("BND",BT163,CD8,BT3)</f>
        <v>3.512</v>
      </c>
      <c r="CE163" s="23" t="str">
        <f ca="1">_xll.IMDP("BND",BT163,CE8,BT3)</f>
        <v>회사채</v>
      </c>
      <c r="CF163" s="23" t="str">
        <f ca="1">_xll.IMDP("BND",BT163,CF8,BT3)</f>
        <v>회사채(일반)</v>
      </c>
      <c r="CG163" s="2">
        <v>46316</v>
      </c>
      <c r="CH163" s="3" t="s">
        <v>15737</v>
      </c>
      <c r="CI163" s="3" t="s">
        <v>15738</v>
      </c>
      <c r="CJ163" s="3" t="s">
        <v>15739</v>
      </c>
      <c r="CK163" s="3">
        <v>0</v>
      </c>
      <c r="CL163" s="3">
        <v>0.01</v>
      </c>
      <c r="CM163" s="3">
        <v>0</v>
      </c>
      <c r="CN163" s="3">
        <v>16075</v>
      </c>
      <c r="CQ163" s="21" t="str">
        <f ca="1">_xll.IMDP("BND",CH163,CQ8,CH3)</f>
        <v/>
      </c>
      <c r="CR163" s="23" t="str">
        <f ca="1">_xll.IMDP("BND",CH163,CR8,CH3)</f>
        <v/>
      </c>
      <c r="CS163" s="23" t="str">
        <f ca="1">_xll.IMDP("BND",CH163,CS8,CH3)</f>
        <v/>
      </c>
      <c r="CT163" s="23" t="str">
        <f ca="1">_xll.IMDP("BND",CH163,CT8,CH3)</f>
        <v/>
      </c>
      <c r="CU163" s="2"/>
      <c r="DE163" s="21" t="str">
        <f ca="1">_xll.IMDP("BND",CV163,DE8,CV3)</f>
        <v>입력오류</v>
      </c>
      <c r="DF163" s="23" t="str">
        <f ca="1">_xll.IMDP("BND",CV163,DF8,CV3)</f>
        <v>입력오류</v>
      </c>
      <c r="DG163" s="23" t="str">
        <f ca="1">_xll.IMDP("BND",CV163,DG8,CV3)</f>
        <v>입력오류</v>
      </c>
      <c r="DH163" s="23" t="str">
        <f ca="1">_xll.IMDP("BND",CV163,DH8,CV3)</f>
        <v>입력오류</v>
      </c>
      <c r="DI163" s="2">
        <v>46316</v>
      </c>
      <c r="DJ163" s="3" t="s">
        <v>55</v>
      </c>
      <c r="DK163" s="3" t="s">
        <v>29</v>
      </c>
      <c r="DL163" s="3" t="s">
        <v>146</v>
      </c>
      <c r="DM163" s="3">
        <v>0</v>
      </c>
      <c r="DN163" s="3">
        <v>0.21</v>
      </c>
      <c r="DO163" s="3">
        <v>0</v>
      </c>
      <c r="DP163" s="3">
        <v>327923</v>
      </c>
      <c r="DQ163" s="3">
        <v>8346.4500000000007</v>
      </c>
      <c r="DR163" s="3">
        <v>16.9163</v>
      </c>
      <c r="DS163" s="21">
        <f ca="1">_xll.IMDP("BND",DJ163,DS8,DJ3)</f>
        <v>20540310</v>
      </c>
      <c r="DT163" s="23">
        <f ca="1">_xll.IMDP("BND",DJ163,DT8,DJ3)</f>
        <v>4.306</v>
      </c>
      <c r="DU163" s="23" t="str">
        <f ca="1">_xll.IMDP("BND",DJ163,DU8,DJ3)</f>
        <v>국채</v>
      </c>
      <c r="DV163" s="23" t="str">
        <f ca="1">_xll.IMDP("BND",DJ163,DV8,DJ3)</f>
        <v>국고채권</v>
      </c>
      <c r="DW163" s="2"/>
      <c r="EG163" s="21" t="str">
        <f ca="1">_xll.IMDP("BND",DX163,EG8,DX3)</f>
        <v>입력오류</v>
      </c>
      <c r="EH163" s="23" t="str">
        <f ca="1">_xll.IMDP("BND",DX163,EH8,DX3)</f>
        <v>입력오류</v>
      </c>
      <c r="EI163" s="23" t="str">
        <f ca="1">_xll.IMDP("BND",DX163,EI8,DX3)</f>
        <v>입력오류</v>
      </c>
      <c r="EJ163" s="23" t="str">
        <f ca="1">_xll.IMDP("BND",DX163,EJ8,DX3)</f>
        <v>입력오류</v>
      </c>
      <c r="EK163" s="2"/>
      <c r="EU163" s="21" t="str">
        <f ca="1">_xll.IMDP("BND",EL163,EU8,EL3)</f>
        <v>입력오류</v>
      </c>
      <c r="EV163" s="23" t="str">
        <f ca="1">_xll.IMDP("BND",EL163,EV8,EL3)</f>
        <v>입력오류</v>
      </c>
      <c r="EW163" s="23" t="str">
        <f ca="1">_xll.IMDP("BND",EL163,EW8,EL3)</f>
        <v>입력오류</v>
      </c>
      <c r="EX163" s="23" t="str">
        <f ca="1">_xll.IMDP("BND",EL163,EX8,EL3)</f>
        <v>입력오류</v>
      </c>
    </row>
    <row r="164" spans="1:154" ht="13.5" customHeight="1" x14ac:dyDescent="0.3">
      <c r="A164" s="2">
        <v>46316</v>
      </c>
      <c r="B164" s="3" t="s">
        <v>1429</v>
      </c>
      <c r="C164" s="3" t="s">
        <v>1405</v>
      </c>
      <c r="D164" s="3" t="s">
        <v>1430</v>
      </c>
      <c r="E164" s="3">
        <v>0</v>
      </c>
      <c r="F164" s="3">
        <v>0.27</v>
      </c>
      <c r="G164" s="3">
        <v>0</v>
      </c>
      <c r="H164" s="3">
        <v>327597</v>
      </c>
      <c r="I164" s="3">
        <v>9799.7999999999993</v>
      </c>
      <c r="J164" s="3">
        <v>2.5464000000000002</v>
      </c>
      <c r="K164" s="21">
        <f ca="1">_xll.IMDP("BND",B164,K8,B3)</f>
        <v>20290628</v>
      </c>
      <c r="L164" s="23">
        <f ca="1">_xll.IMDP("BND",B164,L8,B3)</f>
        <v>4.2670000000000003</v>
      </c>
      <c r="M164" s="23" t="str">
        <f ca="1">_xll.IMDP("BND",B164,M8,B3)</f>
        <v>회사채</v>
      </c>
      <c r="N164" s="23" t="str">
        <f ca="1">_xll.IMDP("BND",B164,N8,B3)</f>
        <v>회사채(일반)</v>
      </c>
      <c r="O164" s="2"/>
      <c r="Y164" s="21" t="str">
        <f ca="1">_xll.IMDP("BND",P164,Y8,P3)</f>
        <v>입력오류</v>
      </c>
      <c r="Z164" s="23" t="str">
        <f ca="1">_xll.IMDP("BND",P164,Z8,P3)</f>
        <v>입력오류</v>
      </c>
      <c r="AA164" s="23" t="str">
        <f ca="1">_xll.IMDP("BND",P164,AA8,P3)</f>
        <v>입력오류</v>
      </c>
      <c r="AB164" s="23" t="str">
        <f ca="1">_xll.IMDP("BND",P164,AB8,P3)</f>
        <v>입력오류</v>
      </c>
      <c r="AC164" s="2"/>
      <c r="AM164" s="21" t="str">
        <f ca="1">_xll.IMDP("BND",AD164,AM8,AD3)</f>
        <v>입력오류</v>
      </c>
      <c r="AN164" s="23" t="str">
        <f ca="1">_xll.IMDP("BND",AD164,AN8,AD3)</f>
        <v>입력오류</v>
      </c>
      <c r="AO164" s="23" t="str">
        <f ca="1">_xll.IMDP("BND",AD164,AO8,AD3)</f>
        <v>입력오류</v>
      </c>
      <c r="AP164" s="23" t="str">
        <f ca="1">_xll.IMDP("BND",AD164,AP8,AD3)</f>
        <v>입력오류</v>
      </c>
      <c r="AQ164" s="2"/>
      <c r="BA164" s="21" t="str">
        <f ca="1">_xll.IMDP("BND",AR164,BA8,AR3)</f>
        <v>입력오류</v>
      </c>
      <c r="BB164" s="23" t="str">
        <f ca="1">_xll.IMDP("BND",AR164,BB8,AR3)</f>
        <v>입력오류</v>
      </c>
      <c r="BC164" s="23" t="str">
        <f ca="1">_xll.IMDP("BND",AR164,BC8,AR3)</f>
        <v>입력오류</v>
      </c>
      <c r="BD164" s="23" t="str">
        <f ca="1">_xll.IMDP("BND",AR164,BD8,AR3)</f>
        <v>입력오류</v>
      </c>
      <c r="BE164" s="2"/>
      <c r="BO164" s="21" t="str">
        <f ca="1">_xll.IMDP("BND",BF164,BO8,BF3)</f>
        <v>입력오류</v>
      </c>
      <c r="BP164" s="23" t="str">
        <f ca="1">_xll.IMDP("BND",BF164,BP8,BF3)</f>
        <v>입력오류</v>
      </c>
      <c r="BQ164" s="23" t="str">
        <f ca="1">_xll.IMDP("BND",BF164,BQ8,BF3)</f>
        <v>입력오류</v>
      </c>
      <c r="BR164" s="23" t="str">
        <f ca="1">_xll.IMDP("BND",BF164,BR8,BF3)</f>
        <v>입력오류</v>
      </c>
      <c r="BS164" s="2">
        <v>46316</v>
      </c>
      <c r="BT164" s="3" t="s">
        <v>1136</v>
      </c>
      <c r="BU164" s="3" t="s">
        <v>1137</v>
      </c>
      <c r="BV164" s="3" t="s">
        <v>1138</v>
      </c>
      <c r="BW164" s="3">
        <v>0</v>
      </c>
      <c r="BX164" s="3">
        <v>0.17</v>
      </c>
      <c r="BY164" s="3">
        <v>0</v>
      </c>
      <c r="BZ164" s="3">
        <v>239805</v>
      </c>
      <c r="CA164" s="3">
        <v>10033.469999999999</v>
      </c>
      <c r="CB164" s="3">
        <v>0.33350000000000002</v>
      </c>
      <c r="CC164" s="21">
        <f ca="1">_xll.IMDP("BND",BT164,CC8,BT3)</f>
        <v>20270222</v>
      </c>
      <c r="CD164" s="23">
        <f ca="1">_xll.IMDP("BND",BT164,CD8,BT3)</f>
        <v>3.8410000000000002</v>
      </c>
      <c r="CE164" s="23" t="str">
        <f ca="1">_xll.IMDP("BND",BT164,CE8,BT3)</f>
        <v>회사채</v>
      </c>
      <c r="CF164" s="23" t="str">
        <f ca="1">_xll.IMDP("BND",BT164,CF8,BT3)</f>
        <v>회사채(일반)</v>
      </c>
      <c r="CG164" s="2">
        <v>46316</v>
      </c>
      <c r="CH164" s="3" t="s">
        <v>15740</v>
      </c>
      <c r="CI164" s="3" t="s">
        <v>15738</v>
      </c>
      <c r="CJ164" s="3" t="s">
        <v>15739</v>
      </c>
      <c r="CK164" s="3">
        <v>0</v>
      </c>
      <c r="CL164" s="3">
        <v>0.01</v>
      </c>
      <c r="CM164" s="3">
        <v>0</v>
      </c>
      <c r="CN164" s="3">
        <v>16075</v>
      </c>
      <c r="CQ164" s="21" t="str">
        <f ca="1">_xll.IMDP("BND",CH164,CQ8,CH3)</f>
        <v/>
      </c>
      <c r="CR164" s="23" t="str">
        <f ca="1">_xll.IMDP("BND",CH164,CR8,CH3)</f>
        <v/>
      </c>
      <c r="CS164" s="23" t="str">
        <f ca="1">_xll.IMDP("BND",CH164,CS8,CH3)</f>
        <v/>
      </c>
      <c r="CT164" s="23" t="str">
        <f ca="1">_xll.IMDP("BND",CH164,CT8,CH3)</f>
        <v/>
      </c>
      <c r="CU164" s="2"/>
      <c r="DE164" s="21" t="str">
        <f ca="1">_xll.IMDP("BND",CV164,DE8,CV3)</f>
        <v>입력오류</v>
      </c>
      <c r="DF164" s="23" t="str">
        <f ca="1">_xll.IMDP("BND",CV164,DF8,CV3)</f>
        <v>입력오류</v>
      </c>
      <c r="DG164" s="23" t="str">
        <f ca="1">_xll.IMDP("BND",CV164,DG8,CV3)</f>
        <v>입력오류</v>
      </c>
      <c r="DH164" s="23" t="str">
        <f ca="1">_xll.IMDP("BND",CV164,DH8,CV3)</f>
        <v>입력오류</v>
      </c>
      <c r="DI164" s="2">
        <v>46316</v>
      </c>
      <c r="DJ164" s="3" t="s">
        <v>37</v>
      </c>
      <c r="DK164" s="3" t="s">
        <v>29</v>
      </c>
      <c r="DL164" s="3" t="s">
        <v>187</v>
      </c>
      <c r="DM164" s="3">
        <v>0</v>
      </c>
      <c r="DN164" s="3">
        <v>0.21</v>
      </c>
      <c r="DO164" s="3">
        <v>0</v>
      </c>
      <c r="DP164" s="3">
        <v>324447</v>
      </c>
      <c r="DQ164" s="3">
        <v>10288.1</v>
      </c>
      <c r="DR164" s="3">
        <v>5.2870999999999997</v>
      </c>
      <c r="DS164" s="21">
        <f ca="1">_xll.IMDP("BND",DJ164,DS8,DJ3)</f>
        <v>20321210</v>
      </c>
      <c r="DT164" s="23">
        <f ca="1">_xll.IMDP("BND",DJ164,DT8,DJ3)</f>
        <v>4</v>
      </c>
      <c r="DU164" s="23" t="str">
        <f ca="1">_xll.IMDP("BND",DJ164,DU8,DJ3)</f>
        <v>국채</v>
      </c>
      <c r="DV164" s="23" t="str">
        <f ca="1">_xll.IMDP("BND",DJ164,DV8,DJ3)</f>
        <v>국고채권</v>
      </c>
      <c r="DW164" s="2"/>
      <c r="EG164" s="21" t="str">
        <f ca="1">_xll.IMDP("BND",DX164,EG8,DX3)</f>
        <v>입력오류</v>
      </c>
      <c r="EH164" s="23" t="str">
        <f ca="1">_xll.IMDP("BND",DX164,EH8,DX3)</f>
        <v>입력오류</v>
      </c>
      <c r="EI164" s="23" t="str">
        <f ca="1">_xll.IMDP("BND",DX164,EI8,DX3)</f>
        <v>입력오류</v>
      </c>
      <c r="EJ164" s="23" t="str">
        <f ca="1">_xll.IMDP("BND",DX164,EJ8,DX3)</f>
        <v>입력오류</v>
      </c>
      <c r="EK164" s="2"/>
      <c r="EU164" s="21" t="str">
        <f ca="1">_xll.IMDP("BND",EL164,EU8,EL3)</f>
        <v>입력오류</v>
      </c>
      <c r="EV164" s="23" t="str">
        <f ca="1">_xll.IMDP("BND",EL164,EV8,EL3)</f>
        <v>입력오류</v>
      </c>
      <c r="EW164" s="23" t="str">
        <f ca="1">_xll.IMDP("BND",EL164,EW8,EL3)</f>
        <v>입력오류</v>
      </c>
      <c r="EX164" s="23" t="str">
        <f ca="1">_xll.IMDP("BND",EL164,EX8,EL3)</f>
        <v>입력오류</v>
      </c>
    </row>
    <row r="165" spans="1:154" ht="13.5" customHeight="1" x14ac:dyDescent="0.3">
      <c r="A165" s="2">
        <v>46316</v>
      </c>
      <c r="B165" s="3" t="s">
        <v>1499</v>
      </c>
      <c r="C165" s="3" t="s">
        <v>1111</v>
      </c>
      <c r="D165" s="3" t="s">
        <v>1500</v>
      </c>
      <c r="E165" s="3">
        <v>0</v>
      </c>
      <c r="F165" s="3">
        <v>0.27</v>
      </c>
      <c r="G165" s="3">
        <v>0</v>
      </c>
      <c r="H165" s="3">
        <v>327512</v>
      </c>
      <c r="I165" s="3">
        <v>9799.3700000000008</v>
      </c>
      <c r="J165" s="3">
        <v>1.5834999999999999</v>
      </c>
      <c r="K165" s="21">
        <f ca="1">_xll.IMDP("BND",B165,K8,B3)</f>
        <v>20280609</v>
      </c>
      <c r="L165" s="23">
        <f ca="1">_xll.IMDP("BND",B165,L8,B3)</f>
        <v>4.2850000000000001</v>
      </c>
      <c r="M165" s="23" t="str">
        <f ca="1">_xll.IMDP("BND",B165,M8,B3)</f>
        <v>금융채</v>
      </c>
      <c r="N165" s="23" t="str">
        <f ca="1">_xll.IMDP("BND",B165,N8,B3)</f>
        <v>카드</v>
      </c>
      <c r="O165" s="2"/>
      <c r="Y165" s="21" t="str">
        <f ca="1">_xll.IMDP("BND",P165,Y8,P3)</f>
        <v>입력오류</v>
      </c>
      <c r="Z165" s="23" t="str">
        <f ca="1">_xll.IMDP("BND",P165,Z8,P3)</f>
        <v>입력오류</v>
      </c>
      <c r="AA165" s="23" t="str">
        <f ca="1">_xll.IMDP("BND",P165,AA8,P3)</f>
        <v>입력오류</v>
      </c>
      <c r="AB165" s="23" t="str">
        <f ca="1">_xll.IMDP("BND",P165,AB8,P3)</f>
        <v>입력오류</v>
      </c>
      <c r="AC165" s="2"/>
      <c r="AM165" s="21" t="str">
        <f ca="1">_xll.IMDP("BND",AD165,AM8,AD3)</f>
        <v>입력오류</v>
      </c>
      <c r="AN165" s="23" t="str">
        <f ca="1">_xll.IMDP("BND",AD165,AN8,AD3)</f>
        <v>입력오류</v>
      </c>
      <c r="AO165" s="23" t="str">
        <f ca="1">_xll.IMDP("BND",AD165,AO8,AD3)</f>
        <v>입력오류</v>
      </c>
      <c r="AP165" s="23" t="str">
        <f ca="1">_xll.IMDP("BND",AD165,AP8,AD3)</f>
        <v>입력오류</v>
      </c>
      <c r="AQ165" s="2"/>
      <c r="BA165" s="21" t="str">
        <f ca="1">_xll.IMDP("BND",AR165,BA8,AR3)</f>
        <v>입력오류</v>
      </c>
      <c r="BB165" s="23" t="str">
        <f ca="1">_xll.IMDP("BND",AR165,BB8,AR3)</f>
        <v>입력오류</v>
      </c>
      <c r="BC165" s="23" t="str">
        <f ca="1">_xll.IMDP("BND",AR165,BC8,AR3)</f>
        <v>입력오류</v>
      </c>
      <c r="BD165" s="23" t="str">
        <f ca="1">_xll.IMDP("BND",AR165,BD8,AR3)</f>
        <v>입력오류</v>
      </c>
      <c r="BE165" s="2"/>
      <c r="BO165" s="21" t="str">
        <f ca="1">_xll.IMDP("BND",BF165,BO8,BF3)</f>
        <v>입력오류</v>
      </c>
      <c r="BP165" s="23" t="str">
        <f ca="1">_xll.IMDP("BND",BF165,BP8,BF3)</f>
        <v>입력오류</v>
      </c>
      <c r="BQ165" s="23" t="str">
        <f ca="1">_xll.IMDP("BND",BF165,BQ8,BF3)</f>
        <v>입력오류</v>
      </c>
      <c r="BR165" s="23" t="str">
        <f ca="1">_xll.IMDP("BND",BF165,BR8,BF3)</f>
        <v>입력오류</v>
      </c>
      <c r="BS165" s="2">
        <v>46316</v>
      </c>
      <c r="BT165" s="3" t="s">
        <v>1139</v>
      </c>
      <c r="BU165" s="3" t="s">
        <v>1140</v>
      </c>
      <c r="BV165" s="3" t="s">
        <v>1141</v>
      </c>
      <c r="BW165" s="3">
        <v>0</v>
      </c>
      <c r="BX165" s="3">
        <v>0.17</v>
      </c>
      <c r="BY165" s="3">
        <v>0</v>
      </c>
      <c r="BZ165" s="3">
        <v>239795</v>
      </c>
      <c r="CA165" s="3">
        <v>10032.93</v>
      </c>
      <c r="CB165" s="3">
        <v>0.30809999999999998</v>
      </c>
      <c r="CC165" s="21">
        <f ca="1">_xll.IMDP("BND",BT165,CC8,BT3)</f>
        <v>20270212</v>
      </c>
      <c r="CD165" s="23">
        <f ca="1">_xll.IMDP("BND",BT165,CD8,BT3)</f>
        <v>3.7829999999999999</v>
      </c>
      <c r="CE165" s="23" t="str">
        <f ca="1">_xll.IMDP("BND",BT165,CE8,BT3)</f>
        <v>회사채</v>
      </c>
      <c r="CF165" s="23" t="str">
        <f ca="1">_xll.IMDP("BND",BT165,CF8,BT3)</f>
        <v>회사채(일반)</v>
      </c>
      <c r="CG165" s="2">
        <v>46316</v>
      </c>
      <c r="CH165" s="3" t="s">
        <v>15822</v>
      </c>
      <c r="CI165" s="3" t="s">
        <v>584</v>
      </c>
      <c r="CJ165" s="3" t="s">
        <v>585</v>
      </c>
      <c r="CK165" s="3">
        <v>0</v>
      </c>
      <c r="CL165" s="3">
        <v>0.01</v>
      </c>
      <c r="CM165" s="3">
        <v>0</v>
      </c>
      <c r="CN165" s="3">
        <v>16026</v>
      </c>
      <c r="CQ165" s="21" t="str">
        <f ca="1">_xll.IMDP("BND",CH165,CQ8,CH3)</f>
        <v/>
      </c>
      <c r="CR165" s="23" t="str">
        <f ca="1">_xll.IMDP("BND",CH165,CR8,CH3)</f>
        <v/>
      </c>
      <c r="CS165" s="23" t="str">
        <f ca="1">_xll.IMDP("BND",CH165,CS8,CH3)</f>
        <v/>
      </c>
      <c r="CT165" s="23" t="str">
        <f ca="1">_xll.IMDP("BND",CH165,CT8,CH3)</f>
        <v/>
      </c>
      <c r="CU165" s="2"/>
      <c r="DE165" s="21" t="str">
        <f ca="1">_xll.IMDP("BND",CV165,DE8,CV3)</f>
        <v>입력오류</v>
      </c>
      <c r="DF165" s="23" t="str">
        <f ca="1">_xll.IMDP("BND",CV165,DF8,CV3)</f>
        <v>입력오류</v>
      </c>
      <c r="DG165" s="23" t="str">
        <f ca="1">_xll.IMDP("BND",CV165,DG8,CV3)</f>
        <v>입력오류</v>
      </c>
      <c r="DH165" s="23" t="str">
        <f ca="1">_xll.IMDP("BND",CV165,DH8,CV3)</f>
        <v>입력오류</v>
      </c>
      <c r="DI165" s="2">
        <v>46316</v>
      </c>
      <c r="DJ165" s="3" t="s">
        <v>114</v>
      </c>
      <c r="DK165" s="3" t="s">
        <v>53</v>
      </c>
      <c r="DL165" s="3" t="s">
        <v>206</v>
      </c>
      <c r="DM165" s="3">
        <v>0</v>
      </c>
      <c r="DN165" s="3">
        <v>0.18</v>
      </c>
      <c r="DO165" s="3">
        <v>0</v>
      </c>
      <c r="DP165" s="3">
        <v>288909</v>
      </c>
      <c r="DQ165" s="3">
        <v>7438.94</v>
      </c>
      <c r="DR165" s="3">
        <v>12.387600000000001</v>
      </c>
      <c r="DS165" s="21">
        <f ca="1">_xll.IMDP("BND",DJ165,DS8,DJ3)</f>
        <v>20410910</v>
      </c>
      <c r="DT165" s="23">
        <f ca="1">_xll.IMDP("BND",DJ165,DT8,DJ3)</f>
        <v>4.2300000000000004</v>
      </c>
      <c r="DU165" s="23" t="str">
        <f ca="1">_xll.IMDP("BND",DJ165,DU8,DJ3)</f>
        <v>국채</v>
      </c>
      <c r="DV165" s="23" t="str">
        <f ca="1">_xll.IMDP("BND",DJ165,DV8,DJ3)</f>
        <v>국고채권</v>
      </c>
      <c r="DW165" s="2"/>
      <c r="EG165" s="21" t="str">
        <f ca="1">_xll.IMDP("BND",DX165,EG8,DX3)</f>
        <v>입력오류</v>
      </c>
      <c r="EH165" s="23" t="str">
        <f ca="1">_xll.IMDP("BND",DX165,EH8,DX3)</f>
        <v>입력오류</v>
      </c>
      <c r="EI165" s="23" t="str">
        <f ca="1">_xll.IMDP("BND",DX165,EI8,DX3)</f>
        <v>입력오류</v>
      </c>
      <c r="EJ165" s="23" t="str">
        <f ca="1">_xll.IMDP("BND",DX165,EJ8,DX3)</f>
        <v>입력오류</v>
      </c>
      <c r="EK165" s="2"/>
      <c r="EU165" s="21" t="str">
        <f ca="1">_xll.IMDP("BND",EL165,EU8,EL3)</f>
        <v>입력오류</v>
      </c>
      <c r="EV165" s="23" t="str">
        <f ca="1">_xll.IMDP("BND",EL165,EV8,EL3)</f>
        <v>입력오류</v>
      </c>
      <c r="EW165" s="23" t="str">
        <f ca="1">_xll.IMDP("BND",EL165,EW8,EL3)</f>
        <v>입력오류</v>
      </c>
      <c r="EX165" s="23" t="str">
        <f ca="1">_xll.IMDP("BND",EL165,EX8,EL3)</f>
        <v>입력오류</v>
      </c>
    </row>
    <row r="166" spans="1:154" ht="13.5" customHeight="1" x14ac:dyDescent="0.3">
      <c r="A166" s="2">
        <v>46316</v>
      </c>
      <c r="B166" s="3" t="s">
        <v>1479</v>
      </c>
      <c r="C166" s="3" t="s">
        <v>1480</v>
      </c>
      <c r="D166" s="3" t="s">
        <v>1481</v>
      </c>
      <c r="E166" s="3">
        <v>0</v>
      </c>
      <c r="F166" s="3">
        <v>0.27</v>
      </c>
      <c r="G166" s="3">
        <v>0</v>
      </c>
      <c r="H166" s="3">
        <v>327294</v>
      </c>
      <c r="I166" s="3">
        <v>9791.39</v>
      </c>
      <c r="J166" s="3">
        <v>2.7033</v>
      </c>
      <c r="K166" s="21">
        <f ca="1">_xll.IMDP("BND",B166,K8,B3)</f>
        <v>20290903</v>
      </c>
      <c r="L166" s="23">
        <f ca="1">_xll.IMDP("BND",B166,L8,B3)</f>
        <v>4.3380000000000001</v>
      </c>
      <c r="M166" s="23" t="str">
        <f ca="1">_xll.IMDP("BND",B166,M8,B3)</f>
        <v>회사채</v>
      </c>
      <c r="N166" s="23" t="str">
        <f ca="1">_xll.IMDP("BND",B166,N8,B3)</f>
        <v>회사채(일반)</v>
      </c>
      <c r="O166" s="2"/>
      <c r="Y166" s="21" t="str">
        <f ca="1">_xll.IMDP("BND",P166,Y8,P3)</f>
        <v>입력오류</v>
      </c>
      <c r="Z166" s="23" t="str">
        <f ca="1">_xll.IMDP("BND",P166,Z8,P3)</f>
        <v>입력오류</v>
      </c>
      <c r="AA166" s="23" t="str">
        <f ca="1">_xll.IMDP("BND",P166,AA8,P3)</f>
        <v>입력오류</v>
      </c>
      <c r="AB166" s="23" t="str">
        <f ca="1">_xll.IMDP("BND",P166,AB8,P3)</f>
        <v>입력오류</v>
      </c>
      <c r="AC166" s="2"/>
      <c r="AM166" s="21" t="str">
        <f ca="1">_xll.IMDP("BND",AD166,AM8,AD3)</f>
        <v>입력오류</v>
      </c>
      <c r="AN166" s="23" t="str">
        <f ca="1">_xll.IMDP("BND",AD166,AN8,AD3)</f>
        <v>입력오류</v>
      </c>
      <c r="AO166" s="23" t="str">
        <f ca="1">_xll.IMDP("BND",AD166,AO8,AD3)</f>
        <v>입력오류</v>
      </c>
      <c r="AP166" s="23" t="str">
        <f ca="1">_xll.IMDP("BND",AD166,AP8,AD3)</f>
        <v>입력오류</v>
      </c>
      <c r="AQ166" s="2"/>
      <c r="BA166" s="21" t="str">
        <f ca="1">_xll.IMDP("BND",AR166,BA8,AR3)</f>
        <v>입력오류</v>
      </c>
      <c r="BB166" s="23" t="str">
        <f ca="1">_xll.IMDP("BND",AR166,BB8,AR3)</f>
        <v>입력오류</v>
      </c>
      <c r="BC166" s="23" t="str">
        <f ca="1">_xll.IMDP("BND",AR166,BC8,AR3)</f>
        <v>입력오류</v>
      </c>
      <c r="BD166" s="23" t="str">
        <f ca="1">_xll.IMDP("BND",AR166,BD8,AR3)</f>
        <v>입력오류</v>
      </c>
      <c r="BE166" s="2"/>
      <c r="BO166" s="21" t="str">
        <f ca="1">_xll.IMDP("BND",BF166,BO8,BF3)</f>
        <v>입력오류</v>
      </c>
      <c r="BP166" s="23" t="str">
        <f ca="1">_xll.IMDP("BND",BF166,BP8,BF3)</f>
        <v>입력오류</v>
      </c>
      <c r="BQ166" s="23" t="str">
        <f ca="1">_xll.IMDP("BND",BF166,BQ8,BF3)</f>
        <v>입력오류</v>
      </c>
      <c r="BR166" s="23" t="str">
        <f ca="1">_xll.IMDP("BND",BF166,BR8,BF3)</f>
        <v>입력오류</v>
      </c>
      <c r="BS166" s="2">
        <v>46316</v>
      </c>
      <c r="BT166" s="3" t="s">
        <v>1142</v>
      </c>
      <c r="BU166" s="3" t="s">
        <v>836</v>
      </c>
      <c r="BV166" s="3" t="s">
        <v>1143</v>
      </c>
      <c r="BW166" s="3">
        <v>0</v>
      </c>
      <c r="BX166" s="3">
        <v>0.17</v>
      </c>
      <c r="BY166" s="3">
        <v>0</v>
      </c>
      <c r="BZ166" s="3">
        <v>239608</v>
      </c>
      <c r="CA166" s="3">
        <v>10024.98</v>
      </c>
      <c r="CB166" s="3">
        <v>0.3256</v>
      </c>
      <c r="CC166" s="21">
        <f ca="1">_xll.IMDP("BND",BT166,CC8,BT3)</f>
        <v>20270219</v>
      </c>
      <c r="CD166" s="23">
        <f ca="1">_xll.IMDP("BND",BT166,CD8,BT3)</f>
        <v>3.8340000000000001</v>
      </c>
      <c r="CE166" s="23" t="str">
        <f ca="1">_xll.IMDP("BND",BT166,CE8,BT3)</f>
        <v>회사채</v>
      </c>
      <c r="CF166" s="23" t="str">
        <f ca="1">_xll.IMDP("BND",BT166,CF8,BT3)</f>
        <v>회사채(일반)</v>
      </c>
      <c r="CG166" s="2">
        <v>46316</v>
      </c>
      <c r="CH166" s="3" t="s">
        <v>16097</v>
      </c>
      <c r="CI166" s="3" t="s">
        <v>16089</v>
      </c>
      <c r="CJ166" s="3" t="s">
        <v>16090</v>
      </c>
      <c r="CK166" s="3">
        <v>0</v>
      </c>
      <c r="CL166" s="3">
        <v>0.01</v>
      </c>
      <c r="CM166" s="3">
        <v>0</v>
      </c>
      <c r="CN166" s="3">
        <v>15955</v>
      </c>
      <c r="CQ166" s="21" t="str">
        <f ca="1">_xll.IMDP("BND",CH166,CQ8,CH3)</f>
        <v/>
      </c>
      <c r="CR166" s="23" t="str">
        <f ca="1">_xll.IMDP("BND",CH166,CR8,CH3)</f>
        <v/>
      </c>
      <c r="CS166" s="23" t="str">
        <f ca="1">_xll.IMDP("BND",CH166,CS8,CH3)</f>
        <v/>
      </c>
      <c r="CT166" s="23" t="str">
        <f ca="1">_xll.IMDP("BND",CH166,CT8,CH3)</f>
        <v/>
      </c>
      <c r="CU166" s="2"/>
      <c r="DE166" s="21" t="str">
        <f ca="1">_xll.IMDP("BND",CV166,DE8,CV3)</f>
        <v>입력오류</v>
      </c>
      <c r="DF166" s="23" t="str">
        <f ca="1">_xll.IMDP("BND",CV166,DF8,CV3)</f>
        <v>입력오류</v>
      </c>
      <c r="DG166" s="23" t="str">
        <f ca="1">_xll.IMDP("BND",CV166,DG8,CV3)</f>
        <v>입력오류</v>
      </c>
      <c r="DH166" s="23" t="str">
        <f ca="1">_xll.IMDP("BND",CV166,DH8,CV3)</f>
        <v>입력오류</v>
      </c>
      <c r="DI166" s="2">
        <v>46316</v>
      </c>
      <c r="DJ166" s="3" t="s">
        <v>15555</v>
      </c>
      <c r="DK166" s="3" t="s">
        <v>15556</v>
      </c>
      <c r="DL166" s="3" t="s">
        <v>15557</v>
      </c>
      <c r="DM166" s="3">
        <v>0</v>
      </c>
      <c r="DN166" s="3">
        <v>0.18</v>
      </c>
      <c r="DO166" s="3">
        <v>0</v>
      </c>
      <c r="DP166" s="3">
        <v>284007</v>
      </c>
      <c r="DQ166" s="3">
        <v>9918.4</v>
      </c>
      <c r="DR166" s="3">
        <v>0.23669999999999999</v>
      </c>
      <c r="DS166" s="21">
        <f ca="1">_xll.IMDP("BND",DJ166,DS8,DJ3)</f>
        <v>20270118</v>
      </c>
      <c r="DT166" s="23">
        <f ca="1">_xll.IMDP("BND",DJ166,DT8,DJ3)</f>
        <v>3.3730000000000002</v>
      </c>
      <c r="DU166" s="23" t="str">
        <f ca="1">_xll.IMDP("BND",DJ166,DU8,DJ3)</f>
        <v>금융채</v>
      </c>
      <c r="DV166" s="23" t="str">
        <f ca="1">_xll.IMDP("BND",DJ166,DV8,DJ3)</f>
        <v>은행채</v>
      </c>
      <c r="DW166" s="2"/>
      <c r="EG166" s="21" t="str">
        <f ca="1">_xll.IMDP("BND",DX166,EG8,DX3)</f>
        <v>입력오류</v>
      </c>
      <c r="EH166" s="23" t="str">
        <f ca="1">_xll.IMDP("BND",DX166,EH8,DX3)</f>
        <v>입력오류</v>
      </c>
      <c r="EI166" s="23" t="str">
        <f ca="1">_xll.IMDP("BND",DX166,EI8,DX3)</f>
        <v>입력오류</v>
      </c>
      <c r="EJ166" s="23" t="str">
        <f ca="1">_xll.IMDP("BND",DX166,EJ8,DX3)</f>
        <v>입력오류</v>
      </c>
      <c r="EK166" s="2"/>
      <c r="EU166" s="21" t="str">
        <f ca="1">_xll.IMDP("BND",EL166,EU8,EL3)</f>
        <v>입력오류</v>
      </c>
      <c r="EV166" s="23" t="str">
        <f ca="1">_xll.IMDP("BND",EL166,EV8,EL3)</f>
        <v>입력오류</v>
      </c>
      <c r="EW166" s="23" t="str">
        <f ca="1">_xll.IMDP("BND",EL166,EW8,EL3)</f>
        <v>입력오류</v>
      </c>
      <c r="EX166" s="23" t="str">
        <f ca="1">_xll.IMDP("BND",EL166,EX8,EL3)</f>
        <v>입력오류</v>
      </c>
    </row>
    <row r="167" spans="1:154" ht="13.5" customHeight="1" x14ac:dyDescent="0.3">
      <c r="A167" s="2">
        <v>46316</v>
      </c>
      <c r="B167" s="3" t="s">
        <v>1501</v>
      </c>
      <c r="C167" s="3" t="s">
        <v>1502</v>
      </c>
      <c r="D167" s="3" t="s">
        <v>1503</v>
      </c>
      <c r="E167" s="3">
        <v>0</v>
      </c>
      <c r="F167" s="3">
        <v>0.27</v>
      </c>
      <c r="G167" s="3">
        <v>0</v>
      </c>
      <c r="H167" s="3">
        <v>327144</v>
      </c>
      <c r="I167" s="3">
        <v>9788.0499999999993</v>
      </c>
      <c r="J167" s="3">
        <v>1.7302</v>
      </c>
      <c r="K167" s="21">
        <f ca="1">_xll.IMDP("BND",B167,K8,B3)</f>
        <v>20280807</v>
      </c>
      <c r="L167" s="23">
        <f ca="1">_xll.IMDP("BND",B167,L8,B3)</f>
        <v>4.3360000000000003</v>
      </c>
      <c r="M167" s="23" t="str">
        <f ca="1">_xll.IMDP("BND",B167,M8,B3)</f>
        <v>금융채</v>
      </c>
      <c r="N167" s="23" t="str">
        <f ca="1">_xll.IMDP("BND",B167,N8,B3)</f>
        <v>카드</v>
      </c>
      <c r="O167" s="2"/>
      <c r="Y167" s="21" t="str">
        <f ca="1">_xll.IMDP("BND",P167,Y8,P3)</f>
        <v>입력오류</v>
      </c>
      <c r="Z167" s="23" t="str">
        <f ca="1">_xll.IMDP("BND",P167,Z8,P3)</f>
        <v>입력오류</v>
      </c>
      <c r="AA167" s="23" t="str">
        <f ca="1">_xll.IMDP("BND",P167,AA8,P3)</f>
        <v>입력오류</v>
      </c>
      <c r="AB167" s="23" t="str">
        <f ca="1">_xll.IMDP("BND",P167,AB8,P3)</f>
        <v>입력오류</v>
      </c>
      <c r="AC167" s="2"/>
      <c r="AM167" s="21" t="str">
        <f ca="1">_xll.IMDP("BND",AD167,AM8,AD3)</f>
        <v>입력오류</v>
      </c>
      <c r="AN167" s="23" t="str">
        <f ca="1">_xll.IMDP("BND",AD167,AN8,AD3)</f>
        <v>입력오류</v>
      </c>
      <c r="AO167" s="23" t="str">
        <f ca="1">_xll.IMDP("BND",AD167,AO8,AD3)</f>
        <v>입력오류</v>
      </c>
      <c r="AP167" s="23" t="str">
        <f ca="1">_xll.IMDP("BND",AD167,AP8,AD3)</f>
        <v>입력오류</v>
      </c>
      <c r="AQ167" s="2"/>
      <c r="BA167" s="21" t="str">
        <f ca="1">_xll.IMDP("BND",AR167,BA8,AR3)</f>
        <v>입력오류</v>
      </c>
      <c r="BB167" s="23" t="str">
        <f ca="1">_xll.IMDP("BND",AR167,BB8,AR3)</f>
        <v>입력오류</v>
      </c>
      <c r="BC167" s="23" t="str">
        <f ca="1">_xll.IMDP("BND",AR167,BC8,AR3)</f>
        <v>입력오류</v>
      </c>
      <c r="BD167" s="23" t="str">
        <f ca="1">_xll.IMDP("BND",AR167,BD8,AR3)</f>
        <v>입력오류</v>
      </c>
      <c r="BE167" s="2"/>
      <c r="BO167" s="21" t="str">
        <f ca="1">_xll.IMDP("BND",BF167,BO8,BF3)</f>
        <v>입력오류</v>
      </c>
      <c r="BP167" s="23" t="str">
        <f ca="1">_xll.IMDP("BND",BF167,BP8,BF3)</f>
        <v>입력오류</v>
      </c>
      <c r="BQ167" s="23" t="str">
        <f ca="1">_xll.IMDP("BND",BF167,BQ8,BF3)</f>
        <v>입력오류</v>
      </c>
      <c r="BR167" s="23" t="str">
        <f ca="1">_xll.IMDP("BND",BF167,BR8,BF3)</f>
        <v>입력오류</v>
      </c>
      <c r="BS167" s="2">
        <v>46316</v>
      </c>
      <c r="BT167" s="3" t="s">
        <v>1144</v>
      </c>
      <c r="BU167" s="3" t="s">
        <v>236</v>
      </c>
      <c r="BV167" s="3" t="s">
        <v>1145</v>
      </c>
      <c r="BW167" s="3">
        <v>0</v>
      </c>
      <c r="BX167" s="3">
        <v>0.17</v>
      </c>
      <c r="BY167" s="3">
        <v>0</v>
      </c>
      <c r="BZ167" s="3">
        <v>239543</v>
      </c>
      <c r="CA167" s="3">
        <v>10022.57</v>
      </c>
      <c r="CB167" s="3">
        <v>0.3231</v>
      </c>
      <c r="CC167" s="21">
        <f ca="1">_xll.IMDP("BND",BT167,CC8,BT3)</f>
        <v>20270218</v>
      </c>
      <c r="CD167" s="23">
        <f ca="1">_xll.IMDP("BND",BT167,CD8,BT3)</f>
        <v>3.7149999999999999</v>
      </c>
      <c r="CE167" s="23" t="str">
        <f ca="1">_xll.IMDP("BND",BT167,CE8,BT3)</f>
        <v>회사채</v>
      </c>
      <c r="CF167" s="23" t="str">
        <f ca="1">_xll.IMDP("BND",BT167,CF8,BT3)</f>
        <v>회사채(일반)</v>
      </c>
      <c r="CG167" s="2">
        <v>46316</v>
      </c>
      <c r="CH167" s="3" t="s">
        <v>15548</v>
      </c>
      <c r="CI167" s="3" t="s">
        <v>844</v>
      </c>
      <c r="CJ167" s="3" t="s">
        <v>845</v>
      </c>
      <c r="CK167" s="3">
        <v>0</v>
      </c>
      <c r="CL167" s="3">
        <v>0.01</v>
      </c>
      <c r="CM167" s="3">
        <v>0</v>
      </c>
      <c r="CN167" s="3">
        <v>15947</v>
      </c>
      <c r="CQ167" s="21" t="str">
        <f ca="1">_xll.IMDP("BND",CH167,CQ8,CH3)</f>
        <v/>
      </c>
      <c r="CR167" s="23" t="str">
        <f ca="1">_xll.IMDP("BND",CH167,CR8,CH3)</f>
        <v/>
      </c>
      <c r="CS167" s="23" t="str">
        <f ca="1">_xll.IMDP("BND",CH167,CS8,CH3)</f>
        <v/>
      </c>
      <c r="CT167" s="23" t="str">
        <f ca="1">_xll.IMDP("BND",CH167,CT8,CH3)</f>
        <v/>
      </c>
      <c r="CU167" s="2"/>
      <c r="DE167" s="21" t="str">
        <f ca="1">_xll.IMDP("BND",CV167,DE8,CV3)</f>
        <v>입력오류</v>
      </c>
      <c r="DF167" s="23" t="str">
        <f ca="1">_xll.IMDP("BND",CV167,DF8,CV3)</f>
        <v>입력오류</v>
      </c>
      <c r="DG167" s="23" t="str">
        <f ca="1">_xll.IMDP("BND",CV167,DG8,CV3)</f>
        <v>입력오류</v>
      </c>
      <c r="DH167" s="23" t="str">
        <f ca="1">_xll.IMDP("BND",CV167,DH8,CV3)</f>
        <v>입력오류</v>
      </c>
      <c r="DI167" s="2">
        <v>46316</v>
      </c>
      <c r="DJ167" s="3" t="s">
        <v>1573</v>
      </c>
      <c r="DK167" s="3" t="s">
        <v>454</v>
      </c>
      <c r="DL167" s="3" t="s">
        <v>14306</v>
      </c>
      <c r="DM167" s="3">
        <v>0</v>
      </c>
      <c r="DN167" s="3">
        <v>0.17</v>
      </c>
      <c r="DO167" s="3">
        <v>0</v>
      </c>
      <c r="DP167" s="3">
        <v>272784</v>
      </c>
      <c r="DQ167" s="3">
        <v>9527.08</v>
      </c>
      <c r="DR167" s="3">
        <v>3.5419999999999998</v>
      </c>
      <c r="DS167" s="21">
        <f ca="1">_xll.IMDP("BND",DJ167,DS8,DJ3)</f>
        <v>20300812</v>
      </c>
      <c r="DT167" s="23">
        <f ca="1">_xll.IMDP("BND",DJ167,DT8,DJ3)</f>
        <v>4.2859999999999996</v>
      </c>
      <c r="DU167" s="23" t="str">
        <f ca="1">_xll.IMDP("BND",DJ167,DU8,DJ3)</f>
        <v>공사공단채</v>
      </c>
      <c r="DV167" s="23" t="str">
        <f ca="1">_xll.IMDP("BND",DJ167,DV8,DJ3)</f>
        <v>일반</v>
      </c>
      <c r="DW167" s="2"/>
      <c r="EG167" s="21" t="str">
        <f ca="1">_xll.IMDP("BND",DX167,EG8,DX3)</f>
        <v>입력오류</v>
      </c>
      <c r="EH167" s="23" t="str">
        <f ca="1">_xll.IMDP("BND",DX167,EH8,DX3)</f>
        <v>입력오류</v>
      </c>
      <c r="EI167" s="23" t="str">
        <f ca="1">_xll.IMDP("BND",DX167,EI8,DX3)</f>
        <v>입력오류</v>
      </c>
      <c r="EJ167" s="23" t="str">
        <f ca="1">_xll.IMDP("BND",DX167,EJ8,DX3)</f>
        <v>입력오류</v>
      </c>
      <c r="EK167" s="2"/>
      <c r="EU167" s="21" t="str">
        <f ca="1">_xll.IMDP("BND",EL167,EU8,EL3)</f>
        <v>입력오류</v>
      </c>
      <c r="EV167" s="23" t="str">
        <f ca="1">_xll.IMDP("BND",EL167,EV8,EL3)</f>
        <v>입력오류</v>
      </c>
      <c r="EW167" s="23" t="str">
        <f ca="1">_xll.IMDP("BND",EL167,EW8,EL3)</f>
        <v>입력오류</v>
      </c>
      <c r="EX167" s="23" t="str">
        <f ca="1">_xll.IMDP("BND",EL167,EX8,EL3)</f>
        <v>입력오류</v>
      </c>
    </row>
    <row r="168" spans="1:154" ht="13.5" customHeight="1" x14ac:dyDescent="0.3">
      <c r="A168" s="2">
        <v>46316</v>
      </c>
      <c r="B168" s="3" t="s">
        <v>1497</v>
      </c>
      <c r="C168" s="3" t="s">
        <v>340</v>
      </c>
      <c r="D168" s="3" t="s">
        <v>1498</v>
      </c>
      <c r="E168" s="3">
        <v>0</v>
      </c>
      <c r="F168" s="3">
        <v>0.27</v>
      </c>
      <c r="G168" s="3">
        <v>0</v>
      </c>
      <c r="H168" s="3">
        <v>327042</v>
      </c>
      <c r="I168" s="3">
        <v>9785.2199999999993</v>
      </c>
      <c r="J168" s="3">
        <v>1.8617999999999999</v>
      </c>
      <c r="K168" s="21">
        <f ca="1">_xll.IMDP("BND",B168,K8,B3)</f>
        <v>20280929</v>
      </c>
      <c r="L168" s="23">
        <f ca="1">_xll.IMDP("BND",B168,L8,B3)</f>
        <v>4.4210000000000003</v>
      </c>
      <c r="M168" s="23" t="str">
        <f ca="1">_xll.IMDP("BND",B168,M8,B3)</f>
        <v>금융채</v>
      </c>
      <c r="N168" s="23" t="str">
        <f ca="1">_xll.IMDP("BND",B168,N8,B3)</f>
        <v>기타금융채</v>
      </c>
      <c r="O168" s="2"/>
      <c r="Y168" s="21" t="str">
        <f ca="1">_xll.IMDP("BND",P168,Y8,P3)</f>
        <v>입력오류</v>
      </c>
      <c r="Z168" s="23" t="str">
        <f ca="1">_xll.IMDP("BND",P168,Z8,P3)</f>
        <v>입력오류</v>
      </c>
      <c r="AA168" s="23" t="str">
        <f ca="1">_xll.IMDP("BND",P168,AA8,P3)</f>
        <v>입력오류</v>
      </c>
      <c r="AB168" s="23" t="str">
        <f ca="1">_xll.IMDP("BND",P168,AB8,P3)</f>
        <v>입력오류</v>
      </c>
      <c r="AC168" s="2"/>
      <c r="AM168" s="21" t="str">
        <f ca="1">_xll.IMDP("BND",AD168,AM8,AD3)</f>
        <v>입력오류</v>
      </c>
      <c r="AN168" s="23" t="str">
        <f ca="1">_xll.IMDP("BND",AD168,AN8,AD3)</f>
        <v>입력오류</v>
      </c>
      <c r="AO168" s="23" t="str">
        <f ca="1">_xll.IMDP("BND",AD168,AO8,AD3)</f>
        <v>입력오류</v>
      </c>
      <c r="AP168" s="23" t="str">
        <f ca="1">_xll.IMDP("BND",AD168,AP8,AD3)</f>
        <v>입력오류</v>
      </c>
      <c r="AQ168" s="2"/>
      <c r="BA168" s="21" t="str">
        <f ca="1">_xll.IMDP("BND",AR168,BA8,AR3)</f>
        <v>입력오류</v>
      </c>
      <c r="BB168" s="23" t="str">
        <f ca="1">_xll.IMDP("BND",AR168,BB8,AR3)</f>
        <v>입력오류</v>
      </c>
      <c r="BC168" s="23" t="str">
        <f ca="1">_xll.IMDP("BND",AR168,BC8,AR3)</f>
        <v>입력오류</v>
      </c>
      <c r="BD168" s="23" t="str">
        <f ca="1">_xll.IMDP("BND",AR168,BD8,AR3)</f>
        <v>입력오류</v>
      </c>
      <c r="BE168" s="2"/>
      <c r="BO168" s="21" t="str">
        <f ca="1">_xll.IMDP("BND",BF168,BO8,BF3)</f>
        <v>입력오류</v>
      </c>
      <c r="BP168" s="23" t="str">
        <f ca="1">_xll.IMDP("BND",BF168,BP8,BF3)</f>
        <v>입력오류</v>
      </c>
      <c r="BQ168" s="23" t="str">
        <f ca="1">_xll.IMDP("BND",BF168,BQ8,BF3)</f>
        <v>입력오류</v>
      </c>
      <c r="BR168" s="23" t="str">
        <f ca="1">_xll.IMDP("BND",BF168,BR8,BF3)</f>
        <v>입력오류</v>
      </c>
      <c r="BS168" s="2">
        <v>46316</v>
      </c>
      <c r="BT168" s="3" t="s">
        <v>1119</v>
      </c>
      <c r="BU168" s="3" t="s">
        <v>166</v>
      </c>
      <c r="BV168" s="3" t="s">
        <v>1120</v>
      </c>
      <c r="BW168" s="3">
        <v>0</v>
      </c>
      <c r="BX168" s="3">
        <v>0.17</v>
      </c>
      <c r="BY168" s="3">
        <v>0</v>
      </c>
      <c r="BZ168" s="3">
        <v>239347</v>
      </c>
      <c r="CA168" s="3">
        <v>10014.15</v>
      </c>
      <c r="CB168" s="3">
        <v>9.8699999999999996E-2</v>
      </c>
      <c r="CC168" s="21">
        <f ca="1">_xll.IMDP("BND",BT168,CC8,BT3)</f>
        <v>20261126</v>
      </c>
      <c r="CD168" s="23">
        <f ca="1">_xll.IMDP("BND",BT168,CD8,BT3)</f>
        <v>3.5390000000000001</v>
      </c>
      <c r="CE168" s="23" t="str">
        <f ca="1">_xll.IMDP("BND",BT168,CE8,BT3)</f>
        <v>금융채</v>
      </c>
      <c r="CF168" s="23" t="str">
        <f ca="1">_xll.IMDP("BND",BT168,CF8,BT3)</f>
        <v>기타금융채</v>
      </c>
      <c r="CG168" s="2">
        <v>46316</v>
      </c>
      <c r="CH168" s="3" t="s">
        <v>7</v>
      </c>
      <c r="CI168" s="3" t="s">
        <v>7</v>
      </c>
      <c r="CJ168" s="3" t="s">
        <v>43</v>
      </c>
      <c r="CL168" s="3">
        <v>6.87</v>
      </c>
      <c r="CN168" s="3">
        <v>-8709232</v>
      </c>
      <c r="CQ168" s="21" t="str">
        <f ca="1">_xll.IMDP("BND",CH168,CQ8,CH3)</f>
        <v/>
      </c>
      <c r="CR168" s="23" t="str">
        <f ca="1">_xll.IMDP("BND",CH168,CR8,CH3)</f>
        <v/>
      </c>
      <c r="CS168" s="23" t="str">
        <f ca="1">_xll.IMDP("BND",CH168,CS8,CH3)</f>
        <v/>
      </c>
      <c r="CT168" s="23" t="str">
        <f ca="1">_xll.IMDP("BND",CH168,CT8,CH3)</f>
        <v/>
      </c>
      <c r="CU168" s="2"/>
      <c r="DE168" s="21" t="str">
        <f ca="1">_xll.IMDP("BND",CV168,DE8,CV3)</f>
        <v>입력오류</v>
      </c>
      <c r="DF168" s="23" t="str">
        <f ca="1">_xll.IMDP("BND",CV168,DF8,CV3)</f>
        <v>입력오류</v>
      </c>
      <c r="DG168" s="23" t="str">
        <f ca="1">_xll.IMDP("BND",CV168,DG8,CV3)</f>
        <v>입력오류</v>
      </c>
      <c r="DH168" s="23" t="str">
        <f ca="1">_xll.IMDP("BND",CV168,DH8,CV3)</f>
        <v>입력오류</v>
      </c>
      <c r="DI168" s="2">
        <v>46316</v>
      </c>
      <c r="DJ168" s="3" t="s">
        <v>194</v>
      </c>
      <c r="DK168" s="3" t="s">
        <v>29</v>
      </c>
      <c r="DL168" s="3" t="s">
        <v>195</v>
      </c>
      <c r="DM168" s="3">
        <v>0</v>
      </c>
      <c r="DN168" s="3">
        <v>0.17</v>
      </c>
      <c r="DO168" s="3">
        <v>0</v>
      </c>
      <c r="DP168" s="3">
        <v>262411</v>
      </c>
      <c r="DQ168" s="3">
        <v>6719.49</v>
      </c>
      <c r="DR168" s="3">
        <v>16.5686</v>
      </c>
      <c r="DS168" s="21">
        <f ca="1">_xll.IMDP("BND",DJ168,DS8,DJ3)</f>
        <v>20490310</v>
      </c>
      <c r="DT168" s="23">
        <f ca="1">_xll.IMDP("BND",DJ168,DT8,DJ3)</f>
        <v>4.3150000000000004</v>
      </c>
      <c r="DU168" s="23" t="str">
        <f ca="1">_xll.IMDP("BND",DJ168,DU8,DJ3)</f>
        <v>국채</v>
      </c>
      <c r="DV168" s="23" t="str">
        <f ca="1">_xll.IMDP("BND",DJ168,DV8,DJ3)</f>
        <v>국고채권</v>
      </c>
      <c r="DW168" s="2"/>
      <c r="EG168" s="21" t="str">
        <f ca="1">_xll.IMDP("BND",DX168,EG8,DX3)</f>
        <v>입력오류</v>
      </c>
      <c r="EH168" s="23" t="str">
        <f ca="1">_xll.IMDP("BND",DX168,EH8,DX3)</f>
        <v>입력오류</v>
      </c>
      <c r="EI168" s="23" t="str">
        <f ca="1">_xll.IMDP("BND",DX168,EI8,DX3)</f>
        <v>입력오류</v>
      </c>
      <c r="EJ168" s="23" t="str">
        <f ca="1">_xll.IMDP("BND",DX168,EJ8,DX3)</f>
        <v>입력오류</v>
      </c>
      <c r="EK168" s="2"/>
      <c r="EU168" s="21" t="str">
        <f ca="1">_xll.IMDP("BND",EL168,EU8,EL3)</f>
        <v>입력오류</v>
      </c>
      <c r="EV168" s="23" t="str">
        <f ca="1">_xll.IMDP("BND",EL168,EV8,EL3)</f>
        <v>입력오류</v>
      </c>
      <c r="EW168" s="23" t="str">
        <f ca="1">_xll.IMDP("BND",EL168,EW8,EL3)</f>
        <v>입력오류</v>
      </c>
      <c r="EX168" s="23" t="str">
        <f ca="1">_xll.IMDP("BND",EL168,EX8,EL3)</f>
        <v>입력오류</v>
      </c>
    </row>
    <row r="169" spans="1:154" ht="13.5" customHeight="1" x14ac:dyDescent="0.3">
      <c r="A169" s="2">
        <v>46316</v>
      </c>
      <c r="B169" s="3" t="s">
        <v>1534</v>
      </c>
      <c r="C169" s="3" t="s">
        <v>1535</v>
      </c>
      <c r="D169" s="3" t="s">
        <v>1536</v>
      </c>
      <c r="E169" s="3">
        <v>0</v>
      </c>
      <c r="F169" s="3">
        <v>0.27</v>
      </c>
      <c r="G169" s="3">
        <v>0</v>
      </c>
      <c r="H169" s="3">
        <v>326972</v>
      </c>
      <c r="I169" s="3">
        <v>9782.5300000000007</v>
      </c>
      <c r="J169" s="3">
        <v>2.0043000000000002</v>
      </c>
      <c r="K169" s="21">
        <f ca="1">_xll.IMDP("BND",B169,K8,B3)</f>
        <v>20281130</v>
      </c>
      <c r="L169" s="23">
        <f ca="1">_xll.IMDP("BND",B169,L8,B3)</f>
        <v>4.1820000000000004</v>
      </c>
      <c r="M169" s="23" t="str">
        <f ca="1">_xll.IMDP("BND",B169,M8,B3)</f>
        <v>공사공단채</v>
      </c>
      <c r="N169" s="23" t="str">
        <f ca="1">_xll.IMDP("BND",B169,N8,B3)</f>
        <v>일반</v>
      </c>
      <c r="O169" s="2"/>
      <c r="Y169" s="21" t="str">
        <f ca="1">_xll.IMDP("BND",P169,Y8,P3)</f>
        <v>입력오류</v>
      </c>
      <c r="Z169" s="23" t="str">
        <f ca="1">_xll.IMDP("BND",P169,Z8,P3)</f>
        <v>입력오류</v>
      </c>
      <c r="AA169" s="23" t="str">
        <f ca="1">_xll.IMDP("BND",P169,AA8,P3)</f>
        <v>입력오류</v>
      </c>
      <c r="AB169" s="23" t="str">
        <f ca="1">_xll.IMDP("BND",P169,AB8,P3)</f>
        <v>입력오류</v>
      </c>
      <c r="AC169" s="2"/>
      <c r="AM169" s="21" t="str">
        <f ca="1">_xll.IMDP("BND",AD169,AM8,AD3)</f>
        <v>입력오류</v>
      </c>
      <c r="AN169" s="23" t="str">
        <f ca="1">_xll.IMDP("BND",AD169,AN8,AD3)</f>
        <v>입력오류</v>
      </c>
      <c r="AO169" s="23" t="str">
        <f ca="1">_xll.IMDP("BND",AD169,AO8,AD3)</f>
        <v>입력오류</v>
      </c>
      <c r="AP169" s="23" t="str">
        <f ca="1">_xll.IMDP("BND",AD169,AP8,AD3)</f>
        <v>입력오류</v>
      </c>
      <c r="AQ169" s="2"/>
      <c r="BA169" s="21" t="str">
        <f ca="1">_xll.IMDP("BND",AR169,BA8,AR3)</f>
        <v>입력오류</v>
      </c>
      <c r="BB169" s="23" t="str">
        <f ca="1">_xll.IMDP("BND",AR169,BB8,AR3)</f>
        <v>입력오류</v>
      </c>
      <c r="BC169" s="23" t="str">
        <f ca="1">_xll.IMDP("BND",AR169,BC8,AR3)</f>
        <v>입력오류</v>
      </c>
      <c r="BD169" s="23" t="str">
        <f ca="1">_xll.IMDP("BND",AR169,BD8,AR3)</f>
        <v>입력오류</v>
      </c>
      <c r="BE169" s="2"/>
      <c r="BO169" s="21" t="str">
        <f ca="1">_xll.IMDP("BND",BF169,BO8,BF3)</f>
        <v>입력오류</v>
      </c>
      <c r="BP169" s="23" t="str">
        <f ca="1">_xll.IMDP("BND",BF169,BP8,BF3)</f>
        <v>입력오류</v>
      </c>
      <c r="BQ169" s="23" t="str">
        <f ca="1">_xll.IMDP("BND",BF169,BQ8,BF3)</f>
        <v>입력오류</v>
      </c>
      <c r="BR169" s="23" t="str">
        <f ca="1">_xll.IMDP("BND",BF169,BR8,BF3)</f>
        <v>입력오류</v>
      </c>
      <c r="BS169" s="2">
        <v>46316</v>
      </c>
      <c r="BT169" s="3" t="s">
        <v>1126</v>
      </c>
      <c r="BU169" s="3" t="s">
        <v>1127</v>
      </c>
      <c r="BV169" s="3" t="s">
        <v>1128</v>
      </c>
      <c r="BW169" s="3">
        <v>0</v>
      </c>
      <c r="BX169" s="3">
        <v>0.17</v>
      </c>
      <c r="BY169" s="3">
        <v>0</v>
      </c>
      <c r="BZ169" s="3">
        <v>238790</v>
      </c>
      <c r="CA169" s="3">
        <v>9990.8700000000008</v>
      </c>
      <c r="CB169" s="3">
        <v>0.2344</v>
      </c>
      <c r="CC169" s="21">
        <f ca="1">_xll.IMDP("BND",BT169,CC8,BT3)</f>
        <v>20270115</v>
      </c>
      <c r="CD169" s="23">
        <f ca="1">_xll.IMDP("BND",BT169,CD8,BT3)</f>
        <v>3.5790000000000002</v>
      </c>
      <c r="CE169" s="23" t="str">
        <f ca="1">_xll.IMDP("BND",BT169,CE8,BT3)</f>
        <v>금융채</v>
      </c>
      <c r="CF169" s="23" t="str">
        <f ca="1">_xll.IMDP("BND",BT169,CF8,BT3)</f>
        <v>기타금융채</v>
      </c>
      <c r="CG169" s="2"/>
      <c r="CQ169" s="21" t="str">
        <f ca="1">_xll.IMDP("BND",CH169,CQ8,CH3)</f>
        <v>입력오류</v>
      </c>
      <c r="CR169" s="23" t="str">
        <f ca="1">_xll.IMDP("BND",CH169,CR8,CH3)</f>
        <v>입력오류</v>
      </c>
      <c r="CS169" s="23" t="str">
        <f ca="1">_xll.IMDP("BND",CH169,CS8,CH3)</f>
        <v>입력오류</v>
      </c>
      <c r="CT169" s="23" t="str">
        <f ca="1">_xll.IMDP("BND",CH169,CT8,CH3)</f>
        <v>입력오류</v>
      </c>
      <c r="CU169" s="2"/>
      <c r="DE169" s="21" t="str">
        <f ca="1">_xll.IMDP("BND",CV169,DE8,CV3)</f>
        <v>입력오류</v>
      </c>
      <c r="DF169" s="23" t="str">
        <f ca="1">_xll.IMDP("BND",CV169,DF8,CV3)</f>
        <v>입력오류</v>
      </c>
      <c r="DG169" s="23" t="str">
        <f ca="1">_xll.IMDP("BND",CV169,DG8,CV3)</f>
        <v>입력오류</v>
      </c>
      <c r="DH169" s="23" t="str">
        <f ca="1">_xll.IMDP("BND",CV169,DH8,CV3)</f>
        <v>입력오류</v>
      </c>
      <c r="DI169" s="2">
        <v>46316</v>
      </c>
      <c r="DJ169" s="3" t="s">
        <v>710</v>
      </c>
      <c r="DK169" s="3" t="s">
        <v>620</v>
      </c>
      <c r="DL169" s="3" t="s">
        <v>711</v>
      </c>
      <c r="DM169" s="3">
        <v>0</v>
      </c>
      <c r="DN169" s="3">
        <v>0.16</v>
      </c>
      <c r="DO169" s="3">
        <v>0</v>
      </c>
      <c r="DP169" s="3">
        <v>260533</v>
      </c>
      <c r="DQ169" s="3">
        <v>9925.2199999999993</v>
      </c>
      <c r="DR169" s="3">
        <v>1.236</v>
      </c>
      <c r="DS169" s="21">
        <f ca="1">_xll.IMDP("BND",DJ169,DS8,DJ3)</f>
        <v>20280130</v>
      </c>
      <c r="DT169" s="23">
        <f ca="1">_xll.IMDP("BND",DJ169,DT8,DJ3)</f>
        <v>4.0890000000000004</v>
      </c>
      <c r="DU169" s="23" t="str">
        <f ca="1">_xll.IMDP("BND",DJ169,DU8,DJ3)</f>
        <v>회사채</v>
      </c>
      <c r="DV169" s="23" t="str">
        <f ca="1">_xll.IMDP("BND",DJ169,DV8,DJ3)</f>
        <v>회사채(일반)</v>
      </c>
      <c r="DW169" s="2"/>
      <c r="EG169" s="21" t="str">
        <f ca="1">_xll.IMDP("BND",DX169,EG8,DX3)</f>
        <v>입력오류</v>
      </c>
      <c r="EH169" s="23" t="str">
        <f ca="1">_xll.IMDP("BND",DX169,EH8,DX3)</f>
        <v>입력오류</v>
      </c>
      <c r="EI169" s="23" t="str">
        <f ca="1">_xll.IMDP("BND",DX169,EI8,DX3)</f>
        <v>입력오류</v>
      </c>
      <c r="EJ169" s="23" t="str">
        <f ca="1">_xll.IMDP("BND",DX169,EJ8,DX3)</f>
        <v>입력오류</v>
      </c>
      <c r="EK169" s="2"/>
      <c r="EU169" s="21" t="str">
        <f ca="1">_xll.IMDP("BND",EL169,EU8,EL3)</f>
        <v>입력오류</v>
      </c>
      <c r="EV169" s="23" t="str">
        <f ca="1">_xll.IMDP("BND",EL169,EV8,EL3)</f>
        <v>입력오류</v>
      </c>
      <c r="EW169" s="23" t="str">
        <f ca="1">_xll.IMDP("BND",EL169,EW8,EL3)</f>
        <v>입력오류</v>
      </c>
      <c r="EX169" s="23" t="str">
        <f ca="1">_xll.IMDP("BND",EL169,EX8,EL3)</f>
        <v>입력오류</v>
      </c>
    </row>
    <row r="170" spans="1:154" ht="13.5" customHeight="1" x14ac:dyDescent="0.3">
      <c r="A170" s="2">
        <v>46316</v>
      </c>
      <c r="B170" s="3" t="s">
        <v>1465</v>
      </c>
      <c r="C170" s="3" t="s">
        <v>1340</v>
      </c>
      <c r="D170" s="3" t="s">
        <v>1466</v>
      </c>
      <c r="E170" s="3">
        <v>0</v>
      </c>
      <c r="F170" s="3">
        <v>0.27</v>
      </c>
      <c r="G170" s="3">
        <v>0</v>
      </c>
      <c r="H170" s="3">
        <v>326727</v>
      </c>
      <c r="I170" s="3">
        <v>9775.7900000000009</v>
      </c>
      <c r="J170" s="3">
        <v>1.6496999999999999</v>
      </c>
      <c r="K170" s="21">
        <f ca="1">_xll.IMDP("BND",B170,K8,B3)</f>
        <v>20280704</v>
      </c>
      <c r="L170" s="23">
        <f ca="1">_xll.IMDP("BND",B170,L8,B3)</f>
        <v>4.3070000000000004</v>
      </c>
      <c r="M170" s="23" t="str">
        <f ca="1">_xll.IMDP("BND",B170,M8,B3)</f>
        <v>금융채</v>
      </c>
      <c r="N170" s="23" t="str">
        <f ca="1">_xll.IMDP("BND",B170,N8,B3)</f>
        <v>카드</v>
      </c>
      <c r="O170" s="2"/>
      <c r="Y170" s="21" t="str">
        <f ca="1">_xll.IMDP("BND",P170,Y8,P3)</f>
        <v>입력오류</v>
      </c>
      <c r="Z170" s="23" t="str">
        <f ca="1">_xll.IMDP("BND",P170,Z8,P3)</f>
        <v>입력오류</v>
      </c>
      <c r="AA170" s="23" t="str">
        <f ca="1">_xll.IMDP("BND",P170,AA8,P3)</f>
        <v>입력오류</v>
      </c>
      <c r="AB170" s="23" t="str">
        <f ca="1">_xll.IMDP("BND",P170,AB8,P3)</f>
        <v>입력오류</v>
      </c>
      <c r="AC170" s="2"/>
      <c r="AM170" s="21" t="str">
        <f ca="1">_xll.IMDP("BND",AD170,AM8,AD3)</f>
        <v>입력오류</v>
      </c>
      <c r="AN170" s="23" t="str">
        <f ca="1">_xll.IMDP("BND",AD170,AN8,AD3)</f>
        <v>입력오류</v>
      </c>
      <c r="AO170" s="23" t="str">
        <f ca="1">_xll.IMDP("BND",AD170,AO8,AD3)</f>
        <v>입력오류</v>
      </c>
      <c r="AP170" s="23" t="str">
        <f ca="1">_xll.IMDP("BND",AD170,AP8,AD3)</f>
        <v>입력오류</v>
      </c>
      <c r="AQ170" s="2"/>
      <c r="BA170" s="21" t="str">
        <f ca="1">_xll.IMDP("BND",AR170,BA8,AR3)</f>
        <v>입력오류</v>
      </c>
      <c r="BB170" s="23" t="str">
        <f ca="1">_xll.IMDP("BND",AR170,BB8,AR3)</f>
        <v>입력오류</v>
      </c>
      <c r="BC170" s="23" t="str">
        <f ca="1">_xll.IMDP("BND",AR170,BC8,AR3)</f>
        <v>입력오류</v>
      </c>
      <c r="BD170" s="23" t="str">
        <f ca="1">_xll.IMDP("BND",AR170,BD8,AR3)</f>
        <v>입력오류</v>
      </c>
      <c r="BE170" s="2"/>
      <c r="BO170" s="21" t="str">
        <f ca="1">_xll.IMDP("BND",BF170,BO8,BF3)</f>
        <v>입력오류</v>
      </c>
      <c r="BP170" s="23" t="str">
        <f ca="1">_xll.IMDP("BND",BF170,BP8,BF3)</f>
        <v>입력오류</v>
      </c>
      <c r="BQ170" s="23" t="str">
        <f ca="1">_xll.IMDP("BND",BF170,BQ8,BF3)</f>
        <v>입력오류</v>
      </c>
      <c r="BR170" s="23" t="str">
        <f ca="1">_xll.IMDP("BND",BF170,BR8,BF3)</f>
        <v>입력오류</v>
      </c>
      <c r="BS170" s="2">
        <v>46316</v>
      </c>
      <c r="BT170" s="3" t="s">
        <v>1098</v>
      </c>
      <c r="BU170" s="3" t="s">
        <v>95</v>
      </c>
      <c r="BV170" s="3" t="s">
        <v>1099</v>
      </c>
      <c r="BW170" s="3">
        <v>0</v>
      </c>
      <c r="BX170" s="3">
        <v>0.17</v>
      </c>
      <c r="BY170" s="3">
        <v>0</v>
      </c>
      <c r="BZ170" s="3">
        <v>238250</v>
      </c>
      <c r="CA170" s="3">
        <v>7919.91</v>
      </c>
      <c r="CB170" s="3">
        <v>5.6616999999999997</v>
      </c>
      <c r="CC170" s="21">
        <f ca="1">_xll.IMDP("BND",BT170,CC8,BT3)</f>
        <v>20320910</v>
      </c>
      <c r="CD170" s="23">
        <f ca="1">_xll.IMDP("BND",BT170,CD8,BT3)</f>
        <v>4.0389999999999997</v>
      </c>
      <c r="CE170" s="23" t="str">
        <f ca="1">_xll.IMDP("BND",BT170,CE8,BT3)</f>
        <v>국채</v>
      </c>
      <c r="CF170" s="23" t="str">
        <f ca="1">_xll.IMDP("BND",BT170,CF8,BT3)</f>
        <v>국고채권</v>
      </c>
      <c r="CG170" s="2"/>
      <c r="CQ170" s="21" t="str">
        <f ca="1">_xll.IMDP("BND",CH170,CQ8,CH3)</f>
        <v>입력오류</v>
      </c>
      <c r="CR170" s="23" t="str">
        <f ca="1">_xll.IMDP("BND",CH170,CR8,CH3)</f>
        <v>입력오류</v>
      </c>
      <c r="CS170" s="23" t="str">
        <f ca="1">_xll.IMDP("BND",CH170,CS8,CH3)</f>
        <v>입력오류</v>
      </c>
      <c r="CT170" s="23" t="str">
        <f ca="1">_xll.IMDP("BND",CH170,CT8,CH3)</f>
        <v>입력오류</v>
      </c>
      <c r="CU170" s="2"/>
      <c r="DE170" s="21" t="str">
        <f ca="1">_xll.IMDP("BND",CV170,DE8,CV3)</f>
        <v>입력오류</v>
      </c>
      <c r="DF170" s="23" t="str">
        <f ca="1">_xll.IMDP("BND",CV170,DF8,CV3)</f>
        <v>입력오류</v>
      </c>
      <c r="DG170" s="23" t="str">
        <f ca="1">_xll.IMDP("BND",CV170,DG8,CV3)</f>
        <v>입력오류</v>
      </c>
      <c r="DH170" s="23" t="str">
        <f ca="1">_xll.IMDP("BND",CV170,DH8,CV3)</f>
        <v>입력오류</v>
      </c>
      <c r="DI170" s="2">
        <v>46316</v>
      </c>
      <c r="DJ170" s="3" t="s">
        <v>41</v>
      </c>
      <c r="DK170" s="3" t="s">
        <v>29</v>
      </c>
      <c r="DL170" s="3" t="s">
        <v>1994</v>
      </c>
      <c r="DM170" s="3">
        <v>0</v>
      </c>
      <c r="DN170" s="3">
        <v>0.16</v>
      </c>
      <c r="DO170" s="3">
        <v>0</v>
      </c>
      <c r="DP170" s="3">
        <v>258716</v>
      </c>
      <c r="DQ170" s="3">
        <v>9820.4500000000007</v>
      </c>
      <c r="DR170" s="3">
        <v>5.0103</v>
      </c>
      <c r="DS170" s="21">
        <f ca="1">_xll.IMDP("BND",DJ170,DS8,DJ3)</f>
        <v>20320610</v>
      </c>
      <c r="DT170" s="23">
        <f ca="1">_xll.IMDP("BND",DJ170,DT8,DJ3)</f>
        <v>3.9769999999999999</v>
      </c>
      <c r="DU170" s="23" t="str">
        <f ca="1">_xll.IMDP("BND",DJ170,DU8,DJ3)</f>
        <v>국채</v>
      </c>
      <c r="DV170" s="23" t="str">
        <f ca="1">_xll.IMDP("BND",DJ170,DV8,DJ3)</f>
        <v>국고채권</v>
      </c>
      <c r="DW170" s="2"/>
      <c r="EG170" s="21" t="str">
        <f ca="1">_xll.IMDP("BND",DX170,EG8,DX3)</f>
        <v>입력오류</v>
      </c>
      <c r="EH170" s="23" t="str">
        <f ca="1">_xll.IMDP("BND",DX170,EH8,DX3)</f>
        <v>입력오류</v>
      </c>
      <c r="EI170" s="23" t="str">
        <f ca="1">_xll.IMDP("BND",DX170,EI8,DX3)</f>
        <v>입력오류</v>
      </c>
      <c r="EJ170" s="23" t="str">
        <f ca="1">_xll.IMDP("BND",DX170,EJ8,DX3)</f>
        <v>입력오류</v>
      </c>
      <c r="EK170" s="2"/>
      <c r="EU170" s="21" t="str">
        <f ca="1">_xll.IMDP("BND",EL170,EU8,EL3)</f>
        <v>입력오류</v>
      </c>
      <c r="EV170" s="23" t="str">
        <f ca="1">_xll.IMDP("BND",EL170,EV8,EL3)</f>
        <v>입력오류</v>
      </c>
      <c r="EW170" s="23" t="str">
        <f ca="1">_xll.IMDP("BND",EL170,EW8,EL3)</f>
        <v>입력오류</v>
      </c>
      <c r="EX170" s="23" t="str">
        <f ca="1">_xll.IMDP("BND",EL170,EX8,EL3)</f>
        <v>입력오류</v>
      </c>
    </row>
    <row r="171" spans="1:154" ht="13.5" customHeight="1" x14ac:dyDescent="0.3">
      <c r="A171" s="2">
        <v>46316</v>
      </c>
      <c r="B171" s="3" t="s">
        <v>1504</v>
      </c>
      <c r="C171" s="3" t="s">
        <v>1505</v>
      </c>
      <c r="D171" s="3" t="s">
        <v>1506</v>
      </c>
      <c r="E171" s="3">
        <v>0</v>
      </c>
      <c r="F171" s="3">
        <v>0.27</v>
      </c>
      <c r="G171" s="3">
        <v>0</v>
      </c>
      <c r="H171" s="3">
        <v>326624</v>
      </c>
      <c r="I171" s="3">
        <v>9772.33</v>
      </c>
      <c r="J171" s="3">
        <v>1.9159999999999999</v>
      </c>
      <c r="K171" s="21">
        <f ca="1">_xll.IMDP("BND",B171,K8,B3)</f>
        <v>20281020</v>
      </c>
      <c r="L171" s="23">
        <f ca="1">_xll.IMDP("BND",B171,L8,B3)</f>
        <v>4.3920000000000003</v>
      </c>
      <c r="M171" s="23" t="str">
        <f ca="1">_xll.IMDP("BND",B171,M8,B3)</f>
        <v>금융채</v>
      </c>
      <c r="N171" s="23" t="str">
        <f ca="1">_xll.IMDP("BND",B171,N8,B3)</f>
        <v>카드</v>
      </c>
      <c r="O171" s="2"/>
      <c r="Y171" s="21" t="str">
        <f ca="1">_xll.IMDP("BND",P171,Y8,P3)</f>
        <v>입력오류</v>
      </c>
      <c r="Z171" s="23" t="str">
        <f ca="1">_xll.IMDP("BND",P171,Z8,P3)</f>
        <v>입력오류</v>
      </c>
      <c r="AA171" s="23" t="str">
        <f ca="1">_xll.IMDP("BND",P171,AA8,P3)</f>
        <v>입력오류</v>
      </c>
      <c r="AB171" s="23" t="str">
        <f ca="1">_xll.IMDP("BND",P171,AB8,P3)</f>
        <v>입력오류</v>
      </c>
      <c r="AC171" s="2"/>
      <c r="AM171" s="21" t="str">
        <f ca="1">_xll.IMDP("BND",AD171,AM8,AD3)</f>
        <v>입력오류</v>
      </c>
      <c r="AN171" s="23" t="str">
        <f ca="1">_xll.IMDP("BND",AD171,AN8,AD3)</f>
        <v>입력오류</v>
      </c>
      <c r="AO171" s="23" t="str">
        <f ca="1">_xll.IMDP("BND",AD171,AO8,AD3)</f>
        <v>입력오류</v>
      </c>
      <c r="AP171" s="23" t="str">
        <f ca="1">_xll.IMDP("BND",AD171,AP8,AD3)</f>
        <v>입력오류</v>
      </c>
      <c r="AQ171" s="2"/>
      <c r="BA171" s="21" t="str">
        <f ca="1">_xll.IMDP("BND",AR171,BA8,AR3)</f>
        <v>입력오류</v>
      </c>
      <c r="BB171" s="23" t="str">
        <f ca="1">_xll.IMDP("BND",AR171,BB8,AR3)</f>
        <v>입력오류</v>
      </c>
      <c r="BC171" s="23" t="str">
        <f ca="1">_xll.IMDP("BND",AR171,BC8,AR3)</f>
        <v>입력오류</v>
      </c>
      <c r="BD171" s="23" t="str">
        <f ca="1">_xll.IMDP("BND",AR171,BD8,AR3)</f>
        <v>입력오류</v>
      </c>
      <c r="BE171" s="2"/>
      <c r="BO171" s="21" t="str">
        <f ca="1">_xll.IMDP("BND",BF171,BO8,BF3)</f>
        <v>입력오류</v>
      </c>
      <c r="BP171" s="23" t="str">
        <f ca="1">_xll.IMDP("BND",BF171,BP8,BF3)</f>
        <v>입력오류</v>
      </c>
      <c r="BQ171" s="23" t="str">
        <f ca="1">_xll.IMDP("BND",BF171,BQ8,BF3)</f>
        <v>입력오류</v>
      </c>
      <c r="BR171" s="23" t="str">
        <f ca="1">_xll.IMDP("BND",BF171,BR8,BF3)</f>
        <v>입력오류</v>
      </c>
      <c r="BS171" s="2">
        <v>46316</v>
      </c>
      <c r="BT171" s="3" t="s">
        <v>1100</v>
      </c>
      <c r="BU171" s="3" t="s">
        <v>740</v>
      </c>
      <c r="BV171" s="3" t="s">
        <v>1101</v>
      </c>
      <c r="BW171" s="3">
        <v>0</v>
      </c>
      <c r="BX171" s="3">
        <v>0.15</v>
      </c>
      <c r="BY171" s="3">
        <v>0</v>
      </c>
      <c r="BZ171" s="3">
        <v>216876</v>
      </c>
      <c r="CA171" s="3">
        <v>10091.84</v>
      </c>
      <c r="CB171" s="3">
        <v>1.7624</v>
      </c>
      <c r="CC171" s="21">
        <f ca="1">_xll.IMDP("BND",BT171,CC8,BT3)</f>
        <v>20280828</v>
      </c>
      <c r="CD171" s="23">
        <f ca="1">_xll.IMDP("BND",BT171,CD8,BT3)</f>
        <v>4.2009999999999996</v>
      </c>
      <c r="CE171" s="23" t="str">
        <f ca="1">_xll.IMDP("BND",BT171,CE8,BT3)</f>
        <v>회사채</v>
      </c>
      <c r="CF171" s="23" t="str">
        <f ca="1">_xll.IMDP("BND",BT171,CF8,BT3)</f>
        <v>회사채(일반)</v>
      </c>
      <c r="CG171" s="2"/>
      <c r="CQ171" s="21" t="str">
        <f ca="1">_xll.IMDP("BND",CH171,CQ8,CH3)</f>
        <v>입력오류</v>
      </c>
      <c r="CR171" s="23" t="str">
        <f ca="1">_xll.IMDP("BND",CH171,CR8,CH3)</f>
        <v>입력오류</v>
      </c>
      <c r="CS171" s="23" t="str">
        <f ca="1">_xll.IMDP("BND",CH171,CS8,CH3)</f>
        <v>입력오류</v>
      </c>
      <c r="CT171" s="23" t="str">
        <f ca="1">_xll.IMDP("BND",CH171,CT8,CH3)</f>
        <v>입력오류</v>
      </c>
      <c r="CU171" s="2"/>
      <c r="DE171" s="21" t="str">
        <f ca="1">_xll.IMDP("BND",CV171,DE8,CV3)</f>
        <v>입력오류</v>
      </c>
      <c r="DF171" s="23" t="str">
        <f ca="1">_xll.IMDP("BND",CV171,DF8,CV3)</f>
        <v>입력오류</v>
      </c>
      <c r="DG171" s="23" t="str">
        <f ca="1">_xll.IMDP("BND",CV171,DG8,CV3)</f>
        <v>입력오류</v>
      </c>
      <c r="DH171" s="23" t="str">
        <f ca="1">_xll.IMDP("BND",CV171,DH8,CV3)</f>
        <v>입력오류</v>
      </c>
      <c r="DI171" s="2">
        <v>46316</v>
      </c>
      <c r="DJ171" s="3" t="s">
        <v>607</v>
      </c>
      <c r="DK171" s="3" t="s">
        <v>29</v>
      </c>
      <c r="DL171" s="3" t="s">
        <v>1896</v>
      </c>
      <c r="DM171" s="3">
        <v>0</v>
      </c>
      <c r="DN171" s="3">
        <v>0.16</v>
      </c>
      <c r="DO171" s="3">
        <v>0</v>
      </c>
      <c r="DP171" s="3">
        <v>255104</v>
      </c>
      <c r="DQ171" s="3">
        <v>5940.26</v>
      </c>
      <c r="DR171" s="3">
        <v>17.991299999999999</v>
      </c>
      <c r="DS171" s="21">
        <f ca="1">_xll.IMDP("BND",DJ171,DS8,DJ3)</f>
        <v>20500310</v>
      </c>
      <c r="DT171" s="23">
        <f ca="1">_xll.IMDP("BND",DJ171,DT8,DJ3)</f>
        <v>4.274</v>
      </c>
      <c r="DU171" s="23" t="str">
        <f ca="1">_xll.IMDP("BND",DJ171,DU8,DJ3)</f>
        <v>국채</v>
      </c>
      <c r="DV171" s="23" t="str">
        <f ca="1">_xll.IMDP("BND",DJ171,DV8,DJ3)</f>
        <v>국고채권</v>
      </c>
      <c r="DW171" s="2"/>
      <c r="EG171" s="21" t="str">
        <f ca="1">_xll.IMDP("BND",DX171,EG8,DX3)</f>
        <v>입력오류</v>
      </c>
      <c r="EH171" s="23" t="str">
        <f ca="1">_xll.IMDP("BND",DX171,EH8,DX3)</f>
        <v>입력오류</v>
      </c>
      <c r="EI171" s="23" t="str">
        <f ca="1">_xll.IMDP("BND",DX171,EI8,DX3)</f>
        <v>입력오류</v>
      </c>
      <c r="EJ171" s="23" t="str">
        <f ca="1">_xll.IMDP("BND",DX171,EJ8,DX3)</f>
        <v>입력오류</v>
      </c>
      <c r="EK171" s="2"/>
      <c r="EU171" s="21" t="str">
        <f ca="1">_xll.IMDP("BND",EL171,EU8,EL3)</f>
        <v>입력오류</v>
      </c>
      <c r="EV171" s="23" t="str">
        <f ca="1">_xll.IMDP("BND",EL171,EV8,EL3)</f>
        <v>입력오류</v>
      </c>
      <c r="EW171" s="23" t="str">
        <f ca="1">_xll.IMDP("BND",EL171,EW8,EL3)</f>
        <v>입력오류</v>
      </c>
      <c r="EX171" s="23" t="str">
        <f ca="1">_xll.IMDP("BND",EL171,EX8,EL3)</f>
        <v>입력오류</v>
      </c>
    </row>
    <row r="172" spans="1:154" ht="13.5" customHeight="1" x14ac:dyDescent="0.3">
      <c r="A172" s="2">
        <v>46316</v>
      </c>
      <c r="B172" s="3" t="s">
        <v>1512</v>
      </c>
      <c r="C172" s="3" t="s">
        <v>1513</v>
      </c>
      <c r="D172" s="3" t="s">
        <v>1514</v>
      </c>
      <c r="E172" s="3">
        <v>0</v>
      </c>
      <c r="F172" s="3">
        <v>0.27</v>
      </c>
      <c r="G172" s="3">
        <v>0</v>
      </c>
      <c r="H172" s="3">
        <v>326597</v>
      </c>
      <c r="I172" s="3">
        <v>9771.7000000000007</v>
      </c>
      <c r="J172" s="3">
        <v>1.7705</v>
      </c>
      <c r="K172" s="21">
        <f ca="1">_xll.IMDP("BND",B172,K8,B3)</f>
        <v>20280822</v>
      </c>
      <c r="L172" s="23">
        <f ca="1">_xll.IMDP("BND",B172,L8,B3)</f>
        <v>4.3380000000000001</v>
      </c>
      <c r="M172" s="23" t="str">
        <f ca="1">_xll.IMDP("BND",B172,M8,B3)</f>
        <v>금융채</v>
      </c>
      <c r="N172" s="23" t="str">
        <f ca="1">_xll.IMDP("BND",B172,N8,B3)</f>
        <v>카드</v>
      </c>
      <c r="O172" s="2"/>
      <c r="Y172" s="21" t="str">
        <f ca="1">_xll.IMDP("BND",P172,Y8,P3)</f>
        <v>입력오류</v>
      </c>
      <c r="Z172" s="23" t="str">
        <f ca="1">_xll.IMDP("BND",P172,Z8,P3)</f>
        <v>입력오류</v>
      </c>
      <c r="AA172" s="23" t="str">
        <f ca="1">_xll.IMDP("BND",P172,AA8,P3)</f>
        <v>입력오류</v>
      </c>
      <c r="AB172" s="23" t="str">
        <f ca="1">_xll.IMDP("BND",P172,AB8,P3)</f>
        <v>입력오류</v>
      </c>
      <c r="AC172" s="2"/>
      <c r="AM172" s="21" t="str">
        <f ca="1">_xll.IMDP("BND",AD172,AM8,AD3)</f>
        <v>입력오류</v>
      </c>
      <c r="AN172" s="23" t="str">
        <f ca="1">_xll.IMDP("BND",AD172,AN8,AD3)</f>
        <v>입력오류</v>
      </c>
      <c r="AO172" s="23" t="str">
        <f ca="1">_xll.IMDP("BND",AD172,AO8,AD3)</f>
        <v>입력오류</v>
      </c>
      <c r="AP172" s="23" t="str">
        <f ca="1">_xll.IMDP("BND",AD172,AP8,AD3)</f>
        <v>입력오류</v>
      </c>
      <c r="AQ172" s="2"/>
      <c r="BA172" s="21" t="str">
        <f ca="1">_xll.IMDP("BND",AR172,BA8,AR3)</f>
        <v>입력오류</v>
      </c>
      <c r="BB172" s="23" t="str">
        <f ca="1">_xll.IMDP("BND",AR172,BB8,AR3)</f>
        <v>입력오류</v>
      </c>
      <c r="BC172" s="23" t="str">
        <f ca="1">_xll.IMDP("BND",AR172,BC8,AR3)</f>
        <v>입력오류</v>
      </c>
      <c r="BD172" s="23" t="str">
        <f ca="1">_xll.IMDP("BND",AR172,BD8,AR3)</f>
        <v>입력오류</v>
      </c>
      <c r="BE172" s="2"/>
      <c r="BO172" s="21" t="str">
        <f ca="1">_xll.IMDP("BND",BF172,BO8,BF3)</f>
        <v>입력오류</v>
      </c>
      <c r="BP172" s="23" t="str">
        <f ca="1">_xll.IMDP("BND",BF172,BP8,BF3)</f>
        <v>입력오류</v>
      </c>
      <c r="BQ172" s="23" t="str">
        <f ca="1">_xll.IMDP("BND",BF172,BQ8,BF3)</f>
        <v>입력오류</v>
      </c>
      <c r="BR172" s="23" t="str">
        <f ca="1">_xll.IMDP("BND",BF172,BR8,BF3)</f>
        <v>입력오류</v>
      </c>
      <c r="BS172" s="2">
        <v>46316</v>
      </c>
      <c r="BT172" s="3" t="s">
        <v>1151</v>
      </c>
      <c r="BU172" s="3" t="s">
        <v>221</v>
      </c>
      <c r="BV172" s="3" t="s">
        <v>1152</v>
      </c>
      <c r="BW172" s="3">
        <v>0</v>
      </c>
      <c r="BX172" s="3">
        <v>0.12</v>
      </c>
      <c r="BY172" s="3">
        <v>0</v>
      </c>
      <c r="BZ172" s="3">
        <v>172345</v>
      </c>
      <c r="CA172" s="3">
        <v>10025.040000000001</v>
      </c>
      <c r="CB172" s="3">
        <v>0.5897</v>
      </c>
      <c r="CC172" s="21">
        <f ca="1">_xll.IMDP("BND",BT172,CC8,BT3)</f>
        <v>20270528</v>
      </c>
      <c r="CD172" s="23">
        <f ca="1">_xll.IMDP("BND",BT172,CD8,BT3)</f>
        <v>4.1390000000000002</v>
      </c>
      <c r="CE172" s="23" t="str">
        <f ca="1">_xll.IMDP("BND",BT172,CE8,BT3)</f>
        <v>회사채</v>
      </c>
      <c r="CF172" s="23" t="str">
        <f ca="1">_xll.IMDP("BND",BT172,CF8,BT3)</f>
        <v>회사채(일반)</v>
      </c>
      <c r="CG172" s="2"/>
      <c r="CQ172" s="21" t="str">
        <f ca="1">_xll.IMDP("BND",CH172,CQ8,CH3)</f>
        <v>입력오류</v>
      </c>
      <c r="CR172" s="23" t="str">
        <f ca="1">_xll.IMDP("BND",CH172,CR8,CH3)</f>
        <v>입력오류</v>
      </c>
      <c r="CS172" s="23" t="str">
        <f ca="1">_xll.IMDP("BND",CH172,CS8,CH3)</f>
        <v>입력오류</v>
      </c>
      <c r="CT172" s="23" t="str">
        <f ca="1">_xll.IMDP("BND",CH172,CT8,CH3)</f>
        <v>입력오류</v>
      </c>
      <c r="CU172" s="2"/>
      <c r="DE172" s="21" t="str">
        <f ca="1">_xll.IMDP("BND",CV172,DE8,CV3)</f>
        <v>입력오류</v>
      </c>
      <c r="DF172" s="23" t="str">
        <f ca="1">_xll.IMDP("BND",CV172,DF8,CV3)</f>
        <v>입력오류</v>
      </c>
      <c r="DG172" s="23" t="str">
        <f ca="1">_xll.IMDP("BND",CV172,DG8,CV3)</f>
        <v>입력오류</v>
      </c>
      <c r="DH172" s="23" t="str">
        <f ca="1">_xll.IMDP("BND",CV172,DH8,CV3)</f>
        <v>입력오류</v>
      </c>
      <c r="DI172" s="2">
        <v>46316</v>
      </c>
      <c r="DJ172" s="3" t="s">
        <v>1911</v>
      </c>
      <c r="DK172" s="3" t="s">
        <v>1571</v>
      </c>
      <c r="DL172" s="3" t="s">
        <v>1912</v>
      </c>
      <c r="DM172" s="3">
        <v>0</v>
      </c>
      <c r="DN172" s="3">
        <v>0.16</v>
      </c>
      <c r="DO172" s="3">
        <v>0</v>
      </c>
      <c r="DP172" s="3">
        <v>246173</v>
      </c>
      <c r="DQ172" s="3">
        <v>10318.51</v>
      </c>
      <c r="DR172" s="3">
        <v>7.6228999999999996</v>
      </c>
      <c r="DS172" s="21">
        <f ca="1">_xll.IMDP("BND",DJ172,DS8,DJ3)</f>
        <v>20360612</v>
      </c>
      <c r="DT172" s="23">
        <f ca="1">_xll.IMDP("BND",DJ172,DT8,DJ3)</f>
        <v>4.3970000000000002</v>
      </c>
      <c r="DU172" s="23" t="str">
        <f ca="1">_xll.IMDP("BND",DJ172,DU8,DJ3)</f>
        <v>공사공단채</v>
      </c>
      <c r="DV172" s="23" t="str">
        <f ca="1">_xll.IMDP("BND",DJ172,DV8,DJ3)</f>
        <v>일반</v>
      </c>
      <c r="DW172" s="2"/>
      <c r="EG172" s="21" t="str">
        <f ca="1">_xll.IMDP("BND",DX172,EG8,DX3)</f>
        <v>입력오류</v>
      </c>
      <c r="EH172" s="23" t="str">
        <f ca="1">_xll.IMDP("BND",DX172,EH8,DX3)</f>
        <v>입력오류</v>
      </c>
      <c r="EI172" s="23" t="str">
        <f ca="1">_xll.IMDP("BND",DX172,EI8,DX3)</f>
        <v>입력오류</v>
      </c>
      <c r="EJ172" s="23" t="str">
        <f ca="1">_xll.IMDP("BND",DX172,EJ8,DX3)</f>
        <v>입력오류</v>
      </c>
      <c r="EK172" s="2"/>
      <c r="EU172" s="21" t="str">
        <f ca="1">_xll.IMDP("BND",EL172,EU8,EL3)</f>
        <v>입력오류</v>
      </c>
      <c r="EV172" s="23" t="str">
        <f ca="1">_xll.IMDP("BND",EL172,EV8,EL3)</f>
        <v>입력오류</v>
      </c>
      <c r="EW172" s="23" t="str">
        <f ca="1">_xll.IMDP("BND",EL172,EW8,EL3)</f>
        <v>입력오류</v>
      </c>
      <c r="EX172" s="23" t="str">
        <f ca="1">_xll.IMDP("BND",EL172,EX8,EL3)</f>
        <v>입력오류</v>
      </c>
    </row>
    <row r="173" spans="1:154" ht="13.5" customHeight="1" x14ac:dyDescent="0.3">
      <c r="A173" s="2">
        <v>46316</v>
      </c>
      <c r="B173" s="3" t="s">
        <v>1515</v>
      </c>
      <c r="C173" s="3" t="s">
        <v>1488</v>
      </c>
      <c r="D173" s="3" t="s">
        <v>1516</v>
      </c>
      <c r="E173" s="3">
        <v>0</v>
      </c>
      <c r="F173" s="3">
        <v>0.27</v>
      </c>
      <c r="G173" s="3">
        <v>0</v>
      </c>
      <c r="H173" s="3">
        <v>326521</v>
      </c>
      <c r="I173" s="3">
        <v>9769.4599999999991</v>
      </c>
      <c r="J173" s="3">
        <v>1.7771999999999999</v>
      </c>
      <c r="K173" s="21">
        <f ca="1">_xll.IMDP("BND",B173,K8,B3)</f>
        <v>20280824</v>
      </c>
      <c r="L173" s="23">
        <f ca="1">_xll.IMDP("BND",B173,L8,B3)</f>
        <v>4.3390000000000004</v>
      </c>
      <c r="M173" s="23" t="str">
        <f ca="1">_xll.IMDP("BND",B173,M8,B3)</f>
        <v>금융채</v>
      </c>
      <c r="N173" s="23" t="str">
        <f ca="1">_xll.IMDP("BND",B173,N8,B3)</f>
        <v>카드</v>
      </c>
      <c r="O173" s="2"/>
      <c r="Y173" s="21" t="str">
        <f ca="1">_xll.IMDP("BND",P173,Y8,P3)</f>
        <v>입력오류</v>
      </c>
      <c r="Z173" s="23" t="str">
        <f ca="1">_xll.IMDP("BND",P173,Z8,P3)</f>
        <v>입력오류</v>
      </c>
      <c r="AA173" s="23" t="str">
        <f ca="1">_xll.IMDP("BND",P173,AA8,P3)</f>
        <v>입력오류</v>
      </c>
      <c r="AB173" s="23" t="str">
        <f ca="1">_xll.IMDP("BND",P173,AB8,P3)</f>
        <v>입력오류</v>
      </c>
      <c r="AC173" s="2"/>
      <c r="AM173" s="21" t="str">
        <f ca="1">_xll.IMDP("BND",AD173,AM8,AD3)</f>
        <v>입력오류</v>
      </c>
      <c r="AN173" s="23" t="str">
        <f ca="1">_xll.IMDP("BND",AD173,AN8,AD3)</f>
        <v>입력오류</v>
      </c>
      <c r="AO173" s="23" t="str">
        <f ca="1">_xll.IMDP("BND",AD173,AO8,AD3)</f>
        <v>입력오류</v>
      </c>
      <c r="AP173" s="23" t="str">
        <f ca="1">_xll.IMDP("BND",AD173,AP8,AD3)</f>
        <v>입력오류</v>
      </c>
      <c r="AQ173" s="2"/>
      <c r="BA173" s="21" t="str">
        <f ca="1">_xll.IMDP("BND",AR173,BA8,AR3)</f>
        <v>입력오류</v>
      </c>
      <c r="BB173" s="23" t="str">
        <f ca="1">_xll.IMDP("BND",AR173,BB8,AR3)</f>
        <v>입력오류</v>
      </c>
      <c r="BC173" s="23" t="str">
        <f ca="1">_xll.IMDP("BND",AR173,BC8,AR3)</f>
        <v>입력오류</v>
      </c>
      <c r="BD173" s="23" t="str">
        <f ca="1">_xll.IMDP("BND",AR173,BD8,AR3)</f>
        <v>입력오류</v>
      </c>
      <c r="BE173" s="2"/>
      <c r="BO173" s="21" t="str">
        <f ca="1">_xll.IMDP("BND",BF173,BO8,BF3)</f>
        <v>입력오류</v>
      </c>
      <c r="BP173" s="23" t="str">
        <f ca="1">_xll.IMDP("BND",BF173,BP8,BF3)</f>
        <v>입력오류</v>
      </c>
      <c r="BQ173" s="23" t="str">
        <f ca="1">_xll.IMDP("BND",BF173,BQ8,BF3)</f>
        <v>입력오류</v>
      </c>
      <c r="BR173" s="23" t="str">
        <f ca="1">_xll.IMDP("BND",BF173,BR8,BF3)</f>
        <v>입력오류</v>
      </c>
      <c r="BS173" s="2">
        <v>46316</v>
      </c>
      <c r="BT173" s="3" t="s">
        <v>1148</v>
      </c>
      <c r="BU173" s="3" t="s">
        <v>1149</v>
      </c>
      <c r="BV173" s="3" t="s">
        <v>1150</v>
      </c>
      <c r="BW173" s="3">
        <v>0</v>
      </c>
      <c r="BX173" s="3">
        <v>0.12</v>
      </c>
      <c r="BY173" s="3">
        <v>0</v>
      </c>
      <c r="BZ173" s="3">
        <v>172218</v>
      </c>
      <c r="CA173" s="3">
        <v>10017.719999999999</v>
      </c>
      <c r="CB173" s="3">
        <v>0.21429999999999999</v>
      </c>
      <c r="CC173" s="21">
        <f ca="1">_xll.IMDP("BND",BT173,CC8,BT3)</f>
        <v>20270108</v>
      </c>
      <c r="CD173" s="23">
        <f ca="1">_xll.IMDP("BND",BT173,CD8,BT3)</f>
        <v>3.3849999999999998</v>
      </c>
      <c r="CE173" s="23" t="str">
        <f ca="1">_xll.IMDP("BND",BT173,CE8,BT3)</f>
        <v>공사공단채</v>
      </c>
      <c r="CF173" s="23" t="str">
        <f ca="1">_xll.IMDP("BND",BT173,CF8,BT3)</f>
        <v>일반</v>
      </c>
      <c r="CG173" s="2"/>
      <c r="CQ173" s="21" t="str">
        <f ca="1">_xll.IMDP("BND",CH173,CQ8,CH3)</f>
        <v>입력오류</v>
      </c>
      <c r="CR173" s="23" t="str">
        <f ca="1">_xll.IMDP("BND",CH173,CR8,CH3)</f>
        <v>입력오류</v>
      </c>
      <c r="CS173" s="23" t="str">
        <f ca="1">_xll.IMDP("BND",CH173,CS8,CH3)</f>
        <v>입력오류</v>
      </c>
      <c r="CT173" s="23" t="str">
        <f ca="1">_xll.IMDP("BND",CH173,CT8,CH3)</f>
        <v>입력오류</v>
      </c>
      <c r="CU173" s="2"/>
      <c r="DE173" s="21" t="str">
        <f ca="1">_xll.IMDP("BND",CV173,DE8,CV3)</f>
        <v>입력오류</v>
      </c>
      <c r="DF173" s="23" t="str">
        <f ca="1">_xll.IMDP("BND",CV173,DF8,CV3)</f>
        <v>입력오류</v>
      </c>
      <c r="DG173" s="23" t="str">
        <f ca="1">_xll.IMDP("BND",CV173,DG8,CV3)</f>
        <v>입력오류</v>
      </c>
      <c r="DH173" s="23" t="str">
        <f ca="1">_xll.IMDP("BND",CV173,DH8,CV3)</f>
        <v>입력오류</v>
      </c>
      <c r="DI173" s="2">
        <v>46316</v>
      </c>
      <c r="DJ173" s="3" t="s">
        <v>15286</v>
      </c>
      <c r="DK173" s="3" t="s">
        <v>15287</v>
      </c>
      <c r="DL173" s="3" t="s">
        <v>15288</v>
      </c>
      <c r="DM173" s="3">
        <v>0</v>
      </c>
      <c r="DN173" s="3">
        <v>0.16</v>
      </c>
      <c r="DO173" s="3">
        <v>2.3E-3</v>
      </c>
      <c r="DP173" s="3">
        <v>245111</v>
      </c>
      <c r="DS173" s="21" t="str">
        <f ca="1">_xll.IMDP("BND",DJ173,DS8,DJ3)</f>
        <v/>
      </c>
      <c r="DT173" s="23" t="str">
        <f ca="1">_xll.IMDP("BND",DJ173,DT8,DJ3)</f>
        <v/>
      </c>
      <c r="DU173" s="23" t="str">
        <f ca="1">_xll.IMDP("BND",DJ173,DU8,DJ3)</f>
        <v/>
      </c>
      <c r="DV173" s="23" t="str">
        <f ca="1">_xll.IMDP("BND",DJ173,DV8,DJ3)</f>
        <v/>
      </c>
      <c r="DW173" s="2"/>
      <c r="EG173" s="21" t="str">
        <f ca="1">_xll.IMDP("BND",DX173,EG8,DX3)</f>
        <v>입력오류</v>
      </c>
      <c r="EH173" s="23" t="str">
        <f ca="1">_xll.IMDP("BND",DX173,EH8,DX3)</f>
        <v>입력오류</v>
      </c>
      <c r="EI173" s="23" t="str">
        <f ca="1">_xll.IMDP("BND",DX173,EI8,DX3)</f>
        <v>입력오류</v>
      </c>
      <c r="EJ173" s="23" t="str">
        <f ca="1">_xll.IMDP("BND",DX173,EJ8,DX3)</f>
        <v>입력오류</v>
      </c>
      <c r="EK173" s="2"/>
      <c r="EU173" s="21" t="str">
        <f ca="1">_xll.IMDP("BND",EL173,EU8,EL3)</f>
        <v>입력오류</v>
      </c>
      <c r="EV173" s="23" t="str">
        <f ca="1">_xll.IMDP("BND",EL173,EV8,EL3)</f>
        <v>입력오류</v>
      </c>
      <c r="EW173" s="23" t="str">
        <f ca="1">_xll.IMDP("BND",EL173,EW8,EL3)</f>
        <v>입력오류</v>
      </c>
      <c r="EX173" s="23" t="str">
        <f ca="1">_xll.IMDP("BND",EL173,EX8,EL3)</f>
        <v>입력오류</v>
      </c>
    </row>
    <row r="174" spans="1:154" ht="13.5" customHeight="1" x14ac:dyDescent="0.3">
      <c r="A174" s="2">
        <v>46316</v>
      </c>
      <c r="B174" s="3" t="s">
        <v>1517</v>
      </c>
      <c r="C174" s="3" t="s">
        <v>1028</v>
      </c>
      <c r="D174" s="3" t="s">
        <v>1518</v>
      </c>
      <c r="E174" s="3">
        <v>0</v>
      </c>
      <c r="F174" s="3">
        <v>0.27</v>
      </c>
      <c r="G174" s="3">
        <v>0</v>
      </c>
      <c r="H174" s="3">
        <v>326505</v>
      </c>
      <c r="I174" s="3">
        <v>9768.9599999999991</v>
      </c>
      <c r="J174" s="3">
        <v>1.7798</v>
      </c>
      <c r="K174" s="21">
        <f ca="1">_xll.IMDP("BND",B174,K8,B3)</f>
        <v>20280825</v>
      </c>
      <c r="L174" s="23">
        <f ca="1">_xll.IMDP("BND",B174,L8,B3)</f>
        <v>4.3390000000000004</v>
      </c>
      <c r="M174" s="23" t="str">
        <f ca="1">_xll.IMDP("BND",B174,M8,B3)</f>
        <v>금융채</v>
      </c>
      <c r="N174" s="23" t="str">
        <f ca="1">_xll.IMDP("BND",B174,N8,B3)</f>
        <v>카드</v>
      </c>
      <c r="O174" s="2"/>
      <c r="Y174" s="21" t="str">
        <f ca="1">_xll.IMDP("BND",P174,Y8,P3)</f>
        <v>입력오류</v>
      </c>
      <c r="Z174" s="23" t="str">
        <f ca="1">_xll.IMDP("BND",P174,Z8,P3)</f>
        <v>입력오류</v>
      </c>
      <c r="AA174" s="23" t="str">
        <f ca="1">_xll.IMDP("BND",P174,AA8,P3)</f>
        <v>입력오류</v>
      </c>
      <c r="AB174" s="23" t="str">
        <f ca="1">_xll.IMDP("BND",P174,AB8,P3)</f>
        <v>입력오류</v>
      </c>
      <c r="AC174" s="2"/>
      <c r="AM174" s="21" t="str">
        <f ca="1">_xll.IMDP("BND",AD174,AM8,AD3)</f>
        <v>입력오류</v>
      </c>
      <c r="AN174" s="23" t="str">
        <f ca="1">_xll.IMDP("BND",AD174,AN8,AD3)</f>
        <v>입력오류</v>
      </c>
      <c r="AO174" s="23" t="str">
        <f ca="1">_xll.IMDP("BND",AD174,AO8,AD3)</f>
        <v>입력오류</v>
      </c>
      <c r="AP174" s="23" t="str">
        <f ca="1">_xll.IMDP("BND",AD174,AP8,AD3)</f>
        <v>입력오류</v>
      </c>
      <c r="AQ174" s="2"/>
      <c r="BA174" s="21" t="str">
        <f ca="1">_xll.IMDP("BND",AR174,BA8,AR3)</f>
        <v>입력오류</v>
      </c>
      <c r="BB174" s="23" t="str">
        <f ca="1">_xll.IMDP("BND",AR174,BB8,AR3)</f>
        <v>입력오류</v>
      </c>
      <c r="BC174" s="23" t="str">
        <f ca="1">_xll.IMDP("BND",AR174,BC8,AR3)</f>
        <v>입력오류</v>
      </c>
      <c r="BD174" s="23" t="str">
        <f ca="1">_xll.IMDP("BND",AR174,BD8,AR3)</f>
        <v>입력오류</v>
      </c>
      <c r="BE174" s="2"/>
      <c r="BO174" s="21" t="str">
        <f ca="1">_xll.IMDP("BND",BF174,BO8,BF3)</f>
        <v>입력오류</v>
      </c>
      <c r="BP174" s="23" t="str">
        <f ca="1">_xll.IMDP("BND",BF174,BP8,BF3)</f>
        <v>입력오류</v>
      </c>
      <c r="BQ174" s="23" t="str">
        <f ca="1">_xll.IMDP("BND",BF174,BQ8,BF3)</f>
        <v>입력오류</v>
      </c>
      <c r="BR174" s="23" t="str">
        <f ca="1">_xll.IMDP("BND",BF174,BR8,BF3)</f>
        <v>입력오류</v>
      </c>
      <c r="BS174" s="2">
        <v>46316</v>
      </c>
      <c r="BT174" s="3" t="s">
        <v>748</v>
      </c>
      <c r="BU174" s="3" t="s">
        <v>746</v>
      </c>
      <c r="BV174" s="3" t="s">
        <v>749</v>
      </c>
      <c r="BW174" s="3">
        <v>0</v>
      </c>
      <c r="BX174" s="3">
        <v>0.12</v>
      </c>
      <c r="BY174" s="3">
        <v>0</v>
      </c>
      <c r="BZ174" s="3">
        <v>172076</v>
      </c>
      <c r="CA174" s="3">
        <v>10009.61</v>
      </c>
      <c r="CB174" s="3">
        <v>0.2331</v>
      </c>
      <c r="CC174" s="21">
        <f ca="1">_xll.IMDP("BND",BT174,CC8,BT3)</f>
        <v>20270115</v>
      </c>
      <c r="CD174" s="23">
        <f ca="1">_xll.IMDP("BND",BT174,CD8,BT3)</f>
        <v>3.589</v>
      </c>
      <c r="CE174" s="23" t="str">
        <f ca="1">_xll.IMDP("BND",BT174,CE8,BT3)</f>
        <v>회사채</v>
      </c>
      <c r="CF174" s="23" t="str">
        <f ca="1">_xll.IMDP("BND",BT174,CF8,BT3)</f>
        <v>회사채(일반)</v>
      </c>
      <c r="CG174" s="2"/>
      <c r="CQ174" s="21" t="str">
        <f ca="1">_xll.IMDP("BND",CH174,CQ8,CH3)</f>
        <v>입력오류</v>
      </c>
      <c r="CR174" s="23" t="str">
        <f ca="1">_xll.IMDP("BND",CH174,CR8,CH3)</f>
        <v>입력오류</v>
      </c>
      <c r="CS174" s="23" t="str">
        <f ca="1">_xll.IMDP("BND",CH174,CS8,CH3)</f>
        <v>입력오류</v>
      </c>
      <c r="CT174" s="23" t="str">
        <f ca="1">_xll.IMDP("BND",CH174,CT8,CH3)</f>
        <v>입력오류</v>
      </c>
      <c r="CU174" s="2"/>
      <c r="DE174" s="21" t="str">
        <f ca="1">_xll.IMDP("BND",CV174,DE8,CV3)</f>
        <v>입력오류</v>
      </c>
      <c r="DF174" s="23" t="str">
        <f ca="1">_xll.IMDP("BND",CV174,DF8,CV3)</f>
        <v>입력오류</v>
      </c>
      <c r="DG174" s="23" t="str">
        <f ca="1">_xll.IMDP("BND",CV174,DG8,CV3)</f>
        <v>입력오류</v>
      </c>
      <c r="DH174" s="23" t="str">
        <f ca="1">_xll.IMDP("BND",CV174,DH8,CV3)</f>
        <v>입력오류</v>
      </c>
      <c r="DI174" s="2">
        <v>46316</v>
      </c>
      <c r="DJ174" s="3" t="s">
        <v>100</v>
      </c>
      <c r="DK174" s="3" t="s">
        <v>60</v>
      </c>
      <c r="DL174" s="3" t="s">
        <v>2003</v>
      </c>
      <c r="DM174" s="3">
        <v>0</v>
      </c>
      <c r="DN174" s="3">
        <v>0.15</v>
      </c>
      <c r="DO174" s="3">
        <v>0</v>
      </c>
      <c r="DP174" s="3">
        <v>244435</v>
      </c>
      <c r="DQ174" s="3">
        <v>9557.0300000000007</v>
      </c>
      <c r="DR174" s="3">
        <v>12.108000000000001</v>
      </c>
      <c r="DS174" s="21">
        <f ca="1">_xll.IMDP("BND",DJ174,DS8,DJ3)</f>
        <v>20430910</v>
      </c>
      <c r="DT174" s="23">
        <f ca="1">_xll.IMDP("BND",DJ174,DT8,DJ3)</f>
        <v>4.282</v>
      </c>
      <c r="DU174" s="23" t="str">
        <f ca="1">_xll.IMDP("BND",DJ174,DU8,DJ3)</f>
        <v>국채</v>
      </c>
      <c r="DV174" s="23" t="str">
        <f ca="1">_xll.IMDP("BND",DJ174,DV8,DJ3)</f>
        <v>국고채권</v>
      </c>
      <c r="DW174" s="2"/>
      <c r="EG174" s="21" t="str">
        <f ca="1">_xll.IMDP("BND",DX174,EG8,DX3)</f>
        <v>입력오류</v>
      </c>
      <c r="EH174" s="23" t="str">
        <f ca="1">_xll.IMDP("BND",DX174,EH8,DX3)</f>
        <v>입력오류</v>
      </c>
      <c r="EI174" s="23" t="str">
        <f ca="1">_xll.IMDP("BND",DX174,EI8,DX3)</f>
        <v>입력오류</v>
      </c>
      <c r="EJ174" s="23" t="str">
        <f ca="1">_xll.IMDP("BND",DX174,EJ8,DX3)</f>
        <v>입력오류</v>
      </c>
      <c r="EK174" s="2"/>
      <c r="EU174" s="21" t="str">
        <f ca="1">_xll.IMDP("BND",EL174,EU8,EL3)</f>
        <v>입력오류</v>
      </c>
      <c r="EV174" s="23" t="str">
        <f ca="1">_xll.IMDP("BND",EL174,EV8,EL3)</f>
        <v>입력오류</v>
      </c>
      <c r="EW174" s="23" t="str">
        <f ca="1">_xll.IMDP("BND",EL174,EW8,EL3)</f>
        <v>입력오류</v>
      </c>
      <c r="EX174" s="23" t="str">
        <f ca="1">_xll.IMDP("BND",EL174,EX8,EL3)</f>
        <v>입력오류</v>
      </c>
    </row>
    <row r="175" spans="1:154" ht="13.5" customHeight="1" x14ac:dyDescent="0.3">
      <c r="A175" s="2">
        <v>46316</v>
      </c>
      <c r="B175" s="3" t="s">
        <v>1537</v>
      </c>
      <c r="C175" s="3" t="s">
        <v>105</v>
      </c>
      <c r="D175" s="3" t="s">
        <v>1538</v>
      </c>
      <c r="E175" s="3">
        <v>0</v>
      </c>
      <c r="F175" s="3">
        <v>0.27</v>
      </c>
      <c r="G175" s="3">
        <v>0</v>
      </c>
      <c r="H175" s="3">
        <v>326369</v>
      </c>
      <c r="I175" s="3">
        <v>9764.49</v>
      </c>
      <c r="J175" s="3">
        <v>2.0141</v>
      </c>
      <c r="K175" s="21">
        <f ca="1">_xll.IMDP("BND",B175,K8,B3)</f>
        <v>20281203</v>
      </c>
      <c r="L175" s="23">
        <f ca="1">_xll.IMDP("BND",B175,L8,B3)</f>
        <v>4.1829999999999998</v>
      </c>
      <c r="M175" s="23" t="str">
        <f ca="1">_xll.IMDP("BND",B175,M8,B3)</f>
        <v>공사공단채</v>
      </c>
      <c r="N175" s="23" t="str">
        <f ca="1">_xll.IMDP("BND",B175,N8,B3)</f>
        <v>일반</v>
      </c>
      <c r="O175" s="2"/>
      <c r="Y175" s="21" t="str">
        <f ca="1">_xll.IMDP("BND",P175,Y8,P3)</f>
        <v>입력오류</v>
      </c>
      <c r="Z175" s="23" t="str">
        <f ca="1">_xll.IMDP("BND",P175,Z8,P3)</f>
        <v>입력오류</v>
      </c>
      <c r="AA175" s="23" t="str">
        <f ca="1">_xll.IMDP("BND",P175,AA8,P3)</f>
        <v>입력오류</v>
      </c>
      <c r="AB175" s="23" t="str">
        <f ca="1">_xll.IMDP("BND",P175,AB8,P3)</f>
        <v>입력오류</v>
      </c>
      <c r="AC175" s="2"/>
      <c r="AM175" s="21" t="str">
        <f ca="1">_xll.IMDP("BND",AD175,AM8,AD3)</f>
        <v>입력오류</v>
      </c>
      <c r="AN175" s="23" t="str">
        <f ca="1">_xll.IMDP("BND",AD175,AN8,AD3)</f>
        <v>입력오류</v>
      </c>
      <c r="AO175" s="23" t="str">
        <f ca="1">_xll.IMDP("BND",AD175,AO8,AD3)</f>
        <v>입력오류</v>
      </c>
      <c r="AP175" s="23" t="str">
        <f ca="1">_xll.IMDP("BND",AD175,AP8,AD3)</f>
        <v>입력오류</v>
      </c>
      <c r="AQ175" s="2"/>
      <c r="BA175" s="21" t="str">
        <f ca="1">_xll.IMDP("BND",AR175,BA8,AR3)</f>
        <v>입력오류</v>
      </c>
      <c r="BB175" s="23" t="str">
        <f ca="1">_xll.IMDP("BND",AR175,BB8,AR3)</f>
        <v>입력오류</v>
      </c>
      <c r="BC175" s="23" t="str">
        <f ca="1">_xll.IMDP("BND",AR175,BC8,AR3)</f>
        <v>입력오류</v>
      </c>
      <c r="BD175" s="23" t="str">
        <f ca="1">_xll.IMDP("BND",AR175,BD8,AR3)</f>
        <v>입력오류</v>
      </c>
      <c r="BE175" s="2"/>
      <c r="BO175" s="21" t="str">
        <f ca="1">_xll.IMDP("BND",BF175,BO8,BF3)</f>
        <v>입력오류</v>
      </c>
      <c r="BP175" s="23" t="str">
        <f ca="1">_xll.IMDP("BND",BF175,BP8,BF3)</f>
        <v>입력오류</v>
      </c>
      <c r="BQ175" s="23" t="str">
        <f ca="1">_xll.IMDP("BND",BF175,BQ8,BF3)</f>
        <v>입력오류</v>
      </c>
      <c r="BR175" s="23" t="str">
        <f ca="1">_xll.IMDP("BND",BF175,BR8,BF3)</f>
        <v>입력오류</v>
      </c>
      <c r="BS175" s="2">
        <v>46316</v>
      </c>
      <c r="BT175" s="3" t="s">
        <v>1153</v>
      </c>
      <c r="BU175" s="3" t="s">
        <v>47</v>
      </c>
      <c r="BV175" s="3" t="s">
        <v>1154</v>
      </c>
      <c r="BW175" s="3">
        <v>0</v>
      </c>
      <c r="BX175" s="3">
        <v>0.12</v>
      </c>
      <c r="BY175" s="3">
        <v>0</v>
      </c>
      <c r="BZ175" s="3">
        <v>166258</v>
      </c>
      <c r="CA175" s="3">
        <v>9985.81</v>
      </c>
      <c r="CB175" s="3">
        <v>1.8033999999999999</v>
      </c>
      <c r="CC175" s="21">
        <f ca="1">_xll.IMDP("BND",BT175,CC8,BT3)</f>
        <v>20280910</v>
      </c>
      <c r="CD175" s="23">
        <f ca="1">_xll.IMDP("BND",BT175,CD8,BT3)</f>
        <v>3.7949999999999999</v>
      </c>
      <c r="CE175" s="23" t="str">
        <f ca="1">_xll.IMDP("BND",BT175,CE8,BT3)</f>
        <v>국채</v>
      </c>
      <c r="CF175" s="23" t="str">
        <f ca="1">_xll.IMDP("BND",BT175,CF8,BT3)</f>
        <v>국고채권</v>
      </c>
      <c r="CG175" s="2"/>
      <c r="CQ175" s="21" t="str">
        <f ca="1">_xll.IMDP("BND",CH175,CQ8,CH3)</f>
        <v>입력오류</v>
      </c>
      <c r="CR175" s="23" t="str">
        <f ca="1">_xll.IMDP("BND",CH175,CR8,CH3)</f>
        <v>입력오류</v>
      </c>
      <c r="CS175" s="23" t="str">
        <f ca="1">_xll.IMDP("BND",CH175,CS8,CH3)</f>
        <v>입력오류</v>
      </c>
      <c r="CT175" s="23" t="str">
        <f ca="1">_xll.IMDP("BND",CH175,CT8,CH3)</f>
        <v>입력오류</v>
      </c>
      <c r="CU175" s="2"/>
      <c r="DE175" s="21" t="str">
        <f ca="1">_xll.IMDP("BND",CV175,DE8,CV3)</f>
        <v>입력오류</v>
      </c>
      <c r="DF175" s="23" t="str">
        <f ca="1">_xll.IMDP("BND",CV175,DF8,CV3)</f>
        <v>입력오류</v>
      </c>
      <c r="DG175" s="23" t="str">
        <f ca="1">_xll.IMDP("BND",CV175,DG8,CV3)</f>
        <v>입력오류</v>
      </c>
      <c r="DH175" s="23" t="str">
        <f ca="1">_xll.IMDP("BND",CV175,DH8,CV3)</f>
        <v>입력오류</v>
      </c>
      <c r="DI175" s="2">
        <v>46316</v>
      </c>
      <c r="DJ175" s="3" t="s">
        <v>1915</v>
      </c>
      <c r="DK175" s="3" t="s">
        <v>1916</v>
      </c>
      <c r="DL175" s="3" t="s">
        <v>1917</v>
      </c>
      <c r="DM175" s="3">
        <v>0</v>
      </c>
      <c r="DN175" s="3">
        <v>0.15</v>
      </c>
      <c r="DO175" s="3">
        <v>0</v>
      </c>
      <c r="DP175" s="3">
        <v>242289</v>
      </c>
      <c r="DQ175" s="3">
        <v>10153.4</v>
      </c>
      <c r="DR175" s="3">
        <v>2.4127000000000001</v>
      </c>
      <c r="DS175" s="21">
        <f ca="1">_xll.IMDP("BND",DJ175,DS8,DJ3)</f>
        <v>20290601</v>
      </c>
      <c r="DT175" s="23">
        <f ca="1">_xll.IMDP("BND",DJ175,DT8,DJ3)</f>
        <v>4.2050000000000001</v>
      </c>
      <c r="DU175" s="23" t="str">
        <f ca="1">_xll.IMDP("BND",DJ175,DU8,DJ3)</f>
        <v>공사공단채</v>
      </c>
      <c r="DV175" s="23" t="str">
        <f ca="1">_xll.IMDP("BND",DJ175,DV8,DJ3)</f>
        <v>일반</v>
      </c>
      <c r="DW175" s="2"/>
      <c r="EG175" s="21" t="str">
        <f ca="1">_xll.IMDP("BND",DX175,EG8,DX3)</f>
        <v>입력오류</v>
      </c>
      <c r="EH175" s="23" t="str">
        <f ca="1">_xll.IMDP("BND",DX175,EH8,DX3)</f>
        <v>입력오류</v>
      </c>
      <c r="EI175" s="23" t="str">
        <f ca="1">_xll.IMDP("BND",DX175,EI8,DX3)</f>
        <v>입력오류</v>
      </c>
      <c r="EJ175" s="23" t="str">
        <f ca="1">_xll.IMDP("BND",DX175,EJ8,DX3)</f>
        <v>입력오류</v>
      </c>
      <c r="EK175" s="2"/>
      <c r="EU175" s="21" t="str">
        <f ca="1">_xll.IMDP("BND",EL175,EU8,EL3)</f>
        <v>입력오류</v>
      </c>
      <c r="EV175" s="23" t="str">
        <f ca="1">_xll.IMDP("BND",EL175,EV8,EL3)</f>
        <v>입력오류</v>
      </c>
      <c r="EW175" s="23" t="str">
        <f ca="1">_xll.IMDP("BND",EL175,EW8,EL3)</f>
        <v>입력오류</v>
      </c>
      <c r="EX175" s="23" t="str">
        <f ca="1">_xll.IMDP("BND",EL175,EX8,EL3)</f>
        <v>입력오류</v>
      </c>
    </row>
    <row r="176" spans="1:154" ht="13.5" customHeight="1" x14ac:dyDescent="0.3">
      <c r="A176" s="2">
        <v>46316</v>
      </c>
      <c r="B176" s="3" t="s">
        <v>7945</v>
      </c>
      <c r="C176" s="3" t="s">
        <v>792</v>
      </c>
      <c r="D176" s="3" t="s">
        <v>7946</v>
      </c>
      <c r="E176" s="3">
        <v>0</v>
      </c>
      <c r="F176" s="3">
        <v>0.27</v>
      </c>
      <c r="G176" s="3">
        <v>0</v>
      </c>
      <c r="H176" s="3">
        <v>326162</v>
      </c>
      <c r="I176" s="3">
        <v>9758.39</v>
      </c>
      <c r="J176" s="3">
        <v>2.7387000000000001</v>
      </c>
      <c r="K176" s="21">
        <f ca="1">_xll.IMDP("BND",B176,K8,B3)</f>
        <v>20290913</v>
      </c>
      <c r="L176" s="23">
        <f ca="1">_xll.IMDP("BND",B176,L8,B3)</f>
        <v>4.2130000000000001</v>
      </c>
      <c r="M176" s="23" t="str">
        <f ca="1">_xll.IMDP("BND",B176,M8,B3)</f>
        <v>금융채</v>
      </c>
      <c r="N176" s="23" t="str">
        <f ca="1">_xll.IMDP("BND",B176,N8,B3)</f>
        <v>은행채</v>
      </c>
      <c r="O176" s="2"/>
      <c r="Y176" s="21" t="str">
        <f ca="1">_xll.IMDP("BND",P176,Y8,P3)</f>
        <v>입력오류</v>
      </c>
      <c r="Z176" s="23" t="str">
        <f ca="1">_xll.IMDP("BND",P176,Z8,P3)</f>
        <v>입력오류</v>
      </c>
      <c r="AA176" s="23" t="str">
        <f ca="1">_xll.IMDP("BND",P176,AA8,P3)</f>
        <v>입력오류</v>
      </c>
      <c r="AB176" s="23" t="str">
        <f ca="1">_xll.IMDP("BND",P176,AB8,P3)</f>
        <v>입력오류</v>
      </c>
      <c r="AC176" s="2"/>
      <c r="AM176" s="21" t="str">
        <f ca="1">_xll.IMDP("BND",AD176,AM8,AD3)</f>
        <v>입력오류</v>
      </c>
      <c r="AN176" s="23" t="str">
        <f ca="1">_xll.IMDP("BND",AD176,AN8,AD3)</f>
        <v>입력오류</v>
      </c>
      <c r="AO176" s="23" t="str">
        <f ca="1">_xll.IMDP("BND",AD176,AO8,AD3)</f>
        <v>입력오류</v>
      </c>
      <c r="AP176" s="23" t="str">
        <f ca="1">_xll.IMDP("BND",AD176,AP8,AD3)</f>
        <v>입력오류</v>
      </c>
      <c r="AQ176" s="2"/>
      <c r="BA176" s="21" t="str">
        <f ca="1">_xll.IMDP("BND",AR176,BA8,AR3)</f>
        <v>입력오류</v>
      </c>
      <c r="BB176" s="23" t="str">
        <f ca="1">_xll.IMDP("BND",AR176,BB8,AR3)</f>
        <v>입력오류</v>
      </c>
      <c r="BC176" s="23" t="str">
        <f ca="1">_xll.IMDP("BND",AR176,BC8,AR3)</f>
        <v>입력오류</v>
      </c>
      <c r="BD176" s="23" t="str">
        <f ca="1">_xll.IMDP("BND",AR176,BD8,AR3)</f>
        <v>입력오류</v>
      </c>
      <c r="BE176" s="2"/>
      <c r="BO176" s="21" t="str">
        <f ca="1">_xll.IMDP("BND",BF176,BO8,BF3)</f>
        <v>입력오류</v>
      </c>
      <c r="BP176" s="23" t="str">
        <f ca="1">_xll.IMDP("BND",BF176,BP8,BF3)</f>
        <v>입력오류</v>
      </c>
      <c r="BQ176" s="23" t="str">
        <f ca="1">_xll.IMDP("BND",BF176,BQ8,BF3)</f>
        <v>입력오류</v>
      </c>
      <c r="BR176" s="23" t="str">
        <f ca="1">_xll.IMDP("BND",BF176,BR8,BF3)</f>
        <v>입력오류</v>
      </c>
      <c r="BS176" s="2">
        <v>46316</v>
      </c>
      <c r="BT176" s="3" t="s">
        <v>107</v>
      </c>
      <c r="BU176" s="3" t="s">
        <v>60</v>
      </c>
      <c r="BV176" s="3" t="s">
        <v>108</v>
      </c>
      <c r="BW176" s="3">
        <v>0</v>
      </c>
      <c r="BX176" s="3">
        <v>0.11</v>
      </c>
      <c r="BY176" s="3">
        <v>0</v>
      </c>
      <c r="BZ176" s="3">
        <v>163118</v>
      </c>
      <c r="CA176" s="3">
        <v>8867.5400000000009</v>
      </c>
      <c r="CB176" s="3">
        <v>11.972200000000001</v>
      </c>
      <c r="CC176" s="21">
        <f ca="1">_xll.IMDP("BND",BT176,CC8,BT3)</f>
        <v>20420910</v>
      </c>
      <c r="CD176" s="23">
        <f ca="1">_xll.IMDP("BND",BT176,CD8,BT3)</f>
        <v>4.2699999999999996</v>
      </c>
      <c r="CE176" s="23" t="str">
        <f ca="1">_xll.IMDP("BND",BT176,CE8,BT3)</f>
        <v>국채</v>
      </c>
      <c r="CF176" s="23" t="str">
        <f ca="1">_xll.IMDP("BND",BT176,CF8,BT3)</f>
        <v>국고채권</v>
      </c>
      <c r="CG176" s="2"/>
      <c r="CQ176" s="21" t="str">
        <f ca="1">_xll.IMDP("BND",CH176,CQ8,CH3)</f>
        <v>입력오류</v>
      </c>
      <c r="CR176" s="23" t="str">
        <f ca="1">_xll.IMDP("BND",CH176,CR8,CH3)</f>
        <v>입력오류</v>
      </c>
      <c r="CS176" s="23" t="str">
        <f ca="1">_xll.IMDP("BND",CH176,CS8,CH3)</f>
        <v>입력오류</v>
      </c>
      <c r="CT176" s="23" t="str">
        <f ca="1">_xll.IMDP("BND",CH176,CT8,CH3)</f>
        <v>입력오류</v>
      </c>
      <c r="CU176" s="2"/>
      <c r="DE176" s="21" t="str">
        <f ca="1">_xll.IMDP("BND",CV176,DE8,CV3)</f>
        <v>입력오류</v>
      </c>
      <c r="DF176" s="23" t="str">
        <f ca="1">_xll.IMDP("BND",CV176,DF8,CV3)</f>
        <v>입력오류</v>
      </c>
      <c r="DG176" s="23" t="str">
        <f ca="1">_xll.IMDP("BND",CV176,DG8,CV3)</f>
        <v>입력오류</v>
      </c>
      <c r="DH176" s="23" t="str">
        <f ca="1">_xll.IMDP("BND",CV176,DH8,CV3)</f>
        <v>입력오류</v>
      </c>
      <c r="DI176" s="2">
        <v>46316</v>
      </c>
      <c r="DJ176" s="3" t="s">
        <v>14565</v>
      </c>
      <c r="DK176" s="3" t="s">
        <v>14566</v>
      </c>
      <c r="DL176" s="3" t="s">
        <v>14567</v>
      </c>
      <c r="DM176" s="3">
        <v>0</v>
      </c>
      <c r="DN176" s="3">
        <v>0.15</v>
      </c>
      <c r="DO176" s="3">
        <v>0</v>
      </c>
      <c r="DP176" s="3">
        <v>241101</v>
      </c>
      <c r="DQ176" s="3">
        <v>10103.67</v>
      </c>
      <c r="DR176" s="3">
        <v>2.5684</v>
      </c>
      <c r="DS176" s="21">
        <f ca="1">_xll.IMDP("BND",DJ176,DS8,DJ3)</f>
        <v>20290730</v>
      </c>
      <c r="DT176" s="23">
        <f ca="1">_xll.IMDP("BND",DJ176,DT8,DJ3)</f>
        <v>4.5270000000000001</v>
      </c>
      <c r="DU176" s="23" t="str">
        <f ca="1">_xll.IMDP("BND",DJ176,DU8,DJ3)</f>
        <v>회사채</v>
      </c>
      <c r="DV176" s="23" t="str">
        <f ca="1">_xll.IMDP("BND",DJ176,DV8,DJ3)</f>
        <v>회사채(일반)</v>
      </c>
      <c r="DW176" s="2"/>
      <c r="EG176" s="21" t="str">
        <f ca="1">_xll.IMDP("BND",DX176,EG8,DX3)</f>
        <v>입력오류</v>
      </c>
      <c r="EH176" s="23" t="str">
        <f ca="1">_xll.IMDP("BND",DX176,EH8,DX3)</f>
        <v>입력오류</v>
      </c>
      <c r="EI176" s="23" t="str">
        <f ca="1">_xll.IMDP("BND",DX176,EI8,DX3)</f>
        <v>입력오류</v>
      </c>
      <c r="EJ176" s="23" t="str">
        <f ca="1">_xll.IMDP("BND",DX176,EJ8,DX3)</f>
        <v>입력오류</v>
      </c>
      <c r="EK176" s="2"/>
      <c r="EU176" s="21" t="str">
        <f ca="1">_xll.IMDP("BND",EL176,EU8,EL3)</f>
        <v>입력오류</v>
      </c>
      <c r="EV176" s="23" t="str">
        <f ca="1">_xll.IMDP("BND",EL176,EV8,EL3)</f>
        <v>입력오류</v>
      </c>
      <c r="EW176" s="23" t="str">
        <f ca="1">_xll.IMDP("BND",EL176,EW8,EL3)</f>
        <v>입력오류</v>
      </c>
      <c r="EX176" s="23" t="str">
        <f ca="1">_xll.IMDP("BND",EL176,EX8,EL3)</f>
        <v>입력오류</v>
      </c>
    </row>
    <row r="177" spans="1:154" ht="13.5" customHeight="1" x14ac:dyDescent="0.3">
      <c r="A177" s="2">
        <v>46316</v>
      </c>
      <c r="B177" s="3" t="s">
        <v>1484</v>
      </c>
      <c r="C177" s="3" t="s">
        <v>1485</v>
      </c>
      <c r="D177" s="3" t="s">
        <v>1486</v>
      </c>
      <c r="E177" s="3">
        <v>0</v>
      </c>
      <c r="F177" s="3">
        <v>0.27</v>
      </c>
      <c r="G177" s="3">
        <v>0</v>
      </c>
      <c r="H177" s="3">
        <v>326030</v>
      </c>
      <c r="I177" s="3">
        <v>9754.98</v>
      </c>
      <c r="J177" s="3">
        <v>1.6768000000000001</v>
      </c>
      <c r="K177" s="21">
        <f ca="1">_xll.IMDP("BND",B177,K8,B3)</f>
        <v>20280714</v>
      </c>
      <c r="L177" s="23">
        <f ca="1">_xll.IMDP("BND",B177,L8,B3)</f>
        <v>4.3170000000000002</v>
      </c>
      <c r="M177" s="23" t="str">
        <f ca="1">_xll.IMDP("BND",B177,M8,B3)</f>
        <v>금융채</v>
      </c>
      <c r="N177" s="23" t="str">
        <f ca="1">_xll.IMDP("BND",B177,N8,B3)</f>
        <v>카드</v>
      </c>
      <c r="O177" s="2"/>
      <c r="Y177" s="21" t="str">
        <f ca="1">_xll.IMDP("BND",P177,Y8,P3)</f>
        <v>입력오류</v>
      </c>
      <c r="Z177" s="23" t="str">
        <f ca="1">_xll.IMDP("BND",P177,Z8,P3)</f>
        <v>입력오류</v>
      </c>
      <c r="AA177" s="23" t="str">
        <f ca="1">_xll.IMDP("BND",P177,AA8,P3)</f>
        <v>입력오류</v>
      </c>
      <c r="AB177" s="23" t="str">
        <f ca="1">_xll.IMDP("BND",P177,AB8,P3)</f>
        <v>입력오류</v>
      </c>
      <c r="AC177" s="2"/>
      <c r="AM177" s="21" t="str">
        <f ca="1">_xll.IMDP("BND",AD177,AM8,AD3)</f>
        <v>입력오류</v>
      </c>
      <c r="AN177" s="23" t="str">
        <f ca="1">_xll.IMDP("BND",AD177,AN8,AD3)</f>
        <v>입력오류</v>
      </c>
      <c r="AO177" s="23" t="str">
        <f ca="1">_xll.IMDP("BND",AD177,AO8,AD3)</f>
        <v>입력오류</v>
      </c>
      <c r="AP177" s="23" t="str">
        <f ca="1">_xll.IMDP("BND",AD177,AP8,AD3)</f>
        <v>입력오류</v>
      </c>
      <c r="AQ177" s="2"/>
      <c r="BA177" s="21" t="str">
        <f ca="1">_xll.IMDP("BND",AR177,BA8,AR3)</f>
        <v>입력오류</v>
      </c>
      <c r="BB177" s="23" t="str">
        <f ca="1">_xll.IMDP("BND",AR177,BB8,AR3)</f>
        <v>입력오류</v>
      </c>
      <c r="BC177" s="23" t="str">
        <f ca="1">_xll.IMDP("BND",AR177,BC8,AR3)</f>
        <v>입력오류</v>
      </c>
      <c r="BD177" s="23" t="str">
        <f ca="1">_xll.IMDP("BND",AR177,BD8,AR3)</f>
        <v>입력오류</v>
      </c>
      <c r="BE177" s="2"/>
      <c r="BO177" s="21" t="str">
        <f ca="1">_xll.IMDP("BND",BF177,BO8,BF3)</f>
        <v>입력오류</v>
      </c>
      <c r="BP177" s="23" t="str">
        <f ca="1">_xll.IMDP("BND",BF177,BP8,BF3)</f>
        <v>입력오류</v>
      </c>
      <c r="BQ177" s="23" t="str">
        <f ca="1">_xll.IMDP("BND",BF177,BQ8,BF3)</f>
        <v>입력오류</v>
      </c>
      <c r="BR177" s="23" t="str">
        <f ca="1">_xll.IMDP("BND",BF177,BR8,BF3)</f>
        <v>입력오류</v>
      </c>
      <c r="BS177" s="2">
        <v>46316</v>
      </c>
      <c r="BT177" s="3" t="s">
        <v>602</v>
      </c>
      <c r="BU177" s="3" t="s">
        <v>29</v>
      </c>
      <c r="BV177" s="3" t="s">
        <v>603</v>
      </c>
      <c r="BW177" s="3">
        <v>0</v>
      </c>
      <c r="BX177" s="3">
        <v>0.11</v>
      </c>
      <c r="BY177" s="3">
        <v>0</v>
      </c>
      <c r="BZ177" s="3">
        <v>156551</v>
      </c>
      <c r="CA177" s="3">
        <v>7692.57</v>
      </c>
      <c r="CB177" s="3">
        <v>15.2744</v>
      </c>
      <c r="CC177" s="21">
        <f ca="1">_xll.IMDP("BND",BT177,CC8,BT3)</f>
        <v>20480310</v>
      </c>
      <c r="CD177" s="23">
        <f ca="1">_xll.IMDP("BND",BT177,CD8,BT3)</f>
        <v>4.3079999999999998</v>
      </c>
      <c r="CE177" s="23" t="str">
        <f ca="1">_xll.IMDP("BND",BT177,CE8,BT3)</f>
        <v>국채</v>
      </c>
      <c r="CF177" s="23" t="str">
        <f ca="1">_xll.IMDP("BND",BT177,CF8,BT3)</f>
        <v>국고채권</v>
      </c>
      <c r="CG177" s="2"/>
      <c r="CQ177" s="21" t="str">
        <f ca="1">_xll.IMDP("BND",CH177,CQ8,CH3)</f>
        <v>입력오류</v>
      </c>
      <c r="CR177" s="23" t="str">
        <f ca="1">_xll.IMDP("BND",CH177,CR8,CH3)</f>
        <v>입력오류</v>
      </c>
      <c r="CS177" s="23" t="str">
        <f ca="1">_xll.IMDP("BND",CH177,CS8,CH3)</f>
        <v>입력오류</v>
      </c>
      <c r="CT177" s="23" t="str">
        <f ca="1">_xll.IMDP("BND",CH177,CT8,CH3)</f>
        <v>입력오류</v>
      </c>
      <c r="CU177" s="2"/>
      <c r="DE177" s="21" t="str">
        <f ca="1">_xll.IMDP("BND",CV177,DE8,CV3)</f>
        <v>입력오류</v>
      </c>
      <c r="DF177" s="23" t="str">
        <f ca="1">_xll.IMDP("BND",CV177,DF8,CV3)</f>
        <v>입력오류</v>
      </c>
      <c r="DG177" s="23" t="str">
        <f ca="1">_xll.IMDP("BND",CV177,DG8,CV3)</f>
        <v>입력오류</v>
      </c>
      <c r="DH177" s="23" t="str">
        <f ca="1">_xll.IMDP("BND",CV177,DH8,CV3)</f>
        <v>입력오류</v>
      </c>
      <c r="DI177" s="2">
        <v>46316</v>
      </c>
      <c r="DJ177" s="3" t="s">
        <v>123</v>
      </c>
      <c r="DK177" s="3" t="s">
        <v>29</v>
      </c>
      <c r="DL177" s="3" t="s">
        <v>124</v>
      </c>
      <c r="DM177" s="3">
        <v>0</v>
      </c>
      <c r="DN177" s="3">
        <v>0.15</v>
      </c>
      <c r="DO177" s="3">
        <v>0</v>
      </c>
      <c r="DP177" s="3">
        <v>241058</v>
      </c>
      <c r="DQ177" s="3">
        <v>9184.15</v>
      </c>
      <c r="DR177" s="3">
        <v>3.4691999999999998</v>
      </c>
      <c r="DS177" s="21">
        <f ca="1">_xll.IMDP("BND",DJ177,DS8,DJ3)</f>
        <v>20300610</v>
      </c>
      <c r="DT177" s="23">
        <f ca="1">_xll.IMDP("BND",DJ177,DT8,DJ3)</f>
        <v>3.9529999999999998</v>
      </c>
      <c r="DU177" s="23" t="str">
        <f ca="1">_xll.IMDP("BND",DJ177,DU8,DJ3)</f>
        <v>국채</v>
      </c>
      <c r="DV177" s="23" t="str">
        <f ca="1">_xll.IMDP("BND",DJ177,DV8,DJ3)</f>
        <v>국고채권</v>
      </c>
      <c r="DW177" s="2"/>
      <c r="EG177" s="21" t="str">
        <f ca="1">_xll.IMDP("BND",DX177,EG8,DX3)</f>
        <v>입력오류</v>
      </c>
      <c r="EH177" s="23" t="str">
        <f ca="1">_xll.IMDP("BND",DX177,EH8,DX3)</f>
        <v>입력오류</v>
      </c>
      <c r="EI177" s="23" t="str">
        <f ca="1">_xll.IMDP("BND",DX177,EI8,DX3)</f>
        <v>입력오류</v>
      </c>
      <c r="EJ177" s="23" t="str">
        <f ca="1">_xll.IMDP("BND",DX177,EJ8,DX3)</f>
        <v>입력오류</v>
      </c>
      <c r="EK177" s="2"/>
      <c r="EU177" s="21" t="str">
        <f ca="1">_xll.IMDP("BND",EL177,EU8,EL3)</f>
        <v>입력오류</v>
      </c>
      <c r="EV177" s="23" t="str">
        <f ca="1">_xll.IMDP("BND",EL177,EV8,EL3)</f>
        <v>입력오류</v>
      </c>
      <c r="EW177" s="23" t="str">
        <f ca="1">_xll.IMDP("BND",EL177,EW8,EL3)</f>
        <v>입력오류</v>
      </c>
      <c r="EX177" s="23" t="str">
        <f ca="1">_xll.IMDP("BND",EL177,EX8,EL3)</f>
        <v>입력오류</v>
      </c>
    </row>
    <row r="178" spans="1:154" ht="13.5" customHeight="1" x14ac:dyDescent="0.3">
      <c r="A178" s="2">
        <v>46316</v>
      </c>
      <c r="B178" s="3" t="s">
        <v>1453</v>
      </c>
      <c r="C178" s="3" t="s">
        <v>1454</v>
      </c>
      <c r="D178" s="3" t="s">
        <v>1455</v>
      </c>
      <c r="E178" s="3">
        <v>0</v>
      </c>
      <c r="F178" s="3">
        <v>0.27</v>
      </c>
      <c r="G178" s="3">
        <v>0</v>
      </c>
      <c r="H178" s="3">
        <v>326023</v>
      </c>
      <c r="I178" s="3">
        <v>9754.35</v>
      </c>
      <c r="J178" s="3">
        <v>2.6082000000000001</v>
      </c>
      <c r="K178" s="21">
        <f ca="1">_xll.IMDP("BND",B178,K8,B3)</f>
        <v>20290718</v>
      </c>
      <c r="L178" s="23">
        <f ca="1">_xll.IMDP("BND",B178,L8,B3)</f>
        <v>4.1440000000000001</v>
      </c>
      <c r="M178" s="23" t="str">
        <f ca="1">_xll.IMDP("BND",B178,M8,B3)</f>
        <v>공사공단채</v>
      </c>
      <c r="N178" s="23" t="str">
        <f ca="1">_xll.IMDP("BND",B178,N8,B3)</f>
        <v>일반</v>
      </c>
      <c r="O178" s="2"/>
      <c r="Y178" s="21" t="str">
        <f ca="1">_xll.IMDP("BND",P178,Y8,P3)</f>
        <v>입력오류</v>
      </c>
      <c r="Z178" s="23" t="str">
        <f ca="1">_xll.IMDP("BND",P178,Z8,P3)</f>
        <v>입력오류</v>
      </c>
      <c r="AA178" s="23" t="str">
        <f ca="1">_xll.IMDP("BND",P178,AA8,P3)</f>
        <v>입력오류</v>
      </c>
      <c r="AB178" s="23" t="str">
        <f ca="1">_xll.IMDP("BND",P178,AB8,P3)</f>
        <v>입력오류</v>
      </c>
      <c r="AC178" s="2"/>
      <c r="AM178" s="21" t="str">
        <f ca="1">_xll.IMDP("BND",AD178,AM8,AD3)</f>
        <v>입력오류</v>
      </c>
      <c r="AN178" s="23" t="str">
        <f ca="1">_xll.IMDP("BND",AD178,AN8,AD3)</f>
        <v>입력오류</v>
      </c>
      <c r="AO178" s="23" t="str">
        <f ca="1">_xll.IMDP("BND",AD178,AO8,AD3)</f>
        <v>입력오류</v>
      </c>
      <c r="AP178" s="23" t="str">
        <f ca="1">_xll.IMDP("BND",AD178,AP8,AD3)</f>
        <v>입력오류</v>
      </c>
      <c r="AQ178" s="2"/>
      <c r="BA178" s="21" t="str">
        <f ca="1">_xll.IMDP("BND",AR178,BA8,AR3)</f>
        <v>입력오류</v>
      </c>
      <c r="BB178" s="23" t="str">
        <f ca="1">_xll.IMDP("BND",AR178,BB8,AR3)</f>
        <v>입력오류</v>
      </c>
      <c r="BC178" s="23" t="str">
        <f ca="1">_xll.IMDP("BND",AR178,BC8,AR3)</f>
        <v>입력오류</v>
      </c>
      <c r="BD178" s="23" t="str">
        <f ca="1">_xll.IMDP("BND",AR178,BD8,AR3)</f>
        <v>입력오류</v>
      </c>
      <c r="BE178" s="2"/>
      <c r="BO178" s="21" t="str">
        <f ca="1">_xll.IMDP("BND",BF178,BO8,BF3)</f>
        <v>입력오류</v>
      </c>
      <c r="BP178" s="23" t="str">
        <f ca="1">_xll.IMDP("BND",BF178,BP8,BF3)</f>
        <v>입력오류</v>
      </c>
      <c r="BQ178" s="23" t="str">
        <f ca="1">_xll.IMDP("BND",BF178,BQ8,BF3)</f>
        <v>입력오류</v>
      </c>
      <c r="BR178" s="23" t="str">
        <f ca="1">_xll.IMDP("BND",BF178,BR8,BF3)</f>
        <v>입력오류</v>
      </c>
      <c r="BS178" s="2">
        <v>46316</v>
      </c>
      <c r="BT178" s="3" t="s">
        <v>1155</v>
      </c>
      <c r="BU178" s="3" t="s">
        <v>1156</v>
      </c>
      <c r="BV178" s="3" t="s">
        <v>1157</v>
      </c>
      <c r="BW178" s="3">
        <v>0</v>
      </c>
      <c r="BX178" s="3">
        <v>0.09</v>
      </c>
      <c r="BY178" s="3">
        <v>0</v>
      </c>
      <c r="BZ178" s="3">
        <v>124756</v>
      </c>
      <c r="CA178" s="3">
        <v>9674.8799999999992</v>
      </c>
      <c r="CB178" s="3">
        <v>3.0495999999999999</v>
      </c>
      <c r="CC178" s="21">
        <f ca="1">_xll.IMDP("BND",BT178,CC8,BT3)</f>
        <v>20300122</v>
      </c>
      <c r="CD178" s="23">
        <f ca="1">_xll.IMDP("BND",BT178,CD8,BT3)</f>
        <v>4.383</v>
      </c>
      <c r="CE178" s="23" t="str">
        <f ca="1">_xll.IMDP("BND",BT178,CE8,BT3)</f>
        <v>회사채</v>
      </c>
      <c r="CF178" s="23" t="str">
        <f ca="1">_xll.IMDP("BND",BT178,CF8,BT3)</f>
        <v>회사채(일반)</v>
      </c>
      <c r="CG178" s="2"/>
      <c r="CQ178" s="21" t="str">
        <f ca="1">_xll.IMDP("BND",CH178,CQ8,CH3)</f>
        <v>입력오류</v>
      </c>
      <c r="CR178" s="23" t="str">
        <f ca="1">_xll.IMDP("BND",CH178,CR8,CH3)</f>
        <v>입력오류</v>
      </c>
      <c r="CS178" s="23" t="str">
        <f ca="1">_xll.IMDP("BND",CH178,CS8,CH3)</f>
        <v>입력오류</v>
      </c>
      <c r="CT178" s="23" t="str">
        <f ca="1">_xll.IMDP("BND",CH178,CT8,CH3)</f>
        <v>입력오류</v>
      </c>
      <c r="CU178" s="2"/>
      <c r="DE178" s="21" t="str">
        <f ca="1">_xll.IMDP("BND",CV178,DE8,CV3)</f>
        <v>입력오류</v>
      </c>
      <c r="DF178" s="23" t="str">
        <f ca="1">_xll.IMDP("BND",CV178,DF8,CV3)</f>
        <v>입력오류</v>
      </c>
      <c r="DG178" s="23" t="str">
        <f ca="1">_xll.IMDP("BND",CV178,DG8,CV3)</f>
        <v>입력오류</v>
      </c>
      <c r="DH178" s="23" t="str">
        <f ca="1">_xll.IMDP("BND",CV178,DH8,CV3)</f>
        <v>입력오류</v>
      </c>
      <c r="DI178" s="2">
        <v>46316</v>
      </c>
      <c r="DJ178" s="3" t="s">
        <v>14562</v>
      </c>
      <c r="DK178" s="3" t="s">
        <v>14563</v>
      </c>
      <c r="DL178" s="3" t="s">
        <v>14564</v>
      </c>
      <c r="DM178" s="3">
        <v>0</v>
      </c>
      <c r="DN178" s="3">
        <v>0.15</v>
      </c>
      <c r="DO178" s="3">
        <v>0</v>
      </c>
      <c r="DP178" s="3">
        <v>240955</v>
      </c>
      <c r="DQ178" s="3">
        <v>10097.69</v>
      </c>
      <c r="DR178" s="3">
        <v>1.6775</v>
      </c>
      <c r="DS178" s="21">
        <f ca="1">_xll.IMDP("BND",DJ178,DS8,DJ3)</f>
        <v>20280728</v>
      </c>
      <c r="DT178" s="23">
        <f ca="1">_xll.IMDP("BND",DJ178,DT8,DJ3)</f>
        <v>4.3840000000000003</v>
      </c>
      <c r="DU178" s="23" t="str">
        <f ca="1">_xll.IMDP("BND",DJ178,DU8,DJ3)</f>
        <v>회사채</v>
      </c>
      <c r="DV178" s="23" t="str">
        <f ca="1">_xll.IMDP("BND",DJ178,DV8,DJ3)</f>
        <v>회사채(일반)</v>
      </c>
      <c r="DW178" s="2"/>
      <c r="EG178" s="21" t="str">
        <f ca="1">_xll.IMDP("BND",DX178,EG8,DX3)</f>
        <v>입력오류</v>
      </c>
      <c r="EH178" s="23" t="str">
        <f ca="1">_xll.IMDP("BND",DX178,EH8,DX3)</f>
        <v>입력오류</v>
      </c>
      <c r="EI178" s="23" t="str">
        <f ca="1">_xll.IMDP("BND",DX178,EI8,DX3)</f>
        <v>입력오류</v>
      </c>
      <c r="EJ178" s="23" t="str">
        <f ca="1">_xll.IMDP("BND",DX178,EJ8,DX3)</f>
        <v>입력오류</v>
      </c>
      <c r="EK178" s="2"/>
      <c r="EU178" s="21" t="str">
        <f ca="1">_xll.IMDP("BND",EL178,EU8,EL3)</f>
        <v>입력오류</v>
      </c>
      <c r="EV178" s="23" t="str">
        <f ca="1">_xll.IMDP("BND",EL178,EV8,EL3)</f>
        <v>입력오류</v>
      </c>
      <c r="EW178" s="23" t="str">
        <f ca="1">_xll.IMDP("BND",EL178,EW8,EL3)</f>
        <v>입력오류</v>
      </c>
      <c r="EX178" s="23" t="str">
        <f ca="1">_xll.IMDP("BND",EL178,EX8,EL3)</f>
        <v>입력오류</v>
      </c>
    </row>
    <row r="179" spans="1:154" ht="13.5" customHeight="1" x14ac:dyDescent="0.3">
      <c r="A179" s="2">
        <v>46316</v>
      </c>
      <c r="B179" s="3" t="s">
        <v>1525</v>
      </c>
      <c r="C179" s="3" t="s">
        <v>1526</v>
      </c>
      <c r="D179" s="3" t="s">
        <v>1527</v>
      </c>
      <c r="E179" s="3">
        <v>0</v>
      </c>
      <c r="F179" s="3">
        <v>0.27</v>
      </c>
      <c r="G179" s="3">
        <v>0</v>
      </c>
      <c r="H179" s="3">
        <v>325991</v>
      </c>
      <c r="I179" s="3">
        <v>9753.73</v>
      </c>
      <c r="J179" s="3">
        <v>1.8576999999999999</v>
      </c>
      <c r="K179" s="21">
        <f ca="1">_xll.IMDP("BND",B179,K8,B3)</f>
        <v>20280925</v>
      </c>
      <c r="L179" s="23">
        <f ca="1">_xll.IMDP("BND",B179,L8,B3)</f>
        <v>4.3630000000000004</v>
      </c>
      <c r="M179" s="23" t="str">
        <f ca="1">_xll.IMDP("BND",B179,M8,B3)</f>
        <v>금융채</v>
      </c>
      <c r="N179" s="23" t="str">
        <f ca="1">_xll.IMDP("BND",B179,N8,B3)</f>
        <v>카드</v>
      </c>
      <c r="O179" s="2"/>
      <c r="Y179" s="21" t="str">
        <f ca="1">_xll.IMDP("BND",P179,Y8,P3)</f>
        <v>입력오류</v>
      </c>
      <c r="Z179" s="23" t="str">
        <f ca="1">_xll.IMDP("BND",P179,Z8,P3)</f>
        <v>입력오류</v>
      </c>
      <c r="AA179" s="23" t="str">
        <f ca="1">_xll.IMDP("BND",P179,AA8,P3)</f>
        <v>입력오류</v>
      </c>
      <c r="AB179" s="23" t="str">
        <f ca="1">_xll.IMDP("BND",P179,AB8,P3)</f>
        <v>입력오류</v>
      </c>
      <c r="AC179" s="2"/>
      <c r="AM179" s="21" t="str">
        <f ca="1">_xll.IMDP("BND",AD179,AM8,AD3)</f>
        <v>입력오류</v>
      </c>
      <c r="AN179" s="23" t="str">
        <f ca="1">_xll.IMDP("BND",AD179,AN8,AD3)</f>
        <v>입력오류</v>
      </c>
      <c r="AO179" s="23" t="str">
        <f ca="1">_xll.IMDP("BND",AD179,AO8,AD3)</f>
        <v>입력오류</v>
      </c>
      <c r="AP179" s="23" t="str">
        <f ca="1">_xll.IMDP("BND",AD179,AP8,AD3)</f>
        <v>입력오류</v>
      </c>
      <c r="AQ179" s="2"/>
      <c r="BA179" s="21" t="str">
        <f ca="1">_xll.IMDP("BND",AR179,BA8,AR3)</f>
        <v>입력오류</v>
      </c>
      <c r="BB179" s="23" t="str">
        <f ca="1">_xll.IMDP("BND",AR179,BB8,AR3)</f>
        <v>입력오류</v>
      </c>
      <c r="BC179" s="23" t="str">
        <f ca="1">_xll.IMDP("BND",AR179,BC8,AR3)</f>
        <v>입력오류</v>
      </c>
      <c r="BD179" s="23" t="str">
        <f ca="1">_xll.IMDP("BND",AR179,BD8,AR3)</f>
        <v>입력오류</v>
      </c>
      <c r="BE179" s="2"/>
      <c r="BO179" s="21" t="str">
        <f ca="1">_xll.IMDP("BND",BF179,BO8,BF3)</f>
        <v>입력오류</v>
      </c>
      <c r="BP179" s="23" t="str">
        <f ca="1">_xll.IMDP("BND",BF179,BP8,BF3)</f>
        <v>입력오류</v>
      </c>
      <c r="BQ179" s="23" t="str">
        <f ca="1">_xll.IMDP("BND",BF179,BQ8,BF3)</f>
        <v>입력오류</v>
      </c>
      <c r="BR179" s="23" t="str">
        <f ca="1">_xll.IMDP("BND",BF179,BR8,BF3)</f>
        <v>입력오류</v>
      </c>
      <c r="BS179" s="2">
        <v>46316</v>
      </c>
      <c r="BT179" s="3" t="s">
        <v>1158</v>
      </c>
      <c r="BU179" s="3" t="s">
        <v>1159</v>
      </c>
      <c r="BV179" s="3" t="s">
        <v>1160</v>
      </c>
      <c r="BW179" s="3">
        <v>0</v>
      </c>
      <c r="BX179" s="3">
        <v>0.09</v>
      </c>
      <c r="BY179" s="3">
        <v>0</v>
      </c>
      <c r="BZ179" s="3">
        <v>123391</v>
      </c>
      <c r="CA179" s="3">
        <v>9569.74</v>
      </c>
      <c r="CB179" s="3">
        <v>2.2688000000000001</v>
      </c>
      <c r="CC179" s="21">
        <f ca="1">_xll.IMDP("BND",BT179,CC8,BT3)</f>
        <v>20290304</v>
      </c>
      <c r="CD179" s="23">
        <f ca="1">_xll.IMDP("BND",BT179,CD8,BT3)</f>
        <v>4.2069999999999999</v>
      </c>
      <c r="CE179" s="23" t="str">
        <f ca="1">_xll.IMDP("BND",BT179,CE8,BT3)</f>
        <v>공사공단채</v>
      </c>
      <c r="CF179" s="23" t="str">
        <f ca="1">_xll.IMDP("BND",BT179,CF8,BT3)</f>
        <v>일반</v>
      </c>
      <c r="CG179" s="2"/>
      <c r="CQ179" s="21" t="str">
        <f ca="1">_xll.IMDP("BND",CH179,CQ8,CH3)</f>
        <v>입력오류</v>
      </c>
      <c r="CR179" s="23" t="str">
        <f ca="1">_xll.IMDP("BND",CH179,CR8,CH3)</f>
        <v>입력오류</v>
      </c>
      <c r="CS179" s="23" t="str">
        <f ca="1">_xll.IMDP("BND",CH179,CS8,CH3)</f>
        <v>입력오류</v>
      </c>
      <c r="CT179" s="23" t="str">
        <f ca="1">_xll.IMDP("BND",CH179,CT8,CH3)</f>
        <v>입력오류</v>
      </c>
      <c r="CU179" s="2"/>
      <c r="DE179" s="21" t="str">
        <f ca="1">_xll.IMDP("BND",CV179,DE8,CV3)</f>
        <v>입력오류</v>
      </c>
      <c r="DF179" s="23" t="str">
        <f ca="1">_xll.IMDP("BND",CV179,DF8,CV3)</f>
        <v>입력오류</v>
      </c>
      <c r="DG179" s="23" t="str">
        <f ca="1">_xll.IMDP("BND",CV179,DG8,CV3)</f>
        <v>입력오류</v>
      </c>
      <c r="DH179" s="23" t="str">
        <f ca="1">_xll.IMDP("BND",CV179,DH8,CV3)</f>
        <v>입력오류</v>
      </c>
      <c r="DI179" s="2">
        <v>46316</v>
      </c>
      <c r="DJ179" s="3" t="s">
        <v>14786</v>
      </c>
      <c r="DK179" s="3" t="s">
        <v>14787</v>
      </c>
      <c r="DL179" s="3" t="s">
        <v>14788</v>
      </c>
      <c r="DM179" s="3">
        <v>0</v>
      </c>
      <c r="DN179" s="3">
        <v>0.15</v>
      </c>
      <c r="DO179" s="3">
        <v>0</v>
      </c>
      <c r="DP179" s="3">
        <v>240203</v>
      </c>
      <c r="DQ179" s="3">
        <v>10066.06</v>
      </c>
      <c r="DR179" s="3">
        <v>1.6942999999999999</v>
      </c>
      <c r="DS179" s="21">
        <f ca="1">_xll.IMDP("BND",DJ179,DS8,DJ3)</f>
        <v>20280811</v>
      </c>
      <c r="DT179" s="23">
        <f ca="1">_xll.IMDP("BND",DJ179,DT8,DJ3)</f>
        <v>4.282</v>
      </c>
      <c r="DU179" s="23" t="str">
        <f ca="1">_xll.IMDP("BND",DJ179,DU8,DJ3)</f>
        <v>공사공단채</v>
      </c>
      <c r="DV179" s="23" t="str">
        <f ca="1">_xll.IMDP("BND",DJ179,DV8,DJ3)</f>
        <v>지방공기업</v>
      </c>
      <c r="DW179" s="2"/>
      <c r="EG179" s="21" t="str">
        <f ca="1">_xll.IMDP("BND",DX179,EG8,DX3)</f>
        <v>입력오류</v>
      </c>
      <c r="EH179" s="23" t="str">
        <f ca="1">_xll.IMDP("BND",DX179,EH8,DX3)</f>
        <v>입력오류</v>
      </c>
      <c r="EI179" s="23" t="str">
        <f ca="1">_xll.IMDP("BND",DX179,EI8,DX3)</f>
        <v>입력오류</v>
      </c>
      <c r="EJ179" s="23" t="str">
        <f ca="1">_xll.IMDP("BND",DX179,EJ8,DX3)</f>
        <v>입력오류</v>
      </c>
      <c r="EK179" s="2"/>
      <c r="EU179" s="21" t="str">
        <f ca="1">_xll.IMDP("BND",EL179,EU8,EL3)</f>
        <v>입력오류</v>
      </c>
      <c r="EV179" s="23" t="str">
        <f ca="1">_xll.IMDP("BND",EL179,EV8,EL3)</f>
        <v>입력오류</v>
      </c>
      <c r="EW179" s="23" t="str">
        <f ca="1">_xll.IMDP("BND",EL179,EW8,EL3)</f>
        <v>입력오류</v>
      </c>
      <c r="EX179" s="23" t="str">
        <f ca="1">_xll.IMDP("BND",EL179,EX8,EL3)</f>
        <v>입력오류</v>
      </c>
    </row>
    <row r="180" spans="1:154" ht="13.5" customHeight="1" x14ac:dyDescent="0.3">
      <c r="A180" s="2">
        <v>46316</v>
      </c>
      <c r="B180" s="3" t="s">
        <v>1530</v>
      </c>
      <c r="C180" s="3" t="s">
        <v>149</v>
      </c>
      <c r="D180" s="3" t="s">
        <v>1531</v>
      </c>
      <c r="E180" s="3">
        <v>0</v>
      </c>
      <c r="F180" s="3">
        <v>0.27</v>
      </c>
      <c r="G180" s="3">
        <v>0</v>
      </c>
      <c r="H180" s="3">
        <v>325963</v>
      </c>
      <c r="I180" s="3">
        <v>9752.67</v>
      </c>
      <c r="J180" s="3">
        <v>1.8138000000000001</v>
      </c>
      <c r="K180" s="21">
        <f ca="1">_xll.IMDP("BND",B180,K8,B3)</f>
        <v>20280907</v>
      </c>
      <c r="L180" s="23">
        <f ca="1">_xll.IMDP("BND",B180,L8,B3)</f>
        <v>4.3600000000000003</v>
      </c>
      <c r="M180" s="23" t="str">
        <f ca="1">_xll.IMDP("BND",B180,M8,B3)</f>
        <v>금융채</v>
      </c>
      <c r="N180" s="23" t="str">
        <f ca="1">_xll.IMDP("BND",B180,N8,B3)</f>
        <v>카드</v>
      </c>
      <c r="O180" s="2"/>
      <c r="Y180" s="21" t="str">
        <f ca="1">_xll.IMDP("BND",P180,Y8,P3)</f>
        <v>입력오류</v>
      </c>
      <c r="Z180" s="23" t="str">
        <f ca="1">_xll.IMDP("BND",P180,Z8,P3)</f>
        <v>입력오류</v>
      </c>
      <c r="AA180" s="23" t="str">
        <f ca="1">_xll.IMDP("BND",P180,AA8,P3)</f>
        <v>입력오류</v>
      </c>
      <c r="AB180" s="23" t="str">
        <f ca="1">_xll.IMDP("BND",P180,AB8,P3)</f>
        <v>입력오류</v>
      </c>
      <c r="AC180" s="2"/>
      <c r="AM180" s="21" t="str">
        <f ca="1">_xll.IMDP("BND",AD180,AM8,AD3)</f>
        <v>입력오류</v>
      </c>
      <c r="AN180" s="23" t="str">
        <f ca="1">_xll.IMDP("BND",AD180,AN8,AD3)</f>
        <v>입력오류</v>
      </c>
      <c r="AO180" s="23" t="str">
        <f ca="1">_xll.IMDP("BND",AD180,AO8,AD3)</f>
        <v>입력오류</v>
      </c>
      <c r="AP180" s="23" t="str">
        <f ca="1">_xll.IMDP("BND",AD180,AP8,AD3)</f>
        <v>입력오류</v>
      </c>
      <c r="AQ180" s="2"/>
      <c r="BA180" s="21" t="str">
        <f ca="1">_xll.IMDP("BND",AR180,BA8,AR3)</f>
        <v>입력오류</v>
      </c>
      <c r="BB180" s="23" t="str">
        <f ca="1">_xll.IMDP("BND",AR180,BB8,AR3)</f>
        <v>입력오류</v>
      </c>
      <c r="BC180" s="23" t="str">
        <f ca="1">_xll.IMDP("BND",AR180,BC8,AR3)</f>
        <v>입력오류</v>
      </c>
      <c r="BD180" s="23" t="str">
        <f ca="1">_xll.IMDP("BND",AR180,BD8,AR3)</f>
        <v>입력오류</v>
      </c>
      <c r="BE180" s="2"/>
      <c r="BO180" s="21" t="str">
        <f ca="1">_xll.IMDP("BND",BF180,BO8,BF3)</f>
        <v>입력오류</v>
      </c>
      <c r="BP180" s="23" t="str">
        <f ca="1">_xll.IMDP("BND",BF180,BP8,BF3)</f>
        <v>입력오류</v>
      </c>
      <c r="BQ180" s="23" t="str">
        <f ca="1">_xll.IMDP("BND",BF180,BQ8,BF3)</f>
        <v>입력오류</v>
      </c>
      <c r="BR180" s="23" t="str">
        <f ca="1">_xll.IMDP("BND",BF180,BR8,BF3)</f>
        <v>입력오류</v>
      </c>
      <c r="BS180" s="2">
        <v>46316</v>
      </c>
      <c r="BT180" s="3" t="s">
        <v>1170</v>
      </c>
      <c r="BU180" s="3" t="s">
        <v>289</v>
      </c>
      <c r="BV180" s="3" t="s">
        <v>838</v>
      </c>
      <c r="BW180" s="3">
        <v>0</v>
      </c>
      <c r="BX180" s="3">
        <v>0.08</v>
      </c>
      <c r="BY180" s="3">
        <v>0</v>
      </c>
      <c r="BZ180" s="3">
        <v>119360</v>
      </c>
      <c r="CC180" s="21" t="str">
        <f ca="1">_xll.IMDP("BND",BT180,CC8,BT3)</f>
        <v/>
      </c>
      <c r="CD180" s="23" t="str">
        <f ca="1">_xll.IMDP("BND",BT180,CD8,BT3)</f>
        <v/>
      </c>
      <c r="CE180" s="23" t="str">
        <f ca="1">_xll.IMDP("BND",BT180,CE8,BT3)</f>
        <v/>
      </c>
      <c r="CF180" s="23" t="str">
        <f ca="1">_xll.IMDP("BND",BT180,CF8,BT3)</f>
        <v/>
      </c>
      <c r="CG180" s="2"/>
      <c r="CQ180" s="21" t="str">
        <f ca="1">_xll.IMDP("BND",CH180,CQ8,CH3)</f>
        <v>입력오류</v>
      </c>
      <c r="CR180" s="23" t="str">
        <f ca="1">_xll.IMDP("BND",CH180,CR8,CH3)</f>
        <v>입력오류</v>
      </c>
      <c r="CS180" s="23" t="str">
        <f ca="1">_xll.IMDP("BND",CH180,CS8,CH3)</f>
        <v>입력오류</v>
      </c>
      <c r="CT180" s="23" t="str">
        <f ca="1">_xll.IMDP("BND",CH180,CT8,CH3)</f>
        <v>입력오류</v>
      </c>
      <c r="CU180" s="2"/>
      <c r="DE180" s="21" t="str">
        <f ca="1">_xll.IMDP("BND",CV180,DE8,CV3)</f>
        <v>입력오류</v>
      </c>
      <c r="DF180" s="23" t="str">
        <f ca="1">_xll.IMDP("BND",CV180,DF8,CV3)</f>
        <v>입력오류</v>
      </c>
      <c r="DG180" s="23" t="str">
        <f ca="1">_xll.IMDP("BND",CV180,DG8,CV3)</f>
        <v>입력오류</v>
      </c>
      <c r="DH180" s="23" t="str">
        <f ca="1">_xll.IMDP("BND",CV180,DH8,CV3)</f>
        <v>입력오류</v>
      </c>
      <c r="DI180" s="2">
        <v>46316</v>
      </c>
      <c r="DJ180" s="3" t="s">
        <v>14652</v>
      </c>
      <c r="DK180" s="3" t="s">
        <v>207</v>
      </c>
      <c r="DL180" s="3" t="s">
        <v>14653</v>
      </c>
      <c r="DM180" s="3">
        <v>0</v>
      </c>
      <c r="DN180" s="3">
        <v>0.15</v>
      </c>
      <c r="DO180" s="3">
        <v>0</v>
      </c>
      <c r="DP180" s="3">
        <v>239820</v>
      </c>
      <c r="DQ180" s="3">
        <v>10049.450000000001</v>
      </c>
      <c r="DR180" s="3">
        <v>2.5933000000000002</v>
      </c>
      <c r="DS180" s="21">
        <f ca="1">_xll.IMDP("BND",DJ180,DS8,DJ3)</f>
        <v>20290806</v>
      </c>
      <c r="DT180" s="23">
        <f ca="1">_xll.IMDP("BND",DJ180,DT8,DJ3)</f>
        <v>4.5129999999999999</v>
      </c>
      <c r="DU180" s="23" t="str">
        <f ca="1">_xll.IMDP("BND",DJ180,DU8,DJ3)</f>
        <v>회사채</v>
      </c>
      <c r="DV180" s="23" t="str">
        <f ca="1">_xll.IMDP("BND",DJ180,DV8,DJ3)</f>
        <v>회사채(일반)</v>
      </c>
      <c r="DW180" s="2"/>
      <c r="EG180" s="21" t="str">
        <f ca="1">_xll.IMDP("BND",DX180,EG8,DX3)</f>
        <v>입력오류</v>
      </c>
      <c r="EH180" s="23" t="str">
        <f ca="1">_xll.IMDP("BND",DX180,EH8,DX3)</f>
        <v>입력오류</v>
      </c>
      <c r="EI180" s="23" t="str">
        <f ca="1">_xll.IMDP("BND",DX180,EI8,DX3)</f>
        <v>입력오류</v>
      </c>
      <c r="EJ180" s="23" t="str">
        <f ca="1">_xll.IMDP("BND",DX180,EJ8,DX3)</f>
        <v>입력오류</v>
      </c>
      <c r="EK180" s="2"/>
      <c r="EU180" s="21" t="str">
        <f ca="1">_xll.IMDP("BND",EL180,EU8,EL3)</f>
        <v>입력오류</v>
      </c>
      <c r="EV180" s="23" t="str">
        <f ca="1">_xll.IMDP("BND",EL180,EV8,EL3)</f>
        <v>입력오류</v>
      </c>
      <c r="EW180" s="23" t="str">
        <f ca="1">_xll.IMDP("BND",EL180,EW8,EL3)</f>
        <v>입력오류</v>
      </c>
      <c r="EX180" s="23" t="str">
        <f ca="1">_xll.IMDP("BND",EL180,EX8,EL3)</f>
        <v>입력오류</v>
      </c>
    </row>
    <row r="181" spans="1:154" ht="13.5" customHeight="1" x14ac:dyDescent="0.3">
      <c r="A181" s="2">
        <v>46316</v>
      </c>
      <c r="B181" s="3" t="s">
        <v>1549</v>
      </c>
      <c r="C181" s="3" t="s">
        <v>1072</v>
      </c>
      <c r="D181" s="3" t="s">
        <v>1550</v>
      </c>
      <c r="E181" s="3">
        <v>0</v>
      </c>
      <c r="F181" s="3">
        <v>0.27</v>
      </c>
      <c r="G181" s="3">
        <v>0</v>
      </c>
      <c r="H181" s="3">
        <v>325950</v>
      </c>
      <c r="I181" s="3">
        <v>9752.24</v>
      </c>
      <c r="J181" s="3">
        <v>2.8511000000000002</v>
      </c>
      <c r="K181" s="21">
        <f ca="1">_xll.IMDP("BND",B181,K8,B3)</f>
        <v>20291112</v>
      </c>
      <c r="L181" s="23">
        <f ca="1">_xll.IMDP("BND",B181,L8,B3)</f>
        <v>4.2169999999999996</v>
      </c>
      <c r="M181" s="23" t="str">
        <f ca="1">_xll.IMDP("BND",B181,M8,B3)</f>
        <v>공사공단채</v>
      </c>
      <c r="N181" s="23" t="str">
        <f ca="1">_xll.IMDP("BND",B181,N8,B3)</f>
        <v>일반</v>
      </c>
      <c r="O181" s="2"/>
      <c r="Y181" s="21" t="str">
        <f ca="1">_xll.IMDP("BND",P181,Y8,P3)</f>
        <v>입력오류</v>
      </c>
      <c r="Z181" s="23" t="str">
        <f ca="1">_xll.IMDP("BND",P181,Z8,P3)</f>
        <v>입력오류</v>
      </c>
      <c r="AA181" s="23" t="str">
        <f ca="1">_xll.IMDP("BND",P181,AA8,P3)</f>
        <v>입력오류</v>
      </c>
      <c r="AB181" s="23" t="str">
        <f ca="1">_xll.IMDP("BND",P181,AB8,P3)</f>
        <v>입력오류</v>
      </c>
      <c r="AC181" s="2"/>
      <c r="AM181" s="21" t="str">
        <f ca="1">_xll.IMDP("BND",AD181,AM8,AD3)</f>
        <v>입력오류</v>
      </c>
      <c r="AN181" s="23" t="str">
        <f ca="1">_xll.IMDP("BND",AD181,AN8,AD3)</f>
        <v>입력오류</v>
      </c>
      <c r="AO181" s="23" t="str">
        <f ca="1">_xll.IMDP("BND",AD181,AO8,AD3)</f>
        <v>입력오류</v>
      </c>
      <c r="AP181" s="23" t="str">
        <f ca="1">_xll.IMDP("BND",AD181,AP8,AD3)</f>
        <v>입력오류</v>
      </c>
      <c r="AQ181" s="2"/>
      <c r="BA181" s="21" t="str">
        <f ca="1">_xll.IMDP("BND",AR181,BA8,AR3)</f>
        <v>입력오류</v>
      </c>
      <c r="BB181" s="23" t="str">
        <f ca="1">_xll.IMDP("BND",AR181,BB8,AR3)</f>
        <v>입력오류</v>
      </c>
      <c r="BC181" s="23" t="str">
        <f ca="1">_xll.IMDP("BND",AR181,BC8,AR3)</f>
        <v>입력오류</v>
      </c>
      <c r="BD181" s="23" t="str">
        <f ca="1">_xll.IMDP("BND",AR181,BD8,AR3)</f>
        <v>입력오류</v>
      </c>
      <c r="BE181" s="2"/>
      <c r="BO181" s="21" t="str">
        <f ca="1">_xll.IMDP("BND",BF181,BO8,BF3)</f>
        <v>입력오류</v>
      </c>
      <c r="BP181" s="23" t="str">
        <f ca="1">_xll.IMDP("BND",BF181,BP8,BF3)</f>
        <v>입력오류</v>
      </c>
      <c r="BQ181" s="23" t="str">
        <f ca="1">_xll.IMDP("BND",BF181,BQ8,BF3)</f>
        <v>입력오류</v>
      </c>
      <c r="BR181" s="23" t="str">
        <f ca="1">_xll.IMDP("BND",BF181,BR8,BF3)</f>
        <v>입력오류</v>
      </c>
      <c r="BS181" s="2">
        <v>46316</v>
      </c>
      <c r="BT181" s="3" t="s">
        <v>1161</v>
      </c>
      <c r="BU181" s="3" t="s">
        <v>29</v>
      </c>
      <c r="BV181" s="3" t="s">
        <v>1162</v>
      </c>
      <c r="BW181" s="3">
        <v>0</v>
      </c>
      <c r="BX181" s="3">
        <v>0.08</v>
      </c>
      <c r="BY181" s="3">
        <v>0</v>
      </c>
      <c r="BZ181" s="3">
        <v>117855</v>
      </c>
      <c r="CA181" s="3">
        <v>9793.66</v>
      </c>
      <c r="CB181" s="3">
        <v>2.0404</v>
      </c>
      <c r="CC181" s="21">
        <f ca="1">_xll.IMDP("BND",BT181,CC8,BT3)</f>
        <v>20281210</v>
      </c>
      <c r="CD181" s="23">
        <f ca="1">_xll.IMDP("BND",BT181,CD8,BT3)</f>
        <v>3.8109999999999999</v>
      </c>
      <c r="CE181" s="23" t="str">
        <f ca="1">_xll.IMDP("BND",BT181,CE8,BT3)</f>
        <v>국채</v>
      </c>
      <c r="CF181" s="23" t="str">
        <f ca="1">_xll.IMDP("BND",BT181,CF8,BT3)</f>
        <v>국고채권</v>
      </c>
      <c r="CG181" s="2"/>
      <c r="CQ181" s="21" t="str">
        <f ca="1">_xll.IMDP("BND",CH181,CQ8,CH3)</f>
        <v>입력오류</v>
      </c>
      <c r="CR181" s="23" t="str">
        <f ca="1">_xll.IMDP("BND",CH181,CR8,CH3)</f>
        <v>입력오류</v>
      </c>
      <c r="CS181" s="23" t="str">
        <f ca="1">_xll.IMDP("BND",CH181,CS8,CH3)</f>
        <v>입력오류</v>
      </c>
      <c r="CT181" s="23" t="str">
        <f ca="1">_xll.IMDP("BND",CH181,CT8,CH3)</f>
        <v>입력오류</v>
      </c>
      <c r="CU181" s="2"/>
      <c r="DE181" s="21" t="str">
        <f ca="1">_xll.IMDP("BND",CV181,DE8,CV3)</f>
        <v>입력오류</v>
      </c>
      <c r="DF181" s="23" t="str">
        <f ca="1">_xll.IMDP("BND",CV181,DF8,CV3)</f>
        <v>입력오류</v>
      </c>
      <c r="DG181" s="23" t="str">
        <f ca="1">_xll.IMDP("BND",CV181,DG8,CV3)</f>
        <v>입력오류</v>
      </c>
      <c r="DH181" s="23" t="str">
        <f ca="1">_xll.IMDP("BND",CV181,DH8,CV3)</f>
        <v>입력오류</v>
      </c>
      <c r="DI181" s="2">
        <v>46316</v>
      </c>
      <c r="DJ181" s="3" t="s">
        <v>15869</v>
      </c>
      <c r="DK181" s="3" t="s">
        <v>15870</v>
      </c>
      <c r="DL181" s="3" t="s">
        <v>15871</v>
      </c>
      <c r="DM181" s="3">
        <v>0</v>
      </c>
      <c r="DN181" s="3">
        <v>0.15</v>
      </c>
      <c r="DO181" s="3">
        <v>0</v>
      </c>
      <c r="DP181" s="3">
        <v>239587</v>
      </c>
      <c r="DQ181" s="3">
        <v>10040.41</v>
      </c>
      <c r="DR181" s="3">
        <v>4.4085999999999999</v>
      </c>
      <c r="DS181" s="21">
        <f ca="1">_xll.IMDP("BND",DJ181,DS8,DJ3)</f>
        <v>20311013</v>
      </c>
      <c r="DT181" s="23">
        <f ca="1">_xll.IMDP("BND",DJ181,DT8,DJ3)</f>
        <v>4.6870000000000003</v>
      </c>
      <c r="DU181" s="23" t="str">
        <f ca="1">_xll.IMDP("BND",DJ181,DU8,DJ3)</f>
        <v>회사채</v>
      </c>
      <c r="DV181" s="23" t="str">
        <f ca="1">_xll.IMDP("BND",DJ181,DV8,DJ3)</f>
        <v>회사채(일반)</v>
      </c>
      <c r="DW181" s="2"/>
      <c r="EG181" s="21" t="str">
        <f ca="1">_xll.IMDP("BND",DX181,EG8,DX3)</f>
        <v>입력오류</v>
      </c>
      <c r="EH181" s="23" t="str">
        <f ca="1">_xll.IMDP("BND",DX181,EH8,DX3)</f>
        <v>입력오류</v>
      </c>
      <c r="EI181" s="23" t="str">
        <f ca="1">_xll.IMDP("BND",DX181,EI8,DX3)</f>
        <v>입력오류</v>
      </c>
      <c r="EJ181" s="23" t="str">
        <f ca="1">_xll.IMDP("BND",DX181,EJ8,DX3)</f>
        <v>입력오류</v>
      </c>
      <c r="EK181" s="2"/>
      <c r="EU181" s="21" t="str">
        <f ca="1">_xll.IMDP("BND",EL181,EU8,EL3)</f>
        <v>입력오류</v>
      </c>
      <c r="EV181" s="23" t="str">
        <f ca="1">_xll.IMDP("BND",EL181,EV8,EL3)</f>
        <v>입력오류</v>
      </c>
      <c r="EW181" s="23" t="str">
        <f ca="1">_xll.IMDP("BND",EL181,EW8,EL3)</f>
        <v>입력오류</v>
      </c>
      <c r="EX181" s="23" t="str">
        <f ca="1">_xll.IMDP("BND",EL181,EX8,EL3)</f>
        <v>입력오류</v>
      </c>
    </row>
    <row r="182" spans="1:154" ht="13.5" customHeight="1" x14ac:dyDescent="0.3">
      <c r="A182" s="2">
        <v>46316</v>
      </c>
      <c r="B182" s="3" t="s">
        <v>1507</v>
      </c>
      <c r="C182" s="3" t="s">
        <v>1383</v>
      </c>
      <c r="D182" s="3" t="s">
        <v>1508</v>
      </c>
      <c r="E182" s="3">
        <v>0</v>
      </c>
      <c r="F182" s="3">
        <v>0.27</v>
      </c>
      <c r="G182" s="3">
        <v>0</v>
      </c>
      <c r="H182" s="3">
        <v>325869</v>
      </c>
      <c r="I182" s="3">
        <v>9750.1200000000008</v>
      </c>
      <c r="J182" s="3">
        <v>2.7229999999999999</v>
      </c>
      <c r="K182" s="21">
        <f ca="1">_xll.IMDP("BND",B182,K8,B3)</f>
        <v>20290910</v>
      </c>
      <c r="L182" s="23">
        <f ca="1">_xll.IMDP("BND",B182,L8,B3)</f>
        <v>4.4189999999999996</v>
      </c>
      <c r="M182" s="23" t="str">
        <f ca="1">_xll.IMDP("BND",B182,M8,B3)</f>
        <v>금융채</v>
      </c>
      <c r="N182" s="23" t="str">
        <f ca="1">_xll.IMDP("BND",B182,N8,B3)</f>
        <v>카드</v>
      </c>
      <c r="O182" s="2"/>
      <c r="Y182" s="21" t="str">
        <f ca="1">_xll.IMDP("BND",P182,Y8,P3)</f>
        <v>입력오류</v>
      </c>
      <c r="Z182" s="23" t="str">
        <f ca="1">_xll.IMDP("BND",P182,Z8,P3)</f>
        <v>입력오류</v>
      </c>
      <c r="AA182" s="23" t="str">
        <f ca="1">_xll.IMDP("BND",P182,AA8,P3)</f>
        <v>입력오류</v>
      </c>
      <c r="AB182" s="23" t="str">
        <f ca="1">_xll.IMDP("BND",P182,AB8,P3)</f>
        <v>입력오류</v>
      </c>
      <c r="AC182" s="2"/>
      <c r="AM182" s="21" t="str">
        <f ca="1">_xll.IMDP("BND",AD182,AM8,AD3)</f>
        <v>입력오류</v>
      </c>
      <c r="AN182" s="23" t="str">
        <f ca="1">_xll.IMDP("BND",AD182,AN8,AD3)</f>
        <v>입력오류</v>
      </c>
      <c r="AO182" s="23" t="str">
        <f ca="1">_xll.IMDP("BND",AD182,AO8,AD3)</f>
        <v>입력오류</v>
      </c>
      <c r="AP182" s="23" t="str">
        <f ca="1">_xll.IMDP("BND",AD182,AP8,AD3)</f>
        <v>입력오류</v>
      </c>
      <c r="AQ182" s="2"/>
      <c r="BA182" s="21" t="str">
        <f ca="1">_xll.IMDP("BND",AR182,BA8,AR3)</f>
        <v>입력오류</v>
      </c>
      <c r="BB182" s="23" t="str">
        <f ca="1">_xll.IMDP("BND",AR182,BB8,AR3)</f>
        <v>입력오류</v>
      </c>
      <c r="BC182" s="23" t="str">
        <f ca="1">_xll.IMDP("BND",AR182,BC8,AR3)</f>
        <v>입력오류</v>
      </c>
      <c r="BD182" s="23" t="str">
        <f ca="1">_xll.IMDP("BND",AR182,BD8,AR3)</f>
        <v>입력오류</v>
      </c>
      <c r="BE182" s="2"/>
      <c r="BO182" s="21" t="str">
        <f ca="1">_xll.IMDP("BND",BF182,BO8,BF3)</f>
        <v>입력오류</v>
      </c>
      <c r="BP182" s="23" t="str">
        <f ca="1">_xll.IMDP("BND",BF182,BP8,BF3)</f>
        <v>입력오류</v>
      </c>
      <c r="BQ182" s="23" t="str">
        <f ca="1">_xll.IMDP("BND",BF182,BQ8,BF3)</f>
        <v>입력오류</v>
      </c>
      <c r="BR182" s="23" t="str">
        <f ca="1">_xll.IMDP("BND",BF182,BR8,BF3)</f>
        <v>입력오류</v>
      </c>
      <c r="BS182" s="2">
        <v>46316</v>
      </c>
      <c r="BT182" s="3" t="s">
        <v>1163</v>
      </c>
      <c r="BU182" s="3" t="s">
        <v>1164</v>
      </c>
      <c r="BV182" s="3" t="s">
        <v>1165</v>
      </c>
      <c r="BW182" s="3">
        <v>0</v>
      </c>
      <c r="BX182" s="3">
        <v>0.08</v>
      </c>
      <c r="BY182" s="3">
        <v>0</v>
      </c>
      <c r="BZ182" s="3">
        <v>116614</v>
      </c>
      <c r="CA182" s="3">
        <v>9044.0499999999993</v>
      </c>
      <c r="CB182" s="3">
        <v>4.5444000000000004</v>
      </c>
      <c r="CC182" s="21">
        <f ca="1">_xll.IMDP("BND",BT182,CC8,BT3)</f>
        <v>20310824</v>
      </c>
      <c r="CD182" s="23">
        <f ca="1">_xll.IMDP("BND",BT182,CD8,BT3)</f>
        <v>4.3099999999999996</v>
      </c>
      <c r="CE182" s="23" t="str">
        <f ca="1">_xll.IMDP("BND",BT182,CE8,BT3)</f>
        <v>공사공단채</v>
      </c>
      <c r="CF182" s="23" t="str">
        <f ca="1">_xll.IMDP("BND",BT182,CF8,BT3)</f>
        <v>일반</v>
      </c>
      <c r="CG182" s="2"/>
      <c r="CQ182" s="21" t="str">
        <f ca="1">_xll.IMDP("BND",CH182,CQ8,CH3)</f>
        <v>입력오류</v>
      </c>
      <c r="CR182" s="23" t="str">
        <f ca="1">_xll.IMDP("BND",CH182,CR8,CH3)</f>
        <v>입력오류</v>
      </c>
      <c r="CS182" s="23" t="str">
        <f ca="1">_xll.IMDP("BND",CH182,CS8,CH3)</f>
        <v>입력오류</v>
      </c>
      <c r="CT182" s="23" t="str">
        <f ca="1">_xll.IMDP("BND",CH182,CT8,CH3)</f>
        <v>입력오류</v>
      </c>
      <c r="CU182" s="2"/>
      <c r="DE182" s="21" t="str">
        <f ca="1">_xll.IMDP("BND",CV182,DE8,CV3)</f>
        <v>입력오류</v>
      </c>
      <c r="DF182" s="23" t="str">
        <f ca="1">_xll.IMDP("BND",CV182,DF8,CV3)</f>
        <v>입력오류</v>
      </c>
      <c r="DG182" s="23" t="str">
        <f ca="1">_xll.IMDP("BND",CV182,DG8,CV3)</f>
        <v>입력오류</v>
      </c>
      <c r="DH182" s="23" t="str">
        <f ca="1">_xll.IMDP("BND",CV182,DH8,CV3)</f>
        <v>입력오류</v>
      </c>
      <c r="DI182" s="2">
        <v>46316</v>
      </c>
      <c r="DJ182" s="3" t="s">
        <v>1918</v>
      </c>
      <c r="DK182" s="3" t="s">
        <v>89</v>
      </c>
      <c r="DL182" s="3" t="s">
        <v>1919</v>
      </c>
      <c r="DM182" s="3">
        <v>0</v>
      </c>
      <c r="DN182" s="3">
        <v>0.15</v>
      </c>
      <c r="DO182" s="3">
        <v>0</v>
      </c>
      <c r="DP182" s="3">
        <v>238892</v>
      </c>
      <c r="DQ182" s="3">
        <v>10010.450000000001</v>
      </c>
      <c r="DR182" s="3">
        <v>4.1070000000000002</v>
      </c>
      <c r="DS182" s="21">
        <f ca="1">_xll.IMDP("BND",DJ182,DS8,DJ3)</f>
        <v>20310514</v>
      </c>
      <c r="DT182" s="23">
        <f ca="1">_xll.IMDP("BND",DJ182,DT8,DJ3)</f>
        <v>4.2939999999999996</v>
      </c>
      <c r="DU182" s="23" t="str">
        <f ca="1">_xll.IMDP("BND",DJ182,DU8,DJ3)</f>
        <v>공사공단채</v>
      </c>
      <c r="DV182" s="23" t="str">
        <f ca="1">_xll.IMDP("BND",DJ182,DV8,DJ3)</f>
        <v>일반</v>
      </c>
      <c r="DW182" s="2"/>
      <c r="EG182" s="21" t="str">
        <f ca="1">_xll.IMDP("BND",DX182,EG8,DX3)</f>
        <v>입력오류</v>
      </c>
      <c r="EH182" s="23" t="str">
        <f ca="1">_xll.IMDP("BND",DX182,EH8,DX3)</f>
        <v>입력오류</v>
      </c>
      <c r="EI182" s="23" t="str">
        <f ca="1">_xll.IMDP("BND",DX182,EI8,DX3)</f>
        <v>입력오류</v>
      </c>
      <c r="EJ182" s="23" t="str">
        <f ca="1">_xll.IMDP("BND",DX182,EJ8,DX3)</f>
        <v>입력오류</v>
      </c>
      <c r="EK182" s="2"/>
      <c r="EU182" s="21" t="str">
        <f ca="1">_xll.IMDP("BND",EL182,EU8,EL3)</f>
        <v>입력오류</v>
      </c>
      <c r="EV182" s="23" t="str">
        <f ca="1">_xll.IMDP("BND",EL182,EV8,EL3)</f>
        <v>입력오류</v>
      </c>
      <c r="EW182" s="23" t="str">
        <f ca="1">_xll.IMDP("BND",EL182,EW8,EL3)</f>
        <v>입력오류</v>
      </c>
      <c r="EX182" s="23" t="str">
        <f ca="1">_xll.IMDP("BND",EL182,EX8,EL3)</f>
        <v>입력오류</v>
      </c>
    </row>
    <row r="183" spans="1:154" ht="13.5" customHeight="1" x14ac:dyDescent="0.3">
      <c r="A183" s="2">
        <v>46316</v>
      </c>
      <c r="B183" s="3" t="s">
        <v>1509</v>
      </c>
      <c r="C183" s="3" t="s">
        <v>1510</v>
      </c>
      <c r="D183" s="3" t="s">
        <v>1511</v>
      </c>
      <c r="E183" s="3">
        <v>0</v>
      </c>
      <c r="F183" s="3">
        <v>0.27</v>
      </c>
      <c r="G183" s="3">
        <v>0</v>
      </c>
      <c r="H183" s="3">
        <v>325780</v>
      </c>
      <c r="I183" s="3">
        <v>9747</v>
      </c>
      <c r="J183" s="3">
        <v>2.7581000000000002</v>
      </c>
      <c r="K183" s="21">
        <f ca="1">_xll.IMDP("BND",B183,K8,B3)</f>
        <v>20290920</v>
      </c>
      <c r="L183" s="23">
        <f ca="1">_xll.IMDP("BND",B183,L8,B3)</f>
        <v>4.2149999999999999</v>
      </c>
      <c r="M183" s="23" t="str">
        <f ca="1">_xll.IMDP("BND",B183,M8,B3)</f>
        <v>금융채</v>
      </c>
      <c r="N183" s="23" t="str">
        <f ca="1">_xll.IMDP("BND",B183,N8,B3)</f>
        <v>은행채</v>
      </c>
      <c r="O183" s="2"/>
      <c r="Y183" s="21" t="str">
        <f ca="1">_xll.IMDP("BND",P183,Y8,P3)</f>
        <v>입력오류</v>
      </c>
      <c r="Z183" s="23" t="str">
        <f ca="1">_xll.IMDP("BND",P183,Z8,P3)</f>
        <v>입력오류</v>
      </c>
      <c r="AA183" s="23" t="str">
        <f ca="1">_xll.IMDP("BND",P183,AA8,P3)</f>
        <v>입력오류</v>
      </c>
      <c r="AB183" s="23" t="str">
        <f ca="1">_xll.IMDP("BND",P183,AB8,P3)</f>
        <v>입력오류</v>
      </c>
      <c r="AC183" s="2"/>
      <c r="AM183" s="21" t="str">
        <f ca="1">_xll.IMDP("BND",AD183,AM8,AD3)</f>
        <v>입력오류</v>
      </c>
      <c r="AN183" s="23" t="str">
        <f ca="1">_xll.IMDP("BND",AD183,AN8,AD3)</f>
        <v>입력오류</v>
      </c>
      <c r="AO183" s="23" t="str">
        <f ca="1">_xll.IMDP("BND",AD183,AO8,AD3)</f>
        <v>입력오류</v>
      </c>
      <c r="AP183" s="23" t="str">
        <f ca="1">_xll.IMDP("BND",AD183,AP8,AD3)</f>
        <v>입력오류</v>
      </c>
      <c r="AQ183" s="2"/>
      <c r="BA183" s="21" t="str">
        <f ca="1">_xll.IMDP("BND",AR183,BA8,AR3)</f>
        <v>입력오류</v>
      </c>
      <c r="BB183" s="23" t="str">
        <f ca="1">_xll.IMDP("BND",AR183,BB8,AR3)</f>
        <v>입력오류</v>
      </c>
      <c r="BC183" s="23" t="str">
        <f ca="1">_xll.IMDP("BND",AR183,BC8,AR3)</f>
        <v>입력오류</v>
      </c>
      <c r="BD183" s="23" t="str">
        <f ca="1">_xll.IMDP("BND",AR183,BD8,AR3)</f>
        <v>입력오류</v>
      </c>
      <c r="BE183" s="2"/>
      <c r="BO183" s="21" t="str">
        <f ca="1">_xll.IMDP("BND",BF183,BO8,BF3)</f>
        <v>입력오류</v>
      </c>
      <c r="BP183" s="23" t="str">
        <f ca="1">_xll.IMDP("BND",BF183,BP8,BF3)</f>
        <v>입력오류</v>
      </c>
      <c r="BQ183" s="23" t="str">
        <f ca="1">_xll.IMDP("BND",BF183,BQ8,BF3)</f>
        <v>입력오류</v>
      </c>
      <c r="BR183" s="23" t="str">
        <f ca="1">_xll.IMDP("BND",BF183,BR8,BF3)</f>
        <v>입력오류</v>
      </c>
      <c r="BS183" s="2">
        <v>46316</v>
      </c>
      <c r="BT183" s="3" t="s">
        <v>1166</v>
      </c>
      <c r="BU183" s="3" t="s">
        <v>1167</v>
      </c>
      <c r="BV183" s="3" t="s">
        <v>1168</v>
      </c>
      <c r="BW183" s="3">
        <v>0</v>
      </c>
      <c r="BX183" s="3">
        <v>0.08</v>
      </c>
      <c r="BY183" s="3">
        <v>0</v>
      </c>
      <c r="BZ183" s="3">
        <v>111163</v>
      </c>
      <c r="CA183" s="3">
        <v>9948.26</v>
      </c>
      <c r="CB183" s="3">
        <v>0.87260000000000004</v>
      </c>
      <c r="CC183" s="21">
        <f ca="1">_xll.IMDP("BND",BT183,CC8,BT3)</f>
        <v>20270912</v>
      </c>
      <c r="CD183" s="23">
        <f ca="1">_xll.IMDP("BND",BT183,CD8,BT3)</f>
        <v>4.2140000000000004</v>
      </c>
      <c r="CE183" s="23" t="str">
        <f ca="1">_xll.IMDP("BND",BT183,CE8,BT3)</f>
        <v>회사채</v>
      </c>
      <c r="CF183" s="23" t="str">
        <f ca="1">_xll.IMDP("BND",BT183,CF8,BT3)</f>
        <v>회사채(일반)</v>
      </c>
      <c r="CG183" s="2"/>
      <c r="CQ183" s="21" t="str">
        <f ca="1">_xll.IMDP("BND",CH183,CQ8,CH3)</f>
        <v>입력오류</v>
      </c>
      <c r="CR183" s="23" t="str">
        <f ca="1">_xll.IMDP("BND",CH183,CR8,CH3)</f>
        <v>입력오류</v>
      </c>
      <c r="CS183" s="23" t="str">
        <f ca="1">_xll.IMDP("BND",CH183,CS8,CH3)</f>
        <v>입력오류</v>
      </c>
      <c r="CT183" s="23" t="str">
        <f ca="1">_xll.IMDP("BND",CH183,CT8,CH3)</f>
        <v>입력오류</v>
      </c>
      <c r="CU183" s="2"/>
      <c r="DE183" s="21" t="str">
        <f ca="1">_xll.IMDP("BND",CV183,DE8,CV3)</f>
        <v>입력오류</v>
      </c>
      <c r="DF183" s="23" t="str">
        <f ca="1">_xll.IMDP("BND",CV183,DF8,CV3)</f>
        <v>입력오류</v>
      </c>
      <c r="DG183" s="23" t="str">
        <f ca="1">_xll.IMDP("BND",CV183,DG8,CV3)</f>
        <v>입력오류</v>
      </c>
      <c r="DH183" s="23" t="str">
        <f ca="1">_xll.IMDP("BND",CV183,DH8,CV3)</f>
        <v>입력오류</v>
      </c>
      <c r="DI183" s="2">
        <v>46316</v>
      </c>
      <c r="DJ183" s="3" t="s">
        <v>16012</v>
      </c>
      <c r="DK183" s="3" t="s">
        <v>16013</v>
      </c>
      <c r="DL183" s="3" t="s">
        <v>16014</v>
      </c>
      <c r="DM183" s="3">
        <v>0</v>
      </c>
      <c r="DN183" s="3">
        <v>0.15</v>
      </c>
      <c r="DO183" s="3">
        <v>0</v>
      </c>
      <c r="DP183" s="3">
        <v>238827</v>
      </c>
      <c r="DQ183" s="3">
        <v>10009.17</v>
      </c>
      <c r="DR183" s="3">
        <v>2.7806000000000002</v>
      </c>
      <c r="DS183" s="21">
        <f ca="1">_xll.IMDP("BND",DJ183,DS8,DJ3)</f>
        <v>20291015</v>
      </c>
      <c r="DT183" s="23">
        <f ca="1">_xll.IMDP("BND",DJ183,DT8,DJ3)</f>
        <v>4.4169999999999998</v>
      </c>
      <c r="DU183" s="23" t="str">
        <f ca="1">_xll.IMDP("BND",DJ183,DU8,DJ3)</f>
        <v>금융채</v>
      </c>
      <c r="DV183" s="23" t="str">
        <f ca="1">_xll.IMDP("BND",DJ183,DV8,DJ3)</f>
        <v>카드</v>
      </c>
      <c r="DW183" s="2"/>
      <c r="EG183" s="21" t="str">
        <f ca="1">_xll.IMDP("BND",DX183,EG8,DX3)</f>
        <v>입력오류</v>
      </c>
      <c r="EH183" s="23" t="str">
        <f ca="1">_xll.IMDP("BND",DX183,EH8,DX3)</f>
        <v>입력오류</v>
      </c>
      <c r="EI183" s="23" t="str">
        <f ca="1">_xll.IMDP("BND",DX183,EI8,DX3)</f>
        <v>입력오류</v>
      </c>
      <c r="EJ183" s="23" t="str">
        <f ca="1">_xll.IMDP("BND",DX183,EJ8,DX3)</f>
        <v>입력오류</v>
      </c>
      <c r="EK183" s="2"/>
      <c r="EU183" s="21" t="str">
        <f ca="1">_xll.IMDP("BND",EL183,EU8,EL3)</f>
        <v>입력오류</v>
      </c>
      <c r="EV183" s="23" t="str">
        <f ca="1">_xll.IMDP("BND",EL183,EV8,EL3)</f>
        <v>입력오류</v>
      </c>
      <c r="EW183" s="23" t="str">
        <f ca="1">_xll.IMDP("BND",EL183,EW8,EL3)</f>
        <v>입력오류</v>
      </c>
      <c r="EX183" s="23" t="str">
        <f ca="1">_xll.IMDP("BND",EL183,EX8,EL3)</f>
        <v>입력오류</v>
      </c>
    </row>
    <row r="184" spans="1:154" ht="13.5" customHeight="1" x14ac:dyDescent="0.3">
      <c r="A184" s="2">
        <v>46316</v>
      </c>
      <c r="B184" s="3" t="s">
        <v>1519</v>
      </c>
      <c r="C184" s="3" t="s">
        <v>1520</v>
      </c>
      <c r="D184" s="3" t="s">
        <v>1521</v>
      </c>
      <c r="E184" s="3">
        <v>0</v>
      </c>
      <c r="F184" s="3">
        <v>0.27</v>
      </c>
      <c r="G184" s="3">
        <v>0</v>
      </c>
      <c r="H184" s="3">
        <v>325699</v>
      </c>
      <c r="I184" s="3">
        <v>9745.07</v>
      </c>
      <c r="J184" s="3">
        <v>2.9045000000000001</v>
      </c>
      <c r="K184" s="21">
        <f ca="1">_xll.IMDP("BND",B184,K8,B3)</f>
        <v>20291120</v>
      </c>
      <c r="L184" s="23">
        <f ca="1">_xll.IMDP("BND",B184,L8,B3)</f>
        <v>4.1630000000000003</v>
      </c>
      <c r="M184" s="23" t="str">
        <f ca="1">_xll.IMDP("BND",B184,M8,B3)</f>
        <v>공사공단채</v>
      </c>
      <c r="N184" s="23" t="str">
        <f ca="1">_xll.IMDP("BND",B184,N8,B3)</f>
        <v>일반</v>
      </c>
      <c r="O184" s="2"/>
      <c r="Y184" s="21" t="str">
        <f ca="1">_xll.IMDP("BND",P184,Y8,P3)</f>
        <v>입력오류</v>
      </c>
      <c r="Z184" s="23" t="str">
        <f ca="1">_xll.IMDP("BND",P184,Z8,P3)</f>
        <v>입력오류</v>
      </c>
      <c r="AA184" s="23" t="str">
        <f ca="1">_xll.IMDP("BND",P184,AA8,P3)</f>
        <v>입력오류</v>
      </c>
      <c r="AB184" s="23" t="str">
        <f ca="1">_xll.IMDP("BND",P184,AB8,P3)</f>
        <v>입력오류</v>
      </c>
      <c r="AC184" s="2"/>
      <c r="AM184" s="21" t="str">
        <f ca="1">_xll.IMDP("BND",AD184,AM8,AD3)</f>
        <v>입력오류</v>
      </c>
      <c r="AN184" s="23" t="str">
        <f ca="1">_xll.IMDP("BND",AD184,AN8,AD3)</f>
        <v>입력오류</v>
      </c>
      <c r="AO184" s="23" t="str">
        <f ca="1">_xll.IMDP("BND",AD184,AO8,AD3)</f>
        <v>입력오류</v>
      </c>
      <c r="AP184" s="23" t="str">
        <f ca="1">_xll.IMDP("BND",AD184,AP8,AD3)</f>
        <v>입력오류</v>
      </c>
      <c r="AQ184" s="2"/>
      <c r="BA184" s="21" t="str">
        <f ca="1">_xll.IMDP("BND",AR184,BA8,AR3)</f>
        <v>입력오류</v>
      </c>
      <c r="BB184" s="23" t="str">
        <f ca="1">_xll.IMDP("BND",AR184,BB8,AR3)</f>
        <v>입력오류</v>
      </c>
      <c r="BC184" s="23" t="str">
        <f ca="1">_xll.IMDP("BND",AR184,BC8,AR3)</f>
        <v>입력오류</v>
      </c>
      <c r="BD184" s="23" t="str">
        <f ca="1">_xll.IMDP("BND",AR184,BD8,AR3)</f>
        <v>입력오류</v>
      </c>
      <c r="BE184" s="2"/>
      <c r="BO184" s="21" t="str">
        <f ca="1">_xll.IMDP("BND",BF184,BO8,BF3)</f>
        <v>입력오류</v>
      </c>
      <c r="BP184" s="23" t="str">
        <f ca="1">_xll.IMDP("BND",BF184,BP8,BF3)</f>
        <v>입력오류</v>
      </c>
      <c r="BQ184" s="23" t="str">
        <f ca="1">_xll.IMDP("BND",BF184,BQ8,BF3)</f>
        <v>입력오류</v>
      </c>
      <c r="BR184" s="23" t="str">
        <f ca="1">_xll.IMDP("BND",BF184,BR8,BF3)</f>
        <v>입력오류</v>
      </c>
      <c r="BS184" s="2">
        <v>46316</v>
      </c>
      <c r="BT184" s="3" t="s">
        <v>57</v>
      </c>
      <c r="BU184" s="3" t="s">
        <v>53</v>
      </c>
      <c r="BV184" s="3" t="s">
        <v>58</v>
      </c>
      <c r="BW184" s="3">
        <v>0</v>
      </c>
      <c r="BX184" s="3">
        <v>7.0000000000000007E-2</v>
      </c>
      <c r="BY184" s="3">
        <v>0</v>
      </c>
      <c r="BZ184" s="3">
        <v>105530</v>
      </c>
      <c r="CA184" s="3">
        <v>9501.73</v>
      </c>
      <c r="CB184" s="3">
        <v>3.6419000000000001</v>
      </c>
      <c r="CC184" s="21">
        <f ca="1">_xll.IMDP("BND",BT184,CC8,BT3)</f>
        <v>20300910</v>
      </c>
      <c r="CD184" s="23">
        <f ca="1">_xll.IMDP("BND",BT184,CD8,BT3)</f>
        <v>3.9740000000000002</v>
      </c>
      <c r="CE184" s="23" t="str">
        <f ca="1">_xll.IMDP("BND",BT184,CE8,BT3)</f>
        <v>국채</v>
      </c>
      <c r="CF184" s="23" t="str">
        <f ca="1">_xll.IMDP("BND",BT184,CF8,BT3)</f>
        <v>국고채권</v>
      </c>
      <c r="CG184" s="2"/>
      <c r="CQ184" s="21" t="str">
        <f ca="1">_xll.IMDP("BND",CH184,CQ8,CH3)</f>
        <v>입력오류</v>
      </c>
      <c r="CR184" s="23" t="str">
        <f ca="1">_xll.IMDP("BND",CH184,CR8,CH3)</f>
        <v>입력오류</v>
      </c>
      <c r="CS184" s="23" t="str">
        <f ca="1">_xll.IMDP("BND",CH184,CS8,CH3)</f>
        <v>입력오류</v>
      </c>
      <c r="CT184" s="23" t="str">
        <f ca="1">_xll.IMDP("BND",CH184,CT8,CH3)</f>
        <v>입력오류</v>
      </c>
      <c r="CU184" s="2"/>
      <c r="DE184" s="21" t="str">
        <f ca="1">_xll.IMDP("BND",CV184,DE8,CV3)</f>
        <v>입력오류</v>
      </c>
      <c r="DF184" s="23" t="str">
        <f ca="1">_xll.IMDP("BND",CV184,DF8,CV3)</f>
        <v>입력오류</v>
      </c>
      <c r="DG184" s="23" t="str">
        <f ca="1">_xll.IMDP("BND",CV184,DG8,CV3)</f>
        <v>입력오류</v>
      </c>
      <c r="DH184" s="23" t="str">
        <f ca="1">_xll.IMDP("BND",CV184,DH8,CV3)</f>
        <v>입력오류</v>
      </c>
      <c r="DI184" s="2">
        <v>46316</v>
      </c>
      <c r="DJ184" s="3" t="s">
        <v>11349</v>
      </c>
      <c r="DK184" s="3" t="s">
        <v>946</v>
      </c>
      <c r="DL184" s="3" t="s">
        <v>11350</v>
      </c>
      <c r="DM184" s="3">
        <v>0</v>
      </c>
      <c r="DN184" s="3">
        <v>0.15</v>
      </c>
      <c r="DO184" s="3">
        <v>0</v>
      </c>
      <c r="DP184" s="3">
        <v>238640</v>
      </c>
      <c r="DQ184" s="3">
        <v>10000.92</v>
      </c>
      <c r="DR184" s="3">
        <v>0.45800000000000002</v>
      </c>
      <c r="DS184" s="21">
        <f ca="1">_xll.IMDP("BND",DJ184,DS8,DJ3)</f>
        <v>20270408</v>
      </c>
      <c r="DT184" s="23">
        <f ca="1">_xll.IMDP("BND",DJ184,DT8,DJ3)</f>
        <v>4.0430000000000001</v>
      </c>
      <c r="DU184" s="23" t="str">
        <f ca="1">_xll.IMDP("BND",DJ184,DU8,DJ3)</f>
        <v>회사채</v>
      </c>
      <c r="DV184" s="23" t="str">
        <f ca="1">_xll.IMDP("BND",DJ184,DV8,DJ3)</f>
        <v>회사채(일반)</v>
      </c>
      <c r="DW184" s="2"/>
      <c r="EG184" s="21" t="str">
        <f ca="1">_xll.IMDP("BND",DX184,EG8,DX3)</f>
        <v>입력오류</v>
      </c>
      <c r="EH184" s="23" t="str">
        <f ca="1">_xll.IMDP("BND",DX184,EH8,DX3)</f>
        <v>입력오류</v>
      </c>
      <c r="EI184" s="23" t="str">
        <f ca="1">_xll.IMDP("BND",DX184,EI8,DX3)</f>
        <v>입력오류</v>
      </c>
      <c r="EJ184" s="23" t="str">
        <f ca="1">_xll.IMDP("BND",DX184,EJ8,DX3)</f>
        <v>입력오류</v>
      </c>
      <c r="EK184" s="2"/>
      <c r="EU184" s="21" t="str">
        <f ca="1">_xll.IMDP("BND",EL184,EU8,EL3)</f>
        <v>입력오류</v>
      </c>
      <c r="EV184" s="23" t="str">
        <f ca="1">_xll.IMDP("BND",EL184,EV8,EL3)</f>
        <v>입력오류</v>
      </c>
      <c r="EW184" s="23" t="str">
        <f ca="1">_xll.IMDP("BND",EL184,EW8,EL3)</f>
        <v>입력오류</v>
      </c>
      <c r="EX184" s="23" t="str">
        <f ca="1">_xll.IMDP("BND",EL184,EX8,EL3)</f>
        <v>입력오류</v>
      </c>
    </row>
    <row r="185" spans="1:154" ht="13.5" customHeight="1" x14ac:dyDescent="0.3">
      <c r="A185" s="2">
        <v>46316</v>
      </c>
      <c r="B185" s="3" t="s">
        <v>1462</v>
      </c>
      <c r="C185" s="3" t="s">
        <v>1463</v>
      </c>
      <c r="D185" s="3" t="s">
        <v>1464</v>
      </c>
      <c r="E185" s="3">
        <v>0</v>
      </c>
      <c r="F185" s="3">
        <v>0.27</v>
      </c>
      <c r="G185" s="3">
        <v>0</v>
      </c>
      <c r="H185" s="3">
        <v>325590</v>
      </c>
      <c r="I185" s="3">
        <v>9741.35</v>
      </c>
      <c r="J185" s="3">
        <v>2.7766000000000002</v>
      </c>
      <c r="K185" s="21">
        <f ca="1">_xll.IMDP("BND",B185,K8,B3)</f>
        <v>20290927</v>
      </c>
      <c r="L185" s="23">
        <f ca="1">_xll.IMDP("BND",B185,L8,B3)</f>
        <v>4.218</v>
      </c>
      <c r="M185" s="23" t="str">
        <f ca="1">_xll.IMDP("BND",B185,M8,B3)</f>
        <v>금융채</v>
      </c>
      <c r="N185" s="23" t="str">
        <f ca="1">_xll.IMDP("BND",B185,N8,B3)</f>
        <v>은행채</v>
      </c>
      <c r="O185" s="2"/>
      <c r="Y185" s="21" t="str">
        <f ca="1">_xll.IMDP("BND",P185,Y8,P3)</f>
        <v>입력오류</v>
      </c>
      <c r="Z185" s="23" t="str">
        <f ca="1">_xll.IMDP("BND",P185,Z8,P3)</f>
        <v>입력오류</v>
      </c>
      <c r="AA185" s="23" t="str">
        <f ca="1">_xll.IMDP("BND",P185,AA8,P3)</f>
        <v>입력오류</v>
      </c>
      <c r="AB185" s="23" t="str">
        <f ca="1">_xll.IMDP("BND",P185,AB8,P3)</f>
        <v>입력오류</v>
      </c>
      <c r="AC185" s="2"/>
      <c r="AM185" s="21" t="str">
        <f ca="1">_xll.IMDP("BND",AD185,AM8,AD3)</f>
        <v>입력오류</v>
      </c>
      <c r="AN185" s="23" t="str">
        <f ca="1">_xll.IMDP("BND",AD185,AN8,AD3)</f>
        <v>입력오류</v>
      </c>
      <c r="AO185" s="23" t="str">
        <f ca="1">_xll.IMDP("BND",AD185,AO8,AD3)</f>
        <v>입력오류</v>
      </c>
      <c r="AP185" s="23" t="str">
        <f ca="1">_xll.IMDP("BND",AD185,AP8,AD3)</f>
        <v>입력오류</v>
      </c>
      <c r="AQ185" s="2"/>
      <c r="BA185" s="21" t="str">
        <f ca="1">_xll.IMDP("BND",AR185,BA8,AR3)</f>
        <v>입력오류</v>
      </c>
      <c r="BB185" s="23" t="str">
        <f ca="1">_xll.IMDP("BND",AR185,BB8,AR3)</f>
        <v>입력오류</v>
      </c>
      <c r="BC185" s="23" t="str">
        <f ca="1">_xll.IMDP("BND",AR185,BC8,AR3)</f>
        <v>입력오류</v>
      </c>
      <c r="BD185" s="23" t="str">
        <f ca="1">_xll.IMDP("BND",AR185,BD8,AR3)</f>
        <v>입력오류</v>
      </c>
      <c r="BE185" s="2"/>
      <c r="BO185" s="21" t="str">
        <f ca="1">_xll.IMDP("BND",BF185,BO8,BF3)</f>
        <v>입력오류</v>
      </c>
      <c r="BP185" s="23" t="str">
        <f ca="1">_xll.IMDP("BND",BF185,BP8,BF3)</f>
        <v>입력오류</v>
      </c>
      <c r="BQ185" s="23" t="str">
        <f ca="1">_xll.IMDP("BND",BF185,BQ8,BF3)</f>
        <v>입력오류</v>
      </c>
      <c r="BR185" s="23" t="str">
        <f ca="1">_xll.IMDP("BND",BF185,BR8,BF3)</f>
        <v>입력오류</v>
      </c>
      <c r="BS185" s="2">
        <v>46316</v>
      </c>
      <c r="BT185" s="3" t="s">
        <v>31</v>
      </c>
      <c r="BU185" s="3" t="s">
        <v>29</v>
      </c>
      <c r="BV185" s="3" t="s">
        <v>32</v>
      </c>
      <c r="BW185" s="3">
        <v>0</v>
      </c>
      <c r="BX185" s="3">
        <v>7.0000000000000007E-2</v>
      </c>
      <c r="BY185" s="3">
        <v>0</v>
      </c>
      <c r="BZ185" s="3">
        <v>98928</v>
      </c>
      <c r="CA185" s="3">
        <v>8983.82</v>
      </c>
      <c r="CB185" s="3">
        <v>7.4837999999999996</v>
      </c>
      <c r="CC185" s="21">
        <f ca="1">_xll.IMDP("BND",BT185,CC8,BT3)</f>
        <v>20350610</v>
      </c>
      <c r="CD185" s="23">
        <f ca="1">_xll.IMDP("BND",BT185,CD8,BT3)</f>
        <v>4.17</v>
      </c>
      <c r="CE185" s="23" t="str">
        <f ca="1">_xll.IMDP("BND",BT185,CE8,BT3)</f>
        <v>국채</v>
      </c>
      <c r="CF185" s="23" t="str">
        <f ca="1">_xll.IMDP("BND",BT185,CF8,BT3)</f>
        <v>국고채권</v>
      </c>
      <c r="CG185" s="2"/>
      <c r="CQ185" s="21" t="str">
        <f ca="1">_xll.IMDP("BND",CH185,CQ8,CH3)</f>
        <v>입력오류</v>
      </c>
      <c r="CR185" s="23" t="str">
        <f ca="1">_xll.IMDP("BND",CH185,CR8,CH3)</f>
        <v>입력오류</v>
      </c>
      <c r="CS185" s="23" t="str">
        <f ca="1">_xll.IMDP("BND",CH185,CS8,CH3)</f>
        <v>입력오류</v>
      </c>
      <c r="CT185" s="23" t="str">
        <f ca="1">_xll.IMDP("BND",CH185,CT8,CH3)</f>
        <v>입력오류</v>
      </c>
      <c r="CU185" s="2"/>
      <c r="DE185" s="21" t="str">
        <f ca="1">_xll.IMDP("BND",CV185,DE8,CV3)</f>
        <v>입력오류</v>
      </c>
      <c r="DF185" s="23" t="str">
        <f ca="1">_xll.IMDP("BND",CV185,DF8,CV3)</f>
        <v>입력오류</v>
      </c>
      <c r="DG185" s="23" t="str">
        <f ca="1">_xll.IMDP("BND",CV185,DG8,CV3)</f>
        <v>입력오류</v>
      </c>
      <c r="DH185" s="23" t="str">
        <f ca="1">_xll.IMDP("BND",CV185,DH8,CV3)</f>
        <v>입력오류</v>
      </c>
      <c r="DI185" s="2">
        <v>46316</v>
      </c>
      <c r="DJ185" s="3" t="s">
        <v>1920</v>
      </c>
      <c r="DK185" s="3" t="s">
        <v>681</v>
      </c>
      <c r="DL185" s="3" t="s">
        <v>1921</v>
      </c>
      <c r="DM185" s="3">
        <v>0</v>
      </c>
      <c r="DN185" s="3">
        <v>0.15</v>
      </c>
      <c r="DO185" s="3">
        <v>0</v>
      </c>
      <c r="DP185" s="3">
        <v>238558</v>
      </c>
      <c r="DQ185" s="3">
        <v>9993.98</v>
      </c>
      <c r="DR185" s="3">
        <v>7.6858000000000004</v>
      </c>
      <c r="DS185" s="21">
        <f ca="1">_xll.IMDP("BND",DJ185,DS8,DJ3)</f>
        <v>20360528</v>
      </c>
      <c r="DT185" s="23">
        <f ca="1">_xll.IMDP("BND",DJ185,DT8,DJ3)</f>
        <v>4.6459999999999999</v>
      </c>
      <c r="DU185" s="23" t="str">
        <f ca="1">_xll.IMDP("BND",DJ185,DU8,DJ3)</f>
        <v>회사채</v>
      </c>
      <c r="DV185" s="23" t="str">
        <f ca="1">_xll.IMDP("BND",DJ185,DV8,DJ3)</f>
        <v>회사채(일반)</v>
      </c>
      <c r="DW185" s="2"/>
      <c r="EG185" s="21" t="str">
        <f ca="1">_xll.IMDP("BND",DX185,EG8,DX3)</f>
        <v>입력오류</v>
      </c>
      <c r="EH185" s="23" t="str">
        <f ca="1">_xll.IMDP("BND",DX185,EH8,DX3)</f>
        <v>입력오류</v>
      </c>
      <c r="EI185" s="23" t="str">
        <f ca="1">_xll.IMDP("BND",DX185,EI8,DX3)</f>
        <v>입력오류</v>
      </c>
      <c r="EJ185" s="23" t="str">
        <f ca="1">_xll.IMDP("BND",DX185,EJ8,DX3)</f>
        <v>입력오류</v>
      </c>
      <c r="EK185" s="2"/>
      <c r="EU185" s="21" t="str">
        <f ca="1">_xll.IMDP("BND",EL185,EU8,EL3)</f>
        <v>입력오류</v>
      </c>
      <c r="EV185" s="23" t="str">
        <f ca="1">_xll.IMDP("BND",EL185,EV8,EL3)</f>
        <v>입력오류</v>
      </c>
      <c r="EW185" s="23" t="str">
        <f ca="1">_xll.IMDP("BND",EL185,EW8,EL3)</f>
        <v>입력오류</v>
      </c>
      <c r="EX185" s="23" t="str">
        <f ca="1">_xll.IMDP("BND",EL185,EX8,EL3)</f>
        <v>입력오류</v>
      </c>
    </row>
    <row r="186" spans="1:154" ht="13.5" customHeight="1" x14ac:dyDescent="0.3">
      <c r="A186" s="2">
        <v>46316</v>
      </c>
      <c r="B186" s="3" t="s">
        <v>1487</v>
      </c>
      <c r="C186" s="3" t="s">
        <v>1488</v>
      </c>
      <c r="D186" s="3" t="s">
        <v>1489</v>
      </c>
      <c r="E186" s="3">
        <v>0</v>
      </c>
      <c r="F186" s="3">
        <v>0.27</v>
      </c>
      <c r="G186" s="3">
        <v>0</v>
      </c>
      <c r="H186" s="3">
        <v>325341</v>
      </c>
      <c r="I186" s="3">
        <v>9734.17</v>
      </c>
      <c r="J186" s="3">
        <v>1.8706</v>
      </c>
      <c r="K186" s="21">
        <f ca="1">_xll.IMDP("BND",B186,K8,B3)</f>
        <v>20280928</v>
      </c>
      <c r="L186" s="23">
        <f ca="1">_xll.IMDP("BND",B186,L8,B3)</f>
        <v>4.3659999999999997</v>
      </c>
      <c r="M186" s="23" t="str">
        <f ca="1">_xll.IMDP("BND",B186,M8,B3)</f>
        <v>금융채</v>
      </c>
      <c r="N186" s="23" t="str">
        <f ca="1">_xll.IMDP("BND",B186,N8,B3)</f>
        <v>카드</v>
      </c>
      <c r="O186" s="2"/>
      <c r="Y186" s="21" t="str">
        <f ca="1">_xll.IMDP("BND",P186,Y8,P3)</f>
        <v>입력오류</v>
      </c>
      <c r="Z186" s="23" t="str">
        <f ca="1">_xll.IMDP("BND",P186,Z8,P3)</f>
        <v>입력오류</v>
      </c>
      <c r="AA186" s="23" t="str">
        <f ca="1">_xll.IMDP("BND",P186,AA8,P3)</f>
        <v>입력오류</v>
      </c>
      <c r="AB186" s="23" t="str">
        <f ca="1">_xll.IMDP("BND",P186,AB8,P3)</f>
        <v>입력오류</v>
      </c>
      <c r="AC186" s="2"/>
      <c r="AM186" s="21" t="str">
        <f ca="1">_xll.IMDP("BND",AD186,AM8,AD3)</f>
        <v>입력오류</v>
      </c>
      <c r="AN186" s="23" t="str">
        <f ca="1">_xll.IMDP("BND",AD186,AN8,AD3)</f>
        <v>입력오류</v>
      </c>
      <c r="AO186" s="23" t="str">
        <f ca="1">_xll.IMDP("BND",AD186,AO8,AD3)</f>
        <v>입력오류</v>
      </c>
      <c r="AP186" s="23" t="str">
        <f ca="1">_xll.IMDP("BND",AD186,AP8,AD3)</f>
        <v>입력오류</v>
      </c>
      <c r="AQ186" s="2"/>
      <c r="BA186" s="21" t="str">
        <f ca="1">_xll.IMDP("BND",AR186,BA8,AR3)</f>
        <v>입력오류</v>
      </c>
      <c r="BB186" s="23" t="str">
        <f ca="1">_xll.IMDP("BND",AR186,BB8,AR3)</f>
        <v>입력오류</v>
      </c>
      <c r="BC186" s="23" t="str">
        <f ca="1">_xll.IMDP("BND",AR186,BC8,AR3)</f>
        <v>입력오류</v>
      </c>
      <c r="BD186" s="23" t="str">
        <f ca="1">_xll.IMDP("BND",AR186,BD8,AR3)</f>
        <v>입력오류</v>
      </c>
      <c r="BE186" s="2"/>
      <c r="BO186" s="21" t="str">
        <f ca="1">_xll.IMDP("BND",BF186,BO8,BF3)</f>
        <v>입력오류</v>
      </c>
      <c r="BP186" s="23" t="str">
        <f ca="1">_xll.IMDP("BND",BF186,BP8,BF3)</f>
        <v>입력오류</v>
      </c>
      <c r="BQ186" s="23" t="str">
        <f ca="1">_xll.IMDP("BND",BF186,BQ8,BF3)</f>
        <v>입력오류</v>
      </c>
      <c r="BR186" s="23" t="str">
        <f ca="1">_xll.IMDP("BND",BF186,BR8,BF3)</f>
        <v>입력오류</v>
      </c>
      <c r="BS186" s="2">
        <v>46316</v>
      </c>
      <c r="BT186" s="3" t="s">
        <v>1171</v>
      </c>
      <c r="BU186" s="3" t="s">
        <v>29</v>
      </c>
      <c r="BV186" s="3" t="s">
        <v>1172</v>
      </c>
      <c r="BW186" s="3">
        <v>0</v>
      </c>
      <c r="BX186" s="3">
        <v>0.06</v>
      </c>
      <c r="BY186" s="3">
        <v>0</v>
      </c>
      <c r="BZ186" s="3">
        <v>91349</v>
      </c>
      <c r="CA186" s="3">
        <v>9933.9500000000007</v>
      </c>
      <c r="CB186" s="3">
        <v>6.1096000000000004</v>
      </c>
      <c r="CC186" s="21">
        <f ca="1">_xll.IMDP("BND",BT186,CC8,BT3)</f>
        <v>20331210</v>
      </c>
      <c r="CD186" s="23">
        <f ca="1">_xll.IMDP("BND",BT186,CD8,BT3)</f>
        <v>4.0780000000000003</v>
      </c>
      <c r="CE186" s="23" t="str">
        <f ca="1">_xll.IMDP("BND",BT186,CE8,BT3)</f>
        <v>국채</v>
      </c>
      <c r="CF186" s="23" t="str">
        <f ca="1">_xll.IMDP("BND",BT186,CF8,BT3)</f>
        <v>국고채권</v>
      </c>
      <c r="CG186" s="2"/>
      <c r="CQ186" s="21" t="str">
        <f ca="1">_xll.IMDP("BND",CH186,CQ8,CH3)</f>
        <v>입력오류</v>
      </c>
      <c r="CR186" s="23" t="str">
        <f ca="1">_xll.IMDP("BND",CH186,CR8,CH3)</f>
        <v>입력오류</v>
      </c>
      <c r="CS186" s="23" t="str">
        <f ca="1">_xll.IMDP("BND",CH186,CS8,CH3)</f>
        <v>입력오류</v>
      </c>
      <c r="CT186" s="23" t="str">
        <f ca="1">_xll.IMDP("BND",CH186,CT8,CH3)</f>
        <v>입력오류</v>
      </c>
      <c r="CU186" s="2"/>
      <c r="DE186" s="21" t="str">
        <f ca="1">_xll.IMDP("BND",CV186,DE8,CV3)</f>
        <v>입력오류</v>
      </c>
      <c r="DF186" s="23" t="str">
        <f ca="1">_xll.IMDP("BND",CV186,DF8,CV3)</f>
        <v>입력오류</v>
      </c>
      <c r="DG186" s="23" t="str">
        <f ca="1">_xll.IMDP("BND",CV186,DG8,CV3)</f>
        <v>입력오류</v>
      </c>
      <c r="DH186" s="23" t="str">
        <f ca="1">_xll.IMDP("BND",CV186,DH8,CV3)</f>
        <v>입력오류</v>
      </c>
      <c r="DI186" s="2">
        <v>46316</v>
      </c>
      <c r="DJ186" s="3" t="s">
        <v>14792</v>
      </c>
      <c r="DK186" s="3" t="s">
        <v>14790</v>
      </c>
      <c r="DL186" s="3" t="s">
        <v>14793</v>
      </c>
      <c r="DM186" s="3">
        <v>0</v>
      </c>
      <c r="DN186" s="3">
        <v>0.15</v>
      </c>
      <c r="DO186" s="3">
        <v>0</v>
      </c>
      <c r="DP186" s="3">
        <v>238053</v>
      </c>
      <c r="DS186" s="21" t="str">
        <f ca="1">_xll.IMDP("BND",DJ186,DS8,DJ3)</f>
        <v/>
      </c>
      <c r="DT186" s="23" t="str">
        <f ca="1">_xll.IMDP("BND",DJ186,DT8,DJ3)</f>
        <v/>
      </c>
      <c r="DU186" s="23" t="str">
        <f ca="1">_xll.IMDP("BND",DJ186,DU8,DJ3)</f>
        <v/>
      </c>
      <c r="DV186" s="23" t="str">
        <f ca="1">_xll.IMDP("BND",DJ186,DV8,DJ3)</f>
        <v/>
      </c>
      <c r="DW186" s="2"/>
      <c r="EG186" s="21" t="str">
        <f ca="1">_xll.IMDP("BND",DX186,EG8,DX3)</f>
        <v>입력오류</v>
      </c>
      <c r="EH186" s="23" t="str">
        <f ca="1">_xll.IMDP("BND",DX186,EH8,DX3)</f>
        <v>입력오류</v>
      </c>
      <c r="EI186" s="23" t="str">
        <f ca="1">_xll.IMDP("BND",DX186,EI8,DX3)</f>
        <v>입력오류</v>
      </c>
      <c r="EJ186" s="23" t="str">
        <f ca="1">_xll.IMDP("BND",DX186,EJ8,DX3)</f>
        <v>입력오류</v>
      </c>
      <c r="EK186" s="2"/>
      <c r="EU186" s="21" t="str">
        <f ca="1">_xll.IMDP("BND",EL186,EU8,EL3)</f>
        <v>입력오류</v>
      </c>
      <c r="EV186" s="23" t="str">
        <f ca="1">_xll.IMDP("BND",EL186,EV8,EL3)</f>
        <v>입력오류</v>
      </c>
      <c r="EW186" s="23" t="str">
        <f ca="1">_xll.IMDP("BND",EL186,EW8,EL3)</f>
        <v>입력오류</v>
      </c>
      <c r="EX186" s="23" t="str">
        <f ca="1">_xll.IMDP("BND",EL186,EX8,EL3)</f>
        <v>입력오류</v>
      </c>
    </row>
    <row r="187" spans="1:154" ht="13.5" customHeight="1" x14ac:dyDescent="0.3">
      <c r="A187" s="2">
        <v>46316</v>
      </c>
      <c r="B187" s="3" t="s">
        <v>10853</v>
      </c>
      <c r="C187" s="3" t="s">
        <v>1183</v>
      </c>
      <c r="D187" s="3" t="s">
        <v>10854</v>
      </c>
      <c r="E187" s="3">
        <v>0</v>
      </c>
      <c r="F187" s="3">
        <v>0.27</v>
      </c>
      <c r="G187" s="3">
        <v>0</v>
      </c>
      <c r="H187" s="3">
        <v>324769</v>
      </c>
      <c r="I187" s="3">
        <v>9716.9699999999993</v>
      </c>
      <c r="J187" s="3">
        <v>2.1320999999999999</v>
      </c>
      <c r="K187" s="21">
        <f ca="1">_xll.IMDP("BND",B187,K8,B3)</f>
        <v>20290112</v>
      </c>
      <c r="L187" s="23">
        <f ca="1">_xll.IMDP("BND",B187,L8,B3)</f>
        <v>4.3949999999999996</v>
      </c>
      <c r="M187" s="23" t="str">
        <f ca="1">_xll.IMDP("BND",B187,M8,B3)</f>
        <v>금융채</v>
      </c>
      <c r="N187" s="23" t="str">
        <f ca="1">_xll.IMDP("BND",B187,N8,B3)</f>
        <v>카드</v>
      </c>
      <c r="O187" s="2"/>
      <c r="Y187" s="21" t="str">
        <f ca="1">_xll.IMDP("BND",P187,Y8,P3)</f>
        <v>입력오류</v>
      </c>
      <c r="Z187" s="23" t="str">
        <f ca="1">_xll.IMDP("BND",P187,Z8,P3)</f>
        <v>입력오류</v>
      </c>
      <c r="AA187" s="23" t="str">
        <f ca="1">_xll.IMDP("BND",P187,AA8,P3)</f>
        <v>입력오류</v>
      </c>
      <c r="AB187" s="23" t="str">
        <f ca="1">_xll.IMDP("BND",P187,AB8,P3)</f>
        <v>입력오류</v>
      </c>
      <c r="AC187" s="2"/>
      <c r="AM187" s="21" t="str">
        <f ca="1">_xll.IMDP("BND",AD187,AM8,AD3)</f>
        <v>입력오류</v>
      </c>
      <c r="AN187" s="23" t="str">
        <f ca="1">_xll.IMDP("BND",AD187,AN8,AD3)</f>
        <v>입력오류</v>
      </c>
      <c r="AO187" s="23" t="str">
        <f ca="1">_xll.IMDP("BND",AD187,AO8,AD3)</f>
        <v>입력오류</v>
      </c>
      <c r="AP187" s="23" t="str">
        <f ca="1">_xll.IMDP("BND",AD187,AP8,AD3)</f>
        <v>입력오류</v>
      </c>
      <c r="AQ187" s="2"/>
      <c r="BA187" s="21" t="str">
        <f ca="1">_xll.IMDP("BND",AR187,BA8,AR3)</f>
        <v>입력오류</v>
      </c>
      <c r="BB187" s="23" t="str">
        <f ca="1">_xll.IMDP("BND",AR187,BB8,AR3)</f>
        <v>입력오류</v>
      </c>
      <c r="BC187" s="23" t="str">
        <f ca="1">_xll.IMDP("BND",AR187,BC8,AR3)</f>
        <v>입력오류</v>
      </c>
      <c r="BD187" s="23" t="str">
        <f ca="1">_xll.IMDP("BND",AR187,BD8,AR3)</f>
        <v>입력오류</v>
      </c>
      <c r="BE187" s="2"/>
      <c r="BO187" s="21" t="str">
        <f ca="1">_xll.IMDP("BND",BF187,BO8,BF3)</f>
        <v>입력오류</v>
      </c>
      <c r="BP187" s="23" t="str">
        <f ca="1">_xll.IMDP("BND",BF187,BP8,BF3)</f>
        <v>입력오류</v>
      </c>
      <c r="BQ187" s="23" t="str">
        <f ca="1">_xll.IMDP("BND",BF187,BQ8,BF3)</f>
        <v>입력오류</v>
      </c>
      <c r="BR187" s="23" t="str">
        <f ca="1">_xll.IMDP("BND",BF187,BR8,BF3)</f>
        <v>입력오류</v>
      </c>
      <c r="BS187" s="2">
        <v>46316</v>
      </c>
      <c r="BT187" s="3" t="s">
        <v>1173</v>
      </c>
      <c r="BU187" s="3" t="s">
        <v>29</v>
      </c>
      <c r="BV187" s="3" t="s">
        <v>1174</v>
      </c>
      <c r="BW187" s="3">
        <v>0</v>
      </c>
      <c r="BX187" s="3">
        <v>0.06</v>
      </c>
      <c r="BY187" s="3">
        <v>0</v>
      </c>
      <c r="BZ187" s="3">
        <v>89330</v>
      </c>
      <c r="CA187" s="3">
        <v>10031.620000000001</v>
      </c>
      <c r="CB187" s="3">
        <v>0.13550000000000001</v>
      </c>
      <c r="CC187" s="21">
        <f ca="1">_xll.IMDP("BND",BT187,CC8,BT3)</f>
        <v>20261210</v>
      </c>
      <c r="CD187" s="23">
        <f ca="1">_xll.IMDP("BND",BT187,CD8,BT3)</f>
        <v>3.165</v>
      </c>
      <c r="CE187" s="23" t="str">
        <f ca="1">_xll.IMDP("BND",BT187,CE8,BT3)</f>
        <v>국채</v>
      </c>
      <c r="CF187" s="23" t="str">
        <f ca="1">_xll.IMDP("BND",BT187,CF8,BT3)</f>
        <v>국고채권</v>
      </c>
      <c r="CG187" s="2"/>
      <c r="CQ187" s="21" t="str">
        <f ca="1">_xll.IMDP("BND",CH187,CQ8,CH3)</f>
        <v>입력오류</v>
      </c>
      <c r="CR187" s="23" t="str">
        <f ca="1">_xll.IMDP("BND",CH187,CR8,CH3)</f>
        <v>입력오류</v>
      </c>
      <c r="CS187" s="23" t="str">
        <f ca="1">_xll.IMDP("BND",CH187,CS8,CH3)</f>
        <v>입력오류</v>
      </c>
      <c r="CT187" s="23" t="str">
        <f ca="1">_xll.IMDP("BND",CH187,CT8,CH3)</f>
        <v>입력오류</v>
      </c>
      <c r="CU187" s="2"/>
      <c r="DE187" s="21" t="str">
        <f ca="1">_xll.IMDP("BND",CV187,DE8,CV3)</f>
        <v>입력오류</v>
      </c>
      <c r="DF187" s="23" t="str">
        <f ca="1">_xll.IMDP("BND",CV187,DF8,CV3)</f>
        <v>입력오류</v>
      </c>
      <c r="DG187" s="23" t="str">
        <f ca="1">_xll.IMDP("BND",CV187,DG8,CV3)</f>
        <v>입력오류</v>
      </c>
      <c r="DH187" s="23" t="str">
        <f ca="1">_xll.IMDP("BND",CV187,DH8,CV3)</f>
        <v>입력오류</v>
      </c>
      <c r="DI187" s="2">
        <v>46316</v>
      </c>
      <c r="DJ187" s="3" t="s">
        <v>14789</v>
      </c>
      <c r="DK187" s="3" t="s">
        <v>14790</v>
      </c>
      <c r="DL187" s="3" t="s">
        <v>14791</v>
      </c>
      <c r="DM187" s="3">
        <v>0</v>
      </c>
      <c r="DN187" s="3">
        <v>0.15</v>
      </c>
      <c r="DO187" s="3">
        <v>0</v>
      </c>
      <c r="DP187" s="3">
        <v>238053</v>
      </c>
      <c r="DS187" s="21" t="str">
        <f ca="1">_xll.IMDP("BND",DJ187,DS8,DJ3)</f>
        <v/>
      </c>
      <c r="DT187" s="23" t="str">
        <f ca="1">_xll.IMDP("BND",DJ187,DT8,DJ3)</f>
        <v/>
      </c>
      <c r="DU187" s="23" t="str">
        <f ca="1">_xll.IMDP("BND",DJ187,DU8,DJ3)</f>
        <v/>
      </c>
      <c r="DV187" s="23" t="str">
        <f ca="1">_xll.IMDP("BND",DJ187,DV8,DJ3)</f>
        <v/>
      </c>
      <c r="DW187" s="2"/>
      <c r="EG187" s="21" t="str">
        <f ca="1">_xll.IMDP("BND",DX187,EG8,DX3)</f>
        <v>입력오류</v>
      </c>
      <c r="EH187" s="23" t="str">
        <f ca="1">_xll.IMDP("BND",DX187,EH8,DX3)</f>
        <v>입력오류</v>
      </c>
      <c r="EI187" s="23" t="str">
        <f ca="1">_xll.IMDP("BND",DX187,EI8,DX3)</f>
        <v>입력오류</v>
      </c>
      <c r="EJ187" s="23" t="str">
        <f ca="1">_xll.IMDP("BND",DX187,EJ8,DX3)</f>
        <v>입력오류</v>
      </c>
      <c r="EK187" s="2"/>
      <c r="EU187" s="21" t="str">
        <f ca="1">_xll.IMDP("BND",EL187,EU8,EL3)</f>
        <v>입력오류</v>
      </c>
      <c r="EV187" s="23" t="str">
        <f ca="1">_xll.IMDP("BND",EL187,EV8,EL3)</f>
        <v>입력오류</v>
      </c>
      <c r="EW187" s="23" t="str">
        <f ca="1">_xll.IMDP("BND",EL187,EW8,EL3)</f>
        <v>입력오류</v>
      </c>
      <c r="EX187" s="23" t="str">
        <f ca="1">_xll.IMDP("BND",EL187,EX8,EL3)</f>
        <v>입력오류</v>
      </c>
    </row>
    <row r="188" spans="1:154" ht="13.5" customHeight="1" x14ac:dyDescent="0.3">
      <c r="A188" s="2">
        <v>46316</v>
      </c>
      <c r="B188" s="3" t="s">
        <v>1545</v>
      </c>
      <c r="C188" s="3" t="s">
        <v>1164</v>
      </c>
      <c r="D188" s="3" t="s">
        <v>1546</v>
      </c>
      <c r="E188" s="3">
        <v>0</v>
      </c>
      <c r="F188" s="3">
        <v>0.27</v>
      </c>
      <c r="G188" s="3">
        <v>0</v>
      </c>
      <c r="H188" s="3">
        <v>324555</v>
      </c>
      <c r="I188" s="3">
        <v>9710.18</v>
      </c>
      <c r="J188" s="3">
        <v>1.5894999999999999</v>
      </c>
      <c r="K188" s="21">
        <f ca="1">_xll.IMDP("BND",B188,K8,B3)</f>
        <v>20280608</v>
      </c>
      <c r="L188" s="23">
        <f ca="1">_xll.IMDP("BND",B188,L8,B3)</f>
        <v>4.069</v>
      </c>
      <c r="M188" s="23" t="str">
        <f ca="1">_xll.IMDP("BND",B188,M8,B3)</f>
        <v>공사공단채</v>
      </c>
      <c r="N188" s="23" t="str">
        <f ca="1">_xll.IMDP("BND",B188,N8,B3)</f>
        <v>일반</v>
      </c>
      <c r="O188" s="2"/>
      <c r="Y188" s="21" t="str">
        <f ca="1">_xll.IMDP("BND",P188,Y8,P3)</f>
        <v>입력오류</v>
      </c>
      <c r="Z188" s="23" t="str">
        <f ca="1">_xll.IMDP("BND",P188,Z8,P3)</f>
        <v>입력오류</v>
      </c>
      <c r="AA188" s="23" t="str">
        <f ca="1">_xll.IMDP("BND",P188,AA8,P3)</f>
        <v>입력오류</v>
      </c>
      <c r="AB188" s="23" t="str">
        <f ca="1">_xll.IMDP("BND",P188,AB8,P3)</f>
        <v>입력오류</v>
      </c>
      <c r="AC188" s="2"/>
      <c r="AM188" s="21" t="str">
        <f ca="1">_xll.IMDP("BND",AD188,AM8,AD3)</f>
        <v>입력오류</v>
      </c>
      <c r="AN188" s="23" t="str">
        <f ca="1">_xll.IMDP("BND",AD188,AN8,AD3)</f>
        <v>입력오류</v>
      </c>
      <c r="AO188" s="23" t="str">
        <f ca="1">_xll.IMDP("BND",AD188,AO8,AD3)</f>
        <v>입력오류</v>
      </c>
      <c r="AP188" s="23" t="str">
        <f ca="1">_xll.IMDP("BND",AD188,AP8,AD3)</f>
        <v>입력오류</v>
      </c>
      <c r="AQ188" s="2"/>
      <c r="BA188" s="21" t="str">
        <f ca="1">_xll.IMDP("BND",AR188,BA8,AR3)</f>
        <v>입력오류</v>
      </c>
      <c r="BB188" s="23" t="str">
        <f ca="1">_xll.IMDP("BND",AR188,BB8,AR3)</f>
        <v>입력오류</v>
      </c>
      <c r="BC188" s="23" t="str">
        <f ca="1">_xll.IMDP("BND",AR188,BC8,AR3)</f>
        <v>입력오류</v>
      </c>
      <c r="BD188" s="23" t="str">
        <f ca="1">_xll.IMDP("BND",AR188,BD8,AR3)</f>
        <v>입력오류</v>
      </c>
      <c r="BE188" s="2"/>
      <c r="BO188" s="21" t="str">
        <f ca="1">_xll.IMDP("BND",BF188,BO8,BF3)</f>
        <v>입력오류</v>
      </c>
      <c r="BP188" s="23" t="str">
        <f ca="1">_xll.IMDP("BND",BF188,BP8,BF3)</f>
        <v>입력오류</v>
      </c>
      <c r="BQ188" s="23" t="str">
        <f ca="1">_xll.IMDP("BND",BF188,BQ8,BF3)</f>
        <v>입력오류</v>
      </c>
      <c r="BR188" s="23" t="str">
        <f ca="1">_xll.IMDP("BND",BF188,BR8,BF3)</f>
        <v>입력오류</v>
      </c>
      <c r="BS188" s="2">
        <v>46316</v>
      </c>
      <c r="BT188" s="3" t="s">
        <v>1185</v>
      </c>
      <c r="BU188" s="3" t="s">
        <v>474</v>
      </c>
      <c r="BV188" s="3" t="s">
        <v>1186</v>
      </c>
      <c r="BW188" s="3">
        <v>0</v>
      </c>
      <c r="BX188" s="3">
        <v>0.06</v>
      </c>
      <c r="BY188" s="3">
        <v>0</v>
      </c>
      <c r="BZ188" s="3">
        <v>87293</v>
      </c>
      <c r="CA188" s="3">
        <v>10156</v>
      </c>
      <c r="CB188" s="3">
        <v>3.6288999999999998</v>
      </c>
      <c r="CC188" s="21">
        <f ca="1">_xll.IMDP("BND",BT188,CC8,BT3)</f>
        <v>20300731</v>
      </c>
      <c r="CD188" s="23">
        <f ca="1">_xll.IMDP("BND",BT188,CD8,BT3)</f>
        <v>4.0830000000000002</v>
      </c>
      <c r="CE188" s="23" t="str">
        <f ca="1">_xll.IMDP("BND",BT188,CE8,BT3)</f>
        <v>지방채</v>
      </c>
      <c r="CF188" s="23" t="str">
        <f ca="1">_xll.IMDP("BND",BT188,CF8,BT3)</f>
        <v>도시철도채권</v>
      </c>
      <c r="CG188" s="2"/>
      <c r="CQ188" s="21" t="str">
        <f ca="1">_xll.IMDP("BND",CH188,CQ8,CH3)</f>
        <v>입력오류</v>
      </c>
      <c r="CR188" s="23" t="str">
        <f ca="1">_xll.IMDP("BND",CH188,CR8,CH3)</f>
        <v>입력오류</v>
      </c>
      <c r="CS188" s="23" t="str">
        <f ca="1">_xll.IMDP("BND",CH188,CS8,CH3)</f>
        <v>입력오류</v>
      </c>
      <c r="CT188" s="23" t="str">
        <f ca="1">_xll.IMDP("BND",CH188,CT8,CH3)</f>
        <v>입력오류</v>
      </c>
      <c r="CU188" s="2"/>
      <c r="DE188" s="21" t="str">
        <f ca="1">_xll.IMDP("BND",CV188,DE8,CV3)</f>
        <v>입력오류</v>
      </c>
      <c r="DF188" s="23" t="str">
        <f ca="1">_xll.IMDP("BND",CV188,DF8,CV3)</f>
        <v>입력오류</v>
      </c>
      <c r="DG188" s="23" t="str">
        <f ca="1">_xll.IMDP("BND",CV188,DG8,CV3)</f>
        <v>입력오류</v>
      </c>
      <c r="DH188" s="23" t="str">
        <f ca="1">_xll.IMDP("BND",CV188,DH8,CV3)</f>
        <v>입력오류</v>
      </c>
      <c r="DI188" s="2">
        <v>46316</v>
      </c>
      <c r="DJ188" s="3" t="s">
        <v>1932</v>
      </c>
      <c r="DK188" s="3" t="s">
        <v>1933</v>
      </c>
      <c r="DL188" s="3" t="s">
        <v>1934</v>
      </c>
      <c r="DM188" s="3">
        <v>0</v>
      </c>
      <c r="DN188" s="3">
        <v>0.15</v>
      </c>
      <c r="DO188" s="3">
        <v>0</v>
      </c>
      <c r="DP188" s="3">
        <v>237893</v>
      </c>
      <c r="DS188" s="21" t="str">
        <f ca="1">_xll.IMDP("BND",DJ188,DS8,DJ3)</f>
        <v/>
      </c>
      <c r="DT188" s="23" t="str">
        <f ca="1">_xll.IMDP("BND",DJ188,DT8,DJ3)</f>
        <v/>
      </c>
      <c r="DU188" s="23" t="str">
        <f ca="1">_xll.IMDP("BND",DJ188,DU8,DJ3)</f>
        <v/>
      </c>
      <c r="DV188" s="23" t="str">
        <f ca="1">_xll.IMDP("BND",DJ188,DV8,DJ3)</f>
        <v/>
      </c>
      <c r="DW188" s="2"/>
      <c r="EG188" s="21" t="str">
        <f ca="1">_xll.IMDP("BND",DX188,EG8,DX3)</f>
        <v>입력오류</v>
      </c>
      <c r="EH188" s="23" t="str">
        <f ca="1">_xll.IMDP("BND",DX188,EH8,DX3)</f>
        <v>입력오류</v>
      </c>
      <c r="EI188" s="23" t="str">
        <f ca="1">_xll.IMDP("BND",DX188,EI8,DX3)</f>
        <v>입력오류</v>
      </c>
      <c r="EJ188" s="23" t="str">
        <f ca="1">_xll.IMDP("BND",DX188,EJ8,DX3)</f>
        <v>입력오류</v>
      </c>
      <c r="EK188" s="2"/>
      <c r="EU188" s="21" t="str">
        <f ca="1">_xll.IMDP("BND",EL188,EU8,EL3)</f>
        <v>입력오류</v>
      </c>
      <c r="EV188" s="23" t="str">
        <f ca="1">_xll.IMDP("BND",EL188,EV8,EL3)</f>
        <v>입력오류</v>
      </c>
      <c r="EW188" s="23" t="str">
        <f ca="1">_xll.IMDP("BND",EL188,EW8,EL3)</f>
        <v>입력오류</v>
      </c>
      <c r="EX188" s="23" t="str">
        <f ca="1">_xll.IMDP("BND",EL188,EX8,EL3)</f>
        <v>입력오류</v>
      </c>
    </row>
    <row r="189" spans="1:154" ht="13.5" customHeight="1" x14ac:dyDescent="0.3">
      <c r="A189" s="2">
        <v>46316</v>
      </c>
      <c r="B189" s="3" t="s">
        <v>1539</v>
      </c>
      <c r="C189" s="3" t="s">
        <v>1540</v>
      </c>
      <c r="D189" s="3" t="s">
        <v>1541</v>
      </c>
      <c r="E189" s="3">
        <v>0</v>
      </c>
      <c r="F189" s="3">
        <v>0.27</v>
      </c>
      <c r="G189" s="3">
        <v>0</v>
      </c>
      <c r="H189" s="3">
        <v>324400</v>
      </c>
      <c r="I189" s="3">
        <v>9634.7999999999993</v>
      </c>
      <c r="J189" s="3">
        <v>2.3727</v>
      </c>
      <c r="K189" s="21">
        <f ca="1">_xll.IMDP("BND",B189,K8,B3)</f>
        <v>20290420</v>
      </c>
      <c r="L189" s="23">
        <f ca="1">_xll.IMDP("BND",B189,L8,B3)</f>
        <v>4.407</v>
      </c>
      <c r="M189" s="23" t="str">
        <f ca="1">_xll.IMDP("BND",B189,M8,B3)</f>
        <v>금융채</v>
      </c>
      <c r="N189" s="23" t="str">
        <f ca="1">_xll.IMDP("BND",B189,N8,B3)</f>
        <v>카드</v>
      </c>
      <c r="O189" s="2"/>
      <c r="Y189" s="21" t="str">
        <f ca="1">_xll.IMDP("BND",P189,Y8,P3)</f>
        <v>입력오류</v>
      </c>
      <c r="Z189" s="23" t="str">
        <f ca="1">_xll.IMDP("BND",P189,Z8,P3)</f>
        <v>입력오류</v>
      </c>
      <c r="AA189" s="23" t="str">
        <f ca="1">_xll.IMDP("BND",P189,AA8,P3)</f>
        <v>입력오류</v>
      </c>
      <c r="AB189" s="23" t="str">
        <f ca="1">_xll.IMDP("BND",P189,AB8,P3)</f>
        <v>입력오류</v>
      </c>
      <c r="AC189" s="2"/>
      <c r="AM189" s="21" t="str">
        <f ca="1">_xll.IMDP("BND",AD189,AM8,AD3)</f>
        <v>입력오류</v>
      </c>
      <c r="AN189" s="23" t="str">
        <f ca="1">_xll.IMDP("BND",AD189,AN8,AD3)</f>
        <v>입력오류</v>
      </c>
      <c r="AO189" s="23" t="str">
        <f ca="1">_xll.IMDP("BND",AD189,AO8,AD3)</f>
        <v>입력오류</v>
      </c>
      <c r="AP189" s="23" t="str">
        <f ca="1">_xll.IMDP("BND",AD189,AP8,AD3)</f>
        <v>입력오류</v>
      </c>
      <c r="AQ189" s="2"/>
      <c r="BA189" s="21" t="str">
        <f ca="1">_xll.IMDP("BND",AR189,BA8,AR3)</f>
        <v>입력오류</v>
      </c>
      <c r="BB189" s="23" t="str">
        <f ca="1">_xll.IMDP("BND",AR189,BB8,AR3)</f>
        <v>입력오류</v>
      </c>
      <c r="BC189" s="23" t="str">
        <f ca="1">_xll.IMDP("BND",AR189,BC8,AR3)</f>
        <v>입력오류</v>
      </c>
      <c r="BD189" s="23" t="str">
        <f ca="1">_xll.IMDP("BND",AR189,BD8,AR3)</f>
        <v>입력오류</v>
      </c>
      <c r="BE189" s="2"/>
      <c r="BO189" s="21" t="str">
        <f ca="1">_xll.IMDP("BND",BF189,BO8,BF3)</f>
        <v>입력오류</v>
      </c>
      <c r="BP189" s="23" t="str">
        <f ca="1">_xll.IMDP("BND",BF189,BP8,BF3)</f>
        <v>입력오류</v>
      </c>
      <c r="BQ189" s="23" t="str">
        <f ca="1">_xll.IMDP("BND",BF189,BQ8,BF3)</f>
        <v>입력오류</v>
      </c>
      <c r="BR189" s="23" t="str">
        <f ca="1">_xll.IMDP("BND",BF189,BR8,BF3)</f>
        <v>입력오류</v>
      </c>
      <c r="BS189" s="2">
        <v>46316</v>
      </c>
      <c r="BT189" s="3" t="s">
        <v>1175</v>
      </c>
      <c r="BU189" s="3" t="s">
        <v>1176</v>
      </c>
      <c r="BV189" s="3" t="s">
        <v>1177</v>
      </c>
      <c r="BW189" s="3">
        <v>0</v>
      </c>
      <c r="BX189" s="3">
        <v>0.06</v>
      </c>
      <c r="BY189" s="3">
        <v>0</v>
      </c>
      <c r="BZ189" s="3">
        <v>87234</v>
      </c>
      <c r="CA189" s="3">
        <v>10148.77</v>
      </c>
      <c r="CB189" s="3">
        <v>4.6157000000000004</v>
      </c>
      <c r="CC189" s="21">
        <f ca="1">_xll.IMDP("BND",BT189,CC8,BT3)</f>
        <v>20320126</v>
      </c>
      <c r="CD189" s="23">
        <f ca="1">_xll.IMDP("BND",BT189,CD8,BT3)</f>
        <v>4.28</v>
      </c>
      <c r="CE189" s="23" t="str">
        <f ca="1">_xll.IMDP("BND",BT189,CE8,BT3)</f>
        <v>공사공단채</v>
      </c>
      <c r="CF189" s="23" t="str">
        <f ca="1">_xll.IMDP("BND",BT189,CF8,BT3)</f>
        <v>일반</v>
      </c>
      <c r="CG189" s="2"/>
      <c r="CQ189" s="21" t="str">
        <f ca="1">_xll.IMDP("BND",CH189,CQ8,CH3)</f>
        <v>입력오류</v>
      </c>
      <c r="CR189" s="23" t="str">
        <f ca="1">_xll.IMDP("BND",CH189,CR8,CH3)</f>
        <v>입력오류</v>
      </c>
      <c r="CS189" s="23" t="str">
        <f ca="1">_xll.IMDP("BND",CH189,CS8,CH3)</f>
        <v>입력오류</v>
      </c>
      <c r="CT189" s="23" t="str">
        <f ca="1">_xll.IMDP("BND",CH189,CT8,CH3)</f>
        <v>입력오류</v>
      </c>
      <c r="CU189" s="2"/>
      <c r="DE189" s="21" t="str">
        <f ca="1">_xll.IMDP("BND",CV189,DE8,CV3)</f>
        <v>입력오류</v>
      </c>
      <c r="DF189" s="23" t="str">
        <f ca="1">_xll.IMDP("BND",CV189,DF8,CV3)</f>
        <v>입력오류</v>
      </c>
      <c r="DG189" s="23" t="str">
        <f ca="1">_xll.IMDP("BND",CV189,DG8,CV3)</f>
        <v>입력오류</v>
      </c>
      <c r="DH189" s="23" t="str">
        <f ca="1">_xll.IMDP("BND",CV189,DH8,CV3)</f>
        <v>입력오류</v>
      </c>
      <c r="DI189" s="2">
        <v>46316</v>
      </c>
      <c r="DJ189" s="3" t="s">
        <v>1943</v>
      </c>
      <c r="DK189" s="3" t="s">
        <v>1941</v>
      </c>
      <c r="DL189" s="3" t="s">
        <v>1944</v>
      </c>
      <c r="DM189" s="3">
        <v>0</v>
      </c>
      <c r="DN189" s="3">
        <v>0.15</v>
      </c>
      <c r="DO189" s="3">
        <v>0</v>
      </c>
      <c r="DP189" s="3">
        <v>237784</v>
      </c>
      <c r="DS189" s="21" t="str">
        <f ca="1">_xll.IMDP("BND",DJ189,DS8,DJ3)</f>
        <v/>
      </c>
      <c r="DT189" s="23" t="str">
        <f ca="1">_xll.IMDP("BND",DJ189,DT8,DJ3)</f>
        <v/>
      </c>
      <c r="DU189" s="23" t="str">
        <f ca="1">_xll.IMDP("BND",DJ189,DU8,DJ3)</f>
        <v/>
      </c>
      <c r="DV189" s="23" t="str">
        <f ca="1">_xll.IMDP("BND",DJ189,DV8,DJ3)</f>
        <v/>
      </c>
      <c r="DW189" s="2"/>
      <c r="EG189" s="21" t="str">
        <f ca="1">_xll.IMDP("BND",DX189,EG8,DX3)</f>
        <v>입력오류</v>
      </c>
      <c r="EH189" s="23" t="str">
        <f ca="1">_xll.IMDP("BND",DX189,EH8,DX3)</f>
        <v>입력오류</v>
      </c>
      <c r="EI189" s="23" t="str">
        <f ca="1">_xll.IMDP("BND",DX189,EI8,DX3)</f>
        <v>입력오류</v>
      </c>
      <c r="EJ189" s="23" t="str">
        <f ca="1">_xll.IMDP("BND",DX189,EJ8,DX3)</f>
        <v>입력오류</v>
      </c>
      <c r="EK189" s="2"/>
      <c r="EU189" s="21" t="str">
        <f ca="1">_xll.IMDP("BND",EL189,EU8,EL3)</f>
        <v>입력오류</v>
      </c>
      <c r="EV189" s="23" t="str">
        <f ca="1">_xll.IMDP("BND",EL189,EV8,EL3)</f>
        <v>입력오류</v>
      </c>
      <c r="EW189" s="23" t="str">
        <f ca="1">_xll.IMDP("BND",EL189,EW8,EL3)</f>
        <v>입력오류</v>
      </c>
      <c r="EX189" s="23" t="str">
        <f ca="1">_xll.IMDP("BND",EL189,EX8,EL3)</f>
        <v>입력오류</v>
      </c>
    </row>
    <row r="190" spans="1:154" ht="13.5" customHeight="1" x14ac:dyDescent="0.3">
      <c r="A190" s="2">
        <v>46316</v>
      </c>
      <c r="B190" s="3" t="s">
        <v>1542</v>
      </c>
      <c r="C190" s="3" t="s">
        <v>1543</v>
      </c>
      <c r="D190" s="3" t="s">
        <v>1544</v>
      </c>
      <c r="E190" s="3">
        <v>0</v>
      </c>
      <c r="F190" s="3">
        <v>0.27</v>
      </c>
      <c r="G190" s="3">
        <v>0</v>
      </c>
      <c r="H190" s="3">
        <v>324244</v>
      </c>
      <c r="I190" s="3">
        <v>9701.44</v>
      </c>
      <c r="J190" s="3">
        <v>1.9469000000000001</v>
      </c>
      <c r="K190" s="21">
        <f ca="1">_xll.IMDP("BND",B190,K8,B3)</f>
        <v>20281030</v>
      </c>
      <c r="L190" s="23">
        <f ca="1">_xll.IMDP("BND",B190,L8,B3)</f>
        <v>4.4119999999999999</v>
      </c>
      <c r="M190" s="23" t="str">
        <f ca="1">_xll.IMDP("BND",B190,M8,B3)</f>
        <v>회사채</v>
      </c>
      <c r="N190" s="23" t="str">
        <f ca="1">_xll.IMDP("BND",B190,N8,B3)</f>
        <v>회사채(일반)</v>
      </c>
      <c r="O190" s="2"/>
      <c r="Y190" s="21" t="str">
        <f ca="1">_xll.IMDP("BND",P190,Y8,P3)</f>
        <v>입력오류</v>
      </c>
      <c r="Z190" s="23" t="str">
        <f ca="1">_xll.IMDP("BND",P190,Z8,P3)</f>
        <v>입력오류</v>
      </c>
      <c r="AA190" s="23" t="str">
        <f ca="1">_xll.IMDP("BND",P190,AA8,P3)</f>
        <v>입력오류</v>
      </c>
      <c r="AB190" s="23" t="str">
        <f ca="1">_xll.IMDP("BND",P190,AB8,P3)</f>
        <v>입력오류</v>
      </c>
      <c r="AC190" s="2"/>
      <c r="AM190" s="21" t="str">
        <f ca="1">_xll.IMDP("BND",AD190,AM8,AD3)</f>
        <v>입력오류</v>
      </c>
      <c r="AN190" s="23" t="str">
        <f ca="1">_xll.IMDP("BND",AD190,AN8,AD3)</f>
        <v>입력오류</v>
      </c>
      <c r="AO190" s="23" t="str">
        <f ca="1">_xll.IMDP("BND",AD190,AO8,AD3)</f>
        <v>입력오류</v>
      </c>
      <c r="AP190" s="23" t="str">
        <f ca="1">_xll.IMDP("BND",AD190,AP8,AD3)</f>
        <v>입력오류</v>
      </c>
      <c r="AQ190" s="2"/>
      <c r="BA190" s="21" t="str">
        <f ca="1">_xll.IMDP("BND",AR190,BA8,AR3)</f>
        <v>입력오류</v>
      </c>
      <c r="BB190" s="23" t="str">
        <f ca="1">_xll.IMDP("BND",AR190,BB8,AR3)</f>
        <v>입력오류</v>
      </c>
      <c r="BC190" s="23" t="str">
        <f ca="1">_xll.IMDP("BND",AR190,BC8,AR3)</f>
        <v>입력오류</v>
      </c>
      <c r="BD190" s="23" t="str">
        <f ca="1">_xll.IMDP("BND",AR190,BD8,AR3)</f>
        <v>입력오류</v>
      </c>
      <c r="BE190" s="2"/>
      <c r="BO190" s="21" t="str">
        <f ca="1">_xll.IMDP("BND",BF190,BO8,BF3)</f>
        <v>입력오류</v>
      </c>
      <c r="BP190" s="23" t="str">
        <f ca="1">_xll.IMDP("BND",BF190,BP8,BF3)</f>
        <v>입력오류</v>
      </c>
      <c r="BQ190" s="23" t="str">
        <f ca="1">_xll.IMDP("BND",BF190,BQ8,BF3)</f>
        <v>입력오류</v>
      </c>
      <c r="BR190" s="23" t="str">
        <f ca="1">_xll.IMDP("BND",BF190,BR8,BF3)</f>
        <v>입력오류</v>
      </c>
      <c r="BS190" s="2">
        <v>46316</v>
      </c>
      <c r="BT190" s="3" t="s">
        <v>1180</v>
      </c>
      <c r="BU190" s="3" t="s">
        <v>792</v>
      </c>
      <c r="BV190" s="3" t="s">
        <v>1181</v>
      </c>
      <c r="BW190" s="3">
        <v>0</v>
      </c>
      <c r="BX190" s="3">
        <v>0.06</v>
      </c>
      <c r="BY190" s="3">
        <v>0</v>
      </c>
      <c r="BZ190" s="3">
        <v>86732</v>
      </c>
      <c r="CA190" s="3">
        <v>10089.799999999999</v>
      </c>
      <c r="CB190" s="3">
        <v>1.7174</v>
      </c>
      <c r="CC190" s="21">
        <f ca="1">_xll.IMDP("BND",BT190,CC8,BT3)</f>
        <v>20280810</v>
      </c>
      <c r="CD190" s="23">
        <f ca="1">_xll.IMDP("BND",BT190,CD8,BT3)</f>
        <v>4.1100000000000003</v>
      </c>
      <c r="CE190" s="23" t="str">
        <f ca="1">_xll.IMDP("BND",BT190,CE8,BT3)</f>
        <v>금융채</v>
      </c>
      <c r="CF190" s="23" t="str">
        <f ca="1">_xll.IMDP("BND",BT190,CF8,BT3)</f>
        <v>은행채</v>
      </c>
      <c r="CG190" s="2"/>
      <c r="CQ190" s="21" t="str">
        <f ca="1">_xll.IMDP("BND",CH190,CQ8,CH3)</f>
        <v>입력오류</v>
      </c>
      <c r="CR190" s="23" t="str">
        <f ca="1">_xll.IMDP("BND",CH190,CR8,CH3)</f>
        <v>입력오류</v>
      </c>
      <c r="CS190" s="23" t="str">
        <f ca="1">_xll.IMDP("BND",CH190,CS8,CH3)</f>
        <v>입력오류</v>
      </c>
      <c r="CT190" s="23" t="str">
        <f ca="1">_xll.IMDP("BND",CH190,CT8,CH3)</f>
        <v>입력오류</v>
      </c>
      <c r="CU190" s="2"/>
      <c r="DE190" s="21" t="str">
        <f ca="1">_xll.IMDP("BND",CV190,DE8,CV3)</f>
        <v>입력오류</v>
      </c>
      <c r="DF190" s="23" t="str">
        <f ca="1">_xll.IMDP("BND",CV190,DF8,CV3)</f>
        <v>입력오류</v>
      </c>
      <c r="DG190" s="23" t="str">
        <f ca="1">_xll.IMDP("BND",CV190,DG8,CV3)</f>
        <v>입력오류</v>
      </c>
      <c r="DH190" s="23" t="str">
        <f ca="1">_xll.IMDP("BND",CV190,DH8,CV3)</f>
        <v>입력오류</v>
      </c>
      <c r="DI190" s="2">
        <v>46316</v>
      </c>
      <c r="DJ190" s="3" t="s">
        <v>1945</v>
      </c>
      <c r="DK190" s="3" t="s">
        <v>1941</v>
      </c>
      <c r="DL190" s="3" t="s">
        <v>1946</v>
      </c>
      <c r="DM190" s="3">
        <v>0</v>
      </c>
      <c r="DN190" s="3">
        <v>0.15</v>
      </c>
      <c r="DO190" s="3">
        <v>0</v>
      </c>
      <c r="DP190" s="3">
        <v>237784</v>
      </c>
      <c r="DS190" s="21" t="str">
        <f ca="1">_xll.IMDP("BND",DJ190,DS8,DJ3)</f>
        <v/>
      </c>
      <c r="DT190" s="23" t="str">
        <f ca="1">_xll.IMDP("BND",DJ190,DT8,DJ3)</f>
        <v/>
      </c>
      <c r="DU190" s="23" t="str">
        <f ca="1">_xll.IMDP("BND",DJ190,DU8,DJ3)</f>
        <v/>
      </c>
      <c r="DV190" s="23" t="str">
        <f ca="1">_xll.IMDP("BND",DJ190,DV8,DJ3)</f>
        <v/>
      </c>
      <c r="DW190" s="2"/>
      <c r="EG190" s="21" t="str">
        <f ca="1">_xll.IMDP("BND",DX190,EG8,DX3)</f>
        <v>입력오류</v>
      </c>
      <c r="EH190" s="23" t="str">
        <f ca="1">_xll.IMDP("BND",DX190,EH8,DX3)</f>
        <v>입력오류</v>
      </c>
      <c r="EI190" s="23" t="str">
        <f ca="1">_xll.IMDP("BND",DX190,EI8,DX3)</f>
        <v>입력오류</v>
      </c>
      <c r="EJ190" s="23" t="str">
        <f ca="1">_xll.IMDP("BND",DX190,EJ8,DX3)</f>
        <v>입력오류</v>
      </c>
      <c r="EK190" s="2"/>
      <c r="EU190" s="21" t="str">
        <f ca="1">_xll.IMDP("BND",EL190,EU8,EL3)</f>
        <v>입력오류</v>
      </c>
      <c r="EV190" s="23" t="str">
        <f ca="1">_xll.IMDP("BND",EL190,EV8,EL3)</f>
        <v>입력오류</v>
      </c>
      <c r="EW190" s="23" t="str">
        <f ca="1">_xll.IMDP("BND",EL190,EW8,EL3)</f>
        <v>입력오류</v>
      </c>
      <c r="EX190" s="23" t="str">
        <f ca="1">_xll.IMDP("BND",EL190,EX8,EL3)</f>
        <v>입력오류</v>
      </c>
    </row>
    <row r="191" spans="1:154" ht="13.5" customHeight="1" x14ac:dyDescent="0.3">
      <c r="A191" s="2">
        <v>46316</v>
      </c>
      <c r="B191" s="3" t="s">
        <v>1558</v>
      </c>
      <c r="C191" s="3" t="s">
        <v>128</v>
      </c>
      <c r="D191" s="3" t="s">
        <v>1559</v>
      </c>
      <c r="E191" s="3">
        <v>0</v>
      </c>
      <c r="F191" s="3">
        <v>0.27</v>
      </c>
      <c r="G191" s="3">
        <v>0</v>
      </c>
      <c r="H191" s="3">
        <v>323780</v>
      </c>
      <c r="I191" s="3">
        <v>9687.4699999999993</v>
      </c>
      <c r="J191" s="3">
        <v>0.85740000000000005</v>
      </c>
      <c r="K191" s="21">
        <f ca="1">_xll.IMDP("BND",B191,K8,B3)</f>
        <v>20270910</v>
      </c>
      <c r="L191" s="23">
        <f ca="1">_xll.IMDP("BND",B191,L8,B3)</f>
        <v>3.6339999999999999</v>
      </c>
      <c r="M191" s="23" t="str">
        <f ca="1">_xll.IMDP("BND",B191,M8,B3)</f>
        <v>국채</v>
      </c>
      <c r="N191" s="23" t="str">
        <f ca="1">_xll.IMDP("BND",B191,N8,B3)</f>
        <v>국고채권</v>
      </c>
      <c r="O191" s="2"/>
      <c r="Y191" s="21" t="str">
        <f ca="1">_xll.IMDP("BND",P191,Y8,P3)</f>
        <v>입력오류</v>
      </c>
      <c r="Z191" s="23" t="str">
        <f ca="1">_xll.IMDP("BND",P191,Z8,P3)</f>
        <v>입력오류</v>
      </c>
      <c r="AA191" s="23" t="str">
        <f ca="1">_xll.IMDP("BND",P191,AA8,P3)</f>
        <v>입력오류</v>
      </c>
      <c r="AB191" s="23" t="str">
        <f ca="1">_xll.IMDP("BND",P191,AB8,P3)</f>
        <v>입력오류</v>
      </c>
      <c r="AC191" s="2"/>
      <c r="AM191" s="21" t="str">
        <f ca="1">_xll.IMDP("BND",AD191,AM8,AD3)</f>
        <v>입력오류</v>
      </c>
      <c r="AN191" s="23" t="str">
        <f ca="1">_xll.IMDP("BND",AD191,AN8,AD3)</f>
        <v>입력오류</v>
      </c>
      <c r="AO191" s="23" t="str">
        <f ca="1">_xll.IMDP("BND",AD191,AO8,AD3)</f>
        <v>입력오류</v>
      </c>
      <c r="AP191" s="23" t="str">
        <f ca="1">_xll.IMDP("BND",AD191,AP8,AD3)</f>
        <v>입력오류</v>
      </c>
      <c r="AQ191" s="2"/>
      <c r="BA191" s="21" t="str">
        <f ca="1">_xll.IMDP("BND",AR191,BA8,AR3)</f>
        <v>입력오류</v>
      </c>
      <c r="BB191" s="23" t="str">
        <f ca="1">_xll.IMDP("BND",AR191,BB8,AR3)</f>
        <v>입력오류</v>
      </c>
      <c r="BC191" s="23" t="str">
        <f ca="1">_xll.IMDP("BND",AR191,BC8,AR3)</f>
        <v>입력오류</v>
      </c>
      <c r="BD191" s="23" t="str">
        <f ca="1">_xll.IMDP("BND",AR191,BD8,AR3)</f>
        <v>입력오류</v>
      </c>
      <c r="BE191" s="2"/>
      <c r="BO191" s="21" t="str">
        <f ca="1">_xll.IMDP("BND",BF191,BO8,BF3)</f>
        <v>입력오류</v>
      </c>
      <c r="BP191" s="23" t="str">
        <f ca="1">_xll.IMDP("BND",BF191,BP8,BF3)</f>
        <v>입력오류</v>
      </c>
      <c r="BQ191" s="23" t="str">
        <f ca="1">_xll.IMDP("BND",BF191,BQ8,BF3)</f>
        <v>입력오류</v>
      </c>
      <c r="BR191" s="23" t="str">
        <f ca="1">_xll.IMDP("BND",BF191,BR8,BF3)</f>
        <v>입력오류</v>
      </c>
      <c r="BS191" s="2">
        <v>46316</v>
      </c>
      <c r="BT191" s="3" t="s">
        <v>1189</v>
      </c>
      <c r="BU191" s="3" t="s">
        <v>720</v>
      </c>
      <c r="BV191" s="3" t="s">
        <v>1190</v>
      </c>
      <c r="BW191" s="3">
        <v>0</v>
      </c>
      <c r="BX191" s="3">
        <v>0.06</v>
      </c>
      <c r="BY191" s="3">
        <v>0</v>
      </c>
      <c r="BZ191" s="3">
        <v>86676</v>
      </c>
      <c r="CA191" s="3">
        <v>10083.85</v>
      </c>
      <c r="CB191" s="3">
        <v>1.1524000000000001</v>
      </c>
      <c r="CC191" s="21">
        <f ca="1">_xll.IMDP("BND",BT191,CC8,BT3)</f>
        <v>20271231</v>
      </c>
      <c r="CD191" s="23">
        <f ca="1">_xll.IMDP("BND",BT191,CD8,BT3)</f>
        <v>3.7309999999999999</v>
      </c>
      <c r="CE191" s="23" t="str">
        <f ca="1">_xll.IMDP("BND",BT191,CE8,BT3)</f>
        <v>지방채</v>
      </c>
      <c r="CF191" s="23" t="str">
        <f ca="1">_xll.IMDP("BND",BT191,CF8,BT3)</f>
        <v>지역개발채권</v>
      </c>
      <c r="CG191" s="2"/>
      <c r="CQ191" s="21" t="str">
        <f ca="1">_xll.IMDP("BND",CH191,CQ8,CH3)</f>
        <v>입력오류</v>
      </c>
      <c r="CR191" s="23" t="str">
        <f ca="1">_xll.IMDP("BND",CH191,CR8,CH3)</f>
        <v>입력오류</v>
      </c>
      <c r="CS191" s="23" t="str">
        <f ca="1">_xll.IMDP("BND",CH191,CS8,CH3)</f>
        <v>입력오류</v>
      </c>
      <c r="CT191" s="23" t="str">
        <f ca="1">_xll.IMDP("BND",CH191,CT8,CH3)</f>
        <v>입력오류</v>
      </c>
      <c r="CU191" s="2"/>
      <c r="DE191" s="21" t="str">
        <f ca="1">_xll.IMDP("BND",CV191,DE8,CV3)</f>
        <v>입력오류</v>
      </c>
      <c r="DF191" s="23" t="str">
        <f ca="1">_xll.IMDP("BND",CV191,DF8,CV3)</f>
        <v>입력오류</v>
      </c>
      <c r="DG191" s="23" t="str">
        <f ca="1">_xll.IMDP("BND",CV191,DG8,CV3)</f>
        <v>입력오류</v>
      </c>
      <c r="DH191" s="23" t="str">
        <f ca="1">_xll.IMDP("BND",CV191,DH8,CV3)</f>
        <v>입력오류</v>
      </c>
      <c r="DI191" s="2">
        <v>46316</v>
      </c>
      <c r="DJ191" s="3" t="s">
        <v>1940</v>
      </c>
      <c r="DK191" s="3" t="s">
        <v>1941</v>
      </c>
      <c r="DL191" s="3" t="s">
        <v>1942</v>
      </c>
      <c r="DM191" s="3">
        <v>0</v>
      </c>
      <c r="DN191" s="3">
        <v>0.15</v>
      </c>
      <c r="DO191" s="3">
        <v>0</v>
      </c>
      <c r="DP191" s="3">
        <v>237784</v>
      </c>
      <c r="DS191" s="21" t="str">
        <f ca="1">_xll.IMDP("BND",DJ191,DS8,DJ3)</f>
        <v/>
      </c>
      <c r="DT191" s="23" t="str">
        <f ca="1">_xll.IMDP("BND",DJ191,DT8,DJ3)</f>
        <v/>
      </c>
      <c r="DU191" s="23" t="str">
        <f ca="1">_xll.IMDP("BND",DJ191,DU8,DJ3)</f>
        <v/>
      </c>
      <c r="DV191" s="23" t="str">
        <f ca="1">_xll.IMDP("BND",DJ191,DV8,DJ3)</f>
        <v/>
      </c>
      <c r="DW191" s="2"/>
      <c r="EG191" s="21" t="str">
        <f ca="1">_xll.IMDP("BND",DX191,EG8,DX3)</f>
        <v>입력오류</v>
      </c>
      <c r="EH191" s="23" t="str">
        <f ca="1">_xll.IMDP("BND",DX191,EH8,DX3)</f>
        <v>입력오류</v>
      </c>
      <c r="EI191" s="23" t="str">
        <f ca="1">_xll.IMDP("BND",DX191,EI8,DX3)</f>
        <v>입력오류</v>
      </c>
      <c r="EJ191" s="23" t="str">
        <f ca="1">_xll.IMDP("BND",DX191,EJ8,DX3)</f>
        <v>입력오류</v>
      </c>
      <c r="EK191" s="2"/>
      <c r="EU191" s="21" t="str">
        <f ca="1">_xll.IMDP("BND",EL191,EU8,EL3)</f>
        <v>입력오류</v>
      </c>
      <c r="EV191" s="23" t="str">
        <f ca="1">_xll.IMDP("BND",EL191,EV8,EL3)</f>
        <v>입력오류</v>
      </c>
      <c r="EW191" s="23" t="str">
        <f ca="1">_xll.IMDP("BND",EL191,EW8,EL3)</f>
        <v>입력오류</v>
      </c>
      <c r="EX191" s="23" t="str">
        <f ca="1">_xll.IMDP("BND",EL191,EX8,EL3)</f>
        <v>입력오류</v>
      </c>
    </row>
    <row r="192" spans="1:154" ht="13.5" customHeight="1" x14ac:dyDescent="0.3">
      <c r="A192" s="2">
        <v>46316</v>
      </c>
      <c r="B192" s="3" t="s">
        <v>1547</v>
      </c>
      <c r="C192" s="3" t="s">
        <v>258</v>
      </c>
      <c r="D192" s="3" t="s">
        <v>1548</v>
      </c>
      <c r="E192" s="3">
        <v>0</v>
      </c>
      <c r="F192" s="3">
        <v>0.27</v>
      </c>
      <c r="G192" s="3">
        <v>0</v>
      </c>
      <c r="H192" s="3">
        <v>323612</v>
      </c>
      <c r="I192" s="3">
        <v>9681.74</v>
      </c>
      <c r="J192" s="3">
        <v>3.1236000000000002</v>
      </c>
      <c r="K192" s="21">
        <f ca="1">_xll.IMDP("BND",B192,K8,B3)</f>
        <v>20300221</v>
      </c>
      <c r="L192" s="23">
        <f ca="1">_xll.IMDP("BND",B192,L8,B3)</f>
        <v>4.3929999999999998</v>
      </c>
      <c r="M192" s="23" t="str">
        <f ca="1">_xll.IMDP("BND",B192,M8,B3)</f>
        <v>회사채</v>
      </c>
      <c r="N192" s="23" t="str">
        <f ca="1">_xll.IMDP("BND",B192,N8,B3)</f>
        <v>회사채(일반)</v>
      </c>
      <c r="O192" s="2"/>
      <c r="Y192" s="21" t="str">
        <f ca="1">_xll.IMDP("BND",P192,Y8,P3)</f>
        <v>입력오류</v>
      </c>
      <c r="Z192" s="23" t="str">
        <f ca="1">_xll.IMDP("BND",P192,Z8,P3)</f>
        <v>입력오류</v>
      </c>
      <c r="AA192" s="23" t="str">
        <f ca="1">_xll.IMDP("BND",P192,AA8,P3)</f>
        <v>입력오류</v>
      </c>
      <c r="AB192" s="23" t="str">
        <f ca="1">_xll.IMDP("BND",P192,AB8,P3)</f>
        <v>입력오류</v>
      </c>
      <c r="AC192" s="2"/>
      <c r="AM192" s="21" t="str">
        <f ca="1">_xll.IMDP("BND",AD192,AM8,AD3)</f>
        <v>입력오류</v>
      </c>
      <c r="AN192" s="23" t="str">
        <f ca="1">_xll.IMDP("BND",AD192,AN8,AD3)</f>
        <v>입력오류</v>
      </c>
      <c r="AO192" s="23" t="str">
        <f ca="1">_xll.IMDP("BND",AD192,AO8,AD3)</f>
        <v>입력오류</v>
      </c>
      <c r="AP192" s="23" t="str">
        <f ca="1">_xll.IMDP("BND",AD192,AP8,AD3)</f>
        <v>입력오류</v>
      </c>
      <c r="AQ192" s="2"/>
      <c r="BA192" s="21" t="str">
        <f ca="1">_xll.IMDP("BND",AR192,BA8,AR3)</f>
        <v>입력오류</v>
      </c>
      <c r="BB192" s="23" t="str">
        <f ca="1">_xll.IMDP("BND",AR192,BB8,AR3)</f>
        <v>입력오류</v>
      </c>
      <c r="BC192" s="23" t="str">
        <f ca="1">_xll.IMDP("BND",AR192,BC8,AR3)</f>
        <v>입력오류</v>
      </c>
      <c r="BD192" s="23" t="str">
        <f ca="1">_xll.IMDP("BND",AR192,BD8,AR3)</f>
        <v>입력오류</v>
      </c>
      <c r="BE192" s="2"/>
      <c r="BO192" s="21" t="str">
        <f ca="1">_xll.IMDP("BND",BF192,BO8,BF3)</f>
        <v>입력오류</v>
      </c>
      <c r="BP192" s="23" t="str">
        <f ca="1">_xll.IMDP("BND",BF192,BP8,BF3)</f>
        <v>입력오류</v>
      </c>
      <c r="BQ192" s="23" t="str">
        <f ca="1">_xll.IMDP("BND",BF192,BQ8,BF3)</f>
        <v>입력오류</v>
      </c>
      <c r="BR192" s="23" t="str">
        <f ca="1">_xll.IMDP("BND",BF192,BR8,BF3)</f>
        <v>입력오류</v>
      </c>
      <c r="BS192" s="2">
        <v>46316</v>
      </c>
      <c r="BT192" s="3" t="s">
        <v>1182</v>
      </c>
      <c r="BU192" s="3" t="s">
        <v>1183</v>
      </c>
      <c r="BV192" s="3" t="s">
        <v>1184</v>
      </c>
      <c r="BW192" s="3">
        <v>0</v>
      </c>
      <c r="BX192" s="3">
        <v>0.06</v>
      </c>
      <c r="BY192" s="3">
        <v>0</v>
      </c>
      <c r="BZ192" s="3">
        <v>86639</v>
      </c>
      <c r="CA192" s="3">
        <v>10079.58</v>
      </c>
      <c r="CB192" s="3">
        <v>7.9699999999999993E-2</v>
      </c>
      <c r="CC192" s="21">
        <f ca="1">_xll.IMDP("BND",BT192,CC8,BT3)</f>
        <v>20261119</v>
      </c>
      <c r="CD192" s="23">
        <f ca="1">_xll.IMDP("BND",BT192,CD8,BT3)</f>
        <v>3.4460000000000002</v>
      </c>
      <c r="CE192" s="23" t="str">
        <f ca="1">_xll.IMDP("BND",BT192,CE8,BT3)</f>
        <v>금융채</v>
      </c>
      <c r="CF192" s="23" t="str">
        <f ca="1">_xll.IMDP("BND",BT192,CF8,BT3)</f>
        <v>카드</v>
      </c>
      <c r="CG192" s="2"/>
      <c r="CQ192" s="21" t="str">
        <f ca="1">_xll.IMDP("BND",CH192,CQ8,CH3)</f>
        <v>입력오류</v>
      </c>
      <c r="CR192" s="23" t="str">
        <f ca="1">_xll.IMDP("BND",CH192,CR8,CH3)</f>
        <v>입력오류</v>
      </c>
      <c r="CS192" s="23" t="str">
        <f ca="1">_xll.IMDP("BND",CH192,CS8,CH3)</f>
        <v>입력오류</v>
      </c>
      <c r="CT192" s="23" t="str">
        <f ca="1">_xll.IMDP("BND",CH192,CT8,CH3)</f>
        <v>입력오류</v>
      </c>
      <c r="CU192" s="2"/>
      <c r="DE192" s="21" t="str">
        <f ca="1">_xll.IMDP("BND",CV192,DE8,CV3)</f>
        <v>입력오류</v>
      </c>
      <c r="DF192" s="23" t="str">
        <f ca="1">_xll.IMDP("BND",CV192,DF8,CV3)</f>
        <v>입력오류</v>
      </c>
      <c r="DG192" s="23" t="str">
        <f ca="1">_xll.IMDP("BND",CV192,DG8,CV3)</f>
        <v>입력오류</v>
      </c>
      <c r="DH192" s="23" t="str">
        <f ca="1">_xll.IMDP("BND",CV192,DH8,CV3)</f>
        <v>입력오류</v>
      </c>
      <c r="DI192" s="2">
        <v>46316</v>
      </c>
      <c r="DJ192" s="3" t="s">
        <v>1947</v>
      </c>
      <c r="DK192" s="3" t="s">
        <v>1941</v>
      </c>
      <c r="DL192" s="3" t="s">
        <v>1948</v>
      </c>
      <c r="DM192" s="3">
        <v>0</v>
      </c>
      <c r="DN192" s="3">
        <v>0.15</v>
      </c>
      <c r="DO192" s="3">
        <v>0</v>
      </c>
      <c r="DP192" s="3">
        <v>237784</v>
      </c>
      <c r="DS192" s="21" t="str">
        <f ca="1">_xll.IMDP("BND",DJ192,DS8,DJ3)</f>
        <v/>
      </c>
      <c r="DT192" s="23" t="str">
        <f ca="1">_xll.IMDP("BND",DJ192,DT8,DJ3)</f>
        <v/>
      </c>
      <c r="DU192" s="23" t="str">
        <f ca="1">_xll.IMDP("BND",DJ192,DU8,DJ3)</f>
        <v/>
      </c>
      <c r="DV192" s="23" t="str">
        <f ca="1">_xll.IMDP("BND",DJ192,DV8,DJ3)</f>
        <v/>
      </c>
      <c r="DW192" s="2"/>
      <c r="EG192" s="21" t="str">
        <f ca="1">_xll.IMDP("BND",DX192,EG8,DX3)</f>
        <v>입력오류</v>
      </c>
      <c r="EH192" s="23" t="str">
        <f ca="1">_xll.IMDP("BND",DX192,EH8,DX3)</f>
        <v>입력오류</v>
      </c>
      <c r="EI192" s="23" t="str">
        <f ca="1">_xll.IMDP("BND",DX192,EI8,DX3)</f>
        <v>입력오류</v>
      </c>
      <c r="EJ192" s="23" t="str">
        <f ca="1">_xll.IMDP("BND",DX192,EJ8,DX3)</f>
        <v>입력오류</v>
      </c>
      <c r="EK192" s="2"/>
      <c r="EU192" s="21" t="str">
        <f ca="1">_xll.IMDP("BND",EL192,EU8,EL3)</f>
        <v>입력오류</v>
      </c>
      <c r="EV192" s="23" t="str">
        <f ca="1">_xll.IMDP("BND",EL192,EV8,EL3)</f>
        <v>입력오류</v>
      </c>
      <c r="EW192" s="23" t="str">
        <f ca="1">_xll.IMDP("BND",EL192,EW8,EL3)</f>
        <v>입력오류</v>
      </c>
      <c r="EX192" s="23" t="str">
        <f ca="1">_xll.IMDP("BND",EL192,EX8,EL3)</f>
        <v>입력오류</v>
      </c>
    </row>
    <row r="193" spans="1:154" ht="13.5" customHeight="1" x14ac:dyDescent="0.3">
      <c r="A193" s="2">
        <v>46316</v>
      </c>
      <c r="B193" s="3" t="s">
        <v>1522</v>
      </c>
      <c r="C193" s="3" t="s">
        <v>1523</v>
      </c>
      <c r="D193" s="3" t="s">
        <v>1524</v>
      </c>
      <c r="E193" s="3">
        <v>0</v>
      </c>
      <c r="F193" s="3">
        <v>0.27</v>
      </c>
      <c r="G193" s="3">
        <v>0</v>
      </c>
      <c r="H193" s="3">
        <v>323300</v>
      </c>
      <c r="I193" s="3">
        <v>9673.08</v>
      </c>
      <c r="J193" s="3">
        <v>2.1593</v>
      </c>
      <c r="K193" s="21">
        <f ca="1">_xll.IMDP("BND",B193,K8,B3)</f>
        <v>20290119</v>
      </c>
      <c r="L193" s="23">
        <f ca="1">_xll.IMDP("BND",B193,L8,B3)</f>
        <v>4.3940000000000001</v>
      </c>
      <c r="M193" s="23" t="str">
        <f ca="1">_xll.IMDP("BND",B193,M8,B3)</f>
        <v>금융채</v>
      </c>
      <c r="N193" s="23" t="str">
        <f ca="1">_xll.IMDP("BND",B193,N8,B3)</f>
        <v>카드</v>
      </c>
      <c r="O193" s="2"/>
      <c r="Y193" s="21" t="str">
        <f ca="1">_xll.IMDP("BND",P193,Y8,P3)</f>
        <v>입력오류</v>
      </c>
      <c r="Z193" s="23" t="str">
        <f ca="1">_xll.IMDP("BND",P193,Z8,P3)</f>
        <v>입력오류</v>
      </c>
      <c r="AA193" s="23" t="str">
        <f ca="1">_xll.IMDP("BND",P193,AA8,P3)</f>
        <v>입력오류</v>
      </c>
      <c r="AB193" s="23" t="str">
        <f ca="1">_xll.IMDP("BND",P193,AB8,P3)</f>
        <v>입력오류</v>
      </c>
      <c r="AC193" s="2"/>
      <c r="AM193" s="21" t="str">
        <f ca="1">_xll.IMDP("BND",AD193,AM8,AD3)</f>
        <v>입력오류</v>
      </c>
      <c r="AN193" s="23" t="str">
        <f ca="1">_xll.IMDP("BND",AD193,AN8,AD3)</f>
        <v>입력오류</v>
      </c>
      <c r="AO193" s="23" t="str">
        <f ca="1">_xll.IMDP("BND",AD193,AO8,AD3)</f>
        <v>입력오류</v>
      </c>
      <c r="AP193" s="23" t="str">
        <f ca="1">_xll.IMDP("BND",AD193,AP8,AD3)</f>
        <v>입력오류</v>
      </c>
      <c r="AQ193" s="2"/>
      <c r="BA193" s="21" t="str">
        <f ca="1">_xll.IMDP("BND",AR193,BA8,AR3)</f>
        <v>입력오류</v>
      </c>
      <c r="BB193" s="23" t="str">
        <f ca="1">_xll.IMDP("BND",AR193,BB8,AR3)</f>
        <v>입력오류</v>
      </c>
      <c r="BC193" s="23" t="str">
        <f ca="1">_xll.IMDP("BND",AR193,BC8,AR3)</f>
        <v>입력오류</v>
      </c>
      <c r="BD193" s="23" t="str">
        <f ca="1">_xll.IMDP("BND",AR193,BD8,AR3)</f>
        <v>입력오류</v>
      </c>
      <c r="BE193" s="2"/>
      <c r="BO193" s="21" t="str">
        <f ca="1">_xll.IMDP("BND",BF193,BO8,BF3)</f>
        <v>입력오류</v>
      </c>
      <c r="BP193" s="23" t="str">
        <f ca="1">_xll.IMDP("BND",BF193,BP8,BF3)</f>
        <v>입력오류</v>
      </c>
      <c r="BQ193" s="23" t="str">
        <f ca="1">_xll.IMDP("BND",BF193,BQ8,BF3)</f>
        <v>입력오류</v>
      </c>
      <c r="BR193" s="23" t="str">
        <f ca="1">_xll.IMDP("BND",BF193,BR8,BF3)</f>
        <v>입력오류</v>
      </c>
      <c r="BS193" s="2">
        <v>46316</v>
      </c>
      <c r="BT193" s="3" t="s">
        <v>1191</v>
      </c>
      <c r="BU193" s="3" t="s">
        <v>224</v>
      </c>
      <c r="BV193" s="3" t="s">
        <v>1192</v>
      </c>
      <c r="BW193" s="3">
        <v>0</v>
      </c>
      <c r="BX193" s="3">
        <v>0.06</v>
      </c>
      <c r="BY193" s="3">
        <v>0</v>
      </c>
      <c r="BZ193" s="3">
        <v>86565</v>
      </c>
      <c r="CA193" s="3">
        <v>10071.01</v>
      </c>
      <c r="CB193" s="3">
        <v>6.5199999999999994E-2</v>
      </c>
      <c r="CC193" s="21">
        <f ca="1">_xll.IMDP("BND",BT193,CC8,BT3)</f>
        <v>20261114</v>
      </c>
      <c r="CD193" s="23">
        <f ca="1">_xll.IMDP("BND",BT193,CD8,BT3)</f>
        <v>3.3620000000000001</v>
      </c>
      <c r="CE193" s="23" t="str">
        <f ca="1">_xll.IMDP("BND",BT193,CE8,BT3)</f>
        <v>공사공단채</v>
      </c>
      <c r="CF193" s="23" t="str">
        <f ca="1">_xll.IMDP("BND",BT193,CF8,BT3)</f>
        <v>일반</v>
      </c>
      <c r="CG193" s="2"/>
      <c r="CQ193" s="21" t="str">
        <f ca="1">_xll.IMDP("BND",CH193,CQ8,CH3)</f>
        <v>입력오류</v>
      </c>
      <c r="CR193" s="23" t="str">
        <f ca="1">_xll.IMDP("BND",CH193,CR8,CH3)</f>
        <v>입력오류</v>
      </c>
      <c r="CS193" s="23" t="str">
        <f ca="1">_xll.IMDP("BND",CH193,CS8,CH3)</f>
        <v>입력오류</v>
      </c>
      <c r="CT193" s="23" t="str">
        <f ca="1">_xll.IMDP("BND",CH193,CT8,CH3)</f>
        <v>입력오류</v>
      </c>
      <c r="CU193" s="2"/>
      <c r="DE193" s="21" t="str">
        <f ca="1">_xll.IMDP("BND",CV193,DE8,CV3)</f>
        <v>입력오류</v>
      </c>
      <c r="DF193" s="23" t="str">
        <f ca="1">_xll.IMDP("BND",CV193,DF8,CV3)</f>
        <v>입력오류</v>
      </c>
      <c r="DG193" s="23" t="str">
        <f ca="1">_xll.IMDP("BND",CV193,DG8,CV3)</f>
        <v>입력오류</v>
      </c>
      <c r="DH193" s="23" t="str">
        <f ca="1">_xll.IMDP("BND",CV193,DH8,CV3)</f>
        <v>입력오류</v>
      </c>
      <c r="DI193" s="2">
        <v>46316</v>
      </c>
      <c r="DJ193" s="3" t="s">
        <v>1949</v>
      </c>
      <c r="DK193" s="3" t="s">
        <v>1941</v>
      </c>
      <c r="DL193" s="3" t="s">
        <v>1950</v>
      </c>
      <c r="DM193" s="3">
        <v>0</v>
      </c>
      <c r="DN193" s="3">
        <v>0.15</v>
      </c>
      <c r="DO193" s="3">
        <v>0</v>
      </c>
      <c r="DP193" s="3">
        <v>237784</v>
      </c>
      <c r="DS193" s="21" t="str">
        <f ca="1">_xll.IMDP("BND",DJ193,DS8,DJ3)</f>
        <v/>
      </c>
      <c r="DT193" s="23" t="str">
        <f ca="1">_xll.IMDP("BND",DJ193,DT8,DJ3)</f>
        <v/>
      </c>
      <c r="DU193" s="23" t="str">
        <f ca="1">_xll.IMDP("BND",DJ193,DU8,DJ3)</f>
        <v/>
      </c>
      <c r="DV193" s="23" t="str">
        <f ca="1">_xll.IMDP("BND",DJ193,DV8,DJ3)</f>
        <v/>
      </c>
      <c r="DW193" s="2"/>
      <c r="EG193" s="21" t="str">
        <f ca="1">_xll.IMDP("BND",DX193,EG8,DX3)</f>
        <v>입력오류</v>
      </c>
      <c r="EH193" s="23" t="str">
        <f ca="1">_xll.IMDP("BND",DX193,EH8,DX3)</f>
        <v>입력오류</v>
      </c>
      <c r="EI193" s="23" t="str">
        <f ca="1">_xll.IMDP("BND",DX193,EI8,DX3)</f>
        <v>입력오류</v>
      </c>
      <c r="EJ193" s="23" t="str">
        <f ca="1">_xll.IMDP("BND",DX193,EJ8,DX3)</f>
        <v>입력오류</v>
      </c>
      <c r="EK193" s="2"/>
      <c r="EU193" s="21" t="str">
        <f ca="1">_xll.IMDP("BND",EL193,EU8,EL3)</f>
        <v>입력오류</v>
      </c>
      <c r="EV193" s="23" t="str">
        <f ca="1">_xll.IMDP("BND",EL193,EV8,EL3)</f>
        <v>입력오류</v>
      </c>
      <c r="EW193" s="23" t="str">
        <f ca="1">_xll.IMDP("BND",EL193,EW8,EL3)</f>
        <v>입력오류</v>
      </c>
      <c r="EX193" s="23" t="str">
        <f ca="1">_xll.IMDP("BND",EL193,EX8,EL3)</f>
        <v>입력오류</v>
      </c>
    </row>
    <row r="194" spans="1:154" ht="13.5" customHeight="1" x14ac:dyDescent="0.3">
      <c r="A194" s="2">
        <v>46316</v>
      </c>
      <c r="B194" s="3" t="s">
        <v>1551</v>
      </c>
      <c r="C194" s="3" t="s">
        <v>1261</v>
      </c>
      <c r="D194" s="3" t="s">
        <v>1552</v>
      </c>
      <c r="E194" s="3">
        <v>0</v>
      </c>
      <c r="F194" s="3">
        <v>0.27</v>
      </c>
      <c r="G194" s="3">
        <v>0</v>
      </c>
      <c r="H194" s="3">
        <v>323242</v>
      </c>
      <c r="I194" s="3">
        <v>9671.5499999999993</v>
      </c>
      <c r="J194" s="3">
        <v>2.9870000000000001</v>
      </c>
      <c r="K194" s="21">
        <f ca="1">_xll.IMDP("BND",B194,K8,B3)</f>
        <v>20291218</v>
      </c>
      <c r="L194" s="23">
        <f ca="1">_xll.IMDP("BND",B194,L8,B3)</f>
        <v>4.1660000000000004</v>
      </c>
      <c r="M194" s="23" t="str">
        <f ca="1">_xll.IMDP("BND",B194,M8,B3)</f>
        <v>공사공단채</v>
      </c>
      <c r="N194" s="23" t="str">
        <f ca="1">_xll.IMDP("BND",B194,N8,B3)</f>
        <v>일반</v>
      </c>
      <c r="O194" s="2"/>
      <c r="Y194" s="21" t="str">
        <f ca="1">_xll.IMDP("BND",P194,Y8,P3)</f>
        <v>입력오류</v>
      </c>
      <c r="Z194" s="23" t="str">
        <f ca="1">_xll.IMDP("BND",P194,Z8,P3)</f>
        <v>입력오류</v>
      </c>
      <c r="AA194" s="23" t="str">
        <f ca="1">_xll.IMDP("BND",P194,AA8,P3)</f>
        <v>입력오류</v>
      </c>
      <c r="AB194" s="23" t="str">
        <f ca="1">_xll.IMDP("BND",P194,AB8,P3)</f>
        <v>입력오류</v>
      </c>
      <c r="AC194" s="2"/>
      <c r="AM194" s="21" t="str">
        <f ca="1">_xll.IMDP("BND",AD194,AM8,AD3)</f>
        <v>입력오류</v>
      </c>
      <c r="AN194" s="23" t="str">
        <f ca="1">_xll.IMDP("BND",AD194,AN8,AD3)</f>
        <v>입력오류</v>
      </c>
      <c r="AO194" s="23" t="str">
        <f ca="1">_xll.IMDP("BND",AD194,AO8,AD3)</f>
        <v>입력오류</v>
      </c>
      <c r="AP194" s="23" t="str">
        <f ca="1">_xll.IMDP("BND",AD194,AP8,AD3)</f>
        <v>입력오류</v>
      </c>
      <c r="AQ194" s="2"/>
      <c r="BA194" s="21" t="str">
        <f ca="1">_xll.IMDP("BND",AR194,BA8,AR3)</f>
        <v>입력오류</v>
      </c>
      <c r="BB194" s="23" t="str">
        <f ca="1">_xll.IMDP("BND",AR194,BB8,AR3)</f>
        <v>입력오류</v>
      </c>
      <c r="BC194" s="23" t="str">
        <f ca="1">_xll.IMDP("BND",AR194,BC8,AR3)</f>
        <v>입력오류</v>
      </c>
      <c r="BD194" s="23" t="str">
        <f ca="1">_xll.IMDP("BND",AR194,BD8,AR3)</f>
        <v>입력오류</v>
      </c>
      <c r="BE194" s="2"/>
      <c r="BO194" s="21" t="str">
        <f ca="1">_xll.IMDP("BND",BF194,BO8,BF3)</f>
        <v>입력오류</v>
      </c>
      <c r="BP194" s="23" t="str">
        <f ca="1">_xll.IMDP("BND",BF194,BP8,BF3)</f>
        <v>입력오류</v>
      </c>
      <c r="BQ194" s="23" t="str">
        <f ca="1">_xll.IMDP("BND",BF194,BQ8,BF3)</f>
        <v>입력오류</v>
      </c>
      <c r="BR194" s="23" t="str">
        <f ca="1">_xll.IMDP("BND",BF194,BR8,BF3)</f>
        <v>입력오류</v>
      </c>
      <c r="BS194" s="2">
        <v>46316</v>
      </c>
      <c r="BT194" s="3" t="s">
        <v>1178</v>
      </c>
      <c r="BU194" s="3" t="s">
        <v>430</v>
      </c>
      <c r="BV194" s="3" t="s">
        <v>1179</v>
      </c>
      <c r="BW194" s="3">
        <v>0</v>
      </c>
      <c r="BX194" s="3">
        <v>0.06</v>
      </c>
      <c r="BY194" s="3">
        <v>0</v>
      </c>
      <c r="BZ194" s="3">
        <v>86414</v>
      </c>
      <c r="CA194" s="3">
        <v>10053.06</v>
      </c>
      <c r="CB194" s="3">
        <v>1.1953</v>
      </c>
      <c r="CC194" s="21">
        <f ca="1">_xll.IMDP("BND",BT194,CC8,BT3)</f>
        <v>20280119</v>
      </c>
      <c r="CD194" s="23">
        <f ca="1">_xll.IMDP("BND",BT194,CD8,BT3)</f>
        <v>3.9940000000000002</v>
      </c>
      <c r="CE194" s="23" t="str">
        <f ca="1">_xll.IMDP("BND",BT194,CE8,BT3)</f>
        <v>공사공단채</v>
      </c>
      <c r="CF194" s="23" t="str">
        <f ca="1">_xll.IMDP("BND",BT194,CF8,BT3)</f>
        <v>일반</v>
      </c>
      <c r="CG194" s="2"/>
      <c r="CQ194" s="21" t="str">
        <f ca="1">_xll.IMDP("BND",CH194,CQ8,CH3)</f>
        <v>입력오류</v>
      </c>
      <c r="CR194" s="23" t="str">
        <f ca="1">_xll.IMDP("BND",CH194,CR8,CH3)</f>
        <v>입력오류</v>
      </c>
      <c r="CS194" s="23" t="str">
        <f ca="1">_xll.IMDP("BND",CH194,CS8,CH3)</f>
        <v>입력오류</v>
      </c>
      <c r="CT194" s="23" t="str">
        <f ca="1">_xll.IMDP("BND",CH194,CT8,CH3)</f>
        <v>입력오류</v>
      </c>
      <c r="CU194" s="2"/>
      <c r="DE194" s="21" t="str">
        <f ca="1">_xll.IMDP("BND",CV194,DE8,CV3)</f>
        <v>입력오류</v>
      </c>
      <c r="DF194" s="23" t="str">
        <f ca="1">_xll.IMDP("BND",CV194,DF8,CV3)</f>
        <v>입력오류</v>
      </c>
      <c r="DG194" s="23" t="str">
        <f ca="1">_xll.IMDP("BND",CV194,DG8,CV3)</f>
        <v>입력오류</v>
      </c>
      <c r="DH194" s="23" t="str">
        <f ca="1">_xll.IMDP("BND",CV194,DH8,CV3)</f>
        <v>입력오류</v>
      </c>
      <c r="DI194" s="2">
        <v>46316</v>
      </c>
      <c r="DJ194" s="3" t="s">
        <v>1953</v>
      </c>
      <c r="DK194" s="3" t="s">
        <v>1922</v>
      </c>
      <c r="DL194" s="3" t="s">
        <v>1954</v>
      </c>
      <c r="DM194" s="3">
        <v>0</v>
      </c>
      <c r="DN194" s="3">
        <v>0.15</v>
      </c>
      <c r="DO194" s="3">
        <v>0</v>
      </c>
      <c r="DP194" s="3">
        <v>237576</v>
      </c>
      <c r="DS194" s="21" t="str">
        <f ca="1">_xll.IMDP("BND",DJ194,DS8,DJ3)</f>
        <v/>
      </c>
      <c r="DT194" s="23" t="str">
        <f ca="1">_xll.IMDP("BND",DJ194,DT8,DJ3)</f>
        <v/>
      </c>
      <c r="DU194" s="23" t="str">
        <f ca="1">_xll.IMDP("BND",DJ194,DU8,DJ3)</f>
        <v/>
      </c>
      <c r="DV194" s="23" t="str">
        <f ca="1">_xll.IMDP("BND",DJ194,DV8,DJ3)</f>
        <v/>
      </c>
      <c r="DW194" s="2"/>
      <c r="EG194" s="21" t="str">
        <f ca="1">_xll.IMDP("BND",DX194,EG8,DX3)</f>
        <v>입력오류</v>
      </c>
      <c r="EH194" s="23" t="str">
        <f ca="1">_xll.IMDP("BND",DX194,EH8,DX3)</f>
        <v>입력오류</v>
      </c>
      <c r="EI194" s="23" t="str">
        <f ca="1">_xll.IMDP("BND",DX194,EI8,DX3)</f>
        <v>입력오류</v>
      </c>
      <c r="EJ194" s="23" t="str">
        <f ca="1">_xll.IMDP("BND",DX194,EJ8,DX3)</f>
        <v>입력오류</v>
      </c>
      <c r="EK194" s="2"/>
      <c r="EU194" s="21" t="str">
        <f ca="1">_xll.IMDP("BND",EL194,EU8,EL3)</f>
        <v>입력오류</v>
      </c>
      <c r="EV194" s="23" t="str">
        <f ca="1">_xll.IMDP("BND",EL194,EV8,EL3)</f>
        <v>입력오류</v>
      </c>
      <c r="EW194" s="23" t="str">
        <f ca="1">_xll.IMDP("BND",EL194,EW8,EL3)</f>
        <v>입력오류</v>
      </c>
      <c r="EX194" s="23" t="str">
        <f ca="1">_xll.IMDP("BND",EL194,EX8,EL3)</f>
        <v>입력오류</v>
      </c>
    </row>
    <row r="195" spans="1:154" ht="13.5" customHeight="1" x14ac:dyDescent="0.3">
      <c r="A195" s="2">
        <v>46316</v>
      </c>
      <c r="B195" s="3" t="s">
        <v>1555</v>
      </c>
      <c r="C195" s="3" t="s">
        <v>1556</v>
      </c>
      <c r="D195" s="3" t="s">
        <v>1557</v>
      </c>
      <c r="E195" s="3">
        <v>0</v>
      </c>
      <c r="F195" s="3">
        <v>0.27</v>
      </c>
      <c r="G195" s="3">
        <v>0</v>
      </c>
      <c r="H195" s="3">
        <v>323147</v>
      </c>
      <c r="I195" s="3">
        <v>9668.33</v>
      </c>
      <c r="J195" s="3">
        <v>3.1076000000000001</v>
      </c>
      <c r="K195" s="21">
        <f ca="1">_xll.IMDP("BND",B195,K8,B3)</f>
        <v>20300211</v>
      </c>
      <c r="L195" s="23">
        <f ca="1">_xll.IMDP("BND",B195,L8,B3)</f>
        <v>4.2670000000000003</v>
      </c>
      <c r="M195" s="23" t="str">
        <f ca="1">_xll.IMDP("BND",B195,M8,B3)</f>
        <v>공사공단채</v>
      </c>
      <c r="N195" s="23" t="str">
        <f ca="1">_xll.IMDP("BND",B195,N8,B3)</f>
        <v>지방공기업</v>
      </c>
      <c r="O195" s="2"/>
      <c r="Y195" s="21" t="str">
        <f ca="1">_xll.IMDP("BND",P195,Y8,P3)</f>
        <v>입력오류</v>
      </c>
      <c r="Z195" s="23" t="str">
        <f ca="1">_xll.IMDP("BND",P195,Z8,P3)</f>
        <v>입력오류</v>
      </c>
      <c r="AA195" s="23" t="str">
        <f ca="1">_xll.IMDP("BND",P195,AA8,P3)</f>
        <v>입력오류</v>
      </c>
      <c r="AB195" s="23" t="str">
        <f ca="1">_xll.IMDP("BND",P195,AB8,P3)</f>
        <v>입력오류</v>
      </c>
      <c r="AC195" s="2"/>
      <c r="AM195" s="21" t="str">
        <f ca="1">_xll.IMDP("BND",AD195,AM8,AD3)</f>
        <v>입력오류</v>
      </c>
      <c r="AN195" s="23" t="str">
        <f ca="1">_xll.IMDP("BND",AD195,AN8,AD3)</f>
        <v>입력오류</v>
      </c>
      <c r="AO195" s="23" t="str">
        <f ca="1">_xll.IMDP("BND",AD195,AO8,AD3)</f>
        <v>입력오류</v>
      </c>
      <c r="AP195" s="23" t="str">
        <f ca="1">_xll.IMDP("BND",AD195,AP8,AD3)</f>
        <v>입력오류</v>
      </c>
      <c r="AQ195" s="2"/>
      <c r="BA195" s="21" t="str">
        <f ca="1">_xll.IMDP("BND",AR195,BA8,AR3)</f>
        <v>입력오류</v>
      </c>
      <c r="BB195" s="23" t="str">
        <f ca="1">_xll.IMDP("BND",AR195,BB8,AR3)</f>
        <v>입력오류</v>
      </c>
      <c r="BC195" s="23" t="str">
        <f ca="1">_xll.IMDP("BND",AR195,BC8,AR3)</f>
        <v>입력오류</v>
      </c>
      <c r="BD195" s="23" t="str">
        <f ca="1">_xll.IMDP("BND",AR195,BD8,AR3)</f>
        <v>입력오류</v>
      </c>
      <c r="BE195" s="2"/>
      <c r="BO195" s="21" t="str">
        <f ca="1">_xll.IMDP("BND",BF195,BO8,BF3)</f>
        <v>입력오류</v>
      </c>
      <c r="BP195" s="23" t="str">
        <f ca="1">_xll.IMDP("BND",BF195,BP8,BF3)</f>
        <v>입력오류</v>
      </c>
      <c r="BQ195" s="23" t="str">
        <f ca="1">_xll.IMDP("BND",BF195,BQ8,BF3)</f>
        <v>입력오류</v>
      </c>
      <c r="BR195" s="23" t="str">
        <f ca="1">_xll.IMDP("BND",BF195,BR8,BF3)</f>
        <v>입력오류</v>
      </c>
      <c r="BS195" s="2">
        <v>46316</v>
      </c>
      <c r="BT195" s="3" t="s">
        <v>1187</v>
      </c>
      <c r="BU195" s="3" t="s">
        <v>89</v>
      </c>
      <c r="BV195" s="3" t="s">
        <v>1188</v>
      </c>
      <c r="BW195" s="3">
        <v>0</v>
      </c>
      <c r="BX195" s="3">
        <v>0.06</v>
      </c>
      <c r="BY195" s="3">
        <v>0</v>
      </c>
      <c r="BZ195" s="3">
        <v>85612</v>
      </c>
      <c r="CA195" s="3">
        <v>9959.64</v>
      </c>
      <c r="CB195" s="3">
        <v>1.4336</v>
      </c>
      <c r="CC195" s="21">
        <f ca="1">_xll.IMDP("BND",BT195,CC8,BT3)</f>
        <v>20280414</v>
      </c>
      <c r="CD195" s="23">
        <f ca="1">_xll.IMDP("BND",BT195,CD8,BT3)</f>
        <v>4.0439999999999996</v>
      </c>
      <c r="CE195" s="23" t="str">
        <f ca="1">_xll.IMDP("BND",BT195,CE8,BT3)</f>
        <v>공사공단채</v>
      </c>
      <c r="CF195" s="23" t="str">
        <f ca="1">_xll.IMDP("BND",BT195,CF8,BT3)</f>
        <v>일반</v>
      </c>
      <c r="CG195" s="2"/>
      <c r="CQ195" s="21" t="str">
        <f ca="1">_xll.IMDP("BND",CH195,CQ8,CH3)</f>
        <v>입력오류</v>
      </c>
      <c r="CR195" s="23" t="str">
        <f ca="1">_xll.IMDP("BND",CH195,CR8,CH3)</f>
        <v>입력오류</v>
      </c>
      <c r="CS195" s="23" t="str">
        <f ca="1">_xll.IMDP("BND",CH195,CS8,CH3)</f>
        <v>입력오류</v>
      </c>
      <c r="CT195" s="23" t="str">
        <f ca="1">_xll.IMDP("BND",CH195,CT8,CH3)</f>
        <v>입력오류</v>
      </c>
      <c r="CU195" s="2"/>
      <c r="DE195" s="21" t="str">
        <f ca="1">_xll.IMDP("BND",CV195,DE8,CV3)</f>
        <v>입력오류</v>
      </c>
      <c r="DF195" s="23" t="str">
        <f ca="1">_xll.IMDP("BND",CV195,DF8,CV3)</f>
        <v>입력오류</v>
      </c>
      <c r="DG195" s="23" t="str">
        <f ca="1">_xll.IMDP("BND",CV195,DG8,CV3)</f>
        <v>입력오류</v>
      </c>
      <c r="DH195" s="23" t="str">
        <f ca="1">_xll.IMDP("BND",CV195,DH8,CV3)</f>
        <v>입력오류</v>
      </c>
      <c r="DI195" s="2">
        <v>46316</v>
      </c>
      <c r="DJ195" s="3" t="s">
        <v>1951</v>
      </c>
      <c r="DK195" s="3" t="s">
        <v>1922</v>
      </c>
      <c r="DL195" s="3" t="s">
        <v>1952</v>
      </c>
      <c r="DM195" s="3">
        <v>0</v>
      </c>
      <c r="DN195" s="3">
        <v>0.15</v>
      </c>
      <c r="DO195" s="3">
        <v>0</v>
      </c>
      <c r="DP195" s="3">
        <v>237576</v>
      </c>
      <c r="DS195" s="21" t="str">
        <f ca="1">_xll.IMDP("BND",DJ195,DS8,DJ3)</f>
        <v/>
      </c>
      <c r="DT195" s="23" t="str">
        <f ca="1">_xll.IMDP("BND",DJ195,DT8,DJ3)</f>
        <v/>
      </c>
      <c r="DU195" s="23" t="str">
        <f ca="1">_xll.IMDP("BND",DJ195,DU8,DJ3)</f>
        <v/>
      </c>
      <c r="DV195" s="23" t="str">
        <f ca="1">_xll.IMDP("BND",DJ195,DV8,DJ3)</f>
        <v/>
      </c>
      <c r="DW195" s="2"/>
      <c r="EG195" s="21" t="str">
        <f ca="1">_xll.IMDP("BND",DX195,EG8,DX3)</f>
        <v>입력오류</v>
      </c>
      <c r="EH195" s="23" t="str">
        <f ca="1">_xll.IMDP("BND",DX195,EH8,DX3)</f>
        <v>입력오류</v>
      </c>
      <c r="EI195" s="23" t="str">
        <f ca="1">_xll.IMDP("BND",DX195,EI8,DX3)</f>
        <v>입력오류</v>
      </c>
      <c r="EJ195" s="23" t="str">
        <f ca="1">_xll.IMDP("BND",DX195,EJ8,DX3)</f>
        <v>입력오류</v>
      </c>
      <c r="EK195" s="2"/>
      <c r="EU195" s="21" t="str">
        <f ca="1">_xll.IMDP("BND",EL195,EU8,EL3)</f>
        <v>입력오류</v>
      </c>
      <c r="EV195" s="23" t="str">
        <f ca="1">_xll.IMDP("BND",EL195,EV8,EL3)</f>
        <v>입력오류</v>
      </c>
      <c r="EW195" s="23" t="str">
        <f ca="1">_xll.IMDP("BND",EL195,EW8,EL3)</f>
        <v>입력오류</v>
      </c>
      <c r="EX195" s="23" t="str">
        <f ca="1">_xll.IMDP("BND",EL195,EX8,EL3)</f>
        <v>입력오류</v>
      </c>
    </row>
    <row r="196" spans="1:154" ht="13.5" customHeight="1" x14ac:dyDescent="0.3">
      <c r="A196" s="2">
        <v>46316</v>
      </c>
      <c r="B196" s="3" t="s">
        <v>1532</v>
      </c>
      <c r="C196" s="3" t="s">
        <v>727</v>
      </c>
      <c r="D196" s="3" t="s">
        <v>1533</v>
      </c>
      <c r="E196" s="3">
        <v>0</v>
      </c>
      <c r="F196" s="3">
        <v>0.27</v>
      </c>
      <c r="G196" s="3">
        <v>0</v>
      </c>
      <c r="H196" s="3">
        <v>323079</v>
      </c>
      <c r="I196" s="3">
        <v>9666.42</v>
      </c>
      <c r="J196" s="3">
        <v>2.1432000000000002</v>
      </c>
      <c r="K196" s="21">
        <f ca="1">_xll.IMDP("BND",B196,K8,B3)</f>
        <v>20290112</v>
      </c>
      <c r="L196" s="23">
        <f ca="1">_xll.IMDP("BND",B196,L8,B3)</f>
        <v>4.3949999999999996</v>
      </c>
      <c r="M196" s="23" t="str">
        <f ca="1">_xll.IMDP("BND",B196,M8,B3)</f>
        <v>금융채</v>
      </c>
      <c r="N196" s="23" t="str">
        <f ca="1">_xll.IMDP("BND",B196,N8,B3)</f>
        <v>카드</v>
      </c>
      <c r="O196" s="2"/>
      <c r="Y196" s="21" t="str">
        <f ca="1">_xll.IMDP("BND",P196,Y8,P3)</f>
        <v>입력오류</v>
      </c>
      <c r="Z196" s="23" t="str">
        <f ca="1">_xll.IMDP("BND",P196,Z8,P3)</f>
        <v>입력오류</v>
      </c>
      <c r="AA196" s="23" t="str">
        <f ca="1">_xll.IMDP("BND",P196,AA8,P3)</f>
        <v>입력오류</v>
      </c>
      <c r="AB196" s="23" t="str">
        <f ca="1">_xll.IMDP("BND",P196,AB8,P3)</f>
        <v>입력오류</v>
      </c>
      <c r="AC196" s="2"/>
      <c r="AM196" s="21" t="str">
        <f ca="1">_xll.IMDP("BND",AD196,AM8,AD3)</f>
        <v>입력오류</v>
      </c>
      <c r="AN196" s="23" t="str">
        <f ca="1">_xll.IMDP("BND",AD196,AN8,AD3)</f>
        <v>입력오류</v>
      </c>
      <c r="AO196" s="23" t="str">
        <f ca="1">_xll.IMDP("BND",AD196,AO8,AD3)</f>
        <v>입력오류</v>
      </c>
      <c r="AP196" s="23" t="str">
        <f ca="1">_xll.IMDP("BND",AD196,AP8,AD3)</f>
        <v>입력오류</v>
      </c>
      <c r="AQ196" s="2"/>
      <c r="BA196" s="21" t="str">
        <f ca="1">_xll.IMDP("BND",AR196,BA8,AR3)</f>
        <v>입력오류</v>
      </c>
      <c r="BB196" s="23" t="str">
        <f ca="1">_xll.IMDP("BND",AR196,BB8,AR3)</f>
        <v>입력오류</v>
      </c>
      <c r="BC196" s="23" t="str">
        <f ca="1">_xll.IMDP("BND",AR196,BC8,AR3)</f>
        <v>입력오류</v>
      </c>
      <c r="BD196" s="23" t="str">
        <f ca="1">_xll.IMDP("BND",AR196,BD8,AR3)</f>
        <v>입력오류</v>
      </c>
      <c r="BE196" s="2"/>
      <c r="BO196" s="21" t="str">
        <f ca="1">_xll.IMDP("BND",BF196,BO8,BF3)</f>
        <v>입력오류</v>
      </c>
      <c r="BP196" s="23" t="str">
        <f ca="1">_xll.IMDP("BND",BF196,BP8,BF3)</f>
        <v>입력오류</v>
      </c>
      <c r="BQ196" s="23" t="str">
        <f ca="1">_xll.IMDP("BND",BF196,BQ8,BF3)</f>
        <v>입력오류</v>
      </c>
      <c r="BR196" s="23" t="str">
        <f ca="1">_xll.IMDP("BND",BF196,BR8,BF3)</f>
        <v>입력오류</v>
      </c>
      <c r="BS196" s="2">
        <v>46316</v>
      </c>
      <c r="BT196" s="3" t="s">
        <v>1193</v>
      </c>
      <c r="BU196" s="3" t="s">
        <v>261</v>
      </c>
      <c r="BV196" s="3" t="s">
        <v>1194</v>
      </c>
      <c r="BW196" s="3">
        <v>0</v>
      </c>
      <c r="BX196" s="3">
        <v>0.06</v>
      </c>
      <c r="BY196" s="3">
        <v>0</v>
      </c>
      <c r="BZ196" s="3">
        <v>85474</v>
      </c>
      <c r="CA196" s="3">
        <v>9943.5499999999993</v>
      </c>
      <c r="CB196" s="3">
        <v>2.0493000000000001</v>
      </c>
      <c r="CC196" s="21">
        <f ca="1">_xll.IMDP("BND",BT196,CC8,BT3)</f>
        <v>20281215</v>
      </c>
      <c r="CD196" s="23">
        <f ca="1">_xll.IMDP("BND",BT196,CD8,BT3)</f>
        <v>4.1890000000000001</v>
      </c>
      <c r="CE196" s="23" t="str">
        <f ca="1">_xll.IMDP("BND",BT196,CE8,BT3)</f>
        <v>공사공단채</v>
      </c>
      <c r="CF196" s="23" t="str">
        <f ca="1">_xll.IMDP("BND",BT196,CF8,BT3)</f>
        <v>지방공기업</v>
      </c>
      <c r="CG196" s="2"/>
      <c r="CQ196" s="21" t="str">
        <f ca="1">_xll.IMDP("BND",CH196,CQ8,CH3)</f>
        <v>입력오류</v>
      </c>
      <c r="CR196" s="23" t="str">
        <f ca="1">_xll.IMDP("BND",CH196,CR8,CH3)</f>
        <v>입력오류</v>
      </c>
      <c r="CS196" s="23" t="str">
        <f ca="1">_xll.IMDP("BND",CH196,CS8,CH3)</f>
        <v>입력오류</v>
      </c>
      <c r="CT196" s="23" t="str">
        <f ca="1">_xll.IMDP("BND",CH196,CT8,CH3)</f>
        <v>입력오류</v>
      </c>
      <c r="CU196" s="2"/>
      <c r="DE196" s="21" t="str">
        <f ca="1">_xll.IMDP("BND",CV196,DE8,CV3)</f>
        <v>입력오류</v>
      </c>
      <c r="DF196" s="23" t="str">
        <f ca="1">_xll.IMDP("BND",CV196,DF8,CV3)</f>
        <v>입력오류</v>
      </c>
      <c r="DG196" s="23" t="str">
        <f ca="1">_xll.IMDP("BND",CV196,DG8,CV3)</f>
        <v>입력오류</v>
      </c>
      <c r="DH196" s="23" t="str">
        <f ca="1">_xll.IMDP("BND",CV196,DH8,CV3)</f>
        <v>입력오류</v>
      </c>
      <c r="DI196" s="2">
        <v>46316</v>
      </c>
      <c r="DJ196" s="3" t="s">
        <v>1965</v>
      </c>
      <c r="DK196" s="3" t="s">
        <v>1924</v>
      </c>
      <c r="DL196" s="3" t="s">
        <v>1966</v>
      </c>
      <c r="DM196" s="3">
        <v>0</v>
      </c>
      <c r="DN196" s="3">
        <v>0.15</v>
      </c>
      <c r="DO196" s="3">
        <v>0</v>
      </c>
      <c r="DP196" s="3">
        <v>237527</v>
      </c>
      <c r="DS196" s="21" t="str">
        <f ca="1">_xll.IMDP("BND",DJ196,DS8,DJ3)</f>
        <v/>
      </c>
      <c r="DT196" s="23" t="str">
        <f ca="1">_xll.IMDP("BND",DJ196,DT8,DJ3)</f>
        <v/>
      </c>
      <c r="DU196" s="23" t="str">
        <f ca="1">_xll.IMDP("BND",DJ196,DU8,DJ3)</f>
        <v/>
      </c>
      <c r="DV196" s="23" t="str">
        <f ca="1">_xll.IMDP("BND",DJ196,DV8,DJ3)</f>
        <v/>
      </c>
      <c r="DW196" s="2"/>
      <c r="EG196" s="21" t="str">
        <f ca="1">_xll.IMDP("BND",DX196,EG8,DX3)</f>
        <v>입력오류</v>
      </c>
      <c r="EH196" s="23" t="str">
        <f ca="1">_xll.IMDP("BND",DX196,EH8,DX3)</f>
        <v>입력오류</v>
      </c>
      <c r="EI196" s="23" t="str">
        <f ca="1">_xll.IMDP("BND",DX196,EI8,DX3)</f>
        <v>입력오류</v>
      </c>
      <c r="EJ196" s="23" t="str">
        <f ca="1">_xll.IMDP("BND",DX196,EJ8,DX3)</f>
        <v>입력오류</v>
      </c>
      <c r="EK196" s="2"/>
      <c r="EU196" s="21" t="str">
        <f ca="1">_xll.IMDP("BND",EL196,EU8,EL3)</f>
        <v>입력오류</v>
      </c>
      <c r="EV196" s="23" t="str">
        <f ca="1">_xll.IMDP("BND",EL196,EV8,EL3)</f>
        <v>입력오류</v>
      </c>
      <c r="EW196" s="23" t="str">
        <f ca="1">_xll.IMDP("BND",EL196,EW8,EL3)</f>
        <v>입력오류</v>
      </c>
      <c r="EX196" s="23" t="str">
        <f ca="1">_xll.IMDP("BND",EL196,EX8,EL3)</f>
        <v>입력오류</v>
      </c>
    </row>
    <row r="197" spans="1:154" ht="13.5" customHeight="1" x14ac:dyDescent="0.3">
      <c r="A197" s="2">
        <v>46316</v>
      </c>
      <c r="B197" s="3" t="s">
        <v>417</v>
      </c>
      <c r="C197" s="3" t="s">
        <v>418</v>
      </c>
      <c r="D197" s="3" t="s">
        <v>419</v>
      </c>
      <c r="E197" s="3">
        <v>0</v>
      </c>
      <c r="F197" s="3">
        <v>0.27</v>
      </c>
      <c r="G197" s="3">
        <v>0</v>
      </c>
      <c r="H197" s="3">
        <v>322804</v>
      </c>
      <c r="I197" s="3">
        <v>9658.39</v>
      </c>
      <c r="J197" s="3">
        <v>2.3696999999999999</v>
      </c>
      <c r="K197" s="21">
        <f ca="1">_xll.IMDP("BND",B197,K8,B3)</f>
        <v>20290413</v>
      </c>
      <c r="L197" s="23">
        <f ca="1">_xll.IMDP("BND",B197,L8,B3)</f>
        <v>4.407</v>
      </c>
      <c r="M197" s="23" t="str">
        <f ca="1">_xll.IMDP("BND",B197,M8,B3)</f>
        <v>금융채</v>
      </c>
      <c r="N197" s="23" t="str">
        <f ca="1">_xll.IMDP("BND",B197,N8,B3)</f>
        <v>카드</v>
      </c>
      <c r="O197" s="2"/>
      <c r="Y197" s="21" t="str">
        <f ca="1">_xll.IMDP("BND",P197,Y8,P3)</f>
        <v>입력오류</v>
      </c>
      <c r="Z197" s="23" t="str">
        <f ca="1">_xll.IMDP("BND",P197,Z8,P3)</f>
        <v>입력오류</v>
      </c>
      <c r="AA197" s="23" t="str">
        <f ca="1">_xll.IMDP("BND",P197,AA8,P3)</f>
        <v>입력오류</v>
      </c>
      <c r="AB197" s="23" t="str">
        <f ca="1">_xll.IMDP("BND",P197,AB8,P3)</f>
        <v>입력오류</v>
      </c>
      <c r="AC197" s="2"/>
      <c r="AM197" s="21" t="str">
        <f ca="1">_xll.IMDP("BND",AD197,AM8,AD3)</f>
        <v>입력오류</v>
      </c>
      <c r="AN197" s="23" t="str">
        <f ca="1">_xll.IMDP("BND",AD197,AN8,AD3)</f>
        <v>입력오류</v>
      </c>
      <c r="AO197" s="23" t="str">
        <f ca="1">_xll.IMDP("BND",AD197,AO8,AD3)</f>
        <v>입력오류</v>
      </c>
      <c r="AP197" s="23" t="str">
        <f ca="1">_xll.IMDP("BND",AD197,AP8,AD3)</f>
        <v>입력오류</v>
      </c>
      <c r="AQ197" s="2"/>
      <c r="BA197" s="21" t="str">
        <f ca="1">_xll.IMDP("BND",AR197,BA8,AR3)</f>
        <v>입력오류</v>
      </c>
      <c r="BB197" s="23" t="str">
        <f ca="1">_xll.IMDP("BND",AR197,BB8,AR3)</f>
        <v>입력오류</v>
      </c>
      <c r="BC197" s="23" t="str">
        <f ca="1">_xll.IMDP("BND",AR197,BC8,AR3)</f>
        <v>입력오류</v>
      </c>
      <c r="BD197" s="23" t="str">
        <f ca="1">_xll.IMDP("BND",AR197,BD8,AR3)</f>
        <v>입력오류</v>
      </c>
      <c r="BE197" s="2"/>
      <c r="BO197" s="21" t="str">
        <f ca="1">_xll.IMDP("BND",BF197,BO8,BF3)</f>
        <v>입력오류</v>
      </c>
      <c r="BP197" s="23" t="str">
        <f ca="1">_xll.IMDP("BND",BF197,BP8,BF3)</f>
        <v>입력오류</v>
      </c>
      <c r="BQ197" s="23" t="str">
        <f ca="1">_xll.IMDP("BND",BF197,BQ8,BF3)</f>
        <v>입력오류</v>
      </c>
      <c r="BR197" s="23" t="str">
        <f ca="1">_xll.IMDP("BND",BF197,BR8,BF3)</f>
        <v>입력오류</v>
      </c>
      <c r="BS197" s="2">
        <v>46316</v>
      </c>
      <c r="BT197" s="3" t="s">
        <v>1195</v>
      </c>
      <c r="BU197" s="3" t="s">
        <v>1196</v>
      </c>
      <c r="BV197" s="3" t="s">
        <v>1197</v>
      </c>
      <c r="BW197" s="3">
        <v>0</v>
      </c>
      <c r="BX197" s="3">
        <v>0.06</v>
      </c>
      <c r="BY197" s="3">
        <v>0</v>
      </c>
      <c r="BZ197" s="3">
        <v>84911</v>
      </c>
      <c r="CA197" s="3">
        <v>9878.2999999999993</v>
      </c>
      <c r="CB197" s="3">
        <v>1.8673999999999999</v>
      </c>
      <c r="CC197" s="21">
        <f ca="1">_xll.IMDP("BND",BT197,CC8,BT3)</f>
        <v>20280930</v>
      </c>
      <c r="CD197" s="23">
        <f ca="1">_xll.IMDP("BND",BT197,CD8,BT3)</f>
        <v>4.1159999999999997</v>
      </c>
      <c r="CE197" s="23" t="str">
        <f ca="1">_xll.IMDP("BND",BT197,CE8,BT3)</f>
        <v>공사공단채</v>
      </c>
      <c r="CF197" s="23" t="str">
        <f ca="1">_xll.IMDP("BND",BT197,CF8,BT3)</f>
        <v>일반</v>
      </c>
      <c r="CG197" s="2"/>
      <c r="CQ197" s="21" t="str">
        <f ca="1">_xll.IMDP("BND",CH197,CQ8,CH3)</f>
        <v>입력오류</v>
      </c>
      <c r="CR197" s="23" t="str">
        <f ca="1">_xll.IMDP("BND",CH197,CR8,CH3)</f>
        <v>입력오류</v>
      </c>
      <c r="CS197" s="23" t="str">
        <f ca="1">_xll.IMDP("BND",CH197,CS8,CH3)</f>
        <v>입력오류</v>
      </c>
      <c r="CT197" s="23" t="str">
        <f ca="1">_xll.IMDP("BND",CH197,CT8,CH3)</f>
        <v>입력오류</v>
      </c>
      <c r="CU197" s="2"/>
      <c r="DE197" s="21" t="str">
        <f ca="1">_xll.IMDP("BND",CV197,DE8,CV3)</f>
        <v>입력오류</v>
      </c>
      <c r="DF197" s="23" t="str">
        <f ca="1">_xll.IMDP("BND",CV197,DF8,CV3)</f>
        <v>입력오류</v>
      </c>
      <c r="DG197" s="23" t="str">
        <f ca="1">_xll.IMDP("BND",CV197,DG8,CV3)</f>
        <v>입력오류</v>
      </c>
      <c r="DH197" s="23" t="str">
        <f ca="1">_xll.IMDP("BND",CV197,DH8,CV3)</f>
        <v>입력오류</v>
      </c>
      <c r="DI197" s="2">
        <v>46316</v>
      </c>
      <c r="DJ197" s="3" t="s">
        <v>1963</v>
      </c>
      <c r="DK197" s="3" t="s">
        <v>1924</v>
      </c>
      <c r="DL197" s="3" t="s">
        <v>1964</v>
      </c>
      <c r="DM197" s="3">
        <v>0</v>
      </c>
      <c r="DN197" s="3">
        <v>0.15</v>
      </c>
      <c r="DO197" s="3">
        <v>0</v>
      </c>
      <c r="DP197" s="3">
        <v>237527</v>
      </c>
      <c r="DS197" s="21" t="str">
        <f ca="1">_xll.IMDP("BND",DJ197,DS8,DJ3)</f>
        <v/>
      </c>
      <c r="DT197" s="23" t="str">
        <f ca="1">_xll.IMDP("BND",DJ197,DT8,DJ3)</f>
        <v/>
      </c>
      <c r="DU197" s="23" t="str">
        <f ca="1">_xll.IMDP("BND",DJ197,DU8,DJ3)</f>
        <v/>
      </c>
      <c r="DV197" s="23" t="str">
        <f ca="1">_xll.IMDP("BND",DJ197,DV8,DJ3)</f>
        <v/>
      </c>
      <c r="DW197" s="2"/>
      <c r="EG197" s="21" t="str">
        <f ca="1">_xll.IMDP("BND",DX197,EG8,DX3)</f>
        <v>입력오류</v>
      </c>
      <c r="EH197" s="23" t="str">
        <f ca="1">_xll.IMDP("BND",DX197,EH8,DX3)</f>
        <v>입력오류</v>
      </c>
      <c r="EI197" s="23" t="str">
        <f ca="1">_xll.IMDP("BND",DX197,EI8,DX3)</f>
        <v>입력오류</v>
      </c>
      <c r="EJ197" s="23" t="str">
        <f ca="1">_xll.IMDP("BND",DX197,EJ8,DX3)</f>
        <v>입력오류</v>
      </c>
      <c r="EK197" s="2"/>
      <c r="EU197" s="21" t="str">
        <f ca="1">_xll.IMDP("BND",EL197,EU8,EL3)</f>
        <v>입력오류</v>
      </c>
      <c r="EV197" s="23" t="str">
        <f ca="1">_xll.IMDP("BND",EL197,EV8,EL3)</f>
        <v>입력오류</v>
      </c>
      <c r="EW197" s="23" t="str">
        <f ca="1">_xll.IMDP("BND",EL197,EW8,EL3)</f>
        <v>입력오류</v>
      </c>
      <c r="EX197" s="23" t="str">
        <f ca="1">_xll.IMDP("BND",EL197,EX8,EL3)</f>
        <v>입력오류</v>
      </c>
    </row>
    <row r="198" spans="1:154" ht="13.5" customHeight="1" x14ac:dyDescent="0.3">
      <c r="A198" s="2">
        <v>46316</v>
      </c>
      <c r="B198" s="3" t="s">
        <v>1564</v>
      </c>
      <c r="C198" s="3" t="s">
        <v>1565</v>
      </c>
      <c r="D198" s="3" t="s">
        <v>1566</v>
      </c>
      <c r="E198" s="3">
        <v>0</v>
      </c>
      <c r="F198" s="3">
        <v>0.27</v>
      </c>
      <c r="G198" s="3">
        <v>0</v>
      </c>
      <c r="H198" s="3">
        <v>321312</v>
      </c>
      <c r="I198" s="3">
        <v>9614.16</v>
      </c>
      <c r="J198" s="3">
        <v>3.1591999999999998</v>
      </c>
      <c r="K198" s="21">
        <f ca="1">_xll.IMDP("BND",B198,K8,B3)</f>
        <v>20300304</v>
      </c>
      <c r="L198" s="23">
        <f ca="1">_xll.IMDP("BND",B198,L8,B3)</f>
        <v>4.508</v>
      </c>
      <c r="M198" s="23" t="str">
        <f ca="1">_xll.IMDP("BND",B198,M8,B3)</f>
        <v>회사채</v>
      </c>
      <c r="N198" s="23" t="str">
        <f ca="1">_xll.IMDP("BND",B198,N8,B3)</f>
        <v>회사채(일반)</v>
      </c>
      <c r="O198" s="2"/>
      <c r="Y198" s="21" t="str">
        <f ca="1">_xll.IMDP("BND",P198,Y8,P3)</f>
        <v>입력오류</v>
      </c>
      <c r="Z198" s="23" t="str">
        <f ca="1">_xll.IMDP("BND",P198,Z8,P3)</f>
        <v>입력오류</v>
      </c>
      <c r="AA198" s="23" t="str">
        <f ca="1">_xll.IMDP("BND",P198,AA8,P3)</f>
        <v>입력오류</v>
      </c>
      <c r="AB198" s="23" t="str">
        <f ca="1">_xll.IMDP("BND",P198,AB8,P3)</f>
        <v>입력오류</v>
      </c>
      <c r="AC198" s="2"/>
      <c r="AM198" s="21" t="str">
        <f ca="1">_xll.IMDP("BND",AD198,AM8,AD3)</f>
        <v>입력오류</v>
      </c>
      <c r="AN198" s="23" t="str">
        <f ca="1">_xll.IMDP("BND",AD198,AN8,AD3)</f>
        <v>입력오류</v>
      </c>
      <c r="AO198" s="23" t="str">
        <f ca="1">_xll.IMDP("BND",AD198,AO8,AD3)</f>
        <v>입력오류</v>
      </c>
      <c r="AP198" s="23" t="str">
        <f ca="1">_xll.IMDP("BND",AD198,AP8,AD3)</f>
        <v>입력오류</v>
      </c>
      <c r="AQ198" s="2"/>
      <c r="BA198" s="21" t="str">
        <f ca="1">_xll.IMDP("BND",AR198,BA8,AR3)</f>
        <v>입력오류</v>
      </c>
      <c r="BB198" s="23" t="str">
        <f ca="1">_xll.IMDP("BND",AR198,BB8,AR3)</f>
        <v>입력오류</v>
      </c>
      <c r="BC198" s="23" t="str">
        <f ca="1">_xll.IMDP("BND",AR198,BC8,AR3)</f>
        <v>입력오류</v>
      </c>
      <c r="BD198" s="23" t="str">
        <f ca="1">_xll.IMDP("BND",AR198,BD8,AR3)</f>
        <v>입력오류</v>
      </c>
      <c r="BE198" s="2"/>
      <c r="BO198" s="21" t="str">
        <f ca="1">_xll.IMDP("BND",BF198,BO8,BF3)</f>
        <v>입력오류</v>
      </c>
      <c r="BP198" s="23" t="str">
        <f ca="1">_xll.IMDP("BND",BF198,BP8,BF3)</f>
        <v>입력오류</v>
      </c>
      <c r="BQ198" s="23" t="str">
        <f ca="1">_xll.IMDP("BND",BF198,BQ8,BF3)</f>
        <v>입력오류</v>
      </c>
      <c r="BR198" s="23" t="str">
        <f ca="1">_xll.IMDP("BND",BF198,BR8,BF3)</f>
        <v>입력오류</v>
      </c>
      <c r="BS198" s="2">
        <v>46316</v>
      </c>
      <c r="BT198" s="3" t="s">
        <v>945</v>
      </c>
      <c r="BU198" s="3" t="s">
        <v>946</v>
      </c>
      <c r="BV198" s="3" t="s">
        <v>947</v>
      </c>
      <c r="BW198" s="3">
        <v>0</v>
      </c>
      <c r="BX198" s="3">
        <v>0.06</v>
      </c>
      <c r="BY198" s="3">
        <v>0</v>
      </c>
      <c r="BZ198" s="3">
        <v>83230</v>
      </c>
      <c r="CA198" s="3">
        <v>9683</v>
      </c>
      <c r="CB198" s="3">
        <v>3.0497000000000001</v>
      </c>
      <c r="CC198" s="21">
        <f ca="1">_xll.IMDP("BND",BT198,CC8,BT3)</f>
        <v>20300124</v>
      </c>
      <c r="CD198" s="23">
        <f ca="1">_xll.IMDP("BND",BT198,CD8,BT3)</f>
        <v>4.4489999999999998</v>
      </c>
      <c r="CE198" s="23" t="str">
        <f ca="1">_xll.IMDP("BND",BT198,CE8,BT3)</f>
        <v>회사채</v>
      </c>
      <c r="CF198" s="23" t="str">
        <f ca="1">_xll.IMDP("BND",BT198,CF8,BT3)</f>
        <v>회사채(일반)</v>
      </c>
      <c r="CG198" s="2"/>
      <c r="CQ198" s="21" t="str">
        <f ca="1">_xll.IMDP("BND",CH198,CQ8,CH3)</f>
        <v>입력오류</v>
      </c>
      <c r="CR198" s="23" t="str">
        <f ca="1">_xll.IMDP("BND",CH198,CR8,CH3)</f>
        <v>입력오류</v>
      </c>
      <c r="CS198" s="23" t="str">
        <f ca="1">_xll.IMDP("BND",CH198,CS8,CH3)</f>
        <v>입력오류</v>
      </c>
      <c r="CT198" s="23" t="str">
        <f ca="1">_xll.IMDP("BND",CH198,CT8,CH3)</f>
        <v>입력오류</v>
      </c>
      <c r="CU198" s="2"/>
      <c r="DE198" s="21" t="str">
        <f ca="1">_xll.IMDP("BND",CV198,DE8,CV3)</f>
        <v>입력오류</v>
      </c>
      <c r="DF198" s="23" t="str">
        <f ca="1">_xll.IMDP("BND",CV198,DF8,CV3)</f>
        <v>입력오류</v>
      </c>
      <c r="DG198" s="23" t="str">
        <f ca="1">_xll.IMDP("BND",CV198,DG8,CV3)</f>
        <v>입력오류</v>
      </c>
      <c r="DH198" s="23" t="str">
        <f ca="1">_xll.IMDP("BND",CV198,DH8,CV3)</f>
        <v>입력오류</v>
      </c>
      <c r="DI198" s="2">
        <v>46316</v>
      </c>
      <c r="DJ198" s="3" t="s">
        <v>1959</v>
      </c>
      <c r="DK198" s="3" t="s">
        <v>1924</v>
      </c>
      <c r="DL198" s="3" t="s">
        <v>1960</v>
      </c>
      <c r="DM198" s="3">
        <v>0</v>
      </c>
      <c r="DN198" s="3">
        <v>0.15</v>
      </c>
      <c r="DO198" s="3">
        <v>0</v>
      </c>
      <c r="DP198" s="3">
        <v>237527</v>
      </c>
      <c r="DS198" s="21" t="str">
        <f ca="1">_xll.IMDP("BND",DJ198,DS8,DJ3)</f>
        <v/>
      </c>
      <c r="DT198" s="23" t="str">
        <f ca="1">_xll.IMDP("BND",DJ198,DT8,DJ3)</f>
        <v/>
      </c>
      <c r="DU198" s="23" t="str">
        <f ca="1">_xll.IMDP("BND",DJ198,DU8,DJ3)</f>
        <v/>
      </c>
      <c r="DV198" s="23" t="str">
        <f ca="1">_xll.IMDP("BND",DJ198,DV8,DJ3)</f>
        <v/>
      </c>
      <c r="DW198" s="2"/>
      <c r="EG198" s="21" t="str">
        <f ca="1">_xll.IMDP("BND",DX198,EG8,DX3)</f>
        <v>입력오류</v>
      </c>
      <c r="EH198" s="23" t="str">
        <f ca="1">_xll.IMDP("BND",DX198,EH8,DX3)</f>
        <v>입력오류</v>
      </c>
      <c r="EI198" s="23" t="str">
        <f ca="1">_xll.IMDP("BND",DX198,EI8,DX3)</f>
        <v>입력오류</v>
      </c>
      <c r="EJ198" s="23" t="str">
        <f ca="1">_xll.IMDP("BND",DX198,EJ8,DX3)</f>
        <v>입력오류</v>
      </c>
      <c r="EK198" s="2"/>
      <c r="EU198" s="21" t="str">
        <f ca="1">_xll.IMDP("BND",EL198,EU8,EL3)</f>
        <v>입력오류</v>
      </c>
      <c r="EV198" s="23" t="str">
        <f ca="1">_xll.IMDP("BND",EL198,EV8,EL3)</f>
        <v>입력오류</v>
      </c>
      <c r="EW198" s="23" t="str">
        <f ca="1">_xll.IMDP("BND",EL198,EW8,EL3)</f>
        <v>입력오류</v>
      </c>
      <c r="EX198" s="23" t="str">
        <f ca="1">_xll.IMDP("BND",EL198,EX8,EL3)</f>
        <v>입력오류</v>
      </c>
    </row>
    <row r="199" spans="1:154" ht="13.5" customHeight="1" x14ac:dyDescent="0.3">
      <c r="A199" s="2">
        <v>46316</v>
      </c>
      <c r="B199" s="3" t="s">
        <v>1587</v>
      </c>
      <c r="C199" s="3" t="s">
        <v>468</v>
      </c>
      <c r="D199" s="3" t="s">
        <v>1588</v>
      </c>
      <c r="E199" s="3">
        <v>0</v>
      </c>
      <c r="F199" s="3">
        <v>0.27</v>
      </c>
      <c r="G199" s="3">
        <v>0</v>
      </c>
      <c r="H199" s="3">
        <v>319792</v>
      </c>
      <c r="I199" s="3">
        <v>9563.98</v>
      </c>
      <c r="J199" s="3">
        <v>11.821300000000001</v>
      </c>
      <c r="K199" s="21">
        <f ca="1">_xll.IMDP("BND",B199,K8,B3)</f>
        <v>20430623</v>
      </c>
      <c r="L199" s="23">
        <f ca="1">_xll.IMDP("BND",B199,L8,B3)</f>
        <v>4.407</v>
      </c>
      <c r="M199" s="23" t="str">
        <f ca="1">_xll.IMDP("BND",B199,M8,B3)</f>
        <v>공사공단채</v>
      </c>
      <c r="N199" s="23" t="str">
        <f ca="1">_xll.IMDP("BND",B199,N8,B3)</f>
        <v>일반</v>
      </c>
      <c r="O199" s="2"/>
      <c r="Y199" s="21" t="str">
        <f ca="1">_xll.IMDP("BND",P199,Y8,P3)</f>
        <v>입력오류</v>
      </c>
      <c r="Z199" s="23" t="str">
        <f ca="1">_xll.IMDP("BND",P199,Z8,P3)</f>
        <v>입력오류</v>
      </c>
      <c r="AA199" s="23" t="str">
        <f ca="1">_xll.IMDP("BND",P199,AA8,P3)</f>
        <v>입력오류</v>
      </c>
      <c r="AB199" s="23" t="str">
        <f ca="1">_xll.IMDP("BND",P199,AB8,P3)</f>
        <v>입력오류</v>
      </c>
      <c r="AC199" s="2"/>
      <c r="AM199" s="21" t="str">
        <f ca="1">_xll.IMDP("BND",AD199,AM8,AD3)</f>
        <v>입력오류</v>
      </c>
      <c r="AN199" s="23" t="str">
        <f ca="1">_xll.IMDP("BND",AD199,AN8,AD3)</f>
        <v>입력오류</v>
      </c>
      <c r="AO199" s="23" t="str">
        <f ca="1">_xll.IMDP("BND",AD199,AO8,AD3)</f>
        <v>입력오류</v>
      </c>
      <c r="AP199" s="23" t="str">
        <f ca="1">_xll.IMDP("BND",AD199,AP8,AD3)</f>
        <v>입력오류</v>
      </c>
      <c r="AQ199" s="2"/>
      <c r="BA199" s="21" t="str">
        <f ca="1">_xll.IMDP("BND",AR199,BA8,AR3)</f>
        <v>입력오류</v>
      </c>
      <c r="BB199" s="23" t="str">
        <f ca="1">_xll.IMDP("BND",AR199,BB8,AR3)</f>
        <v>입력오류</v>
      </c>
      <c r="BC199" s="23" t="str">
        <f ca="1">_xll.IMDP("BND",AR199,BC8,AR3)</f>
        <v>입력오류</v>
      </c>
      <c r="BD199" s="23" t="str">
        <f ca="1">_xll.IMDP("BND",AR199,BD8,AR3)</f>
        <v>입력오류</v>
      </c>
      <c r="BE199" s="2"/>
      <c r="BO199" s="21" t="str">
        <f ca="1">_xll.IMDP("BND",BF199,BO8,BF3)</f>
        <v>입력오류</v>
      </c>
      <c r="BP199" s="23" t="str">
        <f ca="1">_xll.IMDP("BND",BF199,BP8,BF3)</f>
        <v>입력오류</v>
      </c>
      <c r="BQ199" s="23" t="str">
        <f ca="1">_xll.IMDP("BND",BF199,BQ8,BF3)</f>
        <v>입력오류</v>
      </c>
      <c r="BR199" s="23" t="str">
        <f ca="1">_xll.IMDP("BND",BF199,BR8,BF3)</f>
        <v>입력오류</v>
      </c>
      <c r="BS199" s="2">
        <v>46316</v>
      </c>
      <c r="BT199" s="3" t="s">
        <v>35</v>
      </c>
      <c r="BU199" s="3" t="s">
        <v>29</v>
      </c>
      <c r="BV199" s="3" t="s">
        <v>36</v>
      </c>
      <c r="BW199" s="3">
        <v>0</v>
      </c>
      <c r="BX199" s="3">
        <v>0.05</v>
      </c>
      <c r="BY199" s="3">
        <v>0</v>
      </c>
      <c r="BZ199" s="3">
        <v>77274</v>
      </c>
      <c r="CA199" s="3">
        <v>10173.61</v>
      </c>
      <c r="CB199" s="3">
        <v>6.0438000000000001</v>
      </c>
      <c r="CC199" s="21">
        <f ca="1">_xll.IMDP("BND",BT199,CC8,BT3)</f>
        <v>20331210</v>
      </c>
      <c r="CD199" s="23">
        <f ca="1">_xll.IMDP("BND",BT199,CD8,BT3)</f>
        <v>4.085</v>
      </c>
      <c r="CE199" s="23" t="str">
        <f ca="1">_xll.IMDP("BND",BT199,CE8,BT3)</f>
        <v>국채</v>
      </c>
      <c r="CF199" s="23" t="str">
        <f ca="1">_xll.IMDP("BND",BT199,CF8,BT3)</f>
        <v>국고채권</v>
      </c>
      <c r="CG199" s="2"/>
      <c r="CQ199" s="21" t="str">
        <f ca="1">_xll.IMDP("BND",CH199,CQ8,CH3)</f>
        <v>입력오류</v>
      </c>
      <c r="CR199" s="23" t="str">
        <f ca="1">_xll.IMDP("BND",CH199,CR8,CH3)</f>
        <v>입력오류</v>
      </c>
      <c r="CS199" s="23" t="str">
        <f ca="1">_xll.IMDP("BND",CH199,CS8,CH3)</f>
        <v>입력오류</v>
      </c>
      <c r="CT199" s="23" t="str">
        <f ca="1">_xll.IMDP("BND",CH199,CT8,CH3)</f>
        <v>입력오류</v>
      </c>
      <c r="CU199" s="2"/>
      <c r="DE199" s="21" t="str">
        <f ca="1">_xll.IMDP("BND",CV199,DE8,CV3)</f>
        <v>입력오류</v>
      </c>
      <c r="DF199" s="23" t="str">
        <f ca="1">_xll.IMDP("BND",CV199,DF8,CV3)</f>
        <v>입력오류</v>
      </c>
      <c r="DG199" s="23" t="str">
        <f ca="1">_xll.IMDP("BND",CV199,DG8,CV3)</f>
        <v>입력오류</v>
      </c>
      <c r="DH199" s="23" t="str">
        <f ca="1">_xll.IMDP("BND",CV199,DH8,CV3)</f>
        <v>입력오류</v>
      </c>
      <c r="DI199" s="2">
        <v>46316</v>
      </c>
      <c r="DJ199" s="3" t="s">
        <v>1961</v>
      </c>
      <c r="DK199" s="3" t="s">
        <v>1924</v>
      </c>
      <c r="DL199" s="3" t="s">
        <v>1962</v>
      </c>
      <c r="DM199" s="3">
        <v>0</v>
      </c>
      <c r="DN199" s="3">
        <v>0.15</v>
      </c>
      <c r="DO199" s="3">
        <v>0</v>
      </c>
      <c r="DP199" s="3">
        <v>237527</v>
      </c>
      <c r="DS199" s="21" t="str">
        <f ca="1">_xll.IMDP("BND",DJ199,DS8,DJ3)</f>
        <v/>
      </c>
      <c r="DT199" s="23" t="str">
        <f ca="1">_xll.IMDP("BND",DJ199,DT8,DJ3)</f>
        <v/>
      </c>
      <c r="DU199" s="23" t="str">
        <f ca="1">_xll.IMDP("BND",DJ199,DU8,DJ3)</f>
        <v/>
      </c>
      <c r="DV199" s="23" t="str">
        <f ca="1">_xll.IMDP("BND",DJ199,DV8,DJ3)</f>
        <v/>
      </c>
      <c r="DW199" s="2"/>
      <c r="EG199" s="21" t="str">
        <f ca="1">_xll.IMDP("BND",DX199,EG8,DX3)</f>
        <v>입력오류</v>
      </c>
      <c r="EH199" s="23" t="str">
        <f ca="1">_xll.IMDP("BND",DX199,EH8,DX3)</f>
        <v>입력오류</v>
      </c>
      <c r="EI199" s="23" t="str">
        <f ca="1">_xll.IMDP("BND",DX199,EI8,DX3)</f>
        <v>입력오류</v>
      </c>
      <c r="EJ199" s="23" t="str">
        <f ca="1">_xll.IMDP("BND",DX199,EJ8,DX3)</f>
        <v>입력오류</v>
      </c>
      <c r="EK199" s="2"/>
      <c r="EU199" s="21" t="str">
        <f ca="1">_xll.IMDP("BND",EL199,EU8,EL3)</f>
        <v>입력오류</v>
      </c>
      <c r="EV199" s="23" t="str">
        <f ca="1">_xll.IMDP("BND",EL199,EV8,EL3)</f>
        <v>입력오류</v>
      </c>
      <c r="EW199" s="23" t="str">
        <f ca="1">_xll.IMDP("BND",EL199,EW8,EL3)</f>
        <v>입력오류</v>
      </c>
      <c r="EX199" s="23" t="str">
        <f ca="1">_xll.IMDP("BND",EL199,EX8,EL3)</f>
        <v>입력오류</v>
      </c>
    </row>
    <row r="200" spans="1:154" ht="13.5" customHeight="1" x14ac:dyDescent="0.3">
      <c r="A200" s="2">
        <v>46316</v>
      </c>
      <c r="B200" s="3" t="s">
        <v>1560</v>
      </c>
      <c r="C200" s="3" t="s">
        <v>454</v>
      </c>
      <c r="D200" s="3" t="s">
        <v>1561</v>
      </c>
      <c r="E200" s="3">
        <v>0</v>
      </c>
      <c r="F200" s="3">
        <v>0.27</v>
      </c>
      <c r="G200" s="3">
        <v>0</v>
      </c>
      <c r="H200" s="3">
        <v>319426</v>
      </c>
      <c r="I200" s="3">
        <v>9557.57</v>
      </c>
      <c r="J200" s="3">
        <v>3.4575999999999998</v>
      </c>
      <c r="K200" s="21">
        <f ca="1">_xll.IMDP("BND",B200,K8,B3)</f>
        <v>20300711</v>
      </c>
      <c r="L200" s="23">
        <f ca="1">_xll.IMDP("BND",B200,L8,B3)</f>
        <v>4.282</v>
      </c>
      <c r="M200" s="23" t="str">
        <f ca="1">_xll.IMDP("BND",B200,M8,B3)</f>
        <v>공사공단채</v>
      </c>
      <c r="N200" s="23" t="str">
        <f ca="1">_xll.IMDP("BND",B200,N8,B3)</f>
        <v>일반</v>
      </c>
      <c r="O200" s="2"/>
      <c r="Y200" s="21" t="str">
        <f ca="1">_xll.IMDP("BND",P200,Y8,P3)</f>
        <v>입력오류</v>
      </c>
      <c r="Z200" s="23" t="str">
        <f ca="1">_xll.IMDP("BND",P200,Z8,P3)</f>
        <v>입력오류</v>
      </c>
      <c r="AA200" s="23" t="str">
        <f ca="1">_xll.IMDP("BND",P200,AA8,P3)</f>
        <v>입력오류</v>
      </c>
      <c r="AB200" s="23" t="str">
        <f ca="1">_xll.IMDP("BND",P200,AB8,P3)</f>
        <v>입력오류</v>
      </c>
      <c r="AC200" s="2"/>
      <c r="AM200" s="21" t="str">
        <f ca="1">_xll.IMDP("BND",AD200,AM8,AD3)</f>
        <v>입력오류</v>
      </c>
      <c r="AN200" s="23" t="str">
        <f ca="1">_xll.IMDP("BND",AD200,AN8,AD3)</f>
        <v>입력오류</v>
      </c>
      <c r="AO200" s="23" t="str">
        <f ca="1">_xll.IMDP("BND",AD200,AO8,AD3)</f>
        <v>입력오류</v>
      </c>
      <c r="AP200" s="23" t="str">
        <f ca="1">_xll.IMDP("BND",AD200,AP8,AD3)</f>
        <v>입력오류</v>
      </c>
      <c r="AQ200" s="2"/>
      <c r="BA200" s="21" t="str">
        <f ca="1">_xll.IMDP("BND",AR200,BA8,AR3)</f>
        <v>입력오류</v>
      </c>
      <c r="BB200" s="23" t="str">
        <f ca="1">_xll.IMDP("BND",AR200,BB8,AR3)</f>
        <v>입력오류</v>
      </c>
      <c r="BC200" s="23" t="str">
        <f ca="1">_xll.IMDP("BND",AR200,BC8,AR3)</f>
        <v>입력오류</v>
      </c>
      <c r="BD200" s="23" t="str">
        <f ca="1">_xll.IMDP("BND",AR200,BD8,AR3)</f>
        <v>입력오류</v>
      </c>
      <c r="BE200" s="2"/>
      <c r="BO200" s="21" t="str">
        <f ca="1">_xll.IMDP("BND",BF200,BO8,BF3)</f>
        <v>입력오류</v>
      </c>
      <c r="BP200" s="23" t="str">
        <f ca="1">_xll.IMDP("BND",BF200,BP8,BF3)</f>
        <v>입력오류</v>
      </c>
      <c r="BQ200" s="23" t="str">
        <f ca="1">_xll.IMDP("BND",BF200,BQ8,BF3)</f>
        <v>입력오류</v>
      </c>
      <c r="BR200" s="23" t="str">
        <f ca="1">_xll.IMDP("BND",BF200,BR8,BF3)</f>
        <v>입력오류</v>
      </c>
      <c r="BS200" s="2">
        <v>46316</v>
      </c>
      <c r="BT200" s="3" t="s">
        <v>758</v>
      </c>
      <c r="BU200" s="3" t="s">
        <v>759</v>
      </c>
      <c r="BV200" s="3" t="s">
        <v>760</v>
      </c>
      <c r="BW200" s="3">
        <v>0</v>
      </c>
      <c r="BX200" s="3">
        <v>0.05</v>
      </c>
      <c r="BY200" s="3">
        <v>0</v>
      </c>
      <c r="BZ200" s="3">
        <v>75683</v>
      </c>
      <c r="CA200" s="3">
        <v>10095</v>
      </c>
      <c r="CB200" s="3">
        <v>1.2647999999999999</v>
      </c>
      <c r="CC200" s="21">
        <f ca="1">_xll.IMDP("BND",BT200,CC8,BT3)</f>
        <v>20280214</v>
      </c>
      <c r="CD200" s="23">
        <f ca="1">_xll.IMDP("BND",BT200,CD8,BT3)</f>
        <v>4.1369999999999996</v>
      </c>
      <c r="CE200" s="23" t="str">
        <f ca="1">_xll.IMDP("BND",BT200,CE8,BT3)</f>
        <v>회사채</v>
      </c>
      <c r="CF200" s="23" t="str">
        <f ca="1">_xll.IMDP("BND",BT200,CF8,BT3)</f>
        <v>회사채(일반)</v>
      </c>
      <c r="CG200" s="2"/>
      <c r="CQ200" s="21" t="str">
        <f ca="1">_xll.IMDP("BND",CH200,CQ8,CH3)</f>
        <v>입력오류</v>
      </c>
      <c r="CR200" s="23" t="str">
        <f ca="1">_xll.IMDP("BND",CH200,CR8,CH3)</f>
        <v>입력오류</v>
      </c>
      <c r="CS200" s="23" t="str">
        <f ca="1">_xll.IMDP("BND",CH200,CS8,CH3)</f>
        <v>입력오류</v>
      </c>
      <c r="CT200" s="23" t="str">
        <f ca="1">_xll.IMDP("BND",CH200,CT8,CH3)</f>
        <v>입력오류</v>
      </c>
      <c r="CU200" s="2"/>
      <c r="DE200" s="21" t="str">
        <f ca="1">_xll.IMDP("BND",CV200,DE8,CV3)</f>
        <v>입력오류</v>
      </c>
      <c r="DF200" s="23" t="str">
        <f ca="1">_xll.IMDP("BND",CV200,DF8,CV3)</f>
        <v>입력오류</v>
      </c>
      <c r="DG200" s="23" t="str">
        <f ca="1">_xll.IMDP("BND",CV200,DG8,CV3)</f>
        <v>입력오류</v>
      </c>
      <c r="DH200" s="23" t="str">
        <f ca="1">_xll.IMDP("BND",CV200,DH8,CV3)</f>
        <v>입력오류</v>
      </c>
      <c r="DI200" s="2">
        <v>46316</v>
      </c>
      <c r="DJ200" s="3" t="s">
        <v>14683</v>
      </c>
      <c r="DK200" s="3" t="s">
        <v>14684</v>
      </c>
      <c r="DL200" s="3" t="s">
        <v>14685</v>
      </c>
      <c r="DM200" s="3">
        <v>0</v>
      </c>
      <c r="DN200" s="3">
        <v>0.15</v>
      </c>
      <c r="DO200" s="3">
        <v>0</v>
      </c>
      <c r="DP200" s="3">
        <v>237526</v>
      </c>
      <c r="DS200" s="21" t="str">
        <f ca="1">_xll.IMDP("BND",DJ200,DS8,DJ3)</f>
        <v/>
      </c>
      <c r="DT200" s="23" t="str">
        <f ca="1">_xll.IMDP("BND",DJ200,DT8,DJ3)</f>
        <v/>
      </c>
      <c r="DU200" s="23" t="str">
        <f ca="1">_xll.IMDP("BND",DJ200,DU8,DJ3)</f>
        <v/>
      </c>
      <c r="DV200" s="23" t="str">
        <f ca="1">_xll.IMDP("BND",DJ200,DV8,DJ3)</f>
        <v/>
      </c>
      <c r="DW200" s="2"/>
      <c r="EG200" s="21" t="str">
        <f ca="1">_xll.IMDP("BND",DX200,EG8,DX3)</f>
        <v>입력오류</v>
      </c>
      <c r="EH200" s="23" t="str">
        <f ca="1">_xll.IMDP("BND",DX200,EH8,DX3)</f>
        <v>입력오류</v>
      </c>
      <c r="EI200" s="23" t="str">
        <f ca="1">_xll.IMDP("BND",DX200,EI8,DX3)</f>
        <v>입력오류</v>
      </c>
      <c r="EJ200" s="23" t="str">
        <f ca="1">_xll.IMDP("BND",DX200,EJ8,DX3)</f>
        <v>입력오류</v>
      </c>
      <c r="EK200" s="2"/>
      <c r="EU200" s="21" t="str">
        <f ca="1">_xll.IMDP("BND",EL200,EU8,EL3)</f>
        <v>입력오류</v>
      </c>
      <c r="EV200" s="23" t="str">
        <f ca="1">_xll.IMDP("BND",EL200,EV8,EL3)</f>
        <v>입력오류</v>
      </c>
      <c r="EW200" s="23" t="str">
        <f ca="1">_xll.IMDP("BND",EL200,EW8,EL3)</f>
        <v>입력오류</v>
      </c>
      <c r="EX200" s="23" t="str">
        <f ca="1">_xll.IMDP("BND",EL200,EX8,EL3)</f>
        <v>입력오류</v>
      </c>
    </row>
    <row r="201" spans="1:154" ht="13.5" customHeight="1" x14ac:dyDescent="0.3">
      <c r="A201" s="2">
        <v>46316</v>
      </c>
      <c r="B201" s="3" t="s">
        <v>2071</v>
      </c>
      <c r="C201" s="3" t="s">
        <v>2072</v>
      </c>
      <c r="D201" s="3" t="s">
        <v>2073</v>
      </c>
      <c r="E201" s="3">
        <v>0</v>
      </c>
      <c r="F201" s="3">
        <v>0.27</v>
      </c>
      <c r="G201" s="3">
        <v>0</v>
      </c>
      <c r="H201" s="3">
        <v>319349</v>
      </c>
      <c r="I201" s="3">
        <v>9554.57</v>
      </c>
      <c r="J201" s="3">
        <v>3.5146999999999999</v>
      </c>
      <c r="K201" s="21">
        <f ca="1">_xll.IMDP("BND",B201,K8,B3)</f>
        <v>20300724</v>
      </c>
      <c r="L201" s="23">
        <f ca="1">_xll.IMDP("BND",B201,L8,B3)</f>
        <v>4.2539999999999996</v>
      </c>
      <c r="M201" s="23" t="str">
        <f ca="1">_xll.IMDP("BND",B201,M8,B3)</f>
        <v>공사공단채</v>
      </c>
      <c r="N201" s="23" t="str">
        <f ca="1">_xll.IMDP("BND",B201,N8,B3)</f>
        <v>일반</v>
      </c>
      <c r="O201" s="2"/>
      <c r="Y201" s="21" t="str">
        <f ca="1">_xll.IMDP("BND",P201,Y8,P3)</f>
        <v>입력오류</v>
      </c>
      <c r="Z201" s="23" t="str">
        <f ca="1">_xll.IMDP("BND",P201,Z8,P3)</f>
        <v>입력오류</v>
      </c>
      <c r="AA201" s="23" t="str">
        <f ca="1">_xll.IMDP("BND",P201,AA8,P3)</f>
        <v>입력오류</v>
      </c>
      <c r="AB201" s="23" t="str">
        <f ca="1">_xll.IMDP("BND",P201,AB8,P3)</f>
        <v>입력오류</v>
      </c>
      <c r="AC201" s="2"/>
      <c r="AM201" s="21" t="str">
        <f ca="1">_xll.IMDP("BND",AD201,AM8,AD3)</f>
        <v>입력오류</v>
      </c>
      <c r="AN201" s="23" t="str">
        <f ca="1">_xll.IMDP("BND",AD201,AN8,AD3)</f>
        <v>입력오류</v>
      </c>
      <c r="AO201" s="23" t="str">
        <f ca="1">_xll.IMDP("BND",AD201,AO8,AD3)</f>
        <v>입력오류</v>
      </c>
      <c r="AP201" s="23" t="str">
        <f ca="1">_xll.IMDP("BND",AD201,AP8,AD3)</f>
        <v>입력오류</v>
      </c>
      <c r="AQ201" s="2"/>
      <c r="BA201" s="21" t="str">
        <f ca="1">_xll.IMDP("BND",AR201,BA8,AR3)</f>
        <v>입력오류</v>
      </c>
      <c r="BB201" s="23" t="str">
        <f ca="1">_xll.IMDP("BND",AR201,BB8,AR3)</f>
        <v>입력오류</v>
      </c>
      <c r="BC201" s="23" t="str">
        <f ca="1">_xll.IMDP("BND",AR201,BC8,AR3)</f>
        <v>입력오류</v>
      </c>
      <c r="BD201" s="23" t="str">
        <f ca="1">_xll.IMDP("BND",AR201,BD8,AR3)</f>
        <v>입력오류</v>
      </c>
      <c r="BE201" s="2"/>
      <c r="BO201" s="21" t="str">
        <f ca="1">_xll.IMDP("BND",BF201,BO8,BF3)</f>
        <v>입력오류</v>
      </c>
      <c r="BP201" s="23" t="str">
        <f ca="1">_xll.IMDP("BND",BF201,BP8,BF3)</f>
        <v>입력오류</v>
      </c>
      <c r="BQ201" s="23" t="str">
        <f ca="1">_xll.IMDP("BND",BF201,BQ8,BF3)</f>
        <v>입력오류</v>
      </c>
      <c r="BR201" s="23" t="str">
        <f ca="1">_xll.IMDP("BND",BF201,BR8,BF3)</f>
        <v>입력오류</v>
      </c>
      <c r="BS201" s="2">
        <v>46316</v>
      </c>
      <c r="BT201" s="3" t="s">
        <v>1201</v>
      </c>
      <c r="BU201" s="3" t="s">
        <v>1202</v>
      </c>
      <c r="BV201" s="3" t="s">
        <v>1203</v>
      </c>
      <c r="BW201" s="3">
        <v>0</v>
      </c>
      <c r="BX201" s="3">
        <v>0.05</v>
      </c>
      <c r="BY201" s="3">
        <v>0</v>
      </c>
      <c r="BZ201" s="3">
        <v>75016</v>
      </c>
      <c r="CA201" s="3">
        <v>10005.450000000001</v>
      </c>
      <c r="CB201" s="3">
        <v>0.63009999999999999</v>
      </c>
      <c r="CC201" s="21">
        <f ca="1">_xll.IMDP("BND",BT201,CC8,BT3)</f>
        <v>20270612</v>
      </c>
      <c r="CD201" s="23">
        <f ca="1">_xll.IMDP("BND",BT201,CD8,BT3)</f>
        <v>4.0990000000000002</v>
      </c>
      <c r="CE201" s="23" t="str">
        <f ca="1">_xll.IMDP("BND",BT201,CE8,BT3)</f>
        <v>회사채</v>
      </c>
      <c r="CF201" s="23" t="str">
        <f ca="1">_xll.IMDP("BND",BT201,CF8,BT3)</f>
        <v>회사채(일반)</v>
      </c>
      <c r="CG201" s="2"/>
      <c r="CQ201" s="21" t="str">
        <f ca="1">_xll.IMDP("BND",CH201,CQ8,CH3)</f>
        <v>입력오류</v>
      </c>
      <c r="CR201" s="23" t="str">
        <f ca="1">_xll.IMDP("BND",CH201,CR8,CH3)</f>
        <v>입력오류</v>
      </c>
      <c r="CS201" s="23" t="str">
        <f ca="1">_xll.IMDP("BND",CH201,CS8,CH3)</f>
        <v>입력오류</v>
      </c>
      <c r="CT201" s="23" t="str">
        <f ca="1">_xll.IMDP("BND",CH201,CT8,CH3)</f>
        <v>입력오류</v>
      </c>
      <c r="CU201" s="2"/>
      <c r="DE201" s="21" t="str">
        <f ca="1">_xll.IMDP("BND",CV201,DE8,CV3)</f>
        <v>입력오류</v>
      </c>
      <c r="DF201" s="23" t="str">
        <f ca="1">_xll.IMDP("BND",CV201,DF8,CV3)</f>
        <v>입력오류</v>
      </c>
      <c r="DG201" s="23" t="str">
        <f ca="1">_xll.IMDP("BND",CV201,DG8,CV3)</f>
        <v>입력오류</v>
      </c>
      <c r="DH201" s="23" t="str">
        <f ca="1">_xll.IMDP("BND",CV201,DH8,CV3)</f>
        <v>입력오류</v>
      </c>
      <c r="DI201" s="2">
        <v>46316</v>
      </c>
      <c r="DJ201" s="3" t="s">
        <v>14688</v>
      </c>
      <c r="DK201" s="3" t="s">
        <v>14684</v>
      </c>
      <c r="DL201" s="3" t="s">
        <v>14689</v>
      </c>
      <c r="DM201" s="3">
        <v>0</v>
      </c>
      <c r="DN201" s="3">
        <v>0.15</v>
      </c>
      <c r="DO201" s="3">
        <v>0</v>
      </c>
      <c r="DP201" s="3">
        <v>237526</v>
      </c>
      <c r="DS201" s="21" t="str">
        <f ca="1">_xll.IMDP("BND",DJ201,DS8,DJ3)</f>
        <v/>
      </c>
      <c r="DT201" s="23" t="str">
        <f ca="1">_xll.IMDP("BND",DJ201,DT8,DJ3)</f>
        <v/>
      </c>
      <c r="DU201" s="23" t="str">
        <f ca="1">_xll.IMDP("BND",DJ201,DU8,DJ3)</f>
        <v/>
      </c>
      <c r="DV201" s="23" t="str">
        <f ca="1">_xll.IMDP("BND",DJ201,DV8,DJ3)</f>
        <v/>
      </c>
      <c r="DW201" s="2"/>
      <c r="EG201" s="21" t="str">
        <f ca="1">_xll.IMDP("BND",DX201,EG8,DX3)</f>
        <v>입력오류</v>
      </c>
      <c r="EH201" s="23" t="str">
        <f ca="1">_xll.IMDP("BND",DX201,EH8,DX3)</f>
        <v>입력오류</v>
      </c>
      <c r="EI201" s="23" t="str">
        <f ca="1">_xll.IMDP("BND",DX201,EI8,DX3)</f>
        <v>입력오류</v>
      </c>
      <c r="EJ201" s="23" t="str">
        <f ca="1">_xll.IMDP("BND",DX201,EJ8,DX3)</f>
        <v>입력오류</v>
      </c>
      <c r="EK201" s="2"/>
      <c r="EU201" s="21" t="str">
        <f ca="1">_xll.IMDP("BND",EL201,EU8,EL3)</f>
        <v>입력오류</v>
      </c>
      <c r="EV201" s="23" t="str">
        <f ca="1">_xll.IMDP("BND",EL201,EV8,EL3)</f>
        <v>입력오류</v>
      </c>
      <c r="EW201" s="23" t="str">
        <f ca="1">_xll.IMDP("BND",EL201,EW8,EL3)</f>
        <v>입력오류</v>
      </c>
      <c r="EX201" s="23" t="str">
        <f ca="1">_xll.IMDP("BND",EL201,EX8,EL3)</f>
        <v>입력오류</v>
      </c>
    </row>
    <row r="202" spans="1:154" ht="13.5" customHeight="1" x14ac:dyDescent="0.3">
      <c r="A202" s="2">
        <v>46316</v>
      </c>
      <c r="B202" s="3" t="s">
        <v>1577</v>
      </c>
      <c r="C202" s="3" t="s">
        <v>657</v>
      </c>
      <c r="D202" s="3" t="s">
        <v>1578</v>
      </c>
      <c r="E202" s="3">
        <v>0</v>
      </c>
      <c r="F202" s="3">
        <v>0.27</v>
      </c>
      <c r="G202" s="3">
        <v>0</v>
      </c>
      <c r="H202" s="3">
        <v>319257</v>
      </c>
      <c r="I202" s="3">
        <v>9552.35</v>
      </c>
      <c r="J202" s="3">
        <v>3.3393000000000002</v>
      </c>
      <c r="K202" s="21">
        <f ca="1">_xll.IMDP("BND",B202,K8,B3)</f>
        <v>20300514</v>
      </c>
      <c r="L202" s="23">
        <f ca="1">_xll.IMDP("BND",B202,L8,B3)</f>
        <v>4.4279999999999999</v>
      </c>
      <c r="M202" s="23" t="str">
        <f ca="1">_xll.IMDP("BND",B202,M8,B3)</f>
        <v>금융채</v>
      </c>
      <c r="N202" s="23" t="str">
        <f ca="1">_xll.IMDP("BND",B202,N8,B3)</f>
        <v>카드</v>
      </c>
      <c r="O202" s="2"/>
      <c r="Y202" s="21" t="str">
        <f ca="1">_xll.IMDP("BND",P202,Y8,P3)</f>
        <v>입력오류</v>
      </c>
      <c r="Z202" s="23" t="str">
        <f ca="1">_xll.IMDP("BND",P202,Z8,P3)</f>
        <v>입력오류</v>
      </c>
      <c r="AA202" s="23" t="str">
        <f ca="1">_xll.IMDP("BND",P202,AA8,P3)</f>
        <v>입력오류</v>
      </c>
      <c r="AB202" s="23" t="str">
        <f ca="1">_xll.IMDP("BND",P202,AB8,P3)</f>
        <v>입력오류</v>
      </c>
      <c r="AC202" s="2"/>
      <c r="AM202" s="21" t="str">
        <f ca="1">_xll.IMDP("BND",AD202,AM8,AD3)</f>
        <v>입력오류</v>
      </c>
      <c r="AN202" s="23" t="str">
        <f ca="1">_xll.IMDP("BND",AD202,AN8,AD3)</f>
        <v>입력오류</v>
      </c>
      <c r="AO202" s="23" t="str">
        <f ca="1">_xll.IMDP("BND",AD202,AO8,AD3)</f>
        <v>입력오류</v>
      </c>
      <c r="AP202" s="23" t="str">
        <f ca="1">_xll.IMDP("BND",AD202,AP8,AD3)</f>
        <v>입력오류</v>
      </c>
      <c r="AQ202" s="2"/>
      <c r="BA202" s="21" t="str">
        <f ca="1">_xll.IMDP("BND",AR202,BA8,AR3)</f>
        <v>입력오류</v>
      </c>
      <c r="BB202" s="23" t="str">
        <f ca="1">_xll.IMDP("BND",AR202,BB8,AR3)</f>
        <v>입력오류</v>
      </c>
      <c r="BC202" s="23" t="str">
        <f ca="1">_xll.IMDP("BND",AR202,BC8,AR3)</f>
        <v>입력오류</v>
      </c>
      <c r="BD202" s="23" t="str">
        <f ca="1">_xll.IMDP("BND",AR202,BD8,AR3)</f>
        <v>입력오류</v>
      </c>
      <c r="BE202" s="2"/>
      <c r="BO202" s="21" t="str">
        <f ca="1">_xll.IMDP("BND",BF202,BO8,BF3)</f>
        <v>입력오류</v>
      </c>
      <c r="BP202" s="23" t="str">
        <f ca="1">_xll.IMDP("BND",BF202,BP8,BF3)</f>
        <v>입력오류</v>
      </c>
      <c r="BQ202" s="23" t="str">
        <f ca="1">_xll.IMDP("BND",BF202,BQ8,BF3)</f>
        <v>입력오류</v>
      </c>
      <c r="BR202" s="23" t="str">
        <f ca="1">_xll.IMDP("BND",BF202,BR8,BF3)</f>
        <v>입력오류</v>
      </c>
      <c r="BS202" s="2">
        <v>46316</v>
      </c>
      <c r="BT202" s="3" t="s">
        <v>1213</v>
      </c>
      <c r="BU202" s="3" t="s">
        <v>1214</v>
      </c>
      <c r="BV202" s="3" t="s">
        <v>1215</v>
      </c>
      <c r="BW202" s="3">
        <v>0</v>
      </c>
      <c r="BX202" s="3">
        <v>0.05</v>
      </c>
      <c r="BY202" s="3">
        <v>0</v>
      </c>
      <c r="BZ202" s="3">
        <v>74740</v>
      </c>
      <c r="CA202" s="3">
        <v>9968.5</v>
      </c>
      <c r="CB202" s="3">
        <v>0.86760000000000004</v>
      </c>
      <c r="CC202" s="21">
        <f ca="1">_xll.IMDP("BND",BT202,CC8,BT3)</f>
        <v>20270910</v>
      </c>
      <c r="CD202" s="23">
        <f ca="1">_xll.IMDP("BND",BT202,CD8,BT3)</f>
        <v>4.2670000000000003</v>
      </c>
      <c r="CE202" s="23" t="str">
        <f ca="1">_xll.IMDP("BND",BT202,CE8,BT3)</f>
        <v>금융채</v>
      </c>
      <c r="CF202" s="23" t="str">
        <f ca="1">_xll.IMDP("BND",BT202,CF8,BT3)</f>
        <v>기타금융채</v>
      </c>
      <c r="CG202" s="2"/>
      <c r="CQ202" s="21" t="str">
        <f ca="1">_xll.IMDP("BND",CH202,CQ8,CH3)</f>
        <v>입력오류</v>
      </c>
      <c r="CR202" s="23" t="str">
        <f ca="1">_xll.IMDP("BND",CH202,CR8,CH3)</f>
        <v>입력오류</v>
      </c>
      <c r="CS202" s="23" t="str">
        <f ca="1">_xll.IMDP("BND",CH202,CS8,CH3)</f>
        <v>입력오류</v>
      </c>
      <c r="CT202" s="23" t="str">
        <f ca="1">_xll.IMDP("BND",CH202,CT8,CH3)</f>
        <v>입력오류</v>
      </c>
      <c r="CU202" s="2"/>
      <c r="DE202" s="21" t="str">
        <f ca="1">_xll.IMDP("BND",CV202,DE8,CV3)</f>
        <v>입력오류</v>
      </c>
      <c r="DF202" s="23" t="str">
        <f ca="1">_xll.IMDP("BND",CV202,DF8,CV3)</f>
        <v>입력오류</v>
      </c>
      <c r="DG202" s="23" t="str">
        <f ca="1">_xll.IMDP("BND",CV202,DG8,CV3)</f>
        <v>입력오류</v>
      </c>
      <c r="DH202" s="23" t="str">
        <f ca="1">_xll.IMDP("BND",CV202,DH8,CV3)</f>
        <v>입력오류</v>
      </c>
      <c r="DI202" s="2">
        <v>46316</v>
      </c>
      <c r="DJ202" s="3" t="s">
        <v>14694</v>
      </c>
      <c r="DK202" s="3" t="s">
        <v>14684</v>
      </c>
      <c r="DL202" s="3" t="s">
        <v>14695</v>
      </c>
      <c r="DM202" s="3">
        <v>0</v>
      </c>
      <c r="DN202" s="3">
        <v>0.15</v>
      </c>
      <c r="DO202" s="3">
        <v>0</v>
      </c>
      <c r="DP202" s="3">
        <v>237526</v>
      </c>
      <c r="DS202" s="21" t="str">
        <f ca="1">_xll.IMDP("BND",DJ202,DS8,DJ3)</f>
        <v/>
      </c>
      <c r="DT202" s="23" t="str">
        <f ca="1">_xll.IMDP("BND",DJ202,DT8,DJ3)</f>
        <v/>
      </c>
      <c r="DU202" s="23" t="str">
        <f ca="1">_xll.IMDP("BND",DJ202,DU8,DJ3)</f>
        <v/>
      </c>
      <c r="DV202" s="23" t="str">
        <f ca="1">_xll.IMDP("BND",DJ202,DV8,DJ3)</f>
        <v/>
      </c>
      <c r="DW202" s="2"/>
      <c r="EG202" s="21" t="str">
        <f ca="1">_xll.IMDP("BND",DX202,EG8,DX3)</f>
        <v>입력오류</v>
      </c>
      <c r="EH202" s="23" t="str">
        <f ca="1">_xll.IMDP("BND",DX202,EH8,DX3)</f>
        <v>입력오류</v>
      </c>
      <c r="EI202" s="23" t="str">
        <f ca="1">_xll.IMDP("BND",DX202,EI8,DX3)</f>
        <v>입력오류</v>
      </c>
      <c r="EJ202" s="23" t="str">
        <f ca="1">_xll.IMDP("BND",DX202,EJ8,DX3)</f>
        <v>입력오류</v>
      </c>
      <c r="EK202" s="2"/>
      <c r="EU202" s="21" t="str">
        <f ca="1">_xll.IMDP("BND",EL202,EU8,EL3)</f>
        <v>입력오류</v>
      </c>
      <c r="EV202" s="23" t="str">
        <f ca="1">_xll.IMDP("BND",EL202,EV8,EL3)</f>
        <v>입력오류</v>
      </c>
      <c r="EW202" s="23" t="str">
        <f ca="1">_xll.IMDP("BND",EL202,EW8,EL3)</f>
        <v>입력오류</v>
      </c>
      <c r="EX202" s="23" t="str">
        <f ca="1">_xll.IMDP("BND",EL202,EX8,EL3)</f>
        <v>입력오류</v>
      </c>
    </row>
    <row r="203" spans="1:154" ht="13.5" customHeight="1" x14ac:dyDescent="0.3">
      <c r="A203" s="2">
        <v>46316</v>
      </c>
      <c r="B203" s="3" t="s">
        <v>1579</v>
      </c>
      <c r="C203" s="3" t="s">
        <v>1580</v>
      </c>
      <c r="D203" s="3" t="s">
        <v>1581</v>
      </c>
      <c r="E203" s="3">
        <v>0</v>
      </c>
      <c r="F203" s="3">
        <v>0.27</v>
      </c>
      <c r="G203" s="3">
        <v>0</v>
      </c>
      <c r="H203" s="3">
        <v>319223</v>
      </c>
      <c r="I203" s="3">
        <v>9551.2900000000009</v>
      </c>
      <c r="J203" s="3">
        <v>3.3595000000000002</v>
      </c>
      <c r="K203" s="21">
        <f ca="1">_xll.IMDP("BND",B203,K8,B3)</f>
        <v>20300522</v>
      </c>
      <c r="L203" s="23">
        <f ca="1">_xll.IMDP("BND",B203,L8,B3)</f>
        <v>4.4279999999999999</v>
      </c>
      <c r="M203" s="23" t="str">
        <f ca="1">_xll.IMDP("BND",B203,M8,B3)</f>
        <v>금융채</v>
      </c>
      <c r="N203" s="23" t="str">
        <f ca="1">_xll.IMDP("BND",B203,N8,B3)</f>
        <v>카드</v>
      </c>
      <c r="O203" s="2"/>
      <c r="Y203" s="21" t="str">
        <f ca="1">_xll.IMDP("BND",P203,Y8,P3)</f>
        <v>입력오류</v>
      </c>
      <c r="Z203" s="23" t="str">
        <f ca="1">_xll.IMDP("BND",P203,Z8,P3)</f>
        <v>입력오류</v>
      </c>
      <c r="AA203" s="23" t="str">
        <f ca="1">_xll.IMDP("BND",P203,AA8,P3)</f>
        <v>입력오류</v>
      </c>
      <c r="AB203" s="23" t="str">
        <f ca="1">_xll.IMDP("BND",P203,AB8,P3)</f>
        <v>입력오류</v>
      </c>
      <c r="AC203" s="2"/>
      <c r="AM203" s="21" t="str">
        <f ca="1">_xll.IMDP("BND",AD203,AM8,AD3)</f>
        <v>입력오류</v>
      </c>
      <c r="AN203" s="23" t="str">
        <f ca="1">_xll.IMDP("BND",AD203,AN8,AD3)</f>
        <v>입력오류</v>
      </c>
      <c r="AO203" s="23" t="str">
        <f ca="1">_xll.IMDP("BND",AD203,AO8,AD3)</f>
        <v>입력오류</v>
      </c>
      <c r="AP203" s="23" t="str">
        <f ca="1">_xll.IMDP("BND",AD203,AP8,AD3)</f>
        <v>입력오류</v>
      </c>
      <c r="AQ203" s="2"/>
      <c r="BA203" s="21" t="str">
        <f ca="1">_xll.IMDP("BND",AR203,BA8,AR3)</f>
        <v>입력오류</v>
      </c>
      <c r="BB203" s="23" t="str">
        <f ca="1">_xll.IMDP("BND",AR203,BB8,AR3)</f>
        <v>입력오류</v>
      </c>
      <c r="BC203" s="23" t="str">
        <f ca="1">_xll.IMDP("BND",AR203,BC8,AR3)</f>
        <v>입력오류</v>
      </c>
      <c r="BD203" s="23" t="str">
        <f ca="1">_xll.IMDP("BND",AR203,BD8,AR3)</f>
        <v>입력오류</v>
      </c>
      <c r="BE203" s="2"/>
      <c r="BO203" s="21" t="str">
        <f ca="1">_xll.IMDP("BND",BF203,BO8,BF3)</f>
        <v>입력오류</v>
      </c>
      <c r="BP203" s="23" t="str">
        <f ca="1">_xll.IMDP("BND",BF203,BP8,BF3)</f>
        <v>입력오류</v>
      </c>
      <c r="BQ203" s="23" t="str">
        <f ca="1">_xll.IMDP("BND",BF203,BQ8,BF3)</f>
        <v>입력오류</v>
      </c>
      <c r="BR203" s="23" t="str">
        <f ca="1">_xll.IMDP("BND",BF203,BR8,BF3)</f>
        <v>입력오류</v>
      </c>
      <c r="BS203" s="2">
        <v>46316</v>
      </c>
      <c r="BT203" s="3" t="s">
        <v>1198</v>
      </c>
      <c r="BU203" s="3" t="s">
        <v>1199</v>
      </c>
      <c r="BV203" s="3" t="s">
        <v>1200</v>
      </c>
      <c r="BW203" s="3">
        <v>0</v>
      </c>
      <c r="BX203" s="3">
        <v>0.05</v>
      </c>
      <c r="BY203" s="3">
        <v>0</v>
      </c>
      <c r="BZ203" s="3">
        <v>74729</v>
      </c>
      <c r="CA203" s="3">
        <v>9967.16</v>
      </c>
      <c r="CB203" s="3">
        <v>0.71919999999999995</v>
      </c>
      <c r="CC203" s="21">
        <f ca="1">_xll.IMDP("BND",BT203,CC8,BT3)</f>
        <v>20270715</v>
      </c>
      <c r="CD203" s="23">
        <f ca="1">_xll.IMDP("BND",BT203,CD8,BT3)</f>
        <v>4.298</v>
      </c>
      <c r="CE203" s="23" t="str">
        <f ca="1">_xll.IMDP("BND",BT203,CE8,BT3)</f>
        <v>금융채</v>
      </c>
      <c r="CF203" s="23" t="str">
        <f ca="1">_xll.IMDP("BND",BT203,CF8,BT3)</f>
        <v>기타금융채</v>
      </c>
      <c r="CG203" s="2"/>
      <c r="CQ203" s="21" t="str">
        <f ca="1">_xll.IMDP("BND",CH203,CQ8,CH3)</f>
        <v>입력오류</v>
      </c>
      <c r="CR203" s="23" t="str">
        <f ca="1">_xll.IMDP("BND",CH203,CR8,CH3)</f>
        <v>입력오류</v>
      </c>
      <c r="CS203" s="23" t="str">
        <f ca="1">_xll.IMDP("BND",CH203,CS8,CH3)</f>
        <v>입력오류</v>
      </c>
      <c r="CT203" s="23" t="str">
        <f ca="1">_xll.IMDP("BND",CH203,CT8,CH3)</f>
        <v>입력오류</v>
      </c>
      <c r="CU203" s="2"/>
      <c r="DE203" s="21" t="str">
        <f ca="1">_xll.IMDP("BND",CV203,DE8,CV3)</f>
        <v>입력오류</v>
      </c>
      <c r="DF203" s="23" t="str">
        <f ca="1">_xll.IMDP("BND",CV203,DF8,CV3)</f>
        <v>입력오류</v>
      </c>
      <c r="DG203" s="23" t="str">
        <f ca="1">_xll.IMDP("BND",CV203,DG8,CV3)</f>
        <v>입력오류</v>
      </c>
      <c r="DH203" s="23" t="str">
        <f ca="1">_xll.IMDP("BND",CV203,DH8,CV3)</f>
        <v>입력오류</v>
      </c>
      <c r="DI203" s="2">
        <v>46316</v>
      </c>
      <c r="DJ203" s="3" t="s">
        <v>14692</v>
      </c>
      <c r="DK203" s="3" t="s">
        <v>14684</v>
      </c>
      <c r="DL203" s="3" t="s">
        <v>14693</v>
      </c>
      <c r="DM203" s="3">
        <v>0</v>
      </c>
      <c r="DN203" s="3">
        <v>0.15</v>
      </c>
      <c r="DO203" s="3">
        <v>0</v>
      </c>
      <c r="DP203" s="3">
        <v>237526</v>
      </c>
      <c r="DS203" s="21" t="str">
        <f ca="1">_xll.IMDP("BND",DJ203,DS8,DJ3)</f>
        <v/>
      </c>
      <c r="DT203" s="23" t="str">
        <f ca="1">_xll.IMDP("BND",DJ203,DT8,DJ3)</f>
        <v/>
      </c>
      <c r="DU203" s="23" t="str">
        <f ca="1">_xll.IMDP("BND",DJ203,DU8,DJ3)</f>
        <v/>
      </c>
      <c r="DV203" s="23" t="str">
        <f ca="1">_xll.IMDP("BND",DJ203,DV8,DJ3)</f>
        <v/>
      </c>
      <c r="DW203" s="2"/>
      <c r="EG203" s="21" t="str">
        <f ca="1">_xll.IMDP("BND",DX203,EG8,DX3)</f>
        <v>입력오류</v>
      </c>
      <c r="EH203" s="23" t="str">
        <f ca="1">_xll.IMDP("BND",DX203,EH8,DX3)</f>
        <v>입력오류</v>
      </c>
      <c r="EI203" s="23" t="str">
        <f ca="1">_xll.IMDP("BND",DX203,EI8,DX3)</f>
        <v>입력오류</v>
      </c>
      <c r="EJ203" s="23" t="str">
        <f ca="1">_xll.IMDP("BND",DX203,EJ8,DX3)</f>
        <v>입력오류</v>
      </c>
      <c r="EK203" s="2"/>
      <c r="EU203" s="21" t="str">
        <f ca="1">_xll.IMDP("BND",EL203,EU8,EL3)</f>
        <v>입력오류</v>
      </c>
      <c r="EV203" s="23" t="str">
        <f ca="1">_xll.IMDP("BND",EL203,EV8,EL3)</f>
        <v>입력오류</v>
      </c>
      <c r="EW203" s="23" t="str">
        <f ca="1">_xll.IMDP("BND",EL203,EW8,EL3)</f>
        <v>입력오류</v>
      </c>
      <c r="EX203" s="23" t="str">
        <f ca="1">_xll.IMDP("BND",EL203,EX8,EL3)</f>
        <v>입력오류</v>
      </c>
    </row>
    <row r="204" spans="1:154" ht="13.5" customHeight="1" x14ac:dyDescent="0.3">
      <c r="A204" s="2">
        <v>46316</v>
      </c>
      <c r="B204" s="3" t="s">
        <v>1562</v>
      </c>
      <c r="C204" s="3" t="s">
        <v>1183</v>
      </c>
      <c r="D204" s="3" t="s">
        <v>1563</v>
      </c>
      <c r="E204" s="3">
        <v>0</v>
      </c>
      <c r="F204" s="3">
        <v>0.26</v>
      </c>
      <c r="G204" s="3">
        <v>0</v>
      </c>
      <c r="H204" s="3">
        <v>318978</v>
      </c>
      <c r="I204" s="3">
        <v>9543.85</v>
      </c>
      <c r="J204" s="3">
        <v>3.0592999999999999</v>
      </c>
      <c r="K204" s="21">
        <f ca="1">_xll.IMDP("BND",B204,K8,B3)</f>
        <v>20300114</v>
      </c>
      <c r="L204" s="23">
        <f ca="1">_xll.IMDP("BND",B204,L8,B3)</f>
        <v>4.4260000000000002</v>
      </c>
      <c r="M204" s="23" t="str">
        <f ca="1">_xll.IMDP("BND",B204,M8,B3)</f>
        <v>금융채</v>
      </c>
      <c r="N204" s="23" t="str">
        <f ca="1">_xll.IMDP("BND",B204,N8,B3)</f>
        <v>카드</v>
      </c>
      <c r="O204" s="2"/>
      <c r="Y204" s="21" t="str">
        <f ca="1">_xll.IMDP("BND",P204,Y8,P3)</f>
        <v>입력오류</v>
      </c>
      <c r="Z204" s="23" t="str">
        <f ca="1">_xll.IMDP("BND",P204,Z8,P3)</f>
        <v>입력오류</v>
      </c>
      <c r="AA204" s="23" t="str">
        <f ca="1">_xll.IMDP("BND",P204,AA8,P3)</f>
        <v>입력오류</v>
      </c>
      <c r="AB204" s="23" t="str">
        <f ca="1">_xll.IMDP("BND",P204,AB8,P3)</f>
        <v>입력오류</v>
      </c>
      <c r="AC204" s="2"/>
      <c r="AM204" s="21" t="str">
        <f ca="1">_xll.IMDP("BND",AD204,AM8,AD3)</f>
        <v>입력오류</v>
      </c>
      <c r="AN204" s="23" t="str">
        <f ca="1">_xll.IMDP("BND",AD204,AN8,AD3)</f>
        <v>입력오류</v>
      </c>
      <c r="AO204" s="23" t="str">
        <f ca="1">_xll.IMDP("BND",AD204,AO8,AD3)</f>
        <v>입력오류</v>
      </c>
      <c r="AP204" s="23" t="str">
        <f ca="1">_xll.IMDP("BND",AD204,AP8,AD3)</f>
        <v>입력오류</v>
      </c>
      <c r="AQ204" s="2"/>
      <c r="BA204" s="21" t="str">
        <f ca="1">_xll.IMDP("BND",AR204,BA8,AR3)</f>
        <v>입력오류</v>
      </c>
      <c r="BB204" s="23" t="str">
        <f ca="1">_xll.IMDP("BND",AR204,BB8,AR3)</f>
        <v>입력오류</v>
      </c>
      <c r="BC204" s="23" t="str">
        <f ca="1">_xll.IMDP("BND",AR204,BC8,AR3)</f>
        <v>입력오류</v>
      </c>
      <c r="BD204" s="23" t="str">
        <f ca="1">_xll.IMDP("BND",AR204,BD8,AR3)</f>
        <v>입력오류</v>
      </c>
      <c r="BE204" s="2"/>
      <c r="BO204" s="21" t="str">
        <f ca="1">_xll.IMDP("BND",BF204,BO8,BF3)</f>
        <v>입력오류</v>
      </c>
      <c r="BP204" s="23" t="str">
        <f ca="1">_xll.IMDP("BND",BF204,BP8,BF3)</f>
        <v>입력오류</v>
      </c>
      <c r="BQ204" s="23" t="str">
        <f ca="1">_xll.IMDP("BND",BF204,BQ8,BF3)</f>
        <v>입력오류</v>
      </c>
      <c r="BR204" s="23" t="str">
        <f ca="1">_xll.IMDP("BND",BF204,BR8,BF3)</f>
        <v>입력오류</v>
      </c>
      <c r="BS204" s="2">
        <v>46316</v>
      </c>
      <c r="BT204" s="3" t="s">
        <v>1218</v>
      </c>
      <c r="BU204" s="3" t="s">
        <v>508</v>
      </c>
      <c r="BV204" s="3" t="s">
        <v>1219</v>
      </c>
      <c r="BW204" s="3">
        <v>0</v>
      </c>
      <c r="BX204" s="3">
        <v>0.05</v>
      </c>
      <c r="BY204" s="3">
        <v>0</v>
      </c>
      <c r="BZ204" s="3">
        <v>74605</v>
      </c>
      <c r="CA204" s="3">
        <v>9951.35</v>
      </c>
      <c r="CB204" s="3">
        <v>1.0646</v>
      </c>
      <c r="CC204" s="21">
        <f ca="1">_xll.IMDP("BND",BT204,CC8,BT3)</f>
        <v>20271125</v>
      </c>
      <c r="CD204" s="23">
        <f ca="1">_xll.IMDP("BND",BT204,CD8,BT3)</f>
        <v>4.2249999999999996</v>
      </c>
      <c r="CE204" s="23" t="str">
        <f ca="1">_xll.IMDP("BND",BT204,CE8,BT3)</f>
        <v>금융채</v>
      </c>
      <c r="CF204" s="23" t="str">
        <f ca="1">_xll.IMDP("BND",BT204,CF8,BT3)</f>
        <v>기타금융채</v>
      </c>
      <c r="CG204" s="2"/>
      <c r="CQ204" s="21" t="str">
        <f ca="1">_xll.IMDP("BND",CH204,CQ8,CH3)</f>
        <v>입력오류</v>
      </c>
      <c r="CR204" s="23" t="str">
        <f ca="1">_xll.IMDP("BND",CH204,CR8,CH3)</f>
        <v>입력오류</v>
      </c>
      <c r="CS204" s="23" t="str">
        <f ca="1">_xll.IMDP("BND",CH204,CS8,CH3)</f>
        <v>입력오류</v>
      </c>
      <c r="CT204" s="23" t="str">
        <f ca="1">_xll.IMDP("BND",CH204,CT8,CH3)</f>
        <v>입력오류</v>
      </c>
      <c r="CU204" s="2"/>
      <c r="DE204" s="21" t="str">
        <f ca="1">_xll.IMDP("BND",CV204,DE8,CV3)</f>
        <v>입력오류</v>
      </c>
      <c r="DF204" s="23" t="str">
        <f ca="1">_xll.IMDP("BND",CV204,DF8,CV3)</f>
        <v>입력오류</v>
      </c>
      <c r="DG204" s="23" t="str">
        <f ca="1">_xll.IMDP("BND",CV204,DG8,CV3)</f>
        <v>입력오류</v>
      </c>
      <c r="DH204" s="23" t="str">
        <f ca="1">_xll.IMDP("BND",CV204,DH8,CV3)</f>
        <v>입력오류</v>
      </c>
      <c r="DI204" s="2">
        <v>46316</v>
      </c>
      <c r="DJ204" s="3" t="s">
        <v>14686</v>
      </c>
      <c r="DK204" s="3" t="s">
        <v>14684</v>
      </c>
      <c r="DL204" s="3" t="s">
        <v>14687</v>
      </c>
      <c r="DM204" s="3">
        <v>0</v>
      </c>
      <c r="DN204" s="3">
        <v>0.15</v>
      </c>
      <c r="DO204" s="3">
        <v>0</v>
      </c>
      <c r="DP204" s="3">
        <v>237526</v>
      </c>
      <c r="DS204" s="21" t="str">
        <f ca="1">_xll.IMDP("BND",DJ204,DS8,DJ3)</f>
        <v/>
      </c>
      <c r="DT204" s="23" t="str">
        <f ca="1">_xll.IMDP("BND",DJ204,DT8,DJ3)</f>
        <v/>
      </c>
      <c r="DU204" s="23" t="str">
        <f ca="1">_xll.IMDP("BND",DJ204,DU8,DJ3)</f>
        <v/>
      </c>
      <c r="DV204" s="23" t="str">
        <f ca="1">_xll.IMDP("BND",DJ204,DV8,DJ3)</f>
        <v/>
      </c>
      <c r="DW204" s="2"/>
      <c r="EG204" s="21" t="str">
        <f ca="1">_xll.IMDP("BND",DX204,EG8,DX3)</f>
        <v>입력오류</v>
      </c>
      <c r="EH204" s="23" t="str">
        <f ca="1">_xll.IMDP("BND",DX204,EH8,DX3)</f>
        <v>입력오류</v>
      </c>
      <c r="EI204" s="23" t="str">
        <f ca="1">_xll.IMDP("BND",DX204,EI8,DX3)</f>
        <v>입력오류</v>
      </c>
      <c r="EJ204" s="23" t="str">
        <f ca="1">_xll.IMDP("BND",DX204,EJ8,DX3)</f>
        <v>입력오류</v>
      </c>
      <c r="EK204" s="2"/>
      <c r="EU204" s="21" t="str">
        <f ca="1">_xll.IMDP("BND",EL204,EU8,EL3)</f>
        <v>입력오류</v>
      </c>
      <c r="EV204" s="23" t="str">
        <f ca="1">_xll.IMDP("BND",EL204,EV8,EL3)</f>
        <v>입력오류</v>
      </c>
      <c r="EW204" s="23" t="str">
        <f ca="1">_xll.IMDP("BND",EL204,EW8,EL3)</f>
        <v>입력오류</v>
      </c>
      <c r="EX204" s="23" t="str">
        <f ca="1">_xll.IMDP("BND",EL204,EX8,EL3)</f>
        <v>입력오류</v>
      </c>
    </row>
    <row r="205" spans="1:154" ht="13.5" customHeight="1" x14ac:dyDescent="0.3">
      <c r="A205" s="2">
        <v>46316</v>
      </c>
      <c r="B205" s="3" t="s">
        <v>1567</v>
      </c>
      <c r="C205" s="3" t="s">
        <v>1568</v>
      </c>
      <c r="D205" s="3" t="s">
        <v>1569</v>
      </c>
      <c r="E205" s="3">
        <v>0</v>
      </c>
      <c r="F205" s="3">
        <v>0.26</v>
      </c>
      <c r="G205" s="3">
        <v>0</v>
      </c>
      <c r="H205" s="3">
        <v>318492</v>
      </c>
      <c r="I205" s="3">
        <v>9529.1</v>
      </c>
      <c r="J205" s="3">
        <v>3.2772000000000001</v>
      </c>
      <c r="K205" s="21">
        <f ca="1">_xll.IMDP("BND",B205,K8,B3)</f>
        <v>20300417</v>
      </c>
      <c r="L205" s="23">
        <f ca="1">_xll.IMDP("BND",B205,L8,B3)</f>
        <v>4.5890000000000004</v>
      </c>
      <c r="M205" s="23" t="str">
        <f ca="1">_xll.IMDP("BND",B205,M8,B3)</f>
        <v>회사채</v>
      </c>
      <c r="N205" s="23" t="str">
        <f ca="1">_xll.IMDP("BND",B205,N8,B3)</f>
        <v>회사채(일반)</v>
      </c>
      <c r="O205" s="2"/>
      <c r="Y205" s="21" t="str">
        <f ca="1">_xll.IMDP("BND",P205,Y8,P3)</f>
        <v>입력오류</v>
      </c>
      <c r="Z205" s="23" t="str">
        <f ca="1">_xll.IMDP("BND",P205,Z8,P3)</f>
        <v>입력오류</v>
      </c>
      <c r="AA205" s="23" t="str">
        <f ca="1">_xll.IMDP("BND",P205,AA8,P3)</f>
        <v>입력오류</v>
      </c>
      <c r="AB205" s="23" t="str">
        <f ca="1">_xll.IMDP("BND",P205,AB8,P3)</f>
        <v>입력오류</v>
      </c>
      <c r="AC205" s="2"/>
      <c r="AM205" s="21" t="str">
        <f ca="1">_xll.IMDP("BND",AD205,AM8,AD3)</f>
        <v>입력오류</v>
      </c>
      <c r="AN205" s="23" t="str">
        <f ca="1">_xll.IMDP("BND",AD205,AN8,AD3)</f>
        <v>입력오류</v>
      </c>
      <c r="AO205" s="23" t="str">
        <f ca="1">_xll.IMDP("BND",AD205,AO8,AD3)</f>
        <v>입력오류</v>
      </c>
      <c r="AP205" s="23" t="str">
        <f ca="1">_xll.IMDP("BND",AD205,AP8,AD3)</f>
        <v>입력오류</v>
      </c>
      <c r="AQ205" s="2"/>
      <c r="BA205" s="21" t="str">
        <f ca="1">_xll.IMDP("BND",AR205,BA8,AR3)</f>
        <v>입력오류</v>
      </c>
      <c r="BB205" s="23" t="str">
        <f ca="1">_xll.IMDP("BND",AR205,BB8,AR3)</f>
        <v>입력오류</v>
      </c>
      <c r="BC205" s="23" t="str">
        <f ca="1">_xll.IMDP("BND",AR205,BC8,AR3)</f>
        <v>입력오류</v>
      </c>
      <c r="BD205" s="23" t="str">
        <f ca="1">_xll.IMDP("BND",AR205,BD8,AR3)</f>
        <v>입력오류</v>
      </c>
      <c r="BE205" s="2"/>
      <c r="BO205" s="21" t="str">
        <f ca="1">_xll.IMDP("BND",BF205,BO8,BF3)</f>
        <v>입력오류</v>
      </c>
      <c r="BP205" s="23" t="str">
        <f ca="1">_xll.IMDP("BND",BF205,BP8,BF3)</f>
        <v>입력오류</v>
      </c>
      <c r="BQ205" s="23" t="str">
        <f ca="1">_xll.IMDP("BND",BF205,BQ8,BF3)</f>
        <v>입력오류</v>
      </c>
      <c r="BR205" s="23" t="str">
        <f ca="1">_xll.IMDP("BND",BF205,BR8,BF3)</f>
        <v>입력오류</v>
      </c>
      <c r="BS205" s="2">
        <v>46316</v>
      </c>
      <c r="BT205" s="3" t="s">
        <v>1216</v>
      </c>
      <c r="BU205" s="3" t="s">
        <v>169</v>
      </c>
      <c r="BV205" s="3" t="s">
        <v>1217</v>
      </c>
      <c r="BW205" s="3">
        <v>0</v>
      </c>
      <c r="BX205" s="3">
        <v>0.05</v>
      </c>
      <c r="BY205" s="3">
        <v>0</v>
      </c>
      <c r="BZ205" s="3">
        <v>74547</v>
      </c>
      <c r="CA205" s="3">
        <v>9942.65</v>
      </c>
      <c r="CB205" s="3">
        <v>0.75790000000000002</v>
      </c>
      <c r="CC205" s="21">
        <f ca="1">_xll.IMDP("BND",BT205,CC8,BT3)</f>
        <v>20270730</v>
      </c>
      <c r="CD205" s="23">
        <f ca="1">_xll.IMDP("BND",BT205,CD8,BT3)</f>
        <v>4.266</v>
      </c>
      <c r="CE205" s="23" t="str">
        <f ca="1">_xll.IMDP("BND",BT205,CE8,BT3)</f>
        <v>회사채</v>
      </c>
      <c r="CF205" s="23" t="str">
        <f ca="1">_xll.IMDP("BND",BT205,CF8,BT3)</f>
        <v>회사채(일반)</v>
      </c>
      <c r="CG205" s="2"/>
      <c r="CQ205" s="21" t="str">
        <f ca="1">_xll.IMDP("BND",CH205,CQ8,CH3)</f>
        <v>입력오류</v>
      </c>
      <c r="CR205" s="23" t="str">
        <f ca="1">_xll.IMDP("BND",CH205,CR8,CH3)</f>
        <v>입력오류</v>
      </c>
      <c r="CS205" s="23" t="str">
        <f ca="1">_xll.IMDP("BND",CH205,CS8,CH3)</f>
        <v>입력오류</v>
      </c>
      <c r="CT205" s="23" t="str">
        <f ca="1">_xll.IMDP("BND",CH205,CT8,CH3)</f>
        <v>입력오류</v>
      </c>
      <c r="CU205" s="2"/>
      <c r="DE205" s="21" t="str">
        <f ca="1">_xll.IMDP("BND",CV205,DE8,CV3)</f>
        <v>입력오류</v>
      </c>
      <c r="DF205" s="23" t="str">
        <f ca="1">_xll.IMDP("BND",CV205,DF8,CV3)</f>
        <v>입력오류</v>
      </c>
      <c r="DG205" s="23" t="str">
        <f ca="1">_xll.IMDP("BND",CV205,DG8,CV3)</f>
        <v>입력오류</v>
      </c>
      <c r="DH205" s="23" t="str">
        <f ca="1">_xll.IMDP("BND",CV205,DH8,CV3)</f>
        <v>입력오류</v>
      </c>
      <c r="DI205" s="2">
        <v>46316</v>
      </c>
      <c r="DJ205" s="3" t="s">
        <v>14690</v>
      </c>
      <c r="DK205" s="3" t="s">
        <v>14684</v>
      </c>
      <c r="DL205" s="3" t="s">
        <v>14691</v>
      </c>
      <c r="DM205" s="3">
        <v>0</v>
      </c>
      <c r="DN205" s="3">
        <v>0.15</v>
      </c>
      <c r="DO205" s="3">
        <v>0</v>
      </c>
      <c r="DP205" s="3">
        <v>237526</v>
      </c>
      <c r="DS205" s="21" t="str">
        <f ca="1">_xll.IMDP("BND",DJ205,DS8,DJ3)</f>
        <v/>
      </c>
      <c r="DT205" s="23" t="str">
        <f ca="1">_xll.IMDP("BND",DJ205,DT8,DJ3)</f>
        <v/>
      </c>
      <c r="DU205" s="23" t="str">
        <f ca="1">_xll.IMDP("BND",DJ205,DU8,DJ3)</f>
        <v/>
      </c>
      <c r="DV205" s="23" t="str">
        <f ca="1">_xll.IMDP("BND",DJ205,DV8,DJ3)</f>
        <v/>
      </c>
      <c r="DW205" s="2"/>
      <c r="EG205" s="21" t="str">
        <f ca="1">_xll.IMDP("BND",DX205,EG8,DX3)</f>
        <v>입력오류</v>
      </c>
      <c r="EH205" s="23" t="str">
        <f ca="1">_xll.IMDP("BND",DX205,EH8,DX3)</f>
        <v>입력오류</v>
      </c>
      <c r="EI205" s="23" t="str">
        <f ca="1">_xll.IMDP("BND",DX205,EI8,DX3)</f>
        <v>입력오류</v>
      </c>
      <c r="EJ205" s="23" t="str">
        <f ca="1">_xll.IMDP("BND",DX205,EJ8,DX3)</f>
        <v>입력오류</v>
      </c>
      <c r="EK205" s="2"/>
      <c r="EU205" s="21" t="str">
        <f ca="1">_xll.IMDP("BND",EL205,EU8,EL3)</f>
        <v>입력오류</v>
      </c>
      <c r="EV205" s="23" t="str">
        <f ca="1">_xll.IMDP("BND",EL205,EV8,EL3)</f>
        <v>입력오류</v>
      </c>
      <c r="EW205" s="23" t="str">
        <f ca="1">_xll.IMDP("BND",EL205,EW8,EL3)</f>
        <v>입력오류</v>
      </c>
      <c r="EX205" s="23" t="str">
        <f ca="1">_xll.IMDP("BND",EL205,EX8,EL3)</f>
        <v>입력오류</v>
      </c>
    </row>
    <row r="206" spans="1:154" ht="13.5" customHeight="1" x14ac:dyDescent="0.3">
      <c r="A206" s="2">
        <v>46316</v>
      </c>
      <c r="B206" s="3" t="s">
        <v>1573</v>
      </c>
      <c r="C206" s="3" t="s">
        <v>454</v>
      </c>
      <c r="D206" s="3" t="s">
        <v>1574</v>
      </c>
      <c r="E206" s="3">
        <v>0</v>
      </c>
      <c r="F206" s="3">
        <v>0.26</v>
      </c>
      <c r="G206" s="3">
        <v>0</v>
      </c>
      <c r="H206" s="3">
        <v>318412</v>
      </c>
      <c r="I206" s="3">
        <v>9527.08</v>
      </c>
      <c r="J206" s="3">
        <v>3.5419999999999998</v>
      </c>
      <c r="K206" s="21">
        <f ca="1">_xll.IMDP("BND",B206,K8,B3)</f>
        <v>20300812</v>
      </c>
      <c r="L206" s="23">
        <f ca="1">_xll.IMDP("BND",B206,L8,B3)</f>
        <v>4.2859999999999996</v>
      </c>
      <c r="M206" s="23" t="str">
        <f ca="1">_xll.IMDP("BND",B206,M8,B3)</f>
        <v>공사공단채</v>
      </c>
      <c r="N206" s="23" t="str">
        <f ca="1">_xll.IMDP("BND",B206,N8,B3)</f>
        <v>일반</v>
      </c>
      <c r="O206" s="2"/>
      <c r="Y206" s="21" t="str">
        <f ca="1">_xll.IMDP("BND",P206,Y8,P3)</f>
        <v>입력오류</v>
      </c>
      <c r="Z206" s="23" t="str">
        <f ca="1">_xll.IMDP("BND",P206,Z8,P3)</f>
        <v>입력오류</v>
      </c>
      <c r="AA206" s="23" t="str">
        <f ca="1">_xll.IMDP("BND",P206,AA8,P3)</f>
        <v>입력오류</v>
      </c>
      <c r="AB206" s="23" t="str">
        <f ca="1">_xll.IMDP("BND",P206,AB8,P3)</f>
        <v>입력오류</v>
      </c>
      <c r="AC206" s="2"/>
      <c r="AM206" s="21" t="str">
        <f ca="1">_xll.IMDP("BND",AD206,AM8,AD3)</f>
        <v>입력오류</v>
      </c>
      <c r="AN206" s="23" t="str">
        <f ca="1">_xll.IMDP("BND",AD206,AN8,AD3)</f>
        <v>입력오류</v>
      </c>
      <c r="AO206" s="23" t="str">
        <f ca="1">_xll.IMDP("BND",AD206,AO8,AD3)</f>
        <v>입력오류</v>
      </c>
      <c r="AP206" s="23" t="str">
        <f ca="1">_xll.IMDP("BND",AD206,AP8,AD3)</f>
        <v>입력오류</v>
      </c>
      <c r="AQ206" s="2"/>
      <c r="BA206" s="21" t="str">
        <f ca="1">_xll.IMDP("BND",AR206,BA8,AR3)</f>
        <v>입력오류</v>
      </c>
      <c r="BB206" s="23" t="str">
        <f ca="1">_xll.IMDP("BND",AR206,BB8,AR3)</f>
        <v>입력오류</v>
      </c>
      <c r="BC206" s="23" t="str">
        <f ca="1">_xll.IMDP("BND",AR206,BC8,AR3)</f>
        <v>입력오류</v>
      </c>
      <c r="BD206" s="23" t="str">
        <f ca="1">_xll.IMDP("BND",AR206,BD8,AR3)</f>
        <v>입력오류</v>
      </c>
      <c r="BE206" s="2"/>
      <c r="BO206" s="21" t="str">
        <f ca="1">_xll.IMDP("BND",BF206,BO8,BF3)</f>
        <v>입력오류</v>
      </c>
      <c r="BP206" s="23" t="str">
        <f ca="1">_xll.IMDP("BND",BF206,BP8,BF3)</f>
        <v>입력오류</v>
      </c>
      <c r="BQ206" s="23" t="str">
        <f ca="1">_xll.IMDP("BND",BF206,BQ8,BF3)</f>
        <v>입력오류</v>
      </c>
      <c r="BR206" s="23" t="str">
        <f ca="1">_xll.IMDP("BND",BF206,BR8,BF3)</f>
        <v>입력오류</v>
      </c>
      <c r="BS206" s="2">
        <v>46316</v>
      </c>
      <c r="BT206" s="3" t="s">
        <v>1220</v>
      </c>
      <c r="BU206" s="3" t="s">
        <v>1221</v>
      </c>
      <c r="BV206" s="3" t="s">
        <v>1222</v>
      </c>
      <c r="BW206" s="3">
        <v>0</v>
      </c>
      <c r="BX206" s="3">
        <v>0.05</v>
      </c>
      <c r="BY206" s="3">
        <v>0</v>
      </c>
      <c r="BZ206" s="3">
        <v>74484</v>
      </c>
      <c r="CA206" s="3">
        <v>9935</v>
      </c>
      <c r="CB206" s="3">
        <v>1.0665</v>
      </c>
      <c r="CC206" s="21">
        <f ca="1">_xll.IMDP("BND",BT206,CC8,BT3)</f>
        <v>20271125</v>
      </c>
      <c r="CD206" s="23">
        <f ca="1">_xll.IMDP("BND",BT206,CD8,BT3)</f>
        <v>4.2489999999999997</v>
      </c>
      <c r="CE206" s="23" t="str">
        <f ca="1">_xll.IMDP("BND",BT206,CE8,BT3)</f>
        <v>금융채</v>
      </c>
      <c r="CF206" s="23" t="str">
        <f ca="1">_xll.IMDP("BND",BT206,CF8,BT3)</f>
        <v>기타금융채</v>
      </c>
      <c r="CG206" s="2"/>
      <c r="CQ206" s="21" t="str">
        <f ca="1">_xll.IMDP("BND",CH206,CQ8,CH3)</f>
        <v>입력오류</v>
      </c>
      <c r="CR206" s="23" t="str">
        <f ca="1">_xll.IMDP("BND",CH206,CR8,CH3)</f>
        <v>입력오류</v>
      </c>
      <c r="CS206" s="23" t="str">
        <f ca="1">_xll.IMDP("BND",CH206,CS8,CH3)</f>
        <v>입력오류</v>
      </c>
      <c r="CT206" s="23" t="str">
        <f ca="1">_xll.IMDP("BND",CH206,CT8,CH3)</f>
        <v>입력오류</v>
      </c>
      <c r="CU206" s="2"/>
      <c r="DE206" s="21" t="str">
        <f ca="1">_xll.IMDP("BND",CV206,DE8,CV3)</f>
        <v>입력오류</v>
      </c>
      <c r="DF206" s="23" t="str">
        <f ca="1">_xll.IMDP("BND",CV206,DF8,CV3)</f>
        <v>입력오류</v>
      </c>
      <c r="DG206" s="23" t="str">
        <f ca="1">_xll.IMDP("BND",CV206,DG8,CV3)</f>
        <v>입력오류</v>
      </c>
      <c r="DH206" s="23" t="str">
        <f ca="1">_xll.IMDP("BND",CV206,DH8,CV3)</f>
        <v>입력오류</v>
      </c>
      <c r="DI206" s="2">
        <v>46316</v>
      </c>
      <c r="DJ206" s="3" t="s">
        <v>14329</v>
      </c>
      <c r="DK206" s="3" t="s">
        <v>14330</v>
      </c>
      <c r="DL206" s="3" t="s">
        <v>14331</v>
      </c>
      <c r="DM206" s="3">
        <v>0</v>
      </c>
      <c r="DN206" s="3">
        <v>0.15</v>
      </c>
      <c r="DO206" s="3">
        <v>0</v>
      </c>
      <c r="DP206" s="3">
        <v>237523</v>
      </c>
      <c r="DS206" s="21" t="str">
        <f ca="1">_xll.IMDP("BND",DJ206,DS8,DJ3)</f>
        <v/>
      </c>
      <c r="DT206" s="23" t="str">
        <f ca="1">_xll.IMDP("BND",DJ206,DT8,DJ3)</f>
        <v/>
      </c>
      <c r="DU206" s="23" t="str">
        <f ca="1">_xll.IMDP("BND",DJ206,DU8,DJ3)</f>
        <v/>
      </c>
      <c r="DV206" s="23" t="str">
        <f ca="1">_xll.IMDP("BND",DJ206,DV8,DJ3)</f>
        <v/>
      </c>
      <c r="DW206" s="2"/>
      <c r="EG206" s="21" t="str">
        <f ca="1">_xll.IMDP("BND",DX206,EG8,DX3)</f>
        <v>입력오류</v>
      </c>
      <c r="EH206" s="23" t="str">
        <f ca="1">_xll.IMDP("BND",DX206,EH8,DX3)</f>
        <v>입력오류</v>
      </c>
      <c r="EI206" s="23" t="str">
        <f ca="1">_xll.IMDP("BND",DX206,EI8,DX3)</f>
        <v>입력오류</v>
      </c>
      <c r="EJ206" s="23" t="str">
        <f ca="1">_xll.IMDP("BND",DX206,EJ8,DX3)</f>
        <v>입력오류</v>
      </c>
      <c r="EK206" s="2"/>
      <c r="EU206" s="21" t="str">
        <f ca="1">_xll.IMDP("BND",EL206,EU8,EL3)</f>
        <v>입력오류</v>
      </c>
      <c r="EV206" s="23" t="str">
        <f ca="1">_xll.IMDP("BND",EL206,EV8,EL3)</f>
        <v>입력오류</v>
      </c>
      <c r="EW206" s="23" t="str">
        <f ca="1">_xll.IMDP("BND",EL206,EW8,EL3)</f>
        <v>입력오류</v>
      </c>
      <c r="EX206" s="23" t="str">
        <f ca="1">_xll.IMDP("BND",EL206,EX8,EL3)</f>
        <v>입력오류</v>
      </c>
    </row>
    <row r="207" spans="1:154" ht="13.5" customHeight="1" x14ac:dyDescent="0.3">
      <c r="A207" s="2">
        <v>46316</v>
      </c>
      <c r="B207" s="3" t="s">
        <v>1575</v>
      </c>
      <c r="C207" s="3" t="s">
        <v>430</v>
      </c>
      <c r="D207" s="3" t="s">
        <v>1576</v>
      </c>
      <c r="E207" s="3">
        <v>0</v>
      </c>
      <c r="F207" s="3">
        <v>0.26</v>
      </c>
      <c r="G207" s="3">
        <v>0</v>
      </c>
      <c r="H207" s="3">
        <v>318405</v>
      </c>
      <c r="I207" s="3">
        <v>9526.25</v>
      </c>
      <c r="J207" s="3">
        <v>3.1532</v>
      </c>
      <c r="K207" s="21">
        <f ca="1">_xll.IMDP("BND",B207,K8,B3)</f>
        <v>20300227</v>
      </c>
      <c r="L207" s="23">
        <f ca="1">_xll.IMDP("BND",B207,L8,B3)</f>
        <v>4.2</v>
      </c>
      <c r="M207" s="23" t="str">
        <f ca="1">_xll.IMDP("BND",B207,M8,B3)</f>
        <v>공사공단채</v>
      </c>
      <c r="N207" s="23" t="str">
        <f ca="1">_xll.IMDP("BND",B207,N8,B3)</f>
        <v>일반</v>
      </c>
      <c r="O207" s="2"/>
      <c r="Y207" s="21" t="str">
        <f ca="1">_xll.IMDP("BND",P207,Y8,P3)</f>
        <v>입력오류</v>
      </c>
      <c r="Z207" s="23" t="str">
        <f ca="1">_xll.IMDP("BND",P207,Z8,P3)</f>
        <v>입력오류</v>
      </c>
      <c r="AA207" s="23" t="str">
        <f ca="1">_xll.IMDP("BND",P207,AA8,P3)</f>
        <v>입력오류</v>
      </c>
      <c r="AB207" s="23" t="str">
        <f ca="1">_xll.IMDP("BND",P207,AB8,P3)</f>
        <v>입력오류</v>
      </c>
      <c r="AC207" s="2"/>
      <c r="AM207" s="21" t="str">
        <f ca="1">_xll.IMDP("BND",AD207,AM8,AD3)</f>
        <v>입력오류</v>
      </c>
      <c r="AN207" s="23" t="str">
        <f ca="1">_xll.IMDP("BND",AD207,AN8,AD3)</f>
        <v>입력오류</v>
      </c>
      <c r="AO207" s="23" t="str">
        <f ca="1">_xll.IMDP("BND",AD207,AO8,AD3)</f>
        <v>입력오류</v>
      </c>
      <c r="AP207" s="23" t="str">
        <f ca="1">_xll.IMDP("BND",AD207,AP8,AD3)</f>
        <v>입력오류</v>
      </c>
      <c r="AQ207" s="2"/>
      <c r="BA207" s="21" t="str">
        <f ca="1">_xll.IMDP("BND",AR207,BA8,AR3)</f>
        <v>입력오류</v>
      </c>
      <c r="BB207" s="23" t="str">
        <f ca="1">_xll.IMDP("BND",AR207,BB8,AR3)</f>
        <v>입력오류</v>
      </c>
      <c r="BC207" s="23" t="str">
        <f ca="1">_xll.IMDP("BND",AR207,BC8,AR3)</f>
        <v>입력오류</v>
      </c>
      <c r="BD207" s="23" t="str">
        <f ca="1">_xll.IMDP("BND",AR207,BD8,AR3)</f>
        <v>입력오류</v>
      </c>
      <c r="BE207" s="2"/>
      <c r="BO207" s="21" t="str">
        <f ca="1">_xll.IMDP("BND",BF207,BO8,BF3)</f>
        <v>입력오류</v>
      </c>
      <c r="BP207" s="23" t="str">
        <f ca="1">_xll.IMDP("BND",BF207,BP8,BF3)</f>
        <v>입력오류</v>
      </c>
      <c r="BQ207" s="23" t="str">
        <f ca="1">_xll.IMDP("BND",BF207,BQ8,BF3)</f>
        <v>입력오류</v>
      </c>
      <c r="BR207" s="23" t="str">
        <f ca="1">_xll.IMDP("BND",BF207,BR8,BF3)</f>
        <v>입력오류</v>
      </c>
      <c r="BS207" s="2">
        <v>46316</v>
      </c>
      <c r="BT207" s="3" t="s">
        <v>1207</v>
      </c>
      <c r="BU207" s="3" t="s">
        <v>1208</v>
      </c>
      <c r="BV207" s="3" t="s">
        <v>1209</v>
      </c>
      <c r="BW207" s="3">
        <v>0</v>
      </c>
      <c r="BX207" s="3">
        <v>0.05</v>
      </c>
      <c r="BY207" s="3">
        <v>0</v>
      </c>
      <c r="BZ207" s="3">
        <v>74422</v>
      </c>
      <c r="CA207" s="3">
        <v>9926.5400000000009</v>
      </c>
      <c r="CB207" s="3">
        <v>0.92610000000000003</v>
      </c>
      <c r="CC207" s="21">
        <f ca="1">_xll.IMDP("BND",BT207,CC8,BT3)</f>
        <v>20271001</v>
      </c>
      <c r="CD207" s="23">
        <f ca="1">_xll.IMDP("BND",BT207,CD8,BT3)</f>
        <v>4.1959999999999997</v>
      </c>
      <c r="CE207" s="23" t="str">
        <f ca="1">_xll.IMDP("BND",BT207,CE8,BT3)</f>
        <v>금융채</v>
      </c>
      <c r="CF207" s="23" t="str">
        <f ca="1">_xll.IMDP("BND",BT207,CF8,BT3)</f>
        <v>기타금융채</v>
      </c>
      <c r="CG207" s="2"/>
      <c r="CQ207" s="21" t="str">
        <f ca="1">_xll.IMDP("BND",CH207,CQ8,CH3)</f>
        <v>입력오류</v>
      </c>
      <c r="CR207" s="23" t="str">
        <f ca="1">_xll.IMDP("BND",CH207,CR8,CH3)</f>
        <v>입력오류</v>
      </c>
      <c r="CS207" s="23" t="str">
        <f ca="1">_xll.IMDP("BND",CH207,CS8,CH3)</f>
        <v>입력오류</v>
      </c>
      <c r="CT207" s="23" t="str">
        <f ca="1">_xll.IMDP("BND",CH207,CT8,CH3)</f>
        <v>입력오류</v>
      </c>
      <c r="CU207" s="2"/>
      <c r="DE207" s="21" t="str">
        <f ca="1">_xll.IMDP("BND",CV207,DE8,CV3)</f>
        <v>입력오류</v>
      </c>
      <c r="DF207" s="23" t="str">
        <f ca="1">_xll.IMDP("BND",CV207,DF8,CV3)</f>
        <v>입력오류</v>
      </c>
      <c r="DG207" s="23" t="str">
        <f ca="1">_xll.IMDP("BND",CV207,DG8,CV3)</f>
        <v>입력오류</v>
      </c>
      <c r="DH207" s="23" t="str">
        <f ca="1">_xll.IMDP("BND",CV207,DH8,CV3)</f>
        <v>입력오류</v>
      </c>
      <c r="DI207" s="2">
        <v>46316</v>
      </c>
      <c r="DJ207" s="3" t="s">
        <v>1957</v>
      </c>
      <c r="DK207" s="3" t="s">
        <v>1926</v>
      </c>
      <c r="DL207" s="3" t="s">
        <v>1958</v>
      </c>
      <c r="DM207" s="3">
        <v>0</v>
      </c>
      <c r="DN207" s="3">
        <v>0.15</v>
      </c>
      <c r="DO207" s="3">
        <v>0</v>
      </c>
      <c r="DP207" s="3">
        <v>237492</v>
      </c>
      <c r="DS207" s="21" t="str">
        <f ca="1">_xll.IMDP("BND",DJ207,DS8,DJ3)</f>
        <v/>
      </c>
      <c r="DT207" s="23" t="str">
        <f ca="1">_xll.IMDP("BND",DJ207,DT8,DJ3)</f>
        <v/>
      </c>
      <c r="DU207" s="23" t="str">
        <f ca="1">_xll.IMDP("BND",DJ207,DU8,DJ3)</f>
        <v/>
      </c>
      <c r="DV207" s="23" t="str">
        <f ca="1">_xll.IMDP("BND",DJ207,DV8,DJ3)</f>
        <v/>
      </c>
      <c r="DW207" s="2"/>
      <c r="EG207" s="21" t="str">
        <f ca="1">_xll.IMDP("BND",DX207,EG8,DX3)</f>
        <v>입력오류</v>
      </c>
      <c r="EH207" s="23" t="str">
        <f ca="1">_xll.IMDP("BND",DX207,EH8,DX3)</f>
        <v>입력오류</v>
      </c>
      <c r="EI207" s="23" t="str">
        <f ca="1">_xll.IMDP("BND",DX207,EI8,DX3)</f>
        <v>입력오류</v>
      </c>
      <c r="EJ207" s="23" t="str">
        <f ca="1">_xll.IMDP("BND",DX207,EJ8,DX3)</f>
        <v>입력오류</v>
      </c>
      <c r="EK207" s="2"/>
      <c r="EU207" s="21" t="str">
        <f ca="1">_xll.IMDP("BND",EL207,EU8,EL3)</f>
        <v>입력오류</v>
      </c>
      <c r="EV207" s="23" t="str">
        <f ca="1">_xll.IMDP("BND",EL207,EV8,EL3)</f>
        <v>입력오류</v>
      </c>
      <c r="EW207" s="23" t="str">
        <f ca="1">_xll.IMDP("BND",EL207,EW8,EL3)</f>
        <v>입력오류</v>
      </c>
      <c r="EX207" s="23" t="str">
        <f ca="1">_xll.IMDP("BND",EL207,EX8,EL3)</f>
        <v>입력오류</v>
      </c>
    </row>
    <row r="208" spans="1:154" ht="13.5" customHeight="1" x14ac:dyDescent="0.3">
      <c r="A208" s="2">
        <v>46316</v>
      </c>
      <c r="B208" s="3" t="s">
        <v>4523</v>
      </c>
      <c r="C208" s="3" t="s">
        <v>1630</v>
      </c>
      <c r="D208" s="3" t="s">
        <v>4524</v>
      </c>
      <c r="E208" s="3">
        <v>0</v>
      </c>
      <c r="F208" s="3">
        <v>0.26</v>
      </c>
      <c r="G208" s="3">
        <v>0</v>
      </c>
      <c r="H208" s="3">
        <v>317972</v>
      </c>
      <c r="I208" s="3">
        <v>9512.9500000000007</v>
      </c>
      <c r="J208" s="3">
        <v>3.7134</v>
      </c>
      <c r="K208" s="21">
        <f ca="1">_xll.IMDP("BND",B208,K8,B3)</f>
        <v>20301017</v>
      </c>
      <c r="L208" s="23">
        <f ca="1">_xll.IMDP("BND",B208,L8,B3)</f>
        <v>4.2240000000000002</v>
      </c>
      <c r="M208" s="23" t="str">
        <f ca="1">_xll.IMDP("BND",B208,M8,B3)</f>
        <v>공사공단채</v>
      </c>
      <c r="N208" s="23" t="str">
        <f ca="1">_xll.IMDP("BND",B208,N8,B3)</f>
        <v>일반</v>
      </c>
      <c r="O208" s="2"/>
      <c r="Y208" s="21" t="str">
        <f ca="1">_xll.IMDP("BND",P208,Y8,P3)</f>
        <v>입력오류</v>
      </c>
      <c r="Z208" s="23" t="str">
        <f ca="1">_xll.IMDP("BND",P208,Z8,P3)</f>
        <v>입력오류</v>
      </c>
      <c r="AA208" s="23" t="str">
        <f ca="1">_xll.IMDP("BND",P208,AA8,P3)</f>
        <v>입력오류</v>
      </c>
      <c r="AB208" s="23" t="str">
        <f ca="1">_xll.IMDP("BND",P208,AB8,P3)</f>
        <v>입력오류</v>
      </c>
      <c r="AC208" s="2"/>
      <c r="AM208" s="21" t="str">
        <f ca="1">_xll.IMDP("BND",AD208,AM8,AD3)</f>
        <v>입력오류</v>
      </c>
      <c r="AN208" s="23" t="str">
        <f ca="1">_xll.IMDP("BND",AD208,AN8,AD3)</f>
        <v>입력오류</v>
      </c>
      <c r="AO208" s="23" t="str">
        <f ca="1">_xll.IMDP("BND",AD208,AO8,AD3)</f>
        <v>입력오류</v>
      </c>
      <c r="AP208" s="23" t="str">
        <f ca="1">_xll.IMDP("BND",AD208,AP8,AD3)</f>
        <v>입력오류</v>
      </c>
      <c r="AQ208" s="2"/>
      <c r="BA208" s="21" t="str">
        <f ca="1">_xll.IMDP("BND",AR208,BA8,AR3)</f>
        <v>입력오류</v>
      </c>
      <c r="BB208" s="23" t="str">
        <f ca="1">_xll.IMDP("BND",AR208,BB8,AR3)</f>
        <v>입력오류</v>
      </c>
      <c r="BC208" s="23" t="str">
        <f ca="1">_xll.IMDP("BND",AR208,BC8,AR3)</f>
        <v>입력오류</v>
      </c>
      <c r="BD208" s="23" t="str">
        <f ca="1">_xll.IMDP("BND",AR208,BD8,AR3)</f>
        <v>입력오류</v>
      </c>
      <c r="BE208" s="2"/>
      <c r="BO208" s="21" t="str">
        <f ca="1">_xll.IMDP("BND",BF208,BO8,BF3)</f>
        <v>입력오류</v>
      </c>
      <c r="BP208" s="23" t="str">
        <f ca="1">_xll.IMDP("BND",BF208,BP8,BF3)</f>
        <v>입력오류</v>
      </c>
      <c r="BQ208" s="23" t="str">
        <f ca="1">_xll.IMDP("BND",BF208,BQ8,BF3)</f>
        <v>입력오류</v>
      </c>
      <c r="BR208" s="23" t="str">
        <f ca="1">_xll.IMDP("BND",BF208,BR8,BF3)</f>
        <v>입력오류</v>
      </c>
      <c r="BS208" s="2">
        <v>46316</v>
      </c>
      <c r="BT208" s="3" t="s">
        <v>1227</v>
      </c>
      <c r="BU208" s="3" t="s">
        <v>1228</v>
      </c>
      <c r="BV208" s="3" t="s">
        <v>1229</v>
      </c>
      <c r="BW208" s="3">
        <v>0</v>
      </c>
      <c r="BX208" s="3">
        <v>0.05</v>
      </c>
      <c r="BY208" s="3">
        <v>0</v>
      </c>
      <c r="BZ208" s="3">
        <v>74416</v>
      </c>
      <c r="CA208" s="3">
        <v>9925.6200000000008</v>
      </c>
      <c r="CB208" s="3">
        <v>1.2159</v>
      </c>
      <c r="CC208" s="21">
        <f ca="1">_xll.IMDP("BND",BT208,CC8,BT3)</f>
        <v>20280123</v>
      </c>
      <c r="CD208" s="23">
        <f ca="1">_xll.IMDP("BND",BT208,CD8,BT3)</f>
        <v>4.2389999999999999</v>
      </c>
      <c r="CE208" s="23" t="str">
        <f ca="1">_xll.IMDP("BND",BT208,CE8,BT3)</f>
        <v>회사채</v>
      </c>
      <c r="CF208" s="23" t="str">
        <f ca="1">_xll.IMDP("BND",BT208,CF8,BT3)</f>
        <v>회사채(일반)</v>
      </c>
      <c r="CG208" s="2"/>
      <c r="CQ208" s="21" t="str">
        <f ca="1">_xll.IMDP("BND",CH208,CQ8,CH3)</f>
        <v>입력오류</v>
      </c>
      <c r="CR208" s="23" t="str">
        <f ca="1">_xll.IMDP("BND",CH208,CR8,CH3)</f>
        <v>입력오류</v>
      </c>
      <c r="CS208" s="23" t="str">
        <f ca="1">_xll.IMDP("BND",CH208,CS8,CH3)</f>
        <v>입력오류</v>
      </c>
      <c r="CT208" s="23" t="str">
        <f ca="1">_xll.IMDP("BND",CH208,CT8,CH3)</f>
        <v>입력오류</v>
      </c>
      <c r="CU208" s="2"/>
      <c r="DE208" s="21" t="str">
        <f ca="1">_xll.IMDP("BND",CV208,DE8,CV3)</f>
        <v>입력오류</v>
      </c>
      <c r="DF208" s="23" t="str">
        <f ca="1">_xll.IMDP("BND",CV208,DF8,CV3)</f>
        <v>입력오류</v>
      </c>
      <c r="DG208" s="23" t="str">
        <f ca="1">_xll.IMDP("BND",CV208,DG8,CV3)</f>
        <v>입력오류</v>
      </c>
      <c r="DH208" s="23" t="str">
        <f ca="1">_xll.IMDP("BND",CV208,DH8,CV3)</f>
        <v>입력오류</v>
      </c>
      <c r="DI208" s="2">
        <v>46316</v>
      </c>
      <c r="DJ208" s="3" t="s">
        <v>1955</v>
      </c>
      <c r="DK208" s="3" t="s">
        <v>1926</v>
      </c>
      <c r="DL208" s="3" t="s">
        <v>1956</v>
      </c>
      <c r="DM208" s="3">
        <v>0</v>
      </c>
      <c r="DN208" s="3">
        <v>0.15</v>
      </c>
      <c r="DO208" s="3">
        <v>0</v>
      </c>
      <c r="DP208" s="3">
        <v>237492</v>
      </c>
      <c r="DS208" s="21" t="str">
        <f ca="1">_xll.IMDP("BND",DJ208,DS8,DJ3)</f>
        <v/>
      </c>
      <c r="DT208" s="23" t="str">
        <f ca="1">_xll.IMDP("BND",DJ208,DT8,DJ3)</f>
        <v/>
      </c>
      <c r="DU208" s="23" t="str">
        <f ca="1">_xll.IMDP("BND",DJ208,DU8,DJ3)</f>
        <v/>
      </c>
      <c r="DV208" s="23" t="str">
        <f ca="1">_xll.IMDP("BND",DJ208,DV8,DJ3)</f>
        <v/>
      </c>
      <c r="DW208" s="2"/>
      <c r="EG208" s="21" t="str">
        <f ca="1">_xll.IMDP("BND",DX208,EG8,DX3)</f>
        <v>입력오류</v>
      </c>
      <c r="EH208" s="23" t="str">
        <f ca="1">_xll.IMDP("BND",DX208,EH8,DX3)</f>
        <v>입력오류</v>
      </c>
      <c r="EI208" s="23" t="str">
        <f ca="1">_xll.IMDP("BND",DX208,EI8,DX3)</f>
        <v>입력오류</v>
      </c>
      <c r="EJ208" s="23" t="str">
        <f ca="1">_xll.IMDP("BND",DX208,EJ8,DX3)</f>
        <v>입력오류</v>
      </c>
      <c r="EK208" s="2"/>
      <c r="EU208" s="21" t="str">
        <f ca="1">_xll.IMDP("BND",EL208,EU8,EL3)</f>
        <v>입력오류</v>
      </c>
      <c r="EV208" s="23" t="str">
        <f ca="1">_xll.IMDP("BND",EL208,EV8,EL3)</f>
        <v>입력오류</v>
      </c>
      <c r="EW208" s="23" t="str">
        <f ca="1">_xll.IMDP("BND",EL208,EW8,EL3)</f>
        <v>입력오류</v>
      </c>
      <c r="EX208" s="23" t="str">
        <f ca="1">_xll.IMDP("BND",EL208,EX8,EL3)</f>
        <v>입력오류</v>
      </c>
    </row>
    <row r="209" spans="1:154" ht="13.5" customHeight="1" x14ac:dyDescent="0.3">
      <c r="A209" s="2">
        <v>46316</v>
      </c>
      <c r="B209" s="3" t="s">
        <v>1582</v>
      </c>
      <c r="C209" s="3" t="s">
        <v>409</v>
      </c>
      <c r="D209" s="3" t="s">
        <v>1583</v>
      </c>
      <c r="E209" s="3">
        <v>0</v>
      </c>
      <c r="F209" s="3">
        <v>0.26</v>
      </c>
      <c r="G209" s="3">
        <v>0</v>
      </c>
      <c r="H209" s="3">
        <v>317927</v>
      </c>
      <c r="I209" s="3">
        <v>9511.2099999999991</v>
      </c>
      <c r="J209" s="3">
        <v>3.6259000000000001</v>
      </c>
      <c r="K209" s="21">
        <f ca="1">_xll.IMDP("BND",B209,K8,B3)</f>
        <v>20300909</v>
      </c>
      <c r="L209" s="23">
        <f ca="1">_xll.IMDP("BND",B209,L8,B3)</f>
        <v>4.43</v>
      </c>
      <c r="M209" s="23" t="str">
        <f ca="1">_xll.IMDP("BND",B209,M8,B3)</f>
        <v>회사채</v>
      </c>
      <c r="N209" s="23" t="str">
        <f ca="1">_xll.IMDP("BND",B209,N8,B3)</f>
        <v>회사채(일반)</v>
      </c>
      <c r="O209" s="2"/>
      <c r="Y209" s="21" t="str">
        <f ca="1">_xll.IMDP("BND",P209,Y8,P3)</f>
        <v>입력오류</v>
      </c>
      <c r="Z209" s="23" t="str">
        <f ca="1">_xll.IMDP("BND",P209,Z8,P3)</f>
        <v>입력오류</v>
      </c>
      <c r="AA209" s="23" t="str">
        <f ca="1">_xll.IMDP("BND",P209,AA8,P3)</f>
        <v>입력오류</v>
      </c>
      <c r="AB209" s="23" t="str">
        <f ca="1">_xll.IMDP("BND",P209,AB8,P3)</f>
        <v>입력오류</v>
      </c>
      <c r="AC209" s="2"/>
      <c r="AM209" s="21" t="str">
        <f ca="1">_xll.IMDP("BND",AD209,AM8,AD3)</f>
        <v>입력오류</v>
      </c>
      <c r="AN209" s="23" t="str">
        <f ca="1">_xll.IMDP("BND",AD209,AN8,AD3)</f>
        <v>입력오류</v>
      </c>
      <c r="AO209" s="23" t="str">
        <f ca="1">_xll.IMDP("BND",AD209,AO8,AD3)</f>
        <v>입력오류</v>
      </c>
      <c r="AP209" s="23" t="str">
        <f ca="1">_xll.IMDP("BND",AD209,AP8,AD3)</f>
        <v>입력오류</v>
      </c>
      <c r="AQ209" s="2"/>
      <c r="BA209" s="21" t="str">
        <f ca="1">_xll.IMDP("BND",AR209,BA8,AR3)</f>
        <v>입력오류</v>
      </c>
      <c r="BB209" s="23" t="str">
        <f ca="1">_xll.IMDP("BND",AR209,BB8,AR3)</f>
        <v>입력오류</v>
      </c>
      <c r="BC209" s="23" t="str">
        <f ca="1">_xll.IMDP("BND",AR209,BC8,AR3)</f>
        <v>입력오류</v>
      </c>
      <c r="BD209" s="23" t="str">
        <f ca="1">_xll.IMDP("BND",AR209,BD8,AR3)</f>
        <v>입력오류</v>
      </c>
      <c r="BE209" s="2"/>
      <c r="BO209" s="21" t="str">
        <f ca="1">_xll.IMDP("BND",BF209,BO8,BF3)</f>
        <v>입력오류</v>
      </c>
      <c r="BP209" s="23" t="str">
        <f ca="1">_xll.IMDP("BND",BF209,BP8,BF3)</f>
        <v>입력오류</v>
      </c>
      <c r="BQ209" s="23" t="str">
        <f ca="1">_xll.IMDP("BND",BF209,BQ8,BF3)</f>
        <v>입력오류</v>
      </c>
      <c r="BR209" s="23" t="str">
        <f ca="1">_xll.IMDP("BND",BF209,BR8,BF3)</f>
        <v>입력오류</v>
      </c>
      <c r="BS209" s="2">
        <v>46316</v>
      </c>
      <c r="BT209" s="3" t="s">
        <v>1223</v>
      </c>
      <c r="BU209" s="3" t="s">
        <v>141</v>
      </c>
      <c r="BV209" s="3" t="s">
        <v>1224</v>
      </c>
      <c r="BW209" s="3">
        <v>0</v>
      </c>
      <c r="BX209" s="3">
        <v>0.05</v>
      </c>
      <c r="BY209" s="3">
        <v>0</v>
      </c>
      <c r="BZ209" s="3">
        <v>74414</v>
      </c>
      <c r="CA209" s="3">
        <v>9925.5</v>
      </c>
      <c r="CB209" s="3">
        <v>0.98929999999999996</v>
      </c>
      <c r="CC209" s="21">
        <f ca="1">_xll.IMDP("BND",BT209,CC8,BT3)</f>
        <v>20271027</v>
      </c>
      <c r="CD209" s="23">
        <f ca="1">_xll.IMDP("BND",BT209,CD8,BT3)</f>
        <v>4.22</v>
      </c>
      <c r="CE209" s="23" t="str">
        <f ca="1">_xll.IMDP("BND",BT209,CE8,BT3)</f>
        <v>회사채</v>
      </c>
      <c r="CF209" s="23" t="str">
        <f ca="1">_xll.IMDP("BND",BT209,CF8,BT3)</f>
        <v>회사채(일반)</v>
      </c>
      <c r="CG209" s="2"/>
      <c r="CQ209" s="21" t="str">
        <f ca="1">_xll.IMDP("BND",CH209,CQ8,CH3)</f>
        <v>입력오류</v>
      </c>
      <c r="CR209" s="23" t="str">
        <f ca="1">_xll.IMDP("BND",CH209,CR8,CH3)</f>
        <v>입력오류</v>
      </c>
      <c r="CS209" s="23" t="str">
        <f ca="1">_xll.IMDP("BND",CH209,CS8,CH3)</f>
        <v>입력오류</v>
      </c>
      <c r="CT209" s="23" t="str">
        <f ca="1">_xll.IMDP("BND",CH209,CT8,CH3)</f>
        <v>입력오류</v>
      </c>
      <c r="CU209" s="2"/>
      <c r="DE209" s="21" t="str">
        <f ca="1">_xll.IMDP("BND",CV209,DE8,CV3)</f>
        <v>입력오류</v>
      </c>
      <c r="DF209" s="23" t="str">
        <f ca="1">_xll.IMDP("BND",CV209,DF8,CV3)</f>
        <v>입력오류</v>
      </c>
      <c r="DG209" s="23" t="str">
        <f ca="1">_xll.IMDP("BND",CV209,DG8,CV3)</f>
        <v>입력오류</v>
      </c>
      <c r="DH209" s="23" t="str">
        <f ca="1">_xll.IMDP("BND",CV209,DH8,CV3)</f>
        <v>입력오류</v>
      </c>
      <c r="DI209" s="2">
        <v>46316</v>
      </c>
      <c r="DJ209" s="3" t="s">
        <v>1935</v>
      </c>
      <c r="DK209" s="3" t="s">
        <v>1936</v>
      </c>
      <c r="DL209" s="3" t="s">
        <v>1937</v>
      </c>
      <c r="DM209" s="3">
        <v>0</v>
      </c>
      <c r="DN209" s="3">
        <v>0.15</v>
      </c>
      <c r="DO209" s="3">
        <v>0</v>
      </c>
      <c r="DP209" s="3">
        <v>237488</v>
      </c>
      <c r="DS209" s="21" t="str">
        <f ca="1">_xll.IMDP("BND",DJ209,DS8,DJ3)</f>
        <v/>
      </c>
      <c r="DT209" s="23" t="str">
        <f ca="1">_xll.IMDP("BND",DJ209,DT8,DJ3)</f>
        <v/>
      </c>
      <c r="DU209" s="23" t="str">
        <f ca="1">_xll.IMDP("BND",DJ209,DU8,DJ3)</f>
        <v/>
      </c>
      <c r="DV209" s="23" t="str">
        <f ca="1">_xll.IMDP("BND",DJ209,DV8,DJ3)</f>
        <v/>
      </c>
      <c r="DW209" s="2"/>
      <c r="EG209" s="21" t="str">
        <f ca="1">_xll.IMDP("BND",DX209,EG8,DX3)</f>
        <v>입력오류</v>
      </c>
      <c r="EH209" s="23" t="str">
        <f ca="1">_xll.IMDP("BND",DX209,EH8,DX3)</f>
        <v>입력오류</v>
      </c>
      <c r="EI209" s="23" t="str">
        <f ca="1">_xll.IMDP("BND",DX209,EI8,DX3)</f>
        <v>입력오류</v>
      </c>
      <c r="EJ209" s="23" t="str">
        <f ca="1">_xll.IMDP("BND",DX209,EJ8,DX3)</f>
        <v>입력오류</v>
      </c>
      <c r="EK209" s="2"/>
      <c r="EU209" s="21" t="str">
        <f ca="1">_xll.IMDP("BND",EL209,EU8,EL3)</f>
        <v>입력오류</v>
      </c>
      <c r="EV209" s="23" t="str">
        <f ca="1">_xll.IMDP("BND",EL209,EV8,EL3)</f>
        <v>입력오류</v>
      </c>
      <c r="EW209" s="23" t="str">
        <f ca="1">_xll.IMDP("BND",EL209,EW8,EL3)</f>
        <v>입력오류</v>
      </c>
      <c r="EX209" s="23" t="str">
        <f ca="1">_xll.IMDP("BND",EL209,EX8,EL3)</f>
        <v>입력오류</v>
      </c>
    </row>
    <row r="210" spans="1:154" ht="13.5" customHeight="1" x14ac:dyDescent="0.3">
      <c r="A210" s="2">
        <v>46316</v>
      </c>
      <c r="B210" s="3" t="s">
        <v>1584</v>
      </c>
      <c r="C210" s="3" t="s">
        <v>654</v>
      </c>
      <c r="D210" s="3" t="s">
        <v>1585</v>
      </c>
      <c r="E210" s="3">
        <v>0</v>
      </c>
      <c r="F210" s="3">
        <v>0.26</v>
      </c>
      <c r="G210" s="3">
        <v>0</v>
      </c>
      <c r="H210" s="3">
        <v>317477</v>
      </c>
      <c r="I210" s="3">
        <v>9499.36</v>
      </c>
      <c r="J210" s="3">
        <v>3.6141999999999999</v>
      </c>
      <c r="K210" s="21">
        <f ca="1">_xll.IMDP("BND",B210,K8,B3)</f>
        <v>20300902</v>
      </c>
      <c r="L210" s="23">
        <f ca="1">_xll.IMDP("BND",B210,L8,B3)</f>
        <v>4.38</v>
      </c>
      <c r="M210" s="23" t="str">
        <f ca="1">_xll.IMDP("BND",B210,M8,B3)</f>
        <v>회사채</v>
      </c>
      <c r="N210" s="23" t="str">
        <f ca="1">_xll.IMDP("BND",B210,N8,B3)</f>
        <v>회사채(일반)</v>
      </c>
      <c r="O210" s="2"/>
      <c r="Y210" s="21" t="str">
        <f ca="1">_xll.IMDP("BND",P210,Y8,P3)</f>
        <v>입력오류</v>
      </c>
      <c r="Z210" s="23" t="str">
        <f ca="1">_xll.IMDP("BND",P210,Z8,P3)</f>
        <v>입력오류</v>
      </c>
      <c r="AA210" s="23" t="str">
        <f ca="1">_xll.IMDP("BND",P210,AA8,P3)</f>
        <v>입력오류</v>
      </c>
      <c r="AB210" s="23" t="str">
        <f ca="1">_xll.IMDP("BND",P210,AB8,P3)</f>
        <v>입력오류</v>
      </c>
      <c r="AC210" s="2"/>
      <c r="AM210" s="21" t="str">
        <f ca="1">_xll.IMDP("BND",AD210,AM8,AD3)</f>
        <v>입력오류</v>
      </c>
      <c r="AN210" s="23" t="str">
        <f ca="1">_xll.IMDP("BND",AD210,AN8,AD3)</f>
        <v>입력오류</v>
      </c>
      <c r="AO210" s="23" t="str">
        <f ca="1">_xll.IMDP("BND",AD210,AO8,AD3)</f>
        <v>입력오류</v>
      </c>
      <c r="AP210" s="23" t="str">
        <f ca="1">_xll.IMDP("BND",AD210,AP8,AD3)</f>
        <v>입력오류</v>
      </c>
      <c r="AQ210" s="2"/>
      <c r="BA210" s="21" t="str">
        <f ca="1">_xll.IMDP("BND",AR210,BA8,AR3)</f>
        <v>입력오류</v>
      </c>
      <c r="BB210" s="23" t="str">
        <f ca="1">_xll.IMDP("BND",AR210,BB8,AR3)</f>
        <v>입력오류</v>
      </c>
      <c r="BC210" s="23" t="str">
        <f ca="1">_xll.IMDP("BND",AR210,BC8,AR3)</f>
        <v>입력오류</v>
      </c>
      <c r="BD210" s="23" t="str">
        <f ca="1">_xll.IMDP("BND",AR210,BD8,AR3)</f>
        <v>입력오류</v>
      </c>
      <c r="BE210" s="2"/>
      <c r="BO210" s="21" t="str">
        <f ca="1">_xll.IMDP("BND",BF210,BO8,BF3)</f>
        <v>입력오류</v>
      </c>
      <c r="BP210" s="23" t="str">
        <f ca="1">_xll.IMDP("BND",BF210,BP8,BF3)</f>
        <v>입력오류</v>
      </c>
      <c r="BQ210" s="23" t="str">
        <f ca="1">_xll.IMDP("BND",BF210,BQ8,BF3)</f>
        <v>입력오류</v>
      </c>
      <c r="BR210" s="23" t="str">
        <f ca="1">_xll.IMDP("BND",BF210,BR8,BF3)</f>
        <v>입력오류</v>
      </c>
      <c r="BS210" s="2">
        <v>46316</v>
      </c>
      <c r="BT210" s="3" t="s">
        <v>1225</v>
      </c>
      <c r="BU210" s="3" t="s">
        <v>332</v>
      </c>
      <c r="BV210" s="3" t="s">
        <v>1226</v>
      </c>
      <c r="BW210" s="3">
        <v>0</v>
      </c>
      <c r="BX210" s="3">
        <v>0.05</v>
      </c>
      <c r="BY210" s="3">
        <v>0</v>
      </c>
      <c r="BZ210" s="3">
        <v>74413</v>
      </c>
      <c r="CA210" s="3">
        <v>9924.9500000000007</v>
      </c>
      <c r="CB210" s="3">
        <v>1.0270999999999999</v>
      </c>
      <c r="CC210" s="21">
        <f ca="1">_xll.IMDP("BND",BT210,CC8,BT3)</f>
        <v>20271110</v>
      </c>
      <c r="CD210" s="23">
        <f ca="1">_xll.IMDP("BND",BT210,CD8,BT3)</f>
        <v>4.1100000000000003</v>
      </c>
      <c r="CE210" s="23" t="str">
        <f ca="1">_xll.IMDP("BND",BT210,CE8,BT3)</f>
        <v>회사채</v>
      </c>
      <c r="CF210" s="23" t="str">
        <f ca="1">_xll.IMDP("BND",BT210,CF8,BT3)</f>
        <v>회사채(일반)</v>
      </c>
      <c r="CG210" s="2"/>
      <c r="CQ210" s="21" t="str">
        <f ca="1">_xll.IMDP("BND",CH210,CQ8,CH3)</f>
        <v>입력오류</v>
      </c>
      <c r="CR210" s="23" t="str">
        <f ca="1">_xll.IMDP("BND",CH210,CR8,CH3)</f>
        <v>입력오류</v>
      </c>
      <c r="CS210" s="23" t="str">
        <f ca="1">_xll.IMDP("BND",CH210,CS8,CH3)</f>
        <v>입력오류</v>
      </c>
      <c r="CT210" s="23" t="str">
        <f ca="1">_xll.IMDP("BND",CH210,CT8,CH3)</f>
        <v>입력오류</v>
      </c>
      <c r="CU210" s="2"/>
      <c r="DE210" s="21" t="str">
        <f ca="1">_xll.IMDP("BND",CV210,DE8,CV3)</f>
        <v>입력오류</v>
      </c>
      <c r="DF210" s="23" t="str">
        <f ca="1">_xll.IMDP("BND",CV210,DF8,CV3)</f>
        <v>입력오류</v>
      </c>
      <c r="DG210" s="23" t="str">
        <f ca="1">_xll.IMDP("BND",CV210,DG8,CV3)</f>
        <v>입력오류</v>
      </c>
      <c r="DH210" s="23" t="str">
        <f ca="1">_xll.IMDP("BND",CV210,DH8,CV3)</f>
        <v>입력오류</v>
      </c>
      <c r="DI210" s="2">
        <v>46316</v>
      </c>
      <c r="DJ210" s="3" t="s">
        <v>1938</v>
      </c>
      <c r="DK210" s="3" t="s">
        <v>1936</v>
      </c>
      <c r="DL210" s="3" t="s">
        <v>1939</v>
      </c>
      <c r="DM210" s="3">
        <v>0</v>
      </c>
      <c r="DN210" s="3">
        <v>0.15</v>
      </c>
      <c r="DO210" s="3">
        <v>0</v>
      </c>
      <c r="DP210" s="3">
        <v>237488</v>
      </c>
      <c r="DS210" s="21" t="str">
        <f ca="1">_xll.IMDP("BND",DJ210,DS8,DJ3)</f>
        <v/>
      </c>
      <c r="DT210" s="23" t="str">
        <f ca="1">_xll.IMDP("BND",DJ210,DT8,DJ3)</f>
        <v/>
      </c>
      <c r="DU210" s="23" t="str">
        <f ca="1">_xll.IMDP("BND",DJ210,DU8,DJ3)</f>
        <v/>
      </c>
      <c r="DV210" s="23" t="str">
        <f ca="1">_xll.IMDP("BND",DJ210,DV8,DJ3)</f>
        <v/>
      </c>
      <c r="DW210" s="2"/>
      <c r="EG210" s="21" t="str">
        <f ca="1">_xll.IMDP("BND",DX210,EG8,DX3)</f>
        <v>입력오류</v>
      </c>
      <c r="EH210" s="23" t="str">
        <f ca="1">_xll.IMDP("BND",DX210,EH8,DX3)</f>
        <v>입력오류</v>
      </c>
      <c r="EI210" s="23" t="str">
        <f ca="1">_xll.IMDP("BND",DX210,EI8,DX3)</f>
        <v>입력오류</v>
      </c>
      <c r="EJ210" s="23" t="str">
        <f ca="1">_xll.IMDP("BND",DX210,EJ8,DX3)</f>
        <v>입력오류</v>
      </c>
      <c r="EK210" s="2"/>
      <c r="EU210" s="21" t="str">
        <f ca="1">_xll.IMDP("BND",EL210,EU8,EL3)</f>
        <v>입력오류</v>
      </c>
      <c r="EV210" s="23" t="str">
        <f ca="1">_xll.IMDP("BND",EL210,EV8,EL3)</f>
        <v>입력오류</v>
      </c>
      <c r="EW210" s="23" t="str">
        <f ca="1">_xll.IMDP("BND",EL210,EW8,EL3)</f>
        <v>입력오류</v>
      </c>
      <c r="EX210" s="23" t="str">
        <f ca="1">_xll.IMDP("BND",EL210,EX8,EL3)</f>
        <v>입력오류</v>
      </c>
    </row>
    <row r="211" spans="1:154" ht="13.5" customHeight="1" x14ac:dyDescent="0.3">
      <c r="A211" s="2">
        <v>46316</v>
      </c>
      <c r="B211" s="3" t="s">
        <v>1594</v>
      </c>
      <c r="C211" s="3" t="s">
        <v>430</v>
      </c>
      <c r="D211" s="3" t="s">
        <v>1595</v>
      </c>
      <c r="E211" s="3">
        <v>0</v>
      </c>
      <c r="F211" s="3">
        <v>0.26</v>
      </c>
      <c r="G211" s="3">
        <v>0</v>
      </c>
      <c r="H211" s="3">
        <v>317175</v>
      </c>
      <c r="I211" s="3">
        <v>9484.5</v>
      </c>
      <c r="J211" s="3">
        <v>11.824999999999999</v>
      </c>
      <c r="K211" s="21">
        <f ca="1">_xll.IMDP("BND",B211,K8,B3)</f>
        <v>20430608</v>
      </c>
      <c r="L211" s="23">
        <f ca="1">_xll.IMDP("BND",B211,L8,B3)</f>
        <v>4.41</v>
      </c>
      <c r="M211" s="23" t="str">
        <f ca="1">_xll.IMDP("BND",B211,M8,B3)</f>
        <v>공사공단채</v>
      </c>
      <c r="N211" s="23" t="str">
        <f ca="1">_xll.IMDP("BND",B211,N8,B3)</f>
        <v>일반</v>
      </c>
      <c r="O211" s="2"/>
      <c r="Y211" s="21" t="str">
        <f ca="1">_xll.IMDP("BND",P211,Y8,P3)</f>
        <v>입력오류</v>
      </c>
      <c r="Z211" s="23" t="str">
        <f ca="1">_xll.IMDP("BND",P211,Z8,P3)</f>
        <v>입력오류</v>
      </c>
      <c r="AA211" s="23" t="str">
        <f ca="1">_xll.IMDP("BND",P211,AA8,P3)</f>
        <v>입력오류</v>
      </c>
      <c r="AB211" s="23" t="str">
        <f ca="1">_xll.IMDP("BND",P211,AB8,P3)</f>
        <v>입력오류</v>
      </c>
      <c r="AC211" s="2"/>
      <c r="AM211" s="21" t="str">
        <f ca="1">_xll.IMDP("BND",AD211,AM8,AD3)</f>
        <v>입력오류</v>
      </c>
      <c r="AN211" s="23" t="str">
        <f ca="1">_xll.IMDP("BND",AD211,AN8,AD3)</f>
        <v>입력오류</v>
      </c>
      <c r="AO211" s="23" t="str">
        <f ca="1">_xll.IMDP("BND",AD211,AO8,AD3)</f>
        <v>입력오류</v>
      </c>
      <c r="AP211" s="23" t="str">
        <f ca="1">_xll.IMDP("BND",AD211,AP8,AD3)</f>
        <v>입력오류</v>
      </c>
      <c r="AQ211" s="2"/>
      <c r="BA211" s="21" t="str">
        <f ca="1">_xll.IMDP("BND",AR211,BA8,AR3)</f>
        <v>입력오류</v>
      </c>
      <c r="BB211" s="23" t="str">
        <f ca="1">_xll.IMDP("BND",AR211,BB8,AR3)</f>
        <v>입력오류</v>
      </c>
      <c r="BC211" s="23" t="str">
        <f ca="1">_xll.IMDP("BND",AR211,BC8,AR3)</f>
        <v>입력오류</v>
      </c>
      <c r="BD211" s="23" t="str">
        <f ca="1">_xll.IMDP("BND",AR211,BD8,AR3)</f>
        <v>입력오류</v>
      </c>
      <c r="BE211" s="2"/>
      <c r="BO211" s="21" t="str">
        <f ca="1">_xll.IMDP("BND",BF211,BO8,BF3)</f>
        <v>입력오류</v>
      </c>
      <c r="BP211" s="23" t="str">
        <f ca="1">_xll.IMDP("BND",BF211,BP8,BF3)</f>
        <v>입력오류</v>
      </c>
      <c r="BQ211" s="23" t="str">
        <f ca="1">_xll.IMDP("BND",BF211,BQ8,BF3)</f>
        <v>입력오류</v>
      </c>
      <c r="BR211" s="23" t="str">
        <f ca="1">_xll.IMDP("BND",BF211,BR8,BF3)</f>
        <v>입력오류</v>
      </c>
      <c r="BS211" s="2">
        <v>46316</v>
      </c>
      <c r="BT211" s="3" t="s">
        <v>1204</v>
      </c>
      <c r="BU211" s="3" t="s">
        <v>1205</v>
      </c>
      <c r="BV211" s="3" t="s">
        <v>1206</v>
      </c>
      <c r="BW211" s="3">
        <v>0</v>
      </c>
      <c r="BX211" s="3">
        <v>0.05</v>
      </c>
      <c r="BY211" s="3">
        <v>0</v>
      </c>
      <c r="BZ211" s="3">
        <v>74376</v>
      </c>
      <c r="CA211" s="3">
        <v>9920.41</v>
      </c>
      <c r="CB211" s="3">
        <v>0.93320000000000003</v>
      </c>
      <c r="CC211" s="21">
        <f ca="1">_xll.IMDP("BND",BT211,CC8,BT3)</f>
        <v>20271004</v>
      </c>
      <c r="CD211" s="23">
        <f ca="1">_xll.IMDP("BND",BT211,CD8,BT3)</f>
        <v>4.1429999999999998</v>
      </c>
      <c r="CE211" s="23" t="str">
        <f ca="1">_xll.IMDP("BND",BT211,CE8,BT3)</f>
        <v>회사채</v>
      </c>
      <c r="CF211" s="23" t="str">
        <f ca="1">_xll.IMDP("BND",BT211,CF8,BT3)</f>
        <v>회사채(일반)</v>
      </c>
      <c r="CG211" s="2"/>
      <c r="CQ211" s="21" t="str">
        <f ca="1">_xll.IMDP("BND",CH211,CQ8,CH3)</f>
        <v>입력오류</v>
      </c>
      <c r="CR211" s="23" t="str">
        <f ca="1">_xll.IMDP("BND",CH211,CR8,CH3)</f>
        <v>입력오류</v>
      </c>
      <c r="CS211" s="23" t="str">
        <f ca="1">_xll.IMDP("BND",CH211,CS8,CH3)</f>
        <v>입력오류</v>
      </c>
      <c r="CT211" s="23" t="str">
        <f ca="1">_xll.IMDP("BND",CH211,CT8,CH3)</f>
        <v>입력오류</v>
      </c>
      <c r="CU211" s="2"/>
      <c r="DE211" s="21" t="str">
        <f ca="1">_xll.IMDP("BND",CV211,DE8,CV3)</f>
        <v>입력오류</v>
      </c>
      <c r="DF211" s="23" t="str">
        <f ca="1">_xll.IMDP("BND",CV211,DF8,CV3)</f>
        <v>입력오류</v>
      </c>
      <c r="DG211" s="23" t="str">
        <f ca="1">_xll.IMDP("BND",CV211,DG8,CV3)</f>
        <v>입력오류</v>
      </c>
      <c r="DH211" s="23" t="str">
        <f ca="1">_xll.IMDP("BND",CV211,DH8,CV3)</f>
        <v>입력오류</v>
      </c>
      <c r="DI211" s="2">
        <v>46316</v>
      </c>
      <c r="DJ211" s="3" t="s">
        <v>1930</v>
      </c>
      <c r="DK211" s="3" t="s">
        <v>840</v>
      </c>
      <c r="DL211" s="3" t="s">
        <v>1931</v>
      </c>
      <c r="DM211" s="3">
        <v>0</v>
      </c>
      <c r="DN211" s="3">
        <v>0.15</v>
      </c>
      <c r="DO211" s="3">
        <v>0</v>
      </c>
      <c r="DP211" s="3">
        <v>237441</v>
      </c>
      <c r="DS211" s="21" t="str">
        <f ca="1">_xll.IMDP("BND",DJ211,DS8,DJ3)</f>
        <v/>
      </c>
      <c r="DT211" s="23" t="str">
        <f ca="1">_xll.IMDP("BND",DJ211,DT8,DJ3)</f>
        <v/>
      </c>
      <c r="DU211" s="23" t="str">
        <f ca="1">_xll.IMDP("BND",DJ211,DU8,DJ3)</f>
        <v/>
      </c>
      <c r="DV211" s="23" t="str">
        <f ca="1">_xll.IMDP("BND",DJ211,DV8,DJ3)</f>
        <v/>
      </c>
      <c r="DW211" s="2"/>
      <c r="EG211" s="21" t="str">
        <f ca="1">_xll.IMDP("BND",DX211,EG8,DX3)</f>
        <v>입력오류</v>
      </c>
      <c r="EH211" s="23" t="str">
        <f ca="1">_xll.IMDP("BND",DX211,EH8,DX3)</f>
        <v>입력오류</v>
      </c>
      <c r="EI211" s="23" t="str">
        <f ca="1">_xll.IMDP("BND",DX211,EI8,DX3)</f>
        <v>입력오류</v>
      </c>
      <c r="EJ211" s="23" t="str">
        <f ca="1">_xll.IMDP("BND",DX211,EJ8,DX3)</f>
        <v>입력오류</v>
      </c>
      <c r="EK211" s="2"/>
      <c r="EU211" s="21" t="str">
        <f ca="1">_xll.IMDP("BND",EL211,EU8,EL3)</f>
        <v>입력오류</v>
      </c>
      <c r="EV211" s="23" t="str">
        <f ca="1">_xll.IMDP("BND",EL211,EV8,EL3)</f>
        <v>입력오류</v>
      </c>
      <c r="EW211" s="23" t="str">
        <f ca="1">_xll.IMDP("BND",EL211,EW8,EL3)</f>
        <v>입력오류</v>
      </c>
      <c r="EX211" s="23" t="str">
        <f ca="1">_xll.IMDP("BND",EL211,EX8,EL3)</f>
        <v>입력오류</v>
      </c>
    </row>
    <row r="212" spans="1:154" ht="13.5" customHeight="1" x14ac:dyDescent="0.3">
      <c r="A212" s="2">
        <v>46316</v>
      </c>
      <c r="B212" s="3" t="s">
        <v>1592</v>
      </c>
      <c r="C212" s="3" t="s">
        <v>933</v>
      </c>
      <c r="D212" s="3" t="s">
        <v>1593</v>
      </c>
      <c r="E212" s="3">
        <v>0</v>
      </c>
      <c r="F212" s="3">
        <v>0.26</v>
      </c>
      <c r="G212" s="3">
        <v>0</v>
      </c>
      <c r="H212" s="3">
        <v>316459</v>
      </c>
      <c r="I212" s="3">
        <v>9468.7199999999993</v>
      </c>
      <c r="J212" s="3">
        <v>2.9944999999999999</v>
      </c>
      <c r="K212" s="21">
        <f ca="1">_xll.IMDP("BND",B212,K8,B3)</f>
        <v>20291130</v>
      </c>
      <c r="L212" s="23">
        <f ca="1">_xll.IMDP("BND",B212,L8,B3)</f>
        <v>3.9039999999999999</v>
      </c>
      <c r="M212" s="23" t="str">
        <f ca="1">_xll.IMDP("BND",B212,M8,B3)</f>
        <v>국채</v>
      </c>
      <c r="N212" s="23" t="str">
        <f ca="1">_xll.IMDP("BND",B212,N8,B3)</f>
        <v>국민주택채권</v>
      </c>
      <c r="O212" s="2"/>
      <c r="Y212" s="21" t="str">
        <f ca="1">_xll.IMDP("BND",P212,Y8,P3)</f>
        <v>입력오류</v>
      </c>
      <c r="Z212" s="23" t="str">
        <f ca="1">_xll.IMDP("BND",P212,Z8,P3)</f>
        <v>입력오류</v>
      </c>
      <c r="AA212" s="23" t="str">
        <f ca="1">_xll.IMDP("BND",P212,AA8,P3)</f>
        <v>입력오류</v>
      </c>
      <c r="AB212" s="23" t="str">
        <f ca="1">_xll.IMDP("BND",P212,AB8,P3)</f>
        <v>입력오류</v>
      </c>
      <c r="AC212" s="2"/>
      <c r="AM212" s="21" t="str">
        <f ca="1">_xll.IMDP("BND",AD212,AM8,AD3)</f>
        <v>입력오류</v>
      </c>
      <c r="AN212" s="23" t="str">
        <f ca="1">_xll.IMDP("BND",AD212,AN8,AD3)</f>
        <v>입력오류</v>
      </c>
      <c r="AO212" s="23" t="str">
        <f ca="1">_xll.IMDP("BND",AD212,AO8,AD3)</f>
        <v>입력오류</v>
      </c>
      <c r="AP212" s="23" t="str">
        <f ca="1">_xll.IMDP("BND",AD212,AP8,AD3)</f>
        <v>입력오류</v>
      </c>
      <c r="AQ212" s="2"/>
      <c r="BA212" s="21" t="str">
        <f ca="1">_xll.IMDP("BND",AR212,BA8,AR3)</f>
        <v>입력오류</v>
      </c>
      <c r="BB212" s="23" t="str">
        <f ca="1">_xll.IMDP("BND",AR212,BB8,AR3)</f>
        <v>입력오류</v>
      </c>
      <c r="BC212" s="23" t="str">
        <f ca="1">_xll.IMDP("BND",AR212,BC8,AR3)</f>
        <v>입력오류</v>
      </c>
      <c r="BD212" s="23" t="str">
        <f ca="1">_xll.IMDP("BND",AR212,BD8,AR3)</f>
        <v>입력오류</v>
      </c>
      <c r="BE212" s="2"/>
      <c r="BO212" s="21" t="str">
        <f ca="1">_xll.IMDP("BND",BF212,BO8,BF3)</f>
        <v>입력오류</v>
      </c>
      <c r="BP212" s="23" t="str">
        <f ca="1">_xll.IMDP("BND",BF212,BP8,BF3)</f>
        <v>입력오류</v>
      </c>
      <c r="BQ212" s="23" t="str">
        <f ca="1">_xll.IMDP("BND",BF212,BQ8,BF3)</f>
        <v>입력오류</v>
      </c>
      <c r="BR212" s="23" t="str">
        <f ca="1">_xll.IMDP("BND",BF212,BR8,BF3)</f>
        <v>입력오류</v>
      </c>
      <c r="BS212" s="2">
        <v>46316</v>
      </c>
      <c r="BT212" s="3" t="s">
        <v>1230</v>
      </c>
      <c r="BU212" s="3" t="s">
        <v>823</v>
      </c>
      <c r="BV212" s="3" t="s">
        <v>1231</v>
      </c>
      <c r="BW212" s="3">
        <v>0</v>
      </c>
      <c r="BX212" s="3">
        <v>0.05</v>
      </c>
      <c r="BY212" s="3">
        <v>0</v>
      </c>
      <c r="BZ212" s="3">
        <v>74361</v>
      </c>
      <c r="CA212" s="3">
        <v>9918.07</v>
      </c>
      <c r="CB212" s="3">
        <v>0.82630000000000003</v>
      </c>
      <c r="CC212" s="21">
        <f ca="1">_xll.IMDP("BND",BT212,CC8,BT3)</f>
        <v>20270825</v>
      </c>
      <c r="CD212" s="23">
        <f ca="1">_xll.IMDP("BND",BT212,CD8,BT3)</f>
        <v>4.2919999999999998</v>
      </c>
      <c r="CE212" s="23" t="str">
        <f ca="1">_xll.IMDP("BND",BT212,CE8,BT3)</f>
        <v>금융채</v>
      </c>
      <c r="CF212" s="23" t="str">
        <f ca="1">_xll.IMDP("BND",BT212,CF8,BT3)</f>
        <v>기타금융채</v>
      </c>
      <c r="CG212" s="2"/>
      <c r="CQ212" s="21" t="str">
        <f ca="1">_xll.IMDP("BND",CH212,CQ8,CH3)</f>
        <v>입력오류</v>
      </c>
      <c r="CR212" s="23" t="str">
        <f ca="1">_xll.IMDP("BND",CH212,CR8,CH3)</f>
        <v>입력오류</v>
      </c>
      <c r="CS212" s="23" t="str">
        <f ca="1">_xll.IMDP("BND",CH212,CS8,CH3)</f>
        <v>입력오류</v>
      </c>
      <c r="CT212" s="23" t="str">
        <f ca="1">_xll.IMDP("BND",CH212,CT8,CH3)</f>
        <v>입력오류</v>
      </c>
      <c r="CU212" s="2"/>
      <c r="DE212" s="21" t="str">
        <f ca="1">_xll.IMDP("BND",CV212,DE8,CV3)</f>
        <v>입력오류</v>
      </c>
      <c r="DF212" s="23" t="str">
        <f ca="1">_xll.IMDP("BND",CV212,DF8,CV3)</f>
        <v>입력오류</v>
      </c>
      <c r="DG212" s="23" t="str">
        <f ca="1">_xll.IMDP("BND",CV212,DG8,CV3)</f>
        <v>입력오류</v>
      </c>
      <c r="DH212" s="23" t="str">
        <f ca="1">_xll.IMDP("BND",CV212,DH8,CV3)</f>
        <v>입력오류</v>
      </c>
      <c r="DI212" s="2">
        <v>46316</v>
      </c>
      <c r="DJ212" s="3" t="s">
        <v>1967</v>
      </c>
      <c r="DK212" s="3" t="s">
        <v>1924</v>
      </c>
      <c r="DL212" s="3" t="s">
        <v>1968</v>
      </c>
      <c r="DM212" s="3">
        <v>0</v>
      </c>
      <c r="DN212" s="3">
        <v>0.15</v>
      </c>
      <c r="DO212" s="3">
        <v>0</v>
      </c>
      <c r="DP212" s="3">
        <v>237385</v>
      </c>
      <c r="DS212" s="21" t="str">
        <f ca="1">_xll.IMDP("BND",DJ212,DS8,DJ3)</f>
        <v/>
      </c>
      <c r="DT212" s="23" t="str">
        <f ca="1">_xll.IMDP("BND",DJ212,DT8,DJ3)</f>
        <v/>
      </c>
      <c r="DU212" s="23" t="str">
        <f ca="1">_xll.IMDP("BND",DJ212,DU8,DJ3)</f>
        <v/>
      </c>
      <c r="DV212" s="23" t="str">
        <f ca="1">_xll.IMDP("BND",DJ212,DV8,DJ3)</f>
        <v/>
      </c>
      <c r="DW212" s="2"/>
      <c r="EG212" s="21" t="str">
        <f ca="1">_xll.IMDP("BND",DX212,EG8,DX3)</f>
        <v>입력오류</v>
      </c>
      <c r="EH212" s="23" t="str">
        <f ca="1">_xll.IMDP("BND",DX212,EH8,DX3)</f>
        <v>입력오류</v>
      </c>
      <c r="EI212" s="23" t="str">
        <f ca="1">_xll.IMDP("BND",DX212,EI8,DX3)</f>
        <v>입력오류</v>
      </c>
      <c r="EJ212" s="23" t="str">
        <f ca="1">_xll.IMDP("BND",DX212,EJ8,DX3)</f>
        <v>입력오류</v>
      </c>
      <c r="EK212" s="2"/>
      <c r="EU212" s="21" t="str">
        <f ca="1">_xll.IMDP("BND",EL212,EU8,EL3)</f>
        <v>입력오류</v>
      </c>
      <c r="EV212" s="23" t="str">
        <f ca="1">_xll.IMDP("BND",EL212,EV8,EL3)</f>
        <v>입력오류</v>
      </c>
      <c r="EW212" s="23" t="str">
        <f ca="1">_xll.IMDP("BND",EL212,EW8,EL3)</f>
        <v>입력오류</v>
      </c>
      <c r="EX212" s="23" t="str">
        <f ca="1">_xll.IMDP("BND",EL212,EX8,EL3)</f>
        <v>입력오류</v>
      </c>
    </row>
    <row r="213" spans="1:154" ht="13.5" customHeight="1" x14ac:dyDescent="0.3">
      <c r="A213" s="2">
        <v>46316</v>
      </c>
      <c r="B213" s="3" t="s">
        <v>1589</v>
      </c>
      <c r="C213" s="3" t="s">
        <v>1590</v>
      </c>
      <c r="D213" s="3" t="s">
        <v>1591</v>
      </c>
      <c r="E213" s="3">
        <v>0</v>
      </c>
      <c r="F213" s="3">
        <v>0.26</v>
      </c>
      <c r="G213" s="3">
        <v>0</v>
      </c>
      <c r="H213" s="3">
        <v>313155</v>
      </c>
      <c r="I213" s="3">
        <v>9369.36</v>
      </c>
      <c r="J213" s="3">
        <v>2.8624000000000001</v>
      </c>
      <c r="K213" s="21">
        <f ca="1">_xll.IMDP("BND",B213,K8,B3)</f>
        <v>20291014</v>
      </c>
      <c r="L213" s="23">
        <f ca="1">_xll.IMDP("BND",B213,L8,B3)</f>
        <v>4.3959999999999999</v>
      </c>
      <c r="M213" s="23" t="str">
        <f ca="1">_xll.IMDP("BND",B213,M8,B3)</f>
        <v>회사채</v>
      </c>
      <c r="N213" s="23" t="str">
        <f ca="1">_xll.IMDP("BND",B213,N8,B3)</f>
        <v>회사채(일반)</v>
      </c>
      <c r="O213" s="2"/>
      <c r="Y213" s="21" t="str">
        <f ca="1">_xll.IMDP("BND",P213,Y8,P3)</f>
        <v>입력오류</v>
      </c>
      <c r="Z213" s="23" t="str">
        <f ca="1">_xll.IMDP("BND",P213,Z8,P3)</f>
        <v>입력오류</v>
      </c>
      <c r="AA213" s="23" t="str">
        <f ca="1">_xll.IMDP("BND",P213,AA8,P3)</f>
        <v>입력오류</v>
      </c>
      <c r="AB213" s="23" t="str">
        <f ca="1">_xll.IMDP("BND",P213,AB8,P3)</f>
        <v>입력오류</v>
      </c>
      <c r="AC213" s="2"/>
      <c r="AM213" s="21" t="str">
        <f ca="1">_xll.IMDP("BND",AD213,AM8,AD3)</f>
        <v>입력오류</v>
      </c>
      <c r="AN213" s="23" t="str">
        <f ca="1">_xll.IMDP("BND",AD213,AN8,AD3)</f>
        <v>입력오류</v>
      </c>
      <c r="AO213" s="23" t="str">
        <f ca="1">_xll.IMDP("BND",AD213,AO8,AD3)</f>
        <v>입력오류</v>
      </c>
      <c r="AP213" s="23" t="str">
        <f ca="1">_xll.IMDP("BND",AD213,AP8,AD3)</f>
        <v>입력오류</v>
      </c>
      <c r="AQ213" s="2"/>
      <c r="BA213" s="21" t="str">
        <f ca="1">_xll.IMDP("BND",AR213,BA8,AR3)</f>
        <v>입력오류</v>
      </c>
      <c r="BB213" s="23" t="str">
        <f ca="1">_xll.IMDP("BND",AR213,BB8,AR3)</f>
        <v>입력오류</v>
      </c>
      <c r="BC213" s="23" t="str">
        <f ca="1">_xll.IMDP("BND",AR213,BC8,AR3)</f>
        <v>입력오류</v>
      </c>
      <c r="BD213" s="23" t="str">
        <f ca="1">_xll.IMDP("BND",AR213,BD8,AR3)</f>
        <v>입력오류</v>
      </c>
      <c r="BE213" s="2"/>
      <c r="BO213" s="21" t="str">
        <f ca="1">_xll.IMDP("BND",BF213,BO8,BF3)</f>
        <v>입력오류</v>
      </c>
      <c r="BP213" s="23" t="str">
        <f ca="1">_xll.IMDP("BND",BF213,BP8,BF3)</f>
        <v>입력오류</v>
      </c>
      <c r="BQ213" s="23" t="str">
        <f ca="1">_xll.IMDP("BND",BF213,BQ8,BF3)</f>
        <v>입력오류</v>
      </c>
      <c r="BR213" s="23" t="str">
        <f ca="1">_xll.IMDP("BND",BF213,BR8,BF3)</f>
        <v>입력오류</v>
      </c>
      <c r="BS213" s="2">
        <v>46316</v>
      </c>
      <c r="BT213" s="3" t="s">
        <v>1232</v>
      </c>
      <c r="BU213" s="3" t="s">
        <v>1233</v>
      </c>
      <c r="BV213" s="3" t="s">
        <v>1234</v>
      </c>
      <c r="BW213" s="3">
        <v>0</v>
      </c>
      <c r="BX213" s="3">
        <v>0.05</v>
      </c>
      <c r="BY213" s="3">
        <v>0</v>
      </c>
      <c r="BZ213" s="3">
        <v>74300</v>
      </c>
      <c r="CA213" s="3">
        <v>9910.33</v>
      </c>
      <c r="CB213" s="3">
        <v>1.2652000000000001</v>
      </c>
      <c r="CC213" s="21">
        <f ca="1">_xll.IMDP("BND",BT213,CC8,BT3)</f>
        <v>20280209</v>
      </c>
      <c r="CD213" s="23">
        <f ca="1">_xll.IMDP("BND",BT213,CD8,BT3)</f>
        <v>4.2160000000000002</v>
      </c>
      <c r="CE213" s="23" t="str">
        <f ca="1">_xll.IMDP("BND",BT213,CE8,BT3)</f>
        <v>금융채</v>
      </c>
      <c r="CF213" s="23" t="str">
        <f ca="1">_xll.IMDP("BND",BT213,CF8,BT3)</f>
        <v>카드</v>
      </c>
      <c r="CG213" s="2"/>
      <c r="CQ213" s="21" t="str">
        <f ca="1">_xll.IMDP("BND",CH213,CQ8,CH3)</f>
        <v>입력오류</v>
      </c>
      <c r="CR213" s="23" t="str">
        <f ca="1">_xll.IMDP("BND",CH213,CR8,CH3)</f>
        <v>입력오류</v>
      </c>
      <c r="CS213" s="23" t="str">
        <f ca="1">_xll.IMDP("BND",CH213,CS8,CH3)</f>
        <v>입력오류</v>
      </c>
      <c r="CT213" s="23" t="str">
        <f ca="1">_xll.IMDP("BND",CH213,CT8,CH3)</f>
        <v>입력오류</v>
      </c>
      <c r="CU213" s="2"/>
      <c r="DE213" s="21" t="str">
        <f ca="1">_xll.IMDP("BND",CV213,DE8,CV3)</f>
        <v>입력오류</v>
      </c>
      <c r="DF213" s="23" t="str">
        <f ca="1">_xll.IMDP("BND",CV213,DF8,CV3)</f>
        <v>입력오류</v>
      </c>
      <c r="DG213" s="23" t="str">
        <f ca="1">_xll.IMDP("BND",CV213,DG8,CV3)</f>
        <v>입력오류</v>
      </c>
      <c r="DH213" s="23" t="str">
        <f ca="1">_xll.IMDP("BND",CV213,DH8,CV3)</f>
        <v>입력오류</v>
      </c>
      <c r="DI213" s="2">
        <v>46316</v>
      </c>
      <c r="DJ213" s="3" t="s">
        <v>1969</v>
      </c>
      <c r="DK213" s="3" t="s">
        <v>1924</v>
      </c>
      <c r="DL213" s="3" t="s">
        <v>1970</v>
      </c>
      <c r="DM213" s="3">
        <v>0</v>
      </c>
      <c r="DN213" s="3">
        <v>0.15</v>
      </c>
      <c r="DO213" s="3">
        <v>0</v>
      </c>
      <c r="DP213" s="3">
        <v>237385</v>
      </c>
      <c r="DS213" s="21" t="str">
        <f ca="1">_xll.IMDP("BND",DJ213,DS8,DJ3)</f>
        <v/>
      </c>
      <c r="DT213" s="23" t="str">
        <f ca="1">_xll.IMDP("BND",DJ213,DT8,DJ3)</f>
        <v/>
      </c>
      <c r="DU213" s="23" t="str">
        <f ca="1">_xll.IMDP("BND",DJ213,DU8,DJ3)</f>
        <v/>
      </c>
      <c r="DV213" s="23" t="str">
        <f ca="1">_xll.IMDP("BND",DJ213,DV8,DJ3)</f>
        <v/>
      </c>
      <c r="DW213" s="2"/>
      <c r="EG213" s="21" t="str">
        <f ca="1">_xll.IMDP("BND",DX213,EG8,DX3)</f>
        <v>입력오류</v>
      </c>
      <c r="EH213" s="23" t="str">
        <f ca="1">_xll.IMDP("BND",DX213,EH8,DX3)</f>
        <v>입력오류</v>
      </c>
      <c r="EI213" s="23" t="str">
        <f ca="1">_xll.IMDP("BND",DX213,EI8,DX3)</f>
        <v>입력오류</v>
      </c>
      <c r="EJ213" s="23" t="str">
        <f ca="1">_xll.IMDP("BND",DX213,EJ8,DX3)</f>
        <v>입력오류</v>
      </c>
      <c r="EK213" s="2"/>
      <c r="EU213" s="21" t="str">
        <f ca="1">_xll.IMDP("BND",EL213,EU8,EL3)</f>
        <v>입력오류</v>
      </c>
      <c r="EV213" s="23" t="str">
        <f ca="1">_xll.IMDP("BND",EL213,EV8,EL3)</f>
        <v>입력오류</v>
      </c>
      <c r="EW213" s="23" t="str">
        <f ca="1">_xll.IMDP("BND",EL213,EW8,EL3)</f>
        <v>입력오류</v>
      </c>
      <c r="EX213" s="23" t="str">
        <f ca="1">_xll.IMDP("BND",EL213,EX8,EL3)</f>
        <v>입력오류</v>
      </c>
    </row>
    <row r="214" spans="1:154" ht="13.5" customHeight="1" x14ac:dyDescent="0.3">
      <c r="A214" s="2">
        <v>46316</v>
      </c>
      <c r="B214" s="3" t="s">
        <v>4634</v>
      </c>
      <c r="C214" s="3" t="s">
        <v>13949</v>
      </c>
      <c r="D214" s="3" t="s">
        <v>4635</v>
      </c>
      <c r="E214" s="3">
        <v>0</v>
      </c>
      <c r="F214" s="3">
        <v>0.26</v>
      </c>
      <c r="G214" s="3">
        <v>0</v>
      </c>
      <c r="H214" s="3">
        <v>309874</v>
      </c>
      <c r="I214" s="3">
        <v>9269.94</v>
      </c>
      <c r="J214" s="3">
        <v>7.5735999999999999</v>
      </c>
      <c r="K214" s="21">
        <f ca="1">_xll.IMDP("BND",B214,K8,B3)</f>
        <v>20351029</v>
      </c>
      <c r="L214" s="23">
        <f ca="1">_xll.IMDP("BND",B214,L8,B3)</f>
        <v>4.3280000000000003</v>
      </c>
      <c r="M214" s="23" t="str">
        <f ca="1">_xll.IMDP("BND",B214,M8,B3)</f>
        <v>공사공단채</v>
      </c>
      <c r="N214" s="23" t="str">
        <f ca="1">_xll.IMDP("BND",B214,N8,B3)</f>
        <v>일반</v>
      </c>
      <c r="O214" s="2"/>
      <c r="Y214" s="21" t="str">
        <f ca="1">_xll.IMDP("BND",P214,Y8,P3)</f>
        <v>입력오류</v>
      </c>
      <c r="Z214" s="23" t="str">
        <f ca="1">_xll.IMDP("BND",P214,Z8,P3)</f>
        <v>입력오류</v>
      </c>
      <c r="AA214" s="23" t="str">
        <f ca="1">_xll.IMDP("BND",P214,AA8,P3)</f>
        <v>입력오류</v>
      </c>
      <c r="AB214" s="23" t="str">
        <f ca="1">_xll.IMDP("BND",P214,AB8,P3)</f>
        <v>입력오류</v>
      </c>
      <c r="AC214" s="2"/>
      <c r="AM214" s="21" t="str">
        <f ca="1">_xll.IMDP("BND",AD214,AM8,AD3)</f>
        <v>입력오류</v>
      </c>
      <c r="AN214" s="23" t="str">
        <f ca="1">_xll.IMDP("BND",AD214,AN8,AD3)</f>
        <v>입력오류</v>
      </c>
      <c r="AO214" s="23" t="str">
        <f ca="1">_xll.IMDP("BND",AD214,AO8,AD3)</f>
        <v>입력오류</v>
      </c>
      <c r="AP214" s="23" t="str">
        <f ca="1">_xll.IMDP("BND",AD214,AP8,AD3)</f>
        <v>입력오류</v>
      </c>
      <c r="AQ214" s="2"/>
      <c r="BA214" s="21" t="str">
        <f ca="1">_xll.IMDP("BND",AR214,BA8,AR3)</f>
        <v>입력오류</v>
      </c>
      <c r="BB214" s="23" t="str">
        <f ca="1">_xll.IMDP("BND",AR214,BB8,AR3)</f>
        <v>입력오류</v>
      </c>
      <c r="BC214" s="23" t="str">
        <f ca="1">_xll.IMDP("BND",AR214,BC8,AR3)</f>
        <v>입력오류</v>
      </c>
      <c r="BD214" s="23" t="str">
        <f ca="1">_xll.IMDP("BND",AR214,BD8,AR3)</f>
        <v>입력오류</v>
      </c>
      <c r="BE214" s="2"/>
      <c r="BO214" s="21" t="str">
        <f ca="1">_xll.IMDP("BND",BF214,BO8,BF3)</f>
        <v>입력오류</v>
      </c>
      <c r="BP214" s="23" t="str">
        <f ca="1">_xll.IMDP("BND",BF214,BP8,BF3)</f>
        <v>입력오류</v>
      </c>
      <c r="BQ214" s="23" t="str">
        <f ca="1">_xll.IMDP("BND",BF214,BQ8,BF3)</f>
        <v>입력오류</v>
      </c>
      <c r="BR214" s="23" t="str">
        <f ca="1">_xll.IMDP("BND",BF214,BR8,BF3)</f>
        <v>입력오류</v>
      </c>
      <c r="BS214" s="2">
        <v>46316</v>
      </c>
      <c r="BT214" s="3" t="s">
        <v>1237</v>
      </c>
      <c r="BU214" s="3" t="s">
        <v>1238</v>
      </c>
      <c r="BV214" s="3" t="s">
        <v>1239</v>
      </c>
      <c r="BW214" s="3">
        <v>0</v>
      </c>
      <c r="BX214" s="3">
        <v>0.05</v>
      </c>
      <c r="BY214" s="3">
        <v>0</v>
      </c>
      <c r="BZ214" s="3">
        <v>74270</v>
      </c>
      <c r="CA214" s="3">
        <v>9906.58</v>
      </c>
      <c r="CB214" s="3">
        <v>1.1373</v>
      </c>
      <c r="CC214" s="21">
        <f ca="1">_xll.IMDP("BND",BT214,CC8,BT3)</f>
        <v>20271223</v>
      </c>
      <c r="CD214" s="23">
        <f ca="1">_xll.IMDP("BND",BT214,CD8,BT3)</f>
        <v>4.3120000000000003</v>
      </c>
      <c r="CE214" s="23" t="str">
        <f ca="1">_xll.IMDP("BND",BT214,CE8,BT3)</f>
        <v>금융채</v>
      </c>
      <c r="CF214" s="23" t="str">
        <f ca="1">_xll.IMDP("BND",BT214,CF8,BT3)</f>
        <v>기타금융채</v>
      </c>
      <c r="CG214" s="2"/>
      <c r="CQ214" s="21" t="str">
        <f ca="1">_xll.IMDP("BND",CH214,CQ8,CH3)</f>
        <v>입력오류</v>
      </c>
      <c r="CR214" s="23" t="str">
        <f ca="1">_xll.IMDP("BND",CH214,CR8,CH3)</f>
        <v>입력오류</v>
      </c>
      <c r="CS214" s="23" t="str">
        <f ca="1">_xll.IMDP("BND",CH214,CS8,CH3)</f>
        <v>입력오류</v>
      </c>
      <c r="CT214" s="23" t="str">
        <f ca="1">_xll.IMDP("BND",CH214,CT8,CH3)</f>
        <v>입력오류</v>
      </c>
      <c r="CU214" s="2"/>
      <c r="DE214" s="21" t="str">
        <f ca="1">_xll.IMDP("BND",CV214,DE8,CV3)</f>
        <v>입력오류</v>
      </c>
      <c r="DF214" s="23" t="str">
        <f ca="1">_xll.IMDP("BND",CV214,DF8,CV3)</f>
        <v>입력오류</v>
      </c>
      <c r="DG214" s="23" t="str">
        <f ca="1">_xll.IMDP("BND",CV214,DG8,CV3)</f>
        <v>입력오류</v>
      </c>
      <c r="DH214" s="23" t="str">
        <f ca="1">_xll.IMDP("BND",CV214,DH8,CV3)</f>
        <v>입력오류</v>
      </c>
      <c r="DI214" s="2">
        <v>46316</v>
      </c>
      <c r="DJ214" s="3" t="s">
        <v>13947</v>
      </c>
      <c r="DK214" s="3" t="s">
        <v>1927</v>
      </c>
      <c r="DL214" s="3" t="s">
        <v>13948</v>
      </c>
      <c r="DM214" s="3">
        <v>0</v>
      </c>
      <c r="DN214" s="3">
        <v>0.15</v>
      </c>
      <c r="DO214" s="3">
        <v>0</v>
      </c>
      <c r="DP214" s="3">
        <v>237151</v>
      </c>
      <c r="DS214" s="21" t="str">
        <f ca="1">_xll.IMDP("BND",DJ214,DS8,DJ3)</f>
        <v/>
      </c>
      <c r="DT214" s="23" t="str">
        <f ca="1">_xll.IMDP("BND",DJ214,DT8,DJ3)</f>
        <v/>
      </c>
      <c r="DU214" s="23" t="str">
        <f ca="1">_xll.IMDP("BND",DJ214,DU8,DJ3)</f>
        <v/>
      </c>
      <c r="DV214" s="23" t="str">
        <f ca="1">_xll.IMDP("BND",DJ214,DV8,DJ3)</f>
        <v/>
      </c>
      <c r="DW214" s="2"/>
      <c r="EG214" s="21" t="str">
        <f ca="1">_xll.IMDP("BND",DX214,EG8,DX3)</f>
        <v>입력오류</v>
      </c>
      <c r="EH214" s="23" t="str">
        <f ca="1">_xll.IMDP("BND",DX214,EH8,DX3)</f>
        <v>입력오류</v>
      </c>
      <c r="EI214" s="23" t="str">
        <f ca="1">_xll.IMDP("BND",DX214,EI8,DX3)</f>
        <v>입력오류</v>
      </c>
      <c r="EJ214" s="23" t="str">
        <f ca="1">_xll.IMDP("BND",DX214,EJ8,DX3)</f>
        <v>입력오류</v>
      </c>
      <c r="EK214" s="2"/>
      <c r="EU214" s="21" t="str">
        <f ca="1">_xll.IMDP("BND",EL214,EU8,EL3)</f>
        <v>입력오류</v>
      </c>
      <c r="EV214" s="23" t="str">
        <f ca="1">_xll.IMDP("BND",EL214,EV8,EL3)</f>
        <v>입력오류</v>
      </c>
      <c r="EW214" s="23" t="str">
        <f ca="1">_xll.IMDP("BND",EL214,EW8,EL3)</f>
        <v>입력오류</v>
      </c>
      <c r="EX214" s="23" t="str">
        <f ca="1">_xll.IMDP("BND",EL214,EX8,EL3)</f>
        <v>입력오류</v>
      </c>
    </row>
    <row r="215" spans="1:154" ht="13.5" customHeight="1" x14ac:dyDescent="0.3">
      <c r="A215" s="2">
        <v>46316</v>
      </c>
      <c r="B215" s="3" t="s">
        <v>1596</v>
      </c>
      <c r="C215" s="3" t="s">
        <v>663</v>
      </c>
      <c r="D215" s="3" t="s">
        <v>1597</v>
      </c>
      <c r="E215" s="3">
        <v>0</v>
      </c>
      <c r="F215" s="3">
        <v>0.25</v>
      </c>
      <c r="G215" s="3">
        <v>0</v>
      </c>
      <c r="H215" s="3">
        <v>306159</v>
      </c>
      <c r="I215" s="3">
        <v>9158.9500000000007</v>
      </c>
      <c r="J215" s="3">
        <v>7.3947000000000003</v>
      </c>
      <c r="K215" s="21">
        <f ca="1">_xll.IMDP("BND",B215,K8,B3)</f>
        <v>20350622</v>
      </c>
      <c r="L215" s="23">
        <f ca="1">_xll.IMDP("BND",B215,L8,B3)</f>
        <v>4.32</v>
      </c>
      <c r="M215" s="23" t="str">
        <f ca="1">_xll.IMDP("BND",B215,M8,B3)</f>
        <v>공사공단채</v>
      </c>
      <c r="N215" s="23" t="str">
        <f ca="1">_xll.IMDP("BND",B215,N8,B3)</f>
        <v>일반</v>
      </c>
      <c r="O215" s="2"/>
      <c r="Y215" s="21" t="str">
        <f ca="1">_xll.IMDP("BND",P215,Y8,P3)</f>
        <v>입력오류</v>
      </c>
      <c r="Z215" s="23" t="str">
        <f ca="1">_xll.IMDP("BND",P215,Z8,P3)</f>
        <v>입력오류</v>
      </c>
      <c r="AA215" s="23" t="str">
        <f ca="1">_xll.IMDP("BND",P215,AA8,P3)</f>
        <v>입력오류</v>
      </c>
      <c r="AB215" s="23" t="str">
        <f ca="1">_xll.IMDP("BND",P215,AB8,P3)</f>
        <v>입력오류</v>
      </c>
      <c r="AC215" s="2"/>
      <c r="AM215" s="21" t="str">
        <f ca="1">_xll.IMDP("BND",AD215,AM8,AD3)</f>
        <v>입력오류</v>
      </c>
      <c r="AN215" s="23" t="str">
        <f ca="1">_xll.IMDP("BND",AD215,AN8,AD3)</f>
        <v>입력오류</v>
      </c>
      <c r="AO215" s="23" t="str">
        <f ca="1">_xll.IMDP("BND",AD215,AO8,AD3)</f>
        <v>입력오류</v>
      </c>
      <c r="AP215" s="23" t="str">
        <f ca="1">_xll.IMDP("BND",AD215,AP8,AD3)</f>
        <v>입력오류</v>
      </c>
      <c r="AQ215" s="2"/>
      <c r="BA215" s="21" t="str">
        <f ca="1">_xll.IMDP("BND",AR215,BA8,AR3)</f>
        <v>입력오류</v>
      </c>
      <c r="BB215" s="23" t="str">
        <f ca="1">_xll.IMDP("BND",AR215,BB8,AR3)</f>
        <v>입력오류</v>
      </c>
      <c r="BC215" s="23" t="str">
        <f ca="1">_xll.IMDP("BND",AR215,BC8,AR3)</f>
        <v>입력오류</v>
      </c>
      <c r="BD215" s="23" t="str">
        <f ca="1">_xll.IMDP("BND",AR215,BD8,AR3)</f>
        <v>입력오류</v>
      </c>
      <c r="BE215" s="2"/>
      <c r="BO215" s="21" t="str">
        <f ca="1">_xll.IMDP("BND",BF215,BO8,BF3)</f>
        <v>입력오류</v>
      </c>
      <c r="BP215" s="23" t="str">
        <f ca="1">_xll.IMDP("BND",BF215,BP8,BF3)</f>
        <v>입력오류</v>
      </c>
      <c r="BQ215" s="23" t="str">
        <f ca="1">_xll.IMDP("BND",BF215,BQ8,BF3)</f>
        <v>입력오류</v>
      </c>
      <c r="BR215" s="23" t="str">
        <f ca="1">_xll.IMDP("BND",BF215,BR8,BF3)</f>
        <v>입력오류</v>
      </c>
      <c r="BS215" s="2">
        <v>46316</v>
      </c>
      <c r="BT215" s="3" t="s">
        <v>1235</v>
      </c>
      <c r="BU215" s="3" t="s">
        <v>1067</v>
      </c>
      <c r="BV215" s="3" t="s">
        <v>1236</v>
      </c>
      <c r="BW215" s="3">
        <v>0</v>
      </c>
      <c r="BX215" s="3">
        <v>0.05</v>
      </c>
      <c r="BY215" s="3">
        <v>0</v>
      </c>
      <c r="BZ215" s="3">
        <v>74244</v>
      </c>
      <c r="CA215" s="3">
        <v>9902.4599999999991</v>
      </c>
      <c r="CB215" s="3">
        <v>0.77059999999999995</v>
      </c>
      <c r="CC215" s="21">
        <f ca="1">_xll.IMDP("BND",BT215,CC8,BT3)</f>
        <v>20270804</v>
      </c>
      <c r="CD215" s="23">
        <f ca="1">_xll.IMDP("BND",BT215,CD8,BT3)</f>
        <v>4.5949999999999998</v>
      </c>
      <c r="CE215" s="23" t="str">
        <f ca="1">_xll.IMDP("BND",BT215,CE8,BT3)</f>
        <v>금융채</v>
      </c>
      <c r="CF215" s="23" t="str">
        <f ca="1">_xll.IMDP("BND",BT215,CF8,BT3)</f>
        <v>카드</v>
      </c>
      <c r="CG215" s="2"/>
      <c r="CQ215" s="21" t="str">
        <f ca="1">_xll.IMDP("BND",CH215,CQ8,CH3)</f>
        <v>입력오류</v>
      </c>
      <c r="CR215" s="23" t="str">
        <f ca="1">_xll.IMDP("BND",CH215,CR8,CH3)</f>
        <v>입력오류</v>
      </c>
      <c r="CS215" s="23" t="str">
        <f ca="1">_xll.IMDP("BND",CH215,CS8,CH3)</f>
        <v>입력오류</v>
      </c>
      <c r="CT215" s="23" t="str">
        <f ca="1">_xll.IMDP("BND",CH215,CT8,CH3)</f>
        <v>입력오류</v>
      </c>
      <c r="CU215" s="2"/>
      <c r="DE215" s="21" t="str">
        <f ca="1">_xll.IMDP("BND",CV215,DE8,CV3)</f>
        <v>입력오류</v>
      </c>
      <c r="DF215" s="23" t="str">
        <f ca="1">_xll.IMDP("BND",CV215,DF8,CV3)</f>
        <v>입력오류</v>
      </c>
      <c r="DG215" s="23" t="str">
        <f ca="1">_xll.IMDP("BND",CV215,DG8,CV3)</f>
        <v>입력오류</v>
      </c>
      <c r="DH215" s="23" t="str">
        <f ca="1">_xll.IMDP("BND",CV215,DH8,CV3)</f>
        <v>입력오류</v>
      </c>
      <c r="DI215" s="2">
        <v>46316</v>
      </c>
      <c r="DJ215" s="3" t="s">
        <v>13945</v>
      </c>
      <c r="DK215" s="3" t="s">
        <v>1927</v>
      </c>
      <c r="DL215" s="3" t="s">
        <v>13946</v>
      </c>
      <c r="DM215" s="3">
        <v>0</v>
      </c>
      <c r="DN215" s="3">
        <v>0.15</v>
      </c>
      <c r="DO215" s="3">
        <v>0</v>
      </c>
      <c r="DP215" s="3">
        <v>237151</v>
      </c>
      <c r="DS215" s="21" t="str">
        <f ca="1">_xll.IMDP("BND",DJ215,DS8,DJ3)</f>
        <v/>
      </c>
      <c r="DT215" s="23" t="str">
        <f ca="1">_xll.IMDP("BND",DJ215,DT8,DJ3)</f>
        <v/>
      </c>
      <c r="DU215" s="23" t="str">
        <f ca="1">_xll.IMDP("BND",DJ215,DU8,DJ3)</f>
        <v/>
      </c>
      <c r="DV215" s="23" t="str">
        <f ca="1">_xll.IMDP("BND",DJ215,DV8,DJ3)</f>
        <v/>
      </c>
      <c r="DW215" s="2"/>
      <c r="EG215" s="21" t="str">
        <f ca="1">_xll.IMDP("BND",DX215,EG8,DX3)</f>
        <v>입력오류</v>
      </c>
      <c r="EH215" s="23" t="str">
        <f ca="1">_xll.IMDP("BND",DX215,EH8,DX3)</f>
        <v>입력오류</v>
      </c>
      <c r="EI215" s="23" t="str">
        <f ca="1">_xll.IMDP("BND",DX215,EI8,DX3)</f>
        <v>입력오류</v>
      </c>
      <c r="EJ215" s="23" t="str">
        <f ca="1">_xll.IMDP("BND",DX215,EJ8,DX3)</f>
        <v>입력오류</v>
      </c>
      <c r="EK215" s="2"/>
      <c r="EU215" s="21" t="str">
        <f ca="1">_xll.IMDP("BND",EL215,EU8,EL3)</f>
        <v>입력오류</v>
      </c>
      <c r="EV215" s="23" t="str">
        <f ca="1">_xll.IMDP("BND",EL215,EV8,EL3)</f>
        <v>입력오류</v>
      </c>
      <c r="EW215" s="23" t="str">
        <f ca="1">_xll.IMDP("BND",EL215,EW8,EL3)</f>
        <v>입력오류</v>
      </c>
      <c r="EX215" s="23" t="str">
        <f ca="1">_xll.IMDP("BND",EL215,EX8,EL3)</f>
        <v>입력오류</v>
      </c>
    </row>
    <row r="216" spans="1:154" ht="13.5" customHeight="1" x14ac:dyDescent="0.3">
      <c r="A216" s="2">
        <v>46316</v>
      </c>
      <c r="B216" s="3" t="s">
        <v>1598</v>
      </c>
      <c r="C216" s="3" t="s">
        <v>1468</v>
      </c>
      <c r="D216" s="3" t="s">
        <v>1599</v>
      </c>
      <c r="E216" s="3">
        <v>0</v>
      </c>
      <c r="F216" s="3">
        <v>0.25</v>
      </c>
      <c r="G216" s="3">
        <v>0</v>
      </c>
      <c r="H216" s="3">
        <v>305151</v>
      </c>
      <c r="I216" s="3">
        <v>9130.2000000000007</v>
      </c>
      <c r="J216" s="3">
        <v>7.3190999999999997</v>
      </c>
      <c r="K216" s="21">
        <f ca="1">_xll.IMDP("BND",B216,K8,B3)</f>
        <v>20350323</v>
      </c>
      <c r="L216" s="23">
        <f ca="1">_xll.IMDP("BND",B216,L8,B3)</f>
        <v>4.2720000000000002</v>
      </c>
      <c r="M216" s="23" t="str">
        <f ca="1">_xll.IMDP("BND",B216,M8,B3)</f>
        <v>공사공단채</v>
      </c>
      <c r="N216" s="23" t="str">
        <f ca="1">_xll.IMDP("BND",B216,N8,B3)</f>
        <v>일반</v>
      </c>
      <c r="O216" s="2"/>
      <c r="Y216" s="21" t="str">
        <f ca="1">_xll.IMDP("BND",P216,Y8,P3)</f>
        <v>입력오류</v>
      </c>
      <c r="Z216" s="23" t="str">
        <f ca="1">_xll.IMDP("BND",P216,Z8,P3)</f>
        <v>입력오류</v>
      </c>
      <c r="AA216" s="23" t="str">
        <f ca="1">_xll.IMDP("BND",P216,AA8,P3)</f>
        <v>입력오류</v>
      </c>
      <c r="AB216" s="23" t="str">
        <f ca="1">_xll.IMDP("BND",P216,AB8,P3)</f>
        <v>입력오류</v>
      </c>
      <c r="AC216" s="2"/>
      <c r="AM216" s="21" t="str">
        <f ca="1">_xll.IMDP("BND",AD216,AM8,AD3)</f>
        <v>입력오류</v>
      </c>
      <c r="AN216" s="23" t="str">
        <f ca="1">_xll.IMDP("BND",AD216,AN8,AD3)</f>
        <v>입력오류</v>
      </c>
      <c r="AO216" s="23" t="str">
        <f ca="1">_xll.IMDP("BND",AD216,AO8,AD3)</f>
        <v>입력오류</v>
      </c>
      <c r="AP216" s="23" t="str">
        <f ca="1">_xll.IMDP("BND",AD216,AP8,AD3)</f>
        <v>입력오류</v>
      </c>
      <c r="AQ216" s="2"/>
      <c r="BA216" s="21" t="str">
        <f ca="1">_xll.IMDP("BND",AR216,BA8,AR3)</f>
        <v>입력오류</v>
      </c>
      <c r="BB216" s="23" t="str">
        <f ca="1">_xll.IMDP("BND",AR216,BB8,AR3)</f>
        <v>입력오류</v>
      </c>
      <c r="BC216" s="23" t="str">
        <f ca="1">_xll.IMDP("BND",AR216,BC8,AR3)</f>
        <v>입력오류</v>
      </c>
      <c r="BD216" s="23" t="str">
        <f ca="1">_xll.IMDP("BND",AR216,BD8,AR3)</f>
        <v>입력오류</v>
      </c>
      <c r="BE216" s="2"/>
      <c r="BO216" s="21" t="str">
        <f ca="1">_xll.IMDP("BND",BF216,BO8,BF3)</f>
        <v>입력오류</v>
      </c>
      <c r="BP216" s="23" t="str">
        <f ca="1">_xll.IMDP("BND",BF216,BP8,BF3)</f>
        <v>입력오류</v>
      </c>
      <c r="BQ216" s="23" t="str">
        <f ca="1">_xll.IMDP("BND",BF216,BQ8,BF3)</f>
        <v>입력오류</v>
      </c>
      <c r="BR216" s="23" t="str">
        <f ca="1">_xll.IMDP("BND",BF216,BR8,BF3)</f>
        <v>입력오류</v>
      </c>
      <c r="BS216" s="2">
        <v>46316</v>
      </c>
      <c r="BT216" s="3" t="s">
        <v>1244</v>
      </c>
      <c r="BU216" s="3" t="s">
        <v>1245</v>
      </c>
      <c r="BV216" s="3" t="s">
        <v>1246</v>
      </c>
      <c r="BW216" s="3">
        <v>0</v>
      </c>
      <c r="BX216" s="3">
        <v>0.05</v>
      </c>
      <c r="BY216" s="3">
        <v>0</v>
      </c>
      <c r="BZ216" s="3">
        <v>74160</v>
      </c>
      <c r="CA216" s="3">
        <v>9891.48</v>
      </c>
      <c r="CB216" s="3">
        <v>1.3018000000000001</v>
      </c>
      <c r="CC216" s="21">
        <f ca="1">_xll.IMDP("BND",BT216,CC8,BT3)</f>
        <v>20280224</v>
      </c>
      <c r="CD216" s="23">
        <f ca="1">_xll.IMDP("BND",BT216,CD8,BT3)</f>
        <v>4.2670000000000003</v>
      </c>
      <c r="CE216" s="23" t="str">
        <f ca="1">_xll.IMDP("BND",BT216,CE8,BT3)</f>
        <v>금융채</v>
      </c>
      <c r="CF216" s="23" t="str">
        <f ca="1">_xll.IMDP("BND",BT216,CF8,BT3)</f>
        <v>기타금융채</v>
      </c>
      <c r="CG216" s="2"/>
      <c r="CQ216" s="21" t="str">
        <f ca="1">_xll.IMDP("BND",CH216,CQ8,CH3)</f>
        <v>입력오류</v>
      </c>
      <c r="CR216" s="23" t="str">
        <f ca="1">_xll.IMDP("BND",CH216,CR8,CH3)</f>
        <v>입력오류</v>
      </c>
      <c r="CS216" s="23" t="str">
        <f ca="1">_xll.IMDP("BND",CH216,CS8,CH3)</f>
        <v>입력오류</v>
      </c>
      <c r="CT216" s="23" t="str">
        <f ca="1">_xll.IMDP("BND",CH216,CT8,CH3)</f>
        <v>입력오류</v>
      </c>
      <c r="CU216" s="2"/>
      <c r="DE216" s="21" t="str">
        <f ca="1">_xll.IMDP("BND",CV216,DE8,CV3)</f>
        <v>입력오류</v>
      </c>
      <c r="DF216" s="23" t="str">
        <f ca="1">_xll.IMDP("BND",CV216,DF8,CV3)</f>
        <v>입력오류</v>
      </c>
      <c r="DG216" s="23" t="str">
        <f ca="1">_xll.IMDP("BND",CV216,DG8,CV3)</f>
        <v>입력오류</v>
      </c>
      <c r="DH216" s="23" t="str">
        <f ca="1">_xll.IMDP("BND",CV216,DH8,CV3)</f>
        <v>입력오류</v>
      </c>
      <c r="DI216" s="2">
        <v>46316</v>
      </c>
      <c r="DJ216" s="3" t="s">
        <v>9573</v>
      </c>
      <c r="DK216" s="3" t="s">
        <v>825</v>
      </c>
      <c r="DL216" s="3" t="s">
        <v>9574</v>
      </c>
      <c r="DM216" s="3">
        <v>0</v>
      </c>
      <c r="DN216" s="3">
        <v>0.15</v>
      </c>
      <c r="DO216" s="3">
        <v>0</v>
      </c>
      <c r="DP216" s="3">
        <v>237120</v>
      </c>
      <c r="DQ216" s="3">
        <v>9936.91</v>
      </c>
      <c r="DR216" s="3">
        <v>0.83130000000000004</v>
      </c>
      <c r="DS216" s="21">
        <f ca="1">_xll.IMDP("BND",DJ216,DS8,DJ3)</f>
        <v>20270827</v>
      </c>
      <c r="DT216" s="23">
        <f ca="1">_xll.IMDP("BND",DJ216,DT8,DJ3)</f>
        <v>4.2290000000000001</v>
      </c>
      <c r="DU216" s="23" t="str">
        <f ca="1">_xll.IMDP("BND",DJ216,DU8,DJ3)</f>
        <v>금융채</v>
      </c>
      <c r="DV216" s="23" t="str">
        <f ca="1">_xll.IMDP("BND",DJ216,DV8,DJ3)</f>
        <v>기타금융채</v>
      </c>
      <c r="DW216" s="2"/>
      <c r="EG216" s="21" t="str">
        <f ca="1">_xll.IMDP("BND",DX216,EG8,DX3)</f>
        <v>입력오류</v>
      </c>
      <c r="EH216" s="23" t="str">
        <f ca="1">_xll.IMDP("BND",DX216,EH8,DX3)</f>
        <v>입력오류</v>
      </c>
      <c r="EI216" s="23" t="str">
        <f ca="1">_xll.IMDP("BND",DX216,EI8,DX3)</f>
        <v>입력오류</v>
      </c>
      <c r="EJ216" s="23" t="str">
        <f ca="1">_xll.IMDP("BND",DX216,EJ8,DX3)</f>
        <v>입력오류</v>
      </c>
      <c r="EK216" s="2"/>
      <c r="EU216" s="21" t="str">
        <f ca="1">_xll.IMDP("BND",EL216,EU8,EL3)</f>
        <v>입력오류</v>
      </c>
      <c r="EV216" s="23" t="str">
        <f ca="1">_xll.IMDP("BND",EL216,EV8,EL3)</f>
        <v>입력오류</v>
      </c>
      <c r="EW216" s="23" t="str">
        <f ca="1">_xll.IMDP("BND",EL216,EW8,EL3)</f>
        <v>입력오류</v>
      </c>
      <c r="EX216" s="23" t="str">
        <f ca="1">_xll.IMDP("BND",EL216,EX8,EL3)</f>
        <v>입력오류</v>
      </c>
    </row>
    <row r="217" spans="1:154" ht="13.5" customHeight="1" x14ac:dyDescent="0.3">
      <c r="A217" s="2">
        <v>46316</v>
      </c>
      <c r="B217" s="3" t="s">
        <v>1606</v>
      </c>
      <c r="C217" s="3" t="s">
        <v>1012</v>
      </c>
      <c r="D217" s="3" t="s">
        <v>1607</v>
      </c>
      <c r="E217" s="3">
        <v>0</v>
      </c>
      <c r="F217" s="3">
        <v>0.25</v>
      </c>
      <c r="G217" s="3">
        <v>0</v>
      </c>
      <c r="H217" s="3">
        <v>304234</v>
      </c>
      <c r="I217" s="3">
        <v>9102.7199999999993</v>
      </c>
      <c r="J217" s="3">
        <v>5.9737999999999998</v>
      </c>
      <c r="K217" s="21">
        <f ca="1">_xll.IMDP("BND",B217,K8,B3)</f>
        <v>20330615</v>
      </c>
      <c r="L217" s="23">
        <f ca="1">_xll.IMDP("BND",B217,L8,B3)</f>
        <v>4.4130000000000003</v>
      </c>
      <c r="M217" s="23" t="str">
        <f ca="1">_xll.IMDP("BND",B217,M8,B3)</f>
        <v>회사채</v>
      </c>
      <c r="N217" s="23" t="str">
        <f ca="1">_xll.IMDP("BND",B217,N8,B3)</f>
        <v>회사채(일반)</v>
      </c>
      <c r="O217" s="2"/>
      <c r="Y217" s="21" t="str">
        <f ca="1">_xll.IMDP("BND",P217,Y8,P3)</f>
        <v>입력오류</v>
      </c>
      <c r="Z217" s="23" t="str">
        <f ca="1">_xll.IMDP("BND",P217,Z8,P3)</f>
        <v>입력오류</v>
      </c>
      <c r="AA217" s="23" t="str">
        <f ca="1">_xll.IMDP("BND",P217,AA8,P3)</f>
        <v>입력오류</v>
      </c>
      <c r="AB217" s="23" t="str">
        <f ca="1">_xll.IMDP("BND",P217,AB8,P3)</f>
        <v>입력오류</v>
      </c>
      <c r="AC217" s="2"/>
      <c r="AM217" s="21" t="str">
        <f ca="1">_xll.IMDP("BND",AD217,AM8,AD3)</f>
        <v>입력오류</v>
      </c>
      <c r="AN217" s="23" t="str">
        <f ca="1">_xll.IMDP("BND",AD217,AN8,AD3)</f>
        <v>입력오류</v>
      </c>
      <c r="AO217" s="23" t="str">
        <f ca="1">_xll.IMDP("BND",AD217,AO8,AD3)</f>
        <v>입력오류</v>
      </c>
      <c r="AP217" s="23" t="str">
        <f ca="1">_xll.IMDP("BND",AD217,AP8,AD3)</f>
        <v>입력오류</v>
      </c>
      <c r="AQ217" s="2"/>
      <c r="BA217" s="21" t="str">
        <f ca="1">_xll.IMDP("BND",AR217,BA8,AR3)</f>
        <v>입력오류</v>
      </c>
      <c r="BB217" s="23" t="str">
        <f ca="1">_xll.IMDP("BND",AR217,BB8,AR3)</f>
        <v>입력오류</v>
      </c>
      <c r="BC217" s="23" t="str">
        <f ca="1">_xll.IMDP("BND",AR217,BC8,AR3)</f>
        <v>입력오류</v>
      </c>
      <c r="BD217" s="23" t="str">
        <f ca="1">_xll.IMDP("BND",AR217,BD8,AR3)</f>
        <v>입력오류</v>
      </c>
      <c r="BE217" s="2"/>
      <c r="BO217" s="21" t="str">
        <f ca="1">_xll.IMDP("BND",BF217,BO8,BF3)</f>
        <v>입력오류</v>
      </c>
      <c r="BP217" s="23" t="str">
        <f ca="1">_xll.IMDP("BND",BF217,BP8,BF3)</f>
        <v>입력오류</v>
      </c>
      <c r="BQ217" s="23" t="str">
        <f ca="1">_xll.IMDP("BND",BF217,BQ8,BF3)</f>
        <v>입력오류</v>
      </c>
      <c r="BR217" s="23" t="str">
        <f ca="1">_xll.IMDP("BND",BF217,BR8,BF3)</f>
        <v>입력오류</v>
      </c>
      <c r="BS217" s="2">
        <v>46316</v>
      </c>
      <c r="BT217" s="3" t="s">
        <v>1240</v>
      </c>
      <c r="BU217" s="3" t="s">
        <v>503</v>
      </c>
      <c r="BV217" s="3" t="s">
        <v>1241</v>
      </c>
      <c r="BW217" s="3">
        <v>0</v>
      </c>
      <c r="BX217" s="3">
        <v>0.05</v>
      </c>
      <c r="BY217" s="3">
        <v>0</v>
      </c>
      <c r="BZ217" s="3">
        <v>74091</v>
      </c>
      <c r="CA217" s="3">
        <v>9882.0300000000007</v>
      </c>
      <c r="CB217" s="3">
        <v>0.88870000000000005</v>
      </c>
      <c r="CC217" s="21">
        <f ca="1">_xll.IMDP("BND",BT217,CC8,BT3)</f>
        <v>20270917</v>
      </c>
      <c r="CD217" s="23">
        <f ca="1">_xll.IMDP("BND",BT217,CD8,BT3)</f>
        <v>4.4249999999999998</v>
      </c>
      <c r="CE217" s="23" t="str">
        <f ca="1">_xll.IMDP("BND",BT217,CE8,BT3)</f>
        <v>회사채</v>
      </c>
      <c r="CF217" s="23" t="str">
        <f ca="1">_xll.IMDP("BND",BT217,CF8,BT3)</f>
        <v>회사채(일반)</v>
      </c>
      <c r="CG217" s="2"/>
      <c r="CQ217" s="21" t="str">
        <f ca="1">_xll.IMDP("BND",CH217,CQ8,CH3)</f>
        <v>입력오류</v>
      </c>
      <c r="CR217" s="23" t="str">
        <f ca="1">_xll.IMDP("BND",CH217,CR8,CH3)</f>
        <v>입력오류</v>
      </c>
      <c r="CS217" s="23" t="str">
        <f ca="1">_xll.IMDP("BND",CH217,CS8,CH3)</f>
        <v>입력오류</v>
      </c>
      <c r="CT217" s="23" t="str">
        <f ca="1">_xll.IMDP("BND",CH217,CT8,CH3)</f>
        <v>입력오류</v>
      </c>
      <c r="CU217" s="2"/>
      <c r="DE217" s="21" t="str">
        <f ca="1">_xll.IMDP("BND",CV217,DE8,CV3)</f>
        <v>입력오류</v>
      </c>
      <c r="DF217" s="23" t="str">
        <f ca="1">_xll.IMDP("BND",CV217,DF8,CV3)</f>
        <v>입력오류</v>
      </c>
      <c r="DG217" s="23" t="str">
        <f ca="1">_xll.IMDP("BND",CV217,DG8,CV3)</f>
        <v>입력오류</v>
      </c>
      <c r="DH217" s="23" t="str">
        <f ca="1">_xll.IMDP("BND",CV217,DH8,CV3)</f>
        <v>입력오류</v>
      </c>
      <c r="DI217" s="2">
        <v>46316</v>
      </c>
      <c r="DJ217" s="3" t="s">
        <v>12737</v>
      </c>
      <c r="DK217" s="3" t="s">
        <v>14872</v>
      </c>
      <c r="DL217" s="3" t="s">
        <v>12738</v>
      </c>
      <c r="DM217" s="3">
        <v>0</v>
      </c>
      <c r="DN217" s="3">
        <v>0.15</v>
      </c>
      <c r="DO217" s="3">
        <v>0</v>
      </c>
      <c r="DP217" s="3">
        <v>237061</v>
      </c>
      <c r="DQ217" s="3">
        <v>9934.94</v>
      </c>
      <c r="DR217" s="3">
        <v>1.2113</v>
      </c>
      <c r="DS217" s="21">
        <f ca="1">_xll.IMDP("BND",DJ217,DS8,DJ3)</f>
        <v>20280121</v>
      </c>
      <c r="DT217" s="23">
        <f ca="1">_xll.IMDP("BND",DJ217,DT8,DJ3)</f>
        <v>4.26</v>
      </c>
      <c r="DU217" s="23" t="str">
        <f ca="1">_xll.IMDP("BND",DJ217,DU8,DJ3)</f>
        <v>금융채</v>
      </c>
      <c r="DV217" s="23" t="str">
        <f ca="1">_xll.IMDP("BND",DJ217,DV8,DJ3)</f>
        <v>기타금융채</v>
      </c>
      <c r="DW217" s="2"/>
      <c r="EG217" s="21" t="str">
        <f ca="1">_xll.IMDP("BND",DX217,EG8,DX3)</f>
        <v>입력오류</v>
      </c>
      <c r="EH217" s="23" t="str">
        <f ca="1">_xll.IMDP("BND",DX217,EH8,DX3)</f>
        <v>입력오류</v>
      </c>
      <c r="EI217" s="23" t="str">
        <f ca="1">_xll.IMDP("BND",DX217,EI8,DX3)</f>
        <v>입력오류</v>
      </c>
      <c r="EJ217" s="23" t="str">
        <f ca="1">_xll.IMDP("BND",DX217,EJ8,DX3)</f>
        <v>입력오류</v>
      </c>
      <c r="EK217" s="2"/>
      <c r="EU217" s="21" t="str">
        <f ca="1">_xll.IMDP("BND",EL217,EU8,EL3)</f>
        <v>입력오류</v>
      </c>
      <c r="EV217" s="23" t="str">
        <f ca="1">_xll.IMDP("BND",EL217,EV8,EL3)</f>
        <v>입력오류</v>
      </c>
      <c r="EW217" s="23" t="str">
        <f ca="1">_xll.IMDP("BND",EL217,EW8,EL3)</f>
        <v>입력오류</v>
      </c>
      <c r="EX217" s="23" t="str">
        <f ca="1">_xll.IMDP("BND",EL217,EX8,EL3)</f>
        <v>입력오류</v>
      </c>
    </row>
    <row r="218" spans="1:154" ht="13.5" customHeight="1" x14ac:dyDescent="0.3">
      <c r="A218" s="2">
        <v>46316</v>
      </c>
      <c r="B218" s="3" t="s">
        <v>4222</v>
      </c>
      <c r="C218" s="3" t="s">
        <v>271</v>
      </c>
      <c r="D218" s="3" t="s">
        <v>4223</v>
      </c>
      <c r="E218" s="3">
        <v>0</v>
      </c>
      <c r="F218" s="3">
        <v>0.25</v>
      </c>
      <c r="G218" s="3">
        <v>0</v>
      </c>
      <c r="H218" s="3">
        <v>303559</v>
      </c>
      <c r="I218" s="3">
        <v>9076.39</v>
      </c>
      <c r="J218" s="3">
        <v>12.4596</v>
      </c>
      <c r="K218" s="21">
        <f ca="1">_xll.IMDP("BND",B218,K8,B3)</f>
        <v>20440308</v>
      </c>
      <c r="L218" s="23">
        <f ca="1">_xll.IMDP("BND",B218,L8,B3)</f>
        <v>4.4139999999999997</v>
      </c>
      <c r="M218" s="23" t="str">
        <f ca="1">_xll.IMDP("BND",B218,M8,B3)</f>
        <v>공사공단채</v>
      </c>
      <c r="N218" s="23" t="str">
        <f ca="1">_xll.IMDP("BND",B218,N8,B3)</f>
        <v>일반</v>
      </c>
      <c r="O218" s="2"/>
      <c r="Y218" s="21" t="str">
        <f ca="1">_xll.IMDP("BND",P218,Y8,P3)</f>
        <v>입력오류</v>
      </c>
      <c r="Z218" s="23" t="str">
        <f ca="1">_xll.IMDP("BND",P218,Z8,P3)</f>
        <v>입력오류</v>
      </c>
      <c r="AA218" s="23" t="str">
        <f ca="1">_xll.IMDP("BND",P218,AA8,P3)</f>
        <v>입력오류</v>
      </c>
      <c r="AB218" s="23" t="str">
        <f ca="1">_xll.IMDP("BND",P218,AB8,P3)</f>
        <v>입력오류</v>
      </c>
      <c r="AC218" s="2"/>
      <c r="AM218" s="21" t="str">
        <f ca="1">_xll.IMDP("BND",AD218,AM8,AD3)</f>
        <v>입력오류</v>
      </c>
      <c r="AN218" s="23" t="str">
        <f ca="1">_xll.IMDP("BND",AD218,AN8,AD3)</f>
        <v>입력오류</v>
      </c>
      <c r="AO218" s="23" t="str">
        <f ca="1">_xll.IMDP("BND",AD218,AO8,AD3)</f>
        <v>입력오류</v>
      </c>
      <c r="AP218" s="23" t="str">
        <f ca="1">_xll.IMDP("BND",AD218,AP8,AD3)</f>
        <v>입력오류</v>
      </c>
      <c r="AQ218" s="2"/>
      <c r="BA218" s="21" t="str">
        <f ca="1">_xll.IMDP("BND",AR218,BA8,AR3)</f>
        <v>입력오류</v>
      </c>
      <c r="BB218" s="23" t="str">
        <f ca="1">_xll.IMDP("BND",AR218,BB8,AR3)</f>
        <v>입력오류</v>
      </c>
      <c r="BC218" s="23" t="str">
        <f ca="1">_xll.IMDP("BND",AR218,BC8,AR3)</f>
        <v>입력오류</v>
      </c>
      <c r="BD218" s="23" t="str">
        <f ca="1">_xll.IMDP("BND",AR218,BD8,AR3)</f>
        <v>입력오류</v>
      </c>
      <c r="BE218" s="2"/>
      <c r="BO218" s="21" t="str">
        <f ca="1">_xll.IMDP("BND",BF218,BO8,BF3)</f>
        <v>입력오류</v>
      </c>
      <c r="BP218" s="23" t="str">
        <f ca="1">_xll.IMDP("BND",BF218,BP8,BF3)</f>
        <v>입력오류</v>
      </c>
      <c r="BQ218" s="23" t="str">
        <f ca="1">_xll.IMDP("BND",BF218,BQ8,BF3)</f>
        <v>입력오류</v>
      </c>
      <c r="BR218" s="23" t="str">
        <f ca="1">_xll.IMDP("BND",BF218,BR8,BF3)</f>
        <v>입력오류</v>
      </c>
      <c r="BS218" s="2">
        <v>46316</v>
      </c>
      <c r="BT218" s="3" t="s">
        <v>1249</v>
      </c>
      <c r="BU218" s="3" t="s">
        <v>1250</v>
      </c>
      <c r="BV218" s="3" t="s">
        <v>1251</v>
      </c>
      <c r="BW218" s="3">
        <v>0</v>
      </c>
      <c r="BX218" s="3">
        <v>0.05</v>
      </c>
      <c r="BY218" s="3">
        <v>0</v>
      </c>
      <c r="BZ218" s="3">
        <v>74084</v>
      </c>
      <c r="CA218" s="3">
        <v>9881.76</v>
      </c>
      <c r="CB218" s="3">
        <v>1.2144999999999999</v>
      </c>
      <c r="CC218" s="21">
        <f ca="1">_xll.IMDP("BND",BT218,CC8,BT3)</f>
        <v>20280121</v>
      </c>
      <c r="CD218" s="23">
        <f ca="1">_xll.IMDP("BND",BT218,CD8,BT3)</f>
        <v>4.26</v>
      </c>
      <c r="CE218" s="23" t="str">
        <f ca="1">_xll.IMDP("BND",BT218,CE8,BT3)</f>
        <v>금융채</v>
      </c>
      <c r="CF218" s="23" t="str">
        <f ca="1">_xll.IMDP("BND",BT218,CF8,BT3)</f>
        <v>기타금융채</v>
      </c>
      <c r="CG218" s="2"/>
      <c r="CQ218" s="21" t="str">
        <f ca="1">_xll.IMDP("BND",CH218,CQ8,CH3)</f>
        <v>입력오류</v>
      </c>
      <c r="CR218" s="23" t="str">
        <f ca="1">_xll.IMDP("BND",CH218,CR8,CH3)</f>
        <v>입력오류</v>
      </c>
      <c r="CS218" s="23" t="str">
        <f ca="1">_xll.IMDP("BND",CH218,CS8,CH3)</f>
        <v>입력오류</v>
      </c>
      <c r="CT218" s="23" t="str">
        <f ca="1">_xll.IMDP("BND",CH218,CT8,CH3)</f>
        <v>입력오류</v>
      </c>
      <c r="CU218" s="2"/>
      <c r="DE218" s="21" t="str">
        <f ca="1">_xll.IMDP("BND",CV218,DE8,CV3)</f>
        <v>입력오류</v>
      </c>
      <c r="DF218" s="23" t="str">
        <f ca="1">_xll.IMDP("BND",CV218,DF8,CV3)</f>
        <v>입력오류</v>
      </c>
      <c r="DG218" s="23" t="str">
        <f ca="1">_xll.IMDP("BND",CV218,DG8,CV3)</f>
        <v>입력오류</v>
      </c>
      <c r="DH218" s="23" t="str">
        <f ca="1">_xll.IMDP("BND",CV218,DH8,CV3)</f>
        <v>입력오류</v>
      </c>
      <c r="DI218" s="2">
        <v>46316</v>
      </c>
      <c r="DJ218" s="3" t="s">
        <v>1976</v>
      </c>
      <c r="DK218" s="3" t="s">
        <v>301</v>
      </c>
      <c r="DL218" s="3" t="s">
        <v>1977</v>
      </c>
      <c r="DM218" s="3">
        <v>0</v>
      </c>
      <c r="DN218" s="3">
        <v>0.15</v>
      </c>
      <c r="DO218" s="3">
        <v>0</v>
      </c>
      <c r="DP218" s="3">
        <v>237019</v>
      </c>
      <c r="DS218" s="21" t="str">
        <f ca="1">_xll.IMDP("BND",DJ218,DS8,DJ3)</f>
        <v/>
      </c>
      <c r="DT218" s="23" t="str">
        <f ca="1">_xll.IMDP("BND",DJ218,DT8,DJ3)</f>
        <v/>
      </c>
      <c r="DU218" s="23" t="str">
        <f ca="1">_xll.IMDP("BND",DJ218,DU8,DJ3)</f>
        <v/>
      </c>
      <c r="DV218" s="23" t="str">
        <f ca="1">_xll.IMDP("BND",DJ218,DV8,DJ3)</f>
        <v/>
      </c>
      <c r="DW218" s="2"/>
      <c r="EG218" s="21" t="str">
        <f ca="1">_xll.IMDP("BND",DX218,EG8,DX3)</f>
        <v>입력오류</v>
      </c>
      <c r="EH218" s="23" t="str">
        <f ca="1">_xll.IMDP("BND",DX218,EH8,DX3)</f>
        <v>입력오류</v>
      </c>
      <c r="EI218" s="23" t="str">
        <f ca="1">_xll.IMDP("BND",DX218,EI8,DX3)</f>
        <v>입력오류</v>
      </c>
      <c r="EJ218" s="23" t="str">
        <f ca="1">_xll.IMDP("BND",DX218,EJ8,DX3)</f>
        <v>입력오류</v>
      </c>
      <c r="EK218" s="2"/>
      <c r="EU218" s="21" t="str">
        <f ca="1">_xll.IMDP("BND",EL218,EU8,EL3)</f>
        <v>입력오류</v>
      </c>
      <c r="EV218" s="23" t="str">
        <f ca="1">_xll.IMDP("BND",EL218,EV8,EL3)</f>
        <v>입력오류</v>
      </c>
      <c r="EW218" s="23" t="str">
        <f ca="1">_xll.IMDP("BND",EL218,EW8,EL3)</f>
        <v>입력오류</v>
      </c>
      <c r="EX218" s="23" t="str">
        <f ca="1">_xll.IMDP("BND",EL218,EX8,EL3)</f>
        <v>입력오류</v>
      </c>
    </row>
    <row r="219" spans="1:154" ht="13.5" customHeight="1" x14ac:dyDescent="0.3">
      <c r="A219" s="2">
        <v>46316</v>
      </c>
      <c r="B219" s="3" t="s">
        <v>1603</v>
      </c>
      <c r="C219" s="3" t="s">
        <v>1604</v>
      </c>
      <c r="D219" s="3" t="s">
        <v>1605</v>
      </c>
      <c r="E219" s="3">
        <v>0</v>
      </c>
      <c r="F219" s="3">
        <v>0.25</v>
      </c>
      <c r="G219" s="3">
        <v>0</v>
      </c>
      <c r="H219" s="3">
        <v>302775</v>
      </c>
      <c r="I219" s="3">
        <v>9058.91</v>
      </c>
      <c r="J219" s="3">
        <v>4.5305999999999997</v>
      </c>
      <c r="K219" s="21">
        <f ca="1">_xll.IMDP("BND",B219,K8,B3)</f>
        <v>20310903</v>
      </c>
      <c r="L219" s="23">
        <f ca="1">_xll.IMDP("BND",B219,L8,B3)</f>
        <v>4.3120000000000003</v>
      </c>
      <c r="M219" s="23" t="str">
        <f ca="1">_xll.IMDP("BND",B219,M8,B3)</f>
        <v>공사공단채</v>
      </c>
      <c r="N219" s="23" t="str">
        <f ca="1">_xll.IMDP("BND",B219,N8,B3)</f>
        <v>일반</v>
      </c>
      <c r="O219" s="2"/>
      <c r="Y219" s="21" t="str">
        <f ca="1">_xll.IMDP("BND",P219,Y8,P3)</f>
        <v>입력오류</v>
      </c>
      <c r="Z219" s="23" t="str">
        <f ca="1">_xll.IMDP("BND",P219,Z8,P3)</f>
        <v>입력오류</v>
      </c>
      <c r="AA219" s="23" t="str">
        <f ca="1">_xll.IMDP("BND",P219,AA8,P3)</f>
        <v>입력오류</v>
      </c>
      <c r="AB219" s="23" t="str">
        <f ca="1">_xll.IMDP("BND",P219,AB8,P3)</f>
        <v>입력오류</v>
      </c>
      <c r="AC219" s="2"/>
      <c r="AM219" s="21" t="str">
        <f ca="1">_xll.IMDP("BND",AD219,AM8,AD3)</f>
        <v>입력오류</v>
      </c>
      <c r="AN219" s="23" t="str">
        <f ca="1">_xll.IMDP("BND",AD219,AN8,AD3)</f>
        <v>입력오류</v>
      </c>
      <c r="AO219" s="23" t="str">
        <f ca="1">_xll.IMDP("BND",AD219,AO8,AD3)</f>
        <v>입력오류</v>
      </c>
      <c r="AP219" s="23" t="str">
        <f ca="1">_xll.IMDP("BND",AD219,AP8,AD3)</f>
        <v>입력오류</v>
      </c>
      <c r="AQ219" s="2"/>
      <c r="BA219" s="21" t="str">
        <f ca="1">_xll.IMDP("BND",AR219,BA8,AR3)</f>
        <v>입력오류</v>
      </c>
      <c r="BB219" s="23" t="str">
        <f ca="1">_xll.IMDP("BND",AR219,BB8,AR3)</f>
        <v>입력오류</v>
      </c>
      <c r="BC219" s="23" t="str">
        <f ca="1">_xll.IMDP("BND",AR219,BC8,AR3)</f>
        <v>입력오류</v>
      </c>
      <c r="BD219" s="23" t="str">
        <f ca="1">_xll.IMDP("BND",AR219,BD8,AR3)</f>
        <v>입력오류</v>
      </c>
      <c r="BE219" s="2"/>
      <c r="BO219" s="21" t="str">
        <f ca="1">_xll.IMDP("BND",BF219,BO8,BF3)</f>
        <v>입력오류</v>
      </c>
      <c r="BP219" s="23" t="str">
        <f ca="1">_xll.IMDP("BND",BF219,BP8,BF3)</f>
        <v>입력오류</v>
      </c>
      <c r="BQ219" s="23" t="str">
        <f ca="1">_xll.IMDP("BND",BF219,BQ8,BF3)</f>
        <v>입력오류</v>
      </c>
      <c r="BR219" s="23" t="str">
        <f ca="1">_xll.IMDP("BND",BF219,BR8,BF3)</f>
        <v>입력오류</v>
      </c>
      <c r="BS219" s="2">
        <v>46316</v>
      </c>
      <c r="BT219" s="3" t="s">
        <v>1247</v>
      </c>
      <c r="BU219" s="3" t="s">
        <v>1129</v>
      </c>
      <c r="BV219" s="3" t="s">
        <v>1248</v>
      </c>
      <c r="BW219" s="3">
        <v>0</v>
      </c>
      <c r="BX219" s="3">
        <v>0.05</v>
      </c>
      <c r="BY219" s="3">
        <v>0</v>
      </c>
      <c r="BZ219" s="3">
        <v>74077</v>
      </c>
      <c r="CA219" s="3">
        <v>9880.52</v>
      </c>
      <c r="CB219" s="3">
        <v>1.1943999999999999</v>
      </c>
      <c r="CC219" s="21">
        <f ca="1">_xll.IMDP("BND",BT219,CC8,BT3)</f>
        <v>20280113</v>
      </c>
      <c r="CD219" s="23">
        <f ca="1">_xll.IMDP("BND",BT219,CD8,BT3)</f>
        <v>4.2729999999999997</v>
      </c>
      <c r="CE219" s="23" t="str">
        <f ca="1">_xll.IMDP("BND",BT219,CE8,BT3)</f>
        <v>금융채</v>
      </c>
      <c r="CF219" s="23" t="str">
        <f ca="1">_xll.IMDP("BND",BT219,CF8,BT3)</f>
        <v>기타금융채</v>
      </c>
      <c r="CG219" s="2"/>
      <c r="CQ219" s="21" t="str">
        <f ca="1">_xll.IMDP("BND",CH219,CQ8,CH3)</f>
        <v>입력오류</v>
      </c>
      <c r="CR219" s="23" t="str">
        <f ca="1">_xll.IMDP("BND",CH219,CR8,CH3)</f>
        <v>입력오류</v>
      </c>
      <c r="CS219" s="23" t="str">
        <f ca="1">_xll.IMDP("BND",CH219,CS8,CH3)</f>
        <v>입력오류</v>
      </c>
      <c r="CT219" s="23" t="str">
        <f ca="1">_xll.IMDP("BND",CH219,CT8,CH3)</f>
        <v>입력오류</v>
      </c>
      <c r="CU219" s="2"/>
      <c r="DE219" s="21" t="str">
        <f ca="1">_xll.IMDP("BND",CV219,DE8,CV3)</f>
        <v>입력오류</v>
      </c>
      <c r="DF219" s="23" t="str">
        <f ca="1">_xll.IMDP("BND",CV219,DF8,CV3)</f>
        <v>입력오류</v>
      </c>
      <c r="DG219" s="23" t="str">
        <f ca="1">_xll.IMDP("BND",CV219,DG8,CV3)</f>
        <v>입력오류</v>
      </c>
      <c r="DH219" s="23" t="str">
        <f ca="1">_xll.IMDP("BND",CV219,DH8,CV3)</f>
        <v>입력오류</v>
      </c>
      <c r="DI219" s="2">
        <v>46316</v>
      </c>
      <c r="DJ219" s="3" t="s">
        <v>1978</v>
      </c>
      <c r="DK219" s="3" t="s">
        <v>1974</v>
      </c>
      <c r="DL219" s="3" t="s">
        <v>1979</v>
      </c>
      <c r="DM219" s="3">
        <v>0</v>
      </c>
      <c r="DN219" s="3">
        <v>0.15</v>
      </c>
      <c r="DO219" s="3">
        <v>0</v>
      </c>
      <c r="DP219" s="3">
        <v>237019</v>
      </c>
      <c r="DS219" s="21" t="str">
        <f ca="1">_xll.IMDP("BND",DJ219,DS8,DJ3)</f>
        <v/>
      </c>
      <c r="DT219" s="23" t="str">
        <f ca="1">_xll.IMDP("BND",DJ219,DT8,DJ3)</f>
        <v/>
      </c>
      <c r="DU219" s="23" t="str">
        <f ca="1">_xll.IMDP("BND",DJ219,DU8,DJ3)</f>
        <v/>
      </c>
      <c r="DV219" s="23" t="str">
        <f ca="1">_xll.IMDP("BND",DJ219,DV8,DJ3)</f>
        <v/>
      </c>
      <c r="DW219" s="2"/>
      <c r="EG219" s="21" t="str">
        <f ca="1">_xll.IMDP("BND",DX219,EG8,DX3)</f>
        <v>입력오류</v>
      </c>
      <c r="EH219" s="23" t="str">
        <f ca="1">_xll.IMDP("BND",DX219,EH8,DX3)</f>
        <v>입력오류</v>
      </c>
      <c r="EI219" s="23" t="str">
        <f ca="1">_xll.IMDP("BND",DX219,EI8,DX3)</f>
        <v>입력오류</v>
      </c>
      <c r="EJ219" s="23" t="str">
        <f ca="1">_xll.IMDP("BND",DX219,EJ8,DX3)</f>
        <v>입력오류</v>
      </c>
      <c r="EK219" s="2"/>
      <c r="EU219" s="21" t="str">
        <f ca="1">_xll.IMDP("BND",EL219,EU8,EL3)</f>
        <v>입력오류</v>
      </c>
      <c r="EV219" s="23" t="str">
        <f ca="1">_xll.IMDP("BND",EL219,EV8,EL3)</f>
        <v>입력오류</v>
      </c>
      <c r="EW219" s="23" t="str">
        <f ca="1">_xll.IMDP("BND",EL219,EW8,EL3)</f>
        <v>입력오류</v>
      </c>
      <c r="EX219" s="23" t="str">
        <f ca="1">_xll.IMDP("BND",EL219,EX8,EL3)</f>
        <v>입력오류</v>
      </c>
    </row>
    <row r="220" spans="1:154" ht="13.5" customHeight="1" x14ac:dyDescent="0.3">
      <c r="A220" s="2">
        <v>46316</v>
      </c>
      <c r="B220" s="3" t="s">
        <v>1608</v>
      </c>
      <c r="C220" s="3" t="s">
        <v>1580</v>
      </c>
      <c r="D220" s="3" t="s">
        <v>1609</v>
      </c>
      <c r="E220" s="3">
        <v>0</v>
      </c>
      <c r="F220" s="3">
        <v>0.25</v>
      </c>
      <c r="G220" s="3">
        <v>0</v>
      </c>
      <c r="H220" s="3">
        <v>302290</v>
      </c>
      <c r="I220" s="3">
        <v>10049.65</v>
      </c>
      <c r="J220" s="3">
        <v>1.5645</v>
      </c>
      <c r="K220" s="21">
        <f ca="1">_xll.IMDP("BND",B220,K8,B3)</f>
        <v>20280609</v>
      </c>
      <c r="L220" s="23">
        <f ca="1">_xll.IMDP("BND",B220,L8,B3)</f>
        <v>4.274</v>
      </c>
      <c r="M220" s="23" t="str">
        <f ca="1">_xll.IMDP("BND",B220,M8,B3)</f>
        <v>금융채</v>
      </c>
      <c r="N220" s="23" t="str">
        <f ca="1">_xll.IMDP("BND",B220,N8,B3)</f>
        <v>카드</v>
      </c>
      <c r="O220" s="2"/>
      <c r="Y220" s="21" t="str">
        <f ca="1">_xll.IMDP("BND",P220,Y8,P3)</f>
        <v>입력오류</v>
      </c>
      <c r="Z220" s="23" t="str">
        <f ca="1">_xll.IMDP("BND",P220,Z8,P3)</f>
        <v>입력오류</v>
      </c>
      <c r="AA220" s="23" t="str">
        <f ca="1">_xll.IMDP("BND",P220,AA8,P3)</f>
        <v>입력오류</v>
      </c>
      <c r="AB220" s="23" t="str">
        <f ca="1">_xll.IMDP("BND",P220,AB8,P3)</f>
        <v>입력오류</v>
      </c>
      <c r="AC220" s="2"/>
      <c r="AM220" s="21" t="str">
        <f ca="1">_xll.IMDP("BND",AD220,AM8,AD3)</f>
        <v>입력오류</v>
      </c>
      <c r="AN220" s="23" t="str">
        <f ca="1">_xll.IMDP("BND",AD220,AN8,AD3)</f>
        <v>입력오류</v>
      </c>
      <c r="AO220" s="23" t="str">
        <f ca="1">_xll.IMDP("BND",AD220,AO8,AD3)</f>
        <v>입력오류</v>
      </c>
      <c r="AP220" s="23" t="str">
        <f ca="1">_xll.IMDP("BND",AD220,AP8,AD3)</f>
        <v>입력오류</v>
      </c>
      <c r="AQ220" s="2"/>
      <c r="BA220" s="21" t="str">
        <f ca="1">_xll.IMDP("BND",AR220,BA8,AR3)</f>
        <v>입력오류</v>
      </c>
      <c r="BB220" s="23" t="str">
        <f ca="1">_xll.IMDP("BND",AR220,BB8,AR3)</f>
        <v>입력오류</v>
      </c>
      <c r="BC220" s="23" t="str">
        <f ca="1">_xll.IMDP("BND",AR220,BC8,AR3)</f>
        <v>입력오류</v>
      </c>
      <c r="BD220" s="23" t="str">
        <f ca="1">_xll.IMDP("BND",AR220,BD8,AR3)</f>
        <v>입력오류</v>
      </c>
      <c r="BE220" s="2"/>
      <c r="BO220" s="21" t="str">
        <f ca="1">_xll.IMDP("BND",BF220,BO8,BF3)</f>
        <v>입력오류</v>
      </c>
      <c r="BP220" s="23" t="str">
        <f ca="1">_xll.IMDP("BND",BF220,BP8,BF3)</f>
        <v>입력오류</v>
      </c>
      <c r="BQ220" s="23" t="str">
        <f ca="1">_xll.IMDP("BND",BF220,BQ8,BF3)</f>
        <v>입력오류</v>
      </c>
      <c r="BR220" s="23" t="str">
        <f ca="1">_xll.IMDP("BND",BF220,BR8,BF3)</f>
        <v>입력오류</v>
      </c>
      <c r="BS220" s="2">
        <v>46316</v>
      </c>
      <c r="BT220" s="3" t="s">
        <v>1252</v>
      </c>
      <c r="BU220" s="3" t="s">
        <v>819</v>
      </c>
      <c r="BV220" s="3" t="s">
        <v>1253</v>
      </c>
      <c r="BW220" s="3">
        <v>0</v>
      </c>
      <c r="BX220" s="3">
        <v>0.05</v>
      </c>
      <c r="BY220" s="3">
        <v>0</v>
      </c>
      <c r="BZ220" s="3">
        <v>73943</v>
      </c>
      <c r="CA220" s="3">
        <v>9863.0499999999993</v>
      </c>
      <c r="CB220" s="3">
        <v>1.1093999999999999</v>
      </c>
      <c r="CC220" s="21">
        <f ca="1">_xll.IMDP("BND",BT220,CC8,BT3)</f>
        <v>20271210</v>
      </c>
      <c r="CD220" s="23">
        <f ca="1">_xll.IMDP("BND",BT220,CD8,BT3)</f>
        <v>4.2389999999999999</v>
      </c>
      <c r="CE220" s="23" t="str">
        <f ca="1">_xll.IMDP("BND",BT220,CE8,BT3)</f>
        <v>금융채</v>
      </c>
      <c r="CF220" s="23" t="str">
        <f ca="1">_xll.IMDP("BND",BT220,CF8,BT3)</f>
        <v>기타금융채</v>
      </c>
      <c r="CG220" s="2"/>
      <c r="CQ220" s="21" t="str">
        <f ca="1">_xll.IMDP("BND",CH220,CQ8,CH3)</f>
        <v>입력오류</v>
      </c>
      <c r="CR220" s="23" t="str">
        <f ca="1">_xll.IMDP("BND",CH220,CR8,CH3)</f>
        <v>입력오류</v>
      </c>
      <c r="CS220" s="23" t="str">
        <f ca="1">_xll.IMDP("BND",CH220,CS8,CH3)</f>
        <v>입력오류</v>
      </c>
      <c r="CT220" s="23" t="str">
        <f ca="1">_xll.IMDP("BND",CH220,CT8,CH3)</f>
        <v>입력오류</v>
      </c>
      <c r="CU220" s="2"/>
      <c r="DE220" s="21" t="str">
        <f ca="1">_xll.IMDP("BND",CV220,DE8,CV3)</f>
        <v>입력오류</v>
      </c>
      <c r="DF220" s="23" t="str">
        <f ca="1">_xll.IMDP("BND",CV220,DF8,CV3)</f>
        <v>입력오류</v>
      </c>
      <c r="DG220" s="23" t="str">
        <f ca="1">_xll.IMDP("BND",CV220,DG8,CV3)</f>
        <v>입력오류</v>
      </c>
      <c r="DH220" s="23" t="str">
        <f ca="1">_xll.IMDP("BND",CV220,DH8,CV3)</f>
        <v>입력오류</v>
      </c>
      <c r="DI220" s="2">
        <v>46316</v>
      </c>
      <c r="DJ220" s="3" t="s">
        <v>1971</v>
      </c>
      <c r="DK220" s="3" t="s">
        <v>301</v>
      </c>
      <c r="DL220" s="3" t="s">
        <v>1972</v>
      </c>
      <c r="DM220" s="3">
        <v>0</v>
      </c>
      <c r="DN220" s="3">
        <v>0.15</v>
      </c>
      <c r="DO220" s="3">
        <v>0</v>
      </c>
      <c r="DP220" s="3">
        <v>237019</v>
      </c>
      <c r="DS220" s="21" t="str">
        <f ca="1">_xll.IMDP("BND",DJ220,DS8,DJ3)</f>
        <v/>
      </c>
      <c r="DT220" s="23" t="str">
        <f ca="1">_xll.IMDP("BND",DJ220,DT8,DJ3)</f>
        <v/>
      </c>
      <c r="DU220" s="23" t="str">
        <f ca="1">_xll.IMDP("BND",DJ220,DU8,DJ3)</f>
        <v/>
      </c>
      <c r="DV220" s="23" t="str">
        <f ca="1">_xll.IMDP("BND",DJ220,DV8,DJ3)</f>
        <v/>
      </c>
      <c r="DW220" s="2"/>
      <c r="EG220" s="21" t="str">
        <f ca="1">_xll.IMDP("BND",DX220,EG8,DX3)</f>
        <v>입력오류</v>
      </c>
      <c r="EH220" s="23" t="str">
        <f ca="1">_xll.IMDP("BND",DX220,EH8,DX3)</f>
        <v>입력오류</v>
      </c>
      <c r="EI220" s="23" t="str">
        <f ca="1">_xll.IMDP("BND",DX220,EI8,DX3)</f>
        <v>입력오류</v>
      </c>
      <c r="EJ220" s="23" t="str">
        <f ca="1">_xll.IMDP("BND",DX220,EJ8,DX3)</f>
        <v>입력오류</v>
      </c>
      <c r="EK220" s="2"/>
      <c r="EU220" s="21" t="str">
        <f ca="1">_xll.IMDP("BND",EL220,EU8,EL3)</f>
        <v>입력오류</v>
      </c>
      <c r="EV220" s="23" t="str">
        <f ca="1">_xll.IMDP("BND",EL220,EV8,EL3)</f>
        <v>입력오류</v>
      </c>
      <c r="EW220" s="23" t="str">
        <f ca="1">_xll.IMDP("BND",EL220,EW8,EL3)</f>
        <v>입력오류</v>
      </c>
      <c r="EX220" s="23" t="str">
        <f ca="1">_xll.IMDP("BND",EL220,EX8,EL3)</f>
        <v>입력오류</v>
      </c>
    </row>
    <row r="221" spans="1:154" ht="13.5" customHeight="1" x14ac:dyDescent="0.3">
      <c r="A221" s="2">
        <v>46316</v>
      </c>
      <c r="B221" s="3" t="s">
        <v>1163</v>
      </c>
      <c r="C221" s="3" t="s">
        <v>1164</v>
      </c>
      <c r="D221" s="3" t="s">
        <v>1165</v>
      </c>
      <c r="E221" s="3">
        <v>0</v>
      </c>
      <c r="F221" s="3">
        <v>0.25</v>
      </c>
      <c r="G221" s="3">
        <v>0</v>
      </c>
      <c r="H221" s="3">
        <v>302288</v>
      </c>
      <c r="I221" s="3">
        <v>9044.0499999999993</v>
      </c>
      <c r="J221" s="3">
        <v>4.5444000000000004</v>
      </c>
      <c r="K221" s="21">
        <f ca="1">_xll.IMDP("BND",B221,K8,B3)</f>
        <v>20310824</v>
      </c>
      <c r="L221" s="23">
        <f ca="1">_xll.IMDP("BND",B221,L8,B3)</f>
        <v>4.3099999999999996</v>
      </c>
      <c r="M221" s="23" t="str">
        <f ca="1">_xll.IMDP("BND",B221,M8,B3)</f>
        <v>공사공단채</v>
      </c>
      <c r="N221" s="23" t="str">
        <f ca="1">_xll.IMDP("BND",B221,N8,B3)</f>
        <v>일반</v>
      </c>
      <c r="O221" s="2"/>
      <c r="Y221" s="21" t="str">
        <f ca="1">_xll.IMDP("BND",P221,Y8,P3)</f>
        <v>입력오류</v>
      </c>
      <c r="Z221" s="23" t="str">
        <f ca="1">_xll.IMDP("BND",P221,Z8,P3)</f>
        <v>입력오류</v>
      </c>
      <c r="AA221" s="23" t="str">
        <f ca="1">_xll.IMDP("BND",P221,AA8,P3)</f>
        <v>입력오류</v>
      </c>
      <c r="AB221" s="23" t="str">
        <f ca="1">_xll.IMDP("BND",P221,AB8,P3)</f>
        <v>입력오류</v>
      </c>
      <c r="AC221" s="2"/>
      <c r="AM221" s="21" t="str">
        <f ca="1">_xll.IMDP("BND",AD221,AM8,AD3)</f>
        <v>입력오류</v>
      </c>
      <c r="AN221" s="23" t="str">
        <f ca="1">_xll.IMDP("BND",AD221,AN8,AD3)</f>
        <v>입력오류</v>
      </c>
      <c r="AO221" s="23" t="str">
        <f ca="1">_xll.IMDP("BND",AD221,AO8,AD3)</f>
        <v>입력오류</v>
      </c>
      <c r="AP221" s="23" t="str">
        <f ca="1">_xll.IMDP("BND",AD221,AP8,AD3)</f>
        <v>입력오류</v>
      </c>
      <c r="AQ221" s="2"/>
      <c r="BA221" s="21" t="str">
        <f ca="1">_xll.IMDP("BND",AR221,BA8,AR3)</f>
        <v>입력오류</v>
      </c>
      <c r="BB221" s="23" t="str">
        <f ca="1">_xll.IMDP("BND",AR221,BB8,AR3)</f>
        <v>입력오류</v>
      </c>
      <c r="BC221" s="23" t="str">
        <f ca="1">_xll.IMDP("BND",AR221,BC8,AR3)</f>
        <v>입력오류</v>
      </c>
      <c r="BD221" s="23" t="str">
        <f ca="1">_xll.IMDP("BND",AR221,BD8,AR3)</f>
        <v>입력오류</v>
      </c>
      <c r="BE221" s="2"/>
      <c r="BO221" s="21" t="str">
        <f ca="1">_xll.IMDP("BND",BF221,BO8,BF3)</f>
        <v>입력오류</v>
      </c>
      <c r="BP221" s="23" t="str">
        <f ca="1">_xll.IMDP("BND",BF221,BP8,BF3)</f>
        <v>입력오류</v>
      </c>
      <c r="BQ221" s="23" t="str">
        <f ca="1">_xll.IMDP("BND",BF221,BQ8,BF3)</f>
        <v>입력오류</v>
      </c>
      <c r="BR221" s="23" t="str">
        <f ca="1">_xll.IMDP("BND",BF221,BR8,BF3)</f>
        <v>입력오류</v>
      </c>
      <c r="BS221" s="2">
        <v>46316</v>
      </c>
      <c r="BT221" s="3" t="s">
        <v>614</v>
      </c>
      <c r="BU221" s="3" t="s">
        <v>29</v>
      </c>
      <c r="BV221" s="3" t="s">
        <v>615</v>
      </c>
      <c r="BW221" s="3">
        <v>0</v>
      </c>
      <c r="BX221" s="3">
        <v>0.05</v>
      </c>
      <c r="BY221" s="3">
        <v>0</v>
      </c>
      <c r="BZ221" s="3">
        <v>73186</v>
      </c>
      <c r="CA221" s="3">
        <v>8348.1</v>
      </c>
      <c r="CB221" s="3">
        <v>9.3530999999999995</v>
      </c>
      <c r="CC221" s="21">
        <f ca="1">_xll.IMDP("BND",BT221,CC8,BT3)</f>
        <v>20370910</v>
      </c>
      <c r="CD221" s="23">
        <f ca="1">_xll.IMDP("BND",BT221,CD8,BT3)</f>
        <v>4.1829999999999998</v>
      </c>
      <c r="CE221" s="23" t="str">
        <f ca="1">_xll.IMDP("BND",BT221,CE8,BT3)</f>
        <v>국채</v>
      </c>
      <c r="CF221" s="23" t="str">
        <f ca="1">_xll.IMDP("BND",BT221,CF8,BT3)</f>
        <v>국고채권</v>
      </c>
      <c r="CG221" s="2"/>
      <c r="CQ221" s="21" t="str">
        <f ca="1">_xll.IMDP("BND",CH221,CQ8,CH3)</f>
        <v>입력오류</v>
      </c>
      <c r="CR221" s="23" t="str">
        <f ca="1">_xll.IMDP("BND",CH221,CR8,CH3)</f>
        <v>입력오류</v>
      </c>
      <c r="CS221" s="23" t="str">
        <f ca="1">_xll.IMDP("BND",CH221,CS8,CH3)</f>
        <v>입력오류</v>
      </c>
      <c r="CT221" s="23" t="str">
        <f ca="1">_xll.IMDP("BND",CH221,CT8,CH3)</f>
        <v>입력오류</v>
      </c>
      <c r="CU221" s="2"/>
      <c r="DE221" s="21" t="str">
        <f ca="1">_xll.IMDP("BND",CV221,DE8,CV3)</f>
        <v>입력오류</v>
      </c>
      <c r="DF221" s="23" t="str">
        <f ca="1">_xll.IMDP("BND",CV221,DF8,CV3)</f>
        <v>입력오류</v>
      </c>
      <c r="DG221" s="23" t="str">
        <f ca="1">_xll.IMDP("BND",CV221,DG8,CV3)</f>
        <v>입력오류</v>
      </c>
      <c r="DH221" s="23" t="str">
        <f ca="1">_xll.IMDP("BND",CV221,DH8,CV3)</f>
        <v>입력오류</v>
      </c>
      <c r="DI221" s="2">
        <v>46316</v>
      </c>
      <c r="DJ221" s="3" t="s">
        <v>1973</v>
      </c>
      <c r="DK221" s="3" t="s">
        <v>1974</v>
      </c>
      <c r="DL221" s="3" t="s">
        <v>1975</v>
      </c>
      <c r="DM221" s="3">
        <v>0</v>
      </c>
      <c r="DN221" s="3">
        <v>0.15</v>
      </c>
      <c r="DO221" s="3">
        <v>0</v>
      </c>
      <c r="DP221" s="3">
        <v>237019</v>
      </c>
      <c r="DS221" s="21" t="str">
        <f ca="1">_xll.IMDP("BND",DJ221,DS8,DJ3)</f>
        <v/>
      </c>
      <c r="DT221" s="23" t="str">
        <f ca="1">_xll.IMDP("BND",DJ221,DT8,DJ3)</f>
        <v/>
      </c>
      <c r="DU221" s="23" t="str">
        <f ca="1">_xll.IMDP("BND",DJ221,DU8,DJ3)</f>
        <v/>
      </c>
      <c r="DV221" s="23" t="str">
        <f ca="1">_xll.IMDP("BND",DJ221,DV8,DJ3)</f>
        <v/>
      </c>
      <c r="DW221" s="2"/>
      <c r="EG221" s="21" t="str">
        <f ca="1">_xll.IMDP("BND",DX221,EG8,DX3)</f>
        <v>입력오류</v>
      </c>
      <c r="EH221" s="23" t="str">
        <f ca="1">_xll.IMDP("BND",DX221,EH8,DX3)</f>
        <v>입력오류</v>
      </c>
      <c r="EI221" s="23" t="str">
        <f ca="1">_xll.IMDP("BND",DX221,EI8,DX3)</f>
        <v>입력오류</v>
      </c>
      <c r="EJ221" s="23" t="str">
        <f ca="1">_xll.IMDP("BND",DX221,EJ8,DX3)</f>
        <v>입력오류</v>
      </c>
      <c r="EK221" s="2"/>
      <c r="EU221" s="21" t="str">
        <f ca="1">_xll.IMDP("BND",EL221,EU8,EL3)</f>
        <v>입력오류</v>
      </c>
      <c r="EV221" s="23" t="str">
        <f ca="1">_xll.IMDP("BND",EL221,EV8,EL3)</f>
        <v>입력오류</v>
      </c>
      <c r="EW221" s="23" t="str">
        <f ca="1">_xll.IMDP("BND",EL221,EW8,EL3)</f>
        <v>입력오류</v>
      </c>
      <c r="EX221" s="23" t="str">
        <f ca="1">_xll.IMDP("BND",EL221,EX8,EL3)</f>
        <v>입력오류</v>
      </c>
    </row>
    <row r="222" spans="1:154" ht="13.5" customHeight="1" x14ac:dyDescent="0.3">
      <c r="A222" s="2">
        <v>46316</v>
      </c>
      <c r="B222" s="3" t="s">
        <v>1610</v>
      </c>
      <c r="C222" s="3" t="s">
        <v>1611</v>
      </c>
      <c r="D222" s="3" t="s">
        <v>1612</v>
      </c>
      <c r="E222" s="3">
        <v>0</v>
      </c>
      <c r="F222" s="3">
        <v>0.25</v>
      </c>
      <c r="G222" s="3">
        <v>0</v>
      </c>
      <c r="H222" s="3">
        <v>300987</v>
      </c>
      <c r="I222" s="3">
        <v>9788.16</v>
      </c>
      <c r="J222" s="3">
        <v>2.0301</v>
      </c>
      <c r="K222" s="21">
        <f ca="1">_xll.IMDP("BND",B222,K8,B3)</f>
        <v>20281207</v>
      </c>
      <c r="L222" s="23">
        <f ca="1">_xll.IMDP("BND",B222,L8,B3)</f>
        <v>3.9129999999999998</v>
      </c>
      <c r="M222" s="23" t="str">
        <f ca="1">_xll.IMDP("BND",B222,M8,B3)</f>
        <v>지방채</v>
      </c>
      <c r="N222" s="23" t="str">
        <f ca="1">_xll.IMDP("BND",B222,N8,B3)</f>
        <v>공모지방채</v>
      </c>
      <c r="O222" s="2"/>
      <c r="Y222" s="21" t="str">
        <f ca="1">_xll.IMDP("BND",P222,Y8,P3)</f>
        <v>입력오류</v>
      </c>
      <c r="Z222" s="23" t="str">
        <f ca="1">_xll.IMDP("BND",P222,Z8,P3)</f>
        <v>입력오류</v>
      </c>
      <c r="AA222" s="23" t="str">
        <f ca="1">_xll.IMDP("BND",P222,AA8,P3)</f>
        <v>입력오류</v>
      </c>
      <c r="AB222" s="23" t="str">
        <f ca="1">_xll.IMDP("BND",P222,AB8,P3)</f>
        <v>입력오류</v>
      </c>
      <c r="AC222" s="2"/>
      <c r="AM222" s="21" t="str">
        <f ca="1">_xll.IMDP("BND",AD222,AM8,AD3)</f>
        <v>입력오류</v>
      </c>
      <c r="AN222" s="23" t="str">
        <f ca="1">_xll.IMDP("BND",AD222,AN8,AD3)</f>
        <v>입력오류</v>
      </c>
      <c r="AO222" s="23" t="str">
        <f ca="1">_xll.IMDP("BND",AD222,AO8,AD3)</f>
        <v>입력오류</v>
      </c>
      <c r="AP222" s="23" t="str">
        <f ca="1">_xll.IMDP("BND",AD222,AP8,AD3)</f>
        <v>입력오류</v>
      </c>
      <c r="AQ222" s="2"/>
      <c r="BA222" s="21" t="str">
        <f ca="1">_xll.IMDP("BND",AR222,BA8,AR3)</f>
        <v>입력오류</v>
      </c>
      <c r="BB222" s="23" t="str">
        <f ca="1">_xll.IMDP("BND",AR222,BB8,AR3)</f>
        <v>입력오류</v>
      </c>
      <c r="BC222" s="23" t="str">
        <f ca="1">_xll.IMDP("BND",AR222,BC8,AR3)</f>
        <v>입력오류</v>
      </c>
      <c r="BD222" s="23" t="str">
        <f ca="1">_xll.IMDP("BND",AR222,BD8,AR3)</f>
        <v>입력오류</v>
      </c>
      <c r="BE222" s="2"/>
      <c r="BO222" s="21" t="str">
        <f ca="1">_xll.IMDP("BND",BF222,BO8,BF3)</f>
        <v>입력오류</v>
      </c>
      <c r="BP222" s="23" t="str">
        <f ca="1">_xll.IMDP("BND",BF222,BP8,BF3)</f>
        <v>입력오류</v>
      </c>
      <c r="BQ222" s="23" t="str">
        <f ca="1">_xll.IMDP("BND",BF222,BQ8,BF3)</f>
        <v>입력오류</v>
      </c>
      <c r="BR222" s="23" t="str">
        <f ca="1">_xll.IMDP("BND",BF222,BR8,BF3)</f>
        <v>입력오류</v>
      </c>
      <c r="BS222" s="2">
        <v>46316</v>
      </c>
      <c r="BT222" s="3" t="s">
        <v>196</v>
      </c>
      <c r="BU222" s="3" t="s">
        <v>197</v>
      </c>
      <c r="BV222" s="3" t="s">
        <v>639</v>
      </c>
      <c r="BW222" s="3">
        <v>0</v>
      </c>
      <c r="BX222" s="3">
        <v>0.05</v>
      </c>
      <c r="BY222" s="3">
        <v>0</v>
      </c>
      <c r="BZ222" s="3">
        <v>66317</v>
      </c>
      <c r="CA222" s="3">
        <v>10151.93</v>
      </c>
      <c r="CB222" s="3">
        <v>4.5395000000000003</v>
      </c>
      <c r="CC222" s="21">
        <f ca="1">_xll.IMDP("BND",BT222,CC8,BT3)</f>
        <v>20311210</v>
      </c>
      <c r="CD222" s="23">
        <f ca="1">_xll.IMDP("BND",BT222,CD8,BT3)</f>
        <v>3.984</v>
      </c>
      <c r="CE222" s="23" t="str">
        <f ca="1">_xll.IMDP("BND",BT222,CE8,BT3)</f>
        <v>국채</v>
      </c>
      <c r="CF222" s="23" t="str">
        <f ca="1">_xll.IMDP("BND",BT222,CF8,BT3)</f>
        <v>국고채권</v>
      </c>
      <c r="CG222" s="2"/>
      <c r="CQ222" s="21" t="str">
        <f ca="1">_xll.IMDP("BND",CH222,CQ8,CH3)</f>
        <v>입력오류</v>
      </c>
      <c r="CR222" s="23" t="str">
        <f ca="1">_xll.IMDP("BND",CH222,CR8,CH3)</f>
        <v>입력오류</v>
      </c>
      <c r="CS222" s="23" t="str">
        <f ca="1">_xll.IMDP("BND",CH222,CS8,CH3)</f>
        <v>입력오류</v>
      </c>
      <c r="CT222" s="23" t="str">
        <f ca="1">_xll.IMDP("BND",CH222,CT8,CH3)</f>
        <v>입력오류</v>
      </c>
      <c r="CU222" s="2"/>
      <c r="DE222" s="21" t="str">
        <f ca="1">_xll.IMDP("BND",CV222,DE8,CV3)</f>
        <v>입력오류</v>
      </c>
      <c r="DF222" s="23" t="str">
        <f ca="1">_xll.IMDP("BND",CV222,DF8,CV3)</f>
        <v>입력오류</v>
      </c>
      <c r="DG222" s="23" t="str">
        <f ca="1">_xll.IMDP("BND",CV222,DG8,CV3)</f>
        <v>입력오류</v>
      </c>
      <c r="DH222" s="23" t="str">
        <f ca="1">_xll.IMDP("BND",CV222,DH8,CV3)</f>
        <v>입력오류</v>
      </c>
      <c r="DI222" s="2">
        <v>46316</v>
      </c>
      <c r="DJ222" s="3" t="s">
        <v>15339</v>
      </c>
      <c r="DK222" s="3" t="s">
        <v>15340</v>
      </c>
      <c r="DL222" s="3" t="s">
        <v>15341</v>
      </c>
      <c r="DM222" s="3">
        <v>0</v>
      </c>
      <c r="DN222" s="3">
        <v>0.15</v>
      </c>
      <c r="DO222" s="3">
        <v>0</v>
      </c>
      <c r="DP222" s="3">
        <v>236812</v>
      </c>
      <c r="DS222" s="21" t="str">
        <f ca="1">_xll.IMDP("BND",DJ222,DS8,DJ3)</f>
        <v/>
      </c>
      <c r="DT222" s="23" t="str">
        <f ca="1">_xll.IMDP("BND",DJ222,DT8,DJ3)</f>
        <v/>
      </c>
      <c r="DU222" s="23" t="str">
        <f ca="1">_xll.IMDP("BND",DJ222,DU8,DJ3)</f>
        <v/>
      </c>
      <c r="DV222" s="23" t="str">
        <f ca="1">_xll.IMDP("BND",DJ222,DV8,DJ3)</f>
        <v/>
      </c>
      <c r="DW222" s="2"/>
      <c r="EG222" s="21" t="str">
        <f ca="1">_xll.IMDP("BND",DX222,EG8,DX3)</f>
        <v>입력오류</v>
      </c>
      <c r="EH222" s="23" t="str">
        <f ca="1">_xll.IMDP("BND",DX222,EH8,DX3)</f>
        <v>입력오류</v>
      </c>
      <c r="EI222" s="23" t="str">
        <f ca="1">_xll.IMDP("BND",DX222,EI8,DX3)</f>
        <v>입력오류</v>
      </c>
      <c r="EJ222" s="23" t="str">
        <f ca="1">_xll.IMDP("BND",DX222,EJ8,DX3)</f>
        <v>입력오류</v>
      </c>
      <c r="EK222" s="2"/>
      <c r="EU222" s="21" t="str">
        <f ca="1">_xll.IMDP("BND",EL222,EU8,EL3)</f>
        <v>입력오류</v>
      </c>
      <c r="EV222" s="23" t="str">
        <f ca="1">_xll.IMDP("BND",EL222,EV8,EL3)</f>
        <v>입력오류</v>
      </c>
      <c r="EW222" s="23" t="str">
        <f ca="1">_xll.IMDP("BND",EL222,EW8,EL3)</f>
        <v>입력오류</v>
      </c>
      <c r="EX222" s="23" t="str">
        <f ca="1">_xll.IMDP("BND",EL222,EX8,EL3)</f>
        <v>입력오류</v>
      </c>
    </row>
    <row r="223" spans="1:154" ht="13.5" customHeight="1" x14ac:dyDescent="0.3">
      <c r="A223" s="2">
        <v>46316</v>
      </c>
      <c r="B223" s="3" t="s">
        <v>1613</v>
      </c>
      <c r="C223" s="3" t="s">
        <v>1012</v>
      </c>
      <c r="D223" s="3" t="s">
        <v>1614</v>
      </c>
      <c r="E223" s="3">
        <v>0</v>
      </c>
      <c r="F223" s="3">
        <v>0.25</v>
      </c>
      <c r="G223" s="3">
        <v>0</v>
      </c>
      <c r="H223" s="3">
        <v>299121</v>
      </c>
      <c r="I223" s="3">
        <v>8950.02</v>
      </c>
      <c r="J223" s="3">
        <v>4.7290999999999999</v>
      </c>
      <c r="K223" s="21">
        <f ca="1">_xll.IMDP("BND",B223,K8,B3)</f>
        <v>20311109</v>
      </c>
      <c r="L223" s="23">
        <f ca="1">_xll.IMDP("BND",B223,L8,B3)</f>
        <v>4.4089999999999998</v>
      </c>
      <c r="M223" s="23" t="str">
        <f ca="1">_xll.IMDP("BND",B223,M8,B3)</f>
        <v>회사채</v>
      </c>
      <c r="N223" s="23" t="str">
        <f ca="1">_xll.IMDP("BND",B223,N8,B3)</f>
        <v>회사채(일반)</v>
      </c>
      <c r="O223" s="2"/>
      <c r="Y223" s="21" t="str">
        <f ca="1">_xll.IMDP("BND",P223,Y8,P3)</f>
        <v>입력오류</v>
      </c>
      <c r="Z223" s="23" t="str">
        <f ca="1">_xll.IMDP("BND",P223,Z8,P3)</f>
        <v>입력오류</v>
      </c>
      <c r="AA223" s="23" t="str">
        <f ca="1">_xll.IMDP("BND",P223,AA8,P3)</f>
        <v>입력오류</v>
      </c>
      <c r="AB223" s="23" t="str">
        <f ca="1">_xll.IMDP("BND",P223,AB8,P3)</f>
        <v>입력오류</v>
      </c>
      <c r="AC223" s="2"/>
      <c r="AM223" s="21" t="str">
        <f ca="1">_xll.IMDP("BND",AD223,AM8,AD3)</f>
        <v>입력오류</v>
      </c>
      <c r="AN223" s="23" t="str">
        <f ca="1">_xll.IMDP("BND",AD223,AN8,AD3)</f>
        <v>입력오류</v>
      </c>
      <c r="AO223" s="23" t="str">
        <f ca="1">_xll.IMDP("BND",AD223,AO8,AD3)</f>
        <v>입력오류</v>
      </c>
      <c r="AP223" s="23" t="str">
        <f ca="1">_xll.IMDP("BND",AD223,AP8,AD3)</f>
        <v>입력오류</v>
      </c>
      <c r="AQ223" s="2"/>
      <c r="BA223" s="21" t="str">
        <f ca="1">_xll.IMDP("BND",AR223,BA8,AR3)</f>
        <v>입력오류</v>
      </c>
      <c r="BB223" s="23" t="str">
        <f ca="1">_xll.IMDP("BND",AR223,BB8,AR3)</f>
        <v>입력오류</v>
      </c>
      <c r="BC223" s="23" t="str">
        <f ca="1">_xll.IMDP("BND",AR223,BC8,AR3)</f>
        <v>입력오류</v>
      </c>
      <c r="BD223" s="23" t="str">
        <f ca="1">_xll.IMDP("BND",AR223,BD8,AR3)</f>
        <v>입력오류</v>
      </c>
      <c r="BE223" s="2"/>
      <c r="BO223" s="21" t="str">
        <f ca="1">_xll.IMDP("BND",BF223,BO8,BF3)</f>
        <v>입력오류</v>
      </c>
      <c r="BP223" s="23" t="str">
        <f ca="1">_xll.IMDP("BND",BF223,BP8,BF3)</f>
        <v>입력오류</v>
      </c>
      <c r="BQ223" s="23" t="str">
        <f ca="1">_xll.IMDP("BND",BF223,BQ8,BF3)</f>
        <v>입력오류</v>
      </c>
      <c r="BR223" s="23" t="str">
        <f ca="1">_xll.IMDP("BND",BF223,BR8,BF3)</f>
        <v>입력오류</v>
      </c>
      <c r="BS223" s="2">
        <v>46316</v>
      </c>
      <c r="BT223" s="3" t="s">
        <v>12781</v>
      </c>
      <c r="BU223" s="3" t="s">
        <v>816</v>
      </c>
      <c r="BV223" s="3" t="s">
        <v>12782</v>
      </c>
      <c r="BW223" s="3">
        <v>0</v>
      </c>
      <c r="BX223" s="3">
        <v>0.05</v>
      </c>
      <c r="BY223" s="3">
        <v>0</v>
      </c>
      <c r="BZ223" s="3">
        <v>65582</v>
      </c>
      <c r="CA223" s="3">
        <v>9725.7999999999993</v>
      </c>
      <c r="CB223" s="3">
        <v>1.8606</v>
      </c>
      <c r="CC223" s="21">
        <f ca="1">_xll.IMDP("BND",BT223,CC8,BT3)</f>
        <v>20280925</v>
      </c>
      <c r="CD223" s="23">
        <f ca="1">_xll.IMDP("BND",BT223,CD8,BT3)</f>
        <v>4.4169999999999998</v>
      </c>
      <c r="CE223" s="23" t="str">
        <f ca="1">_xll.IMDP("BND",BT223,CE8,BT3)</f>
        <v>금융채</v>
      </c>
      <c r="CF223" s="23" t="str">
        <f ca="1">_xll.IMDP("BND",BT223,CF8,BT3)</f>
        <v>기타금융채</v>
      </c>
      <c r="CG223" s="2"/>
      <c r="CQ223" s="21" t="str">
        <f ca="1">_xll.IMDP("BND",CH223,CQ8,CH3)</f>
        <v>입력오류</v>
      </c>
      <c r="CR223" s="23" t="str">
        <f ca="1">_xll.IMDP("BND",CH223,CR8,CH3)</f>
        <v>입력오류</v>
      </c>
      <c r="CS223" s="23" t="str">
        <f ca="1">_xll.IMDP("BND",CH223,CS8,CH3)</f>
        <v>입력오류</v>
      </c>
      <c r="CT223" s="23" t="str">
        <f ca="1">_xll.IMDP("BND",CH223,CT8,CH3)</f>
        <v>입력오류</v>
      </c>
      <c r="CU223" s="2"/>
      <c r="DE223" s="21" t="str">
        <f ca="1">_xll.IMDP("BND",CV223,DE8,CV3)</f>
        <v>입력오류</v>
      </c>
      <c r="DF223" s="23" t="str">
        <f ca="1">_xll.IMDP("BND",CV223,DF8,CV3)</f>
        <v>입력오류</v>
      </c>
      <c r="DG223" s="23" t="str">
        <f ca="1">_xll.IMDP("BND",CV223,DG8,CV3)</f>
        <v>입력오류</v>
      </c>
      <c r="DH223" s="23" t="str">
        <f ca="1">_xll.IMDP("BND",CV223,DH8,CV3)</f>
        <v>입력오류</v>
      </c>
      <c r="DI223" s="2">
        <v>46316</v>
      </c>
      <c r="DJ223" s="3" t="s">
        <v>9571</v>
      </c>
      <c r="DK223" s="3" t="s">
        <v>825</v>
      </c>
      <c r="DL223" s="3" t="s">
        <v>9572</v>
      </c>
      <c r="DM223" s="3">
        <v>0</v>
      </c>
      <c r="DN223" s="3">
        <v>0.15</v>
      </c>
      <c r="DO223" s="3">
        <v>0</v>
      </c>
      <c r="DP223" s="3">
        <v>235641</v>
      </c>
      <c r="DQ223" s="3">
        <v>9875.64</v>
      </c>
      <c r="DR223" s="3">
        <v>1.1896</v>
      </c>
      <c r="DS223" s="21">
        <f ca="1">_xll.IMDP("BND",DJ223,DS8,DJ3)</f>
        <v>20280110</v>
      </c>
      <c r="DT223" s="23">
        <f ca="1">_xll.IMDP("BND",DJ223,DT8,DJ3)</f>
        <v>4.2409999999999997</v>
      </c>
      <c r="DU223" s="23" t="str">
        <f ca="1">_xll.IMDP("BND",DJ223,DU8,DJ3)</f>
        <v>금융채</v>
      </c>
      <c r="DV223" s="23" t="str">
        <f ca="1">_xll.IMDP("BND",DJ223,DV8,DJ3)</f>
        <v>기타금융채</v>
      </c>
      <c r="DW223" s="2"/>
      <c r="EG223" s="21" t="str">
        <f ca="1">_xll.IMDP("BND",DX223,EG8,DX3)</f>
        <v>입력오류</v>
      </c>
      <c r="EH223" s="23" t="str">
        <f ca="1">_xll.IMDP("BND",DX223,EH8,DX3)</f>
        <v>입력오류</v>
      </c>
      <c r="EI223" s="23" t="str">
        <f ca="1">_xll.IMDP("BND",DX223,EI8,DX3)</f>
        <v>입력오류</v>
      </c>
      <c r="EJ223" s="23" t="str">
        <f ca="1">_xll.IMDP("BND",DX223,EJ8,DX3)</f>
        <v>입력오류</v>
      </c>
      <c r="EK223" s="2"/>
      <c r="EU223" s="21" t="str">
        <f ca="1">_xll.IMDP("BND",EL223,EU8,EL3)</f>
        <v>입력오류</v>
      </c>
      <c r="EV223" s="23" t="str">
        <f ca="1">_xll.IMDP("BND",EL223,EV8,EL3)</f>
        <v>입력오류</v>
      </c>
      <c r="EW223" s="23" t="str">
        <f ca="1">_xll.IMDP("BND",EL223,EW8,EL3)</f>
        <v>입력오류</v>
      </c>
      <c r="EX223" s="23" t="str">
        <f ca="1">_xll.IMDP("BND",EL223,EX8,EL3)</f>
        <v>입력오류</v>
      </c>
    </row>
    <row r="224" spans="1:154" ht="13.5" customHeight="1" x14ac:dyDescent="0.3">
      <c r="A224" s="2">
        <v>46316</v>
      </c>
      <c r="B224" s="3" t="s">
        <v>690</v>
      </c>
      <c r="C224" s="3" t="s">
        <v>430</v>
      </c>
      <c r="D224" s="3" t="s">
        <v>691</v>
      </c>
      <c r="E224" s="3">
        <v>0</v>
      </c>
      <c r="F224" s="3">
        <v>0.24</v>
      </c>
      <c r="G224" s="3">
        <v>0</v>
      </c>
      <c r="H224" s="3">
        <v>284942</v>
      </c>
      <c r="I224" s="3">
        <v>8521.15</v>
      </c>
      <c r="J224" s="3">
        <v>12.9999</v>
      </c>
      <c r="K224" s="21">
        <f ca="1">_xll.IMDP("BND",B224,K8,B3)</f>
        <v>20441108</v>
      </c>
      <c r="L224" s="23">
        <f ca="1">_xll.IMDP("BND",B224,L8,B3)</f>
        <v>4.4089999999999998</v>
      </c>
      <c r="M224" s="23" t="str">
        <f ca="1">_xll.IMDP("BND",B224,M8,B3)</f>
        <v>공사공단채</v>
      </c>
      <c r="N224" s="23" t="str">
        <f ca="1">_xll.IMDP("BND",B224,N8,B3)</f>
        <v>일반</v>
      </c>
      <c r="O224" s="2"/>
      <c r="Y224" s="21" t="str">
        <f ca="1">_xll.IMDP("BND",P224,Y8,P3)</f>
        <v>입력오류</v>
      </c>
      <c r="Z224" s="23" t="str">
        <f ca="1">_xll.IMDP("BND",P224,Z8,P3)</f>
        <v>입력오류</v>
      </c>
      <c r="AA224" s="23" t="str">
        <f ca="1">_xll.IMDP("BND",P224,AA8,P3)</f>
        <v>입력오류</v>
      </c>
      <c r="AB224" s="23" t="str">
        <f ca="1">_xll.IMDP("BND",P224,AB8,P3)</f>
        <v>입력오류</v>
      </c>
      <c r="AC224" s="2"/>
      <c r="AM224" s="21" t="str">
        <f ca="1">_xll.IMDP("BND",AD224,AM8,AD3)</f>
        <v>입력오류</v>
      </c>
      <c r="AN224" s="23" t="str">
        <f ca="1">_xll.IMDP("BND",AD224,AN8,AD3)</f>
        <v>입력오류</v>
      </c>
      <c r="AO224" s="23" t="str">
        <f ca="1">_xll.IMDP("BND",AD224,AO8,AD3)</f>
        <v>입력오류</v>
      </c>
      <c r="AP224" s="23" t="str">
        <f ca="1">_xll.IMDP("BND",AD224,AP8,AD3)</f>
        <v>입력오류</v>
      </c>
      <c r="AQ224" s="2"/>
      <c r="BA224" s="21" t="str">
        <f ca="1">_xll.IMDP("BND",AR224,BA8,AR3)</f>
        <v>입력오류</v>
      </c>
      <c r="BB224" s="23" t="str">
        <f ca="1">_xll.IMDP("BND",AR224,BB8,AR3)</f>
        <v>입력오류</v>
      </c>
      <c r="BC224" s="23" t="str">
        <f ca="1">_xll.IMDP("BND",AR224,BC8,AR3)</f>
        <v>입력오류</v>
      </c>
      <c r="BD224" s="23" t="str">
        <f ca="1">_xll.IMDP("BND",AR224,BD8,AR3)</f>
        <v>입력오류</v>
      </c>
      <c r="BE224" s="2"/>
      <c r="BO224" s="21" t="str">
        <f ca="1">_xll.IMDP("BND",BF224,BO8,BF3)</f>
        <v>입력오류</v>
      </c>
      <c r="BP224" s="23" t="str">
        <f ca="1">_xll.IMDP("BND",BF224,BP8,BF3)</f>
        <v>입력오류</v>
      </c>
      <c r="BQ224" s="23" t="str">
        <f ca="1">_xll.IMDP("BND",BF224,BQ8,BF3)</f>
        <v>입력오류</v>
      </c>
      <c r="BR224" s="23" t="str">
        <f ca="1">_xll.IMDP("BND",BF224,BR8,BF3)</f>
        <v>입력오류</v>
      </c>
      <c r="BS224" s="2">
        <v>46316</v>
      </c>
      <c r="BT224" s="3" t="s">
        <v>1210</v>
      </c>
      <c r="BU224" s="3" t="s">
        <v>1211</v>
      </c>
      <c r="BV224" s="3" t="s">
        <v>1212</v>
      </c>
      <c r="BW224" s="3">
        <v>0</v>
      </c>
      <c r="BX224" s="3">
        <v>0.05</v>
      </c>
      <c r="BY224" s="3">
        <v>0</v>
      </c>
      <c r="BZ224" s="3">
        <v>65078</v>
      </c>
      <c r="CA224" s="3">
        <v>9088.2000000000007</v>
      </c>
      <c r="CB224" s="3">
        <v>7.2946999999999997</v>
      </c>
      <c r="CC224" s="21">
        <f ca="1">_xll.IMDP("BND",BT224,CC8,BT3)</f>
        <v>20350330</v>
      </c>
      <c r="CD224" s="23">
        <f ca="1">_xll.IMDP("BND",BT224,CD8,BT3)</f>
        <v>4.3129999999999997</v>
      </c>
      <c r="CE224" s="23" t="str">
        <f ca="1">_xll.IMDP("BND",BT224,CE8,BT3)</f>
        <v>공사공단채</v>
      </c>
      <c r="CF224" s="23" t="str">
        <f ca="1">_xll.IMDP("BND",BT224,CF8,BT3)</f>
        <v>일반</v>
      </c>
      <c r="CG224" s="2"/>
      <c r="CQ224" s="21" t="str">
        <f ca="1">_xll.IMDP("BND",CH224,CQ8,CH3)</f>
        <v>입력오류</v>
      </c>
      <c r="CR224" s="23" t="str">
        <f ca="1">_xll.IMDP("BND",CH224,CR8,CH3)</f>
        <v>입력오류</v>
      </c>
      <c r="CS224" s="23" t="str">
        <f ca="1">_xll.IMDP("BND",CH224,CS8,CH3)</f>
        <v>입력오류</v>
      </c>
      <c r="CT224" s="23" t="str">
        <f ca="1">_xll.IMDP("BND",CH224,CT8,CH3)</f>
        <v>입력오류</v>
      </c>
      <c r="CU224" s="2"/>
      <c r="DE224" s="21" t="str">
        <f ca="1">_xll.IMDP("BND",CV224,DE8,CV3)</f>
        <v>입력오류</v>
      </c>
      <c r="DF224" s="23" t="str">
        <f ca="1">_xll.IMDP("BND",CV224,DF8,CV3)</f>
        <v>입력오류</v>
      </c>
      <c r="DG224" s="23" t="str">
        <f ca="1">_xll.IMDP("BND",CV224,DG8,CV3)</f>
        <v>입력오류</v>
      </c>
      <c r="DH224" s="23" t="str">
        <f ca="1">_xll.IMDP("BND",CV224,DH8,CV3)</f>
        <v>입력오류</v>
      </c>
      <c r="DI224" s="2">
        <v>46316</v>
      </c>
      <c r="DJ224" s="3" t="s">
        <v>1928</v>
      </c>
      <c r="DK224" s="3" t="s">
        <v>825</v>
      </c>
      <c r="DL224" s="3" t="s">
        <v>1929</v>
      </c>
      <c r="DM224" s="3">
        <v>0</v>
      </c>
      <c r="DN224" s="3">
        <v>0.15</v>
      </c>
      <c r="DO224" s="3">
        <v>0</v>
      </c>
      <c r="DP224" s="3">
        <v>235007</v>
      </c>
      <c r="DQ224" s="3">
        <v>9849.0499999999993</v>
      </c>
      <c r="DR224" s="3">
        <v>1.147</v>
      </c>
      <c r="DS224" s="21">
        <f ca="1">_xll.IMDP("BND",DJ224,DS8,DJ3)</f>
        <v>20271224</v>
      </c>
      <c r="DT224" s="23">
        <f ca="1">_xll.IMDP("BND",DJ224,DT8,DJ3)</f>
        <v>4.2389999999999999</v>
      </c>
      <c r="DU224" s="23" t="str">
        <f ca="1">_xll.IMDP("BND",DJ224,DU8,DJ3)</f>
        <v>금융채</v>
      </c>
      <c r="DV224" s="23" t="str">
        <f ca="1">_xll.IMDP("BND",DJ224,DV8,DJ3)</f>
        <v>기타금융채</v>
      </c>
      <c r="DW224" s="2"/>
      <c r="EG224" s="21" t="str">
        <f ca="1">_xll.IMDP("BND",DX224,EG8,DX3)</f>
        <v>입력오류</v>
      </c>
      <c r="EH224" s="23" t="str">
        <f ca="1">_xll.IMDP("BND",DX224,EH8,DX3)</f>
        <v>입력오류</v>
      </c>
      <c r="EI224" s="23" t="str">
        <f ca="1">_xll.IMDP("BND",DX224,EI8,DX3)</f>
        <v>입력오류</v>
      </c>
      <c r="EJ224" s="23" t="str">
        <f ca="1">_xll.IMDP("BND",DX224,EJ8,DX3)</f>
        <v>입력오류</v>
      </c>
      <c r="EK224" s="2"/>
      <c r="EU224" s="21" t="str">
        <f ca="1">_xll.IMDP("BND",EL224,EU8,EL3)</f>
        <v>입력오류</v>
      </c>
      <c r="EV224" s="23" t="str">
        <f ca="1">_xll.IMDP("BND",EL224,EV8,EL3)</f>
        <v>입력오류</v>
      </c>
      <c r="EW224" s="23" t="str">
        <f ca="1">_xll.IMDP("BND",EL224,EW8,EL3)</f>
        <v>입력오류</v>
      </c>
      <c r="EX224" s="23" t="str">
        <f ca="1">_xll.IMDP("BND",EL224,EX8,EL3)</f>
        <v>입력오류</v>
      </c>
    </row>
    <row r="225" spans="1:154" ht="13.5" customHeight="1" x14ac:dyDescent="0.3">
      <c r="A225" s="2">
        <v>46316</v>
      </c>
      <c r="B225" s="3" t="s">
        <v>1615</v>
      </c>
      <c r="C225" s="3" t="s">
        <v>271</v>
      </c>
      <c r="D225" s="3" t="s">
        <v>1616</v>
      </c>
      <c r="E225" s="3">
        <v>0</v>
      </c>
      <c r="F225" s="3">
        <v>0.23</v>
      </c>
      <c r="G225" s="3">
        <v>0</v>
      </c>
      <c r="H225" s="3">
        <v>279977</v>
      </c>
      <c r="I225" s="3">
        <v>8375.01</v>
      </c>
      <c r="J225" s="3">
        <v>9.2144999999999992</v>
      </c>
      <c r="K225" s="21">
        <f ca="1">_xll.IMDP("BND",B225,K8,B3)</f>
        <v>20370824</v>
      </c>
      <c r="L225" s="23">
        <f ca="1">_xll.IMDP("BND",B225,L8,B3)</f>
        <v>4.3559999999999999</v>
      </c>
      <c r="M225" s="23" t="str">
        <f ca="1">_xll.IMDP("BND",B225,M8,B3)</f>
        <v>공사공단채</v>
      </c>
      <c r="N225" s="23" t="str">
        <f ca="1">_xll.IMDP("BND",B225,N8,B3)</f>
        <v>일반</v>
      </c>
      <c r="O225" s="2"/>
      <c r="Y225" s="21" t="str">
        <f ca="1">_xll.IMDP("BND",P225,Y8,P3)</f>
        <v>입력오류</v>
      </c>
      <c r="Z225" s="23" t="str">
        <f ca="1">_xll.IMDP("BND",P225,Z8,P3)</f>
        <v>입력오류</v>
      </c>
      <c r="AA225" s="23" t="str">
        <f ca="1">_xll.IMDP("BND",P225,AA8,P3)</f>
        <v>입력오류</v>
      </c>
      <c r="AB225" s="23" t="str">
        <f ca="1">_xll.IMDP("BND",P225,AB8,P3)</f>
        <v>입력오류</v>
      </c>
      <c r="AC225" s="2"/>
      <c r="AM225" s="21" t="str">
        <f ca="1">_xll.IMDP("BND",AD225,AM8,AD3)</f>
        <v>입력오류</v>
      </c>
      <c r="AN225" s="23" t="str">
        <f ca="1">_xll.IMDP("BND",AD225,AN8,AD3)</f>
        <v>입력오류</v>
      </c>
      <c r="AO225" s="23" t="str">
        <f ca="1">_xll.IMDP("BND",AD225,AO8,AD3)</f>
        <v>입력오류</v>
      </c>
      <c r="AP225" s="23" t="str">
        <f ca="1">_xll.IMDP("BND",AD225,AP8,AD3)</f>
        <v>입력오류</v>
      </c>
      <c r="AQ225" s="2"/>
      <c r="BA225" s="21" t="str">
        <f ca="1">_xll.IMDP("BND",AR225,BA8,AR3)</f>
        <v>입력오류</v>
      </c>
      <c r="BB225" s="23" t="str">
        <f ca="1">_xll.IMDP("BND",AR225,BB8,AR3)</f>
        <v>입력오류</v>
      </c>
      <c r="BC225" s="23" t="str">
        <f ca="1">_xll.IMDP("BND",AR225,BC8,AR3)</f>
        <v>입력오류</v>
      </c>
      <c r="BD225" s="23" t="str">
        <f ca="1">_xll.IMDP("BND",AR225,BD8,AR3)</f>
        <v>입력오류</v>
      </c>
      <c r="BE225" s="2"/>
      <c r="BO225" s="21" t="str">
        <f ca="1">_xll.IMDP("BND",BF225,BO8,BF3)</f>
        <v>입력오류</v>
      </c>
      <c r="BP225" s="23" t="str">
        <f ca="1">_xll.IMDP("BND",BF225,BP8,BF3)</f>
        <v>입력오류</v>
      </c>
      <c r="BQ225" s="23" t="str">
        <f ca="1">_xll.IMDP("BND",BF225,BQ8,BF3)</f>
        <v>입력오류</v>
      </c>
      <c r="BR225" s="23" t="str">
        <f ca="1">_xll.IMDP("BND",BF225,BR8,BF3)</f>
        <v>입력오류</v>
      </c>
      <c r="BS225" s="2">
        <v>46316</v>
      </c>
      <c r="BT225" s="3" t="s">
        <v>1254</v>
      </c>
      <c r="BU225" s="3" t="s">
        <v>47</v>
      </c>
      <c r="BV225" s="3" t="s">
        <v>1255</v>
      </c>
      <c r="BW225" s="3">
        <v>0</v>
      </c>
      <c r="BX225" s="3">
        <v>0.04</v>
      </c>
      <c r="BY225" s="3">
        <v>0</v>
      </c>
      <c r="BZ225" s="3">
        <v>61582</v>
      </c>
      <c r="CA225" s="3">
        <v>9985.44</v>
      </c>
      <c r="CB225" s="3">
        <v>0.38</v>
      </c>
      <c r="CC225" s="21">
        <f ca="1">_xll.IMDP("BND",BT225,CC8,BT3)</f>
        <v>20270310</v>
      </c>
      <c r="CD225" s="23">
        <f ca="1">_xll.IMDP("BND",BT225,CD8,BT3)</f>
        <v>3.4510000000000001</v>
      </c>
      <c r="CE225" s="23" t="str">
        <f ca="1">_xll.IMDP("BND",BT225,CE8,BT3)</f>
        <v>국채</v>
      </c>
      <c r="CF225" s="23" t="str">
        <f ca="1">_xll.IMDP("BND",BT225,CF8,BT3)</f>
        <v>국고채권</v>
      </c>
      <c r="CG225" s="2"/>
      <c r="CQ225" s="21" t="str">
        <f ca="1">_xll.IMDP("BND",CH225,CQ8,CH3)</f>
        <v>입력오류</v>
      </c>
      <c r="CR225" s="23" t="str">
        <f ca="1">_xll.IMDP("BND",CH225,CR8,CH3)</f>
        <v>입력오류</v>
      </c>
      <c r="CS225" s="23" t="str">
        <f ca="1">_xll.IMDP("BND",CH225,CS8,CH3)</f>
        <v>입력오류</v>
      </c>
      <c r="CT225" s="23" t="str">
        <f ca="1">_xll.IMDP("BND",CH225,CT8,CH3)</f>
        <v>입력오류</v>
      </c>
      <c r="CU225" s="2"/>
      <c r="DE225" s="21" t="str">
        <f ca="1">_xll.IMDP("BND",CV225,DE8,CV3)</f>
        <v>입력오류</v>
      </c>
      <c r="DF225" s="23" t="str">
        <f ca="1">_xll.IMDP("BND",CV225,DF8,CV3)</f>
        <v>입력오류</v>
      </c>
      <c r="DG225" s="23" t="str">
        <f ca="1">_xll.IMDP("BND",CV225,DG8,CV3)</f>
        <v>입력오류</v>
      </c>
      <c r="DH225" s="23" t="str">
        <f ca="1">_xll.IMDP("BND",CV225,DH8,CV3)</f>
        <v>입력오류</v>
      </c>
      <c r="DI225" s="2">
        <v>46316</v>
      </c>
      <c r="DJ225" s="3" t="s">
        <v>15358</v>
      </c>
      <c r="DK225" s="3" t="s">
        <v>1925</v>
      </c>
      <c r="DL225" s="3" t="s">
        <v>15359</v>
      </c>
      <c r="DM225" s="3">
        <v>0</v>
      </c>
      <c r="DN225" s="3">
        <v>0.15</v>
      </c>
      <c r="DO225" s="3">
        <v>0</v>
      </c>
      <c r="DP225" s="3">
        <v>234973</v>
      </c>
      <c r="DS225" s="21" t="str">
        <f ca="1">_xll.IMDP("BND",DJ225,DS8,DJ3)</f>
        <v/>
      </c>
      <c r="DT225" s="23" t="str">
        <f ca="1">_xll.IMDP("BND",DJ225,DT8,DJ3)</f>
        <v/>
      </c>
      <c r="DU225" s="23" t="str">
        <f ca="1">_xll.IMDP("BND",DJ225,DU8,DJ3)</f>
        <v/>
      </c>
      <c r="DV225" s="23" t="str">
        <f ca="1">_xll.IMDP("BND",DJ225,DV8,DJ3)</f>
        <v/>
      </c>
      <c r="DW225" s="2"/>
      <c r="EG225" s="21" t="str">
        <f ca="1">_xll.IMDP("BND",DX225,EG8,DX3)</f>
        <v>입력오류</v>
      </c>
      <c r="EH225" s="23" t="str">
        <f ca="1">_xll.IMDP("BND",DX225,EH8,DX3)</f>
        <v>입력오류</v>
      </c>
      <c r="EI225" s="23" t="str">
        <f ca="1">_xll.IMDP("BND",DX225,EI8,DX3)</f>
        <v>입력오류</v>
      </c>
      <c r="EJ225" s="23" t="str">
        <f ca="1">_xll.IMDP("BND",DX225,EJ8,DX3)</f>
        <v>입력오류</v>
      </c>
      <c r="EK225" s="2"/>
      <c r="EU225" s="21" t="str">
        <f ca="1">_xll.IMDP("BND",EL225,EU8,EL3)</f>
        <v>입력오류</v>
      </c>
      <c r="EV225" s="23" t="str">
        <f ca="1">_xll.IMDP("BND",EL225,EV8,EL3)</f>
        <v>입력오류</v>
      </c>
      <c r="EW225" s="23" t="str">
        <f ca="1">_xll.IMDP("BND",EL225,EW8,EL3)</f>
        <v>입력오류</v>
      </c>
      <c r="EX225" s="23" t="str">
        <f ca="1">_xll.IMDP("BND",EL225,EX8,EL3)</f>
        <v>입력오류</v>
      </c>
    </row>
    <row r="226" spans="1:154" ht="13.5" customHeight="1" x14ac:dyDescent="0.3">
      <c r="A226" s="2">
        <v>46316</v>
      </c>
      <c r="B226" s="3" t="s">
        <v>1619</v>
      </c>
      <c r="C226" s="3" t="s">
        <v>95</v>
      </c>
      <c r="D226" s="3" t="s">
        <v>1620</v>
      </c>
      <c r="E226" s="3">
        <v>0</v>
      </c>
      <c r="F226" s="3">
        <v>0.23</v>
      </c>
      <c r="G226" s="3">
        <v>0</v>
      </c>
      <c r="H226" s="3">
        <v>278074</v>
      </c>
      <c r="I226" s="3">
        <v>8319.85</v>
      </c>
      <c r="J226" s="3">
        <v>4.4572000000000003</v>
      </c>
      <c r="K226" s="21">
        <f ca="1">_xll.IMDP("BND",B226,K8,B3)</f>
        <v>20310610</v>
      </c>
      <c r="L226" s="23">
        <f ca="1">_xll.IMDP("BND",B226,L8,B3)</f>
        <v>4.0430000000000001</v>
      </c>
      <c r="M226" s="23" t="str">
        <f ca="1">_xll.IMDP("BND",B226,M8,B3)</f>
        <v>국채</v>
      </c>
      <c r="N226" s="23" t="str">
        <f ca="1">_xll.IMDP("BND",B226,N8,B3)</f>
        <v>국고채권</v>
      </c>
      <c r="O226" s="2"/>
      <c r="Y226" s="21" t="str">
        <f ca="1">_xll.IMDP("BND",P226,Y8,P3)</f>
        <v>입력오류</v>
      </c>
      <c r="Z226" s="23" t="str">
        <f ca="1">_xll.IMDP("BND",P226,Z8,P3)</f>
        <v>입력오류</v>
      </c>
      <c r="AA226" s="23" t="str">
        <f ca="1">_xll.IMDP("BND",P226,AA8,P3)</f>
        <v>입력오류</v>
      </c>
      <c r="AB226" s="23" t="str">
        <f ca="1">_xll.IMDP("BND",P226,AB8,P3)</f>
        <v>입력오류</v>
      </c>
      <c r="AC226" s="2"/>
      <c r="AM226" s="21" t="str">
        <f ca="1">_xll.IMDP("BND",AD226,AM8,AD3)</f>
        <v>입력오류</v>
      </c>
      <c r="AN226" s="23" t="str">
        <f ca="1">_xll.IMDP("BND",AD226,AN8,AD3)</f>
        <v>입력오류</v>
      </c>
      <c r="AO226" s="23" t="str">
        <f ca="1">_xll.IMDP("BND",AD226,AO8,AD3)</f>
        <v>입력오류</v>
      </c>
      <c r="AP226" s="23" t="str">
        <f ca="1">_xll.IMDP("BND",AD226,AP8,AD3)</f>
        <v>입력오류</v>
      </c>
      <c r="AQ226" s="2"/>
      <c r="BA226" s="21" t="str">
        <f ca="1">_xll.IMDP("BND",AR226,BA8,AR3)</f>
        <v>입력오류</v>
      </c>
      <c r="BB226" s="23" t="str">
        <f ca="1">_xll.IMDP("BND",AR226,BB8,AR3)</f>
        <v>입력오류</v>
      </c>
      <c r="BC226" s="23" t="str">
        <f ca="1">_xll.IMDP("BND",AR226,BC8,AR3)</f>
        <v>입력오류</v>
      </c>
      <c r="BD226" s="23" t="str">
        <f ca="1">_xll.IMDP("BND",AR226,BD8,AR3)</f>
        <v>입력오류</v>
      </c>
      <c r="BE226" s="2"/>
      <c r="BO226" s="21" t="str">
        <f ca="1">_xll.IMDP("BND",BF226,BO8,BF3)</f>
        <v>입력오류</v>
      </c>
      <c r="BP226" s="23" t="str">
        <f ca="1">_xll.IMDP("BND",BF226,BP8,BF3)</f>
        <v>입력오류</v>
      </c>
      <c r="BQ226" s="23" t="str">
        <f ca="1">_xll.IMDP("BND",BF226,BQ8,BF3)</f>
        <v>입력오류</v>
      </c>
      <c r="BR226" s="23" t="str">
        <f ca="1">_xll.IMDP("BND",BF226,BR8,BF3)</f>
        <v>입력오류</v>
      </c>
      <c r="BS226" s="2">
        <v>46316</v>
      </c>
      <c r="BT226" s="3" t="s">
        <v>132</v>
      </c>
      <c r="BU226" s="3" t="s">
        <v>47</v>
      </c>
      <c r="BV226" s="3" t="s">
        <v>133</v>
      </c>
      <c r="BW226" s="3">
        <v>0</v>
      </c>
      <c r="BX226" s="3">
        <v>0.04</v>
      </c>
      <c r="BY226" s="3">
        <v>0</v>
      </c>
      <c r="BZ226" s="3">
        <v>61554</v>
      </c>
      <c r="CA226" s="3">
        <v>9846.01</v>
      </c>
      <c r="CB226" s="3">
        <v>1.5749</v>
      </c>
      <c r="CC226" s="21">
        <f ca="1">_xll.IMDP("BND",BT226,CC8,BT3)</f>
        <v>20280610</v>
      </c>
      <c r="CD226" s="23">
        <f ca="1">_xll.IMDP("BND",BT226,CD8,BT3)</f>
        <v>3.7450000000000001</v>
      </c>
      <c r="CE226" s="23" t="str">
        <f ca="1">_xll.IMDP("BND",BT226,CE8,BT3)</f>
        <v>국채</v>
      </c>
      <c r="CF226" s="23" t="str">
        <f ca="1">_xll.IMDP("BND",BT226,CF8,BT3)</f>
        <v>국고채권</v>
      </c>
      <c r="CG226" s="2"/>
      <c r="CQ226" s="21" t="str">
        <f ca="1">_xll.IMDP("BND",CH226,CQ8,CH3)</f>
        <v>입력오류</v>
      </c>
      <c r="CR226" s="23" t="str">
        <f ca="1">_xll.IMDP("BND",CH226,CR8,CH3)</f>
        <v>입력오류</v>
      </c>
      <c r="CS226" s="23" t="str">
        <f ca="1">_xll.IMDP("BND",CH226,CS8,CH3)</f>
        <v>입력오류</v>
      </c>
      <c r="CT226" s="23" t="str">
        <f ca="1">_xll.IMDP("BND",CH226,CT8,CH3)</f>
        <v>입력오류</v>
      </c>
      <c r="CU226" s="2"/>
      <c r="DE226" s="21" t="str">
        <f ca="1">_xll.IMDP("BND",CV226,DE8,CV3)</f>
        <v>입력오류</v>
      </c>
      <c r="DF226" s="23" t="str">
        <f ca="1">_xll.IMDP("BND",CV226,DF8,CV3)</f>
        <v>입력오류</v>
      </c>
      <c r="DG226" s="23" t="str">
        <f ca="1">_xll.IMDP("BND",CV226,DG8,CV3)</f>
        <v>입력오류</v>
      </c>
      <c r="DH226" s="23" t="str">
        <f ca="1">_xll.IMDP("BND",CV226,DH8,CV3)</f>
        <v>입력오류</v>
      </c>
      <c r="DI226" s="2">
        <v>46316</v>
      </c>
      <c r="DJ226" s="3" t="s">
        <v>15348</v>
      </c>
      <c r="DK226" s="3" t="s">
        <v>1925</v>
      </c>
      <c r="DL226" s="3" t="s">
        <v>15349</v>
      </c>
      <c r="DM226" s="3">
        <v>0</v>
      </c>
      <c r="DN226" s="3">
        <v>0.15</v>
      </c>
      <c r="DO226" s="3">
        <v>0</v>
      </c>
      <c r="DP226" s="3">
        <v>234973</v>
      </c>
      <c r="DS226" s="21" t="str">
        <f ca="1">_xll.IMDP("BND",DJ226,DS8,DJ3)</f>
        <v/>
      </c>
      <c r="DT226" s="23" t="str">
        <f ca="1">_xll.IMDP("BND",DJ226,DT8,DJ3)</f>
        <v/>
      </c>
      <c r="DU226" s="23" t="str">
        <f ca="1">_xll.IMDP("BND",DJ226,DU8,DJ3)</f>
        <v/>
      </c>
      <c r="DV226" s="23" t="str">
        <f ca="1">_xll.IMDP("BND",DJ226,DV8,DJ3)</f>
        <v/>
      </c>
      <c r="DW226" s="2"/>
      <c r="EG226" s="21" t="str">
        <f ca="1">_xll.IMDP("BND",DX226,EG8,DX3)</f>
        <v>입력오류</v>
      </c>
      <c r="EH226" s="23" t="str">
        <f ca="1">_xll.IMDP("BND",DX226,EH8,DX3)</f>
        <v>입력오류</v>
      </c>
      <c r="EI226" s="23" t="str">
        <f ca="1">_xll.IMDP("BND",DX226,EI8,DX3)</f>
        <v>입력오류</v>
      </c>
      <c r="EJ226" s="23" t="str">
        <f ca="1">_xll.IMDP("BND",DX226,EJ8,DX3)</f>
        <v>입력오류</v>
      </c>
      <c r="EK226" s="2"/>
      <c r="EU226" s="21" t="str">
        <f ca="1">_xll.IMDP("BND",EL226,EU8,EL3)</f>
        <v>입력오류</v>
      </c>
      <c r="EV226" s="23" t="str">
        <f ca="1">_xll.IMDP("BND",EL226,EV8,EL3)</f>
        <v>입력오류</v>
      </c>
      <c r="EW226" s="23" t="str">
        <f ca="1">_xll.IMDP("BND",EL226,EW8,EL3)</f>
        <v>입력오류</v>
      </c>
      <c r="EX226" s="23" t="str">
        <f ca="1">_xll.IMDP("BND",EL226,EX8,EL3)</f>
        <v>입력오류</v>
      </c>
    </row>
    <row r="227" spans="1:154" ht="13.5" customHeight="1" x14ac:dyDescent="0.3">
      <c r="A227" s="2">
        <v>46316</v>
      </c>
      <c r="B227" s="3" t="s">
        <v>1621</v>
      </c>
      <c r="C227" s="3" t="s">
        <v>264</v>
      </c>
      <c r="D227" s="3" t="s">
        <v>1622</v>
      </c>
      <c r="E227" s="3">
        <v>0</v>
      </c>
      <c r="F227" s="3">
        <v>0.23</v>
      </c>
      <c r="G227" s="3">
        <v>0</v>
      </c>
      <c r="H227" s="3">
        <v>273588</v>
      </c>
      <c r="I227" s="3">
        <v>8183.45</v>
      </c>
      <c r="J227" s="3">
        <v>13.6586</v>
      </c>
      <c r="K227" s="21">
        <f ca="1">_xll.IMDP("BND",B227,K8,B3)</f>
        <v>20450812</v>
      </c>
      <c r="L227" s="23">
        <f ca="1">_xll.IMDP("BND",B227,L8,B3)</f>
        <v>4.3940000000000001</v>
      </c>
      <c r="M227" s="23" t="str">
        <f ca="1">_xll.IMDP("BND",B227,M8,B3)</f>
        <v>공사공단채</v>
      </c>
      <c r="N227" s="23" t="str">
        <f ca="1">_xll.IMDP("BND",B227,N8,B3)</f>
        <v>일반</v>
      </c>
      <c r="O227" s="2"/>
      <c r="Y227" s="21" t="str">
        <f ca="1">_xll.IMDP("BND",P227,Y8,P3)</f>
        <v>입력오류</v>
      </c>
      <c r="Z227" s="23" t="str">
        <f ca="1">_xll.IMDP("BND",P227,Z8,P3)</f>
        <v>입력오류</v>
      </c>
      <c r="AA227" s="23" t="str">
        <f ca="1">_xll.IMDP("BND",P227,AA8,P3)</f>
        <v>입력오류</v>
      </c>
      <c r="AB227" s="23" t="str">
        <f ca="1">_xll.IMDP("BND",P227,AB8,P3)</f>
        <v>입력오류</v>
      </c>
      <c r="AC227" s="2"/>
      <c r="AM227" s="21" t="str">
        <f ca="1">_xll.IMDP("BND",AD227,AM8,AD3)</f>
        <v>입력오류</v>
      </c>
      <c r="AN227" s="23" t="str">
        <f ca="1">_xll.IMDP("BND",AD227,AN8,AD3)</f>
        <v>입력오류</v>
      </c>
      <c r="AO227" s="23" t="str">
        <f ca="1">_xll.IMDP("BND",AD227,AO8,AD3)</f>
        <v>입력오류</v>
      </c>
      <c r="AP227" s="23" t="str">
        <f ca="1">_xll.IMDP("BND",AD227,AP8,AD3)</f>
        <v>입력오류</v>
      </c>
      <c r="AQ227" s="2"/>
      <c r="BA227" s="21" t="str">
        <f ca="1">_xll.IMDP("BND",AR227,BA8,AR3)</f>
        <v>입력오류</v>
      </c>
      <c r="BB227" s="23" t="str">
        <f ca="1">_xll.IMDP("BND",AR227,BB8,AR3)</f>
        <v>입력오류</v>
      </c>
      <c r="BC227" s="23" t="str">
        <f ca="1">_xll.IMDP("BND",AR227,BC8,AR3)</f>
        <v>입력오류</v>
      </c>
      <c r="BD227" s="23" t="str">
        <f ca="1">_xll.IMDP("BND",AR227,BD8,AR3)</f>
        <v>입력오류</v>
      </c>
      <c r="BE227" s="2"/>
      <c r="BO227" s="21" t="str">
        <f ca="1">_xll.IMDP("BND",BF227,BO8,BF3)</f>
        <v>입력오류</v>
      </c>
      <c r="BP227" s="23" t="str">
        <f ca="1">_xll.IMDP("BND",BF227,BP8,BF3)</f>
        <v>입력오류</v>
      </c>
      <c r="BQ227" s="23" t="str">
        <f ca="1">_xll.IMDP("BND",BF227,BQ8,BF3)</f>
        <v>입력오류</v>
      </c>
      <c r="BR227" s="23" t="str">
        <f ca="1">_xll.IMDP("BND",BF227,BR8,BF3)</f>
        <v>입력오류</v>
      </c>
      <c r="BS227" s="2">
        <v>46316</v>
      </c>
      <c r="BT227" s="3" t="s">
        <v>708</v>
      </c>
      <c r="BU227" s="3" t="s">
        <v>29</v>
      </c>
      <c r="BV227" s="3" t="s">
        <v>709</v>
      </c>
      <c r="BW227" s="3">
        <v>0</v>
      </c>
      <c r="BX227" s="3">
        <v>0.04</v>
      </c>
      <c r="BY227" s="3">
        <v>0</v>
      </c>
      <c r="BZ227" s="3">
        <v>60951</v>
      </c>
      <c r="CA227" s="3">
        <v>9987.59</v>
      </c>
      <c r="CB227" s="3">
        <v>0.62080000000000002</v>
      </c>
      <c r="CC227" s="21">
        <f ca="1">_xll.IMDP("BND",BT227,CC8,BT3)</f>
        <v>20270610</v>
      </c>
      <c r="CD227" s="23">
        <f ca="1">_xll.IMDP("BND",BT227,CD8,BT3)</f>
        <v>3.5529999999999999</v>
      </c>
      <c r="CE227" s="23" t="str">
        <f ca="1">_xll.IMDP("BND",BT227,CE8,BT3)</f>
        <v>국채</v>
      </c>
      <c r="CF227" s="23" t="str">
        <f ca="1">_xll.IMDP("BND",BT227,CF8,BT3)</f>
        <v>국고채권</v>
      </c>
      <c r="CG227" s="2"/>
      <c r="CQ227" s="21" t="str">
        <f ca="1">_xll.IMDP("BND",CH227,CQ8,CH3)</f>
        <v>입력오류</v>
      </c>
      <c r="CR227" s="23" t="str">
        <f ca="1">_xll.IMDP("BND",CH227,CR8,CH3)</f>
        <v>입력오류</v>
      </c>
      <c r="CS227" s="23" t="str">
        <f ca="1">_xll.IMDP("BND",CH227,CS8,CH3)</f>
        <v>입력오류</v>
      </c>
      <c r="CT227" s="23" t="str">
        <f ca="1">_xll.IMDP("BND",CH227,CT8,CH3)</f>
        <v>입력오류</v>
      </c>
      <c r="CU227" s="2"/>
      <c r="DE227" s="21" t="str">
        <f ca="1">_xll.IMDP("BND",CV227,DE8,CV3)</f>
        <v>입력오류</v>
      </c>
      <c r="DF227" s="23" t="str">
        <f ca="1">_xll.IMDP("BND",CV227,DF8,CV3)</f>
        <v>입력오류</v>
      </c>
      <c r="DG227" s="23" t="str">
        <f ca="1">_xll.IMDP("BND",CV227,DG8,CV3)</f>
        <v>입력오류</v>
      </c>
      <c r="DH227" s="23" t="str">
        <f ca="1">_xll.IMDP("BND",CV227,DH8,CV3)</f>
        <v>입력오류</v>
      </c>
      <c r="DI227" s="2">
        <v>46316</v>
      </c>
      <c r="DJ227" s="3" t="s">
        <v>15350</v>
      </c>
      <c r="DK227" s="3" t="s">
        <v>1925</v>
      </c>
      <c r="DL227" s="3" t="s">
        <v>15351</v>
      </c>
      <c r="DM227" s="3">
        <v>0</v>
      </c>
      <c r="DN227" s="3">
        <v>0.15</v>
      </c>
      <c r="DO227" s="3">
        <v>0</v>
      </c>
      <c r="DP227" s="3">
        <v>234973</v>
      </c>
      <c r="DS227" s="21" t="str">
        <f ca="1">_xll.IMDP("BND",DJ227,DS8,DJ3)</f>
        <v/>
      </c>
      <c r="DT227" s="23" t="str">
        <f ca="1">_xll.IMDP("BND",DJ227,DT8,DJ3)</f>
        <v/>
      </c>
      <c r="DU227" s="23" t="str">
        <f ca="1">_xll.IMDP("BND",DJ227,DU8,DJ3)</f>
        <v/>
      </c>
      <c r="DV227" s="23" t="str">
        <f ca="1">_xll.IMDP("BND",DJ227,DV8,DJ3)</f>
        <v/>
      </c>
      <c r="DW227" s="2"/>
      <c r="EG227" s="21" t="str">
        <f ca="1">_xll.IMDP("BND",DX227,EG8,DX3)</f>
        <v>입력오류</v>
      </c>
      <c r="EH227" s="23" t="str">
        <f ca="1">_xll.IMDP("BND",DX227,EH8,DX3)</f>
        <v>입력오류</v>
      </c>
      <c r="EI227" s="23" t="str">
        <f ca="1">_xll.IMDP("BND",DX227,EI8,DX3)</f>
        <v>입력오류</v>
      </c>
      <c r="EJ227" s="23" t="str">
        <f ca="1">_xll.IMDP("BND",DX227,EJ8,DX3)</f>
        <v>입력오류</v>
      </c>
      <c r="EK227" s="2"/>
      <c r="EU227" s="21" t="str">
        <f ca="1">_xll.IMDP("BND",EL227,EU8,EL3)</f>
        <v>입력오류</v>
      </c>
      <c r="EV227" s="23" t="str">
        <f ca="1">_xll.IMDP("BND",EL227,EV8,EL3)</f>
        <v>입력오류</v>
      </c>
      <c r="EW227" s="23" t="str">
        <f ca="1">_xll.IMDP("BND",EL227,EW8,EL3)</f>
        <v>입력오류</v>
      </c>
      <c r="EX227" s="23" t="str">
        <f ca="1">_xll.IMDP("BND",EL227,EX8,EL3)</f>
        <v>입력오류</v>
      </c>
    </row>
    <row r="228" spans="1:154" ht="13.5" customHeight="1" x14ac:dyDescent="0.3">
      <c r="A228" s="2">
        <v>46316</v>
      </c>
      <c r="B228" s="3" t="s">
        <v>14371</v>
      </c>
      <c r="C228" s="3" t="s">
        <v>95</v>
      </c>
      <c r="D228" s="3" t="s">
        <v>14372</v>
      </c>
      <c r="E228" s="3">
        <v>0</v>
      </c>
      <c r="F228" s="3">
        <v>0.22</v>
      </c>
      <c r="G228" s="3">
        <v>0</v>
      </c>
      <c r="H228" s="3">
        <v>270051</v>
      </c>
      <c r="I228" s="3">
        <v>8080.95</v>
      </c>
      <c r="J228" s="3">
        <v>5.1773999999999996</v>
      </c>
      <c r="K228" s="21">
        <f ca="1">_xll.IMDP("BND",B228,K8,B3)</f>
        <v>20320310</v>
      </c>
      <c r="L228" s="23">
        <f ca="1">_xll.IMDP("BND",B228,L8,B3)</f>
        <v>4.0330000000000004</v>
      </c>
      <c r="M228" s="23" t="str">
        <f ca="1">_xll.IMDP("BND",B228,M8,B3)</f>
        <v>국채</v>
      </c>
      <c r="N228" s="23" t="str">
        <f ca="1">_xll.IMDP("BND",B228,N8,B3)</f>
        <v>국고채권</v>
      </c>
      <c r="O228" s="2"/>
      <c r="Y228" s="21" t="str">
        <f ca="1">_xll.IMDP("BND",P228,Y8,P3)</f>
        <v>입력오류</v>
      </c>
      <c r="Z228" s="23" t="str">
        <f ca="1">_xll.IMDP("BND",P228,Z8,P3)</f>
        <v>입력오류</v>
      </c>
      <c r="AA228" s="23" t="str">
        <f ca="1">_xll.IMDP("BND",P228,AA8,P3)</f>
        <v>입력오류</v>
      </c>
      <c r="AB228" s="23" t="str">
        <f ca="1">_xll.IMDP("BND",P228,AB8,P3)</f>
        <v>입력오류</v>
      </c>
      <c r="AC228" s="2"/>
      <c r="AM228" s="21" t="str">
        <f ca="1">_xll.IMDP("BND",AD228,AM8,AD3)</f>
        <v>입력오류</v>
      </c>
      <c r="AN228" s="23" t="str">
        <f ca="1">_xll.IMDP("BND",AD228,AN8,AD3)</f>
        <v>입력오류</v>
      </c>
      <c r="AO228" s="23" t="str">
        <f ca="1">_xll.IMDP("BND",AD228,AO8,AD3)</f>
        <v>입력오류</v>
      </c>
      <c r="AP228" s="23" t="str">
        <f ca="1">_xll.IMDP("BND",AD228,AP8,AD3)</f>
        <v>입력오류</v>
      </c>
      <c r="AQ228" s="2"/>
      <c r="BA228" s="21" t="str">
        <f ca="1">_xll.IMDP("BND",AR228,BA8,AR3)</f>
        <v>입력오류</v>
      </c>
      <c r="BB228" s="23" t="str">
        <f ca="1">_xll.IMDP("BND",AR228,BB8,AR3)</f>
        <v>입력오류</v>
      </c>
      <c r="BC228" s="23" t="str">
        <f ca="1">_xll.IMDP("BND",AR228,BC8,AR3)</f>
        <v>입력오류</v>
      </c>
      <c r="BD228" s="23" t="str">
        <f ca="1">_xll.IMDP("BND",AR228,BD8,AR3)</f>
        <v>입력오류</v>
      </c>
      <c r="BE228" s="2"/>
      <c r="BO228" s="21" t="str">
        <f ca="1">_xll.IMDP("BND",BF228,BO8,BF3)</f>
        <v>입력오류</v>
      </c>
      <c r="BP228" s="23" t="str">
        <f ca="1">_xll.IMDP("BND",BF228,BP8,BF3)</f>
        <v>입력오류</v>
      </c>
      <c r="BQ228" s="23" t="str">
        <f ca="1">_xll.IMDP("BND",BF228,BQ8,BF3)</f>
        <v>입력오류</v>
      </c>
      <c r="BR228" s="23" t="str">
        <f ca="1">_xll.IMDP("BND",BF228,BR8,BF3)</f>
        <v>입력오류</v>
      </c>
      <c r="BS228" s="2">
        <v>46316</v>
      </c>
      <c r="BT228" s="3" t="s">
        <v>1256</v>
      </c>
      <c r="BU228" s="3" t="s">
        <v>933</v>
      </c>
      <c r="BV228" s="3" t="s">
        <v>1257</v>
      </c>
      <c r="BW228" s="3">
        <v>0</v>
      </c>
      <c r="BX228" s="3">
        <v>0.04</v>
      </c>
      <c r="BY228" s="3">
        <v>0</v>
      </c>
      <c r="BZ228" s="3">
        <v>58344</v>
      </c>
      <c r="CA228" s="3">
        <v>9696.84</v>
      </c>
      <c r="CB228" s="3">
        <v>2.4316</v>
      </c>
      <c r="CC228" s="21">
        <f ca="1">_xll.IMDP("BND",BT228,CC8,BT3)</f>
        <v>20290430</v>
      </c>
      <c r="CD228" s="23">
        <f ca="1">_xll.IMDP("BND",BT228,CD8,BT3)</f>
        <v>3.8439999999999999</v>
      </c>
      <c r="CE228" s="23" t="str">
        <f ca="1">_xll.IMDP("BND",BT228,CE8,BT3)</f>
        <v>국채</v>
      </c>
      <c r="CF228" s="23" t="str">
        <f ca="1">_xll.IMDP("BND",BT228,CF8,BT3)</f>
        <v>국민주택채권</v>
      </c>
      <c r="CG228" s="2"/>
      <c r="CQ228" s="21" t="str">
        <f ca="1">_xll.IMDP("BND",CH228,CQ8,CH3)</f>
        <v>입력오류</v>
      </c>
      <c r="CR228" s="23" t="str">
        <f ca="1">_xll.IMDP("BND",CH228,CR8,CH3)</f>
        <v>입력오류</v>
      </c>
      <c r="CS228" s="23" t="str">
        <f ca="1">_xll.IMDP("BND",CH228,CS8,CH3)</f>
        <v>입력오류</v>
      </c>
      <c r="CT228" s="23" t="str">
        <f ca="1">_xll.IMDP("BND",CH228,CT8,CH3)</f>
        <v>입력오류</v>
      </c>
      <c r="CU228" s="2"/>
      <c r="DE228" s="21" t="str">
        <f ca="1">_xll.IMDP("BND",CV228,DE8,CV3)</f>
        <v>입력오류</v>
      </c>
      <c r="DF228" s="23" t="str">
        <f ca="1">_xll.IMDP("BND",CV228,DF8,CV3)</f>
        <v>입력오류</v>
      </c>
      <c r="DG228" s="23" t="str">
        <f ca="1">_xll.IMDP("BND",CV228,DG8,CV3)</f>
        <v>입력오류</v>
      </c>
      <c r="DH228" s="23" t="str">
        <f ca="1">_xll.IMDP("BND",CV228,DH8,CV3)</f>
        <v>입력오류</v>
      </c>
      <c r="DI228" s="2">
        <v>46316</v>
      </c>
      <c r="DJ228" s="3" t="s">
        <v>15352</v>
      </c>
      <c r="DK228" s="3" t="s">
        <v>1925</v>
      </c>
      <c r="DL228" s="3" t="s">
        <v>15353</v>
      </c>
      <c r="DM228" s="3">
        <v>0</v>
      </c>
      <c r="DN228" s="3">
        <v>0.15</v>
      </c>
      <c r="DO228" s="3">
        <v>0</v>
      </c>
      <c r="DP228" s="3">
        <v>234973</v>
      </c>
      <c r="DS228" s="21" t="str">
        <f ca="1">_xll.IMDP("BND",DJ228,DS8,DJ3)</f>
        <v/>
      </c>
      <c r="DT228" s="23" t="str">
        <f ca="1">_xll.IMDP("BND",DJ228,DT8,DJ3)</f>
        <v/>
      </c>
      <c r="DU228" s="23" t="str">
        <f ca="1">_xll.IMDP("BND",DJ228,DU8,DJ3)</f>
        <v/>
      </c>
      <c r="DV228" s="23" t="str">
        <f ca="1">_xll.IMDP("BND",DJ228,DV8,DJ3)</f>
        <v/>
      </c>
      <c r="DW228" s="2"/>
      <c r="EG228" s="21" t="str">
        <f ca="1">_xll.IMDP("BND",DX228,EG8,DX3)</f>
        <v>입력오류</v>
      </c>
      <c r="EH228" s="23" t="str">
        <f ca="1">_xll.IMDP("BND",DX228,EH8,DX3)</f>
        <v>입력오류</v>
      </c>
      <c r="EI228" s="23" t="str">
        <f ca="1">_xll.IMDP("BND",DX228,EI8,DX3)</f>
        <v>입력오류</v>
      </c>
      <c r="EJ228" s="23" t="str">
        <f ca="1">_xll.IMDP("BND",DX228,EJ8,DX3)</f>
        <v>입력오류</v>
      </c>
      <c r="EK228" s="2"/>
      <c r="EU228" s="21" t="str">
        <f ca="1">_xll.IMDP("BND",EL228,EU8,EL3)</f>
        <v>입력오류</v>
      </c>
      <c r="EV228" s="23" t="str">
        <f ca="1">_xll.IMDP("BND",EL228,EV8,EL3)</f>
        <v>입력오류</v>
      </c>
      <c r="EW228" s="23" t="str">
        <f ca="1">_xll.IMDP("BND",EL228,EW8,EL3)</f>
        <v>입력오류</v>
      </c>
      <c r="EX228" s="23" t="str">
        <f ca="1">_xll.IMDP("BND",EL228,EX8,EL3)</f>
        <v>입력오류</v>
      </c>
    </row>
    <row r="229" spans="1:154" ht="13.5" customHeight="1" x14ac:dyDescent="0.3">
      <c r="A229" s="2">
        <v>46316</v>
      </c>
      <c r="B229" s="3" t="s">
        <v>1623</v>
      </c>
      <c r="C229" s="3" t="s">
        <v>657</v>
      </c>
      <c r="D229" s="3" t="s">
        <v>1624</v>
      </c>
      <c r="E229" s="3">
        <v>0</v>
      </c>
      <c r="F229" s="3">
        <v>0.22</v>
      </c>
      <c r="G229" s="3">
        <v>0</v>
      </c>
      <c r="H229" s="3">
        <v>267649</v>
      </c>
      <c r="I229" s="3">
        <v>10010.219999999999</v>
      </c>
      <c r="J229" s="3">
        <v>1.385</v>
      </c>
      <c r="K229" s="21">
        <f ca="1">_xll.IMDP("BND",B229,K8,B3)</f>
        <v>20280328</v>
      </c>
      <c r="L229" s="23">
        <f ca="1">_xll.IMDP("BND",B229,L8,B3)</f>
        <v>4.2220000000000004</v>
      </c>
      <c r="M229" s="23" t="str">
        <f ca="1">_xll.IMDP("BND",B229,M8,B3)</f>
        <v>금융채</v>
      </c>
      <c r="N229" s="23" t="str">
        <f ca="1">_xll.IMDP("BND",B229,N8,B3)</f>
        <v>카드</v>
      </c>
      <c r="O229" s="2"/>
      <c r="Y229" s="21" t="str">
        <f ca="1">_xll.IMDP("BND",P229,Y8,P3)</f>
        <v>입력오류</v>
      </c>
      <c r="Z229" s="23" t="str">
        <f ca="1">_xll.IMDP("BND",P229,Z8,P3)</f>
        <v>입력오류</v>
      </c>
      <c r="AA229" s="23" t="str">
        <f ca="1">_xll.IMDP("BND",P229,AA8,P3)</f>
        <v>입력오류</v>
      </c>
      <c r="AB229" s="23" t="str">
        <f ca="1">_xll.IMDP("BND",P229,AB8,P3)</f>
        <v>입력오류</v>
      </c>
      <c r="AC229" s="2"/>
      <c r="AM229" s="21" t="str">
        <f ca="1">_xll.IMDP("BND",AD229,AM8,AD3)</f>
        <v>입력오류</v>
      </c>
      <c r="AN229" s="23" t="str">
        <f ca="1">_xll.IMDP("BND",AD229,AN8,AD3)</f>
        <v>입력오류</v>
      </c>
      <c r="AO229" s="23" t="str">
        <f ca="1">_xll.IMDP("BND",AD229,AO8,AD3)</f>
        <v>입력오류</v>
      </c>
      <c r="AP229" s="23" t="str">
        <f ca="1">_xll.IMDP("BND",AD229,AP8,AD3)</f>
        <v>입력오류</v>
      </c>
      <c r="AQ229" s="2"/>
      <c r="BA229" s="21" t="str">
        <f ca="1">_xll.IMDP("BND",AR229,BA8,AR3)</f>
        <v>입력오류</v>
      </c>
      <c r="BB229" s="23" t="str">
        <f ca="1">_xll.IMDP("BND",AR229,BB8,AR3)</f>
        <v>입력오류</v>
      </c>
      <c r="BC229" s="23" t="str">
        <f ca="1">_xll.IMDP("BND",AR229,BC8,AR3)</f>
        <v>입력오류</v>
      </c>
      <c r="BD229" s="23" t="str">
        <f ca="1">_xll.IMDP("BND",AR229,BD8,AR3)</f>
        <v>입력오류</v>
      </c>
      <c r="BE229" s="2"/>
      <c r="BO229" s="21" t="str">
        <f ca="1">_xll.IMDP("BND",BF229,BO8,BF3)</f>
        <v>입력오류</v>
      </c>
      <c r="BP229" s="23" t="str">
        <f ca="1">_xll.IMDP("BND",BF229,BP8,BF3)</f>
        <v>입력오류</v>
      </c>
      <c r="BQ229" s="23" t="str">
        <f ca="1">_xll.IMDP("BND",BF229,BQ8,BF3)</f>
        <v>입력오류</v>
      </c>
      <c r="BR229" s="23" t="str">
        <f ca="1">_xll.IMDP("BND",BF229,BR8,BF3)</f>
        <v>입력오류</v>
      </c>
      <c r="BS229" s="2">
        <v>46316</v>
      </c>
      <c r="BT229" s="3" t="s">
        <v>607</v>
      </c>
      <c r="BU229" s="3" t="s">
        <v>29</v>
      </c>
      <c r="BV229" s="3" t="s">
        <v>608</v>
      </c>
      <c r="BW229" s="3">
        <v>0</v>
      </c>
      <c r="BX229" s="3">
        <v>0.03</v>
      </c>
      <c r="BY229" s="3">
        <v>0</v>
      </c>
      <c r="BZ229" s="3">
        <v>48499</v>
      </c>
      <c r="CA229" s="3">
        <v>5940.26</v>
      </c>
      <c r="CB229" s="3">
        <v>17.991299999999999</v>
      </c>
      <c r="CC229" s="21">
        <f ca="1">_xll.IMDP("BND",BT229,CC8,BT3)</f>
        <v>20500310</v>
      </c>
      <c r="CD229" s="23">
        <f ca="1">_xll.IMDP("BND",BT229,CD8,BT3)</f>
        <v>4.274</v>
      </c>
      <c r="CE229" s="23" t="str">
        <f ca="1">_xll.IMDP("BND",BT229,CE8,BT3)</f>
        <v>국채</v>
      </c>
      <c r="CF229" s="23" t="str">
        <f ca="1">_xll.IMDP("BND",BT229,CF8,BT3)</f>
        <v>국고채권</v>
      </c>
      <c r="CG229" s="2"/>
      <c r="CQ229" s="21" t="str">
        <f ca="1">_xll.IMDP("BND",CH229,CQ8,CH3)</f>
        <v>입력오류</v>
      </c>
      <c r="CR229" s="23" t="str">
        <f ca="1">_xll.IMDP("BND",CH229,CR8,CH3)</f>
        <v>입력오류</v>
      </c>
      <c r="CS229" s="23" t="str">
        <f ca="1">_xll.IMDP("BND",CH229,CS8,CH3)</f>
        <v>입력오류</v>
      </c>
      <c r="CT229" s="23" t="str">
        <f ca="1">_xll.IMDP("BND",CH229,CT8,CH3)</f>
        <v>입력오류</v>
      </c>
      <c r="CU229" s="2"/>
      <c r="DE229" s="21" t="str">
        <f ca="1">_xll.IMDP("BND",CV229,DE8,CV3)</f>
        <v>입력오류</v>
      </c>
      <c r="DF229" s="23" t="str">
        <f ca="1">_xll.IMDP("BND",CV229,DF8,CV3)</f>
        <v>입력오류</v>
      </c>
      <c r="DG229" s="23" t="str">
        <f ca="1">_xll.IMDP("BND",CV229,DG8,CV3)</f>
        <v>입력오류</v>
      </c>
      <c r="DH229" s="23" t="str">
        <f ca="1">_xll.IMDP("BND",CV229,DH8,CV3)</f>
        <v>입력오류</v>
      </c>
      <c r="DI229" s="2">
        <v>46316</v>
      </c>
      <c r="DJ229" s="3" t="s">
        <v>15360</v>
      </c>
      <c r="DK229" s="3" t="s">
        <v>1925</v>
      </c>
      <c r="DL229" s="3" t="s">
        <v>15361</v>
      </c>
      <c r="DM229" s="3">
        <v>0</v>
      </c>
      <c r="DN229" s="3">
        <v>0.15</v>
      </c>
      <c r="DO229" s="3">
        <v>0</v>
      </c>
      <c r="DP229" s="3">
        <v>234973</v>
      </c>
      <c r="DS229" s="21" t="str">
        <f ca="1">_xll.IMDP("BND",DJ229,DS8,DJ3)</f>
        <v/>
      </c>
      <c r="DT229" s="23" t="str">
        <f ca="1">_xll.IMDP("BND",DJ229,DT8,DJ3)</f>
        <v/>
      </c>
      <c r="DU229" s="23" t="str">
        <f ca="1">_xll.IMDP("BND",DJ229,DU8,DJ3)</f>
        <v/>
      </c>
      <c r="DV229" s="23" t="str">
        <f ca="1">_xll.IMDP("BND",DJ229,DV8,DJ3)</f>
        <v/>
      </c>
      <c r="DW229" s="2"/>
      <c r="EG229" s="21" t="str">
        <f ca="1">_xll.IMDP("BND",DX229,EG8,DX3)</f>
        <v>입력오류</v>
      </c>
      <c r="EH229" s="23" t="str">
        <f ca="1">_xll.IMDP("BND",DX229,EH8,DX3)</f>
        <v>입력오류</v>
      </c>
      <c r="EI229" s="23" t="str">
        <f ca="1">_xll.IMDP("BND",DX229,EI8,DX3)</f>
        <v>입력오류</v>
      </c>
      <c r="EJ229" s="23" t="str">
        <f ca="1">_xll.IMDP("BND",DX229,EJ8,DX3)</f>
        <v>입력오류</v>
      </c>
      <c r="EK229" s="2"/>
      <c r="EU229" s="21" t="str">
        <f ca="1">_xll.IMDP("BND",EL229,EU8,EL3)</f>
        <v>입력오류</v>
      </c>
      <c r="EV229" s="23" t="str">
        <f ca="1">_xll.IMDP("BND",EL229,EV8,EL3)</f>
        <v>입력오류</v>
      </c>
      <c r="EW229" s="23" t="str">
        <f ca="1">_xll.IMDP("BND",EL229,EW8,EL3)</f>
        <v>입력오류</v>
      </c>
      <c r="EX229" s="23" t="str">
        <f ca="1">_xll.IMDP("BND",EL229,EX8,EL3)</f>
        <v>입력오류</v>
      </c>
    </row>
    <row r="230" spans="1:154" ht="13.5" customHeight="1" x14ac:dyDescent="0.3">
      <c r="A230" s="2">
        <v>46316</v>
      </c>
      <c r="B230" s="3" t="s">
        <v>1627</v>
      </c>
      <c r="C230" s="3" t="s">
        <v>949</v>
      </c>
      <c r="D230" s="3" t="s">
        <v>1628</v>
      </c>
      <c r="E230" s="3">
        <v>0</v>
      </c>
      <c r="F230" s="3">
        <v>0.22</v>
      </c>
      <c r="G230" s="3">
        <v>0</v>
      </c>
      <c r="H230" s="3">
        <v>261287</v>
      </c>
      <c r="I230" s="3">
        <v>9895.51</v>
      </c>
      <c r="J230" s="3">
        <v>1.1035999999999999</v>
      </c>
      <c r="K230" s="21">
        <f ca="1">_xll.IMDP("BND",B230,K8,B3)</f>
        <v>20271208</v>
      </c>
      <c r="L230" s="23">
        <f ca="1">_xll.IMDP("BND",B230,L8,B3)</f>
        <v>4.0960000000000001</v>
      </c>
      <c r="M230" s="23" t="str">
        <f ca="1">_xll.IMDP("BND",B230,M8,B3)</f>
        <v>회사채</v>
      </c>
      <c r="N230" s="23" t="str">
        <f ca="1">_xll.IMDP("BND",B230,N8,B3)</f>
        <v>회사채(일반)</v>
      </c>
      <c r="O230" s="2"/>
      <c r="Y230" s="21" t="str">
        <f ca="1">_xll.IMDP("BND",P230,Y8,P3)</f>
        <v>입력오류</v>
      </c>
      <c r="Z230" s="23" t="str">
        <f ca="1">_xll.IMDP("BND",P230,Z8,P3)</f>
        <v>입력오류</v>
      </c>
      <c r="AA230" s="23" t="str">
        <f ca="1">_xll.IMDP("BND",P230,AA8,P3)</f>
        <v>입력오류</v>
      </c>
      <c r="AB230" s="23" t="str">
        <f ca="1">_xll.IMDP("BND",P230,AB8,P3)</f>
        <v>입력오류</v>
      </c>
      <c r="AC230" s="2"/>
      <c r="AM230" s="21" t="str">
        <f ca="1">_xll.IMDP("BND",AD230,AM8,AD3)</f>
        <v>입력오류</v>
      </c>
      <c r="AN230" s="23" t="str">
        <f ca="1">_xll.IMDP("BND",AD230,AN8,AD3)</f>
        <v>입력오류</v>
      </c>
      <c r="AO230" s="23" t="str">
        <f ca="1">_xll.IMDP("BND",AD230,AO8,AD3)</f>
        <v>입력오류</v>
      </c>
      <c r="AP230" s="23" t="str">
        <f ca="1">_xll.IMDP("BND",AD230,AP8,AD3)</f>
        <v>입력오류</v>
      </c>
      <c r="AQ230" s="2"/>
      <c r="BA230" s="21" t="str">
        <f ca="1">_xll.IMDP("BND",AR230,BA8,AR3)</f>
        <v>입력오류</v>
      </c>
      <c r="BB230" s="23" t="str">
        <f ca="1">_xll.IMDP("BND",AR230,BB8,AR3)</f>
        <v>입력오류</v>
      </c>
      <c r="BC230" s="23" t="str">
        <f ca="1">_xll.IMDP("BND",AR230,BC8,AR3)</f>
        <v>입력오류</v>
      </c>
      <c r="BD230" s="23" t="str">
        <f ca="1">_xll.IMDP("BND",AR230,BD8,AR3)</f>
        <v>입력오류</v>
      </c>
      <c r="BE230" s="2"/>
      <c r="BO230" s="21" t="str">
        <f ca="1">_xll.IMDP("BND",BF230,BO8,BF3)</f>
        <v>입력오류</v>
      </c>
      <c r="BP230" s="23" t="str">
        <f ca="1">_xll.IMDP("BND",BF230,BP8,BF3)</f>
        <v>입력오류</v>
      </c>
      <c r="BQ230" s="23" t="str">
        <f ca="1">_xll.IMDP("BND",BF230,BQ8,BF3)</f>
        <v>입력오류</v>
      </c>
      <c r="BR230" s="23" t="str">
        <f ca="1">_xll.IMDP("BND",BF230,BR8,BF3)</f>
        <v>입력오류</v>
      </c>
      <c r="BS230" s="2">
        <v>46316</v>
      </c>
      <c r="BT230" s="3" t="s">
        <v>1263</v>
      </c>
      <c r="BU230" s="3" t="s">
        <v>933</v>
      </c>
      <c r="BV230" s="3" t="s">
        <v>1264</v>
      </c>
      <c r="BW230" s="3">
        <v>0</v>
      </c>
      <c r="BX230" s="3">
        <v>0.03</v>
      </c>
      <c r="BY230" s="3">
        <v>0</v>
      </c>
      <c r="BZ230" s="3">
        <v>41394</v>
      </c>
      <c r="CA230" s="3">
        <v>9631.64</v>
      </c>
      <c r="CB230" s="3">
        <v>2.5920999999999998</v>
      </c>
      <c r="CC230" s="21">
        <f ca="1">_xll.IMDP("BND",BT230,CC8,BT3)</f>
        <v>20290630</v>
      </c>
      <c r="CD230" s="23">
        <f ca="1">_xll.IMDP("BND",BT230,CD8,BT3)</f>
        <v>3.8620000000000001</v>
      </c>
      <c r="CE230" s="23" t="str">
        <f ca="1">_xll.IMDP("BND",BT230,CE8,BT3)</f>
        <v>국채</v>
      </c>
      <c r="CF230" s="23" t="str">
        <f ca="1">_xll.IMDP("BND",BT230,CF8,BT3)</f>
        <v>국민주택채권</v>
      </c>
      <c r="CG230" s="2"/>
      <c r="CQ230" s="21" t="str">
        <f ca="1">_xll.IMDP("BND",CH230,CQ8,CH3)</f>
        <v>입력오류</v>
      </c>
      <c r="CR230" s="23" t="str">
        <f ca="1">_xll.IMDP("BND",CH230,CR8,CH3)</f>
        <v>입력오류</v>
      </c>
      <c r="CS230" s="23" t="str">
        <f ca="1">_xll.IMDP("BND",CH230,CS8,CH3)</f>
        <v>입력오류</v>
      </c>
      <c r="CT230" s="23" t="str">
        <f ca="1">_xll.IMDP("BND",CH230,CT8,CH3)</f>
        <v>입력오류</v>
      </c>
      <c r="CU230" s="2"/>
      <c r="DE230" s="21" t="str">
        <f ca="1">_xll.IMDP("BND",CV230,DE8,CV3)</f>
        <v>입력오류</v>
      </c>
      <c r="DF230" s="23" t="str">
        <f ca="1">_xll.IMDP("BND",CV230,DF8,CV3)</f>
        <v>입력오류</v>
      </c>
      <c r="DG230" s="23" t="str">
        <f ca="1">_xll.IMDP("BND",CV230,DG8,CV3)</f>
        <v>입력오류</v>
      </c>
      <c r="DH230" s="23" t="str">
        <f ca="1">_xll.IMDP("BND",CV230,DH8,CV3)</f>
        <v>입력오류</v>
      </c>
      <c r="DI230" s="2">
        <v>46316</v>
      </c>
      <c r="DJ230" s="3" t="s">
        <v>15344</v>
      </c>
      <c r="DK230" s="3" t="s">
        <v>1925</v>
      </c>
      <c r="DL230" s="3" t="s">
        <v>15345</v>
      </c>
      <c r="DM230" s="3">
        <v>0</v>
      </c>
      <c r="DN230" s="3">
        <v>0.15</v>
      </c>
      <c r="DO230" s="3">
        <v>0</v>
      </c>
      <c r="DP230" s="3">
        <v>234973</v>
      </c>
      <c r="DS230" s="21" t="str">
        <f ca="1">_xll.IMDP("BND",DJ230,DS8,DJ3)</f>
        <v/>
      </c>
      <c r="DT230" s="23" t="str">
        <f ca="1">_xll.IMDP("BND",DJ230,DT8,DJ3)</f>
        <v/>
      </c>
      <c r="DU230" s="23" t="str">
        <f ca="1">_xll.IMDP("BND",DJ230,DU8,DJ3)</f>
        <v/>
      </c>
      <c r="DV230" s="23" t="str">
        <f ca="1">_xll.IMDP("BND",DJ230,DV8,DJ3)</f>
        <v/>
      </c>
      <c r="DW230" s="2"/>
      <c r="EG230" s="21" t="str">
        <f ca="1">_xll.IMDP("BND",DX230,EG8,DX3)</f>
        <v>입력오류</v>
      </c>
      <c r="EH230" s="23" t="str">
        <f ca="1">_xll.IMDP("BND",DX230,EH8,DX3)</f>
        <v>입력오류</v>
      </c>
      <c r="EI230" s="23" t="str">
        <f ca="1">_xll.IMDP("BND",DX230,EI8,DX3)</f>
        <v>입력오류</v>
      </c>
      <c r="EJ230" s="23" t="str">
        <f ca="1">_xll.IMDP("BND",DX230,EJ8,DX3)</f>
        <v>입력오류</v>
      </c>
      <c r="EK230" s="2"/>
      <c r="EU230" s="21" t="str">
        <f ca="1">_xll.IMDP("BND",EL230,EU8,EL3)</f>
        <v>입력오류</v>
      </c>
      <c r="EV230" s="23" t="str">
        <f ca="1">_xll.IMDP("BND",EL230,EV8,EL3)</f>
        <v>입력오류</v>
      </c>
      <c r="EW230" s="23" t="str">
        <f ca="1">_xll.IMDP("BND",EL230,EW8,EL3)</f>
        <v>입력오류</v>
      </c>
      <c r="EX230" s="23" t="str">
        <f ca="1">_xll.IMDP("BND",EL230,EX8,EL3)</f>
        <v>입력오류</v>
      </c>
    </row>
    <row r="231" spans="1:154" ht="13.5" customHeight="1" x14ac:dyDescent="0.3">
      <c r="A231" s="2">
        <v>46316</v>
      </c>
      <c r="B231" s="3" t="s">
        <v>1625</v>
      </c>
      <c r="C231" s="3" t="s">
        <v>1446</v>
      </c>
      <c r="D231" s="3" t="s">
        <v>1626</v>
      </c>
      <c r="E231" s="3">
        <v>0</v>
      </c>
      <c r="F231" s="3">
        <v>0.22</v>
      </c>
      <c r="G231" s="3">
        <v>0</v>
      </c>
      <c r="H231" s="3">
        <v>260284</v>
      </c>
      <c r="I231" s="3">
        <v>9733.6</v>
      </c>
      <c r="J231" s="3">
        <v>2.7726999999999999</v>
      </c>
      <c r="K231" s="21">
        <f ca="1">_xll.IMDP("BND",B231,K8,B3)</f>
        <v>20290926</v>
      </c>
      <c r="L231" s="23">
        <f ca="1">_xll.IMDP("BND",B231,L8,B3)</f>
        <v>4.2709999999999999</v>
      </c>
      <c r="M231" s="23" t="str">
        <f ca="1">_xll.IMDP("BND",B231,M8,B3)</f>
        <v>회사채</v>
      </c>
      <c r="N231" s="23" t="str">
        <f ca="1">_xll.IMDP("BND",B231,N8,B3)</f>
        <v>회사채(일반)</v>
      </c>
      <c r="O231" s="2"/>
      <c r="Y231" s="21" t="str">
        <f ca="1">_xll.IMDP("BND",P231,Y8,P3)</f>
        <v>입력오류</v>
      </c>
      <c r="Z231" s="23" t="str">
        <f ca="1">_xll.IMDP("BND",P231,Z8,P3)</f>
        <v>입력오류</v>
      </c>
      <c r="AA231" s="23" t="str">
        <f ca="1">_xll.IMDP("BND",P231,AA8,P3)</f>
        <v>입력오류</v>
      </c>
      <c r="AB231" s="23" t="str">
        <f ca="1">_xll.IMDP("BND",P231,AB8,P3)</f>
        <v>입력오류</v>
      </c>
      <c r="AC231" s="2"/>
      <c r="AM231" s="21" t="str">
        <f ca="1">_xll.IMDP("BND",AD231,AM8,AD3)</f>
        <v>입력오류</v>
      </c>
      <c r="AN231" s="23" t="str">
        <f ca="1">_xll.IMDP("BND",AD231,AN8,AD3)</f>
        <v>입력오류</v>
      </c>
      <c r="AO231" s="23" t="str">
        <f ca="1">_xll.IMDP("BND",AD231,AO8,AD3)</f>
        <v>입력오류</v>
      </c>
      <c r="AP231" s="23" t="str">
        <f ca="1">_xll.IMDP("BND",AD231,AP8,AD3)</f>
        <v>입력오류</v>
      </c>
      <c r="AQ231" s="2"/>
      <c r="BA231" s="21" t="str">
        <f ca="1">_xll.IMDP("BND",AR231,BA8,AR3)</f>
        <v>입력오류</v>
      </c>
      <c r="BB231" s="23" t="str">
        <f ca="1">_xll.IMDP("BND",AR231,BB8,AR3)</f>
        <v>입력오류</v>
      </c>
      <c r="BC231" s="23" t="str">
        <f ca="1">_xll.IMDP("BND",AR231,BC8,AR3)</f>
        <v>입력오류</v>
      </c>
      <c r="BD231" s="23" t="str">
        <f ca="1">_xll.IMDP("BND",AR231,BD8,AR3)</f>
        <v>입력오류</v>
      </c>
      <c r="BE231" s="2"/>
      <c r="BO231" s="21" t="str">
        <f ca="1">_xll.IMDP("BND",BF231,BO8,BF3)</f>
        <v>입력오류</v>
      </c>
      <c r="BP231" s="23" t="str">
        <f ca="1">_xll.IMDP("BND",BF231,BP8,BF3)</f>
        <v>입력오류</v>
      </c>
      <c r="BQ231" s="23" t="str">
        <f ca="1">_xll.IMDP("BND",BF231,BQ8,BF3)</f>
        <v>입력오류</v>
      </c>
      <c r="BR231" s="23" t="str">
        <f ca="1">_xll.IMDP("BND",BF231,BR8,BF3)</f>
        <v>입력오류</v>
      </c>
      <c r="BS231" s="2">
        <v>46316</v>
      </c>
      <c r="BT231" s="3" t="s">
        <v>1260</v>
      </c>
      <c r="BU231" s="3" t="s">
        <v>1261</v>
      </c>
      <c r="BV231" s="3" t="s">
        <v>1262</v>
      </c>
      <c r="BW231" s="3">
        <v>0</v>
      </c>
      <c r="BX231" s="3">
        <v>0.03</v>
      </c>
      <c r="BY231" s="3">
        <v>0</v>
      </c>
      <c r="BZ231" s="3">
        <v>41154</v>
      </c>
      <c r="CA231" s="3">
        <v>9574.86</v>
      </c>
      <c r="CB231" s="3">
        <v>2.2982999999999998</v>
      </c>
      <c r="CC231" s="21">
        <f ca="1">_xll.IMDP("BND",BT231,CC8,BT3)</f>
        <v>20290308</v>
      </c>
      <c r="CD231" s="23">
        <f ca="1">_xll.IMDP("BND",BT231,CD8,BT3)</f>
        <v>4.1180000000000003</v>
      </c>
      <c r="CE231" s="23" t="str">
        <f ca="1">_xll.IMDP("BND",BT231,CE8,BT3)</f>
        <v>공사공단채</v>
      </c>
      <c r="CF231" s="23" t="str">
        <f ca="1">_xll.IMDP("BND",BT231,CF8,BT3)</f>
        <v>일반</v>
      </c>
      <c r="CG231" s="2"/>
      <c r="CQ231" s="21" t="str">
        <f ca="1">_xll.IMDP("BND",CH231,CQ8,CH3)</f>
        <v>입력오류</v>
      </c>
      <c r="CR231" s="23" t="str">
        <f ca="1">_xll.IMDP("BND",CH231,CR8,CH3)</f>
        <v>입력오류</v>
      </c>
      <c r="CS231" s="23" t="str">
        <f ca="1">_xll.IMDP("BND",CH231,CS8,CH3)</f>
        <v>입력오류</v>
      </c>
      <c r="CT231" s="23" t="str">
        <f ca="1">_xll.IMDP("BND",CH231,CT8,CH3)</f>
        <v>입력오류</v>
      </c>
      <c r="CU231" s="2"/>
      <c r="DE231" s="21" t="str">
        <f ca="1">_xll.IMDP("BND",CV231,DE8,CV3)</f>
        <v>입력오류</v>
      </c>
      <c r="DF231" s="23" t="str">
        <f ca="1">_xll.IMDP("BND",CV231,DF8,CV3)</f>
        <v>입력오류</v>
      </c>
      <c r="DG231" s="23" t="str">
        <f ca="1">_xll.IMDP("BND",CV231,DG8,CV3)</f>
        <v>입력오류</v>
      </c>
      <c r="DH231" s="23" t="str">
        <f ca="1">_xll.IMDP("BND",CV231,DH8,CV3)</f>
        <v>입력오류</v>
      </c>
      <c r="DI231" s="2">
        <v>46316</v>
      </c>
      <c r="DJ231" s="3" t="s">
        <v>15342</v>
      </c>
      <c r="DK231" s="3" t="s">
        <v>1925</v>
      </c>
      <c r="DL231" s="3" t="s">
        <v>15343</v>
      </c>
      <c r="DM231" s="3">
        <v>0</v>
      </c>
      <c r="DN231" s="3">
        <v>0.15</v>
      </c>
      <c r="DO231" s="3">
        <v>0</v>
      </c>
      <c r="DP231" s="3">
        <v>234973</v>
      </c>
      <c r="DS231" s="21" t="str">
        <f ca="1">_xll.IMDP("BND",DJ231,DS8,DJ3)</f>
        <v/>
      </c>
      <c r="DT231" s="23" t="str">
        <f ca="1">_xll.IMDP("BND",DJ231,DT8,DJ3)</f>
        <v/>
      </c>
      <c r="DU231" s="23" t="str">
        <f ca="1">_xll.IMDP("BND",DJ231,DU8,DJ3)</f>
        <v/>
      </c>
      <c r="DV231" s="23" t="str">
        <f ca="1">_xll.IMDP("BND",DJ231,DV8,DJ3)</f>
        <v/>
      </c>
      <c r="DW231" s="2"/>
      <c r="EG231" s="21" t="str">
        <f ca="1">_xll.IMDP("BND",DX231,EG8,DX3)</f>
        <v>입력오류</v>
      </c>
      <c r="EH231" s="23" t="str">
        <f ca="1">_xll.IMDP("BND",DX231,EH8,DX3)</f>
        <v>입력오류</v>
      </c>
      <c r="EI231" s="23" t="str">
        <f ca="1">_xll.IMDP("BND",DX231,EI8,DX3)</f>
        <v>입력오류</v>
      </c>
      <c r="EJ231" s="23" t="str">
        <f ca="1">_xll.IMDP("BND",DX231,EJ8,DX3)</f>
        <v>입력오류</v>
      </c>
      <c r="EK231" s="2"/>
      <c r="EU231" s="21" t="str">
        <f ca="1">_xll.IMDP("BND",EL231,EU8,EL3)</f>
        <v>입력오류</v>
      </c>
      <c r="EV231" s="23" t="str">
        <f ca="1">_xll.IMDP("BND",EL231,EV8,EL3)</f>
        <v>입력오류</v>
      </c>
      <c r="EW231" s="23" t="str">
        <f ca="1">_xll.IMDP("BND",EL231,EW8,EL3)</f>
        <v>입력오류</v>
      </c>
      <c r="EX231" s="23" t="str">
        <f ca="1">_xll.IMDP("BND",EL231,EX8,EL3)</f>
        <v>입력오류</v>
      </c>
    </row>
    <row r="232" spans="1:154" ht="13.5" customHeight="1" x14ac:dyDescent="0.3">
      <c r="A232" s="2">
        <v>46316</v>
      </c>
      <c r="B232" s="3" t="s">
        <v>118</v>
      </c>
      <c r="C232" s="3" t="s">
        <v>119</v>
      </c>
      <c r="D232" s="3" t="s">
        <v>120</v>
      </c>
      <c r="E232" s="3">
        <v>0</v>
      </c>
      <c r="F232" s="3">
        <v>0.22</v>
      </c>
      <c r="G232" s="3">
        <v>0</v>
      </c>
      <c r="H232" s="3">
        <v>259698</v>
      </c>
      <c r="I232" s="3">
        <v>9712.39</v>
      </c>
      <c r="J232" s="3">
        <v>1.8140000000000001</v>
      </c>
      <c r="K232" s="21">
        <f ca="1">_xll.IMDP("BND",B232,K8,B3)</f>
        <v>20280906</v>
      </c>
      <c r="L232" s="23">
        <f ca="1">_xll.IMDP("BND",B232,L8,B3)</f>
        <v>4.3239999999999998</v>
      </c>
      <c r="M232" s="23" t="str">
        <f ca="1">_xll.IMDP("BND",B232,M8,B3)</f>
        <v>회사채</v>
      </c>
      <c r="N232" s="23" t="str">
        <f ca="1">_xll.IMDP("BND",B232,N8,B3)</f>
        <v>회사채(일반)</v>
      </c>
      <c r="O232" s="2"/>
      <c r="Y232" s="21" t="str">
        <f ca="1">_xll.IMDP("BND",P232,Y8,P3)</f>
        <v>입력오류</v>
      </c>
      <c r="Z232" s="23" t="str">
        <f ca="1">_xll.IMDP("BND",P232,Z8,P3)</f>
        <v>입력오류</v>
      </c>
      <c r="AA232" s="23" t="str">
        <f ca="1">_xll.IMDP("BND",P232,AA8,P3)</f>
        <v>입력오류</v>
      </c>
      <c r="AB232" s="23" t="str">
        <f ca="1">_xll.IMDP("BND",P232,AB8,P3)</f>
        <v>입력오류</v>
      </c>
      <c r="AC232" s="2"/>
      <c r="AM232" s="21" t="str">
        <f ca="1">_xll.IMDP("BND",AD232,AM8,AD3)</f>
        <v>입력오류</v>
      </c>
      <c r="AN232" s="23" t="str">
        <f ca="1">_xll.IMDP("BND",AD232,AN8,AD3)</f>
        <v>입력오류</v>
      </c>
      <c r="AO232" s="23" t="str">
        <f ca="1">_xll.IMDP("BND",AD232,AO8,AD3)</f>
        <v>입력오류</v>
      </c>
      <c r="AP232" s="23" t="str">
        <f ca="1">_xll.IMDP("BND",AD232,AP8,AD3)</f>
        <v>입력오류</v>
      </c>
      <c r="AQ232" s="2"/>
      <c r="BA232" s="21" t="str">
        <f ca="1">_xll.IMDP("BND",AR232,BA8,AR3)</f>
        <v>입력오류</v>
      </c>
      <c r="BB232" s="23" t="str">
        <f ca="1">_xll.IMDP("BND",AR232,BB8,AR3)</f>
        <v>입력오류</v>
      </c>
      <c r="BC232" s="23" t="str">
        <f ca="1">_xll.IMDP("BND",AR232,BC8,AR3)</f>
        <v>입력오류</v>
      </c>
      <c r="BD232" s="23" t="str">
        <f ca="1">_xll.IMDP("BND",AR232,BD8,AR3)</f>
        <v>입력오류</v>
      </c>
      <c r="BE232" s="2"/>
      <c r="BO232" s="21" t="str">
        <f ca="1">_xll.IMDP("BND",BF232,BO8,BF3)</f>
        <v>입력오류</v>
      </c>
      <c r="BP232" s="23" t="str">
        <f ca="1">_xll.IMDP("BND",BF232,BP8,BF3)</f>
        <v>입력오류</v>
      </c>
      <c r="BQ232" s="23" t="str">
        <f ca="1">_xll.IMDP("BND",BF232,BQ8,BF3)</f>
        <v>입력오류</v>
      </c>
      <c r="BR232" s="23" t="str">
        <f ca="1">_xll.IMDP("BND",BF232,BR8,BF3)</f>
        <v>입력오류</v>
      </c>
      <c r="BS232" s="2">
        <v>46316</v>
      </c>
      <c r="BT232" s="3" t="s">
        <v>1258</v>
      </c>
      <c r="BU232" s="3" t="s">
        <v>47</v>
      </c>
      <c r="BV232" s="3" t="s">
        <v>1259</v>
      </c>
      <c r="BW232" s="3">
        <v>0</v>
      </c>
      <c r="BX232" s="3">
        <v>0.03</v>
      </c>
      <c r="BY232" s="3">
        <v>0</v>
      </c>
      <c r="BZ232" s="3">
        <v>41142</v>
      </c>
      <c r="CA232" s="3">
        <v>9971.9599999999991</v>
      </c>
      <c r="CB232" s="3">
        <v>1.3386</v>
      </c>
      <c r="CC232" s="21">
        <f ca="1">_xll.IMDP("BND",BT232,CC8,BT3)</f>
        <v>20280310</v>
      </c>
      <c r="CD232" s="23">
        <f ca="1">_xll.IMDP("BND",BT232,CD8,BT3)</f>
        <v>3.73</v>
      </c>
      <c r="CE232" s="23" t="str">
        <f ca="1">_xll.IMDP("BND",BT232,CE8,BT3)</f>
        <v>국채</v>
      </c>
      <c r="CF232" s="23" t="str">
        <f ca="1">_xll.IMDP("BND",BT232,CF8,BT3)</f>
        <v>국고채권</v>
      </c>
      <c r="CG232" s="2"/>
      <c r="CQ232" s="21" t="str">
        <f ca="1">_xll.IMDP("BND",CH232,CQ8,CH3)</f>
        <v>입력오류</v>
      </c>
      <c r="CR232" s="23" t="str">
        <f ca="1">_xll.IMDP("BND",CH232,CR8,CH3)</f>
        <v>입력오류</v>
      </c>
      <c r="CS232" s="23" t="str">
        <f ca="1">_xll.IMDP("BND",CH232,CS8,CH3)</f>
        <v>입력오류</v>
      </c>
      <c r="CT232" s="23" t="str">
        <f ca="1">_xll.IMDP("BND",CH232,CT8,CH3)</f>
        <v>입력오류</v>
      </c>
      <c r="CU232" s="2"/>
      <c r="DE232" s="21" t="str">
        <f ca="1">_xll.IMDP("BND",CV232,DE8,CV3)</f>
        <v>입력오류</v>
      </c>
      <c r="DF232" s="23" t="str">
        <f ca="1">_xll.IMDP("BND",CV232,DF8,CV3)</f>
        <v>입력오류</v>
      </c>
      <c r="DG232" s="23" t="str">
        <f ca="1">_xll.IMDP("BND",CV232,DG8,CV3)</f>
        <v>입력오류</v>
      </c>
      <c r="DH232" s="23" t="str">
        <f ca="1">_xll.IMDP("BND",CV232,DH8,CV3)</f>
        <v>입력오류</v>
      </c>
      <c r="DI232" s="2">
        <v>46316</v>
      </c>
      <c r="DJ232" s="3" t="s">
        <v>15346</v>
      </c>
      <c r="DK232" s="3" t="s">
        <v>1925</v>
      </c>
      <c r="DL232" s="3" t="s">
        <v>15347</v>
      </c>
      <c r="DM232" s="3">
        <v>0</v>
      </c>
      <c r="DN232" s="3">
        <v>0.15</v>
      </c>
      <c r="DO232" s="3">
        <v>0</v>
      </c>
      <c r="DP232" s="3">
        <v>234973</v>
      </c>
      <c r="DS232" s="21" t="str">
        <f ca="1">_xll.IMDP("BND",DJ232,DS8,DJ3)</f>
        <v/>
      </c>
      <c r="DT232" s="23" t="str">
        <f ca="1">_xll.IMDP("BND",DJ232,DT8,DJ3)</f>
        <v/>
      </c>
      <c r="DU232" s="23" t="str">
        <f ca="1">_xll.IMDP("BND",DJ232,DU8,DJ3)</f>
        <v/>
      </c>
      <c r="DV232" s="23" t="str">
        <f ca="1">_xll.IMDP("BND",DJ232,DV8,DJ3)</f>
        <v/>
      </c>
      <c r="DW232" s="2"/>
      <c r="EG232" s="21" t="str">
        <f ca="1">_xll.IMDP("BND",DX232,EG8,DX3)</f>
        <v>입력오류</v>
      </c>
      <c r="EH232" s="23" t="str">
        <f ca="1">_xll.IMDP("BND",DX232,EH8,DX3)</f>
        <v>입력오류</v>
      </c>
      <c r="EI232" s="23" t="str">
        <f ca="1">_xll.IMDP("BND",DX232,EI8,DX3)</f>
        <v>입력오류</v>
      </c>
      <c r="EJ232" s="23" t="str">
        <f ca="1">_xll.IMDP("BND",DX232,EJ8,DX3)</f>
        <v>입력오류</v>
      </c>
      <c r="EK232" s="2"/>
      <c r="EU232" s="21" t="str">
        <f ca="1">_xll.IMDP("BND",EL232,EU8,EL3)</f>
        <v>입력오류</v>
      </c>
      <c r="EV232" s="23" t="str">
        <f ca="1">_xll.IMDP("BND",EL232,EV8,EL3)</f>
        <v>입력오류</v>
      </c>
      <c r="EW232" s="23" t="str">
        <f ca="1">_xll.IMDP("BND",EL232,EW8,EL3)</f>
        <v>입력오류</v>
      </c>
      <c r="EX232" s="23" t="str">
        <f ca="1">_xll.IMDP("BND",EL232,EX8,EL3)</f>
        <v>입력오류</v>
      </c>
    </row>
    <row r="233" spans="1:154" ht="13.5" customHeight="1" x14ac:dyDescent="0.3">
      <c r="A233" s="2">
        <v>46316</v>
      </c>
      <c r="B233" s="3" t="s">
        <v>1632</v>
      </c>
      <c r="C233" s="3" t="s">
        <v>95</v>
      </c>
      <c r="D233" s="3" t="s">
        <v>1633</v>
      </c>
      <c r="E233" s="3">
        <v>0</v>
      </c>
      <c r="F233" s="3">
        <v>0.22</v>
      </c>
      <c r="G233" s="3">
        <v>0</v>
      </c>
      <c r="H233" s="3">
        <v>259029</v>
      </c>
      <c r="I233" s="3">
        <v>7749.83</v>
      </c>
      <c r="J233" s="3">
        <v>6.1364999999999998</v>
      </c>
      <c r="K233" s="21">
        <f ca="1">_xll.IMDP("BND",B233,K8,B3)</f>
        <v>20330310</v>
      </c>
      <c r="L233" s="23">
        <f ca="1">_xll.IMDP("BND",B233,L8,B3)</f>
        <v>4.0709999999999997</v>
      </c>
      <c r="M233" s="23" t="str">
        <f ca="1">_xll.IMDP("BND",B233,M8,B3)</f>
        <v>국채</v>
      </c>
      <c r="N233" s="23" t="str">
        <f ca="1">_xll.IMDP("BND",B233,N8,B3)</f>
        <v>국고채권</v>
      </c>
      <c r="O233" s="2"/>
      <c r="Y233" s="21" t="str">
        <f ca="1">_xll.IMDP("BND",P233,Y8,P3)</f>
        <v>입력오류</v>
      </c>
      <c r="Z233" s="23" t="str">
        <f ca="1">_xll.IMDP("BND",P233,Z8,P3)</f>
        <v>입력오류</v>
      </c>
      <c r="AA233" s="23" t="str">
        <f ca="1">_xll.IMDP("BND",P233,AA8,P3)</f>
        <v>입력오류</v>
      </c>
      <c r="AB233" s="23" t="str">
        <f ca="1">_xll.IMDP("BND",P233,AB8,P3)</f>
        <v>입력오류</v>
      </c>
      <c r="AC233" s="2"/>
      <c r="AM233" s="21" t="str">
        <f ca="1">_xll.IMDP("BND",AD233,AM8,AD3)</f>
        <v>입력오류</v>
      </c>
      <c r="AN233" s="23" t="str">
        <f ca="1">_xll.IMDP("BND",AD233,AN8,AD3)</f>
        <v>입력오류</v>
      </c>
      <c r="AO233" s="23" t="str">
        <f ca="1">_xll.IMDP("BND",AD233,AO8,AD3)</f>
        <v>입력오류</v>
      </c>
      <c r="AP233" s="23" t="str">
        <f ca="1">_xll.IMDP("BND",AD233,AP8,AD3)</f>
        <v>입력오류</v>
      </c>
      <c r="AQ233" s="2"/>
      <c r="BA233" s="21" t="str">
        <f ca="1">_xll.IMDP("BND",AR233,BA8,AR3)</f>
        <v>입력오류</v>
      </c>
      <c r="BB233" s="23" t="str">
        <f ca="1">_xll.IMDP("BND",AR233,BB8,AR3)</f>
        <v>입력오류</v>
      </c>
      <c r="BC233" s="23" t="str">
        <f ca="1">_xll.IMDP("BND",AR233,BC8,AR3)</f>
        <v>입력오류</v>
      </c>
      <c r="BD233" s="23" t="str">
        <f ca="1">_xll.IMDP("BND",AR233,BD8,AR3)</f>
        <v>입력오류</v>
      </c>
      <c r="BE233" s="2"/>
      <c r="BO233" s="21" t="str">
        <f ca="1">_xll.IMDP("BND",BF233,BO8,BF3)</f>
        <v>입력오류</v>
      </c>
      <c r="BP233" s="23" t="str">
        <f ca="1">_xll.IMDP("BND",BF233,BP8,BF3)</f>
        <v>입력오류</v>
      </c>
      <c r="BQ233" s="23" t="str">
        <f ca="1">_xll.IMDP("BND",BF233,BQ8,BF3)</f>
        <v>입력오류</v>
      </c>
      <c r="BR233" s="23" t="str">
        <f ca="1">_xll.IMDP("BND",BF233,BR8,BF3)</f>
        <v>입력오류</v>
      </c>
      <c r="BS233" s="2">
        <v>46316</v>
      </c>
      <c r="BT233" s="3" t="s">
        <v>125</v>
      </c>
      <c r="BU233" s="3" t="s">
        <v>47</v>
      </c>
      <c r="BV233" s="3" t="s">
        <v>126</v>
      </c>
      <c r="BW233" s="3">
        <v>0</v>
      </c>
      <c r="BX233" s="3">
        <v>0.03</v>
      </c>
      <c r="BY233" s="3">
        <v>0</v>
      </c>
      <c r="BZ233" s="3">
        <v>40796</v>
      </c>
      <c r="CA233" s="3">
        <v>10098.57</v>
      </c>
      <c r="CB233" s="3">
        <v>0.61819999999999997</v>
      </c>
      <c r="CC233" s="21">
        <f ca="1">_xll.IMDP("BND",BT233,CC8,BT3)</f>
        <v>20270610</v>
      </c>
      <c r="CD233" s="23">
        <f ca="1">_xll.IMDP("BND",BT233,CD8,BT3)</f>
        <v>3.5529999999999999</v>
      </c>
      <c r="CE233" s="23" t="str">
        <f ca="1">_xll.IMDP("BND",BT233,CE8,BT3)</f>
        <v>국채</v>
      </c>
      <c r="CF233" s="23" t="str">
        <f ca="1">_xll.IMDP("BND",BT233,CF8,BT3)</f>
        <v>국고채권</v>
      </c>
      <c r="CG233" s="2"/>
      <c r="CQ233" s="21" t="str">
        <f ca="1">_xll.IMDP("BND",CH233,CQ8,CH3)</f>
        <v>입력오류</v>
      </c>
      <c r="CR233" s="23" t="str">
        <f ca="1">_xll.IMDP("BND",CH233,CR8,CH3)</f>
        <v>입력오류</v>
      </c>
      <c r="CS233" s="23" t="str">
        <f ca="1">_xll.IMDP("BND",CH233,CS8,CH3)</f>
        <v>입력오류</v>
      </c>
      <c r="CT233" s="23" t="str">
        <f ca="1">_xll.IMDP("BND",CH233,CT8,CH3)</f>
        <v>입력오류</v>
      </c>
      <c r="CU233" s="2"/>
      <c r="DE233" s="21" t="str">
        <f ca="1">_xll.IMDP("BND",CV233,DE8,CV3)</f>
        <v>입력오류</v>
      </c>
      <c r="DF233" s="23" t="str">
        <f ca="1">_xll.IMDP("BND",CV233,DF8,CV3)</f>
        <v>입력오류</v>
      </c>
      <c r="DG233" s="23" t="str">
        <f ca="1">_xll.IMDP("BND",CV233,DG8,CV3)</f>
        <v>입력오류</v>
      </c>
      <c r="DH233" s="23" t="str">
        <f ca="1">_xll.IMDP("BND",CV233,DH8,CV3)</f>
        <v>입력오류</v>
      </c>
      <c r="DI233" s="2">
        <v>46316</v>
      </c>
      <c r="DJ233" s="3" t="s">
        <v>15354</v>
      </c>
      <c r="DK233" s="3" t="s">
        <v>1925</v>
      </c>
      <c r="DL233" s="3" t="s">
        <v>15355</v>
      </c>
      <c r="DM233" s="3">
        <v>0</v>
      </c>
      <c r="DN233" s="3">
        <v>0.15</v>
      </c>
      <c r="DO233" s="3">
        <v>0</v>
      </c>
      <c r="DP233" s="3">
        <v>234973</v>
      </c>
      <c r="DS233" s="21" t="str">
        <f ca="1">_xll.IMDP("BND",DJ233,DS8,DJ3)</f>
        <v/>
      </c>
      <c r="DT233" s="23" t="str">
        <f ca="1">_xll.IMDP("BND",DJ233,DT8,DJ3)</f>
        <v/>
      </c>
      <c r="DU233" s="23" t="str">
        <f ca="1">_xll.IMDP("BND",DJ233,DU8,DJ3)</f>
        <v/>
      </c>
      <c r="DV233" s="23" t="str">
        <f ca="1">_xll.IMDP("BND",DJ233,DV8,DJ3)</f>
        <v/>
      </c>
      <c r="DW233" s="2"/>
      <c r="EG233" s="21" t="str">
        <f ca="1">_xll.IMDP("BND",DX233,EG8,DX3)</f>
        <v>입력오류</v>
      </c>
      <c r="EH233" s="23" t="str">
        <f ca="1">_xll.IMDP("BND",DX233,EH8,DX3)</f>
        <v>입력오류</v>
      </c>
      <c r="EI233" s="23" t="str">
        <f ca="1">_xll.IMDP("BND",DX233,EI8,DX3)</f>
        <v>입력오류</v>
      </c>
      <c r="EJ233" s="23" t="str">
        <f ca="1">_xll.IMDP("BND",DX233,EJ8,DX3)</f>
        <v>입력오류</v>
      </c>
      <c r="EK233" s="2"/>
      <c r="EU233" s="21" t="str">
        <f ca="1">_xll.IMDP("BND",EL233,EU8,EL3)</f>
        <v>입력오류</v>
      </c>
      <c r="EV233" s="23" t="str">
        <f ca="1">_xll.IMDP("BND",EL233,EV8,EL3)</f>
        <v>입력오류</v>
      </c>
      <c r="EW233" s="23" t="str">
        <f ca="1">_xll.IMDP("BND",EL233,EW8,EL3)</f>
        <v>입력오류</v>
      </c>
      <c r="EX233" s="23" t="str">
        <f ca="1">_xll.IMDP("BND",EL233,EX8,EL3)</f>
        <v>입력오류</v>
      </c>
    </row>
    <row r="234" spans="1:154" ht="13.5" customHeight="1" x14ac:dyDescent="0.3">
      <c r="A234" s="2">
        <v>46316</v>
      </c>
      <c r="B234" s="3" t="s">
        <v>1629</v>
      </c>
      <c r="C234" s="3" t="s">
        <v>1630</v>
      </c>
      <c r="D234" s="3" t="s">
        <v>1631</v>
      </c>
      <c r="E234" s="3">
        <v>0</v>
      </c>
      <c r="F234" s="3">
        <v>0.21</v>
      </c>
      <c r="G234" s="3">
        <v>0</v>
      </c>
      <c r="H234" s="3">
        <v>258159</v>
      </c>
      <c r="I234" s="3">
        <v>7724.04</v>
      </c>
      <c r="J234" s="3">
        <v>17.2347</v>
      </c>
      <c r="K234" s="21">
        <f ca="1">_xll.IMDP("BND",B234,K8,B3)</f>
        <v>20540911</v>
      </c>
      <c r="L234" s="23">
        <f ca="1">_xll.IMDP("BND",B234,L8,B3)</f>
        <v>4.452</v>
      </c>
      <c r="M234" s="23" t="str">
        <f ca="1">_xll.IMDP("BND",B234,M8,B3)</f>
        <v>공사공단채</v>
      </c>
      <c r="N234" s="23" t="str">
        <f ca="1">_xll.IMDP("BND",B234,N8,B3)</f>
        <v>일반</v>
      </c>
      <c r="O234" s="2"/>
      <c r="Y234" s="21" t="str">
        <f ca="1">_xll.IMDP("BND",P234,Y8,P3)</f>
        <v>입력오류</v>
      </c>
      <c r="Z234" s="23" t="str">
        <f ca="1">_xll.IMDP("BND",P234,Z8,P3)</f>
        <v>입력오류</v>
      </c>
      <c r="AA234" s="23" t="str">
        <f ca="1">_xll.IMDP("BND",P234,AA8,P3)</f>
        <v>입력오류</v>
      </c>
      <c r="AB234" s="23" t="str">
        <f ca="1">_xll.IMDP("BND",P234,AB8,P3)</f>
        <v>입력오류</v>
      </c>
      <c r="AC234" s="2"/>
      <c r="AM234" s="21" t="str">
        <f ca="1">_xll.IMDP("BND",AD234,AM8,AD3)</f>
        <v>입력오류</v>
      </c>
      <c r="AN234" s="23" t="str">
        <f ca="1">_xll.IMDP("BND",AD234,AN8,AD3)</f>
        <v>입력오류</v>
      </c>
      <c r="AO234" s="23" t="str">
        <f ca="1">_xll.IMDP("BND",AD234,AO8,AD3)</f>
        <v>입력오류</v>
      </c>
      <c r="AP234" s="23" t="str">
        <f ca="1">_xll.IMDP("BND",AD234,AP8,AD3)</f>
        <v>입력오류</v>
      </c>
      <c r="AQ234" s="2"/>
      <c r="BA234" s="21" t="str">
        <f ca="1">_xll.IMDP("BND",AR234,BA8,AR3)</f>
        <v>입력오류</v>
      </c>
      <c r="BB234" s="23" t="str">
        <f ca="1">_xll.IMDP("BND",AR234,BB8,AR3)</f>
        <v>입력오류</v>
      </c>
      <c r="BC234" s="23" t="str">
        <f ca="1">_xll.IMDP("BND",AR234,BC8,AR3)</f>
        <v>입력오류</v>
      </c>
      <c r="BD234" s="23" t="str">
        <f ca="1">_xll.IMDP("BND",AR234,BD8,AR3)</f>
        <v>입력오류</v>
      </c>
      <c r="BE234" s="2"/>
      <c r="BO234" s="21" t="str">
        <f ca="1">_xll.IMDP("BND",BF234,BO8,BF3)</f>
        <v>입력오류</v>
      </c>
      <c r="BP234" s="23" t="str">
        <f ca="1">_xll.IMDP("BND",BF234,BP8,BF3)</f>
        <v>입력오류</v>
      </c>
      <c r="BQ234" s="23" t="str">
        <f ca="1">_xll.IMDP("BND",BF234,BQ8,BF3)</f>
        <v>입력오류</v>
      </c>
      <c r="BR234" s="23" t="str">
        <f ca="1">_xll.IMDP("BND",BF234,BR8,BF3)</f>
        <v>입력오류</v>
      </c>
      <c r="BS234" s="2">
        <v>46316</v>
      </c>
      <c r="BT234" s="3" t="s">
        <v>15728</v>
      </c>
      <c r="BU234" s="3" t="s">
        <v>1146</v>
      </c>
      <c r="BV234" s="3" t="s">
        <v>1147</v>
      </c>
      <c r="BW234" s="3">
        <v>0</v>
      </c>
      <c r="BX234" s="3">
        <v>0.03</v>
      </c>
      <c r="BY234" s="3">
        <v>0</v>
      </c>
      <c r="BZ234" s="3">
        <v>37256</v>
      </c>
      <c r="CC234" s="21" t="str">
        <f ca="1">_xll.IMDP("BND",BT234,CC8,BT3)</f>
        <v/>
      </c>
      <c r="CD234" s="23" t="str">
        <f ca="1">_xll.IMDP("BND",BT234,CD8,BT3)</f>
        <v/>
      </c>
      <c r="CE234" s="23" t="str">
        <f ca="1">_xll.IMDP("BND",BT234,CE8,BT3)</f>
        <v/>
      </c>
      <c r="CF234" s="23" t="str">
        <f ca="1">_xll.IMDP("BND",BT234,CF8,BT3)</f>
        <v/>
      </c>
      <c r="CG234" s="2"/>
      <c r="CQ234" s="21" t="str">
        <f ca="1">_xll.IMDP("BND",CH234,CQ8,CH3)</f>
        <v>입력오류</v>
      </c>
      <c r="CR234" s="23" t="str">
        <f ca="1">_xll.IMDP("BND",CH234,CR8,CH3)</f>
        <v>입력오류</v>
      </c>
      <c r="CS234" s="23" t="str">
        <f ca="1">_xll.IMDP("BND",CH234,CS8,CH3)</f>
        <v>입력오류</v>
      </c>
      <c r="CT234" s="23" t="str">
        <f ca="1">_xll.IMDP("BND",CH234,CT8,CH3)</f>
        <v>입력오류</v>
      </c>
      <c r="CU234" s="2"/>
      <c r="DE234" s="21" t="str">
        <f ca="1">_xll.IMDP("BND",CV234,DE8,CV3)</f>
        <v>입력오류</v>
      </c>
      <c r="DF234" s="23" t="str">
        <f ca="1">_xll.IMDP("BND",CV234,DF8,CV3)</f>
        <v>입력오류</v>
      </c>
      <c r="DG234" s="23" t="str">
        <f ca="1">_xll.IMDP("BND",CV234,DG8,CV3)</f>
        <v>입력오류</v>
      </c>
      <c r="DH234" s="23" t="str">
        <f ca="1">_xll.IMDP("BND",CV234,DH8,CV3)</f>
        <v>입력오류</v>
      </c>
      <c r="DI234" s="2">
        <v>46316</v>
      </c>
      <c r="DJ234" s="3" t="s">
        <v>15356</v>
      </c>
      <c r="DK234" s="3" t="s">
        <v>1925</v>
      </c>
      <c r="DL234" s="3" t="s">
        <v>15357</v>
      </c>
      <c r="DM234" s="3">
        <v>0</v>
      </c>
      <c r="DN234" s="3">
        <v>0.15</v>
      </c>
      <c r="DO234" s="3">
        <v>0</v>
      </c>
      <c r="DP234" s="3">
        <v>234973</v>
      </c>
      <c r="DS234" s="21" t="str">
        <f ca="1">_xll.IMDP("BND",DJ234,DS8,DJ3)</f>
        <v/>
      </c>
      <c r="DT234" s="23" t="str">
        <f ca="1">_xll.IMDP("BND",DJ234,DT8,DJ3)</f>
        <v/>
      </c>
      <c r="DU234" s="23" t="str">
        <f ca="1">_xll.IMDP("BND",DJ234,DU8,DJ3)</f>
        <v/>
      </c>
      <c r="DV234" s="23" t="str">
        <f ca="1">_xll.IMDP("BND",DJ234,DV8,DJ3)</f>
        <v/>
      </c>
      <c r="DW234" s="2"/>
      <c r="EG234" s="21" t="str">
        <f ca="1">_xll.IMDP("BND",DX234,EG8,DX3)</f>
        <v>입력오류</v>
      </c>
      <c r="EH234" s="23" t="str">
        <f ca="1">_xll.IMDP("BND",DX234,EH8,DX3)</f>
        <v>입력오류</v>
      </c>
      <c r="EI234" s="23" t="str">
        <f ca="1">_xll.IMDP("BND",DX234,EI8,DX3)</f>
        <v>입력오류</v>
      </c>
      <c r="EJ234" s="23" t="str">
        <f ca="1">_xll.IMDP("BND",DX234,EJ8,DX3)</f>
        <v>입력오류</v>
      </c>
      <c r="EK234" s="2"/>
      <c r="EU234" s="21" t="str">
        <f ca="1">_xll.IMDP("BND",EL234,EU8,EL3)</f>
        <v>입력오류</v>
      </c>
      <c r="EV234" s="23" t="str">
        <f ca="1">_xll.IMDP("BND",EL234,EV8,EL3)</f>
        <v>입력오류</v>
      </c>
      <c r="EW234" s="23" t="str">
        <f ca="1">_xll.IMDP("BND",EL234,EW8,EL3)</f>
        <v>입력오류</v>
      </c>
      <c r="EX234" s="23" t="str">
        <f ca="1">_xll.IMDP("BND",EL234,EX8,EL3)</f>
        <v>입력오류</v>
      </c>
    </row>
    <row r="235" spans="1:154" ht="13.5" customHeight="1" x14ac:dyDescent="0.3">
      <c r="A235" s="2">
        <v>46316</v>
      </c>
      <c r="B235" s="3" t="s">
        <v>5106</v>
      </c>
      <c r="C235" s="3" t="s">
        <v>15163</v>
      </c>
      <c r="D235" s="3" t="s">
        <v>5107</v>
      </c>
      <c r="E235" s="3">
        <v>0</v>
      </c>
      <c r="F235" s="3">
        <v>0.21</v>
      </c>
      <c r="G235" s="3">
        <v>0</v>
      </c>
      <c r="H235" s="3">
        <v>258086</v>
      </c>
      <c r="I235" s="3">
        <v>10295.629999999999</v>
      </c>
      <c r="J235" s="3">
        <v>0.999</v>
      </c>
      <c r="K235" s="21">
        <f ca="1">_xll.IMDP("BND",B235,K8,B3)</f>
        <v>20271105</v>
      </c>
      <c r="L235" s="23">
        <f ca="1">_xll.IMDP("BND",B235,L8,B3)</f>
        <v>3.97</v>
      </c>
      <c r="M235" s="23" t="str">
        <f ca="1">_xll.IMDP("BND",B235,M8,B3)</f>
        <v>공사공단채</v>
      </c>
      <c r="N235" s="23" t="str">
        <f ca="1">_xll.IMDP("BND",B235,N8,B3)</f>
        <v>일반</v>
      </c>
      <c r="O235" s="2"/>
      <c r="Y235" s="21" t="str">
        <f ca="1">_xll.IMDP("BND",P235,Y8,P3)</f>
        <v>입력오류</v>
      </c>
      <c r="Z235" s="23" t="str">
        <f ca="1">_xll.IMDP("BND",P235,Z8,P3)</f>
        <v>입력오류</v>
      </c>
      <c r="AA235" s="23" t="str">
        <f ca="1">_xll.IMDP("BND",P235,AA8,P3)</f>
        <v>입력오류</v>
      </c>
      <c r="AB235" s="23" t="str">
        <f ca="1">_xll.IMDP("BND",P235,AB8,P3)</f>
        <v>입력오류</v>
      </c>
      <c r="AC235" s="2"/>
      <c r="AM235" s="21" t="str">
        <f ca="1">_xll.IMDP("BND",AD235,AM8,AD3)</f>
        <v>입력오류</v>
      </c>
      <c r="AN235" s="23" t="str">
        <f ca="1">_xll.IMDP("BND",AD235,AN8,AD3)</f>
        <v>입력오류</v>
      </c>
      <c r="AO235" s="23" t="str">
        <f ca="1">_xll.IMDP("BND",AD235,AO8,AD3)</f>
        <v>입력오류</v>
      </c>
      <c r="AP235" s="23" t="str">
        <f ca="1">_xll.IMDP("BND",AD235,AP8,AD3)</f>
        <v>입력오류</v>
      </c>
      <c r="AQ235" s="2"/>
      <c r="BA235" s="21" t="str">
        <f ca="1">_xll.IMDP("BND",AR235,BA8,AR3)</f>
        <v>입력오류</v>
      </c>
      <c r="BB235" s="23" t="str">
        <f ca="1">_xll.IMDP("BND",AR235,BB8,AR3)</f>
        <v>입력오류</v>
      </c>
      <c r="BC235" s="23" t="str">
        <f ca="1">_xll.IMDP("BND",AR235,BC8,AR3)</f>
        <v>입력오류</v>
      </c>
      <c r="BD235" s="23" t="str">
        <f ca="1">_xll.IMDP("BND",AR235,BD8,AR3)</f>
        <v>입력오류</v>
      </c>
      <c r="BE235" s="2"/>
      <c r="BO235" s="21" t="str">
        <f ca="1">_xll.IMDP("BND",BF235,BO8,BF3)</f>
        <v>입력오류</v>
      </c>
      <c r="BP235" s="23" t="str">
        <f ca="1">_xll.IMDP("BND",BF235,BP8,BF3)</f>
        <v>입력오류</v>
      </c>
      <c r="BQ235" s="23" t="str">
        <f ca="1">_xll.IMDP("BND",BF235,BQ8,BF3)</f>
        <v>입력오류</v>
      </c>
      <c r="BR235" s="23" t="str">
        <f ca="1">_xll.IMDP("BND",BF235,BR8,BF3)</f>
        <v>입력오류</v>
      </c>
      <c r="BS235" s="2">
        <v>46316</v>
      </c>
      <c r="BT235" s="3" t="s">
        <v>16081</v>
      </c>
      <c r="BU235" s="3" t="s">
        <v>16082</v>
      </c>
      <c r="BV235" s="3" t="s">
        <v>838</v>
      </c>
      <c r="BW235" s="3">
        <v>0</v>
      </c>
      <c r="BX235" s="3">
        <v>0.03</v>
      </c>
      <c r="BY235" s="3">
        <v>0</v>
      </c>
      <c r="BZ235" s="3">
        <v>37050</v>
      </c>
      <c r="CC235" s="21" t="str">
        <f ca="1">_xll.IMDP("BND",BT235,CC8,BT3)</f>
        <v/>
      </c>
      <c r="CD235" s="23" t="str">
        <f ca="1">_xll.IMDP("BND",BT235,CD8,BT3)</f>
        <v/>
      </c>
      <c r="CE235" s="23" t="str">
        <f ca="1">_xll.IMDP("BND",BT235,CE8,BT3)</f>
        <v/>
      </c>
      <c r="CF235" s="23" t="str">
        <f ca="1">_xll.IMDP("BND",BT235,CF8,BT3)</f>
        <v/>
      </c>
      <c r="CG235" s="2"/>
      <c r="CQ235" s="21" t="str">
        <f ca="1">_xll.IMDP("BND",CH235,CQ8,CH3)</f>
        <v>입력오류</v>
      </c>
      <c r="CR235" s="23" t="str">
        <f ca="1">_xll.IMDP("BND",CH235,CR8,CH3)</f>
        <v>입력오류</v>
      </c>
      <c r="CS235" s="23" t="str">
        <f ca="1">_xll.IMDP("BND",CH235,CS8,CH3)</f>
        <v>입력오류</v>
      </c>
      <c r="CT235" s="23" t="str">
        <f ca="1">_xll.IMDP("BND",CH235,CT8,CH3)</f>
        <v>입력오류</v>
      </c>
      <c r="CU235" s="2"/>
      <c r="DE235" s="21" t="str">
        <f ca="1">_xll.IMDP("BND",CV235,DE8,CV3)</f>
        <v>입력오류</v>
      </c>
      <c r="DF235" s="23" t="str">
        <f ca="1">_xll.IMDP("BND",CV235,DF8,CV3)</f>
        <v>입력오류</v>
      </c>
      <c r="DG235" s="23" t="str">
        <f ca="1">_xll.IMDP("BND",CV235,DG8,CV3)</f>
        <v>입력오류</v>
      </c>
      <c r="DH235" s="23" t="str">
        <f ca="1">_xll.IMDP("BND",CV235,DH8,CV3)</f>
        <v>입력오류</v>
      </c>
      <c r="DI235" s="2">
        <v>46316</v>
      </c>
      <c r="DJ235" s="3" t="s">
        <v>15726</v>
      </c>
      <c r="DK235" s="3" t="s">
        <v>15724</v>
      </c>
      <c r="DL235" s="3" t="s">
        <v>15727</v>
      </c>
      <c r="DM235" s="3">
        <v>0</v>
      </c>
      <c r="DN235" s="3">
        <v>0.15</v>
      </c>
      <c r="DO235" s="3">
        <v>0</v>
      </c>
      <c r="DP235" s="3">
        <v>232384</v>
      </c>
      <c r="DS235" s="21" t="str">
        <f ca="1">_xll.IMDP("BND",DJ235,DS8,DJ3)</f>
        <v/>
      </c>
      <c r="DT235" s="23" t="str">
        <f ca="1">_xll.IMDP("BND",DJ235,DT8,DJ3)</f>
        <v/>
      </c>
      <c r="DU235" s="23" t="str">
        <f ca="1">_xll.IMDP("BND",DJ235,DU8,DJ3)</f>
        <v/>
      </c>
      <c r="DV235" s="23" t="str">
        <f ca="1">_xll.IMDP("BND",DJ235,DV8,DJ3)</f>
        <v/>
      </c>
      <c r="DW235" s="2"/>
      <c r="EG235" s="21" t="str">
        <f ca="1">_xll.IMDP("BND",DX235,EG8,DX3)</f>
        <v>입력오류</v>
      </c>
      <c r="EH235" s="23" t="str">
        <f ca="1">_xll.IMDP("BND",DX235,EH8,DX3)</f>
        <v>입력오류</v>
      </c>
      <c r="EI235" s="23" t="str">
        <f ca="1">_xll.IMDP("BND",DX235,EI8,DX3)</f>
        <v>입력오류</v>
      </c>
      <c r="EJ235" s="23" t="str">
        <f ca="1">_xll.IMDP("BND",DX235,EJ8,DX3)</f>
        <v>입력오류</v>
      </c>
      <c r="EK235" s="2"/>
      <c r="EU235" s="21" t="str">
        <f ca="1">_xll.IMDP("BND",EL235,EU8,EL3)</f>
        <v>입력오류</v>
      </c>
      <c r="EV235" s="23" t="str">
        <f ca="1">_xll.IMDP("BND",EL235,EV8,EL3)</f>
        <v>입력오류</v>
      </c>
      <c r="EW235" s="23" t="str">
        <f ca="1">_xll.IMDP("BND",EL235,EW8,EL3)</f>
        <v>입력오류</v>
      </c>
      <c r="EX235" s="23" t="str">
        <f ca="1">_xll.IMDP("BND",EL235,EX8,EL3)</f>
        <v>입력오류</v>
      </c>
    </row>
    <row r="236" spans="1:154" ht="13.5" customHeight="1" x14ac:dyDescent="0.3">
      <c r="A236" s="2">
        <v>46316</v>
      </c>
      <c r="B236" s="3" t="s">
        <v>1634</v>
      </c>
      <c r="C236" s="3" t="s">
        <v>1635</v>
      </c>
      <c r="D236" s="3" t="s">
        <v>1636</v>
      </c>
      <c r="E236" s="3">
        <v>0</v>
      </c>
      <c r="F236" s="3">
        <v>0.21</v>
      </c>
      <c r="G236" s="3">
        <v>0</v>
      </c>
      <c r="H236" s="3">
        <v>252280</v>
      </c>
      <c r="I236" s="3">
        <v>10063.64</v>
      </c>
      <c r="J236" s="3">
        <v>1.571</v>
      </c>
      <c r="K236" s="21">
        <f ca="1">_xll.IMDP("BND",B236,K8,B3)</f>
        <v>20280612</v>
      </c>
      <c r="L236" s="23">
        <f ca="1">_xll.IMDP("BND",B236,L8,B3)</f>
        <v>4.3</v>
      </c>
      <c r="M236" s="23" t="str">
        <f ca="1">_xll.IMDP("BND",B236,M8,B3)</f>
        <v>회사채</v>
      </c>
      <c r="N236" s="23" t="str">
        <f ca="1">_xll.IMDP("BND",B236,N8,B3)</f>
        <v>회사채(일반)</v>
      </c>
      <c r="O236" s="2"/>
      <c r="Y236" s="21" t="str">
        <f ca="1">_xll.IMDP("BND",P236,Y8,P3)</f>
        <v>입력오류</v>
      </c>
      <c r="Z236" s="23" t="str">
        <f ca="1">_xll.IMDP("BND",P236,Z8,P3)</f>
        <v>입력오류</v>
      </c>
      <c r="AA236" s="23" t="str">
        <f ca="1">_xll.IMDP("BND",P236,AA8,P3)</f>
        <v>입력오류</v>
      </c>
      <c r="AB236" s="23" t="str">
        <f ca="1">_xll.IMDP("BND",P236,AB8,P3)</f>
        <v>입력오류</v>
      </c>
      <c r="AC236" s="2"/>
      <c r="AM236" s="21" t="str">
        <f ca="1">_xll.IMDP("BND",AD236,AM8,AD3)</f>
        <v>입력오류</v>
      </c>
      <c r="AN236" s="23" t="str">
        <f ca="1">_xll.IMDP("BND",AD236,AN8,AD3)</f>
        <v>입력오류</v>
      </c>
      <c r="AO236" s="23" t="str">
        <f ca="1">_xll.IMDP("BND",AD236,AO8,AD3)</f>
        <v>입력오류</v>
      </c>
      <c r="AP236" s="23" t="str">
        <f ca="1">_xll.IMDP("BND",AD236,AP8,AD3)</f>
        <v>입력오류</v>
      </c>
      <c r="AQ236" s="2"/>
      <c r="BA236" s="21" t="str">
        <f ca="1">_xll.IMDP("BND",AR236,BA8,AR3)</f>
        <v>입력오류</v>
      </c>
      <c r="BB236" s="23" t="str">
        <f ca="1">_xll.IMDP("BND",AR236,BB8,AR3)</f>
        <v>입력오류</v>
      </c>
      <c r="BC236" s="23" t="str">
        <f ca="1">_xll.IMDP("BND",AR236,BC8,AR3)</f>
        <v>입력오류</v>
      </c>
      <c r="BD236" s="23" t="str">
        <f ca="1">_xll.IMDP("BND",AR236,BD8,AR3)</f>
        <v>입력오류</v>
      </c>
      <c r="BE236" s="2"/>
      <c r="BO236" s="21" t="str">
        <f ca="1">_xll.IMDP("BND",BF236,BO8,BF3)</f>
        <v>입력오류</v>
      </c>
      <c r="BP236" s="23" t="str">
        <f ca="1">_xll.IMDP("BND",BF236,BP8,BF3)</f>
        <v>입력오류</v>
      </c>
      <c r="BQ236" s="23" t="str">
        <f ca="1">_xll.IMDP("BND",BF236,BQ8,BF3)</f>
        <v>입력오류</v>
      </c>
      <c r="BR236" s="23" t="str">
        <f ca="1">_xll.IMDP("BND",BF236,BR8,BF3)</f>
        <v>입력오류</v>
      </c>
      <c r="BS236" s="2">
        <v>46316</v>
      </c>
      <c r="BT236" s="3" t="s">
        <v>15864</v>
      </c>
      <c r="BU236" s="3" t="s">
        <v>15340</v>
      </c>
      <c r="BV236" s="3" t="s">
        <v>15865</v>
      </c>
      <c r="BW236" s="3">
        <v>0</v>
      </c>
      <c r="BX236" s="3">
        <v>0.03</v>
      </c>
      <c r="BY236" s="3">
        <v>0</v>
      </c>
      <c r="BZ236" s="3">
        <v>36809</v>
      </c>
      <c r="CC236" s="21" t="str">
        <f ca="1">_xll.IMDP("BND",BT236,CC8,BT3)</f>
        <v/>
      </c>
      <c r="CD236" s="23" t="str">
        <f ca="1">_xll.IMDP("BND",BT236,CD8,BT3)</f>
        <v/>
      </c>
      <c r="CE236" s="23" t="str">
        <f ca="1">_xll.IMDP("BND",BT236,CE8,BT3)</f>
        <v/>
      </c>
      <c r="CF236" s="23" t="str">
        <f ca="1">_xll.IMDP("BND",BT236,CF8,BT3)</f>
        <v/>
      </c>
      <c r="CG236" s="2"/>
      <c r="CQ236" s="21" t="str">
        <f ca="1">_xll.IMDP("BND",CH236,CQ8,CH3)</f>
        <v>입력오류</v>
      </c>
      <c r="CR236" s="23" t="str">
        <f ca="1">_xll.IMDP("BND",CH236,CR8,CH3)</f>
        <v>입력오류</v>
      </c>
      <c r="CS236" s="23" t="str">
        <f ca="1">_xll.IMDP("BND",CH236,CS8,CH3)</f>
        <v>입력오류</v>
      </c>
      <c r="CT236" s="23" t="str">
        <f ca="1">_xll.IMDP("BND",CH236,CT8,CH3)</f>
        <v>입력오류</v>
      </c>
      <c r="CU236" s="2"/>
      <c r="DE236" s="21" t="str">
        <f ca="1">_xll.IMDP("BND",CV236,DE8,CV3)</f>
        <v>입력오류</v>
      </c>
      <c r="DF236" s="23" t="str">
        <f ca="1">_xll.IMDP("BND",CV236,DF8,CV3)</f>
        <v>입력오류</v>
      </c>
      <c r="DG236" s="23" t="str">
        <f ca="1">_xll.IMDP("BND",CV236,DG8,CV3)</f>
        <v>입력오류</v>
      </c>
      <c r="DH236" s="23" t="str">
        <f ca="1">_xll.IMDP("BND",CV236,DH8,CV3)</f>
        <v>입력오류</v>
      </c>
      <c r="DI236" s="2">
        <v>46316</v>
      </c>
      <c r="DJ236" s="3" t="s">
        <v>15723</v>
      </c>
      <c r="DK236" s="3" t="s">
        <v>15724</v>
      </c>
      <c r="DL236" s="3" t="s">
        <v>15725</v>
      </c>
      <c r="DM236" s="3">
        <v>0</v>
      </c>
      <c r="DN236" s="3">
        <v>0.15</v>
      </c>
      <c r="DO236" s="3">
        <v>0</v>
      </c>
      <c r="DP236" s="3">
        <v>232384</v>
      </c>
      <c r="DS236" s="21" t="str">
        <f ca="1">_xll.IMDP("BND",DJ236,DS8,DJ3)</f>
        <v/>
      </c>
      <c r="DT236" s="23" t="str">
        <f ca="1">_xll.IMDP("BND",DJ236,DT8,DJ3)</f>
        <v/>
      </c>
      <c r="DU236" s="23" t="str">
        <f ca="1">_xll.IMDP("BND",DJ236,DU8,DJ3)</f>
        <v/>
      </c>
      <c r="DV236" s="23" t="str">
        <f ca="1">_xll.IMDP("BND",DJ236,DV8,DJ3)</f>
        <v/>
      </c>
      <c r="DW236" s="2"/>
      <c r="EG236" s="21" t="str">
        <f ca="1">_xll.IMDP("BND",DX236,EG8,DX3)</f>
        <v>입력오류</v>
      </c>
      <c r="EH236" s="23" t="str">
        <f ca="1">_xll.IMDP("BND",DX236,EH8,DX3)</f>
        <v>입력오류</v>
      </c>
      <c r="EI236" s="23" t="str">
        <f ca="1">_xll.IMDP("BND",DX236,EI8,DX3)</f>
        <v>입력오류</v>
      </c>
      <c r="EJ236" s="23" t="str">
        <f ca="1">_xll.IMDP("BND",DX236,EJ8,DX3)</f>
        <v>입력오류</v>
      </c>
      <c r="EK236" s="2"/>
      <c r="EU236" s="21" t="str">
        <f ca="1">_xll.IMDP("BND",EL236,EU8,EL3)</f>
        <v>입력오류</v>
      </c>
      <c r="EV236" s="23" t="str">
        <f ca="1">_xll.IMDP("BND",EL236,EV8,EL3)</f>
        <v>입력오류</v>
      </c>
      <c r="EW236" s="23" t="str">
        <f ca="1">_xll.IMDP("BND",EL236,EW8,EL3)</f>
        <v>입력오류</v>
      </c>
      <c r="EX236" s="23" t="str">
        <f ca="1">_xll.IMDP("BND",EL236,EX8,EL3)</f>
        <v>입력오류</v>
      </c>
    </row>
    <row r="237" spans="1:154" ht="13.5" customHeight="1" x14ac:dyDescent="0.3">
      <c r="A237" s="2">
        <v>46316</v>
      </c>
      <c r="B237" s="3" t="s">
        <v>1637</v>
      </c>
      <c r="C237" s="3" t="s">
        <v>95</v>
      </c>
      <c r="D237" s="3" t="s">
        <v>1638</v>
      </c>
      <c r="E237" s="3">
        <v>0</v>
      </c>
      <c r="F237" s="3">
        <v>0.21</v>
      </c>
      <c r="G237" s="3">
        <v>0</v>
      </c>
      <c r="H237" s="3">
        <v>251574</v>
      </c>
      <c r="I237" s="3">
        <v>7238.04</v>
      </c>
      <c r="J237" s="3">
        <v>7.5735999999999999</v>
      </c>
      <c r="K237" s="21">
        <f ca="1">_xll.IMDP("BND",B237,K8,B3)</f>
        <v>20340910</v>
      </c>
      <c r="L237" s="23">
        <f ca="1">_xll.IMDP("BND",B237,L8,B3)</f>
        <v>4.1820000000000004</v>
      </c>
      <c r="M237" s="23" t="str">
        <f ca="1">_xll.IMDP("BND",B237,M8,B3)</f>
        <v>국채</v>
      </c>
      <c r="N237" s="23" t="str">
        <f ca="1">_xll.IMDP("BND",B237,N8,B3)</f>
        <v>국고채권</v>
      </c>
      <c r="O237" s="2"/>
      <c r="Y237" s="21" t="str">
        <f ca="1">_xll.IMDP("BND",P237,Y8,P3)</f>
        <v>입력오류</v>
      </c>
      <c r="Z237" s="23" t="str">
        <f ca="1">_xll.IMDP("BND",P237,Z8,P3)</f>
        <v>입력오류</v>
      </c>
      <c r="AA237" s="23" t="str">
        <f ca="1">_xll.IMDP("BND",P237,AA8,P3)</f>
        <v>입력오류</v>
      </c>
      <c r="AB237" s="23" t="str">
        <f ca="1">_xll.IMDP("BND",P237,AB8,P3)</f>
        <v>입력오류</v>
      </c>
      <c r="AC237" s="2"/>
      <c r="AM237" s="21" t="str">
        <f ca="1">_xll.IMDP("BND",AD237,AM8,AD3)</f>
        <v>입력오류</v>
      </c>
      <c r="AN237" s="23" t="str">
        <f ca="1">_xll.IMDP("BND",AD237,AN8,AD3)</f>
        <v>입력오류</v>
      </c>
      <c r="AO237" s="23" t="str">
        <f ca="1">_xll.IMDP("BND",AD237,AO8,AD3)</f>
        <v>입력오류</v>
      </c>
      <c r="AP237" s="23" t="str">
        <f ca="1">_xll.IMDP("BND",AD237,AP8,AD3)</f>
        <v>입력오류</v>
      </c>
      <c r="AQ237" s="2"/>
      <c r="BA237" s="21" t="str">
        <f ca="1">_xll.IMDP("BND",AR237,BA8,AR3)</f>
        <v>입력오류</v>
      </c>
      <c r="BB237" s="23" t="str">
        <f ca="1">_xll.IMDP("BND",AR237,BB8,AR3)</f>
        <v>입력오류</v>
      </c>
      <c r="BC237" s="23" t="str">
        <f ca="1">_xll.IMDP("BND",AR237,BC8,AR3)</f>
        <v>입력오류</v>
      </c>
      <c r="BD237" s="23" t="str">
        <f ca="1">_xll.IMDP("BND",AR237,BD8,AR3)</f>
        <v>입력오류</v>
      </c>
      <c r="BE237" s="2"/>
      <c r="BO237" s="21" t="str">
        <f ca="1">_xll.IMDP("BND",BF237,BO8,BF3)</f>
        <v>입력오류</v>
      </c>
      <c r="BP237" s="23" t="str">
        <f ca="1">_xll.IMDP("BND",BF237,BP8,BF3)</f>
        <v>입력오류</v>
      </c>
      <c r="BQ237" s="23" t="str">
        <f ca="1">_xll.IMDP("BND",BF237,BQ8,BF3)</f>
        <v>입력오류</v>
      </c>
      <c r="BR237" s="23" t="str">
        <f ca="1">_xll.IMDP("BND",BF237,BR8,BF3)</f>
        <v>입력오류</v>
      </c>
      <c r="BS237" s="2">
        <v>46316</v>
      </c>
      <c r="BT237" s="3" t="s">
        <v>15866</v>
      </c>
      <c r="BU237" s="3" t="s">
        <v>15340</v>
      </c>
      <c r="BV237" s="3" t="s">
        <v>15865</v>
      </c>
      <c r="BW237" s="3">
        <v>0</v>
      </c>
      <c r="BX237" s="3">
        <v>0.03</v>
      </c>
      <c r="BY237" s="3">
        <v>0</v>
      </c>
      <c r="BZ237" s="3">
        <v>36809</v>
      </c>
      <c r="CC237" s="21" t="str">
        <f ca="1">_xll.IMDP("BND",BT237,CC8,BT3)</f>
        <v/>
      </c>
      <c r="CD237" s="23" t="str">
        <f ca="1">_xll.IMDP("BND",BT237,CD8,BT3)</f>
        <v/>
      </c>
      <c r="CE237" s="23" t="str">
        <f ca="1">_xll.IMDP("BND",BT237,CE8,BT3)</f>
        <v/>
      </c>
      <c r="CF237" s="23" t="str">
        <f ca="1">_xll.IMDP("BND",BT237,CF8,BT3)</f>
        <v/>
      </c>
      <c r="CG237" s="2"/>
      <c r="CQ237" s="21" t="str">
        <f ca="1">_xll.IMDP("BND",CH237,CQ8,CH3)</f>
        <v>입력오류</v>
      </c>
      <c r="CR237" s="23" t="str">
        <f ca="1">_xll.IMDP("BND",CH237,CR8,CH3)</f>
        <v>입력오류</v>
      </c>
      <c r="CS237" s="23" t="str">
        <f ca="1">_xll.IMDP("BND",CH237,CS8,CH3)</f>
        <v>입력오류</v>
      </c>
      <c r="CT237" s="23" t="str">
        <f ca="1">_xll.IMDP("BND",CH237,CT8,CH3)</f>
        <v>입력오류</v>
      </c>
      <c r="CU237" s="2"/>
      <c r="DE237" s="21" t="str">
        <f ca="1">_xll.IMDP("BND",CV237,DE8,CV3)</f>
        <v>입력오류</v>
      </c>
      <c r="DF237" s="23" t="str">
        <f ca="1">_xll.IMDP("BND",CV237,DF8,CV3)</f>
        <v>입력오류</v>
      </c>
      <c r="DG237" s="23" t="str">
        <f ca="1">_xll.IMDP("BND",CV237,DG8,CV3)</f>
        <v>입력오류</v>
      </c>
      <c r="DH237" s="23" t="str">
        <f ca="1">_xll.IMDP("BND",CV237,DH8,CV3)</f>
        <v>입력오류</v>
      </c>
      <c r="DI237" s="2">
        <v>46316</v>
      </c>
      <c r="DJ237" s="3" t="s">
        <v>15227</v>
      </c>
      <c r="DK237" s="3" t="s">
        <v>15228</v>
      </c>
      <c r="DL237" s="3" t="s">
        <v>15229</v>
      </c>
      <c r="DM237" s="3">
        <v>0</v>
      </c>
      <c r="DN237" s="3">
        <v>0.15</v>
      </c>
      <c r="DO237" s="3">
        <v>0</v>
      </c>
      <c r="DP237" s="3">
        <v>231123</v>
      </c>
      <c r="DS237" s="21" t="str">
        <f ca="1">_xll.IMDP("BND",DJ237,DS8,DJ3)</f>
        <v/>
      </c>
      <c r="DT237" s="23" t="str">
        <f ca="1">_xll.IMDP("BND",DJ237,DT8,DJ3)</f>
        <v/>
      </c>
      <c r="DU237" s="23" t="str">
        <f ca="1">_xll.IMDP("BND",DJ237,DU8,DJ3)</f>
        <v/>
      </c>
      <c r="DV237" s="23" t="str">
        <f ca="1">_xll.IMDP("BND",DJ237,DV8,DJ3)</f>
        <v/>
      </c>
      <c r="DW237" s="2"/>
      <c r="EG237" s="21" t="str">
        <f ca="1">_xll.IMDP("BND",DX237,EG8,DX3)</f>
        <v>입력오류</v>
      </c>
      <c r="EH237" s="23" t="str">
        <f ca="1">_xll.IMDP("BND",DX237,EH8,DX3)</f>
        <v>입력오류</v>
      </c>
      <c r="EI237" s="23" t="str">
        <f ca="1">_xll.IMDP("BND",DX237,EI8,DX3)</f>
        <v>입력오류</v>
      </c>
      <c r="EJ237" s="23" t="str">
        <f ca="1">_xll.IMDP("BND",DX237,EJ8,DX3)</f>
        <v>입력오류</v>
      </c>
      <c r="EK237" s="2"/>
      <c r="EU237" s="21" t="str">
        <f ca="1">_xll.IMDP("BND",EL237,EU8,EL3)</f>
        <v>입력오류</v>
      </c>
      <c r="EV237" s="23" t="str">
        <f ca="1">_xll.IMDP("BND",EL237,EV8,EL3)</f>
        <v>입력오류</v>
      </c>
      <c r="EW237" s="23" t="str">
        <f ca="1">_xll.IMDP("BND",EL237,EW8,EL3)</f>
        <v>입력오류</v>
      </c>
      <c r="EX237" s="23" t="str">
        <f ca="1">_xll.IMDP("BND",EL237,EX8,EL3)</f>
        <v>입력오류</v>
      </c>
    </row>
    <row r="238" spans="1:154" ht="13.5" customHeight="1" x14ac:dyDescent="0.3">
      <c r="A238" s="2">
        <v>46316</v>
      </c>
      <c r="B238" s="3" t="s">
        <v>1776</v>
      </c>
      <c r="C238" s="3" t="s">
        <v>145</v>
      </c>
      <c r="D238" s="3" t="s">
        <v>1777</v>
      </c>
      <c r="E238" s="3">
        <v>0</v>
      </c>
      <c r="F238" s="3">
        <v>0.21</v>
      </c>
      <c r="G238" s="3">
        <v>0</v>
      </c>
      <c r="H238" s="3">
        <v>247957</v>
      </c>
      <c r="I238" s="3">
        <v>9273.82</v>
      </c>
      <c r="J238" s="3">
        <v>3.3241999999999998</v>
      </c>
      <c r="K238" s="21">
        <f ca="1">_xll.IMDP("BND",B238,K8,B3)</f>
        <v>20300429</v>
      </c>
      <c r="L238" s="23">
        <f ca="1">_xll.IMDP("BND",B238,L8,B3)</f>
        <v>4.2720000000000002</v>
      </c>
      <c r="M238" s="23" t="str">
        <f ca="1">_xll.IMDP("BND",B238,M8,B3)</f>
        <v>공사공단채</v>
      </c>
      <c r="N238" s="23" t="str">
        <f ca="1">_xll.IMDP("BND",B238,N8,B3)</f>
        <v>일반</v>
      </c>
      <c r="O238" s="2"/>
      <c r="Y238" s="21" t="str">
        <f ca="1">_xll.IMDP("BND",P238,Y8,P3)</f>
        <v>입력오류</v>
      </c>
      <c r="Z238" s="23" t="str">
        <f ca="1">_xll.IMDP("BND",P238,Z8,P3)</f>
        <v>입력오류</v>
      </c>
      <c r="AA238" s="23" t="str">
        <f ca="1">_xll.IMDP("BND",P238,AA8,P3)</f>
        <v>입력오류</v>
      </c>
      <c r="AB238" s="23" t="str">
        <f ca="1">_xll.IMDP("BND",P238,AB8,P3)</f>
        <v>입력오류</v>
      </c>
      <c r="AC238" s="2"/>
      <c r="AM238" s="21" t="str">
        <f ca="1">_xll.IMDP("BND",AD238,AM8,AD3)</f>
        <v>입력오류</v>
      </c>
      <c r="AN238" s="23" t="str">
        <f ca="1">_xll.IMDP("BND",AD238,AN8,AD3)</f>
        <v>입력오류</v>
      </c>
      <c r="AO238" s="23" t="str">
        <f ca="1">_xll.IMDP("BND",AD238,AO8,AD3)</f>
        <v>입력오류</v>
      </c>
      <c r="AP238" s="23" t="str">
        <f ca="1">_xll.IMDP("BND",AD238,AP8,AD3)</f>
        <v>입력오류</v>
      </c>
      <c r="AQ238" s="2"/>
      <c r="BA238" s="21" t="str">
        <f ca="1">_xll.IMDP("BND",AR238,BA8,AR3)</f>
        <v>입력오류</v>
      </c>
      <c r="BB238" s="23" t="str">
        <f ca="1">_xll.IMDP("BND",AR238,BB8,AR3)</f>
        <v>입력오류</v>
      </c>
      <c r="BC238" s="23" t="str">
        <f ca="1">_xll.IMDP("BND",AR238,BC8,AR3)</f>
        <v>입력오류</v>
      </c>
      <c r="BD238" s="23" t="str">
        <f ca="1">_xll.IMDP("BND",AR238,BD8,AR3)</f>
        <v>입력오류</v>
      </c>
      <c r="BE238" s="2"/>
      <c r="BO238" s="21" t="str">
        <f ca="1">_xll.IMDP("BND",BF238,BO8,BF3)</f>
        <v>입력오류</v>
      </c>
      <c r="BP238" s="23" t="str">
        <f ca="1">_xll.IMDP("BND",BF238,BP8,BF3)</f>
        <v>입력오류</v>
      </c>
      <c r="BQ238" s="23" t="str">
        <f ca="1">_xll.IMDP("BND",BF238,BQ8,BF3)</f>
        <v>입력오류</v>
      </c>
      <c r="BR238" s="23" t="str">
        <f ca="1">_xll.IMDP("BND",BF238,BR8,BF3)</f>
        <v>입력오류</v>
      </c>
      <c r="BS238" s="2">
        <v>46316</v>
      </c>
      <c r="BT238" s="3" t="s">
        <v>15867</v>
      </c>
      <c r="BU238" s="3" t="s">
        <v>15861</v>
      </c>
      <c r="BV238" s="3" t="s">
        <v>15862</v>
      </c>
      <c r="BW238" s="3">
        <v>0</v>
      </c>
      <c r="BX238" s="3">
        <v>0.03</v>
      </c>
      <c r="BY238" s="3">
        <v>0</v>
      </c>
      <c r="BZ238" s="3">
        <v>35944</v>
      </c>
      <c r="CC238" s="21" t="str">
        <f ca="1">_xll.IMDP("BND",BT238,CC8,BT3)</f>
        <v/>
      </c>
      <c r="CD238" s="23" t="str">
        <f ca="1">_xll.IMDP("BND",BT238,CD8,BT3)</f>
        <v/>
      </c>
      <c r="CE238" s="23" t="str">
        <f ca="1">_xll.IMDP("BND",BT238,CE8,BT3)</f>
        <v/>
      </c>
      <c r="CF238" s="23" t="str">
        <f ca="1">_xll.IMDP("BND",BT238,CF8,BT3)</f>
        <v/>
      </c>
      <c r="CG238" s="2"/>
      <c r="CQ238" s="21" t="str">
        <f ca="1">_xll.IMDP("BND",CH238,CQ8,CH3)</f>
        <v>입력오류</v>
      </c>
      <c r="CR238" s="23" t="str">
        <f ca="1">_xll.IMDP("BND",CH238,CR8,CH3)</f>
        <v>입력오류</v>
      </c>
      <c r="CS238" s="23" t="str">
        <f ca="1">_xll.IMDP("BND",CH238,CS8,CH3)</f>
        <v>입력오류</v>
      </c>
      <c r="CT238" s="23" t="str">
        <f ca="1">_xll.IMDP("BND",CH238,CT8,CH3)</f>
        <v>입력오류</v>
      </c>
      <c r="CU238" s="2"/>
      <c r="DE238" s="21" t="str">
        <f ca="1">_xll.IMDP("BND",CV238,DE8,CV3)</f>
        <v>입력오류</v>
      </c>
      <c r="DF238" s="23" t="str">
        <f ca="1">_xll.IMDP("BND",CV238,DF8,CV3)</f>
        <v>입력오류</v>
      </c>
      <c r="DG238" s="23" t="str">
        <f ca="1">_xll.IMDP("BND",CV238,DG8,CV3)</f>
        <v>입력오류</v>
      </c>
      <c r="DH238" s="23" t="str">
        <f ca="1">_xll.IMDP("BND",CV238,DH8,CV3)</f>
        <v>입력오류</v>
      </c>
      <c r="DI238" s="2">
        <v>46316</v>
      </c>
      <c r="DJ238" s="3" t="s">
        <v>15230</v>
      </c>
      <c r="DK238" s="3" t="s">
        <v>15228</v>
      </c>
      <c r="DL238" s="3" t="s">
        <v>15231</v>
      </c>
      <c r="DM238" s="3">
        <v>0</v>
      </c>
      <c r="DN238" s="3">
        <v>0.15</v>
      </c>
      <c r="DO238" s="3">
        <v>0</v>
      </c>
      <c r="DP238" s="3">
        <v>231123</v>
      </c>
      <c r="DS238" s="21" t="str">
        <f ca="1">_xll.IMDP("BND",DJ238,DS8,DJ3)</f>
        <v/>
      </c>
      <c r="DT238" s="23" t="str">
        <f ca="1">_xll.IMDP("BND",DJ238,DT8,DJ3)</f>
        <v/>
      </c>
      <c r="DU238" s="23" t="str">
        <f ca="1">_xll.IMDP("BND",DJ238,DU8,DJ3)</f>
        <v/>
      </c>
      <c r="DV238" s="23" t="str">
        <f ca="1">_xll.IMDP("BND",DJ238,DV8,DJ3)</f>
        <v/>
      </c>
      <c r="DW238" s="2"/>
      <c r="EG238" s="21" t="str">
        <f ca="1">_xll.IMDP("BND",DX238,EG8,DX3)</f>
        <v>입력오류</v>
      </c>
      <c r="EH238" s="23" t="str">
        <f ca="1">_xll.IMDP("BND",DX238,EH8,DX3)</f>
        <v>입력오류</v>
      </c>
      <c r="EI238" s="23" t="str">
        <f ca="1">_xll.IMDP("BND",DX238,EI8,DX3)</f>
        <v>입력오류</v>
      </c>
      <c r="EJ238" s="23" t="str">
        <f ca="1">_xll.IMDP("BND",DX238,EJ8,DX3)</f>
        <v>입력오류</v>
      </c>
      <c r="EK238" s="2"/>
      <c r="EU238" s="21" t="str">
        <f ca="1">_xll.IMDP("BND",EL238,EU8,EL3)</f>
        <v>입력오류</v>
      </c>
      <c r="EV238" s="23" t="str">
        <f ca="1">_xll.IMDP("BND",EL238,EV8,EL3)</f>
        <v>입력오류</v>
      </c>
      <c r="EW238" s="23" t="str">
        <f ca="1">_xll.IMDP("BND",EL238,EW8,EL3)</f>
        <v>입력오류</v>
      </c>
      <c r="EX238" s="23" t="str">
        <f ca="1">_xll.IMDP("BND",EL238,EX8,EL3)</f>
        <v>입력오류</v>
      </c>
    </row>
    <row r="239" spans="1:154" ht="13.5" customHeight="1" x14ac:dyDescent="0.3">
      <c r="A239" s="2">
        <v>46316</v>
      </c>
      <c r="B239" s="3" t="s">
        <v>1096</v>
      </c>
      <c r="C239" s="3" t="s">
        <v>95</v>
      </c>
      <c r="D239" s="3" t="s">
        <v>1097</v>
      </c>
      <c r="E239" s="3">
        <v>0</v>
      </c>
      <c r="F239" s="3">
        <v>0.21</v>
      </c>
      <c r="G239" s="3">
        <v>0</v>
      </c>
      <c r="H239" s="3">
        <v>247449</v>
      </c>
      <c r="I239" s="3">
        <v>7403.62</v>
      </c>
      <c r="J239" s="3">
        <v>7.0918000000000001</v>
      </c>
      <c r="K239" s="21">
        <f ca="1">_xll.IMDP("BND",B239,K8,B3)</f>
        <v>20340310</v>
      </c>
      <c r="L239" s="23">
        <f ca="1">_xll.IMDP("BND",B239,L8,B3)</f>
        <v>4.1520000000000001</v>
      </c>
      <c r="M239" s="23" t="str">
        <f ca="1">_xll.IMDP("BND",B239,M8,B3)</f>
        <v>국채</v>
      </c>
      <c r="N239" s="23" t="str">
        <f ca="1">_xll.IMDP("BND",B239,N8,B3)</f>
        <v>국고채권</v>
      </c>
      <c r="O239" s="2"/>
      <c r="Y239" s="21" t="str">
        <f ca="1">_xll.IMDP("BND",P239,Y8,P3)</f>
        <v>입력오류</v>
      </c>
      <c r="Z239" s="23" t="str">
        <f ca="1">_xll.IMDP("BND",P239,Z8,P3)</f>
        <v>입력오류</v>
      </c>
      <c r="AA239" s="23" t="str">
        <f ca="1">_xll.IMDP("BND",P239,AA8,P3)</f>
        <v>입력오류</v>
      </c>
      <c r="AB239" s="23" t="str">
        <f ca="1">_xll.IMDP("BND",P239,AB8,P3)</f>
        <v>입력오류</v>
      </c>
      <c r="AC239" s="2"/>
      <c r="AM239" s="21" t="str">
        <f ca="1">_xll.IMDP("BND",AD239,AM8,AD3)</f>
        <v>입력오류</v>
      </c>
      <c r="AN239" s="23" t="str">
        <f ca="1">_xll.IMDP("BND",AD239,AN8,AD3)</f>
        <v>입력오류</v>
      </c>
      <c r="AO239" s="23" t="str">
        <f ca="1">_xll.IMDP("BND",AD239,AO8,AD3)</f>
        <v>입력오류</v>
      </c>
      <c r="AP239" s="23" t="str">
        <f ca="1">_xll.IMDP("BND",AD239,AP8,AD3)</f>
        <v>입력오류</v>
      </c>
      <c r="AQ239" s="2"/>
      <c r="BA239" s="21" t="str">
        <f ca="1">_xll.IMDP("BND",AR239,BA8,AR3)</f>
        <v>입력오류</v>
      </c>
      <c r="BB239" s="23" t="str">
        <f ca="1">_xll.IMDP("BND",AR239,BB8,AR3)</f>
        <v>입력오류</v>
      </c>
      <c r="BC239" s="23" t="str">
        <f ca="1">_xll.IMDP("BND",AR239,BC8,AR3)</f>
        <v>입력오류</v>
      </c>
      <c r="BD239" s="23" t="str">
        <f ca="1">_xll.IMDP("BND",AR239,BD8,AR3)</f>
        <v>입력오류</v>
      </c>
      <c r="BE239" s="2"/>
      <c r="BO239" s="21" t="str">
        <f ca="1">_xll.IMDP("BND",BF239,BO8,BF3)</f>
        <v>입력오류</v>
      </c>
      <c r="BP239" s="23" t="str">
        <f ca="1">_xll.IMDP("BND",BF239,BP8,BF3)</f>
        <v>입력오류</v>
      </c>
      <c r="BQ239" s="23" t="str">
        <f ca="1">_xll.IMDP("BND",BF239,BQ8,BF3)</f>
        <v>입력오류</v>
      </c>
      <c r="BR239" s="23" t="str">
        <f ca="1">_xll.IMDP("BND",BF239,BR8,BF3)</f>
        <v>입력오류</v>
      </c>
      <c r="BS239" s="2">
        <v>46316</v>
      </c>
      <c r="BT239" s="3" t="s">
        <v>15868</v>
      </c>
      <c r="BU239" s="3" t="s">
        <v>15861</v>
      </c>
      <c r="BV239" s="3" t="s">
        <v>15862</v>
      </c>
      <c r="BW239" s="3">
        <v>0</v>
      </c>
      <c r="BX239" s="3">
        <v>0.03</v>
      </c>
      <c r="BY239" s="3">
        <v>0</v>
      </c>
      <c r="BZ239" s="3">
        <v>35944</v>
      </c>
      <c r="CC239" s="21" t="str">
        <f ca="1">_xll.IMDP("BND",BT239,CC8,BT3)</f>
        <v/>
      </c>
      <c r="CD239" s="23" t="str">
        <f ca="1">_xll.IMDP("BND",BT239,CD8,BT3)</f>
        <v/>
      </c>
      <c r="CE239" s="23" t="str">
        <f ca="1">_xll.IMDP("BND",BT239,CE8,BT3)</f>
        <v/>
      </c>
      <c r="CF239" s="23" t="str">
        <f ca="1">_xll.IMDP("BND",BT239,CF8,BT3)</f>
        <v/>
      </c>
      <c r="CG239" s="2"/>
      <c r="CQ239" s="21" t="str">
        <f ca="1">_xll.IMDP("BND",CH239,CQ8,CH3)</f>
        <v>입력오류</v>
      </c>
      <c r="CR239" s="23" t="str">
        <f ca="1">_xll.IMDP("BND",CH239,CR8,CH3)</f>
        <v>입력오류</v>
      </c>
      <c r="CS239" s="23" t="str">
        <f ca="1">_xll.IMDP("BND",CH239,CS8,CH3)</f>
        <v>입력오류</v>
      </c>
      <c r="CT239" s="23" t="str">
        <f ca="1">_xll.IMDP("BND",CH239,CT8,CH3)</f>
        <v>입력오류</v>
      </c>
      <c r="CU239" s="2"/>
      <c r="DE239" s="21" t="str">
        <f ca="1">_xll.IMDP("BND",CV239,DE8,CV3)</f>
        <v>입력오류</v>
      </c>
      <c r="DF239" s="23" t="str">
        <f ca="1">_xll.IMDP("BND",CV239,DF8,CV3)</f>
        <v>입력오류</v>
      </c>
      <c r="DG239" s="23" t="str">
        <f ca="1">_xll.IMDP("BND",CV239,DG8,CV3)</f>
        <v>입력오류</v>
      </c>
      <c r="DH239" s="23" t="str">
        <f ca="1">_xll.IMDP("BND",CV239,DH8,CV3)</f>
        <v>입력오류</v>
      </c>
      <c r="DI239" s="2">
        <v>46316</v>
      </c>
      <c r="DJ239" s="3" t="s">
        <v>14393</v>
      </c>
      <c r="DK239" s="3" t="s">
        <v>1925</v>
      </c>
      <c r="DL239" s="3" t="s">
        <v>14394</v>
      </c>
      <c r="DM239" s="3">
        <v>0</v>
      </c>
      <c r="DN239" s="3">
        <v>0.15</v>
      </c>
      <c r="DO239" s="3">
        <v>0</v>
      </c>
      <c r="DP239" s="3">
        <v>231085</v>
      </c>
      <c r="DS239" s="21" t="str">
        <f ca="1">_xll.IMDP("BND",DJ239,DS8,DJ3)</f>
        <v/>
      </c>
      <c r="DT239" s="23" t="str">
        <f ca="1">_xll.IMDP("BND",DJ239,DT8,DJ3)</f>
        <v/>
      </c>
      <c r="DU239" s="23" t="str">
        <f ca="1">_xll.IMDP("BND",DJ239,DU8,DJ3)</f>
        <v/>
      </c>
      <c r="DV239" s="23" t="str">
        <f ca="1">_xll.IMDP("BND",DJ239,DV8,DJ3)</f>
        <v/>
      </c>
      <c r="DW239" s="2"/>
      <c r="EG239" s="21" t="str">
        <f ca="1">_xll.IMDP("BND",DX239,EG8,DX3)</f>
        <v>입력오류</v>
      </c>
      <c r="EH239" s="23" t="str">
        <f ca="1">_xll.IMDP("BND",DX239,EH8,DX3)</f>
        <v>입력오류</v>
      </c>
      <c r="EI239" s="23" t="str">
        <f ca="1">_xll.IMDP("BND",DX239,EI8,DX3)</f>
        <v>입력오류</v>
      </c>
      <c r="EJ239" s="23" t="str">
        <f ca="1">_xll.IMDP("BND",DX239,EJ8,DX3)</f>
        <v>입력오류</v>
      </c>
      <c r="EK239" s="2"/>
      <c r="EU239" s="21" t="str">
        <f ca="1">_xll.IMDP("BND",EL239,EU8,EL3)</f>
        <v>입력오류</v>
      </c>
      <c r="EV239" s="23" t="str">
        <f ca="1">_xll.IMDP("BND",EL239,EV8,EL3)</f>
        <v>입력오류</v>
      </c>
      <c r="EW239" s="23" t="str">
        <f ca="1">_xll.IMDP("BND",EL239,EW8,EL3)</f>
        <v>입력오류</v>
      </c>
      <c r="EX239" s="23" t="str">
        <f ca="1">_xll.IMDP("BND",EL239,EX8,EL3)</f>
        <v>입력오류</v>
      </c>
    </row>
    <row r="240" spans="1:154" ht="13.5" customHeight="1" x14ac:dyDescent="0.3">
      <c r="A240" s="2">
        <v>46316</v>
      </c>
      <c r="B240" s="3" t="s">
        <v>1639</v>
      </c>
      <c r="C240" s="3" t="s">
        <v>128</v>
      </c>
      <c r="D240" s="3" t="s">
        <v>1640</v>
      </c>
      <c r="E240" s="3">
        <v>0</v>
      </c>
      <c r="F240" s="3">
        <v>0.2</v>
      </c>
      <c r="G240" s="3">
        <v>0</v>
      </c>
      <c r="H240" s="3">
        <v>240789</v>
      </c>
      <c r="I240" s="3">
        <v>9869.0400000000009</v>
      </c>
      <c r="J240" s="3">
        <v>0.37159999999999999</v>
      </c>
      <c r="K240" s="21">
        <f ca="1">_xll.IMDP("BND",B240,K8,B3)</f>
        <v>20270310</v>
      </c>
      <c r="L240" s="23">
        <f ca="1">_xll.IMDP("BND",B240,L8,B3)</f>
        <v>3.4590000000000001</v>
      </c>
      <c r="M240" s="23" t="str">
        <f ca="1">_xll.IMDP("BND",B240,M8,B3)</f>
        <v>국채</v>
      </c>
      <c r="N240" s="23" t="str">
        <f ca="1">_xll.IMDP("BND",B240,N8,B3)</f>
        <v>국고채권</v>
      </c>
      <c r="O240" s="2"/>
      <c r="Y240" s="21" t="str">
        <f ca="1">_xll.IMDP("BND",P240,Y8,P3)</f>
        <v>입력오류</v>
      </c>
      <c r="Z240" s="23" t="str">
        <f ca="1">_xll.IMDP("BND",P240,Z8,P3)</f>
        <v>입력오류</v>
      </c>
      <c r="AA240" s="23" t="str">
        <f ca="1">_xll.IMDP("BND",P240,AA8,P3)</f>
        <v>입력오류</v>
      </c>
      <c r="AB240" s="23" t="str">
        <f ca="1">_xll.IMDP("BND",P240,AB8,P3)</f>
        <v>입력오류</v>
      </c>
      <c r="AC240" s="2"/>
      <c r="AM240" s="21" t="str">
        <f ca="1">_xll.IMDP("BND",AD240,AM8,AD3)</f>
        <v>입력오류</v>
      </c>
      <c r="AN240" s="23" t="str">
        <f ca="1">_xll.IMDP("BND",AD240,AN8,AD3)</f>
        <v>입력오류</v>
      </c>
      <c r="AO240" s="23" t="str">
        <f ca="1">_xll.IMDP("BND",AD240,AO8,AD3)</f>
        <v>입력오류</v>
      </c>
      <c r="AP240" s="23" t="str">
        <f ca="1">_xll.IMDP("BND",AD240,AP8,AD3)</f>
        <v>입력오류</v>
      </c>
      <c r="AQ240" s="2"/>
      <c r="BA240" s="21" t="str">
        <f ca="1">_xll.IMDP("BND",AR240,BA8,AR3)</f>
        <v>입력오류</v>
      </c>
      <c r="BB240" s="23" t="str">
        <f ca="1">_xll.IMDP("BND",AR240,BB8,AR3)</f>
        <v>입력오류</v>
      </c>
      <c r="BC240" s="23" t="str">
        <f ca="1">_xll.IMDP("BND",AR240,BC8,AR3)</f>
        <v>입력오류</v>
      </c>
      <c r="BD240" s="23" t="str">
        <f ca="1">_xll.IMDP("BND",AR240,BD8,AR3)</f>
        <v>입력오류</v>
      </c>
      <c r="BE240" s="2"/>
      <c r="BO240" s="21" t="str">
        <f ca="1">_xll.IMDP("BND",BF240,BO8,BF3)</f>
        <v>입력오류</v>
      </c>
      <c r="BP240" s="23" t="str">
        <f ca="1">_xll.IMDP("BND",BF240,BP8,BF3)</f>
        <v>입력오류</v>
      </c>
      <c r="BQ240" s="23" t="str">
        <f ca="1">_xll.IMDP("BND",BF240,BQ8,BF3)</f>
        <v>입력오류</v>
      </c>
      <c r="BR240" s="23" t="str">
        <f ca="1">_xll.IMDP("BND",BF240,BR8,BF3)</f>
        <v>입력오류</v>
      </c>
      <c r="BS240" s="2">
        <v>46316</v>
      </c>
      <c r="BT240" s="3" t="s">
        <v>16083</v>
      </c>
      <c r="BU240" s="3" t="s">
        <v>15228</v>
      </c>
      <c r="BV240" s="3" t="s">
        <v>16079</v>
      </c>
      <c r="BW240" s="3">
        <v>0</v>
      </c>
      <c r="BX240" s="3">
        <v>0.03</v>
      </c>
      <c r="BY240" s="3">
        <v>0</v>
      </c>
      <c r="BZ240" s="3">
        <v>35911</v>
      </c>
      <c r="CC240" s="21" t="str">
        <f ca="1">_xll.IMDP("BND",BT240,CC8,BT3)</f>
        <v/>
      </c>
      <c r="CD240" s="23" t="str">
        <f ca="1">_xll.IMDP("BND",BT240,CD8,BT3)</f>
        <v/>
      </c>
      <c r="CE240" s="23" t="str">
        <f ca="1">_xll.IMDP("BND",BT240,CE8,BT3)</f>
        <v/>
      </c>
      <c r="CF240" s="23" t="str">
        <f ca="1">_xll.IMDP("BND",BT240,CF8,BT3)</f>
        <v/>
      </c>
      <c r="CG240" s="2"/>
      <c r="CQ240" s="21" t="str">
        <f ca="1">_xll.IMDP("BND",CH240,CQ8,CH3)</f>
        <v>입력오류</v>
      </c>
      <c r="CR240" s="23" t="str">
        <f ca="1">_xll.IMDP("BND",CH240,CR8,CH3)</f>
        <v>입력오류</v>
      </c>
      <c r="CS240" s="23" t="str">
        <f ca="1">_xll.IMDP("BND",CH240,CS8,CH3)</f>
        <v>입력오류</v>
      </c>
      <c r="CT240" s="23" t="str">
        <f ca="1">_xll.IMDP("BND",CH240,CT8,CH3)</f>
        <v>입력오류</v>
      </c>
      <c r="CU240" s="2"/>
      <c r="DE240" s="21" t="str">
        <f ca="1">_xll.IMDP("BND",CV240,DE8,CV3)</f>
        <v>입력오류</v>
      </c>
      <c r="DF240" s="23" t="str">
        <f ca="1">_xll.IMDP("BND",CV240,DF8,CV3)</f>
        <v>입력오류</v>
      </c>
      <c r="DG240" s="23" t="str">
        <f ca="1">_xll.IMDP("BND",CV240,DG8,CV3)</f>
        <v>입력오류</v>
      </c>
      <c r="DH240" s="23" t="str">
        <f ca="1">_xll.IMDP("BND",CV240,DH8,CV3)</f>
        <v>입력오류</v>
      </c>
      <c r="DI240" s="2">
        <v>46316</v>
      </c>
      <c r="DJ240" s="3" t="s">
        <v>14403</v>
      </c>
      <c r="DK240" s="3" t="s">
        <v>1925</v>
      </c>
      <c r="DL240" s="3" t="s">
        <v>14404</v>
      </c>
      <c r="DM240" s="3">
        <v>0</v>
      </c>
      <c r="DN240" s="3">
        <v>0.15</v>
      </c>
      <c r="DO240" s="3">
        <v>0</v>
      </c>
      <c r="DP240" s="3">
        <v>231085</v>
      </c>
      <c r="DS240" s="21" t="str">
        <f ca="1">_xll.IMDP("BND",DJ240,DS8,DJ3)</f>
        <v/>
      </c>
      <c r="DT240" s="23" t="str">
        <f ca="1">_xll.IMDP("BND",DJ240,DT8,DJ3)</f>
        <v/>
      </c>
      <c r="DU240" s="23" t="str">
        <f ca="1">_xll.IMDP("BND",DJ240,DU8,DJ3)</f>
        <v/>
      </c>
      <c r="DV240" s="23" t="str">
        <f ca="1">_xll.IMDP("BND",DJ240,DV8,DJ3)</f>
        <v/>
      </c>
      <c r="DW240" s="2"/>
      <c r="EG240" s="21" t="str">
        <f ca="1">_xll.IMDP("BND",DX240,EG8,DX3)</f>
        <v>입력오류</v>
      </c>
      <c r="EH240" s="23" t="str">
        <f ca="1">_xll.IMDP("BND",DX240,EH8,DX3)</f>
        <v>입력오류</v>
      </c>
      <c r="EI240" s="23" t="str">
        <f ca="1">_xll.IMDP("BND",DX240,EI8,DX3)</f>
        <v>입력오류</v>
      </c>
      <c r="EJ240" s="23" t="str">
        <f ca="1">_xll.IMDP("BND",DX240,EJ8,DX3)</f>
        <v>입력오류</v>
      </c>
      <c r="EK240" s="2"/>
      <c r="EU240" s="21" t="str">
        <f ca="1">_xll.IMDP("BND",EL240,EU8,EL3)</f>
        <v>입력오류</v>
      </c>
      <c r="EV240" s="23" t="str">
        <f ca="1">_xll.IMDP("BND",EL240,EV8,EL3)</f>
        <v>입력오류</v>
      </c>
      <c r="EW240" s="23" t="str">
        <f ca="1">_xll.IMDP("BND",EL240,EW8,EL3)</f>
        <v>입력오류</v>
      </c>
      <c r="EX240" s="23" t="str">
        <f ca="1">_xll.IMDP("BND",EL240,EX8,EL3)</f>
        <v>입력오류</v>
      </c>
    </row>
    <row r="241" spans="1:154" ht="13.5" customHeight="1" x14ac:dyDescent="0.3">
      <c r="A241" s="2">
        <v>46316</v>
      </c>
      <c r="B241" s="3" t="s">
        <v>5368</v>
      </c>
      <c r="C241" s="3" t="s">
        <v>1571</v>
      </c>
      <c r="D241" s="3" t="s">
        <v>5369</v>
      </c>
      <c r="E241" s="3">
        <v>0</v>
      </c>
      <c r="F241" s="3">
        <v>0.2</v>
      </c>
      <c r="G241" s="3">
        <v>0</v>
      </c>
      <c r="H241" s="3">
        <v>237119</v>
      </c>
      <c r="I241" s="3">
        <v>10134.879999999999</v>
      </c>
      <c r="J241" s="3">
        <v>0.55900000000000005</v>
      </c>
      <c r="K241" s="21">
        <f ca="1">_xll.IMDP("BND",B241,K8,B3)</f>
        <v>20270519</v>
      </c>
      <c r="L241" s="23">
        <f ca="1">_xll.IMDP("BND",B241,L8,B3)</f>
        <v>3.86</v>
      </c>
      <c r="M241" s="23" t="str">
        <f ca="1">_xll.IMDP("BND",B241,M8,B3)</f>
        <v>공사공단채</v>
      </c>
      <c r="N241" s="23" t="str">
        <f ca="1">_xll.IMDP("BND",B241,N8,B3)</f>
        <v>일반</v>
      </c>
      <c r="O241" s="2"/>
      <c r="Y241" s="21" t="str">
        <f ca="1">_xll.IMDP("BND",P241,Y8,P3)</f>
        <v>입력오류</v>
      </c>
      <c r="Z241" s="23" t="str">
        <f ca="1">_xll.IMDP("BND",P241,Z8,P3)</f>
        <v>입력오류</v>
      </c>
      <c r="AA241" s="23" t="str">
        <f ca="1">_xll.IMDP("BND",P241,AA8,P3)</f>
        <v>입력오류</v>
      </c>
      <c r="AB241" s="23" t="str">
        <f ca="1">_xll.IMDP("BND",P241,AB8,P3)</f>
        <v>입력오류</v>
      </c>
      <c r="AC241" s="2"/>
      <c r="AM241" s="21" t="str">
        <f ca="1">_xll.IMDP("BND",AD241,AM8,AD3)</f>
        <v>입력오류</v>
      </c>
      <c r="AN241" s="23" t="str">
        <f ca="1">_xll.IMDP("BND",AD241,AN8,AD3)</f>
        <v>입력오류</v>
      </c>
      <c r="AO241" s="23" t="str">
        <f ca="1">_xll.IMDP("BND",AD241,AO8,AD3)</f>
        <v>입력오류</v>
      </c>
      <c r="AP241" s="23" t="str">
        <f ca="1">_xll.IMDP("BND",AD241,AP8,AD3)</f>
        <v>입력오류</v>
      </c>
      <c r="AQ241" s="2"/>
      <c r="BA241" s="21" t="str">
        <f ca="1">_xll.IMDP("BND",AR241,BA8,AR3)</f>
        <v>입력오류</v>
      </c>
      <c r="BB241" s="23" t="str">
        <f ca="1">_xll.IMDP("BND",AR241,BB8,AR3)</f>
        <v>입력오류</v>
      </c>
      <c r="BC241" s="23" t="str">
        <f ca="1">_xll.IMDP("BND",AR241,BC8,AR3)</f>
        <v>입력오류</v>
      </c>
      <c r="BD241" s="23" t="str">
        <f ca="1">_xll.IMDP("BND",AR241,BD8,AR3)</f>
        <v>입력오류</v>
      </c>
      <c r="BE241" s="2"/>
      <c r="BO241" s="21" t="str">
        <f ca="1">_xll.IMDP("BND",BF241,BO8,BF3)</f>
        <v>입력오류</v>
      </c>
      <c r="BP241" s="23" t="str">
        <f ca="1">_xll.IMDP("BND",BF241,BP8,BF3)</f>
        <v>입력오류</v>
      </c>
      <c r="BQ241" s="23" t="str">
        <f ca="1">_xll.IMDP("BND",BF241,BQ8,BF3)</f>
        <v>입력오류</v>
      </c>
      <c r="BR241" s="23" t="str">
        <f ca="1">_xll.IMDP("BND",BF241,BR8,BF3)</f>
        <v>입력오류</v>
      </c>
      <c r="BS241" s="2">
        <v>46316</v>
      </c>
      <c r="BT241" s="3" t="s">
        <v>16084</v>
      </c>
      <c r="BU241" s="3" t="s">
        <v>15228</v>
      </c>
      <c r="BV241" s="3" t="s">
        <v>16079</v>
      </c>
      <c r="BW241" s="3">
        <v>0</v>
      </c>
      <c r="BX241" s="3">
        <v>0.03</v>
      </c>
      <c r="BY241" s="3">
        <v>0</v>
      </c>
      <c r="BZ241" s="3">
        <v>35911</v>
      </c>
      <c r="CC241" s="21" t="str">
        <f ca="1">_xll.IMDP("BND",BT241,CC8,BT3)</f>
        <v/>
      </c>
      <c r="CD241" s="23" t="str">
        <f ca="1">_xll.IMDP("BND",BT241,CD8,BT3)</f>
        <v/>
      </c>
      <c r="CE241" s="23" t="str">
        <f ca="1">_xll.IMDP("BND",BT241,CE8,BT3)</f>
        <v/>
      </c>
      <c r="CF241" s="23" t="str">
        <f ca="1">_xll.IMDP("BND",BT241,CF8,BT3)</f>
        <v/>
      </c>
      <c r="CG241" s="2"/>
      <c r="CQ241" s="21" t="str">
        <f ca="1">_xll.IMDP("BND",CH241,CQ8,CH3)</f>
        <v>입력오류</v>
      </c>
      <c r="CR241" s="23" t="str">
        <f ca="1">_xll.IMDP("BND",CH241,CR8,CH3)</f>
        <v>입력오류</v>
      </c>
      <c r="CS241" s="23" t="str">
        <f ca="1">_xll.IMDP("BND",CH241,CS8,CH3)</f>
        <v>입력오류</v>
      </c>
      <c r="CT241" s="23" t="str">
        <f ca="1">_xll.IMDP("BND",CH241,CT8,CH3)</f>
        <v>입력오류</v>
      </c>
      <c r="CU241" s="2"/>
      <c r="DE241" s="21" t="str">
        <f ca="1">_xll.IMDP("BND",CV241,DE8,CV3)</f>
        <v>입력오류</v>
      </c>
      <c r="DF241" s="23" t="str">
        <f ca="1">_xll.IMDP("BND",CV241,DF8,CV3)</f>
        <v>입력오류</v>
      </c>
      <c r="DG241" s="23" t="str">
        <f ca="1">_xll.IMDP("BND",CV241,DG8,CV3)</f>
        <v>입력오류</v>
      </c>
      <c r="DH241" s="23" t="str">
        <f ca="1">_xll.IMDP("BND",CV241,DH8,CV3)</f>
        <v>입력오류</v>
      </c>
      <c r="DI241" s="2">
        <v>46316</v>
      </c>
      <c r="DJ241" s="3" t="s">
        <v>14395</v>
      </c>
      <c r="DK241" s="3" t="s">
        <v>1925</v>
      </c>
      <c r="DL241" s="3" t="s">
        <v>14396</v>
      </c>
      <c r="DM241" s="3">
        <v>0</v>
      </c>
      <c r="DN241" s="3">
        <v>0.15</v>
      </c>
      <c r="DO241" s="3">
        <v>0</v>
      </c>
      <c r="DP241" s="3">
        <v>231085</v>
      </c>
      <c r="DS241" s="21" t="str">
        <f ca="1">_xll.IMDP("BND",DJ241,DS8,DJ3)</f>
        <v/>
      </c>
      <c r="DT241" s="23" t="str">
        <f ca="1">_xll.IMDP("BND",DJ241,DT8,DJ3)</f>
        <v/>
      </c>
      <c r="DU241" s="23" t="str">
        <f ca="1">_xll.IMDP("BND",DJ241,DU8,DJ3)</f>
        <v/>
      </c>
      <c r="DV241" s="23" t="str">
        <f ca="1">_xll.IMDP("BND",DJ241,DV8,DJ3)</f>
        <v/>
      </c>
      <c r="DW241" s="2"/>
      <c r="EG241" s="21" t="str">
        <f ca="1">_xll.IMDP("BND",DX241,EG8,DX3)</f>
        <v>입력오류</v>
      </c>
      <c r="EH241" s="23" t="str">
        <f ca="1">_xll.IMDP("BND",DX241,EH8,DX3)</f>
        <v>입력오류</v>
      </c>
      <c r="EI241" s="23" t="str">
        <f ca="1">_xll.IMDP("BND",DX241,EI8,DX3)</f>
        <v>입력오류</v>
      </c>
      <c r="EJ241" s="23" t="str">
        <f ca="1">_xll.IMDP("BND",DX241,EJ8,DX3)</f>
        <v>입력오류</v>
      </c>
      <c r="EK241" s="2"/>
      <c r="EU241" s="21" t="str">
        <f ca="1">_xll.IMDP("BND",EL241,EU8,EL3)</f>
        <v>입력오류</v>
      </c>
      <c r="EV241" s="23" t="str">
        <f ca="1">_xll.IMDP("BND",EL241,EV8,EL3)</f>
        <v>입력오류</v>
      </c>
      <c r="EW241" s="23" t="str">
        <f ca="1">_xll.IMDP("BND",EL241,EW8,EL3)</f>
        <v>입력오류</v>
      </c>
      <c r="EX241" s="23" t="str">
        <f ca="1">_xll.IMDP("BND",EL241,EX8,EL3)</f>
        <v>입력오류</v>
      </c>
    </row>
    <row r="242" spans="1:154" ht="13.5" customHeight="1" x14ac:dyDescent="0.3">
      <c r="A242" s="2">
        <v>46316</v>
      </c>
      <c r="B242" s="3" t="s">
        <v>35</v>
      </c>
      <c r="C242" s="3" t="s">
        <v>29</v>
      </c>
      <c r="D242" s="3" t="s">
        <v>36</v>
      </c>
      <c r="E242" s="3">
        <v>0</v>
      </c>
      <c r="F242" s="3">
        <v>0.2</v>
      </c>
      <c r="G242" s="3">
        <v>0</v>
      </c>
      <c r="H242" s="3">
        <v>235638</v>
      </c>
      <c r="I242" s="3">
        <v>10173.61</v>
      </c>
      <c r="J242" s="3">
        <v>6.0438000000000001</v>
      </c>
      <c r="K242" s="21">
        <f ca="1">_xll.IMDP("BND",B242,K8,B3)</f>
        <v>20331210</v>
      </c>
      <c r="L242" s="23">
        <f ca="1">_xll.IMDP("BND",B242,L8,B3)</f>
        <v>4.085</v>
      </c>
      <c r="M242" s="23" t="str">
        <f ca="1">_xll.IMDP("BND",B242,M8,B3)</f>
        <v>국채</v>
      </c>
      <c r="N242" s="23" t="str">
        <f ca="1">_xll.IMDP("BND",B242,N8,B3)</f>
        <v>국고채권</v>
      </c>
      <c r="O242" s="2"/>
      <c r="Y242" s="21" t="str">
        <f ca="1">_xll.IMDP("BND",P242,Y8,P3)</f>
        <v>입력오류</v>
      </c>
      <c r="Z242" s="23" t="str">
        <f ca="1">_xll.IMDP("BND",P242,Z8,P3)</f>
        <v>입력오류</v>
      </c>
      <c r="AA242" s="23" t="str">
        <f ca="1">_xll.IMDP("BND",P242,AA8,P3)</f>
        <v>입력오류</v>
      </c>
      <c r="AB242" s="23" t="str">
        <f ca="1">_xll.IMDP("BND",P242,AB8,P3)</f>
        <v>입력오류</v>
      </c>
      <c r="AC242" s="2"/>
      <c r="AM242" s="21" t="str">
        <f ca="1">_xll.IMDP("BND",AD242,AM8,AD3)</f>
        <v>입력오류</v>
      </c>
      <c r="AN242" s="23" t="str">
        <f ca="1">_xll.IMDP("BND",AD242,AN8,AD3)</f>
        <v>입력오류</v>
      </c>
      <c r="AO242" s="23" t="str">
        <f ca="1">_xll.IMDP("BND",AD242,AO8,AD3)</f>
        <v>입력오류</v>
      </c>
      <c r="AP242" s="23" t="str">
        <f ca="1">_xll.IMDP("BND",AD242,AP8,AD3)</f>
        <v>입력오류</v>
      </c>
      <c r="AQ242" s="2"/>
      <c r="BA242" s="21" t="str">
        <f ca="1">_xll.IMDP("BND",AR242,BA8,AR3)</f>
        <v>입력오류</v>
      </c>
      <c r="BB242" s="23" t="str">
        <f ca="1">_xll.IMDP("BND",AR242,BB8,AR3)</f>
        <v>입력오류</v>
      </c>
      <c r="BC242" s="23" t="str">
        <f ca="1">_xll.IMDP("BND",AR242,BC8,AR3)</f>
        <v>입력오류</v>
      </c>
      <c r="BD242" s="23" t="str">
        <f ca="1">_xll.IMDP("BND",AR242,BD8,AR3)</f>
        <v>입력오류</v>
      </c>
      <c r="BE242" s="2"/>
      <c r="BO242" s="21" t="str">
        <f ca="1">_xll.IMDP("BND",BF242,BO8,BF3)</f>
        <v>입력오류</v>
      </c>
      <c r="BP242" s="23" t="str">
        <f ca="1">_xll.IMDP("BND",BF242,BP8,BF3)</f>
        <v>입력오류</v>
      </c>
      <c r="BQ242" s="23" t="str">
        <f ca="1">_xll.IMDP("BND",BF242,BQ8,BF3)</f>
        <v>입력오류</v>
      </c>
      <c r="BR242" s="23" t="str">
        <f ca="1">_xll.IMDP("BND",BF242,BR8,BF3)</f>
        <v>입력오류</v>
      </c>
      <c r="BS242" s="2">
        <v>46316</v>
      </c>
      <c r="BT242" s="3" t="s">
        <v>1265</v>
      </c>
      <c r="BU242" s="3" t="s">
        <v>771</v>
      </c>
      <c r="BV242" s="3" t="s">
        <v>1266</v>
      </c>
      <c r="BW242" s="3">
        <v>0</v>
      </c>
      <c r="BX242" s="3">
        <v>0.02</v>
      </c>
      <c r="BY242" s="3">
        <v>0</v>
      </c>
      <c r="BZ242" s="3">
        <v>32940</v>
      </c>
      <c r="CA242" s="3">
        <v>10084.73</v>
      </c>
      <c r="CB242" s="3">
        <v>4.8323999999999998</v>
      </c>
      <c r="CC242" s="21">
        <f ca="1">_xll.IMDP("BND",BT242,CC8,BT3)</f>
        <v>20320403</v>
      </c>
      <c r="CD242" s="23">
        <f ca="1">_xll.IMDP("BND",BT242,CD8,BT3)</f>
        <v>4.2789999999999999</v>
      </c>
      <c r="CE242" s="23" t="str">
        <f ca="1">_xll.IMDP("BND",BT242,CE8,BT3)</f>
        <v>공사공단채</v>
      </c>
      <c r="CF242" s="23" t="str">
        <f ca="1">_xll.IMDP("BND",BT242,CF8,BT3)</f>
        <v>일반</v>
      </c>
      <c r="CG242" s="2"/>
      <c r="CQ242" s="21" t="str">
        <f ca="1">_xll.IMDP("BND",CH242,CQ8,CH3)</f>
        <v>입력오류</v>
      </c>
      <c r="CR242" s="23" t="str">
        <f ca="1">_xll.IMDP("BND",CH242,CR8,CH3)</f>
        <v>입력오류</v>
      </c>
      <c r="CS242" s="23" t="str">
        <f ca="1">_xll.IMDP("BND",CH242,CS8,CH3)</f>
        <v>입력오류</v>
      </c>
      <c r="CT242" s="23" t="str">
        <f ca="1">_xll.IMDP("BND",CH242,CT8,CH3)</f>
        <v>입력오류</v>
      </c>
      <c r="CU242" s="2"/>
      <c r="DE242" s="21" t="str">
        <f ca="1">_xll.IMDP("BND",CV242,DE8,CV3)</f>
        <v>입력오류</v>
      </c>
      <c r="DF242" s="23" t="str">
        <f ca="1">_xll.IMDP("BND",CV242,DF8,CV3)</f>
        <v>입력오류</v>
      </c>
      <c r="DG242" s="23" t="str">
        <f ca="1">_xll.IMDP("BND",CV242,DG8,CV3)</f>
        <v>입력오류</v>
      </c>
      <c r="DH242" s="23" t="str">
        <f ca="1">_xll.IMDP("BND",CV242,DH8,CV3)</f>
        <v>입력오류</v>
      </c>
      <c r="DI242" s="2">
        <v>46316</v>
      </c>
      <c r="DJ242" s="3" t="s">
        <v>14405</v>
      </c>
      <c r="DK242" s="3" t="s">
        <v>1925</v>
      </c>
      <c r="DL242" s="3" t="s">
        <v>14406</v>
      </c>
      <c r="DM242" s="3">
        <v>0</v>
      </c>
      <c r="DN242" s="3">
        <v>0.15</v>
      </c>
      <c r="DO242" s="3">
        <v>0</v>
      </c>
      <c r="DP242" s="3">
        <v>231085</v>
      </c>
      <c r="DS242" s="21" t="str">
        <f ca="1">_xll.IMDP("BND",DJ242,DS8,DJ3)</f>
        <v/>
      </c>
      <c r="DT242" s="23" t="str">
        <f ca="1">_xll.IMDP("BND",DJ242,DT8,DJ3)</f>
        <v/>
      </c>
      <c r="DU242" s="23" t="str">
        <f ca="1">_xll.IMDP("BND",DJ242,DU8,DJ3)</f>
        <v/>
      </c>
      <c r="DV242" s="23" t="str">
        <f ca="1">_xll.IMDP("BND",DJ242,DV8,DJ3)</f>
        <v/>
      </c>
      <c r="DW242" s="2"/>
      <c r="EG242" s="21" t="str">
        <f ca="1">_xll.IMDP("BND",DX242,EG8,DX3)</f>
        <v>입력오류</v>
      </c>
      <c r="EH242" s="23" t="str">
        <f ca="1">_xll.IMDP("BND",DX242,EH8,DX3)</f>
        <v>입력오류</v>
      </c>
      <c r="EI242" s="23" t="str">
        <f ca="1">_xll.IMDP("BND",DX242,EI8,DX3)</f>
        <v>입력오류</v>
      </c>
      <c r="EJ242" s="23" t="str">
        <f ca="1">_xll.IMDP("BND",DX242,EJ8,DX3)</f>
        <v>입력오류</v>
      </c>
      <c r="EK242" s="2"/>
      <c r="EU242" s="21" t="str">
        <f ca="1">_xll.IMDP("BND",EL242,EU8,EL3)</f>
        <v>입력오류</v>
      </c>
      <c r="EV242" s="23" t="str">
        <f ca="1">_xll.IMDP("BND",EL242,EV8,EL3)</f>
        <v>입력오류</v>
      </c>
      <c r="EW242" s="23" t="str">
        <f ca="1">_xll.IMDP("BND",EL242,EW8,EL3)</f>
        <v>입력오류</v>
      </c>
      <c r="EX242" s="23" t="str">
        <f ca="1">_xll.IMDP("BND",EL242,EX8,EL3)</f>
        <v>입력오류</v>
      </c>
    </row>
    <row r="243" spans="1:154" ht="13.5" customHeight="1" x14ac:dyDescent="0.3">
      <c r="A243" s="2">
        <v>46316</v>
      </c>
      <c r="B243" s="3" t="s">
        <v>121</v>
      </c>
      <c r="C243" s="3" t="s">
        <v>29</v>
      </c>
      <c r="D243" s="3" t="s">
        <v>122</v>
      </c>
      <c r="E243" s="3">
        <v>0</v>
      </c>
      <c r="F243" s="3">
        <v>0.19</v>
      </c>
      <c r="G243" s="3">
        <v>0</v>
      </c>
      <c r="H243" s="3">
        <v>233932</v>
      </c>
      <c r="I243" s="3">
        <v>9344.93</v>
      </c>
      <c r="J243" s="3">
        <v>4.7165999999999997</v>
      </c>
      <c r="K243" s="21">
        <f ca="1">_xll.IMDP("BND",B243,K8,B3)</f>
        <v>20311210</v>
      </c>
      <c r="L243" s="23">
        <f ca="1">_xll.IMDP("BND",B243,L8,B3)</f>
        <v>3.984</v>
      </c>
      <c r="M243" s="23" t="str">
        <f ca="1">_xll.IMDP("BND",B243,M8,B3)</f>
        <v>국채</v>
      </c>
      <c r="N243" s="23" t="str">
        <f ca="1">_xll.IMDP("BND",B243,N8,B3)</f>
        <v>국고채권</v>
      </c>
      <c r="O243" s="2"/>
      <c r="Y243" s="21" t="str">
        <f ca="1">_xll.IMDP("BND",P243,Y8,P3)</f>
        <v>입력오류</v>
      </c>
      <c r="Z243" s="23" t="str">
        <f ca="1">_xll.IMDP("BND",P243,Z8,P3)</f>
        <v>입력오류</v>
      </c>
      <c r="AA243" s="23" t="str">
        <f ca="1">_xll.IMDP("BND",P243,AA8,P3)</f>
        <v>입력오류</v>
      </c>
      <c r="AB243" s="23" t="str">
        <f ca="1">_xll.IMDP("BND",P243,AB8,P3)</f>
        <v>입력오류</v>
      </c>
      <c r="AC243" s="2"/>
      <c r="AM243" s="21" t="str">
        <f ca="1">_xll.IMDP("BND",AD243,AM8,AD3)</f>
        <v>입력오류</v>
      </c>
      <c r="AN243" s="23" t="str">
        <f ca="1">_xll.IMDP("BND",AD243,AN8,AD3)</f>
        <v>입력오류</v>
      </c>
      <c r="AO243" s="23" t="str">
        <f ca="1">_xll.IMDP("BND",AD243,AO8,AD3)</f>
        <v>입력오류</v>
      </c>
      <c r="AP243" s="23" t="str">
        <f ca="1">_xll.IMDP("BND",AD243,AP8,AD3)</f>
        <v>입력오류</v>
      </c>
      <c r="AQ243" s="2"/>
      <c r="BA243" s="21" t="str">
        <f ca="1">_xll.IMDP("BND",AR243,BA8,AR3)</f>
        <v>입력오류</v>
      </c>
      <c r="BB243" s="23" t="str">
        <f ca="1">_xll.IMDP("BND",AR243,BB8,AR3)</f>
        <v>입력오류</v>
      </c>
      <c r="BC243" s="23" t="str">
        <f ca="1">_xll.IMDP("BND",AR243,BC8,AR3)</f>
        <v>입력오류</v>
      </c>
      <c r="BD243" s="23" t="str">
        <f ca="1">_xll.IMDP("BND",AR243,BD8,AR3)</f>
        <v>입력오류</v>
      </c>
      <c r="BE243" s="2"/>
      <c r="BO243" s="21" t="str">
        <f ca="1">_xll.IMDP("BND",BF243,BO8,BF3)</f>
        <v>입력오류</v>
      </c>
      <c r="BP243" s="23" t="str">
        <f ca="1">_xll.IMDP("BND",BF243,BP8,BF3)</f>
        <v>입력오류</v>
      </c>
      <c r="BQ243" s="23" t="str">
        <f ca="1">_xll.IMDP("BND",BF243,BQ8,BF3)</f>
        <v>입력오류</v>
      </c>
      <c r="BR243" s="23" t="str">
        <f ca="1">_xll.IMDP("BND",BF243,BR8,BF3)</f>
        <v>입력오류</v>
      </c>
      <c r="BS243" s="2">
        <v>46316</v>
      </c>
      <c r="BT243" s="3" t="s">
        <v>14654</v>
      </c>
      <c r="BU243" s="3" t="s">
        <v>47</v>
      </c>
      <c r="BV243" s="3" t="s">
        <v>15729</v>
      </c>
      <c r="BW243" s="3">
        <v>0</v>
      </c>
      <c r="BX243" s="3">
        <v>0.02</v>
      </c>
      <c r="BY243" s="3">
        <v>0</v>
      </c>
      <c r="BZ243" s="3">
        <v>26999</v>
      </c>
      <c r="CA243" s="3">
        <v>10009.77</v>
      </c>
      <c r="CB243" s="3">
        <v>1.8017000000000001</v>
      </c>
      <c r="CC243" s="21">
        <f ca="1">_xll.IMDP("BND",BT243,CC8,BT3)</f>
        <v>20280910</v>
      </c>
      <c r="CD243" s="23">
        <f ca="1">_xll.IMDP("BND",BT243,CD8,BT3)</f>
        <v>3.7949999999999999</v>
      </c>
      <c r="CE243" s="23" t="str">
        <f ca="1">_xll.IMDP("BND",BT243,CE8,BT3)</f>
        <v>국채</v>
      </c>
      <c r="CF243" s="23" t="str">
        <f ca="1">_xll.IMDP("BND",BT243,CF8,BT3)</f>
        <v>국고채권</v>
      </c>
      <c r="CG243" s="2"/>
      <c r="CQ243" s="21" t="str">
        <f ca="1">_xll.IMDP("BND",CH243,CQ8,CH3)</f>
        <v>입력오류</v>
      </c>
      <c r="CR243" s="23" t="str">
        <f ca="1">_xll.IMDP("BND",CH243,CR8,CH3)</f>
        <v>입력오류</v>
      </c>
      <c r="CS243" s="23" t="str">
        <f ca="1">_xll.IMDP("BND",CH243,CS8,CH3)</f>
        <v>입력오류</v>
      </c>
      <c r="CT243" s="23" t="str">
        <f ca="1">_xll.IMDP("BND",CH243,CT8,CH3)</f>
        <v>입력오류</v>
      </c>
      <c r="CU243" s="2"/>
      <c r="DE243" s="21" t="str">
        <f ca="1">_xll.IMDP("BND",CV243,DE8,CV3)</f>
        <v>입력오류</v>
      </c>
      <c r="DF243" s="23" t="str">
        <f ca="1">_xll.IMDP("BND",CV243,DF8,CV3)</f>
        <v>입력오류</v>
      </c>
      <c r="DG243" s="23" t="str">
        <f ca="1">_xll.IMDP("BND",CV243,DG8,CV3)</f>
        <v>입력오류</v>
      </c>
      <c r="DH243" s="23" t="str">
        <f ca="1">_xll.IMDP("BND",CV243,DH8,CV3)</f>
        <v>입력오류</v>
      </c>
      <c r="DI243" s="2">
        <v>46316</v>
      </c>
      <c r="DJ243" s="3" t="s">
        <v>14389</v>
      </c>
      <c r="DK243" s="3" t="s">
        <v>1925</v>
      </c>
      <c r="DL243" s="3" t="s">
        <v>14390</v>
      </c>
      <c r="DM243" s="3">
        <v>0</v>
      </c>
      <c r="DN243" s="3">
        <v>0.15</v>
      </c>
      <c r="DO243" s="3">
        <v>0</v>
      </c>
      <c r="DP243" s="3">
        <v>231085</v>
      </c>
      <c r="DS243" s="21" t="str">
        <f ca="1">_xll.IMDP("BND",DJ243,DS8,DJ3)</f>
        <v/>
      </c>
      <c r="DT243" s="23" t="str">
        <f ca="1">_xll.IMDP("BND",DJ243,DT8,DJ3)</f>
        <v/>
      </c>
      <c r="DU243" s="23" t="str">
        <f ca="1">_xll.IMDP("BND",DJ243,DU8,DJ3)</f>
        <v/>
      </c>
      <c r="DV243" s="23" t="str">
        <f ca="1">_xll.IMDP("BND",DJ243,DV8,DJ3)</f>
        <v/>
      </c>
      <c r="DW243" s="2"/>
      <c r="EG243" s="21" t="str">
        <f ca="1">_xll.IMDP("BND",DX243,EG8,DX3)</f>
        <v>입력오류</v>
      </c>
      <c r="EH243" s="23" t="str">
        <f ca="1">_xll.IMDP("BND",DX243,EH8,DX3)</f>
        <v>입력오류</v>
      </c>
      <c r="EI243" s="23" t="str">
        <f ca="1">_xll.IMDP("BND",DX243,EI8,DX3)</f>
        <v>입력오류</v>
      </c>
      <c r="EJ243" s="23" t="str">
        <f ca="1">_xll.IMDP("BND",DX243,EJ8,DX3)</f>
        <v>입력오류</v>
      </c>
      <c r="EK243" s="2"/>
      <c r="EU243" s="21" t="str">
        <f ca="1">_xll.IMDP("BND",EL243,EU8,EL3)</f>
        <v>입력오류</v>
      </c>
      <c r="EV243" s="23" t="str">
        <f ca="1">_xll.IMDP("BND",EL243,EV8,EL3)</f>
        <v>입력오류</v>
      </c>
      <c r="EW243" s="23" t="str">
        <f ca="1">_xll.IMDP("BND",EL243,EW8,EL3)</f>
        <v>입력오류</v>
      </c>
      <c r="EX243" s="23" t="str">
        <f ca="1">_xll.IMDP("BND",EL243,EX8,EL3)</f>
        <v>입력오류</v>
      </c>
    </row>
    <row r="244" spans="1:154" ht="13.5" customHeight="1" x14ac:dyDescent="0.3">
      <c r="A244" s="2">
        <v>46316</v>
      </c>
      <c r="B244" s="3" t="s">
        <v>1643</v>
      </c>
      <c r="C244" s="3" t="s">
        <v>1156</v>
      </c>
      <c r="D244" s="3" t="s">
        <v>1644</v>
      </c>
      <c r="E244" s="3">
        <v>0</v>
      </c>
      <c r="F244" s="3">
        <v>0.19</v>
      </c>
      <c r="G244" s="3">
        <v>0</v>
      </c>
      <c r="H244" s="3">
        <v>231706</v>
      </c>
      <c r="I244" s="3">
        <v>9903.52</v>
      </c>
      <c r="J244" s="3">
        <v>2.1358999999999999</v>
      </c>
      <c r="K244" s="21">
        <f ca="1">_xll.IMDP("BND",B244,K8,B3)</f>
        <v>20290122</v>
      </c>
      <c r="L244" s="23">
        <f ca="1">_xll.IMDP("BND",B244,L8,B3)</f>
        <v>4.3330000000000002</v>
      </c>
      <c r="M244" s="23" t="str">
        <f ca="1">_xll.IMDP("BND",B244,M8,B3)</f>
        <v>회사채</v>
      </c>
      <c r="N244" s="23" t="str">
        <f ca="1">_xll.IMDP("BND",B244,N8,B3)</f>
        <v>회사채(일반)</v>
      </c>
      <c r="O244" s="2"/>
      <c r="Y244" s="21" t="str">
        <f ca="1">_xll.IMDP("BND",P244,Y8,P3)</f>
        <v>입력오류</v>
      </c>
      <c r="Z244" s="23" t="str">
        <f ca="1">_xll.IMDP("BND",P244,Z8,P3)</f>
        <v>입력오류</v>
      </c>
      <c r="AA244" s="23" t="str">
        <f ca="1">_xll.IMDP("BND",P244,AA8,P3)</f>
        <v>입력오류</v>
      </c>
      <c r="AB244" s="23" t="str">
        <f ca="1">_xll.IMDP("BND",P244,AB8,P3)</f>
        <v>입력오류</v>
      </c>
      <c r="AC244" s="2"/>
      <c r="AM244" s="21" t="str">
        <f ca="1">_xll.IMDP("BND",AD244,AM8,AD3)</f>
        <v>입력오류</v>
      </c>
      <c r="AN244" s="23" t="str">
        <f ca="1">_xll.IMDP("BND",AD244,AN8,AD3)</f>
        <v>입력오류</v>
      </c>
      <c r="AO244" s="23" t="str">
        <f ca="1">_xll.IMDP("BND",AD244,AO8,AD3)</f>
        <v>입력오류</v>
      </c>
      <c r="AP244" s="23" t="str">
        <f ca="1">_xll.IMDP("BND",AD244,AP8,AD3)</f>
        <v>입력오류</v>
      </c>
      <c r="AQ244" s="2"/>
      <c r="BA244" s="21" t="str">
        <f ca="1">_xll.IMDP("BND",AR244,BA8,AR3)</f>
        <v>입력오류</v>
      </c>
      <c r="BB244" s="23" t="str">
        <f ca="1">_xll.IMDP("BND",AR244,BB8,AR3)</f>
        <v>입력오류</v>
      </c>
      <c r="BC244" s="23" t="str">
        <f ca="1">_xll.IMDP("BND",AR244,BC8,AR3)</f>
        <v>입력오류</v>
      </c>
      <c r="BD244" s="23" t="str">
        <f ca="1">_xll.IMDP("BND",AR244,BD8,AR3)</f>
        <v>입력오류</v>
      </c>
      <c r="BE244" s="2"/>
      <c r="BO244" s="21" t="str">
        <f ca="1">_xll.IMDP("BND",BF244,BO8,BF3)</f>
        <v>입력오류</v>
      </c>
      <c r="BP244" s="23" t="str">
        <f ca="1">_xll.IMDP("BND",BF244,BP8,BF3)</f>
        <v>입력오류</v>
      </c>
      <c r="BQ244" s="23" t="str">
        <f ca="1">_xll.IMDP("BND",BF244,BQ8,BF3)</f>
        <v>입력오류</v>
      </c>
      <c r="BR244" s="23" t="str">
        <f ca="1">_xll.IMDP("BND",BF244,BR8,BF3)</f>
        <v>입력오류</v>
      </c>
      <c r="BS244" s="2">
        <v>46316</v>
      </c>
      <c r="BT244" s="3" t="s">
        <v>1268</v>
      </c>
      <c r="BU244" s="3" t="s">
        <v>430</v>
      </c>
      <c r="BV244" s="3" t="s">
        <v>1269</v>
      </c>
      <c r="BW244" s="3">
        <v>0</v>
      </c>
      <c r="BX244" s="3">
        <v>0.02</v>
      </c>
      <c r="BY244" s="3">
        <v>0</v>
      </c>
      <c r="BZ244" s="3">
        <v>26091</v>
      </c>
      <c r="CA244" s="3">
        <v>10118.4</v>
      </c>
      <c r="CB244" s="3">
        <v>5.9474999999999998</v>
      </c>
      <c r="CC244" s="21">
        <f ca="1">_xll.IMDP("BND",BT244,CC8,BT3)</f>
        <v>20331013</v>
      </c>
      <c r="CD244" s="23">
        <f ca="1">_xll.IMDP("BND",BT244,CD8,BT3)</f>
        <v>4.282</v>
      </c>
      <c r="CE244" s="23" t="str">
        <f ca="1">_xll.IMDP("BND",BT244,CE8,BT3)</f>
        <v>공사공단채</v>
      </c>
      <c r="CF244" s="23" t="str">
        <f ca="1">_xll.IMDP("BND",BT244,CF8,BT3)</f>
        <v>일반</v>
      </c>
      <c r="CG244" s="2"/>
      <c r="CQ244" s="21" t="str">
        <f ca="1">_xll.IMDP("BND",CH244,CQ8,CH3)</f>
        <v>입력오류</v>
      </c>
      <c r="CR244" s="23" t="str">
        <f ca="1">_xll.IMDP("BND",CH244,CR8,CH3)</f>
        <v>입력오류</v>
      </c>
      <c r="CS244" s="23" t="str">
        <f ca="1">_xll.IMDP("BND",CH244,CS8,CH3)</f>
        <v>입력오류</v>
      </c>
      <c r="CT244" s="23" t="str">
        <f ca="1">_xll.IMDP("BND",CH244,CT8,CH3)</f>
        <v>입력오류</v>
      </c>
      <c r="CU244" s="2"/>
      <c r="DE244" s="21" t="str">
        <f ca="1">_xll.IMDP("BND",CV244,DE8,CV3)</f>
        <v>입력오류</v>
      </c>
      <c r="DF244" s="23" t="str">
        <f ca="1">_xll.IMDP("BND",CV244,DF8,CV3)</f>
        <v>입력오류</v>
      </c>
      <c r="DG244" s="23" t="str">
        <f ca="1">_xll.IMDP("BND",CV244,DG8,CV3)</f>
        <v>입력오류</v>
      </c>
      <c r="DH244" s="23" t="str">
        <f ca="1">_xll.IMDP("BND",CV244,DH8,CV3)</f>
        <v>입력오류</v>
      </c>
      <c r="DI244" s="2">
        <v>46316</v>
      </c>
      <c r="DJ244" s="3" t="s">
        <v>14399</v>
      </c>
      <c r="DK244" s="3" t="s">
        <v>1925</v>
      </c>
      <c r="DL244" s="3" t="s">
        <v>14400</v>
      </c>
      <c r="DM244" s="3">
        <v>0</v>
      </c>
      <c r="DN244" s="3">
        <v>0.15</v>
      </c>
      <c r="DO244" s="3">
        <v>0</v>
      </c>
      <c r="DP244" s="3">
        <v>231085</v>
      </c>
      <c r="DS244" s="21" t="str">
        <f ca="1">_xll.IMDP("BND",DJ244,DS8,DJ3)</f>
        <v/>
      </c>
      <c r="DT244" s="23" t="str">
        <f ca="1">_xll.IMDP("BND",DJ244,DT8,DJ3)</f>
        <v/>
      </c>
      <c r="DU244" s="23" t="str">
        <f ca="1">_xll.IMDP("BND",DJ244,DU8,DJ3)</f>
        <v/>
      </c>
      <c r="DV244" s="23" t="str">
        <f ca="1">_xll.IMDP("BND",DJ244,DV8,DJ3)</f>
        <v/>
      </c>
      <c r="DW244" s="2"/>
      <c r="EG244" s="21" t="str">
        <f ca="1">_xll.IMDP("BND",DX244,EG8,DX3)</f>
        <v>입력오류</v>
      </c>
      <c r="EH244" s="23" t="str">
        <f ca="1">_xll.IMDP("BND",DX244,EH8,DX3)</f>
        <v>입력오류</v>
      </c>
      <c r="EI244" s="23" t="str">
        <f ca="1">_xll.IMDP("BND",DX244,EI8,DX3)</f>
        <v>입력오류</v>
      </c>
      <c r="EJ244" s="23" t="str">
        <f ca="1">_xll.IMDP("BND",DX244,EJ8,DX3)</f>
        <v>입력오류</v>
      </c>
      <c r="EK244" s="2"/>
      <c r="EU244" s="21" t="str">
        <f ca="1">_xll.IMDP("BND",EL244,EU8,EL3)</f>
        <v>입력오류</v>
      </c>
      <c r="EV244" s="23" t="str">
        <f ca="1">_xll.IMDP("BND",EL244,EV8,EL3)</f>
        <v>입력오류</v>
      </c>
      <c r="EW244" s="23" t="str">
        <f ca="1">_xll.IMDP("BND",EL244,EW8,EL3)</f>
        <v>입력오류</v>
      </c>
      <c r="EX244" s="23" t="str">
        <f ca="1">_xll.IMDP("BND",EL244,EX8,EL3)</f>
        <v>입력오류</v>
      </c>
    </row>
    <row r="245" spans="1:154" ht="13.5" customHeight="1" x14ac:dyDescent="0.3">
      <c r="A245" s="2">
        <v>46316</v>
      </c>
      <c r="B245" s="3" t="s">
        <v>1645</v>
      </c>
      <c r="C245" s="3" t="s">
        <v>1646</v>
      </c>
      <c r="D245" s="3" t="s">
        <v>1647</v>
      </c>
      <c r="E245" s="3">
        <v>0</v>
      </c>
      <c r="F245" s="3">
        <v>0.19</v>
      </c>
      <c r="G245" s="3">
        <v>0</v>
      </c>
      <c r="H245" s="3">
        <v>230476</v>
      </c>
      <c r="I245" s="3">
        <v>9711.81</v>
      </c>
      <c r="J245" s="3">
        <v>2.9163999999999999</v>
      </c>
      <c r="K245" s="21">
        <f ca="1">_xll.IMDP("BND",B245,K8,B3)</f>
        <v>20291128</v>
      </c>
      <c r="L245" s="23">
        <f ca="1">_xll.IMDP("BND",B245,L8,B3)</f>
        <v>4.4249999999999998</v>
      </c>
      <c r="M245" s="23" t="str">
        <f ca="1">_xll.IMDP("BND",B245,M8,B3)</f>
        <v>회사채</v>
      </c>
      <c r="N245" s="23" t="str">
        <f ca="1">_xll.IMDP("BND",B245,N8,B3)</f>
        <v>회사채(일반)</v>
      </c>
      <c r="O245" s="2"/>
      <c r="Y245" s="21" t="str">
        <f ca="1">_xll.IMDP("BND",P245,Y8,P3)</f>
        <v>입력오류</v>
      </c>
      <c r="Z245" s="23" t="str">
        <f ca="1">_xll.IMDP("BND",P245,Z8,P3)</f>
        <v>입력오류</v>
      </c>
      <c r="AA245" s="23" t="str">
        <f ca="1">_xll.IMDP("BND",P245,AA8,P3)</f>
        <v>입력오류</v>
      </c>
      <c r="AB245" s="23" t="str">
        <f ca="1">_xll.IMDP("BND",P245,AB8,P3)</f>
        <v>입력오류</v>
      </c>
      <c r="AC245" s="2"/>
      <c r="AM245" s="21" t="str">
        <f ca="1">_xll.IMDP("BND",AD245,AM8,AD3)</f>
        <v>입력오류</v>
      </c>
      <c r="AN245" s="23" t="str">
        <f ca="1">_xll.IMDP("BND",AD245,AN8,AD3)</f>
        <v>입력오류</v>
      </c>
      <c r="AO245" s="23" t="str">
        <f ca="1">_xll.IMDP("BND",AD245,AO8,AD3)</f>
        <v>입력오류</v>
      </c>
      <c r="AP245" s="23" t="str">
        <f ca="1">_xll.IMDP("BND",AD245,AP8,AD3)</f>
        <v>입력오류</v>
      </c>
      <c r="AQ245" s="2"/>
      <c r="BA245" s="21" t="str">
        <f ca="1">_xll.IMDP("BND",AR245,BA8,AR3)</f>
        <v>입력오류</v>
      </c>
      <c r="BB245" s="23" t="str">
        <f ca="1">_xll.IMDP("BND",AR245,BB8,AR3)</f>
        <v>입력오류</v>
      </c>
      <c r="BC245" s="23" t="str">
        <f ca="1">_xll.IMDP("BND",AR245,BC8,AR3)</f>
        <v>입력오류</v>
      </c>
      <c r="BD245" s="23" t="str">
        <f ca="1">_xll.IMDP("BND",AR245,BD8,AR3)</f>
        <v>입력오류</v>
      </c>
      <c r="BE245" s="2"/>
      <c r="BO245" s="21" t="str">
        <f ca="1">_xll.IMDP("BND",BF245,BO8,BF3)</f>
        <v>입력오류</v>
      </c>
      <c r="BP245" s="23" t="str">
        <f ca="1">_xll.IMDP("BND",BF245,BP8,BF3)</f>
        <v>입력오류</v>
      </c>
      <c r="BQ245" s="23" t="str">
        <f ca="1">_xll.IMDP("BND",BF245,BQ8,BF3)</f>
        <v>입력오류</v>
      </c>
      <c r="BR245" s="23" t="str">
        <f ca="1">_xll.IMDP("BND",BF245,BR8,BF3)</f>
        <v>입력오류</v>
      </c>
      <c r="BS245" s="2">
        <v>46316</v>
      </c>
      <c r="BT245" s="3" t="s">
        <v>1270</v>
      </c>
      <c r="BU245" s="3" t="s">
        <v>933</v>
      </c>
      <c r="BV245" s="3" t="s">
        <v>1271</v>
      </c>
      <c r="BW245" s="3">
        <v>0</v>
      </c>
      <c r="BX245" s="3">
        <v>0.02</v>
      </c>
      <c r="BY245" s="3">
        <v>0</v>
      </c>
      <c r="BZ245" s="3">
        <v>25494</v>
      </c>
      <c r="CA245" s="3">
        <v>9887.02</v>
      </c>
      <c r="CB245" s="3">
        <v>1.9545999999999999</v>
      </c>
      <c r="CC245" s="21">
        <f ca="1">_xll.IMDP("BND",BT245,CC8,BT3)</f>
        <v>20281031</v>
      </c>
      <c r="CD245" s="23">
        <f ca="1">_xll.IMDP("BND",BT245,CD8,BT3)</f>
        <v>3.8149999999999999</v>
      </c>
      <c r="CE245" s="23" t="str">
        <f ca="1">_xll.IMDP("BND",BT245,CE8,BT3)</f>
        <v>국채</v>
      </c>
      <c r="CF245" s="23" t="str">
        <f ca="1">_xll.IMDP("BND",BT245,CF8,BT3)</f>
        <v>국민주택채권</v>
      </c>
      <c r="CG245" s="2"/>
      <c r="CQ245" s="21" t="str">
        <f ca="1">_xll.IMDP("BND",CH245,CQ8,CH3)</f>
        <v>입력오류</v>
      </c>
      <c r="CR245" s="23" t="str">
        <f ca="1">_xll.IMDP("BND",CH245,CR8,CH3)</f>
        <v>입력오류</v>
      </c>
      <c r="CS245" s="23" t="str">
        <f ca="1">_xll.IMDP("BND",CH245,CS8,CH3)</f>
        <v>입력오류</v>
      </c>
      <c r="CT245" s="23" t="str">
        <f ca="1">_xll.IMDP("BND",CH245,CT8,CH3)</f>
        <v>입력오류</v>
      </c>
      <c r="CU245" s="2"/>
      <c r="DE245" s="21" t="str">
        <f ca="1">_xll.IMDP("BND",CV245,DE8,CV3)</f>
        <v>입력오류</v>
      </c>
      <c r="DF245" s="23" t="str">
        <f ca="1">_xll.IMDP("BND",CV245,DF8,CV3)</f>
        <v>입력오류</v>
      </c>
      <c r="DG245" s="23" t="str">
        <f ca="1">_xll.IMDP("BND",CV245,DG8,CV3)</f>
        <v>입력오류</v>
      </c>
      <c r="DH245" s="23" t="str">
        <f ca="1">_xll.IMDP("BND",CV245,DH8,CV3)</f>
        <v>입력오류</v>
      </c>
      <c r="DI245" s="2">
        <v>46316</v>
      </c>
      <c r="DJ245" s="3" t="s">
        <v>14387</v>
      </c>
      <c r="DK245" s="3" t="s">
        <v>1925</v>
      </c>
      <c r="DL245" s="3" t="s">
        <v>14388</v>
      </c>
      <c r="DM245" s="3">
        <v>0</v>
      </c>
      <c r="DN245" s="3">
        <v>0.15</v>
      </c>
      <c r="DO245" s="3">
        <v>0</v>
      </c>
      <c r="DP245" s="3">
        <v>231085</v>
      </c>
      <c r="DS245" s="21" t="str">
        <f ca="1">_xll.IMDP("BND",DJ245,DS8,DJ3)</f>
        <v/>
      </c>
      <c r="DT245" s="23" t="str">
        <f ca="1">_xll.IMDP("BND",DJ245,DT8,DJ3)</f>
        <v/>
      </c>
      <c r="DU245" s="23" t="str">
        <f ca="1">_xll.IMDP("BND",DJ245,DU8,DJ3)</f>
        <v/>
      </c>
      <c r="DV245" s="23" t="str">
        <f ca="1">_xll.IMDP("BND",DJ245,DV8,DJ3)</f>
        <v/>
      </c>
      <c r="DW245" s="2"/>
      <c r="EG245" s="21" t="str">
        <f ca="1">_xll.IMDP("BND",DX245,EG8,DX3)</f>
        <v>입력오류</v>
      </c>
      <c r="EH245" s="23" t="str">
        <f ca="1">_xll.IMDP("BND",DX245,EH8,DX3)</f>
        <v>입력오류</v>
      </c>
      <c r="EI245" s="23" t="str">
        <f ca="1">_xll.IMDP("BND",DX245,EI8,DX3)</f>
        <v>입력오류</v>
      </c>
      <c r="EJ245" s="23" t="str">
        <f ca="1">_xll.IMDP("BND",DX245,EJ8,DX3)</f>
        <v>입력오류</v>
      </c>
      <c r="EK245" s="2"/>
      <c r="EU245" s="21" t="str">
        <f ca="1">_xll.IMDP("BND",EL245,EU8,EL3)</f>
        <v>입력오류</v>
      </c>
      <c r="EV245" s="23" t="str">
        <f ca="1">_xll.IMDP("BND",EL245,EV8,EL3)</f>
        <v>입력오류</v>
      </c>
      <c r="EW245" s="23" t="str">
        <f ca="1">_xll.IMDP("BND",EL245,EW8,EL3)</f>
        <v>입력오류</v>
      </c>
      <c r="EX245" s="23" t="str">
        <f ca="1">_xll.IMDP("BND",EL245,EX8,EL3)</f>
        <v>입력오류</v>
      </c>
    </row>
    <row r="246" spans="1:154" ht="13.5" customHeight="1" x14ac:dyDescent="0.3">
      <c r="A246" s="2">
        <v>46316</v>
      </c>
      <c r="B246" s="3" t="s">
        <v>14112</v>
      </c>
      <c r="C246" s="3" t="s">
        <v>95</v>
      </c>
      <c r="D246" s="3" t="s">
        <v>14113</v>
      </c>
      <c r="E246" s="3">
        <v>0</v>
      </c>
      <c r="F246" s="3">
        <v>0.19</v>
      </c>
      <c r="G246" s="3">
        <v>0</v>
      </c>
      <c r="H246" s="3">
        <v>226201</v>
      </c>
      <c r="I246" s="3">
        <v>6767.82</v>
      </c>
      <c r="J246" s="3">
        <v>9.0047999999999995</v>
      </c>
      <c r="K246" s="21">
        <f ca="1">_xll.IMDP("BND",B246,K8,B3)</f>
        <v>20360310</v>
      </c>
      <c r="L246" s="23">
        <f ca="1">_xll.IMDP("BND",B246,L8,B3)</f>
        <v>4.2460000000000004</v>
      </c>
      <c r="M246" s="23" t="str">
        <f ca="1">_xll.IMDP("BND",B246,M8,B3)</f>
        <v>국채</v>
      </c>
      <c r="N246" s="23" t="str">
        <f ca="1">_xll.IMDP("BND",B246,N8,B3)</f>
        <v>국고채권</v>
      </c>
      <c r="O246" s="2"/>
      <c r="Y246" s="21" t="str">
        <f ca="1">_xll.IMDP("BND",P246,Y8,P3)</f>
        <v>입력오류</v>
      </c>
      <c r="Z246" s="23" t="str">
        <f ca="1">_xll.IMDP("BND",P246,Z8,P3)</f>
        <v>입력오류</v>
      </c>
      <c r="AA246" s="23" t="str">
        <f ca="1">_xll.IMDP("BND",P246,AA8,P3)</f>
        <v>입력오류</v>
      </c>
      <c r="AB246" s="23" t="str">
        <f ca="1">_xll.IMDP("BND",P246,AB8,P3)</f>
        <v>입력오류</v>
      </c>
      <c r="AC246" s="2"/>
      <c r="AM246" s="21" t="str">
        <f ca="1">_xll.IMDP("BND",AD246,AM8,AD3)</f>
        <v>입력오류</v>
      </c>
      <c r="AN246" s="23" t="str">
        <f ca="1">_xll.IMDP("BND",AD246,AN8,AD3)</f>
        <v>입력오류</v>
      </c>
      <c r="AO246" s="23" t="str">
        <f ca="1">_xll.IMDP("BND",AD246,AO8,AD3)</f>
        <v>입력오류</v>
      </c>
      <c r="AP246" s="23" t="str">
        <f ca="1">_xll.IMDP("BND",AD246,AP8,AD3)</f>
        <v>입력오류</v>
      </c>
      <c r="AQ246" s="2"/>
      <c r="BA246" s="21" t="str">
        <f ca="1">_xll.IMDP("BND",AR246,BA8,AR3)</f>
        <v>입력오류</v>
      </c>
      <c r="BB246" s="23" t="str">
        <f ca="1">_xll.IMDP("BND",AR246,BB8,AR3)</f>
        <v>입력오류</v>
      </c>
      <c r="BC246" s="23" t="str">
        <f ca="1">_xll.IMDP("BND",AR246,BC8,AR3)</f>
        <v>입력오류</v>
      </c>
      <c r="BD246" s="23" t="str">
        <f ca="1">_xll.IMDP("BND",AR246,BD8,AR3)</f>
        <v>입력오류</v>
      </c>
      <c r="BE246" s="2"/>
      <c r="BO246" s="21" t="str">
        <f ca="1">_xll.IMDP("BND",BF246,BO8,BF3)</f>
        <v>입력오류</v>
      </c>
      <c r="BP246" s="23" t="str">
        <f ca="1">_xll.IMDP("BND",BF246,BP8,BF3)</f>
        <v>입력오류</v>
      </c>
      <c r="BQ246" s="23" t="str">
        <f ca="1">_xll.IMDP("BND",BF246,BQ8,BF3)</f>
        <v>입력오류</v>
      </c>
      <c r="BR246" s="23" t="str">
        <f ca="1">_xll.IMDP("BND",BF246,BR8,BF3)</f>
        <v>입력오류</v>
      </c>
      <c r="BS246" s="2">
        <v>46316</v>
      </c>
      <c r="BT246" s="3" t="s">
        <v>1272</v>
      </c>
      <c r="BU246" s="3" t="s">
        <v>1273</v>
      </c>
      <c r="BV246" s="3" t="s">
        <v>1274</v>
      </c>
      <c r="BW246" s="3">
        <v>0</v>
      </c>
      <c r="BX246" s="3">
        <v>0.01</v>
      </c>
      <c r="BY246" s="3">
        <v>0</v>
      </c>
      <c r="BZ246" s="3">
        <v>14858</v>
      </c>
      <c r="CA246" s="3">
        <v>9604.6</v>
      </c>
      <c r="CB246" s="3">
        <v>5.2251000000000003</v>
      </c>
      <c r="CC246" s="21">
        <f ca="1">_xll.IMDP("BND",BT246,CC8,BT3)</f>
        <v>20320824</v>
      </c>
      <c r="CD246" s="23">
        <f ca="1">_xll.IMDP("BND",BT246,CD8,BT3)</f>
        <v>4.2720000000000002</v>
      </c>
      <c r="CE246" s="23" t="str">
        <f ca="1">_xll.IMDP("BND",BT246,CE8,BT3)</f>
        <v>공사공단채</v>
      </c>
      <c r="CF246" s="23" t="str">
        <f ca="1">_xll.IMDP("BND",BT246,CF8,BT3)</f>
        <v>일반</v>
      </c>
      <c r="CG246" s="2"/>
      <c r="CQ246" s="21" t="str">
        <f ca="1">_xll.IMDP("BND",CH246,CQ8,CH3)</f>
        <v>입력오류</v>
      </c>
      <c r="CR246" s="23" t="str">
        <f ca="1">_xll.IMDP("BND",CH246,CR8,CH3)</f>
        <v>입력오류</v>
      </c>
      <c r="CS246" s="23" t="str">
        <f ca="1">_xll.IMDP("BND",CH246,CS8,CH3)</f>
        <v>입력오류</v>
      </c>
      <c r="CT246" s="23" t="str">
        <f ca="1">_xll.IMDP("BND",CH246,CT8,CH3)</f>
        <v>입력오류</v>
      </c>
      <c r="CU246" s="2"/>
      <c r="DE246" s="21" t="str">
        <f ca="1">_xll.IMDP("BND",CV246,DE8,CV3)</f>
        <v>입력오류</v>
      </c>
      <c r="DF246" s="23" t="str">
        <f ca="1">_xll.IMDP("BND",CV246,DF8,CV3)</f>
        <v>입력오류</v>
      </c>
      <c r="DG246" s="23" t="str">
        <f ca="1">_xll.IMDP("BND",CV246,DG8,CV3)</f>
        <v>입력오류</v>
      </c>
      <c r="DH246" s="23" t="str">
        <f ca="1">_xll.IMDP("BND",CV246,DH8,CV3)</f>
        <v>입력오류</v>
      </c>
      <c r="DI246" s="2">
        <v>46316</v>
      </c>
      <c r="DJ246" s="3" t="s">
        <v>14401</v>
      </c>
      <c r="DK246" s="3" t="s">
        <v>1925</v>
      </c>
      <c r="DL246" s="3" t="s">
        <v>14402</v>
      </c>
      <c r="DM246" s="3">
        <v>0</v>
      </c>
      <c r="DN246" s="3">
        <v>0.15</v>
      </c>
      <c r="DO246" s="3">
        <v>0</v>
      </c>
      <c r="DP246" s="3">
        <v>231085</v>
      </c>
      <c r="DS246" s="21" t="str">
        <f ca="1">_xll.IMDP("BND",DJ246,DS8,DJ3)</f>
        <v/>
      </c>
      <c r="DT246" s="23" t="str">
        <f ca="1">_xll.IMDP("BND",DJ246,DT8,DJ3)</f>
        <v/>
      </c>
      <c r="DU246" s="23" t="str">
        <f ca="1">_xll.IMDP("BND",DJ246,DU8,DJ3)</f>
        <v/>
      </c>
      <c r="DV246" s="23" t="str">
        <f ca="1">_xll.IMDP("BND",DJ246,DV8,DJ3)</f>
        <v/>
      </c>
      <c r="DW246" s="2"/>
      <c r="EG246" s="21" t="str">
        <f ca="1">_xll.IMDP("BND",DX246,EG8,DX3)</f>
        <v>입력오류</v>
      </c>
      <c r="EH246" s="23" t="str">
        <f ca="1">_xll.IMDP("BND",DX246,EH8,DX3)</f>
        <v>입력오류</v>
      </c>
      <c r="EI246" s="23" t="str">
        <f ca="1">_xll.IMDP("BND",DX246,EI8,DX3)</f>
        <v>입력오류</v>
      </c>
      <c r="EJ246" s="23" t="str">
        <f ca="1">_xll.IMDP("BND",DX246,EJ8,DX3)</f>
        <v>입력오류</v>
      </c>
      <c r="EK246" s="2"/>
      <c r="EU246" s="21" t="str">
        <f ca="1">_xll.IMDP("BND",EL246,EU8,EL3)</f>
        <v>입력오류</v>
      </c>
      <c r="EV246" s="23" t="str">
        <f ca="1">_xll.IMDP("BND",EL246,EV8,EL3)</f>
        <v>입력오류</v>
      </c>
      <c r="EW246" s="23" t="str">
        <f ca="1">_xll.IMDP("BND",EL246,EW8,EL3)</f>
        <v>입력오류</v>
      </c>
      <c r="EX246" s="23" t="str">
        <f ca="1">_xll.IMDP("BND",EL246,EX8,EL3)</f>
        <v>입력오류</v>
      </c>
    </row>
    <row r="247" spans="1:154" ht="13.5" customHeight="1" x14ac:dyDescent="0.3">
      <c r="A247" s="2">
        <v>46316</v>
      </c>
      <c r="B247" s="3" t="s">
        <v>1648</v>
      </c>
      <c r="C247" s="3" t="s">
        <v>271</v>
      </c>
      <c r="D247" s="3" t="s">
        <v>1649</v>
      </c>
      <c r="E247" s="3">
        <v>0</v>
      </c>
      <c r="F247" s="3">
        <v>0.19</v>
      </c>
      <c r="G247" s="3">
        <v>0</v>
      </c>
      <c r="H247" s="3">
        <v>226184</v>
      </c>
      <c r="I247" s="3">
        <v>6766</v>
      </c>
      <c r="J247" s="3">
        <v>15.313599999999999</v>
      </c>
      <c r="K247" s="21">
        <f ca="1">_xll.IMDP("BND",B247,K8,B3)</f>
        <v>20461110</v>
      </c>
      <c r="L247" s="23">
        <f ca="1">_xll.IMDP("BND",B247,L8,B3)</f>
        <v>4.4039999999999999</v>
      </c>
      <c r="M247" s="23" t="str">
        <f ca="1">_xll.IMDP("BND",B247,M8,B3)</f>
        <v>공사공단채</v>
      </c>
      <c r="N247" s="23" t="str">
        <f ca="1">_xll.IMDP("BND",B247,N8,B3)</f>
        <v>일반</v>
      </c>
      <c r="O247" s="2"/>
      <c r="Y247" s="21" t="str">
        <f ca="1">_xll.IMDP("BND",P247,Y8,P3)</f>
        <v>입력오류</v>
      </c>
      <c r="Z247" s="23" t="str">
        <f ca="1">_xll.IMDP("BND",P247,Z8,P3)</f>
        <v>입력오류</v>
      </c>
      <c r="AA247" s="23" t="str">
        <f ca="1">_xll.IMDP("BND",P247,AA8,P3)</f>
        <v>입력오류</v>
      </c>
      <c r="AB247" s="23" t="str">
        <f ca="1">_xll.IMDP("BND",P247,AB8,P3)</f>
        <v>입력오류</v>
      </c>
      <c r="AC247" s="2"/>
      <c r="AM247" s="21" t="str">
        <f ca="1">_xll.IMDP("BND",AD247,AM8,AD3)</f>
        <v>입력오류</v>
      </c>
      <c r="AN247" s="23" t="str">
        <f ca="1">_xll.IMDP("BND",AD247,AN8,AD3)</f>
        <v>입력오류</v>
      </c>
      <c r="AO247" s="23" t="str">
        <f ca="1">_xll.IMDP("BND",AD247,AO8,AD3)</f>
        <v>입력오류</v>
      </c>
      <c r="AP247" s="23" t="str">
        <f ca="1">_xll.IMDP("BND",AD247,AP8,AD3)</f>
        <v>입력오류</v>
      </c>
      <c r="AQ247" s="2"/>
      <c r="BA247" s="21" t="str">
        <f ca="1">_xll.IMDP("BND",AR247,BA8,AR3)</f>
        <v>입력오류</v>
      </c>
      <c r="BB247" s="23" t="str">
        <f ca="1">_xll.IMDP("BND",AR247,BB8,AR3)</f>
        <v>입력오류</v>
      </c>
      <c r="BC247" s="23" t="str">
        <f ca="1">_xll.IMDP("BND",AR247,BC8,AR3)</f>
        <v>입력오류</v>
      </c>
      <c r="BD247" s="23" t="str">
        <f ca="1">_xll.IMDP("BND",AR247,BD8,AR3)</f>
        <v>입력오류</v>
      </c>
      <c r="BE247" s="2"/>
      <c r="BO247" s="21" t="str">
        <f ca="1">_xll.IMDP("BND",BF247,BO8,BF3)</f>
        <v>입력오류</v>
      </c>
      <c r="BP247" s="23" t="str">
        <f ca="1">_xll.IMDP("BND",BF247,BP8,BF3)</f>
        <v>입력오류</v>
      </c>
      <c r="BQ247" s="23" t="str">
        <f ca="1">_xll.IMDP("BND",BF247,BQ8,BF3)</f>
        <v>입력오류</v>
      </c>
      <c r="BR247" s="23" t="str">
        <f ca="1">_xll.IMDP("BND",BF247,BR8,BF3)</f>
        <v>입력오류</v>
      </c>
      <c r="BS247" s="2">
        <v>46316</v>
      </c>
      <c r="BT247" s="3" t="s">
        <v>94</v>
      </c>
      <c r="BU247" s="3" t="s">
        <v>95</v>
      </c>
      <c r="BV247" s="3" t="s">
        <v>96</v>
      </c>
      <c r="BW247" s="3">
        <v>0</v>
      </c>
      <c r="BX247" s="3">
        <v>0.01</v>
      </c>
      <c r="BY247" s="3">
        <v>0</v>
      </c>
      <c r="BZ247" s="3">
        <v>14752</v>
      </c>
      <c r="CA247" s="3">
        <v>8581.91</v>
      </c>
      <c r="CB247" s="3">
        <v>3.7395</v>
      </c>
      <c r="CC247" s="21">
        <f ca="1">_xll.IMDP("BND",BT247,CC8,BT3)</f>
        <v>20300910</v>
      </c>
      <c r="CD247" s="23">
        <f ca="1">_xll.IMDP("BND",BT247,CD8,BT3)</f>
        <v>4.01</v>
      </c>
      <c r="CE247" s="23" t="str">
        <f ca="1">_xll.IMDP("BND",BT247,CE8,BT3)</f>
        <v>국채</v>
      </c>
      <c r="CF247" s="23" t="str">
        <f ca="1">_xll.IMDP("BND",BT247,CF8,BT3)</f>
        <v>국고채권</v>
      </c>
      <c r="CG247" s="2"/>
      <c r="CQ247" s="21" t="str">
        <f ca="1">_xll.IMDP("BND",CH247,CQ8,CH3)</f>
        <v>입력오류</v>
      </c>
      <c r="CR247" s="23" t="str">
        <f ca="1">_xll.IMDP("BND",CH247,CR8,CH3)</f>
        <v>입력오류</v>
      </c>
      <c r="CS247" s="23" t="str">
        <f ca="1">_xll.IMDP("BND",CH247,CS8,CH3)</f>
        <v>입력오류</v>
      </c>
      <c r="CT247" s="23" t="str">
        <f ca="1">_xll.IMDP("BND",CH247,CT8,CH3)</f>
        <v>입력오류</v>
      </c>
      <c r="CU247" s="2"/>
      <c r="DE247" s="21" t="str">
        <f ca="1">_xll.IMDP("BND",CV247,DE8,CV3)</f>
        <v>입력오류</v>
      </c>
      <c r="DF247" s="23" t="str">
        <f ca="1">_xll.IMDP("BND",CV247,DF8,CV3)</f>
        <v>입력오류</v>
      </c>
      <c r="DG247" s="23" t="str">
        <f ca="1">_xll.IMDP("BND",CV247,DG8,CV3)</f>
        <v>입력오류</v>
      </c>
      <c r="DH247" s="23" t="str">
        <f ca="1">_xll.IMDP("BND",CV247,DH8,CV3)</f>
        <v>입력오류</v>
      </c>
      <c r="DI247" s="2">
        <v>46316</v>
      </c>
      <c r="DJ247" s="3" t="s">
        <v>14391</v>
      </c>
      <c r="DK247" s="3" t="s">
        <v>1925</v>
      </c>
      <c r="DL247" s="3" t="s">
        <v>14392</v>
      </c>
      <c r="DM247" s="3">
        <v>0</v>
      </c>
      <c r="DN247" s="3">
        <v>0.15</v>
      </c>
      <c r="DO247" s="3">
        <v>0</v>
      </c>
      <c r="DP247" s="3">
        <v>231085</v>
      </c>
      <c r="DS247" s="21" t="str">
        <f ca="1">_xll.IMDP("BND",DJ247,DS8,DJ3)</f>
        <v/>
      </c>
      <c r="DT247" s="23" t="str">
        <f ca="1">_xll.IMDP("BND",DJ247,DT8,DJ3)</f>
        <v/>
      </c>
      <c r="DU247" s="23" t="str">
        <f ca="1">_xll.IMDP("BND",DJ247,DU8,DJ3)</f>
        <v/>
      </c>
      <c r="DV247" s="23" t="str">
        <f ca="1">_xll.IMDP("BND",DJ247,DV8,DJ3)</f>
        <v/>
      </c>
      <c r="DW247" s="2"/>
      <c r="EG247" s="21" t="str">
        <f ca="1">_xll.IMDP("BND",DX247,EG8,DX3)</f>
        <v>입력오류</v>
      </c>
      <c r="EH247" s="23" t="str">
        <f ca="1">_xll.IMDP("BND",DX247,EH8,DX3)</f>
        <v>입력오류</v>
      </c>
      <c r="EI247" s="23" t="str">
        <f ca="1">_xll.IMDP("BND",DX247,EI8,DX3)</f>
        <v>입력오류</v>
      </c>
      <c r="EJ247" s="23" t="str">
        <f ca="1">_xll.IMDP("BND",DX247,EJ8,DX3)</f>
        <v>입력오류</v>
      </c>
      <c r="EK247" s="2"/>
      <c r="EU247" s="21" t="str">
        <f ca="1">_xll.IMDP("BND",EL247,EU8,EL3)</f>
        <v>입력오류</v>
      </c>
      <c r="EV247" s="23" t="str">
        <f ca="1">_xll.IMDP("BND",EL247,EV8,EL3)</f>
        <v>입력오류</v>
      </c>
      <c r="EW247" s="23" t="str">
        <f ca="1">_xll.IMDP("BND",EL247,EW8,EL3)</f>
        <v>입력오류</v>
      </c>
      <c r="EX247" s="23" t="str">
        <f ca="1">_xll.IMDP("BND",EL247,EX8,EL3)</f>
        <v>입력오류</v>
      </c>
    </row>
    <row r="248" spans="1:154" ht="13.5" customHeight="1" x14ac:dyDescent="0.3">
      <c r="A248" s="2">
        <v>46316</v>
      </c>
      <c r="B248" s="3" t="s">
        <v>1650</v>
      </c>
      <c r="C248" s="3" t="s">
        <v>95</v>
      </c>
      <c r="D248" s="3" t="s">
        <v>1651</v>
      </c>
      <c r="E248" s="3">
        <v>0</v>
      </c>
      <c r="F248" s="3">
        <v>0.18</v>
      </c>
      <c r="G248" s="3">
        <v>0</v>
      </c>
      <c r="H248" s="3">
        <v>221967</v>
      </c>
      <c r="I248" s="3">
        <v>6643.34</v>
      </c>
      <c r="J248" s="3">
        <v>9.4906000000000006</v>
      </c>
      <c r="K248" s="21">
        <f ca="1">_xll.IMDP("BND",B248,K8,B3)</f>
        <v>20360910</v>
      </c>
      <c r="L248" s="23">
        <f ca="1">_xll.IMDP("BND",B248,L8,B3)</f>
        <v>4.2220000000000004</v>
      </c>
      <c r="M248" s="23" t="str">
        <f ca="1">_xll.IMDP("BND",B248,M8,B3)</f>
        <v>국채</v>
      </c>
      <c r="N248" s="23" t="str">
        <f ca="1">_xll.IMDP("BND",B248,N8,B3)</f>
        <v>국고채권</v>
      </c>
      <c r="O248" s="2"/>
      <c r="Y248" s="21" t="str">
        <f ca="1">_xll.IMDP("BND",P248,Y8,P3)</f>
        <v>입력오류</v>
      </c>
      <c r="Z248" s="23" t="str">
        <f ca="1">_xll.IMDP("BND",P248,Z8,P3)</f>
        <v>입력오류</v>
      </c>
      <c r="AA248" s="23" t="str">
        <f ca="1">_xll.IMDP("BND",P248,AA8,P3)</f>
        <v>입력오류</v>
      </c>
      <c r="AB248" s="23" t="str">
        <f ca="1">_xll.IMDP("BND",P248,AB8,P3)</f>
        <v>입력오류</v>
      </c>
      <c r="AC248" s="2"/>
      <c r="AM248" s="21" t="str">
        <f ca="1">_xll.IMDP("BND",AD248,AM8,AD3)</f>
        <v>입력오류</v>
      </c>
      <c r="AN248" s="23" t="str">
        <f ca="1">_xll.IMDP("BND",AD248,AN8,AD3)</f>
        <v>입력오류</v>
      </c>
      <c r="AO248" s="23" t="str">
        <f ca="1">_xll.IMDP("BND",AD248,AO8,AD3)</f>
        <v>입력오류</v>
      </c>
      <c r="AP248" s="23" t="str">
        <f ca="1">_xll.IMDP("BND",AD248,AP8,AD3)</f>
        <v>입력오류</v>
      </c>
      <c r="AQ248" s="2"/>
      <c r="BA248" s="21" t="str">
        <f ca="1">_xll.IMDP("BND",AR248,BA8,AR3)</f>
        <v>입력오류</v>
      </c>
      <c r="BB248" s="23" t="str">
        <f ca="1">_xll.IMDP("BND",AR248,BB8,AR3)</f>
        <v>입력오류</v>
      </c>
      <c r="BC248" s="23" t="str">
        <f ca="1">_xll.IMDP("BND",AR248,BC8,AR3)</f>
        <v>입력오류</v>
      </c>
      <c r="BD248" s="23" t="str">
        <f ca="1">_xll.IMDP("BND",AR248,BD8,AR3)</f>
        <v>입력오류</v>
      </c>
      <c r="BE248" s="2"/>
      <c r="BO248" s="21" t="str">
        <f ca="1">_xll.IMDP("BND",BF248,BO8,BF3)</f>
        <v>입력오류</v>
      </c>
      <c r="BP248" s="23" t="str">
        <f ca="1">_xll.IMDP("BND",BF248,BP8,BF3)</f>
        <v>입력오류</v>
      </c>
      <c r="BQ248" s="23" t="str">
        <f ca="1">_xll.IMDP("BND",BF248,BQ8,BF3)</f>
        <v>입력오류</v>
      </c>
      <c r="BR248" s="23" t="str">
        <f ca="1">_xll.IMDP("BND",BF248,BR8,BF3)</f>
        <v>입력오류</v>
      </c>
      <c r="BS248" s="2">
        <v>46316</v>
      </c>
      <c r="BT248" s="3" t="s">
        <v>1027</v>
      </c>
      <c r="BU248" s="3" t="s">
        <v>1028</v>
      </c>
      <c r="BV248" s="3" t="s">
        <v>1029</v>
      </c>
      <c r="BW248" s="3">
        <v>0</v>
      </c>
      <c r="BX248" s="3">
        <v>0.01</v>
      </c>
      <c r="BY248" s="3">
        <v>0</v>
      </c>
      <c r="BZ248" s="3">
        <v>13420</v>
      </c>
      <c r="CA248" s="3">
        <v>9950.5400000000009</v>
      </c>
      <c r="CB248" s="3">
        <v>0.38490000000000002</v>
      </c>
      <c r="CC248" s="21">
        <f ca="1">_xll.IMDP("BND",BT248,CC8,BT3)</f>
        <v>20270311</v>
      </c>
      <c r="CD248" s="23">
        <f ca="1">_xll.IMDP("BND",BT248,CD8,BT3)</f>
        <v>3.786</v>
      </c>
      <c r="CE248" s="23" t="str">
        <f ca="1">_xll.IMDP("BND",BT248,CE8,BT3)</f>
        <v>금융채</v>
      </c>
      <c r="CF248" s="23" t="str">
        <f ca="1">_xll.IMDP("BND",BT248,CF8,BT3)</f>
        <v>카드</v>
      </c>
      <c r="CG248" s="2"/>
      <c r="CQ248" s="21" t="str">
        <f ca="1">_xll.IMDP("BND",CH248,CQ8,CH3)</f>
        <v>입력오류</v>
      </c>
      <c r="CR248" s="23" t="str">
        <f ca="1">_xll.IMDP("BND",CH248,CR8,CH3)</f>
        <v>입력오류</v>
      </c>
      <c r="CS248" s="23" t="str">
        <f ca="1">_xll.IMDP("BND",CH248,CS8,CH3)</f>
        <v>입력오류</v>
      </c>
      <c r="CT248" s="23" t="str">
        <f ca="1">_xll.IMDP("BND",CH248,CT8,CH3)</f>
        <v>입력오류</v>
      </c>
      <c r="CU248" s="2"/>
      <c r="DE248" s="21" t="str">
        <f ca="1">_xll.IMDP("BND",CV248,DE8,CV3)</f>
        <v>입력오류</v>
      </c>
      <c r="DF248" s="23" t="str">
        <f ca="1">_xll.IMDP("BND",CV248,DF8,CV3)</f>
        <v>입력오류</v>
      </c>
      <c r="DG248" s="23" t="str">
        <f ca="1">_xll.IMDP("BND",CV248,DG8,CV3)</f>
        <v>입력오류</v>
      </c>
      <c r="DH248" s="23" t="str">
        <f ca="1">_xll.IMDP("BND",CV248,DH8,CV3)</f>
        <v>입력오류</v>
      </c>
      <c r="DI248" s="2">
        <v>46316</v>
      </c>
      <c r="DJ248" s="3" t="s">
        <v>14397</v>
      </c>
      <c r="DK248" s="3" t="s">
        <v>1925</v>
      </c>
      <c r="DL248" s="3" t="s">
        <v>14398</v>
      </c>
      <c r="DM248" s="3">
        <v>0</v>
      </c>
      <c r="DN248" s="3">
        <v>0.15</v>
      </c>
      <c r="DO248" s="3">
        <v>0</v>
      </c>
      <c r="DP248" s="3">
        <v>231085</v>
      </c>
      <c r="DS248" s="21" t="str">
        <f ca="1">_xll.IMDP("BND",DJ248,DS8,DJ3)</f>
        <v/>
      </c>
      <c r="DT248" s="23" t="str">
        <f ca="1">_xll.IMDP("BND",DJ248,DT8,DJ3)</f>
        <v/>
      </c>
      <c r="DU248" s="23" t="str">
        <f ca="1">_xll.IMDP("BND",DJ248,DU8,DJ3)</f>
        <v/>
      </c>
      <c r="DV248" s="23" t="str">
        <f ca="1">_xll.IMDP("BND",DJ248,DV8,DJ3)</f>
        <v/>
      </c>
      <c r="DW248" s="2"/>
      <c r="EG248" s="21" t="str">
        <f ca="1">_xll.IMDP("BND",DX248,EG8,DX3)</f>
        <v>입력오류</v>
      </c>
      <c r="EH248" s="23" t="str">
        <f ca="1">_xll.IMDP("BND",DX248,EH8,DX3)</f>
        <v>입력오류</v>
      </c>
      <c r="EI248" s="23" t="str">
        <f ca="1">_xll.IMDP("BND",DX248,EI8,DX3)</f>
        <v>입력오류</v>
      </c>
      <c r="EJ248" s="23" t="str">
        <f ca="1">_xll.IMDP("BND",DX248,EJ8,DX3)</f>
        <v>입력오류</v>
      </c>
      <c r="EK248" s="2"/>
      <c r="EU248" s="21" t="str">
        <f ca="1">_xll.IMDP("BND",EL248,EU8,EL3)</f>
        <v>입력오류</v>
      </c>
      <c r="EV248" s="23" t="str">
        <f ca="1">_xll.IMDP("BND",EL248,EV8,EL3)</f>
        <v>입력오류</v>
      </c>
      <c r="EW248" s="23" t="str">
        <f ca="1">_xll.IMDP("BND",EL248,EW8,EL3)</f>
        <v>입력오류</v>
      </c>
      <c r="EX248" s="23" t="str">
        <f ca="1">_xll.IMDP("BND",EL248,EX8,EL3)</f>
        <v>입력오류</v>
      </c>
    </row>
    <row r="249" spans="1:154" ht="13.5" customHeight="1" x14ac:dyDescent="0.3">
      <c r="A249" s="2">
        <v>46316</v>
      </c>
      <c r="B249" s="3" t="s">
        <v>1652</v>
      </c>
      <c r="C249" s="3" t="s">
        <v>936</v>
      </c>
      <c r="D249" s="3" t="s">
        <v>1653</v>
      </c>
      <c r="E249" s="3">
        <v>0</v>
      </c>
      <c r="F249" s="3">
        <v>0.18</v>
      </c>
      <c r="G249" s="3">
        <v>0</v>
      </c>
      <c r="H249" s="3">
        <v>218744</v>
      </c>
      <c r="I249" s="3">
        <v>10069.02</v>
      </c>
      <c r="J249" s="3">
        <v>1.4473</v>
      </c>
      <c r="K249" s="21">
        <f ca="1">_xll.IMDP("BND",B249,K8,B3)</f>
        <v>20280426</v>
      </c>
      <c r="L249" s="23">
        <f ca="1">_xll.IMDP("BND",B249,L8,B3)</f>
        <v>4.2670000000000003</v>
      </c>
      <c r="M249" s="23" t="str">
        <f ca="1">_xll.IMDP("BND",B249,M8,B3)</f>
        <v>회사채</v>
      </c>
      <c r="N249" s="23" t="str">
        <f ca="1">_xll.IMDP("BND",B249,N8,B3)</f>
        <v>회사채(일반)</v>
      </c>
      <c r="O249" s="2"/>
      <c r="Y249" s="21" t="str">
        <f ca="1">_xll.IMDP("BND",P249,Y8,P3)</f>
        <v>입력오류</v>
      </c>
      <c r="Z249" s="23" t="str">
        <f ca="1">_xll.IMDP("BND",P249,Z8,P3)</f>
        <v>입력오류</v>
      </c>
      <c r="AA249" s="23" t="str">
        <f ca="1">_xll.IMDP("BND",P249,AA8,P3)</f>
        <v>입력오류</v>
      </c>
      <c r="AB249" s="23" t="str">
        <f ca="1">_xll.IMDP("BND",P249,AB8,P3)</f>
        <v>입력오류</v>
      </c>
      <c r="AC249" s="2"/>
      <c r="AM249" s="21" t="str">
        <f ca="1">_xll.IMDP("BND",AD249,AM8,AD3)</f>
        <v>입력오류</v>
      </c>
      <c r="AN249" s="23" t="str">
        <f ca="1">_xll.IMDP("BND",AD249,AN8,AD3)</f>
        <v>입력오류</v>
      </c>
      <c r="AO249" s="23" t="str">
        <f ca="1">_xll.IMDP("BND",AD249,AO8,AD3)</f>
        <v>입력오류</v>
      </c>
      <c r="AP249" s="23" t="str">
        <f ca="1">_xll.IMDP("BND",AD249,AP8,AD3)</f>
        <v>입력오류</v>
      </c>
      <c r="AQ249" s="2"/>
      <c r="BA249" s="21" t="str">
        <f ca="1">_xll.IMDP("BND",AR249,BA8,AR3)</f>
        <v>입력오류</v>
      </c>
      <c r="BB249" s="23" t="str">
        <f ca="1">_xll.IMDP("BND",AR249,BB8,AR3)</f>
        <v>입력오류</v>
      </c>
      <c r="BC249" s="23" t="str">
        <f ca="1">_xll.IMDP("BND",AR249,BC8,AR3)</f>
        <v>입력오류</v>
      </c>
      <c r="BD249" s="23" t="str">
        <f ca="1">_xll.IMDP("BND",AR249,BD8,AR3)</f>
        <v>입력오류</v>
      </c>
      <c r="BE249" s="2"/>
      <c r="BO249" s="21" t="str">
        <f ca="1">_xll.IMDP("BND",BF249,BO8,BF3)</f>
        <v>입력오류</v>
      </c>
      <c r="BP249" s="23" t="str">
        <f ca="1">_xll.IMDP("BND",BF249,BP8,BF3)</f>
        <v>입력오류</v>
      </c>
      <c r="BQ249" s="23" t="str">
        <f ca="1">_xll.IMDP("BND",BF249,BQ8,BF3)</f>
        <v>입력오류</v>
      </c>
      <c r="BR249" s="23" t="str">
        <f ca="1">_xll.IMDP("BND",BF249,BR8,BF3)</f>
        <v>입력오류</v>
      </c>
      <c r="BS249" s="2">
        <v>46316</v>
      </c>
      <c r="BT249" s="3" t="s">
        <v>776</v>
      </c>
      <c r="BU249" s="3" t="s">
        <v>777</v>
      </c>
      <c r="BV249" s="3" t="s">
        <v>778</v>
      </c>
      <c r="BW249" s="3">
        <v>0</v>
      </c>
      <c r="BX249" s="3">
        <v>0.01</v>
      </c>
      <c r="BY249" s="3">
        <v>0</v>
      </c>
      <c r="BZ249" s="3">
        <v>12981</v>
      </c>
      <c r="CA249" s="3">
        <v>10067.89</v>
      </c>
      <c r="CB249" s="3">
        <v>4.742</v>
      </c>
      <c r="CC249" s="21">
        <f ca="1">_xll.IMDP("BND",BT249,CC8,BT3)</f>
        <v>20320222</v>
      </c>
      <c r="CD249" s="23">
        <f ca="1">_xll.IMDP("BND",BT249,CD8,BT3)</f>
        <v>4.2809999999999997</v>
      </c>
      <c r="CE249" s="23" t="str">
        <f ca="1">_xll.IMDP("BND",BT249,CE8,BT3)</f>
        <v>공사공단채</v>
      </c>
      <c r="CF249" s="23" t="str">
        <f ca="1">_xll.IMDP("BND",BT249,CF8,BT3)</f>
        <v>일반</v>
      </c>
      <c r="CG249" s="2"/>
      <c r="CQ249" s="21" t="str">
        <f ca="1">_xll.IMDP("BND",CH249,CQ8,CH3)</f>
        <v>입력오류</v>
      </c>
      <c r="CR249" s="23" t="str">
        <f ca="1">_xll.IMDP("BND",CH249,CR8,CH3)</f>
        <v>입력오류</v>
      </c>
      <c r="CS249" s="23" t="str">
        <f ca="1">_xll.IMDP("BND",CH249,CS8,CH3)</f>
        <v>입력오류</v>
      </c>
      <c r="CT249" s="23" t="str">
        <f ca="1">_xll.IMDP("BND",CH249,CT8,CH3)</f>
        <v>입력오류</v>
      </c>
      <c r="CU249" s="2"/>
      <c r="DE249" s="21" t="str">
        <f ca="1">_xll.IMDP("BND",CV249,DE8,CV3)</f>
        <v>입력오류</v>
      </c>
      <c r="DF249" s="23" t="str">
        <f ca="1">_xll.IMDP("BND",CV249,DF8,CV3)</f>
        <v>입력오류</v>
      </c>
      <c r="DG249" s="23" t="str">
        <f ca="1">_xll.IMDP("BND",CV249,DG8,CV3)</f>
        <v>입력오류</v>
      </c>
      <c r="DH249" s="23" t="str">
        <f ca="1">_xll.IMDP("BND",CV249,DH8,CV3)</f>
        <v>입력오류</v>
      </c>
      <c r="DI249" s="2">
        <v>46316</v>
      </c>
      <c r="DJ249" s="3" t="s">
        <v>14459</v>
      </c>
      <c r="DK249" s="3" t="s">
        <v>1923</v>
      </c>
      <c r="DL249" s="3" t="s">
        <v>14460</v>
      </c>
      <c r="DM249" s="3">
        <v>0</v>
      </c>
      <c r="DN249" s="3">
        <v>0.15</v>
      </c>
      <c r="DO249" s="3">
        <v>0</v>
      </c>
      <c r="DP249" s="3">
        <v>230933</v>
      </c>
      <c r="DS249" s="21" t="str">
        <f ca="1">_xll.IMDP("BND",DJ249,DS8,DJ3)</f>
        <v/>
      </c>
      <c r="DT249" s="23" t="str">
        <f ca="1">_xll.IMDP("BND",DJ249,DT8,DJ3)</f>
        <v/>
      </c>
      <c r="DU249" s="23" t="str">
        <f ca="1">_xll.IMDP("BND",DJ249,DU8,DJ3)</f>
        <v/>
      </c>
      <c r="DV249" s="23" t="str">
        <f ca="1">_xll.IMDP("BND",DJ249,DV8,DJ3)</f>
        <v/>
      </c>
      <c r="DW249" s="2"/>
      <c r="EG249" s="21" t="str">
        <f ca="1">_xll.IMDP("BND",DX249,EG8,DX3)</f>
        <v>입력오류</v>
      </c>
      <c r="EH249" s="23" t="str">
        <f ca="1">_xll.IMDP("BND",DX249,EH8,DX3)</f>
        <v>입력오류</v>
      </c>
      <c r="EI249" s="23" t="str">
        <f ca="1">_xll.IMDP("BND",DX249,EI8,DX3)</f>
        <v>입력오류</v>
      </c>
      <c r="EJ249" s="23" t="str">
        <f ca="1">_xll.IMDP("BND",DX249,EJ8,DX3)</f>
        <v>입력오류</v>
      </c>
      <c r="EK249" s="2"/>
      <c r="EU249" s="21" t="str">
        <f ca="1">_xll.IMDP("BND",EL249,EU8,EL3)</f>
        <v>입력오류</v>
      </c>
      <c r="EV249" s="23" t="str">
        <f ca="1">_xll.IMDP("BND",EL249,EV8,EL3)</f>
        <v>입력오류</v>
      </c>
      <c r="EW249" s="23" t="str">
        <f ca="1">_xll.IMDP("BND",EL249,EW8,EL3)</f>
        <v>입력오류</v>
      </c>
      <c r="EX249" s="23" t="str">
        <f ca="1">_xll.IMDP("BND",EL249,EX8,EL3)</f>
        <v>입력오류</v>
      </c>
    </row>
    <row r="250" spans="1:154" ht="13.5" customHeight="1" x14ac:dyDescent="0.3">
      <c r="A250" s="2">
        <v>46316</v>
      </c>
      <c r="B250" s="3" t="s">
        <v>1654</v>
      </c>
      <c r="C250" s="3" t="s">
        <v>95</v>
      </c>
      <c r="D250" s="3" t="s">
        <v>1655</v>
      </c>
      <c r="E250" s="3">
        <v>0</v>
      </c>
      <c r="F250" s="3">
        <v>0.18</v>
      </c>
      <c r="G250" s="3">
        <v>0</v>
      </c>
      <c r="H250" s="3">
        <v>217319</v>
      </c>
      <c r="I250" s="3">
        <v>6503.18</v>
      </c>
      <c r="J250" s="3">
        <v>9.9657</v>
      </c>
      <c r="K250" s="21">
        <f ca="1">_xll.IMDP("BND",B250,K8,B3)</f>
        <v>20370310</v>
      </c>
      <c r="L250" s="23">
        <f ca="1">_xll.IMDP("BND",B250,L8,B3)</f>
        <v>4.2290000000000001</v>
      </c>
      <c r="M250" s="23" t="str">
        <f ca="1">_xll.IMDP("BND",B250,M8,B3)</f>
        <v>국채</v>
      </c>
      <c r="N250" s="23" t="str">
        <f ca="1">_xll.IMDP("BND",B250,N8,B3)</f>
        <v>국고채권</v>
      </c>
      <c r="O250" s="2"/>
      <c r="Y250" s="21" t="str">
        <f ca="1">_xll.IMDP("BND",P250,Y8,P3)</f>
        <v>입력오류</v>
      </c>
      <c r="Z250" s="23" t="str">
        <f ca="1">_xll.IMDP("BND",P250,Z8,P3)</f>
        <v>입력오류</v>
      </c>
      <c r="AA250" s="23" t="str">
        <f ca="1">_xll.IMDP("BND",P250,AA8,P3)</f>
        <v>입력오류</v>
      </c>
      <c r="AB250" s="23" t="str">
        <f ca="1">_xll.IMDP("BND",P250,AB8,P3)</f>
        <v>입력오류</v>
      </c>
      <c r="AC250" s="2"/>
      <c r="AM250" s="21" t="str">
        <f ca="1">_xll.IMDP("BND",AD250,AM8,AD3)</f>
        <v>입력오류</v>
      </c>
      <c r="AN250" s="23" t="str">
        <f ca="1">_xll.IMDP("BND",AD250,AN8,AD3)</f>
        <v>입력오류</v>
      </c>
      <c r="AO250" s="23" t="str">
        <f ca="1">_xll.IMDP("BND",AD250,AO8,AD3)</f>
        <v>입력오류</v>
      </c>
      <c r="AP250" s="23" t="str">
        <f ca="1">_xll.IMDP("BND",AD250,AP8,AD3)</f>
        <v>입력오류</v>
      </c>
      <c r="AQ250" s="2"/>
      <c r="BA250" s="21" t="str">
        <f ca="1">_xll.IMDP("BND",AR250,BA8,AR3)</f>
        <v>입력오류</v>
      </c>
      <c r="BB250" s="23" t="str">
        <f ca="1">_xll.IMDP("BND",AR250,BB8,AR3)</f>
        <v>입력오류</v>
      </c>
      <c r="BC250" s="23" t="str">
        <f ca="1">_xll.IMDP("BND",AR250,BC8,AR3)</f>
        <v>입력오류</v>
      </c>
      <c r="BD250" s="23" t="str">
        <f ca="1">_xll.IMDP("BND",AR250,BD8,AR3)</f>
        <v>입력오류</v>
      </c>
      <c r="BE250" s="2"/>
      <c r="BO250" s="21" t="str">
        <f ca="1">_xll.IMDP("BND",BF250,BO8,BF3)</f>
        <v>입력오류</v>
      </c>
      <c r="BP250" s="23" t="str">
        <f ca="1">_xll.IMDP("BND",BF250,BP8,BF3)</f>
        <v>입력오류</v>
      </c>
      <c r="BQ250" s="23" t="str">
        <f ca="1">_xll.IMDP("BND",BF250,BQ8,BF3)</f>
        <v>입력오류</v>
      </c>
      <c r="BR250" s="23" t="str">
        <f ca="1">_xll.IMDP("BND",BF250,BR8,BF3)</f>
        <v>입력오류</v>
      </c>
      <c r="BS250" s="2">
        <v>46316</v>
      </c>
      <c r="BT250" s="3" t="s">
        <v>1280</v>
      </c>
      <c r="BU250" s="3" t="s">
        <v>1281</v>
      </c>
      <c r="BV250" s="3" t="s">
        <v>1282</v>
      </c>
      <c r="BW250" s="3">
        <v>0</v>
      </c>
      <c r="BX250" s="3">
        <v>0.01</v>
      </c>
      <c r="BY250" s="3">
        <v>0</v>
      </c>
      <c r="BZ250" s="3">
        <v>8740</v>
      </c>
      <c r="CA250" s="3">
        <v>9684.68</v>
      </c>
      <c r="CB250" s="3">
        <v>1.7134</v>
      </c>
      <c r="CC250" s="21">
        <f ca="1">_xll.IMDP("BND",BT250,CC8,BT3)</f>
        <v>20280727</v>
      </c>
      <c r="CD250" s="23">
        <f ca="1">_xll.IMDP("BND",BT250,CD8,BT3)</f>
        <v>4.3170000000000002</v>
      </c>
      <c r="CE250" s="23" t="str">
        <f ca="1">_xll.IMDP("BND",BT250,CE8,BT3)</f>
        <v>금융채</v>
      </c>
      <c r="CF250" s="23" t="str">
        <f ca="1">_xll.IMDP("BND",BT250,CF8,BT3)</f>
        <v>카드</v>
      </c>
      <c r="CG250" s="2"/>
      <c r="CQ250" s="21" t="str">
        <f ca="1">_xll.IMDP("BND",CH250,CQ8,CH3)</f>
        <v>입력오류</v>
      </c>
      <c r="CR250" s="23" t="str">
        <f ca="1">_xll.IMDP("BND",CH250,CR8,CH3)</f>
        <v>입력오류</v>
      </c>
      <c r="CS250" s="23" t="str">
        <f ca="1">_xll.IMDP("BND",CH250,CS8,CH3)</f>
        <v>입력오류</v>
      </c>
      <c r="CT250" s="23" t="str">
        <f ca="1">_xll.IMDP("BND",CH250,CT8,CH3)</f>
        <v>입력오류</v>
      </c>
      <c r="CU250" s="2"/>
      <c r="DE250" s="21" t="str">
        <f ca="1">_xll.IMDP("BND",CV250,DE8,CV3)</f>
        <v>입력오류</v>
      </c>
      <c r="DF250" s="23" t="str">
        <f ca="1">_xll.IMDP("BND",CV250,DF8,CV3)</f>
        <v>입력오류</v>
      </c>
      <c r="DG250" s="23" t="str">
        <f ca="1">_xll.IMDP("BND",CV250,DG8,CV3)</f>
        <v>입력오류</v>
      </c>
      <c r="DH250" s="23" t="str">
        <f ca="1">_xll.IMDP("BND",CV250,DH8,CV3)</f>
        <v>입력오류</v>
      </c>
      <c r="DI250" s="2">
        <v>46316</v>
      </c>
      <c r="DJ250" s="3" t="s">
        <v>14457</v>
      </c>
      <c r="DK250" s="3" t="s">
        <v>1923</v>
      </c>
      <c r="DL250" s="3" t="s">
        <v>14458</v>
      </c>
      <c r="DM250" s="3">
        <v>0</v>
      </c>
      <c r="DN250" s="3">
        <v>0.15</v>
      </c>
      <c r="DO250" s="3">
        <v>0</v>
      </c>
      <c r="DP250" s="3">
        <v>230933</v>
      </c>
      <c r="DS250" s="21" t="str">
        <f ca="1">_xll.IMDP("BND",DJ250,DS8,DJ3)</f>
        <v/>
      </c>
      <c r="DT250" s="23" t="str">
        <f ca="1">_xll.IMDP("BND",DJ250,DT8,DJ3)</f>
        <v/>
      </c>
      <c r="DU250" s="23" t="str">
        <f ca="1">_xll.IMDP("BND",DJ250,DU8,DJ3)</f>
        <v/>
      </c>
      <c r="DV250" s="23" t="str">
        <f ca="1">_xll.IMDP("BND",DJ250,DV8,DJ3)</f>
        <v/>
      </c>
      <c r="DW250" s="2"/>
      <c r="EG250" s="21" t="str">
        <f ca="1">_xll.IMDP("BND",DX250,EG8,DX3)</f>
        <v>입력오류</v>
      </c>
      <c r="EH250" s="23" t="str">
        <f ca="1">_xll.IMDP("BND",DX250,EH8,DX3)</f>
        <v>입력오류</v>
      </c>
      <c r="EI250" s="23" t="str">
        <f ca="1">_xll.IMDP("BND",DX250,EI8,DX3)</f>
        <v>입력오류</v>
      </c>
      <c r="EJ250" s="23" t="str">
        <f ca="1">_xll.IMDP("BND",DX250,EJ8,DX3)</f>
        <v>입력오류</v>
      </c>
      <c r="EK250" s="2"/>
      <c r="EU250" s="21" t="str">
        <f ca="1">_xll.IMDP("BND",EL250,EU8,EL3)</f>
        <v>입력오류</v>
      </c>
      <c r="EV250" s="23" t="str">
        <f ca="1">_xll.IMDP("BND",EL250,EV8,EL3)</f>
        <v>입력오류</v>
      </c>
      <c r="EW250" s="23" t="str">
        <f ca="1">_xll.IMDP("BND",EL250,EW8,EL3)</f>
        <v>입력오류</v>
      </c>
      <c r="EX250" s="23" t="str">
        <f ca="1">_xll.IMDP("BND",EL250,EX8,EL3)</f>
        <v>입력오류</v>
      </c>
    </row>
    <row r="251" spans="1:154" ht="13.5" customHeight="1" x14ac:dyDescent="0.3">
      <c r="A251" s="2">
        <v>46316</v>
      </c>
      <c r="B251" s="3" t="s">
        <v>15321</v>
      </c>
      <c r="C251" s="3" t="s">
        <v>95</v>
      </c>
      <c r="D251" s="3" t="s">
        <v>15322</v>
      </c>
      <c r="E251" s="3">
        <v>0</v>
      </c>
      <c r="F251" s="3">
        <v>0.18</v>
      </c>
      <c r="G251" s="3">
        <v>0</v>
      </c>
      <c r="H251" s="3">
        <v>212746</v>
      </c>
      <c r="I251" s="3">
        <v>6365.34</v>
      </c>
      <c r="J251" s="3">
        <v>10.448700000000001</v>
      </c>
      <c r="K251" s="21">
        <f ca="1">_xll.IMDP("BND",B251,K8,B3)</f>
        <v>20370910</v>
      </c>
      <c r="L251" s="23">
        <f ca="1">_xll.IMDP("BND",B251,L8,B3)</f>
        <v>4.2350000000000003</v>
      </c>
      <c r="M251" s="23" t="str">
        <f ca="1">_xll.IMDP("BND",B251,M8,B3)</f>
        <v>국채</v>
      </c>
      <c r="N251" s="23" t="str">
        <f ca="1">_xll.IMDP("BND",B251,N8,B3)</f>
        <v>국고채권</v>
      </c>
      <c r="O251" s="2"/>
      <c r="Y251" s="21" t="str">
        <f ca="1">_xll.IMDP("BND",P251,Y8,P3)</f>
        <v>입력오류</v>
      </c>
      <c r="Z251" s="23" t="str">
        <f ca="1">_xll.IMDP("BND",P251,Z8,P3)</f>
        <v>입력오류</v>
      </c>
      <c r="AA251" s="23" t="str">
        <f ca="1">_xll.IMDP("BND",P251,AA8,P3)</f>
        <v>입력오류</v>
      </c>
      <c r="AB251" s="23" t="str">
        <f ca="1">_xll.IMDP("BND",P251,AB8,P3)</f>
        <v>입력오류</v>
      </c>
      <c r="AC251" s="2"/>
      <c r="AM251" s="21" t="str">
        <f ca="1">_xll.IMDP("BND",AD251,AM8,AD3)</f>
        <v>입력오류</v>
      </c>
      <c r="AN251" s="23" t="str">
        <f ca="1">_xll.IMDP("BND",AD251,AN8,AD3)</f>
        <v>입력오류</v>
      </c>
      <c r="AO251" s="23" t="str">
        <f ca="1">_xll.IMDP("BND",AD251,AO8,AD3)</f>
        <v>입력오류</v>
      </c>
      <c r="AP251" s="23" t="str">
        <f ca="1">_xll.IMDP("BND",AD251,AP8,AD3)</f>
        <v>입력오류</v>
      </c>
      <c r="AQ251" s="2"/>
      <c r="BA251" s="21" t="str">
        <f ca="1">_xll.IMDP("BND",AR251,BA8,AR3)</f>
        <v>입력오류</v>
      </c>
      <c r="BB251" s="23" t="str">
        <f ca="1">_xll.IMDP("BND",AR251,BB8,AR3)</f>
        <v>입력오류</v>
      </c>
      <c r="BC251" s="23" t="str">
        <f ca="1">_xll.IMDP("BND",AR251,BC8,AR3)</f>
        <v>입력오류</v>
      </c>
      <c r="BD251" s="23" t="str">
        <f ca="1">_xll.IMDP("BND",AR251,BD8,AR3)</f>
        <v>입력오류</v>
      </c>
      <c r="BE251" s="2"/>
      <c r="BO251" s="21" t="str">
        <f ca="1">_xll.IMDP("BND",BF251,BO8,BF3)</f>
        <v>입력오류</v>
      </c>
      <c r="BP251" s="23" t="str">
        <f ca="1">_xll.IMDP("BND",BF251,BP8,BF3)</f>
        <v>입력오류</v>
      </c>
      <c r="BQ251" s="23" t="str">
        <f ca="1">_xll.IMDP("BND",BF251,BQ8,BF3)</f>
        <v>입력오류</v>
      </c>
      <c r="BR251" s="23" t="str">
        <f ca="1">_xll.IMDP("BND",BF251,BR8,BF3)</f>
        <v>입력오류</v>
      </c>
      <c r="BS251" s="2">
        <v>46316</v>
      </c>
      <c r="BT251" s="3" t="s">
        <v>1275</v>
      </c>
      <c r="BU251" s="3" t="s">
        <v>1276</v>
      </c>
      <c r="BV251" s="3" t="s">
        <v>1277</v>
      </c>
      <c r="BW251" s="3">
        <v>0</v>
      </c>
      <c r="BX251" s="3">
        <v>0.01</v>
      </c>
      <c r="BY251" s="3">
        <v>0</v>
      </c>
      <c r="BZ251" s="3">
        <v>8704</v>
      </c>
      <c r="CA251" s="3">
        <v>10127.11</v>
      </c>
      <c r="CB251" s="3">
        <v>0.38</v>
      </c>
      <c r="CC251" s="21">
        <f ca="1">_xll.IMDP("BND",BT251,CC8,BT3)</f>
        <v>20270310</v>
      </c>
      <c r="CD251" s="23">
        <f ca="1">_xll.IMDP("BND",BT251,CD8,BT3)</f>
        <v>3.456</v>
      </c>
      <c r="CE251" s="23" t="str">
        <f ca="1">_xll.IMDP("BND",BT251,CE8,BT3)</f>
        <v>국채</v>
      </c>
      <c r="CF251" s="23" t="str">
        <f ca="1">_xll.IMDP("BND",BT251,CF8,BT3)</f>
        <v>국고채권</v>
      </c>
      <c r="CG251" s="2"/>
      <c r="CQ251" s="21" t="str">
        <f ca="1">_xll.IMDP("BND",CH251,CQ8,CH3)</f>
        <v>입력오류</v>
      </c>
      <c r="CR251" s="23" t="str">
        <f ca="1">_xll.IMDP("BND",CH251,CR8,CH3)</f>
        <v>입력오류</v>
      </c>
      <c r="CS251" s="23" t="str">
        <f ca="1">_xll.IMDP("BND",CH251,CS8,CH3)</f>
        <v>입력오류</v>
      </c>
      <c r="CT251" s="23" t="str">
        <f ca="1">_xll.IMDP("BND",CH251,CT8,CH3)</f>
        <v>입력오류</v>
      </c>
      <c r="CU251" s="2"/>
      <c r="DE251" s="21" t="str">
        <f ca="1">_xll.IMDP("BND",CV251,DE8,CV3)</f>
        <v>입력오류</v>
      </c>
      <c r="DF251" s="23" t="str">
        <f ca="1">_xll.IMDP("BND",CV251,DF8,CV3)</f>
        <v>입력오류</v>
      </c>
      <c r="DG251" s="23" t="str">
        <f ca="1">_xll.IMDP("BND",CV251,DG8,CV3)</f>
        <v>입력오류</v>
      </c>
      <c r="DH251" s="23" t="str">
        <f ca="1">_xll.IMDP("BND",CV251,DH8,CV3)</f>
        <v>입력오류</v>
      </c>
      <c r="DI251" s="2">
        <v>46316</v>
      </c>
      <c r="DJ251" s="3" t="s">
        <v>13770</v>
      </c>
      <c r="DK251" s="3" t="s">
        <v>15168</v>
      </c>
      <c r="DL251" s="3" t="s">
        <v>15169</v>
      </c>
      <c r="DM251" s="3">
        <v>0</v>
      </c>
      <c r="DN251" s="3">
        <v>0.15</v>
      </c>
      <c r="DO251" s="3">
        <v>0</v>
      </c>
      <c r="DP251" s="3">
        <v>230128</v>
      </c>
      <c r="DQ251" s="3">
        <v>9641.5</v>
      </c>
      <c r="DR251" s="3">
        <v>3.113</v>
      </c>
      <c r="DS251" s="21">
        <f ca="1">_xll.IMDP("BND",DJ251,DS8,DJ3)</f>
        <v>20300213</v>
      </c>
      <c r="DT251" s="23">
        <f ca="1">_xll.IMDP("BND",DJ251,DT8,DJ3)</f>
        <v>4.3339999999999996</v>
      </c>
      <c r="DU251" s="23" t="str">
        <f ca="1">_xll.IMDP("BND",DJ251,DU8,DJ3)</f>
        <v>회사채</v>
      </c>
      <c r="DV251" s="23" t="str">
        <f ca="1">_xll.IMDP("BND",DJ251,DV8,DJ3)</f>
        <v>회사채(일반)</v>
      </c>
      <c r="DW251" s="2"/>
      <c r="EG251" s="21" t="str">
        <f ca="1">_xll.IMDP("BND",DX251,EG8,DX3)</f>
        <v>입력오류</v>
      </c>
      <c r="EH251" s="23" t="str">
        <f ca="1">_xll.IMDP("BND",DX251,EH8,DX3)</f>
        <v>입력오류</v>
      </c>
      <c r="EI251" s="23" t="str">
        <f ca="1">_xll.IMDP("BND",DX251,EI8,DX3)</f>
        <v>입력오류</v>
      </c>
      <c r="EJ251" s="23" t="str">
        <f ca="1">_xll.IMDP("BND",DX251,EJ8,DX3)</f>
        <v>입력오류</v>
      </c>
      <c r="EK251" s="2"/>
      <c r="EU251" s="21" t="str">
        <f ca="1">_xll.IMDP("BND",EL251,EU8,EL3)</f>
        <v>입력오류</v>
      </c>
      <c r="EV251" s="23" t="str">
        <f ca="1">_xll.IMDP("BND",EL251,EV8,EL3)</f>
        <v>입력오류</v>
      </c>
      <c r="EW251" s="23" t="str">
        <f ca="1">_xll.IMDP("BND",EL251,EW8,EL3)</f>
        <v>입력오류</v>
      </c>
      <c r="EX251" s="23" t="str">
        <f ca="1">_xll.IMDP("BND",EL251,EX8,EL3)</f>
        <v>입력오류</v>
      </c>
    </row>
    <row r="252" spans="1:154" ht="13.5" customHeight="1" x14ac:dyDescent="0.3">
      <c r="A252" s="2">
        <v>46316</v>
      </c>
      <c r="B252" s="3" t="s">
        <v>104</v>
      </c>
      <c r="C252" s="3" t="s">
        <v>105</v>
      </c>
      <c r="D252" s="3" t="s">
        <v>106</v>
      </c>
      <c r="E252" s="3">
        <v>0</v>
      </c>
      <c r="F252" s="3">
        <v>0.17</v>
      </c>
      <c r="G252" s="3">
        <v>0</v>
      </c>
      <c r="H252" s="3">
        <v>206342</v>
      </c>
      <c r="I252" s="3">
        <v>9214.7199999999993</v>
      </c>
      <c r="J252" s="3">
        <v>3.2961999999999998</v>
      </c>
      <c r="K252" s="21">
        <f ca="1">_xll.IMDP("BND",B252,K8,B3)</f>
        <v>20300407</v>
      </c>
      <c r="L252" s="23">
        <f ca="1">_xll.IMDP("BND",B252,L8,B3)</f>
        <v>4.2699999999999996</v>
      </c>
      <c r="M252" s="23" t="str">
        <f ca="1">_xll.IMDP("BND",B252,M8,B3)</f>
        <v>공사공단채</v>
      </c>
      <c r="N252" s="23" t="str">
        <f ca="1">_xll.IMDP("BND",B252,N8,B3)</f>
        <v>일반</v>
      </c>
      <c r="O252" s="2"/>
      <c r="Y252" s="21" t="str">
        <f ca="1">_xll.IMDP("BND",P252,Y8,P3)</f>
        <v>입력오류</v>
      </c>
      <c r="Z252" s="23" t="str">
        <f ca="1">_xll.IMDP("BND",P252,Z8,P3)</f>
        <v>입력오류</v>
      </c>
      <c r="AA252" s="23" t="str">
        <f ca="1">_xll.IMDP("BND",P252,AA8,P3)</f>
        <v>입력오류</v>
      </c>
      <c r="AB252" s="23" t="str">
        <f ca="1">_xll.IMDP("BND",P252,AB8,P3)</f>
        <v>입력오류</v>
      </c>
      <c r="AC252" s="2"/>
      <c r="AM252" s="21" t="str">
        <f ca="1">_xll.IMDP("BND",AD252,AM8,AD3)</f>
        <v>입력오류</v>
      </c>
      <c r="AN252" s="23" t="str">
        <f ca="1">_xll.IMDP("BND",AD252,AN8,AD3)</f>
        <v>입력오류</v>
      </c>
      <c r="AO252" s="23" t="str">
        <f ca="1">_xll.IMDP("BND",AD252,AO8,AD3)</f>
        <v>입력오류</v>
      </c>
      <c r="AP252" s="23" t="str">
        <f ca="1">_xll.IMDP("BND",AD252,AP8,AD3)</f>
        <v>입력오류</v>
      </c>
      <c r="AQ252" s="2"/>
      <c r="BA252" s="21" t="str">
        <f ca="1">_xll.IMDP("BND",AR252,BA8,AR3)</f>
        <v>입력오류</v>
      </c>
      <c r="BB252" s="23" t="str">
        <f ca="1">_xll.IMDP("BND",AR252,BB8,AR3)</f>
        <v>입력오류</v>
      </c>
      <c r="BC252" s="23" t="str">
        <f ca="1">_xll.IMDP("BND",AR252,BC8,AR3)</f>
        <v>입력오류</v>
      </c>
      <c r="BD252" s="23" t="str">
        <f ca="1">_xll.IMDP("BND",AR252,BD8,AR3)</f>
        <v>입력오류</v>
      </c>
      <c r="BE252" s="2"/>
      <c r="BO252" s="21" t="str">
        <f ca="1">_xll.IMDP("BND",BF252,BO8,BF3)</f>
        <v>입력오류</v>
      </c>
      <c r="BP252" s="23" t="str">
        <f ca="1">_xll.IMDP("BND",BF252,BP8,BF3)</f>
        <v>입력오류</v>
      </c>
      <c r="BQ252" s="23" t="str">
        <f ca="1">_xll.IMDP("BND",BF252,BQ8,BF3)</f>
        <v>입력오류</v>
      </c>
      <c r="BR252" s="23" t="str">
        <f ca="1">_xll.IMDP("BND",BF252,BR8,BF3)</f>
        <v>입력오류</v>
      </c>
      <c r="BS252" s="2">
        <v>46316</v>
      </c>
      <c r="BT252" s="3" t="s">
        <v>1278</v>
      </c>
      <c r="BU252" s="3" t="s">
        <v>233</v>
      </c>
      <c r="BV252" s="3" t="s">
        <v>1279</v>
      </c>
      <c r="BW252" s="3">
        <v>0</v>
      </c>
      <c r="BX252" s="3">
        <v>0.01</v>
      </c>
      <c r="BY252" s="3">
        <v>0</v>
      </c>
      <c r="BZ252" s="3">
        <v>8681</v>
      </c>
      <c r="CA252" s="3">
        <v>10099.85</v>
      </c>
      <c r="CB252" s="3">
        <v>1.8716999999999999</v>
      </c>
      <c r="CC252" s="21">
        <f ca="1">_xll.IMDP("BND",BT252,CC8,BT3)</f>
        <v>20281012</v>
      </c>
      <c r="CD252" s="23">
        <f ca="1">_xll.IMDP("BND",BT252,CD8,BT3)</f>
        <v>4.1509999999999998</v>
      </c>
      <c r="CE252" s="23" t="str">
        <f ca="1">_xll.IMDP("BND",BT252,CE8,BT3)</f>
        <v>공사공단채</v>
      </c>
      <c r="CF252" s="23" t="str">
        <f ca="1">_xll.IMDP("BND",BT252,CF8,BT3)</f>
        <v>일반</v>
      </c>
      <c r="CG252" s="2"/>
      <c r="CQ252" s="21" t="str">
        <f ca="1">_xll.IMDP("BND",CH252,CQ8,CH3)</f>
        <v>입력오류</v>
      </c>
      <c r="CR252" s="23" t="str">
        <f ca="1">_xll.IMDP("BND",CH252,CR8,CH3)</f>
        <v>입력오류</v>
      </c>
      <c r="CS252" s="23" t="str">
        <f ca="1">_xll.IMDP("BND",CH252,CS8,CH3)</f>
        <v>입력오류</v>
      </c>
      <c r="CT252" s="23" t="str">
        <f ca="1">_xll.IMDP("BND",CH252,CT8,CH3)</f>
        <v>입력오류</v>
      </c>
      <c r="CU252" s="2"/>
      <c r="DE252" s="21" t="str">
        <f ca="1">_xll.IMDP("BND",CV252,DE8,CV3)</f>
        <v>입력오류</v>
      </c>
      <c r="DF252" s="23" t="str">
        <f ca="1">_xll.IMDP("BND",CV252,DF8,CV3)</f>
        <v>입력오류</v>
      </c>
      <c r="DG252" s="23" t="str">
        <f ca="1">_xll.IMDP("BND",CV252,DG8,CV3)</f>
        <v>입력오류</v>
      </c>
      <c r="DH252" s="23" t="str">
        <f ca="1">_xll.IMDP("BND",CV252,DH8,CV3)</f>
        <v>입력오류</v>
      </c>
      <c r="DI252" s="2">
        <v>46316</v>
      </c>
      <c r="DJ252" s="3" t="s">
        <v>4756</v>
      </c>
      <c r="DK252" s="3" t="s">
        <v>89</v>
      </c>
      <c r="DL252" s="3" t="s">
        <v>4757</v>
      </c>
      <c r="DM252" s="3">
        <v>0</v>
      </c>
      <c r="DN252" s="3">
        <v>0.14000000000000001</v>
      </c>
      <c r="DO252" s="3">
        <v>0</v>
      </c>
      <c r="DP252" s="3">
        <v>227776</v>
      </c>
      <c r="DQ252" s="3">
        <v>9544.92</v>
      </c>
      <c r="DR252" s="3">
        <v>2.3285999999999998</v>
      </c>
      <c r="DS252" s="21">
        <f ca="1">_xll.IMDP("BND",DJ252,DS8,DJ3)</f>
        <v>20290319</v>
      </c>
      <c r="DT252" s="23">
        <f ca="1">_xll.IMDP("BND",DJ252,DT8,DJ3)</f>
        <v>4.1719999999999997</v>
      </c>
      <c r="DU252" s="23" t="str">
        <f ca="1">_xll.IMDP("BND",DJ252,DU8,DJ3)</f>
        <v>공사공단채</v>
      </c>
      <c r="DV252" s="23" t="str">
        <f ca="1">_xll.IMDP("BND",DJ252,DV8,DJ3)</f>
        <v>일반</v>
      </c>
      <c r="DW252" s="2"/>
      <c r="EG252" s="21" t="str">
        <f ca="1">_xll.IMDP("BND",DX252,EG8,DX3)</f>
        <v>입력오류</v>
      </c>
      <c r="EH252" s="23" t="str">
        <f ca="1">_xll.IMDP("BND",DX252,EH8,DX3)</f>
        <v>입력오류</v>
      </c>
      <c r="EI252" s="23" t="str">
        <f ca="1">_xll.IMDP("BND",DX252,EI8,DX3)</f>
        <v>입력오류</v>
      </c>
      <c r="EJ252" s="23" t="str">
        <f ca="1">_xll.IMDP("BND",DX252,EJ8,DX3)</f>
        <v>입력오류</v>
      </c>
      <c r="EK252" s="2"/>
      <c r="EU252" s="21" t="str">
        <f ca="1">_xll.IMDP("BND",EL252,EU8,EL3)</f>
        <v>입력오류</v>
      </c>
      <c r="EV252" s="23" t="str">
        <f ca="1">_xll.IMDP("BND",EL252,EV8,EL3)</f>
        <v>입력오류</v>
      </c>
      <c r="EW252" s="23" t="str">
        <f ca="1">_xll.IMDP("BND",EL252,EW8,EL3)</f>
        <v>입력오류</v>
      </c>
      <c r="EX252" s="23" t="str">
        <f ca="1">_xll.IMDP("BND",EL252,EX8,EL3)</f>
        <v>입력오류</v>
      </c>
    </row>
    <row r="253" spans="1:154" ht="13.5" customHeight="1" x14ac:dyDescent="0.3">
      <c r="A253" s="2">
        <v>46316</v>
      </c>
      <c r="B253" s="3" t="s">
        <v>15381</v>
      </c>
      <c r="C253" s="3" t="s">
        <v>95</v>
      </c>
      <c r="D253" s="3" t="s">
        <v>15382</v>
      </c>
      <c r="E253" s="3">
        <v>0</v>
      </c>
      <c r="F253" s="3">
        <v>0.17</v>
      </c>
      <c r="G253" s="3">
        <v>0</v>
      </c>
      <c r="H253" s="3">
        <v>204219</v>
      </c>
      <c r="I253" s="3">
        <v>6111.12</v>
      </c>
      <c r="J253" s="3">
        <v>11.408799999999999</v>
      </c>
      <c r="K253" s="21">
        <f ca="1">_xll.IMDP("BND",B253,K8,B3)</f>
        <v>20380910</v>
      </c>
      <c r="L253" s="23">
        <f ca="1">_xll.IMDP("BND",B253,L8,B3)</f>
        <v>4.2290000000000001</v>
      </c>
      <c r="M253" s="23" t="str">
        <f ca="1">_xll.IMDP("BND",B253,M8,B3)</f>
        <v>국채</v>
      </c>
      <c r="N253" s="23" t="str">
        <f ca="1">_xll.IMDP("BND",B253,N8,B3)</f>
        <v>국고채권</v>
      </c>
      <c r="O253" s="2"/>
      <c r="Y253" s="21" t="str">
        <f ca="1">_xll.IMDP("BND",P253,Y8,P3)</f>
        <v>입력오류</v>
      </c>
      <c r="Z253" s="23" t="str">
        <f ca="1">_xll.IMDP("BND",P253,Z8,P3)</f>
        <v>입력오류</v>
      </c>
      <c r="AA253" s="23" t="str">
        <f ca="1">_xll.IMDP("BND",P253,AA8,P3)</f>
        <v>입력오류</v>
      </c>
      <c r="AB253" s="23" t="str">
        <f ca="1">_xll.IMDP("BND",P253,AB8,P3)</f>
        <v>입력오류</v>
      </c>
      <c r="AC253" s="2"/>
      <c r="AM253" s="21" t="str">
        <f ca="1">_xll.IMDP("BND",AD253,AM8,AD3)</f>
        <v>입력오류</v>
      </c>
      <c r="AN253" s="23" t="str">
        <f ca="1">_xll.IMDP("BND",AD253,AN8,AD3)</f>
        <v>입력오류</v>
      </c>
      <c r="AO253" s="23" t="str">
        <f ca="1">_xll.IMDP("BND",AD253,AO8,AD3)</f>
        <v>입력오류</v>
      </c>
      <c r="AP253" s="23" t="str">
        <f ca="1">_xll.IMDP("BND",AD253,AP8,AD3)</f>
        <v>입력오류</v>
      </c>
      <c r="AQ253" s="2"/>
      <c r="BA253" s="21" t="str">
        <f ca="1">_xll.IMDP("BND",AR253,BA8,AR3)</f>
        <v>입력오류</v>
      </c>
      <c r="BB253" s="23" t="str">
        <f ca="1">_xll.IMDP("BND",AR253,BB8,AR3)</f>
        <v>입력오류</v>
      </c>
      <c r="BC253" s="23" t="str">
        <f ca="1">_xll.IMDP("BND",AR253,BC8,AR3)</f>
        <v>입력오류</v>
      </c>
      <c r="BD253" s="23" t="str">
        <f ca="1">_xll.IMDP("BND",AR253,BD8,AR3)</f>
        <v>입력오류</v>
      </c>
      <c r="BE253" s="2"/>
      <c r="BO253" s="21" t="str">
        <f ca="1">_xll.IMDP("BND",BF253,BO8,BF3)</f>
        <v>입력오류</v>
      </c>
      <c r="BP253" s="23" t="str">
        <f ca="1">_xll.IMDP("BND",BF253,BP8,BF3)</f>
        <v>입력오류</v>
      </c>
      <c r="BQ253" s="23" t="str">
        <f ca="1">_xll.IMDP("BND",BF253,BQ8,BF3)</f>
        <v>입력오류</v>
      </c>
      <c r="BR253" s="23" t="str">
        <f ca="1">_xll.IMDP("BND",BF253,BR8,BF3)</f>
        <v>입력오류</v>
      </c>
      <c r="BS253" s="2">
        <v>46316</v>
      </c>
      <c r="BT253" s="3" t="s">
        <v>112</v>
      </c>
      <c r="BU253" s="3" t="s">
        <v>29</v>
      </c>
      <c r="BV253" s="3" t="s">
        <v>113</v>
      </c>
      <c r="BW253" s="3">
        <v>0</v>
      </c>
      <c r="BX253" s="3">
        <v>0.01</v>
      </c>
      <c r="BY253" s="3">
        <v>0</v>
      </c>
      <c r="BZ253" s="3">
        <v>7935</v>
      </c>
      <c r="CA253" s="3">
        <v>9233.0499999999993</v>
      </c>
      <c r="CB253" s="3">
        <v>4.3215000000000003</v>
      </c>
      <c r="CC253" s="21">
        <f ca="1">_xll.IMDP("BND",BT253,CC8,BT3)</f>
        <v>20310610</v>
      </c>
      <c r="CD253" s="23">
        <f ca="1">_xll.IMDP("BND",BT253,CD8,BT3)</f>
        <v>4</v>
      </c>
      <c r="CE253" s="23" t="str">
        <f ca="1">_xll.IMDP("BND",BT253,CE8,BT3)</f>
        <v>국채</v>
      </c>
      <c r="CF253" s="23" t="str">
        <f ca="1">_xll.IMDP("BND",BT253,CF8,BT3)</f>
        <v>국고채권</v>
      </c>
      <c r="CG253" s="2"/>
      <c r="CQ253" s="21" t="str">
        <f ca="1">_xll.IMDP("BND",CH253,CQ8,CH3)</f>
        <v>입력오류</v>
      </c>
      <c r="CR253" s="23" t="str">
        <f ca="1">_xll.IMDP("BND",CH253,CR8,CH3)</f>
        <v>입력오류</v>
      </c>
      <c r="CS253" s="23" t="str">
        <f ca="1">_xll.IMDP("BND",CH253,CS8,CH3)</f>
        <v>입력오류</v>
      </c>
      <c r="CT253" s="23" t="str">
        <f ca="1">_xll.IMDP("BND",CH253,CT8,CH3)</f>
        <v>입력오류</v>
      </c>
      <c r="CU253" s="2"/>
      <c r="DE253" s="21" t="str">
        <f ca="1">_xll.IMDP("BND",CV253,DE8,CV3)</f>
        <v>입력오류</v>
      </c>
      <c r="DF253" s="23" t="str">
        <f ca="1">_xll.IMDP("BND",CV253,DF8,CV3)</f>
        <v>입력오류</v>
      </c>
      <c r="DG253" s="23" t="str">
        <f ca="1">_xll.IMDP("BND",CV253,DG8,CV3)</f>
        <v>입력오류</v>
      </c>
      <c r="DH253" s="23" t="str">
        <f ca="1">_xll.IMDP("BND",CV253,DH8,CV3)</f>
        <v>입력오류</v>
      </c>
      <c r="DI253" s="2">
        <v>46316</v>
      </c>
      <c r="DJ253" s="3" t="s">
        <v>1980</v>
      </c>
      <c r="DK253" s="3" t="s">
        <v>1779</v>
      </c>
      <c r="DL253" s="3" t="s">
        <v>1981</v>
      </c>
      <c r="DM253" s="3">
        <v>0</v>
      </c>
      <c r="DN253" s="3">
        <v>0.14000000000000001</v>
      </c>
      <c r="DO253" s="3">
        <v>0</v>
      </c>
      <c r="DP253" s="3">
        <v>223967</v>
      </c>
      <c r="DQ253" s="3">
        <v>9387.65</v>
      </c>
      <c r="DR253" s="3">
        <v>2.8182999999999998</v>
      </c>
      <c r="DS253" s="21">
        <f ca="1">_xll.IMDP("BND",DJ253,DS8,DJ3)</f>
        <v>20290924</v>
      </c>
      <c r="DT253" s="23">
        <f ca="1">_xll.IMDP("BND",DJ253,DT8,DJ3)</f>
        <v>4.1840000000000002</v>
      </c>
      <c r="DU253" s="23" t="str">
        <f ca="1">_xll.IMDP("BND",DJ253,DU8,DJ3)</f>
        <v>공사공단채</v>
      </c>
      <c r="DV253" s="23" t="str">
        <f ca="1">_xll.IMDP("BND",DJ253,DV8,DJ3)</f>
        <v>일반</v>
      </c>
      <c r="DW253" s="2"/>
      <c r="EG253" s="21" t="str">
        <f ca="1">_xll.IMDP("BND",DX253,EG8,DX3)</f>
        <v>입력오류</v>
      </c>
      <c r="EH253" s="23" t="str">
        <f ca="1">_xll.IMDP("BND",DX253,EH8,DX3)</f>
        <v>입력오류</v>
      </c>
      <c r="EI253" s="23" t="str">
        <f ca="1">_xll.IMDP("BND",DX253,EI8,DX3)</f>
        <v>입력오류</v>
      </c>
      <c r="EJ253" s="23" t="str">
        <f ca="1">_xll.IMDP("BND",DX253,EJ8,DX3)</f>
        <v>입력오류</v>
      </c>
      <c r="EK253" s="2"/>
      <c r="EU253" s="21" t="str">
        <f ca="1">_xll.IMDP("BND",EL253,EU8,EL3)</f>
        <v>입력오류</v>
      </c>
      <c r="EV253" s="23" t="str">
        <f ca="1">_xll.IMDP("BND",EL253,EV8,EL3)</f>
        <v>입력오류</v>
      </c>
      <c r="EW253" s="23" t="str">
        <f ca="1">_xll.IMDP("BND",EL253,EW8,EL3)</f>
        <v>입력오류</v>
      </c>
      <c r="EX253" s="23" t="str">
        <f ca="1">_xll.IMDP("BND",EL253,EX8,EL3)</f>
        <v>입력오류</v>
      </c>
    </row>
    <row r="254" spans="1:154" ht="13.5" customHeight="1" x14ac:dyDescent="0.3">
      <c r="A254" s="2">
        <v>46316</v>
      </c>
      <c r="B254" s="3" t="s">
        <v>1656</v>
      </c>
      <c r="C254" s="3" t="s">
        <v>256</v>
      </c>
      <c r="D254" s="3" t="s">
        <v>1657</v>
      </c>
      <c r="E254" s="3">
        <v>0</v>
      </c>
      <c r="F254" s="3">
        <v>0.17</v>
      </c>
      <c r="G254" s="3">
        <v>0</v>
      </c>
      <c r="H254" s="3">
        <v>200669</v>
      </c>
      <c r="I254" s="3">
        <v>10006.65</v>
      </c>
      <c r="J254" s="3">
        <v>0.45860000000000001</v>
      </c>
      <c r="K254" s="21">
        <f ca="1">_xll.IMDP("BND",B254,K8,B3)</f>
        <v>20270409</v>
      </c>
      <c r="L254" s="23">
        <f ca="1">_xll.IMDP("BND",B254,L8,B3)</f>
        <v>3.964</v>
      </c>
      <c r="M254" s="23" t="str">
        <f ca="1">_xll.IMDP("BND",B254,M8,B3)</f>
        <v>금융채</v>
      </c>
      <c r="N254" s="23" t="str">
        <f ca="1">_xll.IMDP("BND",B254,N8,B3)</f>
        <v>기타금융채</v>
      </c>
      <c r="O254" s="2"/>
      <c r="Y254" s="21" t="str">
        <f ca="1">_xll.IMDP("BND",P254,Y8,P3)</f>
        <v>입력오류</v>
      </c>
      <c r="Z254" s="23" t="str">
        <f ca="1">_xll.IMDP("BND",P254,Z8,P3)</f>
        <v>입력오류</v>
      </c>
      <c r="AA254" s="23" t="str">
        <f ca="1">_xll.IMDP("BND",P254,AA8,P3)</f>
        <v>입력오류</v>
      </c>
      <c r="AB254" s="23" t="str">
        <f ca="1">_xll.IMDP("BND",P254,AB8,P3)</f>
        <v>입력오류</v>
      </c>
      <c r="AC254" s="2"/>
      <c r="AM254" s="21" t="str">
        <f ca="1">_xll.IMDP("BND",AD254,AM8,AD3)</f>
        <v>입력오류</v>
      </c>
      <c r="AN254" s="23" t="str">
        <f ca="1">_xll.IMDP("BND",AD254,AN8,AD3)</f>
        <v>입력오류</v>
      </c>
      <c r="AO254" s="23" t="str">
        <f ca="1">_xll.IMDP("BND",AD254,AO8,AD3)</f>
        <v>입력오류</v>
      </c>
      <c r="AP254" s="23" t="str">
        <f ca="1">_xll.IMDP("BND",AD254,AP8,AD3)</f>
        <v>입력오류</v>
      </c>
      <c r="AQ254" s="2"/>
      <c r="BA254" s="21" t="str">
        <f ca="1">_xll.IMDP("BND",AR254,BA8,AR3)</f>
        <v>입력오류</v>
      </c>
      <c r="BB254" s="23" t="str">
        <f ca="1">_xll.IMDP("BND",AR254,BB8,AR3)</f>
        <v>입력오류</v>
      </c>
      <c r="BC254" s="23" t="str">
        <f ca="1">_xll.IMDP("BND",AR254,BC8,AR3)</f>
        <v>입력오류</v>
      </c>
      <c r="BD254" s="23" t="str">
        <f ca="1">_xll.IMDP("BND",AR254,BD8,AR3)</f>
        <v>입력오류</v>
      </c>
      <c r="BE254" s="2"/>
      <c r="BO254" s="21" t="str">
        <f ca="1">_xll.IMDP("BND",BF254,BO8,BF3)</f>
        <v>입력오류</v>
      </c>
      <c r="BP254" s="23" t="str">
        <f ca="1">_xll.IMDP("BND",BF254,BP8,BF3)</f>
        <v>입력오류</v>
      </c>
      <c r="BQ254" s="23" t="str">
        <f ca="1">_xll.IMDP("BND",BF254,BQ8,BF3)</f>
        <v>입력오류</v>
      </c>
      <c r="BR254" s="23" t="str">
        <f ca="1">_xll.IMDP("BND",BF254,BR8,BF3)</f>
        <v>입력오류</v>
      </c>
      <c r="BS254" s="2">
        <v>46316</v>
      </c>
      <c r="BT254" s="3" t="s">
        <v>1283</v>
      </c>
      <c r="BU254" s="3" t="s">
        <v>95</v>
      </c>
      <c r="BV254" s="3" t="s">
        <v>1284</v>
      </c>
      <c r="BW254" s="3">
        <v>0</v>
      </c>
      <c r="BX254" s="3">
        <v>0</v>
      </c>
      <c r="BY254" s="3">
        <v>0</v>
      </c>
      <c r="BZ254" s="3">
        <v>6372</v>
      </c>
      <c r="CA254" s="3">
        <v>8237.99</v>
      </c>
      <c r="CB254" s="3">
        <v>4.6994999999999996</v>
      </c>
      <c r="CC254" s="21">
        <f ca="1">_xll.IMDP("BND",BT254,CC8,BT3)</f>
        <v>20310910</v>
      </c>
      <c r="CD254" s="23">
        <f ca="1">_xll.IMDP("BND",BT254,CD8,BT3)</f>
        <v>4.0430000000000001</v>
      </c>
      <c r="CE254" s="23" t="str">
        <f ca="1">_xll.IMDP("BND",BT254,CE8,BT3)</f>
        <v>국채</v>
      </c>
      <c r="CF254" s="23" t="str">
        <f ca="1">_xll.IMDP("BND",BT254,CF8,BT3)</f>
        <v>국고채권</v>
      </c>
      <c r="CG254" s="2"/>
      <c r="CQ254" s="21" t="str">
        <f ca="1">_xll.IMDP("BND",CH254,CQ8,CH3)</f>
        <v>입력오류</v>
      </c>
      <c r="CR254" s="23" t="str">
        <f ca="1">_xll.IMDP("BND",CH254,CR8,CH3)</f>
        <v>입력오류</v>
      </c>
      <c r="CS254" s="23" t="str">
        <f ca="1">_xll.IMDP("BND",CH254,CS8,CH3)</f>
        <v>입력오류</v>
      </c>
      <c r="CT254" s="23" t="str">
        <f ca="1">_xll.IMDP("BND",CH254,CT8,CH3)</f>
        <v>입력오류</v>
      </c>
      <c r="CU254" s="2"/>
      <c r="DE254" s="21" t="str">
        <f ca="1">_xll.IMDP("BND",CV254,DE8,CV3)</f>
        <v>입력오류</v>
      </c>
      <c r="DF254" s="23" t="str">
        <f ca="1">_xll.IMDP("BND",CV254,DF8,CV3)</f>
        <v>입력오류</v>
      </c>
      <c r="DG254" s="23" t="str">
        <f ca="1">_xll.IMDP("BND",CV254,DG8,CV3)</f>
        <v>입력오류</v>
      </c>
      <c r="DH254" s="23" t="str">
        <f ca="1">_xll.IMDP("BND",CV254,DH8,CV3)</f>
        <v>입력오류</v>
      </c>
      <c r="DI254" s="2">
        <v>46316</v>
      </c>
      <c r="DJ254" s="3" t="s">
        <v>1982</v>
      </c>
      <c r="DK254" s="3" t="s">
        <v>128</v>
      </c>
      <c r="DL254" s="3" t="s">
        <v>1983</v>
      </c>
      <c r="DM254" s="3">
        <v>0</v>
      </c>
      <c r="DN254" s="3">
        <v>0.14000000000000001</v>
      </c>
      <c r="DO254" s="3">
        <v>0</v>
      </c>
      <c r="DP254" s="3">
        <v>213541</v>
      </c>
      <c r="DQ254" s="3">
        <v>8948.5</v>
      </c>
      <c r="DR254" s="3">
        <v>2.7805</v>
      </c>
      <c r="DS254" s="21">
        <f ca="1">_xll.IMDP("BND",DJ254,DS8,DJ3)</f>
        <v>20290910</v>
      </c>
      <c r="DT254" s="23">
        <f ca="1">_xll.IMDP("BND",DJ254,DT8,DJ3)</f>
        <v>3.919</v>
      </c>
      <c r="DU254" s="23" t="str">
        <f ca="1">_xll.IMDP("BND",DJ254,DU8,DJ3)</f>
        <v>국채</v>
      </c>
      <c r="DV254" s="23" t="str">
        <f ca="1">_xll.IMDP("BND",DJ254,DV8,DJ3)</f>
        <v>국고채권</v>
      </c>
      <c r="DW254" s="2"/>
      <c r="EG254" s="21" t="str">
        <f ca="1">_xll.IMDP("BND",DX254,EG8,DX3)</f>
        <v>입력오류</v>
      </c>
      <c r="EH254" s="23" t="str">
        <f ca="1">_xll.IMDP("BND",DX254,EH8,DX3)</f>
        <v>입력오류</v>
      </c>
      <c r="EI254" s="23" t="str">
        <f ca="1">_xll.IMDP("BND",DX254,EI8,DX3)</f>
        <v>입력오류</v>
      </c>
      <c r="EJ254" s="23" t="str">
        <f ca="1">_xll.IMDP("BND",DX254,EJ8,DX3)</f>
        <v>입력오류</v>
      </c>
      <c r="EK254" s="2"/>
      <c r="EU254" s="21" t="str">
        <f ca="1">_xll.IMDP("BND",EL254,EU8,EL3)</f>
        <v>입력오류</v>
      </c>
      <c r="EV254" s="23" t="str">
        <f ca="1">_xll.IMDP("BND",EL254,EV8,EL3)</f>
        <v>입력오류</v>
      </c>
      <c r="EW254" s="23" t="str">
        <f ca="1">_xll.IMDP("BND",EL254,EW8,EL3)</f>
        <v>입력오류</v>
      </c>
      <c r="EX254" s="23" t="str">
        <f ca="1">_xll.IMDP("BND",EL254,EX8,EL3)</f>
        <v>입력오류</v>
      </c>
    </row>
    <row r="255" spans="1:154" ht="13.5" customHeight="1" x14ac:dyDescent="0.3">
      <c r="A255" s="2">
        <v>46316</v>
      </c>
      <c r="B255" s="3" t="s">
        <v>15429</v>
      </c>
      <c r="C255" s="3" t="s">
        <v>95</v>
      </c>
      <c r="D255" s="3" t="s">
        <v>15430</v>
      </c>
      <c r="E255" s="3">
        <v>0</v>
      </c>
      <c r="F255" s="3">
        <v>0.17</v>
      </c>
      <c r="G255" s="3">
        <v>0</v>
      </c>
      <c r="H255" s="3">
        <v>200143</v>
      </c>
      <c r="I255" s="3">
        <v>5989.25</v>
      </c>
      <c r="J255" s="3">
        <v>11.8851</v>
      </c>
      <c r="K255" s="21">
        <f ca="1">_xll.IMDP("BND",B255,K8,B3)</f>
        <v>20390310</v>
      </c>
      <c r="L255" s="23">
        <f ca="1">_xll.IMDP("BND",B255,L8,B3)</f>
        <v>4.2240000000000002</v>
      </c>
      <c r="M255" s="23" t="str">
        <f ca="1">_xll.IMDP("BND",B255,M8,B3)</f>
        <v>국채</v>
      </c>
      <c r="N255" s="23" t="str">
        <f ca="1">_xll.IMDP("BND",B255,N8,B3)</f>
        <v>국고채권</v>
      </c>
      <c r="O255" s="2"/>
      <c r="Y255" s="21" t="str">
        <f ca="1">_xll.IMDP("BND",P255,Y8,P3)</f>
        <v>입력오류</v>
      </c>
      <c r="Z255" s="23" t="str">
        <f ca="1">_xll.IMDP("BND",P255,Z8,P3)</f>
        <v>입력오류</v>
      </c>
      <c r="AA255" s="23" t="str">
        <f ca="1">_xll.IMDP("BND",P255,AA8,P3)</f>
        <v>입력오류</v>
      </c>
      <c r="AB255" s="23" t="str">
        <f ca="1">_xll.IMDP("BND",P255,AB8,P3)</f>
        <v>입력오류</v>
      </c>
      <c r="AC255" s="2"/>
      <c r="AM255" s="21" t="str">
        <f ca="1">_xll.IMDP("BND",AD255,AM8,AD3)</f>
        <v>입력오류</v>
      </c>
      <c r="AN255" s="23" t="str">
        <f ca="1">_xll.IMDP("BND",AD255,AN8,AD3)</f>
        <v>입력오류</v>
      </c>
      <c r="AO255" s="23" t="str">
        <f ca="1">_xll.IMDP("BND",AD255,AO8,AD3)</f>
        <v>입력오류</v>
      </c>
      <c r="AP255" s="23" t="str">
        <f ca="1">_xll.IMDP("BND",AD255,AP8,AD3)</f>
        <v>입력오류</v>
      </c>
      <c r="AQ255" s="2"/>
      <c r="BA255" s="21" t="str">
        <f ca="1">_xll.IMDP("BND",AR255,BA8,AR3)</f>
        <v>입력오류</v>
      </c>
      <c r="BB255" s="23" t="str">
        <f ca="1">_xll.IMDP("BND",AR255,BB8,AR3)</f>
        <v>입력오류</v>
      </c>
      <c r="BC255" s="23" t="str">
        <f ca="1">_xll.IMDP("BND",AR255,BC8,AR3)</f>
        <v>입력오류</v>
      </c>
      <c r="BD255" s="23" t="str">
        <f ca="1">_xll.IMDP("BND",AR255,BD8,AR3)</f>
        <v>입력오류</v>
      </c>
      <c r="BE255" s="2"/>
      <c r="BO255" s="21" t="str">
        <f ca="1">_xll.IMDP("BND",BF255,BO8,BF3)</f>
        <v>입력오류</v>
      </c>
      <c r="BP255" s="23" t="str">
        <f ca="1">_xll.IMDP("BND",BF255,BP8,BF3)</f>
        <v>입력오류</v>
      </c>
      <c r="BQ255" s="23" t="str">
        <f ca="1">_xll.IMDP("BND",BF255,BQ8,BF3)</f>
        <v>입력오류</v>
      </c>
      <c r="BR255" s="23" t="str">
        <f ca="1">_xll.IMDP("BND",BF255,BR8,BF3)</f>
        <v>입력오류</v>
      </c>
      <c r="BS255" s="2">
        <v>46316</v>
      </c>
      <c r="BT255" s="3" t="s">
        <v>609</v>
      </c>
      <c r="BU255" s="3" t="s">
        <v>29</v>
      </c>
      <c r="BV255" s="3" t="s">
        <v>610</v>
      </c>
      <c r="BW255" s="3">
        <v>0</v>
      </c>
      <c r="BX255" s="3">
        <v>0</v>
      </c>
      <c r="BY255" s="3">
        <v>0</v>
      </c>
      <c r="BZ255" s="3">
        <v>4278</v>
      </c>
      <c r="CA255" s="3">
        <v>7110.6</v>
      </c>
      <c r="CB255" s="3">
        <v>15.394299999999999</v>
      </c>
      <c r="CC255" s="21">
        <f ca="1">_xll.IMDP("BND",BT255,CC8,BT3)</f>
        <v>20470310</v>
      </c>
      <c r="CD255" s="23">
        <f ca="1">_xll.IMDP("BND",BT255,CD8,BT3)</f>
        <v>4.2809999999999997</v>
      </c>
      <c r="CE255" s="23" t="str">
        <f ca="1">_xll.IMDP("BND",BT255,CE8,BT3)</f>
        <v>국채</v>
      </c>
      <c r="CF255" s="23" t="str">
        <f ca="1">_xll.IMDP("BND",BT255,CF8,BT3)</f>
        <v>국고채권</v>
      </c>
      <c r="CG255" s="2"/>
      <c r="CQ255" s="21" t="str">
        <f ca="1">_xll.IMDP("BND",CH255,CQ8,CH3)</f>
        <v>입력오류</v>
      </c>
      <c r="CR255" s="23" t="str">
        <f ca="1">_xll.IMDP("BND",CH255,CR8,CH3)</f>
        <v>입력오류</v>
      </c>
      <c r="CS255" s="23" t="str">
        <f ca="1">_xll.IMDP("BND",CH255,CS8,CH3)</f>
        <v>입력오류</v>
      </c>
      <c r="CT255" s="23" t="str">
        <f ca="1">_xll.IMDP("BND",CH255,CT8,CH3)</f>
        <v>입력오류</v>
      </c>
      <c r="CU255" s="2"/>
      <c r="DE255" s="21" t="str">
        <f ca="1">_xll.IMDP("BND",CV255,DE8,CV3)</f>
        <v>입력오류</v>
      </c>
      <c r="DF255" s="23" t="str">
        <f ca="1">_xll.IMDP("BND",CV255,DF8,CV3)</f>
        <v>입력오류</v>
      </c>
      <c r="DG255" s="23" t="str">
        <f ca="1">_xll.IMDP("BND",CV255,DG8,CV3)</f>
        <v>입력오류</v>
      </c>
      <c r="DH255" s="23" t="str">
        <f ca="1">_xll.IMDP("BND",CV255,DH8,CV3)</f>
        <v>입력오류</v>
      </c>
      <c r="DI255" s="2">
        <v>46316</v>
      </c>
      <c r="DJ255" s="3" t="s">
        <v>28</v>
      </c>
      <c r="DK255" s="3" t="s">
        <v>29</v>
      </c>
      <c r="DL255" s="3" t="s">
        <v>186</v>
      </c>
      <c r="DM255" s="3">
        <v>0</v>
      </c>
      <c r="DN255" s="3">
        <v>0.13</v>
      </c>
      <c r="DO255" s="3">
        <v>0</v>
      </c>
      <c r="DP255" s="3">
        <v>211387</v>
      </c>
      <c r="DQ255" s="3">
        <v>9424.2999999999993</v>
      </c>
      <c r="DR255" s="3">
        <v>7.67</v>
      </c>
      <c r="DS255" s="21">
        <f ca="1">_xll.IMDP("BND",DJ255,DS8,DJ3)</f>
        <v>20351210</v>
      </c>
      <c r="DT255" s="23">
        <f ca="1">_xll.IMDP("BND",DJ255,DT8,DJ3)</f>
        <v>4.17</v>
      </c>
      <c r="DU255" s="23" t="str">
        <f ca="1">_xll.IMDP("BND",DJ255,DU8,DJ3)</f>
        <v>국채</v>
      </c>
      <c r="DV255" s="23" t="str">
        <f ca="1">_xll.IMDP("BND",DJ255,DV8,DJ3)</f>
        <v>국고채권</v>
      </c>
      <c r="DW255" s="2"/>
      <c r="EG255" s="21" t="str">
        <f ca="1">_xll.IMDP("BND",DX255,EG8,DX3)</f>
        <v>입력오류</v>
      </c>
      <c r="EH255" s="23" t="str">
        <f ca="1">_xll.IMDP("BND",DX255,EH8,DX3)</f>
        <v>입력오류</v>
      </c>
      <c r="EI255" s="23" t="str">
        <f ca="1">_xll.IMDP("BND",DX255,EI8,DX3)</f>
        <v>입력오류</v>
      </c>
      <c r="EJ255" s="23" t="str">
        <f ca="1">_xll.IMDP("BND",DX255,EJ8,DX3)</f>
        <v>입력오류</v>
      </c>
      <c r="EK255" s="2"/>
      <c r="EU255" s="21" t="str">
        <f ca="1">_xll.IMDP("BND",EL255,EU8,EL3)</f>
        <v>입력오류</v>
      </c>
      <c r="EV255" s="23" t="str">
        <f ca="1">_xll.IMDP("BND",EL255,EV8,EL3)</f>
        <v>입력오류</v>
      </c>
      <c r="EW255" s="23" t="str">
        <f ca="1">_xll.IMDP("BND",EL255,EW8,EL3)</f>
        <v>입력오류</v>
      </c>
      <c r="EX255" s="23" t="str">
        <f ca="1">_xll.IMDP("BND",EL255,EX8,EL3)</f>
        <v>입력오류</v>
      </c>
    </row>
    <row r="256" spans="1:154" ht="13.5" customHeight="1" x14ac:dyDescent="0.3">
      <c r="A256" s="2">
        <v>46316</v>
      </c>
      <c r="B256" s="3" t="s">
        <v>1660</v>
      </c>
      <c r="C256" s="3" t="s">
        <v>451</v>
      </c>
      <c r="D256" s="3" t="s">
        <v>1661</v>
      </c>
      <c r="E256" s="3">
        <v>0</v>
      </c>
      <c r="F256" s="3">
        <v>0.17</v>
      </c>
      <c r="G256" s="3">
        <v>0</v>
      </c>
      <c r="H256" s="3">
        <v>199122</v>
      </c>
      <c r="I256" s="3">
        <v>5956.26</v>
      </c>
      <c r="J256" s="3">
        <v>17.829699999999999</v>
      </c>
      <c r="K256" s="21">
        <f ca="1">_xll.IMDP("BND",B256,K8,B3)</f>
        <v>20500918</v>
      </c>
      <c r="L256" s="23">
        <f ca="1">_xll.IMDP("BND",B256,L8,B3)</f>
        <v>4.4340000000000002</v>
      </c>
      <c r="M256" s="23" t="str">
        <f ca="1">_xll.IMDP("BND",B256,M8,B3)</f>
        <v>공사공단채</v>
      </c>
      <c r="N256" s="23" t="str">
        <f ca="1">_xll.IMDP("BND",B256,N8,B3)</f>
        <v>일반</v>
      </c>
      <c r="O256" s="2"/>
      <c r="Y256" s="21" t="str">
        <f ca="1">_xll.IMDP("BND",P256,Y8,P3)</f>
        <v>입력오류</v>
      </c>
      <c r="Z256" s="23" t="str">
        <f ca="1">_xll.IMDP("BND",P256,Z8,P3)</f>
        <v>입력오류</v>
      </c>
      <c r="AA256" s="23" t="str">
        <f ca="1">_xll.IMDP("BND",P256,AA8,P3)</f>
        <v>입력오류</v>
      </c>
      <c r="AB256" s="23" t="str">
        <f ca="1">_xll.IMDP("BND",P256,AB8,P3)</f>
        <v>입력오류</v>
      </c>
      <c r="AC256" s="2"/>
      <c r="AM256" s="21" t="str">
        <f ca="1">_xll.IMDP("BND",AD256,AM8,AD3)</f>
        <v>입력오류</v>
      </c>
      <c r="AN256" s="23" t="str">
        <f ca="1">_xll.IMDP("BND",AD256,AN8,AD3)</f>
        <v>입력오류</v>
      </c>
      <c r="AO256" s="23" t="str">
        <f ca="1">_xll.IMDP("BND",AD256,AO8,AD3)</f>
        <v>입력오류</v>
      </c>
      <c r="AP256" s="23" t="str">
        <f ca="1">_xll.IMDP("BND",AD256,AP8,AD3)</f>
        <v>입력오류</v>
      </c>
      <c r="AQ256" s="2"/>
      <c r="BA256" s="21" t="str">
        <f ca="1">_xll.IMDP("BND",AR256,BA8,AR3)</f>
        <v>입력오류</v>
      </c>
      <c r="BB256" s="23" t="str">
        <f ca="1">_xll.IMDP("BND",AR256,BB8,AR3)</f>
        <v>입력오류</v>
      </c>
      <c r="BC256" s="23" t="str">
        <f ca="1">_xll.IMDP("BND",AR256,BC8,AR3)</f>
        <v>입력오류</v>
      </c>
      <c r="BD256" s="23" t="str">
        <f ca="1">_xll.IMDP("BND",AR256,BD8,AR3)</f>
        <v>입력오류</v>
      </c>
      <c r="BE256" s="2"/>
      <c r="BO256" s="21" t="str">
        <f ca="1">_xll.IMDP("BND",BF256,BO8,BF3)</f>
        <v>입력오류</v>
      </c>
      <c r="BP256" s="23" t="str">
        <f ca="1">_xll.IMDP("BND",BF256,BP8,BF3)</f>
        <v>입력오류</v>
      </c>
      <c r="BQ256" s="23" t="str">
        <f ca="1">_xll.IMDP("BND",BF256,BQ8,BF3)</f>
        <v>입력오류</v>
      </c>
      <c r="BR256" s="23" t="str">
        <f ca="1">_xll.IMDP("BND",BF256,BR8,BF3)</f>
        <v>입력오류</v>
      </c>
      <c r="BS256" s="2">
        <v>46316</v>
      </c>
      <c r="BT256" s="3" t="s">
        <v>1285</v>
      </c>
      <c r="BU256" s="3" t="s">
        <v>1286</v>
      </c>
      <c r="BV256" s="3" t="s">
        <v>1287</v>
      </c>
      <c r="BW256" s="3">
        <v>0</v>
      </c>
      <c r="BX256" s="3">
        <v>0</v>
      </c>
      <c r="BY256" s="3">
        <v>0</v>
      </c>
      <c r="BZ256" s="3">
        <v>3729</v>
      </c>
      <c r="CA256" s="3">
        <v>4350.59</v>
      </c>
      <c r="CB256" s="3">
        <v>19.0779</v>
      </c>
      <c r="CC256" s="21">
        <f ca="1">_xll.IMDP("BND",BT256,CC8,BT3)</f>
        <v>20460910</v>
      </c>
      <c r="CD256" s="23">
        <f ca="1">_xll.IMDP("BND",BT256,CD8,BT3)</f>
        <v>4.2729999999999997</v>
      </c>
      <c r="CE256" s="23" t="str">
        <f ca="1">_xll.IMDP("BND",BT256,CE8,BT3)</f>
        <v>국채</v>
      </c>
      <c r="CF256" s="23" t="str">
        <f ca="1">_xll.IMDP("BND",BT256,CF8,BT3)</f>
        <v>국고채권</v>
      </c>
      <c r="CG256" s="2"/>
      <c r="CQ256" s="21" t="str">
        <f ca="1">_xll.IMDP("BND",CH256,CQ8,CH3)</f>
        <v>입력오류</v>
      </c>
      <c r="CR256" s="23" t="str">
        <f ca="1">_xll.IMDP("BND",CH256,CR8,CH3)</f>
        <v>입력오류</v>
      </c>
      <c r="CS256" s="23" t="str">
        <f ca="1">_xll.IMDP("BND",CH256,CS8,CH3)</f>
        <v>입력오류</v>
      </c>
      <c r="CT256" s="23" t="str">
        <f ca="1">_xll.IMDP("BND",CH256,CT8,CH3)</f>
        <v>입력오류</v>
      </c>
      <c r="CU256" s="2"/>
      <c r="DE256" s="21" t="str">
        <f ca="1">_xll.IMDP("BND",CV256,DE8,CV3)</f>
        <v>입력오류</v>
      </c>
      <c r="DF256" s="23" t="str">
        <f ca="1">_xll.IMDP("BND",CV256,DF8,CV3)</f>
        <v>입력오류</v>
      </c>
      <c r="DG256" s="23" t="str">
        <f ca="1">_xll.IMDP("BND",CV256,DG8,CV3)</f>
        <v>입력오류</v>
      </c>
      <c r="DH256" s="23" t="str">
        <f ca="1">_xll.IMDP("BND",CV256,DH8,CV3)</f>
        <v>입력오류</v>
      </c>
      <c r="DI256" s="2">
        <v>46316</v>
      </c>
      <c r="DJ256" s="3" t="s">
        <v>614</v>
      </c>
      <c r="DK256" s="3" t="s">
        <v>29</v>
      </c>
      <c r="DL256" s="3" t="s">
        <v>1986</v>
      </c>
      <c r="DM256" s="3">
        <v>0</v>
      </c>
      <c r="DN256" s="3">
        <v>0.13</v>
      </c>
      <c r="DO256" s="3">
        <v>0</v>
      </c>
      <c r="DP256" s="3">
        <v>200542</v>
      </c>
      <c r="DQ256" s="3">
        <v>8348.1</v>
      </c>
      <c r="DR256" s="3">
        <v>9.3530999999999995</v>
      </c>
      <c r="DS256" s="21">
        <f ca="1">_xll.IMDP("BND",DJ256,DS8,DJ3)</f>
        <v>20370910</v>
      </c>
      <c r="DT256" s="23">
        <f ca="1">_xll.IMDP("BND",DJ256,DT8,DJ3)</f>
        <v>4.1829999999999998</v>
      </c>
      <c r="DU256" s="23" t="str">
        <f ca="1">_xll.IMDP("BND",DJ256,DU8,DJ3)</f>
        <v>국채</v>
      </c>
      <c r="DV256" s="23" t="str">
        <f ca="1">_xll.IMDP("BND",DJ256,DV8,DJ3)</f>
        <v>국고채권</v>
      </c>
      <c r="DW256" s="2"/>
      <c r="EG256" s="21" t="str">
        <f ca="1">_xll.IMDP("BND",DX256,EG8,DX3)</f>
        <v>입력오류</v>
      </c>
      <c r="EH256" s="23" t="str">
        <f ca="1">_xll.IMDP("BND",DX256,EH8,DX3)</f>
        <v>입력오류</v>
      </c>
      <c r="EI256" s="23" t="str">
        <f ca="1">_xll.IMDP("BND",DX256,EI8,DX3)</f>
        <v>입력오류</v>
      </c>
      <c r="EJ256" s="23" t="str">
        <f ca="1">_xll.IMDP("BND",DX256,EJ8,DX3)</f>
        <v>입력오류</v>
      </c>
      <c r="EK256" s="2"/>
      <c r="EU256" s="21" t="str">
        <f ca="1">_xll.IMDP("BND",EL256,EU8,EL3)</f>
        <v>입력오류</v>
      </c>
      <c r="EV256" s="23" t="str">
        <f ca="1">_xll.IMDP("BND",EL256,EV8,EL3)</f>
        <v>입력오류</v>
      </c>
      <c r="EW256" s="23" t="str">
        <f ca="1">_xll.IMDP("BND",EL256,EW8,EL3)</f>
        <v>입력오류</v>
      </c>
      <c r="EX256" s="23" t="str">
        <f ca="1">_xll.IMDP("BND",EL256,EX8,EL3)</f>
        <v>입력오류</v>
      </c>
    </row>
    <row r="257" spans="1:154" ht="13.5" customHeight="1" x14ac:dyDescent="0.3">
      <c r="A257" s="2">
        <v>46316</v>
      </c>
      <c r="B257" s="3" t="s">
        <v>1658</v>
      </c>
      <c r="C257" s="3" t="s">
        <v>1302</v>
      </c>
      <c r="D257" s="3" t="s">
        <v>1659</v>
      </c>
      <c r="E257" s="3">
        <v>0</v>
      </c>
      <c r="F257" s="3">
        <v>0.16</v>
      </c>
      <c r="G257" s="3">
        <v>0</v>
      </c>
      <c r="H257" s="3">
        <v>198681</v>
      </c>
      <c r="I257" s="3">
        <v>9144.6200000000008</v>
      </c>
      <c r="J257" s="3">
        <v>4.1393000000000004</v>
      </c>
      <c r="K257" s="21">
        <f ca="1">_xll.IMDP("BND",B257,K8,B3)</f>
        <v>20310307</v>
      </c>
      <c r="L257" s="23">
        <f ca="1">_xll.IMDP("BND",B257,L8,B3)</f>
        <v>4.2089999999999996</v>
      </c>
      <c r="M257" s="23" t="str">
        <f ca="1">_xll.IMDP("BND",B257,M8,B3)</f>
        <v>공사공단채</v>
      </c>
      <c r="N257" s="23" t="str">
        <f ca="1">_xll.IMDP("BND",B257,N8,B3)</f>
        <v>일반</v>
      </c>
      <c r="O257" s="2"/>
      <c r="Y257" s="21" t="str">
        <f ca="1">_xll.IMDP("BND",P257,Y8,P3)</f>
        <v>입력오류</v>
      </c>
      <c r="Z257" s="23" t="str">
        <f ca="1">_xll.IMDP("BND",P257,Z8,P3)</f>
        <v>입력오류</v>
      </c>
      <c r="AA257" s="23" t="str">
        <f ca="1">_xll.IMDP("BND",P257,AA8,P3)</f>
        <v>입력오류</v>
      </c>
      <c r="AB257" s="23" t="str">
        <f ca="1">_xll.IMDP("BND",P257,AB8,P3)</f>
        <v>입력오류</v>
      </c>
      <c r="AC257" s="2"/>
      <c r="AM257" s="21" t="str">
        <f ca="1">_xll.IMDP("BND",AD257,AM8,AD3)</f>
        <v>입력오류</v>
      </c>
      <c r="AN257" s="23" t="str">
        <f ca="1">_xll.IMDP("BND",AD257,AN8,AD3)</f>
        <v>입력오류</v>
      </c>
      <c r="AO257" s="23" t="str">
        <f ca="1">_xll.IMDP("BND",AD257,AO8,AD3)</f>
        <v>입력오류</v>
      </c>
      <c r="AP257" s="23" t="str">
        <f ca="1">_xll.IMDP("BND",AD257,AP8,AD3)</f>
        <v>입력오류</v>
      </c>
      <c r="AQ257" s="2"/>
      <c r="BA257" s="21" t="str">
        <f ca="1">_xll.IMDP("BND",AR257,BA8,AR3)</f>
        <v>입력오류</v>
      </c>
      <c r="BB257" s="23" t="str">
        <f ca="1">_xll.IMDP("BND",AR257,BB8,AR3)</f>
        <v>입력오류</v>
      </c>
      <c r="BC257" s="23" t="str">
        <f ca="1">_xll.IMDP("BND",AR257,BC8,AR3)</f>
        <v>입력오류</v>
      </c>
      <c r="BD257" s="23" t="str">
        <f ca="1">_xll.IMDP("BND",AR257,BD8,AR3)</f>
        <v>입력오류</v>
      </c>
      <c r="BE257" s="2"/>
      <c r="BO257" s="21" t="str">
        <f ca="1">_xll.IMDP("BND",BF257,BO8,BF3)</f>
        <v>입력오류</v>
      </c>
      <c r="BP257" s="23" t="str">
        <f ca="1">_xll.IMDP("BND",BF257,BP8,BF3)</f>
        <v>입력오류</v>
      </c>
      <c r="BQ257" s="23" t="str">
        <f ca="1">_xll.IMDP("BND",BF257,BQ8,BF3)</f>
        <v>입력오류</v>
      </c>
      <c r="BR257" s="23" t="str">
        <f ca="1">_xll.IMDP("BND",BF257,BR8,BF3)</f>
        <v>입력오류</v>
      </c>
      <c r="BS257" s="2">
        <v>46316</v>
      </c>
      <c r="BT257" s="3" t="s">
        <v>134</v>
      </c>
      <c r="BU257" s="3" t="s">
        <v>47</v>
      </c>
      <c r="BV257" s="3" t="s">
        <v>135</v>
      </c>
      <c r="BW257" s="3">
        <v>0</v>
      </c>
      <c r="BX257" s="3">
        <v>0</v>
      </c>
      <c r="BY257" s="3">
        <v>0</v>
      </c>
      <c r="BZ257" s="3">
        <v>3153</v>
      </c>
      <c r="CA257" s="3">
        <v>10015.969999999999</v>
      </c>
      <c r="CB257" s="3">
        <v>1.0962000000000001</v>
      </c>
      <c r="CC257" s="21">
        <f ca="1">_xll.IMDP("BND",BT257,CC8,BT3)</f>
        <v>20271210</v>
      </c>
      <c r="CD257" s="23">
        <f ca="1">_xll.IMDP("BND",BT257,CD8,BT3)</f>
        <v>3.6709999999999998</v>
      </c>
      <c r="CE257" s="23" t="str">
        <f ca="1">_xll.IMDP("BND",BT257,CE8,BT3)</f>
        <v>국채</v>
      </c>
      <c r="CF257" s="23" t="str">
        <f ca="1">_xll.IMDP("BND",BT257,CF8,BT3)</f>
        <v>국고채권</v>
      </c>
      <c r="CG257" s="2"/>
      <c r="CQ257" s="21" t="str">
        <f ca="1">_xll.IMDP("BND",CH257,CQ8,CH3)</f>
        <v>입력오류</v>
      </c>
      <c r="CR257" s="23" t="str">
        <f ca="1">_xll.IMDP("BND",CH257,CR8,CH3)</f>
        <v>입력오류</v>
      </c>
      <c r="CS257" s="23" t="str">
        <f ca="1">_xll.IMDP("BND",CH257,CS8,CH3)</f>
        <v>입력오류</v>
      </c>
      <c r="CT257" s="23" t="str">
        <f ca="1">_xll.IMDP("BND",CH257,CT8,CH3)</f>
        <v>입력오류</v>
      </c>
      <c r="CU257" s="2"/>
      <c r="DE257" s="21" t="str">
        <f ca="1">_xll.IMDP("BND",CV257,DE8,CV3)</f>
        <v>입력오류</v>
      </c>
      <c r="DF257" s="23" t="str">
        <f ca="1">_xll.IMDP("BND",CV257,DF8,CV3)</f>
        <v>입력오류</v>
      </c>
      <c r="DG257" s="23" t="str">
        <f ca="1">_xll.IMDP("BND",CV257,DG8,CV3)</f>
        <v>입력오류</v>
      </c>
      <c r="DH257" s="23" t="str">
        <f ca="1">_xll.IMDP("BND",CV257,DH8,CV3)</f>
        <v>입력오류</v>
      </c>
      <c r="DI257" s="2">
        <v>46316</v>
      </c>
      <c r="DJ257" s="3" t="s">
        <v>8527</v>
      </c>
      <c r="DK257" s="3" t="s">
        <v>1602</v>
      </c>
      <c r="DL257" s="3" t="s">
        <v>8528</v>
      </c>
      <c r="DM257" s="3">
        <v>0</v>
      </c>
      <c r="DN257" s="3">
        <v>0.12</v>
      </c>
      <c r="DO257" s="3">
        <v>0</v>
      </c>
      <c r="DP257" s="3">
        <v>191871</v>
      </c>
      <c r="DQ257" s="3">
        <v>10051.19</v>
      </c>
      <c r="DR257" s="3">
        <v>0.25030000000000002</v>
      </c>
      <c r="DS257" s="21">
        <f ca="1">_xll.IMDP("BND",DJ257,DS8,DJ3)</f>
        <v>20270122</v>
      </c>
      <c r="DT257" s="23">
        <f ca="1">_xll.IMDP("BND",DJ257,DT8,DJ3)</f>
        <v>3.5950000000000002</v>
      </c>
      <c r="DU257" s="23" t="str">
        <f ca="1">_xll.IMDP("BND",DJ257,DU8,DJ3)</f>
        <v>회사채</v>
      </c>
      <c r="DV257" s="23" t="str">
        <f ca="1">_xll.IMDP("BND",DJ257,DV8,DJ3)</f>
        <v>회사채(일반)</v>
      </c>
      <c r="DW257" s="2"/>
      <c r="EG257" s="21" t="str">
        <f ca="1">_xll.IMDP("BND",DX257,EG8,DX3)</f>
        <v>입력오류</v>
      </c>
      <c r="EH257" s="23" t="str">
        <f ca="1">_xll.IMDP("BND",DX257,EH8,DX3)</f>
        <v>입력오류</v>
      </c>
      <c r="EI257" s="23" t="str">
        <f ca="1">_xll.IMDP("BND",DX257,EI8,DX3)</f>
        <v>입력오류</v>
      </c>
      <c r="EJ257" s="23" t="str">
        <f ca="1">_xll.IMDP("BND",DX257,EJ8,DX3)</f>
        <v>입력오류</v>
      </c>
      <c r="EK257" s="2"/>
      <c r="EU257" s="21" t="str">
        <f ca="1">_xll.IMDP("BND",EL257,EU8,EL3)</f>
        <v>입력오류</v>
      </c>
      <c r="EV257" s="23" t="str">
        <f ca="1">_xll.IMDP("BND",EL257,EV8,EL3)</f>
        <v>입력오류</v>
      </c>
      <c r="EW257" s="23" t="str">
        <f ca="1">_xll.IMDP("BND",EL257,EW8,EL3)</f>
        <v>입력오류</v>
      </c>
      <c r="EX257" s="23" t="str">
        <f ca="1">_xll.IMDP("BND",EL257,EX8,EL3)</f>
        <v>입력오류</v>
      </c>
    </row>
    <row r="258" spans="1:154" ht="13.5" customHeight="1" x14ac:dyDescent="0.3">
      <c r="A258" s="2">
        <v>46316</v>
      </c>
      <c r="B258" s="3" t="s">
        <v>15431</v>
      </c>
      <c r="C258" s="3" t="s">
        <v>95</v>
      </c>
      <c r="D258" s="3" t="s">
        <v>15432</v>
      </c>
      <c r="E258" s="3">
        <v>0</v>
      </c>
      <c r="F258" s="3">
        <v>0.16</v>
      </c>
      <c r="G258" s="3">
        <v>0</v>
      </c>
      <c r="H258" s="3">
        <v>196191</v>
      </c>
      <c r="I258" s="3">
        <v>5871.88</v>
      </c>
      <c r="J258" s="3">
        <v>12.3696</v>
      </c>
      <c r="K258" s="21">
        <f ca="1">_xll.IMDP("BND",B258,K8,B3)</f>
        <v>20390910</v>
      </c>
      <c r="L258" s="23">
        <f ca="1">_xll.IMDP("BND",B258,L8,B3)</f>
        <v>4.2169999999999996</v>
      </c>
      <c r="M258" s="23" t="str">
        <f ca="1">_xll.IMDP("BND",B258,M8,B3)</f>
        <v>국채</v>
      </c>
      <c r="N258" s="23" t="str">
        <f ca="1">_xll.IMDP("BND",B258,N8,B3)</f>
        <v>국고채권</v>
      </c>
      <c r="O258" s="2"/>
      <c r="Y258" s="21" t="str">
        <f ca="1">_xll.IMDP("BND",P258,Y8,P3)</f>
        <v>입력오류</v>
      </c>
      <c r="Z258" s="23" t="str">
        <f ca="1">_xll.IMDP("BND",P258,Z8,P3)</f>
        <v>입력오류</v>
      </c>
      <c r="AA258" s="23" t="str">
        <f ca="1">_xll.IMDP("BND",P258,AA8,P3)</f>
        <v>입력오류</v>
      </c>
      <c r="AB258" s="23" t="str">
        <f ca="1">_xll.IMDP("BND",P258,AB8,P3)</f>
        <v>입력오류</v>
      </c>
      <c r="AC258" s="2"/>
      <c r="AM258" s="21" t="str">
        <f ca="1">_xll.IMDP("BND",AD258,AM8,AD3)</f>
        <v>입력오류</v>
      </c>
      <c r="AN258" s="23" t="str">
        <f ca="1">_xll.IMDP("BND",AD258,AN8,AD3)</f>
        <v>입력오류</v>
      </c>
      <c r="AO258" s="23" t="str">
        <f ca="1">_xll.IMDP("BND",AD258,AO8,AD3)</f>
        <v>입력오류</v>
      </c>
      <c r="AP258" s="23" t="str">
        <f ca="1">_xll.IMDP("BND",AD258,AP8,AD3)</f>
        <v>입력오류</v>
      </c>
      <c r="AQ258" s="2"/>
      <c r="BA258" s="21" t="str">
        <f ca="1">_xll.IMDP("BND",AR258,BA8,AR3)</f>
        <v>입력오류</v>
      </c>
      <c r="BB258" s="23" t="str">
        <f ca="1">_xll.IMDP("BND",AR258,BB8,AR3)</f>
        <v>입력오류</v>
      </c>
      <c r="BC258" s="23" t="str">
        <f ca="1">_xll.IMDP("BND",AR258,BC8,AR3)</f>
        <v>입력오류</v>
      </c>
      <c r="BD258" s="23" t="str">
        <f ca="1">_xll.IMDP("BND",AR258,BD8,AR3)</f>
        <v>입력오류</v>
      </c>
      <c r="BE258" s="2"/>
      <c r="BO258" s="21" t="str">
        <f ca="1">_xll.IMDP("BND",BF258,BO8,BF3)</f>
        <v>입력오류</v>
      </c>
      <c r="BP258" s="23" t="str">
        <f ca="1">_xll.IMDP("BND",BF258,BP8,BF3)</f>
        <v>입력오류</v>
      </c>
      <c r="BQ258" s="23" t="str">
        <f ca="1">_xll.IMDP("BND",BF258,BQ8,BF3)</f>
        <v>입력오류</v>
      </c>
      <c r="BR258" s="23" t="str">
        <f ca="1">_xll.IMDP("BND",BF258,BR8,BF3)</f>
        <v>입력오류</v>
      </c>
      <c r="BS258" s="2">
        <v>46316</v>
      </c>
      <c r="BT258" s="3" t="s">
        <v>1288</v>
      </c>
      <c r="BU258" s="3" t="s">
        <v>29</v>
      </c>
      <c r="BV258" s="3" t="s">
        <v>1289</v>
      </c>
      <c r="BW258" s="3">
        <v>0</v>
      </c>
      <c r="BX258" s="3">
        <v>0</v>
      </c>
      <c r="BY258" s="3">
        <v>0</v>
      </c>
      <c r="BZ258" s="3">
        <v>3012</v>
      </c>
      <c r="CA258" s="3">
        <v>7010.6</v>
      </c>
      <c r="CB258" s="3">
        <v>11.553599999999999</v>
      </c>
      <c r="CC258" s="21">
        <f ca="1">_xll.IMDP("BND",BT258,CC8,BT3)</f>
        <v>20390910</v>
      </c>
      <c r="CD258" s="23">
        <f ca="1">_xll.IMDP("BND",BT258,CD8,BT3)</f>
        <v>4.157</v>
      </c>
      <c r="CE258" s="23" t="str">
        <f ca="1">_xll.IMDP("BND",BT258,CE8,BT3)</f>
        <v>국채</v>
      </c>
      <c r="CF258" s="23" t="str">
        <f ca="1">_xll.IMDP("BND",BT258,CF8,BT3)</f>
        <v>국고채권</v>
      </c>
      <c r="CG258" s="2"/>
      <c r="CQ258" s="21" t="str">
        <f ca="1">_xll.IMDP("BND",CH258,CQ8,CH3)</f>
        <v>입력오류</v>
      </c>
      <c r="CR258" s="23" t="str">
        <f ca="1">_xll.IMDP("BND",CH258,CR8,CH3)</f>
        <v>입력오류</v>
      </c>
      <c r="CS258" s="23" t="str">
        <f ca="1">_xll.IMDP("BND",CH258,CS8,CH3)</f>
        <v>입력오류</v>
      </c>
      <c r="CT258" s="23" t="str">
        <f ca="1">_xll.IMDP("BND",CH258,CT8,CH3)</f>
        <v>입력오류</v>
      </c>
      <c r="CU258" s="2"/>
      <c r="DE258" s="21" t="str">
        <f ca="1">_xll.IMDP("BND",CV258,DE8,CV3)</f>
        <v>입력오류</v>
      </c>
      <c r="DF258" s="23" t="str">
        <f ca="1">_xll.IMDP("BND",CV258,DF8,CV3)</f>
        <v>입력오류</v>
      </c>
      <c r="DG258" s="23" t="str">
        <f ca="1">_xll.IMDP("BND",CV258,DG8,CV3)</f>
        <v>입력오류</v>
      </c>
      <c r="DH258" s="23" t="str">
        <f ca="1">_xll.IMDP("BND",CV258,DH8,CV3)</f>
        <v>입력오류</v>
      </c>
      <c r="DI258" s="2">
        <v>46316</v>
      </c>
      <c r="DJ258" s="3" t="s">
        <v>1092</v>
      </c>
      <c r="DK258" s="3" t="s">
        <v>47</v>
      </c>
      <c r="DL258" s="3" t="s">
        <v>1985</v>
      </c>
      <c r="DM258" s="3">
        <v>0</v>
      </c>
      <c r="DN258" s="3">
        <v>0.12</v>
      </c>
      <c r="DO258" s="3">
        <v>0</v>
      </c>
      <c r="DP258" s="3">
        <v>186985</v>
      </c>
      <c r="DQ258" s="3">
        <v>9795.26</v>
      </c>
      <c r="DR258" s="3">
        <v>2.7256</v>
      </c>
      <c r="DS258" s="21">
        <f ca="1">_xll.IMDP("BND",DJ258,DS8,DJ3)</f>
        <v>20290910</v>
      </c>
      <c r="DT258" s="23">
        <f ca="1">_xll.IMDP("BND",DJ258,DT8,DJ3)</f>
        <v>3.88</v>
      </c>
      <c r="DU258" s="23" t="str">
        <f ca="1">_xll.IMDP("BND",DJ258,DU8,DJ3)</f>
        <v>국채</v>
      </c>
      <c r="DV258" s="23" t="str">
        <f ca="1">_xll.IMDP("BND",DJ258,DV8,DJ3)</f>
        <v>국고채권</v>
      </c>
      <c r="DW258" s="2"/>
      <c r="EG258" s="21" t="str">
        <f ca="1">_xll.IMDP("BND",DX258,EG8,DX3)</f>
        <v>입력오류</v>
      </c>
      <c r="EH258" s="23" t="str">
        <f ca="1">_xll.IMDP("BND",DX258,EH8,DX3)</f>
        <v>입력오류</v>
      </c>
      <c r="EI258" s="23" t="str">
        <f ca="1">_xll.IMDP("BND",DX258,EI8,DX3)</f>
        <v>입력오류</v>
      </c>
      <c r="EJ258" s="23" t="str">
        <f ca="1">_xll.IMDP("BND",DX258,EJ8,DX3)</f>
        <v>입력오류</v>
      </c>
      <c r="EK258" s="2"/>
      <c r="EU258" s="21" t="str">
        <f ca="1">_xll.IMDP("BND",EL258,EU8,EL3)</f>
        <v>입력오류</v>
      </c>
      <c r="EV258" s="23" t="str">
        <f ca="1">_xll.IMDP("BND",EL258,EV8,EL3)</f>
        <v>입력오류</v>
      </c>
      <c r="EW258" s="23" t="str">
        <f ca="1">_xll.IMDP("BND",EL258,EW8,EL3)</f>
        <v>입력오류</v>
      </c>
      <c r="EX258" s="23" t="str">
        <f ca="1">_xll.IMDP("BND",EL258,EX8,EL3)</f>
        <v>입력오류</v>
      </c>
    </row>
    <row r="259" spans="1:154" ht="13.5" customHeight="1" x14ac:dyDescent="0.3">
      <c r="A259" s="2">
        <v>46316</v>
      </c>
      <c r="B259" s="3" t="s">
        <v>8511</v>
      </c>
      <c r="C259" s="3" t="s">
        <v>1590</v>
      </c>
      <c r="D259" s="3" t="s">
        <v>8512</v>
      </c>
      <c r="E259" s="3">
        <v>0</v>
      </c>
      <c r="F259" s="3">
        <v>0.16</v>
      </c>
      <c r="G259" s="3">
        <v>0</v>
      </c>
      <c r="H259" s="3">
        <v>195779</v>
      </c>
      <c r="I259" s="3">
        <v>9763.09</v>
      </c>
      <c r="J259" s="3">
        <v>1.2395</v>
      </c>
      <c r="K259" s="21">
        <f ca="1">_xll.IMDP("BND",B259,K8,B3)</f>
        <v>20280128</v>
      </c>
      <c r="L259" s="23">
        <f ca="1">_xll.IMDP("BND",B259,L8,B3)</f>
        <v>4.1980000000000004</v>
      </c>
      <c r="M259" s="23" t="str">
        <f ca="1">_xll.IMDP("BND",B259,M8,B3)</f>
        <v>회사채</v>
      </c>
      <c r="N259" s="23" t="str">
        <f ca="1">_xll.IMDP("BND",B259,N8,B3)</f>
        <v>회사채(일반)</v>
      </c>
      <c r="O259" s="2"/>
      <c r="Y259" s="21" t="str">
        <f ca="1">_xll.IMDP("BND",P259,Y8,P3)</f>
        <v>입력오류</v>
      </c>
      <c r="Z259" s="23" t="str">
        <f ca="1">_xll.IMDP("BND",P259,Z8,P3)</f>
        <v>입력오류</v>
      </c>
      <c r="AA259" s="23" t="str">
        <f ca="1">_xll.IMDP("BND",P259,AA8,P3)</f>
        <v>입력오류</v>
      </c>
      <c r="AB259" s="23" t="str">
        <f ca="1">_xll.IMDP("BND",P259,AB8,P3)</f>
        <v>입력오류</v>
      </c>
      <c r="AC259" s="2"/>
      <c r="AM259" s="21" t="str">
        <f ca="1">_xll.IMDP("BND",AD259,AM8,AD3)</f>
        <v>입력오류</v>
      </c>
      <c r="AN259" s="23" t="str">
        <f ca="1">_xll.IMDP("BND",AD259,AN8,AD3)</f>
        <v>입력오류</v>
      </c>
      <c r="AO259" s="23" t="str">
        <f ca="1">_xll.IMDP("BND",AD259,AO8,AD3)</f>
        <v>입력오류</v>
      </c>
      <c r="AP259" s="23" t="str">
        <f ca="1">_xll.IMDP("BND",AD259,AP8,AD3)</f>
        <v>입력오류</v>
      </c>
      <c r="AQ259" s="2"/>
      <c r="BA259" s="21" t="str">
        <f ca="1">_xll.IMDP("BND",AR259,BA8,AR3)</f>
        <v>입력오류</v>
      </c>
      <c r="BB259" s="23" t="str">
        <f ca="1">_xll.IMDP("BND",AR259,BB8,AR3)</f>
        <v>입력오류</v>
      </c>
      <c r="BC259" s="23" t="str">
        <f ca="1">_xll.IMDP("BND",AR259,BC8,AR3)</f>
        <v>입력오류</v>
      </c>
      <c r="BD259" s="23" t="str">
        <f ca="1">_xll.IMDP("BND",AR259,BD8,AR3)</f>
        <v>입력오류</v>
      </c>
      <c r="BE259" s="2"/>
      <c r="BO259" s="21" t="str">
        <f ca="1">_xll.IMDP("BND",BF259,BO8,BF3)</f>
        <v>입력오류</v>
      </c>
      <c r="BP259" s="23" t="str">
        <f ca="1">_xll.IMDP("BND",BF259,BP8,BF3)</f>
        <v>입력오류</v>
      </c>
      <c r="BQ259" s="23" t="str">
        <f ca="1">_xll.IMDP("BND",BF259,BQ8,BF3)</f>
        <v>입력오류</v>
      </c>
      <c r="BR259" s="23" t="str">
        <f ca="1">_xll.IMDP("BND",BF259,BR8,BF3)</f>
        <v>입력오류</v>
      </c>
      <c r="BS259" s="2">
        <v>46316</v>
      </c>
      <c r="BT259" s="3" t="s">
        <v>1292</v>
      </c>
      <c r="BU259" s="3" t="s">
        <v>95</v>
      </c>
      <c r="BV259" s="3" t="s">
        <v>1293</v>
      </c>
      <c r="BW259" s="3">
        <v>0</v>
      </c>
      <c r="BX259" s="3">
        <v>0</v>
      </c>
      <c r="BY259" s="3">
        <v>0</v>
      </c>
      <c r="BZ259" s="3">
        <v>2604</v>
      </c>
      <c r="CA259" s="3">
        <v>7574.57</v>
      </c>
      <c r="CB259" s="3">
        <v>6.6181000000000001</v>
      </c>
      <c r="CC259" s="21">
        <f ca="1">_xll.IMDP("BND",BT259,CC8,BT3)</f>
        <v>20330910</v>
      </c>
      <c r="CD259" s="23">
        <f ca="1">_xll.IMDP("BND",BT259,CD8,BT3)</f>
        <v>4.1139999999999999</v>
      </c>
      <c r="CE259" s="23" t="str">
        <f ca="1">_xll.IMDP("BND",BT259,CE8,BT3)</f>
        <v>국채</v>
      </c>
      <c r="CF259" s="23" t="str">
        <f ca="1">_xll.IMDP("BND",BT259,CF8,BT3)</f>
        <v>국고채권</v>
      </c>
      <c r="CG259" s="2"/>
      <c r="CQ259" s="21" t="str">
        <f ca="1">_xll.IMDP("BND",CH259,CQ8,CH3)</f>
        <v>입력오류</v>
      </c>
      <c r="CR259" s="23" t="str">
        <f ca="1">_xll.IMDP("BND",CH259,CR8,CH3)</f>
        <v>입력오류</v>
      </c>
      <c r="CS259" s="23" t="str">
        <f ca="1">_xll.IMDP("BND",CH259,CS8,CH3)</f>
        <v>입력오류</v>
      </c>
      <c r="CT259" s="23" t="str">
        <f ca="1">_xll.IMDP("BND",CH259,CT8,CH3)</f>
        <v>입력오류</v>
      </c>
      <c r="CU259" s="2"/>
      <c r="DE259" s="21" t="str">
        <f ca="1">_xll.IMDP("BND",CV259,DE8,CV3)</f>
        <v>입력오류</v>
      </c>
      <c r="DF259" s="23" t="str">
        <f ca="1">_xll.IMDP("BND",CV259,DF8,CV3)</f>
        <v>입력오류</v>
      </c>
      <c r="DG259" s="23" t="str">
        <f ca="1">_xll.IMDP("BND",CV259,DG8,CV3)</f>
        <v>입력오류</v>
      </c>
      <c r="DH259" s="23" t="str">
        <f ca="1">_xll.IMDP("BND",CV259,DH8,CV3)</f>
        <v>입력오류</v>
      </c>
      <c r="DI259" s="2">
        <v>46316</v>
      </c>
      <c r="DJ259" s="3" t="s">
        <v>94</v>
      </c>
      <c r="DK259" s="3" t="s">
        <v>95</v>
      </c>
      <c r="DL259" s="3" t="s">
        <v>1990</v>
      </c>
      <c r="DM259" s="3">
        <v>0</v>
      </c>
      <c r="DN259" s="3">
        <v>0.12</v>
      </c>
      <c r="DO259" s="3">
        <v>0</v>
      </c>
      <c r="DP259" s="3">
        <v>184289</v>
      </c>
      <c r="DQ259" s="3">
        <v>8581.91</v>
      </c>
      <c r="DR259" s="3">
        <v>3.7395</v>
      </c>
      <c r="DS259" s="21">
        <f ca="1">_xll.IMDP("BND",DJ259,DS8,DJ3)</f>
        <v>20300910</v>
      </c>
      <c r="DT259" s="23">
        <f ca="1">_xll.IMDP("BND",DJ259,DT8,DJ3)</f>
        <v>4.01</v>
      </c>
      <c r="DU259" s="23" t="str">
        <f ca="1">_xll.IMDP("BND",DJ259,DU8,DJ3)</f>
        <v>국채</v>
      </c>
      <c r="DV259" s="23" t="str">
        <f ca="1">_xll.IMDP("BND",DJ259,DV8,DJ3)</f>
        <v>국고채권</v>
      </c>
      <c r="DW259" s="2"/>
      <c r="EG259" s="21" t="str">
        <f ca="1">_xll.IMDP("BND",DX259,EG8,DX3)</f>
        <v>입력오류</v>
      </c>
      <c r="EH259" s="23" t="str">
        <f ca="1">_xll.IMDP("BND",DX259,EH8,DX3)</f>
        <v>입력오류</v>
      </c>
      <c r="EI259" s="23" t="str">
        <f ca="1">_xll.IMDP("BND",DX259,EI8,DX3)</f>
        <v>입력오류</v>
      </c>
      <c r="EJ259" s="23" t="str">
        <f ca="1">_xll.IMDP("BND",DX259,EJ8,DX3)</f>
        <v>입력오류</v>
      </c>
      <c r="EK259" s="2"/>
      <c r="EU259" s="21" t="str">
        <f ca="1">_xll.IMDP("BND",EL259,EU8,EL3)</f>
        <v>입력오류</v>
      </c>
      <c r="EV259" s="23" t="str">
        <f ca="1">_xll.IMDP("BND",EL259,EV8,EL3)</f>
        <v>입력오류</v>
      </c>
      <c r="EW259" s="23" t="str">
        <f ca="1">_xll.IMDP("BND",EL259,EW8,EL3)</f>
        <v>입력오류</v>
      </c>
      <c r="EX259" s="23" t="str">
        <f ca="1">_xll.IMDP("BND",EL259,EX8,EL3)</f>
        <v>입력오류</v>
      </c>
    </row>
    <row r="260" spans="1:154" ht="13.5" customHeight="1" x14ac:dyDescent="0.3">
      <c r="A260" s="2">
        <v>46316</v>
      </c>
      <c r="B260" s="3" t="s">
        <v>59</v>
      </c>
      <c r="C260" s="3" t="s">
        <v>60</v>
      </c>
      <c r="D260" s="3" t="s">
        <v>61</v>
      </c>
      <c r="E260" s="3">
        <v>0</v>
      </c>
      <c r="F260" s="3">
        <v>0.16</v>
      </c>
      <c r="G260" s="3">
        <v>0</v>
      </c>
      <c r="H260" s="3">
        <v>194564</v>
      </c>
      <c r="I260" s="3">
        <v>8316.35</v>
      </c>
      <c r="J260" s="3">
        <v>13.324299999999999</v>
      </c>
      <c r="K260" s="21">
        <f ca="1">_xll.IMDP("BND",B260,K8,B3)</f>
        <v>20440910</v>
      </c>
      <c r="L260" s="23">
        <f ca="1">_xll.IMDP("BND",B260,L8,B3)</f>
        <v>4.2539999999999996</v>
      </c>
      <c r="M260" s="23" t="str">
        <f ca="1">_xll.IMDP("BND",B260,M8,B3)</f>
        <v>국채</v>
      </c>
      <c r="N260" s="23" t="str">
        <f ca="1">_xll.IMDP("BND",B260,N8,B3)</f>
        <v>국고채권</v>
      </c>
      <c r="O260" s="2"/>
      <c r="Y260" s="21" t="str">
        <f ca="1">_xll.IMDP("BND",P260,Y8,P3)</f>
        <v>입력오류</v>
      </c>
      <c r="Z260" s="23" t="str">
        <f ca="1">_xll.IMDP("BND",P260,Z8,P3)</f>
        <v>입력오류</v>
      </c>
      <c r="AA260" s="23" t="str">
        <f ca="1">_xll.IMDP("BND",P260,AA8,P3)</f>
        <v>입력오류</v>
      </c>
      <c r="AB260" s="23" t="str">
        <f ca="1">_xll.IMDP("BND",P260,AB8,P3)</f>
        <v>입력오류</v>
      </c>
      <c r="AC260" s="2"/>
      <c r="AM260" s="21" t="str">
        <f ca="1">_xll.IMDP("BND",AD260,AM8,AD3)</f>
        <v>입력오류</v>
      </c>
      <c r="AN260" s="23" t="str">
        <f ca="1">_xll.IMDP("BND",AD260,AN8,AD3)</f>
        <v>입력오류</v>
      </c>
      <c r="AO260" s="23" t="str">
        <f ca="1">_xll.IMDP("BND",AD260,AO8,AD3)</f>
        <v>입력오류</v>
      </c>
      <c r="AP260" s="23" t="str">
        <f ca="1">_xll.IMDP("BND",AD260,AP8,AD3)</f>
        <v>입력오류</v>
      </c>
      <c r="AQ260" s="2"/>
      <c r="BA260" s="21" t="str">
        <f ca="1">_xll.IMDP("BND",AR260,BA8,AR3)</f>
        <v>입력오류</v>
      </c>
      <c r="BB260" s="23" t="str">
        <f ca="1">_xll.IMDP("BND",AR260,BB8,AR3)</f>
        <v>입력오류</v>
      </c>
      <c r="BC260" s="23" t="str">
        <f ca="1">_xll.IMDP("BND",AR260,BC8,AR3)</f>
        <v>입력오류</v>
      </c>
      <c r="BD260" s="23" t="str">
        <f ca="1">_xll.IMDP("BND",AR260,BD8,AR3)</f>
        <v>입력오류</v>
      </c>
      <c r="BE260" s="2"/>
      <c r="BO260" s="21" t="str">
        <f ca="1">_xll.IMDP("BND",BF260,BO8,BF3)</f>
        <v>입력오류</v>
      </c>
      <c r="BP260" s="23" t="str">
        <f ca="1">_xll.IMDP("BND",BF260,BP8,BF3)</f>
        <v>입력오류</v>
      </c>
      <c r="BQ260" s="23" t="str">
        <f ca="1">_xll.IMDP("BND",BF260,BQ8,BF3)</f>
        <v>입력오류</v>
      </c>
      <c r="BR260" s="23" t="str">
        <f ca="1">_xll.IMDP("BND",BF260,BR8,BF3)</f>
        <v>입력오류</v>
      </c>
      <c r="BS260" s="2">
        <v>46316</v>
      </c>
      <c r="BT260" s="3" t="s">
        <v>1290</v>
      </c>
      <c r="BU260" s="3" t="s">
        <v>47</v>
      </c>
      <c r="BV260" s="3" t="s">
        <v>1291</v>
      </c>
      <c r="BW260" s="3">
        <v>0</v>
      </c>
      <c r="BX260" s="3">
        <v>0</v>
      </c>
      <c r="BY260" s="3">
        <v>0</v>
      </c>
      <c r="BZ260" s="3">
        <v>2554</v>
      </c>
      <c r="CA260" s="3">
        <v>9904</v>
      </c>
      <c r="CB260" s="3">
        <v>2.2646999999999999</v>
      </c>
      <c r="CC260" s="21">
        <f ca="1">_xll.IMDP("BND",BT260,CC8,BT3)</f>
        <v>20290310</v>
      </c>
      <c r="CD260" s="23">
        <f ca="1">_xll.IMDP("BND",BT260,CD8,BT3)</f>
        <v>3.835</v>
      </c>
      <c r="CE260" s="23" t="str">
        <f ca="1">_xll.IMDP("BND",BT260,CE8,BT3)</f>
        <v>국채</v>
      </c>
      <c r="CF260" s="23" t="str">
        <f ca="1">_xll.IMDP("BND",BT260,CF8,BT3)</f>
        <v>국고채권</v>
      </c>
      <c r="CG260" s="2"/>
      <c r="CQ260" s="21" t="str">
        <f ca="1">_xll.IMDP("BND",CH260,CQ8,CH3)</f>
        <v>입력오류</v>
      </c>
      <c r="CR260" s="23" t="str">
        <f ca="1">_xll.IMDP("BND",CH260,CR8,CH3)</f>
        <v>입력오류</v>
      </c>
      <c r="CS260" s="23" t="str">
        <f ca="1">_xll.IMDP("BND",CH260,CS8,CH3)</f>
        <v>입력오류</v>
      </c>
      <c r="CT260" s="23" t="str">
        <f ca="1">_xll.IMDP("BND",CH260,CT8,CH3)</f>
        <v>입력오류</v>
      </c>
      <c r="CU260" s="2"/>
      <c r="DE260" s="21" t="str">
        <f ca="1">_xll.IMDP("BND",CV260,DE8,CV3)</f>
        <v>입력오류</v>
      </c>
      <c r="DF260" s="23" t="str">
        <f ca="1">_xll.IMDP("BND",CV260,DF8,CV3)</f>
        <v>입력오류</v>
      </c>
      <c r="DG260" s="23" t="str">
        <f ca="1">_xll.IMDP("BND",CV260,DG8,CV3)</f>
        <v>입력오류</v>
      </c>
      <c r="DH260" s="23" t="str">
        <f ca="1">_xll.IMDP("BND",CV260,DH8,CV3)</f>
        <v>입력오류</v>
      </c>
      <c r="DI260" s="2">
        <v>46316</v>
      </c>
      <c r="DJ260" s="3" t="s">
        <v>1987</v>
      </c>
      <c r="DK260" s="3" t="s">
        <v>1988</v>
      </c>
      <c r="DL260" s="3" t="s">
        <v>1989</v>
      </c>
      <c r="DM260" s="3">
        <v>0</v>
      </c>
      <c r="DN260" s="3">
        <v>0.12</v>
      </c>
      <c r="DO260" s="3">
        <v>0</v>
      </c>
      <c r="DP260" s="3">
        <v>183489</v>
      </c>
      <c r="DQ260" s="3">
        <v>9611.67</v>
      </c>
      <c r="DR260" s="3">
        <v>3.2382</v>
      </c>
      <c r="DS260" s="21">
        <f ca="1">_xll.IMDP("BND",DJ260,DS8,DJ3)</f>
        <v>20300327</v>
      </c>
      <c r="DT260" s="23">
        <f ca="1">_xll.IMDP("BND",DJ260,DT8,DJ3)</f>
        <v>4.1639999999999997</v>
      </c>
      <c r="DU260" s="23" t="str">
        <f ca="1">_xll.IMDP("BND",DJ260,DU8,DJ3)</f>
        <v>공사공단채</v>
      </c>
      <c r="DV260" s="23" t="str">
        <f ca="1">_xll.IMDP("BND",DJ260,DV8,DJ3)</f>
        <v>일반</v>
      </c>
      <c r="DW260" s="2"/>
      <c r="EG260" s="21" t="str">
        <f ca="1">_xll.IMDP("BND",DX260,EG8,DX3)</f>
        <v>입력오류</v>
      </c>
      <c r="EH260" s="23" t="str">
        <f ca="1">_xll.IMDP("BND",DX260,EH8,DX3)</f>
        <v>입력오류</v>
      </c>
      <c r="EI260" s="23" t="str">
        <f ca="1">_xll.IMDP("BND",DX260,EI8,DX3)</f>
        <v>입력오류</v>
      </c>
      <c r="EJ260" s="23" t="str">
        <f ca="1">_xll.IMDP("BND",DX260,EJ8,DX3)</f>
        <v>입력오류</v>
      </c>
      <c r="EK260" s="2"/>
      <c r="EU260" s="21" t="str">
        <f ca="1">_xll.IMDP("BND",EL260,EU8,EL3)</f>
        <v>입력오류</v>
      </c>
      <c r="EV260" s="23" t="str">
        <f ca="1">_xll.IMDP("BND",EL260,EV8,EL3)</f>
        <v>입력오류</v>
      </c>
      <c r="EW260" s="23" t="str">
        <f ca="1">_xll.IMDP("BND",EL260,EW8,EL3)</f>
        <v>입력오류</v>
      </c>
      <c r="EX260" s="23" t="str">
        <f ca="1">_xll.IMDP("BND",EL260,EX8,EL3)</f>
        <v>입력오류</v>
      </c>
    </row>
    <row r="261" spans="1:154" ht="13.5" customHeight="1" x14ac:dyDescent="0.3">
      <c r="A261" s="2">
        <v>46316</v>
      </c>
      <c r="B261" s="3" t="s">
        <v>52</v>
      </c>
      <c r="C261" s="3" t="s">
        <v>53</v>
      </c>
      <c r="D261" s="3" t="s">
        <v>54</v>
      </c>
      <c r="E261" s="3">
        <v>0</v>
      </c>
      <c r="F261" s="3">
        <v>0.16</v>
      </c>
      <c r="G261" s="3">
        <v>0</v>
      </c>
      <c r="H261" s="3">
        <v>192883</v>
      </c>
      <c r="I261" s="3">
        <v>9618.51</v>
      </c>
      <c r="J261" s="3">
        <v>3.1880999999999999</v>
      </c>
      <c r="K261" s="21">
        <f ca="1">_xll.IMDP("BND",B261,K8,B3)</f>
        <v>20300310</v>
      </c>
      <c r="L261" s="23">
        <f ca="1">_xll.IMDP("BND",B261,L8,B3)</f>
        <v>3.9319999999999999</v>
      </c>
      <c r="M261" s="23" t="str">
        <f ca="1">_xll.IMDP("BND",B261,M8,B3)</f>
        <v>국채</v>
      </c>
      <c r="N261" s="23" t="str">
        <f ca="1">_xll.IMDP("BND",B261,N8,B3)</f>
        <v>국고채권</v>
      </c>
      <c r="O261" s="2"/>
      <c r="Y261" s="21" t="str">
        <f ca="1">_xll.IMDP("BND",P261,Y8,P3)</f>
        <v>입력오류</v>
      </c>
      <c r="Z261" s="23" t="str">
        <f ca="1">_xll.IMDP("BND",P261,Z8,P3)</f>
        <v>입력오류</v>
      </c>
      <c r="AA261" s="23" t="str">
        <f ca="1">_xll.IMDP("BND",P261,AA8,P3)</f>
        <v>입력오류</v>
      </c>
      <c r="AB261" s="23" t="str">
        <f ca="1">_xll.IMDP("BND",P261,AB8,P3)</f>
        <v>입력오류</v>
      </c>
      <c r="AC261" s="2"/>
      <c r="AM261" s="21" t="str">
        <f ca="1">_xll.IMDP("BND",AD261,AM8,AD3)</f>
        <v>입력오류</v>
      </c>
      <c r="AN261" s="23" t="str">
        <f ca="1">_xll.IMDP("BND",AD261,AN8,AD3)</f>
        <v>입력오류</v>
      </c>
      <c r="AO261" s="23" t="str">
        <f ca="1">_xll.IMDP("BND",AD261,AO8,AD3)</f>
        <v>입력오류</v>
      </c>
      <c r="AP261" s="23" t="str">
        <f ca="1">_xll.IMDP("BND",AD261,AP8,AD3)</f>
        <v>입력오류</v>
      </c>
      <c r="AQ261" s="2"/>
      <c r="BA261" s="21" t="str">
        <f ca="1">_xll.IMDP("BND",AR261,BA8,AR3)</f>
        <v>입력오류</v>
      </c>
      <c r="BB261" s="23" t="str">
        <f ca="1">_xll.IMDP("BND",AR261,BB8,AR3)</f>
        <v>입력오류</v>
      </c>
      <c r="BC261" s="23" t="str">
        <f ca="1">_xll.IMDP("BND",AR261,BC8,AR3)</f>
        <v>입력오류</v>
      </c>
      <c r="BD261" s="23" t="str">
        <f ca="1">_xll.IMDP("BND",AR261,BD8,AR3)</f>
        <v>입력오류</v>
      </c>
      <c r="BE261" s="2"/>
      <c r="BO261" s="21" t="str">
        <f ca="1">_xll.IMDP("BND",BF261,BO8,BF3)</f>
        <v>입력오류</v>
      </c>
      <c r="BP261" s="23" t="str">
        <f ca="1">_xll.IMDP("BND",BF261,BP8,BF3)</f>
        <v>입력오류</v>
      </c>
      <c r="BQ261" s="23" t="str">
        <f ca="1">_xll.IMDP("BND",BF261,BQ8,BF3)</f>
        <v>입력오류</v>
      </c>
      <c r="BR261" s="23" t="str">
        <f ca="1">_xll.IMDP("BND",BF261,BR8,BF3)</f>
        <v>입력오류</v>
      </c>
      <c r="BS261" s="2">
        <v>46316</v>
      </c>
      <c r="BT261" s="3" t="s">
        <v>1294</v>
      </c>
      <c r="BU261" s="3" t="s">
        <v>1295</v>
      </c>
      <c r="BV261" s="3" t="s">
        <v>1296</v>
      </c>
      <c r="BW261" s="3">
        <v>0</v>
      </c>
      <c r="BX261" s="3">
        <v>0</v>
      </c>
      <c r="BY261" s="3">
        <v>0</v>
      </c>
      <c r="BZ261" s="3">
        <v>1630</v>
      </c>
      <c r="CA261" s="3">
        <v>9483.84</v>
      </c>
      <c r="CB261" s="3">
        <v>5.6043000000000003</v>
      </c>
      <c r="CC261" s="21">
        <f ca="1">_xll.IMDP("BND",BT261,CC8,BT3)</f>
        <v>20330117</v>
      </c>
      <c r="CD261" s="23">
        <f ca="1">_xll.IMDP("BND",BT261,CD8,BT3)</f>
        <v>4.2699999999999996</v>
      </c>
      <c r="CE261" s="23" t="str">
        <f ca="1">_xll.IMDP("BND",BT261,CE8,BT3)</f>
        <v>공사공단채</v>
      </c>
      <c r="CF261" s="23" t="str">
        <f ca="1">_xll.IMDP("BND",BT261,CF8,BT3)</f>
        <v>일반</v>
      </c>
      <c r="CG261" s="2"/>
      <c r="CQ261" s="21" t="str">
        <f ca="1">_xll.IMDP("BND",CH261,CQ8,CH3)</f>
        <v>입력오류</v>
      </c>
      <c r="CR261" s="23" t="str">
        <f ca="1">_xll.IMDP("BND",CH261,CR8,CH3)</f>
        <v>입력오류</v>
      </c>
      <c r="CS261" s="23" t="str">
        <f ca="1">_xll.IMDP("BND",CH261,CS8,CH3)</f>
        <v>입력오류</v>
      </c>
      <c r="CT261" s="23" t="str">
        <f ca="1">_xll.IMDP("BND",CH261,CT8,CH3)</f>
        <v>입력오류</v>
      </c>
      <c r="CU261" s="2"/>
      <c r="DE261" s="21" t="str">
        <f ca="1">_xll.IMDP("BND",CV261,DE8,CV3)</f>
        <v>입력오류</v>
      </c>
      <c r="DF261" s="23" t="str">
        <f ca="1">_xll.IMDP("BND",CV261,DF8,CV3)</f>
        <v>입력오류</v>
      </c>
      <c r="DG261" s="23" t="str">
        <f ca="1">_xll.IMDP("BND",CV261,DG8,CV3)</f>
        <v>입력오류</v>
      </c>
      <c r="DH261" s="23" t="str">
        <f ca="1">_xll.IMDP("BND",CV261,DH8,CV3)</f>
        <v>입력오류</v>
      </c>
      <c r="DI261" s="2">
        <v>46316</v>
      </c>
      <c r="DJ261" s="3" t="s">
        <v>5254</v>
      </c>
      <c r="DK261" s="3" t="s">
        <v>2017</v>
      </c>
      <c r="DL261" s="3" t="s">
        <v>5255</v>
      </c>
      <c r="DM261" s="3">
        <v>0</v>
      </c>
      <c r="DN261" s="3">
        <v>0.11</v>
      </c>
      <c r="DO261" s="3">
        <v>0</v>
      </c>
      <c r="DP261" s="3">
        <v>173841</v>
      </c>
      <c r="DQ261" s="3">
        <v>9106.7999999999993</v>
      </c>
      <c r="DR261" s="3">
        <v>7.5593000000000004</v>
      </c>
      <c r="DS261" s="21">
        <f ca="1">_xll.IMDP("BND",DJ261,DS8,DJ3)</f>
        <v>20350731</v>
      </c>
      <c r="DT261" s="23">
        <f ca="1">_xll.IMDP("BND",DJ261,DT8,DJ3)</f>
        <v>4.28</v>
      </c>
      <c r="DU261" s="23" t="str">
        <f ca="1">_xll.IMDP("BND",DJ261,DU8,DJ3)</f>
        <v>공사공단채</v>
      </c>
      <c r="DV261" s="23" t="str">
        <f ca="1">_xll.IMDP("BND",DJ261,DV8,DJ3)</f>
        <v>일반</v>
      </c>
      <c r="DW261" s="2"/>
      <c r="EG261" s="21" t="str">
        <f ca="1">_xll.IMDP("BND",DX261,EG8,DX3)</f>
        <v>입력오류</v>
      </c>
      <c r="EH261" s="23" t="str">
        <f ca="1">_xll.IMDP("BND",DX261,EH8,DX3)</f>
        <v>입력오류</v>
      </c>
      <c r="EI261" s="23" t="str">
        <f ca="1">_xll.IMDP("BND",DX261,EI8,DX3)</f>
        <v>입력오류</v>
      </c>
      <c r="EJ261" s="23" t="str">
        <f ca="1">_xll.IMDP("BND",DX261,EJ8,DX3)</f>
        <v>입력오류</v>
      </c>
      <c r="EK261" s="2"/>
      <c r="EU261" s="21" t="str">
        <f ca="1">_xll.IMDP("BND",EL261,EU8,EL3)</f>
        <v>입력오류</v>
      </c>
      <c r="EV261" s="23" t="str">
        <f ca="1">_xll.IMDP("BND",EL261,EV8,EL3)</f>
        <v>입력오류</v>
      </c>
      <c r="EW261" s="23" t="str">
        <f ca="1">_xll.IMDP("BND",EL261,EW8,EL3)</f>
        <v>입력오류</v>
      </c>
      <c r="EX261" s="23" t="str">
        <f ca="1">_xll.IMDP("BND",EL261,EX8,EL3)</f>
        <v>입력오류</v>
      </c>
    </row>
    <row r="262" spans="1:154" ht="13.5" customHeight="1" x14ac:dyDescent="0.3">
      <c r="A262" s="2">
        <v>46316</v>
      </c>
      <c r="B262" s="3" t="s">
        <v>1662</v>
      </c>
      <c r="C262" s="3" t="s">
        <v>332</v>
      </c>
      <c r="D262" s="3" t="s">
        <v>1663</v>
      </c>
      <c r="E262" s="3">
        <v>0</v>
      </c>
      <c r="F262" s="3">
        <v>0.16</v>
      </c>
      <c r="G262" s="3">
        <v>0</v>
      </c>
      <c r="H262" s="3">
        <v>190136</v>
      </c>
      <c r="I262" s="3">
        <v>9990.8799999999992</v>
      </c>
      <c r="J262" s="3">
        <v>0.50160000000000005</v>
      </c>
      <c r="K262" s="21">
        <f ca="1">_xll.IMDP("BND",B262,K8,B3)</f>
        <v>20270425</v>
      </c>
      <c r="L262" s="23">
        <f ca="1">_xll.IMDP("BND",B262,L8,B3)</f>
        <v>3.9449999999999998</v>
      </c>
      <c r="M262" s="23" t="str">
        <f ca="1">_xll.IMDP("BND",B262,M8,B3)</f>
        <v>회사채</v>
      </c>
      <c r="N262" s="23" t="str">
        <f ca="1">_xll.IMDP("BND",B262,N8,B3)</f>
        <v>회사채(일반)</v>
      </c>
      <c r="O262" s="2"/>
      <c r="Y262" s="21" t="str">
        <f ca="1">_xll.IMDP("BND",P262,Y8,P3)</f>
        <v>입력오류</v>
      </c>
      <c r="Z262" s="23" t="str">
        <f ca="1">_xll.IMDP("BND",P262,Z8,P3)</f>
        <v>입력오류</v>
      </c>
      <c r="AA262" s="23" t="str">
        <f ca="1">_xll.IMDP("BND",P262,AA8,P3)</f>
        <v>입력오류</v>
      </c>
      <c r="AB262" s="23" t="str">
        <f ca="1">_xll.IMDP("BND",P262,AB8,P3)</f>
        <v>입력오류</v>
      </c>
      <c r="AC262" s="2"/>
      <c r="AM262" s="21" t="str">
        <f ca="1">_xll.IMDP("BND",AD262,AM8,AD3)</f>
        <v>입력오류</v>
      </c>
      <c r="AN262" s="23" t="str">
        <f ca="1">_xll.IMDP("BND",AD262,AN8,AD3)</f>
        <v>입력오류</v>
      </c>
      <c r="AO262" s="23" t="str">
        <f ca="1">_xll.IMDP("BND",AD262,AO8,AD3)</f>
        <v>입력오류</v>
      </c>
      <c r="AP262" s="23" t="str">
        <f ca="1">_xll.IMDP("BND",AD262,AP8,AD3)</f>
        <v>입력오류</v>
      </c>
      <c r="AQ262" s="2"/>
      <c r="BA262" s="21" t="str">
        <f ca="1">_xll.IMDP("BND",AR262,BA8,AR3)</f>
        <v>입력오류</v>
      </c>
      <c r="BB262" s="23" t="str">
        <f ca="1">_xll.IMDP("BND",AR262,BB8,AR3)</f>
        <v>입력오류</v>
      </c>
      <c r="BC262" s="23" t="str">
        <f ca="1">_xll.IMDP("BND",AR262,BC8,AR3)</f>
        <v>입력오류</v>
      </c>
      <c r="BD262" s="23" t="str">
        <f ca="1">_xll.IMDP("BND",AR262,BD8,AR3)</f>
        <v>입력오류</v>
      </c>
      <c r="BE262" s="2"/>
      <c r="BO262" s="21" t="str">
        <f ca="1">_xll.IMDP("BND",BF262,BO8,BF3)</f>
        <v>입력오류</v>
      </c>
      <c r="BP262" s="23" t="str">
        <f ca="1">_xll.IMDP("BND",BF262,BP8,BF3)</f>
        <v>입력오류</v>
      </c>
      <c r="BQ262" s="23" t="str">
        <f ca="1">_xll.IMDP("BND",BF262,BQ8,BF3)</f>
        <v>입력오류</v>
      </c>
      <c r="BR262" s="23" t="str">
        <f ca="1">_xll.IMDP("BND",BF262,BR8,BF3)</f>
        <v>입력오류</v>
      </c>
      <c r="BS262" s="2">
        <v>46316</v>
      </c>
      <c r="BT262" s="3" t="s">
        <v>722</v>
      </c>
      <c r="BU262" s="3" t="s">
        <v>197</v>
      </c>
      <c r="BV262" s="3" t="s">
        <v>723</v>
      </c>
      <c r="BW262" s="3">
        <v>0</v>
      </c>
      <c r="BX262" s="3">
        <v>0</v>
      </c>
      <c r="BY262" s="3">
        <v>0</v>
      </c>
      <c r="BZ262" s="3">
        <v>1504</v>
      </c>
      <c r="CA262" s="3">
        <v>10298.6</v>
      </c>
      <c r="CB262" s="3">
        <v>1.3234999999999999</v>
      </c>
      <c r="CC262" s="21">
        <f ca="1">_xll.IMDP("BND",BT262,CC8,BT3)</f>
        <v>20280310</v>
      </c>
      <c r="CD262" s="23">
        <f ca="1">_xll.IMDP("BND",BT262,CD8,BT3)</f>
        <v>3.73</v>
      </c>
      <c r="CE262" s="23" t="str">
        <f ca="1">_xll.IMDP("BND",BT262,CE8,BT3)</f>
        <v>국채</v>
      </c>
      <c r="CF262" s="23" t="str">
        <f ca="1">_xll.IMDP("BND",BT262,CF8,BT3)</f>
        <v>국고채권</v>
      </c>
      <c r="CG262" s="2"/>
      <c r="CQ262" s="21" t="str">
        <f ca="1">_xll.IMDP("BND",CH262,CQ8,CH3)</f>
        <v>입력오류</v>
      </c>
      <c r="CR262" s="23" t="str">
        <f ca="1">_xll.IMDP("BND",CH262,CR8,CH3)</f>
        <v>입력오류</v>
      </c>
      <c r="CS262" s="23" t="str">
        <f ca="1">_xll.IMDP("BND",CH262,CS8,CH3)</f>
        <v>입력오류</v>
      </c>
      <c r="CT262" s="23" t="str">
        <f ca="1">_xll.IMDP("BND",CH262,CT8,CH3)</f>
        <v>입력오류</v>
      </c>
      <c r="CU262" s="2"/>
      <c r="DE262" s="21" t="str">
        <f ca="1">_xll.IMDP("BND",CV262,DE8,CV3)</f>
        <v>입력오류</v>
      </c>
      <c r="DF262" s="23" t="str">
        <f ca="1">_xll.IMDP("BND",CV262,DF8,CV3)</f>
        <v>입력오류</v>
      </c>
      <c r="DG262" s="23" t="str">
        <f ca="1">_xll.IMDP("BND",CV262,DG8,CV3)</f>
        <v>입력오류</v>
      </c>
      <c r="DH262" s="23" t="str">
        <f ca="1">_xll.IMDP("BND",CV262,DH8,CV3)</f>
        <v>입력오류</v>
      </c>
      <c r="DI262" s="2">
        <v>46316</v>
      </c>
      <c r="DJ262" s="3" t="s">
        <v>196</v>
      </c>
      <c r="DK262" s="3" t="s">
        <v>197</v>
      </c>
      <c r="DL262" s="3" t="s">
        <v>198</v>
      </c>
      <c r="DM262" s="3">
        <v>0</v>
      </c>
      <c r="DN262" s="3">
        <v>0.1</v>
      </c>
      <c r="DO262" s="3">
        <v>0</v>
      </c>
      <c r="DP262" s="3">
        <v>165635</v>
      </c>
      <c r="DQ262" s="3">
        <v>10151.93</v>
      </c>
      <c r="DR262" s="3">
        <v>4.5395000000000003</v>
      </c>
      <c r="DS262" s="21">
        <f ca="1">_xll.IMDP("BND",DJ262,DS8,DJ3)</f>
        <v>20311210</v>
      </c>
      <c r="DT262" s="23">
        <f ca="1">_xll.IMDP("BND",DJ262,DT8,DJ3)</f>
        <v>3.984</v>
      </c>
      <c r="DU262" s="23" t="str">
        <f ca="1">_xll.IMDP("BND",DJ262,DU8,DJ3)</f>
        <v>국채</v>
      </c>
      <c r="DV262" s="23" t="str">
        <f ca="1">_xll.IMDP("BND",DJ262,DV8,DJ3)</f>
        <v>국고채권</v>
      </c>
      <c r="DW262" s="2"/>
      <c r="EG262" s="21" t="str">
        <f ca="1">_xll.IMDP("BND",DX262,EG8,DX3)</f>
        <v>입력오류</v>
      </c>
      <c r="EH262" s="23" t="str">
        <f ca="1">_xll.IMDP("BND",DX262,EH8,DX3)</f>
        <v>입력오류</v>
      </c>
      <c r="EI262" s="23" t="str">
        <f ca="1">_xll.IMDP("BND",DX262,EI8,DX3)</f>
        <v>입력오류</v>
      </c>
      <c r="EJ262" s="23" t="str">
        <f ca="1">_xll.IMDP("BND",DX262,EJ8,DX3)</f>
        <v>입력오류</v>
      </c>
      <c r="EK262" s="2"/>
      <c r="EU262" s="21" t="str">
        <f ca="1">_xll.IMDP("BND",EL262,EU8,EL3)</f>
        <v>입력오류</v>
      </c>
      <c r="EV262" s="23" t="str">
        <f ca="1">_xll.IMDP("BND",EL262,EV8,EL3)</f>
        <v>입력오류</v>
      </c>
      <c r="EW262" s="23" t="str">
        <f ca="1">_xll.IMDP("BND",EL262,EW8,EL3)</f>
        <v>입력오류</v>
      </c>
      <c r="EX262" s="23" t="str">
        <f ca="1">_xll.IMDP("BND",EL262,EX8,EL3)</f>
        <v>입력오류</v>
      </c>
    </row>
    <row r="263" spans="1:154" ht="13.5" customHeight="1" x14ac:dyDescent="0.3">
      <c r="A263" s="2">
        <v>46316</v>
      </c>
      <c r="B263" s="3" t="s">
        <v>1664</v>
      </c>
      <c r="C263" s="3" t="s">
        <v>1665</v>
      </c>
      <c r="D263" s="3" t="s">
        <v>1666</v>
      </c>
      <c r="E263" s="3">
        <v>0</v>
      </c>
      <c r="F263" s="3">
        <v>0.16</v>
      </c>
      <c r="G263" s="3">
        <v>0</v>
      </c>
      <c r="H263" s="3">
        <v>188700</v>
      </c>
      <c r="I263" s="3">
        <v>10265.93</v>
      </c>
      <c r="J263" s="3">
        <v>1.8882000000000001</v>
      </c>
      <c r="K263" s="21">
        <f ca="1">_xll.IMDP("BND",B263,K8,B3)</f>
        <v>20281027</v>
      </c>
      <c r="L263" s="23">
        <f ca="1">_xll.IMDP("BND",B263,L8,B3)</f>
        <v>4.3529999999999998</v>
      </c>
      <c r="M263" s="23" t="str">
        <f ca="1">_xll.IMDP("BND",B263,M8,B3)</f>
        <v>회사채</v>
      </c>
      <c r="N263" s="23" t="str">
        <f ca="1">_xll.IMDP("BND",B263,N8,B3)</f>
        <v>회사채(일반)</v>
      </c>
      <c r="O263" s="2"/>
      <c r="Y263" s="21" t="str">
        <f ca="1">_xll.IMDP("BND",P263,Y8,P3)</f>
        <v>입력오류</v>
      </c>
      <c r="Z263" s="23" t="str">
        <f ca="1">_xll.IMDP("BND",P263,Z8,P3)</f>
        <v>입력오류</v>
      </c>
      <c r="AA263" s="23" t="str">
        <f ca="1">_xll.IMDP("BND",P263,AA8,P3)</f>
        <v>입력오류</v>
      </c>
      <c r="AB263" s="23" t="str">
        <f ca="1">_xll.IMDP("BND",P263,AB8,P3)</f>
        <v>입력오류</v>
      </c>
      <c r="AC263" s="2"/>
      <c r="AM263" s="21" t="str">
        <f ca="1">_xll.IMDP("BND",AD263,AM8,AD3)</f>
        <v>입력오류</v>
      </c>
      <c r="AN263" s="23" t="str">
        <f ca="1">_xll.IMDP("BND",AD263,AN8,AD3)</f>
        <v>입력오류</v>
      </c>
      <c r="AO263" s="23" t="str">
        <f ca="1">_xll.IMDP("BND",AD263,AO8,AD3)</f>
        <v>입력오류</v>
      </c>
      <c r="AP263" s="23" t="str">
        <f ca="1">_xll.IMDP("BND",AD263,AP8,AD3)</f>
        <v>입력오류</v>
      </c>
      <c r="AQ263" s="2"/>
      <c r="BA263" s="21" t="str">
        <f ca="1">_xll.IMDP("BND",AR263,BA8,AR3)</f>
        <v>입력오류</v>
      </c>
      <c r="BB263" s="23" t="str">
        <f ca="1">_xll.IMDP("BND",AR263,BB8,AR3)</f>
        <v>입력오류</v>
      </c>
      <c r="BC263" s="23" t="str">
        <f ca="1">_xll.IMDP("BND",AR263,BC8,AR3)</f>
        <v>입력오류</v>
      </c>
      <c r="BD263" s="23" t="str">
        <f ca="1">_xll.IMDP("BND",AR263,BD8,AR3)</f>
        <v>입력오류</v>
      </c>
      <c r="BE263" s="2"/>
      <c r="BO263" s="21" t="str">
        <f ca="1">_xll.IMDP("BND",BF263,BO8,BF3)</f>
        <v>입력오류</v>
      </c>
      <c r="BP263" s="23" t="str">
        <f ca="1">_xll.IMDP("BND",BF263,BP8,BF3)</f>
        <v>입력오류</v>
      </c>
      <c r="BQ263" s="23" t="str">
        <f ca="1">_xll.IMDP("BND",BF263,BQ8,BF3)</f>
        <v>입력오류</v>
      </c>
      <c r="BR263" s="23" t="str">
        <f ca="1">_xll.IMDP("BND",BF263,BR8,BF3)</f>
        <v>입력오류</v>
      </c>
      <c r="BS263" s="2">
        <v>46316</v>
      </c>
      <c r="BT263" s="3" t="s">
        <v>201</v>
      </c>
      <c r="BU263" s="3" t="s">
        <v>53</v>
      </c>
      <c r="BV263" s="3" t="s">
        <v>638</v>
      </c>
      <c r="BW263" s="3">
        <v>0</v>
      </c>
      <c r="BX263" s="3">
        <v>0</v>
      </c>
      <c r="BY263" s="3">
        <v>0</v>
      </c>
      <c r="BZ263" s="3">
        <v>1072</v>
      </c>
      <c r="CA263" s="3">
        <v>12467.34</v>
      </c>
      <c r="CB263" s="3">
        <v>1.6089</v>
      </c>
      <c r="CC263" s="21">
        <f ca="1">_xll.IMDP("BND",BT263,CC8,BT3)</f>
        <v>20280610</v>
      </c>
      <c r="CD263" s="23">
        <f ca="1">_xll.IMDP("BND",BT263,CD8,BT3)</f>
        <v>0.45900000000000002</v>
      </c>
      <c r="CE263" s="23" t="str">
        <f ca="1">_xll.IMDP("BND",BT263,CE8,BT3)</f>
        <v>국채</v>
      </c>
      <c r="CF263" s="23" t="str">
        <f ca="1">_xll.IMDP("BND",BT263,CF8,BT3)</f>
        <v>국고채권</v>
      </c>
      <c r="CG263" s="2"/>
      <c r="CQ263" s="21" t="str">
        <f ca="1">_xll.IMDP("BND",CH263,CQ8,CH3)</f>
        <v>입력오류</v>
      </c>
      <c r="CR263" s="23" t="str">
        <f ca="1">_xll.IMDP("BND",CH263,CR8,CH3)</f>
        <v>입력오류</v>
      </c>
      <c r="CS263" s="23" t="str">
        <f ca="1">_xll.IMDP("BND",CH263,CS8,CH3)</f>
        <v>입력오류</v>
      </c>
      <c r="CT263" s="23" t="str">
        <f ca="1">_xll.IMDP("BND",CH263,CT8,CH3)</f>
        <v>입력오류</v>
      </c>
      <c r="CU263" s="2"/>
      <c r="DE263" s="21" t="str">
        <f ca="1">_xll.IMDP("BND",CV263,DE8,CV3)</f>
        <v>입력오류</v>
      </c>
      <c r="DF263" s="23" t="str">
        <f ca="1">_xll.IMDP("BND",CV263,DF8,CV3)</f>
        <v>입력오류</v>
      </c>
      <c r="DG263" s="23" t="str">
        <f ca="1">_xll.IMDP("BND",CV263,DG8,CV3)</f>
        <v>입력오류</v>
      </c>
      <c r="DH263" s="23" t="str">
        <f ca="1">_xll.IMDP("BND",CV263,DH8,CV3)</f>
        <v>입력오류</v>
      </c>
      <c r="DI263" s="2">
        <v>46316</v>
      </c>
      <c r="DJ263" s="3" t="s">
        <v>1292</v>
      </c>
      <c r="DK263" s="3" t="s">
        <v>95</v>
      </c>
      <c r="DL263" s="3" t="s">
        <v>15362</v>
      </c>
      <c r="DM263" s="3">
        <v>0</v>
      </c>
      <c r="DN263" s="3">
        <v>0.09</v>
      </c>
      <c r="DO263" s="3">
        <v>0</v>
      </c>
      <c r="DP263" s="3">
        <v>144593</v>
      </c>
      <c r="DQ263" s="3">
        <v>7574.57</v>
      </c>
      <c r="DR263" s="3">
        <v>6.6181000000000001</v>
      </c>
      <c r="DS263" s="21">
        <f ca="1">_xll.IMDP("BND",DJ263,DS8,DJ3)</f>
        <v>20330910</v>
      </c>
      <c r="DT263" s="23">
        <f ca="1">_xll.IMDP("BND",DJ263,DT8,DJ3)</f>
        <v>4.1139999999999999</v>
      </c>
      <c r="DU263" s="23" t="str">
        <f ca="1">_xll.IMDP("BND",DJ263,DU8,DJ3)</f>
        <v>국채</v>
      </c>
      <c r="DV263" s="23" t="str">
        <f ca="1">_xll.IMDP("BND",DJ263,DV8,DJ3)</f>
        <v>국고채권</v>
      </c>
      <c r="DW263" s="2"/>
      <c r="EG263" s="21" t="str">
        <f ca="1">_xll.IMDP("BND",DX263,EG8,DX3)</f>
        <v>입력오류</v>
      </c>
      <c r="EH263" s="23" t="str">
        <f ca="1">_xll.IMDP("BND",DX263,EH8,DX3)</f>
        <v>입력오류</v>
      </c>
      <c r="EI263" s="23" t="str">
        <f ca="1">_xll.IMDP("BND",DX263,EI8,DX3)</f>
        <v>입력오류</v>
      </c>
      <c r="EJ263" s="23" t="str">
        <f ca="1">_xll.IMDP("BND",DX263,EJ8,DX3)</f>
        <v>입력오류</v>
      </c>
      <c r="EK263" s="2"/>
      <c r="EU263" s="21" t="str">
        <f ca="1">_xll.IMDP("BND",EL263,EU8,EL3)</f>
        <v>입력오류</v>
      </c>
      <c r="EV263" s="23" t="str">
        <f ca="1">_xll.IMDP("BND",EL263,EV8,EL3)</f>
        <v>입력오류</v>
      </c>
      <c r="EW263" s="23" t="str">
        <f ca="1">_xll.IMDP("BND",EL263,EW8,EL3)</f>
        <v>입력오류</v>
      </c>
      <c r="EX263" s="23" t="str">
        <f ca="1">_xll.IMDP("BND",EL263,EX8,EL3)</f>
        <v>입력오류</v>
      </c>
    </row>
    <row r="264" spans="1:154" ht="13.5" customHeight="1" x14ac:dyDescent="0.3">
      <c r="A264" s="2">
        <v>46316</v>
      </c>
      <c r="B264" s="3" t="s">
        <v>1258</v>
      </c>
      <c r="C264" s="3" t="s">
        <v>47</v>
      </c>
      <c r="D264" s="3" t="s">
        <v>1259</v>
      </c>
      <c r="E264" s="3">
        <v>0</v>
      </c>
      <c r="F264" s="3">
        <v>0.16</v>
      </c>
      <c r="G264" s="3">
        <v>0</v>
      </c>
      <c r="H264" s="3">
        <v>187839</v>
      </c>
      <c r="I264" s="3">
        <v>9971.9599999999991</v>
      </c>
      <c r="J264" s="3">
        <v>1.3386</v>
      </c>
      <c r="K264" s="21">
        <f ca="1">_xll.IMDP("BND",B264,K8,B3)</f>
        <v>20280310</v>
      </c>
      <c r="L264" s="23">
        <f ca="1">_xll.IMDP("BND",B264,L8,B3)</f>
        <v>3.73</v>
      </c>
      <c r="M264" s="23" t="str">
        <f ca="1">_xll.IMDP("BND",B264,M8,B3)</f>
        <v>국채</v>
      </c>
      <c r="N264" s="23" t="str">
        <f ca="1">_xll.IMDP("BND",B264,N8,B3)</f>
        <v>국고채권</v>
      </c>
      <c r="O264" s="2"/>
      <c r="Y264" s="21" t="str">
        <f ca="1">_xll.IMDP("BND",P264,Y8,P3)</f>
        <v>입력오류</v>
      </c>
      <c r="Z264" s="23" t="str">
        <f ca="1">_xll.IMDP("BND",P264,Z8,P3)</f>
        <v>입력오류</v>
      </c>
      <c r="AA264" s="23" t="str">
        <f ca="1">_xll.IMDP("BND",P264,AA8,P3)</f>
        <v>입력오류</v>
      </c>
      <c r="AB264" s="23" t="str">
        <f ca="1">_xll.IMDP("BND",P264,AB8,P3)</f>
        <v>입력오류</v>
      </c>
      <c r="AC264" s="2"/>
      <c r="AM264" s="21" t="str">
        <f ca="1">_xll.IMDP("BND",AD264,AM8,AD3)</f>
        <v>입력오류</v>
      </c>
      <c r="AN264" s="23" t="str">
        <f ca="1">_xll.IMDP("BND",AD264,AN8,AD3)</f>
        <v>입력오류</v>
      </c>
      <c r="AO264" s="23" t="str">
        <f ca="1">_xll.IMDP("BND",AD264,AO8,AD3)</f>
        <v>입력오류</v>
      </c>
      <c r="AP264" s="23" t="str">
        <f ca="1">_xll.IMDP("BND",AD264,AP8,AD3)</f>
        <v>입력오류</v>
      </c>
      <c r="AQ264" s="2"/>
      <c r="BA264" s="21" t="str">
        <f ca="1">_xll.IMDP("BND",AR264,BA8,AR3)</f>
        <v>입력오류</v>
      </c>
      <c r="BB264" s="23" t="str">
        <f ca="1">_xll.IMDP("BND",AR264,BB8,AR3)</f>
        <v>입력오류</v>
      </c>
      <c r="BC264" s="23" t="str">
        <f ca="1">_xll.IMDP("BND",AR264,BC8,AR3)</f>
        <v>입력오류</v>
      </c>
      <c r="BD264" s="23" t="str">
        <f ca="1">_xll.IMDP("BND",AR264,BD8,AR3)</f>
        <v>입력오류</v>
      </c>
      <c r="BE264" s="2"/>
      <c r="BO264" s="21" t="str">
        <f ca="1">_xll.IMDP("BND",BF264,BO8,BF3)</f>
        <v>입력오류</v>
      </c>
      <c r="BP264" s="23" t="str">
        <f ca="1">_xll.IMDP("BND",BF264,BP8,BF3)</f>
        <v>입력오류</v>
      </c>
      <c r="BQ264" s="23" t="str">
        <f ca="1">_xll.IMDP("BND",BF264,BQ8,BF3)</f>
        <v>입력오류</v>
      </c>
      <c r="BR264" s="23" t="str">
        <f ca="1">_xll.IMDP("BND",BF264,BR8,BF3)</f>
        <v>입력오류</v>
      </c>
      <c r="BS264" s="2">
        <v>46316</v>
      </c>
      <c r="BT264" s="3" t="s">
        <v>33</v>
      </c>
      <c r="BU264" s="3" t="s">
        <v>29</v>
      </c>
      <c r="BV264" s="3" t="s">
        <v>34</v>
      </c>
      <c r="BW264" s="3">
        <v>0</v>
      </c>
      <c r="BX264" s="3">
        <v>0</v>
      </c>
      <c r="BY264" s="3">
        <v>0</v>
      </c>
      <c r="BZ264" s="3">
        <v>804</v>
      </c>
      <c r="CA264" s="3">
        <v>9330.42</v>
      </c>
      <c r="CB264" s="3">
        <v>7.0099</v>
      </c>
      <c r="CC264" s="21">
        <f ca="1">_xll.IMDP("BND",BT264,CC8,BT3)</f>
        <v>20341210</v>
      </c>
      <c r="CD264" s="23">
        <f ca="1">_xll.IMDP("BND",BT264,CD8,BT3)</f>
        <v>4.1349999999999998</v>
      </c>
      <c r="CE264" s="23" t="str">
        <f ca="1">_xll.IMDP("BND",BT264,CE8,BT3)</f>
        <v>국채</v>
      </c>
      <c r="CF264" s="23" t="str">
        <f ca="1">_xll.IMDP("BND",BT264,CF8,BT3)</f>
        <v>국고채권</v>
      </c>
      <c r="CG264" s="2"/>
      <c r="CQ264" s="21" t="str">
        <f ca="1">_xll.IMDP("BND",CH264,CQ8,CH3)</f>
        <v>입력오류</v>
      </c>
      <c r="CR264" s="23" t="str">
        <f ca="1">_xll.IMDP("BND",CH264,CR8,CH3)</f>
        <v>입력오류</v>
      </c>
      <c r="CS264" s="23" t="str">
        <f ca="1">_xll.IMDP("BND",CH264,CS8,CH3)</f>
        <v>입력오류</v>
      </c>
      <c r="CT264" s="23" t="str">
        <f ca="1">_xll.IMDP("BND",CH264,CT8,CH3)</f>
        <v>입력오류</v>
      </c>
      <c r="CU264" s="2"/>
      <c r="DE264" s="21" t="str">
        <f ca="1">_xll.IMDP("BND",CV264,DE8,CV3)</f>
        <v>입력오류</v>
      </c>
      <c r="DF264" s="23" t="str">
        <f ca="1">_xll.IMDP("BND",CV264,DF8,CV3)</f>
        <v>입력오류</v>
      </c>
      <c r="DG264" s="23" t="str">
        <f ca="1">_xll.IMDP("BND",CV264,DG8,CV3)</f>
        <v>입력오류</v>
      </c>
      <c r="DH264" s="23" t="str">
        <f ca="1">_xll.IMDP("BND",CV264,DH8,CV3)</f>
        <v>입력오류</v>
      </c>
      <c r="DI264" s="2">
        <v>46316</v>
      </c>
      <c r="DJ264" s="3" t="s">
        <v>13527</v>
      </c>
      <c r="DK264" s="3" t="s">
        <v>141</v>
      </c>
      <c r="DL264" s="3" t="s">
        <v>13528</v>
      </c>
      <c r="DM264" s="3">
        <v>0</v>
      </c>
      <c r="DN264" s="3">
        <v>0.09</v>
      </c>
      <c r="DO264" s="3">
        <v>0</v>
      </c>
      <c r="DP264" s="3">
        <v>141574</v>
      </c>
      <c r="DQ264" s="3">
        <v>9888.26</v>
      </c>
      <c r="DR264" s="3">
        <v>0.92290000000000005</v>
      </c>
      <c r="DS264" s="21">
        <f ca="1">_xll.IMDP("BND",DJ264,DS8,DJ3)</f>
        <v>20270930</v>
      </c>
      <c r="DT264" s="23">
        <f ca="1">_xll.IMDP("BND",DJ264,DT8,DJ3)</f>
        <v>4.2220000000000004</v>
      </c>
      <c r="DU264" s="23" t="str">
        <f ca="1">_xll.IMDP("BND",DJ264,DU8,DJ3)</f>
        <v>회사채</v>
      </c>
      <c r="DV264" s="23" t="str">
        <f ca="1">_xll.IMDP("BND",DJ264,DV8,DJ3)</f>
        <v>회사채(일반)</v>
      </c>
      <c r="DW264" s="2"/>
      <c r="EG264" s="21" t="str">
        <f ca="1">_xll.IMDP("BND",DX264,EG8,DX3)</f>
        <v>입력오류</v>
      </c>
      <c r="EH264" s="23" t="str">
        <f ca="1">_xll.IMDP("BND",DX264,EH8,DX3)</f>
        <v>입력오류</v>
      </c>
      <c r="EI264" s="23" t="str">
        <f ca="1">_xll.IMDP("BND",DX264,EI8,DX3)</f>
        <v>입력오류</v>
      </c>
      <c r="EJ264" s="23" t="str">
        <f ca="1">_xll.IMDP("BND",DX264,EJ8,DX3)</f>
        <v>입력오류</v>
      </c>
      <c r="EK264" s="2"/>
      <c r="EU264" s="21" t="str">
        <f ca="1">_xll.IMDP("BND",EL264,EU8,EL3)</f>
        <v>입력오류</v>
      </c>
      <c r="EV264" s="23" t="str">
        <f ca="1">_xll.IMDP("BND",EL264,EV8,EL3)</f>
        <v>입력오류</v>
      </c>
      <c r="EW264" s="23" t="str">
        <f ca="1">_xll.IMDP("BND",EL264,EW8,EL3)</f>
        <v>입력오류</v>
      </c>
      <c r="EX264" s="23" t="str">
        <f ca="1">_xll.IMDP("BND",EL264,EX8,EL3)</f>
        <v>입력오류</v>
      </c>
    </row>
    <row r="265" spans="1:154" ht="13.5" customHeight="1" x14ac:dyDescent="0.3">
      <c r="A265" s="2">
        <v>46316</v>
      </c>
      <c r="B265" s="3" t="s">
        <v>1667</v>
      </c>
      <c r="C265" s="3" t="s">
        <v>119</v>
      </c>
      <c r="D265" s="3" t="s">
        <v>1668</v>
      </c>
      <c r="E265" s="3">
        <v>0</v>
      </c>
      <c r="F265" s="3">
        <v>0.15</v>
      </c>
      <c r="G265" s="3">
        <v>0</v>
      </c>
      <c r="H265" s="3">
        <v>186136</v>
      </c>
      <c r="I265" s="3">
        <v>10125.530000000001</v>
      </c>
      <c r="J265" s="3">
        <v>3.5261999999999998</v>
      </c>
      <c r="K265" s="21">
        <f ca="1">_xll.IMDP("BND",B265,K8,B3)</f>
        <v>20300910</v>
      </c>
      <c r="L265" s="23">
        <f ca="1">_xll.IMDP("BND",B265,L8,B3)</f>
        <v>4.4390000000000001</v>
      </c>
      <c r="M265" s="23" t="str">
        <f ca="1">_xll.IMDP("BND",B265,M8,B3)</f>
        <v>회사채</v>
      </c>
      <c r="N265" s="23" t="str">
        <f ca="1">_xll.IMDP("BND",B265,N8,B3)</f>
        <v>회사채(일반)</v>
      </c>
      <c r="O265" s="2"/>
      <c r="Y265" s="21" t="str">
        <f ca="1">_xll.IMDP("BND",P265,Y8,P3)</f>
        <v>입력오류</v>
      </c>
      <c r="Z265" s="23" t="str">
        <f ca="1">_xll.IMDP("BND",P265,Z8,P3)</f>
        <v>입력오류</v>
      </c>
      <c r="AA265" s="23" t="str">
        <f ca="1">_xll.IMDP("BND",P265,AA8,P3)</f>
        <v>입력오류</v>
      </c>
      <c r="AB265" s="23" t="str">
        <f ca="1">_xll.IMDP("BND",P265,AB8,P3)</f>
        <v>입력오류</v>
      </c>
      <c r="AC265" s="2"/>
      <c r="AM265" s="21" t="str">
        <f ca="1">_xll.IMDP("BND",AD265,AM8,AD3)</f>
        <v>입력오류</v>
      </c>
      <c r="AN265" s="23" t="str">
        <f ca="1">_xll.IMDP("BND",AD265,AN8,AD3)</f>
        <v>입력오류</v>
      </c>
      <c r="AO265" s="23" t="str">
        <f ca="1">_xll.IMDP("BND",AD265,AO8,AD3)</f>
        <v>입력오류</v>
      </c>
      <c r="AP265" s="23" t="str">
        <f ca="1">_xll.IMDP("BND",AD265,AP8,AD3)</f>
        <v>입력오류</v>
      </c>
      <c r="AQ265" s="2"/>
      <c r="BA265" s="21" t="str">
        <f ca="1">_xll.IMDP("BND",AR265,BA8,AR3)</f>
        <v>입력오류</v>
      </c>
      <c r="BB265" s="23" t="str">
        <f ca="1">_xll.IMDP("BND",AR265,BB8,AR3)</f>
        <v>입력오류</v>
      </c>
      <c r="BC265" s="23" t="str">
        <f ca="1">_xll.IMDP("BND",AR265,BC8,AR3)</f>
        <v>입력오류</v>
      </c>
      <c r="BD265" s="23" t="str">
        <f ca="1">_xll.IMDP("BND",AR265,BD8,AR3)</f>
        <v>입력오류</v>
      </c>
      <c r="BE265" s="2"/>
      <c r="BO265" s="21" t="str">
        <f ca="1">_xll.IMDP("BND",BF265,BO8,BF3)</f>
        <v>입력오류</v>
      </c>
      <c r="BP265" s="23" t="str">
        <f ca="1">_xll.IMDP("BND",BF265,BP8,BF3)</f>
        <v>입력오류</v>
      </c>
      <c r="BQ265" s="23" t="str">
        <f ca="1">_xll.IMDP("BND",BF265,BQ8,BF3)</f>
        <v>입력오류</v>
      </c>
      <c r="BR265" s="23" t="str">
        <f ca="1">_xll.IMDP("BND",BF265,BR8,BF3)</f>
        <v>입력오류</v>
      </c>
      <c r="BS265" s="2">
        <v>46316</v>
      </c>
      <c r="BT265" s="3" t="s">
        <v>7</v>
      </c>
      <c r="BU265" s="3" t="s">
        <v>7</v>
      </c>
      <c r="BV265" s="3" t="s">
        <v>43</v>
      </c>
      <c r="BX265" s="3">
        <v>10.42</v>
      </c>
      <c r="BZ265" s="3">
        <v>-14905422</v>
      </c>
      <c r="CC265" s="21" t="str">
        <f ca="1">_xll.IMDP("BND",BT265,CC8,BT3)</f>
        <v/>
      </c>
      <c r="CD265" s="23" t="str">
        <f ca="1">_xll.IMDP("BND",BT265,CD8,BT3)</f>
        <v/>
      </c>
      <c r="CE265" s="23" t="str">
        <f ca="1">_xll.IMDP("BND",BT265,CE8,BT3)</f>
        <v/>
      </c>
      <c r="CF265" s="23" t="str">
        <f ca="1">_xll.IMDP("BND",BT265,CF8,BT3)</f>
        <v/>
      </c>
      <c r="CG265" s="2"/>
      <c r="CQ265" s="21" t="str">
        <f ca="1">_xll.IMDP("BND",CH265,CQ8,CH3)</f>
        <v>입력오류</v>
      </c>
      <c r="CR265" s="23" t="str">
        <f ca="1">_xll.IMDP("BND",CH265,CR8,CH3)</f>
        <v>입력오류</v>
      </c>
      <c r="CS265" s="23" t="str">
        <f ca="1">_xll.IMDP("BND",CH265,CS8,CH3)</f>
        <v>입력오류</v>
      </c>
      <c r="CT265" s="23" t="str">
        <f ca="1">_xll.IMDP("BND",CH265,CT8,CH3)</f>
        <v>입력오류</v>
      </c>
      <c r="CU265" s="2"/>
      <c r="DE265" s="21" t="str">
        <f ca="1">_xll.IMDP("BND",CV265,DE8,CV3)</f>
        <v>입력오류</v>
      </c>
      <c r="DF265" s="23" t="str">
        <f ca="1">_xll.IMDP("BND",CV265,DF8,CV3)</f>
        <v>입력오류</v>
      </c>
      <c r="DG265" s="23" t="str">
        <f ca="1">_xll.IMDP("BND",CV265,DG8,CV3)</f>
        <v>입력오류</v>
      </c>
      <c r="DH265" s="23" t="str">
        <f ca="1">_xll.IMDP("BND",CV265,DH8,CV3)</f>
        <v>입력오류</v>
      </c>
      <c r="DI265" s="2">
        <v>46316</v>
      </c>
      <c r="DJ265" s="3" t="s">
        <v>2487</v>
      </c>
      <c r="DK265" s="3" t="s">
        <v>15164</v>
      </c>
      <c r="DL265" s="3" t="s">
        <v>2488</v>
      </c>
      <c r="DM265" s="3">
        <v>0</v>
      </c>
      <c r="DN265" s="3">
        <v>0.09</v>
      </c>
      <c r="DO265" s="3">
        <v>0</v>
      </c>
      <c r="DP265" s="3">
        <v>136169</v>
      </c>
      <c r="DQ265" s="3">
        <v>10192.64</v>
      </c>
      <c r="DR265" s="3">
        <v>4.0206999999999997</v>
      </c>
      <c r="DS265" s="21">
        <f ca="1">_xll.IMDP("BND",DJ265,DS8,DJ3)</f>
        <v>20310521</v>
      </c>
      <c r="DT265" s="23">
        <f ca="1">_xll.IMDP("BND",DJ265,DT8,DJ3)</f>
        <v>4.22</v>
      </c>
      <c r="DU265" s="23" t="str">
        <f ca="1">_xll.IMDP("BND",DJ265,DU8,DJ3)</f>
        <v>지방채</v>
      </c>
      <c r="DV265" s="23" t="str">
        <f ca="1">_xll.IMDP("BND",DJ265,DV8,DJ3)</f>
        <v>공모지방채</v>
      </c>
      <c r="DW265" s="2"/>
      <c r="EG265" s="21" t="str">
        <f ca="1">_xll.IMDP("BND",DX265,EG8,DX3)</f>
        <v>입력오류</v>
      </c>
      <c r="EH265" s="23" t="str">
        <f ca="1">_xll.IMDP("BND",DX265,EH8,DX3)</f>
        <v>입력오류</v>
      </c>
      <c r="EI265" s="23" t="str">
        <f ca="1">_xll.IMDP("BND",DX265,EI8,DX3)</f>
        <v>입력오류</v>
      </c>
      <c r="EJ265" s="23" t="str">
        <f ca="1">_xll.IMDP("BND",DX265,EJ8,DX3)</f>
        <v>입력오류</v>
      </c>
      <c r="EK265" s="2"/>
      <c r="EU265" s="21" t="str">
        <f ca="1">_xll.IMDP("BND",EL265,EU8,EL3)</f>
        <v>입력오류</v>
      </c>
      <c r="EV265" s="23" t="str">
        <f ca="1">_xll.IMDP("BND",EL265,EV8,EL3)</f>
        <v>입력오류</v>
      </c>
      <c r="EW265" s="23" t="str">
        <f ca="1">_xll.IMDP("BND",EL265,EW8,EL3)</f>
        <v>입력오류</v>
      </c>
      <c r="EX265" s="23" t="str">
        <f ca="1">_xll.IMDP("BND",EL265,EX8,EL3)</f>
        <v>입력오류</v>
      </c>
    </row>
    <row r="266" spans="1:154" ht="13.5" customHeight="1" x14ac:dyDescent="0.3">
      <c r="A266" s="2">
        <v>46316</v>
      </c>
      <c r="B266" s="3" t="s">
        <v>14841</v>
      </c>
      <c r="C266" s="3" t="s">
        <v>1286</v>
      </c>
      <c r="D266" s="3" t="s">
        <v>14842</v>
      </c>
      <c r="E266" s="3">
        <v>0</v>
      </c>
      <c r="F266" s="3">
        <v>0.15</v>
      </c>
      <c r="G266" s="3">
        <v>0</v>
      </c>
      <c r="H266" s="3">
        <v>178919</v>
      </c>
      <c r="I266" s="3">
        <v>5353.52</v>
      </c>
      <c r="J266" s="3">
        <v>14.280200000000001</v>
      </c>
      <c r="K266" s="21">
        <f ca="1">_xll.IMDP("BND",B266,K8,B3)</f>
        <v>20410910</v>
      </c>
      <c r="L266" s="23">
        <f ca="1">_xll.IMDP("BND",B266,L8,B3)</f>
        <v>4.2850000000000001</v>
      </c>
      <c r="M266" s="23" t="str">
        <f ca="1">_xll.IMDP("BND",B266,M8,B3)</f>
        <v>국채</v>
      </c>
      <c r="N266" s="23" t="str">
        <f ca="1">_xll.IMDP("BND",B266,N8,B3)</f>
        <v>국고채권</v>
      </c>
      <c r="O266" s="2"/>
      <c r="Y266" s="21" t="str">
        <f ca="1">_xll.IMDP("BND",P266,Y8,P3)</f>
        <v>입력오류</v>
      </c>
      <c r="Z266" s="23" t="str">
        <f ca="1">_xll.IMDP("BND",P266,Z8,P3)</f>
        <v>입력오류</v>
      </c>
      <c r="AA266" s="23" t="str">
        <f ca="1">_xll.IMDP("BND",P266,AA8,P3)</f>
        <v>입력오류</v>
      </c>
      <c r="AB266" s="23" t="str">
        <f ca="1">_xll.IMDP("BND",P266,AB8,P3)</f>
        <v>입력오류</v>
      </c>
      <c r="AC266" s="2"/>
      <c r="AM266" s="21" t="str">
        <f ca="1">_xll.IMDP("BND",AD266,AM8,AD3)</f>
        <v>입력오류</v>
      </c>
      <c r="AN266" s="23" t="str">
        <f ca="1">_xll.IMDP("BND",AD266,AN8,AD3)</f>
        <v>입력오류</v>
      </c>
      <c r="AO266" s="23" t="str">
        <f ca="1">_xll.IMDP("BND",AD266,AO8,AD3)</f>
        <v>입력오류</v>
      </c>
      <c r="AP266" s="23" t="str">
        <f ca="1">_xll.IMDP("BND",AD266,AP8,AD3)</f>
        <v>입력오류</v>
      </c>
      <c r="AQ266" s="2"/>
      <c r="BA266" s="21" t="str">
        <f ca="1">_xll.IMDP("BND",AR266,BA8,AR3)</f>
        <v>입력오류</v>
      </c>
      <c r="BB266" s="23" t="str">
        <f ca="1">_xll.IMDP("BND",AR266,BB8,AR3)</f>
        <v>입력오류</v>
      </c>
      <c r="BC266" s="23" t="str">
        <f ca="1">_xll.IMDP("BND",AR266,BC8,AR3)</f>
        <v>입력오류</v>
      </c>
      <c r="BD266" s="23" t="str">
        <f ca="1">_xll.IMDP("BND",AR266,BD8,AR3)</f>
        <v>입력오류</v>
      </c>
      <c r="BE266" s="2"/>
      <c r="BO266" s="21" t="str">
        <f ca="1">_xll.IMDP("BND",BF266,BO8,BF3)</f>
        <v>입력오류</v>
      </c>
      <c r="BP266" s="23" t="str">
        <f ca="1">_xll.IMDP("BND",BF266,BP8,BF3)</f>
        <v>입력오류</v>
      </c>
      <c r="BQ266" s="23" t="str">
        <f ca="1">_xll.IMDP("BND",BF266,BQ8,BF3)</f>
        <v>입력오류</v>
      </c>
      <c r="BR266" s="23" t="str">
        <f ca="1">_xll.IMDP("BND",BF266,BR8,BF3)</f>
        <v>입력오류</v>
      </c>
      <c r="BS266" s="2"/>
      <c r="CC266" s="21" t="str">
        <f ca="1">_xll.IMDP("BND",BT266,CC8,BT3)</f>
        <v>입력오류</v>
      </c>
      <c r="CD266" s="23" t="str">
        <f ca="1">_xll.IMDP("BND",BT266,CD8,BT3)</f>
        <v>입력오류</v>
      </c>
      <c r="CE266" s="23" t="str">
        <f ca="1">_xll.IMDP("BND",BT266,CE8,BT3)</f>
        <v>입력오류</v>
      </c>
      <c r="CF266" s="23" t="str">
        <f ca="1">_xll.IMDP("BND",BT266,CF8,BT3)</f>
        <v>입력오류</v>
      </c>
      <c r="CG266" s="2"/>
      <c r="CQ266" s="21" t="str">
        <f ca="1">_xll.IMDP("BND",CH266,CQ8,CH3)</f>
        <v>입력오류</v>
      </c>
      <c r="CR266" s="23" t="str">
        <f ca="1">_xll.IMDP("BND",CH266,CR8,CH3)</f>
        <v>입력오류</v>
      </c>
      <c r="CS266" s="23" t="str">
        <f ca="1">_xll.IMDP("BND",CH266,CS8,CH3)</f>
        <v>입력오류</v>
      </c>
      <c r="CT266" s="23" t="str">
        <f ca="1">_xll.IMDP("BND",CH266,CT8,CH3)</f>
        <v>입력오류</v>
      </c>
      <c r="CU266" s="2"/>
      <c r="DE266" s="21" t="str">
        <f ca="1">_xll.IMDP("BND",CV266,DE8,CV3)</f>
        <v>입력오류</v>
      </c>
      <c r="DF266" s="23" t="str">
        <f ca="1">_xll.IMDP("BND",CV266,DF8,CV3)</f>
        <v>입력오류</v>
      </c>
      <c r="DG266" s="23" t="str">
        <f ca="1">_xll.IMDP("BND",CV266,DG8,CV3)</f>
        <v>입력오류</v>
      </c>
      <c r="DH266" s="23" t="str">
        <f ca="1">_xll.IMDP("BND",CV266,DH8,CV3)</f>
        <v>입력오류</v>
      </c>
      <c r="DI266" s="2">
        <v>46316</v>
      </c>
      <c r="DJ266" s="3" t="s">
        <v>6473</v>
      </c>
      <c r="DK266" s="3" t="s">
        <v>264</v>
      </c>
      <c r="DL266" s="3" t="s">
        <v>6474</v>
      </c>
      <c r="DM266" s="3">
        <v>0</v>
      </c>
      <c r="DN266" s="3">
        <v>0.08</v>
      </c>
      <c r="DO266" s="3">
        <v>0</v>
      </c>
      <c r="DP266" s="3">
        <v>131483</v>
      </c>
      <c r="DQ266" s="3">
        <v>9183.15</v>
      </c>
      <c r="DR266" s="3">
        <v>4.1060999999999996</v>
      </c>
      <c r="DS266" s="21">
        <f ca="1">_xll.IMDP("BND",DJ266,DS8,DJ3)</f>
        <v>20310311</v>
      </c>
      <c r="DT266" s="23">
        <f ca="1">_xll.IMDP("BND",DJ266,DT8,DJ3)</f>
        <v>4.26</v>
      </c>
      <c r="DU266" s="23" t="str">
        <f ca="1">_xll.IMDP("BND",DJ266,DU8,DJ3)</f>
        <v>공사공단채</v>
      </c>
      <c r="DV266" s="23" t="str">
        <f ca="1">_xll.IMDP("BND",DJ266,DV8,DJ3)</f>
        <v>일반</v>
      </c>
      <c r="DW266" s="2"/>
      <c r="EG266" s="21" t="str">
        <f ca="1">_xll.IMDP("BND",DX266,EG8,DX3)</f>
        <v>입력오류</v>
      </c>
      <c r="EH266" s="23" t="str">
        <f ca="1">_xll.IMDP("BND",DX266,EH8,DX3)</f>
        <v>입력오류</v>
      </c>
      <c r="EI266" s="23" t="str">
        <f ca="1">_xll.IMDP("BND",DX266,EI8,DX3)</f>
        <v>입력오류</v>
      </c>
      <c r="EJ266" s="23" t="str">
        <f ca="1">_xll.IMDP("BND",DX266,EJ8,DX3)</f>
        <v>입력오류</v>
      </c>
      <c r="EK266" s="2"/>
      <c r="EU266" s="21" t="str">
        <f ca="1">_xll.IMDP("BND",EL266,EU8,EL3)</f>
        <v>입력오류</v>
      </c>
      <c r="EV266" s="23" t="str">
        <f ca="1">_xll.IMDP("BND",EL266,EV8,EL3)</f>
        <v>입력오류</v>
      </c>
      <c r="EW266" s="23" t="str">
        <f ca="1">_xll.IMDP("BND",EL266,EW8,EL3)</f>
        <v>입력오류</v>
      </c>
      <c r="EX266" s="23" t="str">
        <f ca="1">_xll.IMDP("BND",EL266,EX8,EL3)</f>
        <v>입력오류</v>
      </c>
    </row>
    <row r="267" spans="1:154" ht="13.5" customHeight="1" x14ac:dyDescent="0.3">
      <c r="A267" s="2">
        <v>46316</v>
      </c>
      <c r="B267" s="3" t="s">
        <v>12589</v>
      </c>
      <c r="C267" s="3" t="s">
        <v>351</v>
      </c>
      <c r="D267" s="3" t="s">
        <v>12590</v>
      </c>
      <c r="E267" s="3">
        <v>0</v>
      </c>
      <c r="F267" s="3">
        <v>0.14000000000000001</v>
      </c>
      <c r="G267" s="3">
        <v>0</v>
      </c>
      <c r="H267" s="3">
        <v>174197</v>
      </c>
      <c r="I267" s="3">
        <v>10023.09</v>
      </c>
      <c r="J267" s="3">
        <v>0.3231</v>
      </c>
      <c r="K267" s="21">
        <f ca="1">_xll.IMDP("BND",B267,K8,B3)</f>
        <v>20270218</v>
      </c>
      <c r="L267" s="23">
        <f ca="1">_xll.IMDP("BND",B267,L8,B3)</f>
        <v>3.6709999999999998</v>
      </c>
      <c r="M267" s="23" t="str">
        <f ca="1">_xll.IMDP("BND",B267,M8,B3)</f>
        <v>회사채</v>
      </c>
      <c r="N267" s="23" t="str">
        <f ca="1">_xll.IMDP("BND",B267,N8,B3)</f>
        <v>회사채(일반)</v>
      </c>
      <c r="O267" s="2"/>
      <c r="Y267" s="21" t="str">
        <f ca="1">_xll.IMDP("BND",P267,Y8,P3)</f>
        <v>입력오류</v>
      </c>
      <c r="Z267" s="23" t="str">
        <f ca="1">_xll.IMDP("BND",P267,Z8,P3)</f>
        <v>입력오류</v>
      </c>
      <c r="AA267" s="23" t="str">
        <f ca="1">_xll.IMDP("BND",P267,AA8,P3)</f>
        <v>입력오류</v>
      </c>
      <c r="AB267" s="23" t="str">
        <f ca="1">_xll.IMDP("BND",P267,AB8,P3)</f>
        <v>입력오류</v>
      </c>
      <c r="AC267" s="2"/>
      <c r="AM267" s="21" t="str">
        <f ca="1">_xll.IMDP("BND",AD267,AM8,AD3)</f>
        <v>입력오류</v>
      </c>
      <c r="AN267" s="23" t="str">
        <f ca="1">_xll.IMDP("BND",AD267,AN8,AD3)</f>
        <v>입력오류</v>
      </c>
      <c r="AO267" s="23" t="str">
        <f ca="1">_xll.IMDP("BND",AD267,AO8,AD3)</f>
        <v>입력오류</v>
      </c>
      <c r="AP267" s="23" t="str">
        <f ca="1">_xll.IMDP("BND",AD267,AP8,AD3)</f>
        <v>입력오류</v>
      </c>
      <c r="AQ267" s="2"/>
      <c r="BA267" s="21" t="str">
        <f ca="1">_xll.IMDP("BND",AR267,BA8,AR3)</f>
        <v>입력오류</v>
      </c>
      <c r="BB267" s="23" t="str">
        <f ca="1">_xll.IMDP("BND",AR267,BB8,AR3)</f>
        <v>입력오류</v>
      </c>
      <c r="BC267" s="23" t="str">
        <f ca="1">_xll.IMDP("BND",AR267,BC8,AR3)</f>
        <v>입력오류</v>
      </c>
      <c r="BD267" s="23" t="str">
        <f ca="1">_xll.IMDP("BND",AR267,BD8,AR3)</f>
        <v>입력오류</v>
      </c>
      <c r="BE267" s="2"/>
      <c r="BO267" s="21" t="str">
        <f ca="1">_xll.IMDP("BND",BF267,BO8,BF3)</f>
        <v>입력오류</v>
      </c>
      <c r="BP267" s="23" t="str">
        <f ca="1">_xll.IMDP("BND",BF267,BP8,BF3)</f>
        <v>입력오류</v>
      </c>
      <c r="BQ267" s="23" t="str">
        <f ca="1">_xll.IMDP("BND",BF267,BQ8,BF3)</f>
        <v>입력오류</v>
      </c>
      <c r="BR267" s="23" t="str">
        <f ca="1">_xll.IMDP("BND",BF267,BR8,BF3)</f>
        <v>입력오류</v>
      </c>
      <c r="BS267" s="2"/>
      <c r="CC267" s="21" t="str">
        <f ca="1">_xll.IMDP("BND",BT267,CC8,BT3)</f>
        <v>입력오류</v>
      </c>
      <c r="CD267" s="23" t="str">
        <f ca="1">_xll.IMDP("BND",BT267,CD8,BT3)</f>
        <v>입력오류</v>
      </c>
      <c r="CE267" s="23" t="str">
        <f ca="1">_xll.IMDP("BND",BT267,CE8,BT3)</f>
        <v>입력오류</v>
      </c>
      <c r="CF267" s="23" t="str">
        <f ca="1">_xll.IMDP("BND",BT267,CF8,BT3)</f>
        <v>입력오류</v>
      </c>
      <c r="CG267" s="2"/>
      <c r="CQ267" s="21" t="str">
        <f ca="1">_xll.IMDP("BND",CH267,CQ8,CH3)</f>
        <v>입력오류</v>
      </c>
      <c r="CR267" s="23" t="str">
        <f ca="1">_xll.IMDP("BND",CH267,CR8,CH3)</f>
        <v>입력오류</v>
      </c>
      <c r="CS267" s="23" t="str">
        <f ca="1">_xll.IMDP("BND",CH267,CS8,CH3)</f>
        <v>입력오류</v>
      </c>
      <c r="CT267" s="23" t="str">
        <f ca="1">_xll.IMDP("BND",CH267,CT8,CH3)</f>
        <v>입력오류</v>
      </c>
      <c r="CU267" s="2"/>
      <c r="DE267" s="21" t="str">
        <f ca="1">_xll.IMDP("BND",CV267,DE8,CV3)</f>
        <v>입력오류</v>
      </c>
      <c r="DF267" s="23" t="str">
        <f ca="1">_xll.IMDP("BND",CV267,DF8,CV3)</f>
        <v>입력오류</v>
      </c>
      <c r="DG267" s="23" t="str">
        <f ca="1">_xll.IMDP("BND",CV267,DG8,CV3)</f>
        <v>입력오류</v>
      </c>
      <c r="DH267" s="23" t="str">
        <f ca="1">_xll.IMDP("BND",CV267,DH8,CV3)</f>
        <v>입력오류</v>
      </c>
      <c r="DI267" s="2">
        <v>46316</v>
      </c>
      <c r="DJ267" s="3" t="s">
        <v>1998</v>
      </c>
      <c r="DK267" s="3" t="s">
        <v>460</v>
      </c>
      <c r="DL267" s="3" t="s">
        <v>1999</v>
      </c>
      <c r="DM267" s="3">
        <v>0</v>
      </c>
      <c r="DN267" s="3">
        <v>0.08</v>
      </c>
      <c r="DO267" s="3">
        <v>0</v>
      </c>
      <c r="DP267" s="3">
        <v>130757</v>
      </c>
      <c r="DQ267" s="3">
        <v>9131.39</v>
      </c>
      <c r="DR267" s="3">
        <v>4.0754999999999999</v>
      </c>
      <c r="DS267" s="21">
        <f ca="1">_xll.IMDP("BND",DJ267,DS8,DJ3)</f>
        <v>20310219</v>
      </c>
      <c r="DT267" s="23">
        <f ca="1">_xll.IMDP("BND",DJ267,DT8,DJ3)</f>
        <v>4.4480000000000004</v>
      </c>
      <c r="DU267" s="23" t="str">
        <f ca="1">_xll.IMDP("BND",DJ267,DU8,DJ3)</f>
        <v>회사채</v>
      </c>
      <c r="DV267" s="23" t="str">
        <f ca="1">_xll.IMDP("BND",DJ267,DV8,DJ3)</f>
        <v>회사채(일반)</v>
      </c>
      <c r="DW267" s="2"/>
      <c r="EG267" s="21" t="str">
        <f ca="1">_xll.IMDP("BND",DX267,EG8,DX3)</f>
        <v>입력오류</v>
      </c>
      <c r="EH267" s="23" t="str">
        <f ca="1">_xll.IMDP("BND",DX267,EH8,DX3)</f>
        <v>입력오류</v>
      </c>
      <c r="EI267" s="23" t="str">
        <f ca="1">_xll.IMDP("BND",DX267,EI8,DX3)</f>
        <v>입력오류</v>
      </c>
      <c r="EJ267" s="23" t="str">
        <f ca="1">_xll.IMDP("BND",DX267,EJ8,DX3)</f>
        <v>입력오류</v>
      </c>
      <c r="EK267" s="2"/>
      <c r="EU267" s="21" t="str">
        <f ca="1">_xll.IMDP("BND",EL267,EU8,EL3)</f>
        <v>입력오류</v>
      </c>
      <c r="EV267" s="23" t="str">
        <f ca="1">_xll.IMDP("BND",EL267,EV8,EL3)</f>
        <v>입력오류</v>
      </c>
      <c r="EW267" s="23" t="str">
        <f ca="1">_xll.IMDP("BND",EL267,EW8,EL3)</f>
        <v>입력오류</v>
      </c>
      <c r="EX267" s="23" t="str">
        <f ca="1">_xll.IMDP("BND",EL267,EX8,EL3)</f>
        <v>입력오류</v>
      </c>
    </row>
    <row r="268" spans="1:154" ht="13.5" customHeight="1" x14ac:dyDescent="0.3">
      <c r="A268" s="2">
        <v>46316</v>
      </c>
      <c r="B268" s="3" t="s">
        <v>1669</v>
      </c>
      <c r="C268" s="3" t="s">
        <v>1670</v>
      </c>
      <c r="D268" s="3" t="s">
        <v>1671</v>
      </c>
      <c r="E268" s="3">
        <v>0</v>
      </c>
      <c r="F268" s="3">
        <v>0.14000000000000001</v>
      </c>
      <c r="G268" s="3">
        <v>0</v>
      </c>
      <c r="H268" s="3">
        <v>171615</v>
      </c>
      <c r="I268" s="3">
        <v>10269.14</v>
      </c>
      <c r="J268" s="3">
        <v>5.8257000000000003</v>
      </c>
      <c r="K268" s="21">
        <f ca="1">_xll.IMDP("BND",B268,K8,B3)</f>
        <v>20330911</v>
      </c>
      <c r="L268" s="23">
        <f ca="1">_xll.IMDP("BND",B268,L8,B3)</f>
        <v>4.444</v>
      </c>
      <c r="M268" s="23" t="str">
        <f ca="1">_xll.IMDP("BND",B268,M8,B3)</f>
        <v>회사채</v>
      </c>
      <c r="N268" s="23" t="str">
        <f ca="1">_xll.IMDP("BND",B268,N8,B3)</f>
        <v>회사채(일반)</v>
      </c>
      <c r="O268" s="2"/>
      <c r="Y268" s="21" t="str">
        <f ca="1">_xll.IMDP("BND",P268,Y8,P3)</f>
        <v>입력오류</v>
      </c>
      <c r="Z268" s="23" t="str">
        <f ca="1">_xll.IMDP("BND",P268,Z8,P3)</f>
        <v>입력오류</v>
      </c>
      <c r="AA268" s="23" t="str">
        <f ca="1">_xll.IMDP("BND",P268,AA8,P3)</f>
        <v>입력오류</v>
      </c>
      <c r="AB268" s="23" t="str">
        <f ca="1">_xll.IMDP("BND",P268,AB8,P3)</f>
        <v>입력오류</v>
      </c>
      <c r="AC268" s="2"/>
      <c r="AM268" s="21" t="str">
        <f ca="1">_xll.IMDP("BND",AD268,AM8,AD3)</f>
        <v>입력오류</v>
      </c>
      <c r="AN268" s="23" t="str">
        <f ca="1">_xll.IMDP("BND",AD268,AN8,AD3)</f>
        <v>입력오류</v>
      </c>
      <c r="AO268" s="23" t="str">
        <f ca="1">_xll.IMDP("BND",AD268,AO8,AD3)</f>
        <v>입력오류</v>
      </c>
      <c r="AP268" s="23" t="str">
        <f ca="1">_xll.IMDP("BND",AD268,AP8,AD3)</f>
        <v>입력오류</v>
      </c>
      <c r="AQ268" s="2"/>
      <c r="BA268" s="21" t="str">
        <f ca="1">_xll.IMDP("BND",AR268,BA8,AR3)</f>
        <v>입력오류</v>
      </c>
      <c r="BB268" s="23" t="str">
        <f ca="1">_xll.IMDP("BND",AR268,BB8,AR3)</f>
        <v>입력오류</v>
      </c>
      <c r="BC268" s="23" t="str">
        <f ca="1">_xll.IMDP("BND",AR268,BC8,AR3)</f>
        <v>입력오류</v>
      </c>
      <c r="BD268" s="23" t="str">
        <f ca="1">_xll.IMDP("BND",AR268,BD8,AR3)</f>
        <v>입력오류</v>
      </c>
      <c r="BE268" s="2"/>
      <c r="BO268" s="21" t="str">
        <f ca="1">_xll.IMDP("BND",BF268,BO8,BF3)</f>
        <v>입력오류</v>
      </c>
      <c r="BP268" s="23" t="str">
        <f ca="1">_xll.IMDP("BND",BF268,BP8,BF3)</f>
        <v>입력오류</v>
      </c>
      <c r="BQ268" s="23" t="str">
        <f ca="1">_xll.IMDP("BND",BF268,BQ8,BF3)</f>
        <v>입력오류</v>
      </c>
      <c r="BR268" s="23" t="str">
        <f ca="1">_xll.IMDP("BND",BF268,BR8,BF3)</f>
        <v>입력오류</v>
      </c>
      <c r="BS268" s="2"/>
      <c r="CC268" s="21" t="str">
        <f ca="1">_xll.IMDP("BND",BT268,CC8,BT3)</f>
        <v>입력오류</v>
      </c>
      <c r="CD268" s="23" t="str">
        <f ca="1">_xll.IMDP("BND",BT268,CD8,BT3)</f>
        <v>입력오류</v>
      </c>
      <c r="CE268" s="23" t="str">
        <f ca="1">_xll.IMDP("BND",BT268,CE8,BT3)</f>
        <v>입력오류</v>
      </c>
      <c r="CF268" s="23" t="str">
        <f ca="1">_xll.IMDP("BND",BT268,CF8,BT3)</f>
        <v>입력오류</v>
      </c>
      <c r="CG268" s="2"/>
      <c r="CQ268" s="21" t="str">
        <f ca="1">_xll.IMDP("BND",CH268,CQ8,CH3)</f>
        <v>입력오류</v>
      </c>
      <c r="CR268" s="23" t="str">
        <f ca="1">_xll.IMDP("BND",CH268,CR8,CH3)</f>
        <v>입력오류</v>
      </c>
      <c r="CS268" s="23" t="str">
        <f ca="1">_xll.IMDP("BND",CH268,CS8,CH3)</f>
        <v>입력오류</v>
      </c>
      <c r="CT268" s="23" t="str">
        <f ca="1">_xll.IMDP("BND",CH268,CT8,CH3)</f>
        <v>입력오류</v>
      </c>
      <c r="CU268" s="2"/>
      <c r="DE268" s="21" t="str">
        <f ca="1">_xll.IMDP("BND",CV268,DE8,CV3)</f>
        <v>입력오류</v>
      </c>
      <c r="DF268" s="23" t="str">
        <f ca="1">_xll.IMDP("BND",CV268,DF8,CV3)</f>
        <v>입력오류</v>
      </c>
      <c r="DG268" s="23" t="str">
        <f ca="1">_xll.IMDP("BND",CV268,DG8,CV3)</f>
        <v>입력오류</v>
      </c>
      <c r="DH268" s="23" t="str">
        <f ca="1">_xll.IMDP("BND",CV268,DH8,CV3)</f>
        <v>입력오류</v>
      </c>
      <c r="DI268" s="2">
        <v>46316</v>
      </c>
      <c r="DJ268" s="3" t="s">
        <v>11969</v>
      </c>
      <c r="DK268" s="3" t="s">
        <v>15215</v>
      </c>
      <c r="DL268" s="3" t="s">
        <v>11970</v>
      </c>
      <c r="DM268" s="3">
        <v>0</v>
      </c>
      <c r="DN268" s="3">
        <v>0.08</v>
      </c>
      <c r="DO268" s="3">
        <v>0</v>
      </c>
      <c r="DP268" s="3">
        <v>129762</v>
      </c>
      <c r="DQ268" s="3">
        <v>9063.51</v>
      </c>
      <c r="DR268" s="3">
        <v>4.4581</v>
      </c>
      <c r="DS268" s="21">
        <f ca="1">_xll.IMDP("BND",DJ268,DS8,DJ3)</f>
        <v>20310726</v>
      </c>
      <c r="DT268" s="23">
        <f ca="1">_xll.IMDP("BND",DJ268,DT8,DJ3)</f>
        <v>4.4039999999999999</v>
      </c>
      <c r="DU268" s="23" t="str">
        <f ca="1">_xll.IMDP("BND",DJ268,DU8,DJ3)</f>
        <v>회사채</v>
      </c>
      <c r="DV268" s="23" t="str">
        <f ca="1">_xll.IMDP("BND",DJ268,DV8,DJ3)</f>
        <v>회사채(일반)</v>
      </c>
      <c r="DW268" s="2"/>
      <c r="EG268" s="21" t="str">
        <f ca="1">_xll.IMDP("BND",DX268,EG8,DX3)</f>
        <v>입력오류</v>
      </c>
      <c r="EH268" s="23" t="str">
        <f ca="1">_xll.IMDP("BND",DX268,EH8,DX3)</f>
        <v>입력오류</v>
      </c>
      <c r="EI268" s="23" t="str">
        <f ca="1">_xll.IMDP("BND",DX268,EI8,DX3)</f>
        <v>입력오류</v>
      </c>
      <c r="EJ268" s="23" t="str">
        <f ca="1">_xll.IMDP("BND",DX268,EJ8,DX3)</f>
        <v>입력오류</v>
      </c>
      <c r="EK268" s="2"/>
      <c r="EU268" s="21" t="str">
        <f ca="1">_xll.IMDP("BND",EL268,EU8,EL3)</f>
        <v>입력오류</v>
      </c>
      <c r="EV268" s="23" t="str">
        <f ca="1">_xll.IMDP("BND",EL268,EV8,EL3)</f>
        <v>입력오류</v>
      </c>
      <c r="EW268" s="23" t="str">
        <f ca="1">_xll.IMDP("BND",EL268,EW8,EL3)</f>
        <v>입력오류</v>
      </c>
      <c r="EX268" s="23" t="str">
        <f ca="1">_xll.IMDP("BND",EL268,EX8,EL3)</f>
        <v>입력오류</v>
      </c>
    </row>
    <row r="269" spans="1:154" ht="13.5" customHeight="1" x14ac:dyDescent="0.3">
      <c r="A269" s="2">
        <v>46316</v>
      </c>
      <c r="B269" s="3" t="s">
        <v>2487</v>
      </c>
      <c r="C269" s="3" t="s">
        <v>15164</v>
      </c>
      <c r="D269" s="3" t="s">
        <v>2488</v>
      </c>
      <c r="E269" s="3">
        <v>0</v>
      </c>
      <c r="F269" s="3">
        <v>0.14000000000000001</v>
      </c>
      <c r="G269" s="3">
        <v>0</v>
      </c>
      <c r="H269" s="3">
        <v>170304</v>
      </c>
      <c r="I269" s="3">
        <v>10192.64</v>
      </c>
      <c r="J269" s="3">
        <v>4.0206999999999997</v>
      </c>
      <c r="K269" s="21">
        <f ca="1">_xll.IMDP("BND",B269,K8,B3)</f>
        <v>20310521</v>
      </c>
      <c r="L269" s="23">
        <f ca="1">_xll.IMDP("BND",B269,L8,B3)</f>
        <v>4.22</v>
      </c>
      <c r="M269" s="23" t="str">
        <f ca="1">_xll.IMDP("BND",B269,M8,B3)</f>
        <v>지방채</v>
      </c>
      <c r="N269" s="23" t="str">
        <f ca="1">_xll.IMDP("BND",B269,N8,B3)</f>
        <v>공모지방채</v>
      </c>
      <c r="O269" s="2"/>
      <c r="Y269" s="21" t="str">
        <f ca="1">_xll.IMDP("BND",P269,Y8,P3)</f>
        <v>입력오류</v>
      </c>
      <c r="Z269" s="23" t="str">
        <f ca="1">_xll.IMDP("BND",P269,Z8,P3)</f>
        <v>입력오류</v>
      </c>
      <c r="AA269" s="23" t="str">
        <f ca="1">_xll.IMDP("BND",P269,AA8,P3)</f>
        <v>입력오류</v>
      </c>
      <c r="AB269" s="23" t="str">
        <f ca="1">_xll.IMDP("BND",P269,AB8,P3)</f>
        <v>입력오류</v>
      </c>
      <c r="AC269" s="2"/>
      <c r="AM269" s="21" t="str">
        <f ca="1">_xll.IMDP("BND",AD269,AM8,AD3)</f>
        <v>입력오류</v>
      </c>
      <c r="AN269" s="23" t="str">
        <f ca="1">_xll.IMDP("BND",AD269,AN8,AD3)</f>
        <v>입력오류</v>
      </c>
      <c r="AO269" s="23" t="str">
        <f ca="1">_xll.IMDP("BND",AD269,AO8,AD3)</f>
        <v>입력오류</v>
      </c>
      <c r="AP269" s="23" t="str">
        <f ca="1">_xll.IMDP("BND",AD269,AP8,AD3)</f>
        <v>입력오류</v>
      </c>
      <c r="AQ269" s="2"/>
      <c r="BA269" s="21" t="str">
        <f ca="1">_xll.IMDP("BND",AR269,BA8,AR3)</f>
        <v>입력오류</v>
      </c>
      <c r="BB269" s="23" t="str">
        <f ca="1">_xll.IMDP("BND",AR269,BB8,AR3)</f>
        <v>입력오류</v>
      </c>
      <c r="BC269" s="23" t="str">
        <f ca="1">_xll.IMDP("BND",AR269,BC8,AR3)</f>
        <v>입력오류</v>
      </c>
      <c r="BD269" s="23" t="str">
        <f ca="1">_xll.IMDP("BND",AR269,BD8,AR3)</f>
        <v>입력오류</v>
      </c>
      <c r="BE269" s="2"/>
      <c r="BO269" s="21" t="str">
        <f ca="1">_xll.IMDP("BND",BF269,BO8,BF3)</f>
        <v>입력오류</v>
      </c>
      <c r="BP269" s="23" t="str">
        <f ca="1">_xll.IMDP("BND",BF269,BP8,BF3)</f>
        <v>입력오류</v>
      </c>
      <c r="BQ269" s="23" t="str">
        <f ca="1">_xll.IMDP("BND",BF269,BQ8,BF3)</f>
        <v>입력오류</v>
      </c>
      <c r="BR269" s="23" t="str">
        <f ca="1">_xll.IMDP("BND",BF269,BR8,BF3)</f>
        <v>입력오류</v>
      </c>
      <c r="BS269" s="2"/>
      <c r="CC269" s="21" t="str">
        <f ca="1">_xll.IMDP("BND",BT269,CC8,BT3)</f>
        <v>입력오류</v>
      </c>
      <c r="CD269" s="23" t="str">
        <f ca="1">_xll.IMDP("BND",BT269,CD8,BT3)</f>
        <v>입력오류</v>
      </c>
      <c r="CE269" s="23" t="str">
        <f ca="1">_xll.IMDP("BND",BT269,CE8,BT3)</f>
        <v>입력오류</v>
      </c>
      <c r="CF269" s="23" t="str">
        <f ca="1">_xll.IMDP("BND",BT269,CF8,BT3)</f>
        <v>입력오류</v>
      </c>
      <c r="CG269" s="2"/>
      <c r="CQ269" s="21" t="str">
        <f ca="1">_xll.IMDP("BND",CH269,CQ8,CH3)</f>
        <v>입력오류</v>
      </c>
      <c r="CR269" s="23" t="str">
        <f ca="1">_xll.IMDP("BND",CH269,CR8,CH3)</f>
        <v>입력오류</v>
      </c>
      <c r="CS269" s="23" t="str">
        <f ca="1">_xll.IMDP("BND",CH269,CS8,CH3)</f>
        <v>입력오류</v>
      </c>
      <c r="CT269" s="23" t="str">
        <f ca="1">_xll.IMDP("BND",CH269,CT8,CH3)</f>
        <v>입력오류</v>
      </c>
      <c r="CU269" s="2"/>
      <c r="DE269" s="21" t="str">
        <f ca="1">_xll.IMDP("BND",CV269,DE8,CV3)</f>
        <v>입력오류</v>
      </c>
      <c r="DF269" s="23" t="str">
        <f ca="1">_xll.IMDP("BND",CV269,DF8,CV3)</f>
        <v>입력오류</v>
      </c>
      <c r="DG269" s="23" t="str">
        <f ca="1">_xll.IMDP("BND",CV269,DG8,CV3)</f>
        <v>입력오류</v>
      </c>
      <c r="DH269" s="23" t="str">
        <f ca="1">_xll.IMDP("BND",CV269,DH8,CV3)</f>
        <v>입력오류</v>
      </c>
      <c r="DI269" s="2">
        <v>46316</v>
      </c>
      <c r="DJ269" s="3" t="s">
        <v>1807</v>
      </c>
      <c r="DK269" s="3" t="s">
        <v>53</v>
      </c>
      <c r="DL269" s="3" t="s">
        <v>2039</v>
      </c>
      <c r="DM269" s="3">
        <v>0</v>
      </c>
      <c r="DN269" s="3">
        <v>0.08</v>
      </c>
      <c r="DO269" s="3">
        <v>0</v>
      </c>
      <c r="DP269" s="3">
        <v>126089</v>
      </c>
      <c r="DQ269" s="3">
        <v>12202.98</v>
      </c>
      <c r="DR269" s="3">
        <v>3.5478000000000001</v>
      </c>
      <c r="DS269" s="21">
        <f ca="1">_xll.IMDP("BND",DJ269,DS8,DJ3)</f>
        <v>20300610</v>
      </c>
      <c r="DT269" s="23">
        <f ca="1">_xll.IMDP("BND",DJ269,DT8,DJ3)</f>
        <v>0.76400000000000001</v>
      </c>
      <c r="DU269" s="23" t="str">
        <f ca="1">_xll.IMDP("BND",DJ269,DU8,DJ3)</f>
        <v>국채</v>
      </c>
      <c r="DV269" s="23" t="str">
        <f ca="1">_xll.IMDP("BND",DJ269,DV8,DJ3)</f>
        <v>국고채권</v>
      </c>
      <c r="DW269" s="2"/>
      <c r="EG269" s="21" t="str">
        <f ca="1">_xll.IMDP("BND",DX269,EG8,DX3)</f>
        <v>입력오류</v>
      </c>
      <c r="EH269" s="23" t="str">
        <f ca="1">_xll.IMDP("BND",DX269,EH8,DX3)</f>
        <v>입력오류</v>
      </c>
      <c r="EI269" s="23" t="str">
        <f ca="1">_xll.IMDP("BND",DX269,EI8,DX3)</f>
        <v>입력오류</v>
      </c>
      <c r="EJ269" s="23" t="str">
        <f ca="1">_xll.IMDP("BND",DX269,EJ8,DX3)</f>
        <v>입력오류</v>
      </c>
      <c r="EK269" s="2"/>
      <c r="EU269" s="21" t="str">
        <f ca="1">_xll.IMDP("BND",EL269,EU8,EL3)</f>
        <v>입력오류</v>
      </c>
      <c r="EV269" s="23" t="str">
        <f ca="1">_xll.IMDP("BND",EL269,EV8,EL3)</f>
        <v>입력오류</v>
      </c>
      <c r="EW269" s="23" t="str">
        <f ca="1">_xll.IMDP("BND",EL269,EW8,EL3)</f>
        <v>입력오류</v>
      </c>
      <c r="EX269" s="23" t="str">
        <f ca="1">_xll.IMDP("BND",EL269,EX8,EL3)</f>
        <v>입력오류</v>
      </c>
    </row>
    <row r="270" spans="1:154" ht="13.5" customHeight="1" x14ac:dyDescent="0.3">
      <c r="A270" s="2">
        <v>46316</v>
      </c>
      <c r="B270" s="3" t="s">
        <v>1680</v>
      </c>
      <c r="C270" s="3" t="s">
        <v>47</v>
      </c>
      <c r="D270" s="3" t="s">
        <v>1681</v>
      </c>
      <c r="E270" s="3">
        <v>0</v>
      </c>
      <c r="F270" s="3">
        <v>0.14000000000000001</v>
      </c>
      <c r="G270" s="3">
        <v>0</v>
      </c>
      <c r="H270" s="3">
        <v>169603</v>
      </c>
      <c r="I270" s="3">
        <v>10149.07</v>
      </c>
      <c r="J270" s="3">
        <v>0.13539999999999999</v>
      </c>
      <c r="K270" s="21">
        <f ca="1">_xll.IMDP("BND",B270,K8,B3)</f>
        <v>20261210</v>
      </c>
      <c r="L270" s="23">
        <f ca="1">_xll.IMDP("BND",B270,L8,B3)</f>
        <v>3.2210000000000001</v>
      </c>
      <c r="M270" s="23" t="str">
        <f ca="1">_xll.IMDP("BND",B270,M8,B3)</f>
        <v>국채</v>
      </c>
      <c r="N270" s="23" t="str">
        <f ca="1">_xll.IMDP("BND",B270,N8,B3)</f>
        <v>국고채권</v>
      </c>
      <c r="O270" s="2"/>
      <c r="Y270" s="21" t="str">
        <f ca="1">_xll.IMDP("BND",P270,Y8,P3)</f>
        <v>입력오류</v>
      </c>
      <c r="Z270" s="23" t="str">
        <f ca="1">_xll.IMDP("BND",P270,Z8,P3)</f>
        <v>입력오류</v>
      </c>
      <c r="AA270" s="23" t="str">
        <f ca="1">_xll.IMDP("BND",P270,AA8,P3)</f>
        <v>입력오류</v>
      </c>
      <c r="AB270" s="23" t="str">
        <f ca="1">_xll.IMDP("BND",P270,AB8,P3)</f>
        <v>입력오류</v>
      </c>
      <c r="AC270" s="2"/>
      <c r="AM270" s="21" t="str">
        <f ca="1">_xll.IMDP("BND",AD270,AM8,AD3)</f>
        <v>입력오류</v>
      </c>
      <c r="AN270" s="23" t="str">
        <f ca="1">_xll.IMDP("BND",AD270,AN8,AD3)</f>
        <v>입력오류</v>
      </c>
      <c r="AO270" s="23" t="str">
        <f ca="1">_xll.IMDP("BND",AD270,AO8,AD3)</f>
        <v>입력오류</v>
      </c>
      <c r="AP270" s="23" t="str">
        <f ca="1">_xll.IMDP("BND",AD270,AP8,AD3)</f>
        <v>입력오류</v>
      </c>
      <c r="AQ270" s="2"/>
      <c r="BA270" s="21" t="str">
        <f ca="1">_xll.IMDP("BND",AR270,BA8,AR3)</f>
        <v>입력오류</v>
      </c>
      <c r="BB270" s="23" t="str">
        <f ca="1">_xll.IMDP("BND",AR270,BB8,AR3)</f>
        <v>입력오류</v>
      </c>
      <c r="BC270" s="23" t="str">
        <f ca="1">_xll.IMDP("BND",AR270,BC8,AR3)</f>
        <v>입력오류</v>
      </c>
      <c r="BD270" s="23" t="str">
        <f ca="1">_xll.IMDP("BND",AR270,BD8,AR3)</f>
        <v>입력오류</v>
      </c>
      <c r="BE270" s="2"/>
      <c r="BO270" s="21" t="str">
        <f ca="1">_xll.IMDP("BND",BF270,BO8,BF3)</f>
        <v>입력오류</v>
      </c>
      <c r="BP270" s="23" t="str">
        <f ca="1">_xll.IMDP("BND",BF270,BP8,BF3)</f>
        <v>입력오류</v>
      </c>
      <c r="BQ270" s="23" t="str">
        <f ca="1">_xll.IMDP("BND",BF270,BQ8,BF3)</f>
        <v>입력오류</v>
      </c>
      <c r="BR270" s="23" t="str">
        <f ca="1">_xll.IMDP("BND",BF270,BR8,BF3)</f>
        <v>입력오류</v>
      </c>
      <c r="BS270" s="2"/>
      <c r="CC270" s="21" t="str">
        <f ca="1">_xll.IMDP("BND",BT270,CC8,BT3)</f>
        <v>입력오류</v>
      </c>
      <c r="CD270" s="23" t="str">
        <f ca="1">_xll.IMDP("BND",BT270,CD8,BT3)</f>
        <v>입력오류</v>
      </c>
      <c r="CE270" s="23" t="str">
        <f ca="1">_xll.IMDP("BND",BT270,CE8,BT3)</f>
        <v>입력오류</v>
      </c>
      <c r="CF270" s="23" t="str">
        <f ca="1">_xll.IMDP("BND",BT270,CF8,BT3)</f>
        <v>입력오류</v>
      </c>
      <c r="CG270" s="2"/>
      <c r="CQ270" s="21" t="str">
        <f ca="1">_xll.IMDP("BND",CH270,CQ8,CH3)</f>
        <v>입력오류</v>
      </c>
      <c r="CR270" s="23" t="str">
        <f ca="1">_xll.IMDP("BND",CH270,CR8,CH3)</f>
        <v>입력오류</v>
      </c>
      <c r="CS270" s="23" t="str">
        <f ca="1">_xll.IMDP("BND",CH270,CS8,CH3)</f>
        <v>입력오류</v>
      </c>
      <c r="CT270" s="23" t="str">
        <f ca="1">_xll.IMDP("BND",CH270,CT8,CH3)</f>
        <v>입력오류</v>
      </c>
      <c r="CU270" s="2"/>
      <c r="DE270" s="21" t="str">
        <f ca="1">_xll.IMDP("BND",CV270,DE8,CV3)</f>
        <v>입력오류</v>
      </c>
      <c r="DF270" s="23" t="str">
        <f ca="1">_xll.IMDP("BND",CV270,DF8,CV3)</f>
        <v>입력오류</v>
      </c>
      <c r="DG270" s="23" t="str">
        <f ca="1">_xll.IMDP("BND",CV270,DG8,CV3)</f>
        <v>입력오류</v>
      </c>
      <c r="DH270" s="23" t="str">
        <f ca="1">_xll.IMDP("BND",CV270,DH8,CV3)</f>
        <v>입력오류</v>
      </c>
      <c r="DI270" s="2">
        <v>46316</v>
      </c>
      <c r="DJ270" s="3" t="s">
        <v>12589</v>
      </c>
      <c r="DK270" s="3" t="s">
        <v>351</v>
      </c>
      <c r="DL270" s="3" t="s">
        <v>12590</v>
      </c>
      <c r="DM270" s="3">
        <v>0</v>
      </c>
      <c r="DN270" s="3">
        <v>7.0000000000000007E-2</v>
      </c>
      <c r="DO270" s="3">
        <v>0</v>
      </c>
      <c r="DP270" s="3">
        <v>114801</v>
      </c>
      <c r="DQ270" s="3">
        <v>10023.09</v>
      </c>
      <c r="DR270" s="3">
        <v>0.3231</v>
      </c>
      <c r="DS270" s="21">
        <f ca="1">_xll.IMDP("BND",DJ270,DS8,DJ3)</f>
        <v>20270218</v>
      </c>
      <c r="DT270" s="23">
        <f ca="1">_xll.IMDP("BND",DJ270,DT8,DJ3)</f>
        <v>3.6709999999999998</v>
      </c>
      <c r="DU270" s="23" t="str">
        <f ca="1">_xll.IMDP("BND",DJ270,DU8,DJ3)</f>
        <v>회사채</v>
      </c>
      <c r="DV270" s="23" t="str">
        <f ca="1">_xll.IMDP("BND",DJ270,DV8,DJ3)</f>
        <v>회사채(일반)</v>
      </c>
      <c r="DW270" s="2"/>
      <c r="EG270" s="21" t="str">
        <f ca="1">_xll.IMDP("BND",DX270,EG8,DX3)</f>
        <v>입력오류</v>
      </c>
      <c r="EH270" s="23" t="str">
        <f ca="1">_xll.IMDP("BND",DX270,EH8,DX3)</f>
        <v>입력오류</v>
      </c>
      <c r="EI270" s="23" t="str">
        <f ca="1">_xll.IMDP("BND",DX270,EI8,DX3)</f>
        <v>입력오류</v>
      </c>
      <c r="EJ270" s="23" t="str">
        <f ca="1">_xll.IMDP("BND",DX270,EJ8,DX3)</f>
        <v>입력오류</v>
      </c>
      <c r="EK270" s="2"/>
      <c r="EU270" s="21" t="str">
        <f ca="1">_xll.IMDP("BND",EL270,EU8,EL3)</f>
        <v>입력오류</v>
      </c>
      <c r="EV270" s="23" t="str">
        <f ca="1">_xll.IMDP("BND",EL270,EV8,EL3)</f>
        <v>입력오류</v>
      </c>
      <c r="EW270" s="23" t="str">
        <f ca="1">_xll.IMDP("BND",EL270,EW8,EL3)</f>
        <v>입력오류</v>
      </c>
      <c r="EX270" s="23" t="str">
        <f ca="1">_xll.IMDP("BND",EL270,EX8,EL3)</f>
        <v>입력오류</v>
      </c>
    </row>
    <row r="271" spans="1:154" ht="13.5" customHeight="1" x14ac:dyDescent="0.3">
      <c r="A271" s="2">
        <v>46316</v>
      </c>
      <c r="B271" s="3" t="s">
        <v>5394</v>
      </c>
      <c r="C271" s="3" t="s">
        <v>1604</v>
      </c>
      <c r="D271" s="3" t="s">
        <v>5395</v>
      </c>
      <c r="E271" s="3">
        <v>0</v>
      </c>
      <c r="F271" s="3">
        <v>0.14000000000000001</v>
      </c>
      <c r="G271" s="3">
        <v>0</v>
      </c>
      <c r="H271" s="3">
        <v>168959</v>
      </c>
      <c r="I271" s="3">
        <v>10110</v>
      </c>
      <c r="J271" s="3">
        <v>0.68859999999999999</v>
      </c>
      <c r="K271" s="21">
        <f ca="1">_xll.IMDP("BND",B271,K8,B3)</f>
        <v>20270707</v>
      </c>
      <c r="L271" s="23">
        <f ca="1">_xll.IMDP("BND",B271,L8,B3)</f>
        <v>3.9889999999999999</v>
      </c>
      <c r="M271" s="23" t="str">
        <f ca="1">_xll.IMDP("BND",B271,M8,B3)</f>
        <v>공사공단채</v>
      </c>
      <c r="N271" s="23" t="str">
        <f ca="1">_xll.IMDP("BND",B271,N8,B3)</f>
        <v>일반</v>
      </c>
      <c r="O271" s="2"/>
      <c r="Y271" s="21" t="str">
        <f ca="1">_xll.IMDP("BND",P271,Y8,P3)</f>
        <v>입력오류</v>
      </c>
      <c r="Z271" s="23" t="str">
        <f ca="1">_xll.IMDP("BND",P271,Z8,P3)</f>
        <v>입력오류</v>
      </c>
      <c r="AA271" s="23" t="str">
        <f ca="1">_xll.IMDP("BND",P271,AA8,P3)</f>
        <v>입력오류</v>
      </c>
      <c r="AB271" s="23" t="str">
        <f ca="1">_xll.IMDP("BND",P271,AB8,P3)</f>
        <v>입력오류</v>
      </c>
      <c r="AC271" s="2"/>
      <c r="AM271" s="21" t="str">
        <f ca="1">_xll.IMDP("BND",AD271,AM8,AD3)</f>
        <v>입력오류</v>
      </c>
      <c r="AN271" s="23" t="str">
        <f ca="1">_xll.IMDP("BND",AD271,AN8,AD3)</f>
        <v>입력오류</v>
      </c>
      <c r="AO271" s="23" t="str">
        <f ca="1">_xll.IMDP("BND",AD271,AO8,AD3)</f>
        <v>입력오류</v>
      </c>
      <c r="AP271" s="23" t="str">
        <f ca="1">_xll.IMDP("BND",AD271,AP8,AD3)</f>
        <v>입력오류</v>
      </c>
      <c r="AQ271" s="2"/>
      <c r="BA271" s="21" t="str">
        <f ca="1">_xll.IMDP("BND",AR271,BA8,AR3)</f>
        <v>입력오류</v>
      </c>
      <c r="BB271" s="23" t="str">
        <f ca="1">_xll.IMDP("BND",AR271,BB8,AR3)</f>
        <v>입력오류</v>
      </c>
      <c r="BC271" s="23" t="str">
        <f ca="1">_xll.IMDP("BND",AR271,BC8,AR3)</f>
        <v>입력오류</v>
      </c>
      <c r="BD271" s="23" t="str">
        <f ca="1">_xll.IMDP("BND",AR271,BD8,AR3)</f>
        <v>입력오류</v>
      </c>
      <c r="BE271" s="2"/>
      <c r="BO271" s="21" t="str">
        <f ca="1">_xll.IMDP("BND",BF271,BO8,BF3)</f>
        <v>입력오류</v>
      </c>
      <c r="BP271" s="23" t="str">
        <f ca="1">_xll.IMDP("BND",BF271,BP8,BF3)</f>
        <v>입력오류</v>
      </c>
      <c r="BQ271" s="23" t="str">
        <f ca="1">_xll.IMDP("BND",BF271,BQ8,BF3)</f>
        <v>입력오류</v>
      </c>
      <c r="BR271" s="23" t="str">
        <f ca="1">_xll.IMDP("BND",BF271,BR8,BF3)</f>
        <v>입력오류</v>
      </c>
      <c r="BS271" s="2"/>
      <c r="CC271" s="21" t="str">
        <f ca="1">_xll.IMDP("BND",BT271,CC8,BT3)</f>
        <v>입력오류</v>
      </c>
      <c r="CD271" s="23" t="str">
        <f ca="1">_xll.IMDP("BND",BT271,CD8,BT3)</f>
        <v>입력오류</v>
      </c>
      <c r="CE271" s="23" t="str">
        <f ca="1">_xll.IMDP("BND",BT271,CE8,BT3)</f>
        <v>입력오류</v>
      </c>
      <c r="CF271" s="23" t="str">
        <f ca="1">_xll.IMDP("BND",BT271,CF8,BT3)</f>
        <v>입력오류</v>
      </c>
      <c r="CG271" s="2"/>
      <c r="CQ271" s="21" t="str">
        <f ca="1">_xll.IMDP("BND",CH271,CQ8,CH3)</f>
        <v>입력오류</v>
      </c>
      <c r="CR271" s="23" t="str">
        <f ca="1">_xll.IMDP("BND",CH271,CR8,CH3)</f>
        <v>입력오류</v>
      </c>
      <c r="CS271" s="23" t="str">
        <f ca="1">_xll.IMDP("BND",CH271,CS8,CH3)</f>
        <v>입력오류</v>
      </c>
      <c r="CT271" s="23" t="str">
        <f ca="1">_xll.IMDP("BND",CH271,CT8,CH3)</f>
        <v>입력오류</v>
      </c>
      <c r="CU271" s="2"/>
      <c r="DE271" s="21" t="str">
        <f ca="1">_xll.IMDP("BND",CV271,DE8,CV3)</f>
        <v>입력오류</v>
      </c>
      <c r="DF271" s="23" t="str">
        <f ca="1">_xll.IMDP("BND",CV271,DF8,CV3)</f>
        <v>입력오류</v>
      </c>
      <c r="DG271" s="23" t="str">
        <f ca="1">_xll.IMDP("BND",CV271,DG8,CV3)</f>
        <v>입력오류</v>
      </c>
      <c r="DH271" s="23" t="str">
        <f ca="1">_xll.IMDP("BND",CV271,DH8,CV3)</f>
        <v>입력오류</v>
      </c>
      <c r="DI271" s="2">
        <v>46316</v>
      </c>
      <c r="DJ271" s="3" t="s">
        <v>2001</v>
      </c>
      <c r="DK271" s="3" t="s">
        <v>666</v>
      </c>
      <c r="DL271" s="3" t="s">
        <v>2002</v>
      </c>
      <c r="DM271" s="3">
        <v>0</v>
      </c>
      <c r="DN271" s="3">
        <v>7.0000000000000007E-2</v>
      </c>
      <c r="DO271" s="3">
        <v>0</v>
      </c>
      <c r="DP271" s="3">
        <v>113180</v>
      </c>
      <c r="DQ271" s="3">
        <v>9488.73</v>
      </c>
      <c r="DR271" s="3">
        <v>4.7587999999999999</v>
      </c>
      <c r="DS271" s="21">
        <f ca="1">_xll.IMDP("BND",DJ271,DS8,DJ3)</f>
        <v>20320122</v>
      </c>
      <c r="DT271" s="23">
        <f ca="1">_xll.IMDP("BND",DJ271,DT8,DJ3)</f>
        <v>4.3949999999999996</v>
      </c>
      <c r="DU271" s="23" t="str">
        <f ca="1">_xll.IMDP("BND",DJ271,DU8,DJ3)</f>
        <v>회사채</v>
      </c>
      <c r="DV271" s="23" t="str">
        <f ca="1">_xll.IMDP("BND",DJ271,DV8,DJ3)</f>
        <v>회사채(일반)</v>
      </c>
      <c r="DW271" s="2"/>
      <c r="EG271" s="21" t="str">
        <f ca="1">_xll.IMDP("BND",DX271,EG8,DX3)</f>
        <v>입력오류</v>
      </c>
      <c r="EH271" s="23" t="str">
        <f ca="1">_xll.IMDP("BND",DX271,EH8,DX3)</f>
        <v>입력오류</v>
      </c>
      <c r="EI271" s="23" t="str">
        <f ca="1">_xll.IMDP("BND",DX271,EI8,DX3)</f>
        <v>입력오류</v>
      </c>
      <c r="EJ271" s="23" t="str">
        <f ca="1">_xll.IMDP("BND",DX271,EJ8,DX3)</f>
        <v>입력오류</v>
      </c>
      <c r="EK271" s="2"/>
      <c r="EU271" s="21" t="str">
        <f ca="1">_xll.IMDP("BND",EL271,EU8,EL3)</f>
        <v>입력오류</v>
      </c>
      <c r="EV271" s="23" t="str">
        <f ca="1">_xll.IMDP("BND",EL271,EV8,EL3)</f>
        <v>입력오류</v>
      </c>
      <c r="EW271" s="23" t="str">
        <f ca="1">_xll.IMDP("BND",EL271,EW8,EL3)</f>
        <v>입력오류</v>
      </c>
      <c r="EX271" s="23" t="str">
        <f ca="1">_xll.IMDP("BND",EL271,EX8,EL3)</f>
        <v>입력오류</v>
      </c>
    </row>
    <row r="272" spans="1:154" ht="13.5" customHeight="1" x14ac:dyDescent="0.3">
      <c r="A272" s="2">
        <v>46316</v>
      </c>
      <c r="B272" s="3" t="s">
        <v>1678</v>
      </c>
      <c r="C272" s="3" t="s">
        <v>284</v>
      </c>
      <c r="D272" s="3" t="s">
        <v>1679</v>
      </c>
      <c r="E272" s="3">
        <v>0</v>
      </c>
      <c r="F272" s="3">
        <v>0.14000000000000001</v>
      </c>
      <c r="G272" s="3">
        <v>0</v>
      </c>
      <c r="H272" s="3">
        <v>168674</v>
      </c>
      <c r="I272" s="3">
        <v>10093.35</v>
      </c>
      <c r="J272" s="3">
        <v>0.2681</v>
      </c>
      <c r="K272" s="21">
        <f ca="1">_xll.IMDP("BND",B272,K8,B3)</f>
        <v>20270129</v>
      </c>
      <c r="L272" s="23">
        <f ca="1">_xll.IMDP("BND",B272,L8,B3)</f>
        <v>4.0330000000000004</v>
      </c>
      <c r="M272" s="23" t="str">
        <f ca="1">_xll.IMDP("BND",B272,M8,B3)</f>
        <v>회사채</v>
      </c>
      <c r="N272" s="23" t="str">
        <f ca="1">_xll.IMDP("BND",B272,N8,B3)</f>
        <v>회사채(일반)</v>
      </c>
      <c r="O272" s="2"/>
      <c r="Y272" s="21" t="str">
        <f ca="1">_xll.IMDP("BND",P272,Y8,P3)</f>
        <v>입력오류</v>
      </c>
      <c r="Z272" s="23" t="str">
        <f ca="1">_xll.IMDP("BND",P272,Z8,P3)</f>
        <v>입력오류</v>
      </c>
      <c r="AA272" s="23" t="str">
        <f ca="1">_xll.IMDP("BND",P272,AA8,P3)</f>
        <v>입력오류</v>
      </c>
      <c r="AB272" s="23" t="str">
        <f ca="1">_xll.IMDP("BND",P272,AB8,P3)</f>
        <v>입력오류</v>
      </c>
      <c r="AC272" s="2"/>
      <c r="AM272" s="21" t="str">
        <f ca="1">_xll.IMDP("BND",AD272,AM8,AD3)</f>
        <v>입력오류</v>
      </c>
      <c r="AN272" s="23" t="str">
        <f ca="1">_xll.IMDP("BND",AD272,AN8,AD3)</f>
        <v>입력오류</v>
      </c>
      <c r="AO272" s="23" t="str">
        <f ca="1">_xll.IMDP("BND",AD272,AO8,AD3)</f>
        <v>입력오류</v>
      </c>
      <c r="AP272" s="23" t="str">
        <f ca="1">_xll.IMDP("BND",AD272,AP8,AD3)</f>
        <v>입력오류</v>
      </c>
      <c r="AQ272" s="2"/>
      <c r="BA272" s="21" t="str">
        <f ca="1">_xll.IMDP("BND",AR272,BA8,AR3)</f>
        <v>입력오류</v>
      </c>
      <c r="BB272" s="23" t="str">
        <f ca="1">_xll.IMDP("BND",AR272,BB8,AR3)</f>
        <v>입력오류</v>
      </c>
      <c r="BC272" s="23" t="str">
        <f ca="1">_xll.IMDP("BND",AR272,BC8,AR3)</f>
        <v>입력오류</v>
      </c>
      <c r="BD272" s="23" t="str">
        <f ca="1">_xll.IMDP("BND",AR272,BD8,AR3)</f>
        <v>입력오류</v>
      </c>
      <c r="BE272" s="2"/>
      <c r="BO272" s="21" t="str">
        <f ca="1">_xll.IMDP("BND",BF272,BO8,BF3)</f>
        <v>입력오류</v>
      </c>
      <c r="BP272" s="23" t="str">
        <f ca="1">_xll.IMDP("BND",BF272,BP8,BF3)</f>
        <v>입력오류</v>
      </c>
      <c r="BQ272" s="23" t="str">
        <f ca="1">_xll.IMDP("BND",BF272,BQ8,BF3)</f>
        <v>입력오류</v>
      </c>
      <c r="BR272" s="23" t="str">
        <f ca="1">_xll.IMDP("BND",BF272,BR8,BF3)</f>
        <v>입력오류</v>
      </c>
      <c r="BS272" s="2"/>
      <c r="CC272" s="21" t="str">
        <f ca="1">_xll.IMDP("BND",BT272,CC8,BT3)</f>
        <v>입력오류</v>
      </c>
      <c r="CD272" s="23" t="str">
        <f ca="1">_xll.IMDP("BND",BT272,CD8,BT3)</f>
        <v>입력오류</v>
      </c>
      <c r="CE272" s="23" t="str">
        <f ca="1">_xll.IMDP("BND",BT272,CE8,BT3)</f>
        <v>입력오류</v>
      </c>
      <c r="CF272" s="23" t="str">
        <f ca="1">_xll.IMDP("BND",BT272,CF8,BT3)</f>
        <v>입력오류</v>
      </c>
      <c r="CG272" s="2"/>
      <c r="CQ272" s="21" t="str">
        <f ca="1">_xll.IMDP("BND",CH272,CQ8,CH3)</f>
        <v>입력오류</v>
      </c>
      <c r="CR272" s="23" t="str">
        <f ca="1">_xll.IMDP("BND",CH272,CR8,CH3)</f>
        <v>입력오류</v>
      </c>
      <c r="CS272" s="23" t="str">
        <f ca="1">_xll.IMDP("BND",CH272,CS8,CH3)</f>
        <v>입력오류</v>
      </c>
      <c r="CT272" s="23" t="str">
        <f ca="1">_xll.IMDP("BND",CH272,CT8,CH3)</f>
        <v>입력오류</v>
      </c>
      <c r="CU272" s="2"/>
      <c r="DE272" s="21" t="str">
        <f ca="1">_xll.IMDP("BND",CV272,DE8,CV3)</f>
        <v>입력오류</v>
      </c>
      <c r="DF272" s="23" t="str">
        <f ca="1">_xll.IMDP("BND",CV272,DF8,CV3)</f>
        <v>입력오류</v>
      </c>
      <c r="DG272" s="23" t="str">
        <f ca="1">_xll.IMDP("BND",CV272,DG8,CV3)</f>
        <v>입력오류</v>
      </c>
      <c r="DH272" s="23" t="str">
        <f ca="1">_xll.IMDP("BND",CV272,DH8,CV3)</f>
        <v>입력오류</v>
      </c>
      <c r="DI272" s="2">
        <v>46316</v>
      </c>
      <c r="DJ272" s="3" t="s">
        <v>2515</v>
      </c>
      <c r="DK272" s="3" t="s">
        <v>720</v>
      </c>
      <c r="DL272" s="3" t="s">
        <v>15189</v>
      </c>
      <c r="DM272" s="3">
        <v>0</v>
      </c>
      <c r="DN272" s="3">
        <v>0.06</v>
      </c>
      <c r="DO272" s="3">
        <v>0</v>
      </c>
      <c r="DP272" s="3">
        <v>101623</v>
      </c>
      <c r="DQ272" s="3">
        <v>10647.13</v>
      </c>
      <c r="DR272" s="3">
        <v>1.5505</v>
      </c>
      <c r="DS272" s="21">
        <f ca="1">_xll.IMDP("BND",DJ272,DS8,DJ3)</f>
        <v>20280531</v>
      </c>
      <c r="DT272" s="23">
        <f ca="1">_xll.IMDP("BND",DJ272,DT8,DJ3)</f>
        <v>3.839</v>
      </c>
      <c r="DU272" s="23" t="str">
        <f ca="1">_xll.IMDP("BND",DJ272,DU8,DJ3)</f>
        <v>지방채</v>
      </c>
      <c r="DV272" s="23" t="str">
        <f ca="1">_xll.IMDP("BND",DJ272,DV8,DJ3)</f>
        <v>지역개발채권</v>
      </c>
      <c r="DW272" s="2"/>
      <c r="EG272" s="21" t="str">
        <f ca="1">_xll.IMDP("BND",DX272,EG8,DX3)</f>
        <v>입력오류</v>
      </c>
      <c r="EH272" s="23" t="str">
        <f ca="1">_xll.IMDP("BND",DX272,EH8,DX3)</f>
        <v>입력오류</v>
      </c>
      <c r="EI272" s="23" t="str">
        <f ca="1">_xll.IMDP("BND",DX272,EI8,DX3)</f>
        <v>입력오류</v>
      </c>
      <c r="EJ272" s="23" t="str">
        <f ca="1">_xll.IMDP("BND",DX272,EJ8,DX3)</f>
        <v>입력오류</v>
      </c>
      <c r="EK272" s="2"/>
      <c r="EU272" s="21" t="str">
        <f ca="1">_xll.IMDP("BND",EL272,EU8,EL3)</f>
        <v>입력오류</v>
      </c>
      <c r="EV272" s="23" t="str">
        <f ca="1">_xll.IMDP("BND",EL272,EV8,EL3)</f>
        <v>입력오류</v>
      </c>
      <c r="EW272" s="23" t="str">
        <f ca="1">_xll.IMDP("BND",EL272,EW8,EL3)</f>
        <v>입력오류</v>
      </c>
      <c r="EX272" s="23" t="str">
        <f ca="1">_xll.IMDP("BND",EL272,EX8,EL3)</f>
        <v>입력오류</v>
      </c>
    </row>
    <row r="273" spans="1:154" ht="13.5" customHeight="1" x14ac:dyDescent="0.3">
      <c r="A273" s="2">
        <v>46316</v>
      </c>
      <c r="B273" s="3" t="s">
        <v>1672</v>
      </c>
      <c r="C273" s="3" t="s">
        <v>1673</v>
      </c>
      <c r="D273" s="3" t="s">
        <v>1674</v>
      </c>
      <c r="E273" s="3">
        <v>0</v>
      </c>
      <c r="F273" s="3">
        <v>0.14000000000000001</v>
      </c>
      <c r="G273" s="3">
        <v>0</v>
      </c>
      <c r="H273" s="3">
        <v>168138</v>
      </c>
      <c r="I273" s="3">
        <v>10061.09</v>
      </c>
      <c r="J273" s="3">
        <v>0.40389999999999998</v>
      </c>
      <c r="K273" s="21">
        <f ca="1">_xll.IMDP("BND",B273,K8,B3)</f>
        <v>20270319</v>
      </c>
      <c r="L273" s="23">
        <f ca="1">_xll.IMDP("BND",B273,L8,B3)</f>
        <v>3.6680000000000001</v>
      </c>
      <c r="M273" s="23" t="str">
        <f ca="1">_xll.IMDP("BND",B273,M8,B3)</f>
        <v>공사공단채</v>
      </c>
      <c r="N273" s="23" t="str">
        <f ca="1">_xll.IMDP("BND",B273,N8,B3)</f>
        <v>일반</v>
      </c>
      <c r="O273" s="2"/>
      <c r="Y273" s="21" t="str">
        <f ca="1">_xll.IMDP("BND",P273,Y8,P3)</f>
        <v>입력오류</v>
      </c>
      <c r="Z273" s="23" t="str">
        <f ca="1">_xll.IMDP("BND",P273,Z8,P3)</f>
        <v>입력오류</v>
      </c>
      <c r="AA273" s="23" t="str">
        <f ca="1">_xll.IMDP("BND",P273,AA8,P3)</f>
        <v>입력오류</v>
      </c>
      <c r="AB273" s="23" t="str">
        <f ca="1">_xll.IMDP("BND",P273,AB8,P3)</f>
        <v>입력오류</v>
      </c>
      <c r="AC273" s="2"/>
      <c r="AM273" s="21" t="str">
        <f ca="1">_xll.IMDP("BND",AD273,AM8,AD3)</f>
        <v>입력오류</v>
      </c>
      <c r="AN273" s="23" t="str">
        <f ca="1">_xll.IMDP("BND",AD273,AN8,AD3)</f>
        <v>입력오류</v>
      </c>
      <c r="AO273" s="23" t="str">
        <f ca="1">_xll.IMDP("BND",AD273,AO8,AD3)</f>
        <v>입력오류</v>
      </c>
      <c r="AP273" s="23" t="str">
        <f ca="1">_xll.IMDP("BND",AD273,AP8,AD3)</f>
        <v>입력오류</v>
      </c>
      <c r="AQ273" s="2"/>
      <c r="BA273" s="21" t="str">
        <f ca="1">_xll.IMDP("BND",AR273,BA8,AR3)</f>
        <v>입력오류</v>
      </c>
      <c r="BB273" s="23" t="str">
        <f ca="1">_xll.IMDP("BND",AR273,BB8,AR3)</f>
        <v>입력오류</v>
      </c>
      <c r="BC273" s="23" t="str">
        <f ca="1">_xll.IMDP("BND",AR273,BC8,AR3)</f>
        <v>입력오류</v>
      </c>
      <c r="BD273" s="23" t="str">
        <f ca="1">_xll.IMDP("BND",AR273,BD8,AR3)</f>
        <v>입력오류</v>
      </c>
      <c r="BE273" s="2"/>
      <c r="BO273" s="21" t="str">
        <f ca="1">_xll.IMDP("BND",BF273,BO8,BF3)</f>
        <v>입력오류</v>
      </c>
      <c r="BP273" s="23" t="str">
        <f ca="1">_xll.IMDP("BND",BF273,BP8,BF3)</f>
        <v>입력오류</v>
      </c>
      <c r="BQ273" s="23" t="str">
        <f ca="1">_xll.IMDP("BND",BF273,BQ8,BF3)</f>
        <v>입력오류</v>
      </c>
      <c r="BR273" s="23" t="str">
        <f ca="1">_xll.IMDP("BND",BF273,BR8,BF3)</f>
        <v>입력오류</v>
      </c>
      <c r="BS273" s="2"/>
      <c r="CC273" s="21" t="str">
        <f ca="1">_xll.IMDP("BND",BT273,CC8,BT3)</f>
        <v>입력오류</v>
      </c>
      <c r="CD273" s="23" t="str">
        <f ca="1">_xll.IMDP("BND",BT273,CD8,BT3)</f>
        <v>입력오류</v>
      </c>
      <c r="CE273" s="23" t="str">
        <f ca="1">_xll.IMDP("BND",BT273,CE8,BT3)</f>
        <v>입력오류</v>
      </c>
      <c r="CF273" s="23" t="str">
        <f ca="1">_xll.IMDP("BND",BT273,CF8,BT3)</f>
        <v>입력오류</v>
      </c>
      <c r="CG273" s="2"/>
      <c r="CQ273" s="21" t="str">
        <f ca="1">_xll.IMDP("BND",CH273,CQ8,CH3)</f>
        <v>입력오류</v>
      </c>
      <c r="CR273" s="23" t="str">
        <f ca="1">_xll.IMDP("BND",CH273,CR8,CH3)</f>
        <v>입력오류</v>
      </c>
      <c r="CS273" s="23" t="str">
        <f ca="1">_xll.IMDP("BND",CH273,CS8,CH3)</f>
        <v>입력오류</v>
      </c>
      <c r="CT273" s="23" t="str">
        <f ca="1">_xll.IMDP("BND",CH273,CT8,CH3)</f>
        <v>입력오류</v>
      </c>
      <c r="CU273" s="2"/>
      <c r="DE273" s="21" t="str">
        <f ca="1">_xll.IMDP("BND",CV273,DE8,CV3)</f>
        <v>입력오류</v>
      </c>
      <c r="DF273" s="23" t="str">
        <f ca="1">_xll.IMDP("BND",CV273,DF8,CV3)</f>
        <v>입력오류</v>
      </c>
      <c r="DG273" s="23" t="str">
        <f ca="1">_xll.IMDP("BND",CV273,DG8,CV3)</f>
        <v>입력오류</v>
      </c>
      <c r="DH273" s="23" t="str">
        <f ca="1">_xll.IMDP("BND",CV273,DH8,CV3)</f>
        <v>입력오류</v>
      </c>
      <c r="DI273" s="2">
        <v>46316</v>
      </c>
      <c r="DJ273" s="3" t="s">
        <v>2005</v>
      </c>
      <c r="DK273" s="3" t="s">
        <v>2006</v>
      </c>
      <c r="DL273" s="3" t="s">
        <v>2007</v>
      </c>
      <c r="DM273" s="3">
        <v>0</v>
      </c>
      <c r="DN273" s="3">
        <v>0.06</v>
      </c>
      <c r="DO273" s="3">
        <v>0</v>
      </c>
      <c r="DP273" s="3">
        <v>96643</v>
      </c>
      <c r="DQ273" s="3">
        <v>10125.879999999999</v>
      </c>
      <c r="DR273" s="3">
        <v>0.8327</v>
      </c>
      <c r="DS273" s="21">
        <f ca="1">_xll.IMDP("BND",DJ273,DS8,DJ3)</f>
        <v>20270830</v>
      </c>
      <c r="DT273" s="23">
        <f ca="1">_xll.IMDP("BND",DJ273,DT8,DJ3)</f>
        <v>4.1619999999999999</v>
      </c>
      <c r="DU273" s="23" t="str">
        <f ca="1">_xll.IMDP("BND",DJ273,DU8,DJ3)</f>
        <v>회사채</v>
      </c>
      <c r="DV273" s="23" t="str">
        <f ca="1">_xll.IMDP("BND",DJ273,DV8,DJ3)</f>
        <v>회사채(일반)</v>
      </c>
      <c r="DW273" s="2"/>
      <c r="EG273" s="21" t="str">
        <f ca="1">_xll.IMDP("BND",DX273,EG8,DX3)</f>
        <v>입력오류</v>
      </c>
      <c r="EH273" s="23" t="str">
        <f ca="1">_xll.IMDP("BND",DX273,EH8,DX3)</f>
        <v>입력오류</v>
      </c>
      <c r="EI273" s="23" t="str">
        <f ca="1">_xll.IMDP("BND",DX273,EI8,DX3)</f>
        <v>입력오류</v>
      </c>
      <c r="EJ273" s="23" t="str">
        <f ca="1">_xll.IMDP("BND",DX273,EJ8,DX3)</f>
        <v>입력오류</v>
      </c>
      <c r="EK273" s="2"/>
      <c r="EU273" s="21" t="str">
        <f ca="1">_xll.IMDP("BND",EL273,EU8,EL3)</f>
        <v>입력오류</v>
      </c>
      <c r="EV273" s="23" t="str">
        <f ca="1">_xll.IMDP("BND",EL273,EV8,EL3)</f>
        <v>입력오류</v>
      </c>
      <c r="EW273" s="23" t="str">
        <f ca="1">_xll.IMDP("BND",EL273,EW8,EL3)</f>
        <v>입력오류</v>
      </c>
      <c r="EX273" s="23" t="str">
        <f ca="1">_xll.IMDP("BND",EL273,EX8,EL3)</f>
        <v>입력오류</v>
      </c>
    </row>
    <row r="274" spans="1:154" ht="13.5" customHeight="1" x14ac:dyDescent="0.3">
      <c r="A274" s="2">
        <v>46316</v>
      </c>
      <c r="B274" s="3" t="s">
        <v>1675</v>
      </c>
      <c r="C274" s="3" t="s">
        <v>1676</v>
      </c>
      <c r="D274" s="3" t="s">
        <v>1677</v>
      </c>
      <c r="E274" s="3">
        <v>0</v>
      </c>
      <c r="F274" s="3">
        <v>0.14000000000000001</v>
      </c>
      <c r="G274" s="3">
        <v>0</v>
      </c>
      <c r="H274" s="3">
        <v>168061</v>
      </c>
      <c r="I274" s="3">
        <v>10056.52</v>
      </c>
      <c r="J274" s="3">
        <v>1.6133</v>
      </c>
      <c r="K274" s="21">
        <f ca="1">_xll.IMDP("BND",B274,K8,B3)</f>
        <v>20280627</v>
      </c>
      <c r="L274" s="23">
        <f ca="1">_xll.IMDP("BND",B274,L8,B3)</f>
        <v>4.1509999999999998</v>
      </c>
      <c r="M274" s="23" t="str">
        <f ca="1">_xll.IMDP("BND",B274,M8,B3)</f>
        <v>회사채</v>
      </c>
      <c r="N274" s="23" t="str">
        <f ca="1">_xll.IMDP("BND",B274,N8,B3)</f>
        <v>회사채(일반)</v>
      </c>
      <c r="O274" s="2"/>
      <c r="Y274" s="21" t="str">
        <f ca="1">_xll.IMDP("BND",P274,Y8,P3)</f>
        <v>입력오류</v>
      </c>
      <c r="Z274" s="23" t="str">
        <f ca="1">_xll.IMDP("BND",P274,Z8,P3)</f>
        <v>입력오류</v>
      </c>
      <c r="AA274" s="23" t="str">
        <f ca="1">_xll.IMDP("BND",P274,AA8,P3)</f>
        <v>입력오류</v>
      </c>
      <c r="AB274" s="23" t="str">
        <f ca="1">_xll.IMDP("BND",P274,AB8,P3)</f>
        <v>입력오류</v>
      </c>
      <c r="AC274" s="2"/>
      <c r="AM274" s="21" t="str">
        <f ca="1">_xll.IMDP("BND",AD274,AM8,AD3)</f>
        <v>입력오류</v>
      </c>
      <c r="AN274" s="23" t="str">
        <f ca="1">_xll.IMDP("BND",AD274,AN8,AD3)</f>
        <v>입력오류</v>
      </c>
      <c r="AO274" s="23" t="str">
        <f ca="1">_xll.IMDP("BND",AD274,AO8,AD3)</f>
        <v>입력오류</v>
      </c>
      <c r="AP274" s="23" t="str">
        <f ca="1">_xll.IMDP("BND",AD274,AP8,AD3)</f>
        <v>입력오류</v>
      </c>
      <c r="AQ274" s="2"/>
      <c r="BA274" s="21" t="str">
        <f ca="1">_xll.IMDP("BND",AR274,BA8,AR3)</f>
        <v>입력오류</v>
      </c>
      <c r="BB274" s="23" t="str">
        <f ca="1">_xll.IMDP("BND",AR274,BB8,AR3)</f>
        <v>입력오류</v>
      </c>
      <c r="BC274" s="23" t="str">
        <f ca="1">_xll.IMDP("BND",AR274,BC8,AR3)</f>
        <v>입력오류</v>
      </c>
      <c r="BD274" s="23" t="str">
        <f ca="1">_xll.IMDP("BND",AR274,BD8,AR3)</f>
        <v>입력오류</v>
      </c>
      <c r="BE274" s="2"/>
      <c r="BO274" s="21" t="str">
        <f ca="1">_xll.IMDP("BND",BF274,BO8,BF3)</f>
        <v>입력오류</v>
      </c>
      <c r="BP274" s="23" t="str">
        <f ca="1">_xll.IMDP("BND",BF274,BP8,BF3)</f>
        <v>입력오류</v>
      </c>
      <c r="BQ274" s="23" t="str">
        <f ca="1">_xll.IMDP("BND",BF274,BQ8,BF3)</f>
        <v>입력오류</v>
      </c>
      <c r="BR274" s="23" t="str">
        <f ca="1">_xll.IMDP("BND",BF274,BR8,BF3)</f>
        <v>입력오류</v>
      </c>
      <c r="BS274" s="2"/>
      <c r="CC274" s="21" t="str">
        <f ca="1">_xll.IMDP("BND",BT274,CC8,BT3)</f>
        <v>입력오류</v>
      </c>
      <c r="CD274" s="23" t="str">
        <f ca="1">_xll.IMDP("BND",BT274,CD8,BT3)</f>
        <v>입력오류</v>
      </c>
      <c r="CE274" s="23" t="str">
        <f ca="1">_xll.IMDP("BND",BT274,CE8,BT3)</f>
        <v>입력오류</v>
      </c>
      <c r="CF274" s="23" t="str">
        <f ca="1">_xll.IMDP("BND",BT274,CF8,BT3)</f>
        <v>입력오류</v>
      </c>
      <c r="CG274" s="2"/>
      <c r="CQ274" s="21" t="str">
        <f ca="1">_xll.IMDP("BND",CH274,CQ8,CH3)</f>
        <v>입력오류</v>
      </c>
      <c r="CR274" s="23" t="str">
        <f ca="1">_xll.IMDP("BND",CH274,CR8,CH3)</f>
        <v>입력오류</v>
      </c>
      <c r="CS274" s="23" t="str">
        <f ca="1">_xll.IMDP("BND",CH274,CS8,CH3)</f>
        <v>입력오류</v>
      </c>
      <c r="CT274" s="23" t="str">
        <f ca="1">_xll.IMDP("BND",CH274,CT8,CH3)</f>
        <v>입력오류</v>
      </c>
      <c r="CU274" s="2"/>
      <c r="DE274" s="21" t="str">
        <f ca="1">_xll.IMDP("BND",CV274,DE8,CV3)</f>
        <v>입력오류</v>
      </c>
      <c r="DF274" s="23" t="str">
        <f ca="1">_xll.IMDP("BND",CV274,DF8,CV3)</f>
        <v>입력오류</v>
      </c>
      <c r="DG274" s="23" t="str">
        <f ca="1">_xll.IMDP("BND",CV274,DG8,CV3)</f>
        <v>입력오류</v>
      </c>
      <c r="DH274" s="23" t="str">
        <f ca="1">_xll.IMDP("BND",CV274,DH8,CV3)</f>
        <v>입력오류</v>
      </c>
      <c r="DI274" s="2">
        <v>46316</v>
      </c>
      <c r="DJ274" s="3" t="s">
        <v>2010</v>
      </c>
      <c r="DK274" s="3" t="s">
        <v>454</v>
      </c>
      <c r="DL274" s="3" t="s">
        <v>2011</v>
      </c>
      <c r="DM274" s="3">
        <v>0</v>
      </c>
      <c r="DN274" s="3">
        <v>0.06</v>
      </c>
      <c r="DO274" s="3">
        <v>0</v>
      </c>
      <c r="DP274" s="3">
        <v>93628</v>
      </c>
      <c r="DQ274" s="3">
        <v>9809.98</v>
      </c>
      <c r="DR274" s="3">
        <v>2.6627000000000001</v>
      </c>
      <c r="DS274" s="21">
        <f ca="1">_xll.IMDP("BND",DJ274,DS8,DJ3)</f>
        <v>20290823</v>
      </c>
      <c r="DT274" s="23">
        <f ca="1">_xll.IMDP("BND",DJ274,DT8,DJ3)</f>
        <v>4.24</v>
      </c>
      <c r="DU274" s="23" t="str">
        <f ca="1">_xll.IMDP("BND",DJ274,DU8,DJ3)</f>
        <v>공사공단채</v>
      </c>
      <c r="DV274" s="23" t="str">
        <f ca="1">_xll.IMDP("BND",DJ274,DV8,DJ3)</f>
        <v>일반</v>
      </c>
      <c r="DW274" s="2"/>
      <c r="EG274" s="21" t="str">
        <f ca="1">_xll.IMDP("BND",DX274,EG8,DX3)</f>
        <v>입력오류</v>
      </c>
      <c r="EH274" s="23" t="str">
        <f ca="1">_xll.IMDP("BND",DX274,EH8,DX3)</f>
        <v>입력오류</v>
      </c>
      <c r="EI274" s="23" t="str">
        <f ca="1">_xll.IMDP("BND",DX274,EI8,DX3)</f>
        <v>입력오류</v>
      </c>
      <c r="EJ274" s="23" t="str">
        <f ca="1">_xll.IMDP("BND",DX274,EJ8,DX3)</f>
        <v>입력오류</v>
      </c>
      <c r="EK274" s="2"/>
      <c r="EU274" s="21" t="str">
        <f ca="1">_xll.IMDP("BND",EL274,EU8,EL3)</f>
        <v>입력오류</v>
      </c>
      <c r="EV274" s="23" t="str">
        <f ca="1">_xll.IMDP("BND",EL274,EV8,EL3)</f>
        <v>입력오류</v>
      </c>
      <c r="EW274" s="23" t="str">
        <f ca="1">_xll.IMDP("BND",EL274,EW8,EL3)</f>
        <v>입력오류</v>
      </c>
      <c r="EX274" s="23" t="str">
        <f ca="1">_xll.IMDP("BND",EL274,EX8,EL3)</f>
        <v>입력오류</v>
      </c>
    </row>
    <row r="275" spans="1:154" ht="13.5" customHeight="1" x14ac:dyDescent="0.3">
      <c r="A275" s="2">
        <v>46316</v>
      </c>
      <c r="B275" s="3" t="s">
        <v>1682</v>
      </c>
      <c r="C275" s="3" t="s">
        <v>1683</v>
      </c>
      <c r="D275" s="3" t="s">
        <v>1684</v>
      </c>
      <c r="E275" s="3">
        <v>0</v>
      </c>
      <c r="F275" s="3">
        <v>0.14000000000000001</v>
      </c>
      <c r="G275" s="3">
        <v>0</v>
      </c>
      <c r="H275" s="3">
        <v>167822</v>
      </c>
      <c r="I275" s="3">
        <v>10041.07</v>
      </c>
      <c r="J275" s="3">
        <v>3.2107000000000001</v>
      </c>
      <c r="K275" s="21">
        <f ca="1">_xll.IMDP("BND",B275,K8,B3)</f>
        <v>20300426</v>
      </c>
      <c r="L275" s="23">
        <f ca="1">_xll.IMDP("BND",B275,L8,B3)</f>
        <v>4.4939999999999998</v>
      </c>
      <c r="M275" s="23" t="str">
        <f ca="1">_xll.IMDP("BND",B275,M8,B3)</f>
        <v>회사채</v>
      </c>
      <c r="N275" s="23" t="str">
        <f ca="1">_xll.IMDP("BND",B275,N8,B3)</f>
        <v>회사채(일반)</v>
      </c>
      <c r="O275" s="2"/>
      <c r="Y275" s="21" t="str">
        <f ca="1">_xll.IMDP("BND",P275,Y8,P3)</f>
        <v>입력오류</v>
      </c>
      <c r="Z275" s="23" t="str">
        <f ca="1">_xll.IMDP("BND",P275,Z8,P3)</f>
        <v>입력오류</v>
      </c>
      <c r="AA275" s="23" t="str">
        <f ca="1">_xll.IMDP("BND",P275,AA8,P3)</f>
        <v>입력오류</v>
      </c>
      <c r="AB275" s="23" t="str">
        <f ca="1">_xll.IMDP("BND",P275,AB8,P3)</f>
        <v>입력오류</v>
      </c>
      <c r="AC275" s="2"/>
      <c r="AM275" s="21" t="str">
        <f ca="1">_xll.IMDP("BND",AD275,AM8,AD3)</f>
        <v>입력오류</v>
      </c>
      <c r="AN275" s="23" t="str">
        <f ca="1">_xll.IMDP("BND",AD275,AN8,AD3)</f>
        <v>입력오류</v>
      </c>
      <c r="AO275" s="23" t="str">
        <f ca="1">_xll.IMDP("BND",AD275,AO8,AD3)</f>
        <v>입력오류</v>
      </c>
      <c r="AP275" s="23" t="str">
        <f ca="1">_xll.IMDP("BND",AD275,AP8,AD3)</f>
        <v>입력오류</v>
      </c>
      <c r="AQ275" s="2"/>
      <c r="BA275" s="21" t="str">
        <f ca="1">_xll.IMDP("BND",AR275,BA8,AR3)</f>
        <v>입력오류</v>
      </c>
      <c r="BB275" s="23" t="str">
        <f ca="1">_xll.IMDP("BND",AR275,BB8,AR3)</f>
        <v>입력오류</v>
      </c>
      <c r="BC275" s="23" t="str">
        <f ca="1">_xll.IMDP("BND",AR275,BC8,AR3)</f>
        <v>입력오류</v>
      </c>
      <c r="BD275" s="23" t="str">
        <f ca="1">_xll.IMDP("BND",AR275,BD8,AR3)</f>
        <v>입력오류</v>
      </c>
      <c r="BE275" s="2"/>
      <c r="BO275" s="21" t="str">
        <f ca="1">_xll.IMDP("BND",BF275,BO8,BF3)</f>
        <v>입력오류</v>
      </c>
      <c r="BP275" s="23" t="str">
        <f ca="1">_xll.IMDP("BND",BF275,BP8,BF3)</f>
        <v>입력오류</v>
      </c>
      <c r="BQ275" s="23" t="str">
        <f ca="1">_xll.IMDP("BND",BF275,BQ8,BF3)</f>
        <v>입력오류</v>
      </c>
      <c r="BR275" s="23" t="str">
        <f ca="1">_xll.IMDP("BND",BF275,BR8,BF3)</f>
        <v>입력오류</v>
      </c>
      <c r="BS275" s="2"/>
      <c r="CC275" s="21" t="str">
        <f ca="1">_xll.IMDP("BND",BT275,CC8,BT3)</f>
        <v>입력오류</v>
      </c>
      <c r="CD275" s="23" t="str">
        <f ca="1">_xll.IMDP("BND",BT275,CD8,BT3)</f>
        <v>입력오류</v>
      </c>
      <c r="CE275" s="23" t="str">
        <f ca="1">_xll.IMDP("BND",BT275,CE8,BT3)</f>
        <v>입력오류</v>
      </c>
      <c r="CF275" s="23" t="str">
        <f ca="1">_xll.IMDP("BND",BT275,CF8,BT3)</f>
        <v>입력오류</v>
      </c>
      <c r="CG275" s="2"/>
      <c r="CQ275" s="21" t="str">
        <f ca="1">_xll.IMDP("BND",CH275,CQ8,CH3)</f>
        <v>입력오류</v>
      </c>
      <c r="CR275" s="23" t="str">
        <f ca="1">_xll.IMDP("BND",CH275,CR8,CH3)</f>
        <v>입력오류</v>
      </c>
      <c r="CS275" s="23" t="str">
        <f ca="1">_xll.IMDP("BND",CH275,CS8,CH3)</f>
        <v>입력오류</v>
      </c>
      <c r="CT275" s="23" t="str">
        <f ca="1">_xll.IMDP("BND",CH275,CT8,CH3)</f>
        <v>입력오류</v>
      </c>
      <c r="CU275" s="2"/>
      <c r="DE275" s="21" t="str">
        <f ca="1">_xll.IMDP("BND",CV275,DE8,CV3)</f>
        <v>입력오류</v>
      </c>
      <c r="DF275" s="23" t="str">
        <f ca="1">_xll.IMDP("BND",CV275,DF8,CV3)</f>
        <v>입력오류</v>
      </c>
      <c r="DG275" s="23" t="str">
        <f ca="1">_xll.IMDP("BND",CV275,DG8,CV3)</f>
        <v>입력오류</v>
      </c>
      <c r="DH275" s="23" t="str">
        <f ca="1">_xll.IMDP("BND",CV275,DH8,CV3)</f>
        <v>입력오류</v>
      </c>
      <c r="DI275" s="2">
        <v>46316</v>
      </c>
      <c r="DJ275" s="3" t="s">
        <v>776</v>
      </c>
      <c r="DK275" s="3" t="s">
        <v>777</v>
      </c>
      <c r="DL275" s="3" t="s">
        <v>778</v>
      </c>
      <c r="DM275" s="3">
        <v>0</v>
      </c>
      <c r="DN275" s="3">
        <v>0.06</v>
      </c>
      <c r="DO275" s="3">
        <v>0</v>
      </c>
      <c r="DP275" s="3">
        <v>91297</v>
      </c>
      <c r="DQ275" s="3">
        <v>10067.89</v>
      </c>
      <c r="DR275" s="3">
        <v>4.742</v>
      </c>
      <c r="DS275" s="21">
        <f ca="1">_xll.IMDP("BND",DJ275,DS8,DJ3)</f>
        <v>20320222</v>
      </c>
      <c r="DT275" s="23">
        <f ca="1">_xll.IMDP("BND",DJ275,DT8,DJ3)</f>
        <v>4.2809999999999997</v>
      </c>
      <c r="DU275" s="23" t="str">
        <f ca="1">_xll.IMDP("BND",DJ275,DU8,DJ3)</f>
        <v>공사공단채</v>
      </c>
      <c r="DV275" s="23" t="str">
        <f ca="1">_xll.IMDP("BND",DJ275,DV8,DJ3)</f>
        <v>일반</v>
      </c>
      <c r="DW275" s="2"/>
      <c r="EG275" s="21" t="str">
        <f ca="1">_xll.IMDP("BND",DX275,EG8,DX3)</f>
        <v>입력오류</v>
      </c>
      <c r="EH275" s="23" t="str">
        <f ca="1">_xll.IMDP("BND",DX275,EH8,DX3)</f>
        <v>입력오류</v>
      </c>
      <c r="EI275" s="23" t="str">
        <f ca="1">_xll.IMDP("BND",DX275,EI8,DX3)</f>
        <v>입력오류</v>
      </c>
      <c r="EJ275" s="23" t="str">
        <f ca="1">_xll.IMDP("BND",DX275,EJ8,DX3)</f>
        <v>입력오류</v>
      </c>
      <c r="EK275" s="2"/>
      <c r="EU275" s="21" t="str">
        <f ca="1">_xll.IMDP("BND",EL275,EU8,EL3)</f>
        <v>입력오류</v>
      </c>
      <c r="EV275" s="23" t="str">
        <f ca="1">_xll.IMDP("BND",EL275,EV8,EL3)</f>
        <v>입력오류</v>
      </c>
      <c r="EW275" s="23" t="str">
        <f ca="1">_xll.IMDP("BND",EL275,EW8,EL3)</f>
        <v>입력오류</v>
      </c>
      <c r="EX275" s="23" t="str">
        <f ca="1">_xll.IMDP("BND",EL275,EX8,EL3)</f>
        <v>입력오류</v>
      </c>
    </row>
    <row r="276" spans="1:154" ht="13.5" customHeight="1" x14ac:dyDescent="0.3">
      <c r="A276" s="2">
        <v>46316</v>
      </c>
      <c r="B276" s="3" t="s">
        <v>1685</v>
      </c>
      <c r="C276" s="3" t="s">
        <v>1686</v>
      </c>
      <c r="D276" s="3" t="s">
        <v>1687</v>
      </c>
      <c r="E276" s="3">
        <v>0</v>
      </c>
      <c r="F276" s="3">
        <v>0.14000000000000001</v>
      </c>
      <c r="G276" s="3">
        <v>0</v>
      </c>
      <c r="H276" s="3">
        <v>165799</v>
      </c>
      <c r="I276" s="3">
        <v>9920.93</v>
      </c>
      <c r="J276" s="3">
        <v>1.2191000000000001</v>
      </c>
      <c r="K276" s="21">
        <f ca="1">_xll.IMDP("BND",B276,K8,B3)</f>
        <v>20280124</v>
      </c>
      <c r="L276" s="23">
        <f ca="1">_xll.IMDP("BND",B276,L8,B3)</f>
        <v>4.22</v>
      </c>
      <c r="M276" s="23" t="str">
        <f ca="1">_xll.IMDP("BND",B276,M8,B3)</f>
        <v>회사채</v>
      </c>
      <c r="N276" s="23" t="str">
        <f ca="1">_xll.IMDP("BND",B276,N8,B3)</f>
        <v>회사채(일반)</v>
      </c>
      <c r="O276" s="2"/>
      <c r="Y276" s="21" t="str">
        <f ca="1">_xll.IMDP("BND",P276,Y8,P3)</f>
        <v>입력오류</v>
      </c>
      <c r="Z276" s="23" t="str">
        <f ca="1">_xll.IMDP("BND",P276,Z8,P3)</f>
        <v>입력오류</v>
      </c>
      <c r="AA276" s="23" t="str">
        <f ca="1">_xll.IMDP("BND",P276,AA8,P3)</f>
        <v>입력오류</v>
      </c>
      <c r="AB276" s="23" t="str">
        <f ca="1">_xll.IMDP("BND",P276,AB8,P3)</f>
        <v>입력오류</v>
      </c>
      <c r="AC276" s="2"/>
      <c r="AM276" s="21" t="str">
        <f ca="1">_xll.IMDP("BND",AD276,AM8,AD3)</f>
        <v>입력오류</v>
      </c>
      <c r="AN276" s="23" t="str">
        <f ca="1">_xll.IMDP("BND",AD276,AN8,AD3)</f>
        <v>입력오류</v>
      </c>
      <c r="AO276" s="23" t="str">
        <f ca="1">_xll.IMDP("BND",AD276,AO8,AD3)</f>
        <v>입력오류</v>
      </c>
      <c r="AP276" s="23" t="str">
        <f ca="1">_xll.IMDP("BND",AD276,AP8,AD3)</f>
        <v>입력오류</v>
      </c>
      <c r="AQ276" s="2"/>
      <c r="BA276" s="21" t="str">
        <f ca="1">_xll.IMDP("BND",AR276,BA8,AR3)</f>
        <v>입력오류</v>
      </c>
      <c r="BB276" s="23" t="str">
        <f ca="1">_xll.IMDP("BND",AR276,BB8,AR3)</f>
        <v>입력오류</v>
      </c>
      <c r="BC276" s="23" t="str">
        <f ca="1">_xll.IMDP("BND",AR276,BC8,AR3)</f>
        <v>입력오류</v>
      </c>
      <c r="BD276" s="23" t="str">
        <f ca="1">_xll.IMDP("BND",AR276,BD8,AR3)</f>
        <v>입력오류</v>
      </c>
      <c r="BE276" s="2"/>
      <c r="BO276" s="21" t="str">
        <f ca="1">_xll.IMDP("BND",BF276,BO8,BF3)</f>
        <v>입력오류</v>
      </c>
      <c r="BP276" s="23" t="str">
        <f ca="1">_xll.IMDP("BND",BF276,BP8,BF3)</f>
        <v>입력오류</v>
      </c>
      <c r="BQ276" s="23" t="str">
        <f ca="1">_xll.IMDP("BND",BF276,BQ8,BF3)</f>
        <v>입력오류</v>
      </c>
      <c r="BR276" s="23" t="str">
        <f ca="1">_xll.IMDP("BND",BF276,BR8,BF3)</f>
        <v>입력오류</v>
      </c>
      <c r="BS276" s="2"/>
      <c r="CC276" s="21" t="str">
        <f ca="1">_xll.IMDP("BND",BT276,CC8,BT3)</f>
        <v>입력오류</v>
      </c>
      <c r="CD276" s="23" t="str">
        <f ca="1">_xll.IMDP("BND",BT276,CD8,BT3)</f>
        <v>입력오류</v>
      </c>
      <c r="CE276" s="23" t="str">
        <f ca="1">_xll.IMDP("BND",BT276,CE8,BT3)</f>
        <v>입력오류</v>
      </c>
      <c r="CF276" s="23" t="str">
        <f ca="1">_xll.IMDP("BND",BT276,CF8,BT3)</f>
        <v>입력오류</v>
      </c>
      <c r="CG276" s="2"/>
      <c r="CQ276" s="21" t="str">
        <f ca="1">_xll.IMDP("BND",CH276,CQ8,CH3)</f>
        <v>입력오류</v>
      </c>
      <c r="CR276" s="23" t="str">
        <f ca="1">_xll.IMDP("BND",CH276,CR8,CH3)</f>
        <v>입력오류</v>
      </c>
      <c r="CS276" s="23" t="str">
        <f ca="1">_xll.IMDP("BND",CH276,CS8,CH3)</f>
        <v>입력오류</v>
      </c>
      <c r="CT276" s="23" t="str">
        <f ca="1">_xll.IMDP("BND",CH276,CT8,CH3)</f>
        <v>입력오류</v>
      </c>
      <c r="CU276" s="2"/>
      <c r="DE276" s="21" t="str">
        <f ca="1">_xll.IMDP("BND",CV276,DE8,CV3)</f>
        <v>입력오류</v>
      </c>
      <c r="DF276" s="23" t="str">
        <f ca="1">_xll.IMDP("BND",CV276,DF8,CV3)</f>
        <v>입력오류</v>
      </c>
      <c r="DG276" s="23" t="str">
        <f ca="1">_xll.IMDP("BND",CV276,DG8,CV3)</f>
        <v>입력오류</v>
      </c>
      <c r="DH276" s="23" t="str">
        <f ca="1">_xll.IMDP("BND",CV276,DH8,CV3)</f>
        <v>입력오류</v>
      </c>
      <c r="DI276" s="2">
        <v>46316</v>
      </c>
      <c r="DJ276" s="3" t="s">
        <v>11179</v>
      </c>
      <c r="DK276" s="3" t="s">
        <v>1646</v>
      </c>
      <c r="DL276" s="3" t="s">
        <v>11180</v>
      </c>
      <c r="DM276" s="3">
        <v>0</v>
      </c>
      <c r="DN276" s="3">
        <v>0.05</v>
      </c>
      <c r="DO276" s="3">
        <v>0</v>
      </c>
      <c r="DP276" s="3">
        <v>86391</v>
      </c>
      <c r="DQ276" s="3">
        <v>9526.7900000000009</v>
      </c>
      <c r="DR276" s="3">
        <v>3.3807999999999998</v>
      </c>
      <c r="DS276" s="21">
        <f ca="1">_xll.IMDP("BND",DJ276,DS8,DJ3)</f>
        <v>20300529</v>
      </c>
      <c r="DT276" s="23">
        <f ca="1">_xll.IMDP("BND",DJ276,DT8,DJ3)</f>
        <v>4.4329999999999998</v>
      </c>
      <c r="DU276" s="23" t="str">
        <f ca="1">_xll.IMDP("BND",DJ276,DU8,DJ3)</f>
        <v>회사채</v>
      </c>
      <c r="DV276" s="23" t="str">
        <f ca="1">_xll.IMDP("BND",DJ276,DV8,DJ3)</f>
        <v>회사채(일반)</v>
      </c>
      <c r="DW276" s="2"/>
      <c r="EG276" s="21" t="str">
        <f ca="1">_xll.IMDP("BND",DX276,EG8,DX3)</f>
        <v>입력오류</v>
      </c>
      <c r="EH276" s="23" t="str">
        <f ca="1">_xll.IMDP("BND",DX276,EH8,DX3)</f>
        <v>입력오류</v>
      </c>
      <c r="EI276" s="23" t="str">
        <f ca="1">_xll.IMDP("BND",DX276,EI8,DX3)</f>
        <v>입력오류</v>
      </c>
      <c r="EJ276" s="23" t="str">
        <f ca="1">_xll.IMDP("BND",DX276,EJ8,DX3)</f>
        <v>입력오류</v>
      </c>
      <c r="EK276" s="2"/>
      <c r="EU276" s="21" t="str">
        <f ca="1">_xll.IMDP("BND",EL276,EU8,EL3)</f>
        <v>입력오류</v>
      </c>
      <c r="EV276" s="23" t="str">
        <f ca="1">_xll.IMDP("BND",EL276,EV8,EL3)</f>
        <v>입력오류</v>
      </c>
      <c r="EW276" s="23" t="str">
        <f ca="1">_xll.IMDP("BND",EL276,EW8,EL3)</f>
        <v>입력오류</v>
      </c>
      <c r="EX276" s="23" t="str">
        <f ca="1">_xll.IMDP("BND",EL276,EX8,EL3)</f>
        <v>입력오류</v>
      </c>
    </row>
    <row r="277" spans="1:154" ht="13.5" customHeight="1" x14ac:dyDescent="0.3">
      <c r="A277" s="2">
        <v>46316</v>
      </c>
      <c r="B277" s="3" t="s">
        <v>184</v>
      </c>
      <c r="C277" s="3" t="s">
        <v>29</v>
      </c>
      <c r="D277" s="3" t="s">
        <v>425</v>
      </c>
      <c r="E277" s="3">
        <v>0</v>
      </c>
      <c r="F277" s="3">
        <v>0.14000000000000001</v>
      </c>
      <c r="G277" s="3">
        <v>0</v>
      </c>
      <c r="H277" s="3">
        <v>163240</v>
      </c>
      <c r="I277" s="3">
        <v>9576.74</v>
      </c>
      <c r="J277" s="3">
        <v>2.5184000000000002</v>
      </c>
      <c r="K277" s="21">
        <f ca="1">_xll.IMDP("BND",B277,K8,B3)</f>
        <v>20290610</v>
      </c>
      <c r="L277" s="23">
        <f ca="1">_xll.IMDP("BND",B277,L8,B3)</f>
        <v>3.85</v>
      </c>
      <c r="M277" s="23" t="str">
        <f ca="1">_xll.IMDP("BND",B277,M8,B3)</f>
        <v>국채</v>
      </c>
      <c r="N277" s="23" t="str">
        <f ca="1">_xll.IMDP("BND",B277,N8,B3)</f>
        <v>국고채권</v>
      </c>
      <c r="O277" s="2"/>
      <c r="Y277" s="21" t="str">
        <f ca="1">_xll.IMDP("BND",P277,Y8,P3)</f>
        <v>입력오류</v>
      </c>
      <c r="Z277" s="23" t="str">
        <f ca="1">_xll.IMDP("BND",P277,Z8,P3)</f>
        <v>입력오류</v>
      </c>
      <c r="AA277" s="23" t="str">
        <f ca="1">_xll.IMDP("BND",P277,AA8,P3)</f>
        <v>입력오류</v>
      </c>
      <c r="AB277" s="23" t="str">
        <f ca="1">_xll.IMDP("BND",P277,AB8,P3)</f>
        <v>입력오류</v>
      </c>
      <c r="AC277" s="2"/>
      <c r="AM277" s="21" t="str">
        <f ca="1">_xll.IMDP("BND",AD277,AM8,AD3)</f>
        <v>입력오류</v>
      </c>
      <c r="AN277" s="23" t="str">
        <f ca="1">_xll.IMDP("BND",AD277,AN8,AD3)</f>
        <v>입력오류</v>
      </c>
      <c r="AO277" s="23" t="str">
        <f ca="1">_xll.IMDP("BND",AD277,AO8,AD3)</f>
        <v>입력오류</v>
      </c>
      <c r="AP277" s="23" t="str">
        <f ca="1">_xll.IMDP("BND",AD277,AP8,AD3)</f>
        <v>입력오류</v>
      </c>
      <c r="AQ277" s="2"/>
      <c r="BA277" s="21" t="str">
        <f ca="1">_xll.IMDP("BND",AR277,BA8,AR3)</f>
        <v>입력오류</v>
      </c>
      <c r="BB277" s="23" t="str">
        <f ca="1">_xll.IMDP("BND",AR277,BB8,AR3)</f>
        <v>입력오류</v>
      </c>
      <c r="BC277" s="23" t="str">
        <f ca="1">_xll.IMDP("BND",AR277,BC8,AR3)</f>
        <v>입력오류</v>
      </c>
      <c r="BD277" s="23" t="str">
        <f ca="1">_xll.IMDP("BND",AR277,BD8,AR3)</f>
        <v>입력오류</v>
      </c>
      <c r="BE277" s="2"/>
      <c r="BO277" s="21" t="str">
        <f ca="1">_xll.IMDP("BND",BF277,BO8,BF3)</f>
        <v>입력오류</v>
      </c>
      <c r="BP277" s="23" t="str">
        <f ca="1">_xll.IMDP("BND",BF277,BP8,BF3)</f>
        <v>입력오류</v>
      </c>
      <c r="BQ277" s="23" t="str">
        <f ca="1">_xll.IMDP("BND",BF277,BQ8,BF3)</f>
        <v>입력오류</v>
      </c>
      <c r="BR277" s="23" t="str">
        <f ca="1">_xll.IMDP("BND",BF277,BR8,BF3)</f>
        <v>입력오류</v>
      </c>
      <c r="BS277" s="2"/>
      <c r="CC277" s="21" t="str">
        <f ca="1">_xll.IMDP("BND",BT277,CC8,BT3)</f>
        <v>입력오류</v>
      </c>
      <c r="CD277" s="23" t="str">
        <f ca="1">_xll.IMDP("BND",BT277,CD8,BT3)</f>
        <v>입력오류</v>
      </c>
      <c r="CE277" s="23" t="str">
        <f ca="1">_xll.IMDP("BND",BT277,CE8,BT3)</f>
        <v>입력오류</v>
      </c>
      <c r="CF277" s="23" t="str">
        <f ca="1">_xll.IMDP("BND",BT277,CF8,BT3)</f>
        <v>입력오류</v>
      </c>
      <c r="CG277" s="2"/>
      <c r="CQ277" s="21" t="str">
        <f ca="1">_xll.IMDP("BND",CH277,CQ8,CH3)</f>
        <v>입력오류</v>
      </c>
      <c r="CR277" s="23" t="str">
        <f ca="1">_xll.IMDP("BND",CH277,CR8,CH3)</f>
        <v>입력오류</v>
      </c>
      <c r="CS277" s="23" t="str">
        <f ca="1">_xll.IMDP("BND",CH277,CS8,CH3)</f>
        <v>입력오류</v>
      </c>
      <c r="CT277" s="23" t="str">
        <f ca="1">_xll.IMDP("BND",CH277,CT8,CH3)</f>
        <v>입력오류</v>
      </c>
      <c r="CU277" s="2"/>
      <c r="DE277" s="21" t="str">
        <f ca="1">_xll.IMDP("BND",CV277,DE8,CV3)</f>
        <v>입력오류</v>
      </c>
      <c r="DF277" s="23" t="str">
        <f ca="1">_xll.IMDP("BND",CV277,DF8,CV3)</f>
        <v>입력오류</v>
      </c>
      <c r="DG277" s="23" t="str">
        <f ca="1">_xll.IMDP("BND",CV277,DG8,CV3)</f>
        <v>입력오류</v>
      </c>
      <c r="DH277" s="23" t="str">
        <f ca="1">_xll.IMDP("BND",CV277,DH8,CV3)</f>
        <v>입력오류</v>
      </c>
      <c r="DI277" s="2">
        <v>46316</v>
      </c>
      <c r="DJ277" s="3" t="s">
        <v>770</v>
      </c>
      <c r="DK277" s="3" t="s">
        <v>771</v>
      </c>
      <c r="DL277" s="3" t="s">
        <v>772</v>
      </c>
      <c r="DM277" s="3">
        <v>0</v>
      </c>
      <c r="DN277" s="3">
        <v>0.05</v>
      </c>
      <c r="DO277" s="3">
        <v>0</v>
      </c>
      <c r="DP277" s="3">
        <v>86246</v>
      </c>
      <c r="DQ277" s="3">
        <v>10039.120000000001</v>
      </c>
      <c r="DR277" s="3">
        <v>4.7206000000000001</v>
      </c>
      <c r="DS277" s="21">
        <f ca="1">_xll.IMDP("BND",DJ277,DS8,DJ3)</f>
        <v>20320207</v>
      </c>
      <c r="DT277" s="23">
        <f ca="1">_xll.IMDP("BND",DJ277,DT8,DJ3)</f>
        <v>4.2809999999999997</v>
      </c>
      <c r="DU277" s="23" t="str">
        <f ca="1">_xll.IMDP("BND",DJ277,DU8,DJ3)</f>
        <v>공사공단채</v>
      </c>
      <c r="DV277" s="23" t="str">
        <f ca="1">_xll.IMDP("BND",DJ277,DV8,DJ3)</f>
        <v>일반</v>
      </c>
      <c r="DW277" s="2"/>
      <c r="EG277" s="21" t="str">
        <f ca="1">_xll.IMDP("BND",DX277,EG8,DX3)</f>
        <v>입력오류</v>
      </c>
      <c r="EH277" s="23" t="str">
        <f ca="1">_xll.IMDP("BND",DX277,EH8,DX3)</f>
        <v>입력오류</v>
      </c>
      <c r="EI277" s="23" t="str">
        <f ca="1">_xll.IMDP("BND",DX277,EI8,DX3)</f>
        <v>입력오류</v>
      </c>
      <c r="EJ277" s="23" t="str">
        <f ca="1">_xll.IMDP("BND",DX277,EJ8,DX3)</f>
        <v>입력오류</v>
      </c>
      <c r="EK277" s="2"/>
      <c r="EU277" s="21" t="str">
        <f ca="1">_xll.IMDP("BND",EL277,EU8,EL3)</f>
        <v>입력오류</v>
      </c>
      <c r="EV277" s="23" t="str">
        <f ca="1">_xll.IMDP("BND",EL277,EV8,EL3)</f>
        <v>입력오류</v>
      </c>
      <c r="EW277" s="23" t="str">
        <f ca="1">_xll.IMDP("BND",EL277,EW8,EL3)</f>
        <v>입력오류</v>
      </c>
      <c r="EX277" s="23" t="str">
        <f ca="1">_xll.IMDP("BND",EL277,EX8,EL3)</f>
        <v>입력오류</v>
      </c>
    </row>
    <row r="278" spans="1:154" ht="13.5" customHeight="1" x14ac:dyDescent="0.3">
      <c r="A278" s="2">
        <v>46316</v>
      </c>
      <c r="B278" s="3" t="s">
        <v>1082</v>
      </c>
      <c r="C278" s="3" t="s">
        <v>29</v>
      </c>
      <c r="D278" s="3" t="s">
        <v>1083</v>
      </c>
      <c r="E278" s="3">
        <v>0</v>
      </c>
      <c r="F278" s="3">
        <v>0.13</v>
      </c>
      <c r="G278" s="3">
        <v>0</v>
      </c>
      <c r="H278" s="3">
        <v>160750</v>
      </c>
      <c r="I278" s="3">
        <v>9311.9699999999993</v>
      </c>
      <c r="J278" s="3">
        <v>3.0053000000000001</v>
      </c>
      <c r="K278" s="21">
        <f ca="1">_xll.IMDP("BND",B278,K8,B3)</f>
        <v>20291210</v>
      </c>
      <c r="L278" s="23">
        <f ca="1">_xll.IMDP("BND",B278,L8,B3)</f>
        <v>3.895</v>
      </c>
      <c r="M278" s="23" t="str">
        <f ca="1">_xll.IMDP("BND",B278,M8,B3)</f>
        <v>국채</v>
      </c>
      <c r="N278" s="23" t="str">
        <f ca="1">_xll.IMDP("BND",B278,N8,B3)</f>
        <v>국고채권</v>
      </c>
      <c r="O278" s="2"/>
      <c r="Y278" s="21" t="str">
        <f ca="1">_xll.IMDP("BND",P278,Y8,P3)</f>
        <v>입력오류</v>
      </c>
      <c r="Z278" s="23" t="str">
        <f ca="1">_xll.IMDP("BND",P278,Z8,P3)</f>
        <v>입력오류</v>
      </c>
      <c r="AA278" s="23" t="str">
        <f ca="1">_xll.IMDP("BND",P278,AA8,P3)</f>
        <v>입력오류</v>
      </c>
      <c r="AB278" s="23" t="str">
        <f ca="1">_xll.IMDP("BND",P278,AB8,P3)</f>
        <v>입력오류</v>
      </c>
      <c r="AC278" s="2"/>
      <c r="AM278" s="21" t="str">
        <f ca="1">_xll.IMDP("BND",AD278,AM8,AD3)</f>
        <v>입력오류</v>
      </c>
      <c r="AN278" s="23" t="str">
        <f ca="1">_xll.IMDP("BND",AD278,AN8,AD3)</f>
        <v>입력오류</v>
      </c>
      <c r="AO278" s="23" t="str">
        <f ca="1">_xll.IMDP("BND",AD278,AO8,AD3)</f>
        <v>입력오류</v>
      </c>
      <c r="AP278" s="23" t="str">
        <f ca="1">_xll.IMDP("BND",AD278,AP8,AD3)</f>
        <v>입력오류</v>
      </c>
      <c r="AQ278" s="2"/>
      <c r="BA278" s="21" t="str">
        <f ca="1">_xll.IMDP("BND",AR278,BA8,AR3)</f>
        <v>입력오류</v>
      </c>
      <c r="BB278" s="23" t="str">
        <f ca="1">_xll.IMDP("BND",AR278,BB8,AR3)</f>
        <v>입력오류</v>
      </c>
      <c r="BC278" s="23" t="str">
        <f ca="1">_xll.IMDP("BND",AR278,BC8,AR3)</f>
        <v>입력오류</v>
      </c>
      <c r="BD278" s="23" t="str">
        <f ca="1">_xll.IMDP("BND",AR278,BD8,AR3)</f>
        <v>입력오류</v>
      </c>
      <c r="BE278" s="2"/>
      <c r="BO278" s="21" t="str">
        <f ca="1">_xll.IMDP("BND",BF278,BO8,BF3)</f>
        <v>입력오류</v>
      </c>
      <c r="BP278" s="23" t="str">
        <f ca="1">_xll.IMDP("BND",BF278,BP8,BF3)</f>
        <v>입력오류</v>
      </c>
      <c r="BQ278" s="23" t="str">
        <f ca="1">_xll.IMDP("BND",BF278,BQ8,BF3)</f>
        <v>입력오류</v>
      </c>
      <c r="BR278" s="23" t="str">
        <f ca="1">_xll.IMDP("BND",BF278,BR8,BF3)</f>
        <v>입력오류</v>
      </c>
      <c r="BS278" s="2"/>
      <c r="CC278" s="21" t="str">
        <f ca="1">_xll.IMDP("BND",BT278,CC8,BT3)</f>
        <v>입력오류</v>
      </c>
      <c r="CD278" s="23" t="str">
        <f ca="1">_xll.IMDP("BND",BT278,CD8,BT3)</f>
        <v>입력오류</v>
      </c>
      <c r="CE278" s="23" t="str">
        <f ca="1">_xll.IMDP("BND",BT278,CE8,BT3)</f>
        <v>입력오류</v>
      </c>
      <c r="CF278" s="23" t="str">
        <f ca="1">_xll.IMDP("BND",BT278,CF8,BT3)</f>
        <v>입력오류</v>
      </c>
      <c r="CG278" s="2"/>
      <c r="CQ278" s="21" t="str">
        <f ca="1">_xll.IMDP("BND",CH278,CQ8,CH3)</f>
        <v>입력오류</v>
      </c>
      <c r="CR278" s="23" t="str">
        <f ca="1">_xll.IMDP("BND",CH278,CR8,CH3)</f>
        <v>입력오류</v>
      </c>
      <c r="CS278" s="23" t="str">
        <f ca="1">_xll.IMDP("BND",CH278,CS8,CH3)</f>
        <v>입력오류</v>
      </c>
      <c r="CT278" s="23" t="str">
        <f ca="1">_xll.IMDP("BND",CH278,CT8,CH3)</f>
        <v>입력오류</v>
      </c>
      <c r="CU278" s="2"/>
      <c r="DE278" s="21" t="str">
        <f ca="1">_xll.IMDP("BND",CV278,DE8,CV3)</f>
        <v>입력오류</v>
      </c>
      <c r="DF278" s="23" t="str">
        <f ca="1">_xll.IMDP("BND",CV278,DF8,CV3)</f>
        <v>입력오류</v>
      </c>
      <c r="DG278" s="23" t="str">
        <f ca="1">_xll.IMDP("BND",CV278,DG8,CV3)</f>
        <v>입력오류</v>
      </c>
      <c r="DH278" s="23" t="str">
        <f ca="1">_xll.IMDP("BND",CV278,DH8,CV3)</f>
        <v>입력오류</v>
      </c>
      <c r="DI278" s="2">
        <v>46316</v>
      </c>
      <c r="DJ278" s="3" t="s">
        <v>1991</v>
      </c>
      <c r="DK278" s="3" t="s">
        <v>1992</v>
      </c>
      <c r="DL278" s="3" t="s">
        <v>1993</v>
      </c>
      <c r="DM278" s="3">
        <v>0</v>
      </c>
      <c r="DN278" s="3">
        <v>0.05</v>
      </c>
      <c r="DO278" s="3">
        <v>0</v>
      </c>
      <c r="DP278" s="3">
        <v>78265</v>
      </c>
      <c r="DQ278" s="3">
        <v>9646.35</v>
      </c>
      <c r="DR278" s="3">
        <v>1.7032</v>
      </c>
      <c r="DS278" s="21">
        <f ca="1">_xll.IMDP("BND",DJ278,DS8,DJ3)</f>
        <v>20280722</v>
      </c>
      <c r="DT278" s="23">
        <f ca="1">_xll.IMDP("BND",DJ278,DT8,DJ3)</f>
        <v>4.2140000000000004</v>
      </c>
      <c r="DU278" s="23" t="str">
        <f ca="1">_xll.IMDP("BND",DJ278,DU8,DJ3)</f>
        <v>회사채</v>
      </c>
      <c r="DV278" s="23" t="str">
        <f ca="1">_xll.IMDP("BND",DJ278,DV8,DJ3)</f>
        <v>회사채(일반)</v>
      </c>
      <c r="DW278" s="2"/>
      <c r="EG278" s="21" t="str">
        <f ca="1">_xll.IMDP("BND",DX278,EG8,DX3)</f>
        <v>입력오류</v>
      </c>
      <c r="EH278" s="23" t="str">
        <f ca="1">_xll.IMDP("BND",DX278,EH8,DX3)</f>
        <v>입력오류</v>
      </c>
      <c r="EI278" s="23" t="str">
        <f ca="1">_xll.IMDP("BND",DX278,EI8,DX3)</f>
        <v>입력오류</v>
      </c>
      <c r="EJ278" s="23" t="str">
        <f ca="1">_xll.IMDP("BND",DX278,EJ8,DX3)</f>
        <v>입력오류</v>
      </c>
      <c r="EK278" s="2"/>
      <c r="EU278" s="21" t="str">
        <f ca="1">_xll.IMDP("BND",EL278,EU8,EL3)</f>
        <v>입력오류</v>
      </c>
      <c r="EV278" s="23" t="str">
        <f ca="1">_xll.IMDP("BND",EL278,EV8,EL3)</f>
        <v>입력오류</v>
      </c>
      <c r="EW278" s="23" t="str">
        <f ca="1">_xll.IMDP("BND",EL278,EW8,EL3)</f>
        <v>입력오류</v>
      </c>
      <c r="EX278" s="23" t="str">
        <f ca="1">_xll.IMDP("BND",EL278,EX8,EL3)</f>
        <v>입력오류</v>
      </c>
    </row>
    <row r="279" spans="1:154" ht="13.5" customHeight="1" x14ac:dyDescent="0.3">
      <c r="A279" s="2">
        <v>46316</v>
      </c>
      <c r="B279" s="3" t="s">
        <v>1688</v>
      </c>
      <c r="C279" s="3" t="s">
        <v>95</v>
      </c>
      <c r="D279" s="3" t="s">
        <v>1689</v>
      </c>
      <c r="E279" s="3">
        <v>0</v>
      </c>
      <c r="F279" s="3">
        <v>0.13</v>
      </c>
      <c r="G279" s="3">
        <v>0</v>
      </c>
      <c r="H279" s="3">
        <v>159444</v>
      </c>
      <c r="I279" s="3">
        <v>8673.39</v>
      </c>
      <c r="J279" s="3">
        <v>3.4979</v>
      </c>
      <c r="K279" s="21">
        <f ca="1">_xll.IMDP("BND",B279,K8,B3)</f>
        <v>20300610</v>
      </c>
      <c r="L279" s="23">
        <f ca="1">_xll.IMDP("BND",B279,L8,B3)</f>
        <v>3.9870000000000001</v>
      </c>
      <c r="M279" s="23" t="str">
        <f ca="1">_xll.IMDP("BND",B279,M8,B3)</f>
        <v>국채</v>
      </c>
      <c r="N279" s="23" t="str">
        <f ca="1">_xll.IMDP("BND",B279,N8,B3)</f>
        <v>국고채권</v>
      </c>
      <c r="O279" s="2"/>
      <c r="Y279" s="21" t="str">
        <f ca="1">_xll.IMDP("BND",P279,Y8,P3)</f>
        <v>입력오류</v>
      </c>
      <c r="Z279" s="23" t="str">
        <f ca="1">_xll.IMDP("BND",P279,Z8,P3)</f>
        <v>입력오류</v>
      </c>
      <c r="AA279" s="23" t="str">
        <f ca="1">_xll.IMDP("BND",P279,AA8,P3)</f>
        <v>입력오류</v>
      </c>
      <c r="AB279" s="23" t="str">
        <f ca="1">_xll.IMDP("BND",P279,AB8,P3)</f>
        <v>입력오류</v>
      </c>
      <c r="AC279" s="2"/>
      <c r="AM279" s="21" t="str">
        <f ca="1">_xll.IMDP("BND",AD279,AM8,AD3)</f>
        <v>입력오류</v>
      </c>
      <c r="AN279" s="23" t="str">
        <f ca="1">_xll.IMDP("BND",AD279,AN8,AD3)</f>
        <v>입력오류</v>
      </c>
      <c r="AO279" s="23" t="str">
        <f ca="1">_xll.IMDP("BND",AD279,AO8,AD3)</f>
        <v>입력오류</v>
      </c>
      <c r="AP279" s="23" t="str">
        <f ca="1">_xll.IMDP("BND",AD279,AP8,AD3)</f>
        <v>입력오류</v>
      </c>
      <c r="AQ279" s="2"/>
      <c r="BA279" s="21" t="str">
        <f ca="1">_xll.IMDP("BND",AR279,BA8,AR3)</f>
        <v>입력오류</v>
      </c>
      <c r="BB279" s="23" t="str">
        <f ca="1">_xll.IMDP("BND",AR279,BB8,AR3)</f>
        <v>입력오류</v>
      </c>
      <c r="BC279" s="23" t="str">
        <f ca="1">_xll.IMDP("BND",AR279,BC8,AR3)</f>
        <v>입력오류</v>
      </c>
      <c r="BD279" s="23" t="str">
        <f ca="1">_xll.IMDP("BND",AR279,BD8,AR3)</f>
        <v>입력오류</v>
      </c>
      <c r="BE279" s="2"/>
      <c r="BO279" s="21" t="str">
        <f ca="1">_xll.IMDP("BND",BF279,BO8,BF3)</f>
        <v>입력오류</v>
      </c>
      <c r="BP279" s="23" t="str">
        <f ca="1">_xll.IMDP("BND",BF279,BP8,BF3)</f>
        <v>입력오류</v>
      </c>
      <c r="BQ279" s="23" t="str">
        <f ca="1">_xll.IMDP("BND",BF279,BQ8,BF3)</f>
        <v>입력오류</v>
      </c>
      <c r="BR279" s="23" t="str">
        <f ca="1">_xll.IMDP("BND",BF279,BR8,BF3)</f>
        <v>입력오류</v>
      </c>
      <c r="BS279" s="2"/>
      <c r="CC279" s="21" t="str">
        <f ca="1">_xll.IMDP("BND",BT279,CC8,BT3)</f>
        <v>입력오류</v>
      </c>
      <c r="CD279" s="23" t="str">
        <f ca="1">_xll.IMDP("BND",BT279,CD8,BT3)</f>
        <v>입력오류</v>
      </c>
      <c r="CE279" s="23" t="str">
        <f ca="1">_xll.IMDP("BND",BT279,CE8,BT3)</f>
        <v>입력오류</v>
      </c>
      <c r="CF279" s="23" t="str">
        <f ca="1">_xll.IMDP("BND",BT279,CF8,BT3)</f>
        <v>입력오류</v>
      </c>
      <c r="CG279" s="2"/>
      <c r="CQ279" s="21" t="str">
        <f ca="1">_xll.IMDP("BND",CH279,CQ8,CH3)</f>
        <v>입력오류</v>
      </c>
      <c r="CR279" s="23" t="str">
        <f ca="1">_xll.IMDP("BND",CH279,CR8,CH3)</f>
        <v>입력오류</v>
      </c>
      <c r="CS279" s="23" t="str">
        <f ca="1">_xll.IMDP("BND",CH279,CS8,CH3)</f>
        <v>입력오류</v>
      </c>
      <c r="CT279" s="23" t="str">
        <f ca="1">_xll.IMDP("BND",CH279,CT8,CH3)</f>
        <v>입력오류</v>
      </c>
      <c r="CU279" s="2"/>
      <c r="DE279" s="21" t="str">
        <f ca="1">_xll.IMDP("BND",CV279,DE8,CV3)</f>
        <v>입력오류</v>
      </c>
      <c r="DF279" s="23" t="str">
        <f ca="1">_xll.IMDP("BND",CV279,DF8,CV3)</f>
        <v>입력오류</v>
      </c>
      <c r="DG279" s="23" t="str">
        <f ca="1">_xll.IMDP("BND",CV279,DG8,CV3)</f>
        <v>입력오류</v>
      </c>
      <c r="DH279" s="23" t="str">
        <f ca="1">_xll.IMDP("BND",CV279,DH8,CV3)</f>
        <v>입력오류</v>
      </c>
      <c r="DI279" s="2">
        <v>46316</v>
      </c>
      <c r="DJ279" s="3" t="s">
        <v>1736</v>
      </c>
      <c r="DK279" s="3" t="s">
        <v>128</v>
      </c>
      <c r="DL279" s="3" t="s">
        <v>2015</v>
      </c>
      <c r="DM279" s="3">
        <v>0</v>
      </c>
      <c r="DN279" s="3">
        <v>0.05</v>
      </c>
      <c r="DO279" s="3">
        <v>0</v>
      </c>
      <c r="DP279" s="3">
        <v>75582</v>
      </c>
      <c r="DQ279" s="3">
        <v>9315.58</v>
      </c>
      <c r="DR279" s="3">
        <v>1.8199000000000001</v>
      </c>
      <c r="DS279" s="21">
        <f ca="1">_xll.IMDP("BND",DJ279,DS8,DJ3)</f>
        <v>20280910</v>
      </c>
      <c r="DT279" s="23">
        <f ca="1">_xll.IMDP("BND",DJ279,DT8,DJ3)</f>
        <v>3.823</v>
      </c>
      <c r="DU279" s="23" t="str">
        <f ca="1">_xll.IMDP("BND",DJ279,DU8,DJ3)</f>
        <v>국채</v>
      </c>
      <c r="DV279" s="23" t="str">
        <f ca="1">_xll.IMDP("BND",DJ279,DV8,DJ3)</f>
        <v>국고채권</v>
      </c>
      <c r="DW279" s="2"/>
      <c r="EG279" s="21" t="str">
        <f ca="1">_xll.IMDP("BND",DX279,EG8,DX3)</f>
        <v>입력오류</v>
      </c>
      <c r="EH279" s="23" t="str">
        <f ca="1">_xll.IMDP("BND",DX279,EH8,DX3)</f>
        <v>입력오류</v>
      </c>
      <c r="EI279" s="23" t="str">
        <f ca="1">_xll.IMDP("BND",DX279,EI8,DX3)</f>
        <v>입력오류</v>
      </c>
      <c r="EJ279" s="23" t="str">
        <f ca="1">_xll.IMDP("BND",DX279,EJ8,DX3)</f>
        <v>입력오류</v>
      </c>
      <c r="EK279" s="2"/>
      <c r="EU279" s="21" t="str">
        <f ca="1">_xll.IMDP("BND",EL279,EU8,EL3)</f>
        <v>입력오류</v>
      </c>
      <c r="EV279" s="23" t="str">
        <f ca="1">_xll.IMDP("BND",EL279,EV8,EL3)</f>
        <v>입력오류</v>
      </c>
      <c r="EW279" s="23" t="str">
        <f ca="1">_xll.IMDP("BND",EL279,EW8,EL3)</f>
        <v>입력오류</v>
      </c>
      <c r="EX279" s="23" t="str">
        <f ca="1">_xll.IMDP("BND",EL279,EX8,EL3)</f>
        <v>입력오류</v>
      </c>
    </row>
    <row r="280" spans="1:154" ht="13.5" customHeight="1" x14ac:dyDescent="0.3">
      <c r="A280" s="2">
        <v>46316</v>
      </c>
      <c r="B280" s="3" t="s">
        <v>1690</v>
      </c>
      <c r="C280" s="3" t="s">
        <v>239</v>
      </c>
      <c r="D280" s="3" t="s">
        <v>1691</v>
      </c>
      <c r="E280" s="3">
        <v>0</v>
      </c>
      <c r="F280" s="3">
        <v>0.13</v>
      </c>
      <c r="G280" s="3">
        <v>0</v>
      </c>
      <c r="H280" s="3">
        <v>157084</v>
      </c>
      <c r="I280" s="3">
        <v>9399.5</v>
      </c>
      <c r="J280" s="3">
        <v>3.5988000000000002</v>
      </c>
      <c r="K280" s="21">
        <f ca="1">_xll.IMDP("BND",B280,K8,B3)</f>
        <v>20300825</v>
      </c>
      <c r="L280" s="23">
        <f ca="1">_xll.IMDP("BND",B280,L8,B3)</f>
        <v>4.2460000000000004</v>
      </c>
      <c r="M280" s="23" t="str">
        <f ca="1">_xll.IMDP("BND",B280,M8,B3)</f>
        <v>공사공단채</v>
      </c>
      <c r="N280" s="23" t="str">
        <f ca="1">_xll.IMDP("BND",B280,N8,B3)</f>
        <v>일반</v>
      </c>
      <c r="O280" s="2"/>
      <c r="Y280" s="21" t="str">
        <f ca="1">_xll.IMDP("BND",P280,Y8,P3)</f>
        <v>입력오류</v>
      </c>
      <c r="Z280" s="23" t="str">
        <f ca="1">_xll.IMDP("BND",P280,Z8,P3)</f>
        <v>입력오류</v>
      </c>
      <c r="AA280" s="23" t="str">
        <f ca="1">_xll.IMDP("BND",P280,AA8,P3)</f>
        <v>입력오류</v>
      </c>
      <c r="AB280" s="23" t="str">
        <f ca="1">_xll.IMDP("BND",P280,AB8,P3)</f>
        <v>입력오류</v>
      </c>
      <c r="AC280" s="2"/>
      <c r="AM280" s="21" t="str">
        <f ca="1">_xll.IMDP("BND",AD280,AM8,AD3)</f>
        <v>입력오류</v>
      </c>
      <c r="AN280" s="23" t="str">
        <f ca="1">_xll.IMDP("BND",AD280,AN8,AD3)</f>
        <v>입력오류</v>
      </c>
      <c r="AO280" s="23" t="str">
        <f ca="1">_xll.IMDP("BND",AD280,AO8,AD3)</f>
        <v>입력오류</v>
      </c>
      <c r="AP280" s="23" t="str">
        <f ca="1">_xll.IMDP("BND",AD280,AP8,AD3)</f>
        <v>입력오류</v>
      </c>
      <c r="AQ280" s="2"/>
      <c r="BA280" s="21" t="str">
        <f ca="1">_xll.IMDP("BND",AR280,BA8,AR3)</f>
        <v>입력오류</v>
      </c>
      <c r="BB280" s="23" t="str">
        <f ca="1">_xll.IMDP("BND",AR280,BB8,AR3)</f>
        <v>입력오류</v>
      </c>
      <c r="BC280" s="23" t="str">
        <f ca="1">_xll.IMDP("BND",AR280,BC8,AR3)</f>
        <v>입력오류</v>
      </c>
      <c r="BD280" s="23" t="str">
        <f ca="1">_xll.IMDP("BND",AR280,BD8,AR3)</f>
        <v>입력오류</v>
      </c>
      <c r="BE280" s="2"/>
      <c r="BO280" s="21" t="str">
        <f ca="1">_xll.IMDP("BND",BF280,BO8,BF3)</f>
        <v>입력오류</v>
      </c>
      <c r="BP280" s="23" t="str">
        <f ca="1">_xll.IMDP("BND",BF280,BP8,BF3)</f>
        <v>입력오류</v>
      </c>
      <c r="BQ280" s="23" t="str">
        <f ca="1">_xll.IMDP("BND",BF280,BQ8,BF3)</f>
        <v>입력오류</v>
      </c>
      <c r="BR280" s="23" t="str">
        <f ca="1">_xll.IMDP("BND",BF280,BR8,BF3)</f>
        <v>입력오류</v>
      </c>
      <c r="BS280" s="2"/>
      <c r="CC280" s="21" t="str">
        <f ca="1">_xll.IMDP("BND",BT280,CC8,BT3)</f>
        <v>입력오류</v>
      </c>
      <c r="CD280" s="23" t="str">
        <f ca="1">_xll.IMDP("BND",BT280,CD8,BT3)</f>
        <v>입력오류</v>
      </c>
      <c r="CE280" s="23" t="str">
        <f ca="1">_xll.IMDP("BND",BT280,CE8,BT3)</f>
        <v>입력오류</v>
      </c>
      <c r="CF280" s="23" t="str">
        <f ca="1">_xll.IMDP("BND",BT280,CF8,BT3)</f>
        <v>입력오류</v>
      </c>
      <c r="CG280" s="2"/>
      <c r="CQ280" s="21" t="str">
        <f ca="1">_xll.IMDP("BND",CH280,CQ8,CH3)</f>
        <v>입력오류</v>
      </c>
      <c r="CR280" s="23" t="str">
        <f ca="1">_xll.IMDP("BND",CH280,CR8,CH3)</f>
        <v>입력오류</v>
      </c>
      <c r="CS280" s="23" t="str">
        <f ca="1">_xll.IMDP("BND",CH280,CS8,CH3)</f>
        <v>입력오류</v>
      </c>
      <c r="CT280" s="23" t="str">
        <f ca="1">_xll.IMDP("BND",CH280,CT8,CH3)</f>
        <v>입력오류</v>
      </c>
      <c r="CU280" s="2"/>
      <c r="DE280" s="21" t="str">
        <f ca="1">_xll.IMDP("BND",CV280,DE8,CV3)</f>
        <v>입력오류</v>
      </c>
      <c r="DF280" s="23" t="str">
        <f ca="1">_xll.IMDP("BND",CV280,DF8,CV3)</f>
        <v>입력오류</v>
      </c>
      <c r="DG280" s="23" t="str">
        <f ca="1">_xll.IMDP("BND",CV280,DG8,CV3)</f>
        <v>입력오류</v>
      </c>
      <c r="DH280" s="23" t="str">
        <f ca="1">_xll.IMDP("BND",CV280,DH8,CV3)</f>
        <v>입력오류</v>
      </c>
      <c r="DI280" s="2">
        <v>46316</v>
      </c>
      <c r="DJ280" s="3" t="s">
        <v>5106</v>
      </c>
      <c r="DK280" s="3" t="s">
        <v>15163</v>
      </c>
      <c r="DL280" s="3" t="s">
        <v>5107</v>
      </c>
      <c r="DM280" s="3">
        <v>0</v>
      </c>
      <c r="DN280" s="3">
        <v>0.05</v>
      </c>
      <c r="DO280" s="3">
        <v>0</v>
      </c>
      <c r="DP280" s="3">
        <v>73705</v>
      </c>
      <c r="DQ280" s="3">
        <v>10295.629999999999</v>
      </c>
      <c r="DR280" s="3">
        <v>0.999</v>
      </c>
      <c r="DS280" s="21">
        <f ca="1">_xll.IMDP("BND",DJ280,DS8,DJ3)</f>
        <v>20271105</v>
      </c>
      <c r="DT280" s="23">
        <f ca="1">_xll.IMDP("BND",DJ280,DT8,DJ3)</f>
        <v>3.97</v>
      </c>
      <c r="DU280" s="23" t="str">
        <f ca="1">_xll.IMDP("BND",DJ280,DU8,DJ3)</f>
        <v>공사공단채</v>
      </c>
      <c r="DV280" s="23" t="str">
        <f ca="1">_xll.IMDP("BND",DJ280,DV8,DJ3)</f>
        <v>일반</v>
      </c>
      <c r="DW280" s="2"/>
      <c r="EG280" s="21" t="str">
        <f ca="1">_xll.IMDP("BND",DX280,EG8,DX3)</f>
        <v>입력오류</v>
      </c>
      <c r="EH280" s="23" t="str">
        <f ca="1">_xll.IMDP("BND",DX280,EH8,DX3)</f>
        <v>입력오류</v>
      </c>
      <c r="EI280" s="23" t="str">
        <f ca="1">_xll.IMDP("BND",DX280,EI8,DX3)</f>
        <v>입력오류</v>
      </c>
      <c r="EJ280" s="23" t="str">
        <f ca="1">_xll.IMDP("BND",DX280,EJ8,DX3)</f>
        <v>입력오류</v>
      </c>
      <c r="EK280" s="2"/>
      <c r="EU280" s="21" t="str">
        <f ca="1">_xll.IMDP("BND",EL280,EU8,EL3)</f>
        <v>입력오류</v>
      </c>
      <c r="EV280" s="23" t="str">
        <f ca="1">_xll.IMDP("BND",EL280,EV8,EL3)</f>
        <v>입력오류</v>
      </c>
      <c r="EW280" s="23" t="str">
        <f ca="1">_xll.IMDP("BND",EL280,EW8,EL3)</f>
        <v>입력오류</v>
      </c>
      <c r="EX280" s="23" t="str">
        <f ca="1">_xll.IMDP("BND",EL280,EX8,EL3)</f>
        <v>입력오류</v>
      </c>
    </row>
    <row r="281" spans="1:154" ht="13.5" customHeight="1" x14ac:dyDescent="0.3">
      <c r="A281" s="2">
        <v>46316</v>
      </c>
      <c r="B281" s="3" t="s">
        <v>1692</v>
      </c>
      <c r="C281" s="3" t="s">
        <v>430</v>
      </c>
      <c r="D281" s="3" t="s">
        <v>1693</v>
      </c>
      <c r="E281" s="3">
        <v>0</v>
      </c>
      <c r="F281" s="3">
        <v>0.13</v>
      </c>
      <c r="G281" s="3">
        <v>0</v>
      </c>
      <c r="H281" s="3">
        <v>155755</v>
      </c>
      <c r="I281" s="3">
        <v>9315</v>
      </c>
      <c r="J281" s="3">
        <v>12.2803</v>
      </c>
      <c r="K281" s="21">
        <f ca="1">_xll.IMDP("BND",B281,K8,B3)</f>
        <v>20440422</v>
      </c>
      <c r="L281" s="23">
        <f ca="1">_xll.IMDP("BND",B281,L8,B3)</f>
        <v>4.4130000000000003</v>
      </c>
      <c r="M281" s="23" t="str">
        <f ca="1">_xll.IMDP("BND",B281,M8,B3)</f>
        <v>공사공단채</v>
      </c>
      <c r="N281" s="23" t="str">
        <f ca="1">_xll.IMDP("BND",B281,N8,B3)</f>
        <v>일반</v>
      </c>
      <c r="O281" s="2"/>
      <c r="Y281" s="21" t="str">
        <f ca="1">_xll.IMDP("BND",P281,Y8,P3)</f>
        <v>입력오류</v>
      </c>
      <c r="Z281" s="23" t="str">
        <f ca="1">_xll.IMDP("BND",P281,Z8,P3)</f>
        <v>입력오류</v>
      </c>
      <c r="AA281" s="23" t="str">
        <f ca="1">_xll.IMDP("BND",P281,AA8,P3)</f>
        <v>입력오류</v>
      </c>
      <c r="AB281" s="23" t="str">
        <f ca="1">_xll.IMDP("BND",P281,AB8,P3)</f>
        <v>입력오류</v>
      </c>
      <c r="AC281" s="2"/>
      <c r="AM281" s="21" t="str">
        <f ca="1">_xll.IMDP("BND",AD281,AM8,AD3)</f>
        <v>입력오류</v>
      </c>
      <c r="AN281" s="23" t="str">
        <f ca="1">_xll.IMDP("BND",AD281,AN8,AD3)</f>
        <v>입력오류</v>
      </c>
      <c r="AO281" s="23" t="str">
        <f ca="1">_xll.IMDP("BND",AD281,AO8,AD3)</f>
        <v>입력오류</v>
      </c>
      <c r="AP281" s="23" t="str">
        <f ca="1">_xll.IMDP("BND",AD281,AP8,AD3)</f>
        <v>입력오류</v>
      </c>
      <c r="AQ281" s="2"/>
      <c r="BA281" s="21" t="str">
        <f ca="1">_xll.IMDP("BND",AR281,BA8,AR3)</f>
        <v>입력오류</v>
      </c>
      <c r="BB281" s="23" t="str">
        <f ca="1">_xll.IMDP("BND",AR281,BB8,AR3)</f>
        <v>입력오류</v>
      </c>
      <c r="BC281" s="23" t="str">
        <f ca="1">_xll.IMDP("BND",AR281,BC8,AR3)</f>
        <v>입력오류</v>
      </c>
      <c r="BD281" s="23" t="str">
        <f ca="1">_xll.IMDP("BND",AR281,BD8,AR3)</f>
        <v>입력오류</v>
      </c>
      <c r="BE281" s="2"/>
      <c r="BO281" s="21" t="str">
        <f ca="1">_xll.IMDP("BND",BF281,BO8,BF3)</f>
        <v>입력오류</v>
      </c>
      <c r="BP281" s="23" t="str">
        <f ca="1">_xll.IMDP("BND",BF281,BP8,BF3)</f>
        <v>입력오류</v>
      </c>
      <c r="BQ281" s="23" t="str">
        <f ca="1">_xll.IMDP("BND",BF281,BQ8,BF3)</f>
        <v>입력오류</v>
      </c>
      <c r="BR281" s="23" t="str">
        <f ca="1">_xll.IMDP("BND",BF281,BR8,BF3)</f>
        <v>입력오류</v>
      </c>
      <c r="BS281" s="2"/>
      <c r="CC281" s="21" t="str">
        <f ca="1">_xll.IMDP("BND",BT281,CC8,BT3)</f>
        <v>입력오류</v>
      </c>
      <c r="CD281" s="23" t="str">
        <f ca="1">_xll.IMDP("BND",BT281,CD8,BT3)</f>
        <v>입력오류</v>
      </c>
      <c r="CE281" s="23" t="str">
        <f ca="1">_xll.IMDP("BND",BT281,CE8,BT3)</f>
        <v>입력오류</v>
      </c>
      <c r="CF281" s="23" t="str">
        <f ca="1">_xll.IMDP("BND",BT281,CF8,BT3)</f>
        <v>입력오류</v>
      </c>
      <c r="CG281" s="2"/>
      <c r="CQ281" s="21" t="str">
        <f ca="1">_xll.IMDP("BND",CH281,CQ8,CH3)</f>
        <v>입력오류</v>
      </c>
      <c r="CR281" s="23" t="str">
        <f ca="1">_xll.IMDP("BND",CH281,CR8,CH3)</f>
        <v>입력오류</v>
      </c>
      <c r="CS281" s="23" t="str">
        <f ca="1">_xll.IMDP("BND",CH281,CS8,CH3)</f>
        <v>입력오류</v>
      </c>
      <c r="CT281" s="23" t="str">
        <f ca="1">_xll.IMDP("BND",CH281,CT8,CH3)</f>
        <v>입력오류</v>
      </c>
      <c r="CU281" s="2"/>
      <c r="DE281" s="21" t="str">
        <f ca="1">_xll.IMDP("BND",CV281,DE8,CV3)</f>
        <v>입력오류</v>
      </c>
      <c r="DF281" s="23" t="str">
        <f ca="1">_xll.IMDP("BND",CV281,DF8,CV3)</f>
        <v>입력오류</v>
      </c>
      <c r="DG281" s="23" t="str">
        <f ca="1">_xll.IMDP("BND",CV281,DG8,CV3)</f>
        <v>입력오류</v>
      </c>
      <c r="DH281" s="23" t="str">
        <f ca="1">_xll.IMDP("BND",CV281,DH8,CV3)</f>
        <v>입력오류</v>
      </c>
      <c r="DI281" s="2">
        <v>46316</v>
      </c>
      <c r="DJ281" s="3" t="s">
        <v>2016</v>
      </c>
      <c r="DK281" s="3" t="s">
        <v>2017</v>
      </c>
      <c r="DL281" s="3" t="s">
        <v>2018</v>
      </c>
      <c r="DM281" s="3">
        <v>0</v>
      </c>
      <c r="DN281" s="3">
        <v>0.05</v>
      </c>
      <c r="DO281" s="3">
        <v>0</v>
      </c>
      <c r="DP281" s="3">
        <v>73464</v>
      </c>
      <c r="DQ281" s="3">
        <v>10261.91</v>
      </c>
      <c r="DR281" s="3">
        <v>1.0256000000000001</v>
      </c>
      <c r="DS281" s="21">
        <f ca="1">_xll.IMDP("BND",DJ281,DS8,DJ3)</f>
        <v>20271115</v>
      </c>
      <c r="DT281" s="23">
        <f ca="1">_xll.IMDP("BND",DJ281,DT8,DJ3)</f>
        <v>3.97</v>
      </c>
      <c r="DU281" s="23" t="str">
        <f ca="1">_xll.IMDP("BND",DJ281,DU8,DJ3)</f>
        <v>공사공단채</v>
      </c>
      <c r="DV281" s="23" t="str">
        <f ca="1">_xll.IMDP("BND",DJ281,DV8,DJ3)</f>
        <v>일반</v>
      </c>
      <c r="DW281" s="2"/>
      <c r="EG281" s="21" t="str">
        <f ca="1">_xll.IMDP("BND",DX281,EG8,DX3)</f>
        <v>입력오류</v>
      </c>
      <c r="EH281" s="23" t="str">
        <f ca="1">_xll.IMDP("BND",DX281,EH8,DX3)</f>
        <v>입력오류</v>
      </c>
      <c r="EI281" s="23" t="str">
        <f ca="1">_xll.IMDP("BND",DX281,EI8,DX3)</f>
        <v>입력오류</v>
      </c>
      <c r="EJ281" s="23" t="str">
        <f ca="1">_xll.IMDP("BND",DX281,EJ8,DX3)</f>
        <v>입력오류</v>
      </c>
      <c r="EK281" s="2"/>
      <c r="EU281" s="21" t="str">
        <f ca="1">_xll.IMDP("BND",EL281,EU8,EL3)</f>
        <v>입력오류</v>
      </c>
      <c r="EV281" s="23" t="str">
        <f ca="1">_xll.IMDP("BND",EL281,EV8,EL3)</f>
        <v>입력오류</v>
      </c>
      <c r="EW281" s="23" t="str">
        <f ca="1">_xll.IMDP("BND",EL281,EW8,EL3)</f>
        <v>입력오류</v>
      </c>
      <c r="EX281" s="23" t="str">
        <f ca="1">_xll.IMDP("BND",EL281,EX8,EL3)</f>
        <v>입력오류</v>
      </c>
    </row>
    <row r="282" spans="1:154" ht="13.5" customHeight="1" x14ac:dyDescent="0.3">
      <c r="A282" s="2">
        <v>46316</v>
      </c>
      <c r="B282" s="3" t="s">
        <v>1694</v>
      </c>
      <c r="C282" s="3" t="s">
        <v>1695</v>
      </c>
      <c r="D282" s="3" t="s">
        <v>1696</v>
      </c>
      <c r="E282" s="3">
        <v>0</v>
      </c>
      <c r="F282" s="3">
        <v>0.12</v>
      </c>
      <c r="G282" s="3">
        <v>0</v>
      </c>
      <c r="H282" s="3">
        <v>150168</v>
      </c>
      <c r="I282" s="3">
        <v>9983.86</v>
      </c>
      <c r="J282" s="3">
        <v>1.8927</v>
      </c>
      <c r="K282" s="21">
        <f ca="1">_xll.IMDP("BND",B282,K8,B3)</f>
        <v>20281024</v>
      </c>
      <c r="L282" s="23">
        <f ca="1">_xll.IMDP("BND",B282,L8,B3)</f>
        <v>4.1020000000000003</v>
      </c>
      <c r="M282" s="23" t="str">
        <f ca="1">_xll.IMDP("BND",B282,M8,B3)</f>
        <v>공사공단채</v>
      </c>
      <c r="N282" s="23" t="str">
        <f ca="1">_xll.IMDP("BND",B282,N8,B3)</f>
        <v>일반</v>
      </c>
      <c r="O282" s="2"/>
      <c r="Y282" s="21" t="str">
        <f ca="1">_xll.IMDP("BND",P282,Y8,P3)</f>
        <v>입력오류</v>
      </c>
      <c r="Z282" s="23" t="str">
        <f ca="1">_xll.IMDP("BND",P282,Z8,P3)</f>
        <v>입력오류</v>
      </c>
      <c r="AA282" s="23" t="str">
        <f ca="1">_xll.IMDP("BND",P282,AA8,P3)</f>
        <v>입력오류</v>
      </c>
      <c r="AB282" s="23" t="str">
        <f ca="1">_xll.IMDP("BND",P282,AB8,P3)</f>
        <v>입력오류</v>
      </c>
      <c r="AC282" s="2"/>
      <c r="AM282" s="21" t="str">
        <f ca="1">_xll.IMDP("BND",AD282,AM8,AD3)</f>
        <v>입력오류</v>
      </c>
      <c r="AN282" s="23" t="str">
        <f ca="1">_xll.IMDP("BND",AD282,AN8,AD3)</f>
        <v>입력오류</v>
      </c>
      <c r="AO282" s="23" t="str">
        <f ca="1">_xll.IMDP("BND",AD282,AO8,AD3)</f>
        <v>입력오류</v>
      </c>
      <c r="AP282" s="23" t="str">
        <f ca="1">_xll.IMDP("BND",AD282,AP8,AD3)</f>
        <v>입력오류</v>
      </c>
      <c r="AQ282" s="2"/>
      <c r="BA282" s="21" t="str">
        <f ca="1">_xll.IMDP("BND",AR282,BA8,AR3)</f>
        <v>입력오류</v>
      </c>
      <c r="BB282" s="23" t="str">
        <f ca="1">_xll.IMDP("BND",AR282,BB8,AR3)</f>
        <v>입력오류</v>
      </c>
      <c r="BC282" s="23" t="str">
        <f ca="1">_xll.IMDP("BND",AR282,BC8,AR3)</f>
        <v>입력오류</v>
      </c>
      <c r="BD282" s="23" t="str">
        <f ca="1">_xll.IMDP("BND",AR282,BD8,AR3)</f>
        <v>입력오류</v>
      </c>
      <c r="BE282" s="2"/>
      <c r="BO282" s="21" t="str">
        <f ca="1">_xll.IMDP("BND",BF282,BO8,BF3)</f>
        <v>입력오류</v>
      </c>
      <c r="BP282" s="23" t="str">
        <f ca="1">_xll.IMDP("BND",BF282,BP8,BF3)</f>
        <v>입력오류</v>
      </c>
      <c r="BQ282" s="23" t="str">
        <f ca="1">_xll.IMDP("BND",BF282,BQ8,BF3)</f>
        <v>입력오류</v>
      </c>
      <c r="BR282" s="23" t="str">
        <f ca="1">_xll.IMDP("BND",BF282,BR8,BF3)</f>
        <v>입력오류</v>
      </c>
      <c r="BS282" s="2"/>
      <c r="CC282" s="21" t="str">
        <f ca="1">_xll.IMDP("BND",BT282,CC8,BT3)</f>
        <v>입력오류</v>
      </c>
      <c r="CD282" s="23" t="str">
        <f ca="1">_xll.IMDP("BND",BT282,CD8,BT3)</f>
        <v>입력오류</v>
      </c>
      <c r="CE282" s="23" t="str">
        <f ca="1">_xll.IMDP("BND",BT282,CE8,BT3)</f>
        <v>입력오류</v>
      </c>
      <c r="CF282" s="23" t="str">
        <f ca="1">_xll.IMDP("BND",BT282,CF8,BT3)</f>
        <v>입력오류</v>
      </c>
      <c r="CG282" s="2"/>
      <c r="CQ282" s="21" t="str">
        <f ca="1">_xll.IMDP("BND",CH282,CQ8,CH3)</f>
        <v>입력오류</v>
      </c>
      <c r="CR282" s="23" t="str">
        <f ca="1">_xll.IMDP("BND",CH282,CR8,CH3)</f>
        <v>입력오류</v>
      </c>
      <c r="CS282" s="23" t="str">
        <f ca="1">_xll.IMDP("BND",CH282,CS8,CH3)</f>
        <v>입력오류</v>
      </c>
      <c r="CT282" s="23" t="str">
        <f ca="1">_xll.IMDP("BND",CH282,CT8,CH3)</f>
        <v>입력오류</v>
      </c>
      <c r="CU282" s="2"/>
      <c r="DE282" s="21" t="str">
        <f ca="1">_xll.IMDP("BND",CV282,DE8,CV3)</f>
        <v>입력오류</v>
      </c>
      <c r="DF282" s="23" t="str">
        <f ca="1">_xll.IMDP("BND",CV282,DF8,CV3)</f>
        <v>입력오류</v>
      </c>
      <c r="DG282" s="23" t="str">
        <f ca="1">_xll.IMDP("BND",CV282,DG8,CV3)</f>
        <v>입력오류</v>
      </c>
      <c r="DH282" s="23" t="str">
        <f ca="1">_xll.IMDP("BND",CV282,DH8,CV3)</f>
        <v>입력오류</v>
      </c>
      <c r="DI282" s="2">
        <v>46316</v>
      </c>
      <c r="DJ282" s="3" t="s">
        <v>2020</v>
      </c>
      <c r="DK282" s="3" t="s">
        <v>2021</v>
      </c>
      <c r="DL282" s="3" t="s">
        <v>2022</v>
      </c>
      <c r="DM282" s="3">
        <v>0</v>
      </c>
      <c r="DN282" s="3">
        <v>0.04</v>
      </c>
      <c r="DO282" s="3">
        <v>0</v>
      </c>
      <c r="DP282" s="3">
        <v>70970</v>
      </c>
      <c r="DQ282" s="3">
        <v>9912.23</v>
      </c>
      <c r="DR282" s="3">
        <v>1.2451000000000001</v>
      </c>
      <c r="DS282" s="21">
        <f ca="1">_xll.IMDP("BND",DJ282,DS8,DJ3)</f>
        <v>20280204</v>
      </c>
      <c r="DT282" s="23">
        <f ca="1">_xll.IMDP("BND",DJ282,DT8,DJ3)</f>
        <v>4.6559999999999997</v>
      </c>
      <c r="DU282" s="23" t="str">
        <f ca="1">_xll.IMDP("BND",DJ282,DU8,DJ3)</f>
        <v>회사채</v>
      </c>
      <c r="DV282" s="23" t="str">
        <f ca="1">_xll.IMDP("BND",DJ282,DV8,DJ3)</f>
        <v>회사채(일반)</v>
      </c>
      <c r="DW282" s="2"/>
      <c r="EG282" s="21" t="str">
        <f ca="1">_xll.IMDP("BND",DX282,EG8,DX3)</f>
        <v>입력오류</v>
      </c>
      <c r="EH282" s="23" t="str">
        <f ca="1">_xll.IMDP("BND",DX282,EH8,DX3)</f>
        <v>입력오류</v>
      </c>
      <c r="EI282" s="23" t="str">
        <f ca="1">_xll.IMDP("BND",DX282,EI8,DX3)</f>
        <v>입력오류</v>
      </c>
      <c r="EJ282" s="23" t="str">
        <f ca="1">_xll.IMDP("BND",DX282,EJ8,DX3)</f>
        <v>입력오류</v>
      </c>
      <c r="EK282" s="2"/>
      <c r="EU282" s="21" t="str">
        <f ca="1">_xll.IMDP("BND",EL282,EU8,EL3)</f>
        <v>입력오류</v>
      </c>
      <c r="EV282" s="23" t="str">
        <f ca="1">_xll.IMDP("BND",EL282,EV8,EL3)</f>
        <v>입력오류</v>
      </c>
      <c r="EW282" s="23" t="str">
        <f ca="1">_xll.IMDP("BND",EL282,EW8,EL3)</f>
        <v>입력오류</v>
      </c>
      <c r="EX282" s="23" t="str">
        <f ca="1">_xll.IMDP("BND",EL282,EX8,EL3)</f>
        <v>입력오류</v>
      </c>
    </row>
    <row r="283" spans="1:154" ht="13.5" customHeight="1" x14ac:dyDescent="0.3">
      <c r="A283" s="2">
        <v>46316</v>
      </c>
      <c r="B283" s="3" t="s">
        <v>1697</v>
      </c>
      <c r="C283" s="3" t="s">
        <v>468</v>
      </c>
      <c r="D283" s="3" t="s">
        <v>1698</v>
      </c>
      <c r="E283" s="3">
        <v>0</v>
      </c>
      <c r="F283" s="3">
        <v>0.12</v>
      </c>
      <c r="G283" s="3">
        <v>0</v>
      </c>
      <c r="H283" s="3">
        <v>148000</v>
      </c>
      <c r="I283" s="3">
        <v>8856.24</v>
      </c>
      <c r="J283" s="3">
        <v>7.3087</v>
      </c>
      <c r="K283" s="21">
        <f ca="1">_xll.IMDP("BND",B283,K8,B3)</f>
        <v>20350206</v>
      </c>
      <c r="L283" s="23">
        <f ca="1">_xll.IMDP("BND",B283,L8,B3)</f>
        <v>4.2919999999999998</v>
      </c>
      <c r="M283" s="23" t="str">
        <f ca="1">_xll.IMDP("BND",B283,M8,B3)</f>
        <v>공사공단채</v>
      </c>
      <c r="N283" s="23" t="str">
        <f ca="1">_xll.IMDP("BND",B283,N8,B3)</f>
        <v>일반</v>
      </c>
      <c r="O283" s="2"/>
      <c r="Y283" s="21" t="str">
        <f ca="1">_xll.IMDP("BND",P283,Y8,P3)</f>
        <v>입력오류</v>
      </c>
      <c r="Z283" s="23" t="str">
        <f ca="1">_xll.IMDP("BND",P283,Z8,P3)</f>
        <v>입력오류</v>
      </c>
      <c r="AA283" s="23" t="str">
        <f ca="1">_xll.IMDP("BND",P283,AA8,P3)</f>
        <v>입력오류</v>
      </c>
      <c r="AB283" s="23" t="str">
        <f ca="1">_xll.IMDP("BND",P283,AB8,P3)</f>
        <v>입력오류</v>
      </c>
      <c r="AC283" s="2"/>
      <c r="AM283" s="21" t="str">
        <f ca="1">_xll.IMDP("BND",AD283,AM8,AD3)</f>
        <v>입력오류</v>
      </c>
      <c r="AN283" s="23" t="str">
        <f ca="1">_xll.IMDP("BND",AD283,AN8,AD3)</f>
        <v>입력오류</v>
      </c>
      <c r="AO283" s="23" t="str">
        <f ca="1">_xll.IMDP("BND",AD283,AO8,AD3)</f>
        <v>입력오류</v>
      </c>
      <c r="AP283" s="23" t="str">
        <f ca="1">_xll.IMDP("BND",AD283,AP8,AD3)</f>
        <v>입력오류</v>
      </c>
      <c r="AQ283" s="2"/>
      <c r="BA283" s="21" t="str">
        <f ca="1">_xll.IMDP("BND",AR283,BA8,AR3)</f>
        <v>입력오류</v>
      </c>
      <c r="BB283" s="23" t="str">
        <f ca="1">_xll.IMDP("BND",AR283,BB8,AR3)</f>
        <v>입력오류</v>
      </c>
      <c r="BC283" s="23" t="str">
        <f ca="1">_xll.IMDP("BND",AR283,BC8,AR3)</f>
        <v>입력오류</v>
      </c>
      <c r="BD283" s="23" t="str">
        <f ca="1">_xll.IMDP("BND",AR283,BD8,AR3)</f>
        <v>입력오류</v>
      </c>
      <c r="BE283" s="2"/>
      <c r="BO283" s="21" t="str">
        <f ca="1">_xll.IMDP("BND",BF283,BO8,BF3)</f>
        <v>입력오류</v>
      </c>
      <c r="BP283" s="23" t="str">
        <f ca="1">_xll.IMDP("BND",BF283,BP8,BF3)</f>
        <v>입력오류</v>
      </c>
      <c r="BQ283" s="23" t="str">
        <f ca="1">_xll.IMDP("BND",BF283,BQ8,BF3)</f>
        <v>입력오류</v>
      </c>
      <c r="BR283" s="23" t="str">
        <f ca="1">_xll.IMDP("BND",BF283,BR8,BF3)</f>
        <v>입력오류</v>
      </c>
      <c r="BS283" s="2"/>
      <c r="CC283" s="21" t="str">
        <f ca="1">_xll.IMDP("BND",BT283,CC8,BT3)</f>
        <v>입력오류</v>
      </c>
      <c r="CD283" s="23" t="str">
        <f ca="1">_xll.IMDP("BND",BT283,CD8,BT3)</f>
        <v>입력오류</v>
      </c>
      <c r="CE283" s="23" t="str">
        <f ca="1">_xll.IMDP("BND",BT283,CE8,BT3)</f>
        <v>입력오류</v>
      </c>
      <c r="CF283" s="23" t="str">
        <f ca="1">_xll.IMDP("BND",BT283,CF8,BT3)</f>
        <v>입력오류</v>
      </c>
      <c r="CG283" s="2"/>
      <c r="CQ283" s="21" t="str">
        <f ca="1">_xll.IMDP("BND",CH283,CQ8,CH3)</f>
        <v>입력오류</v>
      </c>
      <c r="CR283" s="23" t="str">
        <f ca="1">_xll.IMDP("BND",CH283,CR8,CH3)</f>
        <v>입력오류</v>
      </c>
      <c r="CS283" s="23" t="str">
        <f ca="1">_xll.IMDP("BND",CH283,CS8,CH3)</f>
        <v>입력오류</v>
      </c>
      <c r="CT283" s="23" t="str">
        <f ca="1">_xll.IMDP("BND",CH283,CT8,CH3)</f>
        <v>입력오류</v>
      </c>
      <c r="CU283" s="2"/>
      <c r="DE283" s="21" t="str">
        <f ca="1">_xll.IMDP("BND",CV283,DE8,CV3)</f>
        <v>입력오류</v>
      </c>
      <c r="DF283" s="23" t="str">
        <f ca="1">_xll.IMDP("BND",CV283,DF8,CV3)</f>
        <v>입력오류</v>
      </c>
      <c r="DG283" s="23" t="str">
        <f ca="1">_xll.IMDP("BND",CV283,DG8,CV3)</f>
        <v>입력오류</v>
      </c>
      <c r="DH283" s="23" t="str">
        <f ca="1">_xll.IMDP("BND",CV283,DH8,CV3)</f>
        <v>입력오류</v>
      </c>
      <c r="DI283" s="2">
        <v>46316</v>
      </c>
      <c r="DJ283" s="3" t="s">
        <v>2012</v>
      </c>
      <c r="DK283" s="3" t="s">
        <v>105</v>
      </c>
      <c r="DL283" s="3" t="s">
        <v>2013</v>
      </c>
      <c r="DM283" s="3">
        <v>0</v>
      </c>
      <c r="DN283" s="3">
        <v>0.04</v>
      </c>
      <c r="DO283" s="3">
        <v>0</v>
      </c>
      <c r="DP283" s="3">
        <v>68032</v>
      </c>
      <c r="DQ283" s="3">
        <v>10039.11</v>
      </c>
      <c r="DR283" s="3">
        <v>0.49609999999999999</v>
      </c>
      <c r="DS283" s="21">
        <f ca="1">_xll.IMDP("BND",DJ283,DS8,DJ3)</f>
        <v>20270425</v>
      </c>
      <c r="DT283" s="23">
        <f ca="1">_xll.IMDP("BND",DJ283,DT8,DJ3)</f>
        <v>3.8210000000000002</v>
      </c>
      <c r="DU283" s="23" t="str">
        <f ca="1">_xll.IMDP("BND",DJ283,DU8,DJ3)</f>
        <v>공사공단채</v>
      </c>
      <c r="DV283" s="23" t="str">
        <f ca="1">_xll.IMDP("BND",DJ283,DV8,DJ3)</f>
        <v>일반</v>
      </c>
      <c r="DW283" s="2"/>
      <c r="EG283" s="21" t="str">
        <f ca="1">_xll.IMDP("BND",DX283,EG8,DX3)</f>
        <v>입력오류</v>
      </c>
      <c r="EH283" s="23" t="str">
        <f ca="1">_xll.IMDP("BND",DX283,EH8,DX3)</f>
        <v>입력오류</v>
      </c>
      <c r="EI283" s="23" t="str">
        <f ca="1">_xll.IMDP("BND",DX283,EI8,DX3)</f>
        <v>입력오류</v>
      </c>
      <c r="EJ283" s="23" t="str">
        <f ca="1">_xll.IMDP("BND",DX283,EJ8,DX3)</f>
        <v>입력오류</v>
      </c>
      <c r="EK283" s="2"/>
      <c r="EU283" s="21" t="str">
        <f ca="1">_xll.IMDP("BND",EL283,EU8,EL3)</f>
        <v>입력오류</v>
      </c>
      <c r="EV283" s="23" t="str">
        <f ca="1">_xll.IMDP("BND",EL283,EV8,EL3)</f>
        <v>입력오류</v>
      </c>
      <c r="EW283" s="23" t="str">
        <f ca="1">_xll.IMDP("BND",EL283,EW8,EL3)</f>
        <v>입력오류</v>
      </c>
      <c r="EX283" s="23" t="str">
        <f ca="1">_xll.IMDP("BND",EL283,EX8,EL3)</f>
        <v>입력오류</v>
      </c>
    </row>
    <row r="284" spans="1:154" ht="13.5" customHeight="1" x14ac:dyDescent="0.3">
      <c r="A284" s="2">
        <v>46316</v>
      </c>
      <c r="B284" s="3" t="s">
        <v>1699</v>
      </c>
      <c r="C284" s="3" t="s">
        <v>1700</v>
      </c>
      <c r="D284" s="3" t="s">
        <v>1701</v>
      </c>
      <c r="E284" s="3">
        <v>0</v>
      </c>
      <c r="F284" s="3">
        <v>0.12</v>
      </c>
      <c r="G284" s="3">
        <v>0</v>
      </c>
      <c r="H284" s="3">
        <v>145398</v>
      </c>
      <c r="I284" s="3">
        <v>9666.6299999999992</v>
      </c>
      <c r="J284" s="3">
        <v>3.1316999999999999</v>
      </c>
      <c r="K284" s="21">
        <f ca="1">_xll.IMDP("BND",B284,K8,B3)</f>
        <v>20300221</v>
      </c>
      <c r="L284" s="23">
        <f ca="1">_xll.IMDP("BND",B284,L8,B3)</f>
        <v>4.2919999999999998</v>
      </c>
      <c r="M284" s="23" t="str">
        <f ca="1">_xll.IMDP("BND",B284,M8,B3)</f>
        <v>회사채</v>
      </c>
      <c r="N284" s="23" t="str">
        <f ca="1">_xll.IMDP("BND",B284,N8,B3)</f>
        <v>회사채(일반)</v>
      </c>
      <c r="O284" s="2"/>
      <c r="Y284" s="21" t="str">
        <f ca="1">_xll.IMDP("BND",P284,Y8,P3)</f>
        <v>입력오류</v>
      </c>
      <c r="Z284" s="23" t="str">
        <f ca="1">_xll.IMDP("BND",P284,Z8,P3)</f>
        <v>입력오류</v>
      </c>
      <c r="AA284" s="23" t="str">
        <f ca="1">_xll.IMDP("BND",P284,AA8,P3)</f>
        <v>입력오류</v>
      </c>
      <c r="AB284" s="23" t="str">
        <f ca="1">_xll.IMDP("BND",P284,AB8,P3)</f>
        <v>입력오류</v>
      </c>
      <c r="AC284" s="2"/>
      <c r="AM284" s="21" t="str">
        <f ca="1">_xll.IMDP("BND",AD284,AM8,AD3)</f>
        <v>입력오류</v>
      </c>
      <c r="AN284" s="23" t="str">
        <f ca="1">_xll.IMDP("BND",AD284,AN8,AD3)</f>
        <v>입력오류</v>
      </c>
      <c r="AO284" s="23" t="str">
        <f ca="1">_xll.IMDP("BND",AD284,AO8,AD3)</f>
        <v>입력오류</v>
      </c>
      <c r="AP284" s="23" t="str">
        <f ca="1">_xll.IMDP("BND",AD284,AP8,AD3)</f>
        <v>입력오류</v>
      </c>
      <c r="AQ284" s="2"/>
      <c r="BA284" s="21" t="str">
        <f ca="1">_xll.IMDP("BND",AR284,BA8,AR3)</f>
        <v>입력오류</v>
      </c>
      <c r="BB284" s="23" t="str">
        <f ca="1">_xll.IMDP("BND",AR284,BB8,AR3)</f>
        <v>입력오류</v>
      </c>
      <c r="BC284" s="23" t="str">
        <f ca="1">_xll.IMDP("BND",AR284,BC8,AR3)</f>
        <v>입력오류</v>
      </c>
      <c r="BD284" s="23" t="str">
        <f ca="1">_xll.IMDP("BND",AR284,BD8,AR3)</f>
        <v>입력오류</v>
      </c>
      <c r="BE284" s="2"/>
      <c r="BO284" s="21" t="str">
        <f ca="1">_xll.IMDP("BND",BF284,BO8,BF3)</f>
        <v>입력오류</v>
      </c>
      <c r="BP284" s="23" t="str">
        <f ca="1">_xll.IMDP("BND",BF284,BP8,BF3)</f>
        <v>입력오류</v>
      </c>
      <c r="BQ284" s="23" t="str">
        <f ca="1">_xll.IMDP("BND",BF284,BQ8,BF3)</f>
        <v>입력오류</v>
      </c>
      <c r="BR284" s="23" t="str">
        <f ca="1">_xll.IMDP("BND",BF284,BR8,BF3)</f>
        <v>입력오류</v>
      </c>
      <c r="BS284" s="2"/>
      <c r="CC284" s="21" t="str">
        <f ca="1">_xll.IMDP("BND",BT284,CC8,BT3)</f>
        <v>입력오류</v>
      </c>
      <c r="CD284" s="23" t="str">
        <f ca="1">_xll.IMDP("BND",BT284,CD8,BT3)</f>
        <v>입력오류</v>
      </c>
      <c r="CE284" s="23" t="str">
        <f ca="1">_xll.IMDP("BND",BT284,CE8,BT3)</f>
        <v>입력오류</v>
      </c>
      <c r="CF284" s="23" t="str">
        <f ca="1">_xll.IMDP("BND",BT284,CF8,BT3)</f>
        <v>입력오류</v>
      </c>
      <c r="CG284" s="2"/>
      <c r="CQ284" s="21" t="str">
        <f ca="1">_xll.IMDP("BND",CH284,CQ8,CH3)</f>
        <v>입력오류</v>
      </c>
      <c r="CR284" s="23" t="str">
        <f ca="1">_xll.IMDP("BND",CH284,CR8,CH3)</f>
        <v>입력오류</v>
      </c>
      <c r="CS284" s="23" t="str">
        <f ca="1">_xll.IMDP("BND",CH284,CS8,CH3)</f>
        <v>입력오류</v>
      </c>
      <c r="CT284" s="23" t="str">
        <f ca="1">_xll.IMDP("BND",CH284,CT8,CH3)</f>
        <v>입력오류</v>
      </c>
      <c r="CU284" s="2"/>
      <c r="DE284" s="21" t="str">
        <f ca="1">_xll.IMDP("BND",CV284,DE8,CV3)</f>
        <v>입력오류</v>
      </c>
      <c r="DF284" s="23" t="str">
        <f ca="1">_xll.IMDP("BND",CV284,DF8,CV3)</f>
        <v>입력오류</v>
      </c>
      <c r="DG284" s="23" t="str">
        <f ca="1">_xll.IMDP("BND",CV284,DG8,CV3)</f>
        <v>입력오류</v>
      </c>
      <c r="DH284" s="23" t="str">
        <f ca="1">_xll.IMDP("BND",CV284,DH8,CV3)</f>
        <v>입력오류</v>
      </c>
      <c r="DI284" s="2">
        <v>46316</v>
      </c>
      <c r="DJ284" s="3" t="s">
        <v>2023</v>
      </c>
      <c r="DK284" s="3" t="s">
        <v>771</v>
      </c>
      <c r="DL284" s="3" t="s">
        <v>2024</v>
      </c>
      <c r="DM284" s="3">
        <v>0</v>
      </c>
      <c r="DN284" s="3">
        <v>0.04</v>
      </c>
      <c r="DO284" s="3">
        <v>0</v>
      </c>
      <c r="DP284" s="3">
        <v>64832</v>
      </c>
      <c r="DQ284" s="3">
        <v>9635.7800000000007</v>
      </c>
      <c r="DR284" s="3">
        <v>5.1833999999999998</v>
      </c>
      <c r="DS284" s="21">
        <f ca="1">_xll.IMDP("BND",DJ284,DS8,DJ3)</f>
        <v>20320810</v>
      </c>
      <c r="DT284" s="23">
        <f ca="1">_xll.IMDP("BND",DJ284,DT8,DJ3)</f>
        <v>4.2720000000000002</v>
      </c>
      <c r="DU284" s="23" t="str">
        <f ca="1">_xll.IMDP("BND",DJ284,DU8,DJ3)</f>
        <v>공사공단채</v>
      </c>
      <c r="DV284" s="23" t="str">
        <f ca="1">_xll.IMDP("BND",DJ284,DV8,DJ3)</f>
        <v>일반</v>
      </c>
      <c r="DW284" s="2"/>
      <c r="EG284" s="21" t="str">
        <f ca="1">_xll.IMDP("BND",DX284,EG8,DX3)</f>
        <v>입력오류</v>
      </c>
      <c r="EH284" s="23" t="str">
        <f ca="1">_xll.IMDP("BND",DX284,EH8,DX3)</f>
        <v>입력오류</v>
      </c>
      <c r="EI284" s="23" t="str">
        <f ca="1">_xll.IMDP("BND",DX284,EI8,DX3)</f>
        <v>입력오류</v>
      </c>
      <c r="EJ284" s="23" t="str">
        <f ca="1">_xll.IMDP("BND",DX284,EJ8,DX3)</f>
        <v>입력오류</v>
      </c>
      <c r="EK284" s="2"/>
      <c r="EU284" s="21" t="str">
        <f ca="1">_xll.IMDP("BND",EL284,EU8,EL3)</f>
        <v>입력오류</v>
      </c>
      <c r="EV284" s="23" t="str">
        <f ca="1">_xll.IMDP("BND",EL284,EV8,EL3)</f>
        <v>입력오류</v>
      </c>
      <c r="EW284" s="23" t="str">
        <f ca="1">_xll.IMDP("BND",EL284,EW8,EL3)</f>
        <v>입력오류</v>
      </c>
      <c r="EX284" s="23" t="str">
        <f ca="1">_xll.IMDP("BND",EL284,EX8,EL3)</f>
        <v>입력오류</v>
      </c>
    </row>
    <row r="285" spans="1:154" ht="13.5" customHeight="1" x14ac:dyDescent="0.3">
      <c r="A285" s="2">
        <v>46316</v>
      </c>
      <c r="B285" s="3" t="s">
        <v>125</v>
      </c>
      <c r="C285" s="3" t="s">
        <v>47</v>
      </c>
      <c r="D285" s="3" t="s">
        <v>126</v>
      </c>
      <c r="E285" s="3">
        <v>0</v>
      </c>
      <c r="F285" s="3">
        <v>0.12</v>
      </c>
      <c r="G285" s="3">
        <v>0</v>
      </c>
      <c r="H285" s="3">
        <v>144625</v>
      </c>
      <c r="I285" s="3">
        <v>10098.57</v>
      </c>
      <c r="J285" s="3">
        <v>0.61819999999999997</v>
      </c>
      <c r="K285" s="21">
        <f ca="1">_xll.IMDP("BND",B285,K8,B3)</f>
        <v>20270610</v>
      </c>
      <c r="L285" s="23">
        <f ca="1">_xll.IMDP("BND",B285,L8,B3)</f>
        <v>3.5529999999999999</v>
      </c>
      <c r="M285" s="23" t="str">
        <f ca="1">_xll.IMDP("BND",B285,M8,B3)</f>
        <v>국채</v>
      </c>
      <c r="N285" s="23" t="str">
        <f ca="1">_xll.IMDP("BND",B285,N8,B3)</f>
        <v>국고채권</v>
      </c>
      <c r="O285" s="2"/>
      <c r="Y285" s="21" t="str">
        <f ca="1">_xll.IMDP("BND",P285,Y8,P3)</f>
        <v>입력오류</v>
      </c>
      <c r="Z285" s="23" t="str">
        <f ca="1">_xll.IMDP("BND",P285,Z8,P3)</f>
        <v>입력오류</v>
      </c>
      <c r="AA285" s="23" t="str">
        <f ca="1">_xll.IMDP("BND",P285,AA8,P3)</f>
        <v>입력오류</v>
      </c>
      <c r="AB285" s="23" t="str">
        <f ca="1">_xll.IMDP("BND",P285,AB8,P3)</f>
        <v>입력오류</v>
      </c>
      <c r="AC285" s="2"/>
      <c r="AM285" s="21" t="str">
        <f ca="1">_xll.IMDP("BND",AD285,AM8,AD3)</f>
        <v>입력오류</v>
      </c>
      <c r="AN285" s="23" t="str">
        <f ca="1">_xll.IMDP("BND",AD285,AN8,AD3)</f>
        <v>입력오류</v>
      </c>
      <c r="AO285" s="23" t="str">
        <f ca="1">_xll.IMDP("BND",AD285,AO8,AD3)</f>
        <v>입력오류</v>
      </c>
      <c r="AP285" s="23" t="str">
        <f ca="1">_xll.IMDP("BND",AD285,AP8,AD3)</f>
        <v>입력오류</v>
      </c>
      <c r="AQ285" s="2"/>
      <c r="BA285" s="21" t="str">
        <f ca="1">_xll.IMDP("BND",AR285,BA8,AR3)</f>
        <v>입력오류</v>
      </c>
      <c r="BB285" s="23" t="str">
        <f ca="1">_xll.IMDP("BND",AR285,BB8,AR3)</f>
        <v>입력오류</v>
      </c>
      <c r="BC285" s="23" t="str">
        <f ca="1">_xll.IMDP("BND",AR285,BC8,AR3)</f>
        <v>입력오류</v>
      </c>
      <c r="BD285" s="23" t="str">
        <f ca="1">_xll.IMDP("BND",AR285,BD8,AR3)</f>
        <v>입력오류</v>
      </c>
      <c r="BE285" s="2"/>
      <c r="BO285" s="21" t="str">
        <f ca="1">_xll.IMDP("BND",BF285,BO8,BF3)</f>
        <v>입력오류</v>
      </c>
      <c r="BP285" s="23" t="str">
        <f ca="1">_xll.IMDP("BND",BF285,BP8,BF3)</f>
        <v>입력오류</v>
      </c>
      <c r="BQ285" s="23" t="str">
        <f ca="1">_xll.IMDP("BND",BF285,BQ8,BF3)</f>
        <v>입력오류</v>
      </c>
      <c r="BR285" s="23" t="str">
        <f ca="1">_xll.IMDP("BND",BF285,BR8,BF3)</f>
        <v>입력오류</v>
      </c>
      <c r="BS285" s="2"/>
      <c r="CC285" s="21" t="str">
        <f ca="1">_xll.IMDP("BND",BT285,CC8,BT3)</f>
        <v>입력오류</v>
      </c>
      <c r="CD285" s="23" t="str">
        <f ca="1">_xll.IMDP("BND",BT285,CD8,BT3)</f>
        <v>입력오류</v>
      </c>
      <c r="CE285" s="23" t="str">
        <f ca="1">_xll.IMDP("BND",BT285,CE8,BT3)</f>
        <v>입력오류</v>
      </c>
      <c r="CF285" s="23" t="str">
        <f ca="1">_xll.IMDP("BND",BT285,CF8,BT3)</f>
        <v>입력오류</v>
      </c>
      <c r="CG285" s="2"/>
      <c r="CQ285" s="21" t="str">
        <f ca="1">_xll.IMDP("BND",CH285,CQ8,CH3)</f>
        <v>입력오류</v>
      </c>
      <c r="CR285" s="23" t="str">
        <f ca="1">_xll.IMDP("BND",CH285,CR8,CH3)</f>
        <v>입력오류</v>
      </c>
      <c r="CS285" s="23" t="str">
        <f ca="1">_xll.IMDP("BND",CH285,CS8,CH3)</f>
        <v>입력오류</v>
      </c>
      <c r="CT285" s="23" t="str">
        <f ca="1">_xll.IMDP("BND",CH285,CT8,CH3)</f>
        <v>입력오류</v>
      </c>
      <c r="CU285" s="2"/>
      <c r="DE285" s="21" t="str">
        <f ca="1">_xll.IMDP("BND",CV285,DE8,CV3)</f>
        <v>입력오류</v>
      </c>
      <c r="DF285" s="23" t="str">
        <f ca="1">_xll.IMDP("BND",CV285,DF8,CV3)</f>
        <v>입력오류</v>
      </c>
      <c r="DG285" s="23" t="str">
        <f ca="1">_xll.IMDP("BND",CV285,DG8,CV3)</f>
        <v>입력오류</v>
      </c>
      <c r="DH285" s="23" t="str">
        <f ca="1">_xll.IMDP("BND",CV285,DH8,CV3)</f>
        <v>입력오류</v>
      </c>
      <c r="DI285" s="2">
        <v>46316</v>
      </c>
      <c r="DJ285" s="3" t="s">
        <v>1283</v>
      </c>
      <c r="DK285" s="3" t="s">
        <v>95</v>
      </c>
      <c r="DL285" s="3" t="s">
        <v>2025</v>
      </c>
      <c r="DM285" s="3">
        <v>0</v>
      </c>
      <c r="DN285" s="3">
        <v>0.04</v>
      </c>
      <c r="DO285" s="3">
        <v>0</v>
      </c>
      <c r="DP285" s="3">
        <v>62901</v>
      </c>
      <c r="DQ285" s="3">
        <v>8237.99</v>
      </c>
      <c r="DR285" s="3">
        <v>4.6994999999999996</v>
      </c>
      <c r="DS285" s="21">
        <f ca="1">_xll.IMDP("BND",DJ285,DS8,DJ3)</f>
        <v>20310910</v>
      </c>
      <c r="DT285" s="23">
        <f ca="1">_xll.IMDP("BND",DJ285,DT8,DJ3)</f>
        <v>4.0430000000000001</v>
      </c>
      <c r="DU285" s="23" t="str">
        <f ca="1">_xll.IMDP("BND",DJ285,DU8,DJ3)</f>
        <v>국채</v>
      </c>
      <c r="DV285" s="23" t="str">
        <f ca="1">_xll.IMDP("BND",DJ285,DV8,DJ3)</f>
        <v>국고채권</v>
      </c>
      <c r="DW285" s="2"/>
      <c r="EG285" s="21" t="str">
        <f ca="1">_xll.IMDP("BND",DX285,EG8,DX3)</f>
        <v>입력오류</v>
      </c>
      <c r="EH285" s="23" t="str">
        <f ca="1">_xll.IMDP("BND",DX285,EH8,DX3)</f>
        <v>입력오류</v>
      </c>
      <c r="EI285" s="23" t="str">
        <f ca="1">_xll.IMDP("BND",DX285,EI8,DX3)</f>
        <v>입력오류</v>
      </c>
      <c r="EJ285" s="23" t="str">
        <f ca="1">_xll.IMDP("BND",DX285,EJ8,DX3)</f>
        <v>입력오류</v>
      </c>
      <c r="EK285" s="2"/>
      <c r="EU285" s="21" t="str">
        <f ca="1">_xll.IMDP("BND",EL285,EU8,EL3)</f>
        <v>입력오류</v>
      </c>
      <c r="EV285" s="23" t="str">
        <f ca="1">_xll.IMDP("BND",EL285,EV8,EL3)</f>
        <v>입력오류</v>
      </c>
      <c r="EW285" s="23" t="str">
        <f ca="1">_xll.IMDP("BND",EL285,EW8,EL3)</f>
        <v>입력오류</v>
      </c>
      <c r="EX285" s="23" t="str">
        <f ca="1">_xll.IMDP("BND",EL285,EX8,EL3)</f>
        <v>입력오류</v>
      </c>
    </row>
    <row r="286" spans="1:154" ht="13.5" customHeight="1" x14ac:dyDescent="0.3">
      <c r="A286" s="2">
        <v>46316</v>
      </c>
      <c r="B286" s="3" t="s">
        <v>1705</v>
      </c>
      <c r="C286" s="3" t="s">
        <v>663</v>
      </c>
      <c r="D286" s="3" t="s">
        <v>1706</v>
      </c>
      <c r="E286" s="3">
        <v>0</v>
      </c>
      <c r="F286" s="3">
        <v>0.12</v>
      </c>
      <c r="G286" s="3">
        <v>0</v>
      </c>
      <c r="H286" s="3">
        <v>139898</v>
      </c>
      <c r="I286" s="3">
        <v>10464.91</v>
      </c>
      <c r="J286" s="3">
        <v>5.8188000000000004</v>
      </c>
      <c r="K286" s="21">
        <f ca="1">_xll.IMDP("BND",B286,K8,B3)</f>
        <v>20331026</v>
      </c>
      <c r="L286" s="23">
        <f ca="1">_xll.IMDP("BND",B286,L8,B3)</f>
        <v>4.282</v>
      </c>
      <c r="M286" s="23" t="str">
        <f ca="1">_xll.IMDP("BND",B286,M8,B3)</f>
        <v>공사공단채</v>
      </c>
      <c r="N286" s="23" t="str">
        <f ca="1">_xll.IMDP("BND",B286,N8,B3)</f>
        <v>일반</v>
      </c>
      <c r="O286" s="2"/>
      <c r="Y286" s="21" t="str">
        <f ca="1">_xll.IMDP("BND",P286,Y8,P3)</f>
        <v>입력오류</v>
      </c>
      <c r="Z286" s="23" t="str">
        <f ca="1">_xll.IMDP("BND",P286,Z8,P3)</f>
        <v>입력오류</v>
      </c>
      <c r="AA286" s="23" t="str">
        <f ca="1">_xll.IMDP("BND",P286,AA8,P3)</f>
        <v>입력오류</v>
      </c>
      <c r="AB286" s="23" t="str">
        <f ca="1">_xll.IMDP("BND",P286,AB8,P3)</f>
        <v>입력오류</v>
      </c>
      <c r="AC286" s="2"/>
      <c r="AM286" s="21" t="str">
        <f ca="1">_xll.IMDP("BND",AD286,AM8,AD3)</f>
        <v>입력오류</v>
      </c>
      <c r="AN286" s="23" t="str">
        <f ca="1">_xll.IMDP("BND",AD286,AN8,AD3)</f>
        <v>입력오류</v>
      </c>
      <c r="AO286" s="23" t="str">
        <f ca="1">_xll.IMDP("BND",AD286,AO8,AD3)</f>
        <v>입력오류</v>
      </c>
      <c r="AP286" s="23" t="str">
        <f ca="1">_xll.IMDP("BND",AD286,AP8,AD3)</f>
        <v>입력오류</v>
      </c>
      <c r="AQ286" s="2"/>
      <c r="BA286" s="21" t="str">
        <f ca="1">_xll.IMDP("BND",AR286,BA8,AR3)</f>
        <v>입력오류</v>
      </c>
      <c r="BB286" s="23" t="str">
        <f ca="1">_xll.IMDP("BND",AR286,BB8,AR3)</f>
        <v>입력오류</v>
      </c>
      <c r="BC286" s="23" t="str">
        <f ca="1">_xll.IMDP("BND",AR286,BC8,AR3)</f>
        <v>입력오류</v>
      </c>
      <c r="BD286" s="23" t="str">
        <f ca="1">_xll.IMDP("BND",AR286,BD8,AR3)</f>
        <v>입력오류</v>
      </c>
      <c r="BE286" s="2"/>
      <c r="BO286" s="21" t="str">
        <f ca="1">_xll.IMDP("BND",BF286,BO8,BF3)</f>
        <v>입력오류</v>
      </c>
      <c r="BP286" s="23" t="str">
        <f ca="1">_xll.IMDP("BND",BF286,BP8,BF3)</f>
        <v>입력오류</v>
      </c>
      <c r="BQ286" s="23" t="str">
        <f ca="1">_xll.IMDP("BND",BF286,BQ8,BF3)</f>
        <v>입력오류</v>
      </c>
      <c r="BR286" s="23" t="str">
        <f ca="1">_xll.IMDP("BND",BF286,BR8,BF3)</f>
        <v>입력오류</v>
      </c>
      <c r="BS286" s="2"/>
      <c r="CC286" s="21" t="str">
        <f ca="1">_xll.IMDP("BND",BT286,CC8,BT3)</f>
        <v>입력오류</v>
      </c>
      <c r="CD286" s="23" t="str">
        <f ca="1">_xll.IMDP("BND",BT286,CD8,BT3)</f>
        <v>입력오류</v>
      </c>
      <c r="CE286" s="23" t="str">
        <f ca="1">_xll.IMDP("BND",BT286,CE8,BT3)</f>
        <v>입력오류</v>
      </c>
      <c r="CF286" s="23" t="str">
        <f ca="1">_xll.IMDP("BND",BT286,CF8,BT3)</f>
        <v>입력오류</v>
      </c>
      <c r="CG286" s="2"/>
      <c r="CQ286" s="21" t="str">
        <f ca="1">_xll.IMDP("BND",CH286,CQ8,CH3)</f>
        <v>입력오류</v>
      </c>
      <c r="CR286" s="23" t="str">
        <f ca="1">_xll.IMDP("BND",CH286,CR8,CH3)</f>
        <v>입력오류</v>
      </c>
      <c r="CS286" s="23" t="str">
        <f ca="1">_xll.IMDP("BND",CH286,CS8,CH3)</f>
        <v>입력오류</v>
      </c>
      <c r="CT286" s="23" t="str">
        <f ca="1">_xll.IMDP("BND",CH286,CT8,CH3)</f>
        <v>입력오류</v>
      </c>
      <c r="CU286" s="2"/>
      <c r="DE286" s="21" t="str">
        <f ca="1">_xll.IMDP("BND",CV286,DE8,CV3)</f>
        <v>입력오류</v>
      </c>
      <c r="DF286" s="23" t="str">
        <f ca="1">_xll.IMDP("BND",CV286,DF8,CV3)</f>
        <v>입력오류</v>
      </c>
      <c r="DG286" s="23" t="str">
        <f ca="1">_xll.IMDP("BND",CV286,DG8,CV3)</f>
        <v>입력오류</v>
      </c>
      <c r="DH286" s="23" t="str">
        <f ca="1">_xll.IMDP("BND",CV286,DH8,CV3)</f>
        <v>입력오류</v>
      </c>
      <c r="DI286" s="2">
        <v>46316</v>
      </c>
      <c r="DJ286" s="3" t="s">
        <v>1171</v>
      </c>
      <c r="DK286" s="3" t="s">
        <v>29</v>
      </c>
      <c r="DL286" s="3" t="s">
        <v>2038</v>
      </c>
      <c r="DM286" s="3">
        <v>0</v>
      </c>
      <c r="DN286" s="3">
        <v>0.04</v>
      </c>
      <c r="DO286" s="3">
        <v>0</v>
      </c>
      <c r="DP286" s="3">
        <v>61744</v>
      </c>
      <c r="DQ286" s="3">
        <v>9933.9500000000007</v>
      </c>
      <c r="DR286" s="3">
        <v>6.1096000000000004</v>
      </c>
      <c r="DS286" s="21">
        <f ca="1">_xll.IMDP("BND",DJ286,DS8,DJ3)</f>
        <v>20331210</v>
      </c>
      <c r="DT286" s="23">
        <f ca="1">_xll.IMDP("BND",DJ286,DT8,DJ3)</f>
        <v>4.0780000000000003</v>
      </c>
      <c r="DU286" s="23" t="str">
        <f ca="1">_xll.IMDP("BND",DJ286,DU8,DJ3)</f>
        <v>국채</v>
      </c>
      <c r="DV286" s="23" t="str">
        <f ca="1">_xll.IMDP("BND",DJ286,DV8,DJ3)</f>
        <v>국고채권</v>
      </c>
      <c r="DW286" s="2"/>
      <c r="EG286" s="21" t="str">
        <f ca="1">_xll.IMDP("BND",DX286,EG8,DX3)</f>
        <v>입력오류</v>
      </c>
      <c r="EH286" s="23" t="str">
        <f ca="1">_xll.IMDP("BND",DX286,EH8,DX3)</f>
        <v>입력오류</v>
      </c>
      <c r="EI286" s="23" t="str">
        <f ca="1">_xll.IMDP("BND",DX286,EI8,DX3)</f>
        <v>입력오류</v>
      </c>
      <c r="EJ286" s="23" t="str">
        <f ca="1">_xll.IMDP("BND",DX286,EJ8,DX3)</f>
        <v>입력오류</v>
      </c>
      <c r="EK286" s="2"/>
      <c r="EU286" s="21" t="str">
        <f ca="1">_xll.IMDP("BND",EL286,EU8,EL3)</f>
        <v>입력오류</v>
      </c>
      <c r="EV286" s="23" t="str">
        <f ca="1">_xll.IMDP("BND",EL286,EV8,EL3)</f>
        <v>입력오류</v>
      </c>
      <c r="EW286" s="23" t="str">
        <f ca="1">_xll.IMDP("BND",EL286,EW8,EL3)</f>
        <v>입력오류</v>
      </c>
      <c r="EX286" s="23" t="str">
        <f ca="1">_xll.IMDP("BND",EL286,EX8,EL3)</f>
        <v>입력오류</v>
      </c>
    </row>
    <row r="287" spans="1:154" ht="13.5" customHeight="1" x14ac:dyDescent="0.3">
      <c r="A287" s="2">
        <v>46316</v>
      </c>
      <c r="B287" s="3" t="s">
        <v>1173</v>
      </c>
      <c r="C287" s="3" t="s">
        <v>29</v>
      </c>
      <c r="D287" s="3" t="s">
        <v>1174</v>
      </c>
      <c r="E287" s="3">
        <v>0</v>
      </c>
      <c r="F287" s="3">
        <v>0.11</v>
      </c>
      <c r="G287" s="3">
        <v>0</v>
      </c>
      <c r="H287" s="3">
        <v>137467</v>
      </c>
      <c r="I287" s="3">
        <v>10031.620000000001</v>
      </c>
      <c r="J287" s="3">
        <v>0.13550000000000001</v>
      </c>
      <c r="K287" s="21">
        <f ca="1">_xll.IMDP("BND",B287,K8,B3)</f>
        <v>20261210</v>
      </c>
      <c r="L287" s="23">
        <f ca="1">_xll.IMDP("BND",B287,L8,B3)</f>
        <v>3.165</v>
      </c>
      <c r="M287" s="23" t="str">
        <f ca="1">_xll.IMDP("BND",B287,M8,B3)</f>
        <v>국채</v>
      </c>
      <c r="N287" s="23" t="str">
        <f ca="1">_xll.IMDP("BND",B287,N8,B3)</f>
        <v>국고채권</v>
      </c>
      <c r="O287" s="2"/>
      <c r="Y287" s="21" t="str">
        <f ca="1">_xll.IMDP("BND",P287,Y8,P3)</f>
        <v>입력오류</v>
      </c>
      <c r="Z287" s="23" t="str">
        <f ca="1">_xll.IMDP("BND",P287,Z8,P3)</f>
        <v>입력오류</v>
      </c>
      <c r="AA287" s="23" t="str">
        <f ca="1">_xll.IMDP("BND",P287,AA8,P3)</f>
        <v>입력오류</v>
      </c>
      <c r="AB287" s="23" t="str">
        <f ca="1">_xll.IMDP("BND",P287,AB8,P3)</f>
        <v>입력오류</v>
      </c>
      <c r="AC287" s="2"/>
      <c r="AM287" s="21" t="str">
        <f ca="1">_xll.IMDP("BND",AD287,AM8,AD3)</f>
        <v>입력오류</v>
      </c>
      <c r="AN287" s="23" t="str">
        <f ca="1">_xll.IMDP("BND",AD287,AN8,AD3)</f>
        <v>입력오류</v>
      </c>
      <c r="AO287" s="23" t="str">
        <f ca="1">_xll.IMDP("BND",AD287,AO8,AD3)</f>
        <v>입력오류</v>
      </c>
      <c r="AP287" s="23" t="str">
        <f ca="1">_xll.IMDP("BND",AD287,AP8,AD3)</f>
        <v>입력오류</v>
      </c>
      <c r="AQ287" s="2"/>
      <c r="BA287" s="21" t="str">
        <f ca="1">_xll.IMDP("BND",AR287,BA8,AR3)</f>
        <v>입력오류</v>
      </c>
      <c r="BB287" s="23" t="str">
        <f ca="1">_xll.IMDP("BND",AR287,BB8,AR3)</f>
        <v>입력오류</v>
      </c>
      <c r="BC287" s="23" t="str">
        <f ca="1">_xll.IMDP("BND",AR287,BC8,AR3)</f>
        <v>입력오류</v>
      </c>
      <c r="BD287" s="23" t="str">
        <f ca="1">_xll.IMDP("BND",AR287,BD8,AR3)</f>
        <v>입력오류</v>
      </c>
      <c r="BE287" s="2"/>
      <c r="BO287" s="21" t="str">
        <f ca="1">_xll.IMDP("BND",BF287,BO8,BF3)</f>
        <v>입력오류</v>
      </c>
      <c r="BP287" s="23" t="str">
        <f ca="1">_xll.IMDP("BND",BF287,BP8,BF3)</f>
        <v>입력오류</v>
      </c>
      <c r="BQ287" s="23" t="str">
        <f ca="1">_xll.IMDP("BND",BF287,BQ8,BF3)</f>
        <v>입력오류</v>
      </c>
      <c r="BR287" s="23" t="str">
        <f ca="1">_xll.IMDP("BND",BF287,BR8,BF3)</f>
        <v>입력오류</v>
      </c>
      <c r="BS287" s="2"/>
      <c r="CC287" s="21" t="str">
        <f ca="1">_xll.IMDP("BND",BT287,CC8,BT3)</f>
        <v>입력오류</v>
      </c>
      <c r="CD287" s="23" t="str">
        <f ca="1">_xll.IMDP("BND",BT287,CD8,BT3)</f>
        <v>입력오류</v>
      </c>
      <c r="CE287" s="23" t="str">
        <f ca="1">_xll.IMDP("BND",BT287,CE8,BT3)</f>
        <v>입력오류</v>
      </c>
      <c r="CF287" s="23" t="str">
        <f ca="1">_xll.IMDP("BND",BT287,CF8,BT3)</f>
        <v>입력오류</v>
      </c>
      <c r="CG287" s="2"/>
      <c r="CQ287" s="21" t="str">
        <f ca="1">_xll.IMDP("BND",CH287,CQ8,CH3)</f>
        <v>입력오류</v>
      </c>
      <c r="CR287" s="23" t="str">
        <f ca="1">_xll.IMDP("BND",CH287,CR8,CH3)</f>
        <v>입력오류</v>
      </c>
      <c r="CS287" s="23" t="str">
        <f ca="1">_xll.IMDP("BND",CH287,CS8,CH3)</f>
        <v>입력오류</v>
      </c>
      <c r="CT287" s="23" t="str">
        <f ca="1">_xll.IMDP("BND",CH287,CT8,CH3)</f>
        <v>입력오류</v>
      </c>
      <c r="CU287" s="2"/>
      <c r="DE287" s="21" t="str">
        <f ca="1">_xll.IMDP("BND",CV287,DE8,CV3)</f>
        <v>입력오류</v>
      </c>
      <c r="DF287" s="23" t="str">
        <f ca="1">_xll.IMDP("BND",CV287,DF8,CV3)</f>
        <v>입력오류</v>
      </c>
      <c r="DG287" s="23" t="str">
        <f ca="1">_xll.IMDP("BND",CV287,DG8,CV3)</f>
        <v>입력오류</v>
      </c>
      <c r="DH287" s="23" t="str">
        <f ca="1">_xll.IMDP("BND",CV287,DH8,CV3)</f>
        <v>입력오류</v>
      </c>
      <c r="DI287" s="2">
        <v>46316</v>
      </c>
      <c r="DJ287" s="3" t="s">
        <v>2026</v>
      </c>
      <c r="DK287" s="3" t="s">
        <v>1320</v>
      </c>
      <c r="DL287" s="3" t="s">
        <v>2027</v>
      </c>
      <c r="DM287" s="3">
        <v>0</v>
      </c>
      <c r="DN287" s="3">
        <v>0.04</v>
      </c>
      <c r="DO287" s="3">
        <v>0</v>
      </c>
      <c r="DP287" s="3">
        <v>60710</v>
      </c>
      <c r="DQ287" s="3">
        <v>9784.65</v>
      </c>
      <c r="DR287" s="3">
        <v>2.0150000000000001</v>
      </c>
      <c r="DS287" s="21">
        <f ca="1">_xll.IMDP("BND",DJ287,DS8,DJ3)</f>
        <v>20281201</v>
      </c>
      <c r="DT287" s="23">
        <f ca="1">_xll.IMDP("BND",DJ287,DT8,DJ3)</f>
        <v>3.9129999999999998</v>
      </c>
      <c r="DU287" s="23" t="str">
        <f ca="1">_xll.IMDP("BND",DJ287,DU8,DJ3)</f>
        <v>지방채</v>
      </c>
      <c r="DV287" s="23" t="str">
        <f ca="1">_xll.IMDP("BND",DJ287,DV8,DJ3)</f>
        <v>공모지방채</v>
      </c>
      <c r="DW287" s="2"/>
      <c r="EG287" s="21" t="str">
        <f ca="1">_xll.IMDP("BND",DX287,EG8,DX3)</f>
        <v>입력오류</v>
      </c>
      <c r="EH287" s="23" t="str">
        <f ca="1">_xll.IMDP("BND",DX287,EH8,DX3)</f>
        <v>입력오류</v>
      </c>
      <c r="EI287" s="23" t="str">
        <f ca="1">_xll.IMDP("BND",DX287,EI8,DX3)</f>
        <v>입력오류</v>
      </c>
      <c r="EJ287" s="23" t="str">
        <f ca="1">_xll.IMDP("BND",DX287,EJ8,DX3)</f>
        <v>입력오류</v>
      </c>
      <c r="EK287" s="2"/>
      <c r="EU287" s="21" t="str">
        <f ca="1">_xll.IMDP("BND",EL287,EU8,EL3)</f>
        <v>입력오류</v>
      </c>
      <c r="EV287" s="23" t="str">
        <f ca="1">_xll.IMDP("BND",EL287,EV8,EL3)</f>
        <v>입력오류</v>
      </c>
      <c r="EW287" s="23" t="str">
        <f ca="1">_xll.IMDP("BND",EL287,EW8,EL3)</f>
        <v>입력오류</v>
      </c>
      <c r="EX287" s="23" t="str">
        <f ca="1">_xll.IMDP("BND",EL287,EX8,EL3)</f>
        <v>입력오류</v>
      </c>
    </row>
    <row r="288" spans="1:154" ht="13.5" customHeight="1" x14ac:dyDescent="0.3">
      <c r="A288" s="2">
        <v>46316</v>
      </c>
      <c r="B288" s="3" t="s">
        <v>123</v>
      </c>
      <c r="C288" s="3" t="s">
        <v>29</v>
      </c>
      <c r="D288" s="3" t="s">
        <v>124</v>
      </c>
      <c r="E288" s="3">
        <v>0</v>
      </c>
      <c r="F288" s="3">
        <v>0.11</v>
      </c>
      <c r="G288" s="3">
        <v>0</v>
      </c>
      <c r="H288" s="3">
        <v>134751</v>
      </c>
      <c r="I288" s="3">
        <v>9184.15</v>
      </c>
      <c r="J288" s="3">
        <v>3.4691999999999998</v>
      </c>
      <c r="K288" s="21">
        <f ca="1">_xll.IMDP("BND",B288,K8,B3)</f>
        <v>20300610</v>
      </c>
      <c r="L288" s="23">
        <f ca="1">_xll.IMDP("BND",B288,L8,B3)</f>
        <v>3.9529999999999998</v>
      </c>
      <c r="M288" s="23" t="str">
        <f ca="1">_xll.IMDP("BND",B288,M8,B3)</f>
        <v>국채</v>
      </c>
      <c r="N288" s="23" t="str">
        <f ca="1">_xll.IMDP("BND",B288,N8,B3)</f>
        <v>국고채권</v>
      </c>
      <c r="O288" s="2"/>
      <c r="Y288" s="21" t="str">
        <f ca="1">_xll.IMDP("BND",P288,Y8,P3)</f>
        <v>입력오류</v>
      </c>
      <c r="Z288" s="23" t="str">
        <f ca="1">_xll.IMDP("BND",P288,Z8,P3)</f>
        <v>입력오류</v>
      </c>
      <c r="AA288" s="23" t="str">
        <f ca="1">_xll.IMDP("BND",P288,AA8,P3)</f>
        <v>입력오류</v>
      </c>
      <c r="AB288" s="23" t="str">
        <f ca="1">_xll.IMDP("BND",P288,AB8,P3)</f>
        <v>입력오류</v>
      </c>
      <c r="AC288" s="2"/>
      <c r="AM288" s="21" t="str">
        <f ca="1">_xll.IMDP("BND",AD288,AM8,AD3)</f>
        <v>입력오류</v>
      </c>
      <c r="AN288" s="23" t="str">
        <f ca="1">_xll.IMDP("BND",AD288,AN8,AD3)</f>
        <v>입력오류</v>
      </c>
      <c r="AO288" s="23" t="str">
        <f ca="1">_xll.IMDP("BND",AD288,AO8,AD3)</f>
        <v>입력오류</v>
      </c>
      <c r="AP288" s="23" t="str">
        <f ca="1">_xll.IMDP("BND",AD288,AP8,AD3)</f>
        <v>입력오류</v>
      </c>
      <c r="AQ288" s="2"/>
      <c r="BA288" s="21" t="str">
        <f ca="1">_xll.IMDP("BND",AR288,BA8,AR3)</f>
        <v>입력오류</v>
      </c>
      <c r="BB288" s="23" t="str">
        <f ca="1">_xll.IMDP("BND",AR288,BB8,AR3)</f>
        <v>입력오류</v>
      </c>
      <c r="BC288" s="23" t="str">
        <f ca="1">_xll.IMDP("BND",AR288,BC8,AR3)</f>
        <v>입력오류</v>
      </c>
      <c r="BD288" s="23" t="str">
        <f ca="1">_xll.IMDP("BND",AR288,BD8,AR3)</f>
        <v>입력오류</v>
      </c>
      <c r="BE288" s="2"/>
      <c r="BO288" s="21" t="str">
        <f ca="1">_xll.IMDP("BND",BF288,BO8,BF3)</f>
        <v>입력오류</v>
      </c>
      <c r="BP288" s="23" t="str">
        <f ca="1">_xll.IMDP("BND",BF288,BP8,BF3)</f>
        <v>입력오류</v>
      </c>
      <c r="BQ288" s="23" t="str">
        <f ca="1">_xll.IMDP("BND",BF288,BQ8,BF3)</f>
        <v>입력오류</v>
      </c>
      <c r="BR288" s="23" t="str">
        <f ca="1">_xll.IMDP("BND",BF288,BR8,BF3)</f>
        <v>입력오류</v>
      </c>
      <c r="BS288" s="2"/>
      <c r="CC288" s="21" t="str">
        <f ca="1">_xll.IMDP("BND",BT288,CC8,BT3)</f>
        <v>입력오류</v>
      </c>
      <c r="CD288" s="23" t="str">
        <f ca="1">_xll.IMDP("BND",BT288,CD8,BT3)</f>
        <v>입력오류</v>
      </c>
      <c r="CE288" s="23" t="str">
        <f ca="1">_xll.IMDP("BND",BT288,CE8,BT3)</f>
        <v>입력오류</v>
      </c>
      <c r="CF288" s="23" t="str">
        <f ca="1">_xll.IMDP("BND",BT288,CF8,BT3)</f>
        <v>입력오류</v>
      </c>
      <c r="CG288" s="2"/>
      <c r="CQ288" s="21" t="str">
        <f ca="1">_xll.IMDP("BND",CH288,CQ8,CH3)</f>
        <v>입력오류</v>
      </c>
      <c r="CR288" s="23" t="str">
        <f ca="1">_xll.IMDP("BND",CH288,CR8,CH3)</f>
        <v>입력오류</v>
      </c>
      <c r="CS288" s="23" t="str">
        <f ca="1">_xll.IMDP("BND",CH288,CS8,CH3)</f>
        <v>입력오류</v>
      </c>
      <c r="CT288" s="23" t="str">
        <f ca="1">_xll.IMDP("BND",CH288,CT8,CH3)</f>
        <v>입력오류</v>
      </c>
      <c r="CU288" s="2"/>
      <c r="DE288" s="21" t="str">
        <f ca="1">_xll.IMDP("BND",CV288,DE8,CV3)</f>
        <v>입력오류</v>
      </c>
      <c r="DF288" s="23" t="str">
        <f ca="1">_xll.IMDP("BND",CV288,DF8,CV3)</f>
        <v>입력오류</v>
      </c>
      <c r="DG288" s="23" t="str">
        <f ca="1">_xll.IMDP("BND",CV288,DG8,CV3)</f>
        <v>입력오류</v>
      </c>
      <c r="DH288" s="23" t="str">
        <f ca="1">_xll.IMDP("BND",CV288,DH8,CV3)</f>
        <v>입력오류</v>
      </c>
      <c r="DI288" s="2">
        <v>46316</v>
      </c>
      <c r="DJ288" s="3" t="s">
        <v>1627</v>
      </c>
      <c r="DK288" s="3" t="s">
        <v>949</v>
      </c>
      <c r="DL288" s="3" t="s">
        <v>1628</v>
      </c>
      <c r="DM288" s="3">
        <v>0</v>
      </c>
      <c r="DN288" s="3">
        <v>0.04</v>
      </c>
      <c r="DO288" s="3">
        <v>0</v>
      </c>
      <c r="DP288" s="3">
        <v>56671</v>
      </c>
      <c r="DQ288" s="3">
        <v>9895.51</v>
      </c>
      <c r="DR288" s="3">
        <v>1.1035999999999999</v>
      </c>
      <c r="DS288" s="21">
        <f ca="1">_xll.IMDP("BND",DJ288,DS8,DJ3)</f>
        <v>20271208</v>
      </c>
      <c r="DT288" s="23">
        <f ca="1">_xll.IMDP("BND",DJ288,DT8,DJ3)</f>
        <v>4.0960000000000001</v>
      </c>
      <c r="DU288" s="23" t="str">
        <f ca="1">_xll.IMDP("BND",DJ288,DU8,DJ3)</f>
        <v>회사채</v>
      </c>
      <c r="DV288" s="23" t="str">
        <f ca="1">_xll.IMDP("BND",DJ288,DV8,DJ3)</f>
        <v>회사채(일반)</v>
      </c>
      <c r="DW288" s="2"/>
      <c r="EG288" s="21" t="str">
        <f ca="1">_xll.IMDP("BND",DX288,EG8,DX3)</f>
        <v>입력오류</v>
      </c>
      <c r="EH288" s="23" t="str">
        <f ca="1">_xll.IMDP("BND",DX288,EH8,DX3)</f>
        <v>입력오류</v>
      </c>
      <c r="EI288" s="23" t="str">
        <f ca="1">_xll.IMDP("BND",DX288,EI8,DX3)</f>
        <v>입력오류</v>
      </c>
      <c r="EJ288" s="23" t="str">
        <f ca="1">_xll.IMDP("BND",DX288,EJ8,DX3)</f>
        <v>입력오류</v>
      </c>
      <c r="EK288" s="2"/>
      <c r="EU288" s="21" t="str">
        <f ca="1">_xll.IMDP("BND",EL288,EU8,EL3)</f>
        <v>입력오류</v>
      </c>
      <c r="EV288" s="23" t="str">
        <f ca="1">_xll.IMDP("BND",EL288,EV8,EL3)</f>
        <v>입력오류</v>
      </c>
      <c r="EW288" s="23" t="str">
        <f ca="1">_xll.IMDP("BND",EL288,EW8,EL3)</f>
        <v>입력오류</v>
      </c>
      <c r="EX288" s="23" t="str">
        <f ca="1">_xll.IMDP("BND",EL288,EX8,EL3)</f>
        <v>입력오류</v>
      </c>
    </row>
    <row r="289" spans="1:154" ht="13.5" customHeight="1" x14ac:dyDescent="0.3">
      <c r="A289" s="2">
        <v>46316</v>
      </c>
      <c r="B289" s="3" t="s">
        <v>1171</v>
      </c>
      <c r="C289" s="3" t="s">
        <v>29</v>
      </c>
      <c r="D289" s="3" t="s">
        <v>1172</v>
      </c>
      <c r="E289" s="3">
        <v>0</v>
      </c>
      <c r="F289" s="3">
        <v>0.11</v>
      </c>
      <c r="G289" s="3">
        <v>0</v>
      </c>
      <c r="H289" s="3">
        <v>134452</v>
      </c>
      <c r="I289" s="3">
        <v>9933.9500000000007</v>
      </c>
      <c r="J289" s="3">
        <v>6.1096000000000004</v>
      </c>
      <c r="K289" s="21">
        <f ca="1">_xll.IMDP("BND",B289,K8,B3)</f>
        <v>20331210</v>
      </c>
      <c r="L289" s="23">
        <f ca="1">_xll.IMDP("BND",B289,L8,B3)</f>
        <v>4.0780000000000003</v>
      </c>
      <c r="M289" s="23" t="str">
        <f ca="1">_xll.IMDP("BND",B289,M8,B3)</f>
        <v>국채</v>
      </c>
      <c r="N289" s="23" t="str">
        <f ca="1">_xll.IMDP("BND",B289,N8,B3)</f>
        <v>국고채권</v>
      </c>
      <c r="O289" s="2"/>
      <c r="Y289" s="21" t="str">
        <f ca="1">_xll.IMDP("BND",P289,Y8,P3)</f>
        <v>입력오류</v>
      </c>
      <c r="Z289" s="23" t="str">
        <f ca="1">_xll.IMDP("BND",P289,Z8,P3)</f>
        <v>입력오류</v>
      </c>
      <c r="AA289" s="23" t="str">
        <f ca="1">_xll.IMDP("BND",P289,AA8,P3)</f>
        <v>입력오류</v>
      </c>
      <c r="AB289" s="23" t="str">
        <f ca="1">_xll.IMDP("BND",P289,AB8,P3)</f>
        <v>입력오류</v>
      </c>
      <c r="AC289" s="2"/>
      <c r="AM289" s="21" t="str">
        <f ca="1">_xll.IMDP("BND",AD289,AM8,AD3)</f>
        <v>입력오류</v>
      </c>
      <c r="AN289" s="23" t="str">
        <f ca="1">_xll.IMDP("BND",AD289,AN8,AD3)</f>
        <v>입력오류</v>
      </c>
      <c r="AO289" s="23" t="str">
        <f ca="1">_xll.IMDP("BND",AD289,AO8,AD3)</f>
        <v>입력오류</v>
      </c>
      <c r="AP289" s="23" t="str">
        <f ca="1">_xll.IMDP("BND",AD289,AP8,AD3)</f>
        <v>입력오류</v>
      </c>
      <c r="AQ289" s="2"/>
      <c r="BA289" s="21" t="str">
        <f ca="1">_xll.IMDP("BND",AR289,BA8,AR3)</f>
        <v>입력오류</v>
      </c>
      <c r="BB289" s="23" t="str">
        <f ca="1">_xll.IMDP("BND",AR289,BB8,AR3)</f>
        <v>입력오류</v>
      </c>
      <c r="BC289" s="23" t="str">
        <f ca="1">_xll.IMDP("BND",AR289,BC8,AR3)</f>
        <v>입력오류</v>
      </c>
      <c r="BD289" s="23" t="str">
        <f ca="1">_xll.IMDP("BND",AR289,BD8,AR3)</f>
        <v>입력오류</v>
      </c>
      <c r="BE289" s="2"/>
      <c r="BO289" s="21" t="str">
        <f ca="1">_xll.IMDP("BND",BF289,BO8,BF3)</f>
        <v>입력오류</v>
      </c>
      <c r="BP289" s="23" t="str">
        <f ca="1">_xll.IMDP("BND",BF289,BP8,BF3)</f>
        <v>입력오류</v>
      </c>
      <c r="BQ289" s="23" t="str">
        <f ca="1">_xll.IMDP("BND",BF289,BQ8,BF3)</f>
        <v>입력오류</v>
      </c>
      <c r="BR289" s="23" t="str">
        <f ca="1">_xll.IMDP("BND",BF289,BR8,BF3)</f>
        <v>입력오류</v>
      </c>
      <c r="BS289" s="2"/>
      <c r="CC289" s="21" t="str">
        <f ca="1">_xll.IMDP("BND",BT289,CC8,BT3)</f>
        <v>입력오류</v>
      </c>
      <c r="CD289" s="23" t="str">
        <f ca="1">_xll.IMDP("BND",BT289,CD8,BT3)</f>
        <v>입력오류</v>
      </c>
      <c r="CE289" s="23" t="str">
        <f ca="1">_xll.IMDP("BND",BT289,CE8,BT3)</f>
        <v>입력오류</v>
      </c>
      <c r="CF289" s="23" t="str">
        <f ca="1">_xll.IMDP("BND",BT289,CF8,BT3)</f>
        <v>입력오류</v>
      </c>
      <c r="CG289" s="2"/>
      <c r="CQ289" s="21" t="str">
        <f ca="1">_xll.IMDP("BND",CH289,CQ8,CH3)</f>
        <v>입력오류</v>
      </c>
      <c r="CR289" s="23" t="str">
        <f ca="1">_xll.IMDP("BND",CH289,CR8,CH3)</f>
        <v>입력오류</v>
      </c>
      <c r="CS289" s="23" t="str">
        <f ca="1">_xll.IMDP("BND",CH289,CS8,CH3)</f>
        <v>입력오류</v>
      </c>
      <c r="CT289" s="23" t="str">
        <f ca="1">_xll.IMDP("BND",CH289,CT8,CH3)</f>
        <v>입력오류</v>
      </c>
      <c r="CU289" s="2"/>
      <c r="DE289" s="21" t="str">
        <f ca="1">_xll.IMDP("BND",CV289,DE8,CV3)</f>
        <v>입력오류</v>
      </c>
      <c r="DF289" s="23" t="str">
        <f ca="1">_xll.IMDP("BND",CV289,DF8,CV3)</f>
        <v>입력오류</v>
      </c>
      <c r="DG289" s="23" t="str">
        <f ca="1">_xll.IMDP("BND",CV289,DG8,CV3)</f>
        <v>입력오류</v>
      </c>
      <c r="DH289" s="23" t="str">
        <f ca="1">_xll.IMDP("BND",CV289,DH8,CV3)</f>
        <v>입력오류</v>
      </c>
      <c r="DI289" s="2">
        <v>46316</v>
      </c>
      <c r="DJ289" s="3" t="s">
        <v>2041</v>
      </c>
      <c r="DK289" s="3" t="s">
        <v>29</v>
      </c>
      <c r="DL289" s="3" t="s">
        <v>2042</v>
      </c>
      <c r="DM289" s="3">
        <v>0</v>
      </c>
      <c r="DN289" s="3">
        <v>0.03</v>
      </c>
      <c r="DO289" s="3">
        <v>0</v>
      </c>
      <c r="DP289" s="3">
        <v>49713</v>
      </c>
      <c r="DQ289" s="3">
        <v>7047.77</v>
      </c>
      <c r="DR289" s="3">
        <v>15.0138</v>
      </c>
      <c r="DS289" s="21">
        <f ca="1">_xll.IMDP("BND",DJ289,DS8,DJ3)</f>
        <v>20460310</v>
      </c>
      <c r="DT289" s="23">
        <f ca="1">_xll.IMDP("BND",DJ289,DT8,DJ3)</f>
        <v>4.2709999999999999</v>
      </c>
      <c r="DU289" s="23" t="str">
        <f ca="1">_xll.IMDP("BND",DJ289,DU8,DJ3)</f>
        <v>국채</v>
      </c>
      <c r="DV289" s="23" t="str">
        <f ca="1">_xll.IMDP("BND",DJ289,DV8,DJ3)</f>
        <v>국고채권</v>
      </c>
      <c r="DW289" s="2"/>
      <c r="EG289" s="21" t="str">
        <f ca="1">_xll.IMDP("BND",DX289,EG8,DX3)</f>
        <v>입력오류</v>
      </c>
      <c r="EH289" s="23" t="str">
        <f ca="1">_xll.IMDP("BND",DX289,EH8,DX3)</f>
        <v>입력오류</v>
      </c>
      <c r="EI289" s="23" t="str">
        <f ca="1">_xll.IMDP("BND",DX289,EI8,DX3)</f>
        <v>입력오류</v>
      </c>
      <c r="EJ289" s="23" t="str">
        <f ca="1">_xll.IMDP("BND",DX289,EJ8,DX3)</f>
        <v>입력오류</v>
      </c>
      <c r="EK289" s="2"/>
      <c r="EU289" s="21" t="str">
        <f ca="1">_xll.IMDP("BND",EL289,EU8,EL3)</f>
        <v>입력오류</v>
      </c>
      <c r="EV289" s="23" t="str">
        <f ca="1">_xll.IMDP("BND",EL289,EV8,EL3)</f>
        <v>입력오류</v>
      </c>
      <c r="EW289" s="23" t="str">
        <f ca="1">_xll.IMDP("BND",EL289,EW8,EL3)</f>
        <v>입력오류</v>
      </c>
      <c r="EX289" s="23" t="str">
        <f ca="1">_xll.IMDP("BND",EL289,EX8,EL3)</f>
        <v>입력오류</v>
      </c>
    </row>
    <row r="290" spans="1:154" ht="13.5" customHeight="1" x14ac:dyDescent="0.3">
      <c r="A290" s="2">
        <v>46316</v>
      </c>
      <c r="B290" s="3" t="s">
        <v>1707</v>
      </c>
      <c r="C290" s="3" t="s">
        <v>926</v>
      </c>
      <c r="D290" s="3" t="s">
        <v>1708</v>
      </c>
      <c r="E290" s="3">
        <v>0</v>
      </c>
      <c r="F290" s="3">
        <v>0.11</v>
      </c>
      <c r="G290" s="3">
        <v>0</v>
      </c>
      <c r="H290" s="3">
        <v>133732</v>
      </c>
      <c r="I290" s="3">
        <v>10002.93</v>
      </c>
      <c r="J290" s="3">
        <v>0.43680000000000002</v>
      </c>
      <c r="K290" s="21">
        <f ca="1">_xll.IMDP("BND",B290,K8,B3)</f>
        <v>20270331</v>
      </c>
      <c r="L290" s="23">
        <f ca="1">_xll.IMDP("BND",B290,L8,B3)</f>
        <v>3.9220000000000002</v>
      </c>
      <c r="M290" s="23" t="str">
        <f ca="1">_xll.IMDP("BND",B290,M8,B3)</f>
        <v>금융채</v>
      </c>
      <c r="N290" s="23" t="str">
        <f ca="1">_xll.IMDP("BND",B290,N8,B3)</f>
        <v>기타금융채</v>
      </c>
      <c r="O290" s="2"/>
      <c r="Y290" s="21" t="str">
        <f ca="1">_xll.IMDP("BND",P290,Y8,P3)</f>
        <v>입력오류</v>
      </c>
      <c r="Z290" s="23" t="str">
        <f ca="1">_xll.IMDP("BND",P290,Z8,P3)</f>
        <v>입력오류</v>
      </c>
      <c r="AA290" s="23" t="str">
        <f ca="1">_xll.IMDP("BND",P290,AA8,P3)</f>
        <v>입력오류</v>
      </c>
      <c r="AB290" s="23" t="str">
        <f ca="1">_xll.IMDP("BND",P290,AB8,P3)</f>
        <v>입력오류</v>
      </c>
      <c r="AC290" s="2"/>
      <c r="AM290" s="21" t="str">
        <f ca="1">_xll.IMDP("BND",AD290,AM8,AD3)</f>
        <v>입력오류</v>
      </c>
      <c r="AN290" s="23" t="str">
        <f ca="1">_xll.IMDP("BND",AD290,AN8,AD3)</f>
        <v>입력오류</v>
      </c>
      <c r="AO290" s="23" t="str">
        <f ca="1">_xll.IMDP("BND",AD290,AO8,AD3)</f>
        <v>입력오류</v>
      </c>
      <c r="AP290" s="23" t="str">
        <f ca="1">_xll.IMDP("BND",AD290,AP8,AD3)</f>
        <v>입력오류</v>
      </c>
      <c r="AQ290" s="2"/>
      <c r="BA290" s="21" t="str">
        <f ca="1">_xll.IMDP("BND",AR290,BA8,AR3)</f>
        <v>입력오류</v>
      </c>
      <c r="BB290" s="23" t="str">
        <f ca="1">_xll.IMDP("BND",AR290,BB8,AR3)</f>
        <v>입력오류</v>
      </c>
      <c r="BC290" s="23" t="str">
        <f ca="1">_xll.IMDP("BND",AR290,BC8,AR3)</f>
        <v>입력오류</v>
      </c>
      <c r="BD290" s="23" t="str">
        <f ca="1">_xll.IMDP("BND",AR290,BD8,AR3)</f>
        <v>입력오류</v>
      </c>
      <c r="BE290" s="2"/>
      <c r="BO290" s="21" t="str">
        <f ca="1">_xll.IMDP("BND",BF290,BO8,BF3)</f>
        <v>입력오류</v>
      </c>
      <c r="BP290" s="23" t="str">
        <f ca="1">_xll.IMDP("BND",BF290,BP8,BF3)</f>
        <v>입력오류</v>
      </c>
      <c r="BQ290" s="23" t="str">
        <f ca="1">_xll.IMDP("BND",BF290,BQ8,BF3)</f>
        <v>입력오류</v>
      </c>
      <c r="BR290" s="23" t="str">
        <f ca="1">_xll.IMDP("BND",BF290,BR8,BF3)</f>
        <v>입력오류</v>
      </c>
      <c r="BS290" s="2"/>
      <c r="CC290" s="21" t="str">
        <f ca="1">_xll.IMDP("BND",BT290,CC8,BT3)</f>
        <v>입력오류</v>
      </c>
      <c r="CD290" s="23" t="str">
        <f ca="1">_xll.IMDP("BND",BT290,CD8,BT3)</f>
        <v>입력오류</v>
      </c>
      <c r="CE290" s="23" t="str">
        <f ca="1">_xll.IMDP("BND",BT290,CE8,BT3)</f>
        <v>입력오류</v>
      </c>
      <c r="CF290" s="23" t="str">
        <f ca="1">_xll.IMDP("BND",BT290,CF8,BT3)</f>
        <v>입력오류</v>
      </c>
      <c r="CG290" s="2"/>
      <c r="CQ290" s="21" t="str">
        <f ca="1">_xll.IMDP("BND",CH290,CQ8,CH3)</f>
        <v>입력오류</v>
      </c>
      <c r="CR290" s="23" t="str">
        <f ca="1">_xll.IMDP("BND",CH290,CR8,CH3)</f>
        <v>입력오류</v>
      </c>
      <c r="CS290" s="23" t="str">
        <f ca="1">_xll.IMDP("BND",CH290,CS8,CH3)</f>
        <v>입력오류</v>
      </c>
      <c r="CT290" s="23" t="str">
        <f ca="1">_xll.IMDP("BND",CH290,CT8,CH3)</f>
        <v>입력오류</v>
      </c>
      <c r="CU290" s="2"/>
      <c r="DE290" s="21" t="str">
        <f ca="1">_xll.IMDP("BND",CV290,DE8,CV3)</f>
        <v>입력오류</v>
      </c>
      <c r="DF290" s="23" t="str">
        <f ca="1">_xll.IMDP("BND",CV290,DF8,CV3)</f>
        <v>입력오류</v>
      </c>
      <c r="DG290" s="23" t="str">
        <f ca="1">_xll.IMDP("BND",CV290,DG8,CV3)</f>
        <v>입력오류</v>
      </c>
      <c r="DH290" s="23" t="str">
        <f ca="1">_xll.IMDP("BND",CV290,DH8,CV3)</f>
        <v>입력오류</v>
      </c>
      <c r="DI290" s="2">
        <v>46316</v>
      </c>
      <c r="DJ290" s="3" t="s">
        <v>800</v>
      </c>
      <c r="DK290" s="3" t="s">
        <v>801</v>
      </c>
      <c r="DL290" s="3" t="s">
        <v>802</v>
      </c>
      <c r="DM290" s="3">
        <v>0</v>
      </c>
      <c r="DN290" s="3">
        <v>0.03</v>
      </c>
      <c r="DO290" s="3">
        <v>0</v>
      </c>
      <c r="DP290" s="3">
        <v>47433</v>
      </c>
      <c r="DQ290" s="3">
        <v>9938.86</v>
      </c>
      <c r="DR290" s="3">
        <v>2.1295000000000002</v>
      </c>
      <c r="DS290" s="21">
        <f ca="1">_xll.IMDP("BND",DJ290,DS8,DJ3)</f>
        <v>20290117</v>
      </c>
      <c r="DT290" s="23">
        <f ca="1">_xll.IMDP("BND",DJ290,DT8,DJ3)</f>
        <v>4.3689999999999998</v>
      </c>
      <c r="DU290" s="23" t="str">
        <f ca="1">_xll.IMDP("BND",DJ290,DU8,DJ3)</f>
        <v>회사채</v>
      </c>
      <c r="DV290" s="23" t="str">
        <f ca="1">_xll.IMDP("BND",DJ290,DV8,DJ3)</f>
        <v>회사채(일반)</v>
      </c>
      <c r="DW290" s="2"/>
      <c r="EG290" s="21" t="str">
        <f ca="1">_xll.IMDP("BND",DX290,EG8,DX3)</f>
        <v>입력오류</v>
      </c>
      <c r="EH290" s="23" t="str">
        <f ca="1">_xll.IMDP("BND",DX290,EH8,DX3)</f>
        <v>입력오류</v>
      </c>
      <c r="EI290" s="23" t="str">
        <f ca="1">_xll.IMDP("BND",DX290,EI8,DX3)</f>
        <v>입력오류</v>
      </c>
      <c r="EJ290" s="23" t="str">
        <f ca="1">_xll.IMDP("BND",DX290,EJ8,DX3)</f>
        <v>입력오류</v>
      </c>
      <c r="EK290" s="2"/>
      <c r="EU290" s="21" t="str">
        <f ca="1">_xll.IMDP("BND",EL290,EU8,EL3)</f>
        <v>입력오류</v>
      </c>
      <c r="EV290" s="23" t="str">
        <f ca="1">_xll.IMDP("BND",EL290,EV8,EL3)</f>
        <v>입력오류</v>
      </c>
      <c r="EW290" s="23" t="str">
        <f ca="1">_xll.IMDP("BND",EL290,EW8,EL3)</f>
        <v>입력오류</v>
      </c>
      <c r="EX290" s="23" t="str">
        <f ca="1">_xll.IMDP("BND",EL290,EX8,EL3)</f>
        <v>입력오류</v>
      </c>
    </row>
    <row r="291" spans="1:154" ht="13.5" customHeight="1" x14ac:dyDescent="0.3">
      <c r="A291" s="2">
        <v>46316</v>
      </c>
      <c r="B291" s="3" t="s">
        <v>1709</v>
      </c>
      <c r="C291" s="3" t="s">
        <v>1140</v>
      </c>
      <c r="D291" s="3" t="s">
        <v>1710</v>
      </c>
      <c r="E291" s="3">
        <v>0</v>
      </c>
      <c r="F291" s="3">
        <v>0.11</v>
      </c>
      <c r="G291" s="3">
        <v>0</v>
      </c>
      <c r="H291" s="3">
        <v>133574</v>
      </c>
      <c r="I291" s="3">
        <v>9991.56</v>
      </c>
      <c r="J291" s="3">
        <v>0.99119999999999997</v>
      </c>
      <c r="K291" s="21">
        <f ca="1">_xll.IMDP("BND",B291,K8,B3)</f>
        <v>20271029</v>
      </c>
      <c r="L291" s="23">
        <f ca="1">_xll.IMDP("BND",B291,L8,B3)</f>
        <v>4.25</v>
      </c>
      <c r="M291" s="23" t="str">
        <f ca="1">_xll.IMDP("BND",B291,M8,B3)</f>
        <v>회사채</v>
      </c>
      <c r="N291" s="23" t="str">
        <f ca="1">_xll.IMDP("BND",B291,N8,B3)</f>
        <v>회사채(일반)</v>
      </c>
      <c r="O291" s="2"/>
      <c r="Y291" s="21" t="str">
        <f ca="1">_xll.IMDP("BND",P291,Y8,P3)</f>
        <v>입력오류</v>
      </c>
      <c r="Z291" s="23" t="str">
        <f ca="1">_xll.IMDP("BND",P291,Z8,P3)</f>
        <v>입력오류</v>
      </c>
      <c r="AA291" s="23" t="str">
        <f ca="1">_xll.IMDP("BND",P291,AA8,P3)</f>
        <v>입력오류</v>
      </c>
      <c r="AB291" s="23" t="str">
        <f ca="1">_xll.IMDP("BND",P291,AB8,P3)</f>
        <v>입력오류</v>
      </c>
      <c r="AC291" s="2"/>
      <c r="AM291" s="21" t="str">
        <f ca="1">_xll.IMDP("BND",AD291,AM8,AD3)</f>
        <v>입력오류</v>
      </c>
      <c r="AN291" s="23" t="str">
        <f ca="1">_xll.IMDP("BND",AD291,AN8,AD3)</f>
        <v>입력오류</v>
      </c>
      <c r="AO291" s="23" t="str">
        <f ca="1">_xll.IMDP("BND",AD291,AO8,AD3)</f>
        <v>입력오류</v>
      </c>
      <c r="AP291" s="23" t="str">
        <f ca="1">_xll.IMDP("BND",AD291,AP8,AD3)</f>
        <v>입력오류</v>
      </c>
      <c r="AQ291" s="2"/>
      <c r="BA291" s="21" t="str">
        <f ca="1">_xll.IMDP("BND",AR291,BA8,AR3)</f>
        <v>입력오류</v>
      </c>
      <c r="BB291" s="23" t="str">
        <f ca="1">_xll.IMDP("BND",AR291,BB8,AR3)</f>
        <v>입력오류</v>
      </c>
      <c r="BC291" s="23" t="str">
        <f ca="1">_xll.IMDP("BND",AR291,BC8,AR3)</f>
        <v>입력오류</v>
      </c>
      <c r="BD291" s="23" t="str">
        <f ca="1">_xll.IMDP("BND",AR291,BD8,AR3)</f>
        <v>입력오류</v>
      </c>
      <c r="BE291" s="2"/>
      <c r="BO291" s="21" t="str">
        <f ca="1">_xll.IMDP("BND",BF291,BO8,BF3)</f>
        <v>입력오류</v>
      </c>
      <c r="BP291" s="23" t="str">
        <f ca="1">_xll.IMDP("BND",BF291,BP8,BF3)</f>
        <v>입력오류</v>
      </c>
      <c r="BQ291" s="23" t="str">
        <f ca="1">_xll.IMDP("BND",BF291,BQ8,BF3)</f>
        <v>입력오류</v>
      </c>
      <c r="BR291" s="23" t="str">
        <f ca="1">_xll.IMDP("BND",BF291,BR8,BF3)</f>
        <v>입력오류</v>
      </c>
      <c r="BS291" s="2"/>
      <c r="CC291" s="21" t="str">
        <f ca="1">_xll.IMDP("BND",BT291,CC8,BT3)</f>
        <v>입력오류</v>
      </c>
      <c r="CD291" s="23" t="str">
        <f ca="1">_xll.IMDP("BND",BT291,CD8,BT3)</f>
        <v>입력오류</v>
      </c>
      <c r="CE291" s="23" t="str">
        <f ca="1">_xll.IMDP("BND",BT291,CE8,BT3)</f>
        <v>입력오류</v>
      </c>
      <c r="CF291" s="23" t="str">
        <f ca="1">_xll.IMDP("BND",BT291,CF8,BT3)</f>
        <v>입력오류</v>
      </c>
      <c r="CG291" s="2"/>
      <c r="CQ291" s="21" t="str">
        <f ca="1">_xll.IMDP("BND",CH291,CQ8,CH3)</f>
        <v>입력오류</v>
      </c>
      <c r="CR291" s="23" t="str">
        <f ca="1">_xll.IMDP("BND",CH291,CR8,CH3)</f>
        <v>입력오류</v>
      </c>
      <c r="CS291" s="23" t="str">
        <f ca="1">_xll.IMDP("BND",CH291,CS8,CH3)</f>
        <v>입력오류</v>
      </c>
      <c r="CT291" s="23" t="str">
        <f ca="1">_xll.IMDP("BND",CH291,CT8,CH3)</f>
        <v>입력오류</v>
      </c>
      <c r="CU291" s="2"/>
      <c r="DE291" s="21" t="str">
        <f ca="1">_xll.IMDP("BND",CV291,DE8,CV3)</f>
        <v>입력오류</v>
      </c>
      <c r="DF291" s="23" t="str">
        <f ca="1">_xll.IMDP("BND",CV291,DF8,CV3)</f>
        <v>입력오류</v>
      </c>
      <c r="DG291" s="23" t="str">
        <f ca="1">_xll.IMDP("BND",CV291,DG8,CV3)</f>
        <v>입력오류</v>
      </c>
      <c r="DH291" s="23" t="str">
        <f ca="1">_xll.IMDP("BND",CV291,DH8,CV3)</f>
        <v>입력오류</v>
      </c>
      <c r="DI291" s="2">
        <v>46316</v>
      </c>
      <c r="DJ291" s="3" t="s">
        <v>1258</v>
      </c>
      <c r="DK291" s="3" t="s">
        <v>47</v>
      </c>
      <c r="DL291" s="3" t="s">
        <v>2063</v>
      </c>
      <c r="DM291" s="3">
        <v>0</v>
      </c>
      <c r="DN291" s="3">
        <v>0.03</v>
      </c>
      <c r="DO291" s="3">
        <v>0</v>
      </c>
      <c r="DP291" s="3">
        <v>47113</v>
      </c>
      <c r="DQ291" s="3">
        <v>9971.9599999999991</v>
      </c>
      <c r="DR291" s="3">
        <v>1.3386</v>
      </c>
      <c r="DS291" s="21">
        <f ca="1">_xll.IMDP("BND",DJ291,DS8,DJ3)</f>
        <v>20280310</v>
      </c>
      <c r="DT291" s="23">
        <f ca="1">_xll.IMDP("BND",DJ291,DT8,DJ3)</f>
        <v>3.73</v>
      </c>
      <c r="DU291" s="23" t="str">
        <f ca="1">_xll.IMDP("BND",DJ291,DU8,DJ3)</f>
        <v>국채</v>
      </c>
      <c r="DV291" s="23" t="str">
        <f ca="1">_xll.IMDP("BND",DJ291,DV8,DJ3)</f>
        <v>국고채권</v>
      </c>
      <c r="DW291" s="2"/>
      <c r="EG291" s="21" t="str">
        <f ca="1">_xll.IMDP("BND",DX291,EG8,DX3)</f>
        <v>입력오류</v>
      </c>
      <c r="EH291" s="23" t="str">
        <f ca="1">_xll.IMDP("BND",DX291,EH8,DX3)</f>
        <v>입력오류</v>
      </c>
      <c r="EI291" s="23" t="str">
        <f ca="1">_xll.IMDP("BND",DX291,EI8,DX3)</f>
        <v>입력오류</v>
      </c>
      <c r="EJ291" s="23" t="str">
        <f ca="1">_xll.IMDP("BND",DX291,EJ8,DX3)</f>
        <v>입력오류</v>
      </c>
      <c r="EK291" s="2"/>
      <c r="EU291" s="21" t="str">
        <f ca="1">_xll.IMDP("BND",EL291,EU8,EL3)</f>
        <v>입력오류</v>
      </c>
      <c r="EV291" s="23" t="str">
        <f ca="1">_xll.IMDP("BND",EL291,EV8,EL3)</f>
        <v>입력오류</v>
      </c>
      <c r="EW291" s="23" t="str">
        <f ca="1">_xll.IMDP("BND",EL291,EW8,EL3)</f>
        <v>입력오류</v>
      </c>
      <c r="EX291" s="23" t="str">
        <f ca="1">_xll.IMDP("BND",EL291,EX8,EL3)</f>
        <v>입력오류</v>
      </c>
    </row>
    <row r="292" spans="1:154" ht="13.5" customHeight="1" x14ac:dyDescent="0.3">
      <c r="A292" s="2">
        <v>46316</v>
      </c>
      <c r="B292" s="3" t="s">
        <v>1716</v>
      </c>
      <c r="C292" s="3" t="s">
        <v>1343</v>
      </c>
      <c r="D292" s="3" t="s">
        <v>1717</v>
      </c>
      <c r="E292" s="3">
        <v>0</v>
      </c>
      <c r="F292" s="3">
        <v>0.11</v>
      </c>
      <c r="G292" s="3">
        <v>0</v>
      </c>
      <c r="H292" s="3">
        <v>132542</v>
      </c>
      <c r="I292" s="3">
        <v>9914.6299999999992</v>
      </c>
      <c r="J292" s="3">
        <v>1.2742</v>
      </c>
      <c r="K292" s="21">
        <f ca="1">_xll.IMDP("BND",B292,K8,B3)</f>
        <v>20280214</v>
      </c>
      <c r="L292" s="23">
        <f ca="1">_xll.IMDP("BND",B292,L8,B3)</f>
        <v>4.2569999999999997</v>
      </c>
      <c r="M292" s="23" t="str">
        <f ca="1">_xll.IMDP("BND",B292,M8,B3)</f>
        <v>회사채</v>
      </c>
      <c r="N292" s="23" t="str">
        <f ca="1">_xll.IMDP("BND",B292,N8,B3)</f>
        <v>회사채(일반)</v>
      </c>
      <c r="O292" s="2"/>
      <c r="Y292" s="21" t="str">
        <f ca="1">_xll.IMDP("BND",P292,Y8,P3)</f>
        <v>입력오류</v>
      </c>
      <c r="Z292" s="23" t="str">
        <f ca="1">_xll.IMDP("BND",P292,Z8,P3)</f>
        <v>입력오류</v>
      </c>
      <c r="AA292" s="23" t="str">
        <f ca="1">_xll.IMDP("BND",P292,AA8,P3)</f>
        <v>입력오류</v>
      </c>
      <c r="AB292" s="23" t="str">
        <f ca="1">_xll.IMDP("BND",P292,AB8,P3)</f>
        <v>입력오류</v>
      </c>
      <c r="AC292" s="2"/>
      <c r="AM292" s="21" t="str">
        <f ca="1">_xll.IMDP("BND",AD292,AM8,AD3)</f>
        <v>입력오류</v>
      </c>
      <c r="AN292" s="23" t="str">
        <f ca="1">_xll.IMDP("BND",AD292,AN8,AD3)</f>
        <v>입력오류</v>
      </c>
      <c r="AO292" s="23" t="str">
        <f ca="1">_xll.IMDP("BND",AD292,AO8,AD3)</f>
        <v>입력오류</v>
      </c>
      <c r="AP292" s="23" t="str">
        <f ca="1">_xll.IMDP("BND",AD292,AP8,AD3)</f>
        <v>입력오류</v>
      </c>
      <c r="AQ292" s="2"/>
      <c r="BA292" s="21" t="str">
        <f ca="1">_xll.IMDP("BND",AR292,BA8,AR3)</f>
        <v>입력오류</v>
      </c>
      <c r="BB292" s="23" t="str">
        <f ca="1">_xll.IMDP("BND",AR292,BB8,AR3)</f>
        <v>입력오류</v>
      </c>
      <c r="BC292" s="23" t="str">
        <f ca="1">_xll.IMDP("BND",AR292,BC8,AR3)</f>
        <v>입력오류</v>
      </c>
      <c r="BD292" s="23" t="str">
        <f ca="1">_xll.IMDP("BND",AR292,BD8,AR3)</f>
        <v>입력오류</v>
      </c>
      <c r="BE292" s="2"/>
      <c r="BO292" s="21" t="str">
        <f ca="1">_xll.IMDP("BND",BF292,BO8,BF3)</f>
        <v>입력오류</v>
      </c>
      <c r="BP292" s="23" t="str">
        <f ca="1">_xll.IMDP("BND",BF292,BP8,BF3)</f>
        <v>입력오류</v>
      </c>
      <c r="BQ292" s="23" t="str">
        <f ca="1">_xll.IMDP("BND",BF292,BQ8,BF3)</f>
        <v>입력오류</v>
      </c>
      <c r="BR292" s="23" t="str">
        <f ca="1">_xll.IMDP("BND",BF292,BR8,BF3)</f>
        <v>입력오류</v>
      </c>
      <c r="BS292" s="2"/>
      <c r="CC292" s="21" t="str">
        <f ca="1">_xll.IMDP("BND",BT292,CC8,BT3)</f>
        <v>입력오류</v>
      </c>
      <c r="CD292" s="23" t="str">
        <f ca="1">_xll.IMDP("BND",BT292,CD8,BT3)</f>
        <v>입력오류</v>
      </c>
      <c r="CE292" s="23" t="str">
        <f ca="1">_xll.IMDP("BND",BT292,CE8,BT3)</f>
        <v>입력오류</v>
      </c>
      <c r="CF292" s="23" t="str">
        <f ca="1">_xll.IMDP("BND",BT292,CF8,BT3)</f>
        <v>입력오류</v>
      </c>
      <c r="CG292" s="2"/>
      <c r="CQ292" s="21" t="str">
        <f ca="1">_xll.IMDP("BND",CH292,CQ8,CH3)</f>
        <v>입력오류</v>
      </c>
      <c r="CR292" s="23" t="str">
        <f ca="1">_xll.IMDP("BND",CH292,CR8,CH3)</f>
        <v>입력오류</v>
      </c>
      <c r="CS292" s="23" t="str">
        <f ca="1">_xll.IMDP("BND",CH292,CS8,CH3)</f>
        <v>입력오류</v>
      </c>
      <c r="CT292" s="23" t="str">
        <f ca="1">_xll.IMDP("BND",CH292,CT8,CH3)</f>
        <v>입력오류</v>
      </c>
      <c r="CU292" s="2"/>
      <c r="DE292" s="21" t="str">
        <f ca="1">_xll.IMDP("BND",CV292,DE8,CV3)</f>
        <v>입력오류</v>
      </c>
      <c r="DF292" s="23" t="str">
        <f ca="1">_xll.IMDP("BND",CV292,DF8,CV3)</f>
        <v>입력오류</v>
      </c>
      <c r="DG292" s="23" t="str">
        <f ca="1">_xll.IMDP("BND",CV292,DG8,CV3)</f>
        <v>입력오류</v>
      </c>
      <c r="DH292" s="23" t="str">
        <f ca="1">_xll.IMDP("BND",CV292,DH8,CV3)</f>
        <v>입력오류</v>
      </c>
      <c r="DI292" s="2">
        <v>46316</v>
      </c>
      <c r="DJ292" s="3" t="s">
        <v>1860</v>
      </c>
      <c r="DK292" s="3" t="s">
        <v>374</v>
      </c>
      <c r="DL292" s="3" t="s">
        <v>1861</v>
      </c>
      <c r="DM292" s="3">
        <v>0</v>
      </c>
      <c r="DN292" s="3">
        <v>0.03</v>
      </c>
      <c r="DO292" s="3">
        <v>0</v>
      </c>
      <c r="DP292" s="3">
        <v>47057</v>
      </c>
      <c r="DQ292" s="3">
        <v>9859.51</v>
      </c>
      <c r="DR292" s="3">
        <v>2.0405000000000002</v>
      </c>
      <c r="DS292" s="21">
        <f ca="1">_xll.IMDP("BND",DJ292,DS8,DJ3)</f>
        <v>20281208</v>
      </c>
      <c r="DT292" s="23">
        <f ca="1">_xll.IMDP("BND",DJ292,DT8,DJ3)</f>
        <v>4.1109999999999998</v>
      </c>
      <c r="DU292" s="23" t="str">
        <f ca="1">_xll.IMDP("BND",DJ292,DU8,DJ3)</f>
        <v>공사공단채</v>
      </c>
      <c r="DV292" s="23" t="str">
        <f ca="1">_xll.IMDP("BND",DJ292,DV8,DJ3)</f>
        <v>일반</v>
      </c>
      <c r="DW292" s="2"/>
      <c r="EG292" s="21" t="str">
        <f ca="1">_xll.IMDP("BND",DX292,EG8,DX3)</f>
        <v>입력오류</v>
      </c>
      <c r="EH292" s="23" t="str">
        <f ca="1">_xll.IMDP("BND",DX292,EH8,DX3)</f>
        <v>입력오류</v>
      </c>
      <c r="EI292" s="23" t="str">
        <f ca="1">_xll.IMDP("BND",DX292,EI8,DX3)</f>
        <v>입력오류</v>
      </c>
      <c r="EJ292" s="23" t="str">
        <f ca="1">_xll.IMDP("BND",DX292,EJ8,DX3)</f>
        <v>입력오류</v>
      </c>
      <c r="EK292" s="2"/>
      <c r="EU292" s="21" t="str">
        <f ca="1">_xll.IMDP("BND",EL292,EU8,EL3)</f>
        <v>입력오류</v>
      </c>
      <c r="EV292" s="23" t="str">
        <f ca="1">_xll.IMDP("BND",EL292,EV8,EL3)</f>
        <v>입력오류</v>
      </c>
      <c r="EW292" s="23" t="str">
        <f ca="1">_xll.IMDP("BND",EL292,EW8,EL3)</f>
        <v>입력오류</v>
      </c>
      <c r="EX292" s="23" t="str">
        <f ca="1">_xll.IMDP("BND",EL292,EX8,EL3)</f>
        <v>입력오류</v>
      </c>
    </row>
    <row r="293" spans="1:154" ht="13.5" customHeight="1" x14ac:dyDescent="0.3">
      <c r="A293" s="2">
        <v>46316</v>
      </c>
      <c r="B293" s="3" t="s">
        <v>1713</v>
      </c>
      <c r="C293" s="3" t="s">
        <v>1714</v>
      </c>
      <c r="D293" s="3" t="s">
        <v>1715</v>
      </c>
      <c r="E293" s="3">
        <v>0</v>
      </c>
      <c r="F293" s="3">
        <v>0.11</v>
      </c>
      <c r="G293" s="3">
        <v>0</v>
      </c>
      <c r="H293" s="3">
        <v>132506</v>
      </c>
      <c r="I293" s="3">
        <v>9911.64</v>
      </c>
      <c r="J293" s="3">
        <v>1.2681</v>
      </c>
      <c r="K293" s="21">
        <f ca="1">_xll.IMDP("BND",B293,K8,B3)</f>
        <v>20280211</v>
      </c>
      <c r="L293" s="23">
        <f ca="1">_xll.IMDP("BND",B293,L8,B3)</f>
        <v>4.2380000000000004</v>
      </c>
      <c r="M293" s="23" t="str">
        <f ca="1">_xll.IMDP("BND",B293,M8,B3)</f>
        <v>회사채</v>
      </c>
      <c r="N293" s="23" t="str">
        <f ca="1">_xll.IMDP("BND",B293,N8,B3)</f>
        <v>회사채(일반)</v>
      </c>
      <c r="O293" s="2"/>
      <c r="Y293" s="21" t="str">
        <f ca="1">_xll.IMDP("BND",P293,Y8,P3)</f>
        <v>입력오류</v>
      </c>
      <c r="Z293" s="23" t="str">
        <f ca="1">_xll.IMDP("BND",P293,Z8,P3)</f>
        <v>입력오류</v>
      </c>
      <c r="AA293" s="23" t="str">
        <f ca="1">_xll.IMDP("BND",P293,AA8,P3)</f>
        <v>입력오류</v>
      </c>
      <c r="AB293" s="23" t="str">
        <f ca="1">_xll.IMDP("BND",P293,AB8,P3)</f>
        <v>입력오류</v>
      </c>
      <c r="AC293" s="2"/>
      <c r="AM293" s="21" t="str">
        <f ca="1">_xll.IMDP("BND",AD293,AM8,AD3)</f>
        <v>입력오류</v>
      </c>
      <c r="AN293" s="23" t="str">
        <f ca="1">_xll.IMDP("BND",AD293,AN8,AD3)</f>
        <v>입력오류</v>
      </c>
      <c r="AO293" s="23" t="str">
        <f ca="1">_xll.IMDP("BND",AD293,AO8,AD3)</f>
        <v>입력오류</v>
      </c>
      <c r="AP293" s="23" t="str">
        <f ca="1">_xll.IMDP("BND",AD293,AP8,AD3)</f>
        <v>입력오류</v>
      </c>
      <c r="AQ293" s="2"/>
      <c r="BA293" s="21" t="str">
        <f ca="1">_xll.IMDP("BND",AR293,BA8,AR3)</f>
        <v>입력오류</v>
      </c>
      <c r="BB293" s="23" t="str">
        <f ca="1">_xll.IMDP("BND",AR293,BB8,AR3)</f>
        <v>입력오류</v>
      </c>
      <c r="BC293" s="23" t="str">
        <f ca="1">_xll.IMDP("BND",AR293,BC8,AR3)</f>
        <v>입력오류</v>
      </c>
      <c r="BD293" s="23" t="str">
        <f ca="1">_xll.IMDP("BND",AR293,BD8,AR3)</f>
        <v>입력오류</v>
      </c>
      <c r="BE293" s="2"/>
      <c r="BO293" s="21" t="str">
        <f ca="1">_xll.IMDP("BND",BF293,BO8,BF3)</f>
        <v>입력오류</v>
      </c>
      <c r="BP293" s="23" t="str">
        <f ca="1">_xll.IMDP("BND",BF293,BP8,BF3)</f>
        <v>입력오류</v>
      </c>
      <c r="BQ293" s="23" t="str">
        <f ca="1">_xll.IMDP("BND",BF293,BQ8,BF3)</f>
        <v>입력오류</v>
      </c>
      <c r="BR293" s="23" t="str">
        <f ca="1">_xll.IMDP("BND",BF293,BR8,BF3)</f>
        <v>입력오류</v>
      </c>
      <c r="BS293" s="2"/>
      <c r="CC293" s="21" t="str">
        <f ca="1">_xll.IMDP("BND",BT293,CC8,BT3)</f>
        <v>입력오류</v>
      </c>
      <c r="CD293" s="23" t="str">
        <f ca="1">_xll.IMDP("BND",BT293,CD8,BT3)</f>
        <v>입력오류</v>
      </c>
      <c r="CE293" s="23" t="str">
        <f ca="1">_xll.IMDP("BND",BT293,CE8,BT3)</f>
        <v>입력오류</v>
      </c>
      <c r="CF293" s="23" t="str">
        <f ca="1">_xll.IMDP("BND",BT293,CF8,BT3)</f>
        <v>입력오류</v>
      </c>
      <c r="CG293" s="2"/>
      <c r="CQ293" s="21" t="str">
        <f ca="1">_xll.IMDP("BND",CH293,CQ8,CH3)</f>
        <v>입력오류</v>
      </c>
      <c r="CR293" s="23" t="str">
        <f ca="1">_xll.IMDP("BND",CH293,CR8,CH3)</f>
        <v>입력오류</v>
      </c>
      <c r="CS293" s="23" t="str">
        <f ca="1">_xll.IMDP("BND",CH293,CS8,CH3)</f>
        <v>입력오류</v>
      </c>
      <c r="CT293" s="23" t="str">
        <f ca="1">_xll.IMDP("BND",CH293,CT8,CH3)</f>
        <v>입력오류</v>
      </c>
      <c r="CU293" s="2"/>
      <c r="DE293" s="21" t="str">
        <f ca="1">_xll.IMDP("BND",CV293,DE8,CV3)</f>
        <v>입력오류</v>
      </c>
      <c r="DF293" s="23" t="str">
        <f ca="1">_xll.IMDP("BND",CV293,DF8,CV3)</f>
        <v>입력오류</v>
      </c>
      <c r="DG293" s="23" t="str">
        <f ca="1">_xll.IMDP("BND",CV293,DG8,CV3)</f>
        <v>입력오류</v>
      </c>
      <c r="DH293" s="23" t="str">
        <f ca="1">_xll.IMDP("BND",CV293,DH8,CV3)</f>
        <v>입력오류</v>
      </c>
      <c r="DI293" s="2">
        <v>46316</v>
      </c>
      <c r="DJ293" s="3" t="s">
        <v>1272</v>
      </c>
      <c r="DK293" s="3" t="s">
        <v>1273</v>
      </c>
      <c r="DL293" s="3" t="s">
        <v>1274</v>
      </c>
      <c r="DM293" s="3">
        <v>0</v>
      </c>
      <c r="DN293" s="3">
        <v>0.03</v>
      </c>
      <c r="DO293" s="3">
        <v>0</v>
      </c>
      <c r="DP293" s="3">
        <v>45373</v>
      </c>
      <c r="DQ293" s="3">
        <v>9604.6</v>
      </c>
      <c r="DR293" s="3">
        <v>5.2251000000000003</v>
      </c>
      <c r="DS293" s="21">
        <f ca="1">_xll.IMDP("BND",DJ293,DS8,DJ3)</f>
        <v>20320824</v>
      </c>
      <c r="DT293" s="23">
        <f ca="1">_xll.IMDP("BND",DJ293,DT8,DJ3)</f>
        <v>4.2720000000000002</v>
      </c>
      <c r="DU293" s="23" t="str">
        <f ca="1">_xll.IMDP("BND",DJ293,DU8,DJ3)</f>
        <v>공사공단채</v>
      </c>
      <c r="DV293" s="23" t="str">
        <f ca="1">_xll.IMDP("BND",DJ293,DV8,DJ3)</f>
        <v>일반</v>
      </c>
      <c r="DW293" s="2"/>
      <c r="EG293" s="21" t="str">
        <f ca="1">_xll.IMDP("BND",DX293,EG8,DX3)</f>
        <v>입력오류</v>
      </c>
      <c r="EH293" s="23" t="str">
        <f ca="1">_xll.IMDP("BND",DX293,EH8,DX3)</f>
        <v>입력오류</v>
      </c>
      <c r="EI293" s="23" t="str">
        <f ca="1">_xll.IMDP("BND",DX293,EI8,DX3)</f>
        <v>입력오류</v>
      </c>
      <c r="EJ293" s="23" t="str">
        <f ca="1">_xll.IMDP("BND",DX293,EJ8,DX3)</f>
        <v>입력오류</v>
      </c>
      <c r="EK293" s="2"/>
      <c r="EU293" s="21" t="str">
        <f ca="1">_xll.IMDP("BND",EL293,EU8,EL3)</f>
        <v>입력오류</v>
      </c>
      <c r="EV293" s="23" t="str">
        <f ca="1">_xll.IMDP("BND",EL293,EV8,EL3)</f>
        <v>입력오류</v>
      </c>
      <c r="EW293" s="23" t="str">
        <f ca="1">_xll.IMDP("BND",EL293,EW8,EL3)</f>
        <v>입력오류</v>
      </c>
      <c r="EX293" s="23" t="str">
        <f ca="1">_xll.IMDP("BND",EL293,EX8,EL3)</f>
        <v>입력오류</v>
      </c>
    </row>
    <row r="294" spans="1:154" ht="13.5" customHeight="1" x14ac:dyDescent="0.3">
      <c r="A294" s="2">
        <v>46316</v>
      </c>
      <c r="B294" s="3" t="s">
        <v>1711</v>
      </c>
      <c r="C294" s="3" t="s">
        <v>1646</v>
      </c>
      <c r="D294" s="3" t="s">
        <v>1712</v>
      </c>
      <c r="E294" s="3">
        <v>0</v>
      </c>
      <c r="F294" s="3">
        <v>0.11</v>
      </c>
      <c r="G294" s="3">
        <v>0</v>
      </c>
      <c r="H294" s="3">
        <v>132401</v>
      </c>
      <c r="I294" s="3">
        <v>9902.82</v>
      </c>
      <c r="J294" s="3">
        <v>2.456</v>
      </c>
      <c r="K294" s="21">
        <f ca="1">_xll.IMDP("BND",B294,K8,B3)</f>
        <v>20290530</v>
      </c>
      <c r="L294" s="23">
        <f ca="1">_xll.IMDP("BND",B294,L8,B3)</f>
        <v>4.3929999999999998</v>
      </c>
      <c r="M294" s="23" t="str">
        <f ca="1">_xll.IMDP("BND",B294,M8,B3)</f>
        <v>회사채</v>
      </c>
      <c r="N294" s="23" t="str">
        <f ca="1">_xll.IMDP("BND",B294,N8,B3)</f>
        <v>회사채(일반)</v>
      </c>
      <c r="O294" s="2"/>
      <c r="Y294" s="21" t="str">
        <f ca="1">_xll.IMDP("BND",P294,Y8,P3)</f>
        <v>입력오류</v>
      </c>
      <c r="Z294" s="23" t="str">
        <f ca="1">_xll.IMDP("BND",P294,Z8,P3)</f>
        <v>입력오류</v>
      </c>
      <c r="AA294" s="23" t="str">
        <f ca="1">_xll.IMDP("BND",P294,AA8,P3)</f>
        <v>입력오류</v>
      </c>
      <c r="AB294" s="23" t="str">
        <f ca="1">_xll.IMDP("BND",P294,AB8,P3)</f>
        <v>입력오류</v>
      </c>
      <c r="AC294" s="2"/>
      <c r="AM294" s="21" t="str">
        <f ca="1">_xll.IMDP("BND",AD294,AM8,AD3)</f>
        <v>입력오류</v>
      </c>
      <c r="AN294" s="23" t="str">
        <f ca="1">_xll.IMDP("BND",AD294,AN8,AD3)</f>
        <v>입력오류</v>
      </c>
      <c r="AO294" s="23" t="str">
        <f ca="1">_xll.IMDP("BND",AD294,AO8,AD3)</f>
        <v>입력오류</v>
      </c>
      <c r="AP294" s="23" t="str">
        <f ca="1">_xll.IMDP("BND",AD294,AP8,AD3)</f>
        <v>입력오류</v>
      </c>
      <c r="AQ294" s="2"/>
      <c r="BA294" s="21" t="str">
        <f ca="1">_xll.IMDP("BND",AR294,BA8,AR3)</f>
        <v>입력오류</v>
      </c>
      <c r="BB294" s="23" t="str">
        <f ca="1">_xll.IMDP("BND",AR294,BB8,AR3)</f>
        <v>입력오류</v>
      </c>
      <c r="BC294" s="23" t="str">
        <f ca="1">_xll.IMDP("BND",AR294,BC8,AR3)</f>
        <v>입력오류</v>
      </c>
      <c r="BD294" s="23" t="str">
        <f ca="1">_xll.IMDP("BND",AR294,BD8,AR3)</f>
        <v>입력오류</v>
      </c>
      <c r="BE294" s="2"/>
      <c r="BO294" s="21" t="str">
        <f ca="1">_xll.IMDP("BND",BF294,BO8,BF3)</f>
        <v>입력오류</v>
      </c>
      <c r="BP294" s="23" t="str">
        <f ca="1">_xll.IMDP("BND",BF294,BP8,BF3)</f>
        <v>입력오류</v>
      </c>
      <c r="BQ294" s="23" t="str">
        <f ca="1">_xll.IMDP("BND",BF294,BQ8,BF3)</f>
        <v>입력오류</v>
      </c>
      <c r="BR294" s="23" t="str">
        <f ca="1">_xll.IMDP("BND",BF294,BR8,BF3)</f>
        <v>입력오류</v>
      </c>
      <c r="BS294" s="2"/>
      <c r="CC294" s="21" t="str">
        <f ca="1">_xll.IMDP("BND",BT294,CC8,BT3)</f>
        <v>입력오류</v>
      </c>
      <c r="CD294" s="23" t="str">
        <f ca="1">_xll.IMDP("BND",BT294,CD8,BT3)</f>
        <v>입력오류</v>
      </c>
      <c r="CE294" s="23" t="str">
        <f ca="1">_xll.IMDP("BND",BT294,CE8,BT3)</f>
        <v>입력오류</v>
      </c>
      <c r="CF294" s="23" t="str">
        <f ca="1">_xll.IMDP("BND",BT294,CF8,BT3)</f>
        <v>입력오류</v>
      </c>
      <c r="CG294" s="2"/>
      <c r="CQ294" s="21" t="str">
        <f ca="1">_xll.IMDP("BND",CH294,CQ8,CH3)</f>
        <v>입력오류</v>
      </c>
      <c r="CR294" s="23" t="str">
        <f ca="1">_xll.IMDP("BND",CH294,CR8,CH3)</f>
        <v>입력오류</v>
      </c>
      <c r="CS294" s="23" t="str">
        <f ca="1">_xll.IMDP("BND",CH294,CS8,CH3)</f>
        <v>입력오류</v>
      </c>
      <c r="CT294" s="23" t="str">
        <f ca="1">_xll.IMDP("BND",CH294,CT8,CH3)</f>
        <v>입력오류</v>
      </c>
      <c r="CU294" s="2"/>
      <c r="DE294" s="21" t="str">
        <f ca="1">_xll.IMDP("BND",CV294,DE8,CV3)</f>
        <v>입력오류</v>
      </c>
      <c r="DF294" s="23" t="str">
        <f ca="1">_xll.IMDP("BND",CV294,DF8,CV3)</f>
        <v>입력오류</v>
      </c>
      <c r="DG294" s="23" t="str">
        <f ca="1">_xll.IMDP("BND",CV294,DG8,CV3)</f>
        <v>입력오류</v>
      </c>
      <c r="DH294" s="23" t="str">
        <f ca="1">_xll.IMDP("BND",CV294,DH8,CV3)</f>
        <v>입력오류</v>
      </c>
      <c r="DI294" s="2">
        <v>46316</v>
      </c>
      <c r="DJ294" s="3" t="s">
        <v>2035</v>
      </c>
      <c r="DK294" s="3" t="s">
        <v>1286</v>
      </c>
      <c r="DL294" s="3" t="s">
        <v>2036</v>
      </c>
      <c r="DM294" s="3">
        <v>0</v>
      </c>
      <c r="DN294" s="3">
        <v>0.03</v>
      </c>
      <c r="DO294" s="3">
        <v>0</v>
      </c>
      <c r="DP294" s="3">
        <v>43650</v>
      </c>
      <c r="DQ294" s="3">
        <v>4575.72</v>
      </c>
      <c r="DR294" s="3">
        <v>17.6236</v>
      </c>
      <c r="DS294" s="21">
        <f ca="1">_xll.IMDP("BND",DJ294,DS8,DJ3)</f>
        <v>20450310</v>
      </c>
      <c r="DT294" s="23">
        <f ca="1">_xll.IMDP("BND",DJ294,DT8,DJ3)</f>
        <v>4.343</v>
      </c>
      <c r="DU294" s="23" t="str">
        <f ca="1">_xll.IMDP("BND",DJ294,DU8,DJ3)</f>
        <v>국채</v>
      </c>
      <c r="DV294" s="23" t="str">
        <f ca="1">_xll.IMDP("BND",DJ294,DV8,DJ3)</f>
        <v>국고채권</v>
      </c>
      <c r="DW294" s="2"/>
      <c r="EG294" s="21" t="str">
        <f ca="1">_xll.IMDP("BND",DX294,EG8,DX3)</f>
        <v>입력오류</v>
      </c>
      <c r="EH294" s="23" t="str">
        <f ca="1">_xll.IMDP("BND",DX294,EH8,DX3)</f>
        <v>입력오류</v>
      </c>
      <c r="EI294" s="23" t="str">
        <f ca="1">_xll.IMDP("BND",DX294,EI8,DX3)</f>
        <v>입력오류</v>
      </c>
      <c r="EJ294" s="23" t="str">
        <f ca="1">_xll.IMDP("BND",DX294,EJ8,DX3)</f>
        <v>입력오류</v>
      </c>
      <c r="EK294" s="2"/>
      <c r="EU294" s="21" t="str">
        <f ca="1">_xll.IMDP("BND",EL294,EU8,EL3)</f>
        <v>입력오류</v>
      </c>
      <c r="EV294" s="23" t="str">
        <f ca="1">_xll.IMDP("BND",EL294,EV8,EL3)</f>
        <v>입력오류</v>
      </c>
      <c r="EW294" s="23" t="str">
        <f ca="1">_xll.IMDP("BND",EL294,EW8,EL3)</f>
        <v>입력오류</v>
      </c>
      <c r="EX294" s="23" t="str">
        <f ca="1">_xll.IMDP("BND",EL294,EX8,EL3)</f>
        <v>입력오류</v>
      </c>
    </row>
    <row r="295" spans="1:154" ht="13.5" customHeight="1" x14ac:dyDescent="0.3">
      <c r="A295" s="2">
        <v>46316</v>
      </c>
      <c r="B295" s="3" t="s">
        <v>1084</v>
      </c>
      <c r="C295" s="3" t="s">
        <v>1085</v>
      </c>
      <c r="D295" s="3" t="s">
        <v>1086</v>
      </c>
      <c r="E295" s="3">
        <v>0</v>
      </c>
      <c r="F295" s="3">
        <v>0.11</v>
      </c>
      <c r="G295" s="3">
        <v>0</v>
      </c>
      <c r="H295" s="3">
        <v>131423</v>
      </c>
      <c r="I295" s="3">
        <v>10081.84</v>
      </c>
      <c r="J295" s="3">
        <v>1.6777</v>
      </c>
      <c r="K295" s="21">
        <f ca="1">_xll.IMDP("BND",B295,K8,B3)</f>
        <v>20280725</v>
      </c>
      <c r="L295" s="23">
        <f ca="1">_xll.IMDP("BND",B295,L8,B3)</f>
        <v>4.0380000000000003</v>
      </c>
      <c r="M295" s="23" t="str">
        <f ca="1">_xll.IMDP("BND",B295,M8,B3)</f>
        <v>공사공단채</v>
      </c>
      <c r="N295" s="23" t="str">
        <f ca="1">_xll.IMDP("BND",B295,N8,B3)</f>
        <v>일반</v>
      </c>
      <c r="O295" s="2"/>
      <c r="Y295" s="21" t="str">
        <f ca="1">_xll.IMDP("BND",P295,Y8,P3)</f>
        <v>입력오류</v>
      </c>
      <c r="Z295" s="23" t="str">
        <f ca="1">_xll.IMDP("BND",P295,Z8,P3)</f>
        <v>입력오류</v>
      </c>
      <c r="AA295" s="23" t="str">
        <f ca="1">_xll.IMDP("BND",P295,AA8,P3)</f>
        <v>입력오류</v>
      </c>
      <c r="AB295" s="23" t="str">
        <f ca="1">_xll.IMDP("BND",P295,AB8,P3)</f>
        <v>입력오류</v>
      </c>
      <c r="AC295" s="2"/>
      <c r="AM295" s="21" t="str">
        <f ca="1">_xll.IMDP("BND",AD295,AM8,AD3)</f>
        <v>입력오류</v>
      </c>
      <c r="AN295" s="23" t="str">
        <f ca="1">_xll.IMDP("BND",AD295,AN8,AD3)</f>
        <v>입력오류</v>
      </c>
      <c r="AO295" s="23" t="str">
        <f ca="1">_xll.IMDP("BND",AD295,AO8,AD3)</f>
        <v>입력오류</v>
      </c>
      <c r="AP295" s="23" t="str">
        <f ca="1">_xll.IMDP("BND",AD295,AP8,AD3)</f>
        <v>입력오류</v>
      </c>
      <c r="AQ295" s="2"/>
      <c r="BA295" s="21" t="str">
        <f ca="1">_xll.IMDP("BND",AR295,BA8,AR3)</f>
        <v>입력오류</v>
      </c>
      <c r="BB295" s="23" t="str">
        <f ca="1">_xll.IMDP("BND",AR295,BB8,AR3)</f>
        <v>입력오류</v>
      </c>
      <c r="BC295" s="23" t="str">
        <f ca="1">_xll.IMDP("BND",AR295,BC8,AR3)</f>
        <v>입력오류</v>
      </c>
      <c r="BD295" s="23" t="str">
        <f ca="1">_xll.IMDP("BND",AR295,BD8,AR3)</f>
        <v>입력오류</v>
      </c>
      <c r="BE295" s="2"/>
      <c r="BO295" s="21" t="str">
        <f ca="1">_xll.IMDP("BND",BF295,BO8,BF3)</f>
        <v>입력오류</v>
      </c>
      <c r="BP295" s="23" t="str">
        <f ca="1">_xll.IMDP("BND",BF295,BP8,BF3)</f>
        <v>입력오류</v>
      </c>
      <c r="BQ295" s="23" t="str">
        <f ca="1">_xll.IMDP("BND",BF295,BQ8,BF3)</f>
        <v>입력오류</v>
      </c>
      <c r="BR295" s="23" t="str">
        <f ca="1">_xll.IMDP("BND",BF295,BR8,BF3)</f>
        <v>입력오류</v>
      </c>
      <c r="BS295" s="2"/>
      <c r="CC295" s="21" t="str">
        <f ca="1">_xll.IMDP("BND",BT295,CC8,BT3)</f>
        <v>입력오류</v>
      </c>
      <c r="CD295" s="23" t="str">
        <f ca="1">_xll.IMDP("BND",BT295,CD8,BT3)</f>
        <v>입력오류</v>
      </c>
      <c r="CE295" s="23" t="str">
        <f ca="1">_xll.IMDP("BND",BT295,CE8,BT3)</f>
        <v>입력오류</v>
      </c>
      <c r="CF295" s="23" t="str">
        <f ca="1">_xll.IMDP("BND",BT295,CF8,BT3)</f>
        <v>입력오류</v>
      </c>
      <c r="CG295" s="2"/>
      <c r="CQ295" s="21" t="str">
        <f ca="1">_xll.IMDP("BND",CH295,CQ8,CH3)</f>
        <v>입력오류</v>
      </c>
      <c r="CR295" s="23" t="str">
        <f ca="1">_xll.IMDP("BND",CH295,CR8,CH3)</f>
        <v>입력오류</v>
      </c>
      <c r="CS295" s="23" t="str">
        <f ca="1">_xll.IMDP("BND",CH295,CS8,CH3)</f>
        <v>입력오류</v>
      </c>
      <c r="CT295" s="23" t="str">
        <f ca="1">_xll.IMDP("BND",CH295,CT8,CH3)</f>
        <v>입력오류</v>
      </c>
      <c r="CU295" s="2"/>
      <c r="DE295" s="21" t="str">
        <f ca="1">_xll.IMDP("BND",CV295,DE8,CV3)</f>
        <v>입력오류</v>
      </c>
      <c r="DF295" s="23" t="str">
        <f ca="1">_xll.IMDP("BND",CV295,DF8,CV3)</f>
        <v>입력오류</v>
      </c>
      <c r="DG295" s="23" t="str">
        <f ca="1">_xll.IMDP("BND",CV295,DG8,CV3)</f>
        <v>입력오류</v>
      </c>
      <c r="DH295" s="23" t="str">
        <f ca="1">_xll.IMDP("BND",CV295,DH8,CV3)</f>
        <v>입력오류</v>
      </c>
      <c r="DI295" s="2">
        <v>46316</v>
      </c>
      <c r="DJ295" s="3" t="s">
        <v>1724</v>
      </c>
      <c r="DK295" s="3" t="s">
        <v>1725</v>
      </c>
      <c r="DL295" s="3" t="s">
        <v>2032</v>
      </c>
      <c r="DM295" s="3">
        <v>0</v>
      </c>
      <c r="DN295" s="3">
        <v>0.03</v>
      </c>
      <c r="DO295" s="3">
        <v>0</v>
      </c>
      <c r="DP295" s="3">
        <v>43615</v>
      </c>
      <c r="DQ295" s="3">
        <v>9137.6</v>
      </c>
      <c r="DR295" s="3">
        <v>4.0548999999999999</v>
      </c>
      <c r="DS295" s="21">
        <f ca="1">_xll.IMDP("BND",DJ295,DS8,DJ3)</f>
        <v>20310205</v>
      </c>
      <c r="DT295" s="23">
        <f ca="1">_xll.IMDP("BND",DJ295,DT8,DJ3)</f>
        <v>4.2910000000000004</v>
      </c>
      <c r="DU295" s="23" t="str">
        <f ca="1">_xll.IMDP("BND",DJ295,DU8,DJ3)</f>
        <v>공사공단채</v>
      </c>
      <c r="DV295" s="23" t="str">
        <f ca="1">_xll.IMDP("BND",DJ295,DV8,DJ3)</f>
        <v>일반</v>
      </c>
      <c r="DW295" s="2"/>
      <c r="EG295" s="21" t="str">
        <f ca="1">_xll.IMDP("BND",DX295,EG8,DX3)</f>
        <v>입력오류</v>
      </c>
      <c r="EH295" s="23" t="str">
        <f ca="1">_xll.IMDP("BND",DX295,EH8,DX3)</f>
        <v>입력오류</v>
      </c>
      <c r="EI295" s="23" t="str">
        <f ca="1">_xll.IMDP("BND",DX295,EI8,DX3)</f>
        <v>입력오류</v>
      </c>
      <c r="EJ295" s="23" t="str">
        <f ca="1">_xll.IMDP("BND",DX295,EJ8,DX3)</f>
        <v>입력오류</v>
      </c>
      <c r="EK295" s="2"/>
      <c r="EU295" s="21" t="str">
        <f ca="1">_xll.IMDP("BND",EL295,EU8,EL3)</f>
        <v>입력오류</v>
      </c>
      <c r="EV295" s="23" t="str">
        <f ca="1">_xll.IMDP("BND",EL295,EV8,EL3)</f>
        <v>입력오류</v>
      </c>
      <c r="EW295" s="23" t="str">
        <f ca="1">_xll.IMDP("BND",EL295,EW8,EL3)</f>
        <v>입력오류</v>
      </c>
      <c r="EX295" s="23" t="str">
        <f ca="1">_xll.IMDP("BND",EL295,EX8,EL3)</f>
        <v>입력오류</v>
      </c>
    </row>
    <row r="296" spans="1:154" ht="13.5" customHeight="1" x14ac:dyDescent="0.3">
      <c r="A296" s="2">
        <v>46316</v>
      </c>
      <c r="B296" s="3" t="s">
        <v>1720</v>
      </c>
      <c r="C296" s="3" t="s">
        <v>128</v>
      </c>
      <c r="D296" s="3" t="s">
        <v>1721</v>
      </c>
      <c r="E296" s="3">
        <v>0</v>
      </c>
      <c r="F296" s="3">
        <v>0.11</v>
      </c>
      <c r="G296" s="3">
        <v>0</v>
      </c>
      <c r="H296" s="3">
        <v>131279</v>
      </c>
      <c r="I296" s="3">
        <v>9134.19</v>
      </c>
      <c r="J296" s="3">
        <v>2.2966000000000002</v>
      </c>
      <c r="K296" s="21">
        <f ca="1">_xll.IMDP("BND",B296,K8,B3)</f>
        <v>20290310</v>
      </c>
      <c r="L296" s="23">
        <f ca="1">_xll.IMDP("BND",B296,L8,B3)</f>
        <v>3.8650000000000002</v>
      </c>
      <c r="M296" s="23" t="str">
        <f ca="1">_xll.IMDP("BND",B296,M8,B3)</f>
        <v>국채</v>
      </c>
      <c r="N296" s="23" t="str">
        <f ca="1">_xll.IMDP("BND",B296,N8,B3)</f>
        <v>국고채권</v>
      </c>
      <c r="O296" s="2"/>
      <c r="Y296" s="21" t="str">
        <f ca="1">_xll.IMDP("BND",P296,Y8,P3)</f>
        <v>입력오류</v>
      </c>
      <c r="Z296" s="23" t="str">
        <f ca="1">_xll.IMDP("BND",P296,Z8,P3)</f>
        <v>입력오류</v>
      </c>
      <c r="AA296" s="23" t="str">
        <f ca="1">_xll.IMDP("BND",P296,AA8,P3)</f>
        <v>입력오류</v>
      </c>
      <c r="AB296" s="23" t="str">
        <f ca="1">_xll.IMDP("BND",P296,AB8,P3)</f>
        <v>입력오류</v>
      </c>
      <c r="AC296" s="2"/>
      <c r="AM296" s="21" t="str">
        <f ca="1">_xll.IMDP("BND",AD296,AM8,AD3)</f>
        <v>입력오류</v>
      </c>
      <c r="AN296" s="23" t="str">
        <f ca="1">_xll.IMDP("BND",AD296,AN8,AD3)</f>
        <v>입력오류</v>
      </c>
      <c r="AO296" s="23" t="str">
        <f ca="1">_xll.IMDP("BND",AD296,AO8,AD3)</f>
        <v>입력오류</v>
      </c>
      <c r="AP296" s="23" t="str">
        <f ca="1">_xll.IMDP("BND",AD296,AP8,AD3)</f>
        <v>입력오류</v>
      </c>
      <c r="AQ296" s="2"/>
      <c r="BA296" s="21" t="str">
        <f ca="1">_xll.IMDP("BND",AR296,BA8,AR3)</f>
        <v>입력오류</v>
      </c>
      <c r="BB296" s="23" t="str">
        <f ca="1">_xll.IMDP("BND",AR296,BB8,AR3)</f>
        <v>입력오류</v>
      </c>
      <c r="BC296" s="23" t="str">
        <f ca="1">_xll.IMDP("BND",AR296,BC8,AR3)</f>
        <v>입력오류</v>
      </c>
      <c r="BD296" s="23" t="str">
        <f ca="1">_xll.IMDP("BND",AR296,BD8,AR3)</f>
        <v>입력오류</v>
      </c>
      <c r="BE296" s="2"/>
      <c r="BO296" s="21" t="str">
        <f ca="1">_xll.IMDP("BND",BF296,BO8,BF3)</f>
        <v>입력오류</v>
      </c>
      <c r="BP296" s="23" t="str">
        <f ca="1">_xll.IMDP("BND",BF296,BP8,BF3)</f>
        <v>입력오류</v>
      </c>
      <c r="BQ296" s="23" t="str">
        <f ca="1">_xll.IMDP("BND",BF296,BQ8,BF3)</f>
        <v>입력오류</v>
      </c>
      <c r="BR296" s="23" t="str">
        <f ca="1">_xll.IMDP("BND",BF296,BR8,BF3)</f>
        <v>입력오류</v>
      </c>
      <c r="BS296" s="2"/>
      <c r="CC296" s="21" t="str">
        <f ca="1">_xll.IMDP("BND",BT296,CC8,BT3)</f>
        <v>입력오류</v>
      </c>
      <c r="CD296" s="23" t="str">
        <f ca="1">_xll.IMDP("BND",BT296,CD8,BT3)</f>
        <v>입력오류</v>
      </c>
      <c r="CE296" s="23" t="str">
        <f ca="1">_xll.IMDP("BND",BT296,CE8,BT3)</f>
        <v>입력오류</v>
      </c>
      <c r="CF296" s="23" t="str">
        <f ca="1">_xll.IMDP("BND",BT296,CF8,BT3)</f>
        <v>입력오류</v>
      </c>
      <c r="CG296" s="2"/>
      <c r="CQ296" s="21" t="str">
        <f ca="1">_xll.IMDP("BND",CH296,CQ8,CH3)</f>
        <v>입력오류</v>
      </c>
      <c r="CR296" s="23" t="str">
        <f ca="1">_xll.IMDP("BND",CH296,CR8,CH3)</f>
        <v>입력오류</v>
      </c>
      <c r="CS296" s="23" t="str">
        <f ca="1">_xll.IMDP("BND",CH296,CS8,CH3)</f>
        <v>입력오류</v>
      </c>
      <c r="CT296" s="23" t="str">
        <f ca="1">_xll.IMDP("BND",CH296,CT8,CH3)</f>
        <v>입력오류</v>
      </c>
      <c r="CU296" s="2"/>
      <c r="DE296" s="21" t="str">
        <f ca="1">_xll.IMDP("BND",CV296,DE8,CV3)</f>
        <v>입력오류</v>
      </c>
      <c r="DF296" s="23" t="str">
        <f ca="1">_xll.IMDP("BND",CV296,DF8,CV3)</f>
        <v>입력오류</v>
      </c>
      <c r="DG296" s="23" t="str">
        <f ca="1">_xll.IMDP("BND",CV296,DG8,CV3)</f>
        <v>입력오류</v>
      </c>
      <c r="DH296" s="23" t="str">
        <f ca="1">_xll.IMDP("BND",CV296,DH8,CV3)</f>
        <v>입력오류</v>
      </c>
      <c r="DI296" s="2">
        <v>46316</v>
      </c>
      <c r="DJ296" s="3" t="s">
        <v>2033</v>
      </c>
      <c r="DK296" s="3" t="s">
        <v>332</v>
      </c>
      <c r="DL296" s="3" t="s">
        <v>2034</v>
      </c>
      <c r="DM296" s="3">
        <v>0</v>
      </c>
      <c r="DN296" s="3">
        <v>0.03</v>
      </c>
      <c r="DO296" s="3">
        <v>0</v>
      </c>
      <c r="DP296" s="3">
        <v>43338</v>
      </c>
      <c r="DQ296" s="3">
        <v>9079.16</v>
      </c>
      <c r="DR296" s="3">
        <v>7.1048</v>
      </c>
      <c r="DS296" s="21">
        <f ca="1">_xll.IMDP("BND",DJ296,DS8,DJ3)</f>
        <v>20341211</v>
      </c>
      <c r="DT296" s="23">
        <f ca="1">_xll.IMDP("BND",DJ296,DT8,DJ3)</f>
        <v>4.3600000000000003</v>
      </c>
      <c r="DU296" s="23" t="str">
        <f ca="1">_xll.IMDP("BND",DJ296,DU8,DJ3)</f>
        <v>회사채</v>
      </c>
      <c r="DV296" s="23" t="str">
        <f ca="1">_xll.IMDP("BND",DJ296,DV8,DJ3)</f>
        <v>회사채(일반)</v>
      </c>
      <c r="DW296" s="2"/>
      <c r="EG296" s="21" t="str">
        <f ca="1">_xll.IMDP("BND",DX296,EG8,DX3)</f>
        <v>입력오류</v>
      </c>
      <c r="EH296" s="23" t="str">
        <f ca="1">_xll.IMDP("BND",DX296,EH8,DX3)</f>
        <v>입력오류</v>
      </c>
      <c r="EI296" s="23" t="str">
        <f ca="1">_xll.IMDP("BND",DX296,EI8,DX3)</f>
        <v>입력오류</v>
      </c>
      <c r="EJ296" s="23" t="str">
        <f ca="1">_xll.IMDP("BND",DX296,EJ8,DX3)</f>
        <v>입력오류</v>
      </c>
      <c r="EK296" s="2"/>
      <c r="EU296" s="21" t="str">
        <f ca="1">_xll.IMDP("BND",EL296,EU8,EL3)</f>
        <v>입력오류</v>
      </c>
      <c r="EV296" s="23" t="str">
        <f ca="1">_xll.IMDP("BND",EL296,EV8,EL3)</f>
        <v>입력오류</v>
      </c>
      <c r="EW296" s="23" t="str">
        <f ca="1">_xll.IMDP("BND",EL296,EW8,EL3)</f>
        <v>입력오류</v>
      </c>
      <c r="EX296" s="23" t="str">
        <f ca="1">_xll.IMDP("BND",EL296,EX8,EL3)</f>
        <v>입력오류</v>
      </c>
    </row>
    <row r="297" spans="1:154" ht="13.5" customHeight="1" x14ac:dyDescent="0.3">
      <c r="A297" s="2">
        <v>46316</v>
      </c>
      <c r="B297" s="3" t="s">
        <v>1718</v>
      </c>
      <c r="C297" s="3" t="s">
        <v>949</v>
      </c>
      <c r="D297" s="3" t="s">
        <v>1719</v>
      </c>
      <c r="E297" s="3">
        <v>0</v>
      </c>
      <c r="F297" s="3">
        <v>0.11</v>
      </c>
      <c r="G297" s="3">
        <v>0</v>
      </c>
      <c r="H297" s="3">
        <v>130751</v>
      </c>
      <c r="I297" s="3">
        <v>9779.16</v>
      </c>
      <c r="J297" s="3">
        <v>1.9435</v>
      </c>
      <c r="K297" s="21">
        <f ca="1">_xll.IMDP("BND",B297,K8,B3)</f>
        <v>20281030</v>
      </c>
      <c r="L297" s="23">
        <f ca="1">_xll.IMDP("BND",B297,L8,B3)</f>
        <v>4.24</v>
      </c>
      <c r="M297" s="23" t="str">
        <f ca="1">_xll.IMDP("BND",B297,M8,B3)</f>
        <v>회사채</v>
      </c>
      <c r="N297" s="23" t="str">
        <f ca="1">_xll.IMDP("BND",B297,N8,B3)</f>
        <v>회사채(일반)</v>
      </c>
      <c r="O297" s="2"/>
      <c r="Y297" s="21" t="str">
        <f ca="1">_xll.IMDP("BND",P297,Y8,P3)</f>
        <v>입력오류</v>
      </c>
      <c r="Z297" s="23" t="str">
        <f ca="1">_xll.IMDP("BND",P297,Z8,P3)</f>
        <v>입력오류</v>
      </c>
      <c r="AA297" s="23" t="str">
        <f ca="1">_xll.IMDP("BND",P297,AA8,P3)</f>
        <v>입력오류</v>
      </c>
      <c r="AB297" s="23" t="str">
        <f ca="1">_xll.IMDP("BND",P297,AB8,P3)</f>
        <v>입력오류</v>
      </c>
      <c r="AC297" s="2"/>
      <c r="AM297" s="21" t="str">
        <f ca="1">_xll.IMDP("BND",AD297,AM8,AD3)</f>
        <v>입력오류</v>
      </c>
      <c r="AN297" s="23" t="str">
        <f ca="1">_xll.IMDP("BND",AD297,AN8,AD3)</f>
        <v>입력오류</v>
      </c>
      <c r="AO297" s="23" t="str">
        <f ca="1">_xll.IMDP("BND",AD297,AO8,AD3)</f>
        <v>입력오류</v>
      </c>
      <c r="AP297" s="23" t="str">
        <f ca="1">_xll.IMDP("BND",AD297,AP8,AD3)</f>
        <v>입력오류</v>
      </c>
      <c r="AQ297" s="2"/>
      <c r="BA297" s="21" t="str">
        <f ca="1">_xll.IMDP("BND",AR297,BA8,AR3)</f>
        <v>입력오류</v>
      </c>
      <c r="BB297" s="23" t="str">
        <f ca="1">_xll.IMDP("BND",AR297,BB8,AR3)</f>
        <v>입력오류</v>
      </c>
      <c r="BC297" s="23" t="str">
        <f ca="1">_xll.IMDP("BND",AR297,BC8,AR3)</f>
        <v>입력오류</v>
      </c>
      <c r="BD297" s="23" t="str">
        <f ca="1">_xll.IMDP("BND",AR297,BD8,AR3)</f>
        <v>입력오류</v>
      </c>
      <c r="BE297" s="2"/>
      <c r="BO297" s="21" t="str">
        <f ca="1">_xll.IMDP("BND",BF297,BO8,BF3)</f>
        <v>입력오류</v>
      </c>
      <c r="BP297" s="23" t="str">
        <f ca="1">_xll.IMDP("BND",BF297,BP8,BF3)</f>
        <v>입력오류</v>
      </c>
      <c r="BQ297" s="23" t="str">
        <f ca="1">_xll.IMDP("BND",BF297,BQ8,BF3)</f>
        <v>입력오류</v>
      </c>
      <c r="BR297" s="23" t="str">
        <f ca="1">_xll.IMDP("BND",BF297,BR8,BF3)</f>
        <v>입력오류</v>
      </c>
      <c r="BS297" s="2"/>
      <c r="CC297" s="21" t="str">
        <f ca="1">_xll.IMDP("BND",BT297,CC8,BT3)</f>
        <v>입력오류</v>
      </c>
      <c r="CD297" s="23" t="str">
        <f ca="1">_xll.IMDP("BND",BT297,CD8,BT3)</f>
        <v>입력오류</v>
      </c>
      <c r="CE297" s="23" t="str">
        <f ca="1">_xll.IMDP("BND",BT297,CE8,BT3)</f>
        <v>입력오류</v>
      </c>
      <c r="CF297" s="23" t="str">
        <f ca="1">_xll.IMDP("BND",BT297,CF8,BT3)</f>
        <v>입력오류</v>
      </c>
      <c r="CG297" s="2"/>
      <c r="CQ297" s="21" t="str">
        <f ca="1">_xll.IMDP("BND",CH297,CQ8,CH3)</f>
        <v>입력오류</v>
      </c>
      <c r="CR297" s="23" t="str">
        <f ca="1">_xll.IMDP("BND",CH297,CR8,CH3)</f>
        <v>입력오류</v>
      </c>
      <c r="CS297" s="23" t="str">
        <f ca="1">_xll.IMDP("BND",CH297,CS8,CH3)</f>
        <v>입력오류</v>
      </c>
      <c r="CT297" s="23" t="str">
        <f ca="1">_xll.IMDP("BND",CH297,CT8,CH3)</f>
        <v>입력오류</v>
      </c>
      <c r="CU297" s="2"/>
      <c r="DE297" s="21" t="str">
        <f ca="1">_xll.IMDP("BND",CV297,DE8,CV3)</f>
        <v>입력오류</v>
      </c>
      <c r="DF297" s="23" t="str">
        <f ca="1">_xll.IMDP("BND",CV297,DF8,CV3)</f>
        <v>입력오류</v>
      </c>
      <c r="DG297" s="23" t="str">
        <f ca="1">_xll.IMDP("BND",CV297,DG8,CV3)</f>
        <v>입력오류</v>
      </c>
      <c r="DH297" s="23" t="str">
        <f ca="1">_xll.IMDP("BND",CV297,DH8,CV3)</f>
        <v>입력오류</v>
      </c>
      <c r="DI297" s="2">
        <v>46316</v>
      </c>
      <c r="DJ297" s="3" t="s">
        <v>1290</v>
      </c>
      <c r="DK297" s="3" t="s">
        <v>47</v>
      </c>
      <c r="DL297" s="3" t="s">
        <v>2037</v>
      </c>
      <c r="DM297" s="3">
        <v>0</v>
      </c>
      <c r="DN297" s="3">
        <v>0.03</v>
      </c>
      <c r="DO297" s="3">
        <v>0</v>
      </c>
      <c r="DP297" s="3">
        <v>42539</v>
      </c>
      <c r="DQ297" s="3">
        <v>9904</v>
      </c>
      <c r="DR297" s="3">
        <v>2.2646999999999999</v>
      </c>
      <c r="DS297" s="21">
        <f ca="1">_xll.IMDP("BND",DJ297,DS8,DJ3)</f>
        <v>20290310</v>
      </c>
      <c r="DT297" s="23">
        <f ca="1">_xll.IMDP("BND",DJ297,DT8,DJ3)</f>
        <v>3.835</v>
      </c>
      <c r="DU297" s="23" t="str">
        <f ca="1">_xll.IMDP("BND",DJ297,DU8,DJ3)</f>
        <v>국채</v>
      </c>
      <c r="DV297" s="23" t="str">
        <f ca="1">_xll.IMDP("BND",DJ297,DV8,DJ3)</f>
        <v>국고채권</v>
      </c>
      <c r="DW297" s="2"/>
      <c r="EG297" s="21" t="str">
        <f ca="1">_xll.IMDP("BND",DX297,EG8,DX3)</f>
        <v>입력오류</v>
      </c>
      <c r="EH297" s="23" t="str">
        <f ca="1">_xll.IMDP("BND",DX297,EH8,DX3)</f>
        <v>입력오류</v>
      </c>
      <c r="EI297" s="23" t="str">
        <f ca="1">_xll.IMDP("BND",DX297,EI8,DX3)</f>
        <v>입력오류</v>
      </c>
      <c r="EJ297" s="23" t="str">
        <f ca="1">_xll.IMDP("BND",DX297,EJ8,DX3)</f>
        <v>입력오류</v>
      </c>
      <c r="EK297" s="2"/>
      <c r="EU297" s="21" t="str">
        <f ca="1">_xll.IMDP("BND",EL297,EU8,EL3)</f>
        <v>입력오류</v>
      </c>
      <c r="EV297" s="23" t="str">
        <f ca="1">_xll.IMDP("BND",EL297,EV8,EL3)</f>
        <v>입력오류</v>
      </c>
      <c r="EW297" s="23" t="str">
        <f ca="1">_xll.IMDP("BND",EL297,EW8,EL3)</f>
        <v>입력오류</v>
      </c>
      <c r="EX297" s="23" t="str">
        <f ca="1">_xll.IMDP("BND",EL297,EX8,EL3)</f>
        <v>입력오류</v>
      </c>
    </row>
    <row r="298" spans="1:154" ht="13.5" customHeight="1" x14ac:dyDescent="0.3">
      <c r="A298" s="2">
        <v>46316</v>
      </c>
      <c r="B298" s="3" t="s">
        <v>1722</v>
      </c>
      <c r="C298" s="3" t="s">
        <v>264</v>
      </c>
      <c r="D298" s="3" t="s">
        <v>1723</v>
      </c>
      <c r="E298" s="3">
        <v>0</v>
      </c>
      <c r="F298" s="3">
        <v>0.1</v>
      </c>
      <c r="G298" s="3">
        <v>0</v>
      </c>
      <c r="H298" s="3">
        <v>125647</v>
      </c>
      <c r="I298" s="3">
        <v>9398.2099999999991</v>
      </c>
      <c r="J298" s="3">
        <v>2.8555999999999999</v>
      </c>
      <c r="K298" s="21">
        <f ca="1">_xll.IMDP("BND",B298,K8,B3)</f>
        <v>20291024</v>
      </c>
      <c r="L298" s="23">
        <f ca="1">_xll.IMDP("BND",B298,L8,B3)</f>
        <v>4.2050000000000001</v>
      </c>
      <c r="M298" s="23" t="str">
        <f ca="1">_xll.IMDP("BND",B298,M8,B3)</f>
        <v>공사공단채</v>
      </c>
      <c r="N298" s="23" t="str">
        <f ca="1">_xll.IMDP("BND",B298,N8,B3)</f>
        <v>일반</v>
      </c>
      <c r="O298" s="2"/>
      <c r="Y298" s="21" t="str">
        <f ca="1">_xll.IMDP("BND",P298,Y8,P3)</f>
        <v>입력오류</v>
      </c>
      <c r="Z298" s="23" t="str">
        <f ca="1">_xll.IMDP("BND",P298,Z8,P3)</f>
        <v>입력오류</v>
      </c>
      <c r="AA298" s="23" t="str">
        <f ca="1">_xll.IMDP("BND",P298,AA8,P3)</f>
        <v>입력오류</v>
      </c>
      <c r="AB298" s="23" t="str">
        <f ca="1">_xll.IMDP("BND",P298,AB8,P3)</f>
        <v>입력오류</v>
      </c>
      <c r="AC298" s="2"/>
      <c r="AM298" s="21" t="str">
        <f ca="1">_xll.IMDP("BND",AD298,AM8,AD3)</f>
        <v>입력오류</v>
      </c>
      <c r="AN298" s="23" t="str">
        <f ca="1">_xll.IMDP("BND",AD298,AN8,AD3)</f>
        <v>입력오류</v>
      </c>
      <c r="AO298" s="23" t="str">
        <f ca="1">_xll.IMDP("BND",AD298,AO8,AD3)</f>
        <v>입력오류</v>
      </c>
      <c r="AP298" s="23" t="str">
        <f ca="1">_xll.IMDP("BND",AD298,AP8,AD3)</f>
        <v>입력오류</v>
      </c>
      <c r="AQ298" s="2"/>
      <c r="BA298" s="21" t="str">
        <f ca="1">_xll.IMDP("BND",AR298,BA8,AR3)</f>
        <v>입력오류</v>
      </c>
      <c r="BB298" s="23" t="str">
        <f ca="1">_xll.IMDP("BND",AR298,BB8,AR3)</f>
        <v>입력오류</v>
      </c>
      <c r="BC298" s="23" t="str">
        <f ca="1">_xll.IMDP("BND",AR298,BC8,AR3)</f>
        <v>입력오류</v>
      </c>
      <c r="BD298" s="23" t="str">
        <f ca="1">_xll.IMDP("BND",AR298,BD8,AR3)</f>
        <v>입력오류</v>
      </c>
      <c r="BE298" s="2"/>
      <c r="BO298" s="21" t="str">
        <f ca="1">_xll.IMDP("BND",BF298,BO8,BF3)</f>
        <v>입력오류</v>
      </c>
      <c r="BP298" s="23" t="str">
        <f ca="1">_xll.IMDP("BND",BF298,BP8,BF3)</f>
        <v>입력오류</v>
      </c>
      <c r="BQ298" s="23" t="str">
        <f ca="1">_xll.IMDP("BND",BF298,BQ8,BF3)</f>
        <v>입력오류</v>
      </c>
      <c r="BR298" s="23" t="str">
        <f ca="1">_xll.IMDP("BND",BF298,BR8,BF3)</f>
        <v>입력오류</v>
      </c>
      <c r="BS298" s="2"/>
      <c r="CC298" s="21" t="str">
        <f ca="1">_xll.IMDP("BND",BT298,CC8,BT3)</f>
        <v>입력오류</v>
      </c>
      <c r="CD298" s="23" t="str">
        <f ca="1">_xll.IMDP("BND",BT298,CD8,BT3)</f>
        <v>입력오류</v>
      </c>
      <c r="CE298" s="23" t="str">
        <f ca="1">_xll.IMDP("BND",BT298,CE8,BT3)</f>
        <v>입력오류</v>
      </c>
      <c r="CF298" s="23" t="str">
        <f ca="1">_xll.IMDP("BND",BT298,CF8,BT3)</f>
        <v>입력오류</v>
      </c>
      <c r="CG298" s="2"/>
      <c r="CQ298" s="21" t="str">
        <f ca="1">_xll.IMDP("BND",CH298,CQ8,CH3)</f>
        <v>입력오류</v>
      </c>
      <c r="CR298" s="23" t="str">
        <f ca="1">_xll.IMDP("BND",CH298,CR8,CH3)</f>
        <v>입력오류</v>
      </c>
      <c r="CS298" s="23" t="str">
        <f ca="1">_xll.IMDP("BND",CH298,CS8,CH3)</f>
        <v>입력오류</v>
      </c>
      <c r="CT298" s="23" t="str">
        <f ca="1">_xll.IMDP("BND",CH298,CT8,CH3)</f>
        <v>입력오류</v>
      </c>
      <c r="CU298" s="2"/>
      <c r="DE298" s="21" t="str">
        <f ca="1">_xll.IMDP("BND",CV298,DE8,CV3)</f>
        <v>입력오류</v>
      </c>
      <c r="DF298" s="23" t="str">
        <f ca="1">_xll.IMDP("BND",CV298,DF8,CV3)</f>
        <v>입력오류</v>
      </c>
      <c r="DG298" s="23" t="str">
        <f ca="1">_xll.IMDP("BND",CV298,DG8,CV3)</f>
        <v>입력오류</v>
      </c>
      <c r="DH298" s="23" t="str">
        <f ca="1">_xll.IMDP("BND",CV298,DH8,CV3)</f>
        <v>입력오류</v>
      </c>
      <c r="DI298" s="2">
        <v>46316</v>
      </c>
      <c r="DJ298" s="3" t="s">
        <v>112</v>
      </c>
      <c r="DK298" s="3" t="s">
        <v>29</v>
      </c>
      <c r="DL298" s="3" t="s">
        <v>2014</v>
      </c>
      <c r="DM298" s="3">
        <v>0</v>
      </c>
      <c r="DN298" s="3">
        <v>0.02</v>
      </c>
      <c r="DO298" s="3">
        <v>0</v>
      </c>
      <c r="DP298" s="3">
        <v>37892</v>
      </c>
      <c r="DQ298" s="3">
        <v>9233.0499999999993</v>
      </c>
      <c r="DR298" s="3">
        <v>4.3215000000000003</v>
      </c>
      <c r="DS298" s="21">
        <f ca="1">_xll.IMDP("BND",DJ298,DS8,DJ3)</f>
        <v>20310610</v>
      </c>
      <c r="DT298" s="23">
        <f ca="1">_xll.IMDP("BND",DJ298,DT8,DJ3)</f>
        <v>4</v>
      </c>
      <c r="DU298" s="23" t="str">
        <f ca="1">_xll.IMDP("BND",DJ298,DU8,DJ3)</f>
        <v>국채</v>
      </c>
      <c r="DV298" s="23" t="str">
        <f ca="1">_xll.IMDP("BND",DJ298,DV8,DJ3)</f>
        <v>국고채권</v>
      </c>
      <c r="DW298" s="2"/>
      <c r="EG298" s="21" t="str">
        <f ca="1">_xll.IMDP("BND",DX298,EG8,DX3)</f>
        <v>입력오류</v>
      </c>
      <c r="EH298" s="23" t="str">
        <f ca="1">_xll.IMDP("BND",DX298,EH8,DX3)</f>
        <v>입력오류</v>
      </c>
      <c r="EI298" s="23" t="str">
        <f ca="1">_xll.IMDP("BND",DX298,EI8,DX3)</f>
        <v>입력오류</v>
      </c>
      <c r="EJ298" s="23" t="str">
        <f ca="1">_xll.IMDP("BND",DX298,EJ8,DX3)</f>
        <v>입력오류</v>
      </c>
      <c r="EK298" s="2"/>
      <c r="EU298" s="21" t="str">
        <f ca="1">_xll.IMDP("BND",EL298,EU8,EL3)</f>
        <v>입력오류</v>
      </c>
      <c r="EV298" s="23" t="str">
        <f ca="1">_xll.IMDP("BND",EL298,EV8,EL3)</f>
        <v>입력오류</v>
      </c>
      <c r="EW298" s="23" t="str">
        <f ca="1">_xll.IMDP("BND",EL298,EW8,EL3)</f>
        <v>입력오류</v>
      </c>
      <c r="EX298" s="23" t="str">
        <f ca="1">_xll.IMDP("BND",EL298,EX8,EL3)</f>
        <v>입력오류</v>
      </c>
    </row>
    <row r="299" spans="1:154" ht="13.5" customHeight="1" x14ac:dyDescent="0.3">
      <c r="A299" s="2">
        <v>46316</v>
      </c>
      <c r="B299" s="3" t="s">
        <v>1702</v>
      </c>
      <c r="C299" s="3" t="s">
        <v>1703</v>
      </c>
      <c r="D299" s="3" t="s">
        <v>1704</v>
      </c>
      <c r="E299" s="3">
        <v>0</v>
      </c>
      <c r="F299" s="3">
        <v>0.1</v>
      </c>
      <c r="G299" s="3">
        <v>0</v>
      </c>
      <c r="H299" s="3">
        <v>123120</v>
      </c>
      <c r="I299" s="3">
        <v>9822.85</v>
      </c>
      <c r="J299" s="3">
        <v>1.8349</v>
      </c>
      <c r="K299" s="21">
        <f ca="1">_xll.IMDP("BND",B299,K8,B3)</f>
        <v>20300625</v>
      </c>
      <c r="L299" s="23">
        <f ca="1">_xll.IMDP("BND",B299,L8,B3)</f>
        <v>3.9140000000000001</v>
      </c>
      <c r="M299" s="23" t="str">
        <f ca="1">_xll.IMDP("BND",B299,M8,B3)</f>
        <v>지방채</v>
      </c>
      <c r="N299" s="23" t="str">
        <f ca="1">_xll.IMDP("BND",B299,N8,B3)</f>
        <v>공모지방채</v>
      </c>
      <c r="O299" s="2"/>
      <c r="Y299" s="21" t="str">
        <f ca="1">_xll.IMDP("BND",P299,Y8,P3)</f>
        <v>입력오류</v>
      </c>
      <c r="Z299" s="23" t="str">
        <f ca="1">_xll.IMDP("BND",P299,Z8,P3)</f>
        <v>입력오류</v>
      </c>
      <c r="AA299" s="23" t="str">
        <f ca="1">_xll.IMDP("BND",P299,AA8,P3)</f>
        <v>입력오류</v>
      </c>
      <c r="AB299" s="23" t="str">
        <f ca="1">_xll.IMDP("BND",P299,AB8,P3)</f>
        <v>입력오류</v>
      </c>
      <c r="AC299" s="2"/>
      <c r="AM299" s="21" t="str">
        <f ca="1">_xll.IMDP("BND",AD299,AM8,AD3)</f>
        <v>입력오류</v>
      </c>
      <c r="AN299" s="23" t="str">
        <f ca="1">_xll.IMDP("BND",AD299,AN8,AD3)</f>
        <v>입력오류</v>
      </c>
      <c r="AO299" s="23" t="str">
        <f ca="1">_xll.IMDP("BND",AD299,AO8,AD3)</f>
        <v>입력오류</v>
      </c>
      <c r="AP299" s="23" t="str">
        <f ca="1">_xll.IMDP("BND",AD299,AP8,AD3)</f>
        <v>입력오류</v>
      </c>
      <c r="AQ299" s="2"/>
      <c r="BA299" s="21" t="str">
        <f ca="1">_xll.IMDP("BND",AR299,BA8,AR3)</f>
        <v>입력오류</v>
      </c>
      <c r="BB299" s="23" t="str">
        <f ca="1">_xll.IMDP("BND",AR299,BB8,AR3)</f>
        <v>입력오류</v>
      </c>
      <c r="BC299" s="23" t="str">
        <f ca="1">_xll.IMDP("BND",AR299,BC8,AR3)</f>
        <v>입력오류</v>
      </c>
      <c r="BD299" s="23" t="str">
        <f ca="1">_xll.IMDP("BND",AR299,BD8,AR3)</f>
        <v>입력오류</v>
      </c>
      <c r="BE299" s="2"/>
      <c r="BO299" s="21" t="str">
        <f ca="1">_xll.IMDP("BND",BF299,BO8,BF3)</f>
        <v>입력오류</v>
      </c>
      <c r="BP299" s="23" t="str">
        <f ca="1">_xll.IMDP("BND",BF299,BP8,BF3)</f>
        <v>입력오류</v>
      </c>
      <c r="BQ299" s="23" t="str">
        <f ca="1">_xll.IMDP("BND",BF299,BQ8,BF3)</f>
        <v>입력오류</v>
      </c>
      <c r="BR299" s="23" t="str">
        <f ca="1">_xll.IMDP("BND",BF299,BR8,BF3)</f>
        <v>입력오류</v>
      </c>
      <c r="BS299" s="2"/>
      <c r="CC299" s="21" t="str">
        <f ca="1">_xll.IMDP("BND",BT299,CC8,BT3)</f>
        <v>입력오류</v>
      </c>
      <c r="CD299" s="23" t="str">
        <f ca="1">_xll.IMDP("BND",BT299,CD8,BT3)</f>
        <v>입력오류</v>
      </c>
      <c r="CE299" s="23" t="str">
        <f ca="1">_xll.IMDP("BND",BT299,CE8,BT3)</f>
        <v>입력오류</v>
      </c>
      <c r="CF299" s="23" t="str">
        <f ca="1">_xll.IMDP("BND",BT299,CF8,BT3)</f>
        <v>입력오류</v>
      </c>
      <c r="CG299" s="2"/>
      <c r="CQ299" s="21" t="str">
        <f ca="1">_xll.IMDP("BND",CH299,CQ8,CH3)</f>
        <v>입력오류</v>
      </c>
      <c r="CR299" s="23" t="str">
        <f ca="1">_xll.IMDP("BND",CH299,CR8,CH3)</f>
        <v>입력오류</v>
      </c>
      <c r="CS299" s="23" t="str">
        <f ca="1">_xll.IMDP("BND",CH299,CS8,CH3)</f>
        <v>입력오류</v>
      </c>
      <c r="CT299" s="23" t="str">
        <f ca="1">_xll.IMDP("BND",CH299,CT8,CH3)</f>
        <v>입력오류</v>
      </c>
      <c r="CU299" s="2"/>
      <c r="DE299" s="21" t="str">
        <f ca="1">_xll.IMDP("BND",CV299,DE8,CV3)</f>
        <v>입력오류</v>
      </c>
      <c r="DF299" s="23" t="str">
        <f ca="1">_xll.IMDP("BND",CV299,DF8,CV3)</f>
        <v>입력오류</v>
      </c>
      <c r="DG299" s="23" t="str">
        <f ca="1">_xll.IMDP("BND",CV299,DG8,CV3)</f>
        <v>입력오류</v>
      </c>
      <c r="DH299" s="23" t="str">
        <f ca="1">_xll.IMDP("BND",CV299,DH8,CV3)</f>
        <v>입력오류</v>
      </c>
      <c r="DI299" s="2">
        <v>46316</v>
      </c>
      <c r="DJ299" s="3" t="s">
        <v>74</v>
      </c>
      <c r="DK299" s="3" t="s">
        <v>29</v>
      </c>
      <c r="DL299" s="3" t="s">
        <v>2040</v>
      </c>
      <c r="DM299" s="3">
        <v>0</v>
      </c>
      <c r="DN299" s="3">
        <v>0.02</v>
      </c>
      <c r="DO299" s="3">
        <v>0</v>
      </c>
      <c r="DP299" s="3">
        <v>37104</v>
      </c>
      <c r="DQ299" s="3">
        <v>8183.03</v>
      </c>
      <c r="DR299" s="3">
        <v>16.5318</v>
      </c>
      <c r="DS299" s="21">
        <f ca="1">_xll.IMDP("BND",DJ299,DS8,DJ3)</f>
        <v>20520910</v>
      </c>
      <c r="DT299" s="23">
        <f ca="1">_xll.IMDP("BND",DJ299,DT8,DJ3)</f>
        <v>4.32</v>
      </c>
      <c r="DU299" s="23" t="str">
        <f ca="1">_xll.IMDP("BND",DJ299,DU8,DJ3)</f>
        <v>국채</v>
      </c>
      <c r="DV299" s="23" t="str">
        <f ca="1">_xll.IMDP("BND",DJ299,DV8,DJ3)</f>
        <v>국고채권</v>
      </c>
      <c r="DW299" s="2"/>
      <c r="EG299" s="21" t="str">
        <f ca="1">_xll.IMDP("BND",DX299,EG8,DX3)</f>
        <v>입력오류</v>
      </c>
      <c r="EH299" s="23" t="str">
        <f ca="1">_xll.IMDP("BND",DX299,EH8,DX3)</f>
        <v>입력오류</v>
      </c>
      <c r="EI299" s="23" t="str">
        <f ca="1">_xll.IMDP("BND",DX299,EI8,DX3)</f>
        <v>입력오류</v>
      </c>
      <c r="EJ299" s="23" t="str">
        <f ca="1">_xll.IMDP("BND",DX299,EJ8,DX3)</f>
        <v>입력오류</v>
      </c>
      <c r="EK299" s="2"/>
      <c r="EU299" s="21" t="str">
        <f ca="1">_xll.IMDP("BND",EL299,EU8,EL3)</f>
        <v>입력오류</v>
      </c>
      <c r="EV299" s="23" t="str">
        <f ca="1">_xll.IMDP("BND",EL299,EV8,EL3)</f>
        <v>입력오류</v>
      </c>
      <c r="EW299" s="23" t="str">
        <f ca="1">_xll.IMDP("BND",EL299,EW8,EL3)</f>
        <v>입력오류</v>
      </c>
      <c r="EX299" s="23" t="str">
        <f ca="1">_xll.IMDP("BND",EL299,EX8,EL3)</f>
        <v>입력오류</v>
      </c>
    </row>
    <row r="300" spans="1:154" ht="13.5" customHeight="1" x14ac:dyDescent="0.3">
      <c r="A300" s="2">
        <v>46316</v>
      </c>
      <c r="B300" s="3" t="s">
        <v>6473</v>
      </c>
      <c r="C300" s="3" t="s">
        <v>264</v>
      </c>
      <c r="D300" s="3" t="s">
        <v>6474</v>
      </c>
      <c r="E300" s="3">
        <v>0</v>
      </c>
      <c r="F300" s="3">
        <v>0.1</v>
      </c>
      <c r="G300" s="3">
        <v>0</v>
      </c>
      <c r="H300" s="3">
        <v>122777</v>
      </c>
      <c r="I300" s="3">
        <v>9183.15</v>
      </c>
      <c r="J300" s="3">
        <v>4.1060999999999996</v>
      </c>
      <c r="K300" s="21">
        <f ca="1">_xll.IMDP("BND",B300,K8,B3)</f>
        <v>20310311</v>
      </c>
      <c r="L300" s="23">
        <f ca="1">_xll.IMDP("BND",B300,L8,B3)</f>
        <v>4.26</v>
      </c>
      <c r="M300" s="23" t="str">
        <f ca="1">_xll.IMDP("BND",B300,M8,B3)</f>
        <v>공사공단채</v>
      </c>
      <c r="N300" s="23" t="str">
        <f ca="1">_xll.IMDP("BND",B300,N8,B3)</f>
        <v>일반</v>
      </c>
      <c r="O300" s="2"/>
      <c r="Y300" s="21" t="str">
        <f ca="1">_xll.IMDP("BND",P300,Y8,P3)</f>
        <v>입력오류</v>
      </c>
      <c r="Z300" s="23" t="str">
        <f ca="1">_xll.IMDP("BND",P300,Z8,P3)</f>
        <v>입력오류</v>
      </c>
      <c r="AA300" s="23" t="str">
        <f ca="1">_xll.IMDP("BND",P300,AA8,P3)</f>
        <v>입력오류</v>
      </c>
      <c r="AB300" s="23" t="str">
        <f ca="1">_xll.IMDP("BND",P300,AB8,P3)</f>
        <v>입력오류</v>
      </c>
      <c r="AC300" s="2"/>
      <c r="AM300" s="21" t="str">
        <f ca="1">_xll.IMDP("BND",AD300,AM8,AD3)</f>
        <v>입력오류</v>
      </c>
      <c r="AN300" s="23" t="str">
        <f ca="1">_xll.IMDP("BND",AD300,AN8,AD3)</f>
        <v>입력오류</v>
      </c>
      <c r="AO300" s="23" t="str">
        <f ca="1">_xll.IMDP("BND",AD300,AO8,AD3)</f>
        <v>입력오류</v>
      </c>
      <c r="AP300" s="23" t="str">
        <f ca="1">_xll.IMDP("BND",AD300,AP8,AD3)</f>
        <v>입력오류</v>
      </c>
      <c r="AQ300" s="2"/>
      <c r="BA300" s="21" t="str">
        <f ca="1">_xll.IMDP("BND",AR300,BA8,AR3)</f>
        <v>입력오류</v>
      </c>
      <c r="BB300" s="23" t="str">
        <f ca="1">_xll.IMDP("BND",AR300,BB8,AR3)</f>
        <v>입력오류</v>
      </c>
      <c r="BC300" s="23" t="str">
        <f ca="1">_xll.IMDP("BND",AR300,BC8,AR3)</f>
        <v>입력오류</v>
      </c>
      <c r="BD300" s="23" t="str">
        <f ca="1">_xll.IMDP("BND",AR300,BD8,AR3)</f>
        <v>입력오류</v>
      </c>
      <c r="BE300" s="2"/>
      <c r="BO300" s="21" t="str">
        <f ca="1">_xll.IMDP("BND",BF300,BO8,BF3)</f>
        <v>입력오류</v>
      </c>
      <c r="BP300" s="23" t="str">
        <f ca="1">_xll.IMDP("BND",BF300,BP8,BF3)</f>
        <v>입력오류</v>
      </c>
      <c r="BQ300" s="23" t="str">
        <f ca="1">_xll.IMDP("BND",BF300,BQ8,BF3)</f>
        <v>입력오류</v>
      </c>
      <c r="BR300" s="23" t="str">
        <f ca="1">_xll.IMDP("BND",BF300,BR8,BF3)</f>
        <v>입력오류</v>
      </c>
      <c r="BS300" s="2"/>
      <c r="CC300" s="21" t="str">
        <f ca="1">_xll.IMDP("BND",BT300,CC8,BT3)</f>
        <v>입력오류</v>
      </c>
      <c r="CD300" s="23" t="str">
        <f ca="1">_xll.IMDP("BND",BT300,CD8,BT3)</f>
        <v>입력오류</v>
      </c>
      <c r="CE300" s="23" t="str">
        <f ca="1">_xll.IMDP("BND",BT300,CE8,BT3)</f>
        <v>입력오류</v>
      </c>
      <c r="CF300" s="23" t="str">
        <f ca="1">_xll.IMDP("BND",BT300,CF8,BT3)</f>
        <v>입력오류</v>
      </c>
      <c r="CG300" s="2"/>
      <c r="CQ300" s="21" t="str">
        <f ca="1">_xll.IMDP("BND",CH300,CQ8,CH3)</f>
        <v>입력오류</v>
      </c>
      <c r="CR300" s="23" t="str">
        <f ca="1">_xll.IMDP("BND",CH300,CR8,CH3)</f>
        <v>입력오류</v>
      </c>
      <c r="CS300" s="23" t="str">
        <f ca="1">_xll.IMDP("BND",CH300,CS8,CH3)</f>
        <v>입력오류</v>
      </c>
      <c r="CT300" s="23" t="str">
        <f ca="1">_xll.IMDP("BND",CH300,CT8,CH3)</f>
        <v>입력오류</v>
      </c>
      <c r="CU300" s="2"/>
      <c r="DE300" s="21" t="str">
        <f ca="1">_xll.IMDP("BND",CV300,DE8,CV3)</f>
        <v>입력오류</v>
      </c>
      <c r="DF300" s="23" t="str">
        <f ca="1">_xll.IMDP("BND",CV300,DF8,CV3)</f>
        <v>입력오류</v>
      </c>
      <c r="DG300" s="23" t="str">
        <f ca="1">_xll.IMDP("BND",CV300,DG8,CV3)</f>
        <v>입력오류</v>
      </c>
      <c r="DH300" s="23" t="str">
        <f ca="1">_xll.IMDP("BND",CV300,DH8,CV3)</f>
        <v>입력오류</v>
      </c>
      <c r="DI300" s="2">
        <v>46316</v>
      </c>
      <c r="DJ300" s="3" t="s">
        <v>1096</v>
      </c>
      <c r="DK300" s="3" t="s">
        <v>95</v>
      </c>
      <c r="DL300" s="3" t="s">
        <v>15363</v>
      </c>
      <c r="DM300" s="3">
        <v>0</v>
      </c>
      <c r="DN300" s="3">
        <v>0.02</v>
      </c>
      <c r="DO300" s="3">
        <v>0</v>
      </c>
      <c r="DP300" s="3">
        <v>35336</v>
      </c>
      <c r="DQ300" s="3">
        <v>7403.62</v>
      </c>
      <c r="DR300" s="3">
        <v>7.0918000000000001</v>
      </c>
      <c r="DS300" s="21">
        <f ca="1">_xll.IMDP("BND",DJ300,DS8,DJ3)</f>
        <v>20340310</v>
      </c>
      <c r="DT300" s="23">
        <f ca="1">_xll.IMDP("BND",DJ300,DT8,DJ3)</f>
        <v>4.1520000000000001</v>
      </c>
      <c r="DU300" s="23" t="str">
        <f ca="1">_xll.IMDP("BND",DJ300,DU8,DJ3)</f>
        <v>국채</v>
      </c>
      <c r="DV300" s="23" t="str">
        <f ca="1">_xll.IMDP("BND",DJ300,DV8,DJ3)</f>
        <v>국고채권</v>
      </c>
      <c r="DW300" s="2"/>
      <c r="EG300" s="21" t="str">
        <f ca="1">_xll.IMDP("BND",DX300,EG8,DX3)</f>
        <v>입력오류</v>
      </c>
      <c r="EH300" s="23" t="str">
        <f ca="1">_xll.IMDP("BND",DX300,EH8,DX3)</f>
        <v>입력오류</v>
      </c>
      <c r="EI300" s="23" t="str">
        <f ca="1">_xll.IMDP("BND",DX300,EI8,DX3)</f>
        <v>입력오류</v>
      </c>
      <c r="EJ300" s="23" t="str">
        <f ca="1">_xll.IMDP("BND",DX300,EJ8,DX3)</f>
        <v>입력오류</v>
      </c>
      <c r="EK300" s="2"/>
      <c r="EU300" s="21" t="str">
        <f ca="1">_xll.IMDP("BND",EL300,EU8,EL3)</f>
        <v>입력오류</v>
      </c>
      <c r="EV300" s="23" t="str">
        <f ca="1">_xll.IMDP("BND",EL300,EV8,EL3)</f>
        <v>입력오류</v>
      </c>
      <c r="EW300" s="23" t="str">
        <f ca="1">_xll.IMDP("BND",EL300,EW8,EL3)</f>
        <v>입력오류</v>
      </c>
      <c r="EX300" s="23" t="str">
        <f ca="1">_xll.IMDP("BND",EL300,EX8,EL3)</f>
        <v>입력오류</v>
      </c>
    </row>
    <row r="301" spans="1:154" ht="13.5" customHeight="1" x14ac:dyDescent="0.3">
      <c r="A301" s="2">
        <v>46316</v>
      </c>
      <c r="B301" s="3" t="s">
        <v>39</v>
      </c>
      <c r="C301" s="3" t="s">
        <v>29</v>
      </c>
      <c r="D301" s="3" t="s">
        <v>40</v>
      </c>
      <c r="E301" s="3">
        <v>0</v>
      </c>
      <c r="F301" s="3">
        <v>0.1</v>
      </c>
      <c r="G301" s="3">
        <v>0</v>
      </c>
      <c r="H301" s="3">
        <v>122693</v>
      </c>
      <c r="I301" s="3">
        <v>9660.19</v>
      </c>
      <c r="J301" s="3">
        <v>5.8173000000000004</v>
      </c>
      <c r="K301" s="21">
        <f ca="1">_xll.IMDP("BND",B301,K8,B3)</f>
        <v>20330610</v>
      </c>
      <c r="L301" s="23">
        <f ca="1">_xll.IMDP("BND",B301,L8,B3)</f>
        <v>4.0419999999999998</v>
      </c>
      <c r="M301" s="23" t="str">
        <f ca="1">_xll.IMDP("BND",B301,M8,B3)</f>
        <v>국채</v>
      </c>
      <c r="N301" s="23" t="str">
        <f ca="1">_xll.IMDP("BND",B301,N8,B3)</f>
        <v>국고채권</v>
      </c>
      <c r="O301" s="2"/>
      <c r="Y301" s="21" t="str">
        <f ca="1">_xll.IMDP("BND",P301,Y8,P3)</f>
        <v>입력오류</v>
      </c>
      <c r="Z301" s="23" t="str">
        <f ca="1">_xll.IMDP("BND",P301,Z8,P3)</f>
        <v>입력오류</v>
      </c>
      <c r="AA301" s="23" t="str">
        <f ca="1">_xll.IMDP("BND",P301,AA8,P3)</f>
        <v>입력오류</v>
      </c>
      <c r="AB301" s="23" t="str">
        <f ca="1">_xll.IMDP("BND",P301,AB8,P3)</f>
        <v>입력오류</v>
      </c>
      <c r="AC301" s="2"/>
      <c r="AM301" s="21" t="str">
        <f ca="1">_xll.IMDP("BND",AD301,AM8,AD3)</f>
        <v>입력오류</v>
      </c>
      <c r="AN301" s="23" t="str">
        <f ca="1">_xll.IMDP("BND",AD301,AN8,AD3)</f>
        <v>입력오류</v>
      </c>
      <c r="AO301" s="23" t="str">
        <f ca="1">_xll.IMDP("BND",AD301,AO8,AD3)</f>
        <v>입력오류</v>
      </c>
      <c r="AP301" s="23" t="str">
        <f ca="1">_xll.IMDP("BND",AD301,AP8,AD3)</f>
        <v>입력오류</v>
      </c>
      <c r="AQ301" s="2"/>
      <c r="BA301" s="21" t="str">
        <f ca="1">_xll.IMDP("BND",AR301,BA8,AR3)</f>
        <v>입력오류</v>
      </c>
      <c r="BB301" s="23" t="str">
        <f ca="1">_xll.IMDP("BND",AR301,BB8,AR3)</f>
        <v>입력오류</v>
      </c>
      <c r="BC301" s="23" t="str">
        <f ca="1">_xll.IMDP("BND",AR301,BC8,AR3)</f>
        <v>입력오류</v>
      </c>
      <c r="BD301" s="23" t="str">
        <f ca="1">_xll.IMDP("BND",AR301,BD8,AR3)</f>
        <v>입력오류</v>
      </c>
      <c r="BE301" s="2"/>
      <c r="BO301" s="21" t="str">
        <f ca="1">_xll.IMDP("BND",BF301,BO8,BF3)</f>
        <v>입력오류</v>
      </c>
      <c r="BP301" s="23" t="str">
        <f ca="1">_xll.IMDP("BND",BF301,BP8,BF3)</f>
        <v>입력오류</v>
      </c>
      <c r="BQ301" s="23" t="str">
        <f ca="1">_xll.IMDP("BND",BF301,BQ8,BF3)</f>
        <v>입력오류</v>
      </c>
      <c r="BR301" s="23" t="str">
        <f ca="1">_xll.IMDP("BND",BF301,BR8,BF3)</f>
        <v>입력오류</v>
      </c>
      <c r="BS301" s="2"/>
      <c r="CC301" s="21" t="str">
        <f ca="1">_xll.IMDP("BND",BT301,CC8,BT3)</f>
        <v>입력오류</v>
      </c>
      <c r="CD301" s="23" t="str">
        <f ca="1">_xll.IMDP("BND",BT301,CD8,BT3)</f>
        <v>입력오류</v>
      </c>
      <c r="CE301" s="23" t="str">
        <f ca="1">_xll.IMDP("BND",BT301,CE8,BT3)</f>
        <v>입력오류</v>
      </c>
      <c r="CF301" s="23" t="str">
        <f ca="1">_xll.IMDP("BND",BT301,CF8,BT3)</f>
        <v>입력오류</v>
      </c>
      <c r="CG301" s="2"/>
      <c r="CQ301" s="21" t="str">
        <f ca="1">_xll.IMDP("BND",CH301,CQ8,CH3)</f>
        <v>입력오류</v>
      </c>
      <c r="CR301" s="23" t="str">
        <f ca="1">_xll.IMDP("BND",CH301,CR8,CH3)</f>
        <v>입력오류</v>
      </c>
      <c r="CS301" s="23" t="str">
        <f ca="1">_xll.IMDP("BND",CH301,CS8,CH3)</f>
        <v>입력오류</v>
      </c>
      <c r="CT301" s="23" t="str">
        <f ca="1">_xll.IMDP("BND",CH301,CT8,CH3)</f>
        <v>입력오류</v>
      </c>
      <c r="CU301" s="2"/>
      <c r="DE301" s="21" t="str">
        <f ca="1">_xll.IMDP("BND",CV301,DE8,CV3)</f>
        <v>입력오류</v>
      </c>
      <c r="DF301" s="23" t="str">
        <f ca="1">_xll.IMDP("BND",CV301,DF8,CV3)</f>
        <v>입력오류</v>
      </c>
      <c r="DG301" s="23" t="str">
        <f ca="1">_xll.IMDP("BND",CV301,DG8,CV3)</f>
        <v>입력오류</v>
      </c>
      <c r="DH301" s="23" t="str">
        <f ca="1">_xll.IMDP("BND",CV301,DH8,CV3)</f>
        <v>입력오류</v>
      </c>
      <c r="DI301" s="2">
        <v>46316</v>
      </c>
      <c r="DJ301" s="3" t="s">
        <v>2076</v>
      </c>
      <c r="DK301" s="3" t="s">
        <v>95</v>
      </c>
      <c r="DL301" s="3" t="s">
        <v>2077</v>
      </c>
      <c r="DM301" s="3">
        <v>0</v>
      </c>
      <c r="DN301" s="3">
        <v>0.02</v>
      </c>
      <c r="DO301" s="3">
        <v>0</v>
      </c>
      <c r="DP301" s="3">
        <v>33010</v>
      </c>
      <c r="DQ301" s="3">
        <v>6916.93</v>
      </c>
      <c r="DR301" s="3">
        <v>8.5292999999999992</v>
      </c>
      <c r="DS301" s="21">
        <f ca="1">_xll.IMDP("BND",DJ301,DS8,DJ3)</f>
        <v>20350910</v>
      </c>
      <c r="DT301" s="23">
        <f ca="1">_xll.IMDP("BND",DJ301,DT8,DJ3)</f>
        <v>4.2329999999999997</v>
      </c>
      <c r="DU301" s="23" t="str">
        <f ca="1">_xll.IMDP("BND",DJ301,DU8,DJ3)</f>
        <v>국채</v>
      </c>
      <c r="DV301" s="23" t="str">
        <f ca="1">_xll.IMDP("BND",DJ301,DV8,DJ3)</f>
        <v>국고채권</v>
      </c>
      <c r="DW301" s="2"/>
      <c r="EG301" s="21" t="str">
        <f ca="1">_xll.IMDP("BND",DX301,EG8,DX3)</f>
        <v>입력오류</v>
      </c>
      <c r="EH301" s="23" t="str">
        <f ca="1">_xll.IMDP("BND",DX301,EH8,DX3)</f>
        <v>입력오류</v>
      </c>
      <c r="EI301" s="23" t="str">
        <f ca="1">_xll.IMDP("BND",DX301,EI8,DX3)</f>
        <v>입력오류</v>
      </c>
      <c r="EJ301" s="23" t="str">
        <f ca="1">_xll.IMDP("BND",DX301,EJ8,DX3)</f>
        <v>입력오류</v>
      </c>
      <c r="EK301" s="2"/>
      <c r="EU301" s="21" t="str">
        <f ca="1">_xll.IMDP("BND",EL301,EU8,EL3)</f>
        <v>입력오류</v>
      </c>
      <c r="EV301" s="23" t="str">
        <f ca="1">_xll.IMDP("BND",EL301,EV8,EL3)</f>
        <v>입력오류</v>
      </c>
      <c r="EW301" s="23" t="str">
        <f ca="1">_xll.IMDP("BND",EL301,EW8,EL3)</f>
        <v>입력오류</v>
      </c>
      <c r="EX301" s="23" t="str">
        <f ca="1">_xll.IMDP("BND",EL301,EX8,EL3)</f>
        <v>입력오류</v>
      </c>
    </row>
    <row r="302" spans="1:154" ht="13.5" customHeight="1" x14ac:dyDescent="0.3">
      <c r="A302" s="2">
        <v>46316</v>
      </c>
      <c r="B302" s="3" t="s">
        <v>1724</v>
      </c>
      <c r="C302" s="3" t="s">
        <v>1725</v>
      </c>
      <c r="D302" s="3" t="s">
        <v>1726</v>
      </c>
      <c r="E302" s="3">
        <v>0</v>
      </c>
      <c r="F302" s="3">
        <v>0.1</v>
      </c>
      <c r="G302" s="3">
        <v>0</v>
      </c>
      <c r="H302" s="3">
        <v>122199</v>
      </c>
      <c r="I302" s="3">
        <v>9137.6</v>
      </c>
      <c r="J302" s="3">
        <v>4.0548999999999999</v>
      </c>
      <c r="K302" s="21">
        <f ca="1">_xll.IMDP("BND",B302,K8,B3)</f>
        <v>20310205</v>
      </c>
      <c r="L302" s="23">
        <f ca="1">_xll.IMDP("BND",B302,L8,B3)</f>
        <v>4.2910000000000004</v>
      </c>
      <c r="M302" s="23" t="str">
        <f ca="1">_xll.IMDP("BND",B302,M8,B3)</f>
        <v>공사공단채</v>
      </c>
      <c r="N302" s="23" t="str">
        <f ca="1">_xll.IMDP("BND",B302,N8,B3)</f>
        <v>일반</v>
      </c>
      <c r="O302" s="2"/>
      <c r="Y302" s="21" t="str">
        <f ca="1">_xll.IMDP("BND",P302,Y8,P3)</f>
        <v>입력오류</v>
      </c>
      <c r="Z302" s="23" t="str">
        <f ca="1">_xll.IMDP("BND",P302,Z8,P3)</f>
        <v>입력오류</v>
      </c>
      <c r="AA302" s="23" t="str">
        <f ca="1">_xll.IMDP("BND",P302,AA8,P3)</f>
        <v>입력오류</v>
      </c>
      <c r="AB302" s="23" t="str">
        <f ca="1">_xll.IMDP("BND",P302,AB8,P3)</f>
        <v>입력오류</v>
      </c>
      <c r="AC302" s="2"/>
      <c r="AM302" s="21" t="str">
        <f ca="1">_xll.IMDP("BND",AD302,AM8,AD3)</f>
        <v>입력오류</v>
      </c>
      <c r="AN302" s="23" t="str">
        <f ca="1">_xll.IMDP("BND",AD302,AN8,AD3)</f>
        <v>입력오류</v>
      </c>
      <c r="AO302" s="23" t="str">
        <f ca="1">_xll.IMDP("BND",AD302,AO8,AD3)</f>
        <v>입력오류</v>
      </c>
      <c r="AP302" s="23" t="str">
        <f ca="1">_xll.IMDP("BND",AD302,AP8,AD3)</f>
        <v>입력오류</v>
      </c>
      <c r="AQ302" s="2"/>
      <c r="BA302" s="21" t="str">
        <f ca="1">_xll.IMDP("BND",AR302,BA8,AR3)</f>
        <v>입력오류</v>
      </c>
      <c r="BB302" s="23" t="str">
        <f ca="1">_xll.IMDP("BND",AR302,BB8,AR3)</f>
        <v>입력오류</v>
      </c>
      <c r="BC302" s="23" t="str">
        <f ca="1">_xll.IMDP("BND",AR302,BC8,AR3)</f>
        <v>입력오류</v>
      </c>
      <c r="BD302" s="23" t="str">
        <f ca="1">_xll.IMDP("BND",AR302,BD8,AR3)</f>
        <v>입력오류</v>
      </c>
      <c r="BE302" s="2"/>
      <c r="BO302" s="21" t="str">
        <f ca="1">_xll.IMDP("BND",BF302,BO8,BF3)</f>
        <v>입력오류</v>
      </c>
      <c r="BP302" s="23" t="str">
        <f ca="1">_xll.IMDP("BND",BF302,BP8,BF3)</f>
        <v>입력오류</v>
      </c>
      <c r="BQ302" s="23" t="str">
        <f ca="1">_xll.IMDP("BND",BF302,BQ8,BF3)</f>
        <v>입력오류</v>
      </c>
      <c r="BR302" s="23" t="str">
        <f ca="1">_xll.IMDP("BND",BF302,BR8,BF3)</f>
        <v>입력오류</v>
      </c>
      <c r="BS302" s="2"/>
      <c r="CC302" s="21" t="str">
        <f ca="1">_xll.IMDP("BND",BT302,CC8,BT3)</f>
        <v>입력오류</v>
      </c>
      <c r="CD302" s="23" t="str">
        <f ca="1">_xll.IMDP("BND",BT302,CD8,BT3)</f>
        <v>입력오류</v>
      </c>
      <c r="CE302" s="23" t="str">
        <f ca="1">_xll.IMDP("BND",BT302,CE8,BT3)</f>
        <v>입력오류</v>
      </c>
      <c r="CF302" s="23" t="str">
        <f ca="1">_xll.IMDP("BND",BT302,CF8,BT3)</f>
        <v>입력오류</v>
      </c>
      <c r="CG302" s="2"/>
      <c r="CQ302" s="21" t="str">
        <f ca="1">_xll.IMDP("BND",CH302,CQ8,CH3)</f>
        <v>입력오류</v>
      </c>
      <c r="CR302" s="23" t="str">
        <f ca="1">_xll.IMDP("BND",CH302,CR8,CH3)</f>
        <v>입력오류</v>
      </c>
      <c r="CS302" s="23" t="str">
        <f ca="1">_xll.IMDP("BND",CH302,CS8,CH3)</f>
        <v>입력오류</v>
      </c>
      <c r="CT302" s="23" t="str">
        <f ca="1">_xll.IMDP("BND",CH302,CT8,CH3)</f>
        <v>입력오류</v>
      </c>
      <c r="CU302" s="2"/>
      <c r="DE302" s="21" t="str">
        <f ca="1">_xll.IMDP("BND",CV302,DE8,CV3)</f>
        <v>입력오류</v>
      </c>
      <c r="DF302" s="23" t="str">
        <f ca="1">_xll.IMDP("BND",CV302,DF8,CV3)</f>
        <v>입력오류</v>
      </c>
      <c r="DG302" s="23" t="str">
        <f ca="1">_xll.IMDP("BND",CV302,DG8,CV3)</f>
        <v>입력오류</v>
      </c>
      <c r="DH302" s="23" t="str">
        <f ca="1">_xll.IMDP("BND",CV302,DH8,CV3)</f>
        <v>입력오류</v>
      </c>
      <c r="DI302" s="2">
        <v>46316</v>
      </c>
      <c r="DJ302" s="3" t="s">
        <v>605</v>
      </c>
      <c r="DK302" s="3" t="s">
        <v>29</v>
      </c>
      <c r="DL302" s="3" t="s">
        <v>2019</v>
      </c>
      <c r="DM302" s="3">
        <v>0</v>
      </c>
      <c r="DN302" s="3">
        <v>0.02</v>
      </c>
      <c r="DO302" s="3">
        <v>0</v>
      </c>
      <c r="DP302" s="3">
        <v>31597</v>
      </c>
      <c r="DQ302" s="3">
        <v>8367.2099999999991</v>
      </c>
      <c r="DR302" s="3">
        <v>16.570499999999999</v>
      </c>
      <c r="DS302" s="21">
        <f ca="1">_xll.IMDP("BND",DJ302,DS8,DJ3)</f>
        <v>20530310</v>
      </c>
      <c r="DT302" s="23">
        <f ca="1">_xll.IMDP("BND",DJ302,DT8,DJ3)</f>
        <v>4.3150000000000004</v>
      </c>
      <c r="DU302" s="23" t="str">
        <f ca="1">_xll.IMDP("BND",DJ302,DU8,DJ3)</f>
        <v>국채</v>
      </c>
      <c r="DV302" s="23" t="str">
        <f ca="1">_xll.IMDP("BND",DJ302,DV8,DJ3)</f>
        <v>국고채권</v>
      </c>
      <c r="DW302" s="2"/>
      <c r="EG302" s="21" t="str">
        <f ca="1">_xll.IMDP("BND",DX302,EG8,DX3)</f>
        <v>입력오류</v>
      </c>
      <c r="EH302" s="23" t="str">
        <f ca="1">_xll.IMDP("BND",DX302,EH8,DX3)</f>
        <v>입력오류</v>
      </c>
      <c r="EI302" s="23" t="str">
        <f ca="1">_xll.IMDP("BND",DX302,EI8,DX3)</f>
        <v>입력오류</v>
      </c>
      <c r="EJ302" s="23" t="str">
        <f ca="1">_xll.IMDP("BND",DX302,EJ8,DX3)</f>
        <v>입력오류</v>
      </c>
      <c r="EK302" s="2"/>
      <c r="EU302" s="21" t="str">
        <f ca="1">_xll.IMDP("BND",EL302,EU8,EL3)</f>
        <v>입력오류</v>
      </c>
      <c r="EV302" s="23" t="str">
        <f ca="1">_xll.IMDP("BND",EL302,EV8,EL3)</f>
        <v>입력오류</v>
      </c>
      <c r="EW302" s="23" t="str">
        <f ca="1">_xll.IMDP("BND",EL302,EW8,EL3)</f>
        <v>입력오류</v>
      </c>
      <c r="EX302" s="23" t="str">
        <f ca="1">_xll.IMDP("BND",EL302,EX8,EL3)</f>
        <v>입력오류</v>
      </c>
    </row>
    <row r="303" spans="1:154" ht="13.5" customHeight="1" x14ac:dyDescent="0.3">
      <c r="A303" s="2">
        <v>46316</v>
      </c>
      <c r="B303" s="3" t="s">
        <v>1729</v>
      </c>
      <c r="C303" s="3" t="s">
        <v>1526</v>
      </c>
      <c r="D303" s="3" t="s">
        <v>1730</v>
      </c>
      <c r="E303" s="3">
        <v>0</v>
      </c>
      <c r="F303" s="3">
        <v>0.1</v>
      </c>
      <c r="G303" s="3">
        <v>0</v>
      </c>
      <c r="H303" s="3">
        <v>117091</v>
      </c>
      <c r="I303" s="3">
        <v>10009.709999999999</v>
      </c>
      <c r="J303" s="3">
        <v>1.385</v>
      </c>
      <c r="K303" s="21">
        <f ca="1">_xll.IMDP("BND",B303,K8,B3)</f>
        <v>20280328</v>
      </c>
      <c r="L303" s="23">
        <f ca="1">_xll.IMDP("BND",B303,L8,B3)</f>
        <v>4.2249999999999996</v>
      </c>
      <c r="M303" s="23" t="str">
        <f ca="1">_xll.IMDP("BND",B303,M8,B3)</f>
        <v>금융채</v>
      </c>
      <c r="N303" s="23" t="str">
        <f ca="1">_xll.IMDP("BND",B303,N8,B3)</f>
        <v>카드</v>
      </c>
      <c r="O303" s="2"/>
      <c r="Y303" s="21" t="str">
        <f ca="1">_xll.IMDP("BND",P303,Y8,P3)</f>
        <v>입력오류</v>
      </c>
      <c r="Z303" s="23" t="str">
        <f ca="1">_xll.IMDP("BND",P303,Z8,P3)</f>
        <v>입력오류</v>
      </c>
      <c r="AA303" s="23" t="str">
        <f ca="1">_xll.IMDP("BND",P303,AA8,P3)</f>
        <v>입력오류</v>
      </c>
      <c r="AB303" s="23" t="str">
        <f ca="1">_xll.IMDP("BND",P303,AB8,P3)</f>
        <v>입력오류</v>
      </c>
      <c r="AC303" s="2"/>
      <c r="AM303" s="21" t="str">
        <f ca="1">_xll.IMDP("BND",AD303,AM8,AD3)</f>
        <v>입력오류</v>
      </c>
      <c r="AN303" s="23" t="str">
        <f ca="1">_xll.IMDP("BND",AD303,AN8,AD3)</f>
        <v>입력오류</v>
      </c>
      <c r="AO303" s="23" t="str">
        <f ca="1">_xll.IMDP("BND",AD303,AO8,AD3)</f>
        <v>입력오류</v>
      </c>
      <c r="AP303" s="23" t="str">
        <f ca="1">_xll.IMDP("BND",AD303,AP8,AD3)</f>
        <v>입력오류</v>
      </c>
      <c r="AQ303" s="2"/>
      <c r="BA303" s="21" t="str">
        <f ca="1">_xll.IMDP("BND",AR303,BA8,AR3)</f>
        <v>입력오류</v>
      </c>
      <c r="BB303" s="23" t="str">
        <f ca="1">_xll.IMDP("BND",AR303,BB8,AR3)</f>
        <v>입력오류</v>
      </c>
      <c r="BC303" s="23" t="str">
        <f ca="1">_xll.IMDP("BND",AR303,BC8,AR3)</f>
        <v>입력오류</v>
      </c>
      <c r="BD303" s="23" t="str">
        <f ca="1">_xll.IMDP("BND",AR303,BD8,AR3)</f>
        <v>입력오류</v>
      </c>
      <c r="BE303" s="2"/>
      <c r="BO303" s="21" t="str">
        <f ca="1">_xll.IMDP("BND",BF303,BO8,BF3)</f>
        <v>입력오류</v>
      </c>
      <c r="BP303" s="23" t="str">
        <f ca="1">_xll.IMDP("BND",BF303,BP8,BF3)</f>
        <v>입력오류</v>
      </c>
      <c r="BQ303" s="23" t="str">
        <f ca="1">_xll.IMDP("BND",BF303,BQ8,BF3)</f>
        <v>입력오류</v>
      </c>
      <c r="BR303" s="23" t="str">
        <f ca="1">_xll.IMDP("BND",BF303,BR8,BF3)</f>
        <v>입력오류</v>
      </c>
      <c r="BS303" s="2"/>
      <c r="CC303" s="21" t="str">
        <f ca="1">_xll.IMDP("BND",BT303,CC8,BT3)</f>
        <v>입력오류</v>
      </c>
      <c r="CD303" s="23" t="str">
        <f ca="1">_xll.IMDP("BND",BT303,CD8,BT3)</f>
        <v>입력오류</v>
      </c>
      <c r="CE303" s="23" t="str">
        <f ca="1">_xll.IMDP("BND",BT303,CE8,BT3)</f>
        <v>입력오류</v>
      </c>
      <c r="CF303" s="23" t="str">
        <f ca="1">_xll.IMDP("BND",BT303,CF8,BT3)</f>
        <v>입력오류</v>
      </c>
      <c r="CG303" s="2"/>
      <c r="CQ303" s="21" t="str">
        <f ca="1">_xll.IMDP("BND",CH303,CQ8,CH3)</f>
        <v>입력오류</v>
      </c>
      <c r="CR303" s="23" t="str">
        <f ca="1">_xll.IMDP("BND",CH303,CR8,CH3)</f>
        <v>입력오류</v>
      </c>
      <c r="CS303" s="23" t="str">
        <f ca="1">_xll.IMDP("BND",CH303,CS8,CH3)</f>
        <v>입력오류</v>
      </c>
      <c r="CT303" s="23" t="str">
        <f ca="1">_xll.IMDP("BND",CH303,CT8,CH3)</f>
        <v>입력오류</v>
      </c>
      <c r="CU303" s="2"/>
      <c r="DE303" s="21" t="str">
        <f ca="1">_xll.IMDP("BND",CV303,DE8,CV3)</f>
        <v>입력오류</v>
      </c>
      <c r="DF303" s="23" t="str">
        <f ca="1">_xll.IMDP("BND",CV303,DF8,CV3)</f>
        <v>입력오류</v>
      </c>
      <c r="DG303" s="23" t="str">
        <f ca="1">_xll.IMDP("BND",CV303,DG8,CV3)</f>
        <v>입력오류</v>
      </c>
      <c r="DH303" s="23" t="str">
        <f ca="1">_xll.IMDP("BND",CV303,DH8,CV3)</f>
        <v>입력오류</v>
      </c>
      <c r="DI303" s="2">
        <v>46316</v>
      </c>
      <c r="DJ303" s="3" t="s">
        <v>2043</v>
      </c>
      <c r="DK303" s="3" t="s">
        <v>1273</v>
      </c>
      <c r="DL303" s="3" t="s">
        <v>2044</v>
      </c>
      <c r="DM303" s="3">
        <v>0</v>
      </c>
      <c r="DN303" s="3">
        <v>0.02</v>
      </c>
      <c r="DO303" s="3">
        <v>0</v>
      </c>
      <c r="DP303" s="3">
        <v>27267</v>
      </c>
      <c r="DQ303" s="3">
        <v>9523.9</v>
      </c>
      <c r="DR303" s="3">
        <v>5.3201000000000001</v>
      </c>
      <c r="DS303" s="21">
        <f ca="1">_xll.IMDP("BND",DJ303,DS8,DJ3)</f>
        <v>20320924</v>
      </c>
      <c r="DT303" s="23">
        <f ca="1">_xll.IMDP("BND",DJ303,DT8,DJ3)</f>
        <v>4.2699999999999996</v>
      </c>
      <c r="DU303" s="23" t="str">
        <f ca="1">_xll.IMDP("BND",DJ303,DU8,DJ3)</f>
        <v>공사공단채</v>
      </c>
      <c r="DV303" s="23" t="str">
        <f ca="1">_xll.IMDP("BND",DJ303,DV8,DJ3)</f>
        <v>일반</v>
      </c>
      <c r="DW303" s="2"/>
      <c r="EG303" s="21" t="str">
        <f ca="1">_xll.IMDP("BND",DX303,EG8,DX3)</f>
        <v>입력오류</v>
      </c>
      <c r="EH303" s="23" t="str">
        <f ca="1">_xll.IMDP("BND",DX303,EH8,DX3)</f>
        <v>입력오류</v>
      </c>
      <c r="EI303" s="23" t="str">
        <f ca="1">_xll.IMDP("BND",DX303,EI8,DX3)</f>
        <v>입력오류</v>
      </c>
      <c r="EJ303" s="23" t="str">
        <f ca="1">_xll.IMDP("BND",DX303,EJ8,DX3)</f>
        <v>입력오류</v>
      </c>
      <c r="EK303" s="2"/>
      <c r="EU303" s="21" t="str">
        <f ca="1">_xll.IMDP("BND",EL303,EU8,EL3)</f>
        <v>입력오류</v>
      </c>
      <c r="EV303" s="23" t="str">
        <f ca="1">_xll.IMDP("BND",EL303,EV8,EL3)</f>
        <v>입력오류</v>
      </c>
      <c r="EW303" s="23" t="str">
        <f ca="1">_xll.IMDP("BND",EL303,EW8,EL3)</f>
        <v>입력오류</v>
      </c>
      <c r="EX303" s="23" t="str">
        <f ca="1">_xll.IMDP("BND",EL303,EX8,EL3)</f>
        <v>입력오류</v>
      </c>
    </row>
    <row r="304" spans="1:154" ht="13.5" customHeight="1" x14ac:dyDescent="0.3">
      <c r="A304" s="2">
        <v>46316</v>
      </c>
      <c r="B304" s="3" t="s">
        <v>611</v>
      </c>
      <c r="C304" s="3" t="s">
        <v>29</v>
      </c>
      <c r="D304" s="3" t="s">
        <v>612</v>
      </c>
      <c r="E304" s="3">
        <v>0</v>
      </c>
      <c r="F304" s="3">
        <v>0.09</v>
      </c>
      <c r="G304" s="3">
        <v>0</v>
      </c>
      <c r="H304" s="3">
        <v>109539</v>
      </c>
      <c r="I304" s="3">
        <v>8192.42</v>
      </c>
      <c r="J304" s="3">
        <v>13.441800000000001</v>
      </c>
      <c r="K304" s="21">
        <f ca="1">_xll.IMDP("BND",B304,K8,B3)</f>
        <v>20441210</v>
      </c>
      <c r="L304" s="23">
        <f ca="1">_xll.IMDP("BND",B304,L8,B3)</f>
        <v>4.2709999999999999</v>
      </c>
      <c r="M304" s="23" t="str">
        <f ca="1">_xll.IMDP("BND",B304,M8,B3)</f>
        <v>국채</v>
      </c>
      <c r="N304" s="23" t="str">
        <f ca="1">_xll.IMDP("BND",B304,N8,B3)</f>
        <v>국고채권</v>
      </c>
      <c r="O304" s="2"/>
      <c r="Y304" s="21" t="str">
        <f ca="1">_xll.IMDP("BND",P304,Y8,P3)</f>
        <v>입력오류</v>
      </c>
      <c r="Z304" s="23" t="str">
        <f ca="1">_xll.IMDP("BND",P304,Z8,P3)</f>
        <v>입력오류</v>
      </c>
      <c r="AA304" s="23" t="str">
        <f ca="1">_xll.IMDP("BND",P304,AA8,P3)</f>
        <v>입력오류</v>
      </c>
      <c r="AB304" s="23" t="str">
        <f ca="1">_xll.IMDP("BND",P304,AB8,P3)</f>
        <v>입력오류</v>
      </c>
      <c r="AC304" s="2"/>
      <c r="AM304" s="21" t="str">
        <f ca="1">_xll.IMDP("BND",AD304,AM8,AD3)</f>
        <v>입력오류</v>
      </c>
      <c r="AN304" s="23" t="str">
        <f ca="1">_xll.IMDP("BND",AD304,AN8,AD3)</f>
        <v>입력오류</v>
      </c>
      <c r="AO304" s="23" t="str">
        <f ca="1">_xll.IMDP("BND",AD304,AO8,AD3)</f>
        <v>입력오류</v>
      </c>
      <c r="AP304" s="23" t="str">
        <f ca="1">_xll.IMDP("BND",AD304,AP8,AD3)</f>
        <v>입력오류</v>
      </c>
      <c r="AQ304" s="2"/>
      <c r="BA304" s="21" t="str">
        <f ca="1">_xll.IMDP("BND",AR304,BA8,AR3)</f>
        <v>입력오류</v>
      </c>
      <c r="BB304" s="23" t="str">
        <f ca="1">_xll.IMDP("BND",AR304,BB8,AR3)</f>
        <v>입력오류</v>
      </c>
      <c r="BC304" s="23" t="str">
        <f ca="1">_xll.IMDP("BND",AR304,BC8,AR3)</f>
        <v>입력오류</v>
      </c>
      <c r="BD304" s="23" t="str">
        <f ca="1">_xll.IMDP("BND",AR304,BD8,AR3)</f>
        <v>입력오류</v>
      </c>
      <c r="BE304" s="2"/>
      <c r="BO304" s="21" t="str">
        <f ca="1">_xll.IMDP("BND",BF304,BO8,BF3)</f>
        <v>입력오류</v>
      </c>
      <c r="BP304" s="23" t="str">
        <f ca="1">_xll.IMDP("BND",BF304,BP8,BF3)</f>
        <v>입력오류</v>
      </c>
      <c r="BQ304" s="23" t="str">
        <f ca="1">_xll.IMDP("BND",BF304,BQ8,BF3)</f>
        <v>입력오류</v>
      </c>
      <c r="BR304" s="23" t="str">
        <f ca="1">_xll.IMDP("BND",BF304,BR8,BF3)</f>
        <v>입력오류</v>
      </c>
      <c r="BS304" s="2"/>
      <c r="CC304" s="21" t="str">
        <f ca="1">_xll.IMDP("BND",BT304,CC8,BT3)</f>
        <v>입력오류</v>
      </c>
      <c r="CD304" s="23" t="str">
        <f ca="1">_xll.IMDP("BND",BT304,CD8,BT3)</f>
        <v>입력오류</v>
      </c>
      <c r="CE304" s="23" t="str">
        <f ca="1">_xll.IMDP("BND",BT304,CE8,BT3)</f>
        <v>입력오류</v>
      </c>
      <c r="CF304" s="23" t="str">
        <f ca="1">_xll.IMDP("BND",BT304,CF8,BT3)</f>
        <v>입력오류</v>
      </c>
      <c r="CG304" s="2"/>
      <c r="CQ304" s="21" t="str">
        <f ca="1">_xll.IMDP("BND",CH304,CQ8,CH3)</f>
        <v>입력오류</v>
      </c>
      <c r="CR304" s="23" t="str">
        <f ca="1">_xll.IMDP("BND",CH304,CR8,CH3)</f>
        <v>입력오류</v>
      </c>
      <c r="CS304" s="23" t="str">
        <f ca="1">_xll.IMDP("BND",CH304,CS8,CH3)</f>
        <v>입력오류</v>
      </c>
      <c r="CT304" s="23" t="str">
        <f ca="1">_xll.IMDP("BND",CH304,CT8,CH3)</f>
        <v>입력오류</v>
      </c>
      <c r="CU304" s="2"/>
      <c r="DE304" s="21" t="str">
        <f ca="1">_xll.IMDP("BND",CV304,DE8,CV3)</f>
        <v>입력오류</v>
      </c>
      <c r="DF304" s="23" t="str">
        <f ca="1">_xll.IMDP("BND",CV304,DF8,CV3)</f>
        <v>입력오류</v>
      </c>
      <c r="DG304" s="23" t="str">
        <f ca="1">_xll.IMDP("BND",CV304,DG8,CV3)</f>
        <v>입력오류</v>
      </c>
      <c r="DH304" s="23" t="str">
        <f ca="1">_xll.IMDP("BND",CV304,DH8,CV3)</f>
        <v>입력오류</v>
      </c>
      <c r="DI304" s="2">
        <v>46316</v>
      </c>
      <c r="DJ304" s="3" t="s">
        <v>1173</v>
      </c>
      <c r="DK304" s="3" t="s">
        <v>29</v>
      </c>
      <c r="DL304" s="3" t="s">
        <v>15285</v>
      </c>
      <c r="DM304" s="3">
        <v>0</v>
      </c>
      <c r="DN304" s="3">
        <v>0.02</v>
      </c>
      <c r="DO304" s="3">
        <v>0</v>
      </c>
      <c r="DP304" s="3">
        <v>26331</v>
      </c>
      <c r="DQ304" s="3">
        <v>10031.620000000001</v>
      </c>
      <c r="DR304" s="3">
        <v>0.13550000000000001</v>
      </c>
      <c r="DS304" s="21">
        <f ca="1">_xll.IMDP("BND",DJ304,DS8,DJ3)</f>
        <v>20261210</v>
      </c>
      <c r="DT304" s="23">
        <f ca="1">_xll.IMDP("BND",DJ304,DT8,DJ3)</f>
        <v>3.165</v>
      </c>
      <c r="DU304" s="23" t="str">
        <f ca="1">_xll.IMDP("BND",DJ304,DU8,DJ3)</f>
        <v>국채</v>
      </c>
      <c r="DV304" s="23" t="str">
        <f ca="1">_xll.IMDP("BND",DJ304,DV8,DJ3)</f>
        <v>국고채권</v>
      </c>
      <c r="DW304" s="2"/>
      <c r="EG304" s="21" t="str">
        <f ca="1">_xll.IMDP("BND",DX304,EG8,DX3)</f>
        <v>입력오류</v>
      </c>
      <c r="EH304" s="23" t="str">
        <f ca="1">_xll.IMDP("BND",DX304,EH8,DX3)</f>
        <v>입력오류</v>
      </c>
      <c r="EI304" s="23" t="str">
        <f ca="1">_xll.IMDP("BND",DX304,EI8,DX3)</f>
        <v>입력오류</v>
      </c>
      <c r="EJ304" s="23" t="str">
        <f ca="1">_xll.IMDP("BND",DX304,EJ8,DX3)</f>
        <v>입력오류</v>
      </c>
      <c r="EK304" s="2"/>
      <c r="EU304" s="21" t="str">
        <f ca="1">_xll.IMDP("BND",EL304,EU8,EL3)</f>
        <v>입력오류</v>
      </c>
      <c r="EV304" s="23" t="str">
        <f ca="1">_xll.IMDP("BND",EL304,EV8,EL3)</f>
        <v>입력오류</v>
      </c>
      <c r="EW304" s="23" t="str">
        <f ca="1">_xll.IMDP("BND",EL304,EW8,EL3)</f>
        <v>입력오류</v>
      </c>
      <c r="EX304" s="23" t="str">
        <f ca="1">_xll.IMDP("BND",EL304,EX8,EL3)</f>
        <v>입력오류</v>
      </c>
    </row>
    <row r="305" spans="1:154" ht="13.5" customHeight="1" x14ac:dyDescent="0.3">
      <c r="A305" s="2">
        <v>46316</v>
      </c>
      <c r="B305" s="3" t="s">
        <v>114</v>
      </c>
      <c r="C305" s="3" t="s">
        <v>53</v>
      </c>
      <c r="D305" s="3" t="s">
        <v>115</v>
      </c>
      <c r="E305" s="3">
        <v>0</v>
      </c>
      <c r="F305" s="3">
        <v>0.09</v>
      </c>
      <c r="G305" s="3">
        <v>0</v>
      </c>
      <c r="H305" s="3">
        <v>109395</v>
      </c>
      <c r="I305" s="3">
        <v>7438.94</v>
      </c>
      <c r="J305" s="3">
        <v>12.387600000000001</v>
      </c>
      <c r="K305" s="21">
        <f ca="1">_xll.IMDP("BND",B305,K8,B3)</f>
        <v>20410910</v>
      </c>
      <c r="L305" s="23">
        <f ca="1">_xll.IMDP("BND",B305,L8,B3)</f>
        <v>4.2300000000000004</v>
      </c>
      <c r="M305" s="23" t="str">
        <f ca="1">_xll.IMDP("BND",B305,M8,B3)</f>
        <v>국채</v>
      </c>
      <c r="N305" s="23" t="str">
        <f ca="1">_xll.IMDP("BND",B305,N8,B3)</f>
        <v>국고채권</v>
      </c>
      <c r="O305" s="2"/>
      <c r="Y305" s="21" t="str">
        <f ca="1">_xll.IMDP("BND",P305,Y8,P3)</f>
        <v>입력오류</v>
      </c>
      <c r="Z305" s="23" t="str">
        <f ca="1">_xll.IMDP("BND",P305,Z8,P3)</f>
        <v>입력오류</v>
      </c>
      <c r="AA305" s="23" t="str">
        <f ca="1">_xll.IMDP("BND",P305,AA8,P3)</f>
        <v>입력오류</v>
      </c>
      <c r="AB305" s="23" t="str">
        <f ca="1">_xll.IMDP("BND",P305,AB8,P3)</f>
        <v>입력오류</v>
      </c>
      <c r="AC305" s="2"/>
      <c r="AM305" s="21" t="str">
        <f ca="1">_xll.IMDP("BND",AD305,AM8,AD3)</f>
        <v>입력오류</v>
      </c>
      <c r="AN305" s="23" t="str">
        <f ca="1">_xll.IMDP("BND",AD305,AN8,AD3)</f>
        <v>입력오류</v>
      </c>
      <c r="AO305" s="23" t="str">
        <f ca="1">_xll.IMDP("BND",AD305,AO8,AD3)</f>
        <v>입력오류</v>
      </c>
      <c r="AP305" s="23" t="str">
        <f ca="1">_xll.IMDP("BND",AD305,AP8,AD3)</f>
        <v>입력오류</v>
      </c>
      <c r="AQ305" s="2"/>
      <c r="BA305" s="21" t="str">
        <f ca="1">_xll.IMDP("BND",AR305,BA8,AR3)</f>
        <v>입력오류</v>
      </c>
      <c r="BB305" s="23" t="str">
        <f ca="1">_xll.IMDP("BND",AR305,BB8,AR3)</f>
        <v>입력오류</v>
      </c>
      <c r="BC305" s="23" t="str">
        <f ca="1">_xll.IMDP("BND",AR305,BC8,AR3)</f>
        <v>입력오류</v>
      </c>
      <c r="BD305" s="23" t="str">
        <f ca="1">_xll.IMDP("BND",AR305,BD8,AR3)</f>
        <v>입력오류</v>
      </c>
      <c r="BE305" s="2"/>
      <c r="BO305" s="21" t="str">
        <f ca="1">_xll.IMDP("BND",BF305,BO8,BF3)</f>
        <v>입력오류</v>
      </c>
      <c r="BP305" s="23" t="str">
        <f ca="1">_xll.IMDP("BND",BF305,BP8,BF3)</f>
        <v>입력오류</v>
      </c>
      <c r="BQ305" s="23" t="str">
        <f ca="1">_xll.IMDP("BND",BF305,BQ8,BF3)</f>
        <v>입력오류</v>
      </c>
      <c r="BR305" s="23" t="str">
        <f ca="1">_xll.IMDP("BND",BF305,BR8,BF3)</f>
        <v>입력오류</v>
      </c>
      <c r="BS305" s="2"/>
      <c r="CC305" s="21" t="str">
        <f ca="1">_xll.IMDP("BND",BT305,CC8,BT3)</f>
        <v>입력오류</v>
      </c>
      <c r="CD305" s="23" t="str">
        <f ca="1">_xll.IMDP("BND",BT305,CD8,BT3)</f>
        <v>입력오류</v>
      </c>
      <c r="CE305" s="23" t="str">
        <f ca="1">_xll.IMDP("BND",BT305,CE8,BT3)</f>
        <v>입력오류</v>
      </c>
      <c r="CF305" s="23" t="str">
        <f ca="1">_xll.IMDP("BND",BT305,CF8,BT3)</f>
        <v>입력오류</v>
      </c>
      <c r="CG305" s="2"/>
      <c r="CQ305" s="21" t="str">
        <f ca="1">_xll.IMDP("BND",CH305,CQ8,CH3)</f>
        <v>입력오류</v>
      </c>
      <c r="CR305" s="23" t="str">
        <f ca="1">_xll.IMDP("BND",CH305,CR8,CH3)</f>
        <v>입력오류</v>
      </c>
      <c r="CS305" s="23" t="str">
        <f ca="1">_xll.IMDP("BND",CH305,CS8,CH3)</f>
        <v>입력오류</v>
      </c>
      <c r="CT305" s="23" t="str">
        <f ca="1">_xll.IMDP("BND",CH305,CT8,CH3)</f>
        <v>입력오류</v>
      </c>
      <c r="CU305" s="2"/>
      <c r="DE305" s="21" t="str">
        <f ca="1">_xll.IMDP("BND",CV305,DE8,CV3)</f>
        <v>입력오류</v>
      </c>
      <c r="DF305" s="23" t="str">
        <f ca="1">_xll.IMDP("BND",CV305,DF8,CV3)</f>
        <v>입력오류</v>
      </c>
      <c r="DG305" s="23" t="str">
        <f ca="1">_xll.IMDP("BND",CV305,DG8,CV3)</f>
        <v>입력오류</v>
      </c>
      <c r="DH305" s="23" t="str">
        <f ca="1">_xll.IMDP("BND",CV305,DH8,CV3)</f>
        <v>입력오류</v>
      </c>
      <c r="DI305" s="2">
        <v>46316</v>
      </c>
      <c r="DJ305" s="3" t="s">
        <v>2045</v>
      </c>
      <c r="DK305" s="3" t="s">
        <v>2046</v>
      </c>
      <c r="DL305" s="3" t="s">
        <v>2047</v>
      </c>
      <c r="DM305" s="3">
        <v>0</v>
      </c>
      <c r="DN305" s="3">
        <v>0.02</v>
      </c>
      <c r="DO305" s="3">
        <v>0</v>
      </c>
      <c r="DP305" s="3">
        <v>24058</v>
      </c>
      <c r="DQ305" s="3">
        <v>10082.57</v>
      </c>
      <c r="DR305" s="3">
        <v>8.2400000000000001E-2</v>
      </c>
      <c r="DS305" s="21">
        <f ca="1">_xll.IMDP("BND",DJ305,DS8,DJ3)</f>
        <v>20261120</v>
      </c>
      <c r="DT305" s="23">
        <f ca="1">_xll.IMDP("BND",DJ305,DT8,DJ3)</f>
        <v>3.5339999999999998</v>
      </c>
      <c r="DU305" s="23" t="str">
        <f ca="1">_xll.IMDP("BND",DJ305,DU8,DJ3)</f>
        <v>회사채</v>
      </c>
      <c r="DV305" s="23" t="str">
        <f ca="1">_xll.IMDP("BND",DJ305,DV8,DJ3)</f>
        <v>회사채(일반)</v>
      </c>
      <c r="DW305" s="2"/>
      <c r="EG305" s="21" t="str">
        <f ca="1">_xll.IMDP("BND",DX305,EG8,DX3)</f>
        <v>입력오류</v>
      </c>
      <c r="EH305" s="23" t="str">
        <f ca="1">_xll.IMDP("BND",DX305,EH8,DX3)</f>
        <v>입력오류</v>
      </c>
      <c r="EI305" s="23" t="str">
        <f ca="1">_xll.IMDP("BND",DX305,EI8,DX3)</f>
        <v>입력오류</v>
      </c>
      <c r="EJ305" s="23" t="str">
        <f ca="1">_xll.IMDP("BND",DX305,EJ8,DX3)</f>
        <v>입력오류</v>
      </c>
      <c r="EK305" s="2"/>
      <c r="EU305" s="21" t="str">
        <f ca="1">_xll.IMDP("BND",EL305,EU8,EL3)</f>
        <v>입력오류</v>
      </c>
      <c r="EV305" s="23" t="str">
        <f ca="1">_xll.IMDP("BND",EL305,EV8,EL3)</f>
        <v>입력오류</v>
      </c>
      <c r="EW305" s="23" t="str">
        <f ca="1">_xll.IMDP("BND",EL305,EW8,EL3)</f>
        <v>입력오류</v>
      </c>
      <c r="EX305" s="23" t="str">
        <f ca="1">_xll.IMDP("BND",EL305,EX8,EL3)</f>
        <v>입력오류</v>
      </c>
    </row>
    <row r="306" spans="1:154" ht="13.5" customHeight="1" x14ac:dyDescent="0.3">
      <c r="A306" s="2">
        <v>46316</v>
      </c>
      <c r="B306" s="3" t="s">
        <v>1731</v>
      </c>
      <c r="C306" s="3" t="s">
        <v>1405</v>
      </c>
      <c r="D306" s="3" t="s">
        <v>1732</v>
      </c>
      <c r="E306" s="3">
        <v>0</v>
      </c>
      <c r="F306" s="3">
        <v>0.08</v>
      </c>
      <c r="G306" s="3">
        <v>0</v>
      </c>
      <c r="H306" s="3">
        <v>100907</v>
      </c>
      <c r="I306" s="3">
        <v>10063.19</v>
      </c>
      <c r="J306" s="3">
        <v>1.4499</v>
      </c>
      <c r="K306" s="21">
        <f ca="1">_xll.IMDP("BND",B306,K8,B3)</f>
        <v>20280426</v>
      </c>
      <c r="L306" s="23">
        <f ca="1">_xll.IMDP("BND",B306,L8,B3)</f>
        <v>4.1130000000000004</v>
      </c>
      <c r="M306" s="23" t="str">
        <f ca="1">_xll.IMDP("BND",B306,M8,B3)</f>
        <v>회사채</v>
      </c>
      <c r="N306" s="23" t="str">
        <f ca="1">_xll.IMDP("BND",B306,N8,B3)</f>
        <v>회사채(일반)</v>
      </c>
      <c r="O306" s="2"/>
      <c r="Y306" s="21" t="str">
        <f ca="1">_xll.IMDP("BND",P306,Y8,P3)</f>
        <v>입력오류</v>
      </c>
      <c r="Z306" s="23" t="str">
        <f ca="1">_xll.IMDP("BND",P306,Z8,P3)</f>
        <v>입력오류</v>
      </c>
      <c r="AA306" s="23" t="str">
        <f ca="1">_xll.IMDP("BND",P306,AA8,P3)</f>
        <v>입력오류</v>
      </c>
      <c r="AB306" s="23" t="str">
        <f ca="1">_xll.IMDP("BND",P306,AB8,P3)</f>
        <v>입력오류</v>
      </c>
      <c r="AC306" s="2"/>
      <c r="AM306" s="21" t="str">
        <f ca="1">_xll.IMDP("BND",AD306,AM8,AD3)</f>
        <v>입력오류</v>
      </c>
      <c r="AN306" s="23" t="str">
        <f ca="1">_xll.IMDP("BND",AD306,AN8,AD3)</f>
        <v>입력오류</v>
      </c>
      <c r="AO306" s="23" t="str">
        <f ca="1">_xll.IMDP("BND",AD306,AO8,AD3)</f>
        <v>입력오류</v>
      </c>
      <c r="AP306" s="23" t="str">
        <f ca="1">_xll.IMDP("BND",AD306,AP8,AD3)</f>
        <v>입력오류</v>
      </c>
      <c r="AQ306" s="2"/>
      <c r="BA306" s="21" t="str">
        <f ca="1">_xll.IMDP("BND",AR306,BA8,AR3)</f>
        <v>입력오류</v>
      </c>
      <c r="BB306" s="23" t="str">
        <f ca="1">_xll.IMDP("BND",AR306,BB8,AR3)</f>
        <v>입력오류</v>
      </c>
      <c r="BC306" s="23" t="str">
        <f ca="1">_xll.IMDP("BND",AR306,BC8,AR3)</f>
        <v>입력오류</v>
      </c>
      <c r="BD306" s="23" t="str">
        <f ca="1">_xll.IMDP("BND",AR306,BD8,AR3)</f>
        <v>입력오류</v>
      </c>
      <c r="BE306" s="2"/>
      <c r="BO306" s="21" t="str">
        <f ca="1">_xll.IMDP("BND",BF306,BO8,BF3)</f>
        <v>입력오류</v>
      </c>
      <c r="BP306" s="23" t="str">
        <f ca="1">_xll.IMDP("BND",BF306,BP8,BF3)</f>
        <v>입력오류</v>
      </c>
      <c r="BQ306" s="23" t="str">
        <f ca="1">_xll.IMDP("BND",BF306,BQ8,BF3)</f>
        <v>입력오류</v>
      </c>
      <c r="BR306" s="23" t="str">
        <f ca="1">_xll.IMDP("BND",BF306,BR8,BF3)</f>
        <v>입력오류</v>
      </c>
      <c r="BS306" s="2"/>
      <c r="CC306" s="21" t="str">
        <f ca="1">_xll.IMDP("BND",BT306,CC8,BT3)</f>
        <v>입력오류</v>
      </c>
      <c r="CD306" s="23" t="str">
        <f ca="1">_xll.IMDP("BND",BT306,CD8,BT3)</f>
        <v>입력오류</v>
      </c>
      <c r="CE306" s="23" t="str">
        <f ca="1">_xll.IMDP("BND",BT306,CE8,BT3)</f>
        <v>입력오류</v>
      </c>
      <c r="CF306" s="23" t="str">
        <f ca="1">_xll.IMDP("BND",BT306,CF8,BT3)</f>
        <v>입력오류</v>
      </c>
      <c r="CG306" s="2"/>
      <c r="CQ306" s="21" t="str">
        <f ca="1">_xll.IMDP("BND",CH306,CQ8,CH3)</f>
        <v>입력오류</v>
      </c>
      <c r="CR306" s="23" t="str">
        <f ca="1">_xll.IMDP("BND",CH306,CR8,CH3)</f>
        <v>입력오류</v>
      </c>
      <c r="CS306" s="23" t="str">
        <f ca="1">_xll.IMDP("BND",CH306,CS8,CH3)</f>
        <v>입력오류</v>
      </c>
      <c r="CT306" s="23" t="str">
        <f ca="1">_xll.IMDP("BND",CH306,CT8,CH3)</f>
        <v>입력오류</v>
      </c>
      <c r="CU306" s="2"/>
      <c r="DE306" s="21" t="str">
        <f ca="1">_xll.IMDP("BND",CV306,DE8,CV3)</f>
        <v>입력오류</v>
      </c>
      <c r="DF306" s="23" t="str">
        <f ca="1">_xll.IMDP("BND",CV306,DF8,CV3)</f>
        <v>입력오류</v>
      </c>
      <c r="DG306" s="23" t="str">
        <f ca="1">_xll.IMDP("BND",CV306,DG8,CV3)</f>
        <v>입력오류</v>
      </c>
      <c r="DH306" s="23" t="str">
        <f ca="1">_xll.IMDP("BND",CV306,DH8,CV3)</f>
        <v>입력오류</v>
      </c>
      <c r="DI306" s="2">
        <v>46316</v>
      </c>
      <c r="DJ306" s="3" t="s">
        <v>2048</v>
      </c>
      <c r="DK306" s="3" t="s">
        <v>2049</v>
      </c>
      <c r="DL306" s="3" t="s">
        <v>2050</v>
      </c>
      <c r="DM306" s="3">
        <v>0</v>
      </c>
      <c r="DN306" s="3">
        <v>0.02</v>
      </c>
      <c r="DO306" s="3">
        <v>0</v>
      </c>
      <c r="DP306" s="3">
        <v>23945</v>
      </c>
      <c r="DQ306" s="3">
        <v>10034.69</v>
      </c>
      <c r="DR306" s="3">
        <v>1.5234000000000001</v>
      </c>
      <c r="DS306" s="21">
        <f ca="1">_xll.IMDP("BND",DJ306,DS8,DJ3)</f>
        <v>20280522</v>
      </c>
      <c r="DT306" s="23">
        <f ca="1">_xll.IMDP("BND",DJ306,DT8,DJ3)</f>
        <v>3.9969999999999999</v>
      </c>
      <c r="DU306" s="23" t="str">
        <f ca="1">_xll.IMDP("BND",DJ306,DU8,DJ3)</f>
        <v>공사공단채</v>
      </c>
      <c r="DV306" s="23" t="str">
        <f ca="1">_xll.IMDP("BND",DJ306,DV8,DJ3)</f>
        <v>일반</v>
      </c>
      <c r="DW306" s="2"/>
      <c r="EG306" s="21" t="str">
        <f ca="1">_xll.IMDP("BND",DX306,EG8,DX3)</f>
        <v>입력오류</v>
      </c>
      <c r="EH306" s="23" t="str">
        <f ca="1">_xll.IMDP("BND",DX306,EH8,DX3)</f>
        <v>입력오류</v>
      </c>
      <c r="EI306" s="23" t="str">
        <f ca="1">_xll.IMDP("BND",DX306,EI8,DX3)</f>
        <v>입력오류</v>
      </c>
      <c r="EJ306" s="23" t="str">
        <f ca="1">_xll.IMDP("BND",DX306,EJ8,DX3)</f>
        <v>입력오류</v>
      </c>
      <c r="EK306" s="2"/>
      <c r="EU306" s="21" t="str">
        <f ca="1">_xll.IMDP("BND",EL306,EU8,EL3)</f>
        <v>입력오류</v>
      </c>
      <c r="EV306" s="23" t="str">
        <f ca="1">_xll.IMDP("BND",EL306,EV8,EL3)</f>
        <v>입력오류</v>
      </c>
      <c r="EW306" s="23" t="str">
        <f ca="1">_xll.IMDP("BND",EL306,EW8,EL3)</f>
        <v>입력오류</v>
      </c>
      <c r="EX306" s="23" t="str">
        <f ca="1">_xll.IMDP("BND",EL306,EX8,EL3)</f>
        <v>입력오류</v>
      </c>
    </row>
    <row r="307" spans="1:154" ht="13.5" customHeight="1" x14ac:dyDescent="0.3">
      <c r="A307" s="2">
        <v>46316</v>
      </c>
      <c r="B307" s="3" t="s">
        <v>11349</v>
      </c>
      <c r="C307" s="3" t="s">
        <v>946</v>
      </c>
      <c r="D307" s="3" t="s">
        <v>11350</v>
      </c>
      <c r="E307" s="3">
        <v>0</v>
      </c>
      <c r="F307" s="3">
        <v>0.08</v>
      </c>
      <c r="G307" s="3">
        <v>0</v>
      </c>
      <c r="H307" s="3">
        <v>100276</v>
      </c>
      <c r="I307" s="3">
        <v>10000.92</v>
      </c>
      <c r="J307" s="3">
        <v>0.45800000000000002</v>
      </c>
      <c r="K307" s="21">
        <f ca="1">_xll.IMDP("BND",B307,K8,B3)</f>
        <v>20270408</v>
      </c>
      <c r="L307" s="23">
        <f ca="1">_xll.IMDP("BND",B307,L8,B3)</f>
        <v>4.0430000000000001</v>
      </c>
      <c r="M307" s="23" t="str">
        <f ca="1">_xll.IMDP("BND",B307,M8,B3)</f>
        <v>회사채</v>
      </c>
      <c r="N307" s="23" t="str">
        <f ca="1">_xll.IMDP("BND",B307,N8,B3)</f>
        <v>회사채(일반)</v>
      </c>
      <c r="O307" s="2"/>
      <c r="Y307" s="21" t="str">
        <f ca="1">_xll.IMDP("BND",P307,Y8,P3)</f>
        <v>입력오류</v>
      </c>
      <c r="Z307" s="23" t="str">
        <f ca="1">_xll.IMDP("BND",P307,Z8,P3)</f>
        <v>입력오류</v>
      </c>
      <c r="AA307" s="23" t="str">
        <f ca="1">_xll.IMDP("BND",P307,AA8,P3)</f>
        <v>입력오류</v>
      </c>
      <c r="AB307" s="23" t="str">
        <f ca="1">_xll.IMDP("BND",P307,AB8,P3)</f>
        <v>입력오류</v>
      </c>
      <c r="AC307" s="2"/>
      <c r="AM307" s="21" t="str">
        <f ca="1">_xll.IMDP("BND",AD307,AM8,AD3)</f>
        <v>입력오류</v>
      </c>
      <c r="AN307" s="23" t="str">
        <f ca="1">_xll.IMDP("BND",AD307,AN8,AD3)</f>
        <v>입력오류</v>
      </c>
      <c r="AO307" s="23" t="str">
        <f ca="1">_xll.IMDP("BND",AD307,AO8,AD3)</f>
        <v>입력오류</v>
      </c>
      <c r="AP307" s="23" t="str">
        <f ca="1">_xll.IMDP("BND",AD307,AP8,AD3)</f>
        <v>입력오류</v>
      </c>
      <c r="AQ307" s="2"/>
      <c r="BA307" s="21" t="str">
        <f ca="1">_xll.IMDP("BND",AR307,BA8,AR3)</f>
        <v>입력오류</v>
      </c>
      <c r="BB307" s="23" t="str">
        <f ca="1">_xll.IMDP("BND",AR307,BB8,AR3)</f>
        <v>입력오류</v>
      </c>
      <c r="BC307" s="23" t="str">
        <f ca="1">_xll.IMDP("BND",AR307,BC8,AR3)</f>
        <v>입력오류</v>
      </c>
      <c r="BD307" s="23" t="str">
        <f ca="1">_xll.IMDP("BND",AR307,BD8,AR3)</f>
        <v>입력오류</v>
      </c>
      <c r="BE307" s="2"/>
      <c r="BO307" s="21" t="str">
        <f ca="1">_xll.IMDP("BND",BF307,BO8,BF3)</f>
        <v>입력오류</v>
      </c>
      <c r="BP307" s="23" t="str">
        <f ca="1">_xll.IMDP("BND",BF307,BP8,BF3)</f>
        <v>입력오류</v>
      </c>
      <c r="BQ307" s="23" t="str">
        <f ca="1">_xll.IMDP("BND",BF307,BQ8,BF3)</f>
        <v>입력오류</v>
      </c>
      <c r="BR307" s="23" t="str">
        <f ca="1">_xll.IMDP("BND",BF307,BR8,BF3)</f>
        <v>입력오류</v>
      </c>
      <c r="BS307" s="2"/>
      <c r="CC307" s="21" t="str">
        <f ca="1">_xll.IMDP("BND",BT307,CC8,BT3)</f>
        <v>입력오류</v>
      </c>
      <c r="CD307" s="23" t="str">
        <f ca="1">_xll.IMDP("BND",BT307,CD8,BT3)</f>
        <v>입력오류</v>
      </c>
      <c r="CE307" s="23" t="str">
        <f ca="1">_xll.IMDP("BND",BT307,CE8,BT3)</f>
        <v>입력오류</v>
      </c>
      <c r="CF307" s="23" t="str">
        <f ca="1">_xll.IMDP("BND",BT307,CF8,BT3)</f>
        <v>입력오류</v>
      </c>
      <c r="CG307" s="2"/>
      <c r="CQ307" s="21" t="str">
        <f ca="1">_xll.IMDP("BND",CH307,CQ8,CH3)</f>
        <v>입력오류</v>
      </c>
      <c r="CR307" s="23" t="str">
        <f ca="1">_xll.IMDP("BND",CH307,CR8,CH3)</f>
        <v>입력오류</v>
      </c>
      <c r="CS307" s="23" t="str">
        <f ca="1">_xll.IMDP("BND",CH307,CS8,CH3)</f>
        <v>입력오류</v>
      </c>
      <c r="CT307" s="23" t="str">
        <f ca="1">_xll.IMDP("BND",CH307,CT8,CH3)</f>
        <v>입력오류</v>
      </c>
      <c r="CU307" s="2"/>
      <c r="DE307" s="21" t="str">
        <f ca="1">_xll.IMDP("BND",CV307,DE8,CV3)</f>
        <v>입력오류</v>
      </c>
      <c r="DF307" s="23" t="str">
        <f ca="1">_xll.IMDP("BND",CV307,DF8,CV3)</f>
        <v>입력오류</v>
      </c>
      <c r="DG307" s="23" t="str">
        <f ca="1">_xll.IMDP("BND",CV307,DG8,CV3)</f>
        <v>입력오류</v>
      </c>
      <c r="DH307" s="23" t="str">
        <f ca="1">_xll.IMDP("BND",CV307,DH8,CV3)</f>
        <v>입력오류</v>
      </c>
      <c r="DI307" s="2">
        <v>46316</v>
      </c>
      <c r="DJ307" s="3" t="s">
        <v>5420</v>
      </c>
      <c r="DK307" s="3" t="s">
        <v>15190</v>
      </c>
      <c r="DL307" s="3" t="s">
        <v>5421</v>
      </c>
      <c r="DM307" s="3">
        <v>0</v>
      </c>
      <c r="DN307" s="3">
        <v>0.01</v>
      </c>
      <c r="DO307" s="3">
        <v>0</v>
      </c>
      <c r="DP307" s="3">
        <v>23661</v>
      </c>
      <c r="DQ307" s="3">
        <v>9915.34</v>
      </c>
      <c r="DR307" s="3">
        <v>1.2456</v>
      </c>
      <c r="DS307" s="21">
        <f ca="1">_xll.IMDP("BND",DJ307,DS8,DJ3)</f>
        <v>20280205</v>
      </c>
      <c r="DT307" s="23">
        <f ca="1">_xll.IMDP("BND",DJ307,DT8,DJ3)</f>
        <v>4.0599999999999996</v>
      </c>
      <c r="DU307" s="23" t="str">
        <f ca="1">_xll.IMDP("BND",DJ307,DU8,DJ3)</f>
        <v>공사공단채</v>
      </c>
      <c r="DV307" s="23" t="str">
        <f ca="1">_xll.IMDP("BND",DJ307,DV8,DJ3)</f>
        <v>일반</v>
      </c>
      <c r="DW307" s="2"/>
      <c r="EG307" s="21" t="str">
        <f ca="1">_xll.IMDP("BND",DX307,EG8,DX3)</f>
        <v>입력오류</v>
      </c>
      <c r="EH307" s="23" t="str">
        <f ca="1">_xll.IMDP("BND",DX307,EH8,DX3)</f>
        <v>입력오류</v>
      </c>
      <c r="EI307" s="23" t="str">
        <f ca="1">_xll.IMDP("BND",DX307,EI8,DX3)</f>
        <v>입력오류</v>
      </c>
      <c r="EJ307" s="23" t="str">
        <f ca="1">_xll.IMDP("BND",DX307,EJ8,DX3)</f>
        <v>입력오류</v>
      </c>
      <c r="EK307" s="2"/>
      <c r="EU307" s="21" t="str">
        <f ca="1">_xll.IMDP("BND",EL307,EU8,EL3)</f>
        <v>입력오류</v>
      </c>
      <c r="EV307" s="23" t="str">
        <f ca="1">_xll.IMDP("BND",EL307,EV8,EL3)</f>
        <v>입력오류</v>
      </c>
      <c r="EW307" s="23" t="str">
        <f ca="1">_xll.IMDP("BND",EL307,EW8,EL3)</f>
        <v>입력오류</v>
      </c>
      <c r="EX307" s="23" t="str">
        <f ca="1">_xll.IMDP("BND",EL307,EX8,EL3)</f>
        <v>입력오류</v>
      </c>
    </row>
    <row r="308" spans="1:154" ht="13.5" customHeight="1" x14ac:dyDescent="0.3">
      <c r="A308" s="2">
        <v>46316</v>
      </c>
      <c r="B308" s="3" t="s">
        <v>1733</v>
      </c>
      <c r="C308" s="3" t="s">
        <v>1734</v>
      </c>
      <c r="D308" s="3" t="s">
        <v>1735</v>
      </c>
      <c r="E308" s="3">
        <v>0</v>
      </c>
      <c r="F308" s="3">
        <v>0.08</v>
      </c>
      <c r="G308" s="3">
        <v>0</v>
      </c>
      <c r="H308" s="3">
        <v>99464</v>
      </c>
      <c r="I308" s="3">
        <v>9920.15</v>
      </c>
      <c r="J308" s="3">
        <v>0.9788</v>
      </c>
      <c r="K308" s="21">
        <f ca="1">_xll.IMDP("BND",B308,K8,B3)</f>
        <v>20271022</v>
      </c>
      <c r="L308" s="23">
        <f ca="1">_xll.IMDP("BND",B308,L8,B3)</f>
        <v>4.2350000000000003</v>
      </c>
      <c r="M308" s="23" t="str">
        <f ca="1">_xll.IMDP("BND",B308,M8,B3)</f>
        <v>금융채</v>
      </c>
      <c r="N308" s="23" t="str">
        <f ca="1">_xll.IMDP("BND",B308,N8,B3)</f>
        <v>기타금융채</v>
      </c>
      <c r="O308" s="2"/>
      <c r="Y308" s="21" t="str">
        <f ca="1">_xll.IMDP("BND",P308,Y8,P3)</f>
        <v>입력오류</v>
      </c>
      <c r="Z308" s="23" t="str">
        <f ca="1">_xll.IMDP("BND",P308,Z8,P3)</f>
        <v>입력오류</v>
      </c>
      <c r="AA308" s="23" t="str">
        <f ca="1">_xll.IMDP("BND",P308,AA8,P3)</f>
        <v>입력오류</v>
      </c>
      <c r="AB308" s="23" t="str">
        <f ca="1">_xll.IMDP("BND",P308,AB8,P3)</f>
        <v>입력오류</v>
      </c>
      <c r="AC308" s="2"/>
      <c r="AM308" s="21" t="str">
        <f ca="1">_xll.IMDP("BND",AD308,AM8,AD3)</f>
        <v>입력오류</v>
      </c>
      <c r="AN308" s="23" t="str">
        <f ca="1">_xll.IMDP("BND",AD308,AN8,AD3)</f>
        <v>입력오류</v>
      </c>
      <c r="AO308" s="23" t="str">
        <f ca="1">_xll.IMDP("BND",AD308,AO8,AD3)</f>
        <v>입력오류</v>
      </c>
      <c r="AP308" s="23" t="str">
        <f ca="1">_xll.IMDP("BND",AD308,AP8,AD3)</f>
        <v>입력오류</v>
      </c>
      <c r="AQ308" s="2"/>
      <c r="BA308" s="21" t="str">
        <f ca="1">_xll.IMDP("BND",AR308,BA8,AR3)</f>
        <v>입력오류</v>
      </c>
      <c r="BB308" s="23" t="str">
        <f ca="1">_xll.IMDP("BND",AR308,BB8,AR3)</f>
        <v>입력오류</v>
      </c>
      <c r="BC308" s="23" t="str">
        <f ca="1">_xll.IMDP("BND",AR308,BC8,AR3)</f>
        <v>입력오류</v>
      </c>
      <c r="BD308" s="23" t="str">
        <f ca="1">_xll.IMDP("BND",AR308,BD8,AR3)</f>
        <v>입력오류</v>
      </c>
      <c r="BE308" s="2"/>
      <c r="BO308" s="21" t="str">
        <f ca="1">_xll.IMDP("BND",BF308,BO8,BF3)</f>
        <v>입력오류</v>
      </c>
      <c r="BP308" s="23" t="str">
        <f ca="1">_xll.IMDP("BND",BF308,BP8,BF3)</f>
        <v>입력오류</v>
      </c>
      <c r="BQ308" s="23" t="str">
        <f ca="1">_xll.IMDP("BND",BF308,BQ8,BF3)</f>
        <v>입력오류</v>
      </c>
      <c r="BR308" s="23" t="str">
        <f ca="1">_xll.IMDP("BND",BF308,BR8,BF3)</f>
        <v>입력오류</v>
      </c>
      <c r="BS308" s="2"/>
      <c r="CC308" s="21" t="str">
        <f ca="1">_xll.IMDP("BND",BT308,CC8,BT3)</f>
        <v>입력오류</v>
      </c>
      <c r="CD308" s="23" t="str">
        <f ca="1">_xll.IMDP("BND",BT308,CD8,BT3)</f>
        <v>입력오류</v>
      </c>
      <c r="CE308" s="23" t="str">
        <f ca="1">_xll.IMDP("BND",BT308,CE8,BT3)</f>
        <v>입력오류</v>
      </c>
      <c r="CF308" s="23" t="str">
        <f ca="1">_xll.IMDP("BND",BT308,CF8,BT3)</f>
        <v>입력오류</v>
      </c>
      <c r="CG308" s="2"/>
      <c r="CQ308" s="21" t="str">
        <f ca="1">_xll.IMDP("BND",CH308,CQ8,CH3)</f>
        <v>입력오류</v>
      </c>
      <c r="CR308" s="23" t="str">
        <f ca="1">_xll.IMDP("BND",CH308,CR8,CH3)</f>
        <v>입력오류</v>
      </c>
      <c r="CS308" s="23" t="str">
        <f ca="1">_xll.IMDP("BND",CH308,CS8,CH3)</f>
        <v>입력오류</v>
      </c>
      <c r="CT308" s="23" t="str">
        <f ca="1">_xll.IMDP("BND",CH308,CT8,CH3)</f>
        <v>입력오류</v>
      </c>
      <c r="CU308" s="2"/>
      <c r="DE308" s="21" t="str">
        <f ca="1">_xll.IMDP("BND",CV308,DE8,CV3)</f>
        <v>입력오류</v>
      </c>
      <c r="DF308" s="23" t="str">
        <f ca="1">_xll.IMDP("BND",CV308,DF8,CV3)</f>
        <v>입력오류</v>
      </c>
      <c r="DG308" s="23" t="str">
        <f ca="1">_xll.IMDP("BND",CV308,DG8,CV3)</f>
        <v>입력오류</v>
      </c>
      <c r="DH308" s="23" t="str">
        <f ca="1">_xll.IMDP("BND",CV308,DH8,CV3)</f>
        <v>입력오류</v>
      </c>
      <c r="DI308" s="2">
        <v>46316</v>
      </c>
      <c r="DJ308" s="3" t="s">
        <v>1163</v>
      </c>
      <c r="DK308" s="3" t="s">
        <v>1164</v>
      </c>
      <c r="DL308" s="3" t="s">
        <v>1165</v>
      </c>
      <c r="DM308" s="3">
        <v>0</v>
      </c>
      <c r="DN308" s="3">
        <v>0.01</v>
      </c>
      <c r="DO308" s="3">
        <v>0</v>
      </c>
      <c r="DP308" s="3">
        <v>21582</v>
      </c>
      <c r="DQ308" s="3">
        <v>9044.0499999999993</v>
      </c>
      <c r="DR308" s="3">
        <v>4.5444000000000004</v>
      </c>
      <c r="DS308" s="21">
        <f ca="1">_xll.IMDP("BND",DJ308,DS8,DJ3)</f>
        <v>20310824</v>
      </c>
      <c r="DT308" s="23">
        <f ca="1">_xll.IMDP("BND",DJ308,DT8,DJ3)</f>
        <v>4.3099999999999996</v>
      </c>
      <c r="DU308" s="23" t="str">
        <f ca="1">_xll.IMDP("BND",DJ308,DU8,DJ3)</f>
        <v>공사공단채</v>
      </c>
      <c r="DV308" s="23" t="str">
        <f ca="1">_xll.IMDP("BND",DJ308,DV8,DJ3)</f>
        <v>일반</v>
      </c>
      <c r="DW308" s="2"/>
      <c r="EG308" s="21" t="str">
        <f ca="1">_xll.IMDP("BND",DX308,EG8,DX3)</f>
        <v>입력오류</v>
      </c>
      <c r="EH308" s="23" t="str">
        <f ca="1">_xll.IMDP("BND",DX308,EH8,DX3)</f>
        <v>입력오류</v>
      </c>
      <c r="EI308" s="23" t="str">
        <f ca="1">_xll.IMDP("BND",DX308,EI8,DX3)</f>
        <v>입력오류</v>
      </c>
      <c r="EJ308" s="23" t="str">
        <f ca="1">_xll.IMDP("BND",DX308,EJ8,DX3)</f>
        <v>입력오류</v>
      </c>
      <c r="EK308" s="2"/>
      <c r="EU308" s="21" t="str">
        <f ca="1">_xll.IMDP("BND",EL308,EU8,EL3)</f>
        <v>입력오류</v>
      </c>
      <c r="EV308" s="23" t="str">
        <f ca="1">_xll.IMDP("BND",EL308,EV8,EL3)</f>
        <v>입력오류</v>
      </c>
      <c r="EW308" s="23" t="str">
        <f ca="1">_xll.IMDP("BND",EL308,EW8,EL3)</f>
        <v>입력오류</v>
      </c>
      <c r="EX308" s="23" t="str">
        <f ca="1">_xll.IMDP("BND",EL308,EX8,EL3)</f>
        <v>입력오류</v>
      </c>
    </row>
    <row r="309" spans="1:154" ht="13.5" customHeight="1" x14ac:dyDescent="0.3">
      <c r="A309" s="2">
        <v>46316</v>
      </c>
      <c r="B309" s="3" t="s">
        <v>11179</v>
      </c>
      <c r="C309" s="3" t="s">
        <v>1646</v>
      </c>
      <c r="D309" s="3" t="s">
        <v>11180</v>
      </c>
      <c r="E309" s="3">
        <v>0</v>
      </c>
      <c r="F309" s="3">
        <v>0.08</v>
      </c>
      <c r="G309" s="3">
        <v>0</v>
      </c>
      <c r="H309" s="3">
        <v>98713</v>
      </c>
      <c r="I309" s="3">
        <v>9526.7900000000009</v>
      </c>
      <c r="J309" s="3">
        <v>3.3807999999999998</v>
      </c>
      <c r="K309" s="21">
        <f ca="1">_xll.IMDP("BND",B309,K8,B3)</f>
        <v>20300529</v>
      </c>
      <c r="L309" s="23">
        <f ca="1">_xll.IMDP("BND",B309,L8,B3)</f>
        <v>4.4329999999999998</v>
      </c>
      <c r="M309" s="23" t="str">
        <f ca="1">_xll.IMDP("BND",B309,M8,B3)</f>
        <v>회사채</v>
      </c>
      <c r="N309" s="23" t="str">
        <f ca="1">_xll.IMDP("BND",B309,N8,B3)</f>
        <v>회사채(일반)</v>
      </c>
      <c r="O309" s="2"/>
      <c r="Y309" s="21" t="str">
        <f ca="1">_xll.IMDP("BND",P309,Y8,P3)</f>
        <v>입력오류</v>
      </c>
      <c r="Z309" s="23" t="str">
        <f ca="1">_xll.IMDP("BND",P309,Z8,P3)</f>
        <v>입력오류</v>
      </c>
      <c r="AA309" s="23" t="str">
        <f ca="1">_xll.IMDP("BND",P309,AA8,P3)</f>
        <v>입력오류</v>
      </c>
      <c r="AB309" s="23" t="str">
        <f ca="1">_xll.IMDP("BND",P309,AB8,P3)</f>
        <v>입력오류</v>
      </c>
      <c r="AC309" s="2"/>
      <c r="AM309" s="21" t="str">
        <f ca="1">_xll.IMDP("BND",AD309,AM8,AD3)</f>
        <v>입력오류</v>
      </c>
      <c r="AN309" s="23" t="str">
        <f ca="1">_xll.IMDP("BND",AD309,AN8,AD3)</f>
        <v>입력오류</v>
      </c>
      <c r="AO309" s="23" t="str">
        <f ca="1">_xll.IMDP("BND",AD309,AO8,AD3)</f>
        <v>입력오류</v>
      </c>
      <c r="AP309" s="23" t="str">
        <f ca="1">_xll.IMDP("BND",AD309,AP8,AD3)</f>
        <v>입력오류</v>
      </c>
      <c r="AQ309" s="2"/>
      <c r="BA309" s="21" t="str">
        <f ca="1">_xll.IMDP("BND",AR309,BA8,AR3)</f>
        <v>입력오류</v>
      </c>
      <c r="BB309" s="23" t="str">
        <f ca="1">_xll.IMDP("BND",AR309,BB8,AR3)</f>
        <v>입력오류</v>
      </c>
      <c r="BC309" s="23" t="str">
        <f ca="1">_xll.IMDP("BND",AR309,BC8,AR3)</f>
        <v>입력오류</v>
      </c>
      <c r="BD309" s="23" t="str">
        <f ca="1">_xll.IMDP("BND",AR309,BD8,AR3)</f>
        <v>입력오류</v>
      </c>
      <c r="BE309" s="2"/>
      <c r="BO309" s="21" t="str">
        <f ca="1">_xll.IMDP("BND",BF309,BO8,BF3)</f>
        <v>입력오류</v>
      </c>
      <c r="BP309" s="23" t="str">
        <f ca="1">_xll.IMDP("BND",BF309,BP8,BF3)</f>
        <v>입력오류</v>
      </c>
      <c r="BQ309" s="23" t="str">
        <f ca="1">_xll.IMDP("BND",BF309,BQ8,BF3)</f>
        <v>입력오류</v>
      </c>
      <c r="BR309" s="23" t="str">
        <f ca="1">_xll.IMDP("BND",BF309,BR8,BF3)</f>
        <v>입력오류</v>
      </c>
      <c r="BS309" s="2"/>
      <c r="CC309" s="21" t="str">
        <f ca="1">_xll.IMDP("BND",BT309,CC8,BT3)</f>
        <v>입력오류</v>
      </c>
      <c r="CD309" s="23" t="str">
        <f ca="1">_xll.IMDP("BND",BT309,CD8,BT3)</f>
        <v>입력오류</v>
      </c>
      <c r="CE309" s="23" t="str">
        <f ca="1">_xll.IMDP("BND",BT309,CE8,BT3)</f>
        <v>입력오류</v>
      </c>
      <c r="CF309" s="23" t="str">
        <f ca="1">_xll.IMDP("BND",BT309,CF8,BT3)</f>
        <v>입력오류</v>
      </c>
      <c r="CG309" s="2"/>
      <c r="CQ309" s="21" t="str">
        <f ca="1">_xll.IMDP("BND",CH309,CQ8,CH3)</f>
        <v>입력오류</v>
      </c>
      <c r="CR309" s="23" t="str">
        <f ca="1">_xll.IMDP("BND",CH309,CR8,CH3)</f>
        <v>입력오류</v>
      </c>
      <c r="CS309" s="23" t="str">
        <f ca="1">_xll.IMDP("BND",CH309,CS8,CH3)</f>
        <v>입력오류</v>
      </c>
      <c r="CT309" s="23" t="str">
        <f ca="1">_xll.IMDP("BND",CH309,CT8,CH3)</f>
        <v>입력오류</v>
      </c>
      <c r="CU309" s="2"/>
      <c r="DE309" s="21" t="str">
        <f ca="1">_xll.IMDP("BND",CV309,DE8,CV3)</f>
        <v>입력오류</v>
      </c>
      <c r="DF309" s="23" t="str">
        <f ca="1">_xll.IMDP("BND",CV309,DF8,CV3)</f>
        <v>입력오류</v>
      </c>
      <c r="DG309" s="23" t="str">
        <f ca="1">_xll.IMDP("BND",CV309,DG8,CV3)</f>
        <v>입력오류</v>
      </c>
      <c r="DH309" s="23" t="str">
        <f ca="1">_xll.IMDP("BND",CV309,DH8,CV3)</f>
        <v>입력오류</v>
      </c>
      <c r="DI309" s="2">
        <v>46316</v>
      </c>
      <c r="DJ309" s="3" t="s">
        <v>609</v>
      </c>
      <c r="DK309" s="3" t="s">
        <v>29</v>
      </c>
      <c r="DL309" s="3" t="s">
        <v>2051</v>
      </c>
      <c r="DM309" s="3">
        <v>0</v>
      </c>
      <c r="DN309" s="3">
        <v>0.01</v>
      </c>
      <c r="DO309" s="3">
        <v>0</v>
      </c>
      <c r="DP309" s="3">
        <v>18242</v>
      </c>
      <c r="DQ309" s="3">
        <v>7110.6</v>
      </c>
      <c r="DR309" s="3">
        <v>15.394299999999999</v>
      </c>
      <c r="DS309" s="21">
        <f ca="1">_xll.IMDP("BND",DJ309,DS8,DJ3)</f>
        <v>20470310</v>
      </c>
      <c r="DT309" s="23">
        <f ca="1">_xll.IMDP("BND",DJ309,DT8,DJ3)</f>
        <v>4.2809999999999997</v>
      </c>
      <c r="DU309" s="23" t="str">
        <f ca="1">_xll.IMDP("BND",DJ309,DU8,DJ3)</f>
        <v>국채</v>
      </c>
      <c r="DV309" s="23" t="str">
        <f ca="1">_xll.IMDP("BND",DJ309,DV8,DJ3)</f>
        <v>국고채권</v>
      </c>
      <c r="DW309" s="2"/>
      <c r="EG309" s="21" t="str">
        <f ca="1">_xll.IMDP("BND",DX309,EG8,DX3)</f>
        <v>입력오류</v>
      </c>
      <c r="EH309" s="23" t="str">
        <f ca="1">_xll.IMDP("BND",DX309,EH8,DX3)</f>
        <v>입력오류</v>
      </c>
      <c r="EI309" s="23" t="str">
        <f ca="1">_xll.IMDP("BND",DX309,EI8,DX3)</f>
        <v>입력오류</v>
      </c>
      <c r="EJ309" s="23" t="str">
        <f ca="1">_xll.IMDP("BND",DX309,EJ8,DX3)</f>
        <v>입력오류</v>
      </c>
      <c r="EK309" s="2"/>
      <c r="EU309" s="21" t="str">
        <f ca="1">_xll.IMDP("BND",EL309,EU8,EL3)</f>
        <v>입력오류</v>
      </c>
      <c r="EV309" s="23" t="str">
        <f ca="1">_xll.IMDP("BND",EL309,EV8,EL3)</f>
        <v>입력오류</v>
      </c>
      <c r="EW309" s="23" t="str">
        <f ca="1">_xll.IMDP("BND",EL309,EW8,EL3)</f>
        <v>입력오류</v>
      </c>
      <c r="EX309" s="23" t="str">
        <f ca="1">_xll.IMDP("BND",EL309,EX8,EL3)</f>
        <v>입력오류</v>
      </c>
    </row>
    <row r="310" spans="1:154" ht="13.5" customHeight="1" x14ac:dyDescent="0.3">
      <c r="A310" s="2">
        <v>46316</v>
      </c>
      <c r="B310" s="3" t="s">
        <v>2031</v>
      </c>
      <c r="C310" s="3" t="s">
        <v>105</v>
      </c>
      <c r="D310" s="3" t="s">
        <v>3686</v>
      </c>
      <c r="E310" s="3">
        <v>0</v>
      </c>
      <c r="F310" s="3">
        <v>0.08</v>
      </c>
      <c r="G310" s="3">
        <v>0</v>
      </c>
      <c r="H310" s="3">
        <v>93553</v>
      </c>
      <c r="I310" s="3">
        <v>9330.5400000000009</v>
      </c>
      <c r="J310" s="3">
        <v>3.0855999999999999</v>
      </c>
      <c r="K310" s="21">
        <f ca="1">_xll.IMDP("BND",B310,K8,B3)</f>
        <v>20300121</v>
      </c>
      <c r="L310" s="23">
        <f ca="1">_xll.IMDP("BND",B310,L8,B3)</f>
        <v>4.26</v>
      </c>
      <c r="M310" s="23" t="str">
        <f ca="1">_xll.IMDP("BND",B310,M8,B3)</f>
        <v>공사공단채</v>
      </c>
      <c r="N310" s="23" t="str">
        <f ca="1">_xll.IMDP("BND",B310,N8,B3)</f>
        <v>일반</v>
      </c>
      <c r="O310" s="2"/>
      <c r="Y310" s="21" t="str">
        <f ca="1">_xll.IMDP("BND",P310,Y8,P3)</f>
        <v>입력오류</v>
      </c>
      <c r="Z310" s="23" t="str">
        <f ca="1">_xll.IMDP("BND",P310,Z8,P3)</f>
        <v>입력오류</v>
      </c>
      <c r="AA310" s="23" t="str">
        <f ca="1">_xll.IMDP("BND",P310,AA8,P3)</f>
        <v>입력오류</v>
      </c>
      <c r="AB310" s="23" t="str">
        <f ca="1">_xll.IMDP("BND",P310,AB8,P3)</f>
        <v>입력오류</v>
      </c>
      <c r="AC310" s="2"/>
      <c r="AM310" s="21" t="str">
        <f ca="1">_xll.IMDP("BND",AD310,AM8,AD3)</f>
        <v>입력오류</v>
      </c>
      <c r="AN310" s="23" t="str">
        <f ca="1">_xll.IMDP("BND",AD310,AN8,AD3)</f>
        <v>입력오류</v>
      </c>
      <c r="AO310" s="23" t="str">
        <f ca="1">_xll.IMDP("BND",AD310,AO8,AD3)</f>
        <v>입력오류</v>
      </c>
      <c r="AP310" s="23" t="str">
        <f ca="1">_xll.IMDP("BND",AD310,AP8,AD3)</f>
        <v>입력오류</v>
      </c>
      <c r="AQ310" s="2"/>
      <c r="BA310" s="21" t="str">
        <f ca="1">_xll.IMDP("BND",AR310,BA8,AR3)</f>
        <v>입력오류</v>
      </c>
      <c r="BB310" s="23" t="str">
        <f ca="1">_xll.IMDP("BND",AR310,BB8,AR3)</f>
        <v>입력오류</v>
      </c>
      <c r="BC310" s="23" t="str">
        <f ca="1">_xll.IMDP("BND",AR310,BC8,AR3)</f>
        <v>입력오류</v>
      </c>
      <c r="BD310" s="23" t="str">
        <f ca="1">_xll.IMDP("BND",AR310,BD8,AR3)</f>
        <v>입력오류</v>
      </c>
      <c r="BE310" s="2"/>
      <c r="BO310" s="21" t="str">
        <f ca="1">_xll.IMDP("BND",BF310,BO8,BF3)</f>
        <v>입력오류</v>
      </c>
      <c r="BP310" s="23" t="str">
        <f ca="1">_xll.IMDP("BND",BF310,BP8,BF3)</f>
        <v>입력오류</v>
      </c>
      <c r="BQ310" s="23" t="str">
        <f ca="1">_xll.IMDP("BND",BF310,BQ8,BF3)</f>
        <v>입력오류</v>
      </c>
      <c r="BR310" s="23" t="str">
        <f ca="1">_xll.IMDP("BND",BF310,BR8,BF3)</f>
        <v>입력오류</v>
      </c>
      <c r="BS310" s="2"/>
      <c r="CC310" s="21" t="str">
        <f ca="1">_xll.IMDP("BND",BT310,CC8,BT3)</f>
        <v>입력오류</v>
      </c>
      <c r="CD310" s="23" t="str">
        <f ca="1">_xll.IMDP("BND",BT310,CD8,BT3)</f>
        <v>입력오류</v>
      </c>
      <c r="CE310" s="23" t="str">
        <f ca="1">_xll.IMDP("BND",BT310,CE8,BT3)</f>
        <v>입력오류</v>
      </c>
      <c r="CF310" s="23" t="str">
        <f ca="1">_xll.IMDP("BND",BT310,CF8,BT3)</f>
        <v>입력오류</v>
      </c>
      <c r="CG310" s="2"/>
      <c r="CQ310" s="21" t="str">
        <f ca="1">_xll.IMDP("BND",CH310,CQ8,CH3)</f>
        <v>입력오류</v>
      </c>
      <c r="CR310" s="23" t="str">
        <f ca="1">_xll.IMDP("BND",CH310,CR8,CH3)</f>
        <v>입력오류</v>
      </c>
      <c r="CS310" s="23" t="str">
        <f ca="1">_xll.IMDP("BND",CH310,CS8,CH3)</f>
        <v>입력오류</v>
      </c>
      <c r="CT310" s="23" t="str">
        <f ca="1">_xll.IMDP("BND",CH310,CT8,CH3)</f>
        <v>입력오류</v>
      </c>
      <c r="CU310" s="2"/>
      <c r="DE310" s="21" t="str">
        <f ca="1">_xll.IMDP("BND",CV310,DE8,CV3)</f>
        <v>입력오류</v>
      </c>
      <c r="DF310" s="23" t="str">
        <f ca="1">_xll.IMDP("BND",CV310,DF8,CV3)</f>
        <v>입력오류</v>
      </c>
      <c r="DG310" s="23" t="str">
        <f ca="1">_xll.IMDP("BND",CV310,DG8,CV3)</f>
        <v>입력오류</v>
      </c>
      <c r="DH310" s="23" t="str">
        <f ca="1">_xll.IMDP("BND",CV310,DH8,CV3)</f>
        <v>입력오류</v>
      </c>
      <c r="DI310" s="2">
        <v>46316</v>
      </c>
      <c r="DJ310" s="3" t="s">
        <v>1294</v>
      </c>
      <c r="DK310" s="3" t="s">
        <v>1295</v>
      </c>
      <c r="DL310" s="3" t="s">
        <v>1296</v>
      </c>
      <c r="DM310" s="3">
        <v>0</v>
      </c>
      <c r="DN310" s="3">
        <v>0.01</v>
      </c>
      <c r="DO310" s="3">
        <v>0</v>
      </c>
      <c r="DP310" s="3">
        <v>15839</v>
      </c>
      <c r="DQ310" s="3">
        <v>9483.84</v>
      </c>
      <c r="DR310" s="3">
        <v>5.6043000000000003</v>
      </c>
      <c r="DS310" s="21">
        <f ca="1">_xll.IMDP("BND",DJ310,DS8,DJ3)</f>
        <v>20330117</v>
      </c>
      <c r="DT310" s="23">
        <f ca="1">_xll.IMDP("BND",DJ310,DT8,DJ3)</f>
        <v>4.2699999999999996</v>
      </c>
      <c r="DU310" s="23" t="str">
        <f ca="1">_xll.IMDP("BND",DJ310,DU8,DJ3)</f>
        <v>공사공단채</v>
      </c>
      <c r="DV310" s="23" t="str">
        <f ca="1">_xll.IMDP("BND",DJ310,DV8,DJ3)</f>
        <v>일반</v>
      </c>
      <c r="DW310" s="2"/>
      <c r="EG310" s="21" t="str">
        <f ca="1">_xll.IMDP("BND",DX310,EG8,DX3)</f>
        <v>입력오류</v>
      </c>
      <c r="EH310" s="23" t="str">
        <f ca="1">_xll.IMDP("BND",DX310,EH8,DX3)</f>
        <v>입력오류</v>
      </c>
      <c r="EI310" s="23" t="str">
        <f ca="1">_xll.IMDP("BND",DX310,EI8,DX3)</f>
        <v>입력오류</v>
      </c>
      <c r="EJ310" s="23" t="str">
        <f ca="1">_xll.IMDP("BND",DX310,EJ8,DX3)</f>
        <v>입력오류</v>
      </c>
      <c r="EK310" s="2"/>
      <c r="EU310" s="21" t="str">
        <f ca="1">_xll.IMDP("BND",EL310,EU8,EL3)</f>
        <v>입력오류</v>
      </c>
      <c r="EV310" s="23" t="str">
        <f ca="1">_xll.IMDP("BND",EL310,EV8,EL3)</f>
        <v>입력오류</v>
      </c>
      <c r="EW310" s="23" t="str">
        <f ca="1">_xll.IMDP("BND",EL310,EW8,EL3)</f>
        <v>입력오류</v>
      </c>
      <c r="EX310" s="23" t="str">
        <f ca="1">_xll.IMDP("BND",EL310,EX8,EL3)</f>
        <v>입력오류</v>
      </c>
    </row>
    <row r="311" spans="1:154" ht="13.5" customHeight="1" x14ac:dyDescent="0.3">
      <c r="A311" s="2">
        <v>46316</v>
      </c>
      <c r="B311" s="3" t="s">
        <v>1736</v>
      </c>
      <c r="C311" s="3" t="s">
        <v>128</v>
      </c>
      <c r="D311" s="3" t="s">
        <v>1737</v>
      </c>
      <c r="E311" s="3">
        <v>0</v>
      </c>
      <c r="F311" s="3">
        <v>0.08</v>
      </c>
      <c r="G311" s="3">
        <v>0</v>
      </c>
      <c r="H311" s="3">
        <v>93406</v>
      </c>
      <c r="I311" s="3">
        <v>9315.58</v>
      </c>
      <c r="J311" s="3">
        <v>1.8199000000000001</v>
      </c>
      <c r="K311" s="21">
        <f ca="1">_xll.IMDP("BND",B311,K8,B3)</f>
        <v>20280910</v>
      </c>
      <c r="L311" s="23">
        <f ca="1">_xll.IMDP("BND",B311,L8,B3)</f>
        <v>3.823</v>
      </c>
      <c r="M311" s="23" t="str">
        <f ca="1">_xll.IMDP("BND",B311,M8,B3)</f>
        <v>국채</v>
      </c>
      <c r="N311" s="23" t="str">
        <f ca="1">_xll.IMDP("BND",B311,N8,B3)</f>
        <v>국고채권</v>
      </c>
      <c r="O311" s="2"/>
      <c r="Y311" s="21" t="str">
        <f ca="1">_xll.IMDP("BND",P311,Y8,P3)</f>
        <v>입력오류</v>
      </c>
      <c r="Z311" s="23" t="str">
        <f ca="1">_xll.IMDP("BND",P311,Z8,P3)</f>
        <v>입력오류</v>
      </c>
      <c r="AA311" s="23" t="str">
        <f ca="1">_xll.IMDP("BND",P311,AA8,P3)</f>
        <v>입력오류</v>
      </c>
      <c r="AB311" s="23" t="str">
        <f ca="1">_xll.IMDP("BND",P311,AB8,P3)</f>
        <v>입력오류</v>
      </c>
      <c r="AC311" s="2"/>
      <c r="AM311" s="21" t="str">
        <f ca="1">_xll.IMDP("BND",AD311,AM8,AD3)</f>
        <v>입력오류</v>
      </c>
      <c r="AN311" s="23" t="str">
        <f ca="1">_xll.IMDP("BND",AD311,AN8,AD3)</f>
        <v>입력오류</v>
      </c>
      <c r="AO311" s="23" t="str">
        <f ca="1">_xll.IMDP("BND",AD311,AO8,AD3)</f>
        <v>입력오류</v>
      </c>
      <c r="AP311" s="23" t="str">
        <f ca="1">_xll.IMDP("BND",AD311,AP8,AD3)</f>
        <v>입력오류</v>
      </c>
      <c r="AQ311" s="2"/>
      <c r="BA311" s="21" t="str">
        <f ca="1">_xll.IMDP("BND",AR311,BA8,AR3)</f>
        <v>입력오류</v>
      </c>
      <c r="BB311" s="23" t="str">
        <f ca="1">_xll.IMDP("BND",AR311,BB8,AR3)</f>
        <v>입력오류</v>
      </c>
      <c r="BC311" s="23" t="str">
        <f ca="1">_xll.IMDP("BND",AR311,BC8,AR3)</f>
        <v>입력오류</v>
      </c>
      <c r="BD311" s="23" t="str">
        <f ca="1">_xll.IMDP("BND",AR311,BD8,AR3)</f>
        <v>입력오류</v>
      </c>
      <c r="BE311" s="2"/>
      <c r="BO311" s="21" t="str">
        <f ca="1">_xll.IMDP("BND",BF311,BO8,BF3)</f>
        <v>입력오류</v>
      </c>
      <c r="BP311" s="23" t="str">
        <f ca="1">_xll.IMDP("BND",BF311,BP8,BF3)</f>
        <v>입력오류</v>
      </c>
      <c r="BQ311" s="23" t="str">
        <f ca="1">_xll.IMDP("BND",BF311,BQ8,BF3)</f>
        <v>입력오류</v>
      </c>
      <c r="BR311" s="23" t="str">
        <f ca="1">_xll.IMDP("BND",BF311,BR8,BF3)</f>
        <v>입력오류</v>
      </c>
      <c r="BS311" s="2"/>
      <c r="CC311" s="21" t="str">
        <f ca="1">_xll.IMDP("BND",BT311,CC8,BT3)</f>
        <v>입력오류</v>
      </c>
      <c r="CD311" s="23" t="str">
        <f ca="1">_xll.IMDP("BND",BT311,CD8,BT3)</f>
        <v>입력오류</v>
      </c>
      <c r="CE311" s="23" t="str">
        <f ca="1">_xll.IMDP("BND",BT311,CE8,BT3)</f>
        <v>입력오류</v>
      </c>
      <c r="CF311" s="23" t="str">
        <f ca="1">_xll.IMDP("BND",BT311,CF8,BT3)</f>
        <v>입력오류</v>
      </c>
      <c r="CG311" s="2"/>
      <c r="CQ311" s="21" t="str">
        <f ca="1">_xll.IMDP("BND",CH311,CQ8,CH3)</f>
        <v>입력오류</v>
      </c>
      <c r="CR311" s="23" t="str">
        <f ca="1">_xll.IMDP("BND",CH311,CR8,CH3)</f>
        <v>입력오류</v>
      </c>
      <c r="CS311" s="23" t="str">
        <f ca="1">_xll.IMDP("BND",CH311,CS8,CH3)</f>
        <v>입력오류</v>
      </c>
      <c r="CT311" s="23" t="str">
        <f ca="1">_xll.IMDP("BND",CH311,CT8,CH3)</f>
        <v>입력오류</v>
      </c>
      <c r="CU311" s="2"/>
      <c r="DE311" s="21" t="str">
        <f ca="1">_xll.IMDP("BND",CV311,DE8,CV3)</f>
        <v>입력오류</v>
      </c>
      <c r="DF311" s="23" t="str">
        <f ca="1">_xll.IMDP("BND",CV311,DF8,CV3)</f>
        <v>입력오류</v>
      </c>
      <c r="DG311" s="23" t="str">
        <f ca="1">_xll.IMDP("BND",CV311,DG8,CV3)</f>
        <v>입력오류</v>
      </c>
      <c r="DH311" s="23" t="str">
        <f ca="1">_xll.IMDP("BND",CV311,DH8,CV3)</f>
        <v>입력오류</v>
      </c>
      <c r="DI311" s="2">
        <v>46316</v>
      </c>
      <c r="DJ311" s="3" t="s">
        <v>39</v>
      </c>
      <c r="DK311" s="3" t="s">
        <v>29</v>
      </c>
      <c r="DL311" s="3" t="s">
        <v>2055</v>
      </c>
      <c r="DM311" s="3">
        <v>0</v>
      </c>
      <c r="DN311" s="3">
        <v>0.01</v>
      </c>
      <c r="DO311" s="3">
        <v>0</v>
      </c>
      <c r="DP311" s="3">
        <v>15490</v>
      </c>
      <c r="DQ311" s="3">
        <v>9660.19</v>
      </c>
      <c r="DR311" s="3">
        <v>5.8173000000000004</v>
      </c>
      <c r="DS311" s="21">
        <f ca="1">_xll.IMDP("BND",DJ311,DS8,DJ3)</f>
        <v>20330610</v>
      </c>
      <c r="DT311" s="23">
        <f ca="1">_xll.IMDP("BND",DJ311,DT8,DJ3)</f>
        <v>4.0419999999999998</v>
      </c>
      <c r="DU311" s="23" t="str">
        <f ca="1">_xll.IMDP("BND",DJ311,DU8,DJ3)</f>
        <v>국채</v>
      </c>
      <c r="DV311" s="23" t="str">
        <f ca="1">_xll.IMDP("BND",DJ311,DV8,DJ3)</f>
        <v>국고채권</v>
      </c>
      <c r="DW311" s="2"/>
      <c r="EG311" s="21" t="str">
        <f ca="1">_xll.IMDP("BND",DX311,EG8,DX3)</f>
        <v>입력오류</v>
      </c>
      <c r="EH311" s="23" t="str">
        <f ca="1">_xll.IMDP("BND",DX311,EH8,DX3)</f>
        <v>입력오류</v>
      </c>
      <c r="EI311" s="23" t="str">
        <f ca="1">_xll.IMDP("BND",DX311,EI8,DX3)</f>
        <v>입력오류</v>
      </c>
      <c r="EJ311" s="23" t="str">
        <f ca="1">_xll.IMDP("BND",DX311,EJ8,DX3)</f>
        <v>입력오류</v>
      </c>
      <c r="EK311" s="2"/>
      <c r="EU311" s="21" t="str">
        <f ca="1">_xll.IMDP("BND",EL311,EU8,EL3)</f>
        <v>입력오류</v>
      </c>
      <c r="EV311" s="23" t="str">
        <f ca="1">_xll.IMDP("BND",EL311,EV8,EL3)</f>
        <v>입력오류</v>
      </c>
      <c r="EW311" s="23" t="str">
        <f ca="1">_xll.IMDP("BND",EL311,EW8,EL3)</f>
        <v>입력오류</v>
      </c>
      <c r="EX311" s="23" t="str">
        <f ca="1">_xll.IMDP("BND",EL311,EX8,EL3)</f>
        <v>입력오류</v>
      </c>
    </row>
    <row r="312" spans="1:154" ht="13.5" customHeight="1" x14ac:dyDescent="0.3">
      <c r="A312" s="2">
        <v>46316</v>
      </c>
      <c r="B312" s="3" t="s">
        <v>80</v>
      </c>
      <c r="C312" s="3" t="s">
        <v>81</v>
      </c>
      <c r="D312" s="3" t="s">
        <v>82</v>
      </c>
      <c r="E312" s="3">
        <v>0</v>
      </c>
      <c r="F312" s="3">
        <v>0.08</v>
      </c>
      <c r="G312" s="3">
        <v>0</v>
      </c>
      <c r="H312" s="3">
        <v>91881</v>
      </c>
      <c r="I312" s="3">
        <v>9163.32</v>
      </c>
      <c r="J312" s="3">
        <v>3.4220999999999999</v>
      </c>
      <c r="K312" s="21">
        <f ca="1">_xll.IMDP("BND",B312,K8,B3)</f>
        <v>20300528</v>
      </c>
      <c r="L312" s="23">
        <f ca="1">_xll.IMDP("BND",B312,L8,B3)</f>
        <v>4.2089999999999996</v>
      </c>
      <c r="M312" s="23" t="str">
        <f ca="1">_xll.IMDP("BND",B312,M8,B3)</f>
        <v>공사공단채</v>
      </c>
      <c r="N312" s="23" t="str">
        <f ca="1">_xll.IMDP("BND",B312,N8,B3)</f>
        <v>일반</v>
      </c>
      <c r="O312" s="2"/>
      <c r="Y312" s="21" t="str">
        <f ca="1">_xll.IMDP("BND",P312,Y8,P3)</f>
        <v>입력오류</v>
      </c>
      <c r="Z312" s="23" t="str">
        <f ca="1">_xll.IMDP("BND",P312,Z8,P3)</f>
        <v>입력오류</v>
      </c>
      <c r="AA312" s="23" t="str">
        <f ca="1">_xll.IMDP("BND",P312,AA8,P3)</f>
        <v>입력오류</v>
      </c>
      <c r="AB312" s="23" t="str">
        <f ca="1">_xll.IMDP("BND",P312,AB8,P3)</f>
        <v>입력오류</v>
      </c>
      <c r="AC312" s="2"/>
      <c r="AM312" s="21" t="str">
        <f ca="1">_xll.IMDP("BND",AD312,AM8,AD3)</f>
        <v>입력오류</v>
      </c>
      <c r="AN312" s="23" t="str">
        <f ca="1">_xll.IMDP("BND",AD312,AN8,AD3)</f>
        <v>입력오류</v>
      </c>
      <c r="AO312" s="23" t="str">
        <f ca="1">_xll.IMDP("BND",AD312,AO8,AD3)</f>
        <v>입력오류</v>
      </c>
      <c r="AP312" s="23" t="str">
        <f ca="1">_xll.IMDP("BND",AD312,AP8,AD3)</f>
        <v>입력오류</v>
      </c>
      <c r="AQ312" s="2"/>
      <c r="BA312" s="21" t="str">
        <f ca="1">_xll.IMDP("BND",AR312,BA8,AR3)</f>
        <v>입력오류</v>
      </c>
      <c r="BB312" s="23" t="str">
        <f ca="1">_xll.IMDP("BND",AR312,BB8,AR3)</f>
        <v>입력오류</v>
      </c>
      <c r="BC312" s="23" t="str">
        <f ca="1">_xll.IMDP("BND",AR312,BC8,AR3)</f>
        <v>입력오류</v>
      </c>
      <c r="BD312" s="23" t="str">
        <f ca="1">_xll.IMDP("BND",AR312,BD8,AR3)</f>
        <v>입력오류</v>
      </c>
      <c r="BE312" s="2"/>
      <c r="BO312" s="21" t="str">
        <f ca="1">_xll.IMDP("BND",BF312,BO8,BF3)</f>
        <v>입력오류</v>
      </c>
      <c r="BP312" s="23" t="str">
        <f ca="1">_xll.IMDP("BND",BF312,BP8,BF3)</f>
        <v>입력오류</v>
      </c>
      <c r="BQ312" s="23" t="str">
        <f ca="1">_xll.IMDP("BND",BF312,BQ8,BF3)</f>
        <v>입력오류</v>
      </c>
      <c r="BR312" s="23" t="str">
        <f ca="1">_xll.IMDP("BND",BF312,BR8,BF3)</f>
        <v>입력오류</v>
      </c>
      <c r="BS312" s="2"/>
      <c r="CC312" s="21" t="str">
        <f ca="1">_xll.IMDP("BND",BT312,CC8,BT3)</f>
        <v>입력오류</v>
      </c>
      <c r="CD312" s="23" t="str">
        <f ca="1">_xll.IMDP("BND",BT312,CD8,BT3)</f>
        <v>입력오류</v>
      </c>
      <c r="CE312" s="23" t="str">
        <f ca="1">_xll.IMDP("BND",BT312,CE8,BT3)</f>
        <v>입력오류</v>
      </c>
      <c r="CF312" s="23" t="str">
        <f ca="1">_xll.IMDP("BND",BT312,CF8,BT3)</f>
        <v>입력오류</v>
      </c>
      <c r="CG312" s="2"/>
      <c r="CQ312" s="21" t="str">
        <f ca="1">_xll.IMDP("BND",CH312,CQ8,CH3)</f>
        <v>입력오류</v>
      </c>
      <c r="CR312" s="23" t="str">
        <f ca="1">_xll.IMDP("BND",CH312,CR8,CH3)</f>
        <v>입력오류</v>
      </c>
      <c r="CS312" s="23" t="str">
        <f ca="1">_xll.IMDP("BND",CH312,CS8,CH3)</f>
        <v>입력오류</v>
      </c>
      <c r="CT312" s="23" t="str">
        <f ca="1">_xll.IMDP("BND",CH312,CT8,CH3)</f>
        <v>입력오류</v>
      </c>
      <c r="CU312" s="2"/>
      <c r="DE312" s="21" t="str">
        <f ca="1">_xll.IMDP("BND",CV312,DE8,CV3)</f>
        <v>입력오류</v>
      </c>
      <c r="DF312" s="23" t="str">
        <f ca="1">_xll.IMDP("BND",CV312,DF8,CV3)</f>
        <v>입력오류</v>
      </c>
      <c r="DG312" s="23" t="str">
        <f ca="1">_xll.IMDP("BND",CV312,DG8,CV3)</f>
        <v>입력오류</v>
      </c>
      <c r="DH312" s="23" t="str">
        <f ca="1">_xll.IMDP("BND",CV312,DH8,CV3)</f>
        <v>입력오류</v>
      </c>
      <c r="DI312" s="2">
        <v>46316</v>
      </c>
      <c r="DJ312" s="3" t="s">
        <v>1815</v>
      </c>
      <c r="DK312" s="3" t="s">
        <v>29</v>
      </c>
      <c r="DL312" s="3" t="s">
        <v>2056</v>
      </c>
      <c r="DM312" s="3">
        <v>0</v>
      </c>
      <c r="DN312" s="3">
        <v>0.01</v>
      </c>
      <c r="DO312" s="3">
        <v>0</v>
      </c>
      <c r="DP312" s="3">
        <v>12431</v>
      </c>
      <c r="DQ312" s="3">
        <v>9942.69</v>
      </c>
      <c r="DR312" s="3">
        <v>1.0996999999999999</v>
      </c>
      <c r="DS312" s="21">
        <f ca="1">_xll.IMDP("BND",DJ312,DS8,DJ3)</f>
        <v>20271210</v>
      </c>
      <c r="DT312" s="23">
        <f ca="1">_xll.IMDP("BND",DJ312,DT8,DJ3)</f>
        <v>3.6709999999999998</v>
      </c>
      <c r="DU312" s="23" t="str">
        <f ca="1">_xll.IMDP("BND",DJ312,DU8,DJ3)</f>
        <v>국채</v>
      </c>
      <c r="DV312" s="23" t="str">
        <f ca="1">_xll.IMDP("BND",DJ312,DV8,DJ3)</f>
        <v>국고채권</v>
      </c>
      <c r="DW312" s="2"/>
      <c r="EG312" s="21" t="str">
        <f ca="1">_xll.IMDP("BND",DX312,EG8,DX3)</f>
        <v>입력오류</v>
      </c>
      <c r="EH312" s="23" t="str">
        <f ca="1">_xll.IMDP("BND",DX312,EH8,DX3)</f>
        <v>입력오류</v>
      </c>
      <c r="EI312" s="23" t="str">
        <f ca="1">_xll.IMDP("BND",DX312,EI8,DX3)</f>
        <v>입력오류</v>
      </c>
      <c r="EJ312" s="23" t="str">
        <f ca="1">_xll.IMDP("BND",DX312,EJ8,DX3)</f>
        <v>입력오류</v>
      </c>
      <c r="EK312" s="2"/>
      <c r="EU312" s="21" t="str">
        <f ca="1">_xll.IMDP("BND",EL312,EU8,EL3)</f>
        <v>입력오류</v>
      </c>
      <c r="EV312" s="23" t="str">
        <f ca="1">_xll.IMDP("BND",EL312,EV8,EL3)</f>
        <v>입력오류</v>
      </c>
      <c r="EW312" s="23" t="str">
        <f ca="1">_xll.IMDP("BND",EL312,EW8,EL3)</f>
        <v>입력오류</v>
      </c>
      <c r="EX312" s="23" t="str">
        <f ca="1">_xll.IMDP("BND",EL312,EX8,EL3)</f>
        <v>입력오류</v>
      </c>
    </row>
    <row r="313" spans="1:154" ht="13.5" customHeight="1" x14ac:dyDescent="0.3">
      <c r="A313" s="2">
        <v>46316</v>
      </c>
      <c r="B313" s="3" t="s">
        <v>196</v>
      </c>
      <c r="C313" s="3" t="s">
        <v>197</v>
      </c>
      <c r="D313" s="3" t="s">
        <v>639</v>
      </c>
      <c r="E313" s="3">
        <v>0</v>
      </c>
      <c r="F313" s="3">
        <v>7.0000000000000007E-2</v>
      </c>
      <c r="G313" s="3">
        <v>0</v>
      </c>
      <c r="H313" s="3">
        <v>87367</v>
      </c>
      <c r="I313" s="3">
        <v>10151.93</v>
      </c>
      <c r="J313" s="3">
        <v>4.5395000000000003</v>
      </c>
      <c r="K313" s="21">
        <f ca="1">_xll.IMDP("BND",B313,K8,B3)</f>
        <v>20311210</v>
      </c>
      <c r="L313" s="23">
        <f ca="1">_xll.IMDP("BND",B313,L8,B3)</f>
        <v>3.984</v>
      </c>
      <c r="M313" s="23" t="str">
        <f ca="1">_xll.IMDP("BND",B313,M8,B3)</f>
        <v>국채</v>
      </c>
      <c r="N313" s="23" t="str">
        <f ca="1">_xll.IMDP("BND",B313,N8,B3)</f>
        <v>국고채권</v>
      </c>
      <c r="O313" s="2"/>
      <c r="Y313" s="21" t="str">
        <f ca="1">_xll.IMDP("BND",P313,Y8,P3)</f>
        <v>입력오류</v>
      </c>
      <c r="Z313" s="23" t="str">
        <f ca="1">_xll.IMDP("BND",P313,Z8,P3)</f>
        <v>입력오류</v>
      </c>
      <c r="AA313" s="23" t="str">
        <f ca="1">_xll.IMDP("BND",P313,AA8,P3)</f>
        <v>입력오류</v>
      </c>
      <c r="AB313" s="23" t="str">
        <f ca="1">_xll.IMDP("BND",P313,AB8,P3)</f>
        <v>입력오류</v>
      </c>
      <c r="AC313" s="2"/>
      <c r="AM313" s="21" t="str">
        <f ca="1">_xll.IMDP("BND",AD313,AM8,AD3)</f>
        <v>입력오류</v>
      </c>
      <c r="AN313" s="23" t="str">
        <f ca="1">_xll.IMDP("BND",AD313,AN8,AD3)</f>
        <v>입력오류</v>
      </c>
      <c r="AO313" s="23" t="str">
        <f ca="1">_xll.IMDP("BND",AD313,AO8,AD3)</f>
        <v>입력오류</v>
      </c>
      <c r="AP313" s="23" t="str">
        <f ca="1">_xll.IMDP("BND",AD313,AP8,AD3)</f>
        <v>입력오류</v>
      </c>
      <c r="AQ313" s="2"/>
      <c r="BA313" s="21" t="str">
        <f ca="1">_xll.IMDP("BND",AR313,BA8,AR3)</f>
        <v>입력오류</v>
      </c>
      <c r="BB313" s="23" t="str">
        <f ca="1">_xll.IMDP("BND",AR313,BB8,AR3)</f>
        <v>입력오류</v>
      </c>
      <c r="BC313" s="23" t="str">
        <f ca="1">_xll.IMDP("BND",AR313,BC8,AR3)</f>
        <v>입력오류</v>
      </c>
      <c r="BD313" s="23" t="str">
        <f ca="1">_xll.IMDP("BND",AR313,BD8,AR3)</f>
        <v>입력오류</v>
      </c>
      <c r="BE313" s="2"/>
      <c r="BO313" s="21" t="str">
        <f ca="1">_xll.IMDP("BND",BF313,BO8,BF3)</f>
        <v>입력오류</v>
      </c>
      <c r="BP313" s="23" t="str">
        <f ca="1">_xll.IMDP("BND",BF313,BP8,BF3)</f>
        <v>입력오류</v>
      </c>
      <c r="BQ313" s="23" t="str">
        <f ca="1">_xll.IMDP("BND",BF313,BQ8,BF3)</f>
        <v>입력오류</v>
      </c>
      <c r="BR313" s="23" t="str">
        <f ca="1">_xll.IMDP("BND",BF313,BR8,BF3)</f>
        <v>입력오류</v>
      </c>
      <c r="BS313" s="2"/>
      <c r="CC313" s="21" t="str">
        <f ca="1">_xll.IMDP("BND",BT313,CC8,BT3)</f>
        <v>입력오류</v>
      </c>
      <c r="CD313" s="23" t="str">
        <f ca="1">_xll.IMDP("BND",BT313,CD8,BT3)</f>
        <v>입력오류</v>
      </c>
      <c r="CE313" s="23" t="str">
        <f ca="1">_xll.IMDP("BND",BT313,CE8,BT3)</f>
        <v>입력오류</v>
      </c>
      <c r="CF313" s="23" t="str">
        <f ca="1">_xll.IMDP("BND",BT313,CF8,BT3)</f>
        <v>입력오류</v>
      </c>
      <c r="CG313" s="2"/>
      <c r="CQ313" s="21" t="str">
        <f ca="1">_xll.IMDP("BND",CH313,CQ8,CH3)</f>
        <v>입력오류</v>
      </c>
      <c r="CR313" s="23" t="str">
        <f ca="1">_xll.IMDP("BND",CH313,CR8,CH3)</f>
        <v>입력오류</v>
      </c>
      <c r="CS313" s="23" t="str">
        <f ca="1">_xll.IMDP("BND",CH313,CS8,CH3)</f>
        <v>입력오류</v>
      </c>
      <c r="CT313" s="23" t="str">
        <f ca="1">_xll.IMDP("BND",CH313,CT8,CH3)</f>
        <v>입력오류</v>
      </c>
      <c r="CU313" s="2"/>
      <c r="DE313" s="21" t="str">
        <f ca="1">_xll.IMDP("BND",CV313,DE8,CV3)</f>
        <v>입력오류</v>
      </c>
      <c r="DF313" s="23" t="str">
        <f ca="1">_xll.IMDP("BND",CV313,DF8,CV3)</f>
        <v>입력오류</v>
      </c>
      <c r="DG313" s="23" t="str">
        <f ca="1">_xll.IMDP("BND",CV313,DG8,CV3)</f>
        <v>입력오류</v>
      </c>
      <c r="DH313" s="23" t="str">
        <f ca="1">_xll.IMDP("BND",CV313,DH8,CV3)</f>
        <v>입력오류</v>
      </c>
      <c r="DI313" s="2">
        <v>46316</v>
      </c>
      <c r="DJ313" s="3" t="s">
        <v>191</v>
      </c>
      <c r="DK313" s="3" t="s">
        <v>29</v>
      </c>
      <c r="DL313" s="3" t="s">
        <v>192</v>
      </c>
      <c r="DM313" s="3">
        <v>0</v>
      </c>
      <c r="DN313" s="3">
        <v>0.01</v>
      </c>
      <c r="DO313" s="3">
        <v>0</v>
      </c>
      <c r="DP313" s="3">
        <v>10437</v>
      </c>
      <c r="DQ313" s="3">
        <v>7289.55</v>
      </c>
      <c r="DR313" s="3">
        <v>18.257200000000001</v>
      </c>
      <c r="DS313" s="21">
        <f ca="1">_xll.IMDP("BND",DJ313,DS8,DJ3)</f>
        <v>20550910</v>
      </c>
      <c r="DT313" s="23">
        <f ca="1">_xll.IMDP("BND",DJ313,DT8,DJ3)</f>
        <v>4.2880000000000003</v>
      </c>
      <c r="DU313" s="23" t="str">
        <f ca="1">_xll.IMDP("BND",DJ313,DU8,DJ3)</f>
        <v>국채</v>
      </c>
      <c r="DV313" s="23" t="str">
        <f ca="1">_xll.IMDP("BND",DJ313,DV8,DJ3)</f>
        <v>국고채권</v>
      </c>
      <c r="DW313" s="2"/>
      <c r="EG313" s="21" t="str">
        <f ca="1">_xll.IMDP("BND",DX313,EG8,DX3)</f>
        <v>입력오류</v>
      </c>
      <c r="EH313" s="23" t="str">
        <f ca="1">_xll.IMDP("BND",DX313,EH8,DX3)</f>
        <v>입력오류</v>
      </c>
      <c r="EI313" s="23" t="str">
        <f ca="1">_xll.IMDP("BND",DX313,EI8,DX3)</f>
        <v>입력오류</v>
      </c>
      <c r="EJ313" s="23" t="str">
        <f ca="1">_xll.IMDP("BND",DX313,EJ8,DX3)</f>
        <v>입력오류</v>
      </c>
      <c r="EK313" s="2"/>
      <c r="EU313" s="21" t="str">
        <f ca="1">_xll.IMDP("BND",EL313,EU8,EL3)</f>
        <v>입력오류</v>
      </c>
      <c r="EV313" s="23" t="str">
        <f ca="1">_xll.IMDP("BND",EL313,EV8,EL3)</f>
        <v>입력오류</v>
      </c>
      <c r="EW313" s="23" t="str">
        <f ca="1">_xll.IMDP("BND",EL313,EW8,EL3)</f>
        <v>입력오류</v>
      </c>
      <c r="EX313" s="23" t="str">
        <f ca="1">_xll.IMDP("BND",EL313,EX8,EL3)</f>
        <v>입력오류</v>
      </c>
    </row>
    <row r="314" spans="1:154" ht="13.5" customHeight="1" x14ac:dyDescent="0.3">
      <c r="A314" s="2">
        <v>46316</v>
      </c>
      <c r="B314" s="3" t="s">
        <v>3490</v>
      </c>
      <c r="C314" s="3" t="s">
        <v>1159</v>
      </c>
      <c r="D314" s="3" t="s">
        <v>3491</v>
      </c>
      <c r="E314" s="3">
        <v>0</v>
      </c>
      <c r="F314" s="3">
        <v>7.0000000000000007E-2</v>
      </c>
      <c r="G314" s="3">
        <v>0</v>
      </c>
      <c r="H314" s="3">
        <v>83380</v>
      </c>
      <c r="I314" s="3">
        <v>9978.7000000000007</v>
      </c>
      <c r="J314" s="3">
        <v>1.0278</v>
      </c>
      <c r="K314" s="21">
        <f ca="1">_xll.IMDP("BND",B314,K8,B3)</f>
        <v>20271115</v>
      </c>
      <c r="L314" s="23">
        <f ca="1">_xll.IMDP("BND",B314,L8,B3)</f>
        <v>4.0640000000000001</v>
      </c>
      <c r="M314" s="23" t="str">
        <f ca="1">_xll.IMDP("BND",B314,M8,B3)</f>
        <v>공사공단채</v>
      </c>
      <c r="N314" s="23" t="str">
        <f ca="1">_xll.IMDP("BND",B314,N8,B3)</f>
        <v>일반</v>
      </c>
      <c r="O314" s="2"/>
      <c r="Y314" s="21" t="str">
        <f ca="1">_xll.IMDP("BND",P314,Y8,P3)</f>
        <v>입력오류</v>
      </c>
      <c r="Z314" s="23" t="str">
        <f ca="1">_xll.IMDP("BND",P314,Z8,P3)</f>
        <v>입력오류</v>
      </c>
      <c r="AA314" s="23" t="str">
        <f ca="1">_xll.IMDP("BND",P314,AA8,P3)</f>
        <v>입력오류</v>
      </c>
      <c r="AB314" s="23" t="str">
        <f ca="1">_xll.IMDP("BND",P314,AB8,P3)</f>
        <v>입력오류</v>
      </c>
      <c r="AC314" s="2"/>
      <c r="AM314" s="21" t="str">
        <f ca="1">_xll.IMDP("BND",AD314,AM8,AD3)</f>
        <v>입력오류</v>
      </c>
      <c r="AN314" s="23" t="str">
        <f ca="1">_xll.IMDP("BND",AD314,AN8,AD3)</f>
        <v>입력오류</v>
      </c>
      <c r="AO314" s="23" t="str">
        <f ca="1">_xll.IMDP("BND",AD314,AO8,AD3)</f>
        <v>입력오류</v>
      </c>
      <c r="AP314" s="23" t="str">
        <f ca="1">_xll.IMDP("BND",AD314,AP8,AD3)</f>
        <v>입력오류</v>
      </c>
      <c r="AQ314" s="2"/>
      <c r="BA314" s="21" t="str">
        <f ca="1">_xll.IMDP("BND",AR314,BA8,AR3)</f>
        <v>입력오류</v>
      </c>
      <c r="BB314" s="23" t="str">
        <f ca="1">_xll.IMDP("BND",AR314,BB8,AR3)</f>
        <v>입력오류</v>
      </c>
      <c r="BC314" s="23" t="str">
        <f ca="1">_xll.IMDP("BND",AR314,BC8,AR3)</f>
        <v>입력오류</v>
      </c>
      <c r="BD314" s="23" t="str">
        <f ca="1">_xll.IMDP("BND",AR314,BD8,AR3)</f>
        <v>입력오류</v>
      </c>
      <c r="BE314" s="2"/>
      <c r="BO314" s="21" t="str">
        <f ca="1">_xll.IMDP("BND",BF314,BO8,BF3)</f>
        <v>입력오류</v>
      </c>
      <c r="BP314" s="23" t="str">
        <f ca="1">_xll.IMDP("BND",BF314,BP8,BF3)</f>
        <v>입력오류</v>
      </c>
      <c r="BQ314" s="23" t="str">
        <f ca="1">_xll.IMDP("BND",BF314,BQ8,BF3)</f>
        <v>입력오류</v>
      </c>
      <c r="BR314" s="23" t="str">
        <f ca="1">_xll.IMDP("BND",BF314,BR8,BF3)</f>
        <v>입력오류</v>
      </c>
      <c r="BS314" s="2"/>
      <c r="CC314" s="21" t="str">
        <f ca="1">_xll.IMDP("BND",BT314,CC8,BT3)</f>
        <v>입력오류</v>
      </c>
      <c r="CD314" s="23" t="str">
        <f ca="1">_xll.IMDP("BND",BT314,CD8,BT3)</f>
        <v>입력오류</v>
      </c>
      <c r="CE314" s="23" t="str">
        <f ca="1">_xll.IMDP("BND",BT314,CE8,BT3)</f>
        <v>입력오류</v>
      </c>
      <c r="CF314" s="23" t="str">
        <f ca="1">_xll.IMDP("BND",BT314,CF8,BT3)</f>
        <v>입력오류</v>
      </c>
      <c r="CG314" s="2"/>
      <c r="CQ314" s="21" t="str">
        <f ca="1">_xll.IMDP("BND",CH314,CQ8,CH3)</f>
        <v>입력오류</v>
      </c>
      <c r="CR314" s="23" t="str">
        <f ca="1">_xll.IMDP("BND",CH314,CR8,CH3)</f>
        <v>입력오류</v>
      </c>
      <c r="CS314" s="23" t="str">
        <f ca="1">_xll.IMDP("BND",CH314,CS8,CH3)</f>
        <v>입력오류</v>
      </c>
      <c r="CT314" s="23" t="str">
        <f ca="1">_xll.IMDP("BND",CH314,CT8,CH3)</f>
        <v>입력오류</v>
      </c>
      <c r="CU314" s="2"/>
      <c r="DE314" s="21" t="str">
        <f ca="1">_xll.IMDP("BND",CV314,DE8,CV3)</f>
        <v>입력오류</v>
      </c>
      <c r="DF314" s="23" t="str">
        <f ca="1">_xll.IMDP("BND",CV314,DF8,CV3)</f>
        <v>입력오류</v>
      </c>
      <c r="DG314" s="23" t="str">
        <f ca="1">_xll.IMDP("BND",CV314,DG8,CV3)</f>
        <v>입력오류</v>
      </c>
      <c r="DH314" s="23" t="str">
        <f ca="1">_xll.IMDP("BND",CV314,DH8,CV3)</f>
        <v>입력오류</v>
      </c>
      <c r="DI314" s="2">
        <v>46316</v>
      </c>
      <c r="DJ314" s="3" t="s">
        <v>2057</v>
      </c>
      <c r="DK314" s="3" t="s">
        <v>2058</v>
      </c>
      <c r="DL314" s="3" t="s">
        <v>2059</v>
      </c>
      <c r="DM314" s="3">
        <v>0</v>
      </c>
      <c r="DN314" s="3">
        <v>0.01</v>
      </c>
      <c r="DO314" s="3">
        <v>0</v>
      </c>
      <c r="DP314" s="3">
        <v>10219</v>
      </c>
      <c r="DQ314" s="3">
        <v>9734.2900000000009</v>
      </c>
      <c r="DR314" s="3">
        <v>5.1177999999999999</v>
      </c>
      <c r="DS314" s="21">
        <f ca="1">_xll.IMDP("BND",DJ314,DS8,DJ3)</f>
        <v>20320724</v>
      </c>
      <c r="DT314" s="23">
        <f ca="1">_xll.IMDP("BND",DJ314,DT8,DJ3)</f>
        <v>4.2729999999999997</v>
      </c>
      <c r="DU314" s="23" t="str">
        <f ca="1">_xll.IMDP("BND",DJ314,DU8,DJ3)</f>
        <v>공사공단채</v>
      </c>
      <c r="DV314" s="23" t="str">
        <f ca="1">_xll.IMDP("BND",DJ314,DV8,DJ3)</f>
        <v>일반</v>
      </c>
      <c r="DW314" s="2"/>
      <c r="EG314" s="21" t="str">
        <f ca="1">_xll.IMDP("BND",DX314,EG8,DX3)</f>
        <v>입력오류</v>
      </c>
      <c r="EH314" s="23" t="str">
        <f ca="1">_xll.IMDP("BND",DX314,EH8,DX3)</f>
        <v>입력오류</v>
      </c>
      <c r="EI314" s="23" t="str">
        <f ca="1">_xll.IMDP("BND",DX314,EI8,DX3)</f>
        <v>입력오류</v>
      </c>
      <c r="EJ314" s="23" t="str">
        <f ca="1">_xll.IMDP("BND",DX314,EJ8,DX3)</f>
        <v>입력오류</v>
      </c>
      <c r="EK314" s="2"/>
      <c r="EU314" s="21" t="str">
        <f ca="1">_xll.IMDP("BND",EL314,EU8,EL3)</f>
        <v>입력오류</v>
      </c>
      <c r="EV314" s="23" t="str">
        <f ca="1">_xll.IMDP("BND",EL314,EV8,EL3)</f>
        <v>입력오류</v>
      </c>
      <c r="EW314" s="23" t="str">
        <f ca="1">_xll.IMDP("BND",EL314,EW8,EL3)</f>
        <v>입력오류</v>
      </c>
      <c r="EX314" s="23" t="str">
        <f ca="1">_xll.IMDP("BND",EL314,EX8,EL3)</f>
        <v>입력오류</v>
      </c>
    </row>
    <row r="315" spans="1:154" ht="13.5" customHeight="1" x14ac:dyDescent="0.3">
      <c r="A315" s="2">
        <v>46316</v>
      </c>
      <c r="B315" s="3" t="s">
        <v>6805</v>
      </c>
      <c r="C315" s="3" t="s">
        <v>15479</v>
      </c>
      <c r="D315" s="3" t="s">
        <v>6806</v>
      </c>
      <c r="E315" s="3">
        <v>0</v>
      </c>
      <c r="F315" s="3">
        <v>7.0000000000000007E-2</v>
      </c>
      <c r="G315" s="3">
        <v>0</v>
      </c>
      <c r="H315" s="3">
        <v>81678</v>
      </c>
      <c r="I315" s="3">
        <v>9774.8700000000008</v>
      </c>
      <c r="J315" s="3">
        <v>1.7534000000000001</v>
      </c>
      <c r="K315" s="21">
        <f ca="1">_xll.IMDP("BND",B315,K8,B3)</f>
        <v>20280817</v>
      </c>
      <c r="L315" s="23">
        <f ca="1">_xll.IMDP("BND",B315,L8,B3)</f>
        <v>3.9710000000000001</v>
      </c>
      <c r="M315" s="23" t="str">
        <f ca="1">_xll.IMDP("BND",B315,M8,B3)</f>
        <v>공사공단채</v>
      </c>
      <c r="N315" s="23" t="str">
        <f ca="1">_xll.IMDP("BND",B315,N8,B3)</f>
        <v>일반</v>
      </c>
      <c r="O315" s="2"/>
      <c r="Y315" s="21" t="str">
        <f ca="1">_xll.IMDP("BND",P315,Y8,P3)</f>
        <v>입력오류</v>
      </c>
      <c r="Z315" s="23" t="str">
        <f ca="1">_xll.IMDP("BND",P315,Z8,P3)</f>
        <v>입력오류</v>
      </c>
      <c r="AA315" s="23" t="str">
        <f ca="1">_xll.IMDP("BND",P315,AA8,P3)</f>
        <v>입력오류</v>
      </c>
      <c r="AB315" s="23" t="str">
        <f ca="1">_xll.IMDP("BND",P315,AB8,P3)</f>
        <v>입력오류</v>
      </c>
      <c r="AC315" s="2"/>
      <c r="AM315" s="21" t="str">
        <f ca="1">_xll.IMDP("BND",AD315,AM8,AD3)</f>
        <v>입력오류</v>
      </c>
      <c r="AN315" s="23" t="str">
        <f ca="1">_xll.IMDP("BND",AD315,AN8,AD3)</f>
        <v>입력오류</v>
      </c>
      <c r="AO315" s="23" t="str">
        <f ca="1">_xll.IMDP("BND",AD315,AO8,AD3)</f>
        <v>입력오류</v>
      </c>
      <c r="AP315" s="23" t="str">
        <f ca="1">_xll.IMDP("BND",AD315,AP8,AD3)</f>
        <v>입력오류</v>
      </c>
      <c r="AQ315" s="2"/>
      <c r="BA315" s="21" t="str">
        <f ca="1">_xll.IMDP("BND",AR315,BA8,AR3)</f>
        <v>입력오류</v>
      </c>
      <c r="BB315" s="23" t="str">
        <f ca="1">_xll.IMDP("BND",AR315,BB8,AR3)</f>
        <v>입력오류</v>
      </c>
      <c r="BC315" s="23" t="str">
        <f ca="1">_xll.IMDP("BND",AR315,BC8,AR3)</f>
        <v>입력오류</v>
      </c>
      <c r="BD315" s="23" t="str">
        <f ca="1">_xll.IMDP("BND",AR315,BD8,AR3)</f>
        <v>입력오류</v>
      </c>
      <c r="BE315" s="2"/>
      <c r="BO315" s="21" t="str">
        <f ca="1">_xll.IMDP("BND",BF315,BO8,BF3)</f>
        <v>입력오류</v>
      </c>
      <c r="BP315" s="23" t="str">
        <f ca="1">_xll.IMDP("BND",BF315,BP8,BF3)</f>
        <v>입력오류</v>
      </c>
      <c r="BQ315" s="23" t="str">
        <f ca="1">_xll.IMDP("BND",BF315,BQ8,BF3)</f>
        <v>입력오류</v>
      </c>
      <c r="BR315" s="23" t="str">
        <f ca="1">_xll.IMDP("BND",BF315,BR8,BF3)</f>
        <v>입력오류</v>
      </c>
      <c r="BS315" s="2"/>
      <c r="CC315" s="21" t="str">
        <f ca="1">_xll.IMDP("BND",BT315,CC8,BT3)</f>
        <v>입력오류</v>
      </c>
      <c r="CD315" s="23" t="str">
        <f ca="1">_xll.IMDP("BND",BT315,CD8,BT3)</f>
        <v>입력오류</v>
      </c>
      <c r="CE315" s="23" t="str">
        <f ca="1">_xll.IMDP("BND",BT315,CE8,BT3)</f>
        <v>입력오류</v>
      </c>
      <c r="CF315" s="23" t="str">
        <f ca="1">_xll.IMDP("BND",BT315,CF8,BT3)</f>
        <v>입력오류</v>
      </c>
      <c r="CG315" s="2"/>
      <c r="CQ315" s="21" t="str">
        <f ca="1">_xll.IMDP("BND",CH315,CQ8,CH3)</f>
        <v>입력오류</v>
      </c>
      <c r="CR315" s="23" t="str">
        <f ca="1">_xll.IMDP("BND",CH315,CR8,CH3)</f>
        <v>입력오류</v>
      </c>
      <c r="CS315" s="23" t="str">
        <f ca="1">_xll.IMDP("BND",CH315,CS8,CH3)</f>
        <v>입력오류</v>
      </c>
      <c r="CT315" s="23" t="str">
        <f ca="1">_xll.IMDP("BND",CH315,CT8,CH3)</f>
        <v>입력오류</v>
      </c>
      <c r="CU315" s="2"/>
      <c r="DE315" s="21" t="str">
        <f ca="1">_xll.IMDP("BND",CV315,DE8,CV3)</f>
        <v>입력오류</v>
      </c>
      <c r="DF315" s="23" t="str">
        <f ca="1">_xll.IMDP("BND",CV315,DF8,CV3)</f>
        <v>입력오류</v>
      </c>
      <c r="DG315" s="23" t="str">
        <f ca="1">_xll.IMDP("BND",CV315,DG8,CV3)</f>
        <v>입력오류</v>
      </c>
      <c r="DH315" s="23" t="str">
        <f ca="1">_xll.IMDP("BND",CV315,DH8,CV3)</f>
        <v>입력오류</v>
      </c>
      <c r="DI315" s="2">
        <v>46316</v>
      </c>
      <c r="DJ315" s="3" t="s">
        <v>2061</v>
      </c>
      <c r="DK315" s="3" t="s">
        <v>771</v>
      </c>
      <c r="DL315" s="3" t="s">
        <v>2062</v>
      </c>
      <c r="DM315" s="3">
        <v>0</v>
      </c>
      <c r="DN315" s="3">
        <v>0.01</v>
      </c>
      <c r="DO315" s="3">
        <v>0</v>
      </c>
      <c r="DP315" s="3">
        <v>9581</v>
      </c>
      <c r="DQ315" s="3">
        <v>10038.16</v>
      </c>
      <c r="DR315" s="3">
        <v>4.8007999999999997</v>
      </c>
      <c r="DS315" s="21">
        <f ca="1">_xll.IMDP("BND",DJ315,DS8,DJ3)</f>
        <v>20320313</v>
      </c>
      <c r="DT315" s="23">
        <f ca="1">_xll.IMDP("BND",DJ315,DT8,DJ3)</f>
        <v>4.28</v>
      </c>
      <c r="DU315" s="23" t="str">
        <f ca="1">_xll.IMDP("BND",DJ315,DU8,DJ3)</f>
        <v>공사공단채</v>
      </c>
      <c r="DV315" s="23" t="str">
        <f ca="1">_xll.IMDP("BND",DJ315,DV8,DJ3)</f>
        <v>일반</v>
      </c>
      <c r="DW315" s="2"/>
      <c r="EG315" s="21" t="str">
        <f ca="1">_xll.IMDP("BND",DX315,EG8,DX3)</f>
        <v>입력오류</v>
      </c>
      <c r="EH315" s="23" t="str">
        <f ca="1">_xll.IMDP("BND",DX315,EH8,DX3)</f>
        <v>입력오류</v>
      </c>
      <c r="EI315" s="23" t="str">
        <f ca="1">_xll.IMDP("BND",DX315,EI8,DX3)</f>
        <v>입력오류</v>
      </c>
      <c r="EJ315" s="23" t="str">
        <f ca="1">_xll.IMDP("BND",DX315,EJ8,DX3)</f>
        <v>입력오류</v>
      </c>
      <c r="EK315" s="2"/>
      <c r="EU315" s="21" t="str">
        <f ca="1">_xll.IMDP("BND",EL315,EU8,EL3)</f>
        <v>입력오류</v>
      </c>
      <c r="EV315" s="23" t="str">
        <f ca="1">_xll.IMDP("BND",EL315,EV8,EL3)</f>
        <v>입력오류</v>
      </c>
      <c r="EW315" s="23" t="str">
        <f ca="1">_xll.IMDP("BND",EL315,EW8,EL3)</f>
        <v>입력오류</v>
      </c>
      <c r="EX315" s="23" t="str">
        <f ca="1">_xll.IMDP("BND",EL315,EX8,EL3)</f>
        <v>입력오류</v>
      </c>
    </row>
    <row r="316" spans="1:154" ht="13.5" customHeight="1" x14ac:dyDescent="0.3">
      <c r="A316" s="2">
        <v>46316</v>
      </c>
      <c r="B316" s="3" t="s">
        <v>1260</v>
      </c>
      <c r="C316" s="3" t="s">
        <v>1261</v>
      </c>
      <c r="D316" s="3" t="s">
        <v>1262</v>
      </c>
      <c r="E316" s="3">
        <v>0</v>
      </c>
      <c r="F316" s="3">
        <v>7.0000000000000007E-2</v>
      </c>
      <c r="G316" s="3">
        <v>0</v>
      </c>
      <c r="H316" s="3">
        <v>80011</v>
      </c>
      <c r="I316" s="3">
        <v>9574.86</v>
      </c>
      <c r="J316" s="3">
        <v>2.2982999999999998</v>
      </c>
      <c r="K316" s="21">
        <f ca="1">_xll.IMDP("BND",B316,K8,B3)</f>
        <v>20290308</v>
      </c>
      <c r="L316" s="23">
        <f ca="1">_xll.IMDP("BND",B316,L8,B3)</f>
        <v>4.1180000000000003</v>
      </c>
      <c r="M316" s="23" t="str">
        <f ca="1">_xll.IMDP("BND",B316,M8,B3)</f>
        <v>공사공단채</v>
      </c>
      <c r="N316" s="23" t="str">
        <f ca="1">_xll.IMDP("BND",B316,N8,B3)</f>
        <v>일반</v>
      </c>
      <c r="O316" s="2"/>
      <c r="Y316" s="21" t="str">
        <f ca="1">_xll.IMDP("BND",P316,Y8,P3)</f>
        <v>입력오류</v>
      </c>
      <c r="Z316" s="23" t="str">
        <f ca="1">_xll.IMDP("BND",P316,Z8,P3)</f>
        <v>입력오류</v>
      </c>
      <c r="AA316" s="23" t="str">
        <f ca="1">_xll.IMDP("BND",P316,AA8,P3)</f>
        <v>입력오류</v>
      </c>
      <c r="AB316" s="23" t="str">
        <f ca="1">_xll.IMDP("BND",P316,AB8,P3)</f>
        <v>입력오류</v>
      </c>
      <c r="AC316" s="2"/>
      <c r="AM316" s="21" t="str">
        <f ca="1">_xll.IMDP("BND",AD316,AM8,AD3)</f>
        <v>입력오류</v>
      </c>
      <c r="AN316" s="23" t="str">
        <f ca="1">_xll.IMDP("BND",AD316,AN8,AD3)</f>
        <v>입력오류</v>
      </c>
      <c r="AO316" s="23" t="str">
        <f ca="1">_xll.IMDP("BND",AD316,AO8,AD3)</f>
        <v>입력오류</v>
      </c>
      <c r="AP316" s="23" t="str">
        <f ca="1">_xll.IMDP("BND",AD316,AP8,AD3)</f>
        <v>입력오류</v>
      </c>
      <c r="AQ316" s="2"/>
      <c r="BA316" s="21" t="str">
        <f ca="1">_xll.IMDP("BND",AR316,BA8,AR3)</f>
        <v>입력오류</v>
      </c>
      <c r="BB316" s="23" t="str">
        <f ca="1">_xll.IMDP("BND",AR316,BB8,AR3)</f>
        <v>입력오류</v>
      </c>
      <c r="BC316" s="23" t="str">
        <f ca="1">_xll.IMDP("BND",AR316,BC8,AR3)</f>
        <v>입력오류</v>
      </c>
      <c r="BD316" s="23" t="str">
        <f ca="1">_xll.IMDP("BND",AR316,BD8,AR3)</f>
        <v>입력오류</v>
      </c>
      <c r="BE316" s="2"/>
      <c r="BO316" s="21" t="str">
        <f ca="1">_xll.IMDP("BND",BF316,BO8,BF3)</f>
        <v>입력오류</v>
      </c>
      <c r="BP316" s="23" t="str">
        <f ca="1">_xll.IMDP("BND",BF316,BP8,BF3)</f>
        <v>입력오류</v>
      </c>
      <c r="BQ316" s="23" t="str">
        <f ca="1">_xll.IMDP("BND",BF316,BQ8,BF3)</f>
        <v>입력오류</v>
      </c>
      <c r="BR316" s="23" t="str">
        <f ca="1">_xll.IMDP("BND",BF316,BR8,BF3)</f>
        <v>입력오류</v>
      </c>
      <c r="BS316" s="2"/>
      <c r="CC316" s="21" t="str">
        <f ca="1">_xll.IMDP("BND",BT316,CC8,BT3)</f>
        <v>입력오류</v>
      </c>
      <c r="CD316" s="23" t="str">
        <f ca="1">_xll.IMDP("BND",BT316,CD8,BT3)</f>
        <v>입력오류</v>
      </c>
      <c r="CE316" s="23" t="str">
        <f ca="1">_xll.IMDP("BND",BT316,CE8,BT3)</f>
        <v>입력오류</v>
      </c>
      <c r="CF316" s="23" t="str">
        <f ca="1">_xll.IMDP("BND",BT316,CF8,BT3)</f>
        <v>입력오류</v>
      </c>
      <c r="CG316" s="2"/>
      <c r="CQ316" s="21" t="str">
        <f ca="1">_xll.IMDP("BND",CH316,CQ8,CH3)</f>
        <v>입력오류</v>
      </c>
      <c r="CR316" s="23" t="str">
        <f ca="1">_xll.IMDP("BND",CH316,CR8,CH3)</f>
        <v>입력오류</v>
      </c>
      <c r="CS316" s="23" t="str">
        <f ca="1">_xll.IMDP("BND",CH316,CS8,CH3)</f>
        <v>입력오류</v>
      </c>
      <c r="CT316" s="23" t="str">
        <f ca="1">_xll.IMDP("BND",CH316,CT8,CH3)</f>
        <v>입력오류</v>
      </c>
      <c r="CU316" s="2"/>
      <c r="DE316" s="21" t="str">
        <f ca="1">_xll.IMDP("BND",CV316,DE8,CV3)</f>
        <v>입력오류</v>
      </c>
      <c r="DF316" s="23" t="str">
        <f ca="1">_xll.IMDP("BND",CV316,DF8,CV3)</f>
        <v>입력오류</v>
      </c>
      <c r="DG316" s="23" t="str">
        <f ca="1">_xll.IMDP("BND",CV316,DG8,CV3)</f>
        <v>입력오류</v>
      </c>
      <c r="DH316" s="23" t="str">
        <f ca="1">_xll.IMDP("BND",CV316,DH8,CV3)</f>
        <v>입력오류</v>
      </c>
      <c r="DI316" s="2">
        <v>46316</v>
      </c>
      <c r="DJ316" s="3" t="s">
        <v>708</v>
      </c>
      <c r="DK316" s="3" t="s">
        <v>29</v>
      </c>
      <c r="DL316" s="3" t="s">
        <v>15217</v>
      </c>
      <c r="DM316" s="3">
        <v>0</v>
      </c>
      <c r="DN316" s="3">
        <v>0.01</v>
      </c>
      <c r="DO316" s="3">
        <v>0</v>
      </c>
      <c r="DP316" s="3">
        <v>9532</v>
      </c>
      <c r="DQ316" s="3">
        <v>9987.59</v>
      </c>
      <c r="DR316" s="3">
        <v>0.62080000000000002</v>
      </c>
      <c r="DS316" s="21">
        <f ca="1">_xll.IMDP("BND",DJ316,DS8,DJ3)</f>
        <v>20270610</v>
      </c>
      <c r="DT316" s="23">
        <f ca="1">_xll.IMDP("BND",DJ316,DT8,DJ3)</f>
        <v>3.5529999999999999</v>
      </c>
      <c r="DU316" s="23" t="str">
        <f ca="1">_xll.IMDP("BND",DJ316,DU8,DJ3)</f>
        <v>국채</v>
      </c>
      <c r="DV316" s="23" t="str">
        <f ca="1">_xll.IMDP("BND",DJ316,DV8,DJ3)</f>
        <v>국고채권</v>
      </c>
      <c r="DW316" s="2"/>
      <c r="EG316" s="21" t="str">
        <f ca="1">_xll.IMDP("BND",DX316,EG8,DX3)</f>
        <v>입력오류</v>
      </c>
      <c r="EH316" s="23" t="str">
        <f ca="1">_xll.IMDP("BND",DX316,EH8,DX3)</f>
        <v>입력오류</v>
      </c>
      <c r="EI316" s="23" t="str">
        <f ca="1">_xll.IMDP("BND",DX316,EI8,DX3)</f>
        <v>입력오류</v>
      </c>
      <c r="EJ316" s="23" t="str">
        <f ca="1">_xll.IMDP("BND",DX316,EJ8,DX3)</f>
        <v>입력오류</v>
      </c>
      <c r="EK316" s="2"/>
      <c r="EU316" s="21" t="str">
        <f ca="1">_xll.IMDP("BND",EL316,EU8,EL3)</f>
        <v>입력오류</v>
      </c>
      <c r="EV316" s="23" t="str">
        <f ca="1">_xll.IMDP("BND",EL316,EV8,EL3)</f>
        <v>입력오류</v>
      </c>
      <c r="EW316" s="23" t="str">
        <f ca="1">_xll.IMDP("BND",EL316,EW8,EL3)</f>
        <v>입력오류</v>
      </c>
      <c r="EX316" s="23" t="str">
        <f ca="1">_xll.IMDP("BND",EL316,EX8,EL3)</f>
        <v>입력오류</v>
      </c>
    </row>
    <row r="317" spans="1:154" ht="13.5" customHeight="1" x14ac:dyDescent="0.3">
      <c r="A317" s="2">
        <v>46316</v>
      </c>
      <c r="B317" s="3" t="s">
        <v>2325</v>
      </c>
      <c r="C317" s="3" t="s">
        <v>474</v>
      </c>
      <c r="D317" s="3" t="s">
        <v>2326</v>
      </c>
      <c r="E317" s="3">
        <v>0</v>
      </c>
      <c r="F317" s="3">
        <v>0.06</v>
      </c>
      <c r="G317" s="3">
        <v>0</v>
      </c>
      <c r="H317" s="3">
        <v>76182</v>
      </c>
      <c r="I317" s="3">
        <v>9910.57</v>
      </c>
      <c r="J317" s="3">
        <v>1.9530000000000001</v>
      </c>
      <c r="K317" s="21">
        <f ca="1">_xll.IMDP("BND",B317,K8,B3)</f>
        <v>20281031</v>
      </c>
      <c r="L317" s="23">
        <f ca="1">_xll.IMDP("BND",B317,L8,B3)</f>
        <v>3.899</v>
      </c>
      <c r="M317" s="23" t="str">
        <f ca="1">_xll.IMDP("BND",B317,M8,B3)</f>
        <v>지방채</v>
      </c>
      <c r="N317" s="23" t="str">
        <f ca="1">_xll.IMDP("BND",B317,N8,B3)</f>
        <v>도시철도채권</v>
      </c>
      <c r="O317" s="2"/>
      <c r="Y317" s="21" t="str">
        <f ca="1">_xll.IMDP("BND",P317,Y8,P3)</f>
        <v>입력오류</v>
      </c>
      <c r="Z317" s="23" t="str">
        <f ca="1">_xll.IMDP("BND",P317,Z8,P3)</f>
        <v>입력오류</v>
      </c>
      <c r="AA317" s="23" t="str">
        <f ca="1">_xll.IMDP("BND",P317,AA8,P3)</f>
        <v>입력오류</v>
      </c>
      <c r="AB317" s="23" t="str">
        <f ca="1">_xll.IMDP("BND",P317,AB8,P3)</f>
        <v>입력오류</v>
      </c>
      <c r="AC317" s="2"/>
      <c r="AM317" s="21" t="str">
        <f ca="1">_xll.IMDP("BND",AD317,AM8,AD3)</f>
        <v>입력오류</v>
      </c>
      <c r="AN317" s="23" t="str">
        <f ca="1">_xll.IMDP("BND",AD317,AN8,AD3)</f>
        <v>입력오류</v>
      </c>
      <c r="AO317" s="23" t="str">
        <f ca="1">_xll.IMDP("BND",AD317,AO8,AD3)</f>
        <v>입력오류</v>
      </c>
      <c r="AP317" s="23" t="str">
        <f ca="1">_xll.IMDP("BND",AD317,AP8,AD3)</f>
        <v>입력오류</v>
      </c>
      <c r="AQ317" s="2"/>
      <c r="BA317" s="21" t="str">
        <f ca="1">_xll.IMDP("BND",AR317,BA8,AR3)</f>
        <v>입력오류</v>
      </c>
      <c r="BB317" s="23" t="str">
        <f ca="1">_xll.IMDP("BND",AR317,BB8,AR3)</f>
        <v>입력오류</v>
      </c>
      <c r="BC317" s="23" t="str">
        <f ca="1">_xll.IMDP("BND",AR317,BC8,AR3)</f>
        <v>입력오류</v>
      </c>
      <c r="BD317" s="23" t="str">
        <f ca="1">_xll.IMDP("BND",AR317,BD8,AR3)</f>
        <v>입력오류</v>
      </c>
      <c r="BE317" s="2"/>
      <c r="BO317" s="21" t="str">
        <f ca="1">_xll.IMDP("BND",BF317,BO8,BF3)</f>
        <v>입력오류</v>
      </c>
      <c r="BP317" s="23" t="str">
        <f ca="1">_xll.IMDP("BND",BF317,BP8,BF3)</f>
        <v>입력오류</v>
      </c>
      <c r="BQ317" s="23" t="str">
        <f ca="1">_xll.IMDP("BND",BF317,BQ8,BF3)</f>
        <v>입력오류</v>
      </c>
      <c r="BR317" s="23" t="str">
        <f ca="1">_xll.IMDP("BND",BF317,BR8,BF3)</f>
        <v>입력오류</v>
      </c>
      <c r="BS317" s="2"/>
      <c r="CC317" s="21" t="str">
        <f ca="1">_xll.IMDP("BND",BT317,CC8,BT3)</f>
        <v>입력오류</v>
      </c>
      <c r="CD317" s="23" t="str">
        <f ca="1">_xll.IMDP("BND",BT317,CD8,BT3)</f>
        <v>입력오류</v>
      </c>
      <c r="CE317" s="23" t="str">
        <f ca="1">_xll.IMDP("BND",BT317,CE8,BT3)</f>
        <v>입력오류</v>
      </c>
      <c r="CF317" s="23" t="str">
        <f ca="1">_xll.IMDP("BND",BT317,CF8,BT3)</f>
        <v>입력오류</v>
      </c>
      <c r="CG317" s="2"/>
      <c r="CQ317" s="21" t="str">
        <f ca="1">_xll.IMDP("BND",CH317,CQ8,CH3)</f>
        <v>입력오류</v>
      </c>
      <c r="CR317" s="23" t="str">
        <f ca="1">_xll.IMDP("BND",CH317,CR8,CH3)</f>
        <v>입력오류</v>
      </c>
      <c r="CS317" s="23" t="str">
        <f ca="1">_xll.IMDP("BND",CH317,CS8,CH3)</f>
        <v>입력오류</v>
      </c>
      <c r="CT317" s="23" t="str">
        <f ca="1">_xll.IMDP("BND",CH317,CT8,CH3)</f>
        <v>입력오류</v>
      </c>
      <c r="CU317" s="2"/>
      <c r="DE317" s="21" t="str">
        <f ca="1">_xll.IMDP("BND",CV317,DE8,CV3)</f>
        <v>입력오류</v>
      </c>
      <c r="DF317" s="23" t="str">
        <f ca="1">_xll.IMDP("BND",CV317,DF8,CV3)</f>
        <v>입력오류</v>
      </c>
      <c r="DG317" s="23" t="str">
        <f ca="1">_xll.IMDP("BND",CV317,DG8,CV3)</f>
        <v>입력오류</v>
      </c>
      <c r="DH317" s="23" t="str">
        <f ca="1">_xll.IMDP("BND",CV317,DH8,CV3)</f>
        <v>입력오류</v>
      </c>
      <c r="DI317" s="2">
        <v>46316</v>
      </c>
      <c r="DJ317" s="3" t="s">
        <v>1260</v>
      </c>
      <c r="DK317" s="3" t="s">
        <v>1261</v>
      </c>
      <c r="DL317" s="3" t="s">
        <v>1262</v>
      </c>
      <c r="DM317" s="3">
        <v>0</v>
      </c>
      <c r="DN317" s="3">
        <v>0.01</v>
      </c>
      <c r="DO317" s="3">
        <v>0</v>
      </c>
      <c r="DP317" s="3">
        <v>9139</v>
      </c>
      <c r="DQ317" s="3">
        <v>9574.86</v>
      </c>
      <c r="DR317" s="3">
        <v>2.2982999999999998</v>
      </c>
      <c r="DS317" s="21">
        <f ca="1">_xll.IMDP("BND",DJ317,DS8,DJ3)</f>
        <v>20290308</v>
      </c>
      <c r="DT317" s="23">
        <f ca="1">_xll.IMDP("BND",DJ317,DT8,DJ3)</f>
        <v>4.1180000000000003</v>
      </c>
      <c r="DU317" s="23" t="str">
        <f ca="1">_xll.IMDP("BND",DJ317,DU8,DJ3)</f>
        <v>공사공단채</v>
      </c>
      <c r="DV317" s="23" t="str">
        <f ca="1">_xll.IMDP("BND",DJ317,DV8,DJ3)</f>
        <v>일반</v>
      </c>
      <c r="DW317" s="2"/>
      <c r="EG317" s="21" t="str">
        <f ca="1">_xll.IMDP("BND",DX317,EG8,DX3)</f>
        <v>입력오류</v>
      </c>
      <c r="EH317" s="23" t="str">
        <f ca="1">_xll.IMDP("BND",DX317,EH8,DX3)</f>
        <v>입력오류</v>
      </c>
      <c r="EI317" s="23" t="str">
        <f ca="1">_xll.IMDP("BND",DX317,EI8,DX3)</f>
        <v>입력오류</v>
      </c>
      <c r="EJ317" s="23" t="str">
        <f ca="1">_xll.IMDP("BND",DX317,EJ8,DX3)</f>
        <v>입력오류</v>
      </c>
      <c r="EK317" s="2"/>
      <c r="EU317" s="21" t="str">
        <f ca="1">_xll.IMDP("BND",EL317,EU8,EL3)</f>
        <v>입력오류</v>
      </c>
      <c r="EV317" s="23" t="str">
        <f ca="1">_xll.IMDP("BND",EL317,EV8,EL3)</f>
        <v>입력오류</v>
      </c>
      <c r="EW317" s="23" t="str">
        <f ca="1">_xll.IMDP("BND",EL317,EW8,EL3)</f>
        <v>입력오류</v>
      </c>
      <c r="EX317" s="23" t="str">
        <f ca="1">_xll.IMDP("BND",EL317,EX8,EL3)</f>
        <v>입력오류</v>
      </c>
    </row>
    <row r="318" spans="1:154" ht="13.5" customHeight="1" x14ac:dyDescent="0.3">
      <c r="A318" s="2">
        <v>46316</v>
      </c>
      <c r="B318" s="3" t="s">
        <v>1254</v>
      </c>
      <c r="C318" s="3" t="s">
        <v>47</v>
      </c>
      <c r="D318" s="3" t="s">
        <v>1255</v>
      </c>
      <c r="E318" s="3">
        <v>0</v>
      </c>
      <c r="F318" s="3">
        <v>0.06</v>
      </c>
      <c r="G318" s="3">
        <v>0</v>
      </c>
      <c r="H318" s="3">
        <v>74422</v>
      </c>
      <c r="I318" s="3">
        <v>9985.44</v>
      </c>
      <c r="J318" s="3">
        <v>0.38</v>
      </c>
      <c r="K318" s="21">
        <f ca="1">_xll.IMDP("BND",B318,K8,B3)</f>
        <v>20270310</v>
      </c>
      <c r="L318" s="23">
        <f ca="1">_xll.IMDP("BND",B318,L8,B3)</f>
        <v>3.4510000000000001</v>
      </c>
      <c r="M318" s="23" t="str">
        <f ca="1">_xll.IMDP("BND",B318,M8,B3)</f>
        <v>국채</v>
      </c>
      <c r="N318" s="23" t="str">
        <f ca="1">_xll.IMDP("BND",B318,N8,B3)</f>
        <v>국고채권</v>
      </c>
      <c r="O318" s="2"/>
      <c r="Y318" s="21" t="str">
        <f ca="1">_xll.IMDP("BND",P318,Y8,P3)</f>
        <v>입력오류</v>
      </c>
      <c r="Z318" s="23" t="str">
        <f ca="1">_xll.IMDP("BND",P318,Z8,P3)</f>
        <v>입력오류</v>
      </c>
      <c r="AA318" s="23" t="str">
        <f ca="1">_xll.IMDP("BND",P318,AA8,P3)</f>
        <v>입력오류</v>
      </c>
      <c r="AB318" s="23" t="str">
        <f ca="1">_xll.IMDP("BND",P318,AB8,P3)</f>
        <v>입력오류</v>
      </c>
      <c r="AC318" s="2"/>
      <c r="AM318" s="21" t="str">
        <f ca="1">_xll.IMDP("BND",AD318,AM8,AD3)</f>
        <v>입력오류</v>
      </c>
      <c r="AN318" s="23" t="str">
        <f ca="1">_xll.IMDP("BND",AD318,AN8,AD3)</f>
        <v>입력오류</v>
      </c>
      <c r="AO318" s="23" t="str">
        <f ca="1">_xll.IMDP("BND",AD318,AO8,AD3)</f>
        <v>입력오류</v>
      </c>
      <c r="AP318" s="23" t="str">
        <f ca="1">_xll.IMDP("BND",AD318,AP8,AD3)</f>
        <v>입력오류</v>
      </c>
      <c r="AQ318" s="2"/>
      <c r="BA318" s="21" t="str">
        <f ca="1">_xll.IMDP("BND",AR318,BA8,AR3)</f>
        <v>입력오류</v>
      </c>
      <c r="BB318" s="23" t="str">
        <f ca="1">_xll.IMDP("BND",AR318,BB8,AR3)</f>
        <v>입력오류</v>
      </c>
      <c r="BC318" s="23" t="str">
        <f ca="1">_xll.IMDP("BND",AR318,BC8,AR3)</f>
        <v>입력오류</v>
      </c>
      <c r="BD318" s="23" t="str">
        <f ca="1">_xll.IMDP("BND",AR318,BD8,AR3)</f>
        <v>입력오류</v>
      </c>
      <c r="BE318" s="2"/>
      <c r="BO318" s="21" t="str">
        <f ca="1">_xll.IMDP("BND",BF318,BO8,BF3)</f>
        <v>입력오류</v>
      </c>
      <c r="BP318" s="23" t="str">
        <f ca="1">_xll.IMDP("BND",BF318,BP8,BF3)</f>
        <v>입력오류</v>
      </c>
      <c r="BQ318" s="23" t="str">
        <f ca="1">_xll.IMDP("BND",BF318,BQ8,BF3)</f>
        <v>입력오류</v>
      </c>
      <c r="BR318" s="23" t="str">
        <f ca="1">_xll.IMDP("BND",BF318,BR8,BF3)</f>
        <v>입력오류</v>
      </c>
      <c r="BS318" s="2"/>
      <c r="CC318" s="21" t="str">
        <f ca="1">_xll.IMDP("BND",BT318,CC8,BT3)</f>
        <v>입력오류</v>
      </c>
      <c r="CD318" s="23" t="str">
        <f ca="1">_xll.IMDP("BND",BT318,CD8,BT3)</f>
        <v>입력오류</v>
      </c>
      <c r="CE318" s="23" t="str">
        <f ca="1">_xll.IMDP("BND",BT318,CE8,BT3)</f>
        <v>입력오류</v>
      </c>
      <c r="CF318" s="23" t="str">
        <f ca="1">_xll.IMDP("BND",BT318,CF8,BT3)</f>
        <v>입력오류</v>
      </c>
      <c r="CG318" s="2"/>
      <c r="CQ318" s="21" t="str">
        <f ca="1">_xll.IMDP("BND",CH318,CQ8,CH3)</f>
        <v>입력오류</v>
      </c>
      <c r="CR318" s="23" t="str">
        <f ca="1">_xll.IMDP("BND",CH318,CR8,CH3)</f>
        <v>입력오류</v>
      </c>
      <c r="CS318" s="23" t="str">
        <f ca="1">_xll.IMDP("BND",CH318,CS8,CH3)</f>
        <v>입력오류</v>
      </c>
      <c r="CT318" s="23" t="str">
        <f ca="1">_xll.IMDP("BND",CH318,CT8,CH3)</f>
        <v>입력오류</v>
      </c>
      <c r="CU318" s="2"/>
      <c r="DE318" s="21" t="str">
        <f ca="1">_xll.IMDP("BND",CV318,DE8,CV3)</f>
        <v>입력오류</v>
      </c>
      <c r="DF318" s="23" t="str">
        <f ca="1">_xll.IMDP("BND",CV318,DF8,CV3)</f>
        <v>입력오류</v>
      </c>
      <c r="DG318" s="23" t="str">
        <f ca="1">_xll.IMDP("BND",CV318,DG8,CV3)</f>
        <v>입력오류</v>
      </c>
      <c r="DH318" s="23" t="str">
        <f ca="1">_xll.IMDP("BND",CV318,DH8,CV3)</f>
        <v>입력오류</v>
      </c>
      <c r="DI318" s="2">
        <v>46316</v>
      </c>
      <c r="DJ318" s="3" t="s">
        <v>2064</v>
      </c>
      <c r="DK318" s="3" t="s">
        <v>2058</v>
      </c>
      <c r="DL318" s="3" t="s">
        <v>2065</v>
      </c>
      <c r="DM318" s="3">
        <v>0</v>
      </c>
      <c r="DN318" s="3">
        <v>0.01</v>
      </c>
      <c r="DO318" s="3">
        <v>0</v>
      </c>
      <c r="DP318" s="3">
        <v>8397</v>
      </c>
      <c r="DQ318" s="3">
        <v>10046.91</v>
      </c>
      <c r="DR318" s="3">
        <v>4.6742999999999997</v>
      </c>
      <c r="DS318" s="21">
        <f ca="1">_xll.IMDP("BND",DJ318,DS8,DJ3)</f>
        <v>20320116</v>
      </c>
      <c r="DT318" s="23">
        <f ca="1">_xll.IMDP("BND",DJ318,DT8,DJ3)</f>
        <v>4.282</v>
      </c>
      <c r="DU318" s="23" t="str">
        <f ca="1">_xll.IMDP("BND",DJ318,DU8,DJ3)</f>
        <v>공사공단채</v>
      </c>
      <c r="DV318" s="23" t="str">
        <f ca="1">_xll.IMDP("BND",DJ318,DV8,DJ3)</f>
        <v>일반</v>
      </c>
      <c r="DW318" s="2"/>
      <c r="EG318" s="21" t="str">
        <f ca="1">_xll.IMDP("BND",DX318,EG8,DX3)</f>
        <v>입력오류</v>
      </c>
      <c r="EH318" s="23" t="str">
        <f ca="1">_xll.IMDP("BND",DX318,EH8,DX3)</f>
        <v>입력오류</v>
      </c>
      <c r="EI318" s="23" t="str">
        <f ca="1">_xll.IMDP("BND",DX318,EI8,DX3)</f>
        <v>입력오류</v>
      </c>
      <c r="EJ318" s="23" t="str">
        <f ca="1">_xll.IMDP("BND",DX318,EJ8,DX3)</f>
        <v>입력오류</v>
      </c>
      <c r="EK318" s="2"/>
      <c r="EU318" s="21" t="str">
        <f ca="1">_xll.IMDP("BND",EL318,EU8,EL3)</f>
        <v>입력오류</v>
      </c>
      <c r="EV318" s="23" t="str">
        <f ca="1">_xll.IMDP("BND",EL318,EV8,EL3)</f>
        <v>입력오류</v>
      </c>
      <c r="EW318" s="23" t="str">
        <f ca="1">_xll.IMDP("BND",EL318,EW8,EL3)</f>
        <v>입력오류</v>
      </c>
      <c r="EX318" s="23" t="str">
        <f ca="1">_xll.IMDP("BND",EL318,EX8,EL3)</f>
        <v>입력오류</v>
      </c>
    </row>
    <row r="319" spans="1:154" ht="13.5" customHeight="1" x14ac:dyDescent="0.3">
      <c r="A319" s="2">
        <v>46316</v>
      </c>
      <c r="B319" s="3" t="s">
        <v>72</v>
      </c>
      <c r="C319" s="3" t="s">
        <v>29</v>
      </c>
      <c r="D319" s="3" t="s">
        <v>73</v>
      </c>
      <c r="E319" s="3">
        <v>0</v>
      </c>
      <c r="F319" s="3">
        <v>0.06</v>
      </c>
      <c r="G319" s="3">
        <v>0</v>
      </c>
      <c r="H319" s="3">
        <v>73788</v>
      </c>
      <c r="I319" s="3">
        <v>9726.0400000000009</v>
      </c>
      <c r="J319" s="3">
        <v>6.5256999999999996</v>
      </c>
      <c r="K319" s="21">
        <f ca="1">_xll.IMDP("BND",B319,K8,B3)</f>
        <v>20340610</v>
      </c>
      <c r="L319" s="23">
        <f ca="1">_xll.IMDP("BND",B319,L8,B3)</f>
        <v>4.1159999999999997</v>
      </c>
      <c r="M319" s="23" t="str">
        <f ca="1">_xll.IMDP("BND",B319,M8,B3)</f>
        <v>국채</v>
      </c>
      <c r="N319" s="23" t="str">
        <f ca="1">_xll.IMDP("BND",B319,N8,B3)</f>
        <v>국고채권</v>
      </c>
      <c r="O319" s="2"/>
      <c r="Y319" s="21" t="str">
        <f ca="1">_xll.IMDP("BND",P319,Y8,P3)</f>
        <v>입력오류</v>
      </c>
      <c r="Z319" s="23" t="str">
        <f ca="1">_xll.IMDP("BND",P319,Z8,P3)</f>
        <v>입력오류</v>
      </c>
      <c r="AA319" s="23" t="str">
        <f ca="1">_xll.IMDP("BND",P319,AA8,P3)</f>
        <v>입력오류</v>
      </c>
      <c r="AB319" s="23" t="str">
        <f ca="1">_xll.IMDP("BND",P319,AB8,P3)</f>
        <v>입력오류</v>
      </c>
      <c r="AC319" s="2"/>
      <c r="AM319" s="21" t="str">
        <f ca="1">_xll.IMDP("BND",AD319,AM8,AD3)</f>
        <v>입력오류</v>
      </c>
      <c r="AN319" s="23" t="str">
        <f ca="1">_xll.IMDP("BND",AD319,AN8,AD3)</f>
        <v>입력오류</v>
      </c>
      <c r="AO319" s="23" t="str">
        <f ca="1">_xll.IMDP("BND",AD319,AO8,AD3)</f>
        <v>입력오류</v>
      </c>
      <c r="AP319" s="23" t="str">
        <f ca="1">_xll.IMDP("BND",AD319,AP8,AD3)</f>
        <v>입력오류</v>
      </c>
      <c r="AQ319" s="2"/>
      <c r="BA319" s="21" t="str">
        <f ca="1">_xll.IMDP("BND",AR319,BA8,AR3)</f>
        <v>입력오류</v>
      </c>
      <c r="BB319" s="23" t="str">
        <f ca="1">_xll.IMDP("BND",AR319,BB8,AR3)</f>
        <v>입력오류</v>
      </c>
      <c r="BC319" s="23" t="str">
        <f ca="1">_xll.IMDP("BND",AR319,BC8,AR3)</f>
        <v>입력오류</v>
      </c>
      <c r="BD319" s="23" t="str">
        <f ca="1">_xll.IMDP("BND",AR319,BD8,AR3)</f>
        <v>입력오류</v>
      </c>
      <c r="BE319" s="2"/>
      <c r="BO319" s="21" t="str">
        <f ca="1">_xll.IMDP("BND",BF319,BO8,BF3)</f>
        <v>입력오류</v>
      </c>
      <c r="BP319" s="23" t="str">
        <f ca="1">_xll.IMDP("BND",BF319,BP8,BF3)</f>
        <v>입력오류</v>
      </c>
      <c r="BQ319" s="23" t="str">
        <f ca="1">_xll.IMDP("BND",BF319,BQ8,BF3)</f>
        <v>입력오류</v>
      </c>
      <c r="BR319" s="23" t="str">
        <f ca="1">_xll.IMDP("BND",BF319,BR8,BF3)</f>
        <v>입력오류</v>
      </c>
      <c r="BS319" s="2"/>
      <c r="CC319" s="21" t="str">
        <f ca="1">_xll.IMDP("BND",BT319,CC8,BT3)</f>
        <v>입력오류</v>
      </c>
      <c r="CD319" s="23" t="str">
        <f ca="1">_xll.IMDP("BND",BT319,CD8,BT3)</f>
        <v>입력오류</v>
      </c>
      <c r="CE319" s="23" t="str">
        <f ca="1">_xll.IMDP("BND",BT319,CE8,BT3)</f>
        <v>입력오류</v>
      </c>
      <c r="CF319" s="23" t="str">
        <f ca="1">_xll.IMDP("BND",BT319,CF8,BT3)</f>
        <v>입력오류</v>
      </c>
      <c r="CG319" s="2"/>
      <c r="CQ319" s="21" t="str">
        <f ca="1">_xll.IMDP("BND",CH319,CQ8,CH3)</f>
        <v>입력오류</v>
      </c>
      <c r="CR319" s="23" t="str">
        <f ca="1">_xll.IMDP("BND",CH319,CR8,CH3)</f>
        <v>입력오류</v>
      </c>
      <c r="CS319" s="23" t="str">
        <f ca="1">_xll.IMDP("BND",CH319,CS8,CH3)</f>
        <v>입력오류</v>
      </c>
      <c r="CT319" s="23" t="str">
        <f ca="1">_xll.IMDP("BND",CH319,CT8,CH3)</f>
        <v>입력오류</v>
      </c>
      <c r="CU319" s="2"/>
      <c r="DE319" s="21" t="str">
        <f ca="1">_xll.IMDP("BND",CV319,DE8,CV3)</f>
        <v>입력오류</v>
      </c>
      <c r="DF319" s="23" t="str">
        <f ca="1">_xll.IMDP("BND",CV319,DF8,CV3)</f>
        <v>입력오류</v>
      </c>
      <c r="DG319" s="23" t="str">
        <f ca="1">_xll.IMDP("BND",CV319,DG8,CV3)</f>
        <v>입력오류</v>
      </c>
      <c r="DH319" s="23" t="str">
        <f ca="1">_xll.IMDP("BND",CV319,DH8,CV3)</f>
        <v>입력오류</v>
      </c>
      <c r="DI319" s="2">
        <v>46316</v>
      </c>
      <c r="DJ319" s="3" t="s">
        <v>125</v>
      </c>
      <c r="DK319" s="3" t="s">
        <v>47</v>
      </c>
      <c r="DL319" s="3" t="s">
        <v>15364</v>
      </c>
      <c r="DM319" s="3">
        <v>0</v>
      </c>
      <c r="DN319" s="3">
        <v>0.01</v>
      </c>
      <c r="DO319" s="3">
        <v>0</v>
      </c>
      <c r="DP319" s="3">
        <v>7951</v>
      </c>
      <c r="DQ319" s="3">
        <v>10098.57</v>
      </c>
      <c r="DR319" s="3">
        <v>0.61819999999999997</v>
      </c>
      <c r="DS319" s="21">
        <f ca="1">_xll.IMDP("BND",DJ319,DS8,DJ3)</f>
        <v>20270610</v>
      </c>
      <c r="DT319" s="23">
        <f ca="1">_xll.IMDP("BND",DJ319,DT8,DJ3)</f>
        <v>3.5529999999999999</v>
      </c>
      <c r="DU319" s="23" t="str">
        <f ca="1">_xll.IMDP("BND",DJ319,DU8,DJ3)</f>
        <v>국채</v>
      </c>
      <c r="DV319" s="23" t="str">
        <f ca="1">_xll.IMDP("BND",DJ319,DV8,DJ3)</f>
        <v>국고채권</v>
      </c>
      <c r="DW319" s="2"/>
      <c r="EG319" s="21" t="str">
        <f ca="1">_xll.IMDP("BND",DX319,EG8,DX3)</f>
        <v>입력오류</v>
      </c>
      <c r="EH319" s="23" t="str">
        <f ca="1">_xll.IMDP("BND",DX319,EH8,DX3)</f>
        <v>입력오류</v>
      </c>
      <c r="EI319" s="23" t="str">
        <f ca="1">_xll.IMDP("BND",DX319,EI8,DX3)</f>
        <v>입력오류</v>
      </c>
      <c r="EJ319" s="23" t="str">
        <f ca="1">_xll.IMDP("BND",DX319,EJ8,DX3)</f>
        <v>입력오류</v>
      </c>
      <c r="EK319" s="2"/>
      <c r="EU319" s="21" t="str">
        <f ca="1">_xll.IMDP("BND",EL319,EU8,EL3)</f>
        <v>입력오류</v>
      </c>
      <c r="EV319" s="23" t="str">
        <f ca="1">_xll.IMDP("BND",EL319,EV8,EL3)</f>
        <v>입력오류</v>
      </c>
      <c r="EW319" s="23" t="str">
        <f ca="1">_xll.IMDP("BND",EL319,EW8,EL3)</f>
        <v>입력오류</v>
      </c>
      <c r="EX319" s="23" t="str">
        <f ca="1">_xll.IMDP("BND",EL319,EX8,EL3)</f>
        <v>입력오류</v>
      </c>
    </row>
    <row r="320" spans="1:154" ht="13.5" customHeight="1" x14ac:dyDescent="0.3">
      <c r="A320" s="2">
        <v>46316</v>
      </c>
      <c r="B320" s="3" t="s">
        <v>188</v>
      </c>
      <c r="C320" s="3" t="s">
        <v>189</v>
      </c>
      <c r="D320" s="3" t="s">
        <v>622</v>
      </c>
      <c r="E320" s="3">
        <v>0</v>
      </c>
      <c r="F320" s="3">
        <v>0.06</v>
      </c>
      <c r="G320" s="3">
        <v>0</v>
      </c>
      <c r="H320" s="3">
        <v>69289</v>
      </c>
      <c r="I320" s="3">
        <v>8638.19</v>
      </c>
      <c r="J320" s="3">
        <v>12.1701</v>
      </c>
      <c r="K320" s="21">
        <f ca="1">_xll.IMDP("BND",B320,K8,B3)</f>
        <v>20421210</v>
      </c>
      <c r="L320" s="23">
        <f ca="1">_xll.IMDP("BND",B320,L8,B3)</f>
        <v>4.2699999999999996</v>
      </c>
      <c r="M320" s="23" t="str">
        <f ca="1">_xll.IMDP("BND",B320,M8,B3)</f>
        <v>국채</v>
      </c>
      <c r="N320" s="23" t="str">
        <f ca="1">_xll.IMDP("BND",B320,N8,B3)</f>
        <v>국고채권</v>
      </c>
      <c r="O320" s="2"/>
      <c r="Y320" s="21" t="str">
        <f ca="1">_xll.IMDP("BND",P320,Y8,P3)</f>
        <v>입력오류</v>
      </c>
      <c r="Z320" s="23" t="str">
        <f ca="1">_xll.IMDP("BND",P320,Z8,P3)</f>
        <v>입력오류</v>
      </c>
      <c r="AA320" s="23" t="str">
        <f ca="1">_xll.IMDP("BND",P320,AA8,P3)</f>
        <v>입력오류</v>
      </c>
      <c r="AB320" s="23" t="str">
        <f ca="1">_xll.IMDP("BND",P320,AB8,P3)</f>
        <v>입력오류</v>
      </c>
      <c r="AC320" s="2"/>
      <c r="AM320" s="21" t="str">
        <f ca="1">_xll.IMDP("BND",AD320,AM8,AD3)</f>
        <v>입력오류</v>
      </c>
      <c r="AN320" s="23" t="str">
        <f ca="1">_xll.IMDP("BND",AD320,AN8,AD3)</f>
        <v>입력오류</v>
      </c>
      <c r="AO320" s="23" t="str">
        <f ca="1">_xll.IMDP("BND",AD320,AO8,AD3)</f>
        <v>입력오류</v>
      </c>
      <c r="AP320" s="23" t="str">
        <f ca="1">_xll.IMDP("BND",AD320,AP8,AD3)</f>
        <v>입력오류</v>
      </c>
      <c r="AQ320" s="2"/>
      <c r="BA320" s="21" t="str">
        <f ca="1">_xll.IMDP("BND",AR320,BA8,AR3)</f>
        <v>입력오류</v>
      </c>
      <c r="BB320" s="23" t="str">
        <f ca="1">_xll.IMDP("BND",AR320,BB8,AR3)</f>
        <v>입력오류</v>
      </c>
      <c r="BC320" s="23" t="str">
        <f ca="1">_xll.IMDP("BND",AR320,BC8,AR3)</f>
        <v>입력오류</v>
      </c>
      <c r="BD320" s="23" t="str">
        <f ca="1">_xll.IMDP("BND",AR320,BD8,AR3)</f>
        <v>입력오류</v>
      </c>
      <c r="BE320" s="2"/>
      <c r="BO320" s="21" t="str">
        <f ca="1">_xll.IMDP("BND",BF320,BO8,BF3)</f>
        <v>입력오류</v>
      </c>
      <c r="BP320" s="23" t="str">
        <f ca="1">_xll.IMDP("BND",BF320,BP8,BF3)</f>
        <v>입력오류</v>
      </c>
      <c r="BQ320" s="23" t="str">
        <f ca="1">_xll.IMDP("BND",BF320,BQ8,BF3)</f>
        <v>입력오류</v>
      </c>
      <c r="BR320" s="23" t="str">
        <f ca="1">_xll.IMDP("BND",BF320,BR8,BF3)</f>
        <v>입력오류</v>
      </c>
      <c r="BS320" s="2"/>
      <c r="CC320" s="21" t="str">
        <f ca="1">_xll.IMDP("BND",BT320,CC8,BT3)</f>
        <v>입력오류</v>
      </c>
      <c r="CD320" s="23" t="str">
        <f ca="1">_xll.IMDP("BND",BT320,CD8,BT3)</f>
        <v>입력오류</v>
      </c>
      <c r="CE320" s="23" t="str">
        <f ca="1">_xll.IMDP("BND",BT320,CE8,BT3)</f>
        <v>입력오류</v>
      </c>
      <c r="CF320" s="23" t="str">
        <f ca="1">_xll.IMDP("BND",BT320,CF8,BT3)</f>
        <v>입력오류</v>
      </c>
      <c r="CG320" s="2"/>
      <c r="CQ320" s="21" t="str">
        <f ca="1">_xll.IMDP("BND",CH320,CQ8,CH3)</f>
        <v>입력오류</v>
      </c>
      <c r="CR320" s="23" t="str">
        <f ca="1">_xll.IMDP("BND",CH320,CR8,CH3)</f>
        <v>입력오류</v>
      </c>
      <c r="CS320" s="23" t="str">
        <f ca="1">_xll.IMDP("BND",CH320,CS8,CH3)</f>
        <v>입력오류</v>
      </c>
      <c r="CT320" s="23" t="str">
        <f ca="1">_xll.IMDP("BND",CH320,CT8,CH3)</f>
        <v>입력오류</v>
      </c>
      <c r="CU320" s="2"/>
      <c r="DE320" s="21" t="str">
        <f ca="1">_xll.IMDP("BND",CV320,DE8,CV3)</f>
        <v>입력오류</v>
      </c>
      <c r="DF320" s="23" t="str">
        <f ca="1">_xll.IMDP("BND",CV320,DF8,CV3)</f>
        <v>입력오류</v>
      </c>
      <c r="DG320" s="23" t="str">
        <f ca="1">_xll.IMDP("BND",CV320,DG8,CV3)</f>
        <v>입력오류</v>
      </c>
      <c r="DH320" s="23" t="str">
        <f ca="1">_xll.IMDP("BND",CV320,DH8,CV3)</f>
        <v>입력오류</v>
      </c>
      <c r="DI320" s="2">
        <v>46316</v>
      </c>
      <c r="DJ320" s="3" t="s">
        <v>35</v>
      </c>
      <c r="DK320" s="3" t="s">
        <v>29</v>
      </c>
      <c r="DL320" s="3" t="s">
        <v>1908</v>
      </c>
      <c r="DM320" s="3">
        <v>0</v>
      </c>
      <c r="DN320" s="3">
        <v>0</v>
      </c>
      <c r="DO320" s="3">
        <v>0</v>
      </c>
      <c r="DP320" s="3">
        <v>6651</v>
      </c>
      <c r="DQ320" s="3">
        <v>10173.61</v>
      </c>
      <c r="DR320" s="3">
        <v>6.0438000000000001</v>
      </c>
      <c r="DS320" s="21">
        <f ca="1">_xll.IMDP("BND",DJ320,DS8,DJ3)</f>
        <v>20331210</v>
      </c>
      <c r="DT320" s="23">
        <f ca="1">_xll.IMDP("BND",DJ320,DT8,DJ3)</f>
        <v>4.085</v>
      </c>
      <c r="DU320" s="23" t="str">
        <f ca="1">_xll.IMDP("BND",DJ320,DU8,DJ3)</f>
        <v>국채</v>
      </c>
      <c r="DV320" s="23" t="str">
        <f ca="1">_xll.IMDP("BND",DJ320,DV8,DJ3)</f>
        <v>국고채권</v>
      </c>
      <c r="DW320" s="2"/>
      <c r="EG320" s="21" t="str">
        <f ca="1">_xll.IMDP("BND",DX320,EG8,DX3)</f>
        <v>입력오류</v>
      </c>
      <c r="EH320" s="23" t="str">
        <f ca="1">_xll.IMDP("BND",DX320,EH8,DX3)</f>
        <v>입력오류</v>
      </c>
      <c r="EI320" s="23" t="str">
        <f ca="1">_xll.IMDP("BND",DX320,EI8,DX3)</f>
        <v>입력오류</v>
      </c>
      <c r="EJ320" s="23" t="str">
        <f ca="1">_xll.IMDP("BND",DX320,EJ8,DX3)</f>
        <v>입력오류</v>
      </c>
      <c r="EK320" s="2"/>
      <c r="EU320" s="21" t="str">
        <f ca="1">_xll.IMDP("BND",EL320,EU8,EL3)</f>
        <v>입력오류</v>
      </c>
      <c r="EV320" s="23" t="str">
        <f ca="1">_xll.IMDP("BND",EL320,EV8,EL3)</f>
        <v>입력오류</v>
      </c>
      <c r="EW320" s="23" t="str">
        <f ca="1">_xll.IMDP("BND",EL320,EW8,EL3)</f>
        <v>입력오류</v>
      </c>
      <c r="EX320" s="23" t="str">
        <f ca="1">_xll.IMDP("BND",EL320,EX8,EL3)</f>
        <v>입력오류</v>
      </c>
    </row>
    <row r="321" spans="1:154" ht="13.5" customHeight="1" x14ac:dyDescent="0.3">
      <c r="A321" s="2">
        <v>46316</v>
      </c>
      <c r="B321" s="3" t="s">
        <v>37</v>
      </c>
      <c r="C321" s="3" t="s">
        <v>29</v>
      </c>
      <c r="D321" s="3" t="s">
        <v>38</v>
      </c>
      <c r="E321" s="3">
        <v>0</v>
      </c>
      <c r="F321" s="3">
        <v>0.06</v>
      </c>
      <c r="G321" s="3">
        <v>0</v>
      </c>
      <c r="H321" s="3">
        <v>68770</v>
      </c>
      <c r="I321" s="3">
        <v>10288.1</v>
      </c>
      <c r="J321" s="3">
        <v>5.2870999999999997</v>
      </c>
      <c r="K321" s="21">
        <f ca="1">_xll.IMDP("BND",B321,K8,B3)</f>
        <v>20321210</v>
      </c>
      <c r="L321" s="23">
        <f ca="1">_xll.IMDP("BND",B321,L8,B3)</f>
        <v>4</v>
      </c>
      <c r="M321" s="23" t="str">
        <f ca="1">_xll.IMDP("BND",B321,M8,B3)</f>
        <v>국채</v>
      </c>
      <c r="N321" s="23" t="str">
        <f ca="1">_xll.IMDP("BND",B321,N8,B3)</f>
        <v>국고채권</v>
      </c>
      <c r="O321" s="2"/>
      <c r="Y321" s="21" t="str">
        <f ca="1">_xll.IMDP("BND",P321,Y8,P3)</f>
        <v>입력오류</v>
      </c>
      <c r="Z321" s="23" t="str">
        <f ca="1">_xll.IMDP("BND",P321,Z8,P3)</f>
        <v>입력오류</v>
      </c>
      <c r="AA321" s="23" t="str">
        <f ca="1">_xll.IMDP("BND",P321,AA8,P3)</f>
        <v>입력오류</v>
      </c>
      <c r="AB321" s="23" t="str">
        <f ca="1">_xll.IMDP("BND",P321,AB8,P3)</f>
        <v>입력오류</v>
      </c>
      <c r="AC321" s="2"/>
      <c r="AM321" s="21" t="str">
        <f ca="1">_xll.IMDP("BND",AD321,AM8,AD3)</f>
        <v>입력오류</v>
      </c>
      <c r="AN321" s="23" t="str">
        <f ca="1">_xll.IMDP("BND",AD321,AN8,AD3)</f>
        <v>입력오류</v>
      </c>
      <c r="AO321" s="23" t="str">
        <f ca="1">_xll.IMDP("BND",AD321,AO8,AD3)</f>
        <v>입력오류</v>
      </c>
      <c r="AP321" s="23" t="str">
        <f ca="1">_xll.IMDP("BND",AD321,AP8,AD3)</f>
        <v>입력오류</v>
      </c>
      <c r="AQ321" s="2"/>
      <c r="BA321" s="21" t="str">
        <f ca="1">_xll.IMDP("BND",AR321,BA8,AR3)</f>
        <v>입력오류</v>
      </c>
      <c r="BB321" s="23" t="str">
        <f ca="1">_xll.IMDP("BND",AR321,BB8,AR3)</f>
        <v>입력오류</v>
      </c>
      <c r="BC321" s="23" t="str">
        <f ca="1">_xll.IMDP("BND",AR321,BC8,AR3)</f>
        <v>입력오류</v>
      </c>
      <c r="BD321" s="23" t="str">
        <f ca="1">_xll.IMDP("BND",AR321,BD8,AR3)</f>
        <v>입력오류</v>
      </c>
      <c r="BE321" s="2"/>
      <c r="BO321" s="21" t="str">
        <f ca="1">_xll.IMDP("BND",BF321,BO8,BF3)</f>
        <v>입력오류</v>
      </c>
      <c r="BP321" s="23" t="str">
        <f ca="1">_xll.IMDP("BND",BF321,BP8,BF3)</f>
        <v>입력오류</v>
      </c>
      <c r="BQ321" s="23" t="str">
        <f ca="1">_xll.IMDP("BND",BF321,BQ8,BF3)</f>
        <v>입력오류</v>
      </c>
      <c r="BR321" s="23" t="str">
        <f ca="1">_xll.IMDP("BND",BF321,BR8,BF3)</f>
        <v>입력오류</v>
      </c>
      <c r="BS321" s="2"/>
      <c r="CC321" s="21" t="str">
        <f ca="1">_xll.IMDP("BND",BT321,CC8,BT3)</f>
        <v>입력오류</v>
      </c>
      <c r="CD321" s="23" t="str">
        <f ca="1">_xll.IMDP("BND",BT321,CD8,BT3)</f>
        <v>입력오류</v>
      </c>
      <c r="CE321" s="23" t="str">
        <f ca="1">_xll.IMDP("BND",BT321,CE8,BT3)</f>
        <v>입력오류</v>
      </c>
      <c r="CF321" s="23" t="str">
        <f ca="1">_xll.IMDP("BND",BT321,CF8,BT3)</f>
        <v>입력오류</v>
      </c>
      <c r="CG321" s="2"/>
      <c r="CQ321" s="21" t="str">
        <f ca="1">_xll.IMDP("BND",CH321,CQ8,CH3)</f>
        <v>입력오류</v>
      </c>
      <c r="CR321" s="23" t="str">
        <f ca="1">_xll.IMDP("BND",CH321,CR8,CH3)</f>
        <v>입력오류</v>
      </c>
      <c r="CS321" s="23" t="str">
        <f ca="1">_xll.IMDP("BND",CH321,CS8,CH3)</f>
        <v>입력오류</v>
      </c>
      <c r="CT321" s="23" t="str">
        <f ca="1">_xll.IMDP("BND",CH321,CT8,CH3)</f>
        <v>입력오류</v>
      </c>
      <c r="CU321" s="2"/>
      <c r="DE321" s="21" t="str">
        <f ca="1">_xll.IMDP("BND",CV321,DE8,CV3)</f>
        <v>입력오류</v>
      </c>
      <c r="DF321" s="23" t="str">
        <f ca="1">_xll.IMDP("BND",CV321,DF8,CV3)</f>
        <v>입력오류</v>
      </c>
      <c r="DG321" s="23" t="str">
        <f ca="1">_xll.IMDP("BND",CV321,DG8,CV3)</f>
        <v>입력오류</v>
      </c>
      <c r="DH321" s="23" t="str">
        <f ca="1">_xll.IMDP("BND",CV321,DH8,CV3)</f>
        <v>입력오류</v>
      </c>
      <c r="DI321" s="2">
        <v>46316</v>
      </c>
      <c r="DJ321" s="3" t="s">
        <v>2066</v>
      </c>
      <c r="DK321" s="3" t="s">
        <v>1286</v>
      </c>
      <c r="DL321" s="3" t="s">
        <v>2067</v>
      </c>
      <c r="DM321" s="3">
        <v>0</v>
      </c>
      <c r="DN321" s="3">
        <v>0</v>
      </c>
      <c r="DO321" s="3">
        <v>0</v>
      </c>
      <c r="DP321" s="3">
        <v>5403</v>
      </c>
      <c r="DQ321" s="3">
        <v>5660.89</v>
      </c>
      <c r="DR321" s="3">
        <v>13.0829</v>
      </c>
      <c r="DS321" s="21">
        <f ca="1">_xll.IMDP("BND",DJ321,DS8,DJ3)</f>
        <v>20400610</v>
      </c>
      <c r="DT321" s="23">
        <f ca="1">_xll.IMDP("BND",DJ321,DT8,DJ3)</f>
        <v>4.2590000000000003</v>
      </c>
      <c r="DU321" s="23" t="str">
        <f ca="1">_xll.IMDP("BND",DJ321,DU8,DJ3)</f>
        <v>국채</v>
      </c>
      <c r="DV321" s="23" t="str">
        <f ca="1">_xll.IMDP("BND",DJ321,DV8,DJ3)</f>
        <v>국고채권</v>
      </c>
      <c r="DW321" s="2"/>
      <c r="EG321" s="21" t="str">
        <f ca="1">_xll.IMDP("BND",DX321,EG8,DX3)</f>
        <v>입력오류</v>
      </c>
      <c r="EH321" s="23" t="str">
        <f ca="1">_xll.IMDP("BND",DX321,EH8,DX3)</f>
        <v>입력오류</v>
      </c>
      <c r="EI321" s="23" t="str">
        <f ca="1">_xll.IMDP("BND",DX321,EI8,DX3)</f>
        <v>입력오류</v>
      </c>
      <c r="EJ321" s="23" t="str">
        <f ca="1">_xll.IMDP("BND",DX321,EJ8,DX3)</f>
        <v>입력오류</v>
      </c>
      <c r="EK321" s="2"/>
      <c r="EU321" s="21" t="str">
        <f ca="1">_xll.IMDP("BND",EL321,EU8,EL3)</f>
        <v>입력오류</v>
      </c>
      <c r="EV321" s="23" t="str">
        <f ca="1">_xll.IMDP("BND",EL321,EV8,EL3)</f>
        <v>입력오류</v>
      </c>
      <c r="EW321" s="23" t="str">
        <f ca="1">_xll.IMDP("BND",EL321,EW8,EL3)</f>
        <v>입력오류</v>
      </c>
      <c r="EX321" s="23" t="str">
        <f ca="1">_xll.IMDP("BND",EL321,EX8,EL3)</f>
        <v>입력오류</v>
      </c>
    </row>
    <row r="322" spans="1:154" ht="13.5" customHeight="1" x14ac:dyDescent="0.3">
      <c r="A322" s="2">
        <v>46316</v>
      </c>
      <c r="B322" s="3" t="s">
        <v>1738</v>
      </c>
      <c r="C322" s="3" t="s">
        <v>1646</v>
      </c>
      <c r="D322" s="3" t="s">
        <v>1739</v>
      </c>
      <c r="E322" s="3">
        <v>0</v>
      </c>
      <c r="F322" s="3">
        <v>0.06</v>
      </c>
      <c r="G322" s="3">
        <v>0</v>
      </c>
      <c r="H322" s="3">
        <v>67206</v>
      </c>
      <c r="I322" s="3">
        <v>10054.08</v>
      </c>
      <c r="J322" s="3">
        <v>0.34539999999999998</v>
      </c>
      <c r="K322" s="21">
        <f ca="1">_xll.IMDP("BND",B322,K8,B3)</f>
        <v>20270226</v>
      </c>
      <c r="L322" s="23">
        <f ca="1">_xll.IMDP("BND",B322,L8,B3)</f>
        <v>3.83</v>
      </c>
      <c r="M322" s="23" t="str">
        <f ca="1">_xll.IMDP("BND",B322,M8,B3)</f>
        <v>회사채</v>
      </c>
      <c r="N322" s="23" t="str">
        <f ca="1">_xll.IMDP("BND",B322,N8,B3)</f>
        <v>회사채(일반)</v>
      </c>
      <c r="O322" s="2"/>
      <c r="Y322" s="21" t="str">
        <f ca="1">_xll.IMDP("BND",P322,Y8,P3)</f>
        <v>입력오류</v>
      </c>
      <c r="Z322" s="23" t="str">
        <f ca="1">_xll.IMDP("BND",P322,Z8,P3)</f>
        <v>입력오류</v>
      </c>
      <c r="AA322" s="23" t="str">
        <f ca="1">_xll.IMDP("BND",P322,AA8,P3)</f>
        <v>입력오류</v>
      </c>
      <c r="AB322" s="23" t="str">
        <f ca="1">_xll.IMDP("BND",P322,AB8,P3)</f>
        <v>입력오류</v>
      </c>
      <c r="AC322" s="2"/>
      <c r="AM322" s="21" t="str">
        <f ca="1">_xll.IMDP("BND",AD322,AM8,AD3)</f>
        <v>입력오류</v>
      </c>
      <c r="AN322" s="23" t="str">
        <f ca="1">_xll.IMDP("BND",AD322,AN8,AD3)</f>
        <v>입력오류</v>
      </c>
      <c r="AO322" s="23" t="str">
        <f ca="1">_xll.IMDP("BND",AD322,AO8,AD3)</f>
        <v>입력오류</v>
      </c>
      <c r="AP322" s="23" t="str">
        <f ca="1">_xll.IMDP("BND",AD322,AP8,AD3)</f>
        <v>입력오류</v>
      </c>
      <c r="AQ322" s="2"/>
      <c r="BA322" s="21" t="str">
        <f ca="1">_xll.IMDP("BND",AR322,BA8,AR3)</f>
        <v>입력오류</v>
      </c>
      <c r="BB322" s="23" t="str">
        <f ca="1">_xll.IMDP("BND",AR322,BB8,AR3)</f>
        <v>입력오류</v>
      </c>
      <c r="BC322" s="23" t="str">
        <f ca="1">_xll.IMDP("BND",AR322,BC8,AR3)</f>
        <v>입력오류</v>
      </c>
      <c r="BD322" s="23" t="str">
        <f ca="1">_xll.IMDP("BND",AR322,BD8,AR3)</f>
        <v>입력오류</v>
      </c>
      <c r="BE322" s="2"/>
      <c r="BO322" s="21" t="str">
        <f ca="1">_xll.IMDP("BND",BF322,BO8,BF3)</f>
        <v>입력오류</v>
      </c>
      <c r="BP322" s="23" t="str">
        <f ca="1">_xll.IMDP("BND",BF322,BP8,BF3)</f>
        <v>입력오류</v>
      </c>
      <c r="BQ322" s="23" t="str">
        <f ca="1">_xll.IMDP("BND",BF322,BQ8,BF3)</f>
        <v>입력오류</v>
      </c>
      <c r="BR322" s="23" t="str">
        <f ca="1">_xll.IMDP("BND",BF322,BR8,BF3)</f>
        <v>입력오류</v>
      </c>
      <c r="BS322" s="2"/>
      <c r="CC322" s="21" t="str">
        <f ca="1">_xll.IMDP("BND",BT322,CC8,BT3)</f>
        <v>입력오류</v>
      </c>
      <c r="CD322" s="23" t="str">
        <f ca="1">_xll.IMDP("BND",BT322,CD8,BT3)</f>
        <v>입력오류</v>
      </c>
      <c r="CE322" s="23" t="str">
        <f ca="1">_xll.IMDP("BND",BT322,CE8,BT3)</f>
        <v>입력오류</v>
      </c>
      <c r="CF322" s="23" t="str">
        <f ca="1">_xll.IMDP("BND",BT322,CF8,BT3)</f>
        <v>입력오류</v>
      </c>
      <c r="CG322" s="2"/>
      <c r="CQ322" s="21" t="str">
        <f ca="1">_xll.IMDP("BND",CH322,CQ8,CH3)</f>
        <v>입력오류</v>
      </c>
      <c r="CR322" s="23" t="str">
        <f ca="1">_xll.IMDP("BND",CH322,CR8,CH3)</f>
        <v>입력오류</v>
      </c>
      <c r="CS322" s="23" t="str">
        <f ca="1">_xll.IMDP("BND",CH322,CS8,CH3)</f>
        <v>입력오류</v>
      </c>
      <c r="CT322" s="23" t="str">
        <f ca="1">_xll.IMDP("BND",CH322,CT8,CH3)</f>
        <v>입력오류</v>
      </c>
      <c r="CU322" s="2"/>
      <c r="DE322" s="21" t="str">
        <f ca="1">_xll.IMDP("BND",CV322,DE8,CV3)</f>
        <v>입력오류</v>
      </c>
      <c r="DF322" s="23" t="str">
        <f ca="1">_xll.IMDP("BND",CV322,DF8,CV3)</f>
        <v>입력오류</v>
      </c>
      <c r="DG322" s="23" t="str">
        <f ca="1">_xll.IMDP("BND",CV322,DG8,CV3)</f>
        <v>입력오류</v>
      </c>
      <c r="DH322" s="23" t="str">
        <f ca="1">_xll.IMDP("BND",CV322,DH8,CV3)</f>
        <v>입력오류</v>
      </c>
      <c r="DI322" s="2">
        <v>46316</v>
      </c>
      <c r="DJ322" s="3" t="s">
        <v>1254</v>
      </c>
      <c r="DK322" s="3" t="s">
        <v>47</v>
      </c>
      <c r="DL322" s="3" t="s">
        <v>2068</v>
      </c>
      <c r="DM322" s="3">
        <v>0</v>
      </c>
      <c r="DN322" s="3">
        <v>0</v>
      </c>
      <c r="DO322" s="3">
        <v>0</v>
      </c>
      <c r="DP322" s="3">
        <v>4765</v>
      </c>
      <c r="DQ322" s="3">
        <v>9985.44</v>
      </c>
      <c r="DR322" s="3">
        <v>0.38</v>
      </c>
      <c r="DS322" s="21">
        <f ca="1">_xll.IMDP("BND",DJ322,DS8,DJ3)</f>
        <v>20270310</v>
      </c>
      <c r="DT322" s="23">
        <f ca="1">_xll.IMDP("BND",DJ322,DT8,DJ3)</f>
        <v>3.4510000000000001</v>
      </c>
      <c r="DU322" s="23" t="str">
        <f ca="1">_xll.IMDP("BND",DJ322,DU8,DJ3)</f>
        <v>국채</v>
      </c>
      <c r="DV322" s="23" t="str">
        <f ca="1">_xll.IMDP("BND",DJ322,DV8,DJ3)</f>
        <v>국고채권</v>
      </c>
      <c r="DW322" s="2"/>
      <c r="EG322" s="21" t="str">
        <f ca="1">_xll.IMDP("BND",DX322,EG8,DX3)</f>
        <v>입력오류</v>
      </c>
      <c r="EH322" s="23" t="str">
        <f ca="1">_xll.IMDP("BND",DX322,EH8,DX3)</f>
        <v>입력오류</v>
      </c>
      <c r="EI322" s="23" t="str">
        <f ca="1">_xll.IMDP("BND",DX322,EI8,DX3)</f>
        <v>입력오류</v>
      </c>
      <c r="EJ322" s="23" t="str">
        <f ca="1">_xll.IMDP("BND",DX322,EJ8,DX3)</f>
        <v>입력오류</v>
      </c>
      <c r="EK322" s="2"/>
      <c r="EU322" s="21" t="str">
        <f ca="1">_xll.IMDP("BND",EL322,EU8,EL3)</f>
        <v>입력오류</v>
      </c>
      <c r="EV322" s="23" t="str">
        <f ca="1">_xll.IMDP("BND",EL322,EV8,EL3)</f>
        <v>입력오류</v>
      </c>
      <c r="EW322" s="23" t="str">
        <f ca="1">_xll.IMDP("BND",EL322,EW8,EL3)</f>
        <v>입력오류</v>
      </c>
      <c r="EX322" s="23" t="str">
        <f ca="1">_xll.IMDP("BND",EL322,EX8,EL3)</f>
        <v>입력오류</v>
      </c>
    </row>
    <row r="323" spans="1:154" ht="13.5" customHeight="1" x14ac:dyDescent="0.3">
      <c r="A323" s="2">
        <v>46316</v>
      </c>
      <c r="B323" s="3" t="s">
        <v>1151</v>
      </c>
      <c r="C323" s="3" t="s">
        <v>221</v>
      </c>
      <c r="D323" s="3" t="s">
        <v>1152</v>
      </c>
      <c r="E323" s="3">
        <v>0</v>
      </c>
      <c r="F323" s="3">
        <v>0.06</v>
      </c>
      <c r="G323" s="3">
        <v>0</v>
      </c>
      <c r="H323" s="3">
        <v>67013</v>
      </c>
      <c r="I323" s="3">
        <v>10025.040000000001</v>
      </c>
      <c r="J323" s="3">
        <v>0.5897</v>
      </c>
      <c r="K323" s="21">
        <f ca="1">_xll.IMDP("BND",B323,K8,B3)</f>
        <v>20270528</v>
      </c>
      <c r="L323" s="23">
        <f ca="1">_xll.IMDP("BND",B323,L8,B3)</f>
        <v>4.1390000000000002</v>
      </c>
      <c r="M323" s="23" t="str">
        <f ca="1">_xll.IMDP("BND",B323,M8,B3)</f>
        <v>회사채</v>
      </c>
      <c r="N323" s="23" t="str">
        <f ca="1">_xll.IMDP("BND",B323,N8,B3)</f>
        <v>회사채(일반)</v>
      </c>
      <c r="O323" s="2"/>
      <c r="Y323" s="21" t="str">
        <f ca="1">_xll.IMDP("BND",P323,Y8,P3)</f>
        <v>입력오류</v>
      </c>
      <c r="Z323" s="23" t="str">
        <f ca="1">_xll.IMDP("BND",P323,Z8,P3)</f>
        <v>입력오류</v>
      </c>
      <c r="AA323" s="23" t="str">
        <f ca="1">_xll.IMDP("BND",P323,AA8,P3)</f>
        <v>입력오류</v>
      </c>
      <c r="AB323" s="23" t="str">
        <f ca="1">_xll.IMDP("BND",P323,AB8,P3)</f>
        <v>입력오류</v>
      </c>
      <c r="AC323" s="2"/>
      <c r="AM323" s="21" t="str">
        <f ca="1">_xll.IMDP("BND",AD323,AM8,AD3)</f>
        <v>입력오류</v>
      </c>
      <c r="AN323" s="23" t="str">
        <f ca="1">_xll.IMDP("BND",AD323,AN8,AD3)</f>
        <v>입력오류</v>
      </c>
      <c r="AO323" s="23" t="str">
        <f ca="1">_xll.IMDP("BND",AD323,AO8,AD3)</f>
        <v>입력오류</v>
      </c>
      <c r="AP323" s="23" t="str">
        <f ca="1">_xll.IMDP("BND",AD323,AP8,AD3)</f>
        <v>입력오류</v>
      </c>
      <c r="AQ323" s="2"/>
      <c r="BA323" s="21" t="str">
        <f ca="1">_xll.IMDP("BND",AR323,BA8,AR3)</f>
        <v>입력오류</v>
      </c>
      <c r="BB323" s="23" t="str">
        <f ca="1">_xll.IMDP("BND",AR323,BB8,AR3)</f>
        <v>입력오류</v>
      </c>
      <c r="BC323" s="23" t="str">
        <f ca="1">_xll.IMDP("BND",AR323,BC8,AR3)</f>
        <v>입력오류</v>
      </c>
      <c r="BD323" s="23" t="str">
        <f ca="1">_xll.IMDP("BND",AR323,BD8,AR3)</f>
        <v>입력오류</v>
      </c>
      <c r="BE323" s="2"/>
      <c r="BO323" s="21" t="str">
        <f ca="1">_xll.IMDP("BND",BF323,BO8,BF3)</f>
        <v>입력오류</v>
      </c>
      <c r="BP323" s="23" t="str">
        <f ca="1">_xll.IMDP("BND",BF323,BP8,BF3)</f>
        <v>입력오류</v>
      </c>
      <c r="BQ323" s="23" t="str">
        <f ca="1">_xll.IMDP("BND",BF323,BQ8,BF3)</f>
        <v>입력오류</v>
      </c>
      <c r="BR323" s="23" t="str">
        <f ca="1">_xll.IMDP("BND",BF323,BR8,BF3)</f>
        <v>입력오류</v>
      </c>
      <c r="BS323" s="2"/>
      <c r="CC323" s="21" t="str">
        <f ca="1">_xll.IMDP("BND",BT323,CC8,BT3)</f>
        <v>입력오류</v>
      </c>
      <c r="CD323" s="23" t="str">
        <f ca="1">_xll.IMDP("BND",BT323,CD8,BT3)</f>
        <v>입력오류</v>
      </c>
      <c r="CE323" s="23" t="str">
        <f ca="1">_xll.IMDP("BND",BT323,CE8,BT3)</f>
        <v>입력오류</v>
      </c>
      <c r="CF323" s="23" t="str">
        <f ca="1">_xll.IMDP("BND",BT323,CF8,BT3)</f>
        <v>입력오류</v>
      </c>
      <c r="CG323" s="2"/>
      <c r="CQ323" s="21" t="str">
        <f ca="1">_xll.IMDP("BND",CH323,CQ8,CH3)</f>
        <v>입력오류</v>
      </c>
      <c r="CR323" s="23" t="str">
        <f ca="1">_xll.IMDP("BND",CH323,CR8,CH3)</f>
        <v>입력오류</v>
      </c>
      <c r="CS323" s="23" t="str">
        <f ca="1">_xll.IMDP("BND",CH323,CS8,CH3)</f>
        <v>입력오류</v>
      </c>
      <c r="CT323" s="23" t="str">
        <f ca="1">_xll.IMDP("BND",CH323,CT8,CH3)</f>
        <v>입력오류</v>
      </c>
      <c r="CU323" s="2"/>
      <c r="DE323" s="21" t="str">
        <f ca="1">_xll.IMDP("BND",CV323,DE8,CV3)</f>
        <v>입력오류</v>
      </c>
      <c r="DF323" s="23" t="str">
        <f ca="1">_xll.IMDP("BND",CV323,DF8,CV3)</f>
        <v>입력오류</v>
      </c>
      <c r="DG323" s="23" t="str">
        <f ca="1">_xll.IMDP("BND",CV323,DG8,CV3)</f>
        <v>입력오류</v>
      </c>
      <c r="DH323" s="23" t="str">
        <f ca="1">_xll.IMDP("BND",CV323,DH8,CV3)</f>
        <v>입력오류</v>
      </c>
      <c r="DI323" s="2">
        <v>46316</v>
      </c>
      <c r="DJ323" s="3" t="s">
        <v>602</v>
      </c>
      <c r="DK323" s="3" t="s">
        <v>29</v>
      </c>
      <c r="DL323" s="3" t="s">
        <v>2052</v>
      </c>
      <c r="DM323" s="3">
        <v>0</v>
      </c>
      <c r="DN323" s="3">
        <v>0</v>
      </c>
      <c r="DO323" s="3">
        <v>0</v>
      </c>
      <c r="DP323" s="3">
        <v>2460</v>
      </c>
      <c r="DQ323" s="3">
        <v>7692.57</v>
      </c>
      <c r="DR323" s="3">
        <v>15.2744</v>
      </c>
      <c r="DS323" s="21">
        <f ca="1">_xll.IMDP("BND",DJ323,DS8,DJ3)</f>
        <v>20480310</v>
      </c>
      <c r="DT323" s="23">
        <f ca="1">_xll.IMDP("BND",DJ323,DT8,DJ3)</f>
        <v>4.3079999999999998</v>
      </c>
      <c r="DU323" s="23" t="str">
        <f ca="1">_xll.IMDP("BND",DJ323,DU8,DJ3)</f>
        <v>국채</v>
      </c>
      <c r="DV323" s="23" t="str">
        <f ca="1">_xll.IMDP("BND",DJ323,DV8,DJ3)</f>
        <v>국고채권</v>
      </c>
      <c r="DW323" s="2"/>
      <c r="EG323" s="21" t="str">
        <f ca="1">_xll.IMDP("BND",DX323,EG8,DX3)</f>
        <v>입력오류</v>
      </c>
      <c r="EH323" s="23" t="str">
        <f ca="1">_xll.IMDP("BND",DX323,EH8,DX3)</f>
        <v>입력오류</v>
      </c>
      <c r="EI323" s="23" t="str">
        <f ca="1">_xll.IMDP("BND",DX323,EI8,DX3)</f>
        <v>입력오류</v>
      </c>
      <c r="EJ323" s="23" t="str">
        <f ca="1">_xll.IMDP("BND",DX323,EJ8,DX3)</f>
        <v>입력오류</v>
      </c>
      <c r="EK323" s="2"/>
      <c r="EU323" s="21" t="str">
        <f ca="1">_xll.IMDP("BND",EL323,EU8,EL3)</f>
        <v>입력오류</v>
      </c>
      <c r="EV323" s="23" t="str">
        <f ca="1">_xll.IMDP("BND",EL323,EV8,EL3)</f>
        <v>입력오류</v>
      </c>
      <c r="EW323" s="23" t="str">
        <f ca="1">_xll.IMDP("BND",EL323,EW8,EL3)</f>
        <v>입력오류</v>
      </c>
      <c r="EX323" s="23" t="str">
        <f ca="1">_xll.IMDP("BND",EL323,EX8,EL3)</f>
        <v>입력오류</v>
      </c>
    </row>
    <row r="324" spans="1:154" ht="13.5" customHeight="1" x14ac:dyDescent="0.3">
      <c r="A324" s="2">
        <v>46316</v>
      </c>
      <c r="B324" s="3" t="s">
        <v>1153</v>
      </c>
      <c r="C324" s="3" t="s">
        <v>47</v>
      </c>
      <c r="D324" s="3" t="s">
        <v>1154</v>
      </c>
      <c r="E324" s="3">
        <v>0</v>
      </c>
      <c r="F324" s="3">
        <v>0.06</v>
      </c>
      <c r="G324" s="3">
        <v>0</v>
      </c>
      <c r="H324" s="3">
        <v>66749</v>
      </c>
      <c r="I324" s="3">
        <v>9985.81</v>
      </c>
      <c r="J324" s="3">
        <v>1.8033999999999999</v>
      </c>
      <c r="K324" s="21">
        <f ca="1">_xll.IMDP("BND",B324,K8,B3)</f>
        <v>20280910</v>
      </c>
      <c r="L324" s="23">
        <f ca="1">_xll.IMDP("BND",B324,L8,B3)</f>
        <v>3.7949999999999999</v>
      </c>
      <c r="M324" s="23" t="str">
        <f ca="1">_xll.IMDP("BND",B324,M8,B3)</f>
        <v>국채</v>
      </c>
      <c r="N324" s="23" t="str">
        <f ca="1">_xll.IMDP("BND",B324,N8,B3)</f>
        <v>국고채권</v>
      </c>
      <c r="O324" s="2"/>
      <c r="Y324" s="21" t="str">
        <f ca="1">_xll.IMDP("BND",P324,Y8,P3)</f>
        <v>입력오류</v>
      </c>
      <c r="Z324" s="23" t="str">
        <f ca="1">_xll.IMDP("BND",P324,Z8,P3)</f>
        <v>입력오류</v>
      </c>
      <c r="AA324" s="23" t="str">
        <f ca="1">_xll.IMDP("BND",P324,AA8,P3)</f>
        <v>입력오류</v>
      </c>
      <c r="AB324" s="23" t="str">
        <f ca="1">_xll.IMDP("BND",P324,AB8,P3)</f>
        <v>입력오류</v>
      </c>
      <c r="AC324" s="2"/>
      <c r="AM324" s="21" t="str">
        <f ca="1">_xll.IMDP("BND",AD324,AM8,AD3)</f>
        <v>입력오류</v>
      </c>
      <c r="AN324" s="23" t="str">
        <f ca="1">_xll.IMDP("BND",AD324,AN8,AD3)</f>
        <v>입력오류</v>
      </c>
      <c r="AO324" s="23" t="str">
        <f ca="1">_xll.IMDP("BND",AD324,AO8,AD3)</f>
        <v>입력오류</v>
      </c>
      <c r="AP324" s="23" t="str">
        <f ca="1">_xll.IMDP("BND",AD324,AP8,AD3)</f>
        <v>입력오류</v>
      </c>
      <c r="AQ324" s="2"/>
      <c r="BA324" s="21" t="str">
        <f ca="1">_xll.IMDP("BND",AR324,BA8,AR3)</f>
        <v>입력오류</v>
      </c>
      <c r="BB324" s="23" t="str">
        <f ca="1">_xll.IMDP("BND",AR324,BB8,AR3)</f>
        <v>입력오류</v>
      </c>
      <c r="BC324" s="23" t="str">
        <f ca="1">_xll.IMDP("BND",AR324,BC8,AR3)</f>
        <v>입력오류</v>
      </c>
      <c r="BD324" s="23" t="str">
        <f ca="1">_xll.IMDP("BND",AR324,BD8,AR3)</f>
        <v>입력오류</v>
      </c>
      <c r="BE324" s="2"/>
      <c r="BO324" s="21" t="str">
        <f ca="1">_xll.IMDP("BND",BF324,BO8,BF3)</f>
        <v>입력오류</v>
      </c>
      <c r="BP324" s="23" t="str">
        <f ca="1">_xll.IMDP("BND",BF324,BP8,BF3)</f>
        <v>입력오류</v>
      </c>
      <c r="BQ324" s="23" t="str">
        <f ca="1">_xll.IMDP("BND",BF324,BQ8,BF3)</f>
        <v>입력오류</v>
      </c>
      <c r="BR324" s="23" t="str">
        <f ca="1">_xll.IMDP("BND",BF324,BR8,BF3)</f>
        <v>입력오류</v>
      </c>
      <c r="BS324" s="2"/>
      <c r="CC324" s="21" t="str">
        <f ca="1">_xll.IMDP("BND",BT324,CC8,BT3)</f>
        <v>입력오류</v>
      </c>
      <c r="CD324" s="23" t="str">
        <f ca="1">_xll.IMDP("BND",BT324,CD8,BT3)</f>
        <v>입력오류</v>
      </c>
      <c r="CE324" s="23" t="str">
        <f ca="1">_xll.IMDP("BND",BT324,CE8,BT3)</f>
        <v>입력오류</v>
      </c>
      <c r="CF324" s="23" t="str">
        <f ca="1">_xll.IMDP("BND",BT324,CF8,BT3)</f>
        <v>입력오류</v>
      </c>
      <c r="CG324" s="2"/>
      <c r="CQ324" s="21" t="str">
        <f ca="1">_xll.IMDP("BND",CH324,CQ8,CH3)</f>
        <v>입력오류</v>
      </c>
      <c r="CR324" s="23" t="str">
        <f ca="1">_xll.IMDP("BND",CH324,CR8,CH3)</f>
        <v>입력오류</v>
      </c>
      <c r="CS324" s="23" t="str">
        <f ca="1">_xll.IMDP("BND",CH324,CS8,CH3)</f>
        <v>입력오류</v>
      </c>
      <c r="CT324" s="23" t="str">
        <f ca="1">_xll.IMDP("BND",CH324,CT8,CH3)</f>
        <v>입력오류</v>
      </c>
      <c r="CU324" s="2"/>
      <c r="DE324" s="21" t="str">
        <f ca="1">_xll.IMDP("BND",CV324,DE8,CV3)</f>
        <v>입력오류</v>
      </c>
      <c r="DF324" s="23" t="str">
        <f ca="1">_xll.IMDP("BND",CV324,DF8,CV3)</f>
        <v>입력오류</v>
      </c>
      <c r="DG324" s="23" t="str">
        <f ca="1">_xll.IMDP("BND",CV324,DG8,CV3)</f>
        <v>입력오류</v>
      </c>
      <c r="DH324" s="23" t="str">
        <f ca="1">_xll.IMDP("BND",CV324,DH8,CV3)</f>
        <v>입력오류</v>
      </c>
      <c r="DI324" s="2">
        <v>46316</v>
      </c>
      <c r="DJ324" s="3" t="s">
        <v>1781</v>
      </c>
      <c r="DK324" s="3" t="s">
        <v>1164</v>
      </c>
      <c r="DL324" s="3" t="s">
        <v>1782</v>
      </c>
      <c r="DM324" s="3">
        <v>0</v>
      </c>
      <c r="DN324" s="3">
        <v>0</v>
      </c>
      <c r="DO324" s="3">
        <v>0</v>
      </c>
      <c r="DP324" s="3">
        <v>2375</v>
      </c>
      <c r="DQ324" s="3">
        <v>9954.69</v>
      </c>
      <c r="DR324" s="3">
        <v>0.50280000000000002</v>
      </c>
      <c r="DS324" s="21">
        <f ca="1">_xll.IMDP("BND",DJ324,DS8,DJ3)</f>
        <v>20270425</v>
      </c>
      <c r="DT324" s="23">
        <f ca="1">_xll.IMDP("BND",DJ324,DT8,DJ3)</f>
        <v>3.806</v>
      </c>
      <c r="DU324" s="23" t="str">
        <f ca="1">_xll.IMDP("BND",DJ324,DU8,DJ3)</f>
        <v>공사공단채</v>
      </c>
      <c r="DV324" s="23" t="str">
        <f ca="1">_xll.IMDP("BND",DJ324,DV8,DJ3)</f>
        <v>일반</v>
      </c>
      <c r="DW324" s="2"/>
      <c r="EG324" s="21" t="str">
        <f ca="1">_xll.IMDP("BND",DX324,EG8,DX3)</f>
        <v>입력오류</v>
      </c>
      <c r="EH324" s="23" t="str">
        <f ca="1">_xll.IMDP("BND",DX324,EH8,DX3)</f>
        <v>입력오류</v>
      </c>
      <c r="EI324" s="23" t="str">
        <f ca="1">_xll.IMDP("BND",DX324,EI8,DX3)</f>
        <v>입력오류</v>
      </c>
      <c r="EJ324" s="23" t="str">
        <f ca="1">_xll.IMDP("BND",DX324,EJ8,DX3)</f>
        <v>입력오류</v>
      </c>
      <c r="EK324" s="2"/>
      <c r="EU324" s="21" t="str">
        <f ca="1">_xll.IMDP("BND",EL324,EU8,EL3)</f>
        <v>입력오류</v>
      </c>
      <c r="EV324" s="23" t="str">
        <f ca="1">_xll.IMDP("BND",EL324,EV8,EL3)</f>
        <v>입력오류</v>
      </c>
      <c r="EW324" s="23" t="str">
        <f ca="1">_xll.IMDP("BND",EL324,EW8,EL3)</f>
        <v>입력오류</v>
      </c>
      <c r="EX324" s="23" t="str">
        <f ca="1">_xll.IMDP("BND",EL324,EX8,EL3)</f>
        <v>입력오류</v>
      </c>
    </row>
    <row r="325" spans="1:154" ht="13.5" customHeight="1" x14ac:dyDescent="0.3">
      <c r="A325" s="2">
        <v>46316</v>
      </c>
      <c r="B325" s="3" t="s">
        <v>1740</v>
      </c>
      <c r="C325" s="3" t="s">
        <v>1741</v>
      </c>
      <c r="D325" s="3" t="s">
        <v>1742</v>
      </c>
      <c r="E325" s="3">
        <v>0</v>
      </c>
      <c r="F325" s="3">
        <v>0.06</v>
      </c>
      <c r="G325" s="3">
        <v>0</v>
      </c>
      <c r="H325" s="3">
        <v>66482</v>
      </c>
      <c r="I325" s="3">
        <v>9945.5400000000009</v>
      </c>
      <c r="J325" s="3">
        <v>0.90600000000000003</v>
      </c>
      <c r="K325" s="21">
        <f ca="1">_xll.IMDP("BND",B325,K8,B3)</f>
        <v>20270924</v>
      </c>
      <c r="L325" s="23">
        <f ca="1">_xll.IMDP("BND",B325,L8,B3)</f>
        <v>4.242</v>
      </c>
      <c r="M325" s="23" t="str">
        <f ca="1">_xll.IMDP("BND",B325,M8,B3)</f>
        <v>금융채</v>
      </c>
      <c r="N325" s="23" t="str">
        <f ca="1">_xll.IMDP("BND",B325,N8,B3)</f>
        <v>기타금융채</v>
      </c>
      <c r="O325" s="2"/>
      <c r="Y325" s="21" t="str">
        <f ca="1">_xll.IMDP("BND",P325,Y8,P3)</f>
        <v>입력오류</v>
      </c>
      <c r="Z325" s="23" t="str">
        <f ca="1">_xll.IMDP("BND",P325,Z8,P3)</f>
        <v>입력오류</v>
      </c>
      <c r="AA325" s="23" t="str">
        <f ca="1">_xll.IMDP("BND",P325,AA8,P3)</f>
        <v>입력오류</v>
      </c>
      <c r="AB325" s="23" t="str">
        <f ca="1">_xll.IMDP("BND",P325,AB8,P3)</f>
        <v>입력오류</v>
      </c>
      <c r="AC325" s="2"/>
      <c r="AM325" s="21" t="str">
        <f ca="1">_xll.IMDP("BND",AD325,AM8,AD3)</f>
        <v>입력오류</v>
      </c>
      <c r="AN325" s="23" t="str">
        <f ca="1">_xll.IMDP("BND",AD325,AN8,AD3)</f>
        <v>입력오류</v>
      </c>
      <c r="AO325" s="23" t="str">
        <f ca="1">_xll.IMDP("BND",AD325,AO8,AD3)</f>
        <v>입력오류</v>
      </c>
      <c r="AP325" s="23" t="str">
        <f ca="1">_xll.IMDP("BND",AD325,AP8,AD3)</f>
        <v>입력오류</v>
      </c>
      <c r="AQ325" s="2"/>
      <c r="BA325" s="21" t="str">
        <f ca="1">_xll.IMDP("BND",AR325,BA8,AR3)</f>
        <v>입력오류</v>
      </c>
      <c r="BB325" s="23" t="str">
        <f ca="1">_xll.IMDP("BND",AR325,BB8,AR3)</f>
        <v>입력오류</v>
      </c>
      <c r="BC325" s="23" t="str">
        <f ca="1">_xll.IMDP("BND",AR325,BC8,AR3)</f>
        <v>입력오류</v>
      </c>
      <c r="BD325" s="23" t="str">
        <f ca="1">_xll.IMDP("BND",AR325,BD8,AR3)</f>
        <v>입력오류</v>
      </c>
      <c r="BE325" s="2"/>
      <c r="BO325" s="21" t="str">
        <f ca="1">_xll.IMDP("BND",BF325,BO8,BF3)</f>
        <v>입력오류</v>
      </c>
      <c r="BP325" s="23" t="str">
        <f ca="1">_xll.IMDP("BND",BF325,BP8,BF3)</f>
        <v>입력오류</v>
      </c>
      <c r="BQ325" s="23" t="str">
        <f ca="1">_xll.IMDP("BND",BF325,BQ8,BF3)</f>
        <v>입력오류</v>
      </c>
      <c r="BR325" s="23" t="str">
        <f ca="1">_xll.IMDP("BND",BF325,BR8,BF3)</f>
        <v>입력오류</v>
      </c>
      <c r="BS325" s="2"/>
      <c r="CC325" s="21" t="str">
        <f ca="1">_xll.IMDP("BND",BT325,CC8,BT3)</f>
        <v>입력오류</v>
      </c>
      <c r="CD325" s="23" t="str">
        <f ca="1">_xll.IMDP("BND",BT325,CD8,BT3)</f>
        <v>입력오류</v>
      </c>
      <c r="CE325" s="23" t="str">
        <f ca="1">_xll.IMDP("BND",BT325,CE8,BT3)</f>
        <v>입력오류</v>
      </c>
      <c r="CF325" s="23" t="str">
        <f ca="1">_xll.IMDP("BND",BT325,CF8,BT3)</f>
        <v>입력오류</v>
      </c>
      <c r="CG325" s="2"/>
      <c r="CQ325" s="21" t="str">
        <f ca="1">_xll.IMDP("BND",CH325,CQ8,CH3)</f>
        <v>입력오류</v>
      </c>
      <c r="CR325" s="23" t="str">
        <f ca="1">_xll.IMDP("BND",CH325,CR8,CH3)</f>
        <v>입력오류</v>
      </c>
      <c r="CS325" s="23" t="str">
        <f ca="1">_xll.IMDP("BND",CH325,CS8,CH3)</f>
        <v>입력오류</v>
      </c>
      <c r="CT325" s="23" t="str">
        <f ca="1">_xll.IMDP("BND",CH325,CT8,CH3)</f>
        <v>입력오류</v>
      </c>
      <c r="CU325" s="2"/>
      <c r="DE325" s="21" t="str">
        <f ca="1">_xll.IMDP("BND",CV325,DE8,CV3)</f>
        <v>입력오류</v>
      </c>
      <c r="DF325" s="23" t="str">
        <f ca="1">_xll.IMDP("BND",CV325,DF8,CV3)</f>
        <v>입력오류</v>
      </c>
      <c r="DG325" s="23" t="str">
        <f ca="1">_xll.IMDP("BND",CV325,DG8,CV3)</f>
        <v>입력오류</v>
      </c>
      <c r="DH325" s="23" t="str">
        <f ca="1">_xll.IMDP("BND",CV325,DH8,CV3)</f>
        <v>입력오류</v>
      </c>
      <c r="DI325" s="2">
        <v>46316</v>
      </c>
      <c r="DJ325" s="3" t="s">
        <v>76</v>
      </c>
      <c r="DK325" s="3" t="s">
        <v>29</v>
      </c>
      <c r="DL325" s="3" t="s">
        <v>2004</v>
      </c>
      <c r="DM325" s="3">
        <v>0</v>
      </c>
      <c r="DN325" s="3">
        <v>0</v>
      </c>
      <c r="DO325" s="3">
        <v>0</v>
      </c>
      <c r="DP325" s="3">
        <v>2266</v>
      </c>
      <c r="DQ325" s="3">
        <v>8958.9599999999991</v>
      </c>
      <c r="DR325" s="3">
        <v>16.3566</v>
      </c>
      <c r="DS325" s="21">
        <f ca="1">_xll.IMDP("BND",DJ325,DS8,DJ3)</f>
        <v>20530910</v>
      </c>
      <c r="DT325" s="23">
        <f ca="1">_xll.IMDP("BND",DJ325,DT8,DJ3)</f>
        <v>4.3079999999999998</v>
      </c>
      <c r="DU325" s="23" t="str">
        <f ca="1">_xll.IMDP("BND",DJ325,DU8,DJ3)</f>
        <v>국채</v>
      </c>
      <c r="DV325" s="23" t="str">
        <f ca="1">_xll.IMDP("BND",DJ325,DV8,DJ3)</f>
        <v>국고채권</v>
      </c>
      <c r="DW325" s="2"/>
      <c r="EG325" s="21" t="str">
        <f ca="1">_xll.IMDP("BND",DX325,EG8,DX3)</f>
        <v>입력오류</v>
      </c>
      <c r="EH325" s="23" t="str">
        <f ca="1">_xll.IMDP("BND",DX325,EH8,DX3)</f>
        <v>입력오류</v>
      </c>
      <c r="EI325" s="23" t="str">
        <f ca="1">_xll.IMDP("BND",DX325,EI8,DX3)</f>
        <v>입력오류</v>
      </c>
      <c r="EJ325" s="23" t="str">
        <f ca="1">_xll.IMDP("BND",DX325,EJ8,DX3)</f>
        <v>입력오류</v>
      </c>
      <c r="EK325" s="2"/>
      <c r="EU325" s="21" t="str">
        <f ca="1">_xll.IMDP("BND",EL325,EU8,EL3)</f>
        <v>입력오류</v>
      </c>
      <c r="EV325" s="23" t="str">
        <f ca="1">_xll.IMDP("BND",EL325,EV8,EL3)</f>
        <v>입력오류</v>
      </c>
      <c r="EW325" s="23" t="str">
        <f ca="1">_xll.IMDP("BND",EL325,EW8,EL3)</f>
        <v>입력오류</v>
      </c>
      <c r="EX325" s="23" t="str">
        <f ca="1">_xll.IMDP("BND",EL325,EX8,EL3)</f>
        <v>입력오류</v>
      </c>
    </row>
    <row r="326" spans="1:154" ht="13.5" customHeight="1" x14ac:dyDescent="0.3">
      <c r="A326" s="2">
        <v>46316</v>
      </c>
      <c r="B326" s="3" t="s">
        <v>1161</v>
      </c>
      <c r="C326" s="3" t="s">
        <v>29</v>
      </c>
      <c r="D326" s="3" t="s">
        <v>1162</v>
      </c>
      <c r="E326" s="3">
        <v>0</v>
      </c>
      <c r="F326" s="3">
        <v>0.05</v>
      </c>
      <c r="G326" s="3">
        <v>0</v>
      </c>
      <c r="H326" s="3">
        <v>65464</v>
      </c>
      <c r="I326" s="3">
        <v>9793.66</v>
      </c>
      <c r="J326" s="3">
        <v>2.0404</v>
      </c>
      <c r="K326" s="21">
        <f ca="1">_xll.IMDP("BND",B326,K8,B3)</f>
        <v>20281210</v>
      </c>
      <c r="L326" s="23">
        <f ca="1">_xll.IMDP("BND",B326,L8,B3)</f>
        <v>3.8109999999999999</v>
      </c>
      <c r="M326" s="23" t="str">
        <f ca="1">_xll.IMDP("BND",B326,M8,B3)</f>
        <v>국채</v>
      </c>
      <c r="N326" s="23" t="str">
        <f ca="1">_xll.IMDP("BND",B326,N8,B3)</f>
        <v>국고채권</v>
      </c>
      <c r="O326" s="2"/>
      <c r="Y326" s="21" t="str">
        <f ca="1">_xll.IMDP("BND",P326,Y8,P3)</f>
        <v>입력오류</v>
      </c>
      <c r="Z326" s="23" t="str">
        <f ca="1">_xll.IMDP("BND",P326,Z8,P3)</f>
        <v>입력오류</v>
      </c>
      <c r="AA326" s="23" t="str">
        <f ca="1">_xll.IMDP("BND",P326,AA8,P3)</f>
        <v>입력오류</v>
      </c>
      <c r="AB326" s="23" t="str">
        <f ca="1">_xll.IMDP("BND",P326,AB8,P3)</f>
        <v>입력오류</v>
      </c>
      <c r="AC326" s="2"/>
      <c r="AM326" s="21" t="str">
        <f ca="1">_xll.IMDP("BND",AD326,AM8,AD3)</f>
        <v>입력오류</v>
      </c>
      <c r="AN326" s="23" t="str">
        <f ca="1">_xll.IMDP("BND",AD326,AN8,AD3)</f>
        <v>입력오류</v>
      </c>
      <c r="AO326" s="23" t="str">
        <f ca="1">_xll.IMDP("BND",AD326,AO8,AD3)</f>
        <v>입력오류</v>
      </c>
      <c r="AP326" s="23" t="str">
        <f ca="1">_xll.IMDP("BND",AD326,AP8,AD3)</f>
        <v>입력오류</v>
      </c>
      <c r="AQ326" s="2"/>
      <c r="BA326" s="21" t="str">
        <f ca="1">_xll.IMDP("BND",AR326,BA8,AR3)</f>
        <v>입력오류</v>
      </c>
      <c r="BB326" s="23" t="str">
        <f ca="1">_xll.IMDP("BND",AR326,BB8,AR3)</f>
        <v>입력오류</v>
      </c>
      <c r="BC326" s="23" t="str">
        <f ca="1">_xll.IMDP("BND",AR326,BC8,AR3)</f>
        <v>입력오류</v>
      </c>
      <c r="BD326" s="23" t="str">
        <f ca="1">_xll.IMDP("BND",AR326,BD8,AR3)</f>
        <v>입력오류</v>
      </c>
      <c r="BE326" s="2"/>
      <c r="BO326" s="21" t="str">
        <f ca="1">_xll.IMDP("BND",BF326,BO8,BF3)</f>
        <v>입력오류</v>
      </c>
      <c r="BP326" s="23" t="str">
        <f ca="1">_xll.IMDP("BND",BF326,BP8,BF3)</f>
        <v>입력오류</v>
      </c>
      <c r="BQ326" s="23" t="str">
        <f ca="1">_xll.IMDP("BND",BF326,BQ8,BF3)</f>
        <v>입력오류</v>
      </c>
      <c r="BR326" s="23" t="str">
        <f ca="1">_xll.IMDP("BND",BF326,BR8,BF3)</f>
        <v>입력오류</v>
      </c>
      <c r="BS326" s="2"/>
      <c r="CC326" s="21" t="str">
        <f ca="1">_xll.IMDP("BND",BT326,CC8,BT3)</f>
        <v>입력오류</v>
      </c>
      <c r="CD326" s="23" t="str">
        <f ca="1">_xll.IMDP("BND",BT326,CD8,BT3)</f>
        <v>입력오류</v>
      </c>
      <c r="CE326" s="23" t="str">
        <f ca="1">_xll.IMDP("BND",BT326,CE8,BT3)</f>
        <v>입력오류</v>
      </c>
      <c r="CF326" s="23" t="str">
        <f ca="1">_xll.IMDP("BND",BT326,CF8,BT3)</f>
        <v>입력오류</v>
      </c>
      <c r="CG326" s="2"/>
      <c r="CQ326" s="21" t="str">
        <f ca="1">_xll.IMDP("BND",CH326,CQ8,CH3)</f>
        <v>입력오류</v>
      </c>
      <c r="CR326" s="23" t="str">
        <f ca="1">_xll.IMDP("BND",CH326,CR8,CH3)</f>
        <v>입력오류</v>
      </c>
      <c r="CS326" s="23" t="str">
        <f ca="1">_xll.IMDP("BND",CH326,CS8,CH3)</f>
        <v>입력오류</v>
      </c>
      <c r="CT326" s="23" t="str">
        <f ca="1">_xll.IMDP("BND",CH326,CT8,CH3)</f>
        <v>입력오류</v>
      </c>
      <c r="CU326" s="2"/>
      <c r="DE326" s="21" t="str">
        <f ca="1">_xll.IMDP("BND",CV326,DE8,CV3)</f>
        <v>입력오류</v>
      </c>
      <c r="DF326" s="23" t="str">
        <f ca="1">_xll.IMDP("BND",CV326,DF8,CV3)</f>
        <v>입력오류</v>
      </c>
      <c r="DG326" s="23" t="str">
        <f ca="1">_xll.IMDP("BND",CV326,DG8,CV3)</f>
        <v>입력오류</v>
      </c>
      <c r="DH326" s="23" t="str">
        <f ca="1">_xll.IMDP("BND",CV326,DH8,CV3)</f>
        <v>입력오류</v>
      </c>
      <c r="DI326" s="2">
        <v>46316</v>
      </c>
      <c r="DJ326" s="3" t="s">
        <v>116</v>
      </c>
      <c r="DK326" s="3" t="s">
        <v>29</v>
      </c>
      <c r="DL326" s="3" t="s">
        <v>2060</v>
      </c>
      <c r="DM326" s="3">
        <v>0</v>
      </c>
      <c r="DN326" s="3">
        <v>0</v>
      </c>
      <c r="DO326" s="3">
        <v>0</v>
      </c>
      <c r="DP326" s="3">
        <v>863</v>
      </c>
      <c r="DQ326" s="3">
        <v>7236.69</v>
      </c>
      <c r="DR326" s="3">
        <v>17.143999999999998</v>
      </c>
      <c r="DS326" s="21">
        <f ca="1">_xll.IMDP("BND",DJ326,DS8,DJ3)</f>
        <v>20520310</v>
      </c>
      <c r="DT326" s="23">
        <f ca="1">_xll.IMDP("BND",DJ326,DT8,DJ3)</f>
        <v>4.3209999999999997</v>
      </c>
      <c r="DU326" s="23" t="str">
        <f ca="1">_xll.IMDP("BND",DJ326,DU8,DJ3)</f>
        <v>국채</v>
      </c>
      <c r="DV326" s="23" t="str">
        <f ca="1">_xll.IMDP("BND",DJ326,DV8,DJ3)</f>
        <v>국고채권</v>
      </c>
      <c r="DW326" s="2"/>
      <c r="EG326" s="21" t="str">
        <f ca="1">_xll.IMDP("BND",DX326,EG8,DX3)</f>
        <v>입력오류</v>
      </c>
      <c r="EH326" s="23" t="str">
        <f ca="1">_xll.IMDP("BND",DX326,EH8,DX3)</f>
        <v>입력오류</v>
      </c>
      <c r="EI326" s="23" t="str">
        <f ca="1">_xll.IMDP("BND",DX326,EI8,DX3)</f>
        <v>입력오류</v>
      </c>
      <c r="EJ326" s="23" t="str">
        <f ca="1">_xll.IMDP("BND",DX326,EJ8,DX3)</f>
        <v>입력오류</v>
      </c>
      <c r="EK326" s="2"/>
      <c r="EU326" s="21" t="str">
        <f ca="1">_xll.IMDP("BND",EL326,EU8,EL3)</f>
        <v>입력오류</v>
      </c>
      <c r="EV326" s="23" t="str">
        <f ca="1">_xll.IMDP("BND",EL326,EV8,EL3)</f>
        <v>입력오류</v>
      </c>
      <c r="EW326" s="23" t="str">
        <f ca="1">_xll.IMDP("BND",EL326,EW8,EL3)</f>
        <v>입력오류</v>
      </c>
      <c r="EX326" s="23" t="str">
        <f ca="1">_xll.IMDP("BND",EL326,EX8,EL3)</f>
        <v>입력오류</v>
      </c>
    </row>
    <row r="327" spans="1:154" ht="13.5" customHeight="1" x14ac:dyDescent="0.3">
      <c r="A327" s="2">
        <v>46316</v>
      </c>
      <c r="B327" s="3" t="s">
        <v>1743</v>
      </c>
      <c r="C327" s="3" t="s">
        <v>1744</v>
      </c>
      <c r="D327" s="3" t="s">
        <v>1745</v>
      </c>
      <c r="E327" s="3">
        <v>0</v>
      </c>
      <c r="F327" s="3">
        <v>0.05</v>
      </c>
      <c r="G327" s="3">
        <v>0</v>
      </c>
      <c r="H327" s="3">
        <v>65100</v>
      </c>
      <c r="I327" s="3">
        <v>9739.2000000000007</v>
      </c>
      <c r="J327" s="3">
        <v>1.2835000000000001</v>
      </c>
      <c r="K327" s="21">
        <f ca="1">_xll.IMDP("BND",B327,K8,B3)</f>
        <v>20280216</v>
      </c>
      <c r="L327" s="23">
        <f ca="1">_xll.IMDP("BND",B327,L8,B3)</f>
        <v>4.0170000000000003</v>
      </c>
      <c r="M327" s="23" t="str">
        <f ca="1">_xll.IMDP("BND",B327,M8,B3)</f>
        <v>공사공단채</v>
      </c>
      <c r="N327" s="23" t="str">
        <f ca="1">_xll.IMDP("BND",B327,N8,B3)</f>
        <v>일반</v>
      </c>
      <c r="O327" s="2"/>
      <c r="Y327" s="21" t="str">
        <f ca="1">_xll.IMDP("BND",P327,Y8,P3)</f>
        <v>입력오류</v>
      </c>
      <c r="Z327" s="23" t="str">
        <f ca="1">_xll.IMDP("BND",P327,Z8,P3)</f>
        <v>입력오류</v>
      </c>
      <c r="AA327" s="23" t="str">
        <f ca="1">_xll.IMDP("BND",P327,AA8,P3)</f>
        <v>입력오류</v>
      </c>
      <c r="AB327" s="23" t="str">
        <f ca="1">_xll.IMDP("BND",P327,AB8,P3)</f>
        <v>입력오류</v>
      </c>
      <c r="AC327" s="2"/>
      <c r="AM327" s="21" t="str">
        <f ca="1">_xll.IMDP("BND",AD327,AM8,AD3)</f>
        <v>입력오류</v>
      </c>
      <c r="AN327" s="23" t="str">
        <f ca="1">_xll.IMDP("BND",AD327,AN8,AD3)</f>
        <v>입력오류</v>
      </c>
      <c r="AO327" s="23" t="str">
        <f ca="1">_xll.IMDP("BND",AD327,AO8,AD3)</f>
        <v>입력오류</v>
      </c>
      <c r="AP327" s="23" t="str">
        <f ca="1">_xll.IMDP("BND",AD327,AP8,AD3)</f>
        <v>입력오류</v>
      </c>
      <c r="AQ327" s="2"/>
      <c r="BA327" s="21" t="str">
        <f ca="1">_xll.IMDP("BND",AR327,BA8,AR3)</f>
        <v>입력오류</v>
      </c>
      <c r="BB327" s="23" t="str">
        <f ca="1">_xll.IMDP("BND",AR327,BB8,AR3)</f>
        <v>입력오류</v>
      </c>
      <c r="BC327" s="23" t="str">
        <f ca="1">_xll.IMDP("BND",AR327,BC8,AR3)</f>
        <v>입력오류</v>
      </c>
      <c r="BD327" s="23" t="str">
        <f ca="1">_xll.IMDP("BND",AR327,BD8,AR3)</f>
        <v>입력오류</v>
      </c>
      <c r="BE327" s="2"/>
      <c r="BO327" s="21" t="str">
        <f ca="1">_xll.IMDP("BND",BF327,BO8,BF3)</f>
        <v>입력오류</v>
      </c>
      <c r="BP327" s="23" t="str">
        <f ca="1">_xll.IMDP("BND",BF327,BP8,BF3)</f>
        <v>입력오류</v>
      </c>
      <c r="BQ327" s="23" t="str">
        <f ca="1">_xll.IMDP("BND",BF327,BQ8,BF3)</f>
        <v>입력오류</v>
      </c>
      <c r="BR327" s="23" t="str">
        <f ca="1">_xll.IMDP("BND",BF327,BR8,BF3)</f>
        <v>입력오류</v>
      </c>
      <c r="BS327" s="2"/>
      <c r="CC327" s="21" t="str">
        <f ca="1">_xll.IMDP("BND",BT327,CC8,BT3)</f>
        <v>입력오류</v>
      </c>
      <c r="CD327" s="23" t="str">
        <f ca="1">_xll.IMDP("BND",BT327,CD8,BT3)</f>
        <v>입력오류</v>
      </c>
      <c r="CE327" s="23" t="str">
        <f ca="1">_xll.IMDP("BND",BT327,CE8,BT3)</f>
        <v>입력오류</v>
      </c>
      <c r="CF327" s="23" t="str">
        <f ca="1">_xll.IMDP("BND",BT327,CF8,BT3)</f>
        <v>입력오류</v>
      </c>
      <c r="CG327" s="2"/>
      <c r="CQ327" s="21" t="str">
        <f ca="1">_xll.IMDP("BND",CH327,CQ8,CH3)</f>
        <v>입력오류</v>
      </c>
      <c r="CR327" s="23" t="str">
        <f ca="1">_xll.IMDP("BND",CH327,CR8,CH3)</f>
        <v>입력오류</v>
      </c>
      <c r="CS327" s="23" t="str">
        <f ca="1">_xll.IMDP("BND",CH327,CS8,CH3)</f>
        <v>입력오류</v>
      </c>
      <c r="CT327" s="23" t="str">
        <f ca="1">_xll.IMDP("BND",CH327,CT8,CH3)</f>
        <v>입력오류</v>
      </c>
      <c r="CU327" s="2"/>
      <c r="DE327" s="21" t="str">
        <f ca="1">_xll.IMDP("BND",CV327,DE8,CV3)</f>
        <v>입력오류</v>
      </c>
      <c r="DF327" s="23" t="str">
        <f ca="1">_xll.IMDP("BND",CV327,DF8,CV3)</f>
        <v>입력오류</v>
      </c>
      <c r="DG327" s="23" t="str">
        <f ca="1">_xll.IMDP("BND",CV327,DG8,CV3)</f>
        <v>입력오류</v>
      </c>
      <c r="DH327" s="23" t="str">
        <f ca="1">_xll.IMDP("BND",CV327,DH8,CV3)</f>
        <v>입력오류</v>
      </c>
      <c r="DI327" s="2">
        <v>46316</v>
      </c>
      <c r="DJ327" s="3" t="s">
        <v>1082</v>
      </c>
      <c r="DK327" s="3" t="s">
        <v>29</v>
      </c>
      <c r="DL327" s="3" t="s">
        <v>1083</v>
      </c>
      <c r="DM327" s="3">
        <v>0</v>
      </c>
      <c r="DN327" s="3">
        <v>0</v>
      </c>
      <c r="DO327" s="3">
        <v>0</v>
      </c>
      <c r="DP327" s="3">
        <v>746</v>
      </c>
      <c r="DQ327" s="3">
        <v>9311.9699999999993</v>
      </c>
      <c r="DR327" s="3">
        <v>3.0053000000000001</v>
      </c>
      <c r="DS327" s="21">
        <f ca="1">_xll.IMDP("BND",DJ327,DS8,DJ3)</f>
        <v>20291210</v>
      </c>
      <c r="DT327" s="23">
        <f ca="1">_xll.IMDP("BND",DJ327,DT8,DJ3)</f>
        <v>3.895</v>
      </c>
      <c r="DU327" s="23" t="str">
        <f ca="1">_xll.IMDP("BND",DJ327,DU8,DJ3)</f>
        <v>국채</v>
      </c>
      <c r="DV327" s="23" t="str">
        <f ca="1">_xll.IMDP("BND",DJ327,DV8,DJ3)</f>
        <v>국고채권</v>
      </c>
      <c r="DW327" s="2"/>
      <c r="EG327" s="21" t="str">
        <f ca="1">_xll.IMDP("BND",DX327,EG8,DX3)</f>
        <v>입력오류</v>
      </c>
      <c r="EH327" s="23" t="str">
        <f ca="1">_xll.IMDP("BND",DX327,EH8,DX3)</f>
        <v>입력오류</v>
      </c>
      <c r="EI327" s="23" t="str">
        <f ca="1">_xll.IMDP("BND",DX327,EI8,DX3)</f>
        <v>입력오류</v>
      </c>
      <c r="EJ327" s="23" t="str">
        <f ca="1">_xll.IMDP("BND",DX327,EJ8,DX3)</f>
        <v>입력오류</v>
      </c>
      <c r="EK327" s="2"/>
      <c r="EU327" s="21" t="str">
        <f ca="1">_xll.IMDP("BND",EL327,EU8,EL3)</f>
        <v>입력오류</v>
      </c>
      <c r="EV327" s="23" t="str">
        <f ca="1">_xll.IMDP("BND",EL327,EV8,EL3)</f>
        <v>입력오류</v>
      </c>
      <c r="EW327" s="23" t="str">
        <f ca="1">_xll.IMDP("BND",EL327,EW8,EL3)</f>
        <v>입력오류</v>
      </c>
      <c r="EX327" s="23" t="str">
        <f ca="1">_xll.IMDP("BND",EL327,EX8,EL3)</f>
        <v>입력오류</v>
      </c>
    </row>
    <row r="328" spans="1:154" ht="13.5" customHeight="1" x14ac:dyDescent="0.3">
      <c r="A328" s="2">
        <v>46316</v>
      </c>
      <c r="B328" s="3" t="s">
        <v>156</v>
      </c>
      <c r="C328" s="3" t="s">
        <v>29</v>
      </c>
      <c r="D328" s="3" t="s">
        <v>157</v>
      </c>
      <c r="E328" s="3">
        <v>0</v>
      </c>
      <c r="F328" s="3">
        <v>0.05</v>
      </c>
      <c r="G328" s="3">
        <v>0</v>
      </c>
      <c r="H328" s="3">
        <v>63974</v>
      </c>
      <c r="I328" s="3">
        <v>9114.89</v>
      </c>
      <c r="J328" s="3">
        <v>3.9196</v>
      </c>
      <c r="K328" s="21">
        <f ca="1">_xll.IMDP("BND",B328,K8,B3)</f>
        <v>20301210</v>
      </c>
      <c r="L328" s="23">
        <f ca="1">_xll.IMDP("BND",B328,L8,B3)</f>
        <v>3.9849999999999999</v>
      </c>
      <c r="M328" s="23" t="str">
        <f ca="1">_xll.IMDP("BND",B328,M8,B3)</f>
        <v>국채</v>
      </c>
      <c r="N328" s="23" t="str">
        <f ca="1">_xll.IMDP("BND",B328,N8,B3)</f>
        <v>국고채권</v>
      </c>
      <c r="O328" s="2"/>
      <c r="Y328" s="21" t="str">
        <f ca="1">_xll.IMDP("BND",P328,Y8,P3)</f>
        <v>입력오류</v>
      </c>
      <c r="Z328" s="23" t="str">
        <f ca="1">_xll.IMDP("BND",P328,Z8,P3)</f>
        <v>입력오류</v>
      </c>
      <c r="AA328" s="23" t="str">
        <f ca="1">_xll.IMDP("BND",P328,AA8,P3)</f>
        <v>입력오류</v>
      </c>
      <c r="AB328" s="23" t="str">
        <f ca="1">_xll.IMDP("BND",P328,AB8,P3)</f>
        <v>입력오류</v>
      </c>
      <c r="AC328" s="2"/>
      <c r="AM328" s="21" t="str">
        <f ca="1">_xll.IMDP("BND",AD328,AM8,AD3)</f>
        <v>입력오류</v>
      </c>
      <c r="AN328" s="23" t="str">
        <f ca="1">_xll.IMDP("BND",AD328,AN8,AD3)</f>
        <v>입력오류</v>
      </c>
      <c r="AO328" s="23" t="str">
        <f ca="1">_xll.IMDP("BND",AD328,AO8,AD3)</f>
        <v>입력오류</v>
      </c>
      <c r="AP328" s="23" t="str">
        <f ca="1">_xll.IMDP("BND",AD328,AP8,AD3)</f>
        <v>입력오류</v>
      </c>
      <c r="AQ328" s="2"/>
      <c r="BA328" s="21" t="str">
        <f ca="1">_xll.IMDP("BND",AR328,BA8,AR3)</f>
        <v>입력오류</v>
      </c>
      <c r="BB328" s="23" t="str">
        <f ca="1">_xll.IMDP("BND",AR328,BB8,AR3)</f>
        <v>입력오류</v>
      </c>
      <c r="BC328" s="23" t="str">
        <f ca="1">_xll.IMDP("BND",AR328,BC8,AR3)</f>
        <v>입력오류</v>
      </c>
      <c r="BD328" s="23" t="str">
        <f ca="1">_xll.IMDP("BND",AR328,BD8,AR3)</f>
        <v>입력오류</v>
      </c>
      <c r="BE328" s="2"/>
      <c r="BO328" s="21" t="str">
        <f ca="1">_xll.IMDP("BND",BF328,BO8,BF3)</f>
        <v>입력오류</v>
      </c>
      <c r="BP328" s="23" t="str">
        <f ca="1">_xll.IMDP("BND",BF328,BP8,BF3)</f>
        <v>입력오류</v>
      </c>
      <c r="BQ328" s="23" t="str">
        <f ca="1">_xll.IMDP("BND",BF328,BQ8,BF3)</f>
        <v>입력오류</v>
      </c>
      <c r="BR328" s="23" t="str">
        <f ca="1">_xll.IMDP("BND",BF328,BR8,BF3)</f>
        <v>입력오류</v>
      </c>
      <c r="BS328" s="2"/>
      <c r="CC328" s="21" t="str">
        <f ca="1">_xll.IMDP("BND",BT328,CC8,BT3)</f>
        <v>입력오류</v>
      </c>
      <c r="CD328" s="23" t="str">
        <f ca="1">_xll.IMDP("BND",BT328,CD8,BT3)</f>
        <v>입력오류</v>
      </c>
      <c r="CE328" s="23" t="str">
        <f ca="1">_xll.IMDP("BND",BT328,CE8,BT3)</f>
        <v>입력오류</v>
      </c>
      <c r="CF328" s="23" t="str">
        <f ca="1">_xll.IMDP("BND",BT328,CF8,BT3)</f>
        <v>입력오류</v>
      </c>
      <c r="CG328" s="2"/>
      <c r="CQ328" s="21" t="str">
        <f ca="1">_xll.IMDP("BND",CH328,CQ8,CH3)</f>
        <v>입력오류</v>
      </c>
      <c r="CR328" s="23" t="str">
        <f ca="1">_xll.IMDP("BND",CH328,CR8,CH3)</f>
        <v>입력오류</v>
      </c>
      <c r="CS328" s="23" t="str">
        <f ca="1">_xll.IMDP("BND",CH328,CS8,CH3)</f>
        <v>입력오류</v>
      </c>
      <c r="CT328" s="23" t="str">
        <f ca="1">_xll.IMDP("BND",CH328,CT8,CH3)</f>
        <v>입력오류</v>
      </c>
      <c r="CU328" s="2"/>
      <c r="DE328" s="21" t="str">
        <f ca="1">_xll.IMDP("BND",CV328,DE8,CV3)</f>
        <v>입력오류</v>
      </c>
      <c r="DF328" s="23" t="str">
        <f ca="1">_xll.IMDP("BND",CV328,DF8,CV3)</f>
        <v>입력오류</v>
      </c>
      <c r="DG328" s="23" t="str">
        <f ca="1">_xll.IMDP("BND",CV328,DG8,CV3)</f>
        <v>입력오류</v>
      </c>
      <c r="DH328" s="23" t="str">
        <f ca="1">_xll.IMDP("BND",CV328,DH8,CV3)</f>
        <v>입력오류</v>
      </c>
      <c r="DI328" s="2">
        <v>46316</v>
      </c>
      <c r="DJ328" s="3" t="s">
        <v>1280</v>
      </c>
      <c r="DK328" s="3" t="s">
        <v>1281</v>
      </c>
      <c r="DL328" s="3" t="s">
        <v>1282</v>
      </c>
      <c r="DM328" s="3">
        <v>0</v>
      </c>
      <c r="DN328" s="3">
        <v>0</v>
      </c>
      <c r="DO328" s="3">
        <v>0</v>
      </c>
      <c r="DP328" s="3">
        <v>693</v>
      </c>
      <c r="DQ328" s="3">
        <v>9684.68</v>
      </c>
      <c r="DR328" s="3">
        <v>1.7134</v>
      </c>
      <c r="DS328" s="21">
        <f ca="1">_xll.IMDP("BND",DJ328,DS8,DJ3)</f>
        <v>20280727</v>
      </c>
      <c r="DT328" s="23">
        <f ca="1">_xll.IMDP("BND",DJ328,DT8,DJ3)</f>
        <v>4.3170000000000002</v>
      </c>
      <c r="DU328" s="23" t="str">
        <f ca="1">_xll.IMDP("BND",DJ328,DU8,DJ3)</f>
        <v>금융채</v>
      </c>
      <c r="DV328" s="23" t="str">
        <f ca="1">_xll.IMDP("BND",DJ328,DV8,DJ3)</f>
        <v>카드</v>
      </c>
      <c r="DW328" s="2"/>
      <c r="EG328" s="21" t="str">
        <f ca="1">_xll.IMDP("BND",DX328,EG8,DX3)</f>
        <v>입력오류</v>
      </c>
      <c r="EH328" s="23" t="str">
        <f ca="1">_xll.IMDP("BND",DX328,EH8,DX3)</f>
        <v>입력오류</v>
      </c>
      <c r="EI328" s="23" t="str">
        <f ca="1">_xll.IMDP("BND",DX328,EI8,DX3)</f>
        <v>입력오류</v>
      </c>
      <c r="EJ328" s="23" t="str">
        <f ca="1">_xll.IMDP("BND",DX328,EJ8,DX3)</f>
        <v>입력오류</v>
      </c>
      <c r="EK328" s="2"/>
      <c r="EU328" s="21" t="str">
        <f ca="1">_xll.IMDP("BND",EL328,EU8,EL3)</f>
        <v>입력오류</v>
      </c>
      <c r="EV328" s="23" t="str">
        <f ca="1">_xll.IMDP("BND",EL328,EV8,EL3)</f>
        <v>입력오류</v>
      </c>
      <c r="EW328" s="23" t="str">
        <f ca="1">_xll.IMDP("BND",EL328,EW8,EL3)</f>
        <v>입력오류</v>
      </c>
      <c r="EX328" s="23" t="str">
        <f ca="1">_xll.IMDP("BND",EL328,EX8,EL3)</f>
        <v>입력오류</v>
      </c>
    </row>
    <row r="329" spans="1:154" ht="13.5" customHeight="1" x14ac:dyDescent="0.3">
      <c r="A329" s="2">
        <v>46316</v>
      </c>
      <c r="B329" s="3" t="s">
        <v>1074</v>
      </c>
      <c r="C329" s="3" t="s">
        <v>1075</v>
      </c>
      <c r="D329" s="3" t="s">
        <v>1076</v>
      </c>
      <c r="E329" s="3">
        <v>0</v>
      </c>
      <c r="F329" s="3">
        <v>0.05</v>
      </c>
      <c r="G329" s="3">
        <v>0</v>
      </c>
      <c r="H329" s="3">
        <v>63580</v>
      </c>
      <c r="I329" s="3">
        <v>9513.3700000000008</v>
      </c>
      <c r="J329" s="3">
        <v>5.2973999999999997</v>
      </c>
      <c r="K329" s="21">
        <f ca="1">_xll.IMDP("BND",B329,K8,B3)</f>
        <v>20320926</v>
      </c>
      <c r="L329" s="23">
        <f ca="1">_xll.IMDP("BND",B329,L8,B3)</f>
        <v>4.2699999999999996</v>
      </c>
      <c r="M329" s="23" t="str">
        <f ca="1">_xll.IMDP("BND",B329,M8,B3)</f>
        <v>공사공단채</v>
      </c>
      <c r="N329" s="23" t="str">
        <f ca="1">_xll.IMDP("BND",B329,N8,B3)</f>
        <v>일반</v>
      </c>
      <c r="O329" s="2"/>
      <c r="Y329" s="21" t="str">
        <f ca="1">_xll.IMDP("BND",P329,Y8,P3)</f>
        <v>입력오류</v>
      </c>
      <c r="Z329" s="23" t="str">
        <f ca="1">_xll.IMDP("BND",P329,Z8,P3)</f>
        <v>입력오류</v>
      </c>
      <c r="AA329" s="23" t="str">
        <f ca="1">_xll.IMDP("BND",P329,AA8,P3)</f>
        <v>입력오류</v>
      </c>
      <c r="AB329" s="23" t="str">
        <f ca="1">_xll.IMDP("BND",P329,AB8,P3)</f>
        <v>입력오류</v>
      </c>
      <c r="AC329" s="2"/>
      <c r="AM329" s="21" t="str">
        <f ca="1">_xll.IMDP("BND",AD329,AM8,AD3)</f>
        <v>입력오류</v>
      </c>
      <c r="AN329" s="23" t="str">
        <f ca="1">_xll.IMDP("BND",AD329,AN8,AD3)</f>
        <v>입력오류</v>
      </c>
      <c r="AO329" s="23" t="str">
        <f ca="1">_xll.IMDP("BND",AD329,AO8,AD3)</f>
        <v>입력오류</v>
      </c>
      <c r="AP329" s="23" t="str">
        <f ca="1">_xll.IMDP("BND",AD329,AP8,AD3)</f>
        <v>입력오류</v>
      </c>
      <c r="AQ329" s="2"/>
      <c r="BA329" s="21" t="str">
        <f ca="1">_xll.IMDP("BND",AR329,BA8,AR3)</f>
        <v>입력오류</v>
      </c>
      <c r="BB329" s="23" t="str">
        <f ca="1">_xll.IMDP("BND",AR329,BB8,AR3)</f>
        <v>입력오류</v>
      </c>
      <c r="BC329" s="23" t="str">
        <f ca="1">_xll.IMDP("BND",AR329,BC8,AR3)</f>
        <v>입력오류</v>
      </c>
      <c r="BD329" s="23" t="str">
        <f ca="1">_xll.IMDP("BND",AR329,BD8,AR3)</f>
        <v>입력오류</v>
      </c>
      <c r="BE329" s="2"/>
      <c r="BO329" s="21" t="str">
        <f ca="1">_xll.IMDP("BND",BF329,BO8,BF3)</f>
        <v>입력오류</v>
      </c>
      <c r="BP329" s="23" t="str">
        <f ca="1">_xll.IMDP("BND",BF329,BP8,BF3)</f>
        <v>입력오류</v>
      </c>
      <c r="BQ329" s="23" t="str">
        <f ca="1">_xll.IMDP("BND",BF329,BQ8,BF3)</f>
        <v>입력오류</v>
      </c>
      <c r="BR329" s="23" t="str">
        <f ca="1">_xll.IMDP("BND",BF329,BR8,BF3)</f>
        <v>입력오류</v>
      </c>
      <c r="BS329" s="2"/>
      <c r="CC329" s="21" t="str">
        <f ca="1">_xll.IMDP("BND",BT329,CC8,BT3)</f>
        <v>입력오류</v>
      </c>
      <c r="CD329" s="23" t="str">
        <f ca="1">_xll.IMDP("BND",BT329,CD8,BT3)</f>
        <v>입력오류</v>
      </c>
      <c r="CE329" s="23" t="str">
        <f ca="1">_xll.IMDP("BND",BT329,CE8,BT3)</f>
        <v>입력오류</v>
      </c>
      <c r="CF329" s="23" t="str">
        <f ca="1">_xll.IMDP("BND",BT329,CF8,BT3)</f>
        <v>입력오류</v>
      </c>
      <c r="CG329" s="2"/>
      <c r="CQ329" s="21" t="str">
        <f ca="1">_xll.IMDP("BND",CH329,CQ8,CH3)</f>
        <v>입력오류</v>
      </c>
      <c r="CR329" s="23" t="str">
        <f ca="1">_xll.IMDP("BND",CH329,CR8,CH3)</f>
        <v>입력오류</v>
      </c>
      <c r="CS329" s="23" t="str">
        <f ca="1">_xll.IMDP("BND",CH329,CS8,CH3)</f>
        <v>입력오류</v>
      </c>
      <c r="CT329" s="23" t="str">
        <f ca="1">_xll.IMDP("BND",CH329,CT8,CH3)</f>
        <v>입력오류</v>
      </c>
      <c r="CU329" s="2"/>
      <c r="DE329" s="21" t="str">
        <f ca="1">_xll.IMDP("BND",CV329,DE8,CV3)</f>
        <v>입력오류</v>
      </c>
      <c r="DF329" s="23" t="str">
        <f ca="1">_xll.IMDP("BND",CV329,DF8,CV3)</f>
        <v>입력오류</v>
      </c>
      <c r="DG329" s="23" t="str">
        <f ca="1">_xll.IMDP("BND",CV329,DG8,CV3)</f>
        <v>입력오류</v>
      </c>
      <c r="DH329" s="23" t="str">
        <f ca="1">_xll.IMDP("BND",CV329,DH8,CV3)</f>
        <v>입력오류</v>
      </c>
      <c r="DI329" s="2">
        <v>46316</v>
      </c>
      <c r="DJ329" s="3" t="s">
        <v>7</v>
      </c>
      <c r="DK329" s="3" t="s">
        <v>7</v>
      </c>
      <c r="DL329" s="3" t="s">
        <v>43</v>
      </c>
      <c r="DN329" s="3">
        <v>16.579999999999998</v>
      </c>
      <c r="DP329" s="3">
        <v>-26223936</v>
      </c>
      <c r="DS329" s="21" t="str">
        <f ca="1">_xll.IMDP("BND",DJ329,DS8,DJ3)</f>
        <v/>
      </c>
      <c r="DT329" s="23" t="str">
        <f ca="1">_xll.IMDP("BND",DJ329,DT8,DJ3)</f>
        <v/>
      </c>
      <c r="DU329" s="23" t="str">
        <f ca="1">_xll.IMDP("BND",DJ329,DU8,DJ3)</f>
        <v/>
      </c>
      <c r="DV329" s="23" t="str">
        <f ca="1">_xll.IMDP("BND",DJ329,DV8,DJ3)</f>
        <v/>
      </c>
      <c r="DW329" s="2"/>
      <c r="EG329" s="21" t="str">
        <f ca="1">_xll.IMDP("BND",DX329,EG8,DX3)</f>
        <v>입력오류</v>
      </c>
      <c r="EH329" s="23" t="str">
        <f ca="1">_xll.IMDP("BND",DX329,EH8,DX3)</f>
        <v>입력오류</v>
      </c>
      <c r="EI329" s="23" t="str">
        <f ca="1">_xll.IMDP("BND",DX329,EI8,DX3)</f>
        <v>입력오류</v>
      </c>
      <c r="EJ329" s="23" t="str">
        <f ca="1">_xll.IMDP("BND",DX329,EJ8,DX3)</f>
        <v>입력오류</v>
      </c>
      <c r="EK329" s="2"/>
      <c r="EU329" s="21" t="str">
        <f ca="1">_xll.IMDP("BND",EL329,EU8,EL3)</f>
        <v>입력오류</v>
      </c>
      <c r="EV329" s="23" t="str">
        <f ca="1">_xll.IMDP("BND",EL329,EV8,EL3)</f>
        <v>입력오류</v>
      </c>
      <c r="EW329" s="23" t="str">
        <f ca="1">_xll.IMDP("BND",EL329,EW8,EL3)</f>
        <v>입력오류</v>
      </c>
      <c r="EX329" s="23" t="str">
        <f ca="1">_xll.IMDP("BND",EL329,EX8,EL3)</f>
        <v>입력오류</v>
      </c>
    </row>
    <row r="330" spans="1:154" ht="13.5" customHeight="1" x14ac:dyDescent="0.3">
      <c r="A330" s="2">
        <v>46316</v>
      </c>
      <c r="B330" s="3" t="s">
        <v>1797</v>
      </c>
      <c r="C330" s="3" t="s">
        <v>29</v>
      </c>
      <c r="D330" s="3" t="s">
        <v>1798</v>
      </c>
      <c r="E330" s="3">
        <v>0</v>
      </c>
      <c r="F330" s="3">
        <v>0.05</v>
      </c>
      <c r="G330" s="3">
        <v>0</v>
      </c>
      <c r="H330" s="3">
        <v>58863</v>
      </c>
      <c r="I330" s="3">
        <v>8896.19</v>
      </c>
      <c r="J330" s="3">
        <v>7.7298999999999998</v>
      </c>
      <c r="K330" s="21">
        <f ca="1">_xll.IMDP("BND",B330,K8,B3)</f>
        <v>20350910</v>
      </c>
      <c r="L330" s="23">
        <f ca="1">_xll.IMDP("BND",B330,L8,B3)</f>
        <v>4.1630000000000003</v>
      </c>
      <c r="M330" s="23" t="str">
        <f ca="1">_xll.IMDP("BND",B330,M8,B3)</f>
        <v>국채</v>
      </c>
      <c r="N330" s="23" t="str">
        <f ca="1">_xll.IMDP("BND",B330,N8,B3)</f>
        <v>국고채권</v>
      </c>
      <c r="O330" s="2"/>
      <c r="Y330" s="21" t="str">
        <f ca="1">_xll.IMDP("BND",P330,Y8,P3)</f>
        <v>입력오류</v>
      </c>
      <c r="Z330" s="23" t="str">
        <f ca="1">_xll.IMDP("BND",P330,Z8,P3)</f>
        <v>입력오류</v>
      </c>
      <c r="AA330" s="23" t="str">
        <f ca="1">_xll.IMDP("BND",P330,AA8,P3)</f>
        <v>입력오류</v>
      </c>
      <c r="AB330" s="23" t="str">
        <f ca="1">_xll.IMDP("BND",P330,AB8,P3)</f>
        <v>입력오류</v>
      </c>
      <c r="AC330" s="2"/>
      <c r="AM330" s="21" t="str">
        <f ca="1">_xll.IMDP("BND",AD330,AM8,AD3)</f>
        <v>입력오류</v>
      </c>
      <c r="AN330" s="23" t="str">
        <f ca="1">_xll.IMDP("BND",AD330,AN8,AD3)</f>
        <v>입력오류</v>
      </c>
      <c r="AO330" s="23" t="str">
        <f ca="1">_xll.IMDP("BND",AD330,AO8,AD3)</f>
        <v>입력오류</v>
      </c>
      <c r="AP330" s="23" t="str">
        <f ca="1">_xll.IMDP("BND",AD330,AP8,AD3)</f>
        <v>입력오류</v>
      </c>
      <c r="AQ330" s="2"/>
      <c r="BA330" s="21" t="str">
        <f ca="1">_xll.IMDP("BND",AR330,BA8,AR3)</f>
        <v>입력오류</v>
      </c>
      <c r="BB330" s="23" t="str">
        <f ca="1">_xll.IMDP("BND",AR330,BB8,AR3)</f>
        <v>입력오류</v>
      </c>
      <c r="BC330" s="23" t="str">
        <f ca="1">_xll.IMDP("BND",AR330,BC8,AR3)</f>
        <v>입력오류</v>
      </c>
      <c r="BD330" s="23" t="str">
        <f ca="1">_xll.IMDP("BND",AR330,BD8,AR3)</f>
        <v>입력오류</v>
      </c>
      <c r="BE330" s="2"/>
      <c r="BO330" s="21" t="str">
        <f ca="1">_xll.IMDP("BND",BF330,BO8,BF3)</f>
        <v>입력오류</v>
      </c>
      <c r="BP330" s="23" t="str">
        <f ca="1">_xll.IMDP("BND",BF330,BP8,BF3)</f>
        <v>입력오류</v>
      </c>
      <c r="BQ330" s="23" t="str">
        <f ca="1">_xll.IMDP("BND",BF330,BQ8,BF3)</f>
        <v>입력오류</v>
      </c>
      <c r="BR330" s="23" t="str">
        <f ca="1">_xll.IMDP("BND",BF330,BR8,BF3)</f>
        <v>입력오류</v>
      </c>
      <c r="BS330" s="2"/>
      <c r="CC330" s="21" t="str">
        <f ca="1">_xll.IMDP("BND",BT330,CC8,BT3)</f>
        <v>입력오류</v>
      </c>
      <c r="CD330" s="23" t="str">
        <f ca="1">_xll.IMDP("BND",BT330,CD8,BT3)</f>
        <v>입력오류</v>
      </c>
      <c r="CE330" s="23" t="str">
        <f ca="1">_xll.IMDP("BND",BT330,CE8,BT3)</f>
        <v>입력오류</v>
      </c>
      <c r="CF330" s="23" t="str">
        <f ca="1">_xll.IMDP("BND",BT330,CF8,BT3)</f>
        <v>입력오류</v>
      </c>
      <c r="CG330" s="2"/>
      <c r="CQ330" s="21" t="str">
        <f ca="1">_xll.IMDP("BND",CH330,CQ8,CH3)</f>
        <v>입력오류</v>
      </c>
      <c r="CR330" s="23" t="str">
        <f ca="1">_xll.IMDP("BND",CH330,CR8,CH3)</f>
        <v>입력오류</v>
      </c>
      <c r="CS330" s="23" t="str">
        <f ca="1">_xll.IMDP("BND",CH330,CS8,CH3)</f>
        <v>입력오류</v>
      </c>
      <c r="CT330" s="23" t="str">
        <f ca="1">_xll.IMDP("BND",CH330,CT8,CH3)</f>
        <v>입력오류</v>
      </c>
      <c r="CU330" s="2"/>
      <c r="DE330" s="21" t="str">
        <f ca="1">_xll.IMDP("BND",CV330,DE8,CV3)</f>
        <v>입력오류</v>
      </c>
      <c r="DF330" s="23" t="str">
        <f ca="1">_xll.IMDP("BND",CV330,DF8,CV3)</f>
        <v>입력오류</v>
      </c>
      <c r="DG330" s="23" t="str">
        <f ca="1">_xll.IMDP("BND",CV330,DG8,CV3)</f>
        <v>입력오류</v>
      </c>
      <c r="DH330" s="23" t="str">
        <f ca="1">_xll.IMDP("BND",CV330,DH8,CV3)</f>
        <v>입력오류</v>
      </c>
      <c r="DI330" s="2"/>
      <c r="DS330" s="21" t="str">
        <f ca="1">_xll.IMDP("BND",DJ330,DS8,DJ3)</f>
        <v>입력오류</v>
      </c>
      <c r="DT330" s="23" t="str">
        <f ca="1">_xll.IMDP("BND",DJ330,DT8,DJ3)</f>
        <v>입력오류</v>
      </c>
      <c r="DU330" s="23" t="str">
        <f ca="1">_xll.IMDP("BND",DJ330,DU8,DJ3)</f>
        <v>입력오류</v>
      </c>
      <c r="DV330" s="23" t="str">
        <f ca="1">_xll.IMDP("BND",DJ330,DV8,DJ3)</f>
        <v>입력오류</v>
      </c>
      <c r="DW330" s="2"/>
      <c r="EG330" s="21" t="str">
        <f ca="1">_xll.IMDP("BND",DX330,EG8,DX3)</f>
        <v>입력오류</v>
      </c>
      <c r="EH330" s="23" t="str">
        <f ca="1">_xll.IMDP("BND",DX330,EH8,DX3)</f>
        <v>입력오류</v>
      </c>
      <c r="EI330" s="23" t="str">
        <f ca="1">_xll.IMDP("BND",DX330,EI8,DX3)</f>
        <v>입력오류</v>
      </c>
      <c r="EJ330" s="23" t="str">
        <f ca="1">_xll.IMDP("BND",DX330,EJ8,DX3)</f>
        <v>입력오류</v>
      </c>
      <c r="EK330" s="2"/>
      <c r="EU330" s="21" t="str">
        <f ca="1">_xll.IMDP("BND",EL330,EU8,EL3)</f>
        <v>입력오류</v>
      </c>
      <c r="EV330" s="23" t="str">
        <f ca="1">_xll.IMDP("BND",EL330,EV8,EL3)</f>
        <v>입력오류</v>
      </c>
      <c r="EW330" s="23" t="str">
        <f ca="1">_xll.IMDP("BND",EL330,EW8,EL3)</f>
        <v>입력오류</v>
      </c>
      <c r="EX330" s="23" t="str">
        <f ca="1">_xll.IMDP("BND",EL330,EX8,EL3)</f>
        <v>입력오류</v>
      </c>
    </row>
    <row r="331" spans="1:154" ht="13.5" customHeight="1" x14ac:dyDescent="0.3">
      <c r="A331" s="2">
        <v>46316</v>
      </c>
      <c r="B331" s="3" t="s">
        <v>623</v>
      </c>
      <c r="C331" s="3" t="s">
        <v>29</v>
      </c>
      <c r="D331" s="3" t="s">
        <v>624</v>
      </c>
      <c r="E331" s="3">
        <v>0</v>
      </c>
      <c r="F331" s="3">
        <v>0.05</v>
      </c>
      <c r="G331" s="3">
        <v>0</v>
      </c>
      <c r="H331" s="3">
        <v>57412</v>
      </c>
      <c r="I331" s="3">
        <v>7879.71</v>
      </c>
      <c r="J331" s="3">
        <v>8.9149999999999991</v>
      </c>
      <c r="K331" s="21">
        <f ca="1">_xll.IMDP("BND",B331,K8,B3)</f>
        <v>20360910</v>
      </c>
      <c r="L331" s="23">
        <f ca="1">_xll.IMDP("BND",B331,L8,B3)</f>
        <v>4.1580000000000004</v>
      </c>
      <c r="M331" s="23" t="str">
        <f ca="1">_xll.IMDP("BND",B331,M8,B3)</f>
        <v>국채</v>
      </c>
      <c r="N331" s="23" t="str">
        <f ca="1">_xll.IMDP("BND",B331,N8,B3)</f>
        <v>국고채권</v>
      </c>
      <c r="O331" s="2"/>
      <c r="Y331" s="21" t="str">
        <f ca="1">_xll.IMDP("BND",P331,Y8,P3)</f>
        <v>입력오류</v>
      </c>
      <c r="Z331" s="23" t="str">
        <f ca="1">_xll.IMDP("BND",P331,Z8,P3)</f>
        <v>입력오류</v>
      </c>
      <c r="AA331" s="23" t="str">
        <f ca="1">_xll.IMDP("BND",P331,AA8,P3)</f>
        <v>입력오류</v>
      </c>
      <c r="AB331" s="23" t="str">
        <f ca="1">_xll.IMDP("BND",P331,AB8,P3)</f>
        <v>입력오류</v>
      </c>
      <c r="AC331" s="2"/>
      <c r="AM331" s="21" t="str">
        <f ca="1">_xll.IMDP("BND",AD331,AM8,AD3)</f>
        <v>입력오류</v>
      </c>
      <c r="AN331" s="23" t="str">
        <f ca="1">_xll.IMDP("BND",AD331,AN8,AD3)</f>
        <v>입력오류</v>
      </c>
      <c r="AO331" s="23" t="str">
        <f ca="1">_xll.IMDP("BND",AD331,AO8,AD3)</f>
        <v>입력오류</v>
      </c>
      <c r="AP331" s="23" t="str">
        <f ca="1">_xll.IMDP("BND",AD331,AP8,AD3)</f>
        <v>입력오류</v>
      </c>
      <c r="AQ331" s="2"/>
      <c r="BA331" s="21" t="str">
        <f ca="1">_xll.IMDP("BND",AR331,BA8,AR3)</f>
        <v>입력오류</v>
      </c>
      <c r="BB331" s="23" t="str">
        <f ca="1">_xll.IMDP("BND",AR331,BB8,AR3)</f>
        <v>입력오류</v>
      </c>
      <c r="BC331" s="23" t="str">
        <f ca="1">_xll.IMDP("BND",AR331,BC8,AR3)</f>
        <v>입력오류</v>
      </c>
      <c r="BD331" s="23" t="str">
        <f ca="1">_xll.IMDP("BND",AR331,BD8,AR3)</f>
        <v>입력오류</v>
      </c>
      <c r="BE331" s="2"/>
      <c r="BO331" s="21" t="str">
        <f ca="1">_xll.IMDP("BND",BF331,BO8,BF3)</f>
        <v>입력오류</v>
      </c>
      <c r="BP331" s="23" t="str">
        <f ca="1">_xll.IMDP("BND",BF331,BP8,BF3)</f>
        <v>입력오류</v>
      </c>
      <c r="BQ331" s="23" t="str">
        <f ca="1">_xll.IMDP("BND",BF331,BQ8,BF3)</f>
        <v>입력오류</v>
      </c>
      <c r="BR331" s="23" t="str">
        <f ca="1">_xll.IMDP("BND",BF331,BR8,BF3)</f>
        <v>입력오류</v>
      </c>
      <c r="BS331" s="2"/>
      <c r="CC331" s="21" t="str">
        <f ca="1">_xll.IMDP("BND",BT331,CC8,BT3)</f>
        <v>입력오류</v>
      </c>
      <c r="CD331" s="23" t="str">
        <f ca="1">_xll.IMDP("BND",BT331,CD8,BT3)</f>
        <v>입력오류</v>
      </c>
      <c r="CE331" s="23" t="str">
        <f ca="1">_xll.IMDP("BND",BT331,CE8,BT3)</f>
        <v>입력오류</v>
      </c>
      <c r="CF331" s="23" t="str">
        <f ca="1">_xll.IMDP("BND",BT331,CF8,BT3)</f>
        <v>입력오류</v>
      </c>
      <c r="CG331" s="2"/>
      <c r="CQ331" s="21" t="str">
        <f ca="1">_xll.IMDP("BND",CH331,CQ8,CH3)</f>
        <v>입력오류</v>
      </c>
      <c r="CR331" s="23" t="str">
        <f ca="1">_xll.IMDP("BND",CH331,CR8,CH3)</f>
        <v>입력오류</v>
      </c>
      <c r="CS331" s="23" t="str">
        <f ca="1">_xll.IMDP("BND",CH331,CS8,CH3)</f>
        <v>입력오류</v>
      </c>
      <c r="CT331" s="23" t="str">
        <f ca="1">_xll.IMDP("BND",CH331,CT8,CH3)</f>
        <v>입력오류</v>
      </c>
      <c r="CU331" s="2"/>
      <c r="DE331" s="21" t="str">
        <f ca="1">_xll.IMDP("BND",CV331,DE8,CV3)</f>
        <v>입력오류</v>
      </c>
      <c r="DF331" s="23" t="str">
        <f ca="1">_xll.IMDP("BND",CV331,DF8,CV3)</f>
        <v>입력오류</v>
      </c>
      <c r="DG331" s="23" t="str">
        <f ca="1">_xll.IMDP("BND",CV331,DG8,CV3)</f>
        <v>입력오류</v>
      </c>
      <c r="DH331" s="23" t="str">
        <f ca="1">_xll.IMDP("BND",CV331,DH8,CV3)</f>
        <v>입력오류</v>
      </c>
      <c r="DI331" s="2"/>
      <c r="DS331" s="21" t="str">
        <f ca="1">_xll.IMDP("BND",DJ331,DS8,DJ3)</f>
        <v>입력오류</v>
      </c>
      <c r="DT331" s="23" t="str">
        <f ca="1">_xll.IMDP("BND",DJ331,DT8,DJ3)</f>
        <v>입력오류</v>
      </c>
      <c r="DU331" s="23" t="str">
        <f ca="1">_xll.IMDP("BND",DJ331,DU8,DJ3)</f>
        <v>입력오류</v>
      </c>
      <c r="DV331" s="23" t="str">
        <f ca="1">_xll.IMDP("BND",DJ331,DV8,DJ3)</f>
        <v>입력오류</v>
      </c>
      <c r="DW331" s="2"/>
      <c r="EG331" s="21" t="str">
        <f ca="1">_xll.IMDP("BND",DX331,EG8,DX3)</f>
        <v>입력오류</v>
      </c>
      <c r="EH331" s="23" t="str">
        <f ca="1">_xll.IMDP("BND",DX331,EH8,DX3)</f>
        <v>입력오류</v>
      </c>
      <c r="EI331" s="23" t="str">
        <f ca="1">_xll.IMDP("BND",DX331,EI8,DX3)</f>
        <v>입력오류</v>
      </c>
      <c r="EJ331" s="23" t="str">
        <f ca="1">_xll.IMDP("BND",DX331,EJ8,DX3)</f>
        <v>입력오류</v>
      </c>
      <c r="EK331" s="2"/>
      <c r="EU331" s="21" t="str">
        <f ca="1">_xll.IMDP("BND",EL331,EU8,EL3)</f>
        <v>입력오류</v>
      </c>
      <c r="EV331" s="23" t="str">
        <f ca="1">_xll.IMDP("BND",EL331,EV8,EL3)</f>
        <v>입력오류</v>
      </c>
      <c r="EW331" s="23" t="str">
        <f ca="1">_xll.IMDP("BND",EL331,EW8,EL3)</f>
        <v>입력오류</v>
      </c>
      <c r="EX331" s="23" t="str">
        <f ca="1">_xll.IMDP("BND",EL331,EX8,EL3)</f>
        <v>입력오류</v>
      </c>
    </row>
    <row r="332" spans="1:154" ht="13.5" customHeight="1" x14ac:dyDescent="0.3">
      <c r="A332" s="2">
        <v>46316</v>
      </c>
      <c r="B332" s="3" t="s">
        <v>1069</v>
      </c>
      <c r="C332" s="3" t="s">
        <v>29</v>
      </c>
      <c r="D332" s="3" t="s">
        <v>1070</v>
      </c>
      <c r="E332" s="3">
        <v>0</v>
      </c>
      <c r="F332" s="3">
        <v>0.05</v>
      </c>
      <c r="G332" s="3">
        <v>0</v>
      </c>
      <c r="H332" s="3">
        <v>56355</v>
      </c>
      <c r="I332" s="3">
        <v>9918.6</v>
      </c>
      <c r="J332" s="3">
        <v>1.5696000000000001</v>
      </c>
      <c r="K332" s="21">
        <f ca="1">_xll.IMDP("BND",B332,K8,B3)</f>
        <v>20280610</v>
      </c>
      <c r="L332" s="23">
        <f ca="1">_xll.IMDP("BND",B332,L8,B3)</f>
        <v>3.7450000000000001</v>
      </c>
      <c r="M332" s="23" t="str">
        <f ca="1">_xll.IMDP("BND",B332,M8,B3)</f>
        <v>국채</v>
      </c>
      <c r="N332" s="23" t="str">
        <f ca="1">_xll.IMDP("BND",B332,N8,B3)</f>
        <v>국고채권</v>
      </c>
      <c r="O332" s="2"/>
      <c r="Y332" s="21" t="str">
        <f ca="1">_xll.IMDP("BND",P332,Y8,P3)</f>
        <v>입력오류</v>
      </c>
      <c r="Z332" s="23" t="str">
        <f ca="1">_xll.IMDP("BND",P332,Z8,P3)</f>
        <v>입력오류</v>
      </c>
      <c r="AA332" s="23" t="str">
        <f ca="1">_xll.IMDP("BND",P332,AA8,P3)</f>
        <v>입력오류</v>
      </c>
      <c r="AB332" s="23" t="str">
        <f ca="1">_xll.IMDP("BND",P332,AB8,P3)</f>
        <v>입력오류</v>
      </c>
      <c r="AC332" s="2"/>
      <c r="AM332" s="21" t="str">
        <f ca="1">_xll.IMDP("BND",AD332,AM8,AD3)</f>
        <v>입력오류</v>
      </c>
      <c r="AN332" s="23" t="str">
        <f ca="1">_xll.IMDP("BND",AD332,AN8,AD3)</f>
        <v>입력오류</v>
      </c>
      <c r="AO332" s="23" t="str">
        <f ca="1">_xll.IMDP("BND",AD332,AO8,AD3)</f>
        <v>입력오류</v>
      </c>
      <c r="AP332" s="23" t="str">
        <f ca="1">_xll.IMDP("BND",AD332,AP8,AD3)</f>
        <v>입력오류</v>
      </c>
      <c r="AQ332" s="2"/>
      <c r="BA332" s="21" t="str">
        <f ca="1">_xll.IMDP("BND",AR332,BA8,AR3)</f>
        <v>입력오류</v>
      </c>
      <c r="BB332" s="23" t="str">
        <f ca="1">_xll.IMDP("BND",AR332,BB8,AR3)</f>
        <v>입력오류</v>
      </c>
      <c r="BC332" s="23" t="str">
        <f ca="1">_xll.IMDP("BND",AR332,BC8,AR3)</f>
        <v>입력오류</v>
      </c>
      <c r="BD332" s="23" t="str">
        <f ca="1">_xll.IMDP("BND",AR332,BD8,AR3)</f>
        <v>입력오류</v>
      </c>
      <c r="BE332" s="2"/>
      <c r="BO332" s="21" t="str">
        <f ca="1">_xll.IMDP("BND",BF332,BO8,BF3)</f>
        <v>입력오류</v>
      </c>
      <c r="BP332" s="23" t="str">
        <f ca="1">_xll.IMDP("BND",BF332,BP8,BF3)</f>
        <v>입력오류</v>
      </c>
      <c r="BQ332" s="23" t="str">
        <f ca="1">_xll.IMDP("BND",BF332,BQ8,BF3)</f>
        <v>입력오류</v>
      </c>
      <c r="BR332" s="23" t="str">
        <f ca="1">_xll.IMDP("BND",BF332,BR8,BF3)</f>
        <v>입력오류</v>
      </c>
      <c r="BS332" s="2"/>
      <c r="CC332" s="21" t="str">
        <f ca="1">_xll.IMDP("BND",BT332,CC8,BT3)</f>
        <v>입력오류</v>
      </c>
      <c r="CD332" s="23" t="str">
        <f ca="1">_xll.IMDP("BND",BT332,CD8,BT3)</f>
        <v>입력오류</v>
      </c>
      <c r="CE332" s="23" t="str">
        <f ca="1">_xll.IMDP("BND",BT332,CE8,BT3)</f>
        <v>입력오류</v>
      </c>
      <c r="CF332" s="23" t="str">
        <f ca="1">_xll.IMDP("BND",BT332,CF8,BT3)</f>
        <v>입력오류</v>
      </c>
      <c r="CG332" s="2"/>
      <c r="CQ332" s="21" t="str">
        <f ca="1">_xll.IMDP("BND",CH332,CQ8,CH3)</f>
        <v>입력오류</v>
      </c>
      <c r="CR332" s="23" t="str">
        <f ca="1">_xll.IMDP("BND",CH332,CR8,CH3)</f>
        <v>입력오류</v>
      </c>
      <c r="CS332" s="23" t="str">
        <f ca="1">_xll.IMDP("BND",CH332,CS8,CH3)</f>
        <v>입력오류</v>
      </c>
      <c r="CT332" s="23" t="str">
        <f ca="1">_xll.IMDP("BND",CH332,CT8,CH3)</f>
        <v>입력오류</v>
      </c>
      <c r="CU332" s="2"/>
      <c r="DE332" s="21" t="str">
        <f ca="1">_xll.IMDP("BND",CV332,DE8,CV3)</f>
        <v>입력오류</v>
      </c>
      <c r="DF332" s="23" t="str">
        <f ca="1">_xll.IMDP("BND",CV332,DF8,CV3)</f>
        <v>입력오류</v>
      </c>
      <c r="DG332" s="23" t="str">
        <f ca="1">_xll.IMDP("BND",CV332,DG8,CV3)</f>
        <v>입력오류</v>
      </c>
      <c r="DH332" s="23" t="str">
        <f ca="1">_xll.IMDP("BND",CV332,DH8,CV3)</f>
        <v>입력오류</v>
      </c>
      <c r="DI332" s="2"/>
      <c r="DS332" s="21" t="str">
        <f ca="1">_xll.IMDP("BND",DJ332,DS8,DJ3)</f>
        <v>입력오류</v>
      </c>
      <c r="DT332" s="23" t="str">
        <f ca="1">_xll.IMDP("BND",DJ332,DT8,DJ3)</f>
        <v>입력오류</v>
      </c>
      <c r="DU332" s="23" t="str">
        <f ca="1">_xll.IMDP("BND",DJ332,DU8,DJ3)</f>
        <v>입력오류</v>
      </c>
      <c r="DV332" s="23" t="str">
        <f ca="1">_xll.IMDP("BND",DJ332,DV8,DJ3)</f>
        <v>입력오류</v>
      </c>
      <c r="DW332" s="2"/>
      <c r="EG332" s="21" t="str">
        <f ca="1">_xll.IMDP("BND",DX332,EG8,DX3)</f>
        <v>입력오류</v>
      </c>
      <c r="EH332" s="23" t="str">
        <f ca="1">_xll.IMDP("BND",DX332,EH8,DX3)</f>
        <v>입력오류</v>
      </c>
      <c r="EI332" s="23" t="str">
        <f ca="1">_xll.IMDP("BND",DX332,EI8,DX3)</f>
        <v>입력오류</v>
      </c>
      <c r="EJ332" s="23" t="str">
        <f ca="1">_xll.IMDP("BND",DX332,EJ8,DX3)</f>
        <v>입력오류</v>
      </c>
      <c r="EK332" s="2"/>
      <c r="EU332" s="21" t="str">
        <f ca="1">_xll.IMDP("BND",EL332,EU8,EL3)</f>
        <v>입력오류</v>
      </c>
      <c r="EV332" s="23" t="str">
        <f ca="1">_xll.IMDP("BND",EL332,EV8,EL3)</f>
        <v>입력오류</v>
      </c>
      <c r="EW332" s="23" t="str">
        <f ca="1">_xll.IMDP("BND",EL332,EW8,EL3)</f>
        <v>입력오류</v>
      </c>
      <c r="EX332" s="23" t="str">
        <f ca="1">_xll.IMDP("BND",EL332,EX8,EL3)</f>
        <v>입력오류</v>
      </c>
    </row>
    <row r="333" spans="1:154" ht="13.5" customHeight="1" x14ac:dyDescent="0.3">
      <c r="A333" s="2">
        <v>46316</v>
      </c>
      <c r="B333" s="3" t="s">
        <v>1746</v>
      </c>
      <c r="C333" s="3" t="s">
        <v>332</v>
      </c>
      <c r="D333" s="3" t="s">
        <v>1747</v>
      </c>
      <c r="E333" s="3">
        <v>0</v>
      </c>
      <c r="F333" s="3">
        <v>0.05</v>
      </c>
      <c r="G333" s="3">
        <v>0</v>
      </c>
      <c r="H333" s="3">
        <v>56289</v>
      </c>
      <c r="I333" s="3">
        <v>9906.7000000000007</v>
      </c>
      <c r="J333" s="3">
        <v>1.292</v>
      </c>
      <c r="K333" s="21">
        <f ca="1">_xll.IMDP("BND",B333,K8,B3)</f>
        <v>20280220</v>
      </c>
      <c r="L333" s="23">
        <f ca="1">_xll.IMDP("BND",B333,L8,B3)</f>
        <v>4.1180000000000003</v>
      </c>
      <c r="M333" s="23" t="str">
        <f ca="1">_xll.IMDP("BND",B333,M8,B3)</f>
        <v>회사채</v>
      </c>
      <c r="N333" s="23" t="str">
        <f ca="1">_xll.IMDP("BND",B333,N8,B3)</f>
        <v>회사채(일반)</v>
      </c>
      <c r="O333" s="2"/>
      <c r="Y333" s="21" t="str">
        <f ca="1">_xll.IMDP("BND",P333,Y8,P3)</f>
        <v>입력오류</v>
      </c>
      <c r="Z333" s="23" t="str">
        <f ca="1">_xll.IMDP("BND",P333,Z8,P3)</f>
        <v>입력오류</v>
      </c>
      <c r="AA333" s="23" t="str">
        <f ca="1">_xll.IMDP("BND",P333,AA8,P3)</f>
        <v>입력오류</v>
      </c>
      <c r="AB333" s="23" t="str">
        <f ca="1">_xll.IMDP("BND",P333,AB8,P3)</f>
        <v>입력오류</v>
      </c>
      <c r="AC333" s="2"/>
      <c r="AM333" s="21" t="str">
        <f ca="1">_xll.IMDP("BND",AD333,AM8,AD3)</f>
        <v>입력오류</v>
      </c>
      <c r="AN333" s="23" t="str">
        <f ca="1">_xll.IMDP("BND",AD333,AN8,AD3)</f>
        <v>입력오류</v>
      </c>
      <c r="AO333" s="23" t="str">
        <f ca="1">_xll.IMDP("BND",AD333,AO8,AD3)</f>
        <v>입력오류</v>
      </c>
      <c r="AP333" s="23" t="str">
        <f ca="1">_xll.IMDP("BND",AD333,AP8,AD3)</f>
        <v>입력오류</v>
      </c>
      <c r="AQ333" s="2"/>
      <c r="BA333" s="21" t="str">
        <f ca="1">_xll.IMDP("BND",AR333,BA8,AR3)</f>
        <v>입력오류</v>
      </c>
      <c r="BB333" s="23" t="str">
        <f ca="1">_xll.IMDP("BND",AR333,BB8,AR3)</f>
        <v>입력오류</v>
      </c>
      <c r="BC333" s="23" t="str">
        <f ca="1">_xll.IMDP("BND",AR333,BC8,AR3)</f>
        <v>입력오류</v>
      </c>
      <c r="BD333" s="23" t="str">
        <f ca="1">_xll.IMDP("BND",AR333,BD8,AR3)</f>
        <v>입력오류</v>
      </c>
      <c r="BE333" s="2"/>
      <c r="BO333" s="21" t="str">
        <f ca="1">_xll.IMDP("BND",BF333,BO8,BF3)</f>
        <v>입력오류</v>
      </c>
      <c r="BP333" s="23" t="str">
        <f ca="1">_xll.IMDP("BND",BF333,BP8,BF3)</f>
        <v>입력오류</v>
      </c>
      <c r="BQ333" s="23" t="str">
        <f ca="1">_xll.IMDP("BND",BF333,BQ8,BF3)</f>
        <v>입력오류</v>
      </c>
      <c r="BR333" s="23" t="str">
        <f ca="1">_xll.IMDP("BND",BF333,BR8,BF3)</f>
        <v>입력오류</v>
      </c>
      <c r="BS333" s="2"/>
      <c r="CC333" s="21" t="str">
        <f ca="1">_xll.IMDP("BND",BT333,CC8,BT3)</f>
        <v>입력오류</v>
      </c>
      <c r="CD333" s="23" t="str">
        <f ca="1">_xll.IMDP("BND",BT333,CD8,BT3)</f>
        <v>입력오류</v>
      </c>
      <c r="CE333" s="23" t="str">
        <f ca="1">_xll.IMDP("BND",BT333,CE8,BT3)</f>
        <v>입력오류</v>
      </c>
      <c r="CF333" s="23" t="str">
        <f ca="1">_xll.IMDP("BND",BT333,CF8,BT3)</f>
        <v>입력오류</v>
      </c>
      <c r="CG333" s="2"/>
      <c r="CQ333" s="21" t="str">
        <f ca="1">_xll.IMDP("BND",CH333,CQ8,CH3)</f>
        <v>입력오류</v>
      </c>
      <c r="CR333" s="23" t="str">
        <f ca="1">_xll.IMDP("BND",CH333,CR8,CH3)</f>
        <v>입력오류</v>
      </c>
      <c r="CS333" s="23" t="str">
        <f ca="1">_xll.IMDP("BND",CH333,CS8,CH3)</f>
        <v>입력오류</v>
      </c>
      <c r="CT333" s="23" t="str">
        <f ca="1">_xll.IMDP("BND",CH333,CT8,CH3)</f>
        <v>입력오류</v>
      </c>
      <c r="CU333" s="2"/>
      <c r="DE333" s="21" t="str">
        <f ca="1">_xll.IMDP("BND",CV333,DE8,CV3)</f>
        <v>입력오류</v>
      </c>
      <c r="DF333" s="23" t="str">
        <f ca="1">_xll.IMDP("BND",CV333,DF8,CV3)</f>
        <v>입력오류</v>
      </c>
      <c r="DG333" s="23" t="str">
        <f ca="1">_xll.IMDP("BND",CV333,DG8,CV3)</f>
        <v>입력오류</v>
      </c>
      <c r="DH333" s="23" t="str">
        <f ca="1">_xll.IMDP("BND",CV333,DH8,CV3)</f>
        <v>입력오류</v>
      </c>
      <c r="DI333" s="2"/>
      <c r="DS333" s="21" t="str">
        <f ca="1">_xll.IMDP("BND",DJ333,DS8,DJ3)</f>
        <v>입력오류</v>
      </c>
      <c r="DT333" s="23" t="str">
        <f ca="1">_xll.IMDP("BND",DJ333,DT8,DJ3)</f>
        <v>입력오류</v>
      </c>
      <c r="DU333" s="23" t="str">
        <f ca="1">_xll.IMDP("BND",DJ333,DU8,DJ3)</f>
        <v>입력오류</v>
      </c>
      <c r="DV333" s="23" t="str">
        <f ca="1">_xll.IMDP("BND",DJ333,DV8,DJ3)</f>
        <v>입력오류</v>
      </c>
      <c r="DW333" s="2"/>
      <c r="EG333" s="21" t="str">
        <f ca="1">_xll.IMDP("BND",DX333,EG8,DX3)</f>
        <v>입력오류</v>
      </c>
      <c r="EH333" s="23" t="str">
        <f ca="1">_xll.IMDP("BND",DX333,EH8,DX3)</f>
        <v>입력오류</v>
      </c>
      <c r="EI333" s="23" t="str">
        <f ca="1">_xll.IMDP("BND",DX333,EI8,DX3)</f>
        <v>입력오류</v>
      </c>
      <c r="EJ333" s="23" t="str">
        <f ca="1">_xll.IMDP("BND",DX333,EJ8,DX3)</f>
        <v>입력오류</v>
      </c>
      <c r="EK333" s="2"/>
      <c r="EU333" s="21" t="str">
        <f ca="1">_xll.IMDP("BND",EL333,EU8,EL3)</f>
        <v>입력오류</v>
      </c>
      <c r="EV333" s="23" t="str">
        <f ca="1">_xll.IMDP("BND",EL333,EV8,EL3)</f>
        <v>입력오류</v>
      </c>
      <c r="EW333" s="23" t="str">
        <f ca="1">_xll.IMDP("BND",EL333,EW8,EL3)</f>
        <v>입력오류</v>
      </c>
      <c r="EX333" s="23" t="str">
        <f ca="1">_xll.IMDP("BND",EL333,EX8,EL3)</f>
        <v>입력오류</v>
      </c>
    </row>
    <row r="334" spans="1:154" ht="13.5" customHeight="1" x14ac:dyDescent="0.3">
      <c r="A334" s="2">
        <v>46316</v>
      </c>
      <c r="B334" s="3" t="s">
        <v>2053</v>
      </c>
      <c r="C334" s="3" t="s">
        <v>430</v>
      </c>
      <c r="D334" s="3" t="s">
        <v>4343</v>
      </c>
      <c r="E334" s="3">
        <v>0</v>
      </c>
      <c r="F334" s="3">
        <v>0.04</v>
      </c>
      <c r="G334" s="3">
        <v>0</v>
      </c>
      <c r="H334" s="3">
        <v>53440</v>
      </c>
      <c r="I334" s="3">
        <v>9993.64</v>
      </c>
      <c r="J334" s="3">
        <v>5.8432000000000004</v>
      </c>
      <c r="K334" s="21">
        <f ca="1">_xll.IMDP("BND",B334,K8,B3)</f>
        <v>20330817</v>
      </c>
      <c r="L334" s="23">
        <f ca="1">_xll.IMDP("BND",B334,L8,B3)</f>
        <v>4.28</v>
      </c>
      <c r="M334" s="23" t="str">
        <f ca="1">_xll.IMDP("BND",B334,M8,B3)</f>
        <v>공사공단채</v>
      </c>
      <c r="N334" s="23" t="str">
        <f ca="1">_xll.IMDP("BND",B334,N8,B3)</f>
        <v>일반</v>
      </c>
      <c r="O334" s="2"/>
      <c r="Y334" s="21" t="str">
        <f ca="1">_xll.IMDP("BND",P334,Y8,P3)</f>
        <v>입력오류</v>
      </c>
      <c r="Z334" s="23" t="str">
        <f ca="1">_xll.IMDP("BND",P334,Z8,P3)</f>
        <v>입력오류</v>
      </c>
      <c r="AA334" s="23" t="str">
        <f ca="1">_xll.IMDP("BND",P334,AA8,P3)</f>
        <v>입력오류</v>
      </c>
      <c r="AB334" s="23" t="str">
        <f ca="1">_xll.IMDP("BND",P334,AB8,P3)</f>
        <v>입력오류</v>
      </c>
      <c r="AC334" s="2"/>
      <c r="AM334" s="21" t="str">
        <f ca="1">_xll.IMDP("BND",AD334,AM8,AD3)</f>
        <v>입력오류</v>
      </c>
      <c r="AN334" s="23" t="str">
        <f ca="1">_xll.IMDP("BND",AD334,AN8,AD3)</f>
        <v>입력오류</v>
      </c>
      <c r="AO334" s="23" t="str">
        <f ca="1">_xll.IMDP("BND",AD334,AO8,AD3)</f>
        <v>입력오류</v>
      </c>
      <c r="AP334" s="23" t="str">
        <f ca="1">_xll.IMDP("BND",AD334,AP8,AD3)</f>
        <v>입력오류</v>
      </c>
      <c r="AQ334" s="2"/>
      <c r="BA334" s="21" t="str">
        <f ca="1">_xll.IMDP("BND",AR334,BA8,AR3)</f>
        <v>입력오류</v>
      </c>
      <c r="BB334" s="23" t="str">
        <f ca="1">_xll.IMDP("BND",AR334,BB8,AR3)</f>
        <v>입력오류</v>
      </c>
      <c r="BC334" s="23" t="str">
        <f ca="1">_xll.IMDP("BND",AR334,BC8,AR3)</f>
        <v>입력오류</v>
      </c>
      <c r="BD334" s="23" t="str">
        <f ca="1">_xll.IMDP("BND",AR334,BD8,AR3)</f>
        <v>입력오류</v>
      </c>
      <c r="BE334" s="2"/>
      <c r="BO334" s="21" t="str">
        <f ca="1">_xll.IMDP("BND",BF334,BO8,BF3)</f>
        <v>입력오류</v>
      </c>
      <c r="BP334" s="23" t="str">
        <f ca="1">_xll.IMDP("BND",BF334,BP8,BF3)</f>
        <v>입력오류</v>
      </c>
      <c r="BQ334" s="23" t="str">
        <f ca="1">_xll.IMDP("BND",BF334,BQ8,BF3)</f>
        <v>입력오류</v>
      </c>
      <c r="BR334" s="23" t="str">
        <f ca="1">_xll.IMDP("BND",BF334,BR8,BF3)</f>
        <v>입력오류</v>
      </c>
      <c r="BS334" s="2"/>
      <c r="CC334" s="21" t="str">
        <f ca="1">_xll.IMDP("BND",BT334,CC8,BT3)</f>
        <v>입력오류</v>
      </c>
      <c r="CD334" s="23" t="str">
        <f ca="1">_xll.IMDP("BND",BT334,CD8,BT3)</f>
        <v>입력오류</v>
      </c>
      <c r="CE334" s="23" t="str">
        <f ca="1">_xll.IMDP("BND",BT334,CE8,BT3)</f>
        <v>입력오류</v>
      </c>
      <c r="CF334" s="23" t="str">
        <f ca="1">_xll.IMDP("BND",BT334,CF8,BT3)</f>
        <v>입력오류</v>
      </c>
      <c r="CG334" s="2"/>
      <c r="CQ334" s="21" t="str">
        <f ca="1">_xll.IMDP("BND",CH334,CQ8,CH3)</f>
        <v>입력오류</v>
      </c>
      <c r="CR334" s="23" t="str">
        <f ca="1">_xll.IMDP("BND",CH334,CR8,CH3)</f>
        <v>입력오류</v>
      </c>
      <c r="CS334" s="23" t="str">
        <f ca="1">_xll.IMDP("BND",CH334,CS8,CH3)</f>
        <v>입력오류</v>
      </c>
      <c r="CT334" s="23" t="str">
        <f ca="1">_xll.IMDP("BND",CH334,CT8,CH3)</f>
        <v>입력오류</v>
      </c>
      <c r="CU334" s="2"/>
      <c r="DE334" s="21" t="str">
        <f ca="1">_xll.IMDP("BND",CV334,DE8,CV3)</f>
        <v>입력오류</v>
      </c>
      <c r="DF334" s="23" t="str">
        <f ca="1">_xll.IMDP("BND",CV334,DF8,CV3)</f>
        <v>입력오류</v>
      </c>
      <c r="DG334" s="23" t="str">
        <f ca="1">_xll.IMDP("BND",CV334,DG8,CV3)</f>
        <v>입력오류</v>
      </c>
      <c r="DH334" s="23" t="str">
        <f ca="1">_xll.IMDP("BND",CV334,DH8,CV3)</f>
        <v>입력오류</v>
      </c>
      <c r="DI334" s="2"/>
      <c r="DS334" s="21" t="str">
        <f ca="1">_xll.IMDP("BND",DJ334,DS8,DJ3)</f>
        <v>입력오류</v>
      </c>
      <c r="DT334" s="23" t="str">
        <f ca="1">_xll.IMDP("BND",DJ334,DT8,DJ3)</f>
        <v>입력오류</v>
      </c>
      <c r="DU334" s="23" t="str">
        <f ca="1">_xll.IMDP("BND",DJ334,DU8,DJ3)</f>
        <v>입력오류</v>
      </c>
      <c r="DV334" s="23" t="str">
        <f ca="1">_xll.IMDP("BND",DJ334,DV8,DJ3)</f>
        <v>입력오류</v>
      </c>
      <c r="DW334" s="2"/>
      <c r="EG334" s="21" t="str">
        <f ca="1">_xll.IMDP("BND",DX334,EG8,DX3)</f>
        <v>입력오류</v>
      </c>
      <c r="EH334" s="23" t="str">
        <f ca="1">_xll.IMDP("BND",DX334,EH8,DX3)</f>
        <v>입력오류</v>
      </c>
      <c r="EI334" s="23" t="str">
        <f ca="1">_xll.IMDP("BND",DX334,EI8,DX3)</f>
        <v>입력오류</v>
      </c>
      <c r="EJ334" s="23" t="str">
        <f ca="1">_xll.IMDP("BND",DX334,EJ8,DX3)</f>
        <v>입력오류</v>
      </c>
      <c r="EK334" s="2"/>
      <c r="EU334" s="21" t="str">
        <f ca="1">_xll.IMDP("BND",EL334,EU8,EL3)</f>
        <v>입력오류</v>
      </c>
      <c r="EV334" s="23" t="str">
        <f ca="1">_xll.IMDP("BND",EL334,EV8,EL3)</f>
        <v>입력오류</v>
      </c>
      <c r="EW334" s="23" t="str">
        <f ca="1">_xll.IMDP("BND",EL334,EW8,EL3)</f>
        <v>입력오류</v>
      </c>
      <c r="EX334" s="23" t="str">
        <f ca="1">_xll.IMDP("BND",EL334,EX8,EL3)</f>
        <v>입력오류</v>
      </c>
    </row>
    <row r="335" spans="1:154" ht="13.5" customHeight="1" x14ac:dyDescent="0.3">
      <c r="A335" s="2">
        <v>46316</v>
      </c>
      <c r="B335" s="3" t="s">
        <v>1748</v>
      </c>
      <c r="C335" s="3" t="s">
        <v>985</v>
      </c>
      <c r="D335" s="3" t="s">
        <v>1749</v>
      </c>
      <c r="E335" s="3">
        <v>0</v>
      </c>
      <c r="F335" s="3">
        <v>0.04</v>
      </c>
      <c r="G335" s="3">
        <v>0</v>
      </c>
      <c r="H335" s="3">
        <v>50689</v>
      </c>
      <c r="I335" s="3">
        <v>10110.68</v>
      </c>
      <c r="J335" s="3">
        <v>1.7079</v>
      </c>
      <c r="K335" s="21">
        <f ca="1">_xll.IMDP("BND",B335,K8,B3)</f>
        <v>20280807</v>
      </c>
      <c r="L335" s="23">
        <f ca="1">_xll.IMDP("BND",B335,L8,B3)</f>
        <v>4.109</v>
      </c>
      <c r="M335" s="23" t="str">
        <f ca="1">_xll.IMDP("BND",B335,M8,B3)</f>
        <v>금융채</v>
      </c>
      <c r="N335" s="23" t="str">
        <f ca="1">_xll.IMDP("BND",B335,N8,B3)</f>
        <v>은행채</v>
      </c>
      <c r="O335" s="2"/>
      <c r="Y335" s="21" t="str">
        <f ca="1">_xll.IMDP("BND",P335,Y8,P3)</f>
        <v>입력오류</v>
      </c>
      <c r="Z335" s="23" t="str">
        <f ca="1">_xll.IMDP("BND",P335,Z8,P3)</f>
        <v>입력오류</v>
      </c>
      <c r="AA335" s="23" t="str">
        <f ca="1">_xll.IMDP("BND",P335,AA8,P3)</f>
        <v>입력오류</v>
      </c>
      <c r="AB335" s="23" t="str">
        <f ca="1">_xll.IMDP("BND",P335,AB8,P3)</f>
        <v>입력오류</v>
      </c>
      <c r="AC335" s="2"/>
      <c r="AM335" s="21" t="str">
        <f ca="1">_xll.IMDP("BND",AD335,AM8,AD3)</f>
        <v>입력오류</v>
      </c>
      <c r="AN335" s="23" t="str">
        <f ca="1">_xll.IMDP("BND",AD335,AN8,AD3)</f>
        <v>입력오류</v>
      </c>
      <c r="AO335" s="23" t="str">
        <f ca="1">_xll.IMDP("BND",AD335,AO8,AD3)</f>
        <v>입력오류</v>
      </c>
      <c r="AP335" s="23" t="str">
        <f ca="1">_xll.IMDP("BND",AD335,AP8,AD3)</f>
        <v>입력오류</v>
      </c>
      <c r="AQ335" s="2"/>
      <c r="BA335" s="21" t="str">
        <f ca="1">_xll.IMDP("BND",AR335,BA8,AR3)</f>
        <v>입력오류</v>
      </c>
      <c r="BB335" s="23" t="str">
        <f ca="1">_xll.IMDP("BND",AR335,BB8,AR3)</f>
        <v>입력오류</v>
      </c>
      <c r="BC335" s="23" t="str">
        <f ca="1">_xll.IMDP("BND",AR335,BC8,AR3)</f>
        <v>입력오류</v>
      </c>
      <c r="BD335" s="23" t="str">
        <f ca="1">_xll.IMDP("BND",AR335,BD8,AR3)</f>
        <v>입력오류</v>
      </c>
      <c r="BE335" s="2"/>
      <c r="BO335" s="21" t="str">
        <f ca="1">_xll.IMDP("BND",BF335,BO8,BF3)</f>
        <v>입력오류</v>
      </c>
      <c r="BP335" s="23" t="str">
        <f ca="1">_xll.IMDP("BND",BF335,BP8,BF3)</f>
        <v>입력오류</v>
      </c>
      <c r="BQ335" s="23" t="str">
        <f ca="1">_xll.IMDP("BND",BF335,BQ8,BF3)</f>
        <v>입력오류</v>
      </c>
      <c r="BR335" s="23" t="str">
        <f ca="1">_xll.IMDP("BND",BF335,BR8,BF3)</f>
        <v>입력오류</v>
      </c>
      <c r="BS335" s="2"/>
      <c r="CC335" s="21" t="str">
        <f ca="1">_xll.IMDP("BND",BT335,CC8,BT3)</f>
        <v>입력오류</v>
      </c>
      <c r="CD335" s="23" t="str">
        <f ca="1">_xll.IMDP("BND",BT335,CD8,BT3)</f>
        <v>입력오류</v>
      </c>
      <c r="CE335" s="23" t="str">
        <f ca="1">_xll.IMDP("BND",BT335,CE8,BT3)</f>
        <v>입력오류</v>
      </c>
      <c r="CF335" s="23" t="str">
        <f ca="1">_xll.IMDP("BND",BT335,CF8,BT3)</f>
        <v>입력오류</v>
      </c>
      <c r="CG335" s="2"/>
      <c r="CQ335" s="21" t="str">
        <f ca="1">_xll.IMDP("BND",CH335,CQ8,CH3)</f>
        <v>입력오류</v>
      </c>
      <c r="CR335" s="23" t="str">
        <f ca="1">_xll.IMDP("BND",CH335,CR8,CH3)</f>
        <v>입력오류</v>
      </c>
      <c r="CS335" s="23" t="str">
        <f ca="1">_xll.IMDP("BND",CH335,CS8,CH3)</f>
        <v>입력오류</v>
      </c>
      <c r="CT335" s="23" t="str">
        <f ca="1">_xll.IMDP("BND",CH335,CT8,CH3)</f>
        <v>입력오류</v>
      </c>
      <c r="CU335" s="2"/>
      <c r="DE335" s="21" t="str">
        <f ca="1">_xll.IMDP("BND",CV335,DE8,CV3)</f>
        <v>입력오류</v>
      </c>
      <c r="DF335" s="23" t="str">
        <f ca="1">_xll.IMDP("BND",CV335,DF8,CV3)</f>
        <v>입력오류</v>
      </c>
      <c r="DG335" s="23" t="str">
        <f ca="1">_xll.IMDP("BND",CV335,DG8,CV3)</f>
        <v>입력오류</v>
      </c>
      <c r="DH335" s="23" t="str">
        <f ca="1">_xll.IMDP("BND",CV335,DH8,CV3)</f>
        <v>입력오류</v>
      </c>
      <c r="DI335" s="2"/>
      <c r="DS335" s="21" t="str">
        <f ca="1">_xll.IMDP("BND",DJ335,DS8,DJ3)</f>
        <v>입력오류</v>
      </c>
      <c r="DT335" s="23" t="str">
        <f ca="1">_xll.IMDP("BND",DJ335,DT8,DJ3)</f>
        <v>입력오류</v>
      </c>
      <c r="DU335" s="23" t="str">
        <f ca="1">_xll.IMDP("BND",DJ335,DU8,DJ3)</f>
        <v>입력오류</v>
      </c>
      <c r="DV335" s="23" t="str">
        <f ca="1">_xll.IMDP("BND",DJ335,DV8,DJ3)</f>
        <v>입력오류</v>
      </c>
      <c r="DW335" s="2"/>
      <c r="EG335" s="21" t="str">
        <f ca="1">_xll.IMDP("BND",DX335,EG8,DX3)</f>
        <v>입력오류</v>
      </c>
      <c r="EH335" s="23" t="str">
        <f ca="1">_xll.IMDP("BND",DX335,EH8,DX3)</f>
        <v>입력오류</v>
      </c>
      <c r="EI335" s="23" t="str">
        <f ca="1">_xll.IMDP("BND",DX335,EI8,DX3)</f>
        <v>입력오류</v>
      </c>
      <c r="EJ335" s="23" t="str">
        <f ca="1">_xll.IMDP("BND",DX335,EJ8,DX3)</f>
        <v>입력오류</v>
      </c>
      <c r="EK335" s="2"/>
      <c r="EU335" s="21" t="str">
        <f ca="1">_xll.IMDP("BND",EL335,EU8,EL3)</f>
        <v>입력오류</v>
      </c>
      <c r="EV335" s="23" t="str">
        <f ca="1">_xll.IMDP("BND",EL335,EV8,EL3)</f>
        <v>입력오류</v>
      </c>
      <c r="EW335" s="23" t="str">
        <f ca="1">_xll.IMDP("BND",EL335,EW8,EL3)</f>
        <v>입력오류</v>
      </c>
      <c r="EX335" s="23" t="str">
        <f ca="1">_xll.IMDP("BND",EL335,EX8,EL3)</f>
        <v>입력오류</v>
      </c>
    </row>
    <row r="336" spans="1:154" ht="13.5" customHeight="1" x14ac:dyDescent="0.3">
      <c r="A336" s="2">
        <v>46316</v>
      </c>
      <c r="B336" s="3" t="s">
        <v>5420</v>
      </c>
      <c r="C336" s="3" t="s">
        <v>15190</v>
      </c>
      <c r="D336" s="3" t="s">
        <v>5421</v>
      </c>
      <c r="E336" s="3">
        <v>0</v>
      </c>
      <c r="F336" s="3">
        <v>0.04</v>
      </c>
      <c r="G336" s="3">
        <v>0</v>
      </c>
      <c r="H336" s="3">
        <v>49711</v>
      </c>
      <c r="I336" s="3">
        <v>9915.34</v>
      </c>
      <c r="J336" s="3">
        <v>1.2456</v>
      </c>
      <c r="K336" s="21">
        <f ca="1">_xll.IMDP("BND",B336,K8,B3)</f>
        <v>20280205</v>
      </c>
      <c r="L336" s="23">
        <f ca="1">_xll.IMDP("BND",B336,L8,B3)</f>
        <v>4.0599999999999996</v>
      </c>
      <c r="M336" s="23" t="str">
        <f ca="1">_xll.IMDP("BND",B336,M8,B3)</f>
        <v>공사공단채</v>
      </c>
      <c r="N336" s="23" t="str">
        <f ca="1">_xll.IMDP("BND",B336,N8,B3)</f>
        <v>일반</v>
      </c>
      <c r="O336" s="2"/>
      <c r="Y336" s="21" t="str">
        <f ca="1">_xll.IMDP("BND",P336,Y8,P3)</f>
        <v>입력오류</v>
      </c>
      <c r="Z336" s="23" t="str">
        <f ca="1">_xll.IMDP("BND",P336,Z8,P3)</f>
        <v>입력오류</v>
      </c>
      <c r="AA336" s="23" t="str">
        <f ca="1">_xll.IMDP("BND",P336,AA8,P3)</f>
        <v>입력오류</v>
      </c>
      <c r="AB336" s="23" t="str">
        <f ca="1">_xll.IMDP("BND",P336,AB8,P3)</f>
        <v>입력오류</v>
      </c>
      <c r="AC336" s="2"/>
      <c r="AM336" s="21" t="str">
        <f ca="1">_xll.IMDP("BND",AD336,AM8,AD3)</f>
        <v>입력오류</v>
      </c>
      <c r="AN336" s="23" t="str">
        <f ca="1">_xll.IMDP("BND",AD336,AN8,AD3)</f>
        <v>입력오류</v>
      </c>
      <c r="AO336" s="23" t="str">
        <f ca="1">_xll.IMDP("BND",AD336,AO8,AD3)</f>
        <v>입력오류</v>
      </c>
      <c r="AP336" s="23" t="str">
        <f ca="1">_xll.IMDP("BND",AD336,AP8,AD3)</f>
        <v>입력오류</v>
      </c>
      <c r="AQ336" s="2"/>
      <c r="BA336" s="21" t="str">
        <f ca="1">_xll.IMDP("BND",AR336,BA8,AR3)</f>
        <v>입력오류</v>
      </c>
      <c r="BB336" s="23" t="str">
        <f ca="1">_xll.IMDP("BND",AR336,BB8,AR3)</f>
        <v>입력오류</v>
      </c>
      <c r="BC336" s="23" t="str">
        <f ca="1">_xll.IMDP("BND",AR336,BC8,AR3)</f>
        <v>입력오류</v>
      </c>
      <c r="BD336" s="23" t="str">
        <f ca="1">_xll.IMDP("BND",AR336,BD8,AR3)</f>
        <v>입력오류</v>
      </c>
      <c r="BE336" s="2"/>
      <c r="BO336" s="21" t="str">
        <f ca="1">_xll.IMDP("BND",BF336,BO8,BF3)</f>
        <v>입력오류</v>
      </c>
      <c r="BP336" s="23" t="str">
        <f ca="1">_xll.IMDP("BND",BF336,BP8,BF3)</f>
        <v>입력오류</v>
      </c>
      <c r="BQ336" s="23" t="str">
        <f ca="1">_xll.IMDP("BND",BF336,BQ8,BF3)</f>
        <v>입력오류</v>
      </c>
      <c r="BR336" s="23" t="str">
        <f ca="1">_xll.IMDP("BND",BF336,BR8,BF3)</f>
        <v>입력오류</v>
      </c>
      <c r="BS336" s="2"/>
      <c r="CC336" s="21" t="str">
        <f ca="1">_xll.IMDP("BND",BT336,CC8,BT3)</f>
        <v>입력오류</v>
      </c>
      <c r="CD336" s="23" t="str">
        <f ca="1">_xll.IMDP("BND",BT336,CD8,BT3)</f>
        <v>입력오류</v>
      </c>
      <c r="CE336" s="23" t="str">
        <f ca="1">_xll.IMDP("BND",BT336,CE8,BT3)</f>
        <v>입력오류</v>
      </c>
      <c r="CF336" s="23" t="str">
        <f ca="1">_xll.IMDP("BND",BT336,CF8,BT3)</f>
        <v>입력오류</v>
      </c>
      <c r="CG336" s="2"/>
      <c r="CQ336" s="21" t="str">
        <f ca="1">_xll.IMDP("BND",CH336,CQ8,CH3)</f>
        <v>입력오류</v>
      </c>
      <c r="CR336" s="23" t="str">
        <f ca="1">_xll.IMDP("BND",CH336,CR8,CH3)</f>
        <v>입력오류</v>
      </c>
      <c r="CS336" s="23" t="str">
        <f ca="1">_xll.IMDP("BND",CH336,CS8,CH3)</f>
        <v>입력오류</v>
      </c>
      <c r="CT336" s="23" t="str">
        <f ca="1">_xll.IMDP("BND",CH336,CT8,CH3)</f>
        <v>입력오류</v>
      </c>
      <c r="CU336" s="2"/>
      <c r="DE336" s="21" t="str">
        <f ca="1">_xll.IMDP("BND",CV336,DE8,CV3)</f>
        <v>입력오류</v>
      </c>
      <c r="DF336" s="23" t="str">
        <f ca="1">_xll.IMDP("BND",CV336,DF8,CV3)</f>
        <v>입력오류</v>
      </c>
      <c r="DG336" s="23" t="str">
        <f ca="1">_xll.IMDP("BND",CV336,DG8,CV3)</f>
        <v>입력오류</v>
      </c>
      <c r="DH336" s="23" t="str">
        <f ca="1">_xll.IMDP("BND",CV336,DH8,CV3)</f>
        <v>입력오류</v>
      </c>
      <c r="DI336" s="2"/>
      <c r="DS336" s="21" t="str">
        <f ca="1">_xll.IMDP("BND",DJ336,DS8,DJ3)</f>
        <v>입력오류</v>
      </c>
      <c r="DT336" s="23" t="str">
        <f ca="1">_xll.IMDP("BND",DJ336,DT8,DJ3)</f>
        <v>입력오류</v>
      </c>
      <c r="DU336" s="23" t="str">
        <f ca="1">_xll.IMDP("BND",DJ336,DU8,DJ3)</f>
        <v>입력오류</v>
      </c>
      <c r="DV336" s="23" t="str">
        <f ca="1">_xll.IMDP("BND",DJ336,DV8,DJ3)</f>
        <v>입력오류</v>
      </c>
      <c r="DW336" s="2"/>
      <c r="EG336" s="21" t="str">
        <f ca="1">_xll.IMDP("BND",DX336,EG8,DX3)</f>
        <v>입력오류</v>
      </c>
      <c r="EH336" s="23" t="str">
        <f ca="1">_xll.IMDP("BND",DX336,EH8,DX3)</f>
        <v>입력오류</v>
      </c>
      <c r="EI336" s="23" t="str">
        <f ca="1">_xll.IMDP("BND",DX336,EI8,DX3)</f>
        <v>입력오류</v>
      </c>
      <c r="EJ336" s="23" t="str">
        <f ca="1">_xll.IMDP("BND",DX336,EJ8,DX3)</f>
        <v>입력오류</v>
      </c>
      <c r="EK336" s="2"/>
      <c r="EU336" s="21" t="str">
        <f ca="1">_xll.IMDP("BND",EL336,EU8,EL3)</f>
        <v>입력오류</v>
      </c>
      <c r="EV336" s="23" t="str">
        <f ca="1">_xll.IMDP("BND",EL336,EV8,EL3)</f>
        <v>입력오류</v>
      </c>
      <c r="EW336" s="23" t="str">
        <f ca="1">_xll.IMDP("BND",EL336,EW8,EL3)</f>
        <v>입력오류</v>
      </c>
      <c r="EX336" s="23" t="str">
        <f ca="1">_xll.IMDP("BND",EL336,EX8,EL3)</f>
        <v>입력오류</v>
      </c>
    </row>
    <row r="337" spans="1:154" ht="13.5" customHeight="1" x14ac:dyDescent="0.3">
      <c r="A337" s="2">
        <v>46316</v>
      </c>
      <c r="B337" s="3" t="s">
        <v>3901</v>
      </c>
      <c r="C337" s="3" t="s">
        <v>145</v>
      </c>
      <c r="D337" s="3" t="s">
        <v>3902</v>
      </c>
      <c r="E337" s="3">
        <v>0</v>
      </c>
      <c r="F337" s="3">
        <v>0.04</v>
      </c>
      <c r="G337" s="3">
        <v>0</v>
      </c>
      <c r="H337" s="3">
        <v>49320</v>
      </c>
      <c r="I337" s="3">
        <v>9837.14</v>
      </c>
      <c r="J337" s="3">
        <v>2.1932999999999998</v>
      </c>
      <c r="K337" s="21">
        <f ca="1">_xll.IMDP("BND",B337,K8,B3)</f>
        <v>20290214</v>
      </c>
      <c r="L337" s="23">
        <f ca="1">_xll.IMDP("BND",B337,L8,B3)</f>
        <v>4.2009999999999996</v>
      </c>
      <c r="M337" s="23" t="str">
        <f ca="1">_xll.IMDP("BND",B337,M8,B3)</f>
        <v>공사공단채</v>
      </c>
      <c r="N337" s="23" t="str">
        <f ca="1">_xll.IMDP("BND",B337,N8,B3)</f>
        <v>일반</v>
      </c>
      <c r="O337" s="2"/>
      <c r="Y337" s="21" t="str">
        <f ca="1">_xll.IMDP("BND",P337,Y8,P3)</f>
        <v>입력오류</v>
      </c>
      <c r="Z337" s="23" t="str">
        <f ca="1">_xll.IMDP("BND",P337,Z8,P3)</f>
        <v>입력오류</v>
      </c>
      <c r="AA337" s="23" t="str">
        <f ca="1">_xll.IMDP("BND",P337,AA8,P3)</f>
        <v>입력오류</v>
      </c>
      <c r="AB337" s="23" t="str">
        <f ca="1">_xll.IMDP("BND",P337,AB8,P3)</f>
        <v>입력오류</v>
      </c>
      <c r="AC337" s="2"/>
      <c r="AM337" s="21" t="str">
        <f ca="1">_xll.IMDP("BND",AD337,AM8,AD3)</f>
        <v>입력오류</v>
      </c>
      <c r="AN337" s="23" t="str">
        <f ca="1">_xll.IMDP("BND",AD337,AN8,AD3)</f>
        <v>입력오류</v>
      </c>
      <c r="AO337" s="23" t="str">
        <f ca="1">_xll.IMDP("BND",AD337,AO8,AD3)</f>
        <v>입력오류</v>
      </c>
      <c r="AP337" s="23" t="str">
        <f ca="1">_xll.IMDP("BND",AD337,AP8,AD3)</f>
        <v>입력오류</v>
      </c>
      <c r="AQ337" s="2"/>
      <c r="BA337" s="21" t="str">
        <f ca="1">_xll.IMDP("BND",AR337,BA8,AR3)</f>
        <v>입력오류</v>
      </c>
      <c r="BB337" s="23" t="str">
        <f ca="1">_xll.IMDP("BND",AR337,BB8,AR3)</f>
        <v>입력오류</v>
      </c>
      <c r="BC337" s="23" t="str">
        <f ca="1">_xll.IMDP("BND",AR337,BC8,AR3)</f>
        <v>입력오류</v>
      </c>
      <c r="BD337" s="23" t="str">
        <f ca="1">_xll.IMDP("BND",AR337,BD8,AR3)</f>
        <v>입력오류</v>
      </c>
      <c r="BE337" s="2"/>
      <c r="BO337" s="21" t="str">
        <f ca="1">_xll.IMDP("BND",BF337,BO8,BF3)</f>
        <v>입력오류</v>
      </c>
      <c r="BP337" s="23" t="str">
        <f ca="1">_xll.IMDP("BND",BF337,BP8,BF3)</f>
        <v>입력오류</v>
      </c>
      <c r="BQ337" s="23" t="str">
        <f ca="1">_xll.IMDP("BND",BF337,BQ8,BF3)</f>
        <v>입력오류</v>
      </c>
      <c r="BR337" s="23" t="str">
        <f ca="1">_xll.IMDP("BND",BF337,BR8,BF3)</f>
        <v>입력오류</v>
      </c>
      <c r="BS337" s="2"/>
      <c r="CC337" s="21" t="str">
        <f ca="1">_xll.IMDP("BND",BT337,CC8,BT3)</f>
        <v>입력오류</v>
      </c>
      <c r="CD337" s="23" t="str">
        <f ca="1">_xll.IMDP("BND",BT337,CD8,BT3)</f>
        <v>입력오류</v>
      </c>
      <c r="CE337" s="23" t="str">
        <f ca="1">_xll.IMDP("BND",BT337,CE8,BT3)</f>
        <v>입력오류</v>
      </c>
      <c r="CF337" s="23" t="str">
        <f ca="1">_xll.IMDP("BND",BT337,CF8,BT3)</f>
        <v>입력오류</v>
      </c>
      <c r="CG337" s="2"/>
      <c r="CQ337" s="21" t="str">
        <f ca="1">_xll.IMDP("BND",CH337,CQ8,CH3)</f>
        <v>입력오류</v>
      </c>
      <c r="CR337" s="23" t="str">
        <f ca="1">_xll.IMDP("BND",CH337,CR8,CH3)</f>
        <v>입력오류</v>
      </c>
      <c r="CS337" s="23" t="str">
        <f ca="1">_xll.IMDP("BND",CH337,CS8,CH3)</f>
        <v>입력오류</v>
      </c>
      <c r="CT337" s="23" t="str">
        <f ca="1">_xll.IMDP("BND",CH337,CT8,CH3)</f>
        <v>입력오류</v>
      </c>
      <c r="CU337" s="2"/>
      <c r="DE337" s="21" t="str">
        <f ca="1">_xll.IMDP("BND",CV337,DE8,CV3)</f>
        <v>입력오류</v>
      </c>
      <c r="DF337" s="23" t="str">
        <f ca="1">_xll.IMDP("BND",CV337,DF8,CV3)</f>
        <v>입력오류</v>
      </c>
      <c r="DG337" s="23" t="str">
        <f ca="1">_xll.IMDP("BND",CV337,DG8,CV3)</f>
        <v>입력오류</v>
      </c>
      <c r="DH337" s="23" t="str">
        <f ca="1">_xll.IMDP("BND",CV337,DH8,CV3)</f>
        <v>입력오류</v>
      </c>
      <c r="DI337" s="2"/>
      <c r="DS337" s="21" t="str">
        <f ca="1">_xll.IMDP("BND",DJ337,DS8,DJ3)</f>
        <v>입력오류</v>
      </c>
      <c r="DT337" s="23" t="str">
        <f ca="1">_xll.IMDP("BND",DJ337,DT8,DJ3)</f>
        <v>입력오류</v>
      </c>
      <c r="DU337" s="23" t="str">
        <f ca="1">_xll.IMDP("BND",DJ337,DU8,DJ3)</f>
        <v>입력오류</v>
      </c>
      <c r="DV337" s="23" t="str">
        <f ca="1">_xll.IMDP("BND",DJ337,DV8,DJ3)</f>
        <v>입력오류</v>
      </c>
      <c r="DW337" s="2"/>
      <c r="EG337" s="21" t="str">
        <f ca="1">_xll.IMDP("BND",DX337,EG8,DX3)</f>
        <v>입력오류</v>
      </c>
      <c r="EH337" s="23" t="str">
        <f ca="1">_xll.IMDP("BND",DX337,EH8,DX3)</f>
        <v>입력오류</v>
      </c>
      <c r="EI337" s="23" t="str">
        <f ca="1">_xll.IMDP("BND",DX337,EI8,DX3)</f>
        <v>입력오류</v>
      </c>
      <c r="EJ337" s="23" t="str">
        <f ca="1">_xll.IMDP("BND",DX337,EJ8,DX3)</f>
        <v>입력오류</v>
      </c>
      <c r="EK337" s="2"/>
      <c r="EU337" s="21" t="str">
        <f ca="1">_xll.IMDP("BND",EL337,EU8,EL3)</f>
        <v>입력오류</v>
      </c>
      <c r="EV337" s="23" t="str">
        <f ca="1">_xll.IMDP("BND",EL337,EV8,EL3)</f>
        <v>입력오류</v>
      </c>
      <c r="EW337" s="23" t="str">
        <f ca="1">_xll.IMDP("BND",EL337,EW8,EL3)</f>
        <v>입력오류</v>
      </c>
      <c r="EX337" s="23" t="str">
        <f ca="1">_xll.IMDP("BND",EL337,EX8,EL3)</f>
        <v>입력오류</v>
      </c>
    </row>
    <row r="338" spans="1:154" ht="13.5" customHeight="1" x14ac:dyDescent="0.3">
      <c r="A338" s="2">
        <v>46316</v>
      </c>
      <c r="B338" s="3" t="s">
        <v>1290</v>
      </c>
      <c r="C338" s="3" t="s">
        <v>47</v>
      </c>
      <c r="D338" s="3" t="s">
        <v>1291</v>
      </c>
      <c r="E338" s="3">
        <v>0</v>
      </c>
      <c r="F338" s="3">
        <v>0.04</v>
      </c>
      <c r="G338" s="3">
        <v>0</v>
      </c>
      <c r="H338" s="3">
        <v>43528</v>
      </c>
      <c r="I338" s="3">
        <v>9904</v>
      </c>
      <c r="J338" s="3">
        <v>2.2646999999999999</v>
      </c>
      <c r="K338" s="21">
        <f ca="1">_xll.IMDP("BND",B338,K8,B3)</f>
        <v>20290310</v>
      </c>
      <c r="L338" s="23">
        <f ca="1">_xll.IMDP("BND",B338,L8,B3)</f>
        <v>3.835</v>
      </c>
      <c r="M338" s="23" t="str">
        <f ca="1">_xll.IMDP("BND",B338,M8,B3)</f>
        <v>국채</v>
      </c>
      <c r="N338" s="23" t="str">
        <f ca="1">_xll.IMDP("BND",B338,N8,B3)</f>
        <v>국고채권</v>
      </c>
      <c r="O338" s="2"/>
      <c r="Y338" s="21" t="str">
        <f ca="1">_xll.IMDP("BND",P338,Y8,P3)</f>
        <v>입력오류</v>
      </c>
      <c r="Z338" s="23" t="str">
        <f ca="1">_xll.IMDP("BND",P338,Z8,P3)</f>
        <v>입력오류</v>
      </c>
      <c r="AA338" s="23" t="str">
        <f ca="1">_xll.IMDP("BND",P338,AA8,P3)</f>
        <v>입력오류</v>
      </c>
      <c r="AB338" s="23" t="str">
        <f ca="1">_xll.IMDP("BND",P338,AB8,P3)</f>
        <v>입력오류</v>
      </c>
      <c r="AC338" s="2"/>
      <c r="AM338" s="21" t="str">
        <f ca="1">_xll.IMDP("BND",AD338,AM8,AD3)</f>
        <v>입력오류</v>
      </c>
      <c r="AN338" s="23" t="str">
        <f ca="1">_xll.IMDP("BND",AD338,AN8,AD3)</f>
        <v>입력오류</v>
      </c>
      <c r="AO338" s="23" t="str">
        <f ca="1">_xll.IMDP("BND",AD338,AO8,AD3)</f>
        <v>입력오류</v>
      </c>
      <c r="AP338" s="23" t="str">
        <f ca="1">_xll.IMDP("BND",AD338,AP8,AD3)</f>
        <v>입력오류</v>
      </c>
      <c r="AQ338" s="2"/>
      <c r="BA338" s="21" t="str">
        <f ca="1">_xll.IMDP("BND",AR338,BA8,AR3)</f>
        <v>입력오류</v>
      </c>
      <c r="BB338" s="23" t="str">
        <f ca="1">_xll.IMDP("BND",AR338,BB8,AR3)</f>
        <v>입력오류</v>
      </c>
      <c r="BC338" s="23" t="str">
        <f ca="1">_xll.IMDP("BND",AR338,BC8,AR3)</f>
        <v>입력오류</v>
      </c>
      <c r="BD338" s="23" t="str">
        <f ca="1">_xll.IMDP("BND",AR338,BD8,AR3)</f>
        <v>입력오류</v>
      </c>
      <c r="BE338" s="2"/>
      <c r="BO338" s="21" t="str">
        <f ca="1">_xll.IMDP("BND",BF338,BO8,BF3)</f>
        <v>입력오류</v>
      </c>
      <c r="BP338" s="23" t="str">
        <f ca="1">_xll.IMDP("BND",BF338,BP8,BF3)</f>
        <v>입력오류</v>
      </c>
      <c r="BQ338" s="23" t="str">
        <f ca="1">_xll.IMDP("BND",BF338,BQ8,BF3)</f>
        <v>입력오류</v>
      </c>
      <c r="BR338" s="23" t="str">
        <f ca="1">_xll.IMDP("BND",BF338,BR8,BF3)</f>
        <v>입력오류</v>
      </c>
      <c r="BS338" s="2"/>
      <c r="CC338" s="21" t="str">
        <f ca="1">_xll.IMDP("BND",BT338,CC8,BT3)</f>
        <v>입력오류</v>
      </c>
      <c r="CD338" s="23" t="str">
        <f ca="1">_xll.IMDP("BND",BT338,CD8,BT3)</f>
        <v>입력오류</v>
      </c>
      <c r="CE338" s="23" t="str">
        <f ca="1">_xll.IMDP("BND",BT338,CE8,BT3)</f>
        <v>입력오류</v>
      </c>
      <c r="CF338" s="23" t="str">
        <f ca="1">_xll.IMDP("BND",BT338,CF8,BT3)</f>
        <v>입력오류</v>
      </c>
      <c r="CG338" s="2"/>
      <c r="CQ338" s="21" t="str">
        <f ca="1">_xll.IMDP("BND",CH338,CQ8,CH3)</f>
        <v>입력오류</v>
      </c>
      <c r="CR338" s="23" t="str">
        <f ca="1">_xll.IMDP("BND",CH338,CR8,CH3)</f>
        <v>입력오류</v>
      </c>
      <c r="CS338" s="23" t="str">
        <f ca="1">_xll.IMDP("BND",CH338,CS8,CH3)</f>
        <v>입력오류</v>
      </c>
      <c r="CT338" s="23" t="str">
        <f ca="1">_xll.IMDP("BND",CH338,CT8,CH3)</f>
        <v>입력오류</v>
      </c>
      <c r="CU338" s="2"/>
      <c r="DE338" s="21" t="str">
        <f ca="1">_xll.IMDP("BND",CV338,DE8,CV3)</f>
        <v>입력오류</v>
      </c>
      <c r="DF338" s="23" t="str">
        <f ca="1">_xll.IMDP("BND",CV338,DF8,CV3)</f>
        <v>입력오류</v>
      </c>
      <c r="DG338" s="23" t="str">
        <f ca="1">_xll.IMDP("BND",CV338,DG8,CV3)</f>
        <v>입력오류</v>
      </c>
      <c r="DH338" s="23" t="str">
        <f ca="1">_xll.IMDP("BND",CV338,DH8,CV3)</f>
        <v>입력오류</v>
      </c>
      <c r="DI338" s="2"/>
      <c r="DS338" s="21" t="str">
        <f ca="1">_xll.IMDP("BND",DJ338,DS8,DJ3)</f>
        <v>입력오류</v>
      </c>
      <c r="DT338" s="23" t="str">
        <f ca="1">_xll.IMDP("BND",DJ338,DT8,DJ3)</f>
        <v>입력오류</v>
      </c>
      <c r="DU338" s="23" t="str">
        <f ca="1">_xll.IMDP("BND",DJ338,DU8,DJ3)</f>
        <v>입력오류</v>
      </c>
      <c r="DV338" s="23" t="str">
        <f ca="1">_xll.IMDP("BND",DJ338,DV8,DJ3)</f>
        <v>입력오류</v>
      </c>
      <c r="DW338" s="2"/>
      <c r="EG338" s="21" t="str">
        <f ca="1">_xll.IMDP("BND",DX338,EG8,DX3)</f>
        <v>입력오류</v>
      </c>
      <c r="EH338" s="23" t="str">
        <f ca="1">_xll.IMDP("BND",DX338,EH8,DX3)</f>
        <v>입력오류</v>
      </c>
      <c r="EI338" s="23" t="str">
        <f ca="1">_xll.IMDP("BND",DX338,EI8,DX3)</f>
        <v>입력오류</v>
      </c>
      <c r="EJ338" s="23" t="str">
        <f ca="1">_xll.IMDP("BND",DX338,EJ8,DX3)</f>
        <v>입력오류</v>
      </c>
      <c r="EK338" s="2"/>
      <c r="EU338" s="21" t="str">
        <f ca="1">_xll.IMDP("BND",EL338,EU8,EL3)</f>
        <v>입력오류</v>
      </c>
      <c r="EV338" s="23" t="str">
        <f ca="1">_xll.IMDP("BND",EL338,EV8,EL3)</f>
        <v>입력오류</v>
      </c>
      <c r="EW338" s="23" t="str">
        <f ca="1">_xll.IMDP("BND",EL338,EW8,EL3)</f>
        <v>입력오류</v>
      </c>
      <c r="EX338" s="23" t="str">
        <f ca="1">_xll.IMDP("BND",EL338,EX8,EL3)</f>
        <v>입력오류</v>
      </c>
    </row>
    <row r="339" spans="1:154" ht="13.5" customHeight="1" x14ac:dyDescent="0.3">
      <c r="A339" s="2">
        <v>46316</v>
      </c>
      <c r="B339" s="3" t="s">
        <v>1288</v>
      </c>
      <c r="C339" s="3" t="s">
        <v>29</v>
      </c>
      <c r="D339" s="3" t="s">
        <v>1289</v>
      </c>
      <c r="E339" s="3">
        <v>0</v>
      </c>
      <c r="F339" s="3">
        <v>0.03</v>
      </c>
      <c r="G339" s="3">
        <v>0</v>
      </c>
      <c r="H339" s="3">
        <v>40532</v>
      </c>
      <c r="I339" s="3">
        <v>7010.6</v>
      </c>
      <c r="J339" s="3">
        <v>11.553599999999999</v>
      </c>
      <c r="K339" s="21">
        <f ca="1">_xll.IMDP("BND",B339,K8,B3)</f>
        <v>20390910</v>
      </c>
      <c r="L339" s="23">
        <f ca="1">_xll.IMDP("BND",B339,L8,B3)</f>
        <v>4.157</v>
      </c>
      <c r="M339" s="23" t="str">
        <f ca="1">_xll.IMDP("BND",B339,M8,B3)</f>
        <v>국채</v>
      </c>
      <c r="N339" s="23" t="str">
        <f ca="1">_xll.IMDP("BND",B339,N8,B3)</f>
        <v>국고채권</v>
      </c>
      <c r="O339" s="2"/>
      <c r="Y339" s="21" t="str">
        <f ca="1">_xll.IMDP("BND",P339,Y8,P3)</f>
        <v>입력오류</v>
      </c>
      <c r="Z339" s="23" t="str">
        <f ca="1">_xll.IMDP("BND",P339,Z8,P3)</f>
        <v>입력오류</v>
      </c>
      <c r="AA339" s="23" t="str">
        <f ca="1">_xll.IMDP("BND",P339,AA8,P3)</f>
        <v>입력오류</v>
      </c>
      <c r="AB339" s="23" t="str">
        <f ca="1">_xll.IMDP("BND",P339,AB8,P3)</f>
        <v>입력오류</v>
      </c>
      <c r="AC339" s="2"/>
      <c r="AM339" s="21" t="str">
        <f ca="1">_xll.IMDP("BND",AD339,AM8,AD3)</f>
        <v>입력오류</v>
      </c>
      <c r="AN339" s="23" t="str">
        <f ca="1">_xll.IMDP("BND",AD339,AN8,AD3)</f>
        <v>입력오류</v>
      </c>
      <c r="AO339" s="23" t="str">
        <f ca="1">_xll.IMDP("BND",AD339,AO8,AD3)</f>
        <v>입력오류</v>
      </c>
      <c r="AP339" s="23" t="str">
        <f ca="1">_xll.IMDP("BND",AD339,AP8,AD3)</f>
        <v>입력오류</v>
      </c>
      <c r="AQ339" s="2"/>
      <c r="BA339" s="21" t="str">
        <f ca="1">_xll.IMDP("BND",AR339,BA8,AR3)</f>
        <v>입력오류</v>
      </c>
      <c r="BB339" s="23" t="str">
        <f ca="1">_xll.IMDP("BND",AR339,BB8,AR3)</f>
        <v>입력오류</v>
      </c>
      <c r="BC339" s="23" t="str">
        <f ca="1">_xll.IMDP("BND",AR339,BC8,AR3)</f>
        <v>입력오류</v>
      </c>
      <c r="BD339" s="23" t="str">
        <f ca="1">_xll.IMDP("BND",AR339,BD8,AR3)</f>
        <v>입력오류</v>
      </c>
      <c r="BE339" s="2"/>
      <c r="BO339" s="21" t="str">
        <f ca="1">_xll.IMDP("BND",BF339,BO8,BF3)</f>
        <v>입력오류</v>
      </c>
      <c r="BP339" s="23" t="str">
        <f ca="1">_xll.IMDP("BND",BF339,BP8,BF3)</f>
        <v>입력오류</v>
      </c>
      <c r="BQ339" s="23" t="str">
        <f ca="1">_xll.IMDP("BND",BF339,BQ8,BF3)</f>
        <v>입력오류</v>
      </c>
      <c r="BR339" s="23" t="str">
        <f ca="1">_xll.IMDP("BND",BF339,BR8,BF3)</f>
        <v>입력오류</v>
      </c>
      <c r="BS339" s="2"/>
      <c r="CC339" s="21" t="str">
        <f ca="1">_xll.IMDP("BND",BT339,CC8,BT3)</f>
        <v>입력오류</v>
      </c>
      <c r="CD339" s="23" t="str">
        <f ca="1">_xll.IMDP("BND",BT339,CD8,BT3)</f>
        <v>입력오류</v>
      </c>
      <c r="CE339" s="23" t="str">
        <f ca="1">_xll.IMDP("BND",BT339,CE8,BT3)</f>
        <v>입력오류</v>
      </c>
      <c r="CF339" s="23" t="str">
        <f ca="1">_xll.IMDP("BND",BT339,CF8,BT3)</f>
        <v>입력오류</v>
      </c>
      <c r="CG339" s="2"/>
      <c r="CQ339" s="21" t="str">
        <f ca="1">_xll.IMDP("BND",CH339,CQ8,CH3)</f>
        <v>입력오류</v>
      </c>
      <c r="CR339" s="23" t="str">
        <f ca="1">_xll.IMDP("BND",CH339,CR8,CH3)</f>
        <v>입력오류</v>
      </c>
      <c r="CS339" s="23" t="str">
        <f ca="1">_xll.IMDP("BND",CH339,CS8,CH3)</f>
        <v>입력오류</v>
      </c>
      <c r="CT339" s="23" t="str">
        <f ca="1">_xll.IMDP("BND",CH339,CT8,CH3)</f>
        <v>입력오류</v>
      </c>
      <c r="CU339" s="2"/>
      <c r="DE339" s="21" t="str">
        <f ca="1">_xll.IMDP("BND",CV339,DE8,CV3)</f>
        <v>입력오류</v>
      </c>
      <c r="DF339" s="23" t="str">
        <f ca="1">_xll.IMDP("BND",CV339,DF8,CV3)</f>
        <v>입력오류</v>
      </c>
      <c r="DG339" s="23" t="str">
        <f ca="1">_xll.IMDP("BND",CV339,DG8,CV3)</f>
        <v>입력오류</v>
      </c>
      <c r="DH339" s="23" t="str">
        <f ca="1">_xll.IMDP("BND",CV339,DH8,CV3)</f>
        <v>입력오류</v>
      </c>
      <c r="DI339" s="2"/>
      <c r="DS339" s="21" t="str">
        <f ca="1">_xll.IMDP("BND",DJ339,DS8,DJ3)</f>
        <v>입력오류</v>
      </c>
      <c r="DT339" s="23" t="str">
        <f ca="1">_xll.IMDP("BND",DJ339,DT8,DJ3)</f>
        <v>입력오류</v>
      </c>
      <c r="DU339" s="23" t="str">
        <f ca="1">_xll.IMDP("BND",DJ339,DU8,DJ3)</f>
        <v>입력오류</v>
      </c>
      <c r="DV339" s="23" t="str">
        <f ca="1">_xll.IMDP("BND",DJ339,DV8,DJ3)</f>
        <v>입력오류</v>
      </c>
      <c r="DW339" s="2"/>
      <c r="EG339" s="21" t="str">
        <f ca="1">_xll.IMDP("BND",DX339,EG8,DX3)</f>
        <v>입력오류</v>
      </c>
      <c r="EH339" s="23" t="str">
        <f ca="1">_xll.IMDP("BND",DX339,EH8,DX3)</f>
        <v>입력오류</v>
      </c>
      <c r="EI339" s="23" t="str">
        <f ca="1">_xll.IMDP("BND",DX339,EI8,DX3)</f>
        <v>입력오류</v>
      </c>
      <c r="EJ339" s="23" t="str">
        <f ca="1">_xll.IMDP("BND",DX339,EJ8,DX3)</f>
        <v>입력오류</v>
      </c>
      <c r="EK339" s="2"/>
      <c r="EU339" s="21" t="str">
        <f ca="1">_xll.IMDP("BND",EL339,EU8,EL3)</f>
        <v>입력오류</v>
      </c>
      <c r="EV339" s="23" t="str">
        <f ca="1">_xll.IMDP("BND",EL339,EV8,EL3)</f>
        <v>입력오류</v>
      </c>
      <c r="EW339" s="23" t="str">
        <f ca="1">_xll.IMDP("BND",EL339,EW8,EL3)</f>
        <v>입력오류</v>
      </c>
      <c r="EX339" s="23" t="str">
        <f ca="1">_xll.IMDP("BND",EL339,EX8,EL3)</f>
        <v>입력오류</v>
      </c>
    </row>
    <row r="340" spans="1:154" ht="13.5" customHeight="1" x14ac:dyDescent="0.3">
      <c r="A340" s="2">
        <v>46316</v>
      </c>
      <c r="B340" s="3" t="s">
        <v>609</v>
      </c>
      <c r="C340" s="3" t="s">
        <v>29</v>
      </c>
      <c r="D340" s="3" t="s">
        <v>610</v>
      </c>
      <c r="E340" s="3">
        <v>0</v>
      </c>
      <c r="F340" s="3">
        <v>0.03</v>
      </c>
      <c r="G340" s="3">
        <v>0</v>
      </c>
      <c r="H340" s="3">
        <v>40399</v>
      </c>
      <c r="I340" s="3">
        <v>7110.6</v>
      </c>
      <c r="J340" s="3">
        <v>15.394299999999999</v>
      </c>
      <c r="K340" s="21">
        <f ca="1">_xll.IMDP("BND",B340,K8,B3)</f>
        <v>20470310</v>
      </c>
      <c r="L340" s="23">
        <f ca="1">_xll.IMDP("BND",B340,L8,B3)</f>
        <v>4.2809999999999997</v>
      </c>
      <c r="M340" s="23" t="str">
        <f ca="1">_xll.IMDP("BND",B340,M8,B3)</f>
        <v>국채</v>
      </c>
      <c r="N340" s="23" t="str">
        <f ca="1">_xll.IMDP("BND",B340,N8,B3)</f>
        <v>국고채권</v>
      </c>
      <c r="O340" s="2"/>
      <c r="Y340" s="21" t="str">
        <f ca="1">_xll.IMDP("BND",P340,Y8,P3)</f>
        <v>입력오류</v>
      </c>
      <c r="Z340" s="23" t="str">
        <f ca="1">_xll.IMDP("BND",P340,Z8,P3)</f>
        <v>입력오류</v>
      </c>
      <c r="AA340" s="23" t="str">
        <f ca="1">_xll.IMDP("BND",P340,AA8,P3)</f>
        <v>입력오류</v>
      </c>
      <c r="AB340" s="23" t="str">
        <f ca="1">_xll.IMDP("BND",P340,AB8,P3)</f>
        <v>입력오류</v>
      </c>
      <c r="AC340" s="2"/>
      <c r="AM340" s="21" t="str">
        <f ca="1">_xll.IMDP("BND",AD340,AM8,AD3)</f>
        <v>입력오류</v>
      </c>
      <c r="AN340" s="23" t="str">
        <f ca="1">_xll.IMDP("BND",AD340,AN8,AD3)</f>
        <v>입력오류</v>
      </c>
      <c r="AO340" s="23" t="str">
        <f ca="1">_xll.IMDP("BND",AD340,AO8,AD3)</f>
        <v>입력오류</v>
      </c>
      <c r="AP340" s="23" t="str">
        <f ca="1">_xll.IMDP("BND",AD340,AP8,AD3)</f>
        <v>입력오류</v>
      </c>
      <c r="AQ340" s="2"/>
      <c r="BA340" s="21" t="str">
        <f ca="1">_xll.IMDP("BND",AR340,BA8,AR3)</f>
        <v>입력오류</v>
      </c>
      <c r="BB340" s="23" t="str">
        <f ca="1">_xll.IMDP("BND",AR340,BB8,AR3)</f>
        <v>입력오류</v>
      </c>
      <c r="BC340" s="23" t="str">
        <f ca="1">_xll.IMDP("BND",AR340,BC8,AR3)</f>
        <v>입력오류</v>
      </c>
      <c r="BD340" s="23" t="str">
        <f ca="1">_xll.IMDP("BND",AR340,BD8,AR3)</f>
        <v>입력오류</v>
      </c>
      <c r="BE340" s="2"/>
      <c r="BO340" s="21" t="str">
        <f ca="1">_xll.IMDP("BND",BF340,BO8,BF3)</f>
        <v>입력오류</v>
      </c>
      <c r="BP340" s="23" t="str">
        <f ca="1">_xll.IMDP("BND",BF340,BP8,BF3)</f>
        <v>입력오류</v>
      </c>
      <c r="BQ340" s="23" t="str">
        <f ca="1">_xll.IMDP("BND",BF340,BQ8,BF3)</f>
        <v>입력오류</v>
      </c>
      <c r="BR340" s="23" t="str">
        <f ca="1">_xll.IMDP("BND",BF340,BR8,BF3)</f>
        <v>입력오류</v>
      </c>
      <c r="BS340" s="2"/>
      <c r="CC340" s="21" t="str">
        <f ca="1">_xll.IMDP("BND",BT340,CC8,BT3)</f>
        <v>입력오류</v>
      </c>
      <c r="CD340" s="23" t="str">
        <f ca="1">_xll.IMDP("BND",BT340,CD8,BT3)</f>
        <v>입력오류</v>
      </c>
      <c r="CE340" s="23" t="str">
        <f ca="1">_xll.IMDP("BND",BT340,CE8,BT3)</f>
        <v>입력오류</v>
      </c>
      <c r="CF340" s="23" t="str">
        <f ca="1">_xll.IMDP("BND",BT340,CF8,BT3)</f>
        <v>입력오류</v>
      </c>
      <c r="CG340" s="2"/>
      <c r="CQ340" s="21" t="str">
        <f ca="1">_xll.IMDP("BND",CH340,CQ8,CH3)</f>
        <v>입력오류</v>
      </c>
      <c r="CR340" s="23" t="str">
        <f ca="1">_xll.IMDP("BND",CH340,CR8,CH3)</f>
        <v>입력오류</v>
      </c>
      <c r="CS340" s="23" t="str">
        <f ca="1">_xll.IMDP("BND",CH340,CS8,CH3)</f>
        <v>입력오류</v>
      </c>
      <c r="CT340" s="23" t="str">
        <f ca="1">_xll.IMDP("BND",CH340,CT8,CH3)</f>
        <v>입력오류</v>
      </c>
      <c r="CU340" s="2"/>
      <c r="DE340" s="21" t="str">
        <f ca="1">_xll.IMDP("BND",CV340,DE8,CV3)</f>
        <v>입력오류</v>
      </c>
      <c r="DF340" s="23" t="str">
        <f ca="1">_xll.IMDP("BND",CV340,DF8,CV3)</f>
        <v>입력오류</v>
      </c>
      <c r="DG340" s="23" t="str">
        <f ca="1">_xll.IMDP("BND",CV340,DG8,CV3)</f>
        <v>입력오류</v>
      </c>
      <c r="DH340" s="23" t="str">
        <f ca="1">_xll.IMDP("BND",CV340,DH8,CV3)</f>
        <v>입력오류</v>
      </c>
      <c r="DI340" s="2"/>
      <c r="DS340" s="21" t="str">
        <f ca="1">_xll.IMDP("BND",DJ340,DS8,DJ3)</f>
        <v>입력오류</v>
      </c>
      <c r="DT340" s="23" t="str">
        <f ca="1">_xll.IMDP("BND",DJ340,DT8,DJ3)</f>
        <v>입력오류</v>
      </c>
      <c r="DU340" s="23" t="str">
        <f ca="1">_xll.IMDP("BND",DJ340,DU8,DJ3)</f>
        <v>입력오류</v>
      </c>
      <c r="DV340" s="23" t="str">
        <f ca="1">_xll.IMDP("BND",DJ340,DV8,DJ3)</f>
        <v>입력오류</v>
      </c>
      <c r="DW340" s="2"/>
      <c r="EG340" s="21" t="str">
        <f ca="1">_xll.IMDP("BND",DX340,EG8,DX3)</f>
        <v>입력오류</v>
      </c>
      <c r="EH340" s="23" t="str">
        <f ca="1">_xll.IMDP("BND",DX340,EH8,DX3)</f>
        <v>입력오류</v>
      </c>
      <c r="EI340" s="23" t="str">
        <f ca="1">_xll.IMDP("BND",DX340,EI8,DX3)</f>
        <v>입력오류</v>
      </c>
      <c r="EJ340" s="23" t="str">
        <f ca="1">_xll.IMDP("BND",DX340,EJ8,DX3)</f>
        <v>입력오류</v>
      </c>
      <c r="EK340" s="2"/>
      <c r="EU340" s="21" t="str">
        <f ca="1">_xll.IMDP("BND",EL340,EU8,EL3)</f>
        <v>입력오류</v>
      </c>
      <c r="EV340" s="23" t="str">
        <f ca="1">_xll.IMDP("BND",EL340,EV8,EL3)</f>
        <v>입력오류</v>
      </c>
      <c r="EW340" s="23" t="str">
        <f ca="1">_xll.IMDP("BND",EL340,EW8,EL3)</f>
        <v>입력오류</v>
      </c>
      <c r="EX340" s="23" t="str">
        <f ca="1">_xll.IMDP("BND",EL340,EX8,EL3)</f>
        <v>입력오류</v>
      </c>
    </row>
    <row r="341" spans="1:154" ht="13.5" customHeight="1" x14ac:dyDescent="0.3">
      <c r="A341" s="2">
        <v>46316</v>
      </c>
      <c r="B341" s="3" t="s">
        <v>1092</v>
      </c>
      <c r="C341" s="3" t="s">
        <v>47</v>
      </c>
      <c r="D341" s="3" t="s">
        <v>1093</v>
      </c>
      <c r="E341" s="3">
        <v>0</v>
      </c>
      <c r="F341" s="3">
        <v>0.03</v>
      </c>
      <c r="G341" s="3">
        <v>0</v>
      </c>
      <c r="H341" s="3">
        <v>37648</v>
      </c>
      <c r="I341" s="3">
        <v>9795.26</v>
      </c>
      <c r="J341" s="3">
        <v>2.7256</v>
      </c>
      <c r="K341" s="21">
        <f ca="1">_xll.IMDP("BND",B341,K8,B3)</f>
        <v>20290910</v>
      </c>
      <c r="L341" s="23">
        <f ca="1">_xll.IMDP("BND",B341,L8,B3)</f>
        <v>3.88</v>
      </c>
      <c r="M341" s="23" t="str">
        <f ca="1">_xll.IMDP("BND",B341,M8,B3)</f>
        <v>국채</v>
      </c>
      <c r="N341" s="23" t="str">
        <f ca="1">_xll.IMDP("BND",B341,N8,B3)</f>
        <v>국고채권</v>
      </c>
      <c r="O341" s="2"/>
      <c r="Y341" s="21" t="str">
        <f ca="1">_xll.IMDP("BND",P341,Y8,P3)</f>
        <v>입력오류</v>
      </c>
      <c r="Z341" s="23" t="str">
        <f ca="1">_xll.IMDP("BND",P341,Z8,P3)</f>
        <v>입력오류</v>
      </c>
      <c r="AA341" s="23" t="str">
        <f ca="1">_xll.IMDP("BND",P341,AA8,P3)</f>
        <v>입력오류</v>
      </c>
      <c r="AB341" s="23" t="str">
        <f ca="1">_xll.IMDP("BND",P341,AB8,P3)</f>
        <v>입력오류</v>
      </c>
      <c r="AC341" s="2"/>
      <c r="AM341" s="21" t="str">
        <f ca="1">_xll.IMDP("BND",AD341,AM8,AD3)</f>
        <v>입력오류</v>
      </c>
      <c r="AN341" s="23" t="str">
        <f ca="1">_xll.IMDP("BND",AD341,AN8,AD3)</f>
        <v>입력오류</v>
      </c>
      <c r="AO341" s="23" t="str">
        <f ca="1">_xll.IMDP("BND",AD341,AO8,AD3)</f>
        <v>입력오류</v>
      </c>
      <c r="AP341" s="23" t="str">
        <f ca="1">_xll.IMDP("BND",AD341,AP8,AD3)</f>
        <v>입력오류</v>
      </c>
      <c r="AQ341" s="2"/>
      <c r="BA341" s="21" t="str">
        <f ca="1">_xll.IMDP("BND",AR341,BA8,AR3)</f>
        <v>입력오류</v>
      </c>
      <c r="BB341" s="23" t="str">
        <f ca="1">_xll.IMDP("BND",AR341,BB8,AR3)</f>
        <v>입력오류</v>
      </c>
      <c r="BC341" s="23" t="str">
        <f ca="1">_xll.IMDP("BND",AR341,BC8,AR3)</f>
        <v>입력오류</v>
      </c>
      <c r="BD341" s="23" t="str">
        <f ca="1">_xll.IMDP("BND",AR341,BD8,AR3)</f>
        <v>입력오류</v>
      </c>
      <c r="BE341" s="2"/>
      <c r="BO341" s="21" t="str">
        <f ca="1">_xll.IMDP("BND",BF341,BO8,BF3)</f>
        <v>입력오류</v>
      </c>
      <c r="BP341" s="23" t="str">
        <f ca="1">_xll.IMDP("BND",BF341,BP8,BF3)</f>
        <v>입력오류</v>
      </c>
      <c r="BQ341" s="23" t="str">
        <f ca="1">_xll.IMDP("BND",BF341,BQ8,BF3)</f>
        <v>입력오류</v>
      </c>
      <c r="BR341" s="23" t="str">
        <f ca="1">_xll.IMDP("BND",BF341,BR8,BF3)</f>
        <v>입력오류</v>
      </c>
      <c r="BS341" s="2"/>
      <c r="CC341" s="21" t="str">
        <f ca="1">_xll.IMDP("BND",BT341,CC8,BT3)</f>
        <v>입력오류</v>
      </c>
      <c r="CD341" s="23" t="str">
        <f ca="1">_xll.IMDP("BND",BT341,CD8,BT3)</f>
        <v>입력오류</v>
      </c>
      <c r="CE341" s="23" t="str">
        <f ca="1">_xll.IMDP("BND",BT341,CE8,BT3)</f>
        <v>입력오류</v>
      </c>
      <c r="CF341" s="23" t="str">
        <f ca="1">_xll.IMDP("BND",BT341,CF8,BT3)</f>
        <v>입력오류</v>
      </c>
      <c r="CG341" s="2"/>
      <c r="CQ341" s="21" t="str">
        <f ca="1">_xll.IMDP("BND",CH341,CQ8,CH3)</f>
        <v>입력오류</v>
      </c>
      <c r="CR341" s="23" t="str">
        <f ca="1">_xll.IMDP("BND",CH341,CR8,CH3)</f>
        <v>입력오류</v>
      </c>
      <c r="CS341" s="23" t="str">
        <f ca="1">_xll.IMDP("BND",CH341,CS8,CH3)</f>
        <v>입력오류</v>
      </c>
      <c r="CT341" s="23" t="str">
        <f ca="1">_xll.IMDP("BND",CH341,CT8,CH3)</f>
        <v>입력오류</v>
      </c>
      <c r="CU341" s="2"/>
      <c r="DE341" s="21" t="str">
        <f ca="1">_xll.IMDP("BND",CV341,DE8,CV3)</f>
        <v>입력오류</v>
      </c>
      <c r="DF341" s="23" t="str">
        <f ca="1">_xll.IMDP("BND",CV341,DF8,CV3)</f>
        <v>입력오류</v>
      </c>
      <c r="DG341" s="23" t="str">
        <f ca="1">_xll.IMDP("BND",CV341,DG8,CV3)</f>
        <v>입력오류</v>
      </c>
      <c r="DH341" s="23" t="str">
        <f ca="1">_xll.IMDP("BND",CV341,DH8,CV3)</f>
        <v>입력오류</v>
      </c>
      <c r="DI341" s="2"/>
      <c r="DS341" s="21" t="str">
        <f ca="1">_xll.IMDP("BND",DJ341,DS8,DJ3)</f>
        <v>입력오류</v>
      </c>
      <c r="DT341" s="23" t="str">
        <f ca="1">_xll.IMDP("BND",DJ341,DT8,DJ3)</f>
        <v>입력오류</v>
      </c>
      <c r="DU341" s="23" t="str">
        <f ca="1">_xll.IMDP("BND",DJ341,DU8,DJ3)</f>
        <v>입력오류</v>
      </c>
      <c r="DV341" s="23" t="str">
        <f ca="1">_xll.IMDP("BND",DJ341,DV8,DJ3)</f>
        <v>입력오류</v>
      </c>
      <c r="DW341" s="2"/>
      <c r="EG341" s="21" t="str">
        <f ca="1">_xll.IMDP("BND",DX341,EG8,DX3)</f>
        <v>입력오류</v>
      </c>
      <c r="EH341" s="23" t="str">
        <f ca="1">_xll.IMDP("BND",DX341,EH8,DX3)</f>
        <v>입력오류</v>
      </c>
      <c r="EI341" s="23" t="str">
        <f ca="1">_xll.IMDP("BND",DX341,EI8,DX3)</f>
        <v>입력오류</v>
      </c>
      <c r="EJ341" s="23" t="str">
        <f ca="1">_xll.IMDP("BND",DX341,EJ8,DX3)</f>
        <v>입력오류</v>
      </c>
      <c r="EK341" s="2"/>
      <c r="EU341" s="21" t="str">
        <f ca="1">_xll.IMDP("BND",EL341,EU8,EL3)</f>
        <v>입력오류</v>
      </c>
      <c r="EV341" s="23" t="str">
        <f ca="1">_xll.IMDP("BND",EL341,EV8,EL3)</f>
        <v>입력오류</v>
      </c>
      <c r="EW341" s="23" t="str">
        <f ca="1">_xll.IMDP("BND",EL341,EW8,EL3)</f>
        <v>입력오류</v>
      </c>
      <c r="EX341" s="23" t="str">
        <f ca="1">_xll.IMDP("BND",EL341,EX8,EL3)</f>
        <v>입력오류</v>
      </c>
    </row>
    <row r="342" spans="1:154" ht="13.5" customHeight="1" x14ac:dyDescent="0.3">
      <c r="A342" s="2">
        <v>46316</v>
      </c>
      <c r="B342" s="3" t="s">
        <v>1275</v>
      </c>
      <c r="C342" s="3" t="s">
        <v>1276</v>
      </c>
      <c r="D342" s="3" t="s">
        <v>1277</v>
      </c>
      <c r="E342" s="3">
        <v>0</v>
      </c>
      <c r="F342" s="3">
        <v>0.03</v>
      </c>
      <c r="G342" s="3">
        <v>0</v>
      </c>
      <c r="H342" s="3">
        <v>37231</v>
      </c>
      <c r="I342" s="3">
        <v>10127.11</v>
      </c>
      <c r="J342" s="3">
        <v>0.38</v>
      </c>
      <c r="K342" s="21">
        <f ca="1">_xll.IMDP("BND",B342,K8,B3)</f>
        <v>20270310</v>
      </c>
      <c r="L342" s="23">
        <f ca="1">_xll.IMDP("BND",B342,L8,B3)</f>
        <v>3.456</v>
      </c>
      <c r="M342" s="23" t="str">
        <f ca="1">_xll.IMDP("BND",B342,M8,B3)</f>
        <v>국채</v>
      </c>
      <c r="N342" s="23" t="str">
        <f ca="1">_xll.IMDP("BND",B342,N8,B3)</f>
        <v>국고채권</v>
      </c>
      <c r="O342" s="2"/>
      <c r="Y342" s="21" t="str">
        <f ca="1">_xll.IMDP("BND",P342,Y8,P3)</f>
        <v>입력오류</v>
      </c>
      <c r="Z342" s="23" t="str">
        <f ca="1">_xll.IMDP("BND",P342,Z8,P3)</f>
        <v>입력오류</v>
      </c>
      <c r="AA342" s="23" t="str">
        <f ca="1">_xll.IMDP("BND",P342,AA8,P3)</f>
        <v>입력오류</v>
      </c>
      <c r="AB342" s="23" t="str">
        <f ca="1">_xll.IMDP("BND",P342,AB8,P3)</f>
        <v>입력오류</v>
      </c>
      <c r="AC342" s="2"/>
      <c r="AM342" s="21" t="str">
        <f ca="1">_xll.IMDP("BND",AD342,AM8,AD3)</f>
        <v>입력오류</v>
      </c>
      <c r="AN342" s="23" t="str">
        <f ca="1">_xll.IMDP("BND",AD342,AN8,AD3)</f>
        <v>입력오류</v>
      </c>
      <c r="AO342" s="23" t="str">
        <f ca="1">_xll.IMDP("BND",AD342,AO8,AD3)</f>
        <v>입력오류</v>
      </c>
      <c r="AP342" s="23" t="str">
        <f ca="1">_xll.IMDP("BND",AD342,AP8,AD3)</f>
        <v>입력오류</v>
      </c>
      <c r="AQ342" s="2"/>
      <c r="BA342" s="21" t="str">
        <f ca="1">_xll.IMDP("BND",AR342,BA8,AR3)</f>
        <v>입력오류</v>
      </c>
      <c r="BB342" s="23" t="str">
        <f ca="1">_xll.IMDP("BND",AR342,BB8,AR3)</f>
        <v>입력오류</v>
      </c>
      <c r="BC342" s="23" t="str">
        <f ca="1">_xll.IMDP("BND",AR342,BC8,AR3)</f>
        <v>입력오류</v>
      </c>
      <c r="BD342" s="23" t="str">
        <f ca="1">_xll.IMDP("BND",AR342,BD8,AR3)</f>
        <v>입력오류</v>
      </c>
      <c r="BE342" s="2"/>
      <c r="BO342" s="21" t="str">
        <f ca="1">_xll.IMDP("BND",BF342,BO8,BF3)</f>
        <v>입력오류</v>
      </c>
      <c r="BP342" s="23" t="str">
        <f ca="1">_xll.IMDP("BND",BF342,BP8,BF3)</f>
        <v>입력오류</v>
      </c>
      <c r="BQ342" s="23" t="str">
        <f ca="1">_xll.IMDP("BND",BF342,BQ8,BF3)</f>
        <v>입력오류</v>
      </c>
      <c r="BR342" s="23" t="str">
        <f ca="1">_xll.IMDP("BND",BF342,BR8,BF3)</f>
        <v>입력오류</v>
      </c>
      <c r="BS342" s="2"/>
      <c r="CC342" s="21" t="str">
        <f ca="1">_xll.IMDP("BND",BT342,CC8,BT3)</f>
        <v>입력오류</v>
      </c>
      <c r="CD342" s="23" t="str">
        <f ca="1">_xll.IMDP("BND",BT342,CD8,BT3)</f>
        <v>입력오류</v>
      </c>
      <c r="CE342" s="23" t="str">
        <f ca="1">_xll.IMDP("BND",BT342,CE8,BT3)</f>
        <v>입력오류</v>
      </c>
      <c r="CF342" s="23" t="str">
        <f ca="1">_xll.IMDP("BND",BT342,CF8,BT3)</f>
        <v>입력오류</v>
      </c>
      <c r="CG342" s="2"/>
      <c r="CQ342" s="21" t="str">
        <f ca="1">_xll.IMDP("BND",CH342,CQ8,CH3)</f>
        <v>입력오류</v>
      </c>
      <c r="CR342" s="23" t="str">
        <f ca="1">_xll.IMDP("BND",CH342,CR8,CH3)</f>
        <v>입력오류</v>
      </c>
      <c r="CS342" s="23" t="str">
        <f ca="1">_xll.IMDP("BND",CH342,CS8,CH3)</f>
        <v>입력오류</v>
      </c>
      <c r="CT342" s="23" t="str">
        <f ca="1">_xll.IMDP("BND",CH342,CT8,CH3)</f>
        <v>입력오류</v>
      </c>
      <c r="CU342" s="2"/>
      <c r="DE342" s="21" t="str">
        <f ca="1">_xll.IMDP("BND",CV342,DE8,CV3)</f>
        <v>입력오류</v>
      </c>
      <c r="DF342" s="23" t="str">
        <f ca="1">_xll.IMDP("BND",CV342,DF8,CV3)</f>
        <v>입력오류</v>
      </c>
      <c r="DG342" s="23" t="str">
        <f ca="1">_xll.IMDP("BND",CV342,DG8,CV3)</f>
        <v>입력오류</v>
      </c>
      <c r="DH342" s="23" t="str">
        <f ca="1">_xll.IMDP("BND",CV342,DH8,CV3)</f>
        <v>입력오류</v>
      </c>
      <c r="DI342" s="2"/>
      <c r="DS342" s="21" t="str">
        <f ca="1">_xll.IMDP("BND",DJ342,DS8,DJ3)</f>
        <v>입력오류</v>
      </c>
      <c r="DT342" s="23" t="str">
        <f ca="1">_xll.IMDP("BND",DJ342,DT8,DJ3)</f>
        <v>입력오류</v>
      </c>
      <c r="DU342" s="23" t="str">
        <f ca="1">_xll.IMDP("BND",DJ342,DU8,DJ3)</f>
        <v>입력오류</v>
      </c>
      <c r="DV342" s="23" t="str">
        <f ca="1">_xll.IMDP("BND",DJ342,DV8,DJ3)</f>
        <v>입력오류</v>
      </c>
      <c r="DW342" s="2"/>
      <c r="EG342" s="21" t="str">
        <f ca="1">_xll.IMDP("BND",DX342,EG8,DX3)</f>
        <v>입력오류</v>
      </c>
      <c r="EH342" s="23" t="str">
        <f ca="1">_xll.IMDP("BND",DX342,EH8,DX3)</f>
        <v>입력오류</v>
      </c>
      <c r="EI342" s="23" t="str">
        <f ca="1">_xll.IMDP("BND",DX342,EI8,DX3)</f>
        <v>입력오류</v>
      </c>
      <c r="EJ342" s="23" t="str">
        <f ca="1">_xll.IMDP("BND",DX342,EJ8,DX3)</f>
        <v>입력오류</v>
      </c>
      <c r="EK342" s="2"/>
      <c r="EU342" s="21" t="str">
        <f ca="1">_xll.IMDP("BND",EL342,EU8,EL3)</f>
        <v>입력오류</v>
      </c>
      <c r="EV342" s="23" t="str">
        <f ca="1">_xll.IMDP("BND",EL342,EV8,EL3)</f>
        <v>입력오류</v>
      </c>
      <c r="EW342" s="23" t="str">
        <f ca="1">_xll.IMDP("BND",EL342,EW8,EL3)</f>
        <v>입력오류</v>
      </c>
      <c r="EX342" s="23" t="str">
        <f ca="1">_xll.IMDP("BND",EL342,EX8,EL3)</f>
        <v>입력오류</v>
      </c>
    </row>
    <row r="343" spans="1:154" ht="13.5" customHeight="1" x14ac:dyDescent="0.3">
      <c r="A343" s="2">
        <v>46316</v>
      </c>
      <c r="B343" s="3" t="s">
        <v>1750</v>
      </c>
      <c r="C343" s="3" t="s">
        <v>720</v>
      </c>
      <c r="D343" s="3" t="s">
        <v>1751</v>
      </c>
      <c r="E343" s="3">
        <v>0</v>
      </c>
      <c r="F343" s="3">
        <v>0.03</v>
      </c>
      <c r="G343" s="3">
        <v>0</v>
      </c>
      <c r="H343" s="3">
        <v>35825</v>
      </c>
      <c r="I343" s="3">
        <v>10719.24</v>
      </c>
      <c r="J343" s="3">
        <v>1.39</v>
      </c>
      <c r="K343" s="21">
        <f ca="1">_xll.IMDP("BND",B343,K8,B3)</f>
        <v>20280331</v>
      </c>
      <c r="L343" s="23">
        <f ca="1">_xll.IMDP("BND",B343,L8,B3)</f>
        <v>3.806</v>
      </c>
      <c r="M343" s="23" t="str">
        <f ca="1">_xll.IMDP("BND",B343,M8,B3)</f>
        <v>지방채</v>
      </c>
      <c r="N343" s="23" t="str">
        <f ca="1">_xll.IMDP("BND",B343,N8,B3)</f>
        <v>지역개발채권</v>
      </c>
      <c r="O343" s="2"/>
      <c r="Y343" s="21" t="str">
        <f ca="1">_xll.IMDP("BND",P343,Y8,P3)</f>
        <v>입력오류</v>
      </c>
      <c r="Z343" s="23" t="str">
        <f ca="1">_xll.IMDP("BND",P343,Z8,P3)</f>
        <v>입력오류</v>
      </c>
      <c r="AA343" s="23" t="str">
        <f ca="1">_xll.IMDP("BND",P343,AA8,P3)</f>
        <v>입력오류</v>
      </c>
      <c r="AB343" s="23" t="str">
        <f ca="1">_xll.IMDP("BND",P343,AB8,P3)</f>
        <v>입력오류</v>
      </c>
      <c r="AC343" s="2"/>
      <c r="AM343" s="21" t="str">
        <f ca="1">_xll.IMDP("BND",AD343,AM8,AD3)</f>
        <v>입력오류</v>
      </c>
      <c r="AN343" s="23" t="str">
        <f ca="1">_xll.IMDP("BND",AD343,AN8,AD3)</f>
        <v>입력오류</v>
      </c>
      <c r="AO343" s="23" t="str">
        <f ca="1">_xll.IMDP("BND",AD343,AO8,AD3)</f>
        <v>입력오류</v>
      </c>
      <c r="AP343" s="23" t="str">
        <f ca="1">_xll.IMDP("BND",AD343,AP8,AD3)</f>
        <v>입력오류</v>
      </c>
      <c r="AQ343" s="2"/>
      <c r="BA343" s="21" t="str">
        <f ca="1">_xll.IMDP("BND",AR343,BA8,AR3)</f>
        <v>입력오류</v>
      </c>
      <c r="BB343" s="23" t="str">
        <f ca="1">_xll.IMDP("BND",AR343,BB8,AR3)</f>
        <v>입력오류</v>
      </c>
      <c r="BC343" s="23" t="str">
        <f ca="1">_xll.IMDP("BND",AR343,BC8,AR3)</f>
        <v>입력오류</v>
      </c>
      <c r="BD343" s="23" t="str">
        <f ca="1">_xll.IMDP("BND",AR343,BD8,AR3)</f>
        <v>입력오류</v>
      </c>
      <c r="BE343" s="2"/>
      <c r="BO343" s="21" t="str">
        <f ca="1">_xll.IMDP("BND",BF343,BO8,BF3)</f>
        <v>입력오류</v>
      </c>
      <c r="BP343" s="23" t="str">
        <f ca="1">_xll.IMDP("BND",BF343,BP8,BF3)</f>
        <v>입력오류</v>
      </c>
      <c r="BQ343" s="23" t="str">
        <f ca="1">_xll.IMDP("BND",BF343,BQ8,BF3)</f>
        <v>입력오류</v>
      </c>
      <c r="BR343" s="23" t="str">
        <f ca="1">_xll.IMDP("BND",BF343,BR8,BF3)</f>
        <v>입력오류</v>
      </c>
      <c r="BS343" s="2"/>
      <c r="CC343" s="21" t="str">
        <f ca="1">_xll.IMDP("BND",BT343,CC8,BT3)</f>
        <v>입력오류</v>
      </c>
      <c r="CD343" s="23" t="str">
        <f ca="1">_xll.IMDP("BND",BT343,CD8,BT3)</f>
        <v>입력오류</v>
      </c>
      <c r="CE343" s="23" t="str">
        <f ca="1">_xll.IMDP("BND",BT343,CE8,BT3)</f>
        <v>입력오류</v>
      </c>
      <c r="CF343" s="23" t="str">
        <f ca="1">_xll.IMDP("BND",BT343,CF8,BT3)</f>
        <v>입력오류</v>
      </c>
      <c r="CG343" s="2"/>
      <c r="CQ343" s="21" t="str">
        <f ca="1">_xll.IMDP("BND",CH343,CQ8,CH3)</f>
        <v>입력오류</v>
      </c>
      <c r="CR343" s="23" t="str">
        <f ca="1">_xll.IMDP("BND",CH343,CR8,CH3)</f>
        <v>입력오류</v>
      </c>
      <c r="CS343" s="23" t="str">
        <f ca="1">_xll.IMDP("BND",CH343,CS8,CH3)</f>
        <v>입력오류</v>
      </c>
      <c r="CT343" s="23" t="str">
        <f ca="1">_xll.IMDP("BND",CH343,CT8,CH3)</f>
        <v>입력오류</v>
      </c>
      <c r="CU343" s="2"/>
      <c r="DE343" s="21" t="str">
        <f ca="1">_xll.IMDP("BND",CV343,DE8,CV3)</f>
        <v>입력오류</v>
      </c>
      <c r="DF343" s="23" t="str">
        <f ca="1">_xll.IMDP("BND",CV343,DF8,CV3)</f>
        <v>입력오류</v>
      </c>
      <c r="DG343" s="23" t="str">
        <f ca="1">_xll.IMDP("BND",CV343,DG8,CV3)</f>
        <v>입력오류</v>
      </c>
      <c r="DH343" s="23" t="str">
        <f ca="1">_xll.IMDP("BND",CV343,DH8,CV3)</f>
        <v>입력오류</v>
      </c>
      <c r="DI343" s="2"/>
      <c r="DS343" s="21" t="str">
        <f ca="1">_xll.IMDP("BND",DJ343,DS8,DJ3)</f>
        <v>입력오류</v>
      </c>
      <c r="DT343" s="23" t="str">
        <f ca="1">_xll.IMDP("BND",DJ343,DT8,DJ3)</f>
        <v>입력오류</v>
      </c>
      <c r="DU343" s="23" t="str">
        <f ca="1">_xll.IMDP("BND",DJ343,DU8,DJ3)</f>
        <v>입력오류</v>
      </c>
      <c r="DV343" s="23" t="str">
        <f ca="1">_xll.IMDP("BND",DJ343,DV8,DJ3)</f>
        <v>입력오류</v>
      </c>
      <c r="DW343" s="2"/>
      <c r="EG343" s="21" t="str">
        <f ca="1">_xll.IMDP("BND",DX343,EG8,DX3)</f>
        <v>입력오류</v>
      </c>
      <c r="EH343" s="23" t="str">
        <f ca="1">_xll.IMDP("BND",DX343,EH8,DX3)</f>
        <v>입력오류</v>
      </c>
      <c r="EI343" s="23" t="str">
        <f ca="1">_xll.IMDP("BND",DX343,EI8,DX3)</f>
        <v>입력오류</v>
      </c>
      <c r="EJ343" s="23" t="str">
        <f ca="1">_xll.IMDP("BND",DX343,EJ8,DX3)</f>
        <v>입력오류</v>
      </c>
      <c r="EK343" s="2"/>
      <c r="EU343" s="21" t="str">
        <f ca="1">_xll.IMDP("BND",EL343,EU8,EL3)</f>
        <v>입력오류</v>
      </c>
      <c r="EV343" s="23" t="str">
        <f ca="1">_xll.IMDP("BND",EL343,EV8,EL3)</f>
        <v>입력오류</v>
      </c>
      <c r="EW343" s="23" t="str">
        <f ca="1">_xll.IMDP("BND",EL343,EW8,EL3)</f>
        <v>입력오류</v>
      </c>
      <c r="EX343" s="23" t="str">
        <f ca="1">_xll.IMDP("BND",EL343,EX8,EL3)</f>
        <v>입력오류</v>
      </c>
    </row>
    <row r="344" spans="1:154" ht="13.5" customHeight="1" x14ac:dyDescent="0.3">
      <c r="A344" s="2">
        <v>46316</v>
      </c>
      <c r="B344" s="3" t="s">
        <v>1752</v>
      </c>
      <c r="C344" s="3" t="s">
        <v>1753</v>
      </c>
      <c r="D344" s="3" t="s">
        <v>1754</v>
      </c>
      <c r="E344" s="3">
        <v>0</v>
      </c>
      <c r="F344" s="3">
        <v>0.03</v>
      </c>
      <c r="G344" s="3">
        <v>0</v>
      </c>
      <c r="H344" s="3">
        <v>34638</v>
      </c>
      <c r="I344" s="3">
        <v>10363.870000000001</v>
      </c>
      <c r="J344" s="3">
        <v>2.1953</v>
      </c>
      <c r="K344" s="21">
        <f ca="1">_xll.IMDP("BND",B344,K8,B3)</f>
        <v>20290131</v>
      </c>
      <c r="L344" s="23">
        <f ca="1">_xll.IMDP("BND",B344,L8,B3)</f>
        <v>3.9159999999999999</v>
      </c>
      <c r="M344" s="23" t="str">
        <f ca="1">_xll.IMDP("BND",B344,M8,B3)</f>
        <v>지방채</v>
      </c>
      <c r="N344" s="23" t="str">
        <f ca="1">_xll.IMDP("BND",B344,N8,B3)</f>
        <v>지역개발채권</v>
      </c>
      <c r="O344" s="2"/>
      <c r="Y344" s="21" t="str">
        <f ca="1">_xll.IMDP("BND",P344,Y8,P3)</f>
        <v>입력오류</v>
      </c>
      <c r="Z344" s="23" t="str">
        <f ca="1">_xll.IMDP("BND",P344,Z8,P3)</f>
        <v>입력오류</v>
      </c>
      <c r="AA344" s="23" t="str">
        <f ca="1">_xll.IMDP("BND",P344,AA8,P3)</f>
        <v>입력오류</v>
      </c>
      <c r="AB344" s="23" t="str">
        <f ca="1">_xll.IMDP("BND",P344,AB8,P3)</f>
        <v>입력오류</v>
      </c>
      <c r="AC344" s="2"/>
      <c r="AM344" s="21" t="str">
        <f ca="1">_xll.IMDP("BND",AD344,AM8,AD3)</f>
        <v>입력오류</v>
      </c>
      <c r="AN344" s="23" t="str">
        <f ca="1">_xll.IMDP("BND",AD344,AN8,AD3)</f>
        <v>입력오류</v>
      </c>
      <c r="AO344" s="23" t="str">
        <f ca="1">_xll.IMDP("BND",AD344,AO8,AD3)</f>
        <v>입력오류</v>
      </c>
      <c r="AP344" s="23" t="str">
        <f ca="1">_xll.IMDP("BND",AD344,AP8,AD3)</f>
        <v>입력오류</v>
      </c>
      <c r="AQ344" s="2"/>
      <c r="BA344" s="21" t="str">
        <f ca="1">_xll.IMDP("BND",AR344,BA8,AR3)</f>
        <v>입력오류</v>
      </c>
      <c r="BB344" s="23" t="str">
        <f ca="1">_xll.IMDP("BND",AR344,BB8,AR3)</f>
        <v>입력오류</v>
      </c>
      <c r="BC344" s="23" t="str">
        <f ca="1">_xll.IMDP("BND",AR344,BC8,AR3)</f>
        <v>입력오류</v>
      </c>
      <c r="BD344" s="23" t="str">
        <f ca="1">_xll.IMDP("BND",AR344,BD8,AR3)</f>
        <v>입력오류</v>
      </c>
      <c r="BE344" s="2"/>
      <c r="BO344" s="21" t="str">
        <f ca="1">_xll.IMDP("BND",BF344,BO8,BF3)</f>
        <v>입력오류</v>
      </c>
      <c r="BP344" s="23" t="str">
        <f ca="1">_xll.IMDP("BND",BF344,BP8,BF3)</f>
        <v>입력오류</v>
      </c>
      <c r="BQ344" s="23" t="str">
        <f ca="1">_xll.IMDP("BND",BF344,BQ8,BF3)</f>
        <v>입력오류</v>
      </c>
      <c r="BR344" s="23" t="str">
        <f ca="1">_xll.IMDP("BND",BF344,BR8,BF3)</f>
        <v>입력오류</v>
      </c>
      <c r="BS344" s="2"/>
      <c r="CC344" s="21" t="str">
        <f ca="1">_xll.IMDP("BND",BT344,CC8,BT3)</f>
        <v>입력오류</v>
      </c>
      <c r="CD344" s="23" t="str">
        <f ca="1">_xll.IMDP("BND",BT344,CD8,BT3)</f>
        <v>입력오류</v>
      </c>
      <c r="CE344" s="23" t="str">
        <f ca="1">_xll.IMDP("BND",BT344,CE8,BT3)</f>
        <v>입력오류</v>
      </c>
      <c r="CF344" s="23" t="str">
        <f ca="1">_xll.IMDP("BND",BT344,CF8,BT3)</f>
        <v>입력오류</v>
      </c>
      <c r="CG344" s="2"/>
      <c r="CQ344" s="21" t="str">
        <f ca="1">_xll.IMDP("BND",CH344,CQ8,CH3)</f>
        <v>입력오류</v>
      </c>
      <c r="CR344" s="23" t="str">
        <f ca="1">_xll.IMDP("BND",CH344,CR8,CH3)</f>
        <v>입력오류</v>
      </c>
      <c r="CS344" s="23" t="str">
        <f ca="1">_xll.IMDP("BND",CH344,CS8,CH3)</f>
        <v>입력오류</v>
      </c>
      <c r="CT344" s="23" t="str">
        <f ca="1">_xll.IMDP("BND",CH344,CT8,CH3)</f>
        <v>입력오류</v>
      </c>
      <c r="CU344" s="2"/>
      <c r="DE344" s="21" t="str">
        <f ca="1">_xll.IMDP("BND",CV344,DE8,CV3)</f>
        <v>입력오류</v>
      </c>
      <c r="DF344" s="23" t="str">
        <f ca="1">_xll.IMDP("BND",CV344,DF8,CV3)</f>
        <v>입력오류</v>
      </c>
      <c r="DG344" s="23" t="str">
        <f ca="1">_xll.IMDP("BND",CV344,DG8,CV3)</f>
        <v>입력오류</v>
      </c>
      <c r="DH344" s="23" t="str">
        <f ca="1">_xll.IMDP("BND",CV344,DH8,CV3)</f>
        <v>입력오류</v>
      </c>
      <c r="DI344" s="2"/>
      <c r="DS344" s="21" t="str">
        <f ca="1">_xll.IMDP("BND",DJ344,DS8,DJ3)</f>
        <v>입력오류</v>
      </c>
      <c r="DT344" s="23" t="str">
        <f ca="1">_xll.IMDP("BND",DJ344,DT8,DJ3)</f>
        <v>입력오류</v>
      </c>
      <c r="DU344" s="23" t="str">
        <f ca="1">_xll.IMDP("BND",DJ344,DU8,DJ3)</f>
        <v>입력오류</v>
      </c>
      <c r="DV344" s="23" t="str">
        <f ca="1">_xll.IMDP("BND",DJ344,DV8,DJ3)</f>
        <v>입력오류</v>
      </c>
      <c r="DW344" s="2"/>
      <c r="EG344" s="21" t="str">
        <f ca="1">_xll.IMDP("BND",DX344,EG8,DX3)</f>
        <v>입력오류</v>
      </c>
      <c r="EH344" s="23" t="str">
        <f ca="1">_xll.IMDP("BND",DX344,EH8,DX3)</f>
        <v>입력오류</v>
      </c>
      <c r="EI344" s="23" t="str">
        <f ca="1">_xll.IMDP("BND",DX344,EI8,DX3)</f>
        <v>입력오류</v>
      </c>
      <c r="EJ344" s="23" t="str">
        <f ca="1">_xll.IMDP("BND",DX344,EJ8,DX3)</f>
        <v>입력오류</v>
      </c>
      <c r="EK344" s="2"/>
      <c r="EU344" s="21" t="str">
        <f ca="1">_xll.IMDP("BND",EL344,EU8,EL3)</f>
        <v>입력오류</v>
      </c>
      <c r="EV344" s="23" t="str">
        <f ca="1">_xll.IMDP("BND",EL344,EV8,EL3)</f>
        <v>입력오류</v>
      </c>
      <c r="EW344" s="23" t="str">
        <f ca="1">_xll.IMDP("BND",EL344,EW8,EL3)</f>
        <v>입력오류</v>
      </c>
      <c r="EX344" s="23" t="str">
        <f ca="1">_xll.IMDP("BND",EL344,EX8,EL3)</f>
        <v>입력오류</v>
      </c>
    </row>
    <row r="345" spans="1:154" ht="13.5" customHeight="1" x14ac:dyDescent="0.3">
      <c r="A345" s="2">
        <v>46316</v>
      </c>
      <c r="B345" s="3" t="s">
        <v>1755</v>
      </c>
      <c r="C345" s="3" t="s">
        <v>1695</v>
      </c>
      <c r="D345" s="3" t="s">
        <v>1756</v>
      </c>
      <c r="E345" s="3">
        <v>0</v>
      </c>
      <c r="F345" s="3">
        <v>0.03</v>
      </c>
      <c r="G345" s="3">
        <v>0</v>
      </c>
      <c r="H345" s="3">
        <v>34510</v>
      </c>
      <c r="I345" s="3">
        <v>10325.01</v>
      </c>
      <c r="J345" s="3">
        <v>1.8673999999999999</v>
      </c>
      <c r="K345" s="21">
        <f ca="1">_xll.IMDP("BND",B345,K8,B3)</f>
        <v>20281026</v>
      </c>
      <c r="L345" s="23">
        <f ca="1">_xll.IMDP("BND",B345,L8,B3)</f>
        <v>4.1020000000000003</v>
      </c>
      <c r="M345" s="23" t="str">
        <f ca="1">_xll.IMDP("BND",B345,M8,B3)</f>
        <v>공사공단채</v>
      </c>
      <c r="N345" s="23" t="str">
        <f ca="1">_xll.IMDP("BND",B345,N8,B3)</f>
        <v>일반</v>
      </c>
      <c r="O345" s="2"/>
      <c r="Y345" s="21" t="str">
        <f ca="1">_xll.IMDP("BND",P345,Y8,P3)</f>
        <v>입력오류</v>
      </c>
      <c r="Z345" s="23" t="str">
        <f ca="1">_xll.IMDP("BND",P345,Z8,P3)</f>
        <v>입력오류</v>
      </c>
      <c r="AA345" s="23" t="str">
        <f ca="1">_xll.IMDP("BND",P345,AA8,P3)</f>
        <v>입력오류</v>
      </c>
      <c r="AB345" s="23" t="str">
        <f ca="1">_xll.IMDP("BND",P345,AB8,P3)</f>
        <v>입력오류</v>
      </c>
      <c r="AC345" s="2"/>
      <c r="AM345" s="21" t="str">
        <f ca="1">_xll.IMDP("BND",AD345,AM8,AD3)</f>
        <v>입력오류</v>
      </c>
      <c r="AN345" s="23" t="str">
        <f ca="1">_xll.IMDP("BND",AD345,AN8,AD3)</f>
        <v>입력오류</v>
      </c>
      <c r="AO345" s="23" t="str">
        <f ca="1">_xll.IMDP("BND",AD345,AO8,AD3)</f>
        <v>입력오류</v>
      </c>
      <c r="AP345" s="23" t="str">
        <f ca="1">_xll.IMDP("BND",AD345,AP8,AD3)</f>
        <v>입력오류</v>
      </c>
      <c r="AQ345" s="2"/>
      <c r="BA345" s="21" t="str">
        <f ca="1">_xll.IMDP("BND",AR345,BA8,AR3)</f>
        <v>입력오류</v>
      </c>
      <c r="BB345" s="23" t="str">
        <f ca="1">_xll.IMDP("BND",AR345,BB8,AR3)</f>
        <v>입력오류</v>
      </c>
      <c r="BC345" s="23" t="str">
        <f ca="1">_xll.IMDP("BND",AR345,BC8,AR3)</f>
        <v>입력오류</v>
      </c>
      <c r="BD345" s="23" t="str">
        <f ca="1">_xll.IMDP("BND",AR345,BD8,AR3)</f>
        <v>입력오류</v>
      </c>
      <c r="BE345" s="2"/>
      <c r="BO345" s="21" t="str">
        <f ca="1">_xll.IMDP("BND",BF345,BO8,BF3)</f>
        <v>입력오류</v>
      </c>
      <c r="BP345" s="23" t="str">
        <f ca="1">_xll.IMDP("BND",BF345,BP8,BF3)</f>
        <v>입력오류</v>
      </c>
      <c r="BQ345" s="23" t="str">
        <f ca="1">_xll.IMDP("BND",BF345,BQ8,BF3)</f>
        <v>입력오류</v>
      </c>
      <c r="BR345" s="23" t="str">
        <f ca="1">_xll.IMDP("BND",BF345,BR8,BF3)</f>
        <v>입력오류</v>
      </c>
      <c r="BS345" s="2"/>
      <c r="CC345" s="21" t="str">
        <f ca="1">_xll.IMDP("BND",BT345,CC8,BT3)</f>
        <v>입력오류</v>
      </c>
      <c r="CD345" s="23" t="str">
        <f ca="1">_xll.IMDP("BND",BT345,CD8,BT3)</f>
        <v>입력오류</v>
      </c>
      <c r="CE345" s="23" t="str">
        <f ca="1">_xll.IMDP("BND",BT345,CE8,BT3)</f>
        <v>입력오류</v>
      </c>
      <c r="CF345" s="23" t="str">
        <f ca="1">_xll.IMDP("BND",BT345,CF8,BT3)</f>
        <v>입력오류</v>
      </c>
      <c r="CG345" s="2"/>
      <c r="CQ345" s="21" t="str">
        <f ca="1">_xll.IMDP("BND",CH345,CQ8,CH3)</f>
        <v>입력오류</v>
      </c>
      <c r="CR345" s="23" t="str">
        <f ca="1">_xll.IMDP("BND",CH345,CR8,CH3)</f>
        <v>입력오류</v>
      </c>
      <c r="CS345" s="23" t="str">
        <f ca="1">_xll.IMDP("BND",CH345,CS8,CH3)</f>
        <v>입력오류</v>
      </c>
      <c r="CT345" s="23" t="str">
        <f ca="1">_xll.IMDP("BND",CH345,CT8,CH3)</f>
        <v>입력오류</v>
      </c>
      <c r="CU345" s="2"/>
      <c r="DE345" s="21" t="str">
        <f ca="1">_xll.IMDP("BND",CV345,DE8,CV3)</f>
        <v>입력오류</v>
      </c>
      <c r="DF345" s="23" t="str">
        <f ca="1">_xll.IMDP("BND",CV345,DF8,CV3)</f>
        <v>입력오류</v>
      </c>
      <c r="DG345" s="23" t="str">
        <f ca="1">_xll.IMDP("BND",CV345,DG8,CV3)</f>
        <v>입력오류</v>
      </c>
      <c r="DH345" s="23" t="str">
        <f ca="1">_xll.IMDP("BND",CV345,DH8,CV3)</f>
        <v>입력오류</v>
      </c>
      <c r="DI345" s="2"/>
      <c r="DS345" s="21" t="str">
        <f ca="1">_xll.IMDP("BND",DJ345,DS8,DJ3)</f>
        <v>입력오류</v>
      </c>
      <c r="DT345" s="23" t="str">
        <f ca="1">_xll.IMDP("BND",DJ345,DT8,DJ3)</f>
        <v>입력오류</v>
      </c>
      <c r="DU345" s="23" t="str">
        <f ca="1">_xll.IMDP("BND",DJ345,DU8,DJ3)</f>
        <v>입력오류</v>
      </c>
      <c r="DV345" s="23" t="str">
        <f ca="1">_xll.IMDP("BND",DJ345,DV8,DJ3)</f>
        <v>입력오류</v>
      </c>
      <c r="DW345" s="2"/>
      <c r="EG345" s="21" t="str">
        <f ca="1">_xll.IMDP("BND",DX345,EG8,DX3)</f>
        <v>입력오류</v>
      </c>
      <c r="EH345" s="23" t="str">
        <f ca="1">_xll.IMDP("BND",DX345,EH8,DX3)</f>
        <v>입력오류</v>
      </c>
      <c r="EI345" s="23" t="str">
        <f ca="1">_xll.IMDP("BND",DX345,EI8,DX3)</f>
        <v>입력오류</v>
      </c>
      <c r="EJ345" s="23" t="str">
        <f ca="1">_xll.IMDP("BND",DX345,EJ8,DX3)</f>
        <v>입력오류</v>
      </c>
      <c r="EK345" s="2"/>
      <c r="EU345" s="21" t="str">
        <f ca="1">_xll.IMDP("BND",EL345,EU8,EL3)</f>
        <v>입력오류</v>
      </c>
      <c r="EV345" s="23" t="str">
        <f ca="1">_xll.IMDP("BND",EL345,EV8,EL3)</f>
        <v>입력오류</v>
      </c>
      <c r="EW345" s="23" t="str">
        <f ca="1">_xll.IMDP("BND",EL345,EW8,EL3)</f>
        <v>입력오류</v>
      </c>
      <c r="EX345" s="23" t="str">
        <f ca="1">_xll.IMDP("BND",EL345,EX8,EL3)</f>
        <v>입력오류</v>
      </c>
    </row>
    <row r="346" spans="1:154" ht="13.5" customHeight="1" x14ac:dyDescent="0.3">
      <c r="A346" s="2">
        <v>46316</v>
      </c>
      <c r="B346" s="3" t="s">
        <v>1757</v>
      </c>
      <c r="C346" s="3" t="s">
        <v>1758</v>
      </c>
      <c r="D346" s="3" t="s">
        <v>1759</v>
      </c>
      <c r="E346" s="3">
        <v>0</v>
      </c>
      <c r="F346" s="3">
        <v>0.03</v>
      </c>
      <c r="G346" s="3">
        <v>0</v>
      </c>
      <c r="H346" s="3">
        <v>34170</v>
      </c>
      <c r="I346" s="3">
        <v>10223.83</v>
      </c>
      <c r="J346" s="3">
        <v>2.5106999999999999</v>
      </c>
      <c r="K346" s="21">
        <f ca="1">_xll.IMDP("BND",B346,K8,B3)</f>
        <v>20290531</v>
      </c>
      <c r="L346" s="23">
        <f ca="1">_xll.IMDP("BND",B346,L8,B3)</f>
        <v>3.9540000000000002</v>
      </c>
      <c r="M346" s="23" t="str">
        <f ca="1">_xll.IMDP("BND",B346,M8,B3)</f>
        <v>지방채</v>
      </c>
      <c r="N346" s="23" t="str">
        <f ca="1">_xll.IMDP("BND",B346,N8,B3)</f>
        <v>지역개발채권</v>
      </c>
      <c r="O346" s="2"/>
      <c r="Y346" s="21" t="str">
        <f ca="1">_xll.IMDP("BND",P346,Y8,P3)</f>
        <v>입력오류</v>
      </c>
      <c r="Z346" s="23" t="str">
        <f ca="1">_xll.IMDP("BND",P346,Z8,P3)</f>
        <v>입력오류</v>
      </c>
      <c r="AA346" s="23" t="str">
        <f ca="1">_xll.IMDP("BND",P346,AA8,P3)</f>
        <v>입력오류</v>
      </c>
      <c r="AB346" s="23" t="str">
        <f ca="1">_xll.IMDP("BND",P346,AB8,P3)</f>
        <v>입력오류</v>
      </c>
      <c r="AC346" s="2"/>
      <c r="AM346" s="21" t="str">
        <f ca="1">_xll.IMDP("BND",AD346,AM8,AD3)</f>
        <v>입력오류</v>
      </c>
      <c r="AN346" s="23" t="str">
        <f ca="1">_xll.IMDP("BND",AD346,AN8,AD3)</f>
        <v>입력오류</v>
      </c>
      <c r="AO346" s="23" t="str">
        <f ca="1">_xll.IMDP("BND",AD346,AO8,AD3)</f>
        <v>입력오류</v>
      </c>
      <c r="AP346" s="23" t="str">
        <f ca="1">_xll.IMDP("BND",AD346,AP8,AD3)</f>
        <v>입력오류</v>
      </c>
      <c r="AQ346" s="2"/>
      <c r="BA346" s="21" t="str">
        <f ca="1">_xll.IMDP("BND",AR346,BA8,AR3)</f>
        <v>입력오류</v>
      </c>
      <c r="BB346" s="23" t="str">
        <f ca="1">_xll.IMDP("BND",AR346,BB8,AR3)</f>
        <v>입력오류</v>
      </c>
      <c r="BC346" s="23" t="str">
        <f ca="1">_xll.IMDP("BND",AR346,BC8,AR3)</f>
        <v>입력오류</v>
      </c>
      <c r="BD346" s="23" t="str">
        <f ca="1">_xll.IMDP("BND",AR346,BD8,AR3)</f>
        <v>입력오류</v>
      </c>
      <c r="BE346" s="2"/>
      <c r="BO346" s="21" t="str">
        <f ca="1">_xll.IMDP("BND",BF346,BO8,BF3)</f>
        <v>입력오류</v>
      </c>
      <c r="BP346" s="23" t="str">
        <f ca="1">_xll.IMDP("BND",BF346,BP8,BF3)</f>
        <v>입력오류</v>
      </c>
      <c r="BQ346" s="23" t="str">
        <f ca="1">_xll.IMDP("BND",BF346,BQ8,BF3)</f>
        <v>입력오류</v>
      </c>
      <c r="BR346" s="23" t="str">
        <f ca="1">_xll.IMDP("BND",BF346,BR8,BF3)</f>
        <v>입력오류</v>
      </c>
      <c r="BS346" s="2"/>
      <c r="CC346" s="21" t="str">
        <f ca="1">_xll.IMDP("BND",BT346,CC8,BT3)</f>
        <v>입력오류</v>
      </c>
      <c r="CD346" s="23" t="str">
        <f ca="1">_xll.IMDP("BND",BT346,CD8,BT3)</f>
        <v>입력오류</v>
      </c>
      <c r="CE346" s="23" t="str">
        <f ca="1">_xll.IMDP("BND",BT346,CE8,BT3)</f>
        <v>입력오류</v>
      </c>
      <c r="CF346" s="23" t="str">
        <f ca="1">_xll.IMDP("BND",BT346,CF8,BT3)</f>
        <v>입력오류</v>
      </c>
      <c r="CG346" s="2"/>
      <c r="CQ346" s="21" t="str">
        <f ca="1">_xll.IMDP("BND",CH346,CQ8,CH3)</f>
        <v>입력오류</v>
      </c>
      <c r="CR346" s="23" t="str">
        <f ca="1">_xll.IMDP("BND",CH346,CR8,CH3)</f>
        <v>입력오류</v>
      </c>
      <c r="CS346" s="23" t="str">
        <f ca="1">_xll.IMDP("BND",CH346,CS8,CH3)</f>
        <v>입력오류</v>
      </c>
      <c r="CT346" s="23" t="str">
        <f ca="1">_xll.IMDP("BND",CH346,CT8,CH3)</f>
        <v>입력오류</v>
      </c>
      <c r="CU346" s="2"/>
      <c r="DE346" s="21" t="str">
        <f ca="1">_xll.IMDP("BND",CV346,DE8,CV3)</f>
        <v>입력오류</v>
      </c>
      <c r="DF346" s="23" t="str">
        <f ca="1">_xll.IMDP("BND",CV346,DF8,CV3)</f>
        <v>입력오류</v>
      </c>
      <c r="DG346" s="23" t="str">
        <f ca="1">_xll.IMDP("BND",CV346,DG8,CV3)</f>
        <v>입력오류</v>
      </c>
      <c r="DH346" s="23" t="str">
        <f ca="1">_xll.IMDP("BND",CV346,DH8,CV3)</f>
        <v>입력오류</v>
      </c>
      <c r="DI346" s="2"/>
      <c r="DS346" s="21" t="str">
        <f ca="1">_xll.IMDP("BND",DJ346,DS8,DJ3)</f>
        <v>입력오류</v>
      </c>
      <c r="DT346" s="23" t="str">
        <f ca="1">_xll.IMDP("BND",DJ346,DT8,DJ3)</f>
        <v>입력오류</v>
      </c>
      <c r="DU346" s="23" t="str">
        <f ca="1">_xll.IMDP("BND",DJ346,DU8,DJ3)</f>
        <v>입력오류</v>
      </c>
      <c r="DV346" s="23" t="str">
        <f ca="1">_xll.IMDP("BND",DJ346,DV8,DJ3)</f>
        <v>입력오류</v>
      </c>
      <c r="DW346" s="2"/>
      <c r="EG346" s="21" t="str">
        <f ca="1">_xll.IMDP("BND",DX346,EG8,DX3)</f>
        <v>입력오류</v>
      </c>
      <c r="EH346" s="23" t="str">
        <f ca="1">_xll.IMDP("BND",DX346,EH8,DX3)</f>
        <v>입력오류</v>
      </c>
      <c r="EI346" s="23" t="str">
        <f ca="1">_xll.IMDP("BND",DX346,EI8,DX3)</f>
        <v>입력오류</v>
      </c>
      <c r="EJ346" s="23" t="str">
        <f ca="1">_xll.IMDP("BND",DX346,EJ8,DX3)</f>
        <v>입력오류</v>
      </c>
      <c r="EK346" s="2"/>
      <c r="EU346" s="21" t="str">
        <f ca="1">_xll.IMDP("BND",EL346,EU8,EL3)</f>
        <v>입력오류</v>
      </c>
      <c r="EV346" s="23" t="str">
        <f ca="1">_xll.IMDP("BND",EL346,EV8,EL3)</f>
        <v>입력오류</v>
      </c>
      <c r="EW346" s="23" t="str">
        <f ca="1">_xll.IMDP("BND",EL346,EW8,EL3)</f>
        <v>입력오류</v>
      </c>
      <c r="EX346" s="23" t="str">
        <f ca="1">_xll.IMDP("BND",EL346,EX8,EL3)</f>
        <v>입력오류</v>
      </c>
    </row>
    <row r="347" spans="1:154" ht="13.5" customHeight="1" x14ac:dyDescent="0.3">
      <c r="A347" s="2">
        <v>46316</v>
      </c>
      <c r="B347" s="3" t="s">
        <v>1762</v>
      </c>
      <c r="C347" s="3" t="s">
        <v>1763</v>
      </c>
      <c r="D347" s="3" t="s">
        <v>1764</v>
      </c>
      <c r="E347" s="3">
        <v>0</v>
      </c>
      <c r="F347" s="3">
        <v>0.03</v>
      </c>
      <c r="G347" s="3">
        <v>0</v>
      </c>
      <c r="H347" s="3">
        <v>34031</v>
      </c>
      <c r="I347" s="3">
        <v>10182.48</v>
      </c>
      <c r="J347" s="3">
        <v>1.3085</v>
      </c>
      <c r="K347" s="21">
        <f ca="1">_xll.IMDP("BND",B347,K8,B3)</f>
        <v>20280229</v>
      </c>
      <c r="L347" s="23">
        <f ca="1">_xll.IMDP("BND",B347,L8,B3)</f>
        <v>3.782</v>
      </c>
      <c r="M347" s="23" t="str">
        <f ca="1">_xll.IMDP("BND",B347,M8,B3)</f>
        <v>지방채</v>
      </c>
      <c r="N347" s="23" t="str">
        <f ca="1">_xll.IMDP("BND",B347,N8,B3)</f>
        <v>도시철도채권</v>
      </c>
      <c r="O347" s="2"/>
      <c r="Y347" s="21" t="str">
        <f ca="1">_xll.IMDP("BND",P347,Y8,P3)</f>
        <v>입력오류</v>
      </c>
      <c r="Z347" s="23" t="str">
        <f ca="1">_xll.IMDP("BND",P347,Z8,P3)</f>
        <v>입력오류</v>
      </c>
      <c r="AA347" s="23" t="str">
        <f ca="1">_xll.IMDP("BND",P347,AA8,P3)</f>
        <v>입력오류</v>
      </c>
      <c r="AB347" s="23" t="str">
        <f ca="1">_xll.IMDP("BND",P347,AB8,P3)</f>
        <v>입력오류</v>
      </c>
      <c r="AC347" s="2"/>
      <c r="AM347" s="21" t="str">
        <f ca="1">_xll.IMDP("BND",AD347,AM8,AD3)</f>
        <v>입력오류</v>
      </c>
      <c r="AN347" s="23" t="str">
        <f ca="1">_xll.IMDP("BND",AD347,AN8,AD3)</f>
        <v>입력오류</v>
      </c>
      <c r="AO347" s="23" t="str">
        <f ca="1">_xll.IMDP("BND",AD347,AO8,AD3)</f>
        <v>입력오류</v>
      </c>
      <c r="AP347" s="23" t="str">
        <f ca="1">_xll.IMDP("BND",AD347,AP8,AD3)</f>
        <v>입력오류</v>
      </c>
      <c r="AQ347" s="2"/>
      <c r="BA347" s="21" t="str">
        <f ca="1">_xll.IMDP("BND",AR347,BA8,AR3)</f>
        <v>입력오류</v>
      </c>
      <c r="BB347" s="23" t="str">
        <f ca="1">_xll.IMDP("BND",AR347,BB8,AR3)</f>
        <v>입력오류</v>
      </c>
      <c r="BC347" s="23" t="str">
        <f ca="1">_xll.IMDP("BND",AR347,BC8,AR3)</f>
        <v>입력오류</v>
      </c>
      <c r="BD347" s="23" t="str">
        <f ca="1">_xll.IMDP("BND",AR347,BD8,AR3)</f>
        <v>입력오류</v>
      </c>
      <c r="BE347" s="2"/>
      <c r="BO347" s="21" t="str">
        <f ca="1">_xll.IMDP("BND",BF347,BO8,BF3)</f>
        <v>입력오류</v>
      </c>
      <c r="BP347" s="23" t="str">
        <f ca="1">_xll.IMDP("BND",BF347,BP8,BF3)</f>
        <v>입력오류</v>
      </c>
      <c r="BQ347" s="23" t="str">
        <f ca="1">_xll.IMDP("BND",BF347,BQ8,BF3)</f>
        <v>입력오류</v>
      </c>
      <c r="BR347" s="23" t="str">
        <f ca="1">_xll.IMDP("BND",BF347,BR8,BF3)</f>
        <v>입력오류</v>
      </c>
      <c r="BS347" s="2"/>
      <c r="CC347" s="21" t="str">
        <f ca="1">_xll.IMDP("BND",BT347,CC8,BT3)</f>
        <v>입력오류</v>
      </c>
      <c r="CD347" s="23" t="str">
        <f ca="1">_xll.IMDP("BND",BT347,CD8,BT3)</f>
        <v>입력오류</v>
      </c>
      <c r="CE347" s="23" t="str">
        <f ca="1">_xll.IMDP("BND",BT347,CE8,BT3)</f>
        <v>입력오류</v>
      </c>
      <c r="CF347" s="23" t="str">
        <f ca="1">_xll.IMDP("BND",BT347,CF8,BT3)</f>
        <v>입력오류</v>
      </c>
      <c r="CG347" s="2"/>
      <c r="CQ347" s="21" t="str">
        <f ca="1">_xll.IMDP("BND",CH347,CQ8,CH3)</f>
        <v>입력오류</v>
      </c>
      <c r="CR347" s="23" t="str">
        <f ca="1">_xll.IMDP("BND",CH347,CR8,CH3)</f>
        <v>입력오류</v>
      </c>
      <c r="CS347" s="23" t="str">
        <f ca="1">_xll.IMDP("BND",CH347,CS8,CH3)</f>
        <v>입력오류</v>
      </c>
      <c r="CT347" s="23" t="str">
        <f ca="1">_xll.IMDP("BND",CH347,CT8,CH3)</f>
        <v>입력오류</v>
      </c>
      <c r="CU347" s="2"/>
      <c r="DE347" s="21" t="str">
        <f ca="1">_xll.IMDP("BND",CV347,DE8,CV3)</f>
        <v>입력오류</v>
      </c>
      <c r="DF347" s="23" t="str">
        <f ca="1">_xll.IMDP("BND",CV347,DF8,CV3)</f>
        <v>입력오류</v>
      </c>
      <c r="DG347" s="23" t="str">
        <f ca="1">_xll.IMDP("BND",CV347,DG8,CV3)</f>
        <v>입력오류</v>
      </c>
      <c r="DH347" s="23" t="str">
        <f ca="1">_xll.IMDP("BND",CV347,DH8,CV3)</f>
        <v>입력오류</v>
      </c>
      <c r="DI347" s="2"/>
      <c r="DS347" s="21" t="str">
        <f ca="1">_xll.IMDP("BND",DJ347,DS8,DJ3)</f>
        <v>입력오류</v>
      </c>
      <c r="DT347" s="23" t="str">
        <f ca="1">_xll.IMDP("BND",DJ347,DT8,DJ3)</f>
        <v>입력오류</v>
      </c>
      <c r="DU347" s="23" t="str">
        <f ca="1">_xll.IMDP("BND",DJ347,DU8,DJ3)</f>
        <v>입력오류</v>
      </c>
      <c r="DV347" s="23" t="str">
        <f ca="1">_xll.IMDP("BND",DJ347,DV8,DJ3)</f>
        <v>입력오류</v>
      </c>
      <c r="DW347" s="2"/>
      <c r="EG347" s="21" t="str">
        <f ca="1">_xll.IMDP("BND",DX347,EG8,DX3)</f>
        <v>입력오류</v>
      </c>
      <c r="EH347" s="23" t="str">
        <f ca="1">_xll.IMDP("BND",DX347,EH8,DX3)</f>
        <v>입력오류</v>
      </c>
      <c r="EI347" s="23" t="str">
        <f ca="1">_xll.IMDP("BND",DX347,EI8,DX3)</f>
        <v>입력오류</v>
      </c>
      <c r="EJ347" s="23" t="str">
        <f ca="1">_xll.IMDP("BND",DX347,EJ8,DX3)</f>
        <v>입력오류</v>
      </c>
      <c r="EK347" s="2"/>
      <c r="EU347" s="21" t="str">
        <f ca="1">_xll.IMDP("BND",EL347,EU8,EL3)</f>
        <v>입력오류</v>
      </c>
      <c r="EV347" s="23" t="str">
        <f ca="1">_xll.IMDP("BND",EL347,EV8,EL3)</f>
        <v>입력오류</v>
      </c>
      <c r="EW347" s="23" t="str">
        <f ca="1">_xll.IMDP("BND",EL347,EW8,EL3)</f>
        <v>입력오류</v>
      </c>
      <c r="EX347" s="23" t="str">
        <f ca="1">_xll.IMDP("BND",EL347,EX8,EL3)</f>
        <v>입력오류</v>
      </c>
    </row>
    <row r="348" spans="1:154" ht="13.5" customHeight="1" x14ac:dyDescent="0.3">
      <c r="A348" s="2">
        <v>46316</v>
      </c>
      <c r="B348" s="3" t="s">
        <v>1760</v>
      </c>
      <c r="C348" s="3" t="s">
        <v>1471</v>
      </c>
      <c r="D348" s="3" t="s">
        <v>1761</v>
      </c>
      <c r="E348" s="3">
        <v>0</v>
      </c>
      <c r="F348" s="3">
        <v>0.03</v>
      </c>
      <c r="G348" s="3">
        <v>0</v>
      </c>
      <c r="H348" s="3">
        <v>34028</v>
      </c>
      <c r="I348" s="3">
        <v>10181.25</v>
      </c>
      <c r="J348" s="3">
        <v>0.63300000000000001</v>
      </c>
      <c r="K348" s="21">
        <f ca="1">_xll.IMDP("BND",B348,K8,B3)</f>
        <v>20270617</v>
      </c>
      <c r="L348" s="23">
        <f ca="1">_xll.IMDP("BND",B348,L8,B3)</f>
        <v>3.9670000000000001</v>
      </c>
      <c r="M348" s="23" t="str">
        <f ca="1">_xll.IMDP("BND",B348,M8,B3)</f>
        <v>공사공단채</v>
      </c>
      <c r="N348" s="23" t="str">
        <f ca="1">_xll.IMDP("BND",B348,N8,B3)</f>
        <v>일반</v>
      </c>
      <c r="O348" s="2"/>
      <c r="Y348" s="21" t="str">
        <f ca="1">_xll.IMDP("BND",P348,Y8,P3)</f>
        <v>입력오류</v>
      </c>
      <c r="Z348" s="23" t="str">
        <f ca="1">_xll.IMDP("BND",P348,Z8,P3)</f>
        <v>입력오류</v>
      </c>
      <c r="AA348" s="23" t="str">
        <f ca="1">_xll.IMDP("BND",P348,AA8,P3)</f>
        <v>입력오류</v>
      </c>
      <c r="AB348" s="23" t="str">
        <f ca="1">_xll.IMDP("BND",P348,AB8,P3)</f>
        <v>입력오류</v>
      </c>
      <c r="AC348" s="2"/>
      <c r="AM348" s="21" t="str">
        <f ca="1">_xll.IMDP("BND",AD348,AM8,AD3)</f>
        <v>입력오류</v>
      </c>
      <c r="AN348" s="23" t="str">
        <f ca="1">_xll.IMDP("BND",AD348,AN8,AD3)</f>
        <v>입력오류</v>
      </c>
      <c r="AO348" s="23" t="str">
        <f ca="1">_xll.IMDP("BND",AD348,AO8,AD3)</f>
        <v>입력오류</v>
      </c>
      <c r="AP348" s="23" t="str">
        <f ca="1">_xll.IMDP("BND",AD348,AP8,AD3)</f>
        <v>입력오류</v>
      </c>
      <c r="AQ348" s="2"/>
      <c r="BA348" s="21" t="str">
        <f ca="1">_xll.IMDP("BND",AR348,BA8,AR3)</f>
        <v>입력오류</v>
      </c>
      <c r="BB348" s="23" t="str">
        <f ca="1">_xll.IMDP("BND",AR348,BB8,AR3)</f>
        <v>입력오류</v>
      </c>
      <c r="BC348" s="23" t="str">
        <f ca="1">_xll.IMDP("BND",AR348,BC8,AR3)</f>
        <v>입력오류</v>
      </c>
      <c r="BD348" s="23" t="str">
        <f ca="1">_xll.IMDP("BND",AR348,BD8,AR3)</f>
        <v>입력오류</v>
      </c>
      <c r="BE348" s="2"/>
      <c r="BO348" s="21" t="str">
        <f ca="1">_xll.IMDP("BND",BF348,BO8,BF3)</f>
        <v>입력오류</v>
      </c>
      <c r="BP348" s="23" t="str">
        <f ca="1">_xll.IMDP("BND",BF348,BP8,BF3)</f>
        <v>입력오류</v>
      </c>
      <c r="BQ348" s="23" t="str">
        <f ca="1">_xll.IMDP("BND",BF348,BQ8,BF3)</f>
        <v>입력오류</v>
      </c>
      <c r="BR348" s="23" t="str">
        <f ca="1">_xll.IMDP("BND",BF348,BR8,BF3)</f>
        <v>입력오류</v>
      </c>
      <c r="BS348" s="2"/>
      <c r="CC348" s="21" t="str">
        <f ca="1">_xll.IMDP("BND",BT348,CC8,BT3)</f>
        <v>입력오류</v>
      </c>
      <c r="CD348" s="23" t="str">
        <f ca="1">_xll.IMDP("BND",BT348,CD8,BT3)</f>
        <v>입력오류</v>
      </c>
      <c r="CE348" s="23" t="str">
        <f ca="1">_xll.IMDP("BND",BT348,CE8,BT3)</f>
        <v>입력오류</v>
      </c>
      <c r="CF348" s="23" t="str">
        <f ca="1">_xll.IMDP("BND",BT348,CF8,BT3)</f>
        <v>입력오류</v>
      </c>
      <c r="CG348" s="2"/>
      <c r="CQ348" s="21" t="str">
        <f ca="1">_xll.IMDP("BND",CH348,CQ8,CH3)</f>
        <v>입력오류</v>
      </c>
      <c r="CR348" s="23" t="str">
        <f ca="1">_xll.IMDP("BND",CH348,CR8,CH3)</f>
        <v>입력오류</v>
      </c>
      <c r="CS348" s="23" t="str">
        <f ca="1">_xll.IMDP("BND",CH348,CS8,CH3)</f>
        <v>입력오류</v>
      </c>
      <c r="CT348" s="23" t="str">
        <f ca="1">_xll.IMDP("BND",CH348,CT8,CH3)</f>
        <v>입력오류</v>
      </c>
      <c r="CU348" s="2"/>
      <c r="DE348" s="21" t="str">
        <f ca="1">_xll.IMDP("BND",CV348,DE8,CV3)</f>
        <v>입력오류</v>
      </c>
      <c r="DF348" s="23" t="str">
        <f ca="1">_xll.IMDP("BND",CV348,DF8,CV3)</f>
        <v>입력오류</v>
      </c>
      <c r="DG348" s="23" t="str">
        <f ca="1">_xll.IMDP("BND",CV348,DG8,CV3)</f>
        <v>입력오류</v>
      </c>
      <c r="DH348" s="23" t="str">
        <f ca="1">_xll.IMDP("BND",CV348,DH8,CV3)</f>
        <v>입력오류</v>
      </c>
      <c r="DI348" s="2"/>
      <c r="DS348" s="21" t="str">
        <f ca="1">_xll.IMDP("BND",DJ348,DS8,DJ3)</f>
        <v>입력오류</v>
      </c>
      <c r="DT348" s="23" t="str">
        <f ca="1">_xll.IMDP("BND",DJ348,DT8,DJ3)</f>
        <v>입력오류</v>
      </c>
      <c r="DU348" s="23" t="str">
        <f ca="1">_xll.IMDP("BND",DJ348,DU8,DJ3)</f>
        <v>입력오류</v>
      </c>
      <c r="DV348" s="23" t="str">
        <f ca="1">_xll.IMDP("BND",DJ348,DV8,DJ3)</f>
        <v>입력오류</v>
      </c>
      <c r="DW348" s="2"/>
      <c r="EG348" s="21" t="str">
        <f ca="1">_xll.IMDP("BND",DX348,EG8,DX3)</f>
        <v>입력오류</v>
      </c>
      <c r="EH348" s="23" t="str">
        <f ca="1">_xll.IMDP("BND",DX348,EH8,DX3)</f>
        <v>입력오류</v>
      </c>
      <c r="EI348" s="23" t="str">
        <f ca="1">_xll.IMDP("BND",DX348,EI8,DX3)</f>
        <v>입력오류</v>
      </c>
      <c r="EJ348" s="23" t="str">
        <f ca="1">_xll.IMDP("BND",DX348,EJ8,DX3)</f>
        <v>입력오류</v>
      </c>
      <c r="EK348" s="2"/>
      <c r="EU348" s="21" t="str">
        <f ca="1">_xll.IMDP("BND",EL348,EU8,EL3)</f>
        <v>입력오류</v>
      </c>
      <c r="EV348" s="23" t="str">
        <f ca="1">_xll.IMDP("BND",EL348,EV8,EL3)</f>
        <v>입력오류</v>
      </c>
      <c r="EW348" s="23" t="str">
        <f ca="1">_xll.IMDP("BND",EL348,EW8,EL3)</f>
        <v>입력오류</v>
      </c>
      <c r="EX348" s="23" t="str">
        <f ca="1">_xll.IMDP("BND",EL348,EX8,EL3)</f>
        <v>입력오류</v>
      </c>
    </row>
    <row r="349" spans="1:154" ht="13.5" customHeight="1" x14ac:dyDescent="0.3">
      <c r="A349" s="2">
        <v>46316</v>
      </c>
      <c r="B349" s="3" t="s">
        <v>1767</v>
      </c>
      <c r="C349" s="3" t="s">
        <v>1571</v>
      </c>
      <c r="D349" s="3" t="s">
        <v>1768</v>
      </c>
      <c r="E349" s="3">
        <v>0</v>
      </c>
      <c r="F349" s="3">
        <v>0.03</v>
      </c>
      <c r="G349" s="3">
        <v>0</v>
      </c>
      <c r="H349" s="3">
        <v>33584</v>
      </c>
      <c r="I349" s="3">
        <v>10047.790000000001</v>
      </c>
      <c r="J349" s="3">
        <v>2.0299</v>
      </c>
      <c r="K349" s="21">
        <f ca="1">_xll.IMDP("BND",B349,K8,B3)</f>
        <v>20281219</v>
      </c>
      <c r="L349" s="23">
        <f ca="1">_xll.IMDP("BND",B349,L8,B3)</f>
        <v>4.1449999999999996</v>
      </c>
      <c r="M349" s="23" t="str">
        <f ca="1">_xll.IMDP("BND",B349,M8,B3)</f>
        <v>공사공단채</v>
      </c>
      <c r="N349" s="23" t="str">
        <f ca="1">_xll.IMDP("BND",B349,N8,B3)</f>
        <v>일반</v>
      </c>
      <c r="O349" s="2"/>
      <c r="Y349" s="21" t="str">
        <f ca="1">_xll.IMDP("BND",P349,Y8,P3)</f>
        <v>입력오류</v>
      </c>
      <c r="Z349" s="23" t="str">
        <f ca="1">_xll.IMDP("BND",P349,Z8,P3)</f>
        <v>입력오류</v>
      </c>
      <c r="AA349" s="23" t="str">
        <f ca="1">_xll.IMDP("BND",P349,AA8,P3)</f>
        <v>입력오류</v>
      </c>
      <c r="AB349" s="23" t="str">
        <f ca="1">_xll.IMDP("BND",P349,AB8,P3)</f>
        <v>입력오류</v>
      </c>
      <c r="AC349" s="2"/>
      <c r="AM349" s="21" t="str">
        <f ca="1">_xll.IMDP("BND",AD349,AM8,AD3)</f>
        <v>입력오류</v>
      </c>
      <c r="AN349" s="23" t="str">
        <f ca="1">_xll.IMDP("BND",AD349,AN8,AD3)</f>
        <v>입력오류</v>
      </c>
      <c r="AO349" s="23" t="str">
        <f ca="1">_xll.IMDP("BND",AD349,AO8,AD3)</f>
        <v>입력오류</v>
      </c>
      <c r="AP349" s="23" t="str">
        <f ca="1">_xll.IMDP("BND",AD349,AP8,AD3)</f>
        <v>입력오류</v>
      </c>
      <c r="AQ349" s="2"/>
      <c r="BA349" s="21" t="str">
        <f ca="1">_xll.IMDP("BND",AR349,BA8,AR3)</f>
        <v>입력오류</v>
      </c>
      <c r="BB349" s="23" t="str">
        <f ca="1">_xll.IMDP("BND",AR349,BB8,AR3)</f>
        <v>입력오류</v>
      </c>
      <c r="BC349" s="23" t="str">
        <f ca="1">_xll.IMDP("BND",AR349,BC8,AR3)</f>
        <v>입력오류</v>
      </c>
      <c r="BD349" s="23" t="str">
        <f ca="1">_xll.IMDP("BND",AR349,BD8,AR3)</f>
        <v>입력오류</v>
      </c>
      <c r="BE349" s="2"/>
      <c r="BO349" s="21" t="str">
        <f ca="1">_xll.IMDP("BND",BF349,BO8,BF3)</f>
        <v>입력오류</v>
      </c>
      <c r="BP349" s="23" t="str">
        <f ca="1">_xll.IMDP("BND",BF349,BP8,BF3)</f>
        <v>입력오류</v>
      </c>
      <c r="BQ349" s="23" t="str">
        <f ca="1">_xll.IMDP("BND",BF349,BQ8,BF3)</f>
        <v>입력오류</v>
      </c>
      <c r="BR349" s="23" t="str">
        <f ca="1">_xll.IMDP("BND",BF349,BR8,BF3)</f>
        <v>입력오류</v>
      </c>
      <c r="BS349" s="2"/>
      <c r="CC349" s="21" t="str">
        <f ca="1">_xll.IMDP("BND",BT349,CC8,BT3)</f>
        <v>입력오류</v>
      </c>
      <c r="CD349" s="23" t="str">
        <f ca="1">_xll.IMDP("BND",BT349,CD8,BT3)</f>
        <v>입력오류</v>
      </c>
      <c r="CE349" s="23" t="str">
        <f ca="1">_xll.IMDP("BND",BT349,CE8,BT3)</f>
        <v>입력오류</v>
      </c>
      <c r="CF349" s="23" t="str">
        <f ca="1">_xll.IMDP("BND",BT349,CF8,BT3)</f>
        <v>입력오류</v>
      </c>
      <c r="CG349" s="2"/>
      <c r="CQ349" s="21" t="str">
        <f ca="1">_xll.IMDP("BND",CH349,CQ8,CH3)</f>
        <v>입력오류</v>
      </c>
      <c r="CR349" s="23" t="str">
        <f ca="1">_xll.IMDP("BND",CH349,CR8,CH3)</f>
        <v>입력오류</v>
      </c>
      <c r="CS349" s="23" t="str">
        <f ca="1">_xll.IMDP("BND",CH349,CS8,CH3)</f>
        <v>입력오류</v>
      </c>
      <c r="CT349" s="23" t="str">
        <f ca="1">_xll.IMDP("BND",CH349,CT8,CH3)</f>
        <v>입력오류</v>
      </c>
      <c r="CU349" s="2"/>
      <c r="DE349" s="21" t="str">
        <f ca="1">_xll.IMDP("BND",CV349,DE8,CV3)</f>
        <v>입력오류</v>
      </c>
      <c r="DF349" s="23" t="str">
        <f ca="1">_xll.IMDP("BND",CV349,DF8,CV3)</f>
        <v>입력오류</v>
      </c>
      <c r="DG349" s="23" t="str">
        <f ca="1">_xll.IMDP("BND",CV349,DG8,CV3)</f>
        <v>입력오류</v>
      </c>
      <c r="DH349" s="23" t="str">
        <f ca="1">_xll.IMDP("BND",CV349,DH8,CV3)</f>
        <v>입력오류</v>
      </c>
      <c r="DI349" s="2"/>
      <c r="DS349" s="21" t="str">
        <f ca="1">_xll.IMDP("BND",DJ349,DS8,DJ3)</f>
        <v>입력오류</v>
      </c>
      <c r="DT349" s="23" t="str">
        <f ca="1">_xll.IMDP("BND",DJ349,DT8,DJ3)</f>
        <v>입력오류</v>
      </c>
      <c r="DU349" s="23" t="str">
        <f ca="1">_xll.IMDP("BND",DJ349,DU8,DJ3)</f>
        <v>입력오류</v>
      </c>
      <c r="DV349" s="23" t="str">
        <f ca="1">_xll.IMDP("BND",DJ349,DV8,DJ3)</f>
        <v>입력오류</v>
      </c>
      <c r="DW349" s="2"/>
      <c r="EG349" s="21" t="str">
        <f ca="1">_xll.IMDP("BND",DX349,EG8,DX3)</f>
        <v>입력오류</v>
      </c>
      <c r="EH349" s="23" t="str">
        <f ca="1">_xll.IMDP("BND",DX349,EH8,DX3)</f>
        <v>입력오류</v>
      </c>
      <c r="EI349" s="23" t="str">
        <f ca="1">_xll.IMDP("BND",DX349,EI8,DX3)</f>
        <v>입력오류</v>
      </c>
      <c r="EJ349" s="23" t="str">
        <f ca="1">_xll.IMDP("BND",DX349,EJ8,DX3)</f>
        <v>입력오류</v>
      </c>
      <c r="EK349" s="2"/>
      <c r="EU349" s="21" t="str">
        <f ca="1">_xll.IMDP("BND",EL349,EU8,EL3)</f>
        <v>입력오류</v>
      </c>
      <c r="EV349" s="23" t="str">
        <f ca="1">_xll.IMDP("BND",EL349,EV8,EL3)</f>
        <v>입력오류</v>
      </c>
      <c r="EW349" s="23" t="str">
        <f ca="1">_xll.IMDP("BND",EL349,EW8,EL3)</f>
        <v>입력오류</v>
      </c>
      <c r="EX349" s="23" t="str">
        <f ca="1">_xll.IMDP("BND",EL349,EX8,EL3)</f>
        <v>입력오류</v>
      </c>
    </row>
    <row r="350" spans="1:154" ht="13.5" customHeight="1" x14ac:dyDescent="0.3">
      <c r="A350" s="2">
        <v>46316</v>
      </c>
      <c r="B350" s="3" t="s">
        <v>1765</v>
      </c>
      <c r="C350" s="3" t="s">
        <v>1176</v>
      </c>
      <c r="D350" s="3" t="s">
        <v>1766</v>
      </c>
      <c r="E350" s="3">
        <v>0</v>
      </c>
      <c r="F350" s="3">
        <v>0.03</v>
      </c>
      <c r="G350" s="3">
        <v>0</v>
      </c>
      <c r="H350" s="3">
        <v>33524</v>
      </c>
      <c r="I350" s="3">
        <v>10030.06</v>
      </c>
      <c r="J350" s="3">
        <v>4.7422000000000004</v>
      </c>
      <c r="K350" s="21">
        <f ca="1">_xll.IMDP("BND",B350,K8,B3)</f>
        <v>20320215</v>
      </c>
      <c r="L350" s="23">
        <f ca="1">_xll.IMDP("BND",B350,L8,B3)</f>
        <v>4.2809999999999997</v>
      </c>
      <c r="M350" s="23" t="str">
        <f ca="1">_xll.IMDP("BND",B350,M8,B3)</f>
        <v>공사공단채</v>
      </c>
      <c r="N350" s="23" t="str">
        <f ca="1">_xll.IMDP("BND",B350,N8,B3)</f>
        <v>일반</v>
      </c>
      <c r="O350" s="2"/>
      <c r="Y350" s="21" t="str">
        <f ca="1">_xll.IMDP("BND",P350,Y8,P3)</f>
        <v>입력오류</v>
      </c>
      <c r="Z350" s="23" t="str">
        <f ca="1">_xll.IMDP("BND",P350,Z8,P3)</f>
        <v>입력오류</v>
      </c>
      <c r="AA350" s="23" t="str">
        <f ca="1">_xll.IMDP("BND",P350,AA8,P3)</f>
        <v>입력오류</v>
      </c>
      <c r="AB350" s="23" t="str">
        <f ca="1">_xll.IMDP("BND",P350,AB8,P3)</f>
        <v>입력오류</v>
      </c>
      <c r="AC350" s="2"/>
      <c r="AM350" s="21" t="str">
        <f ca="1">_xll.IMDP("BND",AD350,AM8,AD3)</f>
        <v>입력오류</v>
      </c>
      <c r="AN350" s="23" t="str">
        <f ca="1">_xll.IMDP("BND",AD350,AN8,AD3)</f>
        <v>입력오류</v>
      </c>
      <c r="AO350" s="23" t="str">
        <f ca="1">_xll.IMDP("BND",AD350,AO8,AD3)</f>
        <v>입력오류</v>
      </c>
      <c r="AP350" s="23" t="str">
        <f ca="1">_xll.IMDP("BND",AD350,AP8,AD3)</f>
        <v>입력오류</v>
      </c>
      <c r="AQ350" s="2"/>
      <c r="BA350" s="21" t="str">
        <f ca="1">_xll.IMDP("BND",AR350,BA8,AR3)</f>
        <v>입력오류</v>
      </c>
      <c r="BB350" s="23" t="str">
        <f ca="1">_xll.IMDP("BND",AR350,BB8,AR3)</f>
        <v>입력오류</v>
      </c>
      <c r="BC350" s="23" t="str">
        <f ca="1">_xll.IMDP("BND",AR350,BC8,AR3)</f>
        <v>입력오류</v>
      </c>
      <c r="BD350" s="23" t="str">
        <f ca="1">_xll.IMDP("BND",AR350,BD8,AR3)</f>
        <v>입력오류</v>
      </c>
      <c r="BE350" s="2"/>
      <c r="BO350" s="21" t="str">
        <f ca="1">_xll.IMDP("BND",BF350,BO8,BF3)</f>
        <v>입력오류</v>
      </c>
      <c r="BP350" s="23" t="str">
        <f ca="1">_xll.IMDP("BND",BF350,BP8,BF3)</f>
        <v>입력오류</v>
      </c>
      <c r="BQ350" s="23" t="str">
        <f ca="1">_xll.IMDP("BND",BF350,BQ8,BF3)</f>
        <v>입력오류</v>
      </c>
      <c r="BR350" s="23" t="str">
        <f ca="1">_xll.IMDP("BND",BF350,BR8,BF3)</f>
        <v>입력오류</v>
      </c>
      <c r="BS350" s="2"/>
      <c r="CC350" s="21" t="str">
        <f ca="1">_xll.IMDP("BND",BT350,CC8,BT3)</f>
        <v>입력오류</v>
      </c>
      <c r="CD350" s="23" t="str">
        <f ca="1">_xll.IMDP("BND",BT350,CD8,BT3)</f>
        <v>입력오류</v>
      </c>
      <c r="CE350" s="23" t="str">
        <f ca="1">_xll.IMDP("BND",BT350,CE8,BT3)</f>
        <v>입력오류</v>
      </c>
      <c r="CF350" s="23" t="str">
        <f ca="1">_xll.IMDP("BND",BT350,CF8,BT3)</f>
        <v>입력오류</v>
      </c>
      <c r="CG350" s="2"/>
      <c r="CQ350" s="21" t="str">
        <f ca="1">_xll.IMDP("BND",CH350,CQ8,CH3)</f>
        <v>입력오류</v>
      </c>
      <c r="CR350" s="23" t="str">
        <f ca="1">_xll.IMDP("BND",CH350,CR8,CH3)</f>
        <v>입력오류</v>
      </c>
      <c r="CS350" s="23" t="str">
        <f ca="1">_xll.IMDP("BND",CH350,CS8,CH3)</f>
        <v>입력오류</v>
      </c>
      <c r="CT350" s="23" t="str">
        <f ca="1">_xll.IMDP("BND",CH350,CT8,CH3)</f>
        <v>입력오류</v>
      </c>
      <c r="CU350" s="2"/>
      <c r="DE350" s="21" t="str">
        <f ca="1">_xll.IMDP("BND",CV350,DE8,CV3)</f>
        <v>입력오류</v>
      </c>
      <c r="DF350" s="23" t="str">
        <f ca="1">_xll.IMDP("BND",CV350,DF8,CV3)</f>
        <v>입력오류</v>
      </c>
      <c r="DG350" s="23" t="str">
        <f ca="1">_xll.IMDP("BND",CV350,DG8,CV3)</f>
        <v>입력오류</v>
      </c>
      <c r="DH350" s="23" t="str">
        <f ca="1">_xll.IMDP("BND",CV350,DH8,CV3)</f>
        <v>입력오류</v>
      </c>
      <c r="DI350" s="2"/>
      <c r="DS350" s="21" t="str">
        <f ca="1">_xll.IMDP("BND",DJ350,DS8,DJ3)</f>
        <v>입력오류</v>
      </c>
      <c r="DT350" s="23" t="str">
        <f ca="1">_xll.IMDP("BND",DJ350,DT8,DJ3)</f>
        <v>입력오류</v>
      </c>
      <c r="DU350" s="23" t="str">
        <f ca="1">_xll.IMDP("BND",DJ350,DU8,DJ3)</f>
        <v>입력오류</v>
      </c>
      <c r="DV350" s="23" t="str">
        <f ca="1">_xll.IMDP("BND",DJ350,DV8,DJ3)</f>
        <v>입력오류</v>
      </c>
      <c r="DW350" s="2"/>
      <c r="EG350" s="21" t="str">
        <f ca="1">_xll.IMDP("BND",DX350,EG8,DX3)</f>
        <v>입력오류</v>
      </c>
      <c r="EH350" s="23" t="str">
        <f ca="1">_xll.IMDP("BND",DX350,EH8,DX3)</f>
        <v>입력오류</v>
      </c>
      <c r="EI350" s="23" t="str">
        <f ca="1">_xll.IMDP("BND",DX350,EI8,DX3)</f>
        <v>입력오류</v>
      </c>
      <c r="EJ350" s="23" t="str">
        <f ca="1">_xll.IMDP("BND",DX350,EJ8,DX3)</f>
        <v>입력오류</v>
      </c>
      <c r="EK350" s="2"/>
      <c r="EU350" s="21" t="str">
        <f ca="1">_xll.IMDP("BND",EL350,EU8,EL3)</f>
        <v>입력오류</v>
      </c>
      <c r="EV350" s="23" t="str">
        <f ca="1">_xll.IMDP("BND",EL350,EV8,EL3)</f>
        <v>입력오류</v>
      </c>
      <c r="EW350" s="23" t="str">
        <f ca="1">_xll.IMDP("BND",EL350,EW8,EL3)</f>
        <v>입력오류</v>
      </c>
      <c r="EX350" s="23" t="str">
        <f ca="1">_xll.IMDP("BND",EL350,EX8,EL3)</f>
        <v>입력오류</v>
      </c>
    </row>
    <row r="351" spans="1:154" ht="13.5" customHeight="1" x14ac:dyDescent="0.3">
      <c r="A351" s="2">
        <v>46316</v>
      </c>
      <c r="B351" s="3" t="s">
        <v>1148</v>
      </c>
      <c r="C351" s="3" t="s">
        <v>1149</v>
      </c>
      <c r="D351" s="3" t="s">
        <v>1150</v>
      </c>
      <c r="E351" s="3">
        <v>0</v>
      </c>
      <c r="F351" s="3">
        <v>0.03</v>
      </c>
      <c r="G351" s="3">
        <v>0</v>
      </c>
      <c r="H351" s="3">
        <v>33481</v>
      </c>
      <c r="I351" s="3">
        <v>10017.719999999999</v>
      </c>
      <c r="J351" s="3">
        <v>0.21429999999999999</v>
      </c>
      <c r="K351" s="21">
        <f ca="1">_xll.IMDP("BND",B351,K8,B3)</f>
        <v>20270108</v>
      </c>
      <c r="L351" s="23">
        <f ca="1">_xll.IMDP("BND",B351,L8,B3)</f>
        <v>3.3849999999999998</v>
      </c>
      <c r="M351" s="23" t="str">
        <f ca="1">_xll.IMDP("BND",B351,M8,B3)</f>
        <v>공사공단채</v>
      </c>
      <c r="N351" s="23" t="str">
        <f ca="1">_xll.IMDP("BND",B351,N8,B3)</f>
        <v>일반</v>
      </c>
      <c r="O351" s="2"/>
      <c r="Y351" s="21" t="str">
        <f ca="1">_xll.IMDP("BND",P351,Y8,P3)</f>
        <v>입력오류</v>
      </c>
      <c r="Z351" s="23" t="str">
        <f ca="1">_xll.IMDP("BND",P351,Z8,P3)</f>
        <v>입력오류</v>
      </c>
      <c r="AA351" s="23" t="str">
        <f ca="1">_xll.IMDP("BND",P351,AA8,P3)</f>
        <v>입력오류</v>
      </c>
      <c r="AB351" s="23" t="str">
        <f ca="1">_xll.IMDP("BND",P351,AB8,P3)</f>
        <v>입력오류</v>
      </c>
      <c r="AC351" s="2"/>
      <c r="AM351" s="21" t="str">
        <f ca="1">_xll.IMDP("BND",AD351,AM8,AD3)</f>
        <v>입력오류</v>
      </c>
      <c r="AN351" s="23" t="str">
        <f ca="1">_xll.IMDP("BND",AD351,AN8,AD3)</f>
        <v>입력오류</v>
      </c>
      <c r="AO351" s="23" t="str">
        <f ca="1">_xll.IMDP("BND",AD351,AO8,AD3)</f>
        <v>입력오류</v>
      </c>
      <c r="AP351" s="23" t="str">
        <f ca="1">_xll.IMDP("BND",AD351,AP8,AD3)</f>
        <v>입력오류</v>
      </c>
      <c r="AQ351" s="2"/>
      <c r="BA351" s="21" t="str">
        <f ca="1">_xll.IMDP("BND",AR351,BA8,AR3)</f>
        <v>입력오류</v>
      </c>
      <c r="BB351" s="23" t="str">
        <f ca="1">_xll.IMDP("BND",AR351,BB8,AR3)</f>
        <v>입력오류</v>
      </c>
      <c r="BC351" s="23" t="str">
        <f ca="1">_xll.IMDP("BND",AR351,BC8,AR3)</f>
        <v>입력오류</v>
      </c>
      <c r="BD351" s="23" t="str">
        <f ca="1">_xll.IMDP("BND",AR351,BD8,AR3)</f>
        <v>입력오류</v>
      </c>
      <c r="BE351" s="2"/>
      <c r="BO351" s="21" t="str">
        <f ca="1">_xll.IMDP("BND",BF351,BO8,BF3)</f>
        <v>입력오류</v>
      </c>
      <c r="BP351" s="23" t="str">
        <f ca="1">_xll.IMDP("BND",BF351,BP8,BF3)</f>
        <v>입력오류</v>
      </c>
      <c r="BQ351" s="23" t="str">
        <f ca="1">_xll.IMDP("BND",BF351,BQ8,BF3)</f>
        <v>입력오류</v>
      </c>
      <c r="BR351" s="23" t="str">
        <f ca="1">_xll.IMDP("BND",BF351,BR8,BF3)</f>
        <v>입력오류</v>
      </c>
      <c r="BS351" s="2"/>
      <c r="CC351" s="21" t="str">
        <f ca="1">_xll.IMDP("BND",BT351,CC8,BT3)</f>
        <v>입력오류</v>
      </c>
      <c r="CD351" s="23" t="str">
        <f ca="1">_xll.IMDP("BND",BT351,CD8,BT3)</f>
        <v>입력오류</v>
      </c>
      <c r="CE351" s="23" t="str">
        <f ca="1">_xll.IMDP("BND",BT351,CE8,BT3)</f>
        <v>입력오류</v>
      </c>
      <c r="CF351" s="23" t="str">
        <f ca="1">_xll.IMDP("BND",BT351,CF8,BT3)</f>
        <v>입력오류</v>
      </c>
      <c r="CG351" s="2"/>
      <c r="CQ351" s="21" t="str">
        <f ca="1">_xll.IMDP("BND",CH351,CQ8,CH3)</f>
        <v>입력오류</v>
      </c>
      <c r="CR351" s="23" t="str">
        <f ca="1">_xll.IMDP("BND",CH351,CR8,CH3)</f>
        <v>입력오류</v>
      </c>
      <c r="CS351" s="23" t="str">
        <f ca="1">_xll.IMDP("BND",CH351,CS8,CH3)</f>
        <v>입력오류</v>
      </c>
      <c r="CT351" s="23" t="str">
        <f ca="1">_xll.IMDP("BND",CH351,CT8,CH3)</f>
        <v>입력오류</v>
      </c>
      <c r="CU351" s="2"/>
      <c r="DE351" s="21" t="str">
        <f ca="1">_xll.IMDP("BND",CV351,DE8,CV3)</f>
        <v>입력오류</v>
      </c>
      <c r="DF351" s="23" t="str">
        <f ca="1">_xll.IMDP("BND",CV351,DF8,CV3)</f>
        <v>입력오류</v>
      </c>
      <c r="DG351" s="23" t="str">
        <f ca="1">_xll.IMDP("BND",CV351,DG8,CV3)</f>
        <v>입력오류</v>
      </c>
      <c r="DH351" s="23" t="str">
        <f ca="1">_xll.IMDP("BND",CV351,DH8,CV3)</f>
        <v>입력오류</v>
      </c>
      <c r="DI351" s="2"/>
      <c r="DS351" s="21" t="str">
        <f ca="1">_xll.IMDP("BND",DJ351,DS8,DJ3)</f>
        <v>입력오류</v>
      </c>
      <c r="DT351" s="23" t="str">
        <f ca="1">_xll.IMDP("BND",DJ351,DT8,DJ3)</f>
        <v>입력오류</v>
      </c>
      <c r="DU351" s="23" t="str">
        <f ca="1">_xll.IMDP("BND",DJ351,DU8,DJ3)</f>
        <v>입력오류</v>
      </c>
      <c r="DV351" s="23" t="str">
        <f ca="1">_xll.IMDP("BND",DJ351,DV8,DJ3)</f>
        <v>입력오류</v>
      </c>
      <c r="DW351" s="2"/>
      <c r="EG351" s="21" t="str">
        <f ca="1">_xll.IMDP("BND",DX351,EG8,DX3)</f>
        <v>입력오류</v>
      </c>
      <c r="EH351" s="23" t="str">
        <f ca="1">_xll.IMDP("BND",DX351,EH8,DX3)</f>
        <v>입력오류</v>
      </c>
      <c r="EI351" s="23" t="str">
        <f ca="1">_xll.IMDP("BND",DX351,EI8,DX3)</f>
        <v>입력오류</v>
      </c>
      <c r="EJ351" s="23" t="str">
        <f ca="1">_xll.IMDP("BND",DX351,EJ8,DX3)</f>
        <v>입력오류</v>
      </c>
      <c r="EK351" s="2"/>
      <c r="EU351" s="21" t="str">
        <f ca="1">_xll.IMDP("BND",EL351,EU8,EL3)</f>
        <v>입력오류</v>
      </c>
      <c r="EV351" s="23" t="str">
        <f ca="1">_xll.IMDP("BND",EL351,EV8,EL3)</f>
        <v>입력오류</v>
      </c>
      <c r="EW351" s="23" t="str">
        <f ca="1">_xll.IMDP("BND",EL351,EW8,EL3)</f>
        <v>입력오류</v>
      </c>
      <c r="EX351" s="23" t="str">
        <f ca="1">_xll.IMDP("BND",EL351,EX8,EL3)</f>
        <v>입력오류</v>
      </c>
    </row>
    <row r="352" spans="1:154" ht="13.5" customHeight="1" x14ac:dyDescent="0.3">
      <c r="A352" s="2">
        <v>46316</v>
      </c>
      <c r="B352" s="3" t="s">
        <v>134</v>
      </c>
      <c r="C352" s="3" t="s">
        <v>47</v>
      </c>
      <c r="D352" s="3" t="s">
        <v>135</v>
      </c>
      <c r="E352" s="3">
        <v>0</v>
      </c>
      <c r="F352" s="3">
        <v>0.03</v>
      </c>
      <c r="G352" s="3">
        <v>0</v>
      </c>
      <c r="H352" s="3">
        <v>33474</v>
      </c>
      <c r="I352" s="3">
        <v>10015.969999999999</v>
      </c>
      <c r="J352" s="3">
        <v>1.0962000000000001</v>
      </c>
      <c r="K352" s="21">
        <f ca="1">_xll.IMDP("BND",B352,K8,B3)</f>
        <v>20271210</v>
      </c>
      <c r="L352" s="23">
        <f ca="1">_xll.IMDP("BND",B352,L8,B3)</f>
        <v>3.6709999999999998</v>
      </c>
      <c r="M352" s="23" t="str">
        <f ca="1">_xll.IMDP("BND",B352,M8,B3)</f>
        <v>국채</v>
      </c>
      <c r="N352" s="23" t="str">
        <f ca="1">_xll.IMDP("BND",B352,N8,B3)</f>
        <v>국고채권</v>
      </c>
      <c r="O352" s="2"/>
      <c r="Y352" s="21" t="str">
        <f ca="1">_xll.IMDP("BND",P352,Y8,P3)</f>
        <v>입력오류</v>
      </c>
      <c r="Z352" s="23" t="str">
        <f ca="1">_xll.IMDP("BND",P352,Z8,P3)</f>
        <v>입력오류</v>
      </c>
      <c r="AA352" s="23" t="str">
        <f ca="1">_xll.IMDP("BND",P352,AA8,P3)</f>
        <v>입력오류</v>
      </c>
      <c r="AB352" s="23" t="str">
        <f ca="1">_xll.IMDP("BND",P352,AB8,P3)</f>
        <v>입력오류</v>
      </c>
      <c r="AC352" s="2"/>
      <c r="AM352" s="21" t="str">
        <f ca="1">_xll.IMDP("BND",AD352,AM8,AD3)</f>
        <v>입력오류</v>
      </c>
      <c r="AN352" s="23" t="str">
        <f ca="1">_xll.IMDP("BND",AD352,AN8,AD3)</f>
        <v>입력오류</v>
      </c>
      <c r="AO352" s="23" t="str">
        <f ca="1">_xll.IMDP("BND",AD352,AO8,AD3)</f>
        <v>입력오류</v>
      </c>
      <c r="AP352" s="23" t="str">
        <f ca="1">_xll.IMDP("BND",AD352,AP8,AD3)</f>
        <v>입력오류</v>
      </c>
      <c r="AQ352" s="2"/>
      <c r="BA352" s="21" t="str">
        <f ca="1">_xll.IMDP("BND",AR352,BA8,AR3)</f>
        <v>입력오류</v>
      </c>
      <c r="BB352" s="23" t="str">
        <f ca="1">_xll.IMDP("BND",AR352,BB8,AR3)</f>
        <v>입력오류</v>
      </c>
      <c r="BC352" s="23" t="str">
        <f ca="1">_xll.IMDP("BND",AR352,BC8,AR3)</f>
        <v>입력오류</v>
      </c>
      <c r="BD352" s="23" t="str">
        <f ca="1">_xll.IMDP("BND",AR352,BD8,AR3)</f>
        <v>입력오류</v>
      </c>
      <c r="BE352" s="2"/>
      <c r="BO352" s="21" t="str">
        <f ca="1">_xll.IMDP("BND",BF352,BO8,BF3)</f>
        <v>입력오류</v>
      </c>
      <c r="BP352" s="23" t="str">
        <f ca="1">_xll.IMDP("BND",BF352,BP8,BF3)</f>
        <v>입력오류</v>
      </c>
      <c r="BQ352" s="23" t="str">
        <f ca="1">_xll.IMDP("BND",BF352,BQ8,BF3)</f>
        <v>입력오류</v>
      </c>
      <c r="BR352" s="23" t="str">
        <f ca="1">_xll.IMDP("BND",BF352,BR8,BF3)</f>
        <v>입력오류</v>
      </c>
      <c r="BS352" s="2"/>
      <c r="CC352" s="21" t="str">
        <f ca="1">_xll.IMDP("BND",BT352,CC8,BT3)</f>
        <v>입력오류</v>
      </c>
      <c r="CD352" s="23" t="str">
        <f ca="1">_xll.IMDP("BND",BT352,CD8,BT3)</f>
        <v>입력오류</v>
      </c>
      <c r="CE352" s="23" t="str">
        <f ca="1">_xll.IMDP("BND",BT352,CE8,BT3)</f>
        <v>입력오류</v>
      </c>
      <c r="CF352" s="23" t="str">
        <f ca="1">_xll.IMDP("BND",BT352,CF8,BT3)</f>
        <v>입력오류</v>
      </c>
      <c r="CG352" s="2"/>
      <c r="CQ352" s="21" t="str">
        <f ca="1">_xll.IMDP("BND",CH352,CQ8,CH3)</f>
        <v>입력오류</v>
      </c>
      <c r="CR352" s="23" t="str">
        <f ca="1">_xll.IMDP("BND",CH352,CR8,CH3)</f>
        <v>입력오류</v>
      </c>
      <c r="CS352" s="23" t="str">
        <f ca="1">_xll.IMDP("BND",CH352,CS8,CH3)</f>
        <v>입력오류</v>
      </c>
      <c r="CT352" s="23" t="str">
        <f ca="1">_xll.IMDP("BND",CH352,CT8,CH3)</f>
        <v>입력오류</v>
      </c>
      <c r="CU352" s="2"/>
      <c r="DE352" s="21" t="str">
        <f ca="1">_xll.IMDP("BND",CV352,DE8,CV3)</f>
        <v>입력오류</v>
      </c>
      <c r="DF352" s="23" t="str">
        <f ca="1">_xll.IMDP("BND",CV352,DF8,CV3)</f>
        <v>입력오류</v>
      </c>
      <c r="DG352" s="23" t="str">
        <f ca="1">_xll.IMDP("BND",CV352,DG8,CV3)</f>
        <v>입력오류</v>
      </c>
      <c r="DH352" s="23" t="str">
        <f ca="1">_xll.IMDP("BND",CV352,DH8,CV3)</f>
        <v>입력오류</v>
      </c>
      <c r="DI352" s="2"/>
      <c r="DS352" s="21" t="str">
        <f ca="1">_xll.IMDP("BND",DJ352,DS8,DJ3)</f>
        <v>입력오류</v>
      </c>
      <c r="DT352" s="23" t="str">
        <f ca="1">_xll.IMDP("BND",DJ352,DT8,DJ3)</f>
        <v>입력오류</v>
      </c>
      <c r="DU352" s="23" t="str">
        <f ca="1">_xll.IMDP("BND",DJ352,DU8,DJ3)</f>
        <v>입력오류</v>
      </c>
      <c r="DV352" s="23" t="str">
        <f ca="1">_xll.IMDP("BND",DJ352,DV8,DJ3)</f>
        <v>입력오류</v>
      </c>
      <c r="DW352" s="2"/>
      <c r="EG352" s="21" t="str">
        <f ca="1">_xll.IMDP("BND",DX352,EG8,DX3)</f>
        <v>입력오류</v>
      </c>
      <c r="EH352" s="23" t="str">
        <f ca="1">_xll.IMDP("BND",DX352,EH8,DX3)</f>
        <v>입력오류</v>
      </c>
      <c r="EI352" s="23" t="str">
        <f ca="1">_xll.IMDP("BND",DX352,EI8,DX3)</f>
        <v>입력오류</v>
      </c>
      <c r="EJ352" s="23" t="str">
        <f ca="1">_xll.IMDP("BND",DX352,EJ8,DX3)</f>
        <v>입력오류</v>
      </c>
      <c r="EK352" s="2"/>
      <c r="EU352" s="21" t="str">
        <f ca="1">_xll.IMDP("BND",EL352,EU8,EL3)</f>
        <v>입력오류</v>
      </c>
      <c r="EV352" s="23" t="str">
        <f ca="1">_xll.IMDP("BND",EL352,EV8,EL3)</f>
        <v>입력오류</v>
      </c>
      <c r="EW352" s="23" t="str">
        <f ca="1">_xll.IMDP("BND",EL352,EW8,EL3)</f>
        <v>입력오류</v>
      </c>
      <c r="EX352" s="23" t="str">
        <f ca="1">_xll.IMDP("BND",EL352,EX8,EL3)</f>
        <v>입력오류</v>
      </c>
    </row>
    <row r="353" spans="1:154" ht="13.5" customHeight="1" x14ac:dyDescent="0.3">
      <c r="A353" s="2">
        <v>46316</v>
      </c>
      <c r="B353" s="3" t="s">
        <v>2041</v>
      </c>
      <c r="C353" s="3" t="s">
        <v>29</v>
      </c>
      <c r="D353" s="3" t="s">
        <v>2216</v>
      </c>
      <c r="E353" s="3">
        <v>0</v>
      </c>
      <c r="F353" s="3">
        <v>0.03</v>
      </c>
      <c r="G353" s="3">
        <v>0</v>
      </c>
      <c r="H353" s="3">
        <v>32976</v>
      </c>
      <c r="I353" s="3">
        <v>7047.77</v>
      </c>
      <c r="J353" s="3">
        <v>15.0138</v>
      </c>
      <c r="K353" s="21">
        <f ca="1">_xll.IMDP("BND",B353,K8,B3)</f>
        <v>20460310</v>
      </c>
      <c r="L353" s="23">
        <f ca="1">_xll.IMDP("BND",B353,L8,B3)</f>
        <v>4.2709999999999999</v>
      </c>
      <c r="M353" s="23" t="str">
        <f ca="1">_xll.IMDP("BND",B353,M8,B3)</f>
        <v>국채</v>
      </c>
      <c r="N353" s="23" t="str">
        <f ca="1">_xll.IMDP("BND",B353,N8,B3)</f>
        <v>국고채권</v>
      </c>
      <c r="O353" s="2"/>
      <c r="Y353" s="21" t="str">
        <f ca="1">_xll.IMDP("BND",P353,Y8,P3)</f>
        <v>입력오류</v>
      </c>
      <c r="Z353" s="23" t="str">
        <f ca="1">_xll.IMDP("BND",P353,Z8,P3)</f>
        <v>입력오류</v>
      </c>
      <c r="AA353" s="23" t="str">
        <f ca="1">_xll.IMDP("BND",P353,AA8,P3)</f>
        <v>입력오류</v>
      </c>
      <c r="AB353" s="23" t="str">
        <f ca="1">_xll.IMDP("BND",P353,AB8,P3)</f>
        <v>입력오류</v>
      </c>
      <c r="AC353" s="2"/>
      <c r="AM353" s="21" t="str">
        <f ca="1">_xll.IMDP("BND",AD353,AM8,AD3)</f>
        <v>입력오류</v>
      </c>
      <c r="AN353" s="23" t="str">
        <f ca="1">_xll.IMDP("BND",AD353,AN8,AD3)</f>
        <v>입력오류</v>
      </c>
      <c r="AO353" s="23" t="str">
        <f ca="1">_xll.IMDP("BND",AD353,AO8,AD3)</f>
        <v>입력오류</v>
      </c>
      <c r="AP353" s="23" t="str">
        <f ca="1">_xll.IMDP("BND",AD353,AP8,AD3)</f>
        <v>입력오류</v>
      </c>
      <c r="AQ353" s="2"/>
      <c r="BA353" s="21" t="str">
        <f ca="1">_xll.IMDP("BND",AR353,BA8,AR3)</f>
        <v>입력오류</v>
      </c>
      <c r="BB353" s="23" t="str">
        <f ca="1">_xll.IMDP("BND",AR353,BB8,AR3)</f>
        <v>입력오류</v>
      </c>
      <c r="BC353" s="23" t="str">
        <f ca="1">_xll.IMDP("BND",AR353,BC8,AR3)</f>
        <v>입력오류</v>
      </c>
      <c r="BD353" s="23" t="str">
        <f ca="1">_xll.IMDP("BND",AR353,BD8,AR3)</f>
        <v>입력오류</v>
      </c>
      <c r="BE353" s="2"/>
      <c r="BO353" s="21" t="str">
        <f ca="1">_xll.IMDP("BND",BF353,BO8,BF3)</f>
        <v>입력오류</v>
      </c>
      <c r="BP353" s="23" t="str">
        <f ca="1">_xll.IMDP("BND",BF353,BP8,BF3)</f>
        <v>입력오류</v>
      </c>
      <c r="BQ353" s="23" t="str">
        <f ca="1">_xll.IMDP("BND",BF353,BQ8,BF3)</f>
        <v>입력오류</v>
      </c>
      <c r="BR353" s="23" t="str">
        <f ca="1">_xll.IMDP("BND",BF353,BR8,BF3)</f>
        <v>입력오류</v>
      </c>
      <c r="BS353" s="2"/>
      <c r="CC353" s="21" t="str">
        <f ca="1">_xll.IMDP("BND",BT353,CC8,BT3)</f>
        <v>입력오류</v>
      </c>
      <c r="CD353" s="23" t="str">
        <f ca="1">_xll.IMDP("BND",BT353,CD8,BT3)</f>
        <v>입력오류</v>
      </c>
      <c r="CE353" s="23" t="str">
        <f ca="1">_xll.IMDP("BND",BT353,CE8,BT3)</f>
        <v>입력오류</v>
      </c>
      <c r="CF353" s="23" t="str">
        <f ca="1">_xll.IMDP("BND",BT353,CF8,BT3)</f>
        <v>입력오류</v>
      </c>
      <c r="CG353" s="2"/>
      <c r="CQ353" s="21" t="str">
        <f ca="1">_xll.IMDP("BND",CH353,CQ8,CH3)</f>
        <v>입력오류</v>
      </c>
      <c r="CR353" s="23" t="str">
        <f ca="1">_xll.IMDP("BND",CH353,CR8,CH3)</f>
        <v>입력오류</v>
      </c>
      <c r="CS353" s="23" t="str">
        <f ca="1">_xll.IMDP("BND",CH353,CS8,CH3)</f>
        <v>입력오류</v>
      </c>
      <c r="CT353" s="23" t="str">
        <f ca="1">_xll.IMDP("BND",CH353,CT8,CH3)</f>
        <v>입력오류</v>
      </c>
      <c r="CU353" s="2"/>
      <c r="DE353" s="21" t="str">
        <f ca="1">_xll.IMDP("BND",CV353,DE8,CV3)</f>
        <v>입력오류</v>
      </c>
      <c r="DF353" s="23" t="str">
        <f ca="1">_xll.IMDP("BND",CV353,DF8,CV3)</f>
        <v>입력오류</v>
      </c>
      <c r="DG353" s="23" t="str">
        <f ca="1">_xll.IMDP("BND",CV353,DG8,CV3)</f>
        <v>입력오류</v>
      </c>
      <c r="DH353" s="23" t="str">
        <f ca="1">_xll.IMDP("BND",CV353,DH8,CV3)</f>
        <v>입력오류</v>
      </c>
      <c r="DI353" s="2"/>
      <c r="DS353" s="21" t="str">
        <f ca="1">_xll.IMDP("BND",DJ353,DS8,DJ3)</f>
        <v>입력오류</v>
      </c>
      <c r="DT353" s="23" t="str">
        <f ca="1">_xll.IMDP("BND",DJ353,DT8,DJ3)</f>
        <v>입력오류</v>
      </c>
      <c r="DU353" s="23" t="str">
        <f ca="1">_xll.IMDP("BND",DJ353,DU8,DJ3)</f>
        <v>입력오류</v>
      </c>
      <c r="DV353" s="23" t="str">
        <f ca="1">_xll.IMDP("BND",DJ353,DV8,DJ3)</f>
        <v>입력오류</v>
      </c>
      <c r="DW353" s="2"/>
      <c r="EG353" s="21" t="str">
        <f ca="1">_xll.IMDP("BND",DX353,EG8,DX3)</f>
        <v>입력오류</v>
      </c>
      <c r="EH353" s="23" t="str">
        <f ca="1">_xll.IMDP("BND",DX353,EH8,DX3)</f>
        <v>입력오류</v>
      </c>
      <c r="EI353" s="23" t="str">
        <f ca="1">_xll.IMDP("BND",DX353,EI8,DX3)</f>
        <v>입력오류</v>
      </c>
      <c r="EJ353" s="23" t="str">
        <f ca="1">_xll.IMDP("BND",DX353,EJ8,DX3)</f>
        <v>입력오류</v>
      </c>
      <c r="EK353" s="2"/>
      <c r="EU353" s="21" t="str">
        <f ca="1">_xll.IMDP("BND",EL353,EU8,EL3)</f>
        <v>입력오류</v>
      </c>
      <c r="EV353" s="23" t="str">
        <f ca="1">_xll.IMDP("BND",EL353,EV8,EL3)</f>
        <v>입력오류</v>
      </c>
      <c r="EW353" s="23" t="str">
        <f ca="1">_xll.IMDP("BND",EL353,EW8,EL3)</f>
        <v>입력오류</v>
      </c>
      <c r="EX353" s="23" t="str">
        <f ca="1">_xll.IMDP("BND",EL353,EX8,EL3)</f>
        <v>입력오류</v>
      </c>
    </row>
    <row r="354" spans="1:154" ht="13.5" customHeight="1" x14ac:dyDescent="0.3">
      <c r="A354" s="2">
        <v>46316</v>
      </c>
      <c r="B354" s="3" t="s">
        <v>1769</v>
      </c>
      <c r="C354" s="3" t="s">
        <v>762</v>
      </c>
      <c r="D354" s="3" t="s">
        <v>1770</v>
      </c>
      <c r="E354" s="3">
        <v>0</v>
      </c>
      <c r="F354" s="3">
        <v>0.03</v>
      </c>
      <c r="G354" s="3">
        <v>0</v>
      </c>
      <c r="H354" s="3">
        <v>32868</v>
      </c>
      <c r="I354" s="3">
        <v>9834.25</v>
      </c>
      <c r="J354" s="3">
        <v>2.5377999999999998</v>
      </c>
      <c r="K354" s="21">
        <f ca="1">_xll.IMDP("BND",B354,K8,B3)</f>
        <v>20290625</v>
      </c>
      <c r="L354" s="23">
        <f ca="1">_xll.IMDP("BND",B354,L8,B3)</f>
        <v>4.1829999999999998</v>
      </c>
      <c r="M354" s="23" t="str">
        <f ca="1">_xll.IMDP("BND",B354,M8,B3)</f>
        <v>금융채</v>
      </c>
      <c r="N354" s="23" t="str">
        <f ca="1">_xll.IMDP("BND",B354,N8,B3)</f>
        <v>은행채</v>
      </c>
      <c r="O354" s="2"/>
      <c r="Y354" s="21" t="str">
        <f ca="1">_xll.IMDP("BND",P354,Y8,P3)</f>
        <v>입력오류</v>
      </c>
      <c r="Z354" s="23" t="str">
        <f ca="1">_xll.IMDP("BND",P354,Z8,P3)</f>
        <v>입력오류</v>
      </c>
      <c r="AA354" s="23" t="str">
        <f ca="1">_xll.IMDP("BND",P354,AA8,P3)</f>
        <v>입력오류</v>
      </c>
      <c r="AB354" s="23" t="str">
        <f ca="1">_xll.IMDP("BND",P354,AB8,P3)</f>
        <v>입력오류</v>
      </c>
      <c r="AC354" s="2"/>
      <c r="AM354" s="21" t="str">
        <f ca="1">_xll.IMDP("BND",AD354,AM8,AD3)</f>
        <v>입력오류</v>
      </c>
      <c r="AN354" s="23" t="str">
        <f ca="1">_xll.IMDP("BND",AD354,AN8,AD3)</f>
        <v>입력오류</v>
      </c>
      <c r="AO354" s="23" t="str">
        <f ca="1">_xll.IMDP("BND",AD354,AO8,AD3)</f>
        <v>입력오류</v>
      </c>
      <c r="AP354" s="23" t="str">
        <f ca="1">_xll.IMDP("BND",AD354,AP8,AD3)</f>
        <v>입력오류</v>
      </c>
      <c r="AQ354" s="2"/>
      <c r="BA354" s="21" t="str">
        <f ca="1">_xll.IMDP("BND",AR354,BA8,AR3)</f>
        <v>입력오류</v>
      </c>
      <c r="BB354" s="23" t="str">
        <f ca="1">_xll.IMDP("BND",AR354,BB8,AR3)</f>
        <v>입력오류</v>
      </c>
      <c r="BC354" s="23" t="str">
        <f ca="1">_xll.IMDP("BND",AR354,BC8,AR3)</f>
        <v>입력오류</v>
      </c>
      <c r="BD354" s="23" t="str">
        <f ca="1">_xll.IMDP("BND",AR354,BD8,AR3)</f>
        <v>입력오류</v>
      </c>
      <c r="BE354" s="2"/>
      <c r="BO354" s="21" t="str">
        <f ca="1">_xll.IMDP("BND",BF354,BO8,BF3)</f>
        <v>입력오류</v>
      </c>
      <c r="BP354" s="23" t="str">
        <f ca="1">_xll.IMDP("BND",BF354,BP8,BF3)</f>
        <v>입력오류</v>
      </c>
      <c r="BQ354" s="23" t="str">
        <f ca="1">_xll.IMDP("BND",BF354,BQ8,BF3)</f>
        <v>입력오류</v>
      </c>
      <c r="BR354" s="23" t="str">
        <f ca="1">_xll.IMDP("BND",BF354,BR8,BF3)</f>
        <v>입력오류</v>
      </c>
      <c r="BS354" s="2"/>
      <c r="CC354" s="21" t="str">
        <f ca="1">_xll.IMDP("BND",BT354,CC8,BT3)</f>
        <v>입력오류</v>
      </c>
      <c r="CD354" s="23" t="str">
        <f ca="1">_xll.IMDP("BND",BT354,CD8,BT3)</f>
        <v>입력오류</v>
      </c>
      <c r="CE354" s="23" t="str">
        <f ca="1">_xll.IMDP("BND",BT354,CE8,BT3)</f>
        <v>입력오류</v>
      </c>
      <c r="CF354" s="23" t="str">
        <f ca="1">_xll.IMDP("BND",BT354,CF8,BT3)</f>
        <v>입력오류</v>
      </c>
      <c r="CG354" s="2"/>
      <c r="CQ354" s="21" t="str">
        <f ca="1">_xll.IMDP("BND",CH354,CQ8,CH3)</f>
        <v>입력오류</v>
      </c>
      <c r="CR354" s="23" t="str">
        <f ca="1">_xll.IMDP("BND",CH354,CR8,CH3)</f>
        <v>입력오류</v>
      </c>
      <c r="CS354" s="23" t="str">
        <f ca="1">_xll.IMDP("BND",CH354,CS8,CH3)</f>
        <v>입력오류</v>
      </c>
      <c r="CT354" s="23" t="str">
        <f ca="1">_xll.IMDP("BND",CH354,CT8,CH3)</f>
        <v>입력오류</v>
      </c>
      <c r="CU354" s="2"/>
      <c r="DE354" s="21" t="str">
        <f ca="1">_xll.IMDP("BND",CV354,DE8,CV3)</f>
        <v>입력오류</v>
      </c>
      <c r="DF354" s="23" t="str">
        <f ca="1">_xll.IMDP("BND",CV354,DF8,CV3)</f>
        <v>입력오류</v>
      </c>
      <c r="DG354" s="23" t="str">
        <f ca="1">_xll.IMDP("BND",CV354,DG8,CV3)</f>
        <v>입력오류</v>
      </c>
      <c r="DH354" s="23" t="str">
        <f ca="1">_xll.IMDP("BND",CV354,DH8,CV3)</f>
        <v>입력오류</v>
      </c>
      <c r="DI354" s="2"/>
      <c r="DS354" s="21" t="str">
        <f ca="1">_xll.IMDP("BND",DJ354,DS8,DJ3)</f>
        <v>입력오류</v>
      </c>
      <c r="DT354" s="23" t="str">
        <f ca="1">_xll.IMDP("BND",DJ354,DT8,DJ3)</f>
        <v>입력오류</v>
      </c>
      <c r="DU354" s="23" t="str">
        <f ca="1">_xll.IMDP("BND",DJ354,DU8,DJ3)</f>
        <v>입력오류</v>
      </c>
      <c r="DV354" s="23" t="str">
        <f ca="1">_xll.IMDP("BND",DJ354,DV8,DJ3)</f>
        <v>입력오류</v>
      </c>
      <c r="DW354" s="2"/>
      <c r="EG354" s="21" t="str">
        <f ca="1">_xll.IMDP("BND",DX354,EG8,DX3)</f>
        <v>입력오류</v>
      </c>
      <c r="EH354" s="23" t="str">
        <f ca="1">_xll.IMDP("BND",DX354,EH8,DX3)</f>
        <v>입력오류</v>
      </c>
      <c r="EI354" s="23" t="str">
        <f ca="1">_xll.IMDP("BND",DX354,EI8,DX3)</f>
        <v>입력오류</v>
      </c>
      <c r="EJ354" s="23" t="str">
        <f ca="1">_xll.IMDP("BND",DX354,EJ8,DX3)</f>
        <v>입력오류</v>
      </c>
      <c r="EK354" s="2"/>
      <c r="EU354" s="21" t="str">
        <f ca="1">_xll.IMDP("BND",EL354,EU8,EL3)</f>
        <v>입력오류</v>
      </c>
      <c r="EV354" s="23" t="str">
        <f ca="1">_xll.IMDP("BND",EL354,EV8,EL3)</f>
        <v>입력오류</v>
      </c>
      <c r="EW354" s="23" t="str">
        <f ca="1">_xll.IMDP("BND",EL354,EW8,EL3)</f>
        <v>입력오류</v>
      </c>
      <c r="EX354" s="23" t="str">
        <f ca="1">_xll.IMDP("BND",EL354,EX8,EL3)</f>
        <v>입력오류</v>
      </c>
    </row>
    <row r="355" spans="1:154" ht="13.5" customHeight="1" x14ac:dyDescent="0.3">
      <c r="A355" s="2">
        <v>46316</v>
      </c>
      <c r="B355" s="3" t="s">
        <v>1773</v>
      </c>
      <c r="C355" s="3" t="s">
        <v>1774</v>
      </c>
      <c r="D355" s="3" t="s">
        <v>1775</v>
      </c>
      <c r="E355" s="3">
        <v>0</v>
      </c>
      <c r="F355" s="3">
        <v>0.03</v>
      </c>
      <c r="G355" s="3">
        <v>0</v>
      </c>
      <c r="H355" s="3">
        <v>32506</v>
      </c>
      <c r="I355" s="3">
        <v>9726.17</v>
      </c>
      <c r="J355" s="3">
        <v>3.6288999999999998</v>
      </c>
      <c r="K355" s="21">
        <f ca="1">_xll.IMDP("BND",B355,K8,B3)</f>
        <v>20300731</v>
      </c>
      <c r="L355" s="23">
        <f ca="1">_xll.IMDP("BND",B355,L8,B3)</f>
        <v>4.0830000000000002</v>
      </c>
      <c r="M355" s="23" t="str">
        <f ca="1">_xll.IMDP("BND",B355,M8,B3)</f>
        <v>지방채</v>
      </c>
      <c r="N355" s="23" t="str">
        <f ca="1">_xll.IMDP("BND",B355,N8,B3)</f>
        <v>지역개발채권</v>
      </c>
      <c r="O355" s="2"/>
      <c r="Y355" s="21" t="str">
        <f ca="1">_xll.IMDP("BND",P355,Y8,P3)</f>
        <v>입력오류</v>
      </c>
      <c r="Z355" s="23" t="str">
        <f ca="1">_xll.IMDP("BND",P355,Z8,P3)</f>
        <v>입력오류</v>
      </c>
      <c r="AA355" s="23" t="str">
        <f ca="1">_xll.IMDP("BND",P355,AA8,P3)</f>
        <v>입력오류</v>
      </c>
      <c r="AB355" s="23" t="str">
        <f ca="1">_xll.IMDP("BND",P355,AB8,P3)</f>
        <v>입력오류</v>
      </c>
      <c r="AC355" s="2"/>
      <c r="AM355" s="21" t="str">
        <f ca="1">_xll.IMDP("BND",AD355,AM8,AD3)</f>
        <v>입력오류</v>
      </c>
      <c r="AN355" s="23" t="str">
        <f ca="1">_xll.IMDP("BND",AD355,AN8,AD3)</f>
        <v>입력오류</v>
      </c>
      <c r="AO355" s="23" t="str">
        <f ca="1">_xll.IMDP("BND",AD355,AO8,AD3)</f>
        <v>입력오류</v>
      </c>
      <c r="AP355" s="23" t="str">
        <f ca="1">_xll.IMDP("BND",AD355,AP8,AD3)</f>
        <v>입력오류</v>
      </c>
      <c r="AQ355" s="2"/>
      <c r="BA355" s="21" t="str">
        <f ca="1">_xll.IMDP("BND",AR355,BA8,AR3)</f>
        <v>입력오류</v>
      </c>
      <c r="BB355" s="23" t="str">
        <f ca="1">_xll.IMDP("BND",AR355,BB8,AR3)</f>
        <v>입력오류</v>
      </c>
      <c r="BC355" s="23" t="str">
        <f ca="1">_xll.IMDP("BND",AR355,BC8,AR3)</f>
        <v>입력오류</v>
      </c>
      <c r="BD355" s="23" t="str">
        <f ca="1">_xll.IMDP("BND",AR355,BD8,AR3)</f>
        <v>입력오류</v>
      </c>
      <c r="BE355" s="2"/>
      <c r="BO355" s="21" t="str">
        <f ca="1">_xll.IMDP("BND",BF355,BO8,BF3)</f>
        <v>입력오류</v>
      </c>
      <c r="BP355" s="23" t="str">
        <f ca="1">_xll.IMDP("BND",BF355,BP8,BF3)</f>
        <v>입력오류</v>
      </c>
      <c r="BQ355" s="23" t="str">
        <f ca="1">_xll.IMDP("BND",BF355,BQ8,BF3)</f>
        <v>입력오류</v>
      </c>
      <c r="BR355" s="23" t="str">
        <f ca="1">_xll.IMDP("BND",BF355,BR8,BF3)</f>
        <v>입력오류</v>
      </c>
      <c r="BS355" s="2"/>
      <c r="CC355" s="21" t="str">
        <f ca="1">_xll.IMDP("BND",BT355,CC8,BT3)</f>
        <v>입력오류</v>
      </c>
      <c r="CD355" s="23" t="str">
        <f ca="1">_xll.IMDP("BND",BT355,CD8,BT3)</f>
        <v>입력오류</v>
      </c>
      <c r="CE355" s="23" t="str">
        <f ca="1">_xll.IMDP("BND",BT355,CE8,BT3)</f>
        <v>입력오류</v>
      </c>
      <c r="CF355" s="23" t="str">
        <f ca="1">_xll.IMDP("BND",BT355,CF8,BT3)</f>
        <v>입력오류</v>
      </c>
      <c r="CG355" s="2"/>
      <c r="CQ355" s="21" t="str">
        <f ca="1">_xll.IMDP("BND",CH355,CQ8,CH3)</f>
        <v>입력오류</v>
      </c>
      <c r="CR355" s="23" t="str">
        <f ca="1">_xll.IMDP("BND",CH355,CR8,CH3)</f>
        <v>입력오류</v>
      </c>
      <c r="CS355" s="23" t="str">
        <f ca="1">_xll.IMDP("BND",CH355,CS8,CH3)</f>
        <v>입력오류</v>
      </c>
      <c r="CT355" s="23" t="str">
        <f ca="1">_xll.IMDP("BND",CH355,CT8,CH3)</f>
        <v>입력오류</v>
      </c>
      <c r="CU355" s="2"/>
      <c r="DE355" s="21" t="str">
        <f ca="1">_xll.IMDP("BND",CV355,DE8,CV3)</f>
        <v>입력오류</v>
      </c>
      <c r="DF355" s="23" t="str">
        <f ca="1">_xll.IMDP("BND",CV355,DF8,CV3)</f>
        <v>입력오류</v>
      </c>
      <c r="DG355" s="23" t="str">
        <f ca="1">_xll.IMDP("BND",CV355,DG8,CV3)</f>
        <v>입력오류</v>
      </c>
      <c r="DH355" s="23" t="str">
        <f ca="1">_xll.IMDP("BND",CV355,DH8,CV3)</f>
        <v>입력오류</v>
      </c>
      <c r="DI355" s="2"/>
      <c r="DS355" s="21" t="str">
        <f ca="1">_xll.IMDP("BND",DJ355,DS8,DJ3)</f>
        <v>입력오류</v>
      </c>
      <c r="DT355" s="23" t="str">
        <f ca="1">_xll.IMDP("BND",DJ355,DT8,DJ3)</f>
        <v>입력오류</v>
      </c>
      <c r="DU355" s="23" t="str">
        <f ca="1">_xll.IMDP("BND",DJ355,DU8,DJ3)</f>
        <v>입력오류</v>
      </c>
      <c r="DV355" s="23" t="str">
        <f ca="1">_xll.IMDP("BND",DJ355,DV8,DJ3)</f>
        <v>입력오류</v>
      </c>
      <c r="DW355" s="2"/>
      <c r="EG355" s="21" t="str">
        <f ca="1">_xll.IMDP("BND",DX355,EG8,DX3)</f>
        <v>입력오류</v>
      </c>
      <c r="EH355" s="23" t="str">
        <f ca="1">_xll.IMDP("BND",DX355,EH8,DX3)</f>
        <v>입력오류</v>
      </c>
      <c r="EI355" s="23" t="str">
        <f ca="1">_xll.IMDP("BND",DX355,EI8,DX3)</f>
        <v>입력오류</v>
      </c>
      <c r="EJ355" s="23" t="str">
        <f ca="1">_xll.IMDP("BND",DX355,EJ8,DX3)</f>
        <v>입력오류</v>
      </c>
      <c r="EK355" s="2"/>
      <c r="EU355" s="21" t="str">
        <f ca="1">_xll.IMDP("BND",EL355,EU8,EL3)</f>
        <v>입력오류</v>
      </c>
      <c r="EV355" s="23" t="str">
        <f ca="1">_xll.IMDP("BND",EL355,EV8,EL3)</f>
        <v>입력오류</v>
      </c>
      <c r="EW355" s="23" t="str">
        <f ca="1">_xll.IMDP("BND",EL355,EW8,EL3)</f>
        <v>입력오류</v>
      </c>
      <c r="EX355" s="23" t="str">
        <f ca="1">_xll.IMDP("BND",EL355,EX8,EL3)</f>
        <v>입력오류</v>
      </c>
    </row>
    <row r="356" spans="1:154" ht="13.5" customHeight="1" x14ac:dyDescent="0.3">
      <c r="A356" s="2">
        <v>46316</v>
      </c>
      <c r="B356" s="3" t="s">
        <v>1771</v>
      </c>
      <c r="C356" s="3" t="s">
        <v>1758</v>
      </c>
      <c r="D356" s="3" t="s">
        <v>1772</v>
      </c>
      <c r="E356" s="3">
        <v>0</v>
      </c>
      <c r="F356" s="3">
        <v>0.03</v>
      </c>
      <c r="G356" s="3">
        <v>0</v>
      </c>
      <c r="H356" s="3">
        <v>32506</v>
      </c>
      <c r="I356" s="3">
        <v>9726.17</v>
      </c>
      <c r="J356" s="3">
        <v>3.6288999999999998</v>
      </c>
      <c r="K356" s="21">
        <f ca="1">_xll.IMDP("BND",B356,K8,B3)</f>
        <v>20300731</v>
      </c>
      <c r="L356" s="23">
        <f ca="1">_xll.IMDP("BND",B356,L8,B3)</f>
        <v>4.0830000000000002</v>
      </c>
      <c r="M356" s="23" t="str">
        <f ca="1">_xll.IMDP("BND",B356,M8,B3)</f>
        <v>지방채</v>
      </c>
      <c r="N356" s="23" t="str">
        <f ca="1">_xll.IMDP("BND",B356,N8,B3)</f>
        <v>지역개발채권</v>
      </c>
      <c r="O356" s="2"/>
      <c r="Y356" s="21" t="str">
        <f ca="1">_xll.IMDP("BND",P356,Y8,P3)</f>
        <v>입력오류</v>
      </c>
      <c r="Z356" s="23" t="str">
        <f ca="1">_xll.IMDP("BND",P356,Z8,P3)</f>
        <v>입력오류</v>
      </c>
      <c r="AA356" s="23" t="str">
        <f ca="1">_xll.IMDP("BND",P356,AA8,P3)</f>
        <v>입력오류</v>
      </c>
      <c r="AB356" s="23" t="str">
        <f ca="1">_xll.IMDP("BND",P356,AB8,P3)</f>
        <v>입력오류</v>
      </c>
      <c r="AC356" s="2"/>
      <c r="AM356" s="21" t="str">
        <f ca="1">_xll.IMDP("BND",AD356,AM8,AD3)</f>
        <v>입력오류</v>
      </c>
      <c r="AN356" s="23" t="str">
        <f ca="1">_xll.IMDP("BND",AD356,AN8,AD3)</f>
        <v>입력오류</v>
      </c>
      <c r="AO356" s="23" t="str">
        <f ca="1">_xll.IMDP("BND",AD356,AO8,AD3)</f>
        <v>입력오류</v>
      </c>
      <c r="AP356" s="23" t="str">
        <f ca="1">_xll.IMDP("BND",AD356,AP8,AD3)</f>
        <v>입력오류</v>
      </c>
      <c r="AQ356" s="2"/>
      <c r="BA356" s="21" t="str">
        <f ca="1">_xll.IMDP("BND",AR356,BA8,AR3)</f>
        <v>입력오류</v>
      </c>
      <c r="BB356" s="23" t="str">
        <f ca="1">_xll.IMDP("BND",AR356,BB8,AR3)</f>
        <v>입력오류</v>
      </c>
      <c r="BC356" s="23" t="str">
        <f ca="1">_xll.IMDP("BND",AR356,BC8,AR3)</f>
        <v>입력오류</v>
      </c>
      <c r="BD356" s="23" t="str">
        <f ca="1">_xll.IMDP("BND",AR356,BD8,AR3)</f>
        <v>입력오류</v>
      </c>
      <c r="BE356" s="2"/>
      <c r="BO356" s="21" t="str">
        <f ca="1">_xll.IMDP("BND",BF356,BO8,BF3)</f>
        <v>입력오류</v>
      </c>
      <c r="BP356" s="23" t="str">
        <f ca="1">_xll.IMDP("BND",BF356,BP8,BF3)</f>
        <v>입력오류</v>
      </c>
      <c r="BQ356" s="23" t="str">
        <f ca="1">_xll.IMDP("BND",BF356,BQ8,BF3)</f>
        <v>입력오류</v>
      </c>
      <c r="BR356" s="23" t="str">
        <f ca="1">_xll.IMDP("BND",BF356,BR8,BF3)</f>
        <v>입력오류</v>
      </c>
      <c r="BS356" s="2"/>
      <c r="CC356" s="21" t="str">
        <f ca="1">_xll.IMDP("BND",BT356,CC8,BT3)</f>
        <v>입력오류</v>
      </c>
      <c r="CD356" s="23" t="str">
        <f ca="1">_xll.IMDP("BND",BT356,CD8,BT3)</f>
        <v>입력오류</v>
      </c>
      <c r="CE356" s="23" t="str">
        <f ca="1">_xll.IMDP("BND",BT356,CE8,BT3)</f>
        <v>입력오류</v>
      </c>
      <c r="CF356" s="23" t="str">
        <f ca="1">_xll.IMDP("BND",BT356,CF8,BT3)</f>
        <v>입력오류</v>
      </c>
      <c r="CG356" s="2"/>
      <c r="CQ356" s="21" t="str">
        <f ca="1">_xll.IMDP("BND",CH356,CQ8,CH3)</f>
        <v>입력오류</v>
      </c>
      <c r="CR356" s="23" t="str">
        <f ca="1">_xll.IMDP("BND",CH356,CR8,CH3)</f>
        <v>입력오류</v>
      </c>
      <c r="CS356" s="23" t="str">
        <f ca="1">_xll.IMDP("BND",CH356,CS8,CH3)</f>
        <v>입력오류</v>
      </c>
      <c r="CT356" s="23" t="str">
        <f ca="1">_xll.IMDP("BND",CH356,CT8,CH3)</f>
        <v>입력오류</v>
      </c>
      <c r="CU356" s="2"/>
      <c r="DE356" s="21" t="str">
        <f ca="1">_xll.IMDP("BND",CV356,DE8,CV3)</f>
        <v>입력오류</v>
      </c>
      <c r="DF356" s="23" t="str">
        <f ca="1">_xll.IMDP("BND",CV356,DF8,CV3)</f>
        <v>입력오류</v>
      </c>
      <c r="DG356" s="23" t="str">
        <f ca="1">_xll.IMDP("BND",CV356,DG8,CV3)</f>
        <v>입력오류</v>
      </c>
      <c r="DH356" s="23" t="str">
        <f ca="1">_xll.IMDP("BND",CV356,DH8,CV3)</f>
        <v>입력오류</v>
      </c>
      <c r="DI356" s="2"/>
      <c r="DS356" s="21" t="str">
        <f ca="1">_xll.IMDP("BND",DJ356,DS8,DJ3)</f>
        <v>입력오류</v>
      </c>
      <c r="DT356" s="23" t="str">
        <f ca="1">_xll.IMDP("BND",DJ356,DT8,DJ3)</f>
        <v>입력오류</v>
      </c>
      <c r="DU356" s="23" t="str">
        <f ca="1">_xll.IMDP("BND",DJ356,DU8,DJ3)</f>
        <v>입력오류</v>
      </c>
      <c r="DV356" s="23" t="str">
        <f ca="1">_xll.IMDP("BND",DJ356,DV8,DJ3)</f>
        <v>입력오류</v>
      </c>
      <c r="DW356" s="2"/>
      <c r="EG356" s="21" t="str">
        <f ca="1">_xll.IMDP("BND",DX356,EG8,DX3)</f>
        <v>입력오류</v>
      </c>
      <c r="EH356" s="23" t="str">
        <f ca="1">_xll.IMDP("BND",DX356,EH8,DX3)</f>
        <v>입력오류</v>
      </c>
      <c r="EI356" s="23" t="str">
        <f ca="1">_xll.IMDP("BND",DX356,EI8,DX3)</f>
        <v>입력오류</v>
      </c>
      <c r="EJ356" s="23" t="str">
        <f ca="1">_xll.IMDP("BND",DX356,EJ8,DX3)</f>
        <v>입력오류</v>
      </c>
      <c r="EK356" s="2"/>
      <c r="EU356" s="21" t="str">
        <f ca="1">_xll.IMDP("BND",EL356,EU8,EL3)</f>
        <v>입력오류</v>
      </c>
      <c r="EV356" s="23" t="str">
        <f ca="1">_xll.IMDP("BND",EL356,EV8,EL3)</f>
        <v>입력오류</v>
      </c>
      <c r="EW356" s="23" t="str">
        <f ca="1">_xll.IMDP("BND",EL356,EW8,EL3)</f>
        <v>입력오류</v>
      </c>
      <c r="EX356" s="23" t="str">
        <f ca="1">_xll.IMDP("BND",EL356,EX8,EL3)</f>
        <v>입력오류</v>
      </c>
    </row>
    <row r="357" spans="1:154" ht="13.5" customHeight="1" x14ac:dyDescent="0.3">
      <c r="A357" s="2">
        <v>46316</v>
      </c>
      <c r="B357" s="3" t="s">
        <v>100</v>
      </c>
      <c r="C357" s="3" t="s">
        <v>60</v>
      </c>
      <c r="D357" s="3" t="s">
        <v>101</v>
      </c>
      <c r="E357" s="3">
        <v>0</v>
      </c>
      <c r="F357" s="3">
        <v>0.03</v>
      </c>
      <c r="G357" s="3">
        <v>0</v>
      </c>
      <c r="H357" s="3">
        <v>31938</v>
      </c>
      <c r="I357" s="3">
        <v>9557.0300000000007</v>
      </c>
      <c r="J357" s="3">
        <v>12.108000000000001</v>
      </c>
      <c r="K357" s="21">
        <f ca="1">_xll.IMDP("BND",B357,K8,B3)</f>
        <v>20430910</v>
      </c>
      <c r="L357" s="23">
        <f ca="1">_xll.IMDP("BND",B357,L8,B3)</f>
        <v>4.282</v>
      </c>
      <c r="M357" s="23" t="str">
        <f ca="1">_xll.IMDP("BND",B357,M8,B3)</f>
        <v>국채</v>
      </c>
      <c r="N357" s="23" t="str">
        <f ca="1">_xll.IMDP("BND",B357,N8,B3)</f>
        <v>국고채권</v>
      </c>
      <c r="O357" s="2"/>
      <c r="Y357" s="21" t="str">
        <f ca="1">_xll.IMDP("BND",P357,Y8,P3)</f>
        <v>입력오류</v>
      </c>
      <c r="Z357" s="23" t="str">
        <f ca="1">_xll.IMDP("BND",P357,Z8,P3)</f>
        <v>입력오류</v>
      </c>
      <c r="AA357" s="23" t="str">
        <f ca="1">_xll.IMDP("BND",P357,AA8,P3)</f>
        <v>입력오류</v>
      </c>
      <c r="AB357" s="23" t="str">
        <f ca="1">_xll.IMDP("BND",P357,AB8,P3)</f>
        <v>입력오류</v>
      </c>
      <c r="AC357" s="2"/>
      <c r="AM357" s="21" t="str">
        <f ca="1">_xll.IMDP("BND",AD357,AM8,AD3)</f>
        <v>입력오류</v>
      </c>
      <c r="AN357" s="23" t="str">
        <f ca="1">_xll.IMDP("BND",AD357,AN8,AD3)</f>
        <v>입력오류</v>
      </c>
      <c r="AO357" s="23" t="str">
        <f ca="1">_xll.IMDP("BND",AD357,AO8,AD3)</f>
        <v>입력오류</v>
      </c>
      <c r="AP357" s="23" t="str">
        <f ca="1">_xll.IMDP("BND",AD357,AP8,AD3)</f>
        <v>입력오류</v>
      </c>
      <c r="AQ357" s="2"/>
      <c r="BA357" s="21" t="str">
        <f ca="1">_xll.IMDP("BND",AR357,BA8,AR3)</f>
        <v>입력오류</v>
      </c>
      <c r="BB357" s="23" t="str">
        <f ca="1">_xll.IMDP("BND",AR357,BB8,AR3)</f>
        <v>입력오류</v>
      </c>
      <c r="BC357" s="23" t="str">
        <f ca="1">_xll.IMDP("BND",AR357,BC8,AR3)</f>
        <v>입력오류</v>
      </c>
      <c r="BD357" s="23" t="str">
        <f ca="1">_xll.IMDP("BND",AR357,BD8,AR3)</f>
        <v>입력오류</v>
      </c>
      <c r="BE357" s="2"/>
      <c r="BO357" s="21" t="str">
        <f ca="1">_xll.IMDP("BND",BF357,BO8,BF3)</f>
        <v>입력오류</v>
      </c>
      <c r="BP357" s="23" t="str">
        <f ca="1">_xll.IMDP("BND",BF357,BP8,BF3)</f>
        <v>입력오류</v>
      </c>
      <c r="BQ357" s="23" t="str">
        <f ca="1">_xll.IMDP("BND",BF357,BQ8,BF3)</f>
        <v>입력오류</v>
      </c>
      <c r="BR357" s="23" t="str">
        <f ca="1">_xll.IMDP("BND",BF357,BR8,BF3)</f>
        <v>입력오류</v>
      </c>
      <c r="BS357" s="2"/>
      <c r="CC357" s="21" t="str">
        <f ca="1">_xll.IMDP("BND",BT357,CC8,BT3)</f>
        <v>입력오류</v>
      </c>
      <c r="CD357" s="23" t="str">
        <f ca="1">_xll.IMDP("BND",BT357,CD8,BT3)</f>
        <v>입력오류</v>
      </c>
      <c r="CE357" s="23" t="str">
        <f ca="1">_xll.IMDP("BND",BT357,CE8,BT3)</f>
        <v>입력오류</v>
      </c>
      <c r="CF357" s="23" t="str">
        <f ca="1">_xll.IMDP("BND",BT357,CF8,BT3)</f>
        <v>입력오류</v>
      </c>
      <c r="CG357" s="2"/>
      <c r="CQ357" s="21" t="str">
        <f ca="1">_xll.IMDP("BND",CH357,CQ8,CH3)</f>
        <v>입력오류</v>
      </c>
      <c r="CR357" s="23" t="str">
        <f ca="1">_xll.IMDP("BND",CH357,CR8,CH3)</f>
        <v>입력오류</v>
      </c>
      <c r="CS357" s="23" t="str">
        <f ca="1">_xll.IMDP("BND",CH357,CS8,CH3)</f>
        <v>입력오류</v>
      </c>
      <c r="CT357" s="23" t="str">
        <f ca="1">_xll.IMDP("BND",CH357,CT8,CH3)</f>
        <v>입력오류</v>
      </c>
      <c r="CU357" s="2"/>
      <c r="DE357" s="21" t="str">
        <f ca="1">_xll.IMDP("BND",CV357,DE8,CV3)</f>
        <v>입력오류</v>
      </c>
      <c r="DF357" s="23" t="str">
        <f ca="1">_xll.IMDP("BND",CV357,DF8,CV3)</f>
        <v>입력오류</v>
      </c>
      <c r="DG357" s="23" t="str">
        <f ca="1">_xll.IMDP("BND",CV357,DG8,CV3)</f>
        <v>입력오류</v>
      </c>
      <c r="DH357" s="23" t="str">
        <f ca="1">_xll.IMDP("BND",CV357,DH8,CV3)</f>
        <v>입력오류</v>
      </c>
      <c r="DI357" s="2"/>
      <c r="DS357" s="21" t="str">
        <f ca="1">_xll.IMDP("BND",DJ357,DS8,DJ3)</f>
        <v>입력오류</v>
      </c>
      <c r="DT357" s="23" t="str">
        <f ca="1">_xll.IMDP("BND",DJ357,DT8,DJ3)</f>
        <v>입력오류</v>
      </c>
      <c r="DU357" s="23" t="str">
        <f ca="1">_xll.IMDP("BND",DJ357,DU8,DJ3)</f>
        <v>입력오류</v>
      </c>
      <c r="DV357" s="23" t="str">
        <f ca="1">_xll.IMDP("BND",DJ357,DV8,DJ3)</f>
        <v>입력오류</v>
      </c>
      <c r="DW357" s="2"/>
      <c r="EG357" s="21" t="str">
        <f ca="1">_xll.IMDP("BND",DX357,EG8,DX3)</f>
        <v>입력오류</v>
      </c>
      <c r="EH357" s="23" t="str">
        <f ca="1">_xll.IMDP("BND",DX357,EH8,DX3)</f>
        <v>입력오류</v>
      </c>
      <c r="EI357" s="23" t="str">
        <f ca="1">_xll.IMDP("BND",DX357,EI8,DX3)</f>
        <v>입력오류</v>
      </c>
      <c r="EJ357" s="23" t="str">
        <f ca="1">_xll.IMDP("BND",DX357,EJ8,DX3)</f>
        <v>입력오류</v>
      </c>
      <c r="EK357" s="2"/>
      <c r="EU357" s="21" t="str">
        <f ca="1">_xll.IMDP("BND",EL357,EU8,EL3)</f>
        <v>입력오류</v>
      </c>
      <c r="EV357" s="23" t="str">
        <f ca="1">_xll.IMDP("BND",EL357,EV8,EL3)</f>
        <v>입력오류</v>
      </c>
      <c r="EW357" s="23" t="str">
        <f ca="1">_xll.IMDP("BND",EL357,EW8,EL3)</f>
        <v>입력오류</v>
      </c>
      <c r="EX357" s="23" t="str">
        <f ca="1">_xll.IMDP("BND",EL357,EX8,EL3)</f>
        <v>입력오류</v>
      </c>
    </row>
    <row r="358" spans="1:154" ht="13.5" customHeight="1" x14ac:dyDescent="0.3">
      <c r="A358" s="2">
        <v>46316</v>
      </c>
      <c r="B358" s="3" t="s">
        <v>4756</v>
      </c>
      <c r="C358" s="3" t="s">
        <v>89</v>
      </c>
      <c r="D358" s="3" t="s">
        <v>4757</v>
      </c>
      <c r="E358" s="3">
        <v>0</v>
      </c>
      <c r="F358" s="3">
        <v>0.03</v>
      </c>
      <c r="G358" s="3">
        <v>0</v>
      </c>
      <c r="H358" s="3">
        <v>31903</v>
      </c>
      <c r="I358" s="3">
        <v>9544.92</v>
      </c>
      <c r="J358" s="3">
        <v>2.3285999999999998</v>
      </c>
      <c r="K358" s="21">
        <f ca="1">_xll.IMDP("BND",B358,K8,B3)</f>
        <v>20290319</v>
      </c>
      <c r="L358" s="23">
        <f ca="1">_xll.IMDP("BND",B358,L8,B3)</f>
        <v>4.1719999999999997</v>
      </c>
      <c r="M358" s="23" t="str">
        <f ca="1">_xll.IMDP("BND",B358,M8,B3)</f>
        <v>공사공단채</v>
      </c>
      <c r="N358" s="23" t="str">
        <f ca="1">_xll.IMDP("BND",B358,N8,B3)</f>
        <v>일반</v>
      </c>
      <c r="O358" s="2"/>
      <c r="Y358" s="21" t="str">
        <f ca="1">_xll.IMDP("BND",P358,Y8,P3)</f>
        <v>입력오류</v>
      </c>
      <c r="Z358" s="23" t="str">
        <f ca="1">_xll.IMDP("BND",P358,Z8,P3)</f>
        <v>입력오류</v>
      </c>
      <c r="AA358" s="23" t="str">
        <f ca="1">_xll.IMDP("BND",P358,AA8,P3)</f>
        <v>입력오류</v>
      </c>
      <c r="AB358" s="23" t="str">
        <f ca="1">_xll.IMDP("BND",P358,AB8,P3)</f>
        <v>입력오류</v>
      </c>
      <c r="AC358" s="2"/>
      <c r="AM358" s="21" t="str">
        <f ca="1">_xll.IMDP("BND",AD358,AM8,AD3)</f>
        <v>입력오류</v>
      </c>
      <c r="AN358" s="23" t="str">
        <f ca="1">_xll.IMDP("BND",AD358,AN8,AD3)</f>
        <v>입력오류</v>
      </c>
      <c r="AO358" s="23" t="str">
        <f ca="1">_xll.IMDP("BND",AD358,AO8,AD3)</f>
        <v>입력오류</v>
      </c>
      <c r="AP358" s="23" t="str">
        <f ca="1">_xll.IMDP("BND",AD358,AP8,AD3)</f>
        <v>입력오류</v>
      </c>
      <c r="AQ358" s="2"/>
      <c r="BA358" s="21" t="str">
        <f ca="1">_xll.IMDP("BND",AR358,BA8,AR3)</f>
        <v>입력오류</v>
      </c>
      <c r="BB358" s="23" t="str">
        <f ca="1">_xll.IMDP("BND",AR358,BB8,AR3)</f>
        <v>입력오류</v>
      </c>
      <c r="BC358" s="23" t="str">
        <f ca="1">_xll.IMDP("BND",AR358,BC8,AR3)</f>
        <v>입력오류</v>
      </c>
      <c r="BD358" s="23" t="str">
        <f ca="1">_xll.IMDP("BND",AR358,BD8,AR3)</f>
        <v>입력오류</v>
      </c>
      <c r="BE358" s="2"/>
      <c r="BO358" s="21" t="str">
        <f ca="1">_xll.IMDP("BND",BF358,BO8,BF3)</f>
        <v>입력오류</v>
      </c>
      <c r="BP358" s="23" t="str">
        <f ca="1">_xll.IMDP("BND",BF358,BP8,BF3)</f>
        <v>입력오류</v>
      </c>
      <c r="BQ358" s="23" t="str">
        <f ca="1">_xll.IMDP("BND",BF358,BQ8,BF3)</f>
        <v>입력오류</v>
      </c>
      <c r="BR358" s="23" t="str">
        <f ca="1">_xll.IMDP("BND",BF358,BR8,BF3)</f>
        <v>입력오류</v>
      </c>
      <c r="BS358" s="2"/>
      <c r="CC358" s="21" t="str">
        <f ca="1">_xll.IMDP("BND",BT358,CC8,BT3)</f>
        <v>입력오류</v>
      </c>
      <c r="CD358" s="23" t="str">
        <f ca="1">_xll.IMDP("BND",BT358,CD8,BT3)</f>
        <v>입력오류</v>
      </c>
      <c r="CE358" s="23" t="str">
        <f ca="1">_xll.IMDP("BND",BT358,CE8,BT3)</f>
        <v>입력오류</v>
      </c>
      <c r="CF358" s="23" t="str">
        <f ca="1">_xll.IMDP("BND",BT358,CF8,BT3)</f>
        <v>입력오류</v>
      </c>
      <c r="CG358" s="2"/>
      <c r="CQ358" s="21" t="str">
        <f ca="1">_xll.IMDP("BND",CH358,CQ8,CH3)</f>
        <v>입력오류</v>
      </c>
      <c r="CR358" s="23" t="str">
        <f ca="1">_xll.IMDP("BND",CH358,CR8,CH3)</f>
        <v>입력오류</v>
      </c>
      <c r="CS358" s="23" t="str">
        <f ca="1">_xll.IMDP("BND",CH358,CS8,CH3)</f>
        <v>입력오류</v>
      </c>
      <c r="CT358" s="23" t="str">
        <f ca="1">_xll.IMDP("BND",CH358,CT8,CH3)</f>
        <v>입력오류</v>
      </c>
      <c r="CU358" s="2"/>
      <c r="DE358" s="21" t="str">
        <f ca="1">_xll.IMDP("BND",CV358,DE8,CV3)</f>
        <v>입력오류</v>
      </c>
      <c r="DF358" s="23" t="str">
        <f ca="1">_xll.IMDP("BND",CV358,DF8,CV3)</f>
        <v>입력오류</v>
      </c>
      <c r="DG358" s="23" t="str">
        <f ca="1">_xll.IMDP("BND",CV358,DG8,CV3)</f>
        <v>입력오류</v>
      </c>
      <c r="DH358" s="23" t="str">
        <f ca="1">_xll.IMDP("BND",CV358,DH8,CV3)</f>
        <v>입력오류</v>
      </c>
      <c r="DI358" s="2"/>
      <c r="DS358" s="21" t="str">
        <f ca="1">_xll.IMDP("BND",DJ358,DS8,DJ3)</f>
        <v>입력오류</v>
      </c>
      <c r="DT358" s="23" t="str">
        <f ca="1">_xll.IMDP("BND",DJ358,DT8,DJ3)</f>
        <v>입력오류</v>
      </c>
      <c r="DU358" s="23" t="str">
        <f ca="1">_xll.IMDP("BND",DJ358,DU8,DJ3)</f>
        <v>입력오류</v>
      </c>
      <c r="DV358" s="23" t="str">
        <f ca="1">_xll.IMDP("BND",DJ358,DV8,DJ3)</f>
        <v>입력오류</v>
      </c>
      <c r="DW358" s="2"/>
      <c r="EG358" s="21" t="str">
        <f ca="1">_xll.IMDP("BND",DX358,EG8,DX3)</f>
        <v>입력오류</v>
      </c>
      <c r="EH358" s="23" t="str">
        <f ca="1">_xll.IMDP("BND",DX358,EH8,DX3)</f>
        <v>입력오류</v>
      </c>
      <c r="EI358" s="23" t="str">
        <f ca="1">_xll.IMDP("BND",DX358,EI8,DX3)</f>
        <v>입력오류</v>
      </c>
      <c r="EJ358" s="23" t="str">
        <f ca="1">_xll.IMDP("BND",DX358,EJ8,DX3)</f>
        <v>입력오류</v>
      </c>
      <c r="EK358" s="2"/>
      <c r="EU358" s="21" t="str">
        <f ca="1">_xll.IMDP("BND",EL358,EU8,EL3)</f>
        <v>입력오류</v>
      </c>
      <c r="EV358" s="23" t="str">
        <f ca="1">_xll.IMDP("BND",EL358,EV8,EL3)</f>
        <v>입력오류</v>
      </c>
      <c r="EW358" s="23" t="str">
        <f ca="1">_xll.IMDP("BND",EL358,EW8,EL3)</f>
        <v>입력오류</v>
      </c>
      <c r="EX358" s="23" t="str">
        <f ca="1">_xll.IMDP("BND",EL358,EX8,EL3)</f>
        <v>입력오류</v>
      </c>
    </row>
    <row r="359" spans="1:154" ht="13.5" customHeight="1" x14ac:dyDescent="0.3">
      <c r="A359" s="2">
        <v>46316</v>
      </c>
      <c r="B359" s="3" t="s">
        <v>57</v>
      </c>
      <c r="C359" s="3" t="s">
        <v>53</v>
      </c>
      <c r="D359" s="3" t="s">
        <v>58</v>
      </c>
      <c r="E359" s="3">
        <v>0</v>
      </c>
      <c r="F359" s="3">
        <v>0.03</v>
      </c>
      <c r="G359" s="3">
        <v>0</v>
      </c>
      <c r="H359" s="3">
        <v>31756</v>
      </c>
      <c r="I359" s="3">
        <v>9501.73</v>
      </c>
      <c r="J359" s="3">
        <v>3.6419000000000001</v>
      </c>
      <c r="K359" s="21">
        <f ca="1">_xll.IMDP("BND",B359,K8,B3)</f>
        <v>20300910</v>
      </c>
      <c r="L359" s="23">
        <f ca="1">_xll.IMDP("BND",B359,L8,B3)</f>
        <v>3.9740000000000002</v>
      </c>
      <c r="M359" s="23" t="str">
        <f ca="1">_xll.IMDP("BND",B359,M8,B3)</f>
        <v>국채</v>
      </c>
      <c r="N359" s="23" t="str">
        <f ca="1">_xll.IMDP("BND",B359,N8,B3)</f>
        <v>국고채권</v>
      </c>
      <c r="O359" s="2"/>
      <c r="Y359" s="21" t="str">
        <f ca="1">_xll.IMDP("BND",P359,Y8,P3)</f>
        <v>입력오류</v>
      </c>
      <c r="Z359" s="23" t="str">
        <f ca="1">_xll.IMDP("BND",P359,Z8,P3)</f>
        <v>입력오류</v>
      </c>
      <c r="AA359" s="23" t="str">
        <f ca="1">_xll.IMDP("BND",P359,AA8,P3)</f>
        <v>입력오류</v>
      </c>
      <c r="AB359" s="23" t="str">
        <f ca="1">_xll.IMDP("BND",P359,AB8,P3)</f>
        <v>입력오류</v>
      </c>
      <c r="AC359" s="2"/>
      <c r="AM359" s="21" t="str">
        <f ca="1">_xll.IMDP("BND",AD359,AM8,AD3)</f>
        <v>입력오류</v>
      </c>
      <c r="AN359" s="23" t="str">
        <f ca="1">_xll.IMDP("BND",AD359,AN8,AD3)</f>
        <v>입력오류</v>
      </c>
      <c r="AO359" s="23" t="str">
        <f ca="1">_xll.IMDP("BND",AD359,AO8,AD3)</f>
        <v>입력오류</v>
      </c>
      <c r="AP359" s="23" t="str">
        <f ca="1">_xll.IMDP("BND",AD359,AP8,AD3)</f>
        <v>입력오류</v>
      </c>
      <c r="AQ359" s="2"/>
      <c r="BA359" s="21" t="str">
        <f ca="1">_xll.IMDP("BND",AR359,BA8,AR3)</f>
        <v>입력오류</v>
      </c>
      <c r="BB359" s="23" t="str">
        <f ca="1">_xll.IMDP("BND",AR359,BB8,AR3)</f>
        <v>입력오류</v>
      </c>
      <c r="BC359" s="23" t="str">
        <f ca="1">_xll.IMDP("BND",AR359,BC8,AR3)</f>
        <v>입력오류</v>
      </c>
      <c r="BD359" s="23" t="str">
        <f ca="1">_xll.IMDP("BND",AR359,BD8,AR3)</f>
        <v>입력오류</v>
      </c>
      <c r="BE359" s="2"/>
      <c r="BO359" s="21" t="str">
        <f ca="1">_xll.IMDP("BND",BF359,BO8,BF3)</f>
        <v>입력오류</v>
      </c>
      <c r="BP359" s="23" t="str">
        <f ca="1">_xll.IMDP("BND",BF359,BP8,BF3)</f>
        <v>입력오류</v>
      </c>
      <c r="BQ359" s="23" t="str">
        <f ca="1">_xll.IMDP("BND",BF359,BQ8,BF3)</f>
        <v>입력오류</v>
      </c>
      <c r="BR359" s="23" t="str">
        <f ca="1">_xll.IMDP("BND",BF359,BR8,BF3)</f>
        <v>입력오류</v>
      </c>
      <c r="BS359" s="2"/>
      <c r="CC359" s="21" t="str">
        <f ca="1">_xll.IMDP("BND",BT359,CC8,BT3)</f>
        <v>입력오류</v>
      </c>
      <c r="CD359" s="23" t="str">
        <f ca="1">_xll.IMDP("BND",BT359,CD8,BT3)</f>
        <v>입력오류</v>
      </c>
      <c r="CE359" s="23" t="str">
        <f ca="1">_xll.IMDP("BND",BT359,CE8,BT3)</f>
        <v>입력오류</v>
      </c>
      <c r="CF359" s="23" t="str">
        <f ca="1">_xll.IMDP("BND",BT359,CF8,BT3)</f>
        <v>입력오류</v>
      </c>
      <c r="CG359" s="2"/>
      <c r="CQ359" s="21" t="str">
        <f ca="1">_xll.IMDP("BND",CH359,CQ8,CH3)</f>
        <v>입력오류</v>
      </c>
      <c r="CR359" s="23" t="str">
        <f ca="1">_xll.IMDP("BND",CH359,CR8,CH3)</f>
        <v>입력오류</v>
      </c>
      <c r="CS359" s="23" t="str">
        <f ca="1">_xll.IMDP("BND",CH359,CS8,CH3)</f>
        <v>입력오류</v>
      </c>
      <c r="CT359" s="23" t="str">
        <f ca="1">_xll.IMDP("BND",CH359,CT8,CH3)</f>
        <v>입력오류</v>
      </c>
      <c r="CU359" s="2"/>
      <c r="DE359" s="21" t="str">
        <f ca="1">_xll.IMDP("BND",CV359,DE8,CV3)</f>
        <v>입력오류</v>
      </c>
      <c r="DF359" s="23" t="str">
        <f ca="1">_xll.IMDP("BND",CV359,DF8,CV3)</f>
        <v>입력오류</v>
      </c>
      <c r="DG359" s="23" t="str">
        <f ca="1">_xll.IMDP("BND",CV359,DG8,CV3)</f>
        <v>입력오류</v>
      </c>
      <c r="DH359" s="23" t="str">
        <f ca="1">_xll.IMDP("BND",CV359,DH8,CV3)</f>
        <v>입력오류</v>
      </c>
      <c r="DI359" s="2"/>
      <c r="DS359" s="21" t="str">
        <f ca="1">_xll.IMDP("BND",DJ359,DS8,DJ3)</f>
        <v>입력오류</v>
      </c>
      <c r="DT359" s="23" t="str">
        <f ca="1">_xll.IMDP("BND",DJ359,DT8,DJ3)</f>
        <v>입력오류</v>
      </c>
      <c r="DU359" s="23" t="str">
        <f ca="1">_xll.IMDP("BND",DJ359,DU8,DJ3)</f>
        <v>입력오류</v>
      </c>
      <c r="DV359" s="23" t="str">
        <f ca="1">_xll.IMDP("BND",DJ359,DV8,DJ3)</f>
        <v>입력오류</v>
      </c>
      <c r="DW359" s="2"/>
      <c r="EG359" s="21" t="str">
        <f ca="1">_xll.IMDP("BND",DX359,EG8,DX3)</f>
        <v>입력오류</v>
      </c>
      <c r="EH359" s="23" t="str">
        <f ca="1">_xll.IMDP("BND",DX359,EH8,DX3)</f>
        <v>입력오류</v>
      </c>
      <c r="EI359" s="23" t="str">
        <f ca="1">_xll.IMDP("BND",DX359,EI8,DX3)</f>
        <v>입력오류</v>
      </c>
      <c r="EJ359" s="23" t="str">
        <f ca="1">_xll.IMDP("BND",DX359,EJ8,DX3)</f>
        <v>입력오류</v>
      </c>
      <c r="EK359" s="2"/>
      <c r="EU359" s="21" t="str">
        <f ca="1">_xll.IMDP("BND",EL359,EU8,EL3)</f>
        <v>입력오류</v>
      </c>
      <c r="EV359" s="23" t="str">
        <f ca="1">_xll.IMDP("BND",EL359,EV8,EL3)</f>
        <v>입력오류</v>
      </c>
      <c r="EW359" s="23" t="str">
        <f ca="1">_xll.IMDP("BND",EL359,EW8,EL3)</f>
        <v>입력오류</v>
      </c>
      <c r="EX359" s="23" t="str">
        <f ca="1">_xll.IMDP("BND",EL359,EX8,EL3)</f>
        <v>입력오류</v>
      </c>
    </row>
    <row r="360" spans="1:154" ht="13.5" customHeight="1" x14ac:dyDescent="0.3">
      <c r="A360" s="2">
        <v>46316</v>
      </c>
      <c r="B360" s="3" t="s">
        <v>33</v>
      </c>
      <c r="C360" s="3" t="s">
        <v>29</v>
      </c>
      <c r="D360" s="3" t="s">
        <v>34</v>
      </c>
      <c r="E360" s="3">
        <v>0</v>
      </c>
      <c r="F360" s="3">
        <v>0.03</v>
      </c>
      <c r="G360" s="3">
        <v>0</v>
      </c>
      <c r="H360" s="3">
        <v>31181</v>
      </c>
      <c r="I360" s="3">
        <v>9330.42</v>
      </c>
      <c r="J360" s="3">
        <v>7.0099</v>
      </c>
      <c r="K360" s="21">
        <f ca="1">_xll.IMDP("BND",B360,K8,B3)</f>
        <v>20341210</v>
      </c>
      <c r="L360" s="23">
        <f ca="1">_xll.IMDP("BND",B360,L8,B3)</f>
        <v>4.1349999999999998</v>
      </c>
      <c r="M360" s="23" t="str">
        <f ca="1">_xll.IMDP("BND",B360,M8,B3)</f>
        <v>국채</v>
      </c>
      <c r="N360" s="23" t="str">
        <f ca="1">_xll.IMDP("BND",B360,N8,B3)</f>
        <v>국고채권</v>
      </c>
      <c r="O360" s="2"/>
      <c r="Y360" s="21" t="str">
        <f ca="1">_xll.IMDP("BND",P360,Y8,P3)</f>
        <v>입력오류</v>
      </c>
      <c r="Z360" s="23" t="str">
        <f ca="1">_xll.IMDP("BND",P360,Z8,P3)</f>
        <v>입력오류</v>
      </c>
      <c r="AA360" s="23" t="str">
        <f ca="1">_xll.IMDP("BND",P360,AA8,P3)</f>
        <v>입력오류</v>
      </c>
      <c r="AB360" s="23" t="str">
        <f ca="1">_xll.IMDP("BND",P360,AB8,P3)</f>
        <v>입력오류</v>
      </c>
      <c r="AC360" s="2"/>
      <c r="AM360" s="21" t="str">
        <f ca="1">_xll.IMDP("BND",AD360,AM8,AD3)</f>
        <v>입력오류</v>
      </c>
      <c r="AN360" s="23" t="str">
        <f ca="1">_xll.IMDP("BND",AD360,AN8,AD3)</f>
        <v>입력오류</v>
      </c>
      <c r="AO360" s="23" t="str">
        <f ca="1">_xll.IMDP("BND",AD360,AO8,AD3)</f>
        <v>입력오류</v>
      </c>
      <c r="AP360" s="23" t="str">
        <f ca="1">_xll.IMDP("BND",AD360,AP8,AD3)</f>
        <v>입력오류</v>
      </c>
      <c r="AQ360" s="2"/>
      <c r="BA360" s="21" t="str">
        <f ca="1">_xll.IMDP("BND",AR360,BA8,AR3)</f>
        <v>입력오류</v>
      </c>
      <c r="BB360" s="23" t="str">
        <f ca="1">_xll.IMDP("BND",AR360,BB8,AR3)</f>
        <v>입력오류</v>
      </c>
      <c r="BC360" s="23" t="str">
        <f ca="1">_xll.IMDP("BND",AR360,BC8,AR3)</f>
        <v>입력오류</v>
      </c>
      <c r="BD360" s="23" t="str">
        <f ca="1">_xll.IMDP("BND",AR360,BD8,AR3)</f>
        <v>입력오류</v>
      </c>
      <c r="BE360" s="2"/>
      <c r="BO360" s="21" t="str">
        <f ca="1">_xll.IMDP("BND",BF360,BO8,BF3)</f>
        <v>입력오류</v>
      </c>
      <c r="BP360" s="23" t="str">
        <f ca="1">_xll.IMDP("BND",BF360,BP8,BF3)</f>
        <v>입력오류</v>
      </c>
      <c r="BQ360" s="23" t="str">
        <f ca="1">_xll.IMDP("BND",BF360,BQ8,BF3)</f>
        <v>입력오류</v>
      </c>
      <c r="BR360" s="23" t="str">
        <f ca="1">_xll.IMDP("BND",BF360,BR8,BF3)</f>
        <v>입력오류</v>
      </c>
      <c r="BS360" s="2"/>
      <c r="CC360" s="21" t="str">
        <f ca="1">_xll.IMDP("BND",BT360,CC8,BT3)</f>
        <v>입력오류</v>
      </c>
      <c r="CD360" s="23" t="str">
        <f ca="1">_xll.IMDP("BND",BT360,CD8,BT3)</f>
        <v>입력오류</v>
      </c>
      <c r="CE360" s="23" t="str">
        <f ca="1">_xll.IMDP("BND",BT360,CE8,BT3)</f>
        <v>입력오류</v>
      </c>
      <c r="CF360" s="23" t="str">
        <f ca="1">_xll.IMDP("BND",BT360,CF8,BT3)</f>
        <v>입력오류</v>
      </c>
      <c r="CG360" s="2"/>
      <c r="CQ360" s="21" t="str">
        <f ca="1">_xll.IMDP("BND",CH360,CQ8,CH3)</f>
        <v>입력오류</v>
      </c>
      <c r="CR360" s="23" t="str">
        <f ca="1">_xll.IMDP("BND",CH360,CR8,CH3)</f>
        <v>입력오류</v>
      </c>
      <c r="CS360" s="23" t="str">
        <f ca="1">_xll.IMDP("BND",CH360,CS8,CH3)</f>
        <v>입력오류</v>
      </c>
      <c r="CT360" s="23" t="str">
        <f ca="1">_xll.IMDP("BND",CH360,CT8,CH3)</f>
        <v>입력오류</v>
      </c>
      <c r="CU360" s="2"/>
      <c r="DE360" s="21" t="str">
        <f ca="1">_xll.IMDP("BND",CV360,DE8,CV3)</f>
        <v>입력오류</v>
      </c>
      <c r="DF360" s="23" t="str">
        <f ca="1">_xll.IMDP("BND",CV360,DF8,CV3)</f>
        <v>입력오류</v>
      </c>
      <c r="DG360" s="23" t="str">
        <f ca="1">_xll.IMDP("BND",CV360,DG8,CV3)</f>
        <v>입력오류</v>
      </c>
      <c r="DH360" s="23" t="str">
        <f ca="1">_xll.IMDP("BND",CV360,DH8,CV3)</f>
        <v>입력오류</v>
      </c>
      <c r="DI360" s="2"/>
      <c r="DS360" s="21" t="str">
        <f ca="1">_xll.IMDP("BND",DJ360,DS8,DJ3)</f>
        <v>입력오류</v>
      </c>
      <c r="DT360" s="23" t="str">
        <f ca="1">_xll.IMDP("BND",DJ360,DT8,DJ3)</f>
        <v>입력오류</v>
      </c>
      <c r="DU360" s="23" t="str">
        <f ca="1">_xll.IMDP("BND",DJ360,DU8,DJ3)</f>
        <v>입력오류</v>
      </c>
      <c r="DV360" s="23" t="str">
        <f ca="1">_xll.IMDP("BND",DJ360,DV8,DJ3)</f>
        <v>입력오류</v>
      </c>
      <c r="DW360" s="2"/>
      <c r="EG360" s="21" t="str">
        <f ca="1">_xll.IMDP("BND",DX360,EG8,DX3)</f>
        <v>입력오류</v>
      </c>
      <c r="EH360" s="23" t="str">
        <f ca="1">_xll.IMDP("BND",DX360,EH8,DX3)</f>
        <v>입력오류</v>
      </c>
      <c r="EI360" s="23" t="str">
        <f ca="1">_xll.IMDP("BND",DX360,EI8,DX3)</f>
        <v>입력오류</v>
      </c>
      <c r="EJ360" s="23" t="str">
        <f ca="1">_xll.IMDP("BND",DX360,EJ8,DX3)</f>
        <v>입력오류</v>
      </c>
      <c r="EK360" s="2"/>
      <c r="EU360" s="21" t="str">
        <f ca="1">_xll.IMDP("BND",EL360,EU8,EL3)</f>
        <v>입력오류</v>
      </c>
      <c r="EV360" s="23" t="str">
        <f ca="1">_xll.IMDP("BND",EL360,EV8,EL3)</f>
        <v>입력오류</v>
      </c>
      <c r="EW360" s="23" t="str">
        <f ca="1">_xll.IMDP("BND",EL360,EW8,EL3)</f>
        <v>입력오류</v>
      </c>
      <c r="EX360" s="23" t="str">
        <f ca="1">_xll.IMDP("BND",EL360,EX8,EL3)</f>
        <v>입력오류</v>
      </c>
    </row>
    <row r="361" spans="1:154" ht="13.5" customHeight="1" x14ac:dyDescent="0.3">
      <c r="A361" s="2">
        <v>46316</v>
      </c>
      <c r="B361" s="3" t="s">
        <v>1778</v>
      </c>
      <c r="C361" s="3" t="s">
        <v>1779</v>
      </c>
      <c r="D361" s="3" t="s">
        <v>1780</v>
      </c>
      <c r="E361" s="3">
        <v>0</v>
      </c>
      <c r="F361" s="3">
        <v>0.03</v>
      </c>
      <c r="G361" s="3">
        <v>0</v>
      </c>
      <c r="H361" s="3">
        <v>30206</v>
      </c>
      <c r="I361" s="3">
        <v>10042.49</v>
      </c>
      <c r="J361" s="3">
        <v>0.30159999999999998</v>
      </c>
      <c r="K361" s="21">
        <f ca="1">_xll.IMDP("BND",B361,K8,B3)</f>
        <v>20270210</v>
      </c>
      <c r="L361" s="23">
        <f ca="1">_xll.IMDP("BND",B361,L8,B3)</f>
        <v>3.4510000000000001</v>
      </c>
      <c r="M361" s="23" t="str">
        <f ca="1">_xll.IMDP("BND",B361,M8,B3)</f>
        <v>공사공단채</v>
      </c>
      <c r="N361" s="23" t="str">
        <f ca="1">_xll.IMDP("BND",B361,N8,B3)</f>
        <v>일반</v>
      </c>
      <c r="O361" s="2"/>
      <c r="Y361" s="21" t="str">
        <f ca="1">_xll.IMDP("BND",P361,Y8,P3)</f>
        <v>입력오류</v>
      </c>
      <c r="Z361" s="23" t="str">
        <f ca="1">_xll.IMDP("BND",P361,Z8,P3)</f>
        <v>입력오류</v>
      </c>
      <c r="AA361" s="23" t="str">
        <f ca="1">_xll.IMDP("BND",P361,AA8,P3)</f>
        <v>입력오류</v>
      </c>
      <c r="AB361" s="23" t="str">
        <f ca="1">_xll.IMDP("BND",P361,AB8,P3)</f>
        <v>입력오류</v>
      </c>
      <c r="AC361" s="2"/>
      <c r="AM361" s="21" t="str">
        <f ca="1">_xll.IMDP("BND",AD361,AM8,AD3)</f>
        <v>입력오류</v>
      </c>
      <c r="AN361" s="23" t="str">
        <f ca="1">_xll.IMDP("BND",AD361,AN8,AD3)</f>
        <v>입력오류</v>
      </c>
      <c r="AO361" s="23" t="str">
        <f ca="1">_xll.IMDP("BND",AD361,AO8,AD3)</f>
        <v>입력오류</v>
      </c>
      <c r="AP361" s="23" t="str">
        <f ca="1">_xll.IMDP("BND",AD361,AP8,AD3)</f>
        <v>입력오류</v>
      </c>
      <c r="AQ361" s="2"/>
      <c r="BA361" s="21" t="str">
        <f ca="1">_xll.IMDP("BND",AR361,BA8,AR3)</f>
        <v>입력오류</v>
      </c>
      <c r="BB361" s="23" t="str">
        <f ca="1">_xll.IMDP("BND",AR361,BB8,AR3)</f>
        <v>입력오류</v>
      </c>
      <c r="BC361" s="23" t="str">
        <f ca="1">_xll.IMDP("BND",AR361,BC8,AR3)</f>
        <v>입력오류</v>
      </c>
      <c r="BD361" s="23" t="str">
        <f ca="1">_xll.IMDP("BND",AR361,BD8,AR3)</f>
        <v>입력오류</v>
      </c>
      <c r="BE361" s="2"/>
      <c r="BO361" s="21" t="str">
        <f ca="1">_xll.IMDP("BND",BF361,BO8,BF3)</f>
        <v>입력오류</v>
      </c>
      <c r="BP361" s="23" t="str">
        <f ca="1">_xll.IMDP("BND",BF361,BP8,BF3)</f>
        <v>입력오류</v>
      </c>
      <c r="BQ361" s="23" t="str">
        <f ca="1">_xll.IMDP("BND",BF361,BQ8,BF3)</f>
        <v>입력오류</v>
      </c>
      <c r="BR361" s="23" t="str">
        <f ca="1">_xll.IMDP("BND",BF361,BR8,BF3)</f>
        <v>입력오류</v>
      </c>
      <c r="BS361" s="2"/>
      <c r="CC361" s="21" t="str">
        <f ca="1">_xll.IMDP("BND",BT361,CC8,BT3)</f>
        <v>입력오류</v>
      </c>
      <c r="CD361" s="23" t="str">
        <f ca="1">_xll.IMDP("BND",BT361,CD8,BT3)</f>
        <v>입력오류</v>
      </c>
      <c r="CE361" s="23" t="str">
        <f ca="1">_xll.IMDP("BND",BT361,CE8,BT3)</f>
        <v>입력오류</v>
      </c>
      <c r="CF361" s="23" t="str">
        <f ca="1">_xll.IMDP("BND",BT361,CF8,BT3)</f>
        <v>입력오류</v>
      </c>
      <c r="CG361" s="2"/>
      <c r="CQ361" s="21" t="str">
        <f ca="1">_xll.IMDP("BND",CH361,CQ8,CH3)</f>
        <v>입력오류</v>
      </c>
      <c r="CR361" s="23" t="str">
        <f ca="1">_xll.IMDP("BND",CH361,CR8,CH3)</f>
        <v>입력오류</v>
      </c>
      <c r="CS361" s="23" t="str">
        <f ca="1">_xll.IMDP("BND",CH361,CS8,CH3)</f>
        <v>입력오류</v>
      </c>
      <c r="CT361" s="23" t="str">
        <f ca="1">_xll.IMDP("BND",CH361,CT8,CH3)</f>
        <v>입력오류</v>
      </c>
      <c r="CU361" s="2"/>
      <c r="DE361" s="21" t="str">
        <f ca="1">_xll.IMDP("BND",CV361,DE8,CV3)</f>
        <v>입력오류</v>
      </c>
      <c r="DF361" s="23" t="str">
        <f ca="1">_xll.IMDP("BND",CV361,DF8,CV3)</f>
        <v>입력오류</v>
      </c>
      <c r="DG361" s="23" t="str">
        <f ca="1">_xll.IMDP("BND",CV361,DG8,CV3)</f>
        <v>입력오류</v>
      </c>
      <c r="DH361" s="23" t="str">
        <f ca="1">_xll.IMDP("BND",CV361,DH8,CV3)</f>
        <v>입력오류</v>
      </c>
      <c r="DI361" s="2"/>
      <c r="DS361" s="21" t="str">
        <f ca="1">_xll.IMDP("BND",DJ361,DS8,DJ3)</f>
        <v>입력오류</v>
      </c>
      <c r="DT361" s="23" t="str">
        <f ca="1">_xll.IMDP("BND",DJ361,DT8,DJ3)</f>
        <v>입력오류</v>
      </c>
      <c r="DU361" s="23" t="str">
        <f ca="1">_xll.IMDP("BND",DJ361,DU8,DJ3)</f>
        <v>입력오류</v>
      </c>
      <c r="DV361" s="23" t="str">
        <f ca="1">_xll.IMDP("BND",DJ361,DV8,DJ3)</f>
        <v>입력오류</v>
      </c>
      <c r="DW361" s="2"/>
      <c r="EG361" s="21" t="str">
        <f ca="1">_xll.IMDP("BND",DX361,EG8,DX3)</f>
        <v>입력오류</v>
      </c>
      <c r="EH361" s="23" t="str">
        <f ca="1">_xll.IMDP("BND",DX361,EH8,DX3)</f>
        <v>입력오류</v>
      </c>
      <c r="EI361" s="23" t="str">
        <f ca="1">_xll.IMDP("BND",DX361,EI8,DX3)</f>
        <v>입력오류</v>
      </c>
      <c r="EJ361" s="23" t="str">
        <f ca="1">_xll.IMDP("BND",DX361,EJ8,DX3)</f>
        <v>입력오류</v>
      </c>
      <c r="EK361" s="2"/>
      <c r="EU361" s="21" t="str">
        <f ca="1">_xll.IMDP("BND",EL361,EU8,EL3)</f>
        <v>입력오류</v>
      </c>
      <c r="EV361" s="23" t="str">
        <f ca="1">_xll.IMDP("BND",EL361,EV8,EL3)</f>
        <v>입력오류</v>
      </c>
      <c r="EW361" s="23" t="str">
        <f ca="1">_xll.IMDP("BND",EL361,EW8,EL3)</f>
        <v>입력오류</v>
      </c>
      <c r="EX361" s="23" t="str">
        <f ca="1">_xll.IMDP("BND",EL361,EX8,EL3)</f>
        <v>입력오류</v>
      </c>
    </row>
    <row r="362" spans="1:154" ht="13.5" customHeight="1" x14ac:dyDescent="0.3">
      <c r="A362" s="2">
        <v>46316</v>
      </c>
      <c r="B362" s="3" t="s">
        <v>1080</v>
      </c>
      <c r="C362" s="3" t="s">
        <v>47</v>
      </c>
      <c r="D362" s="3" t="s">
        <v>1081</v>
      </c>
      <c r="E362" s="3">
        <v>0</v>
      </c>
      <c r="F362" s="3">
        <v>0.02</v>
      </c>
      <c r="G362" s="3">
        <v>0</v>
      </c>
      <c r="H362" s="3">
        <v>30054</v>
      </c>
      <c r="I362" s="3">
        <v>9991.61</v>
      </c>
      <c r="J362" s="3">
        <v>0.86460000000000004</v>
      </c>
      <c r="K362" s="21">
        <f ca="1">_xll.IMDP("BND",B362,K8,B3)</f>
        <v>20270910</v>
      </c>
      <c r="L362" s="23">
        <f ca="1">_xll.IMDP("BND",B362,L8,B3)</f>
        <v>3.625</v>
      </c>
      <c r="M362" s="23" t="str">
        <f ca="1">_xll.IMDP("BND",B362,M8,B3)</f>
        <v>국채</v>
      </c>
      <c r="N362" s="23" t="str">
        <f ca="1">_xll.IMDP("BND",B362,N8,B3)</f>
        <v>국고채권</v>
      </c>
      <c r="O362" s="2"/>
      <c r="Y362" s="21" t="str">
        <f ca="1">_xll.IMDP("BND",P362,Y8,P3)</f>
        <v>입력오류</v>
      </c>
      <c r="Z362" s="23" t="str">
        <f ca="1">_xll.IMDP("BND",P362,Z8,P3)</f>
        <v>입력오류</v>
      </c>
      <c r="AA362" s="23" t="str">
        <f ca="1">_xll.IMDP("BND",P362,AA8,P3)</f>
        <v>입력오류</v>
      </c>
      <c r="AB362" s="23" t="str">
        <f ca="1">_xll.IMDP("BND",P362,AB8,P3)</f>
        <v>입력오류</v>
      </c>
      <c r="AC362" s="2"/>
      <c r="AM362" s="21" t="str">
        <f ca="1">_xll.IMDP("BND",AD362,AM8,AD3)</f>
        <v>입력오류</v>
      </c>
      <c r="AN362" s="23" t="str">
        <f ca="1">_xll.IMDP("BND",AD362,AN8,AD3)</f>
        <v>입력오류</v>
      </c>
      <c r="AO362" s="23" t="str">
        <f ca="1">_xll.IMDP("BND",AD362,AO8,AD3)</f>
        <v>입력오류</v>
      </c>
      <c r="AP362" s="23" t="str">
        <f ca="1">_xll.IMDP("BND",AD362,AP8,AD3)</f>
        <v>입력오류</v>
      </c>
      <c r="AQ362" s="2"/>
      <c r="BA362" s="21" t="str">
        <f ca="1">_xll.IMDP("BND",AR362,BA8,AR3)</f>
        <v>입력오류</v>
      </c>
      <c r="BB362" s="23" t="str">
        <f ca="1">_xll.IMDP("BND",AR362,BB8,AR3)</f>
        <v>입력오류</v>
      </c>
      <c r="BC362" s="23" t="str">
        <f ca="1">_xll.IMDP("BND",AR362,BC8,AR3)</f>
        <v>입력오류</v>
      </c>
      <c r="BD362" s="23" t="str">
        <f ca="1">_xll.IMDP("BND",AR362,BD8,AR3)</f>
        <v>입력오류</v>
      </c>
      <c r="BE362" s="2"/>
      <c r="BO362" s="21" t="str">
        <f ca="1">_xll.IMDP("BND",BF362,BO8,BF3)</f>
        <v>입력오류</v>
      </c>
      <c r="BP362" s="23" t="str">
        <f ca="1">_xll.IMDP("BND",BF362,BP8,BF3)</f>
        <v>입력오류</v>
      </c>
      <c r="BQ362" s="23" t="str">
        <f ca="1">_xll.IMDP("BND",BF362,BQ8,BF3)</f>
        <v>입력오류</v>
      </c>
      <c r="BR362" s="23" t="str">
        <f ca="1">_xll.IMDP("BND",BF362,BR8,BF3)</f>
        <v>입력오류</v>
      </c>
      <c r="BS362" s="2"/>
      <c r="CC362" s="21" t="str">
        <f ca="1">_xll.IMDP("BND",BT362,CC8,BT3)</f>
        <v>입력오류</v>
      </c>
      <c r="CD362" s="23" t="str">
        <f ca="1">_xll.IMDP("BND",BT362,CD8,BT3)</f>
        <v>입력오류</v>
      </c>
      <c r="CE362" s="23" t="str">
        <f ca="1">_xll.IMDP("BND",BT362,CE8,BT3)</f>
        <v>입력오류</v>
      </c>
      <c r="CF362" s="23" t="str">
        <f ca="1">_xll.IMDP("BND",BT362,CF8,BT3)</f>
        <v>입력오류</v>
      </c>
      <c r="CG362" s="2"/>
      <c r="CQ362" s="21" t="str">
        <f ca="1">_xll.IMDP("BND",CH362,CQ8,CH3)</f>
        <v>입력오류</v>
      </c>
      <c r="CR362" s="23" t="str">
        <f ca="1">_xll.IMDP("BND",CH362,CR8,CH3)</f>
        <v>입력오류</v>
      </c>
      <c r="CS362" s="23" t="str">
        <f ca="1">_xll.IMDP("BND",CH362,CS8,CH3)</f>
        <v>입력오류</v>
      </c>
      <c r="CT362" s="23" t="str">
        <f ca="1">_xll.IMDP("BND",CH362,CT8,CH3)</f>
        <v>입력오류</v>
      </c>
      <c r="CU362" s="2"/>
      <c r="DE362" s="21" t="str">
        <f ca="1">_xll.IMDP("BND",CV362,DE8,CV3)</f>
        <v>입력오류</v>
      </c>
      <c r="DF362" s="23" t="str">
        <f ca="1">_xll.IMDP("BND",CV362,DF8,CV3)</f>
        <v>입력오류</v>
      </c>
      <c r="DG362" s="23" t="str">
        <f ca="1">_xll.IMDP("BND",CV362,DG8,CV3)</f>
        <v>입력오류</v>
      </c>
      <c r="DH362" s="23" t="str">
        <f ca="1">_xll.IMDP("BND",CV362,DH8,CV3)</f>
        <v>입력오류</v>
      </c>
      <c r="DI362" s="2"/>
      <c r="DS362" s="21" t="str">
        <f ca="1">_xll.IMDP("BND",DJ362,DS8,DJ3)</f>
        <v>입력오류</v>
      </c>
      <c r="DT362" s="23" t="str">
        <f ca="1">_xll.IMDP("BND",DJ362,DT8,DJ3)</f>
        <v>입력오류</v>
      </c>
      <c r="DU362" s="23" t="str">
        <f ca="1">_xll.IMDP("BND",DJ362,DU8,DJ3)</f>
        <v>입력오류</v>
      </c>
      <c r="DV362" s="23" t="str">
        <f ca="1">_xll.IMDP("BND",DJ362,DV8,DJ3)</f>
        <v>입력오류</v>
      </c>
      <c r="DW362" s="2"/>
      <c r="EG362" s="21" t="str">
        <f ca="1">_xll.IMDP("BND",DX362,EG8,DX3)</f>
        <v>입력오류</v>
      </c>
      <c r="EH362" s="23" t="str">
        <f ca="1">_xll.IMDP("BND",DX362,EH8,DX3)</f>
        <v>입력오류</v>
      </c>
      <c r="EI362" s="23" t="str">
        <f ca="1">_xll.IMDP("BND",DX362,EI8,DX3)</f>
        <v>입력오류</v>
      </c>
      <c r="EJ362" s="23" t="str">
        <f ca="1">_xll.IMDP("BND",DX362,EJ8,DX3)</f>
        <v>입력오류</v>
      </c>
      <c r="EK362" s="2"/>
      <c r="EU362" s="21" t="str">
        <f ca="1">_xll.IMDP("BND",EL362,EU8,EL3)</f>
        <v>입력오류</v>
      </c>
      <c r="EV362" s="23" t="str">
        <f ca="1">_xll.IMDP("BND",EL362,EV8,EL3)</f>
        <v>입력오류</v>
      </c>
      <c r="EW362" s="23" t="str">
        <f ca="1">_xll.IMDP("BND",EL362,EW8,EL3)</f>
        <v>입력오류</v>
      </c>
      <c r="EX362" s="23" t="str">
        <f ca="1">_xll.IMDP("BND",EL362,EX8,EL3)</f>
        <v>입력오류</v>
      </c>
    </row>
    <row r="363" spans="1:154" ht="13.5" customHeight="1" x14ac:dyDescent="0.3">
      <c r="A363" s="2">
        <v>46316</v>
      </c>
      <c r="B363" s="3" t="s">
        <v>1781</v>
      </c>
      <c r="C363" s="3" t="s">
        <v>1164</v>
      </c>
      <c r="D363" s="3" t="s">
        <v>1782</v>
      </c>
      <c r="E363" s="3">
        <v>0</v>
      </c>
      <c r="F363" s="3">
        <v>0.02</v>
      </c>
      <c r="G363" s="3">
        <v>0</v>
      </c>
      <c r="H363" s="3">
        <v>26616</v>
      </c>
      <c r="I363" s="3">
        <v>9954.69</v>
      </c>
      <c r="J363" s="3">
        <v>0.50280000000000002</v>
      </c>
      <c r="K363" s="21">
        <f ca="1">_xll.IMDP("BND",B363,K8,B3)</f>
        <v>20270425</v>
      </c>
      <c r="L363" s="23">
        <f ca="1">_xll.IMDP("BND",B363,L8,B3)</f>
        <v>3.806</v>
      </c>
      <c r="M363" s="23" t="str">
        <f ca="1">_xll.IMDP("BND",B363,M8,B3)</f>
        <v>공사공단채</v>
      </c>
      <c r="N363" s="23" t="str">
        <f ca="1">_xll.IMDP("BND",B363,N8,B3)</f>
        <v>일반</v>
      </c>
      <c r="O363" s="2"/>
      <c r="Y363" s="21" t="str">
        <f ca="1">_xll.IMDP("BND",P363,Y8,P3)</f>
        <v>입력오류</v>
      </c>
      <c r="Z363" s="23" t="str">
        <f ca="1">_xll.IMDP("BND",P363,Z8,P3)</f>
        <v>입력오류</v>
      </c>
      <c r="AA363" s="23" t="str">
        <f ca="1">_xll.IMDP("BND",P363,AA8,P3)</f>
        <v>입력오류</v>
      </c>
      <c r="AB363" s="23" t="str">
        <f ca="1">_xll.IMDP("BND",P363,AB8,P3)</f>
        <v>입력오류</v>
      </c>
      <c r="AC363" s="2"/>
      <c r="AM363" s="21" t="str">
        <f ca="1">_xll.IMDP("BND",AD363,AM8,AD3)</f>
        <v>입력오류</v>
      </c>
      <c r="AN363" s="23" t="str">
        <f ca="1">_xll.IMDP("BND",AD363,AN8,AD3)</f>
        <v>입력오류</v>
      </c>
      <c r="AO363" s="23" t="str">
        <f ca="1">_xll.IMDP("BND",AD363,AO8,AD3)</f>
        <v>입력오류</v>
      </c>
      <c r="AP363" s="23" t="str">
        <f ca="1">_xll.IMDP("BND",AD363,AP8,AD3)</f>
        <v>입력오류</v>
      </c>
      <c r="AQ363" s="2"/>
      <c r="BA363" s="21" t="str">
        <f ca="1">_xll.IMDP("BND",AR363,BA8,AR3)</f>
        <v>입력오류</v>
      </c>
      <c r="BB363" s="23" t="str">
        <f ca="1">_xll.IMDP("BND",AR363,BB8,AR3)</f>
        <v>입력오류</v>
      </c>
      <c r="BC363" s="23" t="str">
        <f ca="1">_xll.IMDP("BND",AR363,BC8,AR3)</f>
        <v>입력오류</v>
      </c>
      <c r="BD363" s="23" t="str">
        <f ca="1">_xll.IMDP("BND",AR363,BD8,AR3)</f>
        <v>입력오류</v>
      </c>
      <c r="BE363" s="2"/>
      <c r="BO363" s="21" t="str">
        <f ca="1">_xll.IMDP("BND",BF363,BO8,BF3)</f>
        <v>입력오류</v>
      </c>
      <c r="BP363" s="23" t="str">
        <f ca="1">_xll.IMDP("BND",BF363,BP8,BF3)</f>
        <v>입력오류</v>
      </c>
      <c r="BQ363" s="23" t="str">
        <f ca="1">_xll.IMDP("BND",BF363,BQ8,BF3)</f>
        <v>입력오류</v>
      </c>
      <c r="BR363" s="23" t="str">
        <f ca="1">_xll.IMDP("BND",BF363,BR8,BF3)</f>
        <v>입력오류</v>
      </c>
      <c r="BS363" s="2"/>
      <c r="CC363" s="21" t="str">
        <f ca="1">_xll.IMDP("BND",BT363,CC8,BT3)</f>
        <v>입력오류</v>
      </c>
      <c r="CD363" s="23" t="str">
        <f ca="1">_xll.IMDP("BND",BT363,CD8,BT3)</f>
        <v>입력오류</v>
      </c>
      <c r="CE363" s="23" t="str">
        <f ca="1">_xll.IMDP("BND",BT363,CE8,BT3)</f>
        <v>입력오류</v>
      </c>
      <c r="CF363" s="23" t="str">
        <f ca="1">_xll.IMDP("BND",BT363,CF8,BT3)</f>
        <v>입력오류</v>
      </c>
      <c r="CG363" s="2"/>
      <c r="CQ363" s="21" t="str">
        <f ca="1">_xll.IMDP("BND",CH363,CQ8,CH3)</f>
        <v>입력오류</v>
      </c>
      <c r="CR363" s="23" t="str">
        <f ca="1">_xll.IMDP("BND",CH363,CR8,CH3)</f>
        <v>입력오류</v>
      </c>
      <c r="CS363" s="23" t="str">
        <f ca="1">_xll.IMDP("BND",CH363,CS8,CH3)</f>
        <v>입력오류</v>
      </c>
      <c r="CT363" s="23" t="str">
        <f ca="1">_xll.IMDP("BND",CH363,CT8,CH3)</f>
        <v>입력오류</v>
      </c>
      <c r="CU363" s="2"/>
      <c r="DE363" s="21" t="str">
        <f ca="1">_xll.IMDP("BND",CV363,DE8,CV3)</f>
        <v>입력오류</v>
      </c>
      <c r="DF363" s="23" t="str">
        <f ca="1">_xll.IMDP("BND",CV363,DF8,CV3)</f>
        <v>입력오류</v>
      </c>
      <c r="DG363" s="23" t="str">
        <f ca="1">_xll.IMDP("BND",CV363,DG8,CV3)</f>
        <v>입력오류</v>
      </c>
      <c r="DH363" s="23" t="str">
        <f ca="1">_xll.IMDP("BND",CV363,DH8,CV3)</f>
        <v>입력오류</v>
      </c>
      <c r="DI363" s="2"/>
      <c r="DS363" s="21" t="str">
        <f ca="1">_xll.IMDP("BND",DJ363,DS8,DJ3)</f>
        <v>입력오류</v>
      </c>
      <c r="DT363" s="23" t="str">
        <f ca="1">_xll.IMDP("BND",DJ363,DT8,DJ3)</f>
        <v>입력오류</v>
      </c>
      <c r="DU363" s="23" t="str">
        <f ca="1">_xll.IMDP("BND",DJ363,DU8,DJ3)</f>
        <v>입력오류</v>
      </c>
      <c r="DV363" s="23" t="str">
        <f ca="1">_xll.IMDP("BND",DJ363,DV8,DJ3)</f>
        <v>입력오류</v>
      </c>
      <c r="DW363" s="2"/>
      <c r="EG363" s="21" t="str">
        <f ca="1">_xll.IMDP("BND",DX363,EG8,DX3)</f>
        <v>입력오류</v>
      </c>
      <c r="EH363" s="23" t="str">
        <f ca="1">_xll.IMDP("BND",DX363,EH8,DX3)</f>
        <v>입력오류</v>
      </c>
      <c r="EI363" s="23" t="str">
        <f ca="1">_xll.IMDP("BND",DX363,EI8,DX3)</f>
        <v>입력오류</v>
      </c>
      <c r="EJ363" s="23" t="str">
        <f ca="1">_xll.IMDP("BND",DX363,EJ8,DX3)</f>
        <v>입력오류</v>
      </c>
      <c r="EK363" s="2"/>
      <c r="EU363" s="21" t="str">
        <f ca="1">_xll.IMDP("BND",EL363,EU8,EL3)</f>
        <v>입력오류</v>
      </c>
      <c r="EV363" s="23" t="str">
        <f ca="1">_xll.IMDP("BND",EL363,EV8,EL3)</f>
        <v>입력오류</v>
      </c>
      <c r="EW363" s="23" t="str">
        <f ca="1">_xll.IMDP("BND",EL363,EW8,EL3)</f>
        <v>입력오류</v>
      </c>
      <c r="EX363" s="23" t="str">
        <f ca="1">_xll.IMDP("BND",EL363,EX8,EL3)</f>
        <v>입력오류</v>
      </c>
    </row>
    <row r="364" spans="1:154" ht="13.5" customHeight="1" x14ac:dyDescent="0.3">
      <c r="A364" s="2">
        <v>46316</v>
      </c>
      <c r="B364" s="3" t="s">
        <v>78</v>
      </c>
      <c r="C364" s="3" t="s">
        <v>29</v>
      </c>
      <c r="D364" s="3" t="s">
        <v>79</v>
      </c>
      <c r="E364" s="3">
        <v>0</v>
      </c>
      <c r="F364" s="3">
        <v>0.02</v>
      </c>
      <c r="G364" s="3">
        <v>0</v>
      </c>
      <c r="H364" s="3">
        <v>26219</v>
      </c>
      <c r="I364" s="3">
        <v>7178.16</v>
      </c>
      <c r="J364" s="3">
        <v>12.001899999999999</v>
      </c>
      <c r="K364" s="21">
        <f ca="1">_xll.IMDP("BND",B364,K8,B3)</f>
        <v>20400910</v>
      </c>
      <c r="L364" s="23">
        <f ca="1">_xll.IMDP("BND",B364,L8,B3)</f>
        <v>4.2220000000000004</v>
      </c>
      <c r="M364" s="23" t="str">
        <f ca="1">_xll.IMDP("BND",B364,M8,B3)</f>
        <v>국채</v>
      </c>
      <c r="N364" s="23" t="str">
        <f ca="1">_xll.IMDP("BND",B364,N8,B3)</f>
        <v>국고채권</v>
      </c>
      <c r="O364" s="2"/>
      <c r="Y364" s="21" t="str">
        <f ca="1">_xll.IMDP("BND",P364,Y8,P3)</f>
        <v>입력오류</v>
      </c>
      <c r="Z364" s="23" t="str">
        <f ca="1">_xll.IMDP("BND",P364,Z8,P3)</f>
        <v>입력오류</v>
      </c>
      <c r="AA364" s="23" t="str">
        <f ca="1">_xll.IMDP("BND",P364,AA8,P3)</f>
        <v>입력오류</v>
      </c>
      <c r="AB364" s="23" t="str">
        <f ca="1">_xll.IMDP("BND",P364,AB8,P3)</f>
        <v>입력오류</v>
      </c>
      <c r="AC364" s="2"/>
      <c r="AM364" s="21" t="str">
        <f ca="1">_xll.IMDP("BND",AD364,AM8,AD3)</f>
        <v>입력오류</v>
      </c>
      <c r="AN364" s="23" t="str">
        <f ca="1">_xll.IMDP("BND",AD364,AN8,AD3)</f>
        <v>입력오류</v>
      </c>
      <c r="AO364" s="23" t="str">
        <f ca="1">_xll.IMDP("BND",AD364,AO8,AD3)</f>
        <v>입력오류</v>
      </c>
      <c r="AP364" s="23" t="str">
        <f ca="1">_xll.IMDP("BND",AD364,AP8,AD3)</f>
        <v>입력오류</v>
      </c>
      <c r="AQ364" s="2"/>
      <c r="BA364" s="21" t="str">
        <f ca="1">_xll.IMDP("BND",AR364,BA8,AR3)</f>
        <v>입력오류</v>
      </c>
      <c r="BB364" s="23" t="str">
        <f ca="1">_xll.IMDP("BND",AR364,BB8,AR3)</f>
        <v>입력오류</v>
      </c>
      <c r="BC364" s="23" t="str">
        <f ca="1">_xll.IMDP("BND",AR364,BC8,AR3)</f>
        <v>입력오류</v>
      </c>
      <c r="BD364" s="23" t="str">
        <f ca="1">_xll.IMDP("BND",AR364,BD8,AR3)</f>
        <v>입력오류</v>
      </c>
      <c r="BE364" s="2"/>
      <c r="BO364" s="21" t="str">
        <f ca="1">_xll.IMDP("BND",BF364,BO8,BF3)</f>
        <v>입력오류</v>
      </c>
      <c r="BP364" s="23" t="str">
        <f ca="1">_xll.IMDP("BND",BF364,BP8,BF3)</f>
        <v>입력오류</v>
      </c>
      <c r="BQ364" s="23" t="str">
        <f ca="1">_xll.IMDP("BND",BF364,BQ8,BF3)</f>
        <v>입력오류</v>
      </c>
      <c r="BR364" s="23" t="str">
        <f ca="1">_xll.IMDP("BND",BF364,BR8,BF3)</f>
        <v>입력오류</v>
      </c>
      <c r="BS364" s="2"/>
      <c r="CC364" s="21" t="str">
        <f ca="1">_xll.IMDP("BND",BT364,CC8,BT3)</f>
        <v>입력오류</v>
      </c>
      <c r="CD364" s="23" t="str">
        <f ca="1">_xll.IMDP("BND",BT364,CD8,BT3)</f>
        <v>입력오류</v>
      </c>
      <c r="CE364" s="23" t="str">
        <f ca="1">_xll.IMDP("BND",BT364,CE8,BT3)</f>
        <v>입력오류</v>
      </c>
      <c r="CF364" s="23" t="str">
        <f ca="1">_xll.IMDP("BND",BT364,CF8,BT3)</f>
        <v>입력오류</v>
      </c>
      <c r="CG364" s="2"/>
      <c r="CQ364" s="21" t="str">
        <f ca="1">_xll.IMDP("BND",CH364,CQ8,CH3)</f>
        <v>입력오류</v>
      </c>
      <c r="CR364" s="23" t="str">
        <f ca="1">_xll.IMDP("BND",CH364,CR8,CH3)</f>
        <v>입력오류</v>
      </c>
      <c r="CS364" s="23" t="str">
        <f ca="1">_xll.IMDP("BND",CH364,CS8,CH3)</f>
        <v>입력오류</v>
      </c>
      <c r="CT364" s="23" t="str">
        <f ca="1">_xll.IMDP("BND",CH364,CT8,CH3)</f>
        <v>입력오류</v>
      </c>
      <c r="CU364" s="2"/>
      <c r="DE364" s="21" t="str">
        <f ca="1">_xll.IMDP("BND",CV364,DE8,CV3)</f>
        <v>입력오류</v>
      </c>
      <c r="DF364" s="23" t="str">
        <f ca="1">_xll.IMDP("BND",CV364,DF8,CV3)</f>
        <v>입력오류</v>
      </c>
      <c r="DG364" s="23" t="str">
        <f ca="1">_xll.IMDP("BND",CV364,DG8,CV3)</f>
        <v>입력오류</v>
      </c>
      <c r="DH364" s="23" t="str">
        <f ca="1">_xll.IMDP("BND",CV364,DH8,CV3)</f>
        <v>입력오류</v>
      </c>
      <c r="DI364" s="2"/>
      <c r="DS364" s="21" t="str">
        <f ca="1">_xll.IMDP("BND",DJ364,DS8,DJ3)</f>
        <v>입력오류</v>
      </c>
      <c r="DT364" s="23" t="str">
        <f ca="1">_xll.IMDP("BND",DJ364,DT8,DJ3)</f>
        <v>입력오류</v>
      </c>
      <c r="DU364" s="23" t="str">
        <f ca="1">_xll.IMDP("BND",DJ364,DU8,DJ3)</f>
        <v>입력오류</v>
      </c>
      <c r="DV364" s="23" t="str">
        <f ca="1">_xll.IMDP("BND",DJ364,DV8,DJ3)</f>
        <v>입력오류</v>
      </c>
      <c r="DW364" s="2"/>
      <c r="EG364" s="21" t="str">
        <f ca="1">_xll.IMDP("BND",DX364,EG8,DX3)</f>
        <v>입력오류</v>
      </c>
      <c r="EH364" s="23" t="str">
        <f ca="1">_xll.IMDP("BND",DX364,EH8,DX3)</f>
        <v>입력오류</v>
      </c>
      <c r="EI364" s="23" t="str">
        <f ca="1">_xll.IMDP("BND",DX364,EI8,DX3)</f>
        <v>입력오류</v>
      </c>
      <c r="EJ364" s="23" t="str">
        <f ca="1">_xll.IMDP("BND",DX364,EJ8,DX3)</f>
        <v>입력오류</v>
      </c>
      <c r="EK364" s="2"/>
      <c r="EU364" s="21" t="str">
        <f ca="1">_xll.IMDP("BND",EL364,EU8,EL3)</f>
        <v>입력오류</v>
      </c>
      <c r="EV364" s="23" t="str">
        <f ca="1">_xll.IMDP("BND",EL364,EV8,EL3)</f>
        <v>입력오류</v>
      </c>
      <c r="EW364" s="23" t="str">
        <f ca="1">_xll.IMDP("BND",EL364,EW8,EL3)</f>
        <v>입력오류</v>
      </c>
      <c r="EX364" s="23" t="str">
        <f ca="1">_xll.IMDP("BND",EL364,EX8,EL3)</f>
        <v>입력오류</v>
      </c>
    </row>
    <row r="365" spans="1:154" ht="13.5" customHeight="1" x14ac:dyDescent="0.3">
      <c r="A365" s="2">
        <v>46316</v>
      </c>
      <c r="B365" s="3" t="s">
        <v>1783</v>
      </c>
      <c r="C365" s="3" t="s">
        <v>686</v>
      </c>
      <c r="D365" s="3" t="s">
        <v>1784</v>
      </c>
      <c r="E365" s="3">
        <v>0</v>
      </c>
      <c r="F365" s="3">
        <v>0.02</v>
      </c>
      <c r="G365" s="3">
        <v>0</v>
      </c>
      <c r="H365" s="3">
        <v>23670</v>
      </c>
      <c r="I365" s="3">
        <v>7080.9</v>
      </c>
      <c r="J365" s="3">
        <v>22.290700000000001</v>
      </c>
      <c r="K365" s="21">
        <f ca="1">_xll.IMDP("BND",B365,K8,B3)</f>
        <v>20740910</v>
      </c>
      <c r="L365" s="23">
        <f ca="1">_xll.IMDP("BND",B365,L8,B3)</f>
        <v>4.18</v>
      </c>
      <c r="M365" s="23" t="str">
        <f ca="1">_xll.IMDP("BND",B365,M8,B3)</f>
        <v>국채</v>
      </c>
      <c r="N365" s="23" t="str">
        <f ca="1">_xll.IMDP("BND",B365,N8,B3)</f>
        <v>국고채권</v>
      </c>
      <c r="O365" s="2"/>
      <c r="Y365" s="21" t="str">
        <f ca="1">_xll.IMDP("BND",P365,Y8,P3)</f>
        <v>입력오류</v>
      </c>
      <c r="Z365" s="23" t="str">
        <f ca="1">_xll.IMDP("BND",P365,Z8,P3)</f>
        <v>입력오류</v>
      </c>
      <c r="AA365" s="23" t="str">
        <f ca="1">_xll.IMDP("BND",P365,AA8,P3)</f>
        <v>입력오류</v>
      </c>
      <c r="AB365" s="23" t="str">
        <f ca="1">_xll.IMDP("BND",P365,AB8,P3)</f>
        <v>입력오류</v>
      </c>
      <c r="AC365" s="2"/>
      <c r="AM365" s="21" t="str">
        <f ca="1">_xll.IMDP("BND",AD365,AM8,AD3)</f>
        <v>입력오류</v>
      </c>
      <c r="AN365" s="23" t="str">
        <f ca="1">_xll.IMDP("BND",AD365,AN8,AD3)</f>
        <v>입력오류</v>
      </c>
      <c r="AO365" s="23" t="str">
        <f ca="1">_xll.IMDP("BND",AD365,AO8,AD3)</f>
        <v>입력오류</v>
      </c>
      <c r="AP365" s="23" t="str">
        <f ca="1">_xll.IMDP("BND",AD365,AP8,AD3)</f>
        <v>입력오류</v>
      </c>
      <c r="AQ365" s="2"/>
      <c r="BA365" s="21" t="str">
        <f ca="1">_xll.IMDP("BND",AR365,BA8,AR3)</f>
        <v>입력오류</v>
      </c>
      <c r="BB365" s="23" t="str">
        <f ca="1">_xll.IMDP("BND",AR365,BB8,AR3)</f>
        <v>입력오류</v>
      </c>
      <c r="BC365" s="23" t="str">
        <f ca="1">_xll.IMDP("BND",AR365,BC8,AR3)</f>
        <v>입력오류</v>
      </c>
      <c r="BD365" s="23" t="str">
        <f ca="1">_xll.IMDP("BND",AR365,BD8,AR3)</f>
        <v>입력오류</v>
      </c>
      <c r="BE365" s="2"/>
      <c r="BO365" s="21" t="str">
        <f ca="1">_xll.IMDP("BND",BF365,BO8,BF3)</f>
        <v>입력오류</v>
      </c>
      <c r="BP365" s="23" t="str">
        <f ca="1">_xll.IMDP("BND",BF365,BP8,BF3)</f>
        <v>입력오류</v>
      </c>
      <c r="BQ365" s="23" t="str">
        <f ca="1">_xll.IMDP("BND",BF365,BQ8,BF3)</f>
        <v>입력오류</v>
      </c>
      <c r="BR365" s="23" t="str">
        <f ca="1">_xll.IMDP("BND",BF365,BR8,BF3)</f>
        <v>입력오류</v>
      </c>
      <c r="BS365" s="2"/>
      <c r="CC365" s="21" t="str">
        <f ca="1">_xll.IMDP("BND",BT365,CC8,BT3)</f>
        <v>입력오류</v>
      </c>
      <c r="CD365" s="23" t="str">
        <f ca="1">_xll.IMDP("BND",BT365,CD8,BT3)</f>
        <v>입력오류</v>
      </c>
      <c r="CE365" s="23" t="str">
        <f ca="1">_xll.IMDP("BND",BT365,CE8,BT3)</f>
        <v>입력오류</v>
      </c>
      <c r="CF365" s="23" t="str">
        <f ca="1">_xll.IMDP("BND",BT365,CF8,BT3)</f>
        <v>입력오류</v>
      </c>
      <c r="CG365" s="2"/>
      <c r="CQ365" s="21" t="str">
        <f ca="1">_xll.IMDP("BND",CH365,CQ8,CH3)</f>
        <v>입력오류</v>
      </c>
      <c r="CR365" s="23" t="str">
        <f ca="1">_xll.IMDP("BND",CH365,CR8,CH3)</f>
        <v>입력오류</v>
      </c>
      <c r="CS365" s="23" t="str">
        <f ca="1">_xll.IMDP("BND",CH365,CS8,CH3)</f>
        <v>입력오류</v>
      </c>
      <c r="CT365" s="23" t="str">
        <f ca="1">_xll.IMDP("BND",CH365,CT8,CH3)</f>
        <v>입력오류</v>
      </c>
      <c r="CU365" s="2"/>
      <c r="DE365" s="21" t="str">
        <f ca="1">_xll.IMDP("BND",CV365,DE8,CV3)</f>
        <v>입력오류</v>
      </c>
      <c r="DF365" s="23" t="str">
        <f ca="1">_xll.IMDP("BND",CV365,DF8,CV3)</f>
        <v>입력오류</v>
      </c>
      <c r="DG365" s="23" t="str">
        <f ca="1">_xll.IMDP("BND",CV365,DG8,CV3)</f>
        <v>입력오류</v>
      </c>
      <c r="DH365" s="23" t="str">
        <f ca="1">_xll.IMDP("BND",CV365,DH8,CV3)</f>
        <v>입력오류</v>
      </c>
      <c r="DI365" s="2"/>
      <c r="DS365" s="21" t="str">
        <f ca="1">_xll.IMDP("BND",DJ365,DS8,DJ3)</f>
        <v>입력오류</v>
      </c>
      <c r="DT365" s="23" t="str">
        <f ca="1">_xll.IMDP("BND",DJ365,DT8,DJ3)</f>
        <v>입력오류</v>
      </c>
      <c r="DU365" s="23" t="str">
        <f ca="1">_xll.IMDP("BND",DJ365,DU8,DJ3)</f>
        <v>입력오류</v>
      </c>
      <c r="DV365" s="23" t="str">
        <f ca="1">_xll.IMDP("BND",DJ365,DV8,DJ3)</f>
        <v>입력오류</v>
      </c>
      <c r="DW365" s="2"/>
      <c r="EG365" s="21" t="str">
        <f ca="1">_xll.IMDP("BND",DX365,EG8,DX3)</f>
        <v>입력오류</v>
      </c>
      <c r="EH365" s="23" t="str">
        <f ca="1">_xll.IMDP("BND",DX365,EH8,DX3)</f>
        <v>입력오류</v>
      </c>
      <c r="EI365" s="23" t="str">
        <f ca="1">_xll.IMDP("BND",DX365,EI8,DX3)</f>
        <v>입력오류</v>
      </c>
      <c r="EJ365" s="23" t="str">
        <f ca="1">_xll.IMDP("BND",DX365,EJ8,DX3)</f>
        <v>입력오류</v>
      </c>
      <c r="EK365" s="2"/>
      <c r="EU365" s="21" t="str">
        <f ca="1">_xll.IMDP("BND",EL365,EU8,EL3)</f>
        <v>입력오류</v>
      </c>
      <c r="EV365" s="23" t="str">
        <f ca="1">_xll.IMDP("BND",EL365,EV8,EL3)</f>
        <v>입력오류</v>
      </c>
      <c r="EW365" s="23" t="str">
        <f ca="1">_xll.IMDP("BND",EL365,EW8,EL3)</f>
        <v>입력오류</v>
      </c>
      <c r="EX365" s="23" t="str">
        <f ca="1">_xll.IMDP("BND",EL365,EX8,EL3)</f>
        <v>입력오류</v>
      </c>
    </row>
    <row r="366" spans="1:154" ht="13.5" customHeight="1" x14ac:dyDescent="0.3">
      <c r="A366" s="2">
        <v>46316</v>
      </c>
      <c r="B366" s="3" t="s">
        <v>107</v>
      </c>
      <c r="C366" s="3" t="s">
        <v>60</v>
      </c>
      <c r="D366" s="3" t="s">
        <v>108</v>
      </c>
      <c r="E366" s="3">
        <v>0</v>
      </c>
      <c r="F366" s="3">
        <v>0.02</v>
      </c>
      <c r="G366" s="3">
        <v>0</v>
      </c>
      <c r="H366" s="3">
        <v>21339</v>
      </c>
      <c r="I366" s="3">
        <v>8867.5400000000009</v>
      </c>
      <c r="J366" s="3">
        <v>11.972200000000001</v>
      </c>
      <c r="K366" s="21">
        <f ca="1">_xll.IMDP("BND",B366,K8,B3)</f>
        <v>20420910</v>
      </c>
      <c r="L366" s="23">
        <f ca="1">_xll.IMDP("BND",B366,L8,B3)</f>
        <v>4.2699999999999996</v>
      </c>
      <c r="M366" s="23" t="str">
        <f ca="1">_xll.IMDP("BND",B366,M8,B3)</f>
        <v>국채</v>
      </c>
      <c r="N366" s="23" t="str">
        <f ca="1">_xll.IMDP("BND",B366,N8,B3)</f>
        <v>국고채권</v>
      </c>
      <c r="O366" s="2"/>
      <c r="Y366" s="21" t="str">
        <f ca="1">_xll.IMDP("BND",P366,Y8,P3)</f>
        <v>입력오류</v>
      </c>
      <c r="Z366" s="23" t="str">
        <f ca="1">_xll.IMDP("BND",P366,Z8,P3)</f>
        <v>입력오류</v>
      </c>
      <c r="AA366" s="23" t="str">
        <f ca="1">_xll.IMDP("BND",P366,AA8,P3)</f>
        <v>입력오류</v>
      </c>
      <c r="AB366" s="23" t="str">
        <f ca="1">_xll.IMDP("BND",P366,AB8,P3)</f>
        <v>입력오류</v>
      </c>
      <c r="AC366" s="2"/>
      <c r="AM366" s="21" t="str">
        <f ca="1">_xll.IMDP("BND",AD366,AM8,AD3)</f>
        <v>입력오류</v>
      </c>
      <c r="AN366" s="23" t="str">
        <f ca="1">_xll.IMDP("BND",AD366,AN8,AD3)</f>
        <v>입력오류</v>
      </c>
      <c r="AO366" s="23" t="str">
        <f ca="1">_xll.IMDP("BND",AD366,AO8,AD3)</f>
        <v>입력오류</v>
      </c>
      <c r="AP366" s="23" t="str">
        <f ca="1">_xll.IMDP("BND",AD366,AP8,AD3)</f>
        <v>입력오류</v>
      </c>
      <c r="AQ366" s="2"/>
      <c r="BA366" s="21" t="str">
        <f ca="1">_xll.IMDP("BND",AR366,BA8,AR3)</f>
        <v>입력오류</v>
      </c>
      <c r="BB366" s="23" t="str">
        <f ca="1">_xll.IMDP("BND",AR366,BB8,AR3)</f>
        <v>입력오류</v>
      </c>
      <c r="BC366" s="23" t="str">
        <f ca="1">_xll.IMDP("BND",AR366,BC8,AR3)</f>
        <v>입력오류</v>
      </c>
      <c r="BD366" s="23" t="str">
        <f ca="1">_xll.IMDP("BND",AR366,BD8,AR3)</f>
        <v>입력오류</v>
      </c>
      <c r="BE366" s="2"/>
      <c r="BO366" s="21" t="str">
        <f ca="1">_xll.IMDP("BND",BF366,BO8,BF3)</f>
        <v>입력오류</v>
      </c>
      <c r="BP366" s="23" t="str">
        <f ca="1">_xll.IMDP("BND",BF366,BP8,BF3)</f>
        <v>입력오류</v>
      </c>
      <c r="BQ366" s="23" t="str">
        <f ca="1">_xll.IMDP("BND",BF366,BQ8,BF3)</f>
        <v>입력오류</v>
      </c>
      <c r="BR366" s="23" t="str">
        <f ca="1">_xll.IMDP("BND",BF366,BR8,BF3)</f>
        <v>입력오류</v>
      </c>
      <c r="BS366" s="2"/>
      <c r="CC366" s="21" t="str">
        <f ca="1">_xll.IMDP("BND",BT366,CC8,BT3)</f>
        <v>입력오류</v>
      </c>
      <c r="CD366" s="23" t="str">
        <f ca="1">_xll.IMDP("BND",BT366,CD8,BT3)</f>
        <v>입력오류</v>
      </c>
      <c r="CE366" s="23" t="str">
        <f ca="1">_xll.IMDP("BND",BT366,CE8,BT3)</f>
        <v>입력오류</v>
      </c>
      <c r="CF366" s="23" t="str">
        <f ca="1">_xll.IMDP("BND",BT366,CF8,BT3)</f>
        <v>입력오류</v>
      </c>
      <c r="CG366" s="2"/>
      <c r="CQ366" s="21" t="str">
        <f ca="1">_xll.IMDP("BND",CH366,CQ8,CH3)</f>
        <v>입력오류</v>
      </c>
      <c r="CR366" s="23" t="str">
        <f ca="1">_xll.IMDP("BND",CH366,CR8,CH3)</f>
        <v>입력오류</v>
      </c>
      <c r="CS366" s="23" t="str">
        <f ca="1">_xll.IMDP("BND",CH366,CS8,CH3)</f>
        <v>입력오류</v>
      </c>
      <c r="CT366" s="23" t="str">
        <f ca="1">_xll.IMDP("BND",CH366,CT8,CH3)</f>
        <v>입력오류</v>
      </c>
      <c r="CU366" s="2"/>
      <c r="DE366" s="21" t="str">
        <f ca="1">_xll.IMDP("BND",CV366,DE8,CV3)</f>
        <v>입력오류</v>
      </c>
      <c r="DF366" s="23" t="str">
        <f ca="1">_xll.IMDP("BND",CV366,DF8,CV3)</f>
        <v>입력오류</v>
      </c>
      <c r="DG366" s="23" t="str">
        <f ca="1">_xll.IMDP("BND",CV366,DG8,CV3)</f>
        <v>입력오류</v>
      </c>
      <c r="DH366" s="23" t="str">
        <f ca="1">_xll.IMDP("BND",CV366,DH8,CV3)</f>
        <v>입력오류</v>
      </c>
      <c r="DI366" s="2"/>
      <c r="DS366" s="21" t="str">
        <f ca="1">_xll.IMDP("BND",DJ366,DS8,DJ3)</f>
        <v>입력오류</v>
      </c>
      <c r="DT366" s="23" t="str">
        <f ca="1">_xll.IMDP("BND",DJ366,DT8,DJ3)</f>
        <v>입력오류</v>
      </c>
      <c r="DU366" s="23" t="str">
        <f ca="1">_xll.IMDP("BND",DJ366,DU8,DJ3)</f>
        <v>입력오류</v>
      </c>
      <c r="DV366" s="23" t="str">
        <f ca="1">_xll.IMDP("BND",DJ366,DV8,DJ3)</f>
        <v>입력오류</v>
      </c>
      <c r="DW366" s="2"/>
      <c r="EG366" s="21" t="str">
        <f ca="1">_xll.IMDP("BND",DX366,EG8,DX3)</f>
        <v>입력오류</v>
      </c>
      <c r="EH366" s="23" t="str">
        <f ca="1">_xll.IMDP("BND",DX366,EH8,DX3)</f>
        <v>입력오류</v>
      </c>
      <c r="EI366" s="23" t="str">
        <f ca="1">_xll.IMDP("BND",DX366,EI8,DX3)</f>
        <v>입력오류</v>
      </c>
      <c r="EJ366" s="23" t="str">
        <f ca="1">_xll.IMDP("BND",DX366,EJ8,DX3)</f>
        <v>입력오류</v>
      </c>
      <c r="EK366" s="2"/>
      <c r="EU366" s="21" t="str">
        <f ca="1">_xll.IMDP("BND",EL366,EU8,EL3)</f>
        <v>입력오류</v>
      </c>
      <c r="EV366" s="23" t="str">
        <f ca="1">_xll.IMDP("BND",EL366,EV8,EL3)</f>
        <v>입력오류</v>
      </c>
      <c r="EW366" s="23" t="str">
        <f ca="1">_xll.IMDP("BND",EL366,EW8,EL3)</f>
        <v>입력오류</v>
      </c>
      <c r="EX366" s="23" t="str">
        <f ca="1">_xll.IMDP("BND",EL366,EX8,EL3)</f>
        <v>입력오류</v>
      </c>
    </row>
    <row r="367" spans="1:154" ht="13.5" customHeight="1" x14ac:dyDescent="0.3">
      <c r="A367" s="2">
        <v>46316</v>
      </c>
      <c r="B367" s="3" t="s">
        <v>31</v>
      </c>
      <c r="C367" s="3" t="s">
        <v>29</v>
      </c>
      <c r="D367" s="3" t="s">
        <v>32</v>
      </c>
      <c r="E367" s="3">
        <v>0</v>
      </c>
      <c r="F367" s="3">
        <v>0.02</v>
      </c>
      <c r="G367" s="3">
        <v>0</v>
      </c>
      <c r="H367" s="3">
        <v>21017</v>
      </c>
      <c r="I367" s="3">
        <v>8983.82</v>
      </c>
      <c r="J367" s="3">
        <v>7.4837999999999996</v>
      </c>
      <c r="K367" s="21">
        <f ca="1">_xll.IMDP("BND",B367,K8,B3)</f>
        <v>20350610</v>
      </c>
      <c r="L367" s="23">
        <f ca="1">_xll.IMDP("BND",B367,L8,B3)</f>
        <v>4.17</v>
      </c>
      <c r="M367" s="23" t="str">
        <f ca="1">_xll.IMDP("BND",B367,M8,B3)</f>
        <v>국채</v>
      </c>
      <c r="N367" s="23" t="str">
        <f ca="1">_xll.IMDP("BND",B367,N8,B3)</f>
        <v>국고채권</v>
      </c>
      <c r="O367" s="2"/>
      <c r="Y367" s="21" t="str">
        <f ca="1">_xll.IMDP("BND",P367,Y8,P3)</f>
        <v>입력오류</v>
      </c>
      <c r="Z367" s="23" t="str">
        <f ca="1">_xll.IMDP("BND",P367,Z8,P3)</f>
        <v>입력오류</v>
      </c>
      <c r="AA367" s="23" t="str">
        <f ca="1">_xll.IMDP("BND",P367,AA8,P3)</f>
        <v>입력오류</v>
      </c>
      <c r="AB367" s="23" t="str">
        <f ca="1">_xll.IMDP("BND",P367,AB8,P3)</f>
        <v>입력오류</v>
      </c>
      <c r="AC367" s="2"/>
      <c r="AM367" s="21" t="str">
        <f ca="1">_xll.IMDP("BND",AD367,AM8,AD3)</f>
        <v>입력오류</v>
      </c>
      <c r="AN367" s="23" t="str">
        <f ca="1">_xll.IMDP("BND",AD367,AN8,AD3)</f>
        <v>입력오류</v>
      </c>
      <c r="AO367" s="23" t="str">
        <f ca="1">_xll.IMDP("BND",AD367,AO8,AD3)</f>
        <v>입력오류</v>
      </c>
      <c r="AP367" s="23" t="str">
        <f ca="1">_xll.IMDP("BND",AD367,AP8,AD3)</f>
        <v>입력오류</v>
      </c>
      <c r="AQ367" s="2"/>
      <c r="BA367" s="21" t="str">
        <f ca="1">_xll.IMDP("BND",AR367,BA8,AR3)</f>
        <v>입력오류</v>
      </c>
      <c r="BB367" s="23" t="str">
        <f ca="1">_xll.IMDP("BND",AR367,BB8,AR3)</f>
        <v>입력오류</v>
      </c>
      <c r="BC367" s="23" t="str">
        <f ca="1">_xll.IMDP("BND",AR367,BC8,AR3)</f>
        <v>입력오류</v>
      </c>
      <c r="BD367" s="23" t="str">
        <f ca="1">_xll.IMDP("BND",AR367,BD8,AR3)</f>
        <v>입력오류</v>
      </c>
      <c r="BE367" s="2"/>
      <c r="BO367" s="21" t="str">
        <f ca="1">_xll.IMDP("BND",BF367,BO8,BF3)</f>
        <v>입력오류</v>
      </c>
      <c r="BP367" s="23" t="str">
        <f ca="1">_xll.IMDP("BND",BF367,BP8,BF3)</f>
        <v>입력오류</v>
      </c>
      <c r="BQ367" s="23" t="str">
        <f ca="1">_xll.IMDP("BND",BF367,BQ8,BF3)</f>
        <v>입력오류</v>
      </c>
      <c r="BR367" s="23" t="str">
        <f ca="1">_xll.IMDP("BND",BF367,BR8,BF3)</f>
        <v>입력오류</v>
      </c>
      <c r="BS367" s="2"/>
      <c r="CC367" s="21" t="str">
        <f ca="1">_xll.IMDP("BND",BT367,CC8,BT3)</f>
        <v>입력오류</v>
      </c>
      <c r="CD367" s="23" t="str">
        <f ca="1">_xll.IMDP("BND",BT367,CD8,BT3)</f>
        <v>입력오류</v>
      </c>
      <c r="CE367" s="23" t="str">
        <f ca="1">_xll.IMDP("BND",BT367,CE8,BT3)</f>
        <v>입력오류</v>
      </c>
      <c r="CF367" s="23" t="str">
        <f ca="1">_xll.IMDP("BND",BT367,CF8,BT3)</f>
        <v>입력오류</v>
      </c>
      <c r="CG367" s="2"/>
      <c r="CQ367" s="21" t="str">
        <f ca="1">_xll.IMDP("BND",CH367,CQ8,CH3)</f>
        <v>입력오류</v>
      </c>
      <c r="CR367" s="23" t="str">
        <f ca="1">_xll.IMDP("BND",CH367,CR8,CH3)</f>
        <v>입력오류</v>
      </c>
      <c r="CS367" s="23" t="str">
        <f ca="1">_xll.IMDP("BND",CH367,CS8,CH3)</f>
        <v>입력오류</v>
      </c>
      <c r="CT367" s="23" t="str">
        <f ca="1">_xll.IMDP("BND",CH367,CT8,CH3)</f>
        <v>입력오류</v>
      </c>
      <c r="CU367" s="2"/>
      <c r="DE367" s="21" t="str">
        <f ca="1">_xll.IMDP("BND",CV367,DE8,CV3)</f>
        <v>입력오류</v>
      </c>
      <c r="DF367" s="23" t="str">
        <f ca="1">_xll.IMDP("BND",CV367,DF8,CV3)</f>
        <v>입력오류</v>
      </c>
      <c r="DG367" s="23" t="str">
        <f ca="1">_xll.IMDP("BND",CV367,DG8,CV3)</f>
        <v>입력오류</v>
      </c>
      <c r="DH367" s="23" t="str">
        <f ca="1">_xll.IMDP("BND",CV367,DH8,CV3)</f>
        <v>입력오류</v>
      </c>
      <c r="DI367" s="2"/>
      <c r="DS367" s="21" t="str">
        <f ca="1">_xll.IMDP("BND",DJ367,DS8,DJ3)</f>
        <v>입력오류</v>
      </c>
      <c r="DT367" s="23" t="str">
        <f ca="1">_xll.IMDP("BND",DJ367,DT8,DJ3)</f>
        <v>입력오류</v>
      </c>
      <c r="DU367" s="23" t="str">
        <f ca="1">_xll.IMDP("BND",DJ367,DU8,DJ3)</f>
        <v>입력오류</v>
      </c>
      <c r="DV367" s="23" t="str">
        <f ca="1">_xll.IMDP("BND",DJ367,DV8,DJ3)</f>
        <v>입력오류</v>
      </c>
      <c r="DW367" s="2"/>
      <c r="EG367" s="21" t="str">
        <f ca="1">_xll.IMDP("BND",DX367,EG8,DX3)</f>
        <v>입력오류</v>
      </c>
      <c r="EH367" s="23" t="str">
        <f ca="1">_xll.IMDP("BND",DX367,EH8,DX3)</f>
        <v>입력오류</v>
      </c>
      <c r="EI367" s="23" t="str">
        <f ca="1">_xll.IMDP("BND",DX367,EI8,DX3)</f>
        <v>입력오류</v>
      </c>
      <c r="EJ367" s="23" t="str">
        <f ca="1">_xll.IMDP("BND",DX367,EJ8,DX3)</f>
        <v>입력오류</v>
      </c>
      <c r="EK367" s="2"/>
      <c r="EU367" s="21" t="str">
        <f ca="1">_xll.IMDP("BND",EL367,EU8,EL3)</f>
        <v>입력오류</v>
      </c>
      <c r="EV367" s="23" t="str">
        <f ca="1">_xll.IMDP("BND",EL367,EV8,EL3)</f>
        <v>입력오류</v>
      </c>
      <c r="EW367" s="23" t="str">
        <f ca="1">_xll.IMDP("BND",EL367,EW8,EL3)</f>
        <v>입력오류</v>
      </c>
      <c r="EX367" s="23" t="str">
        <f ca="1">_xll.IMDP("BND",EL367,EX8,EL3)</f>
        <v>입력오류</v>
      </c>
    </row>
    <row r="368" spans="1:154" ht="13.5" customHeight="1" x14ac:dyDescent="0.3">
      <c r="A368" s="2">
        <v>46316</v>
      </c>
      <c r="B368" s="3" t="s">
        <v>1785</v>
      </c>
      <c r="C368" s="3" t="s">
        <v>53</v>
      </c>
      <c r="D368" s="3" t="s">
        <v>1786</v>
      </c>
      <c r="E368" s="3">
        <v>0</v>
      </c>
      <c r="F368" s="3">
        <v>0.02</v>
      </c>
      <c r="G368" s="3">
        <v>0</v>
      </c>
      <c r="H368" s="3">
        <v>19041</v>
      </c>
      <c r="I368" s="3">
        <v>5696.48</v>
      </c>
      <c r="J368" s="3">
        <v>22.998100000000001</v>
      </c>
      <c r="K368" s="21">
        <f ca="1">_xll.IMDP("BND",B368,K8,B3)</f>
        <v>20680910</v>
      </c>
      <c r="L368" s="23">
        <f ca="1">_xll.IMDP("BND",B368,L8,B3)</f>
        <v>4.2039999999999997</v>
      </c>
      <c r="M368" s="23" t="str">
        <f ca="1">_xll.IMDP("BND",B368,M8,B3)</f>
        <v>국채</v>
      </c>
      <c r="N368" s="23" t="str">
        <f ca="1">_xll.IMDP("BND",B368,N8,B3)</f>
        <v>국고채권</v>
      </c>
      <c r="O368" s="2"/>
      <c r="Y368" s="21" t="str">
        <f ca="1">_xll.IMDP("BND",P368,Y8,P3)</f>
        <v>입력오류</v>
      </c>
      <c r="Z368" s="23" t="str">
        <f ca="1">_xll.IMDP("BND",P368,Z8,P3)</f>
        <v>입력오류</v>
      </c>
      <c r="AA368" s="23" t="str">
        <f ca="1">_xll.IMDP("BND",P368,AA8,P3)</f>
        <v>입력오류</v>
      </c>
      <c r="AB368" s="23" t="str">
        <f ca="1">_xll.IMDP("BND",P368,AB8,P3)</f>
        <v>입력오류</v>
      </c>
      <c r="AC368" s="2"/>
      <c r="AM368" s="21" t="str">
        <f ca="1">_xll.IMDP("BND",AD368,AM8,AD3)</f>
        <v>입력오류</v>
      </c>
      <c r="AN368" s="23" t="str">
        <f ca="1">_xll.IMDP("BND",AD368,AN8,AD3)</f>
        <v>입력오류</v>
      </c>
      <c r="AO368" s="23" t="str">
        <f ca="1">_xll.IMDP("BND",AD368,AO8,AD3)</f>
        <v>입력오류</v>
      </c>
      <c r="AP368" s="23" t="str">
        <f ca="1">_xll.IMDP("BND",AD368,AP8,AD3)</f>
        <v>입력오류</v>
      </c>
      <c r="AQ368" s="2"/>
      <c r="BA368" s="21" t="str">
        <f ca="1">_xll.IMDP("BND",AR368,BA8,AR3)</f>
        <v>입력오류</v>
      </c>
      <c r="BB368" s="23" t="str">
        <f ca="1">_xll.IMDP("BND",AR368,BB8,AR3)</f>
        <v>입력오류</v>
      </c>
      <c r="BC368" s="23" t="str">
        <f ca="1">_xll.IMDP("BND",AR368,BC8,AR3)</f>
        <v>입력오류</v>
      </c>
      <c r="BD368" s="23" t="str">
        <f ca="1">_xll.IMDP("BND",AR368,BD8,AR3)</f>
        <v>입력오류</v>
      </c>
      <c r="BE368" s="2"/>
      <c r="BO368" s="21" t="str">
        <f ca="1">_xll.IMDP("BND",BF368,BO8,BF3)</f>
        <v>입력오류</v>
      </c>
      <c r="BP368" s="23" t="str">
        <f ca="1">_xll.IMDP("BND",BF368,BP8,BF3)</f>
        <v>입력오류</v>
      </c>
      <c r="BQ368" s="23" t="str">
        <f ca="1">_xll.IMDP("BND",BF368,BQ8,BF3)</f>
        <v>입력오류</v>
      </c>
      <c r="BR368" s="23" t="str">
        <f ca="1">_xll.IMDP("BND",BF368,BR8,BF3)</f>
        <v>입력오류</v>
      </c>
      <c r="BS368" s="2"/>
      <c r="CC368" s="21" t="str">
        <f ca="1">_xll.IMDP("BND",BT368,CC8,BT3)</f>
        <v>입력오류</v>
      </c>
      <c r="CD368" s="23" t="str">
        <f ca="1">_xll.IMDP("BND",BT368,CD8,BT3)</f>
        <v>입력오류</v>
      </c>
      <c r="CE368" s="23" t="str">
        <f ca="1">_xll.IMDP("BND",BT368,CE8,BT3)</f>
        <v>입력오류</v>
      </c>
      <c r="CF368" s="23" t="str">
        <f ca="1">_xll.IMDP("BND",BT368,CF8,BT3)</f>
        <v>입력오류</v>
      </c>
      <c r="CG368" s="2"/>
      <c r="CQ368" s="21" t="str">
        <f ca="1">_xll.IMDP("BND",CH368,CQ8,CH3)</f>
        <v>입력오류</v>
      </c>
      <c r="CR368" s="23" t="str">
        <f ca="1">_xll.IMDP("BND",CH368,CR8,CH3)</f>
        <v>입력오류</v>
      </c>
      <c r="CS368" s="23" t="str">
        <f ca="1">_xll.IMDP("BND",CH368,CS8,CH3)</f>
        <v>입력오류</v>
      </c>
      <c r="CT368" s="23" t="str">
        <f ca="1">_xll.IMDP("BND",CH368,CT8,CH3)</f>
        <v>입력오류</v>
      </c>
      <c r="CU368" s="2"/>
      <c r="DE368" s="21" t="str">
        <f ca="1">_xll.IMDP("BND",CV368,DE8,CV3)</f>
        <v>입력오류</v>
      </c>
      <c r="DF368" s="23" t="str">
        <f ca="1">_xll.IMDP("BND",CV368,DF8,CV3)</f>
        <v>입력오류</v>
      </c>
      <c r="DG368" s="23" t="str">
        <f ca="1">_xll.IMDP("BND",CV368,DG8,CV3)</f>
        <v>입력오류</v>
      </c>
      <c r="DH368" s="23" t="str">
        <f ca="1">_xll.IMDP("BND",CV368,DH8,CV3)</f>
        <v>입력오류</v>
      </c>
      <c r="DI368" s="2"/>
      <c r="DS368" s="21" t="str">
        <f ca="1">_xll.IMDP("BND",DJ368,DS8,DJ3)</f>
        <v>입력오류</v>
      </c>
      <c r="DT368" s="23" t="str">
        <f ca="1">_xll.IMDP("BND",DJ368,DT8,DJ3)</f>
        <v>입력오류</v>
      </c>
      <c r="DU368" s="23" t="str">
        <f ca="1">_xll.IMDP("BND",DJ368,DU8,DJ3)</f>
        <v>입력오류</v>
      </c>
      <c r="DV368" s="23" t="str">
        <f ca="1">_xll.IMDP("BND",DJ368,DV8,DJ3)</f>
        <v>입력오류</v>
      </c>
      <c r="DW368" s="2"/>
      <c r="EG368" s="21" t="str">
        <f ca="1">_xll.IMDP("BND",DX368,EG8,DX3)</f>
        <v>입력오류</v>
      </c>
      <c r="EH368" s="23" t="str">
        <f ca="1">_xll.IMDP("BND",DX368,EH8,DX3)</f>
        <v>입력오류</v>
      </c>
      <c r="EI368" s="23" t="str">
        <f ca="1">_xll.IMDP("BND",DX368,EI8,DX3)</f>
        <v>입력오류</v>
      </c>
      <c r="EJ368" s="23" t="str">
        <f ca="1">_xll.IMDP("BND",DX368,EJ8,DX3)</f>
        <v>입력오류</v>
      </c>
      <c r="EK368" s="2"/>
      <c r="EU368" s="21" t="str">
        <f ca="1">_xll.IMDP("BND",EL368,EU8,EL3)</f>
        <v>입력오류</v>
      </c>
      <c r="EV368" s="23" t="str">
        <f ca="1">_xll.IMDP("BND",EL368,EV8,EL3)</f>
        <v>입력오류</v>
      </c>
      <c r="EW368" s="23" t="str">
        <f ca="1">_xll.IMDP("BND",EL368,EW8,EL3)</f>
        <v>입력오류</v>
      </c>
      <c r="EX368" s="23" t="str">
        <f ca="1">_xll.IMDP("BND",EL368,EX8,EL3)</f>
        <v>입력오류</v>
      </c>
    </row>
    <row r="369" spans="1:154" ht="13.5" customHeight="1" x14ac:dyDescent="0.3">
      <c r="A369" s="2">
        <v>46316</v>
      </c>
      <c r="B369" s="3" t="s">
        <v>112</v>
      </c>
      <c r="C369" s="3" t="s">
        <v>29</v>
      </c>
      <c r="D369" s="3" t="s">
        <v>113</v>
      </c>
      <c r="E369" s="3">
        <v>0</v>
      </c>
      <c r="F369" s="3">
        <v>0.01</v>
      </c>
      <c r="G369" s="3">
        <v>0</v>
      </c>
      <c r="H369" s="3">
        <v>18051</v>
      </c>
      <c r="I369" s="3">
        <v>9233.0499999999993</v>
      </c>
      <c r="J369" s="3">
        <v>4.3215000000000003</v>
      </c>
      <c r="K369" s="21">
        <f ca="1">_xll.IMDP("BND",B369,K8,B3)</f>
        <v>20310610</v>
      </c>
      <c r="L369" s="23">
        <f ca="1">_xll.IMDP("BND",B369,L8,B3)</f>
        <v>4</v>
      </c>
      <c r="M369" s="23" t="str">
        <f ca="1">_xll.IMDP("BND",B369,M8,B3)</f>
        <v>국채</v>
      </c>
      <c r="N369" s="23" t="str">
        <f ca="1">_xll.IMDP("BND",B369,N8,B3)</f>
        <v>국고채권</v>
      </c>
      <c r="O369" s="2"/>
      <c r="Y369" s="21" t="str">
        <f ca="1">_xll.IMDP("BND",P369,Y8,P3)</f>
        <v>입력오류</v>
      </c>
      <c r="Z369" s="23" t="str">
        <f ca="1">_xll.IMDP("BND",P369,Z8,P3)</f>
        <v>입력오류</v>
      </c>
      <c r="AA369" s="23" t="str">
        <f ca="1">_xll.IMDP("BND",P369,AA8,P3)</f>
        <v>입력오류</v>
      </c>
      <c r="AB369" s="23" t="str">
        <f ca="1">_xll.IMDP("BND",P369,AB8,P3)</f>
        <v>입력오류</v>
      </c>
      <c r="AC369" s="2"/>
      <c r="AM369" s="21" t="str">
        <f ca="1">_xll.IMDP("BND",AD369,AM8,AD3)</f>
        <v>입력오류</v>
      </c>
      <c r="AN369" s="23" t="str">
        <f ca="1">_xll.IMDP("BND",AD369,AN8,AD3)</f>
        <v>입력오류</v>
      </c>
      <c r="AO369" s="23" t="str">
        <f ca="1">_xll.IMDP("BND",AD369,AO8,AD3)</f>
        <v>입력오류</v>
      </c>
      <c r="AP369" s="23" t="str">
        <f ca="1">_xll.IMDP("BND",AD369,AP8,AD3)</f>
        <v>입력오류</v>
      </c>
      <c r="AQ369" s="2"/>
      <c r="BA369" s="21" t="str">
        <f ca="1">_xll.IMDP("BND",AR369,BA8,AR3)</f>
        <v>입력오류</v>
      </c>
      <c r="BB369" s="23" t="str">
        <f ca="1">_xll.IMDP("BND",AR369,BB8,AR3)</f>
        <v>입력오류</v>
      </c>
      <c r="BC369" s="23" t="str">
        <f ca="1">_xll.IMDP("BND",AR369,BC8,AR3)</f>
        <v>입력오류</v>
      </c>
      <c r="BD369" s="23" t="str">
        <f ca="1">_xll.IMDP("BND",AR369,BD8,AR3)</f>
        <v>입력오류</v>
      </c>
      <c r="BE369" s="2"/>
      <c r="BO369" s="21" t="str">
        <f ca="1">_xll.IMDP("BND",BF369,BO8,BF3)</f>
        <v>입력오류</v>
      </c>
      <c r="BP369" s="23" t="str">
        <f ca="1">_xll.IMDP("BND",BF369,BP8,BF3)</f>
        <v>입력오류</v>
      </c>
      <c r="BQ369" s="23" t="str">
        <f ca="1">_xll.IMDP("BND",BF369,BQ8,BF3)</f>
        <v>입력오류</v>
      </c>
      <c r="BR369" s="23" t="str">
        <f ca="1">_xll.IMDP("BND",BF369,BR8,BF3)</f>
        <v>입력오류</v>
      </c>
      <c r="BS369" s="2"/>
      <c r="CC369" s="21" t="str">
        <f ca="1">_xll.IMDP("BND",BT369,CC8,BT3)</f>
        <v>입력오류</v>
      </c>
      <c r="CD369" s="23" t="str">
        <f ca="1">_xll.IMDP("BND",BT369,CD8,BT3)</f>
        <v>입력오류</v>
      </c>
      <c r="CE369" s="23" t="str">
        <f ca="1">_xll.IMDP("BND",BT369,CE8,BT3)</f>
        <v>입력오류</v>
      </c>
      <c r="CF369" s="23" t="str">
        <f ca="1">_xll.IMDP("BND",BT369,CF8,BT3)</f>
        <v>입력오류</v>
      </c>
      <c r="CG369" s="2"/>
      <c r="CQ369" s="21" t="str">
        <f ca="1">_xll.IMDP("BND",CH369,CQ8,CH3)</f>
        <v>입력오류</v>
      </c>
      <c r="CR369" s="23" t="str">
        <f ca="1">_xll.IMDP("BND",CH369,CR8,CH3)</f>
        <v>입력오류</v>
      </c>
      <c r="CS369" s="23" t="str">
        <f ca="1">_xll.IMDP("BND",CH369,CS8,CH3)</f>
        <v>입력오류</v>
      </c>
      <c r="CT369" s="23" t="str">
        <f ca="1">_xll.IMDP("BND",CH369,CT8,CH3)</f>
        <v>입력오류</v>
      </c>
      <c r="CU369" s="2"/>
      <c r="DE369" s="21" t="str">
        <f ca="1">_xll.IMDP("BND",CV369,DE8,CV3)</f>
        <v>입력오류</v>
      </c>
      <c r="DF369" s="23" t="str">
        <f ca="1">_xll.IMDP("BND",CV369,DF8,CV3)</f>
        <v>입력오류</v>
      </c>
      <c r="DG369" s="23" t="str">
        <f ca="1">_xll.IMDP("BND",CV369,DG8,CV3)</f>
        <v>입력오류</v>
      </c>
      <c r="DH369" s="23" t="str">
        <f ca="1">_xll.IMDP("BND",CV369,DH8,CV3)</f>
        <v>입력오류</v>
      </c>
      <c r="DI369" s="2"/>
      <c r="DS369" s="21" t="str">
        <f ca="1">_xll.IMDP("BND",DJ369,DS8,DJ3)</f>
        <v>입력오류</v>
      </c>
      <c r="DT369" s="23" t="str">
        <f ca="1">_xll.IMDP("BND",DJ369,DT8,DJ3)</f>
        <v>입력오류</v>
      </c>
      <c r="DU369" s="23" t="str">
        <f ca="1">_xll.IMDP("BND",DJ369,DU8,DJ3)</f>
        <v>입력오류</v>
      </c>
      <c r="DV369" s="23" t="str">
        <f ca="1">_xll.IMDP("BND",DJ369,DV8,DJ3)</f>
        <v>입력오류</v>
      </c>
      <c r="DW369" s="2"/>
      <c r="EG369" s="21" t="str">
        <f ca="1">_xll.IMDP("BND",DX369,EG8,DX3)</f>
        <v>입력오류</v>
      </c>
      <c r="EH369" s="23" t="str">
        <f ca="1">_xll.IMDP("BND",DX369,EH8,DX3)</f>
        <v>입력오류</v>
      </c>
      <c r="EI369" s="23" t="str">
        <f ca="1">_xll.IMDP("BND",DX369,EI8,DX3)</f>
        <v>입력오류</v>
      </c>
      <c r="EJ369" s="23" t="str">
        <f ca="1">_xll.IMDP("BND",DX369,EJ8,DX3)</f>
        <v>입력오류</v>
      </c>
      <c r="EK369" s="2"/>
      <c r="EU369" s="21" t="str">
        <f ca="1">_xll.IMDP("BND",EL369,EU8,EL3)</f>
        <v>입력오류</v>
      </c>
      <c r="EV369" s="23" t="str">
        <f ca="1">_xll.IMDP("BND",EL369,EV8,EL3)</f>
        <v>입력오류</v>
      </c>
      <c r="EW369" s="23" t="str">
        <f ca="1">_xll.IMDP("BND",EL369,EW8,EL3)</f>
        <v>입력오류</v>
      </c>
      <c r="EX369" s="23" t="str">
        <f ca="1">_xll.IMDP("BND",EL369,EX8,EL3)</f>
        <v>입력오류</v>
      </c>
    </row>
    <row r="370" spans="1:154" ht="13.5" customHeight="1" x14ac:dyDescent="0.3">
      <c r="A370" s="2">
        <v>46316</v>
      </c>
      <c r="B370" s="3" t="s">
        <v>1787</v>
      </c>
      <c r="C370" s="3" t="s">
        <v>1405</v>
      </c>
      <c r="D370" s="3" t="s">
        <v>1788</v>
      </c>
      <c r="E370" s="3">
        <v>0</v>
      </c>
      <c r="F370" s="3">
        <v>0.01</v>
      </c>
      <c r="G370" s="3">
        <v>0</v>
      </c>
      <c r="H370" s="3">
        <v>17653</v>
      </c>
      <c r="I370" s="3">
        <v>10561.5</v>
      </c>
      <c r="J370" s="3">
        <v>2.7568000000000001</v>
      </c>
      <c r="K370" s="21">
        <f ca="1">_xll.IMDP("BND",B370,K8,B3)</f>
        <v>20291106</v>
      </c>
      <c r="L370" s="23">
        <f ca="1">_xll.IMDP("BND",B370,L8,B3)</f>
        <v>4.2859999999999996</v>
      </c>
      <c r="M370" s="23" t="str">
        <f ca="1">_xll.IMDP("BND",B370,M8,B3)</f>
        <v>회사채</v>
      </c>
      <c r="N370" s="23" t="str">
        <f ca="1">_xll.IMDP("BND",B370,N8,B3)</f>
        <v>회사채(일반)</v>
      </c>
      <c r="O370" s="2"/>
      <c r="Y370" s="21" t="str">
        <f ca="1">_xll.IMDP("BND",P370,Y8,P3)</f>
        <v>입력오류</v>
      </c>
      <c r="Z370" s="23" t="str">
        <f ca="1">_xll.IMDP("BND",P370,Z8,P3)</f>
        <v>입력오류</v>
      </c>
      <c r="AA370" s="23" t="str">
        <f ca="1">_xll.IMDP("BND",P370,AA8,P3)</f>
        <v>입력오류</v>
      </c>
      <c r="AB370" s="23" t="str">
        <f ca="1">_xll.IMDP("BND",P370,AB8,P3)</f>
        <v>입력오류</v>
      </c>
      <c r="AC370" s="2"/>
      <c r="AM370" s="21" t="str">
        <f ca="1">_xll.IMDP("BND",AD370,AM8,AD3)</f>
        <v>입력오류</v>
      </c>
      <c r="AN370" s="23" t="str">
        <f ca="1">_xll.IMDP("BND",AD370,AN8,AD3)</f>
        <v>입력오류</v>
      </c>
      <c r="AO370" s="23" t="str">
        <f ca="1">_xll.IMDP("BND",AD370,AO8,AD3)</f>
        <v>입력오류</v>
      </c>
      <c r="AP370" s="23" t="str">
        <f ca="1">_xll.IMDP("BND",AD370,AP8,AD3)</f>
        <v>입력오류</v>
      </c>
      <c r="AQ370" s="2"/>
      <c r="BA370" s="21" t="str">
        <f ca="1">_xll.IMDP("BND",AR370,BA8,AR3)</f>
        <v>입력오류</v>
      </c>
      <c r="BB370" s="23" t="str">
        <f ca="1">_xll.IMDP("BND",AR370,BB8,AR3)</f>
        <v>입력오류</v>
      </c>
      <c r="BC370" s="23" t="str">
        <f ca="1">_xll.IMDP("BND",AR370,BC8,AR3)</f>
        <v>입력오류</v>
      </c>
      <c r="BD370" s="23" t="str">
        <f ca="1">_xll.IMDP("BND",AR370,BD8,AR3)</f>
        <v>입력오류</v>
      </c>
      <c r="BE370" s="2"/>
      <c r="BO370" s="21" t="str">
        <f ca="1">_xll.IMDP("BND",BF370,BO8,BF3)</f>
        <v>입력오류</v>
      </c>
      <c r="BP370" s="23" t="str">
        <f ca="1">_xll.IMDP("BND",BF370,BP8,BF3)</f>
        <v>입력오류</v>
      </c>
      <c r="BQ370" s="23" t="str">
        <f ca="1">_xll.IMDP("BND",BF370,BQ8,BF3)</f>
        <v>입력오류</v>
      </c>
      <c r="BR370" s="23" t="str">
        <f ca="1">_xll.IMDP("BND",BF370,BR8,BF3)</f>
        <v>입력오류</v>
      </c>
      <c r="BS370" s="2"/>
      <c r="CC370" s="21" t="str">
        <f ca="1">_xll.IMDP("BND",BT370,CC8,BT3)</f>
        <v>입력오류</v>
      </c>
      <c r="CD370" s="23" t="str">
        <f ca="1">_xll.IMDP("BND",BT370,CD8,BT3)</f>
        <v>입력오류</v>
      </c>
      <c r="CE370" s="23" t="str">
        <f ca="1">_xll.IMDP("BND",BT370,CE8,BT3)</f>
        <v>입력오류</v>
      </c>
      <c r="CF370" s="23" t="str">
        <f ca="1">_xll.IMDP("BND",BT370,CF8,BT3)</f>
        <v>입력오류</v>
      </c>
      <c r="CG370" s="2"/>
      <c r="CQ370" s="21" t="str">
        <f ca="1">_xll.IMDP("BND",CH370,CQ8,CH3)</f>
        <v>입력오류</v>
      </c>
      <c r="CR370" s="23" t="str">
        <f ca="1">_xll.IMDP("BND",CH370,CR8,CH3)</f>
        <v>입력오류</v>
      </c>
      <c r="CS370" s="23" t="str">
        <f ca="1">_xll.IMDP("BND",CH370,CS8,CH3)</f>
        <v>입력오류</v>
      </c>
      <c r="CT370" s="23" t="str">
        <f ca="1">_xll.IMDP("BND",CH370,CT8,CH3)</f>
        <v>입력오류</v>
      </c>
      <c r="CU370" s="2"/>
      <c r="DE370" s="21" t="str">
        <f ca="1">_xll.IMDP("BND",CV370,DE8,CV3)</f>
        <v>입력오류</v>
      </c>
      <c r="DF370" s="23" t="str">
        <f ca="1">_xll.IMDP("BND",CV370,DF8,CV3)</f>
        <v>입력오류</v>
      </c>
      <c r="DG370" s="23" t="str">
        <f ca="1">_xll.IMDP("BND",CV370,DG8,CV3)</f>
        <v>입력오류</v>
      </c>
      <c r="DH370" s="23" t="str">
        <f ca="1">_xll.IMDP("BND",CV370,DH8,CV3)</f>
        <v>입력오류</v>
      </c>
      <c r="DI370" s="2"/>
      <c r="DS370" s="21" t="str">
        <f ca="1">_xll.IMDP("BND",DJ370,DS8,DJ3)</f>
        <v>입력오류</v>
      </c>
      <c r="DT370" s="23" t="str">
        <f ca="1">_xll.IMDP("BND",DJ370,DT8,DJ3)</f>
        <v>입력오류</v>
      </c>
      <c r="DU370" s="23" t="str">
        <f ca="1">_xll.IMDP("BND",DJ370,DU8,DJ3)</f>
        <v>입력오류</v>
      </c>
      <c r="DV370" s="23" t="str">
        <f ca="1">_xll.IMDP("BND",DJ370,DV8,DJ3)</f>
        <v>입력오류</v>
      </c>
      <c r="DW370" s="2"/>
      <c r="EG370" s="21" t="str">
        <f ca="1">_xll.IMDP("BND",DX370,EG8,DX3)</f>
        <v>입력오류</v>
      </c>
      <c r="EH370" s="23" t="str">
        <f ca="1">_xll.IMDP("BND",DX370,EH8,DX3)</f>
        <v>입력오류</v>
      </c>
      <c r="EI370" s="23" t="str">
        <f ca="1">_xll.IMDP("BND",DX370,EI8,DX3)</f>
        <v>입력오류</v>
      </c>
      <c r="EJ370" s="23" t="str">
        <f ca="1">_xll.IMDP("BND",DX370,EJ8,DX3)</f>
        <v>입력오류</v>
      </c>
      <c r="EK370" s="2"/>
      <c r="EU370" s="21" t="str">
        <f ca="1">_xll.IMDP("BND",EL370,EU8,EL3)</f>
        <v>입력오류</v>
      </c>
      <c r="EV370" s="23" t="str">
        <f ca="1">_xll.IMDP("BND",EL370,EV8,EL3)</f>
        <v>입력오류</v>
      </c>
      <c r="EW370" s="23" t="str">
        <f ca="1">_xll.IMDP("BND",EL370,EW8,EL3)</f>
        <v>입력오류</v>
      </c>
      <c r="EX370" s="23" t="str">
        <f ca="1">_xll.IMDP("BND",EL370,EX8,EL3)</f>
        <v>입력오류</v>
      </c>
    </row>
    <row r="371" spans="1:154" ht="13.5" customHeight="1" x14ac:dyDescent="0.3">
      <c r="A371" s="2">
        <v>46316</v>
      </c>
      <c r="B371" s="3" t="s">
        <v>1789</v>
      </c>
      <c r="C371" s="3" t="s">
        <v>1196</v>
      </c>
      <c r="D371" s="3" t="s">
        <v>1790</v>
      </c>
      <c r="E371" s="3">
        <v>0</v>
      </c>
      <c r="F371" s="3">
        <v>0.01</v>
      </c>
      <c r="G371" s="3">
        <v>0</v>
      </c>
      <c r="H371" s="3">
        <v>17417</v>
      </c>
      <c r="I371" s="3">
        <v>10422.74</v>
      </c>
      <c r="J371" s="3">
        <v>0.98850000000000005</v>
      </c>
      <c r="K371" s="21">
        <f ca="1">_xll.IMDP("BND",B371,K8,B3)</f>
        <v>20271031</v>
      </c>
      <c r="L371" s="23">
        <f ca="1">_xll.IMDP("BND",B371,L8,B3)</f>
        <v>4.0229999999999997</v>
      </c>
      <c r="M371" s="23" t="str">
        <f ca="1">_xll.IMDP("BND",B371,M8,B3)</f>
        <v>공사공단채</v>
      </c>
      <c r="N371" s="23" t="str">
        <f ca="1">_xll.IMDP("BND",B371,N8,B3)</f>
        <v>일반</v>
      </c>
      <c r="O371" s="2"/>
      <c r="Y371" s="21" t="str">
        <f ca="1">_xll.IMDP("BND",P371,Y8,P3)</f>
        <v>입력오류</v>
      </c>
      <c r="Z371" s="23" t="str">
        <f ca="1">_xll.IMDP("BND",P371,Z8,P3)</f>
        <v>입력오류</v>
      </c>
      <c r="AA371" s="23" t="str">
        <f ca="1">_xll.IMDP("BND",P371,AA8,P3)</f>
        <v>입력오류</v>
      </c>
      <c r="AB371" s="23" t="str">
        <f ca="1">_xll.IMDP("BND",P371,AB8,P3)</f>
        <v>입력오류</v>
      </c>
      <c r="AC371" s="2"/>
      <c r="AM371" s="21" t="str">
        <f ca="1">_xll.IMDP("BND",AD371,AM8,AD3)</f>
        <v>입력오류</v>
      </c>
      <c r="AN371" s="23" t="str">
        <f ca="1">_xll.IMDP("BND",AD371,AN8,AD3)</f>
        <v>입력오류</v>
      </c>
      <c r="AO371" s="23" t="str">
        <f ca="1">_xll.IMDP("BND",AD371,AO8,AD3)</f>
        <v>입력오류</v>
      </c>
      <c r="AP371" s="23" t="str">
        <f ca="1">_xll.IMDP("BND",AD371,AP8,AD3)</f>
        <v>입력오류</v>
      </c>
      <c r="AQ371" s="2"/>
      <c r="BA371" s="21" t="str">
        <f ca="1">_xll.IMDP("BND",AR371,BA8,AR3)</f>
        <v>입력오류</v>
      </c>
      <c r="BB371" s="23" t="str">
        <f ca="1">_xll.IMDP("BND",AR371,BB8,AR3)</f>
        <v>입력오류</v>
      </c>
      <c r="BC371" s="23" t="str">
        <f ca="1">_xll.IMDP("BND",AR371,BC8,AR3)</f>
        <v>입력오류</v>
      </c>
      <c r="BD371" s="23" t="str">
        <f ca="1">_xll.IMDP("BND",AR371,BD8,AR3)</f>
        <v>입력오류</v>
      </c>
      <c r="BE371" s="2"/>
      <c r="BO371" s="21" t="str">
        <f ca="1">_xll.IMDP("BND",BF371,BO8,BF3)</f>
        <v>입력오류</v>
      </c>
      <c r="BP371" s="23" t="str">
        <f ca="1">_xll.IMDP("BND",BF371,BP8,BF3)</f>
        <v>입력오류</v>
      </c>
      <c r="BQ371" s="23" t="str">
        <f ca="1">_xll.IMDP("BND",BF371,BQ8,BF3)</f>
        <v>입력오류</v>
      </c>
      <c r="BR371" s="23" t="str">
        <f ca="1">_xll.IMDP("BND",BF371,BR8,BF3)</f>
        <v>입력오류</v>
      </c>
      <c r="BS371" s="2"/>
      <c r="CC371" s="21" t="str">
        <f ca="1">_xll.IMDP("BND",BT371,CC8,BT3)</f>
        <v>입력오류</v>
      </c>
      <c r="CD371" s="23" t="str">
        <f ca="1">_xll.IMDP("BND",BT371,CD8,BT3)</f>
        <v>입력오류</v>
      </c>
      <c r="CE371" s="23" t="str">
        <f ca="1">_xll.IMDP("BND",BT371,CE8,BT3)</f>
        <v>입력오류</v>
      </c>
      <c r="CF371" s="23" t="str">
        <f ca="1">_xll.IMDP("BND",BT371,CF8,BT3)</f>
        <v>입력오류</v>
      </c>
      <c r="CG371" s="2"/>
      <c r="CQ371" s="21" t="str">
        <f ca="1">_xll.IMDP("BND",CH371,CQ8,CH3)</f>
        <v>입력오류</v>
      </c>
      <c r="CR371" s="23" t="str">
        <f ca="1">_xll.IMDP("BND",CH371,CR8,CH3)</f>
        <v>입력오류</v>
      </c>
      <c r="CS371" s="23" t="str">
        <f ca="1">_xll.IMDP("BND",CH371,CS8,CH3)</f>
        <v>입력오류</v>
      </c>
      <c r="CT371" s="23" t="str">
        <f ca="1">_xll.IMDP("BND",CH371,CT8,CH3)</f>
        <v>입력오류</v>
      </c>
      <c r="CU371" s="2"/>
      <c r="DE371" s="21" t="str">
        <f ca="1">_xll.IMDP("BND",CV371,DE8,CV3)</f>
        <v>입력오류</v>
      </c>
      <c r="DF371" s="23" t="str">
        <f ca="1">_xll.IMDP("BND",CV371,DF8,CV3)</f>
        <v>입력오류</v>
      </c>
      <c r="DG371" s="23" t="str">
        <f ca="1">_xll.IMDP("BND",CV371,DG8,CV3)</f>
        <v>입력오류</v>
      </c>
      <c r="DH371" s="23" t="str">
        <f ca="1">_xll.IMDP("BND",CV371,DH8,CV3)</f>
        <v>입력오류</v>
      </c>
      <c r="DI371" s="2"/>
      <c r="DS371" s="21" t="str">
        <f ca="1">_xll.IMDP("BND",DJ371,DS8,DJ3)</f>
        <v>입력오류</v>
      </c>
      <c r="DT371" s="23" t="str">
        <f ca="1">_xll.IMDP("BND",DJ371,DT8,DJ3)</f>
        <v>입력오류</v>
      </c>
      <c r="DU371" s="23" t="str">
        <f ca="1">_xll.IMDP("BND",DJ371,DU8,DJ3)</f>
        <v>입력오류</v>
      </c>
      <c r="DV371" s="23" t="str">
        <f ca="1">_xll.IMDP("BND",DJ371,DV8,DJ3)</f>
        <v>입력오류</v>
      </c>
      <c r="DW371" s="2"/>
      <c r="EG371" s="21" t="str">
        <f ca="1">_xll.IMDP("BND",DX371,EG8,DX3)</f>
        <v>입력오류</v>
      </c>
      <c r="EH371" s="23" t="str">
        <f ca="1">_xll.IMDP("BND",DX371,EH8,DX3)</f>
        <v>입력오류</v>
      </c>
      <c r="EI371" s="23" t="str">
        <f ca="1">_xll.IMDP("BND",DX371,EI8,DX3)</f>
        <v>입력오류</v>
      </c>
      <c r="EJ371" s="23" t="str">
        <f ca="1">_xll.IMDP("BND",DX371,EJ8,DX3)</f>
        <v>입력오류</v>
      </c>
      <c r="EK371" s="2"/>
      <c r="EU371" s="21" t="str">
        <f ca="1">_xll.IMDP("BND",EL371,EU8,EL3)</f>
        <v>입력오류</v>
      </c>
      <c r="EV371" s="23" t="str">
        <f ca="1">_xll.IMDP("BND",EL371,EV8,EL3)</f>
        <v>입력오류</v>
      </c>
      <c r="EW371" s="23" t="str">
        <f ca="1">_xll.IMDP("BND",EL371,EW8,EL3)</f>
        <v>입력오류</v>
      </c>
      <c r="EX371" s="23" t="str">
        <f ca="1">_xll.IMDP("BND",EL371,EX8,EL3)</f>
        <v>입력오류</v>
      </c>
    </row>
    <row r="372" spans="1:154" ht="13.5" customHeight="1" x14ac:dyDescent="0.3">
      <c r="A372" s="2">
        <v>46316</v>
      </c>
      <c r="B372" s="3" t="s">
        <v>1791</v>
      </c>
      <c r="C372" s="3" t="s">
        <v>1792</v>
      </c>
      <c r="D372" s="3" t="s">
        <v>1793</v>
      </c>
      <c r="E372" s="3">
        <v>0</v>
      </c>
      <c r="F372" s="3">
        <v>0.01</v>
      </c>
      <c r="G372" s="3">
        <v>0</v>
      </c>
      <c r="H372" s="3">
        <v>17019</v>
      </c>
      <c r="I372" s="3">
        <v>10184.82</v>
      </c>
      <c r="J372" s="3">
        <v>0.91010000000000002</v>
      </c>
      <c r="K372" s="21">
        <f ca="1">_xll.IMDP("BND",B372,K8,B3)</f>
        <v>20270930</v>
      </c>
      <c r="L372" s="23">
        <f ca="1">_xll.IMDP("BND",B372,L8,B3)</f>
        <v>3.6589999999999998</v>
      </c>
      <c r="M372" s="23" t="str">
        <f ca="1">_xll.IMDP("BND",B372,M8,B3)</f>
        <v>지방채</v>
      </c>
      <c r="N372" s="23" t="str">
        <f ca="1">_xll.IMDP("BND",B372,N8,B3)</f>
        <v>지역개발채권</v>
      </c>
      <c r="O372" s="2"/>
      <c r="Y372" s="21" t="str">
        <f ca="1">_xll.IMDP("BND",P372,Y8,P3)</f>
        <v>입력오류</v>
      </c>
      <c r="Z372" s="23" t="str">
        <f ca="1">_xll.IMDP("BND",P372,Z8,P3)</f>
        <v>입력오류</v>
      </c>
      <c r="AA372" s="23" t="str">
        <f ca="1">_xll.IMDP("BND",P372,AA8,P3)</f>
        <v>입력오류</v>
      </c>
      <c r="AB372" s="23" t="str">
        <f ca="1">_xll.IMDP("BND",P372,AB8,P3)</f>
        <v>입력오류</v>
      </c>
      <c r="AC372" s="2"/>
      <c r="AM372" s="21" t="str">
        <f ca="1">_xll.IMDP("BND",AD372,AM8,AD3)</f>
        <v>입력오류</v>
      </c>
      <c r="AN372" s="23" t="str">
        <f ca="1">_xll.IMDP("BND",AD372,AN8,AD3)</f>
        <v>입력오류</v>
      </c>
      <c r="AO372" s="23" t="str">
        <f ca="1">_xll.IMDP("BND",AD372,AO8,AD3)</f>
        <v>입력오류</v>
      </c>
      <c r="AP372" s="23" t="str">
        <f ca="1">_xll.IMDP("BND",AD372,AP8,AD3)</f>
        <v>입력오류</v>
      </c>
      <c r="AQ372" s="2"/>
      <c r="BA372" s="21" t="str">
        <f ca="1">_xll.IMDP("BND",AR372,BA8,AR3)</f>
        <v>입력오류</v>
      </c>
      <c r="BB372" s="23" t="str">
        <f ca="1">_xll.IMDP("BND",AR372,BB8,AR3)</f>
        <v>입력오류</v>
      </c>
      <c r="BC372" s="23" t="str">
        <f ca="1">_xll.IMDP("BND",AR372,BC8,AR3)</f>
        <v>입력오류</v>
      </c>
      <c r="BD372" s="23" t="str">
        <f ca="1">_xll.IMDP("BND",AR372,BD8,AR3)</f>
        <v>입력오류</v>
      </c>
      <c r="BE372" s="2"/>
      <c r="BO372" s="21" t="str">
        <f ca="1">_xll.IMDP("BND",BF372,BO8,BF3)</f>
        <v>입력오류</v>
      </c>
      <c r="BP372" s="23" t="str">
        <f ca="1">_xll.IMDP("BND",BF372,BP8,BF3)</f>
        <v>입력오류</v>
      </c>
      <c r="BQ372" s="23" t="str">
        <f ca="1">_xll.IMDP("BND",BF372,BQ8,BF3)</f>
        <v>입력오류</v>
      </c>
      <c r="BR372" s="23" t="str">
        <f ca="1">_xll.IMDP("BND",BF372,BR8,BF3)</f>
        <v>입력오류</v>
      </c>
      <c r="BS372" s="2"/>
      <c r="CC372" s="21" t="str">
        <f ca="1">_xll.IMDP("BND",BT372,CC8,BT3)</f>
        <v>입력오류</v>
      </c>
      <c r="CD372" s="23" t="str">
        <f ca="1">_xll.IMDP("BND",BT372,CD8,BT3)</f>
        <v>입력오류</v>
      </c>
      <c r="CE372" s="23" t="str">
        <f ca="1">_xll.IMDP("BND",BT372,CE8,BT3)</f>
        <v>입력오류</v>
      </c>
      <c r="CF372" s="23" t="str">
        <f ca="1">_xll.IMDP("BND",BT372,CF8,BT3)</f>
        <v>입력오류</v>
      </c>
      <c r="CG372" s="2"/>
      <c r="CQ372" s="21" t="str">
        <f ca="1">_xll.IMDP("BND",CH372,CQ8,CH3)</f>
        <v>입력오류</v>
      </c>
      <c r="CR372" s="23" t="str">
        <f ca="1">_xll.IMDP("BND",CH372,CR8,CH3)</f>
        <v>입력오류</v>
      </c>
      <c r="CS372" s="23" t="str">
        <f ca="1">_xll.IMDP("BND",CH372,CS8,CH3)</f>
        <v>입력오류</v>
      </c>
      <c r="CT372" s="23" t="str">
        <f ca="1">_xll.IMDP("BND",CH372,CT8,CH3)</f>
        <v>입력오류</v>
      </c>
      <c r="CU372" s="2"/>
      <c r="DE372" s="21" t="str">
        <f ca="1">_xll.IMDP("BND",CV372,DE8,CV3)</f>
        <v>입력오류</v>
      </c>
      <c r="DF372" s="23" t="str">
        <f ca="1">_xll.IMDP("BND",CV372,DF8,CV3)</f>
        <v>입력오류</v>
      </c>
      <c r="DG372" s="23" t="str">
        <f ca="1">_xll.IMDP("BND",CV372,DG8,CV3)</f>
        <v>입력오류</v>
      </c>
      <c r="DH372" s="23" t="str">
        <f ca="1">_xll.IMDP("BND",CV372,DH8,CV3)</f>
        <v>입력오류</v>
      </c>
      <c r="DI372" s="2"/>
      <c r="DS372" s="21" t="str">
        <f ca="1">_xll.IMDP("BND",DJ372,DS8,DJ3)</f>
        <v>입력오류</v>
      </c>
      <c r="DT372" s="23" t="str">
        <f ca="1">_xll.IMDP("BND",DJ372,DT8,DJ3)</f>
        <v>입력오류</v>
      </c>
      <c r="DU372" s="23" t="str">
        <f ca="1">_xll.IMDP("BND",DJ372,DU8,DJ3)</f>
        <v>입력오류</v>
      </c>
      <c r="DV372" s="23" t="str">
        <f ca="1">_xll.IMDP("BND",DJ372,DV8,DJ3)</f>
        <v>입력오류</v>
      </c>
      <c r="DW372" s="2"/>
      <c r="EG372" s="21" t="str">
        <f ca="1">_xll.IMDP("BND",DX372,EG8,DX3)</f>
        <v>입력오류</v>
      </c>
      <c r="EH372" s="23" t="str">
        <f ca="1">_xll.IMDP("BND",DX372,EH8,DX3)</f>
        <v>입력오류</v>
      </c>
      <c r="EI372" s="23" t="str">
        <f ca="1">_xll.IMDP("BND",DX372,EI8,DX3)</f>
        <v>입력오류</v>
      </c>
      <c r="EJ372" s="23" t="str">
        <f ca="1">_xll.IMDP("BND",DX372,EJ8,DX3)</f>
        <v>입력오류</v>
      </c>
      <c r="EK372" s="2"/>
      <c r="EU372" s="21" t="str">
        <f ca="1">_xll.IMDP("BND",EL372,EU8,EL3)</f>
        <v>입력오류</v>
      </c>
      <c r="EV372" s="23" t="str">
        <f ca="1">_xll.IMDP("BND",EL372,EV8,EL3)</f>
        <v>입력오류</v>
      </c>
      <c r="EW372" s="23" t="str">
        <f ca="1">_xll.IMDP("BND",EL372,EW8,EL3)</f>
        <v>입력오류</v>
      </c>
      <c r="EX372" s="23" t="str">
        <f ca="1">_xll.IMDP("BND",EL372,EX8,EL3)</f>
        <v>입력오류</v>
      </c>
    </row>
    <row r="373" spans="1:154" ht="13.5" customHeight="1" x14ac:dyDescent="0.3">
      <c r="A373" s="2">
        <v>46316</v>
      </c>
      <c r="B373" s="3" t="s">
        <v>1794</v>
      </c>
      <c r="C373" s="3" t="s">
        <v>1795</v>
      </c>
      <c r="D373" s="3" t="s">
        <v>1796</v>
      </c>
      <c r="E373" s="3">
        <v>0</v>
      </c>
      <c r="F373" s="3">
        <v>0.01</v>
      </c>
      <c r="G373" s="3">
        <v>0</v>
      </c>
      <c r="H373" s="3">
        <v>16855</v>
      </c>
      <c r="I373" s="3">
        <v>11060.11</v>
      </c>
      <c r="J373" s="3">
        <v>0.189</v>
      </c>
      <c r="K373" s="21">
        <f ca="1">_xll.IMDP("BND",B373,K8,B3)</f>
        <v>20261231</v>
      </c>
      <c r="L373" s="23">
        <f ca="1">_xll.IMDP("BND",B373,L8,B3)</f>
        <v>3.3889999999999998</v>
      </c>
      <c r="M373" s="23" t="str">
        <f ca="1">_xll.IMDP("BND",B373,M8,B3)</f>
        <v>공사공단채</v>
      </c>
      <c r="N373" s="23" t="str">
        <f ca="1">_xll.IMDP("BND",B373,N8,B3)</f>
        <v>일반</v>
      </c>
      <c r="O373" s="2"/>
      <c r="Y373" s="21" t="str">
        <f ca="1">_xll.IMDP("BND",P373,Y8,P3)</f>
        <v>입력오류</v>
      </c>
      <c r="Z373" s="23" t="str">
        <f ca="1">_xll.IMDP("BND",P373,Z8,P3)</f>
        <v>입력오류</v>
      </c>
      <c r="AA373" s="23" t="str">
        <f ca="1">_xll.IMDP("BND",P373,AA8,P3)</f>
        <v>입력오류</v>
      </c>
      <c r="AB373" s="23" t="str">
        <f ca="1">_xll.IMDP("BND",P373,AB8,P3)</f>
        <v>입력오류</v>
      </c>
      <c r="AC373" s="2"/>
      <c r="AM373" s="21" t="str">
        <f ca="1">_xll.IMDP("BND",AD373,AM8,AD3)</f>
        <v>입력오류</v>
      </c>
      <c r="AN373" s="23" t="str">
        <f ca="1">_xll.IMDP("BND",AD373,AN8,AD3)</f>
        <v>입력오류</v>
      </c>
      <c r="AO373" s="23" t="str">
        <f ca="1">_xll.IMDP("BND",AD373,AO8,AD3)</f>
        <v>입력오류</v>
      </c>
      <c r="AP373" s="23" t="str">
        <f ca="1">_xll.IMDP("BND",AD373,AP8,AD3)</f>
        <v>입력오류</v>
      </c>
      <c r="AQ373" s="2"/>
      <c r="BA373" s="21" t="str">
        <f ca="1">_xll.IMDP("BND",AR373,BA8,AR3)</f>
        <v>입력오류</v>
      </c>
      <c r="BB373" s="23" t="str">
        <f ca="1">_xll.IMDP("BND",AR373,BB8,AR3)</f>
        <v>입력오류</v>
      </c>
      <c r="BC373" s="23" t="str">
        <f ca="1">_xll.IMDP("BND",AR373,BC8,AR3)</f>
        <v>입력오류</v>
      </c>
      <c r="BD373" s="23" t="str">
        <f ca="1">_xll.IMDP("BND",AR373,BD8,AR3)</f>
        <v>입력오류</v>
      </c>
      <c r="BE373" s="2"/>
      <c r="BO373" s="21" t="str">
        <f ca="1">_xll.IMDP("BND",BF373,BO8,BF3)</f>
        <v>입력오류</v>
      </c>
      <c r="BP373" s="23" t="str">
        <f ca="1">_xll.IMDP("BND",BF373,BP8,BF3)</f>
        <v>입력오류</v>
      </c>
      <c r="BQ373" s="23" t="str">
        <f ca="1">_xll.IMDP("BND",BF373,BQ8,BF3)</f>
        <v>입력오류</v>
      </c>
      <c r="BR373" s="23" t="str">
        <f ca="1">_xll.IMDP("BND",BF373,BR8,BF3)</f>
        <v>입력오류</v>
      </c>
      <c r="BS373" s="2"/>
      <c r="CC373" s="21" t="str">
        <f ca="1">_xll.IMDP("BND",BT373,CC8,BT3)</f>
        <v>입력오류</v>
      </c>
      <c r="CD373" s="23" t="str">
        <f ca="1">_xll.IMDP("BND",BT373,CD8,BT3)</f>
        <v>입력오류</v>
      </c>
      <c r="CE373" s="23" t="str">
        <f ca="1">_xll.IMDP("BND",BT373,CE8,BT3)</f>
        <v>입력오류</v>
      </c>
      <c r="CF373" s="23" t="str">
        <f ca="1">_xll.IMDP("BND",BT373,CF8,BT3)</f>
        <v>입력오류</v>
      </c>
      <c r="CG373" s="2"/>
      <c r="CQ373" s="21" t="str">
        <f ca="1">_xll.IMDP("BND",CH373,CQ8,CH3)</f>
        <v>입력오류</v>
      </c>
      <c r="CR373" s="23" t="str">
        <f ca="1">_xll.IMDP("BND",CH373,CR8,CH3)</f>
        <v>입력오류</v>
      </c>
      <c r="CS373" s="23" t="str">
        <f ca="1">_xll.IMDP("BND",CH373,CS8,CH3)</f>
        <v>입력오류</v>
      </c>
      <c r="CT373" s="23" t="str">
        <f ca="1">_xll.IMDP("BND",CH373,CT8,CH3)</f>
        <v>입력오류</v>
      </c>
      <c r="CU373" s="2"/>
      <c r="DE373" s="21" t="str">
        <f ca="1">_xll.IMDP("BND",CV373,DE8,CV3)</f>
        <v>입력오류</v>
      </c>
      <c r="DF373" s="23" t="str">
        <f ca="1">_xll.IMDP("BND",CV373,DF8,CV3)</f>
        <v>입력오류</v>
      </c>
      <c r="DG373" s="23" t="str">
        <f ca="1">_xll.IMDP("BND",CV373,DG8,CV3)</f>
        <v>입력오류</v>
      </c>
      <c r="DH373" s="23" t="str">
        <f ca="1">_xll.IMDP("BND",CV373,DH8,CV3)</f>
        <v>입력오류</v>
      </c>
      <c r="DI373" s="2"/>
      <c r="DS373" s="21" t="str">
        <f ca="1">_xll.IMDP("BND",DJ373,DS8,DJ3)</f>
        <v>입력오류</v>
      </c>
      <c r="DT373" s="23" t="str">
        <f ca="1">_xll.IMDP("BND",DJ373,DT8,DJ3)</f>
        <v>입력오류</v>
      </c>
      <c r="DU373" s="23" t="str">
        <f ca="1">_xll.IMDP("BND",DJ373,DU8,DJ3)</f>
        <v>입력오류</v>
      </c>
      <c r="DV373" s="23" t="str">
        <f ca="1">_xll.IMDP("BND",DJ373,DV8,DJ3)</f>
        <v>입력오류</v>
      </c>
      <c r="DW373" s="2"/>
      <c r="EG373" s="21" t="str">
        <f ca="1">_xll.IMDP("BND",DX373,EG8,DX3)</f>
        <v>입력오류</v>
      </c>
      <c r="EH373" s="23" t="str">
        <f ca="1">_xll.IMDP("BND",DX373,EH8,DX3)</f>
        <v>입력오류</v>
      </c>
      <c r="EI373" s="23" t="str">
        <f ca="1">_xll.IMDP("BND",DX373,EI8,DX3)</f>
        <v>입력오류</v>
      </c>
      <c r="EJ373" s="23" t="str">
        <f ca="1">_xll.IMDP("BND",DX373,EJ8,DX3)</f>
        <v>입력오류</v>
      </c>
      <c r="EK373" s="2"/>
      <c r="EU373" s="21" t="str">
        <f ca="1">_xll.IMDP("BND",EL373,EU8,EL3)</f>
        <v>입력오류</v>
      </c>
      <c r="EV373" s="23" t="str">
        <f ca="1">_xll.IMDP("BND",EL373,EV8,EL3)</f>
        <v>입력오류</v>
      </c>
      <c r="EW373" s="23" t="str">
        <f ca="1">_xll.IMDP("BND",EL373,EW8,EL3)</f>
        <v>입력오류</v>
      </c>
      <c r="EX373" s="23" t="str">
        <f ca="1">_xll.IMDP("BND",EL373,EX8,EL3)</f>
        <v>입력오류</v>
      </c>
    </row>
    <row r="374" spans="1:154" ht="13.5" customHeight="1" x14ac:dyDescent="0.3">
      <c r="A374" s="2">
        <v>46316</v>
      </c>
      <c r="B374" s="3" t="s">
        <v>1272</v>
      </c>
      <c r="C374" s="3" t="s">
        <v>1273</v>
      </c>
      <c r="D374" s="3" t="s">
        <v>1274</v>
      </c>
      <c r="E374" s="3">
        <v>0</v>
      </c>
      <c r="F374" s="3">
        <v>0.01</v>
      </c>
      <c r="G374" s="3">
        <v>0</v>
      </c>
      <c r="H374" s="3">
        <v>16208</v>
      </c>
      <c r="I374" s="3">
        <v>9604.6</v>
      </c>
      <c r="J374" s="3">
        <v>5.2251000000000003</v>
      </c>
      <c r="K374" s="21">
        <f ca="1">_xll.IMDP("BND",B374,K8,B3)</f>
        <v>20320824</v>
      </c>
      <c r="L374" s="23">
        <f ca="1">_xll.IMDP("BND",B374,L8,B3)</f>
        <v>4.2720000000000002</v>
      </c>
      <c r="M374" s="23" t="str">
        <f ca="1">_xll.IMDP("BND",B374,M8,B3)</f>
        <v>공사공단채</v>
      </c>
      <c r="N374" s="23" t="str">
        <f ca="1">_xll.IMDP("BND",B374,N8,B3)</f>
        <v>일반</v>
      </c>
      <c r="O374" s="2"/>
      <c r="Y374" s="21" t="str">
        <f ca="1">_xll.IMDP("BND",P374,Y8,P3)</f>
        <v>입력오류</v>
      </c>
      <c r="Z374" s="23" t="str">
        <f ca="1">_xll.IMDP("BND",P374,Z8,P3)</f>
        <v>입력오류</v>
      </c>
      <c r="AA374" s="23" t="str">
        <f ca="1">_xll.IMDP("BND",P374,AA8,P3)</f>
        <v>입력오류</v>
      </c>
      <c r="AB374" s="23" t="str">
        <f ca="1">_xll.IMDP("BND",P374,AB8,P3)</f>
        <v>입력오류</v>
      </c>
      <c r="AC374" s="2"/>
      <c r="AM374" s="21" t="str">
        <f ca="1">_xll.IMDP("BND",AD374,AM8,AD3)</f>
        <v>입력오류</v>
      </c>
      <c r="AN374" s="23" t="str">
        <f ca="1">_xll.IMDP("BND",AD374,AN8,AD3)</f>
        <v>입력오류</v>
      </c>
      <c r="AO374" s="23" t="str">
        <f ca="1">_xll.IMDP("BND",AD374,AO8,AD3)</f>
        <v>입력오류</v>
      </c>
      <c r="AP374" s="23" t="str">
        <f ca="1">_xll.IMDP("BND",AD374,AP8,AD3)</f>
        <v>입력오류</v>
      </c>
      <c r="AQ374" s="2"/>
      <c r="BA374" s="21" t="str">
        <f ca="1">_xll.IMDP("BND",AR374,BA8,AR3)</f>
        <v>입력오류</v>
      </c>
      <c r="BB374" s="23" t="str">
        <f ca="1">_xll.IMDP("BND",AR374,BB8,AR3)</f>
        <v>입력오류</v>
      </c>
      <c r="BC374" s="23" t="str">
        <f ca="1">_xll.IMDP("BND",AR374,BC8,AR3)</f>
        <v>입력오류</v>
      </c>
      <c r="BD374" s="23" t="str">
        <f ca="1">_xll.IMDP("BND",AR374,BD8,AR3)</f>
        <v>입력오류</v>
      </c>
      <c r="BE374" s="2"/>
      <c r="BO374" s="21" t="str">
        <f ca="1">_xll.IMDP("BND",BF374,BO8,BF3)</f>
        <v>입력오류</v>
      </c>
      <c r="BP374" s="23" t="str">
        <f ca="1">_xll.IMDP("BND",BF374,BP8,BF3)</f>
        <v>입력오류</v>
      </c>
      <c r="BQ374" s="23" t="str">
        <f ca="1">_xll.IMDP("BND",BF374,BQ8,BF3)</f>
        <v>입력오류</v>
      </c>
      <c r="BR374" s="23" t="str">
        <f ca="1">_xll.IMDP("BND",BF374,BR8,BF3)</f>
        <v>입력오류</v>
      </c>
      <c r="BS374" s="2"/>
      <c r="CC374" s="21" t="str">
        <f ca="1">_xll.IMDP("BND",BT374,CC8,BT3)</f>
        <v>입력오류</v>
      </c>
      <c r="CD374" s="23" t="str">
        <f ca="1">_xll.IMDP("BND",BT374,CD8,BT3)</f>
        <v>입력오류</v>
      </c>
      <c r="CE374" s="23" t="str">
        <f ca="1">_xll.IMDP("BND",BT374,CE8,BT3)</f>
        <v>입력오류</v>
      </c>
      <c r="CF374" s="23" t="str">
        <f ca="1">_xll.IMDP("BND",BT374,CF8,BT3)</f>
        <v>입력오류</v>
      </c>
      <c r="CG374" s="2"/>
      <c r="CQ374" s="21" t="str">
        <f ca="1">_xll.IMDP("BND",CH374,CQ8,CH3)</f>
        <v>입력오류</v>
      </c>
      <c r="CR374" s="23" t="str">
        <f ca="1">_xll.IMDP("BND",CH374,CR8,CH3)</f>
        <v>입력오류</v>
      </c>
      <c r="CS374" s="23" t="str">
        <f ca="1">_xll.IMDP("BND",CH374,CS8,CH3)</f>
        <v>입력오류</v>
      </c>
      <c r="CT374" s="23" t="str">
        <f ca="1">_xll.IMDP("BND",CH374,CT8,CH3)</f>
        <v>입력오류</v>
      </c>
      <c r="CU374" s="2"/>
      <c r="DE374" s="21" t="str">
        <f ca="1">_xll.IMDP("BND",CV374,DE8,CV3)</f>
        <v>입력오류</v>
      </c>
      <c r="DF374" s="23" t="str">
        <f ca="1">_xll.IMDP("BND",CV374,DF8,CV3)</f>
        <v>입력오류</v>
      </c>
      <c r="DG374" s="23" t="str">
        <f ca="1">_xll.IMDP("BND",CV374,DG8,CV3)</f>
        <v>입력오류</v>
      </c>
      <c r="DH374" s="23" t="str">
        <f ca="1">_xll.IMDP("BND",CV374,DH8,CV3)</f>
        <v>입력오류</v>
      </c>
      <c r="DI374" s="2"/>
      <c r="DS374" s="21" t="str">
        <f ca="1">_xll.IMDP("BND",DJ374,DS8,DJ3)</f>
        <v>입력오류</v>
      </c>
      <c r="DT374" s="23" t="str">
        <f ca="1">_xll.IMDP("BND",DJ374,DT8,DJ3)</f>
        <v>입력오류</v>
      </c>
      <c r="DU374" s="23" t="str">
        <f ca="1">_xll.IMDP("BND",DJ374,DU8,DJ3)</f>
        <v>입력오류</v>
      </c>
      <c r="DV374" s="23" t="str">
        <f ca="1">_xll.IMDP("BND",DJ374,DV8,DJ3)</f>
        <v>입력오류</v>
      </c>
      <c r="DW374" s="2"/>
      <c r="EG374" s="21" t="str">
        <f ca="1">_xll.IMDP("BND",DX374,EG8,DX3)</f>
        <v>입력오류</v>
      </c>
      <c r="EH374" s="23" t="str">
        <f ca="1">_xll.IMDP("BND",DX374,EH8,DX3)</f>
        <v>입력오류</v>
      </c>
      <c r="EI374" s="23" t="str">
        <f ca="1">_xll.IMDP("BND",DX374,EI8,DX3)</f>
        <v>입력오류</v>
      </c>
      <c r="EJ374" s="23" t="str">
        <f ca="1">_xll.IMDP("BND",DX374,EJ8,DX3)</f>
        <v>입력오류</v>
      </c>
      <c r="EK374" s="2"/>
      <c r="EU374" s="21" t="str">
        <f ca="1">_xll.IMDP("BND",EL374,EU8,EL3)</f>
        <v>입력오류</v>
      </c>
      <c r="EV374" s="23" t="str">
        <f ca="1">_xll.IMDP("BND",EL374,EV8,EL3)</f>
        <v>입력오류</v>
      </c>
      <c r="EW374" s="23" t="str">
        <f ca="1">_xll.IMDP("BND",EL374,EW8,EL3)</f>
        <v>입력오류</v>
      </c>
      <c r="EX374" s="23" t="str">
        <f ca="1">_xll.IMDP("BND",EL374,EX8,EL3)</f>
        <v>입력오류</v>
      </c>
    </row>
    <row r="375" spans="1:154" ht="13.5" customHeight="1" x14ac:dyDescent="0.3">
      <c r="A375" s="2">
        <v>46316</v>
      </c>
      <c r="B375" s="3" t="s">
        <v>3496</v>
      </c>
      <c r="C375" s="3" t="s">
        <v>1159</v>
      </c>
      <c r="D375" s="3" t="s">
        <v>3497</v>
      </c>
      <c r="E375" s="3">
        <v>0</v>
      </c>
      <c r="F375" s="3">
        <v>0.01</v>
      </c>
      <c r="G375" s="3">
        <v>0</v>
      </c>
      <c r="H375" s="3">
        <v>15503</v>
      </c>
      <c r="I375" s="3">
        <v>9277.81</v>
      </c>
      <c r="J375" s="3">
        <v>3.1335999999999999</v>
      </c>
      <c r="K375" s="21">
        <f ca="1">_xll.IMDP("BND",B375,K8,B3)</f>
        <v>20300206</v>
      </c>
      <c r="L375" s="23">
        <f ca="1">_xll.IMDP("BND",B375,L8,B3)</f>
        <v>4.2619999999999996</v>
      </c>
      <c r="M375" s="23" t="str">
        <f ca="1">_xll.IMDP("BND",B375,M8,B3)</f>
        <v>공사공단채</v>
      </c>
      <c r="N375" s="23" t="str">
        <f ca="1">_xll.IMDP("BND",B375,N8,B3)</f>
        <v>일반</v>
      </c>
      <c r="O375" s="2"/>
      <c r="Y375" s="21" t="str">
        <f ca="1">_xll.IMDP("BND",P375,Y8,P3)</f>
        <v>입력오류</v>
      </c>
      <c r="Z375" s="23" t="str">
        <f ca="1">_xll.IMDP("BND",P375,Z8,P3)</f>
        <v>입력오류</v>
      </c>
      <c r="AA375" s="23" t="str">
        <f ca="1">_xll.IMDP("BND",P375,AA8,P3)</f>
        <v>입력오류</v>
      </c>
      <c r="AB375" s="23" t="str">
        <f ca="1">_xll.IMDP("BND",P375,AB8,P3)</f>
        <v>입력오류</v>
      </c>
      <c r="AC375" s="2"/>
      <c r="AM375" s="21" t="str">
        <f ca="1">_xll.IMDP("BND",AD375,AM8,AD3)</f>
        <v>입력오류</v>
      </c>
      <c r="AN375" s="23" t="str">
        <f ca="1">_xll.IMDP("BND",AD375,AN8,AD3)</f>
        <v>입력오류</v>
      </c>
      <c r="AO375" s="23" t="str">
        <f ca="1">_xll.IMDP("BND",AD375,AO8,AD3)</f>
        <v>입력오류</v>
      </c>
      <c r="AP375" s="23" t="str">
        <f ca="1">_xll.IMDP("BND",AD375,AP8,AD3)</f>
        <v>입력오류</v>
      </c>
      <c r="AQ375" s="2"/>
      <c r="BA375" s="21" t="str">
        <f ca="1">_xll.IMDP("BND",AR375,BA8,AR3)</f>
        <v>입력오류</v>
      </c>
      <c r="BB375" s="23" t="str">
        <f ca="1">_xll.IMDP("BND",AR375,BB8,AR3)</f>
        <v>입력오류</v>
      </c>
      <c r="BC375" s="23" t="str">
        <f ca="1">_xll.IMDP("BND",AR375,BC8,AR3)</f>
        <v>입력오류</v>
      </c>
      <c r="BD375" s="23" t="str">
        <f ca="1">_xll.IMDP("BND",AR375,BD8,AR3)</f>
        <v>입력오류</v>
      </c>
      <c r="BE375" s="2"/>
      <c r="BO375" s="21" t="str">
        <f ca="1">_xll.IMDP("BND",BF375,BO8,BF3)</f>
        <v>입력오류</v>
      </c>
      <c r="BP375" s="23" t="str">
        <f ca="1">_xll.IMDP("BND",BF375,BP8,BF3)</f>
        <v>입력오류</v>
      </c>
      <c r="BQ375" s="23" t="str">
        <f ca="1">_xll.IMDP("BND",BF375,BQ8,BF3)</f>
        <v>입력오류</v>
      </c>
      <c r="BR375" s="23" t="str">
        <f ca="1">_xll.IMDP("BND",BF375,BR8,BF3)</f>
        <v>입력오류</v>
      </c>
      <c r="BS375" s="2"/>
      <c r="CC375" s="21" t="str">
        <f ca="1">_xll.IMDP("BND",BT375,CC8,BT3)</f>
        <v>입력오류</v>
      </c>
      <c r="CD375" s="23" t="str">
        <f ca="1">_xll.IMDP("BND",BT375,CD8,BT3)</f>
        <v>입력오류</v>
      </c>
      <c r="CE375" s="23" t="str">
        <f ca="1">_xll.IMDP("BND",BT375,CE8,BT3)</f>
        <v>입력오류</v>
      </c>
      <c r="CF375" s="23" t="str">
        <f ca="1">_xll.IMDP("BND",BT375,CF8,BT3)</f>
        <v>입력오류</v>
      </c>
      <c r="CG375" s="2"/>
      <c r="CQ375" s="21" t="str">
        <f ca="1">_xll.IMDP("BND",CH375,CQ8,CH3)</f>
        <v>입력오류</v>
      </c>
      <c r="CR375" s="23" t="str">
        <f ca="1">_xll.IMDP("BND",CH375,CR8,CH3)</f>
        <v>입력오류</v>
      </c>
      <c r="CS375" s="23" t="str">
        <f ca="1">_xll.IMDP("BND",CH375,CS8,CH3)</f>
        <v>입력오류</v>
      </c>
      <c r="CT375" s="23" t="str">
        <f ca="1">_xll.IMDP("BND",CH375,CT8,CH3)</f>
        <v>입력오류</v>
      </c>
      <c r="CU375" s="2"/>
      <c r="DE375" s="21" t="str">
        <f ca="1">_xll.IMDP("BND",CV375,DE8,CV3)</f>
        <v>입력오류</v>
      </c>
      <c r="DF375" s="23" t="str">
        <f ca="1">_xll.IMDP("BND",CV375,DF8,CV3)</f>
        <v>입력오류</v>
      </c>
      <c r="DG375" s="23" t="str">
        <f ca="1">_xll.IMDP("BND",CV375,DG8,CV3)</f>
        <v>입력오류</v>
      </c>
      <c r="DH375" s="23" t="str">
        <f ca="1">_xll.IMDP("BND",CV375,DH8,CV3)</f>
        <v>입력오류</v>
      </c>
      <c r="DI375" s="2"/>
      <c r="DS375" s="21" t="str">
        <f ca="1">_xll.IMDP("BND",DJ375,DS8,DJ3)</f>
        <v>입력오류</v>
      </c>
      <c r="DT375" s="23" t="str">
        <f ca="1">_xll.IMDP("BND",DJ375,DT8,DJ3)</f>
        <v>입력오류</v>
      </c>
      <c r="DU375" s="23" t="str">
        <f ca="1">_xll.IMDP("BND",DJ375,DU8,DJ3)</f>
        <v>입력오류</v>
      </c>
      <c r="DV375" s="23" t="str">
        <f ca="1">_xll.IMDP("BND",DJ375,DV8,DJ3)</f>
        <v>입력오류</v>
      </c>
      <c r="DW375" s="2"/>
      <c r="EG375" s="21" t="str">
        <f ca="1">_xll.IMDP("BND",DX375,EG8,DX3)</f>
        <v>입력오류</v>
      </c>
      <c r="EH375" s="23" t="str">
        <f ca="1">_xll.IMDP("BND",DX375,EH8,DX3)</f>
        <v>입력오류</v>
      </c>
      <c r="EI375" s="23" t="str">
        <f ca="1">_xll.IMDP("BND",DX375,EI8,DX3)</f>
        <v>입력오류</v>
      </c>
      <c r="EJ375" s="23" t="str">
        <f ca="1">_xll.IMDP("BND",DX375,EJ8,DX3)</f>
        <v>입력오류</v>
      </c>
      <c r="EK375" s="2"/>
      <c r="EU375" s="21" t="str">
        <f ca="1">_xll.IMDP("BND",EL375,EU8,EL3)</f>
        <v>입력오류</v>
      </c>
      <c r="EV375" s="23" t="str">
        <f ca="1">_xll.IMDP("BND",EL375,EV8,EL3)</f>
        <v>입력오류</v>
      </c>
      <c r="EW375" s="23" t="str">
        <f ca="1">_xll.IMDP("BND",EL375,EW8,EL3)</f>
        <v>입력오류</v>
      </c>
      <c r="EX375" s="23" t="str">
        <f ca="1">_xll.IMDP("BND",EL375,EX8,EL3)</f>
        <v>입력오류</v>
      </c>
    </row>
    <row r="376" spans="1:154" ht="13.5" customHeight="1" x14ac:dyDescent="0.3">
      <c r="A376" s="2">
        <v>46316</v>
      </c>
      <c r="B376" s="3" t="s">
        <v>1799</v>
      </c>
      <c r="C376" s="3" t="s">
        <v>1800</v>
      </c>
      <c r="D376" s="3" t="s">
        <v>1801</v>
      </c>
      <c r="E376" s="3">
        <v>0</v>
      </c>
      <c r="F376" s="3">
        <v>0.01</v>
      </c>
      <c r="G376" s="3">
        <v>0</v>
      </c>
      <c r="H376" s="3">
        <v>14099</v>
      </c>
      <c r="I376" s="3">
        <v>10547.53</v>
      </c>
      <c r="J376" s="3">
        <v>0.42709999999999998</v>
      </c>
      <c r="K376" s="21">
        <f ca="1">_xll.IMDP("BND",B376,K8,B3)</f>
        <v>20270331</v>
      </c>
      <c r="L376" s="23">
        <f ca="1">_xll.IMDP("BND",B376,L8,B3)</f>
        <v>3.492</v>
      </c>
      <c r="M376" s="23" t="str">
        <f ca="1">_xll.IMDP("BND",B376,M8,B3)</f>
        <v>지방채</v>
      </c>
      <c r="N376" s="23" t="str">
        <f ca="1">_xll.IMDP("BND",B376,N8,B3)</f>
        <v>도시철도채권</v>
      </c>
      <c r="O376" s="2"/>
      <c r="Y376" s="21" t="str">
        <f ca="1">_xll.IMDP("BND",P376,Y8,P3)</f>
        <v>입력오류</v>
      </c>
      <c r="Z376" s="23" t="str">
        <f ca="1">_xll.IMDP("BND",P376,Z8,P3)</f>
        <v>입력오류</v>
      </c>
      <c r="AA376" s="23" t="str">
        <f ca="1">_xll.IMDP("BND",P376,AA8,P3)</f>
        <v>입력오류</v>
      </c>
      <c r="AB376" s="23" t="str">
        <f ca="1">_xll.IMDP("BND",P376,AB8,P3)</f>
        <v>입력오류</v>
      </c>
      <c r="AC376" s="2"/>
      <c r="AM376" s="21" t="str">
        <f ca="1">_xll.IMDP("BND",AD376,AM8,AD3)</f>
        <v>입력오류</v>
      </c>
      <c r="AN376" s="23" t="str">
        <f ca="1">_xll.IMDP("BND",AD376,AN8,AD3)</f>
        <v>입력오류</v>
      </c>
      <c r="AO376" s="23" t="str">
        <f ca="1">_xll.IMDP("BND",AD376,AO8,AD3)</f>
        <v>입력오류</v>
      </c>
      <c r="AP376" s="23" t="str">
        <f ca="1">_xll.IMDP("BND",AD376,AP8,AD3)</f>
        <v>입력오류</v>
      </c>
      <c r="AQ376" s="2"/>
      <c r="BA376" s="21" t="str">
        <f ca="1">_xll.IMDP("BND",AR376,BA8,AR3)</f>
        <v>입력오류</v>
      </c>
      <c r="BB376" s="23" t="str">
        <f ca="1">_xll.IMDP("BND",AR376,BB8,AR3)</f>
        <v>입력오류</v>
      </c>
      <c r="BC376" s="23" t="str">
        <f ca="1">_xll.IMDP("BND",AR376,BC8,AR3)</f>
        <v>입력오류</v>
      </c>
      <c r="BD376" s="23" t="str">
        <f ca="1">_xll.IMDP("BND",AR376,BD8,AR3)</f>
        <v>입력오류</v>
      </c>
      <c r="BE376" s="2"/>
      <c r="BO376" s="21" t="str">
        <f ca="1">_xll.IMDP("BND",BF376,BO8,BF3)</f>
        <v>입력오류</v>
      </c>
      <c r="BP376" s="23" t="str">
        <f ca="1">_xll.IMDP("BND",BF376,BP8,BF3)</f>
        <v>입력오류</v>
      </c>
      <c r="BQ376" s="23" t="str">
        <f ca="1">_xll.IMDP("BND",BF376,BQ8,BF3)</f>
        <v>입력오류</v>
      </c>
      <c r="BR376" s="23" t="str">
        <f ca="1">_xll.IMDP("BND",BF376,BR8,BF3)</f>
        <v>입력오류</v>
      </c>
      <c r="BS376" s="2"/>
      <c r="CC376" s="21" t="str">
        <f ca="1">_xll.IMDP("BND",BT376,CC8,BT3)</f>
        <v>입력오류</v>
      </c>
      <c r="CD376" s="23" t="str">
        <f ca="1">_xll.IMDP("BND",BT376,CD8,BT3)</f>
        <v>입력오류</v>
      </c>
      <c r="CE376" s="23" t="str">
        <f ca="1">_xll.IMDP("BND",BT376,CE8,BT3)</f>
        <v>입력오류</v>
      </c>
      <c r="CF376" s="23" t="str">
        <f ca="1">_xll.IMDP("BND",BT376,CF8,BT3)</f>
        <v>입력오류</v>
      </c>
      <c r="CG376" s="2"/>
      <c r="CQ376" s="21" t="str">
        <f ca="1">_xll.IMDP("BND",CH376,CQ8,CH3)</f>
        <v>입력오류</v>
      </c>
      <c r="CR376" s="23" t="str">
        <f ca="1">_xll.IMDP("BND",CH376,CR8,CH3)</f>
        <v>입력오류</v>
      </c>
      <c r="CS376" s="23" t="str">
        <f ca="1">_xll.IMDP("BND",CH376,CS8,CH3)</f>
        <v>입력오류</v>
      </c>
      <c r="CT376" s="23" t="str">
        <f ca="1">_xll.IMDP("BND",CH376,CT8,CH3)</f>
        <v>입력오류</v>
      </c>
      <c r="CU376" s="2"/>
      <c r="DE376" s="21" t="str">
        <f ca="1">_xll.IMDP("BND",CV376,DE8,CV3)</f>
        <v>입력오류</v>
      </c>
      <c r="DF376" s="23" t="str">
        <f ca="1">_xll.IMDP("BND",CV376,DF8,CV3)</f>
        <v>입력오류</v>
      </c>
      <c r="DG376" s="23" t="str">
        <f ca="1">_xll.IMDP("BND",CV376,DG8,CV3)</f>
        <v>입력오류</v>
      </c>
      <c r="DH376" s="23" t="str">
        <f ca="1">_xll.IMDP("BND",CV376,DH8,CV3)</f>
        <v>입력오류</v>
      </c>
      <c r="DI376" s="2"/>
      <c r="DS376" s="21" t="str">
        <f ca="1">_xll.IMDP("BND",DJ376,DS8,DJ3)</f>
        <v>입력오류</v>
      </c>
      <c r="DT376" s="23" t="str">
        <f ca="1">_xll.IMDP("BND",DJ376,DT8,DJ3)</f>
        <v>입력오류</v>
      </c>
      <c r="DU376" s="23" t="str">
        <f ca="1">_xll.IMDP("BND",DJ376,DU8,DJ3)</f>
        <v>입력오류</v>
      </c>
      <c r="DV376" s="23" t="str">
        <f ca="1">_xll.IMDP("BND",DJ376,DV8,DJ3)</f>
        <v>입력오류</v>
      </c>
      <c r="DW376" s="2"/>
      <c r="EG376" s="21" t="str">
        <f ca="1">_xll.IMDP("BND",DX376,EG8,DX3)</f>
        <v>입력오류</v>
      </c>
      <c r="EH376" s="23" t="str">
        <f ca="1">_xll.IMDP("BND",DX376,EH8,DX3)</f>
        <v>입력오류</v>
      </c>
      <c r="EI376" s="23" t="str">
        <f ca="1">_xll.IMDP("BND",DX376,EI8,DX3)</f>
        <v>입력오류</v>
      </c>
      <c r="EJ376" s="23" t="str">
        <f ca="1">_xll.IMDP("BND",DX376,EJ8,DX3)</f>
        <v>입력오류</v>
      </c>
      <c r="EK376" s="2"/>
      <c r="EU376" s="21" t="str">
        <f ca="1">_xll.IMDP("BND",EL376,EU8,EL3)</f>
        <v>입력오류</v>
      </c>
      <c r="EV376" s="23" t="str">
        <f ca="1">_xll.IMDP("BND",EL376,EV8,EL3)</f>
        <v>입력오류</v>
      </c>
      <c r="EW376" s="23" t="str">
        <f ca="1">_xll.IMDP("BND",EL376,EW8,EL3)</f>
        <v>입력오류</v>
      </c>
      <c r="EX376" s="23" t="str">
        <f ca="1">_xll.IMDP("BND",EL376,EX8,EL3)</f>
        <v>입력오류</v>
      </c>
    </row>
    <row r="377" spans="1:154" ht="13.5" customHeight="1" x14ac:dyDescent="0.3">
      <c r="A377" s="2">
        <v>46316</v>
      </c>
      <c r="B377" s="3" t="s">
        <v>102</v>
      </c>
      <c r="C377" s="3" t="s">
        <v>60</v>
      </c>
      <c r="D377" s="3" t="s">
        <v>103</v>
      </c>
      <c r="E377" s="3">
        <v>0</v>
      </c>
      <c r="F377" s="3">
        <v>0.01</v>
      </c>
      <c r="G377" s="3">
        <v>0</v>
      </c>
      <c r="H377" s="3">
        <v>13497</v>
      </c>
      <c r="I377" s="3">
        <v>8076.96</v>
      </c>
      <c r="J377" s="3">
        <v>13.947100000000001</v>
      </c>
      <c r="K377" s="21">
        <f ca="1">_xll.IMDP("BND",B377,K8,B3)</f>
        <v>20450910</v>
      </c>
      <c r="L377" s="23">
        <f ca="1">_xll.IMDP("BND",B377,L8,B3)</f>
        <v>4.2670000000000003</v>
      </c>
      <c r="M377" s="23" t="str">
        <f ca="1">_xll.IMDP("BND",B377,M8,B3)</f>
        <v>국채</v>
      </c>
      <c r="N377" s="23" t="str">
        <f ca="1">_xll.IMDP("BND",B377,N8,B3)</f>
        <v>국고채권</v>
      </c>
      <c r="O377" s="2"/>
      <c r="Y377" s="21" t="str">
        <f ca="1">_xll.IMDP("BND",P377,Y8,P3)</f>
        <v>입력오류</v>
      </c>
      <c r="Z377" s="23" t="str">
        <f ca="1">_xll.IMDP("BND",P377,Z8,P3)</f>
        <v>입력오류</v>
      </c>
      <c r="AA377" s="23" t="str">
        <f ca="1">_xll.IMDP("BND",P377,AA8,P3)</f>
        <v>입력오류</v>
      </c>
      <c r="AB377" s="23" t="str">
        <f ca="1">_xll.IMDP("BND",P377,AB8,P3)</f>
        <v>입력오류</v>
      </c>
      <c r="AC377" s="2"/>
      <c r="AM377" s="21" t="str">
        <f ca="1">_xll.IMDP("BND",AD377,AM8,AD3)</f>
        <v>입력오류</v>
      </c>
      <c r="AN377" s="23" t="str">
        <f ca="1">_xll.IMDP("BND",AD377,AN8,AD3)</f>
        <v>입력오류</v>
      </c>
      <c r="AO377" s="23" t="str">
        <f ca="1">_xll.IMDP("BND",AD377,AO8,AD3)</f>
        <v>입력오류</v>
      </c>
      <c r="AP377" s="23" t="str">
        <f ca="1">_xll.IMDP("BND",AD377,AP8,AD3)</f>
        <v>입력오류</v>
      </c>
      <c r="AQ377" s="2"/>
      <c r="BA377" s="21" t="str">
        <f ca="1">_xll.IMDP("BND",AR377,BA8,AR3)</f>
        <v>입력오류</v>
      </c>
      <c r="BB377" s="23" t="str">
        <f ca="1">_xll.IMDP("BND",AR377,BB8,AR3)</f>
        <v>입력오류</v>
      </c>
      <c r="BC377" s="23" t="str">
        <f ca="1">_xll.IMDP("BND",AR377,BC8,AR3)</f>
        <v>입력오류</v>
      </c>
      <c r="BD377" s="23" t="str">
        <f ca="1">_xll.IMDP("BND",AR377,BD8,AR3)</f>
        <v>입력오류</v>
      </c>
      <c r="BE377" s="2"/>
      <c r="BO377" s="21" t="str">
        <f ca="1">_xll.IMDP("BND",BF377,BO8,BF3)</f>
        <v>입력오류</v>
      </c>
      <c r="BP377" s="23" t="str">
        <f ca="1">_xll.IMDP("BND",BF377,BP8,BF3)</f>
        <v>입력오류</v>
      </c>
      <c r="BQ377" s="23" t="str">
        <f ca="1">_xll.IMDP("BND",BF377,BQ8,BF3)</f>
        <v>입력오류</v>
      </c>
      <c r="BR377" s="23" t="str">
        <f ca="1">_xll.IMDP("BND",BF377,BR8,BF3)</f>
        <v>입력오류</v>
      </c>
      <c r="BS377" s="2"/>
      <c r="CC377" s="21" t="str">
        <f ca="1">_xll.IMDP("BND",BT377,CC8,BT3)</f>
        <v>입력오류</v>
      </c>
      <c r="CD377" s="23" t="str">
        <f ca="1">_xll.IMDP("BND",BT377,CD8,BT3)</f>
        <v>입력오류</v>
      </c>
      <c r="CE377" s="23" t="str">
        <f ca="1">_xll.IMDP("BND",BT377,CE8,BT3)</f>
        <v>입력오류</v>
      </c>
      <c r="CF377" s="23" t="str">
        <f ca="1">_xll.IMDP("BND",BT377,CF8,BT3)</f>
        <v>입력오류</v>
      </c>
      <c r="CG377" s="2"/>
      <c r="CQ377" s="21" t="str">
        <f ca="1">_xll.IMDP("BND",CH377,CQ8,CH3)</f>
        <v>입력오류</v>
      </c>
      <c r="CR377" s="23" t="str">
        <f ca="1">_xll.IMDP("BND",CH377,CR8,CH3)</f>
        <v>입력오류</v>
      </c>
      <c r="CS377" s="23" t="str">
        <f ca="1">_xll.IMDP("BND",CH377,CS8,CH3)</f>
        <v>입력오류</v>
      </c>
      <c r="CT377" s="23" t="str">
        <f ca="1">_xll.IMDP("BND",CH377,CT8,CH3)</f>
        <v>입력오류</v>
      </c>
      <c r="CU377" s="2"/>
      <c r="DE377" s="21" t="str">
        <f ca="1">_xll.IMDP("BND",CV377,DE8,CV3)</f>
        <v>입력오류</v>
      </c>
      <c r="DF377" s="23" t="str">
        <f ca="1">_xll.IMDP("BND",CV377,DF8,CV3)</f>
        <v>입력오류</v>
      </c>
      <c r="DG377" s="23" t="str">
        <f ca="1">_xll.IMDP("BND",CV377,DG8,CV3)</f>
        <v>입력오류</v>
      </c>
      <c r="DH377" s="23" t="str">
        <f ca="1">_xll.IMDP("BND",CV377,DH8,CV3)</f>
        <v>입력오류</v>
      </c>
      <c r="DI377" s="2"/>
      <c r="DS377" s="21" t="str">
        <f ca="1">_xll.IMDP("BND",DJ377,DS8,DJ3)</f>
        <v>입력오류</v>
      </c>
      <c r="DT377" s="23" t="str">
        <f ca="1">_xll.IMDP("BND",DJ377,DT8,DJ3)</f>
        <v>입력오류</v>
      </c>
      <c r="DU377" s="23" t="str">
        <f ca="1">_xll.IMDP("BND",DJ377,DU8,DJ3)</f>
        <v>입력오류</v>
      </c>
      <c r="DV377" s="23" t="str">
        <f ca="1">_xll.IMDP("BND",DJ377,DV8,DJ3)</f>
        <v>입력오류</v>
      </c>
      <c r="DW377" s="2"/>
      <c r="EG377" s="21" t="str">
        <f ca="1">_xll.IMDP("BND",DX377,EG8,DX3)</f>
        <v>입력오류</v>
      </c>
      <c r="EH377" s="23" t="str">
        <f ca="1">_xll.IMDP("BND",DX377,EH8,DX3)</f>
        <v>입력오류</v>
      </c>
      <c r="EI377" s="23" t="str">
        <f ca="1">_xll.IMDP("BND",DX377,EI8,DX3)</f>
        <v>입력오류</v>
      </c>
      <c r="EJ377" s="23" t="str">
        <f ca="1">_xll.IMDP("BND",DX377,EJ8,DX3)</f>
        <v>입력오류</v>
      </c>
      <c r="EK377" s="2"/>
      <c r="EU377" s="21" t="str">
        <f ca="1">_xll.IMDP("BND",EL377,EU8,EL3)</f>
        <v>입력오류</v>
      </c>
      <c r="EV377" s="23" t="str">
        <f ca="1">_xll.IMDP("BND",EL377,EV8,EL3)</f>
        <v>입력오류</v>
      </c>
      <c r="EW377" s="23" t="str">
        <f ca="1">_xll.IMDP("BND",EL377,EW8,EL3)</f>
        <v>입력오류</v>
      </c>
      <c r="EX377" s="23" t="str">
        <f ca="1">_xll.IMDP("BND",EL377,EX8,EL3)</f>
        <v>입력오류</v>
      </c>
    </row>
    <row r="378" spans="1:154" ht="13.5" customHeight="1" x14ac:dyDescent="0.3">
      <c r="A378" s="2">
        <v>46316</v>
      </c>
      <c r="B378" s="3" t="s">
        <v>1802</v>
      </c>
      <c r="C378" s="3" t="s">
        <v>1803</v>
      </c>
      <c r="D378" s="3" t="s">
        <v>1804</v>
      </c>
      <c r="E378" s="3">
        <v>0</v>
      </c>
      <c r="F378" s="3">
        <v>0.01</v>
      </c>
      <c r="G378" s="3">
        <v>0</v>
      </c>
      <c r="H378" s="3">
        <v>13343</v>
      </c>
      <c r="I378" s="3">
        <v>9980.8700000000008</v>
      </c>
      <c r="J378" s="3">
        <v>2.153</v>
      </c>
      <c r="K378" s="21">
        <f ca="1">_xll.IMDP("BND",B378,K8,B3)</f>
        <v>20290131</v>
      </c>
      <c r="L378" s="23">
        <f ca="1">_xll.IMDP("BND",B378,L8,B3)</f>
        <v>4.2629999999999999</v>
      </c>
      <c r="M378" s="23" t="str">
        <f ca="1">_xll.IMDP("BND",B378,M8,B3)</f>
        <v>회사채</v>
      </c>
      <c r="N378" s="23" t="str">
        <f ca="1">_xll.IMDP("BND",B378,N8,B3)</f>
        <v>회사채(일반)</v>
      </c>
      <c r="O378" s="2"/>
      <c r="Y378" s="21" t="str">
        <f ca="1">_xll.IMDP("BND",P378,Y8,P3)</f>
        <v>입력오류</v>
      </c>
      <c r="Z378" s="23" t="str">
        <f ca="1">_xll.IMDP("BND",P378,Z8,P3)</f>
        <v>입력오류</v>
      </c>
      <c r="AA378" s="23" t="str">
        <f ca="1">_xll.IMDP("BND",P378,AA8,P3)</f>
        <v>입력오류</v>
      </c>
      <c r="AB378" s="23" t="str">
        <f ca="1">_xll.IMDP("BND",P378,AB8,P3)</f>
        <v>입력오류</v>
      </c>
      <c r="AC378" s="2"/>
      <c r="AM378" s="21" t="str">
        <f ca="1">_xll.IMDP("BND",AD378,AM8,AD3)</f>
        <v>입력오류</v>
      </c>
      <c r="AN378" s="23" t="str">
        <f ca="1">_xll.IMDP("BND",AD378,AN8,AD3)</f>
        <v>입력오류</v>
      </c>
      <c r="AO378" s="23" t="str">
        <f ca="1">_xll.IMDP("BND",AD378,AO8,AD3)</f>
        <v>입력오류</v>
      </c>
      <c r="AP378" s="23" t="str">
        <f ca="1">_xll.IMDP("BND",AD378,AP8,AD3)</f>
        <v>입력오류</v>
      </c>
      <c r="AQ378" s="2"/>
      <c r="BA378" s="21" t="str">
        <f ca="1">_xll.IMDP("BND",AR378,BA8,AR3)</f>
        <v>입력오류</v>
      </c>
      <c r="BB378" s="23" t="str">
        <f ca="1">_xll.IMDP("BND",AR378,BB8,AR3)</f>
        <v>입력오류</v>
      </c>
      <c r="BC378" s="23" t="str">
        <f ca="1">_xll.IMDP("BND",AR378,BC8,AR3)</f>
        <v>입력오류</v>
      </c>
      <c r="BD378" s="23" t="str">
        <f ca="1">_xll.IMDP("BND",AR378,BD8,AR3)</f>
        <v>입력오류</v>
      </c>
      <c r="BE378" s="2"/>
      <c r="BO378" s="21" t="str">
        <f ca="1">_xll.IMDP("BND",BF378,BO8,BF3)</f>
        <v>입력오류</v>
      </c>
      <c r="BP378" s="23" t="str">
        <f ca="1">_xll.IMDP("BND",BF378,BP8,BF3)</f>
        <v>입력오류</v>
      </c>
      <c r="BQ378" s="23" t="str">
        <f ca="1">_xll.IMDP("BND",BF378,BQ8,BF3)</f>
        <v>입력오류</v>
      </c>
      <c r="BR378" s="23" t="str">
        <f ca="1">_xll.IMDP("BND",BF378,BR8,BF3)</f>
        <v>입력오류</v>
      </c>
      <c r="BS378" s="2"/>
      <c r="CC378" s="21" t="str">
        <f ca="1">_xll.IMDP("BND",BT378,CC8,BT3)</f>
        <v>입력오류</v>
      </c>
      <c r="CD378" s="23" t="str">
        <f ca="1">_xll.IMDP("BND",BT378,CD8,BT3)</f>
        <v>입력오류</v>
      </c>
      <c r="CE378" s="23" t="str">
        <f ca="1">_xll.IMDP("BND",BT378,CE8,BT3)</f>
        <v>입력오류</v>
      </c>
      <c r="CF378" s="23" t="str">
        <f ca="1">_xll.IMDP("BND",BT378,CF8,BT3)</f>
        <v>입력오류</v>
      </c>
      <c r="CG378" s="2"/>
      <c r="CQ378" s="21" t="str">
        <f ca="1">_xll.IMDP("BND",CH378,CQ8,CH3)</f>
        <v>입력오류</v>
      </c>
      <c r="CR378" s="23" t="str">
        <f ca="1">_xll.IMDP("BND",CH378,CR8,CH3)</f>
        <v>입력오류</v>
      </c>
      <c r="CS378" s="23" t="str">
        <f ca="1">_xll.IMDP("BND",CH378,CS8,CH3)</f>
        <v>입력오류</v>
      </c>
      <c r="CT378" s="23" t="str">
        <f ca="1">_xll.IMDP("BND",CH378,CT8,CH3)</f>
        <v>입력오류</v>
      </c>
      <c r="CU378" s="2"/>
      <c r="DE378" s="21" t="str">
        <f ca="1">_xll.IMDP("BND",CV378,DE8,CV3)</f>
        <v>입력오류</v>
      </c>
      <c r="DF378" s="23" t="str">
        <f ca="1">_xll.IMDP("BND",CV378,DF8,CV3)</f>
        <v>입력오류</v>
      </c>
      <c r="DG378" s="23" t="str">
        <f ca="1">_xll.IMDP("BND",CV378,DG8,CV3)</f>
        <v>입력오류</v>
      </c>
      <c r="DH378" s="23" t="str">
        <f ca="1">_xll.IMDP("BND",CV378,DH8,CV3)</f>
        <v>입력오류</v>
      </c>
      <c r="DI378" s="2"/>
      <c r="DS378" s="21" t="str">
        <f ca="1">_xll.IMDP("BND",DJ378,DS8,DJ3)</f>
        <v>입력오류</v>
      </c>
      <c r="DT378" s="23" t="str">
        <f ca="1">_xll.IMDP("BND",DJ378,DT8,DJ3)</f>
        <v>입력오류</v>
      </c>
      <c r="DU378" s="23" t="str">
        <f ca="1">_xll.IMDP("BND",DJ378,DU8,DJ3)</f>
        <v>입력오류</v>
      </c>
      <c r="DV378" s="23" t="str">
        <f ca="1">_xll.IMDP("BND",DJ378,DV8,DJ3)</f>
        <v>입력오류</v>
      </c>
      <c r="DW378" s="2"/>
      <c r="EG378" s="21" t="str">
        <f ca="1">_xll.IMDP("BND",DX378,EG8,DX3)</f>
        <v>입력오류</v>
      </c>
      <c r="EH378" s="23" t="str">
        <f ca="1">_xll.IMDP("BND",DX378,EH8,DX3)</f>
        <v>입력오류</v>
      </c>
      <c r="EI378" s="23" t="str">
        <f ca="1">_xll.IMDP("BND",DX378,EI8,DX3)</f>
        <v>입력오류</v>
      </c>
      <c r="EJ378" s="23" t="str">
        <f ca="1">_xll.IMDP("BND",DX378,EJ8,DX3)</f>
        <v>입력오류</v>
      </c>
      <c r="EK378" s="2"/>
      <c r="EU378" s="21" t="str">
        <f ca="1">_xll.IMDP("BND",EL378,EU8,EL3)</f>
        <v>입력오류</v>
      </c>
      <c r="EV378" s="23" t="str">
        <f ca="1">_xll.IMDP("BND",EL378,EV8,EL3)</f>
        <v>입력오류</v>
      </c>
      <c r="EW378" s="23" t="str">
        <f ca="1">_xll.IMDP("BND",EL378,EW8,EL3)</f>
        <v>입력오류</v>
      </c>
      <c r="EX378" s="23" t="str">
        <f ca="1">_xll.IMDP("BND",EL378,EX8,EL3)</f>
        <v>입력오류</v>
      </c>
    </row>
    <row r="379" spans="1:154" ht="13.5" customHeight="1" x14ac:dyDescent="0.3">
      <c r="A379" s="2">
        <v>46316</v>
      </c>
      <c r="B379" s="3" t="s">
        <v>1805</v>
      </c>
      <c r="C379" s="3" t="s">
        <v>143</v>
      </c>
      <c r="D379" s="3" t="s">
        <v>1806</v>
      </c>
      <c r="E379" s="3">
        <v>0</v>
      </c>
      <c r="F379" s="3">
        <v>0.01</v>
      </c>
      <c r="G379" s="3">
        <v>0</v>
      </c>
      <c r="H379" s="3">
        <v>13018</v>
      </c>
      <c r="I379" s="3">
        <v>9738.58</v>
      </c>
      <c r="J379" s="3">
        <v>2.1425000000000001</v>
      </c>
      <c r="K379" s="21">
        <f ca="1">_xll.IMDP("BND",B379,K8,B3)</f>
        <v>20290115</v>
      </c>
      <c r="L379" s="23">
        <f ca="1">_xll.IMDP("BND",B379,L8,B3)</f>
        <v>4.3959999999999999</v>
      </c>
      <c r="M379" s="23" t="str">
        <f ca="1">_xll.IMDP("BND",B379,M8,B3)</f>
        <v>금융채</v>
      </c>
      <c r="N379" s="23" t="str">
        <f ca="1">_xll.IMDP("BND",B379,N8,B3)</f>
        <v>기타금융채</v>
      </c>
      <c r="O379" s="2"/>
      <c r="Y379" s="21" t="str">
        <f ca="1">_xll.IMDP("BND",P379,Y8,P3)</f>
        <v>입력오류</v>
      </c>
      <c r="Z379" s="23" t="str">
        <f ca="1">_xll.IMDP("BND",P379,Z8,P3)</f>
        <v>입력오류</v>
      </c>
      <c r="AA379" s="23" t="str">
        <f ca="1">_xll.IMDP("BND",P379,AA8,P3)</f>
        <v>입력오류</v>
      </c>
      <c r="AB379" s="23" t="str">
        <f ca="1">_xll.IMDP("BND",P379,AB8,P3)</f>
        <v>입력오류</v>
      </c>
      <c r="AC379" s="2"/>
      <c r="AM379" s="21" t="str">
        <f ca="1">_xll.IMDP("BND",AD379,AM8,AD3)</f>
        <v>입력오류</v>
      </c>
      <c r="AN379" s="23" t="str">
        <f ca="1">_xll.IMDP("BND",AD379,AN8,AD3)</f>
        <v>입력오류</v>
      </c>
      <c r="AO379" s="23" t="str">
        <f ca="1">_xll.IMDP("BND",AD379,AO8,AD3)</f>
        <v>입력오류</v>
      </c>
      <c r="AP379" s="23" t="str">
        <f ca="1">_xll.IMDP("BND",AD379,AP8,AD3)</f>
        <v>입력오류</v>
      </c>
      <c r="AQ379" s="2"/>
      <c r="BA379" s="21" t="str">
        <f ca="1">_xll.IMDP("BND",AR379,BA8,AR3)</f>
        <v>입력오류</v>
      </c>
      <c r="BB379" s="23" t="str">
        <f ca="1">_xll.IMDP("BND",AR379,BB8,AR3)</f>
        <v>입력오류</v>
      </c>
      <c r="BC379" s="23" t="str">
        <f ca="1">_xll.IMDP("BND",AR379,BC8,AR3)</f>
        <v>입력오류</v>
      </c>
      <c r="BD379" s="23" t="str">
        <f ca="1">_xll.IMDP("BND",AR379,BD8,AR3)</f>
        <v>입력오류</v>
      </c>
      <c r="BE379" s="2"/>
      <c r="BO379" s="21" t="str">
        <f ca="1">_xll.IMDP("BND",BF379,BO8,BF3)</f>
        <v>입력오류</v>
      </c>
      <c r="BP379" s="23" t="str">
        <f ca="1">_xll.IMDP("BND",BF379,BP8,BF3)</f>
        <v>입력오류</v>
      </c>
      <c r="BQ379" s="23" t="str">
        <f ca="1">_xll.IMDP("BND",BF379,BQ8,BF3)</f>
        <v>입력오류</v>
      </c>
      <c r="BR379" s="23" t="str">
        <f ca="1">_xll.IMDP("BND",BF379,BR8,BF3)</f>
        <v>입력오류</v>
      </c>
      <c r="BS379" s="2"/>
      <c r="CC379" s="21" t="str">
        <f ca="1">_xll.IMDP("BND",BT379,CC8,BT3)</f>
        <v>입력오류</v>
      </c>
      <c r="CD379" s="23" t="str">
        <f ca="1">_xll.IMDP("BND",BT379,CD8,BT3)</f>
        <v>입력오류</v>
      </c>
      <c r="CE379" s="23" t="str">
        <f ca="1">_xll.IMDP("BND",BT379,CE8,BT3)</f>
        <v>입력오류</v>
      </c>
      <c r="CF379" s="23" t="str">
        <f ca="1">_xll.IMDP("BND",BT379,CF8,BT3)</f>
        <v>입력오류</v>
      </c>
      <c r="CG379" s="2"/>
      <c r="CQ379" s="21" t="str">
        <f ca="1">_xll.IMDP("BND",CH379,CQ8,CH3)</f>
        <v>입력오류</v>
      </c>
      <c r="CR379" s="23" t="str">
        <f ca="1">_xll.IMDP("BND",CH379,CR8,CH3)</f>
        <v>입력오류</v>
      </c>
      <c r="CS379" s="23" t="str">
        <f ca="1">_xll.IMDP("BND",CH379,CS8,CH3)</f>
        <v>입력오류</v>
      </c>
      <c r="CT379" s="23" t="str">
        <f ca="1">_xll.IMDP("BND",CH379,CT8,CH3)</f>
        <v>입력오류</v>
      </c>
      <c r="CU379" s="2"/>
      <c r="DE379" s="21" t="str">
        <f ca="1">_xll.IMDP("BND",CV379,DE8,CV3)</f>
        <v>입력오류</v>
      </c>
      <c r="DF379" s="23" t="str">
        <f ca="1">_xll.IMDP("BND",CV379,DF8,CV3)</f>
        <v>입력오류</v>
      </c>
      <c r="DG379" s="23" t="str">
        <f ca="1">_xll.IMDP("BND",CV379,DG8,CV3)</f>
        <v>입력오류</v>
      </c>
      <c r="DH379" s="23" t="str">
        <f ca="1">_xll.IMDP("BND",CV379,DH8,CV3)</f>
        <v>입력오류</v>
      </c>
      <c r="DI379" s="2"/>
      <c r="DS379" s="21" t="str">
        <f ca="1">_xll.IMDP("BND",DJ379,DS8,DJ3)</f>
        <v>입력오류</v>
      </c>
      <c r="DT379" s="23" t="str">
        <f ca="1">_xll.IMDP("BND",DJ379,DT8,DJ3)</f>
        <v>입력오류</v>
      </c>
      <c r="DU379" s="23" t="str">
        <f ca="1">_xll.IMDP("BND",DJ379,DU8,DJ3)</f>
        <v>입력오류</v>
      </c>
      <c r="DV379" s="23" t="str">
        <f ca="1">_xll.IMDP("BND",DJ379,DV8,DJ3)</f>
        <v>입력오류</v>
      </c>
      <c r="DW379" s="2"/>
      <c r="EG379" s="21" t="str">
        <f ca="1">_xll.IMDP("BND",DX379,EG8,DX3)</f>
        <v>입력오류</v>
      </c>
      <c r="EH379" s="23" t="str">
        <f ca="1">_xll.IMDP("BND",DX379,EH8,DX3)</f>
        <v>입력오류</v>
      </c>
      <c r="EI379" s="23" t="str">
        <f ca="1">_xll.IMDP("BND",DX379,EI8,DX3)</f>
        <v>입력오류</v>
      </c>
      <c r="EJ379" s="23" t="str">
        <f ca="1">_xll.IMDP("BND",DX379,EJ8,DX3)</f>
        <v>입력오류</v>
      </c>
      <c r="EK379" s="2"/>
      <c r="EU379" s="21" t="str">
        <f ca="1">_xll.IMDP("BND",EL379,EU8,EL3)</f>
        <v>입력오류</v>
      </c>
      <c r="EV379" s="23" t="str">
        <f ca="1">_xll.IMDP("BND",EL379,EV8,EL3)</f>
        <v>입력오류</v>
      </c>
      <c r="EW379" s="23" t="str">
        <f ca="1">_xll.IMDP("BND",EL379,EW8,EL3)</f>
        <v>입력오류</v>
      </c>
      <c r="EX379" s="23" t="str">
        <f ca="1">_xll.IMDP("BND",EL379,EX8,EL3)</f>
        <v>입력오류</v>
      </c>
    </row>
    <row r="380" spans="1:154" ht="13.5" customHeight="1" x14ac:dyDescent="0.3">
      <c r="A380" s="2">
        <v>46316</v>
      </c>
      <c r="B380" s="3" t="s">
        <v>1807</v>
      </c>
      <c r="C380" s="3" t="s">
        <v>53</v>
      </c>
      <c r="D380" s="3" t="s">
        <v>1808</v>
      </c>
      <c r="E380" s="3">
        <v>0</v>
      </c>
      <c r="F380" s="3">
        <v>0.01</v>
      </c>
      <c r="G380" s="3">
        <v>0</v>
      </c>
      <c r="H380" s="3">
        <v>12235</v>
      </c>
      <c r="I380" s="3">
        <v>12202.98</v>
      </c>
      <c r="J380" s="3">
        <v>3.5478000000000001</v>
      </c>
      <c r="K380" s="21">
        <f ca="1">_xll.IMDP("BND",B380,K8,B3)</f>
        <v>20300610</v>
      </c>
      <c r="L380" s="23">
        <f ca="1">_xll.IMDP("BND",B380,L8,B3)</f>
        <v>0.76400000000000001</v>
      </c>
      <c r="M380" s="23" t="str">
        <f ca="1">_xll.IMDP("BND",B380,M8,B3)</f>
        <v>국채</v>
      </c>
      <c r="N380" s="23" t="str">
        <f ca="1">_xll.IMDP("BND",B380,N8,B3)</f>
        <v>국고채권</v>
      </c>
      <c r="O380" s="2"/>
      <c r="Y380" s="21" t="str">
        <f ca="1">_xll.IMDP("BND",P380,Y8,P3)</f>
        <v>입력오류</v>
      </c>
      <c r="Z380" s="23" t="str">
        <f ca="1">_xll.IMDP("BND",P380,Z8,P3)</f>
        <v>입력오류</v>
      </c>
      <c r="AA380" s="23" t="str">
        <f ca="1">_xll.IMDP("BND",P380,AA8,P3)</f>
        <v>입력오류</v>
      </c>
      <c r="AB380" s="23" t="str">
        <f ca="1">_xll.IMDP("BND",P380,AB8,P3)</f>
        <v>입력오류</v>
      </c>
      <c r="AC380" s="2"/>
      <c r="AM380" s="21" t="str">
        <f ca="1">_xll.IMDP("BND",AD380,AM8,AD3)</f>
        <v>입력오류</v>
      </c>
      <c r="AN380" s="23" t="str">
        <f ca="1">_xll.IMDP("BND",AD380,AN8,AD3)</f>
        <v>입력오류</v>
      </c>
      <c r="AO380" s="23" t="str">
        <f ca="1">_xll.IMDP("BND",AD380,AO8,AD3)</f>
        <v>입력오류</v>
      </c>
      <c r="AP380" s="23" t="str">
        <f ca="1">_xll.IMDP("BND",AD380,AP8,AD3)</f>
        <v>입력오류</v>
      </c>
      <c r="AQ380" s="2"/>
      <c r="BA380" s="21" t="str">
        <f ca="1">_xll.IMDP("BND",AR380,BA8,AR3)</f>
        <v>입력오류</v>
      </c>
      <c r="BB380" s="23" t="str">
        <f ca="1">_xll.IMDP("BND",AR380,BB8,AR3)</f>
        <v>입력오류</v>
      </c>
      <c r="BC380" s="23" t="str">
        <f ca="1">_xll.IMDP("BND",AR380,BC8,AR3)</f>
        <v>입력오류</v>
      </c>
      <c r="BD380" s="23" t="str">
        <f ca="1">_xll.IMDP("BND",AR380,BD8,AR3)</f>
        <v>입력오류</v>
      </c>
      <c r="BE380" s="2"/>
      <c r="BO380" s="21" t="str">
        <f ca="1">_xll.IMDP("BND",BF380,BO8,BF3)</f>
        <v>입력오류</v>
      </c>
      <c r="BP380" s="23" t="str">
        <f ca="1">_xll.IMDP("BND",BF380,BP8,BF3)</f>
        <v>입력오류</v>
      </c>
      <c r="BQ380" s="23" t="str">
        <f ca="1">_xll.IMDP("BND",BF380,BQ8,BF3)</f>
        <v>입력오류</v>
      </c>
      <c r="BR380" s="23" t="str">
        <f ca="1">_xll.IMDP("BND",BF380,BR8,BF3)</f>
        <v>입력오류</v>
      </c>
      <c r="BS380" s="2"/>
      <c r="CC380" s="21" t="str">
        <f ca="1">_xll.IMDP("BND",BT380,CC8,BT3)</f>
        <v>입력오류</v>
      </c>
      <c r="CD380" s="23" t="str">
        <f ca="1">_xll.IMDP("BND",BT380,CD8,BT3)</f>
        <v>입력오류</v>
      </c>
      <c r="CE380" s="23" t="str">
        <f ca="1">_xll.IMDP("BND",BT380,CE8,BT3)</f>
        <v>입력오류</v>
      </c>
      <c r="CF380" s="23" t="str">
        <f ca="1">_xll.IMDP("BND",BT380,CF8,BT3)</f>
        <v>입력오류</v>
      </c>
      <c r="CG380" s="2"/>
      <c r="CQ380" s="21" t="str">
        <f ca="1">_xll.IMDP("BND",CH380,CQ8,CH3)</f>
        <v>입력오류</v>
      </c>
      <c r="CR380" s="23" t="str">
        <f ca="1">_xll.IMDP("BND",CH380,CR8,CH3)</f>
        <v>입력오류</v>
      </c>
      <c r="CS380" s="23" t="str">
        <f ca="1">_xll.IMDP("BND",CH380,CS8,CH3)</f>
        <v>입력오류</v>
      </c>
      <c r="CT380" s="23" t="str">
        <f ca="1">_xll.IMDP("BND",CH380,CT8,CH3)</f>
        <v>입력오류</v>
      </c>
      <c r="CU380" s="2"/>
      <c r="DE380" s="21" t="str">
        <f ca="1">_xll.IMDP("BND",CV380,DE8,CV3)</f>
        <v>입력오류</v>
      </c>
      <c r="DF380" s="23" t="str">
        <f ca="1">_xll.IMDP("BND",CV380,DF8,CV3)</f>
        <v>입력오류</v>
      </c>
      <c r="DG380" s="23" t="str">
        <f ca="1">_xll.IMDP("BND",CV380,DG8,CV3)</f>
        <v>입력오류</v>
      </c>
      <c r="DH380" s="23" t="str">
        <f ca="1">_xll.IMDP("BND",CV380,DH8,CV3)</f>
        <v>입력오류</v>
      </c>
      <c r="DI380" s="2"/>
      <c r="DS380" s="21" t="str">
        <f ca="1">_xll.IMDP("BND",DJ380,DS8,DJ3)</f>
        <v>입력오류</v>
      </c>
      <c r="DT380" s="23" t="str">
        <f ca="1">_xll.IMDP("BND",DJ380,DT8,DJ3)</f>
        <v>입력오류</v>
      </c>
      <c r="DU380" s="23" t="str">
        <f ca="1">_xll.IMDP("BND",DJ380,DU8,DJ3)</f>
        <v>입력오류</v>
      </c>
      <c r="DV380" s="23" t="str">
        <f ca="1">_xll.IMDP("BND",DJ380,DV8,DJ3)</f>
        <v>입력오류</v>
      </c>
      <c r="DW380" s="2"/>
      <c r="EG380" s="21" t="str">
        <f ca="1">_xll.IMDP("BND",DX380,EG8,DX3)</f>
        <v>입력오류</v>
      </c>
      <c r="EH380" s="23" t="str">
        <f ca="1">_xll.IMDP("BND",DX380,EH8,DX3)</f>
        <v>입력오류</v>
      </c>
      <c r="EI380" s="23" t="str">
        <f ca="1">_xll.IMDP("BND",DX380,EI8,DX3)</f>
        <v>입력오류</v>
      </c>
      <c r="EJ380" s="23" t="str">
        <f ca="1">_xll.IMDP("BND",DX380,EJ8,DX3)</f>
        <v>입력오류</v>
      </c>
      <c r="EK380" s="2"/>
      <c r="EU380" s="21" t="str">
        <f ca="1">_xll.IMDP("BND",EL380,EU8,EL3)</f>
        <v>입력오류</v>
      </c>
      <c r="EV380" s="23" t="str">
        <f ca="1">_xll.IMDP("BND",EL380,EV8,EL3)</f>
        <v>입력오류</v>
      </c>
      <c r="EW380" s="23" t="str">
        <f ca="1">_xll.IMDP("BND",EL380,EW8,EL3)</f>
        <v>입력오류</v>
      </c>
      <c r="EX380" s="23" t="str">
        <f ca="1">_xll.IMDP("BND",EL380,EX8,EL3)</f>
        <v>입력오류</v>
      </c>
    </row>
    <row r="381" spans="1:154" ht="13.5" customHeight="1" x14ac:dyDescent="0.3">
      <c r="A381" s="2">
        <v>46316</v>
      </c>
      <c r="B381" s="3" t="s">
        <v>1809</v>
      </c>
      <c r="C381" s="3" t="s">
        <v>1810</v>
      </c>
      <c r="D381" s="3" t="s">
        <v>1811</v>
      </c>
      <c r="E381" s="3">
        <v>0</v>
      </c>
      <c r="F381" s="3">
        <v>0.01</v>
      </c>
      <c r="G381" s="3">
        <v>0</v>
      </c>
      <c r="H381" s="3">
        <v>9899</v>
      </c>
      <c r="I381" s="3">
        <v>9873.91</v>
      </c>
      <c r="J381" s="3">
        <v>1.2087000000000001</v>
      </c>
      <c r="K381" s="21">
        <f ca="1">_xll.IMDP("BND",B381,K8,B3)</f>
        <v>20280117</v>
      </c>
      <c r="L381" s="23">
        <f ca="1">_xll.IMDP("BND",B381,L8,B3)</f>
        <v>4.1900000000000004</v>
      </c>
      <c r="M381" s="23" t="str">
        <f ca="1">_xll.IMDP("BND",B381,M8,B3)</f>
        <v>회사채</v>
      </c>
      <c r="N381" s="23" t="str">
        <f ca="1">_xll.IMDP("BND",B381,N8,B3)</f>
        <v>회사채(일반)</v>
      </c>
      <c r="O381" s="2"/>
      <c r="Y381" s="21" t="str">
        <f ca="1">_xll.IMDP("BND",P381,Y8,P3)</f>
        <v>입력오류</v>
      </c>
      <c r="Z381" s="23" t="str">
        <f ca="1">_xll.IMDP("BND",P381,Z8,P3)</f>
        <v>입력오류</v>
      </c>
      <c r="AA381" s="23" t="str">
        <f ca="1">_xll.IMDP("BND",P381,AA8,P3)</f>
        <v>입력오류</v>
      </c>
      <c r="AB381" s="23" t="str">
        <f ca="1">_xll.IMDP("BND",P381,AB8,P3)</f>
        <v>입력오류</v>
      </c>
      <c r="AC381" s="2"/>
      <c r="AM381" s="21" t="str">
        <f ca="1">_xll.IMDP("BND",AD381,AM8,AD3)</f>
        <v>입력오류</v>
      </c>
      <c r="AN381" s="23" t="str">
        <f ca="1">_xll.IMDP("BND",AD381,AN8,AD3)</f>
        <v>입력오류</v>
      </c>
      <c r="AO381" s="23" t="str">
        <f ca="1">_xll.IMDP("BND",AD381,AO8,AD3)</f>
        <v>입력오류</v>
      </c>
      <c r="AP381" s="23" t="str">
        <f ca="1">_xll.IMDP("BND",AD381,AP8,AD3)</f>
        <v>입력오류</v>
      </c>
      <c r="AQ381" s="2"/>
      <c r="BA381" s="21" t="str">
        <f ca="1">_xll.IMDP("BND",AR381,BA8,AR3)</f>
        <v>입력오류</v>
      </c>
      <c r="BB381" s="23" t="str">
        <f ca="1">_xll.IMDP("BND",AR381,BB8,AR3)</f>
        <v>입력오류</v>
      </c>
      <c r="BC381" s="23" t="str">
        <f ca="1">_xll.IMDP("BND",AR381,BC8,AR3)</f>
        <v>입력오류</v>
      </c>
      <c r="BD381" s="23" t="str">
        <f ca="1">_xll.IMDP("BND",AR381,BD8,AR3)</f>
        <v>입력오류</v>
      </c>
      <c r="BE381" s="2"/>
      <c r="BO381" s="21" t="str">
        <f ca="1">_xll.IMDP("BND",BF381,BO8,BF3)</f>
        <v>입력오류</v>
      </c>
      <c r="BP381" s="23" t="str">
        <f ca="1">_xll.IMDP("BND",BF381,BP8,BF3)</f>
        <v>입력오류</v>
      </c>
      <c r="BQ381" s="23" t="str">
        <f ca="1">_xll.IMDP("BND",BF381,BQ8,BF3)</f>
        <v>입력오류</v>
      </c>
      <c r="BR381" s="23" t="str">
        <f ca="1">_xll.IMDP("BND",BF381,BR8,BF3)</f>
        <v>입력오류</v>
      </c>
      <c r="BS381" s="2"/>
      <c r="CC381" s="21" t="str">
        <f ca="1">_xll.IMDP("BND",BT381,CC8,BT3)</f>
        <v>입력오류</v>
      </c>
      <c r="CD381" s="23" t="str">
        <f ca="1">_xll.IMDP("BND",BT381,CD8,BT3)</f>
        <v>입력오류</v>
      </c>
      <c r="CE381" s="23" t="str">
        <f ca="1">_xll.IMDP("BND",BT381,CE8,BT3)</f>
        <v>입력오류</v>
      </c>
      <c r="CF381" s="23" t="str">
        <f ca="1">_xll.IMDP("BND",BT381,CF8,BT3)</f>
        <v>입력오류</v>
      </c>
      <c r="CG381" s="2"/>
      <c r="CQ381" s="21" t="str">
        <f ca="1">_xll.IMDP("BND",CH381,CQ8,CH3)</f>
        <v>입력오류</v>
      </c>
      <c r="CR381" s="23" t="str">
        <f ca="1">_xll.IMDP("BND",CH381,CR8,CH3)</f>
        <v>입력오류</v>
      </c>
      <c r="CS381" s="23" t="str">
        <f ca="1">_xll.IMDP("BND",CH381,CS8,CH3)</f>
        <v>입력오류</v>
      </c>
      <c r="CT381" s="23" t="str">
        <f ca="1">_xll.IMDP("BND",CH381,CT8,CH3)</f>
        <v>입력오류</v>
      </c>
      <c r="CU381" s="2"/>
      <c r="DE381" s="21" t="str">
        <f ca="1">_xll.IMDP("BND",CV381,DE8,CV3)</f>
        <v>입력오류</v>
      </c>
      <c r="DF381" s="23" t="str">
        <f ca="1">_xll.IMDP("BND",CV381,DF8,CV3)</f>
        <v>입력오류</v>
      </c>
      <c r="DG381" s="23" t="str">
        <f ca="1">_xll.IMDP("BND",CV381,DG8,CV3)</f>
        <v>입력오류</v>
      </c>
      <c r="DH381" s="23" t="str">
        <f ca="1">_xll.IMDP("BND",CV381,DH8,CV3)</f>
        <v>입력오류</v>
      </c>
      <c r="DI381" s="2"/>
      <c r="DS381" s="21" t="str">
        <f ca="1">_xll.IMDP("BND",DJ381,DS8,DJ3)</f>
        <v>입력오류</v>
      </c>
      <c r="DT381" s="23" t="str">
        <f ca="1">_xll.IMDP("BND",DJ381,DT8,DJ3)</f>
        <v>입력오류</v>
      </c>
      <c r="DU381" s="23" t="str">
        <f ca="1">_xll.IMDP("BND",DJ381,DU8,DJ3)</f>
        <v>입력오류</v>
      </c>
      <c r="DV381" s="23" t="str">
        <f ca="1">_xll.IMDP("BND",DJ381,DV8,DJ3)</f>
        <v>입력오류</v>
      </c>
      <c r="DW381" s="2"/>
      <c r="EG381" s="21" t="str">
        <f ca="1">_xll.IMDP("BND",DX381,EG8,DX3)</f>
        <v>입력오류</v>
      </c>
      <c r="EH381" s="23" t="str">
        <f ca="1">_xll.IMDP("BND",DX381,EH8,DX3)</f>
        <v>입력오류</v>
      </c>
      <c r="EI381" s="23" t="str">
        <f ca="1">_xll.IMDP("BND",DX381,EI8,DX3)</f>
        <v>입력오류</v>
      </c>
      <c r="EJ381" s="23" t="str">
        <f ca="1">_xll.IMDP("BND",DX381,EJ8,DX3)</f>
        <v>입력오류</v>
      </c>
      <c r="EK381" s="2"/>
      <c r="EU381" s="21" t="str">
        <f ca="1">_xll.IMDP("BND",EL381,EU8,EL3)</f>
        <v>입력오류</v>
      </c>
      <c r="EV381" s="23" t="str">
        <f ca="1">_xll.IMDP("BND",EL381,EV8,EL3)</f>
        <v>입력오류</v>
      </c>
      <c r="EW381" s="23" t="str">
        <f ca="1">_xll.IMDP("BND",EL381,EW8,EL3)</f>
        <v>입력오류</v>
      </c>
      <c r="EX381" s="23" t="str">
        <f ca="1">_xll.IMDP("BND",EL381,EX8,EL3)</f>
        <v>입력오류</v>
      </c>
    </row>
    <row r="382" spans="1:154" ht="13.5" customHeight="1" x14ac:dyDescent="0.3">
      <c r="A382" s="2">
        <v>46316</v>
      </c>
      <c r="B382" s="3" t="s">
        <v>109</v>
      </c>
      <c r="C382" s="3" t="s">
        <v>110</v>
      </c>
      <c r="D382" s="3" t="s">
        <v>111</v>
      </c>
      <c r="E382" s="3">
        <v>0</v>
      </c>
      <c r="F382" s="3">
        <v>0.01</v>
      </c>
      <c r="G382" s="3">
        <v>0</v>
      </c>
      <c r="H382" s="3">
        <v>8298</v>
      </c>
      <c r="I382" s="3">
        <v>9932.5</v>
      </c>
      <c r="J382" s="3">
        <v>0.38500000000000001</v>
      </c>
      <c r="K382" s="21">
        <f ca="1">_xll.IMDP("BND",B382,K8,B3)</f>
        <v>20270312</v>
      </c>
      <c r="L382" s="23">
        <f ca="1">_xll.IMDP("BND",B382,L8,B3)</f>
        <v>3.653</v>
      </c>
      <c r="M382" s="23" t="str">
        <f ca="1">_xll.IMDP("BND",B382,M8,B3)</f>
        <v>공사공단채</v>
      </c>
      <c r="N382" s="23" t="str">
        <f ca="1">_xll.IMDP("BND",B382,N8,B3)</f>
        <v>일반</v>
      </c>
      <c r="O382" s="2"/>
      <c r="Y382" s="21" t="str">
        <f ca="1">_xll.IMDP("BND",P382,Y8,P3)</f>
        <v>입력오류</v>
      </c>
      <c r="Z382" s="23" t="str">
        <f ca="1">_xll.IMDP("BND",P382,Z8,P3)</f>
        <v>입력오류</v>
      </c>
      <c r="AA382" s="23" t="str">
        <f ca="1">_xll.IMDP("BND",P382,AA8,P3)</f>
        <v>입력오류</v>
      </c>
      <c r="AB382" s="23" t="str">
        <f ca="1">_xll.IMDP("BND",P382,AB8,P3)</f>
        <v>입력오류</v>
      </c>
      <c r="AC382" s="2"/>
      <c r="AM382" s="21" t="str">
        <f ca="1">_xll.IMDP("BND",AD382,AM8,AD3)</f>
        <v>입력오류</v>
      </c>
      <c r="AN382" s="23" t="str">
        <f ca="1">_xll.IMDP("BND",AD382,AN8,AD3)</f>
        <v>입력오류</v>
      </c>
      <c r="AO382" s="23" t="str">
        <f ca="1">_xll.IMDP("BND",AD382,AO8,AD3)</f>
        <v>입력오류</v>
      </c>
      <c r="AP382" s="23" t="str">
        <f ca="1">_xll.IMDP("BND",AD382,AP8,AD3)</f>
        <v>입력오류</v>
      </c>
      <c r="AQ382" s="2"/>
      <c r="BA382" s="21" t="str">
        <f ca="1">_xll.IMDP("BND",AR382,BA8,AR3)</f>
        <v>입력오류</v>
      </c>
      <c r="BB382" s="23" t="str">
        <f ca="1">_xll.IMDP("BND",AR382,BB8,AR3)</f>
        <v>입력오류</v>
      </c>
      <c r="BC382" s="23" t="str">
        <f ca="1">_xll.IMDP("BND",AR382,BC8,AR3)</f>
        <v>입력오류</v>
      </c>
      <c r="BD382" s="23" t="str">
        <f ca="1">_xll.IMDP("BND",AR382,BD8,AR3)</f>
        <v>입력오류</v>
      </c>
      <c r="BE382" s="2"/>
      <c r="BO382" s="21" t="str">
        <f ca="1">_xll.IMDP("BND",BF382,BO8,BF3)</f>
        <v>입력오류</v>
      </c>
      <c r="BP382" s="23" t="str">
        <f ca="1">_xll.IMDP("BND",BF382,BP8,BF3)</f>
        <v>입력오류</v>
      </c>
      <c r="BQ382" s="23" t="str">
        <f ca="1">_xll.IMDP("BND",BF382,BQ8,BF3)</f>
        <v>입력오류</v>
      </c>
      <c r="BR382" s="23" t="str">
        <f ca="1">_xll.IMDP("BND",BF382,BR8,BF3)</f>
        <v>입력오류</v>
      </c>
      <c r="BS382" s="2"/>
      <c r="CC382" s="21" t="str">
        <f ca="1">_xll.IMDP("BND",BT382,CC8,BT3)</f>
        <v>입력오류</v>
      </c>
      <c r="CD382" s="23" t="str">
        <f ca="1">_xll.IMDP("BND",BT382,CD8,BT3)</f>
        <v>입력오류</v>
      </c>
      <c r="CE382" s="23" t="str">
        <f ca="1">_xll.IMDP("BND",BT382,CE8,BT3)</f>
        <v>입력오류</v>
      </c>
      <c r="CF382" s="23" t="str">
        <f ca="1">_xll.IMDP("BND",BT382,CF8,BT3)</f>
        <v>입력오류</v>
      </c>
      <c r="CG382" s="2"/>
      <c r="CQ382" s="21" t="str">
        <f ca="1">_xll.IMDP("BND",CH382,CQ8,CH3)</f>
        <v>입력오류</v>
      </c>
      <c r="CR382" s="23" t="str">
        <f ca="1">_xll.IMDP("BND",CH382,CR8,CH3)</f>
        <v>입력오류</v>
      </c>
      <c r="CS382" s="23" t="str">
        <f ca="1">_xll.IMDP("BND",CH382,CS8,CH3)</f>
        <v>입력오류</v>
      </c>
      <c r="CT382" s="23" t="str">
        <f ca="1">_xll.IMDP("BND",CH382,CT8,CH3)</f>
        <v>입력오류</v>
      </c>
      <c r="CU382" s="2"/>
      <c r="DE382" s="21" t="str">
        <f ca="1">_xll.IMDP("BND",CV382,DE8,CV3)</f>
        <v>입력오류</v>
      </c>
      <c r="DF382" s="23" t="str">
        <f ca="1">_xll.IMDP("BND",CV382,DF8,CV3)</f>
        <v>입력오류</v>
      </c>
      <c r="DG382" s="23" t="str">
        <f ca="1">_xll.IMDP("BND",CV382,DG8,CV3)</f>
        <v>입력오류</v>
      </c>
      <c r="DH382" s="23" t="str">
        <f ca="1">_xll.IMDP("BND",CV382,DH8,CV3)</f>
        <v>입력오류</v>
      </c>
      <c r="DI382" s="2"/>
      <c r="DS382" s="21" t="str">
        <f ca="1">_xll.IMDP("BND",DJ382,DS8,DJ3)</f>
        <v>입력오류</v>
      </c>
      <c r="DT382" s="23" t="str">
        <f ca="1">_xll.IMDP("BND",DJ382,DT8,DJ3)</f>
        <v>입력오류</v>
      </c>
      <c r="DU382" s="23" t="str">
        <f ca="1">_xll.IMDP("BND",DJ382,DU8,DJ3)</f>
        <v>입력오류</v>
      </c>
      <c r="DV382" s="23" t="str">
        <f ca="1">_xll.IMDP("BND",DJ382,DV8,DJ3)</f>
        <v>입력오류</v>
      </c>
      <c r="DW382" s="2"/>
      <c r="EG382" s="21" t="str">
        <f ca="1">_xll.IMDP("BND",DX382,EG8,DX3)</f>
        <v>입력오류</v>
      </c>
      <c r="EH382" s="23" t="str">
        <f ca="1">_xll.IMDP("BND",DX382,EH8,DX3)</f>
        <v>입력오류</v>
      </c>
      <c r="EI382" s="23" t="str">
        <f ca="1">_xll.IMDP("BND",DX382,EI8,DX3)</f>
        <v>입력오류</v>
      </c>
      <c r="EJ382" s="23" t="str">
        <f ca="1">_xll.IMDP("BND",DX382,EJ8,DX3)</f>
        <v>입력오류</v>
      </c>
      <c r="EK382" s="2"/>
      <c r="EU382" s="21" t="str">
        <f ca="1">_xll.IMDP("BND",EL382,EU8,EL3)</f>
        <v>입력오류</v>
      </c>
      <c r="EV382" s="23" t="str">
        <f ca="1">_xll.IMDP("BND",EL382,EV8,EL3)</f>
        <v>입력오류</v>
      </c>
      <c r="EW382" s="23" t="str">
        <f ca="1">_xll.IMDP("BND",EL382,EW8,EL3)</f>
        <v>입력오류</v>
      </c>
      <c r="EX382" s="23" t="str">
        <f ca="1">_xll.IMDP("BND",EL382,EX8,EL3)</f>
        <v>입력오류</v>
      </c>
    </row>
    <row r="383" spans="1:154" ht="13.5" customHeight="1" x14ac:dyDescent="0.3">
      <c r="A383" s="2">
        <v>46316</v>
      </c>
      <c r="B383" s="3" t="s">
        <v>1812</v>
      </c>
      <c r="C383" s="3" t="s">
        <v>1813</v>
      </c>
      <c r="D383" s="3" t="s">
        <v>1814</v>
      </c>
      <c r="E383" s="3">
        <v>0</v>
      </c>
      <c r="F383" s="3">
        <v>0.01</v>
      </c>
      <c r="G383" s="3">
        <v>0</v>
      </c>
      <c r="H383" s="3">
        <v>7027</v>
      </c>
      <c r="I383" s="3">
        <v>10514.75</v>
      </c>
      <c r="J383" s="3">
        <v>0.50619999999999998</v>
      </c>
      <c r="K383" s="21">
        <f ca="1">_xll.IMDP("BND",B383,K8,B3)</f>
        <v>20270430</v>
      </c>
      <c r="L383" s="23">
        <f ca="1">_xll.IMDP("BND",B383,L8,B3)</f>
        <v>3.5489999999999999</v>
      </c>
      <c r="M383" s="23" t="str">
        <f ca="1">_xll.IMDP("BND",B383,M8,B3)</f>
        <v>지방채</v>
      </c>
      <c r="N383" s="23" t="str">
        <f ca="1">_xll.IMDP("BND",B383,N8,B3)</f>
        <v>도시철도채권</v>
      </c>
      <c r="O383" s="2"/>
      <c r="Y383" s="21" t="str">
        <f ca="1">_xll.IMDP("BND",P383,Y8,P3)</f>
        <v>입력오류</v>
      </c>
      <c r="Z383" s="23" t="str">
        <f ca="1">_xll.IMDP("BND",P383,Z8,P3)</f>
        <v>입력오류</v>
      </c>
      <c r="AA383" s="23" t="str">
        <f ca="1">_xll.IMDP("BND",P383,AA8,P3)</f>
        <v>입력오류</v>
      </c>
      <c r="AB383" s="23" t="str">
        <f ca="1">_xll.IMDP("BND",P383,AB8,P3)</f>
        <v>입력오류</v>
      </c>
      <c r="AC383" s="2"/>
      <c r="AM383" s="21" t="str">
        <f ca="1">_xll.IMDP("BND",AD383,AM8,AD3)</f>
        <v>입력오류</v>
      </c>
      <c r="AN383" s="23" t="str">
        <f ca="1">_xll.IMDP("BND",AD383,AN8,AD3)</f>
        <v>입력오류</v>
      </c>
      <c r="AO383" s="23" t="str">
        <f ca="1">_xll.IMDP("BND",AD383,AO8,AD3)</f>
        <v>입력오류</v>
      </c>
      <c r="AP383" s="23" t="str">
        <f ca="1">_xll.IMDP("BND",AD383,AP8,AD3)</f>
        <v>입력오류</v>
      </c>
      <c r="AQ383" s="2"/>
      <c r="BA383" s="21" t="str">
        <f ca="1">_xll.IMDP("BND",AR383,BA8,AR3)</f>
        <v>입력오류</v>
      </c>
      <c r="BB383" s="23" t="str">
        <f ca="1">_xll.IMDP("BND",AR383,BB8,AR3)</f>
        <v>입력오류</v>
      </c>
      <c r="BC383" s="23" t="str">
        <f ca="1">_xll.IMDP("BND",AR383,BC8,AR3)</f>
        <v>입력오류</v>
      </c>
      <c r="BD383" s="23" t="str">
        <f ca="1">_xll.IMDP("BND",AR383,BD8,AR3)</f>
        <v>입력오류</v>
      </c>
      <c r="BE383" s="2"/>
      <c r="BO383" s="21" t="str">
        <f ca="1">_xll.IMDP("BND",BF383,BO8,BF3)</f>
        <v>입력오류</v>
      </c>
      <c r="BP383" s="23" t="str">
        <f ca="1">_xll.IMDP("BND",BF383,BP8,BF3)</f>
        <v>입력오류</v>
      </c>
      <c r="BQ383" s="23" t="str">
        <f ca="1">_xll.IMDP("BND",BF383,BQ8,BF3)</f>
        <v>입력오류</v>
      </c>
      <c r="BR383" s="23" t="str">
        <f ca="1">_xll.IMDP("BND",BF383,BR8,BF3)</f>
        <v>입력오류</v>
      </c>
      <c r="BS383" s="2"/>
      <c r="CC383" s="21" t="str">
        <f ca="1">_xll.IMDP("BND",BT383,CC8,BT3)</f>
        <v>입력오류</v>
      </c>
      <c r="CD383" s="23" t="str">
        <f ca="1">_xll.IMDP("BND",BT383,CD8,BT3)</f>
        <v>입력오류</v>
      </c>
      <c r="CE383" s="23" t="str">
        <f ca="1">_xll.IMDP("BND",BT383,CE8,BT3)</f>
        <v>입력오류</v>
      </c>
      <c r="CF383" s="23" t="str">
        <f ca="1">_xll.IMDP("BND",BT383,CF8,BT3)</f>
        <v>입력오류</v>
      </c>
      <c r="CG383" s="2"/>
      <c r="CQ383" s="21" t="str">
        <f ca="1">_xll.IMDP("BND",CH383,CQ8,CH3)</f>
        <v>입력오류</v>
      </c>
      <c r="CR383" s="23" t="str">
        <f ca="1">_xll.IMDP("BND",CH383,CR8,CH3)</f>
        <v>입력오류</v>
      </c>
      <c r="CS383" s="23" t="str">
        <f ca="1">_xll.IMDP("BND",CH383,CS8,CH3)</f>
        <v>입력오류</v>
      </c>
      <c r="CT383" s="23" t="str">
        <f ca="1">_xll.IMDP("BND",CH383,CT8,CH3)</f>
        <v>입력오류</v>
      </c>
      <c r="CU383" s="2"/>
      <c r="DE383" s="21" t="str">
        <f ca="1">_xll.IMDP("BND",CV383,DE8,CV3)</f>
        <v>입력오류</v>
      </c>
      <c r="DF383" s="23" t="str">
        <f ca="1">_xll.IMDP("BND",CV383,DF8,CV3)</f>
        <v>입력오류</v>
      </c>
      <c r="DG383" s="23" t="str">
        <f ca="1">_xll.IMDP("BND",CV383,DG8,CV3)</f>
        <v>입력오류</v>
      </c>
      <c r="DH383" s="23" t="str">
        <f ca="1">_xll.IMDP("BND",CV383,DH8,CV3)</f>
        <v>입력오류</v>
      </c>
      <c r="DI383" s="2"/>
      <c r="DS383" s="21" t="str">
        <f ca="1">_xll.IMDP("BND",DJ383,DS8,DJ3)</f>
        <v>입력오류</v>
      </c>
      <c r="DT383" s="23" t="str">
        <f ca="1">_xll.IMDP("BND",DJ383,DT8,DJ3)</f>
        <v>입력오류</v>
      </c>
      <c r="DU383" s="23" t="str">
        <f ca="1">_xll.IMDP("BND",DJ383,DU8,DJ3)</f>
        <v>입력오류</v>
      </c>
      <c r="DV383" s="23" t="str">
        <f ca="1">_xll.IMDP("BND",DJ383,DV8,DJ3)</f>
        <v>입력오류</v>
      </c>
      <c r="DW383" s="2"/>
      <c r="EG383" s="21" t="str">
        <f ca="1">_xll.IMDP("BND",DX383,EG8,DX3)</f>
        <v>입력오류</v>
      </c>
      <c r="EH383" s="23" t="str">
        <f ca="1">_xll.IMDP("BND",DX383,EH8,DX3)</f>
        <v>입력오류</v>
      </c>
      <c r="EI383" s="23" t="str">
        <f ca="1">_xll.IMDP("BND",DX383,EI8,DX3)</f>
        <v>입력오류</v>
      </c>
      <c r="EJ383" s="23" t="str">
        <f ca="1">_xll.IMDP("BND",DX383,EJ8,DX3)</f>
        <v>입력오류</v>
      </c>
      <c r="EK383" s="2"/>
      <c r="EU383" s="21" t="str">
        <f ca="1">_xll.IMDP("BND",EL383,EU8,EL3)</f>
        <v>입력오류</v>
      </c>
      <c r="EV383" s="23" t="str">
        <f ca="1">_xll.IMDP("BND",EL383,EV8,EL3)</f>
        <v>입력오류</v>
      </c>
      <c r="EW383" s="23" t="str">
        <f ca="1">_xll.IMDP("BND",EL383,EW8,EL3)</f>
        <v>입력오류</v>
      </c>
      <c r="EX383" s="23" t="str">
        <f ca="1">_xll.IMDP("BND",EL383,EX8,EL3)</f>
        <v>입력오류</v>
      </c>
    </row>
    <row r="384" spans="1:154" ht="13.5" customHeight="1" x14ac:dyDescent="0.3">
      <c r="A384" s="2">
        <v>46316</v>
      </c>
      <c r="B384" s="3" t="s">
        <v>41</v>
      </c>
      <c r="C384" s="3" t="s">
        <v>29</v>
      </c>
      <c r="D384" s="3" t="s">
        <v>42</v>
      </c>
      <c r="E384" s="3">
        <v>0</v>
      </c>
      <c r="F384" s="3">
        <v>0.01</v>
      </c>
      <c r="G384" s="3">
        <v>0</v>
      </c>
      <c r="H384" s="3">
        <v>6564</v>
      </c>
      <c r="I384" s="3">
        <v>9820.4500000000007</v>
      </c>
      <c r="J384" s="3">
        <v>5.0103</v>
      </c>
      <c r="K384" s="21">
        <f ca="1">_xll.IMDP("BND",B384,K8,B3)</f>
        <v>20320610</v>
      </c>
      <c r="L384" s="23">
        <f ca="1">_xll.IMDP("BND",B384,L8,B3)</f>
        <v>3.9769999999999999</v>
      </c>
      <c r="M384" s="23" t="str">
        <f ca="1">_xll.IMDP("BND",B384,M8,B3)</f>
        <v>국채</v>
      </c>
      <c r="N384" s="23" t="str">
        <f ca="1">_xll.IMDP("BND",B384,N8,B3)</f>
        <v>국고채권</v>
      </c>
      <c r="O384" s="2"/>
      <c r="Y384" s="21" t="str">
        <f ca="1">_xll.IMDP("BND",P384,Y8,P3)</f>
        <v>입력오류</v>
      </c>
      <c r="Z384" s="23" t="str">
        <f ca="1">_xll.IMDP("BND",P384,Z8,P3)</f>
        <v>입력오류</v>
      </c>
      <c r="AA384" s="23" t="str">
        <f ca="1">_xll.IMDP("BND",P384,AA8,P3)</f>
        <v>입력오류</v>
      </c>
      <c r="AB384" s="23" t="str">
        <f ca="1">_xll.IMDP("BND",P384,AB8,P3)</f>
        <v>입력오류</v>
      </c>
      <c r="AC384" s="2"/>
      <c r="AM384" s="21" t="str">
        <f ca="1">_xll.IMDP("BND",AD384,AM8,AD3)</f>
        <v>입력오류</v>
      </c>
      <c r="AN384" s="23" t="str">
        <f ca="1">_xll.IMDP("BND",AD384,AN8,AD3)</f>
        <v>입력오류</v>
      </c>
      <c r="AO384" s="23" t="str">
        <f ca="1">_xll.IMDP("BND",AD384,AO8,AD3)</f>
        <v>입력오류</v>
      </c>
      <c r="AP384" s="23" t="str">
        <f ca="1">_xll.IMDP("BND",AD384,AP8,AD3)</f>
        <v>입력오류</v>
      </c>
      <c r="AQ384" s="2"/>
      <c r="BA384" s="21" t="str">
        <f ca="1">_xll.IMDP("BND",AR384,BA8,AR3)</f>
        <v>입력오류</v>
      </c>
      <c r="BB384" s="23" t="str">
        <f ca="1">_xll.IMDP("BND",AR384,BB8,AR3)</f>
        <v>입력오류</v>
      </c>
      <c r="BC384" s="23" t="str">
        <f ca="1">_xll.IMDP("BND",AR384,BC8,AR3)</f>
        <v>입력오류</v>
      </c>
      <c r="BD384" s="23" t="str">
        <f ca="1">_xll.IMDP("BND",AR384,BD8,AR3)</f>
        <v>입력오류</v>
      </c>
      <c r="BE384" s="2"/>
      <c r="BO384" s="21" t="str">
        <f ca="1">_xll.IMDP("BND",BF384,BO8,BF3)</f>
        <v>입력오류</v>
      </c>
      <c r="BP384" s="23" t="str">
        <f ca="1">_xll.IMDP("BND",BF384,BP8,BF3)</f>
        <v>입력오류</v>
      </c>
      <c r="BQ384" s="23" t="str">
        <f ca="1">_xll.IMDP("BND",BF384,BQ8,BF3)</f>
        <v>입력오류</v>
      </c>
      <c r="BR384" s="23" t="str">
        <f ca="1">_xll.IMDP("BND",BF384,BR8,BF3)</f>
        <v>입력오류</v>
      </c>
      <c r="BS384" s="2"/>
      <c r="CC384" s="21" t="str">
        <f ca="1">_xll.IMDP("BND",BT384,CC8,BT3)</f>
        <v>입력오류</v>
      </c>
      <c r="CD384" s="23" t="str">
        <f ca="1">_xll.IMDP("BND",BT384,CD8,BT3)</f>
        <v>입력오류</v>
      </c>
      <c r="CE384" s="23" t="str">
        <f ca="1">_xll.IMDP("BND",BT384,CE8,BT3)</f>
        <v>입력오류</v>
      </c>
      <c r="CF384" s="23" t="str">
        <f ca="1">_xll.IMDP("BND",BT384,CF8,BT3)</f>
        <v>입력오류</v>
      </c>
      <c r="CG384" s="2"/>
      <c r="CQ384" s="21" t="str">
        <f ca="1">_xll.IMDP("BND",CH384,CQ8,CH3)</f>
        <v>입력오류</v>
      </c>
      <c r="CR384" s="23" t="str">
        <f ca="1">_xll.IMDP("BND",CH384,CR8,CH3)</f>
        <v>입력오류</v>
      </c>
      <c r="CS384" s="23" t="str">
        <f ca="1">_xll.IMDP("BND",CH384,CS8,CH3)</f>
        <v>입력오류</v>
      </c>
      <c r="CT384" s="23" t="str">
        <f ca="1">_xll.IMDP("BND",CH384,CT8,CH3)</f>
        <v>입력오류</v>
      </c>
      <c r="CU384" s="2"/>
      <c r="DE384" s="21" t="str">
        <f ca="1">_xll.IMDP("BND",CV384,DE8,CV3)</f>
        <v>입력오류</v>
      </c>
      <c r="DF384" s="23" t="str">
        <f ca="1">_xll.IMDP("BND",CV384,DF8,CV3)</f>
        <v>입력오류</v>
      </c>
      <c r="DG384" s="23" t="str">
        <f ca="1">_xll.IMDP("BND",CV384,DG8,CV3)</f>
        <v>입력오류</v>
      </c>
      <c r="DH384" s="23" t="str">
        <f ca="1">_xll.IMDP("BND",CV384,DH8,CV3)</f>
        <v>입력오류</v>
      </c>
      <c r="DI384" s="2"/>
      <c r="DS384" s="21" t="str">
        <f ca="1">_xll.IMDP("BND",DJ384,DS8,DJ3)</f>
        <v>입력오류</v>
      </c>
      <c r="DT384" s="23" t="str">
        <f ca="1">_xll.IMDP("BND",DJ384,DT8,DJ3)</f>
        <v>입력오류</v>
      </c>
      <c r="DU384" s="23" t="str">
        <f ca="1">_xll.IMDP("BND",DJ384,DU8,DJ3)</f>
        <v>입력오류</v>
      </c>
      <c r="DV384" s="23" t="str">
        <f ca="1">_xll.IMDP("BND",DJ384,DV8,DJ3)</f>
        <v>입력오류</v>
      </c>
      <c r="DW384" s="2"/>
      <c r="EG384" s="21" t="str">
        <f ca="1">_xll.IMDP("BND",DX384,EG8,DX3)</f>
        <v>입력오류</v>
      </c>
      <c r="EH384" s="23" t="str">
        <f ca="1">_xll.IMDP("BND",DX384,EH8,DX3)</f>
        <v>입력오류</v>
      </c>
      <c r="EI384" s="23" t="str">
        <f ca="1">_xll.IMDP("BND",DX384,EI8,DX3)</f>
        <v>입력오류</v>
      </c>
      <c r="EJ384" s="23" t="str">
        <f ca="1">_xll.IMDP("BND",DX384,EJ8,DX3)</f>
        <v>입력오류</v>
      </c>
      <c r="EK384" s="2"/>
      <c r="EU384" s="21" t="str">
        <f ca="1">_xll.IMDP("BND",EL384,EU8,EL3)</f>
        <v>입력오류</v>
      </c>
      <c r="EV384" s="23" t="str">
        <f ca="1">_xll.IMDP("BND",EL384,EV8,EL3)</f>
        <v>입력오류</v>
      </c>
      <c r="EW384" s="23" t="str">
        <f ca="1">_xll.IMDP("BND",EL384,EW8,EL3)</f>
        <v>입력오류</v>
      </c>
      <c r="EX384" s="23" t="str">
        <f ca="1">_xll.IMDP("BND",EL384,EX8,EL3)</f>
        <v>입력오류</v>
      </c>
    </row>
    <row r="385" spans="1:154" ht="13.5" customHeight="1" x14ac:dyDescent="0.3">
      <c r="A385" s="2">
        <v>46316</v>
      </c>
      <c r="B385" s="3" t="s">
        <v>1815</v>
      </c>
      <c r="C385" s="3" t="s">
        <v>29</v>
      </c>
      <c r="D385" s="3" t="s">
        <v>1816</v>
      </c>
      <c r="E385" s="3">
        <v>0</v>
      </c>
      <c r="F385" s="3">
        <v>0</v>
      </c>
      <c r="G385" s="3">
        <v>0</v>
      </c>
      <c r="H385" s="3">
        <v>3322</v>
      </c>
      <c r="I385" s="3">
        <v>9942.69</v>
      </c>
      <c r="J385" s="3">
        <v>1.0996999999999999</v>
      </c>
      <c r="K385" s="21">
        <f ca="1">_xll.IMDP("BND",B385,K8,B3)</f>
        <v>20271210</v>
      </c>
      <c r="L385" s="23">
        <f ca="1">_xll.IMDP("BND",B385,L8,B3)</f>
        <v>3.6709999999999998</v>
      </c>
      <c r="M385" s="23" t="str">
        <f ca="1">_xll.IMDP("BND",B385,M8,B3)</f>
        <v>국채</v>
      </c>
      <c r="N385" s="23" t="str">
        <f ca="1">_xll.IMDP("BND",B385,N8,B3)</f>
        <v>국고채권</v>
      </c>
      <c r="O385" s="2"/>
      <c r="Y385" s="21" t="str">
        <f ca="1">_xll.IMDP("BND",P385,Y8,P3)</f>
        <v>입력오류</v>
      </c>
      <c r="Z385" s="23" t="str">
        <f ca="1">_xll.IMDP("BND",P385,Z8,P3)</f>
        <v>입력오류</v>
      </c>
      <c r="AA385" s="23" t="str">
        <f ca="1">_xll.IMDP("BND",P385,AA8,P3)</f>
        <v>입력오류</v>
      </c>
      <c r="AB385" s="23" t="str">
        <f ca="1">_xll.IMDP("BND",P385,AB8,P3)</f>
        <v>입력오류</v>
      </c>
      <c r="AC385" s="2"/>
      <c r="AM385" s="21" t="str">
        <f ca="1">_xll.IMDP("BND",AD385,AM8,AD3)</f>
        <v>입력오류</v>
      </c>
      <c r="AN385" s="23" t="str">
        <f ca="1">_xll.IMDP("BND",AD385,AN8,AD3)</f>
        <v>입력오류</v>
      </c>
      <c r="AO385" s="23" t="str">
        <f ca="1">_xll.IMDP("BND",AD385,AO8,AD3)</f>
        <v>입력오류</v>
      </c>
      <c r="AP385" s="23" t="str">
        <f ca="1">_xll.IMDP("BND",AD385,AP8,AD3)</f>
        <v>입력오류</v>
      </c>
      <c r="AQ385" s="2"/>
      <c r="BA385" s="21" t="str">
        <f ca="1">_xll.IMDP("BND",AR385,BA8,AR3)</f>
        <v>입력오류</v>
      </c>
      <c r="BB385" s="23" t="str">
        <f ca="1">_xll.IMDP("BND",AR385,BB8,AR3)</f>
        <v>입력오류</v>
      </c>
      <c r="BC385" s="23" t="str">
        <f ca="1">_xll.IMDP("BND",AR385,BC8,AR3)</f>
        <v>입력오류</v>
      </c>
      <c r="BD385" s="23" t="str">
        <f ca="1">_xll.IMDP("BND",AR385,BD8,AR3)</f>
        <v>입력오류</v>
      </c>
      <c r="BE385" s="2"/>
      <c r="BO385" s="21" t="str">
        <f ca="1">_xll.IMDP("BND",BF385,BO8,BF3)</f>
        <v>입력오류</v>
      </c>
      <c r="BP385" s="23" t="str">
        <f ca="1">_xll.IMDP("BND",BF385,BP8,BF3)</f>
        <v>입력오류</v>
      </c>
      <c r="BQ385" s="23" t="str">
        <f ca="1">_xll.IMDP("BND",BF385,BQ8,BF3)</f>
        <v>입력오류</v>
      </c>
      <c r="BR385" s="23" t="str">
        <f ca="1">_xll.IMDP("BND",BF385,BR8,BF3)</f>
        <v>입력오류</v>
      </c>
      <c r="BS385" s="2"/>
      <c r="CC385" s="21" t="str">
        <f ca="1">_xll.IMDP("BND",BT385,CC8,BT3)</f>
        <v>입력오류</v>
      </c>
      <c r="CD385" s="23" t="str">
        <f ca="1">_xll.IMDP("BND",BT385,CD8,BT3)</f>
        <v>입력오류</v>
      </c>
      <c r="CE385" s="23" t="str">
        <f ca="1">_xll.IMDP("BND",BT385,CE8,BT3)</f>
        <v>입력오류</v>
      </c>
      <c r="CF385" s="23" t="str">
        <f ca="1">_xll.IMDP("BND",BT385,CF8,BT3)</f>
        <v>입력오류</v>
      </c>
      <c r="CG385" s="2"/>
      <c r="CQ385" s="21" t="str">
        <f ca="1">_xll.IMDP("BND",CH385,CQ8,CH3)</f>
        <v>입력오류</v>
      </c>
      <c r="CR385" s="23" t="str">
        <f ca="1">_xll.IMDP("BND",CH385,CR8,CH3)</f>
        <v>입력오류</v>
      </c>
      <c r="CS385" s="23" t="str">
        <f ca="1">_xll.IMDP("BND",CH385,CS8,CH3)</f>
        <v>입력오류</v>
      </c>
      <c r="CT385" s="23" t="str">
        <f ca="1">_xll.IMDP("BND",CH385,CT8,CH3)</f>
        <v>입력오류</v>
      </c>
      <c r="CU385" s="2"/>
      <c r="DE385" s="21" t="str">
        <f ca="1">_xll.IMDP("BND",CV385,DE8,CV3)</f>
        <v>입력오류</v>
      </c>
      <c r="DF385" s="23" t="str">
        <f ca="1">_xll.IMDP("BND",CV385,DF8,CV3)</f>
        <v>입력오류</v>
      </c>
      <c r="DG385" s="23" t="str">
        <f ca="1">_xll.IMDP("BND",CV385,DG8,CV3)</f>
        <v>입력오류</v>
      </c>
      <c r="DH385" s="23" t="str">
        <f ca="1">_xll.IMDP("BND",CV385,DH8,CV3)</f>
        <v>입력오류</v>
      </c>
      <c r="DI385" s="2"/>
      <c r="DS385" s="21" t="str">
        <f ca="1">_xll.IMDP("BND",DJ385,DS8,DJ3)</f>
        <v>입력오류</v>
      </c>
      <c r="DT385" s="23" t="str">
        <f ca="1">_xll.IMDP("BND",DJ385,DT8,DJ3)</f>
        <v>입력오류</v>
      </c>
      <c r="DU385" s="23" t="str">
        <f ca="1">_xll.IMDP("BND",DJ385,DU8,DJ3)</f>
        <v>입력오류</v>
      </c>
      <c r="DV385" s="23" t="str">
        <f ca="1">_xll.IMDP("BND",DJ385,DV8,DJ3)</f>
        <v>입력오류</v>
      </c>
      <c r="DW385" s="2"/>
      <c r="EG385" s="21" t="str">
        <f ca="1">_xll.IMDP("BND",DX385,EG8,DX3)</f>
        <v>입력오류</v>
      </c>
      <c r="EH385" s="23" t="str">
        <f ca="1">_xll.IMDP("BND",DX385,EH8,DX3)</f>
        <v>입력오류</v>
      </c>
      <c r="EI385" s="23" t="str">
        <f ca="1">_xll.IMDP("BND",DX385,EI8,DX3)</f>
        <v>입력오류</v>
      </c>
      <c r="EJ385" s="23" t="str">
        <f ca="1">_xll.IMDP("BND",DX385,EJ8,DX3)</f>
        <v>입력오류</v>
      </c>
      <c r="EK385" s="2"/>
      <c r="EU385" s="21" t="str">
        <f ca="1">_xll.IMDP("BND",EL385,EU8,EL3)</f>
        <v>입력오류</v>
      </c>
      <c r="EV385" s="23" t="str">
        <f ca="1">_xll.IMDP("BND",EL385,EV8,EL3)</f>
        <v>입력오류</v>
      </c>
      <c r="EW385" s="23" t="str">
        <f ca="1">_xll.IMDP("BND",EL385,EW8,EL3)</f>
        <v>입력오류</v>
      </c>
      <c r="EX385" s="23" t="str">
        <f ca="1">_xll.IMDP("BND",EL385,EX8,EL3)</f>
        <v>입력오류</v>
      </c>
    </row>
    <row r="386" spans="1:154" ht="13.5" customHeight="1" x14ac:dyDescent="0.3">
      <c r="A386" s="2">
        <v>46316</v>
      </c>
      <c r="B386" s="3" t="s">
        <v>1265</v>
      </c>
      <c r="C386" s="3" t="s">
        <v>771</v>
      </c>
      <c r="D386" s="3" t="s">
        <v>1266</v>
      </c>
      <c r="E386" s="3">
        <v>0</v>
      </c>
      <c r="F386" s="3">
        <v>0</v>
      </c>
      <c r="G386" s="3">
        <v>0</v>
      </c>
      <c r="H386" s="3">
        <v>2358</v>
      </c>
      <c r="I386" s="3">
        <v>10084.73</v>
      </c>
      <c r="J386" s="3">
        <v>4.8323999999999998</v>
      </c>
      <c r="K386" s="21">
        <f ca="1">_xll.IMDP("BND",B386,K8,B3)</f>
        <v>20320403</v>
      </c>
      <c r="L386" s="23">
        <f ca="1">_xll.IMDP("BND",B386,L8,B3)</f>
        <v>4.2789999999999999</v>
      </c>
      <c r="M386" s="23" t="str">
        <f ca="1">_xll.IMDP("BND",B386,M8,B3)</f>
        <v>공사공단채</v>
      </c>
      <c r="N386" s="23" t="str">
        <f ca="1">_xll.IMDP("BND",B386,N8,B3)</f>
        <v>일반</v>
      </c>
      <c r="O386" s="2"/>
      <c r="Y386" s="21" t="str">
        <f ca="1">_xll.IMDP("BND",P386,Y8,P3)</f>
        <v>입력오류</v>
      </c>
      <c r="Z386" s="23" t="str">
        <f ca="1">_xll.IMDP("BND",P386,Z8,P3)</f>
        <v>입력오류</v>
      </c>
      <c r="AA386" s="23" t="str">
        <f ca="1">_xll.IMDP("BND",P386,AA8,P3)</f>
        <v>입력오류</v>
      </c>
      <c r="AB386" s="23" t="str">
        <f ca="1">_xll.IMDP("BND",P386,AB8,P3)</f>
        <v>입력오류</v>
      </c>
      <c r="AC386" s="2"/>
      <c r="AM386" s="21" t="str">
        <f ca="1">_xll.IMDP("BND",AD386,AM8,AD3)</f>
        <v>입력오류</v>
      </c>
      <c r="AN386" s="23" t="str">
        <f ca="1">_xll.IMDP("BND",AD386,AN8,AD3)</f>
        <v>입력오류</v>
      </c>
      <c r="AO386" s="23" t="str">
        <f ca="1">_xll.IMDP("BND",AD386,AO8,AD3)</f>
        <v>입력오류</v>
      </c>
      <c r="AP386" s="23" t="str">
        <f ca="1">_xll.IMDP("BND",AD386,AP8,AD3)</f>
        <v>입력오류</v>
      </c>
      <c r="AQ386" s="2"/>
      <c r="BA386" s="21" t="str">
        <f ca="1">_xll.IMDP("BND",AR386,BA8,AR3)</f>
        <v>입력오류</v>
      </c>
      <c r="BB386" s="23" t="str">
        <f ca="1">_xll.IMDP("BND",AR386,BB8,AR3)</f>
        <v>입력오류</v>
      </c>
      <c r="BC386" s="23" t="str">
        <f ca="1">_xll.IMDP("BND",AR386,BC8,AR3)</f>
        <v>입력오류</v>
      </c>
      <c r="BD386" s="23" t="str">
        <f ca="1">_xll.IMDP("BND",AR386,BD8,AR3)</f>
        <v>입력오류</v>
      </c>
      <c r="BE386" s="2"/>
      <c r="BO386" s="21" t="str">
        <f ca="1">_xll.IMDP("BND",BF386,BO8,BF3)</f>
        <v>입력오류</v>
      </c>
      <c r="BP386" s="23" t="str">
        <f ca="1">_xll.IMDP("BND",BF386,BP8,BF3)</f>
        <v>입력오류</v>
      </c>
      <c r="BQ386" s="23" t="str">
        <f ca="1">_xll.IMDP("BND",BF386,BQ8,BF3)</f>
        <v>입력오류</v>
      </c>
      <c r="BR386" s="23" t="str">
        <f ca="1">_xll.IMDP("BND",BF386,BR8,BF3)</f>
        <v>입력오류</v>
      </c>
      <c r="BS386" s="2"/>
      <c r="CC386" s="21" t="str">
        <f ca="1">_xll.IMDP("BND",BT386,CC8,BT3)</f>
        <v>입력오류</v>
      </c>
      <c r="CD386" s="23" t="str">
        <f ca="1">_xll.IMDP("BND",BT386,CD8,BT3)</f>
        <v>입력오류</v>
      </c>
      <c r="CE386" s="23" t="str">
        <f ca="1">_xll.IMDP("BND",BT386,CE8,BT3)</f>
        <v>입력오류</v>
      </c>
      <c r="CF386" s="23" t="str">
        <f ca="1">_xll.IMDP("BND",BT386,CF8,BT3)</f>
        <v>입력오류</v>
      </c>
      <c r="CG386" s="2"/>
      <c r="CQ386" s="21" t="str">
        <f ca="1">_xll.IMDP("BND",CH386,CQ8,CH3)</f>
        <v>입력오류</v>
      </c>
      <c r="CR386" s="23" t="str">
        <f ca="1">_xll.IMDP("BND",CH386,CR8,CH3)</f>
        <v>입력오류</v>
      </c>
      <c r="CS386" s="23" t="str">
        <f ca="1">_xll.IMDP("BND",CH386,CS8,CH3)</f>
        <v>입력오류</v>
      </c>
      <c r="CT386" s="23" t="str">
        <f ca="1">_xll.IMDP("BND",CH386,CT8,CH3)</f>
        <v>입력오류</v>
      </c>
      <c r="CU386" s="2"/>
      <c r="DE386" s="21" t="str">
        <f ca="1">_xll.IMDP("BND",CV386,DE8,CV3)</f>
        <v>입력오류</v>
      </c>
      <c r="DF386" s="23" t="str">
        <f ca="1">_xll.IMDP("BND",CV386,DF8,CV3)</f>
        <v>입력오류</v>
      </c>
      <c r="DG386" s="23" t="str">
        <f ca="1">_xll.IMDP("BND",CV386,DG8,CV3)</f>
        <v>입력오류</v>
      </c>
      <c r="DH386" s="23" t="str">
        <f ca="1">_xll.IMDP("BND",CV386,DH8,CV3)</f>
        <v>입력오류</v>
      </c>
      <c r="DI386" s="2"/>
      <c r="DS386" s="21" t="str">
        <f ca="1">_xll.IMDP("BND",DJ386,DS8,DJ3)</f>
        <v>입력오류</v>
      </c>
      <c r="DT386" s="23" t="str">
        <f ca="1">_xll.IMDP("BND",DJ386,DT8,DJ3)</f>
        <v>입력오류</v>
      </c>
      <c r="DU386" s="23" t="str">
        <f ca="1">_xll.IMDP("BND",DJ386,DU8,DJ3)</f>
        <v>입력오류</v>
      </c>
      <c r="DV386" s="23" t="str">
        <f ca="1">_xll.IMDP("BND",DJ386,DV8,DJ3)</f>
        <v>입력오류</v>
      </c>
      <c r="DW386" s="2"/>
      <c r="EG386" s="21" t="str">
        <f ca="1">_xll.IMDP("BND",DX386,EG8,DX3)</f>
        <v>입력오류</v>
      </c>
      <c r="EH386" s="23" t="str">
        <f ca="1">_xll.IMDP("BND",DX386,EH8,DX3)</f>
        <v>입력오류</v>
      </c>
      <c r="EI386" s="23" t="str">
        <f ca="1">_xll.IMDP("BND",DX386,EI8,DX3)</f>
        <v>입력오류</v>
      </c>
      <c r="EJ386" s="23" t="str">
        <f ca="1">_xll.IMDP("BND",DX386,EJ8,DX3)</f>
        <v>입력오류</v>
      </c>
      <c r="EK386" s="2"/>
      <c r="EU386" s="21" t="str">
        <f ca="1">_xll.IMDP("BND",EL386,EU8,EL3)</f>
        <v>입력오류</v>
      </c>
      <c r="EV386" s="23" t="str">
        <f ca="1">_xll.IMDP("BND",EL386,EV8,EL3)</f>
        <v>입력오류</v>
      </c>
      <c r="EW386" s="23" t="str">
        <f ca="1">_xll.IMDP("BND",EL386,EW8,EL3)</f>
        <v>입력오류</v>
      </c>
      <c r="EX386" s="23" t="str">
        <f ca="1">_xll.IMDP("BND",EL386,EX8,EL3)</f>
        <v>입력오류</v>
      </c>
    </row>
    <row r="387" spans="1:154" ht="13.5" customHeight="1" x14ac:dyDescent="0.3">
      <c r="A387" s="2">
        <v>46316</v>
      </c>
      <c r="B387" s="3" t="s">
        <v>1280</v>
      </c>
      <c r="C387" s="3" t="s">
        <v>1281</v>
      </c>
      <c r="D387" s="3" t="s">
        <v>1282</v>
      </c>
      <c r="E387" s="3">
        <v>0</v>
      </c>
      <c r="F387" s="3">
        <v>0</v>
      </c>
      <c r="G387" s="3">
        <v>0</v>
      </c>
      <c r="H387" s="3">
        <v>970</v>
      </c>
      <c r="I387" s="3">
        <v>9684.68</v>
      </c>
      <c r="J387" s="3">
        <v>1.7134</v>
      </c>
      <c r="K387" s="21">
        <f ca="1">_xll.IMDP("BND",B387,K8,B3)</f>
        <v>20280727</v>
      </c>
      <c r="L387" s="23">
        <f ca="1">_xll.IMDP("BND",B387,L8,B3)</f>
        <v>4.3170000000000002</v>
      </c>
      <c r="M387" s="23" t="str">
        <f ca="1">_xll.IMDP("BND",B387,M8,B3)</f>
        <v>금융채</v>
      </c>
      <c r="N387" s="23" t="str">
        <f ca="1">_xll.IMDP("BND",B387,N8,B3)</f>
        <v>카드</v>
      </c>
      <c r="O387" s="2"/>
      <c r="Y387" s="21" t="str">
        <f ca="1">_xll.IMDP("BND",P387,Y8,P3)</f>
        <v>입력오류</v>
      </c>
      <c r="Z387" s="23" t="str">
        <f ca="1">_xll.IMDP("BND",P387,Z8,P3)</f>
        <v>입력오류</v>
      </c>
      <c r="AA387" s="23" t="str">
        <f ca="1">_xll.IMDP("BND",P387,AA8,P3)</f>
        <v>입력오류</v>
      </c>
      <c r="AB387" s="23" t="str">
        <f ca="1">_xll.IMDP("BND",P387,AB8,P3)</f>
        <v>입력오류</v>
      </c>
      <c r="AC387" s="2"/>
      <c r="AM387" s="21" t="str">
        <f ca="1">_xll.IMDP("BND",AD387,AM8,AD3)</f>
        <v>입력오류</v>
      </c>
      <c r="AN387" s="23" t="str">
        <f ca="1">_xll.IMDP("BND",AD387,AN8,AD3)</f>
        <v>입력오류</v>
      </c>
      <c r="AO387" s="23" t="str">
        <f ca="1">_xll.IMDP("BND",AD387,AO8,AD3)</f>
        <v>입력오류</v>
      </c>
      <c r="AP387" s="23" t="str">
        <f ca="1">_xll.IMDP("BND",AD387,AP8,AD3)</f>
        <v>입력오류</v>
      </c>
      <c r="AQ387" s="2"/>
      <c r="BA387" s="21" t="str">
        <f ca="1">_xll.IMDP("BND",AR387,BA8,AR3)</f>
        <v>입력오류</v>
      </c>
      <c r="BB387" s="23" t="str">
        <f ca="1">_xll.IMDP("BND",AR387,BB8,AR3)</f>
        <v>입력오류</v>
      </c>
      <c r="BC387" s="23" t="str">
        <f ca="1">_xll.IMDP("BND",AR387,BC8,AR3)</f>
        <v>입력오류</v>
      </c>
      <c r="BD387" s="23" t="str">
        <f ca="1">_xll.IMDP("BND",AR387,BD8,AR3)</f>
        <v>입력오류</v>
      </c>
      <c r="BE387" s="2"/>
      <c r="BO387" s="21" t="str">
        <f ca="1">_xll.IMDP("BND",BF387,BO8,BF3)</f>
        <v>입력오류</v>
      </c>
      <c r="BP387" s="23" t="str">
        <f ca="1">_xll.IMDP("BND",BF387,BP8,BF3)</f>
        <v>입력오류</v>
      </c>
      <c r="BQ387" s="23" t="str">
        <f ca="1">_xll.IMDP("BND",BF387,BQ8,BF3)</f>
        <v>입력오류</v>
      </c>
      <c r="BR387" s="23" t="str">
        <f ca="1">_xll.IMDP("BND",BF387,BR8,BF3)</f>
        <v>입력오류</v>
      </c>
      <c r="BS387" s="2"/>
      <c r="CC387" s="21" t="str">
        <f ca="1">_xll.IMDP("BND",BT387,CC8,BT3)</f>
        <v>입력오류</v>
      </c>
      <c r="CD387" s="23" t="str">
        <f ca="1">_xll.IMDP("BND",BT387,CD8,BT3)</f>
        <v>입력오류</v>
      </c>
      <c r="CE387" s="23" t="str">
        <f ca="1">_xll.IMDP("BND",BT387,CE8,BT3)</f>
        <v>입력오류</v>
      </c>
      <c r="CF387" s="23" t="str">
        <f ca="1">_xll.IMDP("BND",BT387,CF8,BT3)</f>
        <v>입력오류</v>
      </c>
      <c r="CG387" s="2"/>
      <c r="CQ387" s="21" t="str">
        <f ca="1">_xll.IMDP("BND",CH387,CQ8,CH3)</f>
        <v>입력오류</v>
      </c>
      <c r="CR387" s="23" t="str">
        <f ca="1">_xll.IMDP("BND",CH387,CR8,CH3)</f>
        <v>입력오류</v>
      </c>
      <c r="CS387" s="23" t="str">
        <f ca="1">_xll.IMDP("BND",CH387,CS8,CH3)</f>
        <v>입력오류</v>
      </c>
      <c r="CT387" s="23" t="str">
        <f ca="1">_xll.IMDP("BND",CH387,CT8,CH3)</f>
        <v>입력오류</v>
      </c>
      <c r="CU387" s="2"/>
      <c r="DE387" s="21" t="str">
        <f ca="1">_xll.IMDP("BND",CV387,DE8,CV3)</f>
        <v>입력오류</v>
      </c>
      <c r="DF387" s="23" t="str">
        <f ca="1">_xll.IMDP("BND",CV387,DF8,CV3)</f>
        <v>입력오류</v>
      </c>
      <c r="DG387" s="23" t="str">
        <f ca="1">_xll.IMDP("BND",CV387,DG8,CV3)</f>
        <v>입력오류</v>
      </c>
      <c r="DH387" s="23" t="str">
        <f ca="1">_xll.IMDP("BND",CV387,DH8,CV3)</f>
        <v>입력오류</v>
      </c>
      <c r="DI387" s="2"/>
      <c r="DS387" s="21" t="str">
        <f ca="1">_xll.IMDP("BND",DJ387,DS8,DJ3)</f>
        <v>입력오류</v>
      </c>
      <c r="DT387" s="23" t="str">
        <f ca="1">_xll.IMDP("BND",DJ387,DT8,DJ3)</f>
        <v>입력오류</v>
      </c>
      <c r="DU387" s="23" t="str">
        <f ca="1">_xll.IMDP("BND",DJ387,DU8,DJ3)</f>
        <v>입력오류</v>
      </c>
      <c r="DV387" s="23" t="str">
        <f ca="1">_xll.IMDP("BND",DJ387,DV8,DJ3)</f>
        <v>입력오류</v>
      </c>
      <c r="DW387" s="2"/>
      <c r="EG387" s="21" t="str">
        <f ca="1">_xll.IMDP("BND",DX387,EG8,DX3)</f>
        <v>입력오류</v>
      </c>
      <c r="EH387" s="23" t="str">
        <f ca="1">_xll.IMDP("BND",DX387,EH8,DX3)</f>
        <v>입력오류</v>
      </c>
      <c r="EI387" s="23" t="str">
        <f ca="1">_xll.IMDP("BND",DX387,EI8,DX3)</f>
        <v>입력오류</v>
      </c>
      <c r="EJ387" s="23" t="str">
        <f ca="1">_xll.IMDP("BND",DX387,EJ8,DX3)</f>
        <v>입력오류</v>
      </c>
      <c r="EK387" s="2"/>
      <c r="EU387" s="21" t="str">
        <f ca="1">_xll.IMDP("BND",EL387,EU8,EL3)</f>
        <v>입력오류</v>
      </c>
      <c r="EV387" s="23" t="str">
        <f ca="1">_xll.IMDP("BND",EL387,EV8,EL3)</f>
        <v>입력오류</v>
      </c>
      <c r="EW387" s="23" t="str">
        <f ca="1">_xll.IMDP("BND",EL387,EW8,EL3)</f>
        <v>입력오류</v>
      </c>
      <c r="EX387" s="23" t="str">
        <f ca="1">_xll.IMDP("BND",EL387,EX8,EL3)</f>
        <v>입력오류</v>
      </c>
    </row>
    <row r="388" spans="1:154" ht="13.5" customHeight="1" x14ac:dyDescent="0.3">
      <c r="A388" s="2">
        <v>46316</v>
      </c>
      <c r="B388" s="3" t="s">
        <v>7</v>
      </c>
      <c r="C388" s="3" t="s">
        <v>7</v>
      </c>
      <c r="D388" s="3" t="s">
        <v>43</v>
      </c>
      <c r="F388" s="3">
        <v>1.06</v>
      </c>
      <c r="H388" s="3">
        <v>-1288205</v>
      </c>
      <c r="K388" s="21" t="str">
        <f ca="1">_xll.IMDP("BND",B388,K8,B3)</f>
        <v/>
      </c>
      <c r="L388" s="23" t="str">
        <f ca="1">_xll.IMDP("BND",B388,L8,B3)</f>
        <v/>
      </c>
      <c r="M388" s="23" t="str">
        <f ca="1">_xll.IMDP("BND",B388,M8,B3)</f>
        <v/>
      </c>
      <c r="N388" s="23" t="str">
        <f ca="1">_xll.IMDP("BND",B388,N8,B3)</f>
        <v/>
      </c>
      <c r="O388" s="2"/>
      <c r="Y388" s="21" t="str">
        <f ca="1">_xll.IMDP("BND",P388,Y8,P3)</f>
        <v>입력오류</v>
      </c>
      <c r="Z388" s="23" t="str">
        <f ca="1">_xll.IMDP("BND",P388,Z8,P3)</f>
        <v>입력오류</v>
      </c>
      <c r="AA388" s="23" t="str">
        <f ca="1">_xll.IMDP("BND",P388,AA8,P3)</f>
        <v>입력오류</v>
      </c>
      <c r="AB388" s="23" t="str">
        <f ca="1">_xll.IMDP("BND",P388,AB8,P3)</f>
        <v>입력오류</v>
      </c>
      <c r="AC388" s="2"/>
      <c r="AM388" s="21" t="str">
        <f ca="1">_xll.IMDP("BND",AD388,AM8,AD3)</f>
        <v>입력오류</v>
      </c>
      <c r="AN388" s="23" t="str">
        <f ca="1">_xll.IMDP("BND",AD388,AN8,AD3)</f>
        <v>입력오류</v>
      </c>
      <c r="AO388" s="23" t="str">
        <f ca="1">_xll.IMDP("BND",AD388,AO8,AD3)</f>
        <v>입력오류</v>
      </c>
      <c r="AP388" s="23" t="str">
        <f ca="1">_xll.IMDP("BND",AD388,AP8,AD3)</f>
        <v>입력오류</v>
      </c>
      <c r="AQ388" s="2"/>
      <c r="BA388" s="21" t="str">
        <f ca="1">_xll.IMDP("BND",AR388,BA8,AR3)</f>
        <v>입력오류</v>
      </c>
      <c r="BB388" s="23" t="str">
        <f ca="1">_xll.IMDP("BND",AR388,BB8,AR3)</f>
        <v>입력오류</v>
      </c>
      <c r="BC388" s="23" t="str">
        <f ca="1">_xll.IMDP("BND",AR388,BC8,AR3)</f>
        <v>입력오류</v>
      </c>
      <c r="BD388" s="23" t="str">
        <f ca="1">_xll.IMDP("BND",AR388,BD8,AR3)</f>
        <v>입력오류</v>
      </c>
      <c r="BE388" s="2"/>
      <c r="BO388" s="21" t="str">
        <f ca="1">_xll.IMDP("BND",BF388,BO8,BF3)</f>
        <v>입력오류</v>
      </c>
      <c r="BP388" s="23" t="str">
        <f ca="1">_xll.IMDP("BND",BF388,BP8,BF3)</f>
        <v>입력오류</v>
      </c>
      <c r="BQ388" s="23" t="str">
        <f ca="1">_xll.IMDP("BND",BF388,BQ8,BF3)</f>
        <v>입력오류</v>
      </c>
      <c r="BR388" s="23" t="str">
        <f ca="1">_xll.IMDP("BND",BF388,BR8,BF3)</f>
        <v>입력오류</v>
      </c>
      <c r="BS388" s="2"/>
      <c r="CC388" s="21" t="str">
        <f ca="1">_xll.IMDP("BND",BT388,CC8,BT3)</f>
        <v>입력오류</v>
      </c>
      <c r="CD388" s="23" t="str">
        <f ca="1">_xll.IMDP("BND",BT388,CD8,BT3)</f>
        <v>입력오류</v>
      </c>
      <c r="CE388" s="23" t="str">
        <f ca="1">_xll.IMDP("BND",BT388,CE8,BT3)</f>
        <v>입력오류</v>
      </c>
      <c r="CF388" s="23" t="str">
        <f ca="1">_xll.IMDP("BND",BT388,CF8,BT3)</f>
        <v>입력오류</v>
      </c>
      <c r="CG388" s="2"/>
      <c r="CQ388" s="21" t="str">
        <f ca="1">_xll.IMDP("BND",CH388,CQ8,CH3)</f>
        <v>입력오류</v>
      </c>
      <c r="CR388" s="23" t="str">
        <f ca="1">_xll.IMDP("BND",CH388,CR8,CH3)</f>
        <v>입력오류</v>
      </c>
      <c r="CS388" s="23" t="str">
        <f ca="1">_xll.IMDP("BND",CH388,CS8,CH3)</f>
        <v>입력오류</v>
      </c>
      <c r="CT388" s="23" t="str">
        <f ca="1">_xll.IMDP("BND",CH388,CT8,CH3)</f>
        <v>입력오류</v>
      </c>
      <c r="CU388" s="2"/>
      <c r="DE388" s="21" t="str">
        <f ca="1">_xll.IMDP("BND",CV388,DE8,CV3)</f>
        <v>입력오류</v>
      </c>
      <c r="DF388" s="23" t="str">
        <f ca="1">_xll.IMDP("BND",CV388,DF8,CV3)</f>
        <v>입력오류</v>
      </c>
      <c r="DG388" s="23" t="str">
        <f ca="1">_xll.IMDP("BND",CV388,DG8,CV3)</f>
        <v>입력오류</v>
      </c>
      <c r="DH388" s="23" t="str">
        <f ca="1">_xll.IMDP("BND",CV388,DH8,CV3)</f>
        <v>입력오류</v>
      </c>
      <c r="DI388" s="2"/>
      <c r="DS388" s="21" t="str">
        <f ca="1">_xll.IMDP("BND",DJ388,DS8,DJ3)</f>
        <v>입력오류</v>
      </c>
      <c r="DT388" s="23" t="str">
        <f ca="1">_xll.IMDP("BND",DJ388,DT8,DJ3)</f>
        <v>입력오류</v>
      </c>
      <c r="DU388" s="23" t="str">
        <f ca="1">_xll.IMDP("BND",DJ388,DU8,DJ3)</f>
        <v>입력오류</v>
      </c>
      <c r="DV388" s="23" t="str">
        <f ca="1">_xll.IMDP("BND",DJ388,DV8,DJ3)</f>
        <v>입력오류</v>
      </c>
      <c r="DW388" s="2"/>
      <c r="EG388" s="21" t="str">
        <f ca="1">_xll.IMDP("BND",DX388,EG8,DX3)</f>
        <v>입력오류</v>
      </c>
      <c r="EH388" s="23" t="str">
        <f ca="1">_xll.IMDP("BND",DX388,EH8,DX3)</f>
        <v>입력오류</v>
      </c>
      <c r="EI388" s="23" t="str">
        <f ca="1">_xll.IMDP("BND",DX388,EI8,DX3)</f>
        <v>입력오류</v>
      </c>
      <c r="EJ388" s="23" t="str">
        <f ca="1">_xll.IMDP("BND",DX388,EJ8,DX3)</f>
        <v>입력오류</v>
      </c>
      <c r="EK388" s="2"/>
      <c r="EU388" s="21" t="str">
        <f ca="1">_xll.IMDP("BND",EL388,EU8,EL3)</f>
        <v>입력오류</v>
      </c>
      <c r="EV388" s="23" t="str">
        <f ca="1">_xll.IMDP("BND",EL388,EV8,EL3)</f>
        <v>입력오류</v>
      </c>
      <c r="EW388" s="23" t="str">
        <f ca="1">_xll.IMDP("BND",EL388,EW8,EL3)</f>
        <v>입력오류</v>
      </c>
      <c r="EX388" s="23" t="str">
        <f ca="1">_xll.IMDP("BND",EL388,EX8,EL3)</f>
        <v>입력오류</v>
      </c>
    </row>
    <row r="389" spans="1:154" ht="13.5" customHeight="1" x14ac:dyDescent="0.3">
      <c r="A389" s="2"/>
      <c r="K389" s="21" t="str">
        <f ca="1">_xll.IMDP("BND",B389,K8,B3)</f>
        <v>입력오류</v>
      </c>
      <c r="L389" s="23" t="str">
        <f ca="1">_xll.IMDP("BND",B389,L8,B3)</f>
        <v>입력오류</v>
      </c>
      <c r="M389" s="23" t="str">
        <f ca="1">_xll.IMDP("BND",B389,M8,B3)</f>
        <v>입력오류</v>
      </c>
      <c r="N389" s="23" t="str">
        <f ca="1">_xll.IMDP("BND",B389,N8,B3)</f>
        <v>입력오류</v>
      </c>
      <c r="O389" s="2"/>
      <c r="Y389" s="21" t="str">
        <f ca="1">_xll.IMDP("BND",P389,Y8,P3)</f>
        <v>입력오류</v>
      </c>
      <c r="Z389" s="23" t="str">
        <f ca="1">_xll.IMDP("BND",P389,Z8,P3)</f>
        <v>입력오류</v>
      </c>
      <c r="AA389" s="23" t="str">
        <f ca="1">_xll.IMDP("BND",P389,AA8,P3)</f>
        <v>입력오류</v>
      </c>
      <c r="AB389" s="23" t="str">
        <f ca="1">_xll.IMDP("BND",P389,AB8,P3)</f>
        <v>입력오류</v>
      </c>
      <c r="AC389" s="2"/>
      <c r="AM389" s="21" t="str">
        <f ca="1">_xll.IMDP("BND",AD389,AM8,AD3)</f>
        <v>입력오류</v>
      </c>
      <c r="AN389" s="23" t="str">
        <f ca="1">_xll.IMDP("BND",AD389,AN8,AD3)</f>
        <v>입력오류</v>
      </c>
      <c r="AO389" s="23" t="str">
        <f ca="1">_xll.IMDP("BND",AD389,AO8,AD3)</f>
        <v>입력오류</v>
      </c>
      <c r="AP389" s="23" t="str">
        <f ca="1">_xll.IMDP("BND",AD389,AP8,AD3)</f>
        <v>입력오류</v>
      </c>
      <c r="AQ389" s="2"/>
      <c r="BA389" s="21" t="str">
        <f ca="1">_xll.IMDP("BND",AR389,BA8,AR3)</f>
        <v>입력오류</v>
      </c>
      <c r="BB389" s="23" t="str">
        <f ca="1">_xll.IMDP("BND",AR389,BB8,AR3)</f>
        <v>입력오류</v>
      </c>
      <c r="BC389" s="23" t="str">
        <f ca="1">_xll.IMDP("BND",AR389,BC8,AR3)</f>
        <v>입력오류</v>
      </c>
      <c r="BD389" s="23" t="str">
        <f ca="1">_xll.IMDP("BND",AR389,BD8,AR3)</f>
        <v>입력오류</v>
      </c>
      <c r="BE389" s="2"/>
      <c r="BO389" s="21" t="str">
        <f ca="1">_xll.IMDP("BND",BF389,BO8,BF3)</f>
        <v>입력오류</v>
      </c>
      <c r="BP389" s="23" t="str">
        <f ca="1">_xll.IMDP("BND",BF389,BP8,BF3)</f>
        <v>입력오류</v>
      </c>
      <c r="BQ389" s="23" t="str">
        <f ca="1">_xll.IMDP("BND",BF389,BQ8,BF3)</f>
        <v>입력오류</v>
      </c>
      <c r="BR389" s="23" t="str">
        <f ca="1">_xll.IMDP("BND",BF389,BR8,BF3)</f>
        <v>입력오류</v>
      </c>
      <c r="BS389" s="2"/>
      <c r="CC389" s="21" t="str">
        <f ca="1">_xll.IMDP("BND",BT389,CC8,BT3)</f>
        <v>입력오류</v>
      </c>
      <c r="CD389" s="23" t="str">
        <f ca="1">_xll.IMDP("BND",BT389,CD8,BT3)</f>
        <v>입력오류</v>
      </c>
      <c r="CE389" s="23" t="str">
        <f ca="1">_xll.IMDP("BND",BT389,CE8,BT3)</f>
        <v>입력오류</v>
      </c>
      <c r="CF389" s="23" t="str">
        <f ca="1">_xll.IMDP("BND",BT389,CF8,BT3)</f>
        <v>입력오류</v>
      </c>
      <c r="CG389" s="2"/>
      <c r="CQ389" s="21" t="str">
        <f ca="1">_xll.IMDP("BND",CH389,CQ8,CH3)</f>
        <v>입력오류</v>
      </c>
      <c r="CR389" s="23" t="str">
        <f ca="1">_xll.IMDP("BND",CH389,CR8,CH3)</f>
        <v>입력오류</v>
      </c>
      <c r="CS389" s="23" t="str">
        <f ca="1">_xll.IMDP("BND",CH389,CS8,CH3)</f>
        <v>입력오류</v>
      </c>
      <c r="CT389" s="23" t="str">
        <f ca="1">_xll.IMDP("BND",CH389,CT8,CH3)</f>
        <v>입력오류</v>
      </c>
      <c r="CU389" s="2"/>
      <c r="DE389" s="21" t="str">
        <f ca="1">_xll.IMDP("BND",CV389,DE8,CV3)</f>
        <v>입력오류</v>
      </c>
      <c r="DF389" s="23" t="str">
        <f ca="1">_xll.IMDP("BND",CV389,DF8,CV3)</f>
        <v>입력오류</v>
      </c>
      <c r="DG389" s="23" t="str">
        <f ca="1">_xll.IMDP("BND",CV389,DG8,CV3)</f>
        <v>입력오류</v>
      </c>
      <c r="DH389" s="23" t="str">
        <f ca="1">_xll.IMDP("BND",CV389,DH8,CV3)</f>
        <v>입력오류</v>
      </c>
      <c r="DI389" s="2"/>
      <c r="DS389" s="21" t="str">
        <f ca="1">_xll.IMDP("BND",DJ389,DS8,DJ3)</f>
        <v>입력오류</v>
      </c>
      <c r="DT389" s="23" t="str">
        <f ca="1">_xll.IMDP("BND",DJ389,DT8,DJ3)</f>
        <v>입력오류</v>
      </c>
      <c r="DU389" s="23" t="str">
        <f ca="1">_xll.IMDP("BND",DJ389,DU8,DJ3)</f>
        <v>입력오류</v>
      </c>
      <c r="DV389" s="23" t="str">
        <f ca="1">_xll.IMDP("BND",DJ389,DV8,DJ3)</f>
        <v>입력오류</v>
      </c>
      <c r="DW389" s="2"/>
      <c r="EG389" s="21" t="str">
        <f ca="1">_xll.IMDP("BND",DX389,EG8,DX3)</f>
        <v>입력오류</v>
      </c>
      <c r="EH389" s="23" t="str">
        <f ca="1">_xll.IMDP("BND",DX389,EH8,DX3)</f>
        <v>입력오류</v>
      </c>
      <c r="EI389" s="23" t="str">
        <f ca="1">_xll.IMDP("BND",DX389,EI8,DX3)</f>
        <v>입력오류</v>
      </c>
      <c r="EJ389" s="23" t="str">
        <f ca="1">_xll.IMDP("BND",DX389,EJ8,DX3)</f>
        <v>입력오류</v>
      </c>
      <c r="EK389" s="2"/>
      <c r="EU389" s="21" t="str">
        <f ca="1">_xll.IMDP("BND",EL389,EU8,EL3)</f>
        <v>입력오류</v>
      </c>
      <c r="EV389" s="23" t="str">
        <f ca="1">_xll.IMDP("BND",EL389,EV8,EL3)</f>
        <v>입력오류</v>
      </c>
      <c r="EW389" s="23" t="str">
        <f ca="1">_xll.IMDP("BND",EL389,EW8,EL3)</f>
        <v>입력오류</v>
      </c>
      <c r="EX389" s="23" t="str">
        <f ca="1">_xll.IMDP("BND",EL389,EX8,EL3)</f>
        <v>입력오류</v>
      </c>
    </row>
    <row r="390" spans="1:154" ht="13.5" customHeight="1" x14ac:dyDescent="0.3">
      <c r="A390" s="2"/>
      <c r="K390" s="21" t="str">
        <f ca="1">_xll.IMDP("BND",B390,K8,B3)</f>
        <v>입력오류</v>
      </c>
      <c r="L390" s="23" t="str">
        <f ca="1">_xll.IMDP("BND",B390,L8,B3)</f>
        <v>입력오류</v>
      </c>
      <c r="M390" s="23" t="str">
        <f ca="1">_xll.IMDP("BND",B390,M8,B3)</f>
        <v>입력오류</v>
      </c>
      <c r="N390" s="23" t="str">
        <f ca="1">_xll.IMDP("BND",B390,N8,B3)</f>
        <v>입력오류</v>
      </c>
      <c r="O390" s="2"/>
      <c r="Y390" s="21" t="str">
        <f ca="1">_xll.IMDP("BND",P390,Y8,P3)</f>
        <v>입력오류</v>
      </c>
      <c r="Z390" s="23" t="str">
        <f ca="1">_xll.IMDP("BND",P390,Z8,P3)</f>
        <v>입력오류</v>
      </c>
      <c r="AA390" s="23" t="str">
        <f ca="1">_xll.IMDP("BND",P390,AA8,P3)</f>
        <v>입력오류</v>
      </c>
      <c r="AB390" s="23" t="str">
        <f ca="1">_xll.IMDP("BND",P390,AB8,P3)</f>
        <v>입력오류</v>
      </c>
      <c r="AC390" s="2"/>
      <c r="AM390" s="21" t="str">
        <f ca="1">_xll.IMDP("BND",AD390,AM8,AD3)</f>
        <v>입력오류</v>
      </c>
      <c r="AN390" s="23" t="str">
        <f ca="1">_xll.IMDP("BND",AD390,AN8,AD3)</f>
        <v>입력오류</v>
      </c>
      <c r="AO390" s="23" t="str">
        <f ca="1">_xll.IMDP("BND",AD390,AO8,AD3)</f>
        <v>입력오류</v>
      </c>
      <c r="AP390" s="23" t="str">
        <f ca="1">_xll.IMDP("BND",AD390,AP8,AD3)</f>
        <v>입력오류</v>
      </c>
      <c r="AQ390" s="2"/>
      <c r="BA390" s="21" t="str">
        <f ca="1">_xll.IMDP("BND",AR390,BA8,AR3)</f>
        <v>입력오류</v>
      </c>
      <c r="BB390" s="23" t="str">
        <f ca="1">_xll.IMDP("BND",AR390,BB8,AR3)</f>
        <v>입력오류</v>
      </c>
      <c r="BC390" s="23" t="str">
        <f ca="1">_xll.IMDP("BND",AR390,BC8,AR3)</f>
        <v>입력오류</v>
      </c>
      <c r="BD390" s="23" t="str">
        <f ca="1">_xll.IMDP("BND",AR390,BD8,AR3)</f>
        <v>입력오류</v>
      </c>
      <c r="BE390" s="2"/>
      <c r="BO390" s="21" t="str">
        <f ca="1">_xll.IMDP("BND",BF390,BO8,BF3)</f>
        <v>입력오류</v>
      </c>
      <c r="BP390" s="23" t="str">
        <f ca="1">_xll.IMDP("BND",BF390,BP8,BF3)</f>
        <v>입력오류</v>
      </c>
      <c r="BQ390" s="23" t="str">
        <f ca="1">_xll.IMDP("BND",BF390,BQ8,BF3)</f>
        <v>입력오류</v>
      </c>
      <c r="BR390" s="23" t="str">
        <f ca="1">_xll.IMDP("BND",BF390,BR8,BF3)</f>
        <v>입력오류</v>
      </c>
      <c r="BS390" s="2"/>
      <c r="CC390" s="21" t="str">
        <f ca="1">_xll.IMDP("BND",BT390,CC8,BT3)</f>
        <v>입력오류</v>
      </c>
      <c r="CD390" s="23" t="str">
        <f ca="1">_xll.IMDP("BND",BT390,CD8,BT3)</f>
        <v>입력오류</v>
      </c>
      <c r="CE390" s="23" t="str">
        <f ca="1">_xll.IMDP("BND",BT390,CE8,BT3)</f>
        <v>입력오류</v>
      </c>
      <c r="CF390" s="23" t="str">
        <f ca="1">_xll.IMDP("BND",BT390,CF8,BT3)</f>
        <v>입력오류</v>
      </c>
      <c r="CG390" s="2"/>
      <c r="CQ390" s="21" t="str">
        <f ca="1">_xll.IMDP("BND",CH390,CQ8,CH3)</f>
        <v>입력오류</v>
      </c>
      <c r="CR390" s="23" t="str">
        <f ca="1">_xll.IMDP("BND",CH390,CR8,CH3)</f>
        <v>입력오류</v>
      </c>
      <c r="CS390" s="23" t="str">
        <f ca="1">_xll.IMDP("BND",CH390,CS8,CH3)</f>
        <v>입력오류</v>
      </c>
      <c r="CT390" s="23" t="str">
        <f ca="1">_xll.IMDP("BND",CH390,CT8,CH3)</f>
        <v>입력오류</v>
      </c>
      <c r="CU390" s="2"/>
      <c r="DE390" s="21" t="str">
        <f ca="1">_xll.IMDP("BND",CV390,DE8,CV3)</f>
        <v>입력오류</v>
      </c>
      <c r="DF390" s="23" t="str">
        <f ca="1">_xll.IMDP("BND",CV390,DF8,CV3)</f>
        <v>입력오류</v>
      </c>
      <c r="DG390" s="23" t="str">
        <f ca="1">_xll.IMDP("BND",CV390,DG8,CV3)</f>
        <v>입력오류</v>
      </c>
      <c r="DH390" s="23" t="str">
        <f ca="1">_xll.IMDP("BND",CV390,DH8,CV3)</f>
        <v>입력오류</v>
      </c>
      <c r="DI390" s="2"/>
      <c r="DS390" s="21" t="str">
        <f ca="1">_xll.IMDP("BND",DJ390,DS8,DJ3)</f>
        <v>입력오류</v>
      </c>
      <c r="DT390" s="23" t="str">
        <f ca="1">_xll.IMDP("BND",DJ390,DT8,DJ3)</f>
        <v>입력오류</v>
      </c>
      <c r="DU390" s="23" t="str">
        <f ca="1">_xll.IMDP("BND",DJ390,DU8,DJ3)</f>
        <v>입력오류</v>
      </c>
      <c r="DV390" s="23" t="str">
        <f ca="1">_xll.IMDP("BND",DJ390,DV8,DJ3)</f>
        <v>입력오류</v>
      </c>
      <c r="DW390" s="2"/>
      <c r="EG390" s="21" t="str">
        <f ca="1">_xll.IMDP("BND",DX390,EG8,DX3)</f>
        <v>입력오류</v>
      </c>
      <c r="EH390" s="23" t="str">
        <f ca="1">_xll.IMDP("BND",DX390,EH8,DX3)</f>
        <v>입력오류</v>
      </c>
      <c r="EI390" s="23" t="str">
        <f ca="1">_xll.IMDP("BND",DX390,EI8,DX3)</f>
        <v>입력오류</v>
      </c>
      <c r="EJ390" s="23" t="str">
        <f ca="1">_xll.IMDP("BND",DX390,EJ8,DX3)</f>
        <v>입력오류</v>
      </c>
      <c r="EK390" s="2"/>
      <c r="EU390" s="21" t="str">
        <f ca="1">_xll.IMDP("BND",EL390,EU8,EL3)</f>
        <v>입력오류</v>
      </c>
      <c r="EV390" s="23" t="str">
        <f ca="1">_xll.IMDP("BND",EL390,EV8,EL3)</f>
        <v>입력오류</v>
      </c>
      <c r="EW390" s="23" t="str">
        <f ca="1">_xll.IMDP("BND",EL390,EW8,EL3)</f>
        <v>입력오류</v>
      </c>
      <c r="EX390" s="23" t="str">
        <f ca="1">_xll.IMDP("BND",EL390,EX8,EL3)</f>
        <v>입력오류</v>
      </c>
    </row>
    <row r="391" spans="1:154" ht="13.5" customHeight="1" x14ac:dyDescent="0.3">
      <c r="A391" s="2"/>
      <c r="K391" s="21" t="str">
        <f ca="1">_xll.IMDP("BND",B391,K8,B3)</f>
        <v>입력오류</v>
      </c>
      <c r="L391" s="23" t="str">
        <f ca="1">_xll.IMDP("BND",B391,L8,B3)</f>
        <v>입력오류</v>
      </c>
      <c r="M391" s="23" t="str">
        <f ca="1">_xll.IMDP("BND",B391,M8,B3)</f>
        <v>입력오류</v>
      </c>
      <c r="N391" s="23" t="str">
        <f ca="1">_xll.IMDP("BND",B391,N8,B3)</f>
        <v>입력오류</v>
      </c>
      <c r="O391" s="2"/>
      <c r="Y391" s="21" t="str">
        <f ca="1">_xll.IMDP("BND",P391,Y8,P3)</f>
        <v>입력오류</v>
      </c>
      <c r="Z391" s="23" t="str">
        <f ca="1">_xll.IMDP("BND",P391,Z8,P3)</f>
        <v>입력오류</v>
      </c>
      <c r="AA391" s="23" t="str">
        <f ca="1">_xll.IMDP("BND",P391,AA8,P3)</f>
        <v>입력오류</v>
      </c>
      <c r="AB391" s="23" t="str">
        <f ca="1">_xll.IMDP("BND",P391,AB8,P3)</f>
        <v>입력오류</v>
      </c>
      <c r="AC391" s="2"/>
      <c r="AM391" s="21" t="str">
        <f ca="1">_xll.IMDP("BND",AD391,AM8,AD3)</f>
        <v>입력오류</v>
      </c>
      <c r="AN391" s="23" t="str">
        <f ca="1">_xll.IMDP("BND",AD391,AN8,AD3)</f>
        <v>입력오류</v>
      </c>
      <c r="AO391" s="23" t="str">
        <f ca="1">_xll.IMDP("BND",AD391,AO8,AD3)</f>
        <v>입력오류</v>
      </c>
      <c r="AP391" s="23" t="str">
        <f ca="1">_xll.IMDP("BND",AD391,AP8,AD3)</f>
        <v>입력오류</v>
      </c>
      <c r="AQ391" s="2"/>
      <c r="BA391" s="21" t="str">
        <f ca="1">_xll.IMDP("BND",AR391,BA8,AR3)</f>
        <v>입력오류</v>
      </c>
      <c r="BB391" s="23" t="str">
        <f ca="1">_xll.IMDP("BND",AR391,BB8,AR3)</f>
        <v>입력오류</v>
      </c>
      <c r="BC391" s="23" t="str">
        <f ca="1">_xll.IMDP("BND",AR391,BC8,AR3)</f>
        <v>입력오류</v>
      </c>
      <c r="BD391" s="23" t="str">
        <f ca="1">_xll.IMDP("BND",AR391,BD8,AR3)</f>
        <v>입력오류</v>
      </c>
      <c r="BE391" s="2"/>
      <c r="BO391" s="21" t="str">
        <f ca="1">_xll.IMDP("BND",BF391,BO8,BF3)</f>
        <v>입력오류</v>
      </c>
      <c r="BP391" s="23" t="str">
        <f ca="1">_xll.IMDP("BND",BF391,BP8,BF3)</f>
        <v>입력오류</v>
      </c>
      <c r="BQ391" s="23" t="str">
        <f ca="1">_xll.IMDP("BND",BF391,BQ8,BF3)</f>
        <v>입력오류</v>
      </c>
      <c r="BR391" s="23" t="str">
        <f ca="1">_xll.IMDP("BND",BF391,BR8,BF3)</f>
        <v>입력오류</v>
      </c>
      <c r="BS391" s="2"/>
      <c r="CC391" s="21" t="str">
        <f ca="1">_xll.IMDP("BND",BT391,CC8,BT3)</f>
        <v>입력오류</v>
      </c>
      <c r="CD391" s="23" t="str">
        <f ca="1">_xll.IMDP("BND",BT391,CD8,BT3)</f>
        <v>입력오류</v>
      </c>
      <c r="CE391" s="23" t="str">
        <f ca="1">_xll.IMDP("BND",BT391,CE8,BT3)</f>
        <v>입력오류</v>
      </c>
      <c r="CF391" s="23" t="str">
        <f ca="1">_xll.IMDP("BND",BT391,CF8,BT3)</f>
        <v>입력오류</v>
      </c>
      <c r="CG391" s="2"/>
      <c r="CQ391" s="21" t="str">
        <f ca="1">_xll.IMDP("BND",CH391,CQ8,CH3)</f>
        <v>입력오류</v>
      </c>
      <c r="CR391" s="23" t="str">
        <f ca="1">_xll.IMDP("BND",CH391,CR8,CH3)</f>
        <v>입력오류</v>
      </c>
      <c r="CS391" s="23" t="str">
        <f ca="1">_xll.IMDP("BND",CH391,CS8,CH3)</f>
        <v>입력오류</v>
      </c>
      <c r="CT391" s="23" t="str">
        <f ca="1">_xll.IMDP("BND",CH391,CT8,CH3)</f>
        <v>입력오류</v>
      </c>
      <c r="CU391" s="2"/>
      <c r="DE391" s="21" t="str">
        <f ca="1">_xll.IMDP("BND",CV391,DE8,CV3)</f>
        <v>입력오류</v>
      </c>
      <c r="DF391" s="23" t="str">
        <f ca="1">_xll.IMDP("BND",CV391,DF8,CV3)</f>
        <v>입력오류</v>
      </c>
      <c r="DG391" s="23" t="str">
        <f ca="1">_xll.IMDP("BND",CV391,DG8,CV3)</f>
        <v>입력오류</v>
      </c>
      <c r="DH391" s="23" t="str">
        <f ca="1">_xll.IMDP("BND",CV391,DH8,CV3)</f>
        <v>입력오류</v>
      </c>
      <c r="DI391" s="2"/>
      <c r="DS391" s="21" t="str">
        <f ca="1">_xll.IMDP("BND",DJ391,DS8,DJ3)</f>
        <v>입력오류</v>
      </c>
      <c r="DT391" s="23" t="str">
        <f ca="1">_xll.IMDP("BND",DJ391,DT8,DJ3)</f>
        <v>입력오류</v>
      </c>
      <c r="DU391" s="23" t="str">
        <f ca="1">_xll.IMDP("BND",DJ391,DU8,DJ3)</f>
        <v>입력오류</v>
      </c>
      <c r="DV391" s="23" t="str">
        <f ca="1">_xll.IMDP("BND",DJ391,DV8,DJ3)</f>
        <v>입력오류</v>
      </c>
      <c r="DW391" s="2"/>
      <c r="EG391" s="21" t="str">
        <f ca="1">_xll.IMDP("BND",DX391,EG8,DX3)</f>
        <v>입력오류</v>
      </c>
      <c r="EH391" s="23" t="str">
        <f ca="1">_xll.IMDP("BND",DX391,EH8,DX3)</f>
        <v>입력오류</v>
      </c>
      <c r="EI391" s="23" t="str">
        <f ca="1">_xll.IMDP("BND",DX391,EI8,DX3)</f>
        <v>입력오류</v>
      </c>
      <c r="EJ391" s="23" t="str">
        <f ca="1">_xll.IMDP("BND",DX391,EJ8,DX3)</f>
        <v>입력오류</v>
      </c>
      <c r="EK391" s="2"/>
      <c r="EU391" s="21" t="str">
        <f ca="1">_xll.IMDP("BND",EL391,EU8,EL3)</f>
        <v>입력오류</v>
      </c>
      <c r="EV391" s="23" t="str">
        <f ca="1">_xll.IMDP("BND",EL391,EV8,EL3)</f>
        <v>입력오류</v>
      </c>
      <c r="EW391" s="23" t="str">
        <f ca="1">_xll.IMDP("BND",EL391,EW8,EL3)</f>
        <v>입력오류</v>
      </c>
      <c r="EX391" s="23" t="str">
        <f ca="1">_xll.IMDP("BND",EL391,EX8,EL3)</f>
        <v>입력오류</v>
      </c>
    </row>
    <row r="392" spans="1:154" ht="13.5" customHeight="1" x14ac:dyDescent="0.3">
      <c r="A392" s="2"/>
      <c r="K392" s="21" t="str">
        <f ca="1">_xll.IMDP("BND",B392,K8,B3)</f>
        <v>입력오류</v>
      </c>
      <c r="L392" s="23" t="str">
        <f ca="1">_xll.IMDP("BND",B392,L8,B3)</f>
        <v>입력오류</v>
      </c>
      <c r="M392" s="23" t="str">
        <f ca="1">_xll.IMDP("BND",B392,M8,B3)</f>
        <v>입력오류</v>
      </c>
      <c r="N392" s="23" t="str">
        <f ca="1">_xll.IMDP("BND",B392,N8,B3)</f>
        <v>입력오류</v>
      </c>
      <c r="O392" s="2"/>
      <c r="Y392" s="21" t="str">
        <f ca="1">_xll.IMDP("BND",P392,Y8,P3)</f>
        <v>입력오류</v>
      </c>
      <c r="Z392" s="23" t="str">
        <f ca="1">_xll.IMDP("BND",P392,Z8,P3)</f>
        <v>입력오류</v>
      </c>
      <c r="AA392" s="23" t="str">
        <f ca="1">_xll.IMDP("BND",P392,AA8,P3)</f>
        <v>입력오류</v>
      </c>
      <c r="AB392" s="23" t="str">
        <f ca="1">_xll.IMDP("BND",P392,AB8,P3)</f>
        <v>입력오류</v>
      </c>
      <c r="AC392" s="2"/>
      <c r="AM392" s="21" t="str">
        <f ca="1">_xll.IMDP("BND",AD392,AM8,AD3)</f>
        <v>입력오류</v>
      </c>
      <c r="AN392" s="23" t="str">
        <f ca="1">_xll.IMDP("BND",AD392,AN8,AD3)</f>
        <v>입력오류</v>
      </c>
      <c r="AO392" s="23" t="str">
        <f ca="1">_xll.IMDP("BND",AD392,AO8,AD3)</f>
        <v>입력오류</v>
      </c>
      <c r="AP392" s="23" t="str">
        <f ca="1">_xll.IMDP("BND",AD392,AP8,AD3)</f>
        <v>입력오류</v>
      </c>
      <c r="AQ392" s="2"/>
      <c r="BA392" s="21" t="str">
        <f ca="1">_xll.IMDP("BND",AR392,BA8,AR3)</f>
        <v>입력오류</v>
      </c>
      <c r="BB392" s="23" t="str">
        <f ca="1">_xll.IMDP("BND",AR392,BB8,AR3)</f>
        <v>입력오류</v>
      </c>
      <c r="BC392" s="23" t="str">
        <f ca="1">_xll.IMDP("BND",AR392,BC8,AR3)</f>
        <v>입력오류</v>
      </c>
      <c r="BD392" s="23" t="str">
        <f ca="1">_xll.IMDP("BND",AR392,BD8,AR3)</f>
        <v>입력오류</v>
      </c>
      <c r="BE392" s="2"/>
      <c r="BO392" s="21" t="str">
        <f ca="1">_xll.IMDP("BND",BF392,BO8,BF3)</f>
        <v>입력오류</v>
      </c>
      <c r="BP392" s="23" t="str">
        <f ca="1">_xll.IMDP("BND",BF392,BP8,BF3)</f>
        <v>입력오류</v>
      </c>
      <c r="BQ392" s="23" t="str">
        <f ca="1">_xll.IMDP("BND",BF392,BQ8,BF3)</f>
        <v>입력오류</v>
      </c>
      <c r="BR392" s="23" t="str">
        <f ca="1">_xll.IMDP("BND",BF392,BR8,BF3)</f>
        <v>입력오류</v>
      </c>
      <c r="BS392" s="2"/>
      <c r="CC392" s="21" t="str">
        <f ca="1">_xll.IMDP("BND",BT392,CC8,BT3)</f>
        <v>입력오류</v>
      </c>
      <c r="CD392" s="23" t="str">
        <f ca="1">_xll.IMDP("BND",BT392,CD8,BT3)</f>
        <v>입력오류</v>
      </c>
      <c r="CE392" s="23" t="str">
        <f ca="1">_xll.IMDP("BND",BT392,CE8,BT3)</f>
        <v>입력오류</v>
      </c>
      <c r="CF392" s="23" t="str">
        <f ca="1">_xll.IMDP("BND",BT392,CF8,BT3)</f>
        <v>입력오류</v>
      </c>
      <c r="CG392" s="2"/>
      <c r="CQ392" s="21" t="str">
        <f ca="1">_xll.IMDP("BND",CH392,CQ8,CH3)</f>
        <v>입력오류</v>
      </c>
      <c r="CR392" s="23" t="str">
        <f ca="1">_xll.IMDP("BND",CH392,CR8,CH3)</f>
        <v>입력오류</v>
      </c>
      <c r="CS392" s="23" t="str">
        <f ca="1">_xll.IMDP("BND",CH392,CS8,CH3)</f>
        <v>입력오류</v>
      </c>
      <c r="CT392" s="23" t="str">
        <f ca="1">_xll.IMDP("BND",CH392,CT8,CH3)</f>
        <v>입력오류</v>
      </c>
      <c r="CU392" s="2"/>
      <c r="DE392" s="21" t="str">
        <f ca="1">_xll.IMDP("BND",CV392,DE8,CV3)</f>
        <v>입력오류</v>
      </c>
      <c r="DF392" s="23" t="str">
        <f ca="1">_xll.IMDP("BND",CV392,DF8,CV3)</f>
        <v>입력오류</v>
      </c>
      <c r="DG392" s="23" t="str">
        <f ca="1">_xll.IMDP("BND",CV392,DG8,CV3)</f>
        <v>입력오류</v>
      </c>
      <c r="DH392" s="23" t="str">
        <f ca="1">_xll.IMDP("BND",CV392,DH8,CV3)</f>
        <v>입력오류</v>
      </c>
      <c r="DI392" s="2"/>
      <c r="DS392" s="21" t="str">
        <f ca="1">_xll.IMDP("BND",DJ392,DS8,DJ3)</f>
        <v>입력오류</v>
      </c>
      <c r="DT392" s="23" t="str">
        <f ca="1">_xll.IMDP("BND",DJ392,DT8,DJ3)</f>
        <v>입력오류</v>
      </c>
      <c r="DU392" s="23" t="str">
        <f ca="1">_xll.IMDP("BND",DJ392,DU8,DJ3)</f>
        <v>입력오류</v>
      </c>
      <c r="DV392" s="23" t="str">
        <f ca="1">_xll.IMDP("BND",DJ392,DV8,DJ3)</f>
        <v>입력오류</v>
      </c>
      <c r="DW392" s="2"/>
      <c r="EG392" s="21" t="str">
        <f ca="1">_xll.IMDP("BND",DX392,EG8,DX3)</f>
        <v>입력오류</v>
      </c>
      <c r="EH392" s="23" t="str">
        <f ca="1">_xll.IMDP("BND",DX392,EH8,DX3)</f>
        <v>입력오류</v>
      </c>
      <c r="EI392" s="23" t="str">
        <f ca="1">_xll.IMDP("BND",DX392,EI8,DX3)</f>
        <v>입력오류</v>
      </c>
      <c r="EJ392" s="23" t="str">
        <f ca="1">_xll.IMDP("BND",DX392,EJ8,DX3)</f>
        <v>입력오류</v>
      </c>
      <c r="EK392" s="2"/>
      <c r="EU392" s="21" t="str">
        <f ca="1">_xll.IMDP("BND",EL392,EU8,EL3)</f>
        <v>입력오류</v>
      </c>
      <c r="EV392" s="23" t="str">
        <f ca="1">_xll.IMDP("BND",EL392,EV8,EL3)</f>
        <v>입력오류</v>
      </c>
      <c r="EW392" s="23" t="str">
        <f ca="1">_xll.IMDP("BND",EL392,EW8,EL3)</f>
        <v>입력오류</v>
      </c>
      <c r="EX392" s="23" t="str">
        <f ca="1">_xll.IMDP("BND",EL392,EX8,EL3)</f>
        <v>입력오류</v>
      </c>
    </row>
    <row r="393" spans="1:154" ht="13.5" customHeight="1" x14ac:dyDescent="0.3">
      <c r="A393" s="2"/>
      <c r="K393" s="21" t="str">
        <f ca="1">_xll.IMDP("BND",B393,K8,B3)</f>
        <v>입력오류</v>
      </c>
      <c r="L393" s="23" t="str">
        <f ca="1">_xll.IMDP("BND",B393,L8,B3)</f>
        <v>입력오류</v>
      </c>
      <c r="M393" s="23" t="str">
        <f ca="1">_xll.IMDP("BND",B393,M8,B3)</f>
        <v>입력오류</v>
      </c>
      <c r="N393" s="23" t="str">
        <f ca="1">_xll.IMDP("BND",B393,N8,B3)</f>
        <v>입력오류</v>
      </c>
      <c r="O393" s="2"/>
      <c r="Y393" s="21" t="str">
        <f ca="1">_xll.IMDP("BND",P393,Y8,P3)</f>
        <v>입력오류</v>
      </c>
      <c r="Z393" s="23" t="str">
        <f ca="1">_xll.IMDP("BND",P393,Z8,P3)</f>
        <v>입력오류</v>
      </c>
      <c r="AA393" s="23" t="str">
        <f ca="1">_xll.IMDP("BND",P393,AA8,P3)</f>
        <v>입력오류</v>
      </c>
      <c r="AB393" s="23" t="str">
        <f ca="1">_xll.IMDP("BND",P393,AB8,P3)</f>
        <v>입력오류</v>
      </c>
      <c r="AC393" s="2"/>
      <c r="AM393" s="21" t="str">
        <f ca="1">_xll.IMDP("BND",AD393,AM8,AD3)</f>
        <v>입력오류</v>
      </c>
      <c r="AN393" s="23" t="str">
        <f ca="1">_xll.IMDP("BND",AD393,AN8,AD3)</f>
        <v>입력오류</v>
      </c>
      <c r="AO393" s="23" t="str">
        <f ca="1">_xll.IMDP("BND",AD393,AO8,AD3)</f>
        <v>입력오류</v>
      </c>
      <c r="AP393" s="23" t="str">
        <f ca="1">_xll.IMDP("BND",AD393,AP8,AD3)</f>
        <v>입력오류</v>
      </c>
      <c r="AQ393" s="2"/>
      <c r="BA393" s="21" t="str">
        <f ca="1">_xll.IMDP("BND",AR393,BA8,AR3)</f>
        <v>입력오류</v>
      </c>
      <c r="BB393" s="23" t="str">
        <f ca="1">_xll.IMDP("BND",AR393,BB8,AR3)</f>
        <v>입력오류</v>
      </c>
      <c r="BC393" s="23" t="str">
        <f ca="1">_xll.IMDP("BND",AR393,BC8,AR3)</f>
        <v>입력오류</v>
      </c>
      <c r="BD393" s="23" t="str">
        <f ca="1">_xll.IMDP("BND",AR393,BD8,AR3)</f>
        <v>입력오류</v>
      </c>
      <c r="BE393" s="2"/>
      <c r="BO393" s="21" t="str">
        <f ca="1">_xll.IMDP("BND",BF393,BO8,BF3)</f>
        <v>입력오류</v>
      </c>
      <c r="BP393" s="23" t="str">
        <f ca="1">_xll.IMDP("BND",BF393,BP8,BF3)</f>
        <v>입력오류</v>
      </c>
      <c r="BQ393" s="23" t="str">
        <f ca="1">_xll.IMDP("BND",BF393,BQ8,BF3)</f>
        <v>입력오류</v>
      </c>
      <c r="BR393" s="23" t="str">
        <f ca="1">_xll.IMDP("BND",BF393,BR8,BF3)</f>
        <v>입력오류</v>
      </c>
      <c r="BS393" s="2"/>
      <c r="CC393" s="21" t="str">
        <f ca="1">_xll.IMDP("BND",BT393,CC8,BT3)</f>
        <v>입력오류</v>
      </c>
      <c r="CD393" s="23" t="str">
        <f ca="1">_xll.IMDP("BND",BT393,CD8,BT3)</f>
        <v>입력오류</v>
      </c>
      <c r="CE393" s="23" t="str">
        <f ca="1">_xll.IMDP("BND",BT393,CE8,BT3)</f>
        <v>입력오류</v>
      </c>
      <c r="CF393" s="23" t="str">
        <f ca="1">_xll.IMDP("BND",BT393,CF8,BT3)</f>
        <v>입력오류</v>
      </c>
      <c r="CG393" s="2"/>
      <c r="CQ393" s="21" t="str">
        <f ca="1">_xll.IMDP("BND",CH393,CQ8,CH3)</f>
        <v>입력오류</v>
      </c>
      <c r="CR393" s="23" t="str">
        <f ca="1">_xll.IMDP("BND",CH393,CR8,CH3)</f>
        <v>입력오류</v>
      </c>
      <c r="CS393" s="23" t="str">
        <f ca="1">_xll.IMDP("BND",CH393,CS8,CH3)</f>
        <v>입력오류</v>
      </c>
      <c r="CT393" s="23" t="str">
        <f ca="1">_xll.IMDP("BND",CH393,CT8,CH3)</f>
        <v>입력오류</v>
      </c>
      <c r="CU393" s="2"/>
      <c r="DE393" s="21" t="str">
        <f ca="1">_xll.IMDP("BND",CV393,DE8,CV3)</f>
        <v>입력오류</v>
      </c>
      <c r="DF393" s="23" t="str">
        <f ca="1">_xll.IMDP("BND",CV393,DF8,CV3)</f>
        <v>입력오류</v>
      </c>
      <c r="DG393" s="23" t="str">
        <f ca="1">_xll.IMDP("BND",CV393,DG8,CV3)</f>
        <v>입력오류</v>
      </c>
      <c r="DH393" s="23" t="str">
        <f ca="1">_xll.IMDP("BND",CV393,DH8,CV3)</f>
        <v>입력오류</v>
      </c>
      <c r="DI393" s="2"/>
      <c r="DS393" s="21" t="str">
        <f ca="1">_xll.IMDP("BND",DJ393,DS8,DJ3)</f>
        <v>입력오류</v>
      </c>
      <c r="DT393" s="23" t="str">
        <f ca="1">_xll.IMDP("BND",DJ393,DT8,DJ3)</f>
        <v>입력오류</v>
      </c>
      <c r="DU393" s="23" t="str">
        <f ca="1">_xll.IMDP("BND",DJ393,DU8,DJ3)</f>
        <v>입력오류</v>
      </c>
      <c r="DV393" s="23" t="str">
        <f ca="1">_xll.IMDP("BND",DJ393,DV8,DJ3)</f>
        <v>입력오류</v>
      </c>
      <c r="DW393" s="2"/>
      <c r="EG393" s="21" t="str">
        <f ca="1">_xll.IMDP("BND",DX393,EG8,DX3)</f>
        <v>입력오류</v>
      </c>
      <c r="EH393" s="23" t="str">
        <f ca="1">_xll.IMDP("BND",DX393,EH8,DX3)</f>
        <v>입력오류</v>
      </c>
      <c r="EI393" s="23" t="str">
        <f ca="1">_xll.IMDP("BND",DX393,EI8,DX3)</f>
        <v>입력오류</v>
      </c>
      <c r="EJ393" s="23" t="str">
        <f ca="1">_xll.IMDP("BND",DX393,EJ8,DX3)</f>
        <v>입력오류</v>
      </c>
      <c r="EK393" s="2"/>
      <c r="EU393" s="21" t="str">
        <f ca="1">_xll.IMDP("BND",EL393,EU8,EL3)</f>
        <v>입력오류</v>
      </c>
      <c r="EV393" s="23" t="str">
        <f ca="1">_xll.IMDP("BND",EL393,EV8,EL3)</f>
        <v>입력오류</v>
      </c>
      <c r="EW393" s="23" t="str">
        <f ca="1">_xll.IMDP("BND",EL393,EW8,EL3)</f>
        <v>입력오류</v>
      </c>
      <c r="EX393" s="23" t="str">
        <f ca="1">_xll.IMDP("BND",EL393,EX8,EL3)</f>
        <v>입력오류</v>
      </c>
    </row>
    <row r="394" spans="1:154" ht="13.5" customHeight="1" x14ac:dyDescent="0.3">
      <c r="A394" s="2"/>
      <c r="K394" s="21" t="str">
        <f ca="1">_xll.IMDP("BND",B394,K8,B3)</f>
        <v>입력오류</v>
      </c>
      <c r="L394" s="23" t="str">
        <f ca="1">_xll.IMDP("BND",B394,L8,B3)</f>
        <v>입력오류</v>
      </c>
      <c r="M394" s="23" t="str">
        <f ca="1">_xll.IMDP("BND",B394,M8,B3)</f>
        <v>입력오류</v>
      </c>
      <c r="N394" s="23" t="str">
        <f ca="1">_xll.IMDP("BND",B394,N8,B3)</f>
        <v>입력오류</v>
      </c>
      <c r="O394" s="2"/>
      <c r="Y394" s="21" t="str">
        <f ca="1">_xll.IMDP("BND",P394,Y8,P3)</f>
        <v>입력오류</v>
      </c>
      <c r="Z394" s="23" t="str">
        <f ca="1">_xll.IMDP("BND",P394,Z8,P3)</f>
        <v>입력오류</v>
      </c>
      <c r="AA394" s="23" t="str">
        <f ca="1">_xll.IMDP("BND",P394,AA8,P3)</f>
        <v>입력오류</v>
      </c>
      <c r="AB394" s="23" t="str">
        <f ca="1">_xll.IMDP("BND",P394,AB8,P3)</f>
        <v>입력오류</v>
      </c>
      <c r="AC394" s="2"/>
      <c r="AM394" s="21" t="str">
        <f ca="1">_xll.IMDP("BND",AD394,AM8,AD3)</f>
        <v>입력오류</v>
      </c>
      <c r="AN394" s="23" t="str">
        <f ca="1">_xll.IMDP("BND",AD394,AN8,AD3)</f>
        <v>입력오류</v>
      </c>
      <c r="AO394" s="23" t="str">
        <f ca="1">_xll.IMDP("BND",AD394,AO8,AD3)</f>
        <v>입력오류</v>
      </c>
      <c r="AP394" s="23" t="str">
        <f ca="1">_xll.IMDP("BND",AD394,AP8,AD3)</f>
        <v>입력오류</v>
      </c>
      <c r="AQ394" s="2"/>
      <c r="BA394" s="21" t="str">
        <f ca="1">_xll.IMDP("BND",AR394,BA8,AR3)</f>
        <v>입력오류</v>
      </c>
      <c r="BB394" s="23" t="str">
        <f ca="1">_xll.IMDP("BND",AR394,BB8,AR3)</f>
        <v>입력오류</v>
      </c>
      <c r="BC394" s="23" t="str">
        <f ca="1">_xll.IMDP("BND",AR394,BC8,AR3)</f>
        <v>입력오류</v>
      </c>
      <c r="BD394" s="23" t="str">
        <f ca="1">_xll.IMDP("BND",AR394,BD8,AR3)</f>
        <v>입력오류</v>
      </c>
      <c r="BE394" s="2"/>
      <c r="BO394" s="21" t="str">
        <f ca="1">_xll.IMDP("BND",BF394,BO8,BF3)</f>
        <v>입력오류</v>
      </c>
      <c r="BP394" s="23" t="str">
        <f ca="1">_xll.IMDP("BND",BF394,BP8,BF3)</f>
        <v>입력오류</v>
      </c>
      <c r="BQ394" s="23" t="str">
        <f ca="1">_xll.IMDP("BND",BF394,BQ8,BF3)</f>
        <v>입력오류</v>
      </c>
      <c r="BR394" s="23" t="str">
        <f ca="1">_xll.IMDP("BND",BF394,BR8,BF3)</f>
        <v>입력오류</v>
      </c>
      <c r="BS394" s="2"/>
      <c r="CC394" s="21" t="str">
        <f ca="1">_xll.IMDP("BND",BT394,CC8,BT3)</f>
        <v>입력오류</v>
      </c>
      <c r="CD394" s="23" t="str">
        <f ca="1">_xll.IMDP("BND",BT394,CD8,BT3)</f>
        <v>입력오류</v>
      </c>
      <c r="CE394" s="23" t="str">
        <f ca="1">_xll.IMDP("BND",BT394,CE8,BT3)</f>
        <v>입력오류</v>
      </c>
      <c r="CF394" s="23" t="str">
        <f ca="1">_xll.IMDP("BND",BT394,CF8,BT3)</f>
        <v>입력오류</v>
      </c>
      <c r="CG394" s="2"/>
      <c r="CQ394" s="21" t="str">
        <f ca="1">_xll.IMDP("BND",CH394,CQ8,CH3)</f>
        <v>입력오류</v>
      </c>
      <c r="CR394" s="23" t="str">
        <f ca="1">_xll.IMDP("BND",CH394,CR8,CH3)</f>
        <v>입력오류</v>
      </c>
      <c r="CS394" s="23" t="str">
        <f ca="1">_xll.IMDP("BND",CH394,CS8,CH3)</f>
        <v>입력오류</v>
      </c>
      <c r="CT394" s="23" t="str">
        <f ca="1">_xll.IMDP("BND",CH394,CT8,CH3)</f>
        <v>입력오류</v>
      </c>
      <c r="CU394" s="2"/>
      <c r="DE394" s="21" t="str">
        <f ca="1">_xll.IMDP("BND",CV394,DE8,CV3)</f>
        <v>입력오류</v>
      </c>
      <c r="DF394" s="23" t="str">
        <f ca="1">_xll.IMDP("BND",CV394,DF8,CV3)</f>
        <v>입력오류</v>
      </c>
      <c r="DG394" s="23" t="str">
        <f ca="1">_xll.IMDP("BND",CV394,DG8,CV3)</f>
        <v>입력오류</v>
      </c>
      <c r="DH394" s="23" t="str">
        <f ca="1">_xll.IMDP("BND",CV394,DH8,CV3)</f>
        <v>입력오류</v>
      </c>
      <c r="DI394" s="2"/>
      <c r="DS394" s="21" t="str">
        <f ca="1">_xll.IMDP("BND",DJ394,DS8,DJ3)</f>
        <v>입력오류</v>
      </c>
      <c r="DT394" s="23" t="str">
        <f ca="1">_xll.IMDP("BND",DJ394,DT8,DJ3)</f>
        <v>입력오류</v>
      </c>
      <c r="DU394" s="23" t="str">
        <f ca="1">_xll.IMDP("BND",DJ394,DU8,DJ3)</f>
        <v>입력오류</v>
      </c>
      <c r="DV394" s="23" t="str">
        <f ca="1">_xll.IMDP("BND",DJ394,DV8,DJ3)</f>
        <v>입력오류</v>
      </c>
      <c r="DW394" s="2"/>
      <c r="EG394" s="21" t="str">
        <f ca="1">_xll.IMDP("BND",DX394,EG8,DX3)</f>
        <v>입력오류</v>
      </c>
      <c r="EH394" s="23" t="str">
        <f ca="1">_xll.IMDP("BND",DX394,EH8,DX3)</f>
        <v>입력오류</v>
      </c>
      <c r="EI394" s="23" t="str">
        <f ca="1">_xll.IMDP("BND",DX394,EI8,DX3)</f>
        <v>입력오류</v>
      </c>
      <c r="EJ394" s="23" t="str">
        <f ca="1">_xll.IMDP("BND",DX394,EJ8,DX3)</f>
        <v>입력오류</v>
      </c>
      <c r="EK394" s="2"/>
      <c r="EU394" s="21" t="str">
        <f ca="1">_xll.IMDP("BND",EL394,EU8,EL3)</f>
        <v>입력오류</v>
      </c>
      <c r="EV394" s="23" t="str">
        <f ca="1">_xll.IMDP("BND",EL394,EV8,EL3)</f>
        <v>입력오류</v>
      </c>
      <c r="EW394" s="23" t="str">
        <f ca="1">_xll.IMDP("BND",EL394,EW8,EL3)</f>
        <v>입력오류</v>
      </c>
      <c r="EX394" s="23" t="str">
        <f ca="1">_xll.IMDP("BND",EL394,EX8,EL3)</f>
        <v>입력오류</v>
      </c>
    </row>
    <row r="395" spans="1:154" ht="13.5" customHeight="1" x14ac:dyDescent="0.3">
      <c r="A395" s="2"/>
      <c r="K395" s="21" t="str">
        <f ca="1">_xll.IMDP("BND",B395,K8,B3)</f>
        <v>입력오류</v>
      </c>
      <c r="L395" s="23" t="str">
        <f ca="1">_xll.IMDP("BND",B395,L8,B3)</f>
        <v>입력오류</v>
      </c>
      <c r="M395" s="23" t="str">
        <f ca="1">_xll.IMDP("BND",B395,M8,B3)</f>
        <v>입력오류</v>
      </c>
      <c r="N395" s="23" t="str">
        <f ca="1">_xll.IMDP("BND",B395,N8,B3)</f>
        <v>입력오류</v>
      </c>
      <c r="O395" s="2"/>
      <c r="Y395" s="21" t="str">
        <f ca="1">_xll.IMDP("BND",P395,Y8,P3)</f>
        <v>입력오류</v>
      </c>
      <c r="Z395" s="23" t="str">
        <f ca="1">_xll.IMDP("BND",P395,Z8,P3)</f>
        <v>입력오류</v>
      </c>
      <c r="AA395" s="23" t="str">
        <f ca="1">_xll.IMDP("BND",P395,AA8,P3)</f>
        <v>입력오류</v>
      </c>
      <c r="AB395" s="23" t="str">
        <f ca="1">_xll.IMDP("BND",P395,AB8,P3)</f>
        <v>입력오류</v>
      </c>
      <c r="AC395" s="2"/>
      <c r="AM395" s="21" t="str">
        <f ca="1">_xll.IMDP("BND",AD395,AM8,AD3)</f>
        <v>입력오류</v>
      </c>
      <c r="AN395" s="23" t="str">
        <f ca="1">_xll.IMDP("BND",AD395,AN8,AD3)</f>
        <v>입력오류</v>
      </c>
      <c r="AO395" s="23" t="str">
        <f ca="1">_xll.IMDP("BND",AD395,AO8,AD3)</f>
        <v>입력오류</v>
      </c>
      <c r="AP395" s="23" t="str">
        <f ca="1">_xll.IMDP("BND",AD395,AP8,AD3)</f>
        <v>입력오류</v>
      </c>
      <c r="AQ395" s="2"/>
      <c r="BA395" s="21" t="str">
        <f ca="1">_xll.IMDP("BND",AR395,BA8,AR3)</f>
        <v>입력오류</v>
      </c>
      <c r="BB395" s="23" t="str">
        <f ca="1">_xll.IMDP("BND",AR395,BB8,AR3)</f>
        <v>입력오류</v>
      </c>
      <c r="BC395" s="23" t="str">
        <f ca="1">_xll.IMDP("BND",AR395,BC8,AR3)</f>
        <v>입력오류</v>
      </c>
      <c r="BD395" s="23" t="str">
        <f ca="1">_xll.IMDP("BND",AR395,BD8,AR3)</f>
        <v>입력오류</v>
      </c>
      <c r="BE395" s="2"/>
      <c r="BO395" s="21" t="str">
        <f ca="1">_xll.IMDP("BND",BF395,BO8,BF3)</f>
        <v>입력오류</v>
      </c>
      <c r="BP395" s="23" t="str">
        <f ca="1">_xll.IMDP("BND",BF395,BP8,BF3)</f>
        <v>입력오류</v>
      </c>
      <c r="BQ395" s="23" t="str">
        <f ca="1">_xll.IMDP("BND",BF395,BQ8,BF3)</f>
        <v>입력오류</v>
      </c>
      <c r="BR395" s="23" t="str">
        <f ca="1">_xll.IMDP("BND",BF395,BR8,BF3)</f>
        <v>입력오류</v>
      </c>
      <c r="BS395" s="2"/>
      <c r="CC395" s="21" t="str">
        <f ca="1">_xll.IMDP("BND",BT395,CC8,BT3)</f>
        <v>입력오류</v>
      </c>
      <c r="CD395" s="23" t="str">
        <f ca="1">_xll.IMDP("BND",BT395,CD8,BT3)</f>
        <v>입력오류</v>
      </c>
      <c r="CE395" s="23" t="str">
        <f ca="1">_xll.IMDP("BND",BT395,CE8,BT3)</f>
        <v>입력오류</v>
      </c>
      <c r="CF395" s="23" t="str">
        <f ca="1">_xll.IMDP("BND",BT395,CF8,BT3)</f>
        <v>입력오류</v>
      </c>
      <c r="CG395" s="2"/>
      <c r="CQ395" s="21" t="str">
        <f ca="1">_xll.IMDP("BND",CH395,CQ8,CH3)</f>
        <v>입력오류</v>
      </c>
      <c r="CR395" s="23" t="str">
        <f ca="1">_xll.IMDP("BND",CH395,CR8,CH3)</f>
        <v>입력오류</v>
      </c>
      <c r="CS395" s="23" t="str">
        <f ca="1">_xll.IMDP("BND",CH395,CS8,CH3)</f>
        <v>입력오류</v>
      </c>
      <c r="CT395" s="23" t="str">
        <f ca="1">_xll.IMDP("BND",CH395,CT8,CH3)</f>
        <v>입력오류</v>
      </c>
      <c r="CU395" s="2"/>
      <c r="DE395" s="21" t="str">
        <f ca="1">_xll.IMDP("BND",CV395,DE8,CV3)</f>
        <v>입력오류</v>
      </c>
      <c r="DF395" s="23" t="str">
        <f ca="1">_xll.IMDP("BND",CV395,DF8,CV3)</f>
        <v>입력오류</v>
      </c>
      <c r="DG395" s="23" t="str">
        <f ca="1">_xll.IMDP("BND",CV395,DG8,CV3)</f>
        <v>입력오류</v>
      </c>
      <c r="DH395" s="23" t="str">
        <f ca="1">_xll.IMDP("BND",CV395,DH8,CV3)</f>
        <v>입력오류</v>
      </c>
      <c r="DI395" s="2"/>
      <c r="DS395" s="21" t="str">
        <f ca="1">_xll.IMDP("BND",DJ395,DS8,DJ3)</f>
        <v>입력오류</v>
      </c>
      <c r="DT395" s="23" t="str">
        <f ca="1">_xll.IMDP("BND",DJ395,DT8,DJ3)</f>
        <v>입력오류</v>
      </c>
      <c r="DU395" s="23" t="str">
        <f ca="1">_xll.IMDP("BND",DJ395,DU8,DJ3)</f>
        <v>입력오류</v>
      </c>
      <c r="DV395" s="23" t="str">
        <f ca="1">_xll.IMDP("BND",DJ395,DV8,DJ3)</f>
        <v>입력오류</v>
      </c>
      <c r="DW395" s="2"/>
      <c r="EG395" s="21" t="str">
        <f ca="1">_xll.IMDP("BND",DX395,EG8,DX3)</f>
        <v>입력오류</v>
      </c>
      <c r="EH395" s="23" t="str">
        <f ca="1">_xll.IMDP("BND",DX395,EH8,DX3)</f>
        <v>입력오류</v>
      </c>
      <c r="EI395" s="23" t="str">
        <f ca="1">_xll.IMDP("BND",DX395,EI8,DX3)</f>
        <v>입력오류</v>
      </c>
      <c r="EJ395" s="23" t="str">
        <f ca="1">_xll.IMDP("BND",DX395,EJ8,DX3)</f>
        <v>입력오류</v>
      </c>
      <c r="EK395" s="2"/>
      <c r="EU395" s="21" t="str">
        <f ca="1">_xll.IMDP("BND",EL395,EU8,EL3)</f>
        <v>입력오류</v>
      </c>
      <c r="EV395" s="23" t="str">
        <f ca="1">_xll.IMDP("BND",EL395,EV8,EL3)</f>
        <v>입력오류</v>
      </c>
      <c r="EW395" s="23" t="str">
        <f ca="1">_xll.IMDP("BND",EL395,EW8,EL3)</f>
        <v>입력오류</v>
      </c>
      <c r="EX395" s="23" t="str">
        <f ca="1">_xll.IMDP("BND",EL395,EX8,EL3)</f>
        <v>입력오류</v>
      </c>
    </row>
    <row r="396" spans="1:154" ht="13.5" customHeight="1" x14ac:dyDescent="0.3">
      <c r="A396" s="2"/>
      <c r="K396" s="21" t="str">
        <f ca="1">_xll.IMDP("BND",B396,K8,B3)</f>
        <v>입력오류</v>
      </c>
      <c r="L396" s="23" t="str">
        <f ca="1">_xll.IMDP("BND",B396,L8,B3)</f>
        <v>입력오류</v>
      </c>
      <c r="M396" s="23" t="str">
        <f ca="1">_xll.IMDP("BND",B396,M8,B3)</f>
        <v>입력오류</v>
      </c>
      <c r="N396" s="23" t="str">
        <f ca="1">_xll.IMDP("BND",B396,N8,B3)</f>
        <v>입력오류</v>
      </c>
      <c r="O396" s="2"/>
      <c r="Y396" s="21" t="str">
        <f ca="1">_xll.IMDP("BND",P396,Y8,P3)</f>
        <v>입력오류</v>
      </c>
      <c r="Z396" s="23" t="str">
        <f ca="1">_xll.IMDP("BND",P396,Z8,P3)</f>
        <v>입력오류</v>
      </c>
      <c r="AA396" s="23" t="str">
        <f ca="1">_xll.IMDP("BND",P396,AA8,P3)</f>
        <v>입력오류</v>
      </c>
      <c r="AB396" s="23" t="str">
        <f ca="1">_xll.IMDP("BND",P396,AB8,P3)</f>
        <v>입력오류</v>
      </c>
      <c r="AC396" s="2"/>
      <c r="AM396" s="21" t="str">
        <f ca="1">_xll.IMDP("BND",AD396,AM8,AD3)</f>
        <v>입력오류</v>
      </c>
      <c r="AN396" s="23" t="str">
        <f ca="1">_xll.IMDP("BND",AD396,AN8,AD3)</f>
        <v>입력오류</v>
      </c>
      <c r="AO396" s="23" t="str">
        <f ca="1">_xll.IMDP("BND",AD396,AO8,AD3)</f>
        <v>입력오류</v>
      </c>
      <c r="AP396" s="23" t="str">
        <f ca="1">_xll.IMDP("BND",AD396,AP8,AD3)</f>
        <v>입력오류</v>
      </c>
      <c r="AQ396" s="2"/>
      <c r="BA396" s="21" t="str">
        <f ca="1">_xll.IMDP("BND",AR396,BA8,AR3)</f>
        <v>입력오류</v>
      </c>
      <c r="BB396" s="23" t="str">
        <f ca="1">_xll.IMDP("BND",AR396,BB8,AR3)</f>
        <v>입력오류</v>
      </c>
      <c r="BC396" s="23" t="str">
        <f ca="1">_xll.IMDP("BND",AR396,BC8,AR3)</f>
        <v>입력오류</v>
      </c>
      <c r="BD396" s="23" t="str">
        <f ca="1">_xll.IMDP("BND",AR396,BD8,AR3)</f>
        <v>입력오류</v>
      </c>
      <c r="BE396" s="2"/>
      <c r="BO396" s="21" t="str">
        <f ca="1">_xll.IMDP("BND",BF396,BO8,BF3)</f>
        <v>입력오류</v>
      </c>
      <c r="BP396" s="23" t="str">
        <f ca="1">_xll.IMDP("BND",BF396,BP8,BF3)</f>
        <v>입력오류</v>
      </c>
      <c r="BQ396" s="23" t="str">
        <f ca="1">_xll.IMDP("BND",BF396,BQ8,BF3)</f>
        <v>입력오류</v>
      </c>
      <c r="BR396" s="23" t="str">
        <f ca="1">_xll.IMDP("BND",BF396,BR8,BF3)</f>
        <v>입력오류</v>
      </c>
      <c r="BS396" s="2"/>
      <c r="CC396" s="21" t="str">
        <f ca="1">_xll.IMDP("BND",BT396,CC8,BT3)</f>
        <v>입력오류</v>
      </c>
      <c r="CD396" s="23" t="str">
        <f ca="1">_xll.IMDP("BND",BT396,CD8,BT3)</f>
        <v>입력오류</v>
      </c>
      <c r="CE396" s="23" t="str">
        <f ca="1">_xll.IMDP("BND",BT396,CE8,BT3)</f>
        <v>입력오류</v>
      </c>
      <c r="CF396" s="23" t="str">
        <f ca="1">_xll.IMDP("BND",BT396,CF8,BT3)</f>
        <v>입력오류</v>
      </c>
      <c r="CG396" s="2"/>
      <c r="CQ396" s="21" t="str">
        <f ca="1">_xll.IMDP("BND",CH396,CQ8,CH3)</f>
        <v>입력오류</v>
      </c>
      <c r="CR396" s="23" t="str">
        <f ca="1">_xll.IMDP("BND",CH396,CR8,CH3)</f>
        <v>입력오류</v>
      </c>
      <c r="CS396" s="23" t="str">
        <f ca="1">_xll.IMDP("BND",CH396,CS8,CH3)</f>
        <v>입력오류</v>
      </c>
      <c r="CT396" s="23" t="str">
        <f ca="1">_xll.IMDP("BND",CH396,CT8,CH3)</f>
        <v>입력오류</v>
      </c>
      <c r="CU396" s="2"/>
      <c r="DE396" s="21" t="str">
        <f ca="1">_xll.IMDP("BND",CV396,DE8,CV3)</f>
        <v>입력오류</v>
      </c>
      <c r="DF396" s="23" t="str">
        <f ca="1">_xll.IMDP("BND",CV396,DF8,CV3)</f>
        <v>입력오류</v>
      </c>
      <c r="DG396" s="23" t="str">
        <f ca="1">_xll.IMDP("BND",CV396,DG8,CV3)</f>
        <v>입력오류</v>
      </c>
      <c r="DH396" s="23" t="str">
        <f ca="1">_xll.IMDP("BND",CV396,DH8,CV3)</f>
        <v>입력오류</v>
      </c>
      <c r="DI396" s="2"/>
      <c r="DS396" s="21" t="str">
        <f ca="1">_xll.IMDP("BND",DJ396,DS8,DJ3)</f>
        <v>입력오류</v>
      </c>
      <c r="DT396" s="23" t="str">
        <f ca="1">_xll.IMDP("BND",DJ396,DT8,DJ3)</f>
        <v>입력오류</v>
      </c>
      <c r="DU396" s="23" t="str">
        <f ca="1">_xll.IMDP("BND",DJ396,DU8,DJ3)</f>
        <v>입력오류</v>
      </c>
      <c r="DV396" s="23" t="str">
        <f ca="1">_xll.IMDP("BND",DJ396,DV8,DJ3)</f>
        <v>입력오류</v>
      </c>
      <c r="DW396" s="2"/>
      <c r="EG396" s="21" t="str">
        <f ca="1">_xll.IMDP("BND",DX396,EG8,DX3)</f>
        <v>입력오류</v>
      </c>
      <c r="EH396" s="23" t="str">
        <f ca="1">_xll.IMDP("BND",DX396,EH8,DX3)</f>
        <v>입력오류</v>
      </c>
      <c r="EI396" s="23" t="str">
        <f ca="1">_xll.IMDP("BND",DX396,EI8,DX3)</f>
        <v>입력오류</v>
      </c>
      <c r="EJ396" s="23" t="str">
        <f ca="1">_xll.IMDP("BND",DX396,EJ8,DX3)</f>
        <v>입력오류</v>
      </c>
      <c r="EK396" s="2"/>
      <c r="EU396" s="21" t="str">
        <f ca="1">_xll.IMDP("BND",EL396,EU8,EL3)</f>
        <v>입력오류</v>
      </c>
      <c r="EV396" s="23" t="str">
        <f ca="1">_xll.IMDP("BND",EL396,EV8,EL3)</f>
        <v>입력오류</v>
      </c>
      <c r="EW396" s="23" t="str">
        <f ca="1">_xll.IMDP("BND",EL396,EW8,EL3)</f>
        <v>입력오류</v>
      </c>
      <c r="EX396" s="23" t="str">
        <f ca="1">_xll.IMDP("BND",EL396,EX8,EL3)</f>
        <v>입력오류</v>
      </c>
    </row>
    <row r="397" spans="1:154" ht="13.5" customHeight="1" x14ac:dyDescent="0.3">
      <c r="A397" s="2"/>
      <c r="K397" s="21" t="str">
        <f ca="1">_xll.IMDP("BND",B397,K8,B3)</f>
        <v>입력오류</v>
      </c>
      <c r="L397" s="23" t="str">
        <f ca="1">_xll.IMDP("BND",B397,L8,B3)</f>
        <v>입력오류</v>
      </c>
      <c r="M397" s="23" t="str">
        <f ca="1">_xll.IMDP("BND",B397,M8,B3)</f>
        <v>입력오류</v>
      </c>
      <c r="N397" s="23" t="str">
        <f ca="1">_xll.IMDP("BND",B397,N8,B3)</f>
        <v>입력오류</v>
      </c>
      <c r="O397" s="2"/>
      <c r="Y397" s="21" t="str">
        <f ca="1">_xll.IMDP("BND",P397,Y8,P3)</f>
        <v>입력오류</v>
      </c>
      <c r="Z397" s="23" t="str">
        <f ca="1">_xll.IMDP("BND",P397,Z8,P3)</f>
        <v>입력오류</v>
      </c>
      <c r="AA397" s="23" t="str">
        <f ca="1">_xll.IMDP("BND",P397,AA8,P3)</f>
        <v>입력오류</v>
      </c>
      <c r="AB397" s="23" t="str">
        <f ca="1">_xll.IMDP("BND",P397,AB8,P3)</f>
        <v>입력오류</v>
      </c>
      <c r="AC397" s="2"/>
      <c r="AM397" s="21" t="str">
        <f ca="1">_xll.IMDP("BND",AD397,AM8,AD3)</f>
        <v>입력오류</v>
      </c>
      <c r="AN397" s="23" t="str">
        <f ca="1">_xll.IMDP("BND",AD397,AN8,AD3)</f>
        <v>입력오류</v>
      </c>
      <c r="AO397" s="23" t="str">
        <f ca="1">_xll.IMDP("BND",AD397,AO8,AD3)</f>
        <v>입력오류</v>
      </c>
      <c r="AP397" s="23" t="str">
        <f ca="1">_xll.IMDP("BND",AD397,AP8,AD3)</f>
        <v>입력오류</v>
      </c>
      <c r="AQ397" s="2"/>
      <c r="BA397" s="21" t="str">
        <f ca="1">_xll.IMDP("BND",AR397,BA8,AR3)</f>
        <v>입력오류</v>
      </c>
      <c r="BB397" s="23" t="str">
        <f ca="1">_xll.IMDP("BND",AR397,BB8,AR3)</f>
        <v>입력오류</v>
      </c>
      <c r="BC397" s="23" t="str">
        <f ca="1">_xll.IMDP("BND",AR397,BC8,AR3)</f>
        <v>입력오류</v>
      </c>
      <c r="BD397" s="23" t="str">
        <f ca="1">_xll.IMDP("BND",AR397,BD8,AR3)</f>
        <v>입력오류</v>
      </c>
      <c r="BE397" s="2"/>
      <c r="BO397" s="21" t="str">
        <f ca="1">_xll.IMDP("BND",BF397,BO8,BF3)</f>
        <v>입력오류</v>
      </c>
      <c r="BP397" s="23" t="str">
        <f ca="1">_xll.IMDP("BND",BF397,BP8,BF3)</f>
        <v>입력오류</v>
      </c>
      <c r="BQ397" s="23" t="str">
        <f ca="1">_xll.IMDP("BND",BF397,BQ8,BF3)</f>
        <v>입력오류</v>
      </c>
      <c r="BR397" s="23" t="str">
        <f ca="1">_xll.IMDP("BND",BF397,BR8,BF3)</f>
        <v>입력오류</v>
      </c>
      <c r="BS397" s="2"/>
      <c r="CC397" s="21" t="str">
        <f ca="1">_xll.IMDP("BND",BT397,CC8,BT3)</f>
        <v>입력오류</v>
      </c>
      <c r="CD397" s="23" t="str">
        <f ca="1">_xll.IMDP("BND",BT397,CD8,BT3)</f>
        <v>입력오류</v>
      </c>
      <c r="CE397" s="23" t="str">
        <f ca="1">_xll.IMDP("BND",BT397,CE8,BT3)</f>
        <v>입력오류</v>
      </c>
      <c r="CF397" s="23" t="str">
        <f ca="1">_xll.IMDP("BND",BT397,CF8,BT3)</f>
        <v>입력오류</v>
      </c>
      <c r="CG397" s="2"/>
      <c r="CQ397" s="21" t="str">
        <f ca="1">_xll.IMDP("BND",CH397,CQ8,CH3)</f>
        <v>입력오류</v>
      </c>
      <c r="CR397" s="23" t="str">
        <f ca="1">_xll.IMDP("BND",CH397,CR8,CH3)</f>
        <v>입력오류</v>
      </c>
      <c r="CS397" s="23" t="str">
        <f ca="1">_xll.IMDP("BND",CH397,CS8,CH3)</f>
        <v>입력오류</v>
      </c>
      <c r="CT397" s="23" t="str">
        <f ca="1">_xll.IMDP("BND",CH397,CT8,CH3)</f>
        <v>입력오류</v>
      </c>
      <c r="CU397" s="2"/>
      <c r="DE397" s="21" t="str">
        <f ca="1">_xll.IMDP("BND",CV397,DE8,CV3)</f>
        <v>입력오류</v>
      </c>
      <c r="DF397" s="23" t="str">
        <f ca="1">_xll.IMDP("BND",CV397,DF8,CV3)</f>
        <v>입력오류</v>
      </c>
      <c r="DG397" s="23" t="str">
        <f ca="1">_xll.IMDP("BND",CV397,DG8,CV3)</f>
        <v>입력오류</v>
      </c>
      <c r="DH397" s="23" t="str">
        <f ca="1">_xll.IMDP("BND",CV397,DH8,CV3)</f>
        <v>입력오류</v>
      </c>
      <c r="DI397" s="2"/>
      <c r="DS397" s="21" t="str">
        <f ca="1">_xll.IMDP("BND",DJ397,DS8,DJ3)</f>
        <v>입력오류</v>
      </c>
      <c r="DT397" s="23" t="str">
        <f ca="1">_xll.IMDP("BND",DJ397,DT8,DJ3)</f>
        <v>입력오류</v>
      </c>
      <c r="DU397" s="23" t="str">
        <f ca="1">_xll.IMDP("BND",DJ397,DU8,DJ3)</f>
        <v>입력오류</v>
      </c>
      <c r="DV397" s="23" t="str">
        <f ca="1">_xll.IMDP("BND",DJ397,DV8,DJ3)</f>
        <v>입력오류</v>
      </c>
      <c r="DW397" s="2"/>
      <c r="EG397" s="21" t="str">
        <f ca="1">_xll.IMDP("BND",DX397,EG8,DX3)</f>
        <v>입력오류</v>
      </c>
      <c r="EH397" s="23" t="str">
        <f ca="1">_xll.IMDP("BND",DX397,EH8,DX3)</f>
        <v>입력오류</v>
      </c>
      <c r="EI397" s="23" t="str">
        <f ca="1">_xll.IMDP("BND",DX397,EI8,DX3)</f>
        <v>입력오류</v>
      </c>
      <c r="EJ397" s="23" t="str">
        <f ca="1">_xll.IMDP("BND",DX397,EJ8,DX3)</f>
        <v>입력오류</v>
      </c>
      <c r="EK397" s="2"/>
      <c r="EU397" s="21" t="str">
        <f ca="1">_xll.IMDP("BND",EL397,EU8,EL3)</f>
        <v>입력오류</v>
      </c>
      <c r="EV397" s="23" t="str">
        <f ca="1">_xll.IMDP("BND",EL397,EV8,EL3)</f>
        <v>입력오류</v>
      </c>
      <c r="EW397" s="23" t="str">
        <f ca="1">_xll.IMDP("BND",EL397,EW8,EL3)</f>
        <v>입력오류</v>
      </c>
      <c r="EX397" s="23" t="str">
        <f ca="1">_xll.IMDP("BND",EL397,EX8,EL3)</f>
        <v>입력오류</v>
      </c>
    </row>
    <row r="398" spans="1:154" ht="13.5" customHeight="1" x14ac:dyDescent="0.3">
      <c r="A398" s="2"/>
      <c r="K398" s="21" t="str">
        <f ca="1">_xll.IMDP("BND",B398,K8,B3)</f>
        <v>입력오류</v>
      </c>
      <c r="L398" s="23" t="str">
        <f ca="1">_xll.IMDP("BND",B398,L8,B3)</f>
        <v>입력오류</v>
      </c>
      <c r="M398" s="23" t="str">
        <f ca="1">_xll.IMDP("BND",B398,M8,B3)</f>
        <v>입력오류</v>
      </c>
      <c r="N398" s="23" t="str">
        <f ca="1">_xll.IMDP("BND",B398,N8,B3)</f>
        <v>입력오류</v>
      </c>
      <c r="O398" s="2"/>
      <c r="Y398" s="21" t="str">
        <f ca="1">_xll.IMDP("BND",P398,Y8,P3)</f>
        <v>입력오류</v>
      </c>
      <c r="Z398" s="23" t="str">
        <f ca="1">_xll.IMDP("BND",P398,Z8,P3)</f>
        <v>입력오류</v>
      </c>
      <c r="AA398" s="23" t="str">
        <f ca="1">_xll.IMDP("BND",P398,AA8,P3)</f>
        <v>입력오류</v>
      </c>
      <c r="AB398" s="23" t="str">
        <f ca="1">_xll.IMDP("BND",P398,AB8,P3)</f>
        <v>입력오류</v>
      </c>
      <c r="AC398" s="2"/>
      <c r="AM398" s="21" t="str">
        <f ca="1">_xll.IMDP("BND",AD398,AM8,AD3)</f>
        <v>입력오류</v>
      </c>
      <c r="AN398" s="23" t="str">
        <f ca="1">_xll.IMDP("BND",AD398,AN8,AD3)</f>
        <v>입력오류</v>
      </c>
      <c r="AO398" s="23" t="str">
        <f ca="1">_xll.IMDP("BND",AD398,AO8,AD3)</f>
        <v>입력오류</v>
      </c>
      <c r="AP398" s="23" t="str">
        <f ca="1">_xll.IMDP("BND",AD398,AP8,AD3)</f>
        <v>입력오류</v>
      </c>
      <c r="AQ398" s="2"/>
      <c r="BA398" s="21" t="str">
        <f ca="1">_xll.IMDP("BND",AR398,BA8,AR3)</f>
        <v>입력오류</v>
      </c>
      <c r="BB398" s="23" t="str">
        <f ca="1">_xll.IMDP("BND",AR398,BB8,AR3)</f>
        <v>입력오류</v>
      </c>
      <c r="BC398" s="23" t="str">
        <f ca="1">_xll.IMDP("BND",AR398,BC8,AR3)</f>
        <v>입력오류</v>
      </c>
      <c r="BD398" s="23" t="str">
        <f ca="1">_xll.IMDP("BND",AR398,BD8,AR3)</f>
        <v>입력오류</v>
      </c>
      <c r="BE398" s="2"/>
      <c r="BO398" s="21" t="str">
        <f ca="1">_xll.IMDP("BND",BF398,BO8,BF3)</f>
        <v>입력오류</v>
      </c>
      <c r="BP398" s="23" t="str">
        <f ca="1">_xll.IMDP("BND",BF398,BP8,BF3)</f>
        <v>입력오류</v>
      </c>
      <c r="BQ398" s="23" t="str">
        <f ca="1">_xll.IMDP("BND",BF398,BQ8,BF3)</f>
        <v>입력오류</v>
      </c>
      <c r="BR398" s="23" t="str">
        <f ca="1">_xll.IMDP("BND",BF398,BR8,BF3)</f>
        <v>입력오류</v>
      </c>
      <c r="BS398" s="2"/>
      <c r="CC398" s="21" t="str">
        <f ca="1">_xll.IMDP("BND",BT398,CC8,BT3)</f>
        <v>입력오류</v>
      </c>
      <c r="CD398" s="23" t="str">
        <f ca="1">_xll.IMDP("BND",BT398,CD8,BT3)</f>
        <v>입력오류</v>
      </c>
      <c r="CE398" s="23" t="str">
        <f ca="1">_xll.IMDP("BND",BT398,CE8,BT3)</f>
        <v>입력오류</v>
      </c>
      <c r="CF398" s="23" t="str">
        <f ca="1">_xll.IMDP("BND",BT398,CF8,BT3)</f>
        <v>입력오류</v>
      </c>
      <c r="CG398" s="2"/>
      <c r="CQ398" s="21" t="str">
        <f ca="1">_xll.IMDP("BND",CH398,CQ8,CH3)</f>
        <v>입력오류</v>
      </c>
      <c r="CR398" s="23" t="str">
        <f ca="1">_xll.IMDP("BND",CH398,CR8,CH3)</f>
        <v>입력오류</v>
      </c>
      <c r="CS398" s="23" t="str">
        <f ca="1">_xll.IMDP("BND",CH398,CS8,CH3)</f>
        <v>입력오류</v>
      </c>
      <c r="CT398" s="23" t="str">
        <f ca="1">_xll.IMDP("BND",CH398,CT8,CH3)</f>
        <v>입력오류</v>
      </c>
      <c r="CU398" s="2"/>
      <c r="DE398" s="21" t="str">
        <f ca="1">_xll.IMDP("BND",CV398,DE8,CV3)</f>
        <v>입력오류</v>
      </c>
      <c r="DF398" s="23" t="str">
        <f ca="1">_xll.IMDP("BND",CV398,DF8,CV3)</f>
        <v>입력오류</v>
      </c>
      <c r="DG398" s="23" t="str">
        <f ca="1">_xll.IMDP("BND",CV398,DG8,CV3)</f>
        <v>입력오류</v>
      </c>
      <c r="DH398" s="23" t="str">
        <f ca="1">_xll.IMDP("BND",CV398,DH8,CV3)</f>
        <v>입력오류</v>
      </c>
      <c r="DI398" s="2"/>
      <c r="DS398" s="21" t="str">
        <f ca="1">_xll.IMDP("BND",DJ398,DS8,DJ3)</f>
        <v>입력오류</v>
      </c>
      <c r="DT398" s="23" t="str">
        <f ca="1">_xll.IMDP("BND",DJ398,DT8,DJ3)</f>
        <v>입력오류</v>
      </c>
      <c r="DU398" s="23" t="str">
        <f ca="1">_xll.IMDP("BND",DJ398,DU8,DJ3)</f>
        <v>입력오류</v>
      </c>
      <c r="DV398" s="23" t="str">
        <f ca="1">_xll.IMDP("BND",DJ398,DV8,DJ3)</f>
        <v>입력오류</v>
      </c>
      <c r="DW398" s="2"/>
      <c r="EG398" s="21" t="str">
        <f ca="1">_xll.IMDP("BND",DX398,EG8,DX3)</f>
        <v>입력오류</v>
      </c>
      <c r="EH398" s="23" t="str">
        <f ca="1">_xll.IMDP("BND",DX398,EH8,DX3)</f>
        <v>입력오류</v>
      </c>
      <c r="EI398" s="23" t="str">
        <f ca="1">_xll.IMDP("BND",DX398,EI8,DX3)</f>
        <v>입력오류</v>
      </c>
      <c r="EJ398" s="23" t="str">
        <f ca="1">_xll.IMDP("BND",DX398,EJ8,DX3)</f>
        <v>입력오류</v>
      </c>
      <c r="EK398" s="2"/>
      <c r="EU398" s="21" t="str">
        <f ca="1">_xll.IMDP("BND",EL398,EU8,EL3)</f>
        <v>입력오류</v>
      </c>
      <c r="EV398" s="23" t="str">
        <f ca="1">_xll.IMDP("BND",EL398,EV8,EL3)</f>
        <v>입력오류</v>
      </c>
      <c r="EW398" s="23" t="str">
        <f ca="1">_xll.IMDP("BND",EL398,EW8,EL3)</f>
        <v>입력오류</v>
      </c>
      <c r="EX398" s="23" t="str">
        <f ca="1">_xll.IMDP("BND",EL398,EX8,EL3)</f>
        <v>입력오류</v>
      </c>
    </row>
    <row r="399" spans="1:154" ht="13.5" customHeight="1" x14ac:dyDescent="0.3">
      <c r="A399" s="2"/>
      <c r="K399" s="21" t="str">
        <f ca="1">_xll.IMDP("BND",B399,K8,B3)</f>
        <v>입력오류</v>
      </c>
      <c r="L399" s="23" t="str">
        <f ca="1">_xll.IMDP("BND",B399,L8,B3)</f>
        <v>입력오류</v>
      </c>
      <c r="M399" s="23" t="str">
        <f ca="1">_xll.IMDP("BND",B399,M8,B3)</f>
        <v>입력오류</v>
      </c>
      <c r="N399" s="23" t="str">
        <f ca="1">_xll.IMDP("BND",B399,N8,B3)</f>
        <v>입력오류</v>
      </c>
      <c r="O399" s="2"/>
      <c r="Y399" s="21" t="str">
        <f ca="1">_xll.IMDP("BND",P399,Y8,P3)</f>
        <v>입력오류</v>
      </c>
      <c r="Z399" s="23" t="str">
        <f ca="1">_xll.IMDP("BND",P399,Z8,P3)</f>
        <v>입력오류</v>
      </c>
      <c r="AA399" s="23" t="str">
        <f ca="1">_xll.IMDP("BND",P399,AA8,P3)</f>
        <v>입력오류</v>
      </c>
      <c r="AB399" s="23" t="str">
        <f ca="1">_xll.IMDP("BND",P399,AB8,P3)</f>
        <v>입력오류</v>
      </c>
      <c r="AC399" s="2"/>
      <c r="AM399" s="21" t="str">
        <f ca="1">_xll.IMDP("BND",AD399,AM8,AD3)</f>
        <v>입력오류</v>
      </c>
      <c r="AN399" s="23" t="str">
        <f ca="1">_xll.IMDP("BND",AD399,AN8,AD3)</f>
        <v>입력오류</v>
      </c>
      <c r="AO399" s="23" t="str">
        <f ca="1">_xll.IMDP("BND",AD399,AO8,AD3)</f>
        <v>입력오류</v>
      </c>
      <c r="AP399" s="23" t="str">
        <f ca="1">_xll.IMDP("BND",AD399,AP8,AD3)</f>
        <v>입력오류</v>
      </c>
      <c r="AQ399" s="2"/>
      <c r="BA399" s="21" t="str">
        <f ca="1">_xll.IMDP("BND",AR399,BA8,AR3)</f>
        <v>입력오류</v>
      </c>
      <c r="BB399" s="23" t="str">
        <f ca="1">_xll.IMDP("BND",AR399,BB8,AR3)</f>
        <v>입력오류</v>
      </c>
      <c r="BC399" s="23" t="str">
        <f ca="1">_xll.IMDP("BND",AR399,BC8,AR3)</f>
        <v>입력오류</v>
      </c>
      <c r="BD399" s="23" t="str">
        <f ca="1">_xll.IMDP("BND",AR399,BD8,AR3)</f>
        <v>입력오류</v>
      </c>
      <c r="BE399" s="2"/>
      <c r="BO399" s="21" t="str">
        <f ca="1">_xll.IMDP("BND",BF399,BO8,BF3)</f>
        <v>입력오류</v>
      </c>
      <c r="BP399" s="23" t="str">
        <f ca="1">_xll.IMDP("BND",BF399,BP8,BF3)</f>
        <v>입력오류</v>
      </c>
      <c r="BQ399" s="23" t="str">
        <f ca="1">_xll.IMDP("BND",BF399,BQ8,BF3)</f>
        <v>입력오류</v>
      </c>
      <c r="BR399" s="23" t="str">
        <f ca="1">_xll.IMDP("BND",BF399,BR8,BF3)</f>
        <v>입력오류</v>
      </c>
      <c r="BS399" s="2"/>
      <c r="CC399" s="21" t="str">
        <f ca="1">_xll.IMDP("BND",BT399,CC8,BT3)</f>
        <v>입력오류</v>
      </c>
      <c r="CD399" s="23" t="str">
        <f ca="1">_xll.IMDP("BND",BT399,CD8,BT3)</f>
        <v>입력오류</v>
      </c>
      <c r="CE399" s="23" t="str">
        <f ca="1">_xll.IMDP("BND",BT399,CE8,BT3)</f>
        <v>입력오류</v>
      </c>
      <c r="CF399" s="23" t="str">
        <f ca="1">_xll.IMDP("BND",BT399,CF8,BT3)</f>
        <v>입력오류</v>
      </c>
      <c r="CG399" s="2"/>
      <c r="CQ399" s="21" t="str">
        <f ca="1">_xll.IMDP("BND",CH399,CQ8,CH3)</f>
        <v>입력오류</v>
      </c>
      <c r="CR399" s="23" t="str">
        <f ca="1">_xll.IMDP("BND",CH399,CR8,CH3)</f>
        <v>입력오류</v>
      </c>
      <c r="CS399" s="23" t="str">
        <f ca="1">_xll.IMDP("BND",CH399,CS8,CH3)</f>
        <v>입력오류</v>
      </c>
      <c r="CT399" s="23" t="str">
        <f ca="1">_xll.IMDP("BND",CH399,CT8,CH3)</f>
        <v>입력오류</v>
      </c>
      <c r="CU399" s="2"/>
      <c r="DE399" s="21" t="str">
        <f ca="1">_xll.IMDP("BND",CV399,DE8,CV3)</f>
        <v>입력오류</v>
      </c>
      <c r="DF399" s="23" t="str">
        <f ca="1">_xll.IMDP("BND",CV399,DF8,CV3)</f>
        <v>입력오류</v>
      </c>
      <c r="DG399" s="23" t="str">
        <f ca="1">_xll.IMDP("BND",CV399,DG8,CV3)</f>
        <v>입력오류</v>
      </c>
      <c r="DH399" s="23" t="str">
        <f ca="1">_xll.IMDP("BND",CV399,DH8,CV3)</f>
        <v>입력오류</v>
      </c>
      <c r="DI399" s="2"/>
      <c r="DS399" s="21" t="str">
        <f ca="1">_xll.IMDP("BND",DJ399,DS8,DJ3)</f>
        <v>입력오류</v>
      </c>
      <c r="DT399" s="23" t="str">
        <f ca="1">_xll.IMDP("BND",DJ399,DT8,DJ3)</f>
        <v>입력오류</v>
      </c>
      <c r="DU399" s="23" t="str">
        <f ca="1">_xll.IMDP("BND",DJ399,DU8,DJ3)</f>
        <v>입력오류</v>
      </c>
      <c r="DV399" s="23" t="str">
        <f ca="1">_xll.IMDP("BND",DJ399,DV8,DJ3)</f>
        <v>입력오류</v>
      </c>
      <c r="DW399" s="2"/>
      <c r="EG399" s="21" t="str">
        <f ca="1">_xll.IMDP("BND",DX399,EG8,DX3)</f>
        <v>입력오류</v>
      </c>
      <c r="EH399" s="23" t="str">
        <f ca="1">_xll.IMDP("BND",DX399,EH8,DX3)</f>
        <v>입력오류</v>
      </c>
      <c r="EI399" s="23" t="str">
        <f ca="1">_xll.IMDP("BND",DX399,EI8,DX3)</f>
        <v>입력오류</v>
      </c>
      <c r="EJ399" s="23" t="str">
        <f ca="1">_xll.IMDP("BND",DX399,EJ8,DX3)</f>
        <v>입력오류</v>
      </c>
      <c r="EK399" s="2"/>
      <c r="EU399" s="21" t="str">
        <f ca="1">_xll.IMDP("BND",EL399,EU8,EL3)</f>
        <v>입력오류</v>
      </c>
      <c r="EV399" s="23" t="str">
        <f ca="1">_xll.IMDP("BND",EL399,EV8,EL3)</f>
        <v>입력오류</v>
      </c>
      <c r="EW399" s="23" t="str">
        <f ca="1">_xll.IMDP("BND",EL399,EW8,EL3)</f>
        <v>입력오류</v>
      </c>
      <c r="EX399" s="23" t="str">
        <f ca="1">_xll.IMDP("BND",EL399,EX8,EL3)</f>
        <v>입력오류</v>
      </c>
    </row>
    <row r="400" spans="1:154" ht="13.5" customHeight="1" x14ac:dyDescent="0.3">
      <c r="A400" s="2"/>
      <c r="K400" s="21" t="str">
        <f ca="1">_xll.IMDP("BND",B400,K8,B3)</f>
        <v>입력오류</v>
      </c>
      <c r="L400" s="23" t="str">
        <f ca="1">_xll.IMDP("BND",B400,L8,B3)</f>
        <v>입력오류</v>
      </c>
      <c r="M400" s="23" t="str">
        <f ca="1">_xll.IMDP("BND",B400,M8,B3)</f>
        <v>입력오류</v>
      </c>
      <c r="N400" s="23" t="str">
        <f ca="1">_xll.IMDP("BND",B400,N8,B3)</f>
        <v>입력오류</v>
      </c>
      <c r="O400" s="2"/>
      <c r="Y400" s="21" t="str">
        <f ca="1">_xll.IMDP("BND",P400,Y8,P3)</f>
        <v>입력오류</v>
      </c>
      <c r="Z400" s="23" t="str">
        <f ca="1">_xll.IMDP("BND",P400,Z8,P3)</f>
        <v>입력오류</v>
      </c>
      <c r="AA400" s="23" t="str">
        <f ca="1">_xll.IMDP("BND",P400,AA8,P3)</f>
        <v>입력오류</v>
      </c>
      <c r="AB400" s="23" t="str">
        <f ca="1">_xll.IMDP("BND",P400,AB8,P3)</f>
        <v>입력오류</v>
      </c>
      <c r="AC400" s="2"/>
      <c r="AM400" s="21" t="str">
        <f ca="1">_xll.IMDP("BND",AD400,AM8,AD3)</f>
        <v>입력오류</v>
      </c>
      <c r="AN400" s="23" t="str">
        <f ca="1">_xll.IMDP("BND",AD400,AN8,AD3)</f>
        <v>입력오류</v>
      </c>
      <c r="AO400" s="23" t="str">
        <f ca="1">_xll.IMDP("BND",AD400,AO8,AD3)</f>
        <v>입력오류</v>
      </c>
      <c r="AP400" s="23" t="str">
        <f ca="1">_xll.IMDP("BND",AD400,AP8,AD3)</f>
        <v>입력오류</v>
      </c>
      <c r="AQ400" s="2"/>
      <c r="BA400" s="21" t="str">
        <f ca="1">_xll.IMDP("BND",AR400,BA8,AR3)</f>
        <v>입력오류</v>
      </c>
      <c r="BB400" s="23" t="str">
        <f ca="1">_xll.IMDP("BND",AR400,BB8,AR3)</f>
        <v>입력오류</v>
      </c>
      <c r="BC400" s="23" t="str">
        <f ca="1">_xll.IMDP("BND",AR400,BC8,AR3)</f>
        <v>입력오류</v>
      </c>
      <c r="BD400" s="23" t="str">
        <f ca="1">_xll.IMDP("BND",AR400,BD8,AR3)</f>
        <v>입력오류</v>
      </c>
      <c r="BE400" s="2"/>
      <c r="BO400" s="21" t="str">
        <f ca="1">_xll.IMDP("BND",BF400,BO8,BF3)</f>
        <v>입력오류</v>
      </c>
      <c r="BP400" s="23" t="str">
        <f ca="1">_xll.IMDP("BND",BF400,BP8,BF3)</f>
        <v>입력오류</v>
      </c>
      <c r="BQ400" s="23" t="str">
        <f ca="1">_xll.IMDP("BND",BF400,BQ8,BF3)</f>
        <v>입력오류</v>
      </c>
      <c r="BR400" s="23" t="str">
        <f ca="1">_xll.IMDP("BND",BF400,BR8,BF3)</f>
        <v>입력오류</v>
      </c>
      <c r="BS400" s="2"/>
      <c r="CC400" s="21" t="str">
        <f ca="1">_xll.IMDP("BND",BT400,CC8,BT3)</f>
        <v>입력오류</v>
      </c>
      <c r="CD400" s="23" t="str">
        <f ca="1">_xll.IMDP("BND",BT400,CD8,BT3)</f>
        <v>입력오류</v>
      </c>
      <c r="CE400" s="23" t="str">
        <f ca="1">_xll.IMDP("BND",BT400,CE8,BT3)</f>
        <v>입력오류</v>
      </c>
      <c r="CF400" s="23" t="str">
        <f ca="1">_xll.IMDP("BND",BT400,CF8,BT3)</f>
        <v>입력오류</v>
      </c>
      <c r="CG400" s="2"/>
      <c r="CQ400" s="21" t="str">
        <f ca="1">_xll.IMDP("BND",CH400,CQ8,CH3)</f>
        <v>입력오류</v>
      </c>
      <c r="CR400" s="23" t="str">
        <f ca="1">_xll.IMDP("BND",CH400,CR8,CH3)</f>
        <v>입력오류</v>
      </c>
      <c r="CS400" s="23" t="str">
        <f ca="1">_xll.IMDP("BND",CH400,CS8,CH3)</f>
        <v>입력오류</v>
      </c>
      <c r="CT400" s="23" t="str">
        <f ca="1">_xll.IMDP("BND",CH400,CT8,CH3)</f>
        <v>입력오류</v>
      </c>
      <c r="CU400" s="2"/>
      <c r="DE400" s="21" t="str">
        <f ca="1">_xll.IMDP("BND",CV400,DE8,CV3)</f>
        <v>입력오류</v>
      </c>
      <c r="DF400" s="23" t="str">
        <f ca="1">_xll.IMDP("BND",CV400,DF8,CV3)</f>
        <v>입력오류</v>
      </c>
      <c r="DG400" s="23" t="str">
        <f ca="1">_xll.IMDP("BND",CV400,DG8,CV3)</f>
        <v>입력오류</v>
      </c>
      <c r="DH400" s="23" t="str">
        <f ca="1">_xll.IMDP("BND",CV400,DH8,CV3)</f>
        <v>입력오류</v>
      </c>
      <c r="DI400" s="2"/>
      <c r="DS400" s="21" t="str">
        <f ca="1">_xll.IMDP("BND",DJ400,DS8,DJ3)</f>
        <v>입력오류</v>
      </c>
      <c r="DT400" s="23" t="str">
        <f ca="1">_xll.IMDP("BND",DJ400,DT8,DJ3)</f>
        <v>입력오류</v>
      </c>
      <c r="DU400" s="23" t="str">
        <f ca="1">_xll.IMDP("BND",DJ400,DU8,DJ3)</f>
        <v>입력오류</v>
      </c>
      <c r="DV400" s="23" t="str">
        <f ca="1">_xll.IMDP("BND",DJ400,DV8,DJ3)</f>
        <v>입력오류</v>
      </c>
      <c r="DW400" s="2"/>
      <c r="EG400" s="21" t="str">
        <f ca="1">_xll.IMDP("BND",DX400,EG8,DX3)</f>
        <v>입력오류</v>
      </c>
      <c r="EH400" s="23" t="str">
        <f ca="1">_xll.IMDP("BND",DX400,EH8,DX3)</f>
        <v>입력오류</v>
      </c>
      <c r="EI400" s="23" t="str">
        <f ca="1">_xll.IMDP("BND",DX400,EI8,DX3)</f>
        <v>입력오류</v>
      </c>
      <c r="EJ400" s="23" t="str">
        <f ca="1">_xll.IMDP("BND",DX400,EJ8,DX3)</f>
        <v>입력오류</v>
      </c>
      <c r="EK400" s="2"/>
      <c r="EU400" s="21" t="str">
        <f ca="1">_xll.IMDP("BND",EL400,EU8,EL3)</f>
        <v>입력오류</v>
      </c>
      <c r="EV400" s="23" t="str">
        <f ca="1">_xll.IMDP("BND",EL400,EV8,EL3)</f>
        <v>입력오류</v>
      </c>
      <c r="EW400" s="23" t="str">
        <f ca="1">_xll.IMDP("BND",EL400,EW8,EL3)</f>
        <v>입력오류</v>
      </c>
      <c r="EX400" s="23" t="str">
        <f ca="1">_xll.IMDP("BND",EL400,EX8,EL3)</f>
        <v>입력오류</v>
      </c>
    </row>
    <row r="401" spans="1:154" ht="13.5" customHeight="1" x14ac:dyDescent="0.3">
      <c r="A401" s="2"/>
      <c r="K401" s="21" t="str">
        <f ca="1">_xll.IMDP("BND",B401,K8,B3)</f>
        <v>입력오류</v>
      </c>
      <c r="L401" s="23" t="str">
        <f ca="1">_xll.IMDP("BND",B401,L8,B3)</f>
        <v>입력오류</v>
      </c>
      <c r="M401" s="23" t="str">
        <f ca="1">_xll.IMDP("BND",B401,M8,B3)</f>
        <v>입력오류</v>
      </c>
      <c r="N401" s="23" t="str">
        <f ca="1">_xll.IMDP("BND",B401,N8,B3)</f>
        <v>입력오류</v>
      </c>
      <c r="O401" s="2"/>
      <c r="Y401" s="21" t="str">
        <f ca="1">_xll.IMDP("BND",P401,Y8,P3)</f>
        <v>입력오류</v>
      </c>
      <c r="Z401" s="23" t="str">
        <f ca="1">_xll.IMDP("BND",P401,Z8,P3)</f>
        <v>입력오류</v>
      </c>
      <c r="AA401" s="23" t="str">
        <f ca="1">_xll.IMDP("BND",P401,AA8,P3)</f>
        <v>입력오류</v>
      </c>
      <c r="AB401" s="23" t="str">
        <f ca="1">_xll.IMDP("BND",P401,AB8,P3)</f>
        <v>입력오류</v>
      </c>
      <c r="AC401" s="2"/>
      <c r="AM401" s="21" t="str">
        <f ca="1">_xll.IMDP("BND",AD401,AM8,AD3)</f>
        <v>입력오류</v>
      </c>
      <c r="AN401" s="23" t="str">
        <f ca="1">_xll.IMDP("BND",AD401,AN8,AD3)</f>
        <v>입력오류</v>
      </c>
      <c r="AO401" s="23" t="str">
        <f ca="1">_xll.IMDP("BND",AD401,AO8,AD3)</f>
        <v>입력오류</v>
      </c>
      <c r="AP401" s="23" t="str">
        <f ca="1">_xll.IMDP("BND",AD401,AP8,AD3)</f>
        <v>입력오류</v>
      </c>
      <c r="AQ401" s="2"/>
      <c r="BA401" s="21" t="str">
        <f ca="1">_xll.IMDP("BND",AR401,BA8,AR3)</f>
        <v>입력오류</v>
      </c>
      <c r="BB401" s="23" t="str">
        <f ca="1">_xll.IMDP("BND",AR401,BB8,AR3)</f>
        <v>입력오류</v>
      </c>
      <c r="BC401" s="23" t="str">
        <f ca="1">_xll.IMDP("BND",AR401,BC8,AR3)</f>
        <v>입력오류</v>
      </c>
      <c r="BD401" s="23" t="str">
        <f ca="1">_xll.IMDP("BND",AR401,BD8,AR3)</f>
        <v>입력오류</v>
      </c>
      <c r="BE401" s="2"/>
      <c r="BO401" s="21" t="str">
        <f ca="1">_xll.IMDP("BND",BF401,BO8,BF3)</f>
        <v>입력오류</v>
      </c>
      <c r="BP401" s="23" t="str">
        <f ca="1">_xll.IMDP("BND",BF401,BP8,BF3)</f>
        <v>입력오류</v>
      </c>
      <c r="BQ401" s="23" t="str">
        <f ca="1">_xll.IMDP("BND",BF401,BQ8,BF3)</f>
        <v>입력오류</v>
      </c>
      <c r="BR401" s="23" t="str">
        <f ca="1">_xll.IMDP("BND",BF401,BR8,BF3)</f>
        <v>입력오류</v>
      </c>
      <c r="BS401" s="2"/>
      <c r="CC401" s="21" t="str">
        <f ca="1">_xll.IMDP("BND",BT401,CC8,BT3)</f>
        <v>입력오류</v>
      </c>
      <c r="CD401" s="23" t="str">
        <f ca="1">_xll.IMDP("BND",BT401,CD8,BT3)</f>
        <v>입력오류</v>
      </c>
      <c r="CE401" s="23" t="str">
        <f ca="1">_xll.IMDP("BND",BT401,CE8,BT3)</f>
        <v>입력오류</v>
      </c>
      <c r="CF401" s="23" t="str">
        <f ca="1">_xll.IMDP("BND",BT401,CF8,BT3)</f>
        <v>입력오류</v>
      </c>
      <c r="CG401" s="2"/>
      <c r="CQ401" s="21" t="str">
        <f ca="1">_xll.IMDP("BND",CH401,CQ8,CH3)</f>
        <v>입력오류</v>
      </c>
      <c r="CR401" s="23" t="str">
        <f ca="1">_xll.IMDP("BND",CH401,CR8,CH3)</f>
        <v>입력오류</v>
      </c>
      <c r="CS401" s="23" t="str">
        <f ca="1">_xll.IMDP("BND",CH401,CS8,CH3)</f>
        <v>입력오류</v>
      </c>
      <c r="CT401" s="23" t="str">
        <f ca="1">_xll.IMDP("BND",CH401,CT8,CH3)</f>
        <v>입력오류</v>
      </c>
      <c r="CU401" s="2"/>
      <c r="DE401" s="21" t="str">
        <f ca="1">_xll.IMDP("BND",CV401,DE8,CV3)</f>
        <v>입력오류</v>
      </c>
      <c r="DF401" s="23" t="str">
        <f ca="1">_xll.IMDP("BND",CV401,DF8,CV3)</f>
        <v>입력오류</v>
      </c>
      <c r="DG401" s="23" t="str">
        <f ca="1">_xll.IMDP("BND",CV401,DG8,CV3)</f>
        <v>입력오류</v>
      </c>
      <c r="DH401" s="23" t="str">
        <f ca="1">_xll.IMDP("BND",CV401,DH8,CV3)</f>
        <v>입력오류</v>
      </c>
      <c r="DI401" s="2"/>
      <c r="DS401" s="21" t="str">
        <f ca="1">_xll.IMDP("BND",DJ401,DS8,DJ3)</f>
        <v>입력오류</v>
      </c>
      <c r="DT401" s="23" t="str">
        <f ca="1">_xll.IMDP("BND",DJ401,DT8,DJ3)</f>
        <v>입력오류</v>
      </c>
      <c r="DU401" s="23" t="str">
        <f ca="1">_xll.IMDP("BND",DJ401,DU8,DJ3)</f>
        <v>입력오류</v>
      </c>
      <c r="DV401" s="23" t="str">
        <f ca="1">_xll.IMDP("BND",DJ401,DV8,DJ3)</f>
        <v>입력오류</v>
      </c>
      <c r="DW401" s="2"/>
      <c r="EG401" s="21" t="str">
        <f ca="1">_xll.IMDP("BND",DX401,EG8,DX3)</f>
        <v>입력오류</v>
      </c>
      <c r="EH401" s="23" t="str">
        <f ca="1">_xll.IMDP("BND",DX401,EH8,DX3)</f>
        <v>입력오류</v>
      </c>
      <c r="EI401" s="23" t="str">
        <f ca="1">_xll.IMDP("BND",DX401,EI8,DX3)</f>
        <v>입력오류</v>
      </c>
      <c r="EJ401" s="23" t="str">
        <f ca="1">_xll.IMDP("BND",DX401,EJ8,DX3)</f>
        <v>입력오류</v>
      </c>
      <c r="EK401" s="2"/>
      <c r="EU401" s="21" t="str">
        <f ca="1">_xll.IMDP("BND",EL401,EU8,EL3)</f>
        <v>입력오류</v>
      </c>
      <c r="EV401" s="23" t="str">
        <f ca="1">_xll.IMDP("BND",EL401,EV8,EL3)</f>
        <v>입력오류</v>
      </c>
      <c r="EW401" s="23" t="str">
        <f ca="1">_xll.IMDP("BND",EL401,EW8,EL3)</f>
        <v>입력오류</v>
      </c>
      <c r="EX401" s="23" t="str">
        <f ca="1">_xll.IMDP("BND",EL401,EX8,EL3)</f>
        <v>입력오류</v>
      </c>
    </row>
    <row r="402" spans="1:154" ht="13.5" customHeight="1" x14ac:dyDescent="0.3">
      <c r="A402" s="2"/>
      <c r="K402" s="21" t="str">
        <f ca="1">_xll.IMDP("BND",B402,K8,B3)</f>
        <v>입력오류</v>
      </c>
      <c r="L402" s="23" t="str">
        <f ca="1">_xll.IMDP("BND",B402,L8,B3)</f>
        <v>입력오류</v>
      </c>
      <c r="M402" s="23" t="str">
        <f ca="1">_xll.IMDP("BND",B402,M8,B3)</f>
        <v>입력오류</v>
      </c>
      <c r="N402" s="23" t="str">
        <f ca="1">_xll.IMDP("BND",B402,N8,B3)</f>
        <v>입력오류</v>
      </c>
      <c r="O402" s="2"/>
      <c r="Y402" s="21" t="str">
        <f ca="1">_xll.IMDP("BND",P402,Y8,P3)</f>
        <v>입력오류</v>
      </c>
      <c r="Z402" s="23" t="str">
        <f ca="1">_xll.IMDP("BND",P402,Z8,P3)</f>
        <v>입력오류</v>
      </c>
      <c r="AA402" s="23" t="str">
        <f ca="1">_xll.IMDP("BND",P402,AA8,P3)</f>
        <v>입력오류</v>
      </c>
      <c r="AB402" s="23" t="str">
        <f ca="1">_xll.IMDP("BND",P402,AB8,P3)</f>
        <v>입력오류</v>
      </c>
      <c r="AC402" s="2"/>
      <c r="AM402" s="21" t="str">
        <f ca="1">_xll.IMDP("BND",AD402,AM8,AD3)</f>
        <v>입력오류</v>
      </c>
      <c r="AN402" s="23" t="str">
        <f ca="1">_xll.IMDP("BND",AD402,AN8,AD3)</f>
        <v>입력오류</v>
      </c>
      <c r="AO402" s="23" t="str">
        <f ca="1">_xll.IMDP("BND",AD402,AO8,AD3)</f>
        <v>입력오류</v>
      </c>
      <c r="AP402" s="23" t="str">
        <f ca="1">_xll.IMDP("BND",AD402,AP8,AD3)</f>
        <v>입력오류</v>
      </c>
      <c r="AQ402" s="2"/>
      <c r="BA402" s="21" t="str">
        <f ca="1">_xll.IMDP("BND",AR402,BA8,AR3)</f>
        <v>입력오류</v>
      </c>
      <c r="BB402" s="23" t="str">
        <f ca="1">_xll.IMDP("BND",AR402,BB8,AR3)</f>
        <v>입력오류</v>
      </c>
      <c r="BC402" s="23" t="str">
        <f ca="1">_xll.IMDP("BND",AR402,BC8,AR3)</f>
        <v>입력오류</v>
      </c>
      <c r="BD402" s="23" t="str">
        <f ca="1">_xll.IMDP("BND",AR402,BD8,AR3)</f>
        <v>입력오류</v>
      </c>
      <c r="BE402" s="2"/>
      <c r="BO402" s="21" t="str">
        <f ca="1">_xll.IMDP("BND",BF402,BO8,BF3)</f>
        <v>입력오류</v>
      </c>
      <c r="BP402" s="23" t="str">
        <f ca="1">_xll.IMDP("BND",BF402,BP8,BF3)</f>
        <v>입력오류</v>
      </c>
      <c r="BQ402" s="23" t="str">
        <f ca="1">_xll.IMDP("BND",BF402,BQ8,BF3)</f>
        <v>입력오류</v>
      </c>
      <c r="BR402" s="23" t="str">
        <f ca="1">_xll.IMDP("BND",BF402,BR8,BF3)</f>
        <v>입력오류</v>
      </c>
      <c r="BS402" s="2"/>
      <c r="CC402" s="21" t="str">
        <f ca="1">_xll.IMDP("BND",BT402,CC8,BT3)</f>
        <v>입력오류</v>
      </c>
      <c r="CD402" s="23" t="str">
        <f ca="1">_xll.IMDP("BND",BT402,CD8,BT3)</f>
        <v>입력오류</v>
      </c>
      <c r="CE402" s="23" t="str">
        <f ca="1">_xll.IMDP("BND",BT402,CE8,BT3)</f>
        <v>입력오류</v>
      </c>
      <c r="CF402" s="23" t="str">
        <f ca="1">_xll.IMDP("BND",BT402,CF8,BT3)</f>
        <v>입력오류</v>
      </c>
      <c r="CG402" s="2"/>
      <c r="CQ402" s="21" t="str">
        <f ca="1">_xll.IMDP("BND",CH402,CQ8,CH3)</f>
        <v>입력오류</v>
      </c>
      <c r="CR402" s="23" t="str">
        <f ca="1">_xll.IMDP("BND",CH402,CR8,CH3)</f>
        <v>입력오류</v>
      </c>
      <c r="CS402" s="23" t="str">
        <f ca="1">_xll.IMDP("BND",CH402,CS8,CH3)</f>
        <v>입력오류</v>
      </c>
      <c r="CT402" s="23" t="str">
        <f ca="1">_xll.IMDP("BND",CH402,CT8,CH3)</f>
        <v>입력오류</v>
      </c>
      <c r="CU402" s="2"/>
      <c r="DE402" s="21" t="str">
        <f ca="1">_xll.IMDP("BND",CV402,DE8,CV3)</f>
        <v>입력오류</v>
      </c>
      <c r="DF402" s="23" t="str">
        <f ca="1">_xll.IMDP("BND",CV402,DF8,CV3)</f>
        <v>입력오류</v>
      </c>
      <c r="DG402" s="23" t="str">
        <f ca="1">_xll.IMDP("BND",CV402,DG8,CV3)</f>
        <v>입력오류</v>
      </c>
      <c r="DH402" s="23" t="str">
        <f ca="1">_xll.IMDP("BND",CV402,DH8,CV3)</f>
        <v>입력오류</v>
      </c>
      <c r="DI402" s="2"/>
      <c r="DS402" s="21" t="str">
        <f ca="1">_xll.IMDP("BND",DJ402,DS8,DJ3)</f>
        <v>입력오류</v>
      </c>
      <c r="DT402" s="23" t="str">
        <f ca="1">_xll.IMDP("BND",DJ402,DT8,DJ3)</f>
        <v>입력오류</v>
      </c>
      <c r="DU402" s="23" t="str">
        <f ca="1">_xll.IMDP("BND",DJ402,DU8,DJ3)</f>
        <v>입력오류</v>
      </c>
      <c r="DV402" s="23" t="str">
        <f ca="1">_xll.IMDP("BND",DJ402,DV8,DJ3)</f>
        <v>입력오류</v>
      </c>
      <c r="DW402" s="2"/>
      <c r="EG402" s="21" t="str">
        <f ca="1">_xll.IMDP("BND",DX402,EG8,DX3)</f>
        <v>입력오류</v>
      </c>
      <c r="EH402" s="23" t="str">
        <f ca="1">_xll.IMDP("BND",DX402,EH8,DX3)</f>
        <v>입력오류</v>
      </c>
      <c r="EI402" s="23" t="str">
        <f ca="1">_xll.IMDP("BND",DX402,EI8,DX3)</f>
        <v>입력오류</v>
      </c>
      <c r="EJ402" s="23" t="str">
        <f ca="1">_xll.IMDP("BND",DX402,EJ8,DX3)</f>
        <v>입력오류</v>
      </c>
      <c r="EK402" s="2"/>
      <c r="EU402" s="21" t="str">
        <f ca="1">_xll.IMDP("BND",EL402,EU8,EL3)</f>
        <v>입력오류</v>
      </c>
      <c r="EV402" s="23" t="str">
        <f ca="1">_xll.IMDP("BND",EL402,EV8,EL3)</f>
        <v>입력오류</v>
      </c>
      <c r="EW402" s="23" t="str">
        <f ca="1">_xll.IMDP("BND",EL402,EW8,EL3)</f>
        <v>입력오류</v>
      </c>
      <c r="EX402" s="23" t="str">
        <f ca="1">_xll.IMDP("BND",EL402,EX8,EL3)</f>
        <v>입력오류</v>
      </c>
    </row>
    <row r="403" spans="1:154" ht="13.5" customHeight="1" x14ac:dyDescent="0.3">
      <c r="A403" s="2"/>
      <c r="K403" s="21" t="str">
        <f ca="1">_xll.IMDP("BND",B403,K8,B3)</f>
        <v>입력오류</v>
      </c>
      <c r="L403" s="23" t="str">
        <f ca="1">_xll.IMDP("BND",B403,L8,B3)</f>
        <v>입력오류</v>
      </c>
      <c r="M403" s="23" t="str">
        <f ca="1">_xll.IMDP("BND",B403,M8,B3)</f>
        <v>입력오류</v>
      </c>
      <c r="N403" s="23" t="str">
        <f ca="1">_xll.IMDP("BND",B403,N8,B3)</f>
        <v>입력오류</v>
      </c>
      <c r="O403" s="2"/>
      <c r="Y403" s="21" t="str">
        <f ca="1">_xll.IMDP("BND",P403,Y8,P3)</f>
        <v>입력오류</v>
      </c>
      <c r="Z403" s="23" t="str">
        <f ca="1">_xll.IMDP("BND",P403,Z8,P3)</f>
        <v>입력오류</v>
      </c>
      <c r="AA403" s="23" t="str">
        <f ca="1">_xll.IMDP("BND",P403,AA8,P3)</f>
        <v>입력오류</v>
      </c>
      <c r="AB403" s="23" t="str">
        <f ca="1">_xll.IMDP("BND",P403,AB8,P3)</f>
        <v>입력오류</v>
      </c>
      <c r="AC403" s="2"/>
      <c r="AM403" s="21" t="str">
        <f ca="1">_xll.IMDP("BND",AD403,AM8,AD3)</f>
        <v>입력오류</v>
      </c>
      <c r="AN403" s="23" t="str">
        <f ca="1">_xll.IMDP("BND",AD403,AN8,AD3)</f>
        <v>입력오류</v>
      </c>
      <c r="AO403" s="23" t="str">
        <f ca="1">_xll.IMDP("BND",AD403,AO8,AD3)</f>
        <v>입력오류</v>
      </c>
      <c r="AP403" s="23" t="str">
        <f ca="1">_xll.IMDP("BND",AD403,AP8,AD3)</f>
        <v>입력오류</v>
      </c>
      <c r="AQ403" s="2"/>
      <c r="BA403" s="21" t="str">
        <f ca="1">_xll.IMDP("BND",AR403,BA8,AR3)</f>
        <v>입력오류</v>
      </c>
      <c r="BB403" s="23" t="str">
        <f ca="1">_xll.IMDP("BND",AR403,BB8,AR3)</f>
        <v>입력오류</v>
      </c>
      <c r="BC403" s="23" t="str">
        <f ca="1">_xll.IMDP("BND",AR403,BC8,AR3)</f>
        <v>입력오류</v>
      </c>
      <c r="BD403" s="23" t="str">
        <f ca="1">_xll.IMDP("BND",AR403,BD8,AR3)</f>
        <v>입력오류</v>
      </c>
      <c r="BE403" s="2"/>
      <c r="BO403" s="21" t="str">
        <f ca="1">_xll.IMDP("BND",BF403,BO8,BF3)</f>
        <v>입력오류</v>
      </c>
      <c r="BP403" s="23" t="str">
        <f ca="1">_xll.IMDP("BND",BF403,BP8,BF3)</f>
        <v>입력오류</v>
      </c>
      <c r="BQ403" s="23" t="str">
        <f ca="1">_xll.IMDP("BND",BF403,BQ8,BF3)</f>
        <v>입력오류</v>
      </c>
      <c r="BR403" s="23" t="str">
        <f ca="1">_xll.IMDP("BND",BF403,BR8,BF3)</f>
        <v>입력오류</v>
      </c>
      <c r="BS403" s="2"/>
      <c r="CC403" s="21" t="str">
        <f ca="1">_xll.IMDP("BND",BT403,CC8,BT3)</f>
        <v>입력오류</v>
      </c>
      <c r="CD403" s="23" t="str">
        <f ca="1">_xll.IMDP("BND",BT403,CD8,BT3)</f>
        <v>입력오류</v>
      </c>
      <c r="CE403" s="23" t="str">
        <f ca="1">_xll.IMDP("BND",BT403,CE8,BT3)</f>
        <v>입력오류</v>
      </c>
      <c r="CF403" s="23" t="str">
        <f ca="1">_xll.IMDP("BND",BT403,CF8,BT3)</f>
        <v>입력오류</v>
      </c>
      <c r="CG403" s="2"/>
      <c r="CQ403" s="21" t="str">
        <f ca="1">_xll.IMDP("BND",CH403,CQ8,CH3)</f>
        <v>입력오류</v>
      </c>
      <c r="CR403" s="23" t="str">
        <f ca="1">_xll.IMDP("BND",CH403,CR8,CH3)</f>
        <v>입력오류</v>
      </c>
      <c r="CS403" s="23" t="str">
        <f ca="1">_xll.IMDP("BND",CH403,CS8,CH3)</f>
        <v>입력오류</v>
      </c>
      <c r="CT403" s="23" t="str">
        <f ca="1">_xll.IMDP("BND",CH403,CT8,CH3)</f>
        <v>입력오류</v>
      </c>
      <c r="CU403" s="2"/>
      <c r="DE403" s="21" t="str">
        <f ca="1">_xll.IMDP("BND",CV403,DE8,CV3)</f>
        <v>입력오류</v>
      </c>
      <c r="DF403" s="23" t="str">
        <f ca="1">_xll.IMDP("BND",CV403,DF8,CV3)</f>
        <v>입력오류</v>
      </c>
      <c r="DG403" s="23" t="str">
        <f ca="1">_xll.IMDP("BND",CV403,DG8,CV3)</f>
        <v>입력오류</v>
      </c>
      <c r="DH403" s="23" t="str">
        <f ca="1">_xll.IMDP("BND",CV403,DH8,CV3)</f>
        <v>입력오류</v>
      </c>
      <c r="DI403" s="2"/>
      <c r="DS403" s="21" t="str">
        <f ca="1">_xll.IMDP("BND",DJ403,DS8,DJ3)</f>
        <v>입력오류</v>
      </c>
      <c r="DT403" s="23" t="str">
        <f ca="1">_xll.IMDP("BND",DJ403,DT8,DJ3)</f>
        <v>입력오류</v>
      </c>
      <c r="DU403" s="23" t="str">
        <f ca="1">_xll.IMDP("BND",DJ403,DU8,DJ3)</f>
        <v>입력오류</v>
      </c>
      <c r="DV403" s="23" t="str">
        <f ca="1">_xll.IMDP("BND",DJ403,DV8,DJ3)</f>
        <v>입력오류</v>
      </c>
      <c r="DW403" s="2"/>
      <c r="EG403" s="21" t="str">
        <f ca="1">_xll.IMDP("BND",DX403,EG8,DX3)</f>
        <v>입력오류</v>
      </c>
      <c r="EH403" s="23" t="str">
        <f ca="1">_xll.IMDP("BND",DX403,EH8,DX3)</f>
        <v>입력오류</v>
      </c>
      <c r="EI403" s="23" t="str">
        <f ca="1">_xll.IMDP("BND",DX403,EI8,DX3)</f>
        <v>입력오류</v>
      </c>
      <c r="EJ403" s="23" t="str">
        <f ca="1">_xll.IMDP("BND",DX403,EJ8,DX3)</f>
        <v>입력오류</v>
      </c>
      <c r="EK403" s="2"/>
      <c r="EU403" s="21" t="str">
        <f ca="1">_xll.IMDP("BND",EL403,EU8,EL3)</f>
        <v>입력오류</v>
      </c>
      <c r="EV403" s="23" t="str">
        <f ca="1">_xll.IMDP("BND",EL403,EV8,EL3)</f>
        <v>입력오류</v>
      </c>
      <c r="EW403" s="23" t="str">
        <f ca="1">_xll.IMDP("BND",EL403,EW8,EL3)</f>
        <v>입력오류</v>
      </c>
      <c r="EX403" s="23" t="str">
        <f ca="1">_xll.IMDP("BND",EL403,EX8,EL3)</f>
        <v>입력오류</v>
      </c>
    </row>
    <row r="404" spans="1:154" ht="13.5" customHeight="1" x14ac:dyDescent="0.3">
      <c r="A404" s="2"/>
      <c r="K404" s="21" t="str">
        <f ca="1">_xll.IMDP("BND",B404,K8,B3)</f>
        <v>입력오류</v>
      </c>
      <c r="L404" s="23" t="str">
        <f ca="1">_xll.IMDP("BND",B404,L8,B3)</f>
        <v>입력오류</v>
      </c>
      <c r="M404" s="23" t="str">
        <f ca="1">_xll.IMDP("BND",B404,M8,B3)</f>
        <v>입력오류</v>
      </c>
      <c r="N404" s="23" t="str">
        <f ca="1">_xll.IMDP("BND",B404,N8,B3)</f>
        <v>입력오류</v>
      </c>
      <c r="O404" s="2"/>
      <c r="Y404" s="21" t="str">
        <f ca="1">_xll.IMDP("BND",P404,Y8,P3)</f>
        <v>입력오류</v>
      </c>
      <c r="Z404" s="23" t="str">
        <f ca="1">_xll.IMDP("BND",P404,Z8,P3)</f>
        <v>입력오류</v>
      </c>
      <c r="AA404" s="23" t="str">
        <f ca="1">_xll.IMDP("BND",P404,AA8,P3)</f>
        <v>입력오류</v>
      </c>
      <c r="AB404" s="23" t="str">
        <f ca="1">_xll.IMDP("BND",P404,AB8,P3)</f>
        <v>입력오류</v>
      </c>
      <c r="AC404" s="2"/>
      <c r="AM404" s="21" t="str">
        <f ca="1">_xll.IMDP("BND",AD404,AM8,AD3)</f>
        <v>입력오류</v>
      </c>
      <c r="AN404" s="23" t="str">
        <f ca="1">_xll.IMDP("BND",AD404,AN8,AD3)</f>
        <v>입력오류</v>
      </c>
      <c r="AO404" s="23" t="str">
        <f ca="1">_xll.IMDP("BND",AD404,AO8,AD3)</f>
        <v>입력오류</v>
      </c>
      <c r="AP404" s="23" t="str">
        <f ca="1">_xll.IMDP("BND",AD404,AP8,AD3)</f>
        <v>입력오류</v>
      </c>
      <c r="AQ404" s="2"/>
      <c r="BA404" s="21" t="str">
        <f ca="1">_xll.IMDP("BND",AR404,BA8,AR3)</f>
        <v>입력오류</v>
      </c>
      <c r="BB404" s="23" t="str">
        <f ca="1">_xll.IMDP("BND",AR404,BB8,AR3)</f>
        <v>입력오류</v>
      </c>
      <c r="BC404" s="23" t="str">
        <f ca="1">_xll.IMDP("BND",AR404,BC8,AR3)</f>
        <v>입력오류</v>
      </c>
      <c r="BD404" s="23" t="str">
        <f ca="1">_xll.IMDP("BND",AR404,BD8,AR3)</f>
        <v>입력오류</v>
      </c>
      <c r="BE404" s="2"/>
      <c r="BO404" s="21" t="str">
        <f ca="1">_xll.IMDP("BND",BF404,BO8,BF3)</f>
        <v>입력오류</v>
      </c>
      <c r="BP404" s="23" t="str">
        <f ca="1">_xll.IMDP("BND",BF404,BP8,BF3)</f>
        <v>입력오류</v>
      </c>
      <c r="BQ404" s="23" t="str">
        <f ca="1">_xll.IMDP("BND",BF404,BQ8,BF3)</f>
        <v>입력오류</v>
      </c>
      <c r="BR404" s="23" t="str">
        <f ca="1">_xll.IMDP("BND",BF404,BR8,BF3)</f>
        <v>입력오류</v>
      </c>
      <c r="BS404" s="2"/>
      <c r="CC404" s="21" t="str">
        <f ca="1">_xll.IMDP("BND",BT404,CC8,BT3)</f>
        <v>입력오류</v>
      </c>
      <c r="CD404" s="23" t="str">
        <f ca="1">_xll.IMDP("BND",BT404,CD8,BT3)</f>
        <v>입력오류</v>
      </c>
      <c r="CE404" s="23" t="str">
        <f ca="1">_xll.IMDP("BND",BT404,CE8,BT3)</f>
        <v>입력오류</v>
      </c>
      <c r="CF404" s="23" t="str">
        <f ca="1">_xll.IMDP("BND",BT404,CF8,BT3)</f>
        <v>입력오류</v>
      </c>
      <c r="CG404" s="2"/>
      <c r="CQ404" s="21" t="str">
        <f ca="1">_xll.IMDP("BND",CH404,CQ8,CH3)</f>
        <v>입력오류</v>
      </c>
      <c r="CR404" s="23" t="str">
        <f ca="1">_xll.IMDP("BND",CH404,CR8,CH3)</f>
        <v>입력오류</v>
      </c>
      <c r="CS404" s="23" t="str">
        <f ca="1">_xll.IMDP("BND",CH404,CS8,CH3)</f>
        <v>입력오류</v>
      </c>
      <c r="CT404" s="23" t="str">
        <f ca="1">_xll.IMDP("BND",CH404,CT8,CH3)</f>
        <v>입력오류</v>
      </c>
      <c r="CU404" s="2"/>
      <c r="DE404" s="21" t="str">
        <f ca="1">_xll.IMDP("BND",CV404,DE8,CV3)</f>
        <v>입력오류</v>
      </c>
      <c r="DF404" s="23" t="str">
        <f ca="1">_xll.IMDP("BND",CV404,DF8,CV3)</f>
        <v>입력오류</v>
      </c>
      <c r="DG404" s="23" t="str">
        <f ca="1">_xll.IMDP("BND",CV404,DG8,CV3)</f>
        <v>입력오류</v>
      </c>
      <c r="DH404" s="23" t="str">
        <f ca="1">_xll.IMDP("BND",CV404,DH8,CV3)</f>
        <v>입력오류</v>
      </c>
      <c r="DI404" s="2"/>
      <c r="DS404" s="21" t="str">
        <f ca="1">_xll.IMDP("BND",DJ404,DS8,DJ3)</f>
        <v>입력오류</v>
      </c>
      <c r="DT404" s="23" t="str">
        <f ca="1">_xll.IMDP("BND",DJ404,DT8,DJ3)</f>
        <v>입력오류</v>
      </c>
      <c r="DU404" s="23" t="str">
        <f ca="1">_xll.IMDP("BND",DJ404,DU8,DJ3)</f>
        <v>입력오류</v>
      </c>
      <c r="DV404" s="23" t="str">
        <f ca="1">_xll.IMDP("BND",DJ404,DV8,DJ3)</f>
        <v>입력오류</v>
      </c>
      <c r="DW404" s="2"/>
      <c r="EG404" s="21" t="str">
        <f ca="1">_xll.IMDP("BND",DX404,EG8,DX3)</f>
        <v>입력오류</v>
      </c>
      <c r="EH404" s="23" t="str">
        <f ca="1">_xll.IMDP("BND",DX404,EH8,DX3)</f>
        <v>입력오류</v>
      </c>
      <c r="EI404" s="23" t="str">
        <f ca="1">_xll.IMDP("BND",DX404,EI8,DX3)</f>
        <v>입력오류</v>
      </c>
      <c r="EJ404" s="23" t="str">
        <f ca="1">_xll.IMDP("BND",DX404,EJ8,DX3)</f>
        <v>입력오류</v>
      </c>
      <c r="EK404" s="2"/>
      <c r="EU404" s="21" t="str">
        <f ca="1">_xll.IMDP("BND",EL404,EU8,EL3)</f>
        <v>입력오류</v>
      </c>
      <c r="EV404" s="23" t="str">
        <f ca="1">_xll.IMDP("BND",EL404,EV8,EL3)</f>
        <v>입력오류</v>
      </c>
      <c r="EW404" s="23" t="str">
        <f ca="1">_xll.IMDP("BND",EL404,EW8,EL3)</f>
        <v>입력오류</v>
      </c>
      <c r="EX404" s="23" t="str">
        <f ca="1">_xll.IMDP("BND",EL404,EX8,EL3)</f>
        <v>입력오류</v>
      </c>
    </row>
    <row r="405" spans="1:154" ht="13.5" customHeight="1" x14ac:dyDescent="0.3">
      <c r="A405" s="2"/>
      <c r="K405" s="21" t="str">
        <f ca="1">_xll.IMDP("BND",B405,K8,B3)</f>
        <v>입력오류</v>
      </c>
      <c r="L405" s="23" t="str">
        <f ca="1">_xll.IMDP("BND",B405,L8,B3)</f>
        <v>입력오류</v>
      </c>
      <c r="M405" s="23" t="str">
        <f ca="1">_xll.IMDP("BND",B405,M8,B3)</f>
        <v>입력오류</v>
      </c>
      <c r="N405" s="23" t="str">
        <f ca="1">_xll.IMDP("BND",B405,N8,B3)</f>
        <v>입력오류</v>
      </c>
      <c r="O405" s="2"/>
      <c r="Y405" s="21" t="str">
        <f ca="1">_xll.IMDP("BND",P405,Y8,P3)</f>
        <v>입력오류</v>
      </c>
      <c r="Z405" s="23" t="str">
        <f ca="1">_xll.IMDP("BND",P405,Z8,P3)</f>
        <v>입력오류</v>
      </c>
      <c r="AA405" s="23" t="str">
        <f ca="1">_xll.IMDP("BND",P405,AA8,P3)</f>
        <v>입력오류</v>
      </c>
      <c r="AB405" s="23" t="str">
        <f ca="1">_xll.IMDP("BND",P405,AB8,P3)</f>
        <v>입력오류</v>
      </c>
      <c r="AC405" s="2"/>
      <c r="AM405" s="21" t="str">
        <f ca="1">_xll.IMDP("BND",AD405,AM8,AD3)</f>
        <v>입력오류</v>
      </c>
      <c r="AN405" s="23" t="str">
        <f ca="1">_xll.IMDP("BND",AD405,AN8,AD3)</f>
        <v>입력오류</v>
      </c>
      <c r="AO405" s="23" t="str">
        <f ca="1">_xll.IMDP("BND",AD405,AO8,AD3)</f>
        <v>입력오류</v>
      </c>
      <c r="AP405" s="23" t="str">
        <f ca="1">_xll.IMDP("BND",AD405,AP8,AD3)</f>
        <v>입력오류</v>
      </c>
      <c r="AQ405" s="2"/>
      <c r="BA405" s="21" t="str">
        <f ca="1">_xll.IMDP("BND",AR405,BA8,AR3)</f>
        <v>입력오류</v>
      </c>
      <c r="BB405" s="23" t="str">
        <f ca="1">_xll.IMDP("BND",AR405,BB8,AR3)</f>
        <v>입력오류</v>
      </c>
      <c r="BC405" s="23" t="str">
        <f ca="1">_xll.IMDP("BND",AR405,BC8,AR3)</f>
        <v>입력오류</v>
      </c>
      <c r="BD405" s="23" t="str">
        <f ca="1">_xll.IMDP("BND",AR405,BD8,AR3)</f>
        <v>입력오류</v>
      </c>
      <c r="BE405" s="2"/>
      <c r="BO405" s="21" t="str">
        <f ca="1">_xll.IMDP("BND",BF405,BO8,BF3)</f>
        <v>입력오류</v>
      </c>
      <c r="BP405" s="23" t="str">
        <f ca="1">_xll.IMDP("BND",BF405,BP8,BF3)</f>
        <v>입력오류</v>
      </c>
      <c r="BQ405" s="23" t="str">
        <f ca="1">_xll.IMDP("BND",BF405,BQ8,BF3)</f>
        <v>입력오류</v>
      </c>
      <c r="BR405" s="23" t="str">
        <f ca="1">_xll.IMDP("BND",BF405,BR8,BF3)</f>
        <v>입력오류</v>
      </c>
      <c r="BS405" s="2"/>
      <c r="CC405" s="21" t="str">
        <f ca="1">_xll.IMDP("BND",BT405,CC8,BT3)</f>
        <v>입력오류</v>
      </c>
      <c r="CD405" s="23" t="str">
        <f ca="1">_xll.IMDP("BND",BT405,CD8,BT3)</f>
        <v>입력오류</v>
      </c>
      <c r="CE405" s="23" t="str">
        <f ca="1">_xll.IMDP("BND",BT405,CE8,BT3)</f>
        <v>입력오류</v>
      </c>
      <c r="CF405" s="23" t="str">
        <f ca="1">_xll.IMDP("BND",BT405,CF8,BT3)</f>
        <v>입력오류</v>
      </c>
      <c r="CG405" s="2"/>
      <c r="CQ405" s="21" t="str">
        <f ca="1">_xll.IMDP("BND",CH405,CQ8,CH3)</f>
        <v>입력오류</v>
      </c>
      <c r="CR405" s="23" t="str">
        <f ca="1">_xll.IMDP("BND",CH405,CR8,CH3)</f>
        <v>입력오류</v>
      </c>
      <c r="CS405" s="23" t="str">
        <f ca="1">_xll.IMDP("BND",CH405,CS8,CH3)</f>
        <v>입력오류</v>
      </c>
      <c r="CT405" s="23" t="str">
        <f ca="1">_xll.IMDP("BND",CH405,CT8,CH3)</f>
        <v>입력오류</v>
      </c>
      <c r="CU405" s="2"/>
      <c r="DE405" s="21" t="str">
        <f ca="1">_xll.IMDP("BND",CV405,DE8,CV3)</f>
        <v>입력오류</v>
      </c>
      <c r="DF405" s="23" t="str">
        <f ca="1">_xll.IMDP("BND",CV405,DF8,CV3)</f>
        <v>입력오류</v>
      </c>
      <c r="DG405" s="23" t="str">
        <f ca="1">_xll.IMDP("BND",CV405,DG8,CV3)</f>
        <v>입력오류</v>
      </c>
      <c r="DH405" s="23" t="str">
        <f ca="1">_xll.IMDP("BND",CV405,DH8,CV3)</f>
        <v>입력오류</v>
      </c>
      <c r="DI405" s="2"/>
      <c r="DS405" s="21" t="str">
        <f ca="1">_xll.IMDP("BND",DJ405,DS8,DJ3)</f>
        <v>입력오류</v>
      </c>
      <c r="DT405" s="23" t="str">
        <f ca="1">_xll.IMDP("BND",DJ405,DT8,DJ3)</f>
        <v>입력오류</v>
      </c>
      <c r="DU405" s="23" t="str">
        <f ca="1">_xll.IMDP("BND",DJ405,DU8,DJ3)</f>
        <v>입력오류</v>
      </c>
      <c r="DV405" s="23" t="str">
        <f ca="1">_xll.IMDP("BND",DJ405,DV8,DJ3)</f>
        <v>입력오류</v>
      </c>
      <c r="DW405" s="2"/>
      <c r="EG405" s="21" t="str">
        <f ca="1">_xll.IMDP("BND",DX405,EG8,DX3)</f>
        <v>입력오류</v>
      </c>
      <c r="EH405" s="23" t="str">
        <f ca="1">_xll.IMDP("BND",DX405,EH8,DX3)</f>
        <v>입력오류</v>
      </c>
      <c r="EI405" s="23" t="str">
        <f ca="1">_xll.IMDP("BND",DX405,EI8,DX3)</f>
        <v>입력오류</v>
      </c>
      <c r="EJ405" s="23" t="str">
        <f ca="1">_xll.IMDP("BND",DX405,EJ8,DX3)</f>
        <v>입력오류</v>
      </c>
      <c r="EK405" s="2"/>
      <c r="EU405" s="21" t="str">
        <f ca="1">_xll.IMDP("BND",EL405,EU8,EL3)</f>
        <v>입력오류</v>
      </c>
      <c r="EV405" s="23" t="str">
        <f ca="1">_xll.IMDP("BND",EL405,EV8,EL3)</f>
        <v>입력오류</v>
      </c>
      <c r="EW405" s="23" t="str">
        <f ca="1">_xll.IMDP("BND",EL405,EW8,EL3)</f>
        <v>입력오류</v>
      </c>
      <c r="EX405" s="23" t="str">
        <f ca="1">_xll.IMDP("BND",EL405,EX8,EL3)</f>
        <v>입력오류</v>
      </c>
    </row>
    <row r="406" spans="1:154" ht="13.5" customHeight="1" x14ac:dyDescent="0.3">
      <c r="A406" s="2"/>
      <c r="K406" s="21" t="str">
        <f ca="1">_xll.IMDP("BND",B406,K8,B3)</f>
        <v>입력오류</v>
      </c>
      <c r="L406" s="23" t="str">
        <f ca="1">_xll.IMDP("BND",B406,L8,B3)</f>
        <v>입력오류</v>
      </c>
      <c r="M406" s="23" t="str">
        <f ca="1">_xll.IMDP("BND",B406,M8,B3)</f>
        <v>입력오류</v>
      </c>
      <c r="N406" s="23" t="str">
        <f ca="1">_xll.IMDP("BND",B406,N8,B3)</f>
        <v>입력오류</v>
      </c>
      <c r="O406" s="2"/>
      <c r="Y406" s="21" t="str">
        <f ca="1">_xll.IMDP("BND",P406,Y8,P3)</f>
        <v>입력오류</v>
      </c>
      <c r="Z406" s="23" t="str">
        <f ca="1">_xll.IMDP("BND",P406,Z8,P3)</f>
        <v>입력오류</v>
      </c>
      <c r="AA406" s="23" t="str">
        <f ca="1">_xll.IMDP("BND",P406,AA8,P3)</f>
        <v>입력오류</v>
      </c>
      <c r="AB406" s="23" t="str">
        <f ca="1">_xll.IMDP("BND",P406,AB8,P3)</f>
        <v>입력오류</v>
      </c>
      <c r="AC406" s="2"/>
      <c r="AM406" s="21" t="str">
        <f ca="1">_xll.IMDP("BND",AD406,AM8,AD3)</f>
        <v>입력오류</v>
      </c>
      <c r="AN406" s="23" t="str">
        <f ca="1">_xll.IMDP("BND",AD406,AN8,AD3)</f>
        <v>입력오류</v>
      </c>
      <c r="AO406" s="23" t="str">
        <f ca="1">_xll.IMDP("BND",AD406,AO8,AD3)</f>
        <v>입력오류</v>
      </c>
      <c r="AP406" s="23" t="str">
        <f ca="1">_xll.IMDP("BND",AD406,AP8,AD3)</f>
        <v>입력오류</v>
      </c>
      <c r="AQ406" s="2"/>
      <c r="BA406" s="21" t="str">
        <f ca="1">_xll.IMDP("BND",AR406,BA8,AR3)</f>
        <v>입력오류</v>
      </c>
      <c r="BB406" s="23" t="str">
        <f ca="1">_xll.IMDP("BND",AR406,BB8,AR3)</f>
        <v>입력오류</v>
      </c>
      <c r="BC406" s="23" t="str">
        <f ca="1">_xll.IMDP("BND",AR406,BC8,AR3)</f>
        <v>입력오류</v>
      </c>
      <c r="BD406" s="23" t="str">
        <f ca="1">_xll.IMDP("BND",AR406,BD8,AR3)</f>
        <v>입력오류</v>
      </c>
      <c r="BE406" s="2"/>
      <c r="BO406" s="21" t="str">
        <f ca="1">_xll.IMDP("BND",BF406,BO8,BF3)</f>
        <v>입력오류</v>
      </c>
      <c r="BP406" s="23" t="str">
        <f ca="1">_xll.IMDP("BND",BF406,BP8,BF3)</f>
        <v>입력오류</v>
      </c>
      <c r="BQ406" s="23" t="str">
        <f ca="1">_xll.IMDP("BND",BF406,BQ8,BF3)</f>
        <v>입력오류</v>
      </c>
      <c r="BR406" s="23" t="str">
        <f ca="1">_xll.IMDP("BND",BF406,BR8,BF3)</f>
        <v>입력오류</v>
      </c>
      <c r="BS406" s="2"/>
      <c r="CC406" s="21" t="str">
        <f ca="1">_xll.IMDP("BND",BT406,CC8,BT3)</f>
        <v>입력오류</v>
      </c>
      <c r="CD406" s="23" t="str">
        <f ca="1">_xll.IMDP("BND",BT406,CD8,BT3)</f>
        <v>입력오류</v>
      </c>
      <c r="CE406" s="23" t="str">
        <f ca="1">_xll.IMDP("BND",BT406,CE8,BT3)</f>
        <v>입력오류</v>
      </c>
      <c r="CF406" s="23" t="str">
        <f ca="1">_xll.IMDP("BND",BT406,CF8,BT3)</f>
        <v>입력오류</v>
      </c>
      <c r="CG406" s="2"/>
      <c r="CQ406" s="21" t="str">
        <f ca="1">_xll.IMDP("BND",CH406,CQ8,CH3)</f>
        <v>입력오류</v>
      </c>
      <c r="CR406" s="23" t="str">
        <f ca="1">_xll.IMDP("BND",CH406,CR8,CH3)</f>
        <v>입력오류</v>
      </c>
      <c r="CS406" s="23" t="str">
        <f ca="1">_xll.IMDP("BND",CH406,CS8,CH3)</f>
        <v>입력오류</v>
      </c>
      <c r="CT406" s="23" t="str">
        <f ca="1">_xll.IMDP("BND",CH406,CT8,CH3)</f>
        <v>입력오류</v>
      </c>
      <c r="CU406" s="2"/>
      <c r="DE406" s="21" t="str">
        <f ca="1">_xll.IMDP("BND",CV406,DE8,CV3)</f>
        <v>입력오류</v>
      </c>
      <c r="DF406" s="23" t="str">
        <f ca="1">_xll.IMDP("BND",CV406,DF8,CV3)</f>
        <v>입력오류</v>
      </c>
      <c r="DG406" s="23" t="str">
        <f ca="1">_xll.IMDP("BND",CV406,DG8,CV3)</f>
        <v>입력오류</v>
      </c>
      <c r="DH406" s="23" t="str">
        <f ca="1">_xll.IMDP("BND",CV406,DH8,CV3)</f>
        <v>입력오류</v>
      </c>
      <c r="DI406" s="2"/>
      <c r="DS406" s="21" t="str">
        <f ca="1">_xll.IMDP("BND",DJ406,DS8,DJ3)</f>
        <v>입력오류</v>
      </c>
      <c r="DT406" s="23" t="str">
        <f ca="1">_xll.IMDP("BND",DJ406,DT8,DJ3)</f>
        <v>입력오류</v>
      </c>
      <c r="DU406" s="23" t="str">
        <f ca="1">_xll.IMDP("BND",DJ406,DU8,DJ3)</f>
        <v>입력오류</v>
      </c>
      <c r="DV406" s="23" t="str">
        <f ca="1">_xll.IMDP("BND",DJ406,DV8,DJ3)</f>
        <v>입력오류</v>
      </c>
      <c r="DW406" s="2"/>
      <c r="EG406" s="21" t="str">
        <f ca="1">_xll.IMDP("BND",DX406,EG8,DX3)</f>
        <v>입력오류</v>
      </c>
      <c r="EH406" s="23" t="str">
        <f ca="1">_xll.IMDP("BND",DX406,EH8,DX3)</f>
        <v>입력오류</v>
      </c>
      <c r="EI406" s="23" t="str">
        <f ca="1">_xll.IMDP("BND",DX406,EI8,DX3)</f>
        <v>입력오류</v>
      </c>
      <c r="EJ406" s="23" t="str">
        <f ca="1">_xll.IMDP("BND",DX406,EJ8,DX3)</f>
        <v>입력오류</v>
      </c>
      <c r="EK406" s="2"/>
      <c r="EU406" s="21" t="str">
        <f ca="1">_xll.IMDP("BND",EL406,EU8,EL3)</f>
        <v>입력오류</v>
      </c>
      <c r="EV406" s="23" t="str">
        <f ca="1">_xll.IMDP("BND",EL406,EV8,EL3)</f>
        <v>입력오류</v>
      </c>
      <c r="EW406" s="23" t="str">
        <f ca="1">_xll.IMDP("BND",EL406,EW8,EL3)</f>
        <v>입력오류</v>
      </c>
      <c r="EX406" s="23" t="str">
        <f ca="1">_xll.IMDP("BND",EL406,EX8,EL3)</f>
        <v>입력오류</v>
      </c>
    </row>
    <row r="407" spans="1:154" ht="13.5" customHeight="1" x14ac:dyDescent="0.3">
      <c r="A407" s="2"/>
      <c r="K407" s="21" t="str">
        <f ca="1">_xll.IMDP("BND",B407,K8,B3)</f>
        <v>입력오류</v>
      </c>
      <c r="L407" s="23" t="str">
        <f ca="1">_xll.IMDP("BND",B407,L8,B3)</f>
        <v>입력오류</v>
      </c>
      <c r="M407" s="23" t="str">
        <f ca="1">_xll.IMDP("BND",B407,M8,B3)</f>
        <v>입력오류</v>
      </c>
      <c r="N407" s="23" t="str">
        <f ca="1">_xll.IMDP("BND",B407,N8,B3)</f>
        <v>입력오류</v>
      </c>
      <c r="O407" s="2"/>
      <c r="Y407" s="21" t="str">
        <f ca="1">_xll.IMDP("BND",P407,Y8,P3)</f>
        <v>입력오류</v>
      </c>
      <c r="Z407" s="23" t="str">
        <f ca="1">_xll.IMDP("BND",P407,Z8,P3)</f>
        <v>입력오류</v>
      </c>
      <c r="AA407" s="23" t="str">
        <f ca="1">_xll.IMDP("BND",P407,AA8,P3)</f>
        <v>입력오류</v>
      </c>
      <c r="AB407" s="23" t="str">
        <f ca="1">_xll.IMDP("BND",P407,AB8,P3)</f>
        <v>입력오류</v>
      </c>
      <c r="AC407" s="2"/>
      <c r="AM407" s="21" t="str">
        <f ca="1">_xll.IMDP("BND",AD407,AM8,AD3)</f>
        <v>입력오류</v>
      </c>
      <c r="AN407" s="23" t="str">
        <f ca="1">_xll.IMDP("BND",AD407,AN8,AD3)</f>
        <v>입력오류</v>
      </c>
      <c r="AO407" s="23" t="str">
        <f ca="1">_xll.IMDP("BND",AD407,AO8,AD3)</f>
        <v>입력오류</v>
      </c>
      <c r="AP407" s="23" t="str">
        <f ca="1">_xll.IMDP("BND",AD407,AP8,AD3)</f>
        <v>입력오류</v>
      </c>
      <c r="AQ407" s="2"/>
      <c r="BA407" s="21" t="str">
        <f ca="1">_xll.IMDP("BND",AR407,BA8,AR3)</f>
        <v>입력오류</v>
      </c>
      <c r="BB407" s="23" t="str">
        <f ca="1">_xll.IMDP("BND",AR407,BB8,AR3)</f>
        <v>입력오류</v>
      </c>
      <c r="BC407" s="23" t="str">
        <f ca="1">_xll.IMDP("BND",AR407,BC8,AR3)</f>
        <v>입력오류</v>
      </c>
      <c r="BD407" s="23" t="str">
        <f ca="1">_xll.IMDP("BND",AR407,BD8,AR3)</f>
        <v>입력오류</v>
      </c>
      <c r="BE407" s="2"/>
      <c r="BO407" s="21" t="str">
        <f ca="1">_xll.IMDP("BND",BF407,BO8,BF3)</f>
        <v>입력오류</v>
      </c>
      <c r="BP407" s="23" t="str">
        <f ca="1">_xll.IMDP("BND",BF407,BP8,BF3)</f>
        <v>입력오류</v>
      </c>
      <c r="BQ407" s="23" t="str">
        <f ca="1">_xll.IMDP("BND",BF407,BQ8,BF3)</f>
        <v>입력오류</v>
      </c>
      <c r="BR407" s="23" t="str">
        <f ca="1">_xll.IMDP("BND",BF407,BR8,BF3)</f>
        <v>입력오류</v>
      </c>
      <c r="BS407" s="2"/>
      <c r="CC407" s="21" t="str">
        <f ca="1">_xll.IMDP("BND",BT407,CC8,BT3)</f>
        <v>입력오류</v>
      </c>
      <c r="CD407" s="23" t="str">
        <f ca="1">_xll.IMDP("BND",BT407,CD8,BT3)</f>
        <v>입력오류</v>
      </c>
      <c r="CE407" s="23" t="str">
        <f ca="1">_xll.IMDP("BND",BT407,CE8,BT3)</f>
        <v>입력오류</v>
      </c>
      <c r="CF407" s="23" t="str">
        <f ca="1">_xll.IMDP("BND",BT407,CF8,BT3)</f>
        <v>입력오류</v>
      </c>
      <c r="CG407" s="2"/>
      <c r="CQ407" s="21" t="str">
        <f ca="1">_xll.IMDP("BND",CH407,CQ8,CH3)</f>
        <v>입력오류</v>
      </c>
      <c r="CR407" s="23" t="str">
        <f ca="1">_xll.IMDP("BND",CH407,CR8,CH3)</f>
        <v>입력오류</v>
      </c>
      <c r="CS407" s="23" t="str">
        <f ca="1">_xll.IMDP("BND",CH407,CS8,CH3)</f>
        <v>입력오류</v>
      </c>
      <c r="CT407" s="23" t="str">
        <f ca="1">_xll.IMDP("BND",CH407,CT8,CH3)</f>
        <v>입력오류</v>
      </c>
      <c r="CU407" s="2"/>
      <c r="DE407" s="21" t="str">
        <f ca="1">_xll.IMDP("BND",CV407,DE8,CV3)</f>
        <v>입력오류</v>
      </c>
      <c r="DF407" s="23" t="str">
        <f ca="1">_xll.IMDP("BND",CV407,DF8,CV3)</f>
        <v>입력오류</v>
      </c>
      <c r="DG407" s="23" t="str">
        <f ca="1">_xll.IMDP("BND",CV407,DG8,CV3)</f>
        <v>입력오류</v>
      </c>
      <c r="DH407" s="23" t="str">
        <f ca="1">_xll.IMDP("BND",CV407,DH8,CV3)</f>
        <v>입력오류</v>
      </c>
      <c r="DI407" s="2"/>
      <c r="DS407" s="21" t="str">
        <f ca="1">_xll.IMDP("BND",DJ407,DS8,DJ3)</f>
        <v>입력오류</v>
      </c>
      <c r="DT407" s="23" t="str">
        <f ca="1">_xll.IMDP("BND",DJ407,DT8,DJ3)</f>
        <v>입력오류</v>
      </c>
      <c r="DU407" s="23" t="str">
        <f ca="1">_xll.IMDP("BND",DJ407,DU8,DJ3)</f>
        <v>입력오류</v>
      </c>
      <c r="DV407" s="23" t="str">
        <f ca="1">_xll.IMDP("BND",DJ407,DV8,DJ3)</f>
        <v>입력오류</v>
      </c>
      <c r="DW407" s="2"/>
      <c r="EG407" s="21" t="str">
        <f ca="1">_xll.IMDP("BND",DX407,EG8,DX3)</f>
        <v>입력오류</v>
      </c>
      <c r="EH407" s="23" t="str">
        <f ca="1">_xll.IMDP("BND",DX407,EH8,DX3)</f>
        <v>입력오류</v>
      </c>
      <c r="EI407" s="23" t="str">
        <f ca="1">_xll.IMDP("BND",DX407,EI8,DX3)</f>
        <v>입력오류</v>
      </c>
      <c r="EJ407" s="23" t="str">
        <f ca="1">_xll.IMDP("BND",DX407,EJ8,DX3)</f>
        <v>입력오류</v>
      </c>
      <c r="EK407" s="2"/>
      <c r="EU407" s="21" t="str">
        <f ca="1">_xll.IMDP("BND",EL407,EU8,EL3)</f>
        <v>입력오류</v>
      </c>
      <c r="EV407" s="23" t="str">
        <f ca="1">_xll.IMDP("BND",EL407,EV8,EL3)</f>
        <v>입력오류</v>
      </c>
      <c r="EW407" s="23" t="str">
        <f ca="1">_xll.IMDP("BND",EL407,EW8,EL3)</f>
        <v>입력오류</v>
      </c>
      <c r="EX407" s="23" t="str">
        <f ca="1">_xll.IMDP("BND",EL407,EX8,EL3)</f>
        <v>입력오류</v>
      </c>
    </row>
    <row r="408" spans="1:154" ht="13.5" customHeight="1" x14ac:dyDescent="0.3">
      <c r="A408" s="2"/>
      <c r="K408" s="21" t="str">
        <f ca="1">_xll.IMDP("BND",B408,K8,B3)</f>
        <v>입력오류</v>
      </c>
      <c r="L408" s="23" t="str">
        <f ca="1">_xll.IMDP("BND",B408,L8,B3)</f>
        <v>입력오류</v>
      </c>
      <c r="M408" s="23" t="str">
        <f ca="1">_xll.IMDP("BND",B408,M8,B3)</f>
        <v>입력오류</v>
      </c>
      <c r="N408" s="23" t="str">
        <f ca="1">_xll.IMDP("BND",B408,N8,B3)</f>
        <v>입력오류</v>
      </c>
      <c r="O408" s="2"/>
      <c r="Y408" s="21" t="str">
        <f ca="1">_xll.IMDP("BND",P408,Y8,P3)</f>
        <v>입력오류</v>
      </c>
      <c r="Z408" s="23" t="str">
        <f ca="1">_xll.IMDP("BND",P408,Z8,P3)</f>
        <v>입력오류</v>
      </c>
      <c r="AA408" s="23" t="str">
        <f ca="1">_xll.IMDP("BND",P408,AA8,P3)</f>
        <v>입력오류</v>
      </c>
      <c r="AB408" s="23" t="str">
        <f ca="1">_xll.IMDP("BND",P408,AB8,P3)</f>
        <v>입력오류</v>
      </c>
      <c r="AC408" s="2"/>
      <c r="AM408" s="21" t="str">
        <f ca="1">_xll.IMDP("BND",AD408,AM8,AD3)</f>
        <v>입력오류</v>
      </c>
      <c r="AN408" s="23" t="str">
        <f ca="1">_xll.IMDP("BND",AD408,AN8,AD3)</f>
        <v>입력오류</v>
      </c>
      <c r="AO408" s="23" t="str">
        <f ca="1">_xll.IMDP("BND",AD408,AO8,AD3)</f>
        <v>입력오류</v>
      </c>
      <c r="AP408" s="23" t="str">
        <f ca="1">_xll.IMDP("BND",AD408,AP8,AD3)</f>
        <v>입력오류</v>
      </c>
      <c r="AQ408" s="2"/>
      <c r="BA408" s="21" t="str">
        <f ca="1">_xll.IMDP("BND",AR408,BA8,AR3)</f>
        <v>입력오류</v>
      </c>
      <c r="BB408" s="23" t="str">
        <f ca="1">_xll.IMDP("BND",AR408,BB8,AR3)</f>
        <v>입력오류</v>
      </c>
      <c r="BC408" s="23" t="str">
        <f ca="1">_xll.IMDP("BND",AR408,BC8,AR3)</f>
        <v>입력오류</v>
      </c>
      <c r="BD408" s="23" t="str">
        <f ca="1">_xll.IMDP("BND",AR408,BD8,AR3)</f>
        <v>입력오류</v>
      </c>
      <c r="BE408" s="2"/>
      <c r="BO408" s="21" t="str">
        <f ca="1">_xll.IMDP("BND",BF408,BO8,BF3)</f>
        <v>입력오류</v>
      </c>
      <c r="BP408" s="23" t="str">
        <f ca="1">_xll.IMDP("BND",BF408,BP8,BF3)</f>
        <v>입력오류</v>
      </c>
      <c r="BQ408" s="23" t="str">
        <f ca="1">_xll.IMDP("BND",BF408,BQ8,BF3)</f>
        <v>입력오류</v>
      </c>
      <c r="BR408" s="23" t="str">
        <f ca="1">_xll.IMDP("BND",BF408,BR8,BF3)</f>
        <v>입력오류</v>
      </c>
      <c r="BS408" s="2"/>
      <c r="CC408" s="21" t="str">
        <f ca="1">_xll.IMDP("BND",BT408,CC8,BT3)</f>
        <v>입력오류</v>
      </c>
      <c r="CD408" s="23" t="str">
        <f ca="1">_xll.IMDP("BND",BT408,CD8,BT3)</f>
        <v>입력오류</v>
      </c>
      <c r="CE408" s="23" t="str">
        <f ca="1">_xll.IMDP("BND",BT408,CE8,BT3)</f>
        <v>입력오류</v>
      </c>
      <c r="CF408" s="23" t="str">
        <f ca="1">_xll.IMDP("BND",BT408,CF8,BT3)</f>
        <v>입력오류</v>
      </c>
      <c r="CG408" s="2"/>
      <c r="CQ408" s="21" t="str">
        <f ca="1">_xll.IMDP("BND",CH408,CQ8,CH3)</f>
        <v>입력오류</v>
      </c>
      <c r="CR408" s="23" t="str">
        <f ca="1">_xll.IMDP("BND",CH408,CR8,CH3)</f>
        <v>입력오류</v>
      </c>
      <c r="CS408" s="23" t="str">
        <f ca="1">_xll.IMDP("BND",CH408,CS8,CH3)</f>
        <v>입력오류</v>
      </c>
      <c r="CT408" s="23" t="str">
        <f ca="1">_xll.IMDP("BND",CH408,CT8,CH3)</f>
        <v>입력오류</v>
      </c>
      <c r="CU408" s="2"/>
      <c r="DE408" s="21" t="str">
        <f ca="1">_xll.IMDP("BND",CV408,DE8,CV3)</f>
        <v>입력오류</v>
      </c>
      <c r="DF408" s="23" t="str">
        <f ca="1">_xll.IMDP("BND",CV408,DF8,CV3)</f>
        <v>입력오류</v>
      </c>
      <c r="DG408" s="23" t="str">
        <f ca="1">_xll.IMDP("BND",CV408,DG8,CV3)</f>
        <v>입력오류</v>
      </c>
      <c r="DH408" s="23" t="str">
        <f ca="1">_xll.IMDP("BND",CV408,DH8,CV3)</f>
        <v>입력오류</v>
      </c>
      <c r="DI408" s="2"/>
      <c r="DS408" s="21" t="str">
        <f ca="1">_xll.IMDP("BND",DJ408,DS8,DJ3)</f>
        <v>입력오류</v>
      </c>
      <c r="DT408" s="23" t="str">
        <f ca="1">_xll.IMDP("BND",DJ408,DT8,DJ3)</f>
        <v>입력오류</v>
      </c>
      <c r="DU408" s="23" t="str">
        <f ca="1">_xll.IMDP("BND",DJ408,DU8,DJ3)</f>
        <v>입력오류</v>
      </c>
      <c r="DV408" s="23" t="str">
        <f ca="1">_xll.IMDP("BND",DJ408,DV8,DJ3)</f>
        <v>입력오류</v>
      </c>
      <c r="DW408" s="2"/>
      <c r="EG408" s="21" t="str">
        <f ca="1">_xll.IMDP("BND",DX408,EG8,DX3)</f>
        <v>입력오류</v>
      </c>
      <c r="EH408" s="23" t="str">
        <f ca="1">_xll.IMDP("BND",DX408,EH8,DX3)</f>
        <v>입력오류</v>
      </c>
      <c r="EI408" s="23" t="str">
        <f ca="1">_xll.IMDP("BND",DX408,EI8,DX3)</f>
        <v>입력오류</v>
      </c>
      <c r="EJ408" s="23" t="str">
        <f ca="1">_xll.IMDP("BND",DX408,EJ8,DX3)</f>
        <v>입력오류</v>
      </c>
      <c r="EK408" s="2"/>
      <c r="EU408" s="21" t="str">
        <f ca="1">_xll.IMDP("BND",EL408,EU8,EL3)</f>
        <v>입력오류</v>
      </c>
      <c r="EV408" s="23" t="str">
        <f ca="1">_xll.IMDP("BND",EL408,EV8,EL3)</f>
        <v>입력오류</v>
      </c>
      <c r="EW408" s="23" t="str">
        <f ca="1">_xll.IMDP("BND",EL408,EW8,EL3)</f>
        <v>입력오류</v>
      </c>
      <c r="EX408" s="23" t="str">
        <f ca="1">_xll.IMDP("BND",EL408,EX8,EL3)</f>
        <v>입력오류</v>
      </c>
    </row>
    <row r="409" spans="1:154" ht="13.5" customHeight="1" x14ac:dyDescent="0.3">
      <c r="A409" s="2"/>
      <c r="K409" s="21" t="str">
        <f ca="1">_xll.IMDP("BND",B409,K8,B3)</f>
        <v>입력오류</v>
      </c>
      <c r="L409" s="23" t="str">
        <f ca="1">_xll.IMDP("BND",B409,L8,B3)</f>
        <v>입력오류</v>
      </c>
      <c r="M409" s="23" t="str">
        <f ca="1">_xll.IMDP("BND",B409,M8,B3)</f>
        <v>입력오류</v>
      </c>
      <c r="N409" s="23" t="str">
        <f ca="1">_xll.IMDP("BND",B409,N8,B3)</f>
        <v>입력오류</v>
      </c>
      <c r="O409" s="2"/>
      <c r="Y409" s="21" t="str">
        <f ca="1">_xll.IMDP("BND",P409,Y8,P3)</f>
        <v>입력오류</v>
      </c>
      <c r="Z409" s="23" t="str">
        <f ca="1">_xll.IMDP("BND",P409,Z8,P3)</f>
        <v>입력오류</v>
      </c>
      <c r="AA409" s="23" t="str">
        <f ca="1">_xll.IMDP("BND",P409,AA8,P3)</f>
        <v>입력오류</v>
      </c>
      <c r="AB409" s="23" t="str">
        <f ca="1">_xll.IMDP("BND",P409,AB8,P3)</f>
        <v>입력오류</v>
      </c>
      <c r="AC409" s="2"/>
      <c r="AM409" s="21" t="str">
        <f ca="1">_xll.IMDP("BND",AD409,AM8,AD3)</f>
        <v>입력오류</v>
      </c>
      <c r="AN409" s="23" t="str">
        <f ca="1">_xll.IMDP("BND",AD409,AN8,AD3)</f>
        <v>입력오류</v>
      </c>
      <c r="AO409" s="23" t="str">
        <f ca="1">_xll.IMDP("BND",AD409,AO8,AD3)</f>
        <v>입력오류</v>
      </c>
      <c r="AP409" s="23" t="str">
        <f ca="1">_xll.IMDP("BND",AD409,AP8,AD3)</f>
        <v>입력오류</v>
      </c>
      <c r="AQ409" s="2"/>
      <c r="BA409" s="21" t="str">
        <f ca="1">_xll.IMDP("BND",AR409,BA8,AR3)</f>
        <v>입력오류</v>
      </c>
      <c r="BB409" s="23" t="str">
        <f ca="1">_xll.IMDP("BND",AR409,BB8,AR3)</f>
        <v>입력오류</v>
      </c>
      <c r="BC409" s="23" t="str">
        <f ca="1">_xll.IMDP("BND",AR409,BC8,AR3)</f>
        <v>입력오류</v>
      </c>
      <c r="BD409" s="23" t="str">
        <f ca="1">_xll.IMDP("BND",AR409,BD8,AR3)</f>
        <v>입력오류</v>
      </c>
      <c r="BE409" s="2"/>
      <c r="BO409" s="21" t="str">
        <f ca="1">_xll.IMDP("BND",BF409,BO8,BF3)</f>
        <v>입력오류</v>
      </c>
      <c r="BP409" s="23" t="str">
        <f ca="1">_xll.IMDP("BND",BF409,BP8,BF3)</f>
        <v>입력오류</v>
      </c>
      <c r="BQ409" s="23" t="str">
        <f ca="1">_xll.IMDP("BND",BF409,BQ8,BF3)</f>
        <v>입력오류</v>
      </c>
      <c r="BR409" s="23" t="str">
        <f ca="1">_xll.IMDP("BND",BF409,BR8,BF3)</f>
        <v>입력오류</v>
      </c>
      <c r="BS409" s="2"/>
      <c r="CC409" s="21" t="str">
        <f ca="1">_xll.IMDP("BND",BT409,CC8,BT3)</f>
        <v>입력오류</v>
      </c>
      <c r="CD409" s="23" t="str">
        <f ca="1">_xll.IMDP("BND",BT409,CD8,BT3)</f>
        <v>입력오류</v>
      </c>
      <c r="CE409" s="23" t="str">
        <f ca="1">_xll.IMDP("BND",BT409,CE8,BT3)</f>
        <v>입력오류</v>
      </c>
      <c r="CF409" s="23" t="str">
        <f ca="1">_xll.IMDP("BND",BT409,CF8,BT3)</f>
        <v>입력오류</v>
      </c>
      <c r="CG409" s="2"/>
      <c r="CQ409" s="21" t="str">
        <f ca="1">_xll.IMDP("BND",CH409,CQ8,CH3)</f>
        <v>입력오류</v>
      </c>
      <c r="CR409" s="23" t="str">
        <f ca="1">_xll.IMDP("BND",CH409,CR8,CH3)</f>
        <v>입력오류</v>
      </c>
      <c r="CS409" s="23" t="str">
        <f ca="1">_xll.IMDP("BND",CH409,CS8,CH3)</f>
        <v>입력오류</v>
      </c>
      <c r="CT409" s="23" t="str">
        <f ca="1">_xll.IMDP("BND",CH409,CT8,CH3)</f>
        <v>입력오류</v>
      </c>
      <c r="CU409" s="2"/>
      <c r="DE409" s="21" t="str">
        <f ca="1">_xll.IMDP("BND",CV409,DE8,CV3)</f>
        <v>입력오류</v>
      </c>
      <c r="DF409" s="23" t="str">
        <f ca="1">_xll.IMDP("BND",CV409,DF8,CV3)</f>
        <v>입력오류</v>
      </c>
      <c r="DG409" s="23" t="str">
        <f ca="1">_xll.IMDP("BND",CV409,DG8,CV3)</f>
        <v>입력오류</v>
      </c>
      <c r="DH409" s="23" t="str">
        <f ca="1">_xll.IMDP("BND",CV409,DH8,CV3)</f>
        <v>입력오류</v>
      </c>
      <c r="DI409" s="2"/>
      <c r="DS409" s="21" t="str">
        <f ca="1">_xll.IMDP("BND",DJ409,DS8,DJ3)</f>
        <v>입력오류</v>
      </c>
      <c r="DT409" s="23" t="str">
        <f ca="1">_xll.IMDP("BND",DJ409,DT8,DJ3)</f>
        <v>입력오류</v>
      </c>
      <c r="DU409" s="23" t="str">
        <f ca="1">_xll.IMDP("BND",DJ409,DU8,DJ3)</f>
        <v>입력오류</v>
      </c>
      <c r="DV409" s="23" t="str">
        <f ca="1">_xll.IMDP("BND",DJ409,DV8,DJ3)</f>
        <v>입력오류</v>
      </c>
      <c r="DW409" s="2"/>
      <c r="EG409" s="21" t="str">
        <f ca="1">_xll.IMDP("BND",DX409,EG8,DX3)</f>
        <v>입력오류</v>
      </c>
      <c r="EH409" s="23" t="str">
        <f ca="1">_xll.IMDP("BND",DX409,EH8,DX3)</f>
        <v>입력오류</v>
      </c>
      <c r="EI409" s="23" t="str">
        <f ca="1">_xll.IMDP("BND",DX409,EI8,DX3)</f>
        <v>입력오류</v>
      </c>
      <c r="EJ409" s="23" t="str">
        <f ca="1">_xll.IMDP("BND",DX409,EJ8,DX3)</f>
        <v>입력오류</v>
      </c>
      <c r="EK409" s="2"/>
      <c r="EU409" s="21" t="str">
        <f ca="1">_xll.IMDP("BND",EL409,EU8,EL3)</f>
        <v>입력오류</v>
      </c>
      <c r="EV409" s="23" t="str">
        <f ca="1">_xll.IMDP("BND",EL409,EV8,EL3)</f>
        <v>입력오류</v>
      </c>
      <c r="EW409" s="23" t="str">
        <f ca="1">_xll.IMDP("BND",EL409,EW8,EL3)</f>
        <v>입력오류</v>
      </c>
      <c r="EX409" s="23" t="str">
        <f ca="1">_xll.IMDP("BND",EL409,EX8,EL3)</f>
        <v>입력오류</v>
      </c>
    </row>
    <row r="410" spans="1:154" ht="13.5" customHeight="1" x14ac:dyDescent="0.3">
      <c r="A410" s="2"/>
      <c r="K410" s="21" t="str">
        <f ca="1">_xll.IMDP("BND",B410,K8,B3)</f>
        <v>입력오류</v>
      </c>
      <c r="L410" s="23" t="str">
        <f ca="1">_xll.IMDP("BND",B410,L8,B3)</f>
        <v>입력오류</v>
      </c>
      <c r="M410" s="23" t="str">
        <f ca="1">_xll.IMDP("BND",B410,M8,B3)</f>
        <v>입력오류</v>
      </c>
      <c r="N410" s="23" t="str">
        <f ca="1">_xll.IMDP("BND",B410,N8,B3)</f>
        <v>입력오류</v>
      </c>
      <c r="O410" s="2"/>
      <c r="Y410" s="21" t="str">
        <f ca="1">_xll.IMDP("BND",P410,Y8,P3)</f>
        <v>입력오류</v>
      </c>
      <c r="Z410" s="23" t="str">
        <f ca="1">_xll.IMDP("BND",P410,Z8,P3)</f>
        <v>입력오류</v>
      </c>
      <c r="AA410" s="23" t="str">
        <f ca="1">_xll.IMDP("BND",P410,AA8,P3)</f>
        <v>입력오류</v>
      </c>
      <c r="AB410" s="23" t="str">
        <f ca="1">_xll.IMDP("BND",P410,AB8,P3)</f>
        <v>입력오류</v>
      </c>
      <c r="AC410" s="2"/>
      <c r="AM410" s="21" t="str">
        <f ca="1">_xll.IMDP("BND",AD410,AM8,AD3)</f>
        <v>입력오류</v>
      </c>
      <c r="AN410" s="23" t="str">
        <f ca="1">_xll.IMDP("BND",AD410,AN8,AD3)</f>
        <v>입력오류</v>
      </c>
      <c r="AO410" s="23" t="str">
        <f ca="1">_xll.IMDP("BND",AD410,AO8,AD3)</f>
        <v>입력오류</v>
      </c>
      <c r="AP410" s="23" t="str">
        <f ca="1">_xll.IMDP("BND",AD410,AP8,AD3)</f>
        <v>입력오류</v>
      </c>
      <c r="AQ410" s="2"/>
      <c r="BA410" s="21" t="str">
        <f ca="1">_xll.IMDP("BND",AR410,BA8,AR3)</f>
        <v>입력오류</v>
      </c>
      <c r="BB410" s="23" t="str">
        <f ca="1">_xll.IMDP("BND",AR410,BB8,AR3)</f>
        <v>입력오류</v>
      </c>
      <c r="BC410" s="23" t="str">
        <f ca="1">_xll.IMDP("BND",AR410,BC8,AR3)</f>
        <v>입력오류</v>
      </c>
      <c r="BD410" s="23" t="str">
        <f ca="1">_xll.IMDP("BND",AR410,BD8,AR3)</f>
        <v>입력오류</v>
      </c>
      <c r="BE410" s="2"/>
      <c r="BO410" s="21" t="str">
        <f ca="1">_xll.IMDP("BND",BF410,BO8,BF3)</f>
        <v>입력오류</v>
      </c>
      <c r="BP410" s="23" t="str">
        <f ca="1">_xll.IMDP("BND",BF410,BP8,BF3)</f>
        <v>입력오류</v>
      </c>
      <c r="BQ410" s="23" t="str">
        <f ca="1">_xll.IMDP("BND",BF410,BQ8,BF3)</f>
        <v>입력오류</v>
      </c>
      <c r="BR410" s="23" t="str">
        <f ca="1">_xll.IMDP("BND",BF410,BR8,BF3)</f>
        <v>입력오류</v>
      </c>
      <c r="BS410" s="2"/>
      <c r="CC410" s="21" t="str">
        <f ca="1">_xll.IMDP("BND",BT410,CC8,BT3)</f>
        <v>입력오류</v>
      </c>
      <c r="CD410" s="23" t="str">
        <f ca="1">_xll.IMDP("BND",BT410,CD8,BT3)</f>
        <v>입력오류</v>
      </c>
      <c r="CE410" s="23" t="str">
        <f ca="1">_xll.IMDP("BND",BT410,CE8,BT3)</f>
        <v>입력오류</v>
      </c>
      <c r="CF410" s="23" t="str">
        <f ca="1">_xll.IMDP("BND",BT410,CF8,BT3)</f>
        <v>입력오류</v>
      </c>
      <c r="CG410" s="2"/>
      <c r="CQ410" s="21" t="str">
        <f ca="1">_xll.IMDP("BND",CH410,CQ8,CH3)</f>
        <v>입력오류</v>
      </c>
      <c r="CR410" s="23" t="str">
        <f ca="1">_xll.IMDP("BND",CH410,CR8,CH3)</f>
        <v>입력오류</v>
      </c>
      <c r="CS410" s="23" t="str">
        <f ca="1">_xll.IMDP("BND",CH410,CS8,CH3)</f>
        <v>입력오류</v>
      </c>
      <c r="CT410" s="23" t="str">
        <f ca="1">_xll.IMDP("BND",CH410,CT8,CH3)</f>
        <v>입력오류</v>
      </c>
      <c r="CU410" s="2"/>
      <c r="DE410" s="21" t="str">
        <f ca="1">_xll.IMDP("BND",CV410,DE8,CV3)</f>
        <v>입력오류</v>
      </c>
      <c r="DF410" s="23" t="str">
        <f ca="1">_xll.IMDP("BND",CV410,DF8,CV3)</f>
        <v>입력오류</v>
      </c>
      <c r="DG410" s="23" t="str">
        <f ca="1">_xll.IMDP("BND",CV410,DG8,CV3)</f>
        <v>입력오류</v>
      </c>
      <c r="DH410" s="23" t="str">
        <f ca="1">_xll.IMDP("BND",CV410,DH8,CV3)</f>
        <v>입력오류</v>
      </c>
      <c r="DI410" s="2"/>
      <c r="DS410" s="21" t="str">
        <f ca="1">_xll.IMDP("BND",DJ410,DS8,DJ3)</f>
        <v>입력오류</v>
      </c>
      <c r="DT410" s="23" t="str">
        <f ca="1">_xll.IMDP("BND",DJ410,DT8,DJ3)</f>
        <v>입력오류</v>
      </c>
      <c r="DU410" s="23" t="str">
        <f ca="1">_xll.IMDP("BND",DJ410,DU8,DJ3)</f>
        <v>입력오류</v>
      </c>
      <c r="DV410" s="23" t="str">
        <f ca="1">_xll.IMDP("BND",DJ410,DV8,DJ3)</f>
        <v>입력오류</v>
      </c>
      <c r="DW410" s="2"/>
      <c r="EG410" s="21" t="str">
        <f ca="1">_xll.IMDP("BND",DX410,EG8,DX3)</f>
        <v>입력오류</v>
      </c>
      <c r="EH410" s="23" t="str">
        <f ca="1">_xll.IMDP("BND",DX410,EH8,DX3)</f>
        <v>입력오류</v>
      </c>
      <c r="EI410" s="23" t="str">
        <f ca="1">_xll.IMDP("BND",DX410,EI8,DX3)</f>
        <v>입력오류</v>
      </c>
      <c r="EJ410" s="23" t="str">
        <f ca="1">_xll.IMDP("BND",DX410,EJ8,DX3)</f>
        <v>입력오류</v>
      </c>
      <c r="EK410" s="2"/>
      <c r="EU410" s="21" t="str">
        <f ca="1">_xll.IMDP("BND",EL410,EU8,EL3)</f>
        <v>입력오류</v>
      </c>
      <c r="EV410" s="23" t="str">
        <f ca="1">_xll.IMDP("BND",EL410,EV8,EL3)</f>
        <v>입력오류</v>
      </c>
      <c r="EW410" s="23" t="str">
        <f ca="1">_xll.IMDP("BND",EL410,EW8,EL3)</f>
        <v>입력오류</v>
      </c>
      <c r="EX410" s="23" t="str">
        <f ca="1">_xll.IMDP("BND",EL410,EX8,EL3)</f>
        <v>입력오류</v>
      </c>
    </row>
    <row r="411" spans="1:154" ht="13.5" customHeight="1" x14ac:dyDescent="0.3">
      <c r="A411" s="2"/>
      <c r="K411" s="21" t="str">
        <f ca="1">_xll.IMDP("BND",B411,K8,B3)</f>
        <v>입력오류</v>
      </c>
      <c r="L411" s="23" t="str">
        <f ca="1">_xll.IMDP("BND",B411,L8,B3)</f>
        <v>입력오류</v>
      </c>
      <c r="M411" s="23" t="str">
        <f ca="1">_xll.IMDP("BND",B411,M8,B3)</f>
        <v>입력오류</v>
      </c>
      <c r="N411" s="23" t="str">
        <f ca="1">_xll.IMDP("BND",B411,N8,B3)</f>
        <v>입력오류</v>
      </c>
      <c r="O411" s="2"/>
      <c r="Y411" s="21" t="str">
        <f ca="1">_xll.IMDP("BND",P411,Y8,P3)</f>
        <v>입력오류</v>
      </c>
      <c r="Z411" s="23" t="str">
        <f ca="1">_xll.IMDP("BND",P411,Z8,P3)</f>
        <v>입력오류</v>
      </c>
      <c r="AA411" s="23" t="str">
        <f ca="1">_xll.IMDP("BND",P411,AA8,P3)</f>
        <v>입력오류</v>
      </c>
      <c r="AB411" s="23" t="str">
        <f ca="1">_xll.IMDP("BND",P411,AB8,P3)</f>
        <v>입력오류</v>
      </c>
      <c r="AC411" s="2"/>
      <c r="AM411" s="21" t="str">
        <f ca="1">_xll.IMDP("BND",AD411,AM8,AD3)</f>
        <v>입력오류</v>
      </c>
      <c r="AN411" s="23" t="str">
        <f ca="1">_xll.IMDP("BND",AD411,AN8,AD3)</f>
        <v>입력오류</v>
      </c>
      <c r="AO411" s="23" t="str">
        <f ca="1">_xll.IMDP("BND",AD411,AO8,AD3)</f>
        <v>입력오류</v>
      </c>
      <c r="AP411" s="23" t="str">
        <f ca="1">_xll.IMDP("BND",AD411,AP8,AD3)</f>
        <v>입력오류</v>
      </c>
      <c r="AQ411" s="2"/>
      <c r="BA411" s="21" t="str">
        <f ca="1">_xll.IMDP("BND",AR411,BA8,AR3)</f>
        <v>입력오류</v>
      </c>
      <c r="BB411" s="23" t="str">
        <f ca="1">_xll.IMDP("BND",AR411,BB8,AR3)</f>
        <v>입력오류</v>
      </c>
      <c r="BC411" s="23" t="str">
        <f ca="1">_xll.IMDP("BND",AR411,BC8,AR3)</f>
        <v>입력오류</v>
      </c>
      <c r="BD411" s="23" t="str">
        <f ca="1">_xll.IMDP("BND",AR411,BD8,AR3)</f>
        <v>입력오류</v>
      </c>
      <c r="BE411" s="2"/>
      <c r="BO411" s="21" t="str">
        <f ca="1">_xll.IMDP("BND",BF411,BO8,BF3)</f>
        <v>입력오류</v>
      </c>
      <c r="BP411" s="23" t="str">
        <f ca="1">_xll.IMDP("BND",BF411,BP8,BF3)</f>
        <v>입력오류</v>
      </c>
      <c r="BQ411" s="23" t="str">
        <f ca="1">_xll.IMDP("BND",BF411,BQ8,BF3)</f>
        <v>입력오류</v>
      </c>
      <c r="BR411" s="23" t="str">
        <f ca="1">_xll.IMDP("BND",BF411,BR8,BF3)</f>
        <v>입력오류</v>
      </c>
      <c r="BS411" s="2"/>
      <c r="CC411" s="21" t="str">
        <f ca="1">_xll.IMDP("BND",BT411,CC8,BT3)</f>
        <v>입력오류</v>
      </c>
      <c r="CD411" s="23" t="str">
        <f ca="1">_xll.IMDP("BND",BT411,CD8,BT3)</f>
        <v>입력오류</v>
      </c>
      <c r="CE411" s="23" t="str">
        <f ca="1">_xll.IMDP("BND",BT411,CE8,BT3)</f>
        <v>입력오류</v>
      </c>
      <c r="CF411" s="23" t="str">
        <f ca="1">_xll.IMDP("BND",BT411,CF8,BT3)</f>
        <v>입력오류</v>
      </c>
      <c r="CG411" s="2"/>
      <c r="CQ411" s="21" t="str">
        <f ca="1">_xll.IMDP("BND",CH411,CQ8,CH3)</f>
        <v>입력오류</v>
      </c>
      <c r="CR411" s="23" t="str">
        <f ca="1">_xll.IMDP("BND",CH411,CR8,CH3)</f>
        <v>입력오류</v>
      </c>
      <c r="CS411" s="23" t="str">
        <f ca="1">_xll.IMDP("BND",CH411,CS8,CH3)</f>
        <v>입력오류</v>
      </c>
      <c r="CT411" s="23" t="str">
        <f ca="1">_xll.IMDP("BND",CH411,CT8,CH3)</f>
        <v>입력오류</v>
      </c>
      <c r="CU411" s="2"/>
      <c r="DE411" s="21" t="str">
        <f ca="1">_xll.IMDP("BND",CV411,DE8,CV3)</f>
        <v>입력오류</v>
      </c>
      <c r="DF411" s="23" t="str">
        <f ca="1">_xll.IMDP("BND",CV411,DF8,CV3)</f>
        <v>입력오류</v>
      </c>
      <c r="DG411" s="23" t="str">
        <f ca="1">_xll.IMDP("BND",CV411,DG8,CV3)</f>
        <v>입력오류</v>
      </c>
      <c r="DH411" s="23" t="str">
        <f ca="1">_xll.IMDP("BND",CV411,DH8,CV3)</f>
        <v>입력오류</v>
      </c>
      <c r="DI411" s="2"/>
      <c r="DS411" s="21" t="str">
        <f ca="1">_xll.IMDP("BND",DJ411,DS8,DJ3)</f>
        <v>입력오류</v>
      </c>
      <c r="DT411" s="23" t="str">
        <f ca="1">_xll.IMDP("BND",DJ411,DT8,DJ3)</f>
        <v>입력오류</v>
      </c>
      <c r="DU411" s="23" t="str">
        <f ca="1">_xll.IMDP("BND",DJ411,DU8,DJ3)</f>
        <v>입력오류</v>
      </c>
      <c r="DV411" s="23" t="str">
        <f ca="1">_xll.IMDP("BND",DJ411,DV8,DJ3)</f>
        <v>입력오류</v>
      </c>
      <c r="DW411" s="2"/>
      <c r="EG411" s="21" t="str">
        <f ca="1">_xll.IMDP("BND",DX411,EG8,DX3)</f>
        <v>입력오류</v>
      </c>
      <c r="EH411" s="23" t="str">
        <f ca="1">_xll.IMDP("BND",DX411,EH8,DX3)</f>
        <v>입력오류</v>
      </c>
      <c r="EI411" s="23" t="str">
        <f ca="1">_xll.IMDP("BND",DX411,EI8,DX3)</f>
        <v>입력오류</v>
      </c>
      <c r="EJ411" s="23" t="str">
        <f ca="1">_xll.IMDP("BND",DX411,EJ8,DX3)</f>
        <v>입력오류</v>
      </c>
      <c r="EK411" s="2"/>
      <c r="EU411" s="21" t="str">
        <f ca="1">_xll.IMDP("BND",EL411,EU8,EL3)</f>
        <v>입력오류</v>
      </c>
      <c r="EV411" s="23" t="str">
        <f ca="1">_xll.IMDP("BND",EL411,EV8,EL3)</f>
        <v>입력오류</v>
      </c>
      <c r="EW411" s="23" t="str">
        <f ca="1">_xll.IMDP("BND",EL411,EW8,EL3)</f>
        <v>입력오류</v>
      </c>
      <c r="EX411" s="23" t="str">
        <f ca="1">_xll.IMDP("BND",EL411,EX8,EL3)</f>
        <v>입력오류</v>
      </c>
    </row>
    <row r="412" spans="1:154" ht="13.5" customHeight="1" x14ac:dyDescent="0.3">
      <c r="A412" s="2"/>
      <c r="K412" s="21" t="str">
        <f ca="1">_xll.IMDP("BND",B412,K8,B3)</f>
        <v>입력오류</v>
      </c>
      <c r="L412" s="23" t="str">
        <f ca="1">_xll.IMDP("BND",B412,L8,B3)</f>
        <v>입력오류</v>
      </c>
      <c r="M412" s="23" t="str">
        <f ca="1">_xll.IMDP("BND",B412,M8,B3)</f>
        <v>입력오류</v>
      </c>
      <c r="N412" s="23" t="str">
        <f ca="1">_xll.IMDP("BND",B412,N8,B3)</f>
        <v>입력오류</v>
      </c>
      <c r="O412" s="2"/>
      <c r="Y412" s="21" t="str">
        <f ca="1">_xll.IMDP("BND",P412,Y8,P3)</f>
        <v>입력오류</v>
      </c>
      <c r="Z412" s="23" t="str">
        <f ca="1">_xll.IMDP("BND",P412,Z8,P3)</f>
        <v>입력오류</v>
      </c>
      <c r="AA412" s="23" t="str">
        <f ca="1">_xll.IMDP("BND",P412,AA8,P3)</f>
        <v>입력오류</v>
      </c>
      <c r="AB412" s="23" t="str">
        <f ca="1">_xll.IMDP("BND",P412,AB8,P3)</f>
        <v>입력오류</v>
      </c>
      <c r="AC412" s="2"/>
      <c r="AM412" s="21" t="str">
        <f ca="1">_xll.IMDP("BND",AD412,AM8,AD3)</f>
        <v>입력오류</v>
      </c>
      <c r="AN412" s="23" t="str">
        <f ca="1">_xll.IMDP("BND",AD412,AN8,AD3)</f>
        <v>입력오류</v>
      </c>
      <c r="AO412" s="23" t="str">
        <f ca="1">_xll.IMDP("BND",AD412,AO8,AD3)</f>
        <v>입력오류</v>
      </c>
      <c r="AP412" s="23" t="str">
        <f ca="1">_xll.IMDP("BND",AD412,AP8,AD3)</f>
        <v>입력오류</v>
      </c>
      <c r="AQ412" s="2"/>
      <c r="BA412" s="21" t="str">
        <f ca="1">_xll.IMDP("BND",AR412,BA8,AR3)</f>
        <v>입력오류</v>
      </c>
      <c r="BB412" s="23" t="str">
        <f ca="1">_xll.IMDP("BND",AR412,BB8,AR3)</f>
        <v>입력오류</v>
      </c>
      <c r="BC412" s="23" t="str">
        <f ca="1">_xll.IMDP("BND",AR412,BC8,AR3)</f>
        <v>입력오류</v>
      </c>
      <c r="BD412" s="23" t="str">
        <f ca="1">_xll.IMDP("BND",AR412,BD8,AR3)</f>
        <v>입력오류</v>
      </c>
      <c r="BE412" s="2"/>
      <c r="BO412" s="21" t="str">
        <f ca="1">_xll.IMDP("BND",BF412,BO8,BF3)</f>
        <v>입력오류</v>
      </c>
      <c r="BP412" s="23" t="str">
        <f ca="1">_xll.IMDP("BND",BF412,BP8,BF3)</f>
        <v>입력오류</v>
      </c>
      <c r="BQ412" s="23" t="str">
        <f ca="1">_xll.IMDP("BND",BF412,BQ8,BF3)</f>
        <v>입력오류</v>
      </c>
      <c r="BR412" s="23" t="str">
        <f ca="1">_xll.IMDP("BND",BF412,BR8,BF3)</f>
        <v>입력오류</v>
      </c>
      <c r="BS412" s="2"/>
      <c r="CC412" s="21" t="str">
        <f ca="1">_xll.IMDP("BND",BT412,CC8,BT3)</f>
        <v>입력오류</v>
      </c>
      <c r="CD412" s="23" t="str">
        <f ca="1">_xll.IMDP("BND",BT412,CD8,BT3)</f>
        <v>입력오류</v>
      </c>
      <c r="CE412" s="23" t="str">
        <f ca="1">_xll.IMDP("BND",BT412,CE8,BT3)</f>
        <v>입력오류</v>
      </c>
      <c r="CF412" s="23" t="str">
        <f ca="1">_xll.IMDP("BND",BT412,CF8,BT3)</f>
        <v>입력오류</v>
      </c>
      <c r="CG412" s="2"/>
      <c r="CQ412" s="21" t="str">
        <f ca="1">_xll.IMDP("BND",CH412,CQ8,CH3)</f>
        <v>입력오류</v>
      </c>
      <c r="CR412" s="23" t="str">
        <f ca="1">_xll.IMDP("BND",CH412,CR8,CH3)</f>
        <v>입력오류</v>
      </c>
      <c r="CS412" s="23" t="str">
        <f ca="1">_xll.IMDP("BND",CH412,CS8,CH3)</f>
        <v>입력오류</v>
      </c>
      <c r="CT412" s="23" t="str">
        <f ca="1">_xll.IMDP("BND",CH412,CT8,CH3)</f>
        <v>입력오류</v>
      </c>
      <c r="CU412" s="2"/>
      <c r="DE412" s="21" t="str">
        <f ca="1">_xll.IMDP("BND",CV412,DE8,CV3)</f>
        <v>입력오류</v>
      </c>
      <c r="DF412" s="23" t="str">
        <f ca="1">_xll.IMDP("BND",CV412,DF8,CV3)</f>
        <v>입력오류</v>
      </c>
      <c r="DG412" s="23" t="str">
        <f ca="1">_xll.IMDP("BND",CV412,DG8,CV3)</f>
        <v>입력오류</v>
      </c>
      <c r="DH412" s="23" t="str">
        <f ca="1">_xll.IMDP("BND",CV412,DH8,CV3)</f>
        <v>입력오류</v>
      </c>
      <c r="DI412" s="2"/>
      <c r="DS412" s="21" t="str">
        <f ca="1">_xll.IMDP("BND",DJ412,DS8,DJ3)</f>
        <v>입력오류</v>
      </c>
      <c r="DT412" s="23" t="str">
        <f ca="1">_xll.IMDP("BND",DJ412,DT8,DJ3)</f>
        <v>입력오류</v>
      </c>
      <c r="DU412" s="23" t="str">
        <f ca="1">_xll.IMDP("BND",DJ412,DU8,DJ3)</f>
        <v>입력오류</v>
      </c>
      <c r="DV412" s="23" t="str">
        <f ca="1">_xll.IMDP("BND",DJ412,DV8,DJ3)</f>
        <v>입력오류</v>
      </c>
      <c r="DW412" s="2"/>
      <c r="EG412" s="21" t="str">
        <f ca="1">_xll.IMDP("BND",DX412,EG8,DX3)</f>
        <v>입력오류</v>
      </c>
      <c r="EH412" s="23" t="str">
        <f ca="1">_xll.IMDP("BND",DX412,EH8,DX3)</f>
        <v>입력오류</v>
      </c>
      <c r="EI412" s="23" t="str">
        <f ca="1">_xll.IMDP("BND",DX412,EI8,DX3)</f>
        <v>입력오류</v>
      </c>
      <c r="EJ412" s="23" t="str">
        <f ca="1">_xll.IMDP("BND",DX412,EJ8,DX3)</f>
        <v>입력오류</v>
      </c>
      <c r="EK412" s="2"/>
      <c r="EU412" s="21" t="str">
        <f ca="1">_xll.IMDP("BND",EL412,EU8,EL3)</f>
        <v>입력오류</v>
      </c>
      <c r="EV412" s="23" t="str">
        <f ca="1">_xll.IMDP("BND",EL412,EV8,EL3)</f>
        <v>입력오류</v>
      </c>
      <c r="EW412" s="23" t="str">
        <f ca="1">_xll.IMDP("BND",EL412,EW8,EL3)</f>
        <v>입력오류</v>
      </c>
      <c r="EX412" s="23" t="str">
        <f ca="1">_xll.IMDP("BND",EL412,EX8,EL3)</f>
        <v>입력오류</v>
      </c>
    </row>
    <row r="413" spans="1:154" ht="13.5" customHeight="1" x14ac:dyDescent="0.3">
      <c r="A413" s="2"/>
      <c r="K413" s="21" t="str">
        <f ca="1">_xll.IMDP("BND",B413,K8,B3)</f>
        <v>입력오류</v>
      </c>
      <c r="L413" s="23" t="str">
        <f ca="1">_xll.IMDP("BND",B413,L8,B3)</f>
        <v>입력오류</v>
      </c>
      <c r="M413" s="23" t="str">
        <f ca="1">_xll.IMDP("BND",B413,M8,B3)</f>
        <v>입력오류</v>
      </c>
      <c r="N413" s="23" t="str">
        <f ca="1">_xll.IMDP("BND",B413,N8,B3)</f>
        <v>입력오류</v>
      </c>
      <c r="O413" s="2"/>
      <c r="Y413" s="21" t="str">
        <f ca="1">_xll.IMDP("BND",P413,Y8,P3)</f>
        <v>입력오류</v>
      </c>
      <c r="Z413" s="23" t="str">
        <f ca="1">_xll.IMDP("BND",P413,Z8,P3)</f>
        <v>입력오류</v>
      </c>
      <c r="AA413" s="23" t="str">
        <f ca="1">_xll.IMDP("BND",P413,AA8,P3)</f>
        <v>입력오류</v>
      </c>
      <c r="AB413" s="23" t="str">
        <f ca="1">_xll.IMDP("BND",P413,AB8,P3)</f>
        <v>입력오류</v>
      </c>
      <c r="AC413" s="2"/>
      <c r="AM413" s="21" t="str">
        <f ca="1">_xll.IMDP("BND",AD413,AM8,AD3)</f>
        <v>입력오류</v>
      </c>
      <c r="AN413" s="23" t="str">
        <f ca="1">_xll.IMDP("BND",AD413,AN8,AD3)</f>
        <v>입력오류</v>
      </c>
      <c r="AO413" s="23" t="str">
        <f ca="1">_xll.IMDP("BND",AD413,AO8,AD3)</f>
        <v>입력오류</v>
      </c>
      <c r="AP413" s="23" t="str">
        <f ca="1">_xll.IMDP("BND",AD413,AP8,AD3)</f>
        <v>입력오류</v>
      </c>
      <c r="AQ413" s="2"/>
      <c r="BA413" s="21" t="str">
        <f ca="1">_xll.IMDP("BND",AR413,BA8,AR3)</f>
        <v>입력오류</v>
      </c>
      <c r="BB413" s="23" t="str">
        <f ca="1">_xll.IMDP("BND",AR413,BB8,AR3)</f>
        <v>입력오류</v>
      </c>
      <c r="BC413" s="23" t="str">
        <f ca="1">_xll.IMDP("BND",AR413,BC8,AR3)</f>
        <v>입력오류</v>
      </c>
      <c r="BD413" s="23" t="str">
        <f ca="1">_xll.IMDP("BND",AR413,BD8,AR3)</f>
        <v>입력오류</v>
      </c>
      <c r="BE413" s="2"/>
      <c r="BO413" s="21" t="str">
        <f ca="1">_xll.IMDP("BND",BF413,BO8,BF3)</f>
        <v>입력오류</v>
      </c>
      <c r="BP413" s="23" t="str">
        <f ca="1">_xll.IMDP("BND",BF413,BP8,BF3)</f>
        <v>입력오류</v>
      </c>
      <c r="BQ413" s="23" t="str">
        <f ca="1">_xll.IMDP("BND",BF413,BQ8,BF3)</f>
        <v>입력오류</v>
      </c>
      <c r="BR413" s="23" t="str">
        <f ca="1">_xll.IMDP("BND",BF413,BR8,BF3)</f>
        <v>입력오류</v>
      </c>
      <c r="BS413" s="2"/>
      <c r="CC413" s="21" t="str">
        <f ca="1">_xll.IMDP("BND",BT413,CC8,BT3)</f>
        <v>입력오류</v>
      </c>
      <c r="CD413" s="23" t="str">
        <f ca="1">_xll.IMDP("BND",BT413,CD8,BT3)</f>
        <v>입력오류</v>
      </c>
      <c r="CE413" s="23" t="str">
        <f ca="1">_xll.IMDP("BND",BT413,CE8,BT3)</f>
        <v>입력오류</v>
      </c>
      <c r="CF413" s="23" t="str">
        <f ca="1">_xll.IMDP("BND",BT413,CF8,BT3)</f>
        <v>입력오류</v>
      </c>
      <c r="CG413" s="2"/>
      <c r="CQ413" s="21" t="str">
        <f ca="1">_xll.IMDP("BND",CH413,CQ8,CH3)</f>
        <v>입력오류</v>
      </c>
      <c r="CR413" s="23" t="str">
        <f ca="1">_xll.IMDP("BND",CH413,CR8,CH3)</f>
        <v>입력오류</v>
      </c>
      <c r="CS413" s="23" t="str">
        <f ca="1">_xll.IMDP("BND",CH413,CS8,CH3)</f>
        <v>입력오류</v>
      </c>
      <c r="CT413" s="23" t="str">
        <f ca="1">_xll.IMDP("BND",CH413,CT8,CH3)</f>
        <v>입력오류</v>
      </c>
      <c r="CU413" s="2"/>
      <c r="DE413" s="21" t="str">
        <f ca="1">_xll.IMDP("BND",CV413,DE8,CV3)</f>
        <v>입력오류</v>
      </c>
      <c r="DF413" s="23" t="str">
        <f ca="1">_xll.IMDP("BND",CV413,DF8,CV3)</f>
        <v>입력오류</v>
      </c>
      <c r="DG413" s="23" t="str">
        <f ca="1">_xll.IMDP("BND",CV413,DG8,CV3)</f>
        <v>입력오류</v>
      </c>
      <c r="DH413" s="23" t="str">
        <f ca="1">_xll.IMDP("BND",CV413,DH8,CV3)</f>
        <v>입력오류</v>
      </c>
      <c r="DI413" s="2"/>
      <c r="DS413" s="21" t="str">
        <f ca="1">_xll.IMDP("BND",DJ413,DS8,DJ3)</f>
        <v>입력오류</v>
      </c>
      <c r="DT413" s="23" t="str">
        <f ca="1">_xll.IMDP("BND",DJ413,DT8,DJ3)</f>
        <v>입력오류</v>
      </c>
      <c r="DU413" s="23" t="str">
        <f ca="1">_xll.IMDP("BND",DJ413,DU8,DJ3)</f>
        <v>입력오류</v>
      </c>
      <c r="DV413" s="23" t="str">
        <f ca="1">_xll.IMDP("BND",DJ413,DV8,DJ3)</f>
        <v>입력오류</v>
      </c>
      <c r="DW413" s="2"/>
      <c r="EG413" s="21" t="str">
        <f ca="1">_xll.IMDP("BND",DX413,EG8,DX3)</f>
        <v>입력오류</v>
      </c>
      <c r="EH413" s="23" t="str">
        <f ca="1">_xll.IMDP("BND",DX413,EH8,DX3)</f>
        <v>입력오류</v>
      </c>
      <c r="EI413" s="23" t="str">
        <f ca="1">_xll.IMDP("BND",DX413,EI8,DX3)</f>
        <v>입력오류</v>
      </c>
      <c r="EJ413" s="23" t="str">
        <f ca="1">_xll.IMDP("BND",DX413,EJ8,DX3)</f>
        <v>입력오류</v>
      </c>
      <c r="EK413" s="2"/>
      <c r="EU413" s="21" t="str">
        <f ca="1">_xll.IMDP("BND",EL413,EU8,EL3)</f>
        <v>입력오류</v>
      </c>
      <c r="EV413" s="23" t="str">
        <f ca="1">_xll.IMDP("BND",EL413,EV8,EL3)</f>
        <v>입력오류</v>
      </c>
      <c r="EW413" s="23" t="str">
        <f ca="1">_xll.IMDP("BND",EL413,EW8,EL3)</f>
        <v>입력오류</v>
      </c>
      <c r="EX413" s="23" t="str">
        <f ca="1">_xll.IMDP("BND",EL413,EX8,EL3)</f>
        <v>입력오류</v>
      </c>
    </row>
    <row r="414" spans="1:154" ht="13.5" customHeight="1" x14ac:dyDescent="0.3">
      <c r="A414" s="2"/>
      <c r="K414" s="21" t="str">
        <f ca="1">_xll.IMDP("BND",B414,K8,B3)</f>
        <v>입력오류</v>
      </c>
      <c r="L414" s="23" t="str">
        <f ca="1">_xll.IMDP("BND",B414,L8,B3)</f>
        <v>입력오류</v>
      </c>
      <c r="M414" s="23" t="str">
        <f ca="1">_xll.IMDP("BND",B414,M8,B3)</f>
        <v>입력오류</v>
      </c>
      <c r="N414" s="23" t="str">
        <f ca="1">_xll.IMDP("BND",B414,N8,B3)</f>
        <v>입력오류</v>
      </c>
      <c r="O414" s="2"/>
      <c r="Y414" s="21" t="str">
        <f ca="1">_xll.IMDP("BND",P414,Y8,P3)</f>
        <v>입력오류</v>
      </c>
      <c r="Z414" s="23" t="str">
        <f ca="1">_xll.IMDP("BND",P414,Z8,P3)</f>
        <v>입력오류</v>
      </c>
      <c r="AA414" s="23" t="str">
        <f ca="1">_xll.IMDP("BND",P414,AA8,P3)</f>
        <v>입력오류</v>
      </c>
      <c r="AB414" s="23" t="str">
        <f ca="1">_xll.IMDP("BND",P414,AB8,P3)</f>
        <v>입력오류</v>
      </c>
      <c r="AC414" s="2"/>
      <c r="AM414" s="21" t="str">
        <f ca="1">_xll.IMDP("BND",AD414,AM8,AD3)</f>
        <v>입력오류</v>
      </c>
      <c r="AN414" s="23" t="str">
        <f ca="1">_xll.IMDP("BND",AD414,AN8,AD3)</f>
        <v>입력오류</v>
      </c>
      <c r="AO414" s="23" t="str">
        <f ca="1">_xll.IMDP("BND",AD414,AO8,AD3)</f>
        <v>입력오류</v>
      </c>
      <c r="AP414" s="23" t="str">
        <f ca="1">_xll.IMDP("BND",AD414,AP8,AD3)</f>
        <v>입력오류</v>
      </c>
      <c r="AQ414" s="2"/>
      <c r="BA414" s="21" t="str">
        <f ca="1">_xll.IMDP("BND",AR414,BA8,AR3)</f>
        <v>입력오류</v>
      </c>
      <c r="BB414" s="23" t="str">
        <f ca="1">_xll.IMDP("BND",AR414,BB8,AR3)</f>
        <v>입력오류</v>
      </c>
      <c r="BC414" s="23" t="str">
        <f ca="1">_xll.IMDP("BND",AR414,BC8,AR3)</f>
        <v>입력오류</v>
      </c>
      <c r="BD414" s="23" t="str">
        <f ca="1">_xll.IMDP("BND",AR414,BD8,AR3)</f>
        <v>입력오류</v>
      </c>
      <c r="BE414" s="2"/>
      <c r="BO414" s="21" t="str">
        <f ca="1">_xll.IMDP("BND",BF414,BO8,BF3)</f>
        <v>입력오류</v>
      </c>
      <c r="BP414" s="23" t="str">
        <f ca="1">_xll.IMDP("BND",BF414,BP8,BF3)</f>
        <v>입력오류</v>
      </c>
      <c r="BQ414" s="23" t="str">
        <f ca="1">_xll.IMDP("BND",BF414,BQ8,BF3)</f>
        <v>입력오류</v>
      </c>
      <c r="BR414" s="23" t="str">
        <f ca="1">_xll.IMDP("BND",BF414,BR8,BF3)</f>
        <v>입력오류</v>
      </c>
      <c r="BS414" s="2"/>
      <c r="CC414" s="21" t="str">
        <f ca="1">_xll.IMDP("BND",BT414,CC8,BT3)</f>
        <v>입력오류</v>
      </c>
      <c r="CD414" s="23" t="str">
        <f ca="1">_xll.IMDP("BND",BT414,CD8,BT3)</f>
        <v>입력오류</v>
      </c>
      <c r="CE414" s="23" t="str">
        <f ca="1">_xll.IMDP("BND",BT414,CE8,BT3)</f>
        <v>입력오류</v>
      </c>
      <c r="CF414" s="23" t="str">
        <f ca="1">_xll.IMDP("BND",BT414,CF8,BT3)</f>
        <v>입력오류</v>
      </c>
      <c r="CG414" s="2"/>
      <c r="CQ414" s="21" t="str">
        <f ca="1">_xll.IMDP("BND",CH414,CQ8,CH3)</f>
        <v>입력오류</v>
      </c>
      <c r="CR414" s="23" t="str">
        <f ca="1">_xll.IMDP("BND",CH414,CR8,CH3)</f>
        <v>입력오류</v>
      </c>
      <c r="CS414" s="23" t="str">
        <f ca="1">_xll.IMDP("BND",CH414,CS8,CH3)</f>
        <v>입력오류</v>
      </c>
      <c r="CT414" s="23" t="str">
        <f ca="1">_xll.IMDP("BND",CH414,CT8,CH3)</f>
        <v>입력오류</v>
      </c>
      <c r="CU414" s="2"/>
      <c r="DE414" s="21" t="str">
        <f ca="1">_xll.IMDP("BND",CV414,DE8,CV3)</f>
        <v>입력오류</v>
      </c>
      <c r="DF414" s="23" t="str">
        <f ca="1">_xll.IMDP("BND",CV414,DF8,CV3)</f>
        <v>입력오류</v>
      </c>
      <c r="DG414" s="23" t="str">
        <f ca="1">_xll.IMDP("BND",CV414,DG8,CV3)</f>
        <v>입력오류</v>
      </c>
      <c r="DH414" s="23" t="str">
        <f ca="1">_xll.IMDP("BND",CV414,DH8,CV3)</f>
        <v>입력오류</v>
      </c>
      <c r="DI414" s="2"/>
      <c r="DS414" s="21" t="str">
        <f ca="1">_xll.IMDP("BND",DJ414,DS8,DJ3)</f>
        <v>입력오류</v>
      </c>
      <c r="DT414" s="23" t="str">
        <f ca="1">_xll.IMDP("BND",DJ414,DT8,DJ3)</f>
        <v>입력오류</v>
      </c>
      <c r="DU414" s="23" t="str">
        <f ca="1">_xll.IMDP("BND",DJ414,DU8,DJ3)</f>
        <v>입력오류</v>
      </c>
      <c r="DV414" s="23" t="str">
        <f ca="1">_xll.IMDP("BND",DJ414,DV8,DJ3)</f>
        <v>입력오류</v>
      </c>
      <c r="DW414" s="2"/>
      <c r="EG414" s="21" t="str">
        <f ca="1">_xll.IMDP("BND",DX414,EG8,DX3)</f>
        <v>입력오류</v>
      </c>
      <c r="EH414" s="23" t="str">
        <f ca="1">_xll.IMDP("BND",DX414,EH8,DX3)</f>
        <v>입력오류</v>
      </c>
      <c r="EI414" s="23" t="str">
        <f ca="1">_xll.IMDP("BND",DX414,EI8,DX3)</f>
        <v>입력오류</v>
      </c>
      <c r="EJ414" s="23" t="str">
        <f ca="1">_xll.IMDP("BND",DX414,EJ8,DX3)</f>
        <v>입력오류</v>
      </c>
      <c r="EK414" s="2"/>
      <c r="EU414" s="21" t="str">
        <f ca="1">_xll.IMDP("BND",EL414,EU8,EL3)</f>
        <v>입력오류</v>
      </c>
      <c r="EV414" s="23" t="str">
        <f ca="1">_xll.IMDP("BND",EL414,EV8,EL3)</f>
        <v>입력오류</v>
      </c>
      <c r="EW414" s="23" t="str">
        <f ca="1">_xll.IMDP("BND",EL414,EW8,EL3)</f>
        <v>입력오류</v>
      </c>
      <c r="EX414" s="23" t="str">
        <f ca="1">_xll.IMDP("BND",EL414,EX8,EL3)</f>
        <v>입력오류</v>
      </c>
    </row>
    <row r="415" spans="1:154" ht="13.5" customHeight="1" x14ac:dyDescent="0.3">
      <c r="A415" s="2"/>
      <c r="K415" s="21" t="str">
        <f ca="1">_xll.IMDP("BND",B415,K8,B3)</f>
        <v>입력오류</v>
      </c>
      <c r="L415" s="23" t="str">
        <f ca="1">_xll.IMDP("BND",B415,L8,B3)</f>
        <v>입력오류</v>
      </c>
      <c r="M415" s="23" t="str">
        <f ca="1">_xll.IMDP("BND",B415,M8,B3)</f>
        <v>입력오류</v>
      </c>
      <c r="N415" s="23" t="str">
        <f ca="1">_xll.IMDP("BND",B415,N8,B3)</f>
        <v>입력오류</v>
      </c>
      <c r="O415" s="2"/>
      <c r="Y415" s="21" t="str">
        <f ca="1">_xll.IMDP("BND",P415,Y8,P3)</f>
        <v>입력오류</v>
      </c>
      <c r="Z415" s="23" t="str">
        <f ca="1">_xll.IMDP("BND",P415,Z8,P3)</f>
        <v>입력오류</v>
      </c>
      <c r="AA415" s="23" t="str">
        <f ca="1">_xll.IMDP("BND",P415,AA8,P3)</f>
        <v>입력오류</v>
      </c>
      <c r="AB415" s="23" t="str">
        <f ca="1">_xll.IMDP("BND",P415,AB8,P3)</f>
        <v>입력오류</v>
      </c>
      <c r="AC415" s="2"/>
      <c r="AM415" s="21" t="str">
        <f ca="1">_xll.IMDP("BND",AD415,AM8,AD3)</f>
        <v>입력오류</v>
      </c>
      <c r="AN415" s="23" t="str">
        <f ca="1">_xll.IMDP("BND",AD415,AN8,AD3)</f>
        <v>입력오류</v>
      </c>
      <c r="AO415" s="23" t="str">
        <f ca="1">_xll.IMDP("BND",AD415,AO8,AD3)</f>
        <v>입력오류</v>
      </c>
      <c r="AP415" s="23" t="str">
        <f ca="1">_xll.IMDP("BND",AD415,AP8,AD3)</f>
        <v>입력오류</v>
      </c>
      <c r="AQ415" s="2"/>
      <c r="BA415" s="21" t="str">
        <f ca="1">_xll.IMDP("BND",AR415,BA8,AR3)</f>
        <v>입력오류</v>
      </c>
      <c r="BB415" s="23" t="str">
        <f ca="1">_xll.IMDP("BND",AR415,BB8,AR3)</f>
        <v>입력오류</v>
      </c>
      <c r="BC415" s="23" t="str">
        <f ca="1">_xll.IMDP("BND",AR415,BC8,AR3)</f>
        <v>입력오류</v>
      </c>
      <c r="BD415" s="23" t="str">
        <f ca="1">_xll.IMDP("BND",AR415,BD8,AR3)</f>
        <v>입력오류</v>
      </c>
      <c r="BE415" s="2"/>
      <c r="BO415" s="21" t="str">
        <f ca="1">_xll.IMDP("BND",BF415,BO8,BF3)</f>
        <v>입력오류</v>
      </c>
      <c r="BP415" s="23" t="str">
        <f ca="1">_xll.IMDP("BND",BF415,BP8,BF3)</f>
        <v>입력오류</v>
      </c>
      <c r="BQ415" s="23" t="str">
        <f ca="1">_xll.IMDP("BND",BF415,BQ8,BF3)</f>
        <v>입력오류</v>
      </c>
      <c r="BR415" s="23" t="str">
        <f ca="1">_xll.IMDP("BND",BF415,BR8,BF3)</f>
        <v>입력오류</v>
      </c>
      <c r="BS415" s="2"/>
      <c r="CC415" s="21" t="str">
        <f ca="1">_xll.IMDP("BND",BT415,CC8,BT3)</f>
        <v>입력오류</v>
      </c>
      <c r="CD415" s="23" t="str">
        <f ca="1">_xll.IMDP("BND",BT415,CD8,BT3)</f>
        <v>입력오류</v>
      </c>
      <c r="CE415" s="23" t="str">
        <f ca="1">_xll.IMDP("BND",BT415,CE8,BT3)</f>
        <v>입력오류</v>
      </c>
      <c r="CF415" s="23" t="str">
        <f ca="1">_xll.IMDP("BND",BT415,CF8,BT3)</f>
        <v>입력오류</v>
      </c>
      <c r="CG415" s="2"/>
      <c r="CQ415" s="21" t="str">
        <f ca="1">_xll.IMDP("BND",CH415,CQ8,CH3)</f>
        <v>입력오류</v>
      </c>
      <c r="CR415" s="23" t="str">
        <f ca="1">_xll.IMDP("BND",CH415,CR8,CH3)</f>
        <v>입력오류</v>
      </c>
      <c r="CS415" s="23" t="str">
        <f ca="1">_xll.IMDP("BND",CH415,CS8,CH3)</f>
        <v>입력오류</v>
      </c>
      <c r="CT415" s="23" t="str">
        <f ca="1">_xll.IMDP("BND",CH415,CT8,CH3)</f>
        <v>입력오류</v>
      </c>
      <c r="CU415" s="2"/>
      <c r="DE415" s="21" t="str">
        <f ca="1">_xll.IMDP("BND",CV415,DE8,CV3)</f>
        <v>입력오류</v>
      </c>
      <c r="DF415" s="23" t="str">
        <f ca="1">_xll.IMDP("BND",CV415,DF8,CV3)</f>
        <v>입력오류</v>
      </c>
      <c r="DG415" s="23" t="str">
        <f ca="1">_xll.IMDP("BND",CV415,DG8,CV3)</f>
        <v>입력오류</v>
      </c>
      <c r="DH415" s="23" t="str">
        <f ca="1">_xll.IMDP("BND",CV415,DH8,CV3)</f>
        <v>입력오류</v>
      </c>
      <c r="DI415" s="2"/>
      <c r="DS415" s="21" t="str">
        <f ca="1">_xll.IMDP("BND",DJ415,DS8,DJ3)</f>
        <v>입력오류</v>
      </c>
      <c r="DT415" s="23" t="str">
        <f ca="1">_xll.IMDP("BND",DJ415,DT8,DJ3)</f>
        <v>입력오류</v>
      </c>
      <c r="DU415" s="23" t="str">
        <f ca="1">_xll.IMDP("BND",DJ415,DU8,DJ3)</f>
        <v>입력오류</v>
      </c>
      <c r="DV415" s="23" t="str">
        <f ca="1">_xll.IMDP("BND",DJ415,DV8,DJ3)</f>
        <v>입력오류</v>
      </c>
      <c r="DW415" s="2"/>
      <c r="EG415" s="21" t="str">
        <f ca="1">_xll.IMDP("BND",DX415,EG8,DX3)</f>
        <v>입력오류</v>
      </c>
      <c r="EH415" s="23" t="str">
        <f ca="1">_xll.IMDP("BND",DX415,EH8,DX3)</f>
        <v>입력오류</v>
      </c>
      <c r="EI415" s="23" t="str">
        <f ca="1">_xll.IMDP("BND",DX415,EI8,DX3)</f>
        <v>입력오류</v>
      </c>
      <c r="EJ415" s="23" t="str">
        <f ca="1">_xll.IMDP("BND",DX415,EJ8,DX3)</f>
        <v>입력오류</v>
      </c>
      <c r="EK415" s="2"/>
      <c r="EU415" s="21" t="str">
        <f ca="1">_xll.IMDP("BND",EL415,EU8,EL3)</f>
        <v>입력오류</v>
      </c>
      <c r="EV415" s="23" t="str">
        <f ca="1">_xll.IMDP("BND",EL415,EV8,EL3)</f>
        <v>입력오류</v>
      </c>
      <c r="EW415" s="23" t="str">
        <f ca="1">_xll.IMDP("BND",EL415,EW8,EL3)</f>
        <v>입력오류</v>
      </c>
      <c r="EX415" s="23" t="str">
        <f ca="1">_xll.IMDP("BND",EL415,EX8,EL3)</f>
        <v>입력오류</v>
      </c>
    </row>
    <row r="416" spans="1:154" ht="13.5" customHeight="1" x14ac:dyDescent="0.3">
      <c r="A416" s="2"/>
      <c r="K416" s="21" t="str">
        <f ca="1">_xll.IMDP("BND",B416,K8,B3)</f>
        <v>입력오류</v>
      </c>
      <c r="L416" s="23" t="str">
        <f ca="1">_xll.IMDP("BND",B416,L8,B3)</f>
        <v>입력오류</v>
      </c>
      <c r="M416" s="23" t="str">
        <f ca="1">_xll.IMDP("BND",B416,M8,B3)</f>
        <v>입력오류</v>
      </c>
      <c r="N416" s="23" t="str">
        <f ca="1">_xll.IMDP("BND",B416,N8,B3)</f>
        <v>입력오류</v>
      </c>
      <c r="O416" s="2"/>
      <c r="Y416" s="21" t="str">
        <f ca="1">_xll.IMDP("BND",P416,Y8,P3)</f>
        <v>입력오류</v>
      </c>
      <c r="Z416" s="23" t="str">
        <f ca="1">_xll.IMDP("BND",P416,Z8,P3)</f>
        <v>입력오류</v>
      </c>
      <c r="AA416" s="23" t="str">
        <f ca="1">_xll.IMDP("BND",P416,AA8,P3)</f>
        <v>입력오류</v>
      </c>
      <c r="AB416" s="23" t="str">
        <f ca="1">_xll.IMDP("BND",P416,AB8,P3)</f>
        <v>입력오류</v>
      </c>
      <c r="AC416" s="2"/>
      <c r="AM416" s="21" t="str">
        <f ca="1">_xll.IMDP("BND",AD416,AM8,AD3)</f>
        <v>입력오류</v>
      </c>
      <c r="AN416" s="23" t="str">
        <f ca="1">_xll.IMDP("BND",AD416,AN8,AD3)</f>
        <v>입력오류</v>
      </c>
      <c r="AO416" s="23" t="str">
        <f ca="1">_xll.IMDP("BND",AD416,AO8,AD3)</f>
        <v>입력오류</v>
      </c>
      <c r="AP416" s="23" t="str">
        <f ca="1">_xll.IMDP("BND",AD416,AP8,AD3)</f>
        <v>입력오류</v>
      </c>
      <c r="AQ416" s="2"/>
      <c r="BA416" s="21" t="str">
        <f ca="1">_xll.IMDP("BND",AR416,BA8,AR3)</f>
        <v>입력오류</v>
      </c>
      <c r="BB416" s="23" t="str">
        <f ca="1">_xll.IMDP("BND",AR416,BB8,AR3)</f>
        <v>입력오류</v>
      </c>
      <c r="BC416" s="23" t="str">
        <f ca="1">_xll.IMDP("BND",AR416,BC8,AR3)</f>
        <v>입력오류</v>
      </c>
      <c r="BD416" s="23" t="str">
        <f ca="1">_xll.IMDP("BND",AR416,BD8,AR3)</f>
        <v>입력오류</v>
      </c>
      <c r="BE416" s="2"/>
      <c r="BO416" s="21" t="str">
        <f ca="1">_xll.IMDP("BND",BF416,BO8,BF3)</f>
        <v>입력오류</v>
      </c>
      <c r="BP416" s="23" t="str">
        <f ca="1">_xll.IMDP("BND",BF416,BP8,BF3)</f>
        <v>입력오류</v>
      </c>
      <c r="BQ416" s="23" t="str">
        <f ca="1">_xll.IMDP("BND",BF416,BQ8,BF3)</f>
        <v>입력오류</v>
      </c>
      <c r="BR416" s="23" t="str">
        <f ca="1">_xll.IMDP("BND",BF416,BR8,BF3)</f>
        <v>입력오류</v>
      </c>
      <c r="BS416" s="2"/>
      <c r="CC416" s="21" t="str">
        <f ca="1">_xll.IMDP("BND",BT416,CC8,BT3)</f>
        <v>입력오류</v>
      </c>
      <c r="CD416" s="23" t="str">
        <f ca="1">_xll.IMDP("BND",BT416,CD8,BT3)</f>
        <v>입력오류</v>
      </c>
      <c r="CE416" s="23" t="str">
        <f ca="1">_xll.IMDP("BND",BT416,CE8,BT3)</f>
        <v>입력오류</v>
      </c>
      <c r="CF416" s="23" t="str">
        <f ca="1">_xll.IMDP("BND",BT416,CF8,BT3)</f>
        <v>입력오류</v>
      </c>
      <c r="CG416" s="2"/>
      <c r="CQ416" s="21" t="str">
        <f ca="1">_xll.IMDP("BND",CH416,CQ8,CH3)</f>
        <v>입력오류</v>
      </c>
      <c r="CR416" s="23" t="str">
        <f ca="1">_xll.IMDP("BND",CH416,CR8,CH3)</f>
        <v>입력오류</v>
      </c>
      <c r="CS416" s="23" t="str">
        <f ca="1">_xll.IMDP("BND",CH416,CS8,CH3)</f>
        <v>입력오류</v>
      </c>
      <c r="CT416" s="23" t="str">
        <f ca="1">_xll.IMDP("BND",CH416,CT8,CH3)</f>
        <v>입력오류</v>
      </c>
      <c r="CU416" s="2"/>
      <c r="DE416" s="21" t="str">
        <f ca="1">_xll.IMDP("BND",CV416,DE8,CV3)</f>
        <v>입력오류</v>
      </c>
      <c r="DF416" s="23" t="str">
        <f ca="1">_xll.IMDP("BND",CV416,DF8,CV3)</f>
        <v>입력오류</v>
      </c>
      <c r="DG416" s="23" t="str">
        <f ca="1">_xll.IMDP("BND",CV416,DG8,CV3)</f>
        <v>입력오류</v>
      </c>
      <c r="DH416" s="23" t="str">
        <f ca="1">_xll.IMDP("BND",CV416,DH8,CV3)</f>
        <v>입력오류</v>
      </c>
      <c r="DI416" s="2"/>
      <c r="DS416" s="21" t="str">
        <f ca="1">_xll.IMDP("BND",DJ416,DS8,DJ3)</f>
        <v>입력오류</v>
      </c>
      <c r="DT416" s="23" t="str">
        <f ca="1">_xll.IMDP("BND",DJ416,DT8,DJ3)</f>
        <v>입력오류</v>
      </c>
      <c r="DU416" s="23" t="str">
        <f ca="1">_xll.IMDP("BND",DJ416,DU8,DJ3)</f>
        <v>입력오류</v>
      </c>
      <c r="DV416" s="23" t="str">
        <f ca="1">_xll.IMDP("BND",DJ416,DV8,DJ3)</f>
        <v>입력오류</v>
      </c>
      <c r="DW416" s="2"/>
      <c r="EG416" s="21" t="str">
        <f ca="1">_xll.IMDP("BND",DX416,EG8,DX3)</f>
        <v>입력오류</v>
      </c>
      <c r="EH416" s="23" t="str">
        <f ca="1">_xll.IMDP("BND",DX416,EH8,DX3)</f>
        <v>입력오류</v>
      </c>
      <c r="EI416" s="23" t="str">
        <f ca="1">_xll.IMDP("BND",DX416,EI8,DX3)</f>
        <v>입력오류</v>
      </c>
      <c r="EJ416" s="23" t="str">
        <f ca="1">_xll.IMDP("BND",DX416,EJ8,DX3)</f>
        <v>입력오류</v>
      </c>
      <c r="EK416" s="2"/>
      <c r="EU416" s="21" t="str">
        <f ca="1">_xll.IMDP("BND",EL416,EU8,EL3)</f>
        <v>입력오류</v>
      </c>
      <c r="EV416" s="23" t="str">
        <f ca="1">_xll.IMDP("BND",EL416,EV8,EL3)</f>
        <v>입력오류</v>
      </c>
      <c r="EW416" s="23" t="str">
        <f ca="1">_xll.IMDP("BND",EL416,EW8,EL3)</f>
        <v>입력오류</v>
      </c>
      <c r="EX416" s="23" t="str">
        <f ca="1">_xll.IMDP("BND",EL416,EX8,EL3)</f>
        <v>입력오류</v>
      </c>
    </row>
    <row r="417" spans="1:154" ht="13.5" customHeight="1" x14ac:dyDescent="0.3">
      <c r="A417" s="2"/>
      <c r="K417" s="21" t="str">
        <f ca="1">_xll.IMDP("BND",B417,K8,B3)</f>
        <v>입력오류</v>
      </c>
      <c r="L417" s="23" t="str">
        <f ca="1">_xll.IMDP("BND",B417,L8,B3)</f>
        <v>입력오류</v>
      </c>
      <c r="M417" s="23" t="str">
        <f ca="1">_xll.IMDP("BND",B417,M8,B3)</f>
        <v>입력오류</v>
      </c>
      <c r="N417" s="23" t="str">
        <f ca="1">_xll.IMDP("BND",B417,N8,B3)</f>
        <v>입력오류</v>
      </c>
      <c r="O417" s="2"/>
      <c r="Y417" s="21" t="str">
        <f ca="1">_xll.IMDP("BND",P417,Y8,P3)</f>
        <v>입력오류</v>
      </c>
      <c r="Z417" s="23" t="str">
        <f ca="1">_xll.IMDP("BND",P417,Z8,P3)</f>
        <v>입력오류</v>
      </c>
      <c r="AA417" s="23" t="str">
        <f ca="1">_xll.IMDP("BND",P417,AA8,P3)</f>
        <v>입력오류</v>
      </c>
      <c r="AB417" s="23" t="str">
        <f ca="1">_xll.IMDP("BND",P417,AB8,P3)</f>
        <v>입력오류</v>
      </c>
      <c r="AC417" s="2"/>
      <c r="AM417" s="21" t="str">
        <f ca="1">_xll.IMDP("BND",AD417,AM8,AD3)</f>
        <v>입력오류</v>
      </c>
      <c r="AN417" s="23" t="str">
        <f ca="1">_xll.IMDP("BND",AD417,AN8,AD3)</f>
        <v>입력오류</v>
      </c>
      <c r="AO417" s="23" t="str">
        <f ca="1">_xll.IMDP("BND",AD417,AO8,AD3)</f>
        <v>입력오류</v>
      </c>
      <c r="AP417" s="23" t="str">
        <f ca="1">_xll.IMDP("BND",AD417,AP8,AD3)</f>
        <v>입력오류</v>
      </c>
      <c r="AQ417" s="2"/>
      <c r="BA417" s="21" t="str">
        <f ca="1">_xll.IMDP("BND",AR417,BA8,AR3)</f>
        <v>입력오류</v>
      </c>
      <c r="BB417" s="23" t="str">
        <f ca="1">_xll.IMDP("BND",AR417,BB8,AR3)</f>
        <v>입력오류</v>
      </c>
      <c r="BC417" s="23" t="str">
        <f ca="1">_xll.IMDP("BND",AR417,BC8,AR3)</f>
        <v>입력오류</v>
      </c>
      <c r="BD417" s="23" t="str">
        <f ca="1">_xll.IMDP("BND",AR417,BD8,AR3)</f>
        <v>입력오류</v>
      </c>
      <c r="BE417" s="2"/>
      <c r="BO417" s="21" t="str">
        <f ca="1">_xll.IMDP("BND",BF417,BO8,BF3)</f>
        <v>입력오류</v>
      </c>
      <c r="BP417" s="23" t="str">
        <f ca="1">_xll.IMDP("BND",BF417,BP8,BF3)</f>
        <v>입력오류</v>
      </c>
      <c r="BQ417" s="23" t="str">
        <f ca="1">_xll.IMDP("BND",BF417,BQ8,BF3)</f>
        <v>입력오류</v>
      </c>
      <c r="BR417" s="23" t="str">
        <f ca="1">_xll.IMDP("BND",BF417,BR8,BF3)</f>
        <v>입력오류</v>
      </c>
      <c r="BS417" s="2"/>
      <c r="CC417" s="21" t="str">
        <f ca="1">_xll.IMDP("BND",BT417,CC8,BT3)</f>
        <v>입력오류</v>
      </c>
      <c r="CD417" s="23" t="str">
        <f ca="1">_xll.IMDP("BND",BT417,CD8,BT3)</f>
        <v>입력오류</v>
      </c>
      <c r="CE417" s="23" t="str">
        <f ca="1">_xll.IMDP("BND",BT417,CE8,BT3)</f>
        <v>입력오류</v>
      </c>
      <c r="CF417" s="23" t="str">
        <f ca="1">_xll.IMDP("BND",BT417,CF8,BT3)</f>
        <v>입력오류</v>
      </c>
      <c r="CG417" s="2"/>
      <c r="CQ417" s="21" t="str">
        <f ca="1">_xll.IMDP("BND",CH417,CQ8,CH3)</f>
        <v>입력오류</v>
      </c>
      <c r="CR417" s="23" t="str">
        <f ca="1">_xll.IMDP("BND",CH417,CR8,CH3)</f>
        <v>입력오류</v>
      </c>
      <c r="CS417" s="23" t="str">
        <f ca="1">_xll.IMDP("BND",CH417,CS8,CH3)</f>
        <v>입력오류</v>
      </c>
      <c r="CT417" s="23" t="str">
        <f ca="1">_xll.IMDP("BND",CH417,CT8,CH3)</f>
        <v>입력오류</v>
      </c>
      <c r="CU417" s="2"/>
      <c r="DE417" s="21" t="str">
        <f ca="1">_xll.IMDP("BND",CV417,DE8,CV3)</f>
        <v>입력오류</v>
      </c>
      <c r="DF417" s="23" t="str">
        <f ca="1">_xll.IMDP("BND",CV417,DF8,CV3)</f>
        <v>입력오류</v>
      </c>
      <c r="DG417" s="23" t="str">
        <f ca="1">_xll.IMDP("BND",CV417,DG8,CV3)</f>
        <v>입력오류</v>
      </c>
      <c r="DH417" s="23" t="str">
        <f ca="1">_xll.IMDP("BND",CV417,DH8,CV3)</f>
        <v>입력오류</v>
      </c>
      <c r="DI417" s="2"/>
      <c r="DS417" s="21" t="str">
        <f ca="1">_xll.IMDP("BND",DJ417,DS8,DJ3)</f>
        <v>입력오류</v>
      </c>
      <c r="DT417" s="23" t="str">
        <f ca="1">_xll.IMDP("BND",DJ417,DT8,DJ3)</f>
        <v>입력오류</v>
      </c>
      <c r="DU417" s="23" t="str">
        <f ca="1">_xll.IMDP("BND",DJ417,DU8,DJ3)</f>
        <v>입력오류</v>
      </c>
      <c r="DV417" s="23" t="str">
        <f ca="1">_xll.IMDP("BND",DJ417,DV8,DJ3)</f>
        <v>입력오류</v>
      </c>
      <c r="DW417" s="2"/>
      <c r="EG417" s="21" t="str">
        <f ca="1">_xll.IMDP("BND",DX417,EG8,DX3)</f>
        <v>입력오류</v>
      </c>
      <c r="EH417" s="23" t="str">
        <f ca="1">_xll.IMDP("BND",DX417,EH8,DX3)</f>
        <v>입력오류</v>
      </c>
      <c r="EI417" s="23" t="str">
        <f ca="1">_xll.IMDP("BND",DX417,EI8,DX3)</f>
        <v>입력오류</v>
      </c>
      <c r="EJ417" s="23" t="str">
        <f ca="1">_xll.IMDP("BND",DX417,EJ8,DX3)</f>
        <v>입력오류</v>
      </c>
      <c r="EK417" s="2"/>
      <c r="EU417" s="21" t="str">
        <f ca="1">_xll.IMDP("BND",EL417,EU8,EL3)</f>
        <v>입력오류</v>
      </c>
      <c r="EV417" s="23" t="str">
        <f ca="1">_xll.IMDP("BND",EL417,EV8,EL3)</f>
        <v>입력오류</v>
      </c>
      <c r="EW417" s="23" t="str">
        <f ca="1">_xll.IMDP("BND",EL417,EW8,EL3)</f>
        <v>입력오류</v>
      </c>
      <c r="EX417" s="23" t="str">
        <f ca="1">_xll.IMDP("BND",EL417,EX8,EL3)</f>
        <v>입력오류</v>
      </c>
    </row>
    <row r="418" spans="1:154" ht="13.5" customHeight="1" x14ac:dyDescent="0.3">
      <c r="A418" s="2"/>
      <c r="K418" s="21" t="str">
        <f ca="1">_xll.IMDP("BND",B418,K8,B3)</f>
        <v>입력오류</v>
      </c>
      <c r="L418" s="23" t="str">
        <f ca="1">_xll.IMDP("BND",B418,L8,B3)</f>
        <v>입력오류</v>
      </c>
      <c r="M418" s="23" t="str">
        <f ca="1">_xll.IMDP("BND",B418,M8,B3)</f>
        <v>입력오류</v>
      </c>
      <c r="N418" s="23" t="str">
        <f ca="1">_xll.IMDP("BND",B418,N8,B3)</f>
        <v>입력오류</v>
      </c>
      <c r="O418" s="2"/>
      <c r="Y418" s="21" t="str">
        <f ca="1">_xll.IMDP("BND",P418,Y8,P3)</f>
        <v>입력오류</v>
      </c>
      <c r="Z418" s="23" t="str">
        <f ca="1">_xll.IMDP("BND",P418,Z8,P3)</f>
        <v>입력오류</v>
      </c>
      <c r="AA418" s="23" t="str">
        <f ca="1">_xll.IMDP("BND",P418,AA8,P3)</f>
        <v>입력오류</v>
      </c>
      <c r="AB418" s="23" t="str">
        <f ca="1">_xll.IMDP("BND",P418,AB8,P3)</f>
        <v>입력오류</v>
      </c>
      <c r="AC418" s="2"/>
      <c r="AM418" s="21" t="str">
        <f ca="1">_xll.IMDP("BND",AD418,AM8,AD3)</f>
        <v>입력오류</v>
      </c>
      <c r="AN418" s="23" t="str">
        <f ca="1">_xll.IMDP("BND",AD418,AN8,AD3)</f>
        <v>입력오류</v>
      </c>
      <c r="AO418" s="23" t="str">
        <f ca="1">_xll.IMDP("BND",AD418,AO8,AD3)</f>
        <v>입력오류</v>
      </c>
      <c r="AP418" s="23" t="str">
        <f ca="1">_xll.IMDP("BND",AD418,AP8,AD3)</f>
        <v>입력오류</v>
      </c>
      <c r="AQ418" s="2"/>
      <c r="BA418" s="21" t="str">
        <f ca="1">_xll.IMDP("BND",AR418,BA8,AR3)</f>
        <v>입력오류</v>
      </c>
      <c r="BB418" s="23" t="str">
        <f ca="1">_xll.IMDP("BND",AR418,BB8,AR3)</f>
        <v>입력오류</v>
      </c>
      <c r="BC418" s="23" t="str">
        <f ca="1">_xll.IMDP("BND",AR418,BC8,AR3)</f>
        <v>입력오류</v>
      </c>
      <c r="BD418" s="23" t="str">
        <f ca="1">_xll.IMDP("BND",AR418,BD8,AR3)</f>
        <v>입력오류</v>
      </c>
      <c r="BE418" s="2"/>
      <c r="BO418" s="21" t="str">
        <f ca="1">_xll.IMDP("BND",BF418,BO8,BF3)</f>
        <v>입력오류</v>
      </c>
      <c r="BP418" s="23" t="str">
        <f ca="1">_xll.IMDP("BND",BF418,BP8,BF3)</f>
        <v>입력오류</v>
      </c>
      <c r="BQ418" s="23" t="str">
        <f ca="1">_xll.IMDP("BND",BF418,BQ8,BF3)</f>
        <v>입력오류</v>
      </c>
      <c r="BR418" s="23" t="str">
        <f ca="1">_xll.IMDP("BND",BF418,BR8,BF3)</f>
        <v>입력오류</v>
      </c>
      <c r="BS418" s="2"/>
      <c r="CC418" s="21" t="str">
        <f ca="1">_xll.IMDP("BND",BT418,CC8,BT3)</f>
        <v>입력오류</v>
      </c>
      <c r="CD418" s="23" t="str">
        <f ca="1">_xll.IMDP("BND",BT418,CD8,BT3)</f>
        <v>입력오류</v>
      </c>
      <c r="CE418" s="23" t="str">
        <f ca="1">_xll.IMDP("BND",BT418,CE8,BT3)</f>
        <v>입력오류</v>
      </c>
      <c r="CF418" s="23" t="str">
        <f ca="1">_xll.IMDP("BND",BT418,CF8,BT3)</f>
        <v>입력오류</v>
      </c>
      <c r="CG418" s="2"/>
      <c r="CQ418" s="21" t="str">
        <f ca="1">_xll.IMDP("BND",CH418,CQ8,CH3)</f>
        <v>입력오류</v>
      </c>
      <c r="CR418" s="23" t="str">
        <f ca="1">_xll.IMDP("BND",CH418,CR8,CH3)</f>
        <v>입력오류</v>
      </c>
      <c r="CS418" s="23" t="str">
        <f ca="1">_xll.IMDP("BND",CH418,CS8,CH3)</f>
        <v>입력오류</v>
      </c>
      <c r="CT418" s="23" t="str">
        <f ca="1">_xll.IMDP("BND",CH418,CT8,CH3)</f>
        <v>입력오류</v>
      </c>
      <c r="CU418" s="2"/>
      <c r="DE418" s="21" t="str">
        <f ca="1">_xll.IMDP("BND",CV418,DE8,CV3)</f>
        <v>입력오류</v>
      </c>
      <c r="DF418" s="23" t="str">
        <f ca="1">_xll.IMDP("BND",CV418,DF8,CV3)</f>
        <v>입력오류</v>
      </c>
      <c r="DG418" s="23" t="str">
        <f ca="1">_xll.IMDP("BND",CV418,DG8,CV3)</f>
        <v>입력오류</v>
      </c>
      <c r="DH418" s="23" t="str">
        <f ca="1">_xll.IMDP("BND",CV418,DH8,CV3)</f>
        <v>입력오류</v>
      </c>
      <c r="DI418" s="2"/>
      <c r="DS418" s="21" t="str">
        <f ca="1">_xll.IMDP("BND",DJ418,DS8,DJ3)</f>
        <v>입력오류</v>
      </c>
      <c r="DT418" s="23" t="str">
        <f ca="1">_xll.IMDP("BND",DJ418,DT8,DJ3)</f>
        <v>입력오류</v>
      </c>
      <c r="DU418" s="23" t="str">
        <f ca="1">_xll.IMDP("BND",DJ418,DU8,DJ3)</f>
        <v>입력오류</v>
      </c>
      <c r="DV418" s="23" t="str">
        <f ca="1">_xll.IMDP("BND",DJ418,DV8,DJ3)</f>
        <v>입력오류</v>
      </c>
      <c r="DW418" s="2"/>
      <c r="EG418" s="21" t="str">
        <f ca="1">_xll.IMDP("BND",DX418,EG8,DX3)</f>
        <v>입력오류</v>
      </c>
      <c r="EH418" s="23" t="str">
        <f ca="1">_xll.IMDP("BND",DX418,EH8,DX3)</f>
        <v>입력오류</v>
      </c>
      <c r="EI418" s="23" t="str">
        <f ca="1">_xll.IMDP("BND",DX418,EI8,DX3)</f>
        <v>입력오류</v>
      </c>
      <c r="EJ418" s="23" t="str">
        <f ca="1">_xll.IMDP("BND",DX418,EJ8,DX3)</f>
        <v>입력오류</v>
      </c>
      <c r="EK418" s="2"/>
      <c r="EU418" s="21" t="str">
        <f ca="1">_xll.IMDP("BND",EL418,EU8,EL3)</f>
        <v>입력오류</v>
      </c>
      <c r="EV418" s="23" t="str">
        <f ca="1">_xll.IMDP("BND",EL418,EV8,EL3)</f>
        <v>입력오류</v>
      </c>
      <c r="EW418" s="23" t="str">
        <f ca="1">_xll.IMDP("BND",EL418,EW8,EL3)</f>
        <v>입력오류</v>
      </c>
      <c r="EX418" s="23" t="str">
        <f ca="1">_xll.IMDP("BND",EL418,EX8,EL3)</f>
        <v>입력오류</v>
      </c>
    </row>
    <row r="419" spans="1:154" ht="13.5" customHeight="1" x14ac:dyDescent="0.3">
      <c r="A419" s="2"/>
      <c r="K419" s="21" t="str">
        <f ca="1">_xll.IMDP("BND",B419,K8,B3)</f>
        <v>입력오류</v>
      </c>
      <c r="L419" s="23" t="str">
        <f ca="1">_xll.IMDP("BND",B419,L8,B3)</f>
        <v>입력오류</v>
      </c>
      <c r="M419" s="23" t="str">
        <f ca="1">_xll.IMDP("BND",B419,M8,B3)</f>
        <v>입력오류</v>
      </c>
      <c r="N419" s="23" t="str">
        <f ca="1">_xll.IMDP("BND",B419,N8,B3)</f>
        <v>입력오류</v>
      </c>
      <c r="O419" s="2"/>
      <c r="Y419" s="21" t="str">
        <f ca="1">_xll.IMDP("BND",P419,Y8,P3)</f>
        <v>입력오류</v>
      </c>
      <c r="Z419" s="23" t="str">
        <f ca="1">_xll.IMDP("BND",P419,Z8,P3)</f>
        <v>입력오류</v>
      </c>
      <c r="AA419" s="23" t="str">
        <f ca="1">_xll.IMDP("BND",P419,AA8,P3)</f>
        <v>입력오류</v>
      </c>
      <c r="AB419" s="23" t="str">
        <f ca="1">_xll.IMDP("BND",P419,AB8,P3)</f>
        <v>입력오류</v>
      </c>
      <c r="AC419" s="2"/>
      <c r="AM419" s="21" t="str">
        <f ca="1">_xll.IMDP("BND",AD419,AM8,AD3)</f>
        <v>입력오류</v>
      </c>
      <c r="AN419" s="23" t="str">
        <f ca="1">_xll.IMDP("BND",AD419,AN8,AD3)</f>
        <v>입력오류</v>
      </c>
      <c r="AO419" s="23" t="str">
        <f ca="1">_xll.IMDP("BND",AD419,AO8,AD3)</f>
        <v>입력오류</v>
      </c>
      <c r="AP419" s="23" t="str">
        <f ca="1">_xll.IMDP("BND",AD419,AP8,AD3)</f>
        <v>입력오류</v>
      </c>
      <c r="AQ419" s="2"/>
      <c r="BA419" s="21" t="str">
        <f ca="1">_xll.IMDP("BND",AR419,BA8,AR3)</f>
        <v>입력오류</v>
      </c>
      <c r="BB419" s="23" t="str">
        <f ca="1">_xll.IMDP("BND",AR419,BB8,AR3)</f>
        <v>입력오류</v>
      </c>
      <c r="BC419" s="23" t="str">
        <f ca="1">_xll.IMDP("BND",AR419,BC8,AR3)</f>
        <v>입력오류</v>
      </c>
      <c r="BD419" s="23" t="str">
        <f ca="1">_xll.IMDP("BND",AR419,BD8,AR3)</f>
        <v>입력오류</v>
      </c>
      <c r="BE419" s="2"/>
      <c r="BO419" s="21" t="str">
        <f ca="1">_xll.IMDP("BND",BF419,BO8,BF3)</f>
        <v>입력오류</v>
      </c>
      <c r="BP419" s="23" t="str">
        <f ca="1">_xll.IMDP("BND",BF419,BP8,BF3)</f>
        <v>입력오류</v>
      </c>
      <c r="BQ419" s="23" t="str">
        <f ca="1">_xll.IMDP("BND",BF419,BQ8,BF3)</f>
        <v>입력오류</v>
      </c>
      <c r="BR419" s="23" t="str">
        <f ca="1">_xll.IMDP("BND",BF419,BR8,BF3)</f>
        <v>입력오류</v>
      </c>
      <c r="BS419" s="2"/>
      <c r="CC419" s="21" t="str">
        <f ca="1">_xll.IMDP("BND",BT419,CC8,BT3)</f>
        <v>입력오류</v>
      </c>
      <c r="CD419" s="23" t="str">
        <f ca="1">_xll.IMDP("BND",BT419,CD8,BT3)</f>
        <v>입력오류</v>
      </c>
      <c r="CE419" s="23" t="str">
        <f ca="1">_xll.IMDP("BND",BT419,CE8,BT3)</f>
        <v>입력오류</v>
      </c>
      <c r="CF419" s="23" t="str">
        <f ca="1">_xll.IMDP("BND",BT419,CF8,BT3)</f>
        <v>입력오류</v>
      </c>
      <c r="CG419" s="2"/>
      <c r="CQ419" s="21" t="str">
        <f ca="1">_xll.IMDP("BND",CH419,CQ8,CH3)</f>
        <v>입력오류</v>
      </c>
      <c r="CR419" s="23" t="str">
        <f ca="1">_xll.IMDP("BND",CH419,CR8,CH3)</f>
        <v>입력오류</v>
      </c>
      <c r="CS419" s="23" t="str">
        <f ca="1">_xll.IMDP("BND",CH419,CS8,CH3)</f>
        <v>입력오류</v>
      </c>
      <c r="CT419" s="23" t="str">
        <f ca="1">_xll.IMDP("BND",CH419,CT8,CH3)</f>
        <v>입력오류</v>
      </c>
      <c r="CU419" s="2"/>
      <c r="DE419" s="21" t="str">
        <f ca="1">_xll.IMDP("BND",CV419,DE8,CV3)</f>
        <v>입력오류</v>
      </c>
      <c r="DF419" s="23" t="str">
        <f ca="1">_xll.IMDP("BND",CV419,DF8,CV3)</f>
        <v>입력오류</v>
      </c>
      <c r="DG419" s="23" t="str">
        <f ca="1">_xll.IMDP("BND",CV419,DG8,CV3)</f>
        <v>입력오류</v>
      </c>
      <c r="DH419" s="23" t="str">
        <f ca="1">_xll.IMDP("BND",CV419,DH8,CV3)</f>
        <v>입력오류</v>
      </c>
      <c r="DI419" s="2"/>
      <c r="DS419" s="21" t="str">
        <f ca="1">_xll.IMDP("BND",DJ419,DS8,DJ3)</f>
        <v>입력오류</v>
      </c>
      <c r="DT419" s="23" t="str">
        <f ca="1">_xll.IMDP("BND",DJ419,DT8,DJ3)</f>
        <v>입력오류</v>
      </c>
      <c r="DU419" s="23" t="str">
        <f ca="1">_xll.IMDP("BND",DJ419,DU8,DJ3)</f>
        <v>입력오류</v>
      </c>
      <c r="DV419" s="23" t="str">
        <f ca="1">_xll.IMDP("BND",DJ419,DV8,DJ3)</f>
        <v>입력오류</v>
      </c>
      <c r="DW419" s="2"/>
      <c r="EG419" s="21" t="str">
        <f ca="1">_xll.IMDP("BND",DX419,EG8,DX3)</f>
        <v>입력오류</v>
      </c>
      <c r="EH419" s="23" t="str">
        <f ca="1">_xll.IMDP("BND",DX419,EH8,DX3)</f>
        <v>입력오류</v>
      </c>
      <c r="EI419" s="23" t="str">
        <f ca="1">_xll.IMDP("BND",DX419,EI8,DX3)</f>
        <v>입력오류</v>
      </c>
      <c r="EJ419" s="23" t="str">
        <f ca="1">_xll.IMDP("BND",DX419,EJ8,DX3)</f>
        <v>입력오류</v>
      </c>
      <c r="EK419" s="2"/>
      <c r="EU419" s="21" t="str">
        <f ca="1">_xll.IMDP("BND",EL419,EU8,EL3)</f>
        <v>입력오류</v>
      </c>
      <c r="EV419" s="23" t="str">
        <f ca="1">_xll.IMDP("BND",EL419,EV8,EL3)</f>
        <v>입력오류</v>
      </c>
      <c r="EW419" s="23" t="str">
        <f ca="1">_xll.IMDP("BND",EL419,EW8,EL3)</f>
        <v>입력오류</v>
      </c>
      <c r="EX419" s="23" t="str">
        <f ca="1">_xll.IMDP("BND",EL419,EX8,EL3)</f>
        <v>입력오류</v>
      </c>
    </row>
    <row r="420" spans="1:154" ht="13.5" customHeight="1" x14ac:dyDescent="0.3">
      <c r="A420" s="2"/>
      <c r="K420" s="21" t="str">
        <f ca="1">_xll.IMDP("BND",B420,K8,B3)</f>
        <v>입력오류</v>
      </c>
      <c r="L420" s="23" t="str">
        <f ca="1">_xll.IMDP("BND",B420,L8,B3)</f>
        <v>입력오류</v>
      </c>
      <c r="M420" s="23" t="str">
        <f ca="1">_xll.IMDP("BND",B420,M8,B3)</f>
        <v>입력오류</v>
      </c>
      <c r="N420" s="23" t="str">
        <f ca="1">_xll.IMDP("BND",B420,N8,B3)</f>
        <v>입력오류</v>
      </c>
      <c r="O420" s="2"/>
      <c r="Y420" s="21" t="str">
        <f ca="1">_xll.IMDP("BND",P420,Y8,P3)</f>
        <v>입력오류</v>
      </c>
      <c r="Z420" s="23" t="str">
        <f ca="1">_xll.IMDP("BND",P420,Z8,P3)</f>
        <v>입력오류</v>
      </c>
      <c r="AA420" s="23" t="str">
        <f ca="1">_xll.IMDP("BND",P420,AA8,P3)</f>
        <v>입력오류</v>
      </c>
      <c r="AB420" s="23" t="str">
        <f ca="1">_xll.IMDP("BND",P420,AB8,P3)</f>
        <v>입력오류</v>
      </c>
      <c r="AC420" s="2"/>
      <c r="AM420" s="21" t="str">
        <f ca="1">_xll.IMDP("BND",AD420,AM8,AD3)</f>
        <v>입력오류</v>
      </c>
      <c r="AN420" s="23" t="str">
        <f ca="1">_xll.IMDP("BND",AD420,AN8,AD3)</f>
        <v>입력오류</v>
      </c>
      <c r="AO420" s="23" t="str">
        <f ca="1">_xll.IMDP("BND",AD420,AO8,AD3)</f>
        <v>입력오류</v>
      </c>
      <c r="AP420" s="23" t="str">
        <f ca="1">_xll.IMDP("BND",AD420,AP8,AD3)</f>
        <v>입력오류</v>
      </c>
      <c r="AQ420" s="2"/>
      <c r="BA420" s="21" t="str">
        <f ca="1">_xll.IMDP("BND",AR420,BA8,AR3)</f>
        <v>입력오류</v>
      </c>
      <c r="BB420" s="23" t="str">
        <f ca="1">_xll.IMDP("BND",AR420,BB8,AR3)</f>
        <v>입력오류</v>
      </c>
      <c r="BC420" s="23" t="str">
        <f ca="1">_xll.IMDP("BND",AR420,BC8,AR3)</f>
        <v>입력오류</v>
      </c>
      <c r="BD420" s="23" t="str">
        <f ca="1">_xll.IMDP("BND",AR420,BD8,AR3)</f>
        <v>입력오류</v>
      </c>
      <c r="BE420" s="2"/>
      <c r="BO420" s="21" t="str">
        <f ca="1">_xll.IMDP("BND",BF420,BO8,BF3)</f>
        <v>입력오류</v>
      </c>
      <c r="BP420" s="23" t="str">
        <f ca="1">_xll.IMDP("BND",BF420,BP8,BF3)</f>
        <v>입력오류</v>
      </c>
      <c r="BQ420" s="23" t="str">
        <f ca="1">_xll.IMDP("BND",BF420,BQ8,BF3)</f>
        <v>입력오류</v>
      </c>
      <c r="BR420" s="23" t="str">
        <f ca="1">_xll.IMDP("BND",BF420,BR8,BF3)</f>
        <v>입력오류</v>
      </c>
      <c r="BS420" s="2"/>
      <c r="CC420" s="21" t="str">
        <f ca="1">_xll.IMDP("BND",BT420,CC8,BT3)</f>
        <v>입력오류</v>
      </c>
      <c r="CD420" s="23" t="str">
        <f ca="1">_xll.IMDP("BND",BT420,CD8,BT3)</f>
        <v>입력오류</v>
      </c>
      <c r="CE420" s="23" t="str">
        <f ca="1">_xll.IMDP("BND",BT420,CE8,BT3)</f>
        <v>입력오류</v>
      </c>
      <c r="CF420" s="23" t="str">
        <f ca="1">_xll.IMDP("BND",BT420,CF8,BT3)</f>
        <v>입력오류</v>
      </c>
      <c r="CG420" s="2"/>
      <c r="CQ420" s="21" t="str">
        <f ca="1">_xll.IMDP("BND",CH420,CQ8,CH3)</f>
        <v>입력오류</v>
      </c>
      <c r="CR420" s="23" t="str">
        <f ca="1">_xll.IMDP("BND",CH420,CR8,CH3)</f>
        <v>입력오류</v>
      </c>
      <c r="CS420" s="23" t="str">
        <f ca="1">_xll.IMDP("BND",CH420,CS8,CH3)</f>
        <v>입력오류</v>
      </c>
      <c r="CT420" s="23" t="str">
        <f ca="1">_xll.IMDP("BND",CH420,CT8,CH3)</f>
        <v>입력오류</v>
      </c>
      <c r="CU420" s="2"/>
      <c r="DE420" s="21" t="str">
        <f ca="1">_xll.IMDP("BND",CV420,DE8,CV3)</f>
        <v>입력오류</v>
      </c>
      <c r="DF420" s="23" t="str">
        <f ca="1">_xll.IMDP("BND",CV420,DF8,CV3)</f>
        <v>입력오류</v>
      </c>
      <c r="DG420" s="23" t="str">
        <f ca="1">_xll.IMDP("BND",CV420,DG8,CV3)</f>
        <v>입력오류</v>
      </c>
      <c r="DH420" s="23" t="str">
        <f ca="1">_xll.IMDP("BND",CV420,DH8,CV3)</f>
        <v>입력오류</v>
      </c>
      <c r="DI420" s="2"/>
      <c r="DS420" s="21" t="str">
        <f ca="1">_xll.IMDP("BND",DJ420,DS8,DJ3)</f>
        <v>입력오류</v>
      </c>
      <c r="DT420" s="23" t="str">
        <f ca="1">_xll.IMDP("BND",DJ420,DT8,DJ3)</f>
        <v>입력오류</v>
      </c>
      <c r="DU420" s="23" t="str">
        <f ca="1">_xll.IMDP("BND",DJ420,DU8,DJ3)</f>
        <v>입력오류</v>
      </c>
      <c r="DV420" s="23" t="str">
        <f ca="1">_xll.IMDP("BND",DJ420,DV8,DJ3)</f>
        <v>입력오류</v>
      </c>
      <c r="DW420" s="2"/>
      <c r="EG420" s="21" t="str">
        <f ca="1">_xll.IMDP("BND",DX420,EG8,DX3)</f>
        <v>입력오류</v>
      </c>
      <c r="EH420" s="23" t="str">
        <f ca="1">_xll.IMDP("BND",DX420,EH8,DX3)</f>
        <v>입력오류</v>
      </c>
      <c r="EI420" s="23" t="str">
        <f ca="1">_xll.IMDP("BND",DX420,EI8,DX3)</f>
        <v>입력오류</v>
      </c>
      <c r="EJ420" s="23" t="str">
        <f ca="1">_xll.IMDP("BND",DX420,EJ8,DX3)</f>
        <v>입력오류</v>
      </c>
      <c r="EK420" s="2"/>
      <c r="EU420" s="21" t="str">
        <f ca="1">_xll.IMDP("BND",EL420,EU8,EL3)</f>
        <v>입력오류</v>
      </c>
      <c r="EV420" s="23" t="str">
        <f ca="1">_xll.IMDP("BND",EL420,EV8,EL3)</f>
        <v>입력오류</v>
      </c>
      <c r="EW420" s="23" t="str">
        <f ca="1">_xll.IMDP("BND",EL420,EW8,EL3)</f>
        <v>입력오류</v>
      </c>
      <c r="EX420" s="23" t="str">
        <f ca="1">_xll.IMDP("BND",EL420,EX8,EL3)</f>
        <v>입력오류</v>
      </c>
    </row>
    <row r="421" spans="1:154" ht="13.5" customHeight="1" x14ac:dyDescent="0.3">
      <c r="A421" s="2"/>
      <c r="K421" s="21" t="str">
        <f ca="1">_xll.IMDP("BND",B421,K8,B3)</f>
        <v>입력오류</v>
      </c>
      <c r="L421" s="23" t="str">
        <f ca="1">_xll.IMDP("BND",B421,L8,B3)</f>
        <v>입력오류</v>
      </c>
      <c r="M421" s="23" t="str">
        <f ca="1">_xll.IMDP("BND",B421,M8,B3)</f>
        <v>입력오류</v>
      </c>
      <c r="N421" s="23" t="str">
        <f ca="1">_xll.IMDP("BND",B421,N8,B3)</f>
        <v>입력오류</v>
      </c>
      <c r="O421" s="2"/>
      <c r="Y421" s="21" t="str">
        <f ca="1">_xll.IMDP("BND",P421,Y8,P3)</f>
        <v>입력오류</v>
      </c>
      <c r="Z421" s="23" t="str">
        <f ca="1">_xll.IMDP("BND",P421,Z8,P3)</f>
        <v>입력오류</v>
      </c>
      <c r="AA421" s="23" t="str">
        <f ca="1">_xll.IMDP("BND",P421,AA8,P3)</f>
        <v>입력오류</v>
      </c>
      <c r="AB421" s="23" t="str">
        <f ca="1">_xll.IMDP("BND",P421,AB8,P3)</f>
        <v>입력오류</v>
      </c>
      <c r="AC421" s="2"/>
      <c r="AM421" s="21" t="str">
        <f ca="1">_xll.IMDP("BND",AD421,AM8,AD3)</f>
        <v>입력오류</v>
      </c>
      <c r="AN421" s="23" t="str">
        <f ca="1">_xll.IMDP("BND",AD421,AN8,AD3)</f>
        <v>입력오류</v>
      </c>
      <c r="AO421" s="23" t="str">
        <f ca="1">_xll.IMDP("BND",AD421,AO8,AD3)</f>
        <v>입력오류</v>
      </c>
      <c r="AP421" s="23" t="str">
        <f ca="1">_xll.IMDP("BND",AD421,AP8,AD3)</f>
        <v>입력오류</v>
      </c>
      <c r="AQ421" s="2"/>
      <c r="BA421" s="21" t="str">
        <f ca="1">_xll.IMDP("BND",AR421,BA8,AR3)</f>
        <v>입력오류</v>
      </c>
      <c r="BB421" s="23" t="str">
        <f ca="1">_xll.IMDP("BND",AR421,BB8,AR3)</f>
        <v>입력오류</v>
      </c>
      <c r="BC421" s="23" t="str">
        <f ca="1">_xll.IMDP("BND",AR421,BC8,AR3)</f>
        <v>입력오류</v>
      </c>
      <c r="BD421" s="23" t="str">
        <f ca="1">_xll.IMDP("BND",AR421,BD8,AR3)</f>
        <v>입력오류</v>
      </c>
      <c r="BE421" s="2"/>
      <c r="BO421" s="21" t="str">
        <f ca="1">_xll.IMDP("BND",BF421,BO8,BF3)</f>
        <v>입력오류</v>
      </c>
      <c r="BP421" s="23" t="str">
        <f ca="1">_xll.IMDP("BND",BF421,BP8,BF3)</f>
        <v>입력오류</v>
      </c>
      <c r="BQ421" s="23" t="str">
        <f ca="1">_xll.IMDP("BND",BF421,BQ8,BF3)</f>
        <v>입력오류</v>
      </c>
      <c r="BR421" s="23" t="str">
        <f ca="1">_xll.IMDP("BND",BF421,BR8,BF3)</f>
        <v>입력오류</v>
      </c>
      <c r="BS421" s="2"/>
      <c r="CC421" s="21" t="str">
        <f ca="1">_xll.IMDP("BND",BT421,CC8,BT3)</f>
        <v>입력오류</v>
      </c>
      <c r="CD421" s="23" t="str">
        <f ca="1">_xll.IMDP("BND",BT421,CD8,BT3)</f>
        <v>입력오류</v>
      </c>
      <c r="CE421" s="23" t="str">
        <f ca="1">_xll.IMDP("BND",BT421,CE8,BT3)</f>
        <v>입력오류</v>
      </c>
      <c r="CF421" s="23" t="str">
        <f ca="1">_xll.IMDP("BND",BT421,CF8,BT3)</f>
        <v>입력오류</v>
      </c>
      <c r="CG421" s="2"/>
      <c r="CQ421" s="21" t="str">
        <f ca="1">_xll.IMDP("BND",CH421,CQ8,CH3)</f>
        <v>입력오류</v>
      </c>
      <c r="CR421" s="23" t="str">
        <f ca="1">_xll.IMDP("BND",CH421,CR8,CH3)</f>
        <v>입력오류</v>
      </c>
      <c r="CS421" s="23" t="str">
        <f ca="1">_xll.IMDP("BND",CH421,CS8,CH3)</f>
        <v>입력오류</v>
      </c>
      <c r="CT421" s="23" t="str">
        <f ca="1">_xll.IMDP("BND",CH421,CT8,CH3)</f>
        <v>입력오류</v>
      </c>
      <c r="CU421" s="2"/>
      <c r="DE421" s="21" t="str">
        <f ca="1">_xll.IMDP("BND",CV421,DE8,CV3)</f>
        <v>입력오류</v>
      </c>
      <c r="DF421" s="23" t="str">
        <f ca="1">_xll.IMDP("BND",CV421,DF8,CV3)</f>
        <v>입력오류</v>
      </c>
      <c r="DG421" s="23" t="str">
        <f ca="1">_xll.IMDP("BND",CV421,DG8,CV3)</f>
        <v>입력오류</v>
      </c>
      <c r="DH421" s="23" t="str">
        <f ca="1">_xll.IMDP("BND",CV421,DH8,CV3)</f>
        <v>입력오류</v>
      </c>
      <c r="DI421" s="2"/>
      <c r="DS421" s="21" t="str">
        <f ca="1">_xll.IMDP("BND",DJ421,DS8,DJ3)</f>
        <v>입력오류</v>
      </c>
      <c r="DT421" s="23" t="str">
        <f ca="1">_xll.IMDP("BND",DJ421,DT8,DJ3)</f>
        <v>입력오류</v>
      </c>
      <c r="DU421" s="23" t="str">
        <f ca="1">_xll.IMDP("BND",DJ421,DU8,DJ3)</f>
        <v>입력오류</v>
      </c>
      <c r="DV421" s="23" t="str">
        <f ca="1">_xll.IMDP("BND",DJ421,DV8,DJ3)</f>
        <v>입력오류</v>
      </c>
      <c r="DW421" s="2"/>
      <c r="EG421" s="21" t="str">
        <f ca="1">_xll.IMDP("BND",DX421,EG8,DX3)</f>
        <v>입력오류</v>
      </c>
      <c r="EH421" s="23" t="str">
        <f ca="1">_xll.IMDP("BND",DX421,EH8,DX3)</f>
        <v>입력오류</v>
      </c>
      <c r="EI421" s="23" t="str">
        <f ca="1">_xll.IMDP("BND",DX421,EI8,DX3)</f>
        <v>입력오류</v>
      </c>
      <c r="EJ421" s="23" t="str">
        <f ca="1">_xll.IMDP("BND",DX421,EJ8,DX3)</f>
        <v>입력오류</v>
      </c>
      <c r="EK421" s="2"/>
      <c r="EU421" s="21" t="str">
        <f ca="1">_xll.IMDP("BND",EL421,EU8,EL3)</f>
        <v>입력오류</v>
      </c>
      <c r="EV421" s="23" t="str">
        <f ca="1">_xll.IMDP("BND",EL421,EV8,EL3)</f>
        <v>입력오류</v>
      </c>
      <c r="EW421" s="23" t="str">
        <f ca="1">_xll.IMDP("BND",EL421,EW8,EL3)</f>
        <v>입력오류</v>
      </c>
      <c r="EX421" s="23" t="str">
        <f ca="1">_xll.IMDP("BND",EL421,EX8,EL3)</f>
        <v>입력오류</v>
      </c>
    </row>
    <row r="422" spans="1:154" ht="13.5" customHeight="1" x14ac:dyDescent="0.3">
      <c r="A422" s="2"/>
      <c r="K422" s="21" t="str">
        <f ca="1">_xll.IMDP("BND",B422,K8,B3)</f>
        <v>입력오류</v>
      </c>
      <c r="L422" s="23" t="str">
        <f ca="1">_xll.IMDP("BND",B422,L8,B3)</f>
        <v>입력오류</v>
      </c>
      <c r="M422" s="23" t="str">
        <f ca="1">_xll.IMDP("BND",B422,M8,B3)</f>
        <v>입력오류</v>
      </c>
      <c r="N422" s="23" t="str">
        <f ca="1">_xll.IMDP("BND",B422,N8,B3)</f>
        <v>입력오류</v>
      </c>
      <c r="O422" s="2"/>
      <c r="Y422" s="21" t="str">
        <f ca="1">_xll.IMDP("BND",P422,Y8,P3)</f>
        <v>입력오류</v>
      </c>
      <c r="Z422" s="23" t="str">
        <f ca="1">_xll.IMDP("BND",P422,Z8,P3)</f>
        <v>입력오류</v>
      </c>
      <c r="AA422" s="23" t="str">
        <f ca="1">_xll.IMDP("BND",P422,AA8,P3)</f>
        <v>입력오류</v>
      </c>
      <c r="AB422" s="23" t="str">
        <f ca="1">_xll.IMDP("BND",P422,AB8,P3)</f>
        <v>입력오류</v>
      </c>
      <c r="AC422" s="2"/>
      <c r="AM422" s="21" t="str">
        <f ca="1">_xll.IMDP("BND",AD422,AM8,AD3)</f>
        <v>입력오류</v>
      </c>
      <c r="AN422" s="23" t="str">
        <f ca="1">_xll.IMDP("BND",AD422,AN8,AD3)</f>
        <v>입력오류</v>
      </c>
      <c r="AO422" s="23" t="str">
        <f ca="1">_xll.IMDP("BND",AD422,AO8,AD3)</f>
        <v>입력오류</v>
      </c>
      <c r="AP422" s="23" t="str">
        <f ca="1">_xll.IMDP("BND",AD422,AP8,AD3)</f>
        <v>입력오류</v>
      </c>
      <c r="AQ422" s="2"/>
      <c r="BA422" s="21" t="str">
        <f ca="1">_xll.IMDP("BND",AR422,BA8,AR3)</f>
        <v>입력오류</v>
      </c>
      <c r="BB422" s="23" t="str">
        <f ca="1">_xll.IMDP("BND",AR422,BB8,AR3)</f>
        <v>입력오류</v>
      </c>
      <c r="BC422" s="23" t="str">
        <f ca="1">_xll.IMDP("BND",AR422,BC8,AR3)</f>
        <v>입력오류</v>
      </c>
      <c r="BD422" s="23" t="str">
        <f ca="1">_xll.IMDP("BND",AR422,BD8,AR3)</f>
        <v>입력오류</v>
      </c>
      <c r="BE422" s="2"/>
      <c r="BO422" s="21" t="str">
        <f ca="1">_xll.IMDP("BND",BF422,BO8,BF3)</f>
        <v>입력오류</v>
      </c>
      <c r="BP422" s="23" t="str">
        <f ca="1">_xll.IMDP("BND",BF422,BP8,BF3)</f>
        <v>입력오류</v>
      </c>
      <c r="BQ422" s="23" t="str">
        <f ca="1">_xll.IMDP("BND",BF422,BQ8,BF3)</f>
        <v>입력오류</v>
      </c>
      <c r="BR422" s="23" t="str">
        <f ca="1">_xll.IMDP("BND",BF422,BR8,BF3)</f>
        <v>입력오류</v>
      </c>
      <c r="BS422" s="2"/>
      <c r="CC422" s="21" t="str">
        <f ca="1">_xll.IMDP("BND",BT422,CC8,BT3)</f>
        <v>입력오류</v>
      </c>
      <c r="CD422" s="23" t="str">
        <f ca="1">_xll.IMDP("BND",BT422,CD8,BT3)</f>
        <v>입력오류</v>
      </c>
      <c r="CE422" s="23" t="str">
        <f ca="1">_xll.IMDP("BND",BT422,CE8,BT3)</f>
        <v>입력오류</v>
      </c>
      <c r="CF422" s="23" t="str">
        <f ca="1">_xll.IMDP("BND",BT422,CF8,BT3)</f>
        <v>입력오류</v>
      </c>
      <c r="CG422" s="2"/>
      <c r="CQ422" s="21" t="str">
        <f ca="1">_xll.IMDP("BND",CH422,CQ8,CH3)</f>
        <v>입력오류</v>
      </c>
      <c r="CR422" s="23" t="str">
        <f ca="1">_xll.IMDP("BND",CH422,CR8,CH3)</f>
        <v>입력오류</v>
      </c>
      <c r="CS422" s="23" t="str">
        <f ca="1">_xll.IMDP("BND",CH422,CS8,CH3)</f>
        <v>입력오류</v>
      </c>
      <c r="CT422" s="23" t="str">
        <f ca="1">_xll.IMDP("BND",CH422,CT8,CH3)</f>
        <v>입력오류</v>
      </c>
      <c r="CU422" s="2"/>
      <c r="DE422" s="21" t="str">
        <f ca="1">_xll.IMDP("BND",CV422,DE8,CV3)</f>
        <v>입력오류</v>
      </c>
      <c r="DF422" s="23" t="str">
        <f ca="1">_xll.IMDP("BND",CV422,DF8,CV3)</f>
        <v>입력오류</v>
      </c>
      <c r="DG422" s="23" t="str">
        <f ca="1">_xll.IMDP("BND",CV422,DG8,CV3)</f>
        <v>입력오류</v>
      </c>
      <c r="DH422" s="23" t="str">
        <f ca="1">_xll.IMDP("BND",CV422,DH8,CV3)</f>
        <v>입력오류</v>
      </c>
      <c r="DI422" s="2"/>
      <c r="DS422" s="21" t="str">
        <f ca="1">_xll.IMDP("BND",DJ422,DS8,DJ3)</f>
        <v>입력오류</v>
      </c>
      <c r="DT422" s="23" t="str">
        <f ca="1">_xll.IMDP("BND",DJ422,DT8,DJ3)</f>
        <v>입력오류</v>
      </c>
      <c r="DU422" s="23" t="str">
        <f ca="1">_xll.IMDP("BND",DJ422,DU8,DJ3)</f>
        <v>입력오류</v>
      </c>
      <c r="DV422" s="23" t="str">
        <f ca="1">_xll.IMDP("BND",DJ422,DV8,DJ3)</f>
        <v>입력오류</v>
      </c>
      <c r="DW422" s="2"/>
      <c r="EG422" s="21" t="str">
        <f ca="1">_xll.IMDP("BND",DX422,EG8,DX3)</f>
        <v>입력오류</v>
      </c>
      <c r="EH422" s="23" t="str">
        <f ca="1">_xll.IMDP("BND",DX422,EH8,DX3)</f>
        <v>입력오류</v>
      </c>
      <c r="EI422" s="23" t="str">
        <f ca="1">_xll.IMDP("BND",DX422,EI8,DX3)</f>
        <v>입력오류</v>
      </c>
      <c r="EJ422" s="23" t="str">
        <f ca="1">_xll.IMDP("BND",DX422,EJ8,DX3)</f>
        <v>입력오류</v>
      </c>
      <c r="EK422" s="2"/>
      <c r="EU422" s="21" t="str">
        <f ca="1">_xll.IMDP("BND",EL422,EU8,EL3)</f>
        <v>입력오류</v>
      </c>
      <c r="EV422" s="23" t="str">
        <f ca="1">_xll.IMDP("BND",EL422,EV8,EL3)</f>
        <v>입력오류</v>
      </c>
      <c r="EW422" s="23" t="str">
        <f ca="1">_xll.IMDP("BND",EL422,EW8,EL3)</f>
        <v>입력오류</v>
      </c>
      <c r="EX422" s="23" t="str">
        <f ca="1">_xll.IMDP("BND",EL422,EX8,EL3)</f>
        <v>입력오류</v>
      </c>
    </row>
    <row r="423" spans="1:154" ht="13.5" customHeight="1" x14ac:dyDescent="0.3">
      <c r="A423" s="2"/>
      <c r="K423" s="21" t="str">
        <f ca="1">_xll.IMDP("BND",B423,K8,B3)</f>
        <v>입력오류</v>
      </c>
      <c r="L423" s="23" t="str">
        <f ca="1">_xll.IMDP("BND",B423,L8,B3)</f>
        <v>입력오류</v>
      </c>
      <c r="M423" s="23" t="str">
        <f ca="1">_xll.IMDP("BND",B423,M8,B3)</f>
        <v>입력오류</v>
      </c>
      <c r="N423" s="23" t="str">
        <f ca="1">_xll.IMDP("BND",B423,N8,B3)</f>
        <v>입력오류</v>
      </c>
      <c r="O423" s="2"/>
      <c r="Y423" s="21" t="str">
        <f ca="1">_xll.IMDP("BND",P423,Y8,P3)</f>
        <v>입력오류</v>
      </c>
      <c r="Z423" s="23" t="str">
        <f ca="1">_xll.IMDP("BND",P423,Z8,P3)</f>
        <v>입력오류</v>
      </c>
      <c r="AA423" s="23" t="str">
        <f ca="1">_xll.IMDP("BND",P423,AA8,P3)</f>
        <v>입력오류</v>
      </c>
      <c r="AB423" s="23" t="str">
        <f ca="1">_xll.IMDP("BND",P423,AB8,P3)</f>
        <v>입력오류</v>
      </c>
      <c r="AC423" s="2"/>
      <c r="AM423" s="21" t="str">
        <f ca="1">_xll.IMDP("BND",AD423,AM8,AD3)</f>
        <v>입력오류</v>
      </c>
      <c r="AN423" s="23" t="str">
        <f ca="1">_xll.IMDP("BND",AD423,AN8,AD3)</f>
        <v>입력오류</v>
      </c>
      <c r="AO423" s="23" t="str">
        <f ca="1">_xll.IMDP("BND",AD423,AO8,AD3)</f>
        <v>입력오류</v>
      </c>
      <c r="AP423" s="23" t="str">
        <f ca="1">_xll.IMDP("BND",AD423,AP8,AD3)</f>
        <v>입력오류</v>
      </c>
      <c r="AQ423" s="2"/>
      <c r="BA423" s="21" t="str">
        <f ca="1">_xll.IMDP("BND",AR423,BA8,AR3)</f>
        <v>입력오류</v>
      </c>
      <c r="BB423" s="23" t="str">
        <f ca="1">_xll.IMDP("BND",AR423,BB8,AR3)</f>
        <v>입력오류</v>
      </c>
      <c r="BC423" s="23" t="str">
        <f ca="1">_xll.IMDP("BND",AR423,BC8,AR3)</f>
        <v>입력오류</v>
      </c>
      <c r="BD423" s="23" t="str">
        <f ca="1">_xll.IMDP("BND",AR423,BD8,AR3)</f>
        <v>입력오류</v>
      </c>
      <c r="BE423" s="2"/>
      <c r="BO423" s="21" t="str">
        <f ca="1">_xll.IMDP("BND",BF423,BO8,BF3)</f>
        <v>입력오류</v>
      </c>
      <c r="BP423" s="23" t="str">
        <f ca="1">_xll.IMDP("BND",BF423,BP8,BF3)</f>
        <v>입력오류</v>
      </c>
      <c r="BQ423" s="23" t="str">
        <f ca="1">_xll.IMDP("BND",BF423,BQ8,BF3)</f>
        <v>입력오류</v>
      </c>
      <c r="BR423" s="23" t="str">
        <f ca="1">_xll.IMDP("BND",BF423,BR8,BF3)</f>
        <v>입력오류</v>
      </c>
      <c r="BS423" s="2"/>
      <c r="CC423" s="21" t="str">
        <f ca="1">_xll.IMDP("BND",BT423,CC8,BT3)</f>
        <v>입력오류</v>
      </c>
      <c r="CD423" s="23" t="str">
        <f ca="1">_xll.IMDP("BND",BT423,CD8,BT3)</f>
        <v>입력오류</v>
      </c>
      <c r="CE423" s="23" t="str">
        <f ca="1">_xll.IMDP("BND",BT423,CE8,BT3)</f>
        <v>입력오류</v>
      </c>
      <c r="CF423" s="23" t="str">
        <f ca="1">_xll.IMDP("BND",BT423,CF8,BT3)</f>
        <v>입력오류</v>
      </c>
      <c r="CG423" s="2"/>
      <c r="CQ423" s="21" t="str">
        <f ca="1">_xll.IMDP("BND",CH423,CQ8,CH3)</f>
        <v>입력오류</v>
      </c>
      <c r="CR423" s="23" t="str">
        <f ca="1">_xll.IMDP("BND",CH423,CR8,CH3)</f>
        <v>입력오류</v>
      </c>
      <c r="CS423" s="23" t="str">
        <f ca="1">_xll.IMDP("BND",CH423,CS8,CH3)</f>
        <v>입력오류</v>
      </c>
      <c r="CT423" s="23" t="str">
        <f ca="1">_xll.IMDP("BND",CH423,CT8,CH3)</f>
        <v>입력오류</v>
      </c>
      <c r="CU423" s="2"/>
      <c r="DE423" s="21" t="str">
        <f ca="1">_xll.IMDP("BND",CV423,DE8,CV3)</f>
        <v>입력오류</v>
      </c>
      <c r="DF423" s="23" t="str">
        <f ca="1">_xll.IMDP("BND",CV423,DF8,CV3)</f>
        <v>입력오류</v>
      </c>
      <c r="DG423" s="23" t="str">
        <f ca="1">_xll.IMDP("BND",CV423,DG8,CV3)</f>
        <v>입력오류</v>
      </c>
      <c r="DH423" s="23" t="str">
        <f ca="1">_xll.IMDP("BND",CV423,DH8,CV3)</f>
        <v>입력오류</v>
      </c>
      <c r="DI423" s="2"/>
      <c r="DS423" s="21" t="str">
        <f ca="1">_xll.IMDP("BND",DJ423,DS8,DJ3)</f>
        <v>입력오류</v>
      </c>
      <c r="DT423" s="23" t="str">
        <f ca="1">_xll.IMDP("BND",DJ423,DT8,DJ3)</f>
        <v>입력오류</v>
      </c>
      <c r="DU423" s="23" t="str">
        <f ca="1">_xll.IMDP("BND",DJ423,DU8,DJ3)</f>
        <v>입력오류</v>
      </c>
      <c r="DV423" s="23" t="str">
        <f ca="1">_xll.IMDP("BND",DJ423,DV8,DJ3)</f>
        <v>입력오류</v>
      </c>
      <c r="DW423" s="2"/>
      <c r="EG423" s="21" t="str">
        <f ca="1">_xll.IMDP("BND",DX423,EG8,DX3)</f>
        <v>입력오류</v>
      </c>
      <c r="EH423" s="23" t="str">
        <f ca="1">_xll.IMDP("BND",DX423,EH8,DX3)</f>
        <v>입력오류</v>
      </c>
      <c r="EI423" s="23" t="str">
        <f ca="1">_xll.IMDP("BND",DX423,EI8,DX3)</f>
        <v>입력오류</v>
      </c>
      <c r="EJ423" s="23" t="str">
        <f ca="1">_xll.IMDP("BND",DX423,EJ8,DX3)</f>
        <v>입력오류</v>
      </c>
      <c r="EK423" s="2"/>
      <c r="EU423" s="21" t="str">
        <f ca="1">_xll.IMDP("BND",EL423,EU8,EL3)</f>
        <v>입력오류</v>
      </c>
      <c r="EV423" s="23" t="str">
        <f ca="1">_xll.IMDP("BND",EL423,EV8,EL3)</f>
        <v>입력오류</v>
      </c>
      <c r="EW423" s="23" t="str">
        <f ca="1">_xll.IMDP("BND",EL423,EW8,EL3)</f>
        <v>입력오류</v>
      </c>
      <c r="EX423" s="23" t="str">
        <f ca="1">_xll.IMDP("BND",EL423,EX8,EL3)</f>
        <v>입력오류</v>
      </c>
    </row>
    <row r="424" spans="1:154" ht="13.5" customHeight="1" x14ac:dyDescent="0.3">
      <c r="A424" s="2"/>
      <c r="K424" s="21" t="str">
        <f ca="1">_xll.IMDP("BND",B424,K8,B3)</f>
        <v>입력오류</v>
      </c>
      <c r="L424" s="23" t="str">
        <f ca="1">_xll.IMDP("BND",B424,L8,B3)</f>
        <v>입력오류</v>
      </c>
      <c r="M424" s="23" t="str">
        <f ca="1">_xll.IMDP("BND",B424,M8,B3)</f>
        <v>입력오류</v>
      </c>
      <c r="N424" s="23" t="str">
        <f ca="1">_xll.IMDP("BND",B424,N8,B3)</f>
        <v>입력오류</v>
      </c>
      <c r="O424" s="2"/>
      <c r="Y424" s="21" t="str">
        <f ca="1">_xll.IMDP("BND",P424,Y8,P3)</f>
        <v>입력오류</v>
      </c>
      <c r="Z424" s="23" t="str">
        <f ca="1">_xll.IMDP("BND",P424,Z8,P3)</f>
        <v>입력오류</v>
      </c>
      <c r="AA424" s="23" t="str">
        <f ca="1">_xll.IMDP("BND",P424,AA8,P3)</f>
        <v>입력오류</v>
      </c>
      <c r="AB424" s="23" t="str">
        <f ca="1">_xll.IMDP("BND",P424,AB8,P3)</f>
        <v>입력오류</v>
      </c>
      <c r="AC424" s="2"/>
      <c r="AM424" s="21" t="str">
        <f ca="1">_xll.IMDP("BND",AD424,AM8,AD3)</f>
        <v>입력오류</v>
      </c>
      <c r="AN424" s="23" t="str">
        <f ca="1">_xll.IMDP("BND",AD424,AN8,AD3)</f>
        <v>입력오류</v>
      </c>
      <c r="AO424" s="23" t="str">
        <f ca="1">_xll.IMDP("BND",AD424,AO8,AD3)</f>
        <v>입력오류</v>
      </c>
      <c r="AP424" s="23" t="str">
        <f ca="1">_xll.IMDP("BND",AD424,AP8,AD3)</f>
        <v>입력오류</v>
      </c>
      <c r="AQ424" s="2"/>
      <c r="BA424" s="21" t="str">
        <f ca="1">_xll.IMDP("BND",AR424,BA8,AR3)</f>
        <v>입력오류</v>
      </c>
      <c r="BB424" s="23" t="str">
        <f ca="1">_xll.IMDP("BND",AR424,BB8,AR3)</f>
        <v>입력오류</v>
      </c>
      <c r="BC424" s="23" t="str">
        <f ca="1">_xll.IMDP("BND",AR424,BC8,AR3)</f>
        <v>입력오류</v>
      </c>
      <c r="BD424" s="23" t="str">
        <f ca="1">_xll.IMDP("BND",AR424,BD8,AR3)</f>
        <v>입력오류</v>
      </c>
      <c r="BE424" s="2"/>
      <c r="BO424" s="21" t="str">
        <f ca="1">_xll.IMDP("BND",BF424,BO8,BF3)</f>
        <v>입력오류</v>
      </c>
      <c r="BP424" s="23" t="str">
        <f ca="1">_xll.IMDP("BND",BF424,BP8,BF3)</f>
        <v>입력오류</v>
      </c>
      <c r="BQ424" s="23" t="str">
        <f ca="1">_xll.IMDP("BND",BF424,BQ8,BF3)</f>
        <v>입력오류</v>
      </c>
      <c r="BR424" s="23" t="str">
        <f ca="1">_xll.IMDP("BND",BF424,BR8,BF3)</f>
        <v>입력오류</v>
      </c>
      <c r="BS424" s="2"/>
      <c r="CC424" s="21" t="str">
        <f ca="1">_xll.IMDP("BND",BT424,CC8,BT3)</f>
        <v>입력오류</v>
      </c>
      <c r="CD424" s="23" t="str">
        <f ca="1">_xll.IMDP("BND",BT424,CD8,BT3)</f>
        <v>입력오류</v>
      </c>
      <c r="CE424" s="23" t="str">
        <f ca="1">_xll.IMDP("BND",BT424,CE8,BT3)</f>
        <v>입력오류</v>
      </c>
      <c r="CF424" s="23" t="str">
        <f ca="1">_xll.IMDP("BND",BT424,CF8,BT3)</f>
        <v>입력오류</v>
      </c>
      <c r="CG424" s="2"/>
      <c r="CQ424" s="21" t="str">
        <f ca="1">_xll.IMDP("BND",CH424,CQ8,CH3)</f>
        <v>입력오류</v>
      </c>
      <c r="CR424" s="23" t="str">
        <f ca="1">_xll.IMDP("BND",CH424,CR8,CH3)</f>
        <v>입력오류</v>
      </c>
      <c r="CS424" s="23" t="str">
        <f ca="1">_xll.IMDP("BND",CH424,CS8,CH3)</f>
        <v>입력오류</v>
      </c>
      <c r="CT424" s="23" t="str">
        <f ca="1">_xll.IMDP("BND",CH424,CT8,CH3)</f>
        <v>입력오류</v>
      </c>
      <c r="CU424" s="2"/>
      <c r="DE424" s="21" t="str">
        <f ca="1">_xll.IMDP("BND",CV424,DE8,CV3)</f>
        <v>입력오류</v>
      </c>
      <c r="DF424" s="23" t="str">
        <f ca="1">_xll.IMDP("BND",CV424,DF8,CV3)</f>
        <v>입력오류</v>
      </c>
      <c r="DG424" s="23" t="str">
        <f ca="1">_xll.IMDP("BND",CV424,DG8,CV3)</f>
        <v>입력오류</v>
      </c>
      <c r="DH424" s="23" t="str">
        <f ca="1">_xll.IMDP("BND",CV424,DH8,CV3)</f>
        <v>입력오류</v>
      </c>
      <c r="DI424" s="2"/>
      <c r="DS424" s="21" t="str">
        <f ca="1">_xll.IMDP("BND",DJ424,DS8,DJ3)</f>
        <v>입력오류</v>
      </c>
      <c r="DT424" s="23" t="str">
        <f ca="1">_xll.IMDP("BND",DJ424,DT8,DJ3)</f>
        <v>입력오류</v>
      </c>
      <c r="DU424" s="23" t="str">
        <f ca="1">_xll.IMDP("BND",DJ424,DU8,DJ3)</f>
        <v>입력오류</v>
      </c>
      <c r="DV424" s="23" t="str">
        <f ca="1">_xll.IMDP("BND",DJ424,DV8,DJ3)</f>
        <v>입력오류</v>
      </c>
      <c r="DW424" s="2"/>
      <c r="EG424" s="21" t="str">
        <f ca="1">_xll.IMDP("BND",DX424,EG8,DX3)</f>
        <v>입력오류</v>
      </c>
      <c r="EH424" s="23" t="str">
        <f ca="1">_xll.IMDP("BND",DX424,EH8,DX3)</f>
        <v>입력오류</v>
      </c>
      <c r="EI424" s="23" t="str">
        <f ca="1">_xll.IMDP("BND",DX424,EI8,DX3)</f>
        <v>입력오류</v>
      </c>
      <c r="EJ424" s="23" t="str">
        <f ca="1">_xll.IMDP("BND",DX424,EJ8,DX3)</f>
        <v>입력오류</v>
      </c>
      <c r="EK424" s="2"/>
      <c r="EU424" s="21" t="str">
        <f ca="1">_xll.IMDP("BND",EL424,EU8,EL3)</f>
        <v>입력오류</v>
      </c>
      <c r="EV424" s="23" t="str">
        <f ca="1">_xll.IMDP("BND",EL424,EV8,EL3)</f>
        <v>입력오류</v>
      </c>
      <c r="EW424" s="23" t="str">
        <f ca="1">_xll.IMDP("BND",EL424,EW8,EL3)</f>
        <v>입력오류</v>
      </c>
      <c r="EX424" s="23" t="str">
        <f ca="1">_xll.IMDP("BND",EL424,EX8,EL3)</f>
        <v>입력오류</v>
      </c>
    </row>
    <row r="425" spans="1:154" ht="13.5" customHeight="1" x14ac:dyDescent="0.3">
      <c r="A425" s="2"/>
      <c r="K425" s="21" t="str">
        <f ca="1">_xll.IMDP("BND",B425,K8,B3)</f>
        <v>입력오류</v>
      </c>
      <c r="L425" s="23" t="str">
        <f ca="1">_xll.IMDP("BND",B425,L8,B3)</f>
        <v>입력오류</v>
      </c>
      <c r="M425" s="23" t="str">
        <f ca="1">_xll.IMDP("BND",B425,M8,B3)</f>
        <v>입력오류</v>
      </c>
      <c r="N425" s="23" t="str">
        <f ca="1">_xll.IMDP("BND",B425,N8,B3)</f>
        <v>입력오류</v>
      </c>
      <c r="O425" s="2"/>
      <c r="Y425" s="21" t="str">
        <f ca="1">_xll.IMDP("BND",P425,Y8,P3)</f>
        <v>입력오류</v>
      </c>
      <c r="Z425" s="23" t="str">
        <f ca="1">_xll.IMDP("BND",P425,Z8,P3)</f>
        <v>입력오류</v>
      </c>
      <c r="AA425" s="23" t="str">
        <f ca="1">_xll.IMDP("BND",P425,AA8,P3)</f>
        <v>입력오류</v>
      </c>
      <c r="AB425" s="23" t="str">
        <f ca="1">_xll.IMDP("BND",P425,AB8,P3)</f>
        <v>입력오류</v>
      </c>
      <c r="AC425" s="2"/>
      <c r="AM425" s="21" t="str">
        <f ca="1">_xll.IMDP("BND",AD425,AM8,AD3)</f>
        <v>입력오류</v>
      </c>
      <c r="AN425" s="23" t="str">
        <f ca="1">_xll.IMDP("BND",AD425,AN8,AD3)</f>
        <v>입력오류</v>
      </c>
      <c r="AO425" s="23" t="str">
        <f ca="1">_xll.IMDP("BND",AD425,AO8,AD3)</f>
        <v>입력오류</v>
      </c>
      <c r="AP425" s="23" t="str">
        <f ca="1">_xll.IMDP("BND",AD425,AP8,AD3)</f>
        <v>입력오류</v>
      </c>
      <c r="AQ425" s="2"/>
      <c r="BA425" s="21" t="str">
        <f ca="1">_xll.IMDP("BND",AR425,BA8,AR3)</f>
        <v>입력오류</v>
      </c>
      <c r="BB425" s="23" t="str">
        <f ca="1">_xll.IMDP("BND",AR425,BB8,AR3)</f>
        <v>입력오류</v>
      </c>
      <c r="BC425" s="23" t="str">
        <f ca="1">_xll.IMDP("BND",AR425,BC8,AR3)</f>
        <v>입력오류</v>
      </c>
      <c r="BD425" s="23" t="str">
        <f ca="1">_xll.IMDP("BND",AR425,BD8,AR3)</f>
        <v>입력오류</v>
      </c>
      <c r="BE425" s="2"/>
      <c r="BO425" s="21" t="str">
        <f ca="1">_xll.IMDP("BND",BF425,BO8,BF3)</f>
        <v>입력오류</v>
      </c>
      <c r="BP425" s="23" t="str">
        <f ca="1">_xll.IMDP("BND",BF425,BP8,BF3)</f>
        <v>입력오류</v>
      </c>
      <c r="BQ425" s="23" t="str">
        <f ca="1">_xll.IMDP("BND",BF425,BQ8,BF3)</f>
        <v>입력오류</v>
      </c>
      <c r="BR425" s="23" t="str">
        <f ca="1">_xll.IMDP("BND",BF425,BR8,BF3)</f>
        <v>입력오류</v>
      </c>
      <c r="BS425" s="2"/>
      <c r="CC425" s="21" t="str">
        <f ca="1">_xll.IMDP("BND",BT425,CC8,BT3)</f>
        <v>입력오류</v>
      </c>
      <c r="CD425" s="23" t="str">
        <f ca="1">_xll.IMDP("BND",BT425,CD8,BT3)</f>
        <v>입력오류</v>
      </c>
      <c r="CE425" s="23" t="str">
        <f ca="1">_xll.IMDP("BND",BT425,CE8,BT3)</f>
        <v>입력오류</v>
      </c>
      <c r="CF425" s="23" t="str">
        <f ca="1">_xll.IMDP("BND",BT425,CF8,BT3)</f>
        <v>입력오류</v>
      </c>
      <c r="CG425" s="2"/>
      <c r="CQ425" s="21" t="str">
        <f ca="1">_xll.IMDP("BND",CH425,CQ8,CH3)</f>
        <v>입력오류</v>
      </c>
      <c r="CR425" s="23" t="str">
        <f ca="1">_xll.IMDP("BND",CH425,CR8,CH3)</f>
        <v>입력오류</v>
      </c>
      <c r="CS425" s="23" t="str">
        <f ca="1">_xll.IMDP("BND",CH425,CS8,CH3)</f>
        <v>입력오류</v>
      </c>
      <c r="CT425" s="23" t="str">
        <f ca="1">_xll.IMDP("BND",CH425,CT8,CH3)</f>
        <v>입력오류</v>
      </c>
      <c r="CU425" s="2"/>
      <c r="DE425" s="21" t="str">
        <f ca="1">_xll.IMDP("BND",CV425,DE8,CV3)</f>
        <v>입력오류</v>
      </c>
      <c r="DF425" s="23" t="str">
        <f ca="1">_xll.IMDP("BND",CV425,DF8,CV3)</f>
        <v>입력오류</v>
      </c>
      <c r="DG425" s="23" t="str">
        <f ca="1">_xll.IMDP("BND",CV425,DG8,CV3)</f>
        <v>입력오류</v>
      </c>
      <c r="DH425" s="23" t="str">
        <f ca="1">_xll.IMDP("BND",CV425,DH8,CV3)</f>
        <v>입력오류</v>
      </c>
      <c r="DI425" s="2"/>
      <c r="DS425" s="21" t="str">
        <f ca="1">_xll.IMDP("BND",DJ425,DS8,DJ3)</f>
        <v>입력오류</v>
      </c>
      <c r="DT425" s="23" t="str">
        <f ca="1">_xll.IMDP("BND",DJ425,DT8,DJ3)</f>
        <v>입력오류</v>
      </c>
      <c r="DU425" s="23" t="str">
        <f ca="1">_xll.IMDP("BND",DJ425,DU8,DJ3)</f>
        <v>입력오류</v>
      </c>
      <c r="DV425" s="23" t="str">
        <f ca="1">_xll.IMDP("BND",DJ425,DV8,DJ3)</f>
        <v>입력오류</v>
      </c>
      <c r="DW425" s="2"/>
      <c r="EG425" s="21" t="str">
        <f ca="1">_xll.IMDP("BND",DX425,EG8,DX3)</f>
        <v>입력오류</v>
      </c>
      <c r="EH425" s="23" t="str">
        <f ca="1">_xll.IMDP("BND",DX425,EH8,DX3)</f>
        <v>입력오류</v>
      </c>
      <c r="EI425" s="23" t="str">
        <f ca="1">_xll.IMDP("BND",DX425,EI8,DX3)</f>
        <v>입력오류</v>
      </c>
      <c r="EJ425" s="23" t="str">
        <f ca="1">_xll.IMDP("BND",DX425,EJ8,DX3)</f>
        <v>입력오류</v>
      </c>
      <c r="EK425" s="2"/>
      <c r="EU425" s="21" t="str">
        <f ca="1">_xll.IMDP("BND",EL425,EU8,EL3)</f>
        <v>입력오류</v>
      </c>
      <c r="EV425" s="23" t="str">
        <f ca="1">_xll.IMDP("BND",EL425,EV8,EL3)</f>
        <v>입력오류</v>
      </c>
      <c r="EW425" s="23" t="str">
        <f ca="1">_xll.IMDP("BND",EL425,EW8,EL3)</f>
        <v>입력오류</v>
      </c>
      <c r="EX425" s="23" t="str">
        <f ca="1">_xll.IMDP("BND",EL425,EX8,EL3)</f>
        <v>입력오류</v>
      </c>
    </row>
    <row r="426" spans="1:154" ht="13.5" customHeight="1" x14ac:dyDescent="0.3">
      <c r="A426" s="2"/>
      <c r="K426" s="21" t="str">
        <f ca="1">_xll.IMDP("BND",B426,K8,B3)</f>
        <v>입력오류</v>
      </c>
      <c r="L426" s="23" t="str">
        <f ca="1">_xll.IMDP("BND",B426,L8,B3)</f>
        <v>입력오류</v>
      </c>
      <c r="M426" s="23" t="str">
        <f ca="1">_xll.IMDP("BND",B426,M8,B3)</f>
        <v>입력오류</v>
      </c>
      <c r="N426" s="23" t="str">
        <f ca="1">_xll.IMDP("BND",B426,N8,B3)</f>
        <v>입력오류</v>
      </c>
      <c r="O426" s="2"/>
      <c r="Y426" s="21" t="str">
        <f ca="1">_xll.IMDP("BND",P426,Y8,P3)</f>
        <v>입력오류</v>
      </c>
      <c r="Z426" s="23" t="str">
        <f ca="1">_xll.IMDP("BND",P426,Z8,P3)</f>
        <v>입력오류</v>
      </c>
      <c r="AA426" s="23" t="str">
        <f ca="1">_xll.IMDP("BND",P426,AA8,P3)</f>
        <v>입력오류</v>
      </c>
      <c r="AB426" s="23" t="str">
        <f ca="1">_xll.IMDP("BND",P426,AB8,P3)</f>
        <v>입력오류</v>
      </c>
      <c r="AC426" s="2"/>
      <c r="AM426" s="21" t="str">
        <f ca="1">_xll.IMDP("BND",AD426,AM8,AD3)</f>
        <v>입력오류</v>
      </c>
      <c r="AN426" s="23" t="str">
        <f ca="1">_xll.IMDP("BND",AD426,AN8,AD3)</f>
        <v>입력오류</v>
      </c>
      <c r="AO426" s="23" t="str">
        <f ca="1">_xll.IMDP("BND",AD426,AO8,AD3)</f>
        <v>입력오류</v>
      </c>
      <c r="AP426" s="23" t="str">
        <f ca="1">_xll.IMDP("BND",AD426,AP8,AD3)</f>
        <v>입력오류</v>
      </c>
      <c r="AQ426" s="2"/>
      <c r="BA426" s="21" t="str">
        <f ca="1">_xll.IMDP("BND",AR426,BA8,AR3)</f>
        <v>입력오류</v>
      </c>
      <c r="BB426" s="23" t="str">
        <f ca="1">_xll.IMDP("BND",AR426,BB8,AR3)</f>
        <v>입력오류</v>
      </c>
      <c r="BC426" s="23" t="str">
        <f ca="1">_xll.IMDP("BND",AR426,BC8,AR3)</f>
        <v>입력오류</v>
      </c>
      <c r="BD426" s="23" t="str">
        <f ca="1">_xll.IMDP("BND",AR426,BD8,AR3)</f>
        <v>입력오류</v>
      </c>
      <c r="BE426" s="2"/>
      <c r="BO426" s="21" t="str">
        <f ca="1">_xll.IMDP("BND",BF426,BO8,BF3)</f>
        <v>입력오류</v>
      </c>
      <c r="BP426" s="23" t="str">
        <f ca="1">_xll.IMDP("BND",BF426,BP8,BF3)</f>
        <v>입력오류</v>
      </c>
      <c r="BQ426" s="23" t="str">
        <f ca="1">_xll.IMDP("BND",BF426,BQ8,BF3)</f>
        <v>입력오류</v>
      </c>
      <c r="BR426" s="23" t="str">
        <f ca="1">_xll.IMDP("BND",BF426,BR8,BF3)</f>
        <v>입력오류</v>
      </c>
      <c r="BS426" s="2"/>
      <c r="CC426" s="21" t="str">
        <f ca="1">_xll.IMDP("BND",BT426,CC8,BT3)</f>
        <v>입력오류</v>
      </c>
      <c r="CD426" s="23" t="str">
        <f ca="1">_xll.IMDP("BND",BT426,CD8,BT3)</f>
        <v>입력오류</v>
      </c>
      <c r="CE426" s="23" t="str">
        <f ca="1">_xll.IMDP("BND",BT426,CE8,BT3)</f>
        <v>입력오류</v>
      </c>
      <c r="CF426" s="23" t="str">
        <f ca="1">_xll.IMDP("BND",BT426,CF8,BT3)</f>
        <v>입력오류</v>
      </c>
      <c r="CG426" s="2"/>
      <c r="CQ426" s="21" t="str">
        <f ca="1">_xll.IMDP("BND",CH426,CQ8,CH3)</f>
        <v>입력오류</v>
      </c>
      <c r="CR426" s="23" t="str">
        <f ca="1">_xll.IMDP("BND",CH426,CR8,CH3)</f>
        <v>입력오류</v>
      </c>
      <c r="CS426" s="23" t="str">
        <f ca="1">_xll.IMDP("BND",CH426,CS8,CH3)</f>
        <v>입력오류</v>
      </c>
      <c r="CT426" s="23" t="str">
        <f ca="1">_xll.IMDP("BND",CH426,CT8,CH3)</f>
        <v>입력오류</v>
      </c>
      <c r="CU426" s="2"/>
      <c r="DE426" s="21" t="str">
        <f ca="1">_xll.IMDP("BND",CV426,DE8,CV3)</f>
        <v>입력오류</v>
      </c>
      <c r="DF426" s="23" t="str">
        <f ca="1">_xll.IMDP("BND",CV426,DF8,CV3)</f>
        <v>입력오류</v>
      </c>
      <c r="DG426" s="23" t="str">
        <f ca="1">_xll.IMDP("BND",CV426,DG8,CV3)</f>
        <v>입력오류</v>
      </c>
      <c r="DH426" s="23" t="str">
        <f ca="1">_xll.IMDP("BND",CV426,DH8,CV3)</f>
        <v>입력오류</v>
      </c>
      <c r="DI426" s="2"/>
      <c r="DS426" s="21" t="str">
        <f ca="1">_xll.IMDP("BND",DJ426,DS8,DJ3)</f>
        <v>입력오류</v>
      </c>
      <c r="DT426" s="23" t="str">
        <f ca="1">_xll.IMDP("BND",DJ426,DT8,DJ3)</f>
        <v>입력오류</v>
      </c>
      <c r="DU426" s="23" t="str">
        <f ca="1">_xll.IMDP("BND",DJ426,DU8,DJ3)</f>
        <v>입력오류</v>
      </c>
      <c r="DV426" s="23" t="str">
        <f ca="1">_xll.IMDP("BND",DJ426,DV8,DJ3)</f>
        <v>입력오류</v>
      </c>
      <c r="DW426" s="2"/>
      <c r="EG426" s="21" t="str">
        <f ca="1">_xll.IMDP("BND",DX426,EG8,DX3)</f>
        <v>입력오류</v>
      </c>
      <c r="EH426" s="23" t="str">
        <f ca="1">_xll.IMDP("BND",DX426,EH8,DX3)</f>
        <v>입력오류</v>
      </c>
      <c r="EI426" s="23" t="str">
        <f ca="1">_xll.IMDP("BND",DX426,EI8,DX3)</f>
        <v>입력오류</v>
      </c>
      <c r="EJ426" s="23" t="str">
        <f ca="1">_xll.IMDP("BND",DX426,EJ8,DX3)</f>
        <v>입력오류</v>
      </c>
      <c r="EK426" s="2"/>
      <c r="EU426" s="21" t="str">
        <f ca="1">_xll.IMDP("BND",EL426,EU8,EL3)</f>
        <v>입력오류</v>
      </c>
      <c r="EV426" s="23" t="str">
        <f ca="1">_xll.IMDP("BND",EL426,EV8,EL3)</f>
        <v>입력오류</v>
      </c>
      <c r="EW426" s="23" t="str">
        <f ca="1">_xll.IMDP("BND",EL426,EW8,EL3)</f>
        <v>입력오류</v>
      </c>
      <c r="EX426" s="23" t="str">
        <f ca="1">_xll.IMDP("BND",EL426,EX8,EL3)</f>
        <v>입력오류</v>
      </c>
    </row>
    <row r="427" spans="1:154" ht="13.5" customHeight="1" x14ac:dyDescent="0.3">
      <c r="A427" s="2"/>
      <c r="K427" s="21" t="str">
        <f ca="1">_xll.IMDP("BND",B427,K8,B3)</f>
        <v>입력오류</v>
      </c>
      <c r="L427" s="23" t="str">
        <f ca="1">_xll.IMDP("BND",B427,L8,B3)</f>
        <v>입력오류</v>
      </c>
      <c r="M427" s="23" t="str">
        <f ca="1">_xll.IMDP("BND",B427,M8,B3)</f>
        <v>입력오류</v>
      </c>
      <c r="N427" s="23" t="str">
        <f ca="1">_xll.IMDP("BND",B427,N8,B3)</f>
        <v>입력오류</v>
      </c>
      <c r="O427" s="2"/>
      <c r="Y427" s="21" t="str">
        <f ca="1">_xll.IMDP("BND",P427,Y8,P3)</f>
        <v>입력오류</v>
      </c>
      <c r="Z427" s="23" t="str">
        <f ca="1">_xll.IMDP("BND",P427,Z8,P3)</f>
        <v>입력오류</v>
      </c>
      <c r="AA427" s="23" t="str">
        <f ca="1">_xll.IMDP("BND",P427,AA8,P3)</f>
        <v>입력오류</v>
      </c>
      <c r="AB427" s="23" t="str">
        <f ca="1">_xll.IMDP("BND",P427,AB8,P3)</f>
        <v>입력오류</v>
      </c>
      <c r="AC427" s="2"/>
      <c r="AM427" s="21" t="str">
        <f ca="1">_xll.IMDP("BND",AD427,AM8,AD3)</f>
        <v>입력오류</v>
      </c>
      <c r="AN427" s="23" t="str">
        <f ca="1">_xll.IMDP("BND",AD427,AN8,AD3)</f>
        <v>입력오류</v>
      </c>
      <c r="AO427" s="23" t="str">
        <f ca="1">_xll.IMDP("BND",AD427,AO8,AD3)</f>
        <v>입력오류</v>
      </c>
      <c r="AP427" s="23" t="str">
        <f ca="1">_xll.IMDP("BND",AD427,AP8,AD3)</f>
        <v>입력오류</v>
      </c>
      <c r="AQ427" s="2"/>
      <c r="BA427" s="21" t="str">
        <f ca="1">_xll.IMDP("BND",AR427,BA8,AR3)</f>
        <v>입력오류</v>
      </c>
      <c r="BB427" s="23" t="str">
        <f ca="1">_xll.IMDP("BND",AR427,BB8,AR3)</f>
        <v>입력오류</v>
      </c>
      <c r="BC427" s="23" t="str">
        <f ca="1">_xll.IMDP("BND",AR427,BC8,AR3)</f>
        <v>입력오류</v>
      </c>
      <c r="BD427" s="23" t="str">
        <f ca="1">_xll.IMDP("BND",AR427,BD8,AR3)</f>
        <v>입력오류</v>
      </c>
      <c r="BE427" s="2"/>
      <c r="BO427" s="21" t="str">
        <f ca="1">_xll.IMDP("BND",BF427,BO8,BF3)</f>
        <v>입력오류</v>
      </c>
      <c r="BP427" s="23" t="str">
        <f ca="1">_xll.IMDP("BND",BF427,BP8,BF3)</f>
        <v>입력오류</v>
      </c>
      <c r="BQ427" s="23" t="str">
        <f ca="1">_xll.IMDP("BND",BF427,BQ8,BF3)</f>
        <v>입력오류</v>
      </c>
      <c r="BR427" s="23" t="str">
        <f ca="1">_xll.IMDP("BND",BF427,BR8,BF3)</f>
        <v>입력오류</v>
      </c>
      <c r="BS427" s="2"/>
      <c r="CC427" s="21" t="str">
        <f ca="1">_xll.IMDP("BND",BT427,CC8,BT3)</f>
        <v>입력오류</v>
      </c>
      <c r="CD427" s="23" t="str">
        <f ca="1">_xll.IMDP("BND",BT427,CD8,BT3)</f>
        <v>입력오류</v>
      </c>
      <c r="CE427" s="23" t="str">
        <f ca="1">_xll.IMDP("BND",BT427,CE8,BT3)</f>
        <v>입력오류</v>
      </c>
      <c r="CF427" s="23" t="str">
        <f ca="1">_xll.IMDP("BND",BT427,CF8,BT3)</f>
        <v>입력오류</v>
      </c>
      <c r="CG427" s="2"/>
      <c r="CQ427" s="21" t="str">
        <f ca="1">_xll.IMDP("BND",CH427,CQ8,CH3)</f>
        <v>입력오류</v>
      </c>
      <c r="CR427" s="23" t="str">
        <f ca="1">_xll.IMDP("BND",CH427,CR8,CH3)</f>
        <v>입력오류</v>
      </c>
      <c r="CS427" s="23" t="str">
        <f ca="1">_xll.IMDP("BND",CH427,CS8,CH3)</f>
        <v>입력오류</v>
      </c>
      <c r="CT427" s="23" t="str">
        <f ca="1">_xll.IMDP("BND",CH427,CT8,CH3)</f>
        <v>입력오류</v>
      </c>
      <c r="CU427" s="2"/>
      <c r="DE427" s="21" t="str">
        <f ca="1">_xll.IMDP("BND",CV427,DE8,CV3)</f>
        <v>입력오류</v>
      </c>
      <c r="DF427" s="23" t="str">
        <f ca="1">_xll.IMDP("BND",CV427,DF8,CV3)</f>
        <v>입력오류</v>
      </c>
      <c r="DG427" s="23" t="str">
        <f ca="1">_xll.IMDP("BND",CV427,DG8,CV3)</f>
        <v>입력오류</v>
      </c>
      <c r="DH427" s="23" t="str">
        <f ca="1">_xll.IMDP("BND",CV427,DH8,CV3)</f>
        <v>입력오류</v>
      </c>
      <c r="DI427" s="2"/>
      <c r="DS427" s="21" t="str">
        <f ca="1">_xll.IMDP("BND",DJ427,DS8,DJ3)</f>
        <v>입력오류</v>
      </c>
      <c r="DT427" s="23" t="str">
        <f ca="1">_xll.IMDP("BND",DJ427,DT8,DJ3)</f>
        <v>입력오류</v>
      </c>
      <c r="DU427" s="23" t="str">
        <f ca="1">_xll.IMDP("BND",DJ427,DU8,DJ3)</f>
        <v>입력오류</v>
      </c>
      <c r="DV427" s="23" t="str">
        <f ca="1">_xll.IMDP("BND",DJ427,DV8,DJ3)</f>
        <v>입력오류</v>
      </c>
      <c r="DW427" s="2"/>
      <c r="EG427" s="21" t="str">
        <f ca="1">_xll.IMDP("BND",DX427,EG8,DX3)</f>
        <v>입력오류</v>
      </c>
      <c r="EH427" s="23" t="str">
        <f ca="1">_xll.IMDP("BND",DX427,EH8,DX3)</f>
        <v>입력오류</v>
      </c>
      <c r="EI427" s="23" t="str">
        <f ca="1">_xll.IMDP("BND",DX427,EI8,DX3)</f>
        <v>입력오류</v>
      </c>
      <c r="EJ427" s="23" t="str">
        <f ca="1">_xll.IMDP("BND",DX427,EJ8,DX3)</f>
        <v>입력오류</v>
      </c>
      <c r="EK427" s="2"/>
      <c r="EU427" s="21" t="str">
        <f ca="1">_xll.IMDP("BND",EL427,EU8,EL3)</f>
        <v>입력오류</v>
      </c>
      <c r="EV427" s="23" t="str">
        <f ca="1">_xll.IMDP("BND",EL427,EV8,EL3)</f>
        <v>입력오류</v>
      </c>
      <c r="EW427" s="23" t="str">
        <f ca="1">_xll.IMDP("BND",EL427,EW8,EL3)</f>
        <v>입력오류</v>
      </c>
      <c r="EX427" s="23" t="str">
        <f ca="1">_xll.IMDP("BND",EL427,EX8,EL3)</f>
        <v>입력오류</v>
      </c>
    </row>
    <row r="428" spans="1:154" ht="13.5" customHeight="1" x14ac:dyDescent="0.3">
      <c r="A428" s="2"/>
      <c r="K428" s="21" t="str">
        <f ca="1">_xll.IMDP("BND",B428,K8,B3)</f>
        <v>입력오류</v>
      </c>
      <c r="L428" s="23" t="str">
        <f ca="1">_xll.IMDP("BND",B428,L8,B3)</f>
        <v>입력오류</v>
      </c>
      <c r="M428" s="23" t="str">
        <f ca="1">_xll.IMDP("BND",B428,M8,B3)</f>
        <v>입력오류</v>
      </c>
      <c r="N428" s="23" t="str">
        <f ca="1">_xll.IMDP("BND",B428,N8,B3)</f>
        <v>입력오류</v>
      </c>
      <c r="O428" s="2"/>
      <c r="Y428" s="21" t="str">
        <f ca="1">_xll.IMDP("BND",P428,Y8,P3)</f>
        <v>입력오류</v>
      </c>
      <c r="Z428" s="23" t="str">
        <f ca="1">_xll.IMDP("BND",P428,Z8,P3)</f>
        <v>입력오류</v>
      </c>
      <c r="AA428" s="23" t="str">
        <f ca="1">_xll.IMDP("BND",P428,AA8,P3)</f>
        <v>입력오류</v>
      </c>
      <c r="AB428" s="23" t="str">
        <f ca="1">_xll.IMDP("BND",P428,AB8,P3)</f>
        <v>입력오류</v>
      </c>
      <c r="AC428" s="2"/>
      <c r="AM428" s="21" t="str">
        <f ca="1">_xll.IMDP("BND",AD428,AM8,AD3)</f>
        <v>입력오류</v>
      </c>
      <c r="AN428" s="23" t="str">
        <f ca="1">_xll.IMDP("BND",AD428,AN8,AD3)</f>
        <v>입력오류</v>
      </c>
      <c r="AO428" s="23" t="str">
        <f ca="1">_xll.IMDP("BND",AD428,AO8,AD3)</f>
        <v>입력오류</v>
      </c>
      <c r="AP428" s="23" t="str">
        <f ca="1">_xll.IMDP("BND",AD428,AP8,AD3)</f>
        <v>입력오류</v>
      </c>
      <c r="AQ428" s="2"/>
      <c r="BA428" s="21" t="str">
        <f ca="1">_xll.IMDP("BND",AR428,BA8,AR3)</f>
        <v>입력오류</v>
      </c>
      <c r="BB428" s="23" t="str">
        <f ca="1">_xll.IMDP("BND",AR428,BB8,AR3)</f>
        <v>입력오류</v>
      </c>
      <c r="BC428" s="23" t="str">
        <f ca="1">_xll.IMDP("BND",AR428,BC8,AR3)</f>
        <v>입력오류</v>
      </c>
      <c r="BD428" s="23" t="str">
        <f ca="1">_xll.IMDP("BND",AR428,BD8,AR3)</f>
        <v>입력오류</v>
      </c>
      <c r="BE428" s="2"/>
      <c r="BO428" s="21" t="str">
        <f ca="1">_xll.IMDP("BND",BF428,BO8,BF3)</f>
        <v>입력오류</v>
      </c>
      <c r="BP428" s="23" t="str">
        <f ca="1">_xll.IMDP("BND",BF428,BP8,BF3)</f>
        <v>입력오류</v>
      </c>
      <c r="BQ428" s="23" t="str">
        <f ca="1">_xll.IMDP("BND",BF428,BQ8,BF3)</f>
        <v>입력오류</v>
      </c>
      <c r="BR428" s="23" t="str">
        <f ca="1">_xll.IMDP("BND",BF428,BR8,BF3)</f>
        <v>입력오류</v>
      </c>
      <c r="BS428" s="2"/>
      <c r="CC428" s="21" t="str">
        <f ca="1">_xll.IMDP("BND",BT428,CC8,BT3)</f>
        <v>입력오류</v>
      </c>
      <c r="CD428" s="23" t="str">
        <f ca="1">_xll.IMDP("BND",BT428,CD8,BT3)</f>
        <v>입력오류</v>
      </c>
      <c r="CE428" s="23" t="str">
        <f ca="1">_xll.IMDP("BND",BT428,CE8,BT3)</f>
        <v>입력오류</v>
      </c>
      <c r="CF428" s="23" t="str">
        <f ca="1">_xll.IMDP("BND",BT428,CF8,BT3)</f>
        <v>입력오류</v>
      </c>
      <c r="CG428" s="2"/>
      <c r="CQ428" s="21" t="str">
        <f ca="1">_xll.IMDP("BND",CH428,CQ8,CH3)</f>
        <v>입력오류</v>
      </c>
      <c r="CR428" s="23" t="str">
        <f ca="1">_xll.IMDP("BND",CH428,CR8,CH3)</f>
        <v>입력오류</v>
      </c>
      <c r="CS428" s="23" t="str">
        <f ca="1">_xll.IMDP("BND",CH428,CS8,CH3)</f>
        <v>입력오류</v>
      </c>
      <c r="CT428" s="23" t="str">
        <f ca="1">_xll.IMDP("BND",CH428,CT8,CH3)</f>
        <v>입력오류</v>
      </c>
      <c r="CU428" s="2"/>
      <c r="DE428" s="21" t="str">
        <f ca="1">_xll.IMDP("BND",CV428,DE8,CV3)</f>
        <v>입력오류</v>
      </c>
      <c r="DF428" s="23" t="str">
        <f ca="1">_xll.IMDP("BND",CV428,DF8,CV3)</f>
        <v>입력오류</v>
      </c>
      <c r="DG428" s="23" t="str">
        <f ca="1">_xll.IMDP("BND",CV428,DG8,CV3)</f>
        <v>입력오류</v>
      </c>
      <c r="DH428" s="23" t="str">
        <f ca="1">_xll.IMDP("BND",CV428,DH8,CV3)</f>
        <v>입력오류</v>
      </c>
      <c r="DI428" s="2"/>
      <c r="DS428" s="21" t="str">
        <f ca="1">_xll.IMDP("BND",DJ428,DS8,DJ3)</f>
        <v>입력오류</v>
      </c>
      <c r="DT428" s="23" t="str">
        <f ca="1">_xll.IMDP("BND",DJ428,DT8,DJ3)</f>
        <v>입력오류</v>
      </c>
      <c r="DU428" s="23" t="str">
        <f ca="1">_xll.IMDP("BND",DJ428,DU8,DJ3)</f>
        <v>입력오류</v>
      </c>
      <c r="DV428" s="23" t="str">
        <f ca="1">_xll.IMDP("BND",DJ428,DV8,DJ3)</f>
        <v>입력오류</v>
      </c>
      <c r="DW428" s="2"/>
      <c r="EG428" s="21" t="str">
        <f ca="1">_xll.IMDP("BND",DX428,EG8,DX3)</f>
        <v>입력오류</v>
      </c>
      <c r="EH428" s="23" t="str">
        <f ca="1">_xll.IMDP("BND",DX428,EH8,DX3)</f>
        <v>입력오류</v>
      </c>
      <c r="EI428" s="23" t="str">
        <f ca="1">_xll.IMDP("BND",DX428,EI8,DX3)</f>
        <v>입력오류</v>
      </c>
      <c r="EJ428" s="23" t="str">
        <f ca="1">_xll.IMDP("BND",DX428,EJ8,DX3)</f>
        <v>입력오류</v>
      </c>
      <c r="EK428" s="2"/>
      <c r="EU428" s="21" t="str">
        <f ca="1">_xll.IMDP("BND",EL428,EU8,EL3)</f>
        <v>입력오류</v>
      </c>
      <c r="EV428" s="23" t="str">
        <f ca="1">_xll.IMDP("BND",EL428,EV8,EL3)</f>
        <v>입력오류</v>
      </c>
      <c r="EW428" s="23" t="str">
        <f ca="1">_xll.IMDP("BND",EL428,EW8,EL3)</f>
        <v>입력오류</v>
      </c>
      <c r="EX428" s="23" t="str">
        <f ca="1">_xll.IMDP("BND",EL428,EX8,EL3)</f>
        <v>입력오류</v>
      </c>
    </row>
    <row r="429" spans="1:154" ht="13.5" customHeight="1" x14ac:dyDescent="0.3">
      <c r="A429" s="2"/>
      <c r="K429" s="21" t="str">
        <f ca="1">_xll.IMDP("BND",B429,K8,B3)</f>
        <v>입력오류</v>
      </c>
      <c r="L429" s="23" t="str">
        <f ca="1">_xll.IMDP("BND",B429,L8,B3)</f>
        <v>입력오류</v>
      </c>
      <c r="M429" s="23" t="str">
        <f ca="1">_xll.IMDP("BND",B429,M8,B3)</f>
        <v>입력오류</v>
      </c>
      <c r="N429" s="23" t="str">
        <f ca="1">_xll.IMDP("BND",B429,N8,B3)</f>
        <v>입력오류</v>
      </c>
      <c r="O429" s="2"/>
      <c r="Y429" s="21" t="str">
        <f ca="1">_xll.IMDP("BND",P429,Y8,P3)</f>
        <v>입력오류</v>
      </c>
      <c r="Z429" s="23" t="str">
        <f ca="1">_xll.IMDP("BND",P429,Z8,P3)</f>
        <v>입력오류</v>
      </c>
      <c r="AA429" s="23" t="str">
        <f ca="1">_xll.IMDP("BND",P429,AA8,P3)</f>
        <v>입력오류</v>
      </c>
      <c r="AB429" s="23" t="str">
        <f ca="1">_xll.IMDP("BND",P429,AB8,P3)</f>
        <v>입력오류</v>
      </c>
      <c r="AC429" s="2"/>
      <c r="AM429" s="21" t="str">
        <f ca="1">_xll.IMDP("BND",AD429,AM8,AD3)</f>
        <v>입력오류</v>
      </c>
      <c r="AN429" s="23" t="str">
        <f ca="1">_xll.IMDP("BND",AD429,AN8,AD3)</f>
        <v>입력오류</v>
      </c>
      <c r="AO429" s="23" t="str">
        <f ca="1">_xll.IMDP("BND",AD429,AO8,AD3)</f>
        <v>입력오류</v>
      </c>
      <c r="AP429" s="23" t="str">
        <f ca="1">_xll.IMDP("BND",AD429,AP8,AD3)</f>
        <v>입력오류</v>
      </c>
      <c r="AQ429" s="2"/>
      <c r="BA429" s="21" t="str">
        <f ca="1">_xll.IMDP("BND",AR429,BA8,AR3)</f>
        <v>입력오류</v>
      </c>
      <c r="BB429" s="23" t="str">
        <f ca="1">_xll.IMDP("BND",AR429,BB8,AR3)</f>
        <v>입력오류</v>
      </c>
      <c r="BC429" s="23" t="str">
        <f ca="1">_xll.IMDP("BND",AR429,BC8,AR3)</f>
        <v>입력오류</v>
      </c>
      <c r="BD429" s="23" t="str">
        <f ca="1">_xll.IMDP("BND",AR429,BD8,AR3)</f>
        <v>입력오류</v>
      </c>
      <c r="BE429" s="2"/>
      <c r="BO429" s="21" t="str">
        <f ca="1">_xll.IMDP("BND",BF429,BO8,BF3)</f>
        <v>입력오류</v>
      </c>
      <c r="BP429" s="23" t="str">
        <f ca="1">_xll.IMDP("BND",BF429,BP8,BF3)</f>
        <v>입력오류</v>
      </c>
      <c r="BQ429" s="23" t="str">
        <f ca="1">_xll.IMDP("BND",BF429,BQ8,BF3)</f>
        <v>입력오류</v>
      </c>
      <c r="BR429" s="23" t="str">
        <f ca="1">_xll.IMDP("BND",BF429,BR8,BF3)</f>
        <v>입력오류</v>
      </c>
      <c r="BS429" s="2"/>
      <c r="CC429" s="21" t="str">
        <f ca="1">_xll.IMDP("BND",BT429,CC8,BT3)</f>
        <v>입력오류</v>
      </c>
      <c r="CD429" s="23" t="str">
        <f ca="1">_xll.IMDP("BND",BT429,CD8,BT3)</f>
        <v>입력오류</v>
      </c>
      <c r="CE429" s="23" t="str">
        <f ca="1">_xll.IMDP("BND",BT429,CE8,BT3)</f>
        <v>입력오류</v>
      </c>
      <c r="CF429" s="23" t="str">
        <f ca="1">_xll.IMDP("BND",BT429,CF8,BT3)</f>
        <v>입력오류</v>
      </c>
      <c r="CG429" s="2"/>
      <c r="CQ429" s="21" t="str">
        <f ca="1">_xll.IMDP("BND",CH429,CQ8,CH3)</f>
        <v>입력오류</v>
      </c>
      <c r="CR429" s="23" t="str">
        <f ca="1">_xll.IMDP("BND",CH429,CR8,CH3)</f>
        <v>입력오류</v>
      </c>
      <c r="CS429" s="23" t="str">
        <f ca="1">_xll.IMDP("BND",CH429,CS8,CH3)</f>
        <v>입력오류</v>
      </c>
      <c r="CT429" s="23" t="str">
        <f ca="1">_xll.IMDP("BND",CH429,CT8,CH3)</f>
        <v>입력오류</v>
      </c>
      <c r="CU429" s="2"/>
      <c r="DE429" s="21" t="str">
        <f ca="1">_xll.IMDP("BND",CV429,DE8,CV3)</f>
        <v>입력오류</v>
      </c>
      <c r="DF429" s="23" t="str">
        <f ca="1">_xll.IMDP("BND",CV429,DF8,CV3)</f>
        <v>입력오류</v>
      </c>
      <c r="DG429" s="23" t="str">
        <f ca="1">_xll.IMDP("BND",CV429,DG8,CV3)</f>
        <v>입력오류</v>
      </c>
      <c r="DH429" s="23" t="str">
        <f ca="1">_xll.IMDP("BND",CV429,DH8,CV3)</f>
        <v>입력오류</v>
      </c>
      <c r="DI429" s="2"/>
      <c r="DS429" s="21" t="str">
        <f ca="1">_xll.IMDP("BND",DJ429,DS8,DJ3)</f>
        <v>입력오류</v>
      </c>
      <c r="DT429" s="23" t="str">
        <f ca="1">_xll.IMDP("BND",DJ429,DT8,DJ3)</f>
        <v>입력오류</v>
      </c>
      <c r="DU429" s="23" t="str">
        <f ca="1">_xll.IMDP("BND",DJ429,DU8,DJ3)</f>
        <v>입력오류</v>
      </c>
      <c r="DV429" s="23" t="str">
        <f ca="1">_xll.IMDP("BND",DJ429,DV8,DJ3)</f>
        <v>입력오류</v>
      </c>
      <c r="DW429" s="2"/>
      <c r="EG429" s="21" t="str">
        <f ca="1">_xll.IMDP("BND",DX429,EG8,DX3)</f>
        <v>입력오류</v>
      </c>
      <c r="EH429" s="23" t="str">
        <f ca="1">_xll.IMDP("BND",DX429,EH8,DX3)</f>
        <v>입력오류</v>
      </c>
      <c r="EI429" s="23" t="str">
        <f ca="1">_xll.IMDP("BND",DX429,EI8,DX3)</f>
        <v>입력오류</v>
      </c>
      <c r="EJ429" s="23" t="str">
        <f ca="1">_xll.IMDP("BND",DX429,EJ8,DX3)</f>
        <v>입력오류</v>
      </c>
      <c r="EK429" s="2"/>
      <c r="EU429" s="21" t="str">
        <f ca="1">_xll.IMDP("BND",EL429,EU8,EL3)</f>
        <v>입력오류</v>
      </c>
      <c r="EV429" s="23" t="str">
        <f ca="1">_xll.IMDP("BND",EL429,EV8,EL3)</f>
        <v>입력오류</v>
      </c>
      <c r="EW429" s="23" t="str">
        <f ca="1">_xll.IMDP("BND",EL429,EW8,EL3)</f>
        <v>입력오류</v>
      </c>
      <c r="EX429" s="23" t="str">
        <f ca="1">_xll.IMDP("BND",EL429,EX8,EL3)</f>
        <v>입력오류</v>
      </c>
    </row>
    <row r="430" spans="1:154" ht="13.5" customHeight="1" x14ac:dyDescent="0.3">
      <c r="A430" s="2"/>
      <c r="K430" s="21" t="str">
        <f ca="1">_xll.IMDP("BND",B430,K8,B3)</f>
        <v>입력오류</v>
      </c>
      <c r="L430" s="23" t="str">
        <f ca="1">_xll.IMDP("BND",B430,L8,B3)</f>
        <v>입력오류</v>
      </c>
      <c r="M430" s="23" t="str">
        <f ca="1">_xll.IMDP("BND",B430,M8,B3)</f>
        <v>입력오류</v>
      </c>
      <c r="N430" s="23" t="str">
        <f ca="1">_xll.IMDP("BND",B430,N8,B3)</f>
        <v>입력오류</v>
      </c>
      <c r="O430" s="2"/>
      <c r="Y430" s="21" t="str">
        <f ca="1">_xll.IMDP("BND",P430,Y8,P3)</f>
        <v>입력오류</v>
      </c>
      <c r="Z430" s="23" t="str">
        <f ca="1">_xll.IMDP("BND",P430,Z8,P3)</f>
        <v>입력오류</v>
      </c>
      <c r="AA430" s="23" t="str">
        <f ca="1">_xll.IMDP("BND",P430,AA8,P3)</f>
        <v>입력오류</v>
      </c>
      <c r="AB430" s="23" t="str">
        <f ca="1">_xll.IMDP("BND",P430,AB8,P3)</f>
        <v>입력오류</v>
      </c>
      <c r="AC430" s="2"/>
      <c r="AM430" s="21" t="str">
        <f ca="1">_xll.IMDP("BND",AD430,AM8,AD3)</f>
        <v>입력오류</v>
      </c>
      <c r="AN430" s="23" t="str">
        <f ca="1">_xll.IMDP("BND",AD430,AN8,AD3)</f>
        <v>입력오류</v>
      </c>
      <c r="AO430" s="23" t="str">
        <f ca="1">_xll.IMDP("BND",AD430,AO8,AD3)</f>
        <v>입력오류</v>
      </c>
      <c r="AP430" s="23" t="str">
        <f ca="1">_xll.IMDP("BND",AD430,AP8,AD3)</f>
        <v>입력오류</v>
      </c>
      <c r="AQ430" s="2"/>
      <c r="BA430" s="21" t="str">
        <f ca="1">_xll.IMDP("BND",AR430,BA8,AR3)</f>
        <v>입력오류</v>
      </c>
      <c r="BB430" s="23" t="str">
        <f ca="1">_xll.IMDP("BND",AR430,BB8,AR3)</f>
        <v>입력오류</v>
      </c>
      <c r="BC430" s="23" t="str">
        <f ca="1">_xll.IMDP("BND",AR430,BC8,AR3)</f>
        <v>입력오류</v>
      </c>
      <c r="BD430" s="23" t="str">
        <f ca="1">_xll.IMDP("BND",AR430,BD8,AR3)</f>
        <v>입력오류</v>
      </c>
      <c r="BE430" s="2"/>
      <c r="BO430" s="21" t="str">
        <f ca="1">_xll.IMDP("BND",BF430,BO8,BF3)</f>
        <v>입력오류</v>
      </c>
      <c r="BP430" s="23" t="str">
        <f ca="1">_xll.IMDP("BND",BF430,BP8,BF3)</f>
        <v>입력오류</v>
      </c>
      <c r="BQ430" s="23" t="str">
        <f ca="1">_xll.IMDP("BND",BF430,BQ8,BF3)</f>
        <v>입력오류</v>
      </c>
      <c r="BR430" s="23" t="str">
        <f ca="1">_xll.IMDP("BND",BF430,BR8,BF3)</f>
        <v>입력오류</v>
      </c>
      <c r="BS430" s="2"/>
      <c r="CC430" s="21" t="str">
        <f ca="1">_xll.IMDP("BND",BT430,CC8,BT3)</f>
        <v>입력오류</v>
      </c>
      <c r="CD430" s="23" t="str">
        <f ca="1">_xll.IMDP("BND",BT430,CD8,BT3)</f>
        <v>입력오류</v>
      </c>
      <c r="CE430" s="23" t="str">
        <f ca="1">_xll.IMDP("BND",BT430,CE8,BT3)</f>
        <v>입력오류</v>
      </c>
      <c r="CF430" s="23" t="str">
        <f ca="1">_xll.IMDP("BND",BT430,CF8,BT3)</f>
        <v>입력오류</v>
      </c>
      <c r="CG430" s="2"/>
      <c r="CQ430" s="21" t="str">
        <f ca="1">_xll.IMDP("BND",CH430,CQ8,CH3)</f>
        <v>입력오류</v>
      </c>
      <c r="CR430" s="23" t="str">
        <f ca="1">_xll.IMDP("BND",CH430,CR8,CH3)</f>
        <v>입력오류</v>
      </c>
      <c r="CS430" s="23" t="str">
        <f ca="1">_xll.IMDP("BND",CH430,CS8,CH3)</f>
        <v>입력오류</v>
      </c>
      <c r="CT430" s="23" t="str">
        <f ca="1">_xll.IMDP("BND",CH430,CT8,CH3)</f>
        <v>입력오류</v>
      </c>
      <c r="CU430" s="2"/>
      <c r="DE430" s="21" t="str">
        <f ca="1">_xll.IMDP("BND",CV430,DE8,CV3)</f>
        <v>입력오류</v>
      </c>
      <c r="DF430" s="23" t="str">
        <f ca="1">_xll.IMDP("BND",CV430,DF8,CV3)</f>
        <v>입력오류</v>
      </c>
      <c r="DG430" s="23" t="str">
        <f ca="1">_xll.IMDP("BND",CV430,DG8,CV3)</f>
        <v>입력오류</v>
      </c>
      <c r="DH430" s="23" t="str">
        <f ca="1">_xll.IMDP("BND",CV430,DH8,CV3)</f>
        <v>입력오류</v>
      </c>
      <c r="DI430" s="2"/>
      <c r="DS430" s="21" t="str">
        <f ca="1">_xll.IMDP("BND",DJ430,DS8,DJ3)</f>
        <v>입력오류</v>
      </c>
      <c r="DT430" s="23" t="str">
        <f ca="1">_xll.IMDP("BND",DJ430,DT8,DJ3)</f>
        <v>입력오류</v>
      </c>
      <c r="DU430" s="23" t="str">
        <f ca="1">_xll.IMDP("BND",DJ430,DU8,DJ3)</f>
        <v>입력오류</v>
      </c>
      <c r="DV430" s="23" t="str">
        <f ca="1">_xll.IMDP("BND",DJ430,DV8,DJ3)</f>
        <v>입력오류</v>
      </c>
      <c r="DW430" s="2"/>
      <c r="EG430" s="21" t="str">
        <f ca="1">_xll.IMDP("BND",DX430,EG8,DX3)</f>
        <v>입력오류</v>
      </c>
      <c r="EH430" s="23" t="str">
        <f ca="1">_xll.IMDP("BND",DX430,EH8,DX3)</f>
        <v>입력오류</v>
      </c>
      <c r="EI430" s="23" t="str">
        <f ca="1">_xll.IMDP("BND",DX430,EI8,DX3)</f>
        <v>입력오류</v>
      </c>
      <c r="EJ430" s="23" t="str">
        <f ca="1">_xll.IMDP("BND",DX430,EJ8,DX3)</f>
        <v>입력오류</v>
      </c>
      <c r="EK430" s="2"/>
      <c r="EU430" s="21" t="str">
        <f ca="1">_xll.IMDP("BND",EL430,EU8,EL3)</f>
        <v>입력오류</v>
      </c>
      <c r="EV430" s="23" t="str">
        <f ca="1">_xll.IMDP("BND",EL430,EV8,EL3)</f>
        <v>입력오류</v>
      </c>
      <c r="EW430" s="23" t="str">
        <f ca="1">_xll.IMDP("BND",EL430,EW8,EL3)</f>
        <v>입력오류</v>
      </c>
      <c r="EX430" s="23" t="str">
        <f ca="1">_xll.IMDP("BND",EL430,EX8,EL3)</f>
        <v>입력오류</v>
      </c>
    </row>
    <row r="431" spans="1:154" ht="13.5" customHeight="1" x14ac:dyDescent="0.3">
      <c r="A431" s="2"/>
      <c r="K431" s="21" t="str">
        <f ca="1">_xll.IMDP("BND",B431,K8,B3)</f>
        <v>입력오류</v>
      </c>
      <c r="L431" s="23" t="str">
        <f ca="1">_xll.IMDP("BND",B431,L8,B3)</f>
        <v>입력오류</v>
      </c>
      <c r="M431" s="23" t="str">
        <f ca="1">_xll.IMDP("BND",B431,M8,B3)</f>
        <v>입력오류</v>
      </c>
      <c r="N431" s="23" t="str">
        <f ca="1">_xll.IMDP("BND",B431,N8,B3)</f>
        <v>입력오류</v>
      </c>
      <c r="O431" s="2"/>
      <c r="Y431" s="21" t="str">
        <f ca="1">_xll.IMDP("BND",P431,Y8,P3)</f>
        <v>입력오류</v>
      </c>
      <c r="Z431" s="23" t="str">
        <f ca="1">_xll.IMDP("BND",P431,Z8,P3)</f>
        <v>입력오류</v>
      </c>
      <c r="AA431" s="23" t="str">
        <f ca="1">_xll.IMDP("BND",P431,AA8,P3)</f>
        <v>입력오류</v>
      </c>
      <c r="AB431" s="23" t="str">
        <f ca="1">_xll.IMDP("BND",P431,AB8,P3)</f>
        <v>입력오류</v>
      </c>
      <c r="AC431" s="2"/>
      <c r="AM431" s="21" t="str">
        <f ca="1">_xll.IMDP("BND",AD431,AM8,AD3)</f>
        <v>입력오류</v>
      </c>
      <c r="AN431" s="23" t="str">
        <f ca="1">_xll.IMDP("BND",AD431,AN8,AD3)</f>
        <v>입력오류</v>
      </c>
      <c r="AO431" s="23" t="str">
        <f ca="1">_xll.IMDP("BND",AD431,AO8,AD3)</f>
        <v>입력오류</v>
      </c>
      <c r="AP431" s="23" t="str">
        <f ca="1">_xll.IMDP("BND",AD431,AP8,AD3)</f>
        <v>입력오류</v>
      </c>
      <c r="AQ431" s="2"/>
      <c r="BA431" s="21" t="str">
        <f ca="1">_xll.IMDP("BND",AR431,BA8,AR3)</f>
        <v>입력오류</v>
      </c>
      <c r="BB431" s="23" t="str">
        <f ca="1">_xll.IMDP("BND",AR431,BB8,AR3)</f>
        <v>입력오류</v>
      </c>
      <c r="BC431" s="23" t="str">
        <f ca="1">_xll.IMDP("BND",AR431,BC8,AR3)</f>
        <v>입력오류</v>
      </c>
      <c r="BD431" s="23" t="str">
        <f ca="1">_xll.IMDP("BND",AR431,BD8,AR3)</f>
        <v>입력오류</v>
      </c>
      <c r="BE431" s="2"/>
      <c r="BO431" s="21" t="str">
        <f ca="1">_xll.IMDP("BND",BF431,BO8,BF3)</f>
        <v>입력오류</v>
      </c>
      <c r="BP431" s="23" t="str">
        <f ca="1">_xll.IMDP("BND",BF431,BP8,BF3)</f>
        <v>입력오류</v>
      </c>
      <c r="BQ431" s="23" t="str">
        <f ca="1">_xll.IMDP("BND",BF431,BQ8,BF3)</f>
        <v>입력오류</v>
      </c>
      <c r="BR431" s="23" t="str">
        <f ca="1">_xll.IMDP("BND",BF431,BR8,BF3)</f>
        <v>입력오류</v>
      </c>
      <c r="BS431" s="2"/>
      <c r="CC431" s="21" t="str">
        <f ca="1">_xll.IMDP("BND",BT431,CC8,BT3)</f>
        <v>입력오류</v>
      </c>
      <c r="CD431" s="23" t="str">
        <f ca="1">_xll.IMDP("BND",BT431,CD8,BT3)</f>
        <v>입력오류</v>
      </c>
      <c r="CE431" s="23" t="str">
        <f ca="1">_xll.IMDP("BND",BT431,CE8,BT3)</f>
        <v>입력오류</v>
      </c>
      <c r="CF431" s="23" t="str">
        <f ca="1">_xll.IMDP("BND",BT431,CF8,BT3)</f>
        <v>입력오류</v>
      </c>
      <c r="CG431" s="2"/>
      <c r="CQ431" s="21" t="str">
        <f ca="1">_xll.IMDP("BND",CH431,CQ8,CH3)</f>
        <v>입력오류</v>
      </c>
      <c r="CR431" s="23" t="str">
        <f ca="1">_xll.IMDP("BND",CH431,CR8,CH3)</f>
        <v>입력오류</v>
      </c>
      <c r="CS431" s="23" t="str">
        <f ca="1">_xll.IMDP("BND",CH431,CS8,CH3)</f>
        <v>입력오류</v>
      </c>
      <c r="CT431" s="23" t="str">
        <f ca="1">_xll.IMDP("BND",CH431,CT8,CH3)</f>
        <v>입력오류</v>
      </c>
      <c r="CU431" s="2"/>
      <c r="DE431" s="21" t="str">
        <f ca="1">_xll.IMDP("BND",CV431,DE8,CV3)</f>
        <v>입력오류</v>
      </c>
      <c r="DF431" s="23" t="str">
        <f ca="1">_xll.IMDP("BND",CV431,DF8,CV3)</f>
        <v>입력오류</v>
      </c>
      <c r="DG431" s="23" t="str">
        <f ca="1">_xll.IMDP("BND",CV431,DG8,CV3)</f>
        <v>입력오류</v>
      </c>
      <c r="DH431" s="23" t="str">
        <f ca="1">_xll.IMDP("BND",CV431,DH8,CV3)</f>
        <v>입력오류</v>
      </c>
      <c r="DI431" s="2"/>
      <c r="DS431" s="21" t="str">
        <f ca="1">_xll.IMDP("BND",DJ431,DS8,DJ3)</f>
        <v>입력오류</v>
      </c>
      <c r="DT431" s="23" t="str">
        <f ca="1">_xll.IMDP("BND",DJ431,DT8,DJ3)</f>
        <v>입력오류</v>
      </c>
      <c r="DU431" s="23" t="str">
        <f ca="1">_xll.IMDP("BND",DJ431,DU8,DJ3)</f>
        <v>입력오류</v>
      </c>
      <c r="DV431" s="23" t="str">
        <f ca="1">_xll.IMDP("BND",DJ431,DV8,DJ3)</f>
        <v>입력오류</v>
      </c>
      <c r="DW431" s="2"/>
      <c r="EG431" s="21" t="str">
        <f ca="1">_xll.IMDP("BND",DX431,EG8,DX3)</f>
        <v>입력오류</v>
      </c>
      <c r="EH431" s="23" t="str">
        <f ca="1">_xll.IMDP("BND",DX431,EH8,DX3)</f>
        <v>입력오류</v>
      </c>
      <c r="EI431" s="23" t="str">
        <f ca="1">_xll.IMDP("BND",DX431,EI8,DX3)</f>
        <v>입력오류</v>
      </c>
      <c r="EJ431" s="23" t="str">
        <f ca="1">_xll.IMDP("BND",DX431,EJ8,DX3)</f>
        <v>입력오류</v>
      </c>
      <c r="EK431" s="2"/>
      <c r="EU431" s="21" t="str">
        <f ca="1">_xll.IMDP("BND",EL431,EU8,EL3)</f>
        <v>입력오류</v>
      </c>
      <c r="EV431" s="23" t="str">
        <f ca="1">_xll.IMDP("BND",EL431,EV8,EL3)</f>
        <v>입력오류</v>
      </c>
      <c r="EW431" s="23" t="str">
        <f ca="1">_xll.IMDP("BND",EL431,EW8,EL3)</f>
        <v>입력오류</v>
      </c>
      <c r="EX431" s="23" t="str">
        <f ca="1">_xll.IMDP("BND",EL431,EX8,EL3)</f>
        <v>입력오류</v>
      </c>
    </row>
    <row r="432" spans="1:154" ht="13.5" customHeight="1" x14ac:dyDescent="0.3">
      <c r="A432" s="2"/>
      <c r="K432" s="21" t="str">
        <f ca="1">_xll.IMDP("BND",B432,K8,B3)</f>
        <v>입력오류</v>
      </c>
      <c r="L432" s="23" t="str">
        <f ca="1">_xll.IMDP("BND",B432,L8,B3)</f>
        <v>입력오류</v>
      </c>
      <c r="M432" s="23" t="str">
        <f ca="1">_xll.IMDP("BND",B432,M8,B3)</f>
        <v>입력오류</v>
      </c>
      <c r="N432" s="23" t="str">
        <f ca="1">_xll.IMDP("BND",B432,N8,B3)</f>
        <v>입력오류</v>
      </c>
      <c r="O432" s="2"/>
      <c r="Y432" s="21" t="str">
        <f ca="1">_xll.IMDP("BND",P432,Y8,P3)</f>
        <v>입력오류</v>
      </c>
      <c r="Z432" s="23" t="str">
        <f ca="1">_xll.IMDP("BND",P432,Z8,P3)</f>
        <v>입력오류</v>
      </c>
      <c r="AA432" s="23" t="str">
        <f ca="1">_xll.IMDP("BND",P432,AA8,P3)</f>
        <v>입력오류</v>
      </c>
      <c r="AB432" s="23" t="str">
        <f ca="1">_xll.IMDP("BND",P432,AB8,P3)</f>
        <v>입력오류</v>
      </c>
      <c r="AC432" s="2"/>
      <c r="AM432" s="21" t="str">
        <f ca="1">_xll.IMDP("BND",AD432,AM8,AD3)</f>
        <v>입력오류</v>
      </c>
      <c r="AN432" s="23" t="str">
        <f ca="1">_xll.IMDP("BND",AD432,AN8,AD3)</f>
        <v>입력오류</v>
      </c>
      <c r="AO432" s="23" t="str">
        <f ca="1">_xll.IMDP("BND",AD432,AO8,AD3)</f>
        <v>입력오류</v>
      </c>
      <c r="AP432" s="23" t="str">
        <f ca="1">_xll.IMDP("BND",AD432,AP8,AD3)</f>
        <v>입력오류</v>
      </c>
      <c r="AQ432" s="2"/>
      <c r="BA432" s="21" t="str">
        <f ca="1">_xll.IMDP("BND",AR432,BA8,AR3)</f>
        <v>입력오류</v>
      </c>
      <c r="BB432" s="23" t="str">
        <f ca="1">_xll.IMDP("BND",AR432,BB8,AR3)</f>
        <v>입력오류</v>
      </c>
      <c r="BC432" s="23" t="str">
        <f ca="1">_xll.IMDP("BND",AR432,BC8,AR3)</f>
        <v>입력오류</v>
      </c>
      <c r="BD432" s="23" t="str">
        <f ca="1">_xll.IMDP("BND",AR432,BD8,AR3)</f>
        <v>입력오류</v>
      </c>
      <c r="BE432" s="2"/>
      <c r="BO432" s="21" t="str">
        <f ca="1">_xll.IMDP("BND",BF432,BO8,BF3)</f>
        <v>입력오류</v>
      </c>
      <c r="BP432" s="23" t="str">
        <f ca="1">_xll.IMDP("BND",BF432,BP8,BF3)</f>
        <v>입력오류</v>
      </c>
      <c r="BQ432" s="23" t="str">
        <f ca="1">_xll.IMDP("BND",BF432,BQ8,BF3)</f>
        <v>입력오류</v>
      </c>
      <c r="BR432" s="23" t="str">
        <f ca="1">_xll.IMDP("BND",BF432,BR8,BF3)</f>
        <v>입력오류</v>
      </c>
      <c r="BS432" s="2"/>
      <c r="CC432" s="21" t="str">
        <f ca="1">_xll.IMDP("BND",BT432,CC8,BT3)</f>
        <v>입력오류</v>
      </c>
      <c r="CD432" s="23" t="str">
        <f ca="1">_xll.IMDP("BND",BT432,CD8,BT3)</f>
        <v>입력오류</v>
      </c>
      <c r="CE432" s="23" t="str">
        <f ca="1">_xll.IMDP("BND",BT432,CE8,BT3)</f>
        <v>입력오류</v>
      </c>
      <c r="CF432" s="23" t="str">
        <f ca="1">_xll.IMDP("BND",BT432,CF8,BT3)</f>
        <v>입력오류</v>
      </c>
      <c r="CG432" s="2"/>
      <c r="CQ432" s="21" t="str">
        <f ca="1">_xll.IMDP("BND",CH432,CQ8,CH3)</f>
        <v>입력오류</v>
      </c>
      <c r="CR432" s="23" t="str">
        <f ca="1">_xll.IMDP("BND",CH432,CR8,CH3)</f>
        <v>입력오류</v>
      </c>
      <c r="CS432" s="23" t="str">
        <f ca="1">_xll.IMDP("BND",CH432,CS8,CH3)</f>
        <v>입력오류</v>
      </c>
      <c r="CT432" s="23" t="str">
        <f ca="1">_xll.IMDP("BND",CH432,CT8,CH3)</f>
        <v>입력오류</v>
      </c>
      <c r="CU432" s="2"/>
      <c r="DE432" s="21" t="str">
        <f ca="1">_xll.IMDP("BND",CV432,DE8,CV3)</f>
        <v>입력오류</v>
      </c>
      <c r="DF432" s="23" t="str">
        <f ca="1">_xll.IMDP("BND",CV432,DF8,CV3)</f>
        <v>입력오류</v>
      </c>
      <c r="DG432" s="23" t="str">
        <f ca="1">_xll.IMDP("BND",CV432,DG8,CV3)</f>
        <v>입력오류</v>
      </c>
      <c r="DH432" s="23" t="str">
        <f ca="1">_xll.IMDP("BND",CV432,DH8,CV3)</f>
        <v>입력오류</v>
      </c>
      <c r="DI432" s="2"/>
      <c r="DS432" s="21" t="str">
        <f ca="1">_xll.IMDP("BND",DJ432,DS8,DJ3)</f>
        <v>입력오류</v>
      </c>
      <c r="DT432" s="23" t="str">
        <f ca="1">_xll.IMDP("BND",DJ432,DT8,DJ3)</f>
        <v>입력오류</v>
      </c>
      <c r="DU432" s="23" t="str">
        <f ca="1">_xll.IMDP("BND",DJ432,DU8,DJ3)</f>
        <v>입력오류</v>
      </c>
      <c r="DV432" s="23" t="str">
        <f ca="1">_xll.IMDP("BND",DJ432,DV8,DJ3)</f>
        <v>입력오류</v>
      </c>
      <c r="DW432" s="2"/>
      <c r="EG432" s="21" t="str">
        <f ca="1">_xll.IMDP("BND",DX432,EG8,DX3)</f>
        <v>입력오류</v>
      </c>
      <c r="EH432" s="23" t="str">
        <f ca="1">_xll.IMDP("BND",DX432,EH8,DX3)</f>
        <v>입력오류</v>
      </c>
      <c r="EI432" s="23" t="str">
        <f ca="1">_xll.IMDP("BND",DX432,EI8,DX3)</f>
        <v>입력오류</v>
      </c>
      <c r="EJ432" s="23" t="str">
        <f ca="1">_xll.IMDP("BND",DX432,EJ8,DX3)</f>
        <v>입력오류</v>
      </c>
      <c r="EK432" s="2"/>
      <c r="EU432" s="21" t="str">
        <f ca="1">_xll.IMDP("BND",EL432,EU8,EL3)</f>
        <v>입력오류</v>
      </c>
      <c r="EV432" s="23" t="str">
        <f ca="1">_xll.IMDP("BND",EL432,EV8,EL3)</f>
        <v>입력오류</v>
      </c>
      <c r="EW432" s="23" t="str">
        <f ca="1">_xll.IMDP("BND",EL432,EW8,EL3)</f>
        <v>입력오류</v>
      </c>
      <c r="EX432" s="23" t="str">
        <f ca="1">_xll.IMDP("BND",EL432,EX8,EL3)</f>
        <v>입력오류</v>
      </c>
    </row>
    <row r="433" spans="1:154" ht="13.5" customHeight="1" x14ac:dyDescent="0.3">
      <c r="A433" s="2"/>
      <c r="K433" s="21" t="str">
        <f ca="1">_xll.IMDP("BND",B433,K8,B3)</f>
        <v>입력오류</v>
      </c>
      <c r="L433" s="23" t="str">
        <f ca="1">_xll.IMDP("BND",B433,L8,B3)</f>
        <v>입력오류</v>
      </c>
      <c r="M433" s="23" t="str">
        <f ca="1">_xll.IMDP("BND",B433,M8,B3)</f>
        <v>입력오류</v>
      </c>
      <c r="N433" s="23" t="str">
        <f ca="1">_xll.IMDP("BND",B433,N8,B3)</f>
        <v>입력오류</v>
      </c>
      <c r="O433" s="2"/>
      <c r="Y433" s="21" t="str">
        <f ca="1">_xll.IMDP("BND",P433,Y8,P3)</f>
        <v>입력오류</v>
      </c>
      <c r="Z433" s="23" t="str">
        <f ca="1">_xll.IMDP("BND",P433,Z8,P3)</f>
        <v>입력오류</v>
      </c>
      <c r="AA433" s="23" t="str">
        <f ca="1">_xll.IMDP("BND",P433,AA8,P3)</f>
        <v>입력오류</v>
      </c>
      <c r="AB433" s="23" t="str">
        <f ca="1">_xll.IMDP("BND",P433,AB8,P3)</f>
        <v>입력오류</v>
      </c>
      <c r="AC433" s="2"/>
      <c r="AM433" s="21" t="str">
        <f ca="1">_xll.IMDP("BND",AD433,AM8,AD3)</f>
        <v>입력오류</v>
      </c>
      <c r="AN433" s="23" t="str">
        <f ca="1">_xll.IMDP("BND",AD433,AN8,AD3)</f>
        <v>입력오류</v>
      </c>
      <c r="AO433" s="23" t="str">
        <f ca="1">_xll.IMDP("BND",AD433,AO8,AD3)</f>
        <v>입력오류</v>
      </c>
      <c r="AP433" s="23" t="str">
        <f ca="1">_xll.IMDP("BND",AD433,AP8,AD3)</f>
        <v>입력오류</v>
      </c>
      <c r="AQ433" s="2"/>
      <c r="BA433" s="21" t="str">
        <f ca="1">_xll.IMDP("BND",AR433,BA8,AR3)</f>
        <v>입력오류</v>
      </c>
      <c r="BB433" s="23" t="str">
        <f ca="1">_xll.IMDP("BND",AR433,BB8,AR3)</f>
        <v>입력오류</v>
      </c>
      <c r="BC433" s="23" t="str">
        <f ca="1">_xll.IMDP("BND",AR433,BC8,AR3)</f>
        <v>입력오류</v>
      </c>
      <c r="BD433" s="23" t="str">
        <f ca="1">_xll.IMDP("BND",AR433,BD8,AR3)</f>
        <v>입력오류</v>
      </c>
      <c r="BE433" s="2"/>
      <c r="BO433" s="21" t="str">
        <f ca="1">_xll.IMDP("BND",BF433,BO8,BF3)</f>
        <v>입력오류</v>
      </c>
      <c r="BP433" s="23" t="str">
        <f ca="1">_xll.IMDP("BND",BF433,BP8,BF3)</f>
        <v>입력오류</v>
      </c>
      <c r="BQ433" s="23" t="str">
        <f ca="1">_xll.IMDP("BND",BF433,BQ8,BF3)</f>
        <v>입력오류</v>
      </c>
      <c r="BR433" s="23" t="str">
        <f ca="1">_xll.IMDP("BND",BF433,BR8,BF3)</f>
        <v>입력오류</v>
      </c>
      <c r="BS433" s="2"/>
      <c r="CC433" s="21" t="str">
        <f ca="1">_xll.IMDP("BND",BT433,CC8,BT3)</f>
        <v>입력오류</v>
      </c>
      <c r="CD433" s="23" t="str">
        <f ca="1">_xll.IMDP("BND",BT433,CD8,BT3)</f>
        <v>입력오류</v>
      </c>
      <c r="CE433" s="23" t="str">
        <f ca="1">_xll.IMDP("BND",BT433,CE8,BT3)</f>
        <v>입력오류</v>
      </c>
      <c r="CF433" s="23" t="str">
        <f ca="1">_xll.IMDP("BND",BT433,CF8,BT3)</f>
        <v>입력오류</v>
      </c>
      <c r="CG433" s="2"/>
      <c r="CQ433" s="21" t="str">
        <f ca="1">_xll.IMDP("BND",CH433,CQ8,CH3)</f>
        <v>입력오류</v>
      </c>
      <c r="CR433" s="23" t="str">
        <f ca="1">_xll.IMDP("BND",CH433,CR8,CH3)</f>
        <v>입력오류</v>
      </c>
      <c r="CS433" s="23" t="str">
        <f ca="1">_xll.IMDP("BND",CH433,CS8,CH3)</f>
        <v>입력오류</v>
      </c>
      <c r="CT433" s="23" t="str">
        <f ca="1">_xll.IMDP("BND",CH433,CT8,CH3)</f>
        <v>입력오류</v>
      </c>
      <c r="CU433" s="2"/>
      <c r="DE433" s="21" t="str">
        <f ca="1">_xll.IMDP("BND",CV433,DE8,CV3)</f>
        <v>입력오류</v>
      </c>
      <c r="DF433" s="23" t="str">
        <f ca="1">_xll.IMDP("BND",CV433,DF8,CV3)</f>
        <v>입력오류</v>
      </c>
      <c r="DG433" s="23" t="str">
        <f ca="1">_xll.IMDP("BND",CV433,DG8,CV3)</f>
        <v>입력오류</v>
      </c>
      <c r="DH433" s="23" t="str">
        <f ca="1">_xll.IMDP("BND",CV433,DH8,CV3)</f>
        <v>입력오류</v>
      </c>
      <c r="DI433" s="2"/>
      <c r="DS433" s="21" t="str">
        <f ca="1">_xll.IMDP("BND",DJ433,DS8,DJ3)</f>
        <v>입력오류</v>
      </c>
      <c r="DT433" s="23" t="str">
        <f ca="1">_xll.IMDP("BND",DJ433,DT8,DJ3)</f>
        <v>입력오류</v>
      </c>
      <c r="DU433" s="23" t="str">
        <f ca="1">_xll.IMDP("BND",DJ433,DU8,DJ3)</f>
        <v>입력오류</v>
      </c>
      <c r="DV433" s="23" t="str">
        <f ca="1">_xll.IMDP("BND",DJ433,DV8,DJ3)</f>
        <v>입력오류</v>
      </c>
      <c r="DW433" s="2"/>
      <c r="EG433" s="21" t="str">
        <f ca="1">_xll.IMDP("BND",DX433,EG8,DX3)</f>
        <v>입력오류</v>
      </c>
      <c r="EH433" s="23" t="str">
        <f ca="1">_xll.IMDP("BND",DX433,EH8,DX3)</f>
        <v>입력오류</v>
      </c>
      <c r="EI433" s="23" t="str">
        <f ca="1">_xll.IMDP("BND",DX433,EI8,DX3)</f>
        <v>입력오류</v>
      </c>
      <c r="EJ433" s="23" t="str">
        <f ca="1">_xll.IMDP("BND",DX433,EJ8,DX3)</f>
        <v>입력오류</v>
      </c>
      <c r="EK433" s="2"/>
      <c r="EU433" s="21" t="str">
        <f ca="1">_xll.IMDP("BND",EL433,EU8,EL3)</f>
        <v>입력오류</v>
      </c>
      <c r="EV433" s="23" t="str">
        <f ca="1">_xll.IMDP("BND",EL433,EV8,EL3)</f>
        <v>입력오류</v>
      </c>
      <c r="EW433" s="23" t="str">
        <f ca="1">_xll.IMDP("BND",EL433,EW8,EL3)</f>
        <v>입력오류</v>
      </c>
      <c r="EX433" s="23" t="str">
        <f ca="1">_xll.IMDP("BND",EL433,EX8,EL3)</f>
        <v>입력오류</v>
      </c>
    </row>
    <row r="434" spans="1:154" ht="13.5" customHeight="1" x14ac:dyDescent="0.3">
      <c r="A434" s="2"/>
      <c r="K434" s="21" t="str">
        <f ca="1">_xll.IMDP("BND",B434,K8,B3)</f>
        <v>입력오류</v>
      </c>
      <c r="L434" s="23" t="str">
        <f ca="1">_xll.IMDP("BND",B434,L8,B3)</f>
        <v>입력오류</v>
      </c>
      <c r="M434" s="23" t="str">
        <f ca="1">_xll.IMDP("BND",B434,M8,B3)</f>
        <v>입력오류</v>
      </c>
      <c r="N434" s="23" t="str">
        <f ca="1">_xll.IMDP("BND",B434,N8,B3)</f>
        <v>입력오류</v>
      </c>
      <c r="O434" s="2"/>
      <c r="Y434" s="21" t="str">
        <f ca="1">_xll.IMDP("BND",P434,Y8,P3)</f>
        <v>입력오류</v>
      </c>
      <c r="Z434" s="23" t="str">
        <f ca="1">_xll.IMDP("BND",P434,Z8,P3)</f>
        <v>입력오류</v>
      </c>
      <c r="AA434" s="23" t="str">
        <f ca="1">_xll.IMDP("BND",P434,AA8,P3)</f>
        <v>입력오류</v>
      </c>
      <c r="AB434" s="23" t="str">
        <f ca="1">_xll.IMDP("BND",P434,AB8,P3)</f>
        <v>입력오류</v>
      </c>
      <c r="AC434" s="2"/>
      <c r="AM434" s="21" t="str">
        <f ca="1">_xll.IMDP("BND",AD434,AM8,AD3)</f>
        <v>입력오류</v>
      </c>
      <c r="AN434" s="23" t="str">
        <f ca="1">_xll.IMDP("BND",AD434,AN8,AD3)</f>
        <v>입력오류</v>
      </c>
      <c r="AO434" s="23" t="str">
        <f ca="1">_xll.IMDP("BND",AD434,AO8,AD3)</f>
        <v>입력오류</v>
      </c>
      <c r="AP434" s="23" t="str">
        <f ca="1">_xll.IMDP("BND",AD434,AP8,AD3)</f>
        <v>입력오류</v>
      </c>
      <c r="AQ434" s="2"/>
      <c r="BA434" s="21" t="str">
        <f ca="1">_xll.IMDP("BND",AR434,BA8,AR3)</f>
        <v>입력오류</v>
      </c>
      <c r="BB434" s="23" t="str">
        <f ca="1">_xll.IMDP("BND",AR434,BB8,AR3)</f>
        <v>입력오류</v>
      </c>
      <c r="BC434" s="23" t="str">
        <f ca="1">_xll.IMDP("BND",AR434,BC8,AR3)</f>
        <v>입력오류</v>
      </c>
      <c r="BD434" s="23" t="str">
        <f ca="1">_xll.IMDP("BND",AR434,BD8,AR3)</f>
        <v>입력오류</v>
      </c>
      <c r="BE434" s="2"/>
      <c r="BO434" s="21" t="str">
        <f ca="1">_xll.IMDP("BND",BF434,BO8,BF3)</f>
        <v>입력오류</v>
      </c>
      <c r="BP434" s="23" t="str">
        <f ca="1">_xll.IMDP("BND",BF434,BP8,BF3)</f>
        <v>입력오류</v>
      </c>
      <c r="BQ434" s="23" t="str">
        <f ca="1">_xll.IMDP("BND",BF434,BQ8,BF3)</f>
        <v>입력오류</v>
      </c>
      <c r="BR434" s="23" t="str">
        <f ca="1">_xll.IMDP("BND",BF434,BR8,BF3)</f>
        <v>입력오류</v>
      </c>
      <c r="BS434" s="2"/>
      <c r="CC434" s="21" t="str">
        <f ca="1">_xll.IMDP("BND",BT434,CC8,BT3)</f>
        <v>입력오류</v>
      </c>
      <c r="CD434" s="23" t="str">
        <f ca="1">_xll.IMDP("BND",BT434,CD8,BT3)</f>
        <v>입력오류</v>
      </c>
      <c r="CE434" s="23" t="str">
        <f ca="1">_xll.IMDP("BND",BT434,CE8,BT3)</f>
        <v>입력오류</v>
      </c>
      <c r="CF434" s="23" t="str">
        <f ca="1">_xll.IMDP("BND",BT434,CF8,BT3)</f>
        <v>입력오류</v>
      </c>
      <c r="CG434" s="2"/>
      <c r="CQ434" s="21" t="str">
        <f ca="1">_xll.IMDP("BND",CH434,CQ8,CH3)</f>
        <v>입력오류</v>
      </c>
      <c r="CR434" s="23" t="str">
        <f ca="1">_xll.IMDP("BND",CH434,CR8,CH3)</f>
        <v>입력오류</v>
      </c>
      <c r="CS434" s="23" t="str">
        <f ca="1">_xll.IMDP("BND",CH434,CS8,CH3)</f>
        <v>입력오류</v>
      </c>
      <c r="CT434" s="23" t="str">
        <f ca="1">_xll.IMDP("BND",CH434,CT8,CH3)</f>
        <v>입력오류</v>
      </c>
      <c r="CU434" s="2"/>
      <c r="DE434" s="21" t="str">
        <f ca="1">_xll.IMDP("BND",CV434,DE8,CV3)</f>
        <v>입력오류</v>
      </c>
      <c r="DF434" s="23" t="str">
        <f ca="1">_xll.IMDP("BND",CV434,DF8,CV3)</f>
        <v>입력오류</v>
      </c>
      <c r="DG434" s="23" t="str">
        <f ca="1">_xll.IMDP("BND",CV434,DG8,CV3)</f>
        <v>입력오류</v>
      </c>
      <c r="DH434" s="23" t="str">
        <f ca="1">_xll.IMDP("BND",CV434,DH8,CV3)</f>
        <v>입력오류</v>
      </c>
      <c r="DI434" s="2"/>
      <c r="DS434" s="21" t="str">
        <f ca="1">_xll.IMDP("BND",DJ434,DS8,DJ3)</f>
        <v>입력오류</v>
      </c>
      <c r="DT434" s="23" t="str">
        <f ca="1">_xll.IMDP("BND",DJ434,DT8,DJ3)</f>
        <v>입력오류</v>
      </c>
      <c r="DU434" s="23" t="str">
        <f ca="1">_xll.IMDP("BND",DJ434,DU8,DJ3)</f>
        <v>입력오류</v>
      </c>
      <c r="DV434" s="23" t="str">
        <f ca="1">_xll.IMDP("BND",DJ434,DV8,DJ3)</f>
        <v>입력오류</v>
      </c>
      <c r="DW434" s="2"/>
      <c r="EG434" s="21" t="str">
        <f ca="1">_xll.IMDP("BND",DX434,EG8,DX3)</f>
        <v>입력오류</v>
      </c>
      <c r="EH434" s="23" t="str">
        <f ca="1">_xll.IMDP("BND",DX434,EH8,DX3)</f>
        <v>입력오류</v>
      </c>
      <c r="EI434" s="23" t="str">
        <f ca="1">_xll.IMDP("BND",DX434,EI8,DX3)</f>
        <v>입력오류</v>
      </c>
      <c r="EJ434" s="23" t="str">
        <f ca="1">_xll.IMDP("BND",DX434,EJ8,DX3)</f>
        <v>입력오류</v>
      </c>
      <c r="EK434" s="2"/>
      <c r="EU434" s="21" t="str">
        <f ca="1">_xll.IMDP("BND",EL434,EU8,EL3)</f>
        <v>입력오류</v>
      </c>
      <c r="EV434" s="23" t="str">
        <f ca="1">_xll.IMDP("BND",EL434,EV8,EL3)</f>
        <v>입력오류</v>
      </c>
      <c r="EW434" s="23" t="str">
        <f ca="1">_xll.IMDP("BND",EL434,EW8,EL3)</f>
        <v>입력오류</v>
      </c>
      <c r="EX434" s="23" t="str">
        <f ca="1">_xll.IMDP("BND",EL434,EX8,EL3)</f>
        <v>입력오류</v>
      </c>
    </row>
    <row r="435" spans="1:154" ht="13.5" customHeight="1" x14ac:dyDescent="0.3">
      <c r="A435" s="2"/>
      <c r="K435" s="21" t="str">
        <f ca="1">_xll.IMDP("BND",B435,K8,B3)</f>
        <v>입력오류</v>
      </c>
      <c r="L435" s="23" t="str">
        <f ca="1">_xll.IMDP("BND",B435,L8,B3)</f>
        <v>입력오류</v>
      </c>
      <c r="M435" s="23" t="str">
        <f ca="1">_xll.IMDP("BND",B435,M8,B3)</f>
        <v>입력오류</v>
      </c>
      <c r="N435" s="23" t="str">
        <f ca="1">_xll.IMDP("BND",B435,N8,B3)</f>
        <v>입력오류</v>
      </c>
      <c r="O435" s="2"/>
      <c r="Y435" s="21" t="str">
        <f ca="1">_xll.IMDP("BND",P435,Y8,P3)</f>
        <v>입력오류</v>
      </c>
      <c r="Z435" s="23" t="str">
        <f ca="1">_xll.IMDP("BND",P435,Z8,P3)</f>
        <v>입력오류</v>
      </c>
      <c r="AA435" s="23" t="str">
        <f ca="1">_xll.IMDP("BND",P435,AA8,P3)</f>
        <v>입력오류</v>
      </c>
      <c r="AB435" s="23" t="str">
        <f ca="1">_xll.IMDP("BND",P435,AB8,P3)</f>
        <v>입력오류</v>
      </c>
      <c r="AC435" s="2"/>
      <c r="AM435" s="21" t="str">
        <f ca="1">_xll.IMDP("BND",AD435,AM8,AD3)</f>
        <v>입력오류</v>
      </c>
      <c r="AN435" s="23" t="str">
        <f ca="1">_xll.IMDP("BND",AD435,AN8,AD3)</f>
        <v>입력오류</v>
      </c>
      <c r="AO435" s="23" t="str">
        <f ca="1">_xll.IMDP("BND",AD435,AO8,AD3)</f>
        <v>입력오류</v>
      </c>
      <c r="AP435" s="23" t="str">
        <f ca="1">_xll.IMDP("BND",AD435,AP8,AD3)</f>
        <v>입력오류</v>
      </c>
      <c r="AQ435" s="2"/>
      <c r="BA435" s="21" t="str">
        <f ca="1">_xll.IMDP("BND",AR435,BA8,AR3)</f>
        <v>입력오류</v>
      </c>
      <c r="BB435" s="23" t="str">
        <f ca="1">_xll.IMDP("BND",AR435,BB8,AR3)</f>
        <v>입력오류</v>
      </c>
      <c r="BC435" s="23" t="str">
        <f ca="1">_xll.IMDP("BND",AR435,BC8,AR3)</f>
        <v>입력오류</v>
      </c>
      <c r="BD435" s="23" t="str">
        <f ca="1">_xll.IMDP("BND",AR435,BD8,AR3)</f>
        <v>입력오류</v>
      </c>
      <c r="BE435" s="2"/>
      <c r="BO435" s="21" t="str">
        <f ca="1">_xll.IMDP("BND",BF435,BO8,BF3)</f>
        <v>입력오류</v>
      </c>
      <c r="BP435" s="23" t="str">
        <f ca="1">_xll.IMDP("BND",BF435,BP8,BF3)</f>
        <v>입력오류</v>
      </c>
      <c r="BQ435" s="23" t="str">
        <f ca="1">_xll.IMDP("BND",BF435,BQ8,BF3)</f>
        <v>입력오류</v>
      </c>
      <c r="BR435" s="23" t="str">
        <f ca="1">_xll.IMDP("BND",BF435,BR8,BF3)</f>
        <v>입력오류</v>
      </c>
      <c r="BS435" s="2"/>
      <c r="CC435" s="21" t="str">
        <f ca="1">_xll.IMDP("BND",BT435,CC8,BT3)</f>
        <v>입력오류</v>
      </c>
      <c r="CD435" s="23" t="str">
        <f ca="1">_xll.IMDP("BND",BT435,CD8,BT3)</f>
        <v>입력오류</v>
      </c>
      <c r="CE435" s="23" t="str">
        <f ca="1">_xll.IMDP("BND",BT435,CE8,BT3)</f>
        <v>입력오류</v>
      </c>
      <c r="CF435" s="23" t="str">
        <f ca="1">_xll.IMDP("BND",BT435,CF8,BT3)</f>
        <v>입력오류</v>
      </c>
      <c r="CG435" s="2"/>
      <c r="CQ435" s="21" t="str">
        <f ca="1">_xll.IMDP("BND",CH435,CQ8,CH3)</f>
        <v>입력오류</v>
      </c>
      <c r="CR435" s="23" t="str">
        <f ca="1">_xll.IMDP("BND",CH435,CR8,CH3)</f>
        <v>입력오류</v>
      </c>
      <c r="CS435" s="23" t="str">
        <f ca="1">_xll.IMDP("BND",CH435,CS8,CH3)</f>
        <v>입력오류</v>
      </c>
      <c r="CT435" s="23" t="str">
        <f ca="1">_xll.IMDP("BND",CH435,CT8,CH3)</f>
        <v>입력오류</v>
      </c>
      <c r="CU435" s="2"/>
      <c r="DE435" s="21" t="str">
        <f ca="1">_xll.IMDP("BND",CV435,DE8,CV3)</f>
        <v>입력오류</v>
      </c>
      <c r="DF435" s="23" t="str">
        <f ca="1">_xll.IMDP("BND",CV435,DF8,CV3)</f>
        <v>입력오류</v>
      </c>
      <c r="DG435" s="23" t="str">
        <f ca="1">_xll.IMDP("BND",CV435,DG8,CV3)</f>
        <v>입력오류</v>
      </c>
      <c r="DH435" s="23" t="str">
        <f ca="1">_xll.IMDP("BND",CV435,DH8,CV3)</f>
        <v>입력오류</v>
      </c>
      <c r="DI435" s="2"/>
      <c r="DS435" s="21" t="str">
        <f ca="1">_xll.IMDP("BND",DJ435,DS8,DJ3)</f>
        <v>입력오류</v>
      </c>
      <c r="DT435" s="23" t="str">
        <f ca="1">_xll.IMDP("BND",DJ435,DT8,DJ3)</f>
        <v>입력오류</v>
      </c>
      <c r="DU435" s="23" t="str">
        <f ca="1">_xll.IMDP("BND",DJ435,DU8,DJ3)</f>
        <v>입력오류</v>
      </c>
      <c r="DV435" s="23" t="str">
        <f ca="1">_xll.IMDP("BND",DJ435,DV8,DJ3)</f>
        <v>입력오류</v>
      </c>
      <c r="DW435" s="2"/>
      <c r="EG435" s="21" t="str">
        <f ca="1">_xll.IMDP("BND",DX435,EG8,DX3)</f>
        <v>입력오류</v>
      </c>
      <c r="EH435" s="23" t="str">
        <f ca="1">_xll.IMDP("BND",DX435,EH8,DX3)</f>
        <v>입력오류</v>
      </c>
      <c r="EI435" s="23" t="str">
        <f ca="1">_xll.IMDP("BND",DX435,EI8,DX3)</f>
        <v>입력오류</v>
      </c>
      <c r="EJ435" s="23" t="str">
        <f ca="1">_xll.IMDP("BND",DX435,EJ8,DX3)</f>
        <v>입력오류</v>
      </c>
      <c r="EK435" s="2"/>
      <c r="EU435" s="21" t="str">
        <f ca="1">_xll.IMDP("BND",EL435,EU8,EL3)</f>
        <v>입력오류</v>
      </c>
      <c r="EV435" s="23" t="str">
        <f ca="1">_xll.IMDP("BND",EL435,EV8,EL3)</f>
        <v>입력오류</v>
      </c>
      <c r="EW435" s="23" t="str">
        <f ca="1">_xll.IMDP("BND",EL435,EW8,EL3)</f>
        <v>입력오류</v>
      </c>
      <c r="EX435" s="23" t="str">
        <f ca="1">_xll.IMDP("BND",EL435,EX8,EL3)</f>
        <v>입력오류</v>
      </c>
    </row>
    <row r="436" spans="1:154" ht="13.5" customHeight="1" x14ac:dyDescent="0.3">
      <c r="A436" s="2"/>
      <c r="K436" s="21" t="str">
        <f ca="1">_xll.IMDP("BND",B436,K8,B3)</f>
        <v>입력오류</v>
      </c>
      <c r="L436" s="23" t="str">
        <f ca="1">_xll.IMDP("BND",B436,L8,B3)</f>
        <v>입력오류</v>
      </c>
      <c r="M436" s="23" t="str">
        <f ca="1">_xll.IMDP("BND",B436,M8,B3)</f>
        <v>입력오류</v>
      </c>
      <c r="N436" s="23" t="str">
        <f ca="1">_xll.IMDP("BND",B436,N8,B3)</f>
        <v>입력오류</v>
      </c>
      <c r="O436" s="2"/>
      <c r="Y436" s="21" t="str">
        <f ca="1">_xll.IMDP("BND",P436,Y8,P3)</f>
        <v>입력오류</v>
      </c>
      <c r="Z436" s="23" t="str">
        <f ca="1">_xll.IMDP("BND",P436,Z8,P3)</f>
        <v>입력오류</v>
      </c>
      <c r="AA436" s="23" t="str">
        <f ca="1">_xll.IMDP("BND",P436,AA8,P3)</f>
        <v>입력오류</v>
      </c>
      <c r="AB436" s="23" t="str">
        <f ca="1">_xll.IMDP("BND",P436,AB8,P3)</f>
        <v>입력오류</v>
      </c>
      <c r="AC436" s="2"/>
      <c r="AM436" s="21" t="str">
        <f ca="1">_xll.IMDP("BND",AD436,AM8,AD3)</f>
        <v>입력오류</v>
      </c>
      <c r="AN436" s="23" t="str">
        <f ca="1">_xll.IMDP("BND",AD436,AN8,AD3)</f>
        <v>입력오류</v>
      </c>
      <c r="AO436" s="23" t="str">
        <f ca="1">_xll.IMDP("BND",AD436,AO8,AD3)</f>
        <v>입력오류</v>
      </c>
      <c r="AP436" s="23" t="str">
        <f ca="1">_xll.IMDP("BND",AD436,AP8,AD3)</f>
        <v>입력오류</v>
      </c>
      <c r="AQ436" s="2"/>
      <c r="BA436" s="21" t="str">
        <f ca="1">_xll.IMDP("BND",AR436,BA8,AR3)</f>
        <v>입력오류</v>
      </c>
      <c r="BB436" s="23" t="str">
        <f ca="1">_xll.IMDP("BND",AR436,BB8,AR3)</f>
        <v>입력오류</v>
      </c>
      <c r="BC436" s="23" t="str">
        <f ca="1">_xll.IMDP("BND",AR436,BC8,AR3)</f>
        <v>입력오류</v>
      </c>
      <c r="BD436" s="23" t="str">
        <f ca="1">_xll.IMDP("BND",AR436,BD8,AR3)</f>
        <v>입력오류</v>
      </c>
      <c r="BE436" s="2"/>
      <c r="BO436" s="21" t="str">
        <f ca="1">_xll.IMDP("BND",BF436,BO8,BF3)</f>
        <v>입력오류</v>
      </c>
      <c r="BP436" s="23" t="str">
        <f ca="1">_xll.IMDP("BND",BF436,BP8,BF3)</f>
        <v>입력오류</v>
      </c>
      <c r="BQ436" s="23" t="str">
        <f ca="1">_xll.IMDP("BND",BF436,BQ8,BF3)</f>
        <v>입력오류</v>
      </c>
      <c r="BR436" s="23" t="str">
        <f ca="1">_xll.IMDP("BND",BF436,BR8,BF3)</f>
        <v>입력오류</v>
      </c>
      <c r="BS436" s="2"/>
      <c r="CC436" s="21" t="str">
        <f ca="1">_xll.IMDP("BND",BT436,CC8,BT3)</f>
        <v>입력오류</v>
      </c>
      <c r="CD436" s="23" t="str">
        <f ca="1">_xll.IMDP("BND",BT436,CD8,BT3)</f>
        <v>입력오류</v>
      </c>
      <c r="CE436" s="23" t="str">
        <f ca="1">_xll.IMDP("BND",BT436,CE8,BT3)</f>
        <v>입력오류</v>
      </c>
      <c r="CF436" s="23" t="str">
        <f ca="1">_xll.IMDP("BND",BT436,CF8,BT3)</f>
        <v>입력오류</v>
      </c>
      <c r="CG436" s="2"/>
      <c r="CQ436" s="21" t="str">
        <f ca="1">_xll.IMDP("BND",CH436,CQ8,CH3)</f>
        <v>입력오류</v>
      </c>
      <c r="CR436" s="23" t="str">
        <f ca="1">_xll.IMDP("BND",CH436,CR8,CH3)</f>
        <v>입력오류</v>
      </c>
      <c r="CS436" s="23" t="str">
        <f ca="1">_xll.IMDP("BND",CH436,CS8,CH3)</f>
        <v>입력오류</v>
      </c>
      <c r="CT436" s="23" t="str">
        <f ca="1">_xll.IMDP("BND",CH436,CT8,CH3)</f>
        <v>입력오류</v>
      </c>
      <c r="CU436" s="2"/>
      <c r="DE436" s="21" t="str">
        <f ca="1">_xll.IMDP("BND",CV436,DE8,CV3)</f>
        <v>입력오류</v>
      </c>
      <c r="DF436" s="23" t="str">
        <f ca="1">_xll.IMDP("BND",CV436,DF8,CV3)</f>
        <v>입력오류</v>
      </c>
      <c r="DG436" s="23" t="str">
        <f ca="1">_xll.IMDP("BND",CV436,DG8,CV3)</f>
        <v>입력오류</v>
      </c>
      <c r="DH436" s="23" t="str">
        <f ca="1">_xll.IMDP("BND",CV436,DH8,CV3)</f>
        <v>입력오류</v>
      </c>
      <c r="DI436" s="2"/>
      <c r="DS436" s="21" t="str">
        <f ca="1">_xll.IMDP("BND",DJ436,DS8,DJ3)</f>
        <v>입력오류</v>
      </c>
      <c r="DT436" s="23" t="str">
        <f ca="1">_xll.IMDP("BND",DJ436,DT8,DJ3)</f>
        <v>입력오류</v>
      </c>
      <c r="DU436" s="23" t="str">
        <f ca="1">_xll.IMDP("BND",DJ436,DU8,DJ3)</f>
        <v>입력오류</v>
      </c>
      <c r="DV436" s="23" t="str">
        <f ca="1">_xll.IMDP("BND",DJ436,DV8,DJ3)</f>
        <v>입력오류</v>
      </c>
      <c r="DW436" s="2"/>
      <c r="EG436" s="21" t="str">
        <f ca="1">_xll.IMDP("BND",DX436,EG8,DX3)</f>
        <v>입력오류</v>
      </c>
      <c r="EH436" s="23" t="str">
        <f ca="1">_xll.IMDP("BND",DX436,EH8,DX3)</f>
        <v>입력오류</v>
      </c>
      <c r="EI436" s="23" t="str">
        <f ca="1">_xll.IMDP("BND",DX436,EI8,DX3)</f>
        <v>입력오류</v>
      </c>
      <c r="EJ436" s="23" t="str">
        <f ca="1">_xll.IMDP("BND",DX436,EJ8,DX3)</f>
        <v>입력오류</v>
      </c>
      <c r="EK436" s="2"/>
      <c r="EU436" s="21" t="str">
        <f ca="1">_xll.IMDP("BND",EL436,EU8,EL3)</f>
        <v>입력오류</v>
      </c>
      <c r="EV436" s="23" t="str">
        <f ca="1">_xll.IMDP("BND",EL436,EV8,EL3)</f>
        <v>입력오류</v>
      </c>
      <c r="EW436" s="23" t="str">
        <f ca="1">_xll.IMDP("BND",EL436,EW8,EL3)</f>
        <v>입력오류</v>
      </c>
      <c r="EX436" s="23" t="str">
        <f ca="1">_xll.IMDP("BND",EL436,EX8,EL3)</f>
        <v>입력오류</v>
      </c>
    </row>
    <row r="437" spans="1:154" ht="13.5" customHeight="1" x14ac:dyDescent="0.3">
      <c r="A437" s="2"/>
      <c r="K437" s="21" t="str">
        <f ca="1">_xll.IMDP("BND",B437,K8,B3)</f>
        <v>입력오류</v>
      </c>
      <c r="L437" s="23" t="str">
        <f ca="1">_xll.IMDP("BND",B437,L8,B3)</f>
        <v>입력오류</v>
      </c>
      <c r="M437" s="23" t="str">
        <f ca="1">_xll.IMDP("BND",B437,M8,B3)</f>
        <v>입력오류</v>
      </c>
      <c r="N437" s="23" t="str">
        <f ca="1">_xll.IMDP("BND",B437,N8,B3)</f>
        <v>입력오류</v>
      </c>
      <c r="O437" s="2"/>
      <c r="Y437" s="21" t="str">
        <f ca="1">_xll.IMDP("BND",P437,Y8,P3)</f>
        <v>입력오류</v>
      </c>
      <c r="Z437" s="23" t="str">
        <f ca="1">_xll.IMDP("BND",P437,Z8,P3)</f>
        <v>입력오류</v>
      </c>
      <c r="AA437" s="23" t="str">
        <f ca="1">_xll.IMDP("BND",P437,AA8,P3)</f>
        <v>입력오류</v>
      </c>
      <c r="AB437" s="23" t="str">
        <f ca="1">_xll.IMDP("BND",P437,AB8,P3)</f>
        <v>입력오류</v>
      </c>
      <c r="AC437" s="2"/>
      <c r="AM437" s="21" t="str">
        <f ca="1">_xll.IMDP("BND",AD437,AM8,AD3)</f>
        <v>입력오류</v>
      </c>
      <c r="AN437" s="23" t="str">
        <f ca="1">_xll.IMDP("BND",AD437,AN8,AD3)</f>
        <v>입력오류</v>
      </c>
      <c r="AO437" s="23" t="str">
        <f ca="1">_xll.IMDP("BND",AD437,AO8,AD3)</f>
        <v>입력오류</v>
      </c>
      <c r="AP437" s="23" t="str">
        <f ca="1">_xll.IMDP("BND",AD437,AP8,AD3)</f>
        <v>입력오류</v>
      </c>
      <c r="AQ437" s="2"/>
      <c r="BA437" s="21" t="str">
        <f ca="1">_xll.IMDP("BND",AR437,BA8,AR3)</f>
        <v>입력오류</v>
      </c>
      <c r="BB437" s="23" t="str">
        <f ca="1">_xll.IMDP("BND",AR437,BB8,AR3)</f>
        <v>입력오류</v>
      </c>
      <c r="BC437" s="23" t="str">
        <f ca="1">_xll.IMDP("BND",AR437,BC8,AR3)</f>
        <v>입력오류</v>
      </c>
      <c r="BD437" s="23" t="str">
        <f ca="1">_xll.IMDP("BND",AR437,BD8,AR3)</f>
        <v>입력오류</v>
      </c>
      <c r="BE437" s="2"/>
      <c r="BO437" s="21" t="str">
        <f ca="1">_xll.IMDP("BND",BF437,BO8,BF3)</f>
        <v>입력오류</v>
      </c>
      <c r="BP437" s="23" t="str">
        <f ca="1">_xll.IMDP("BND",BF437,BP8,BF3)</f>
        <v>입력오류</v>
      </c>
      <c r="BQ437" s="23" t="str">
        <f ca="1">_xll.IMDP("BND",BF437,BQ8,BF3)</f>
        <v>입력오류</v>
      </c>
      <c r="BR437" s="23" t="str">
        <f ca="1">_xll.IMDP("BND",BF437,BR8,BF3)</f>
        <v>입력오류</v>
      </c>
      <c r="BS437" s="2"/>
      <c r="CC437" s="21" t="str">
        <f ca="1">_xll.IMDP("BND",BT437,CC8,BT3)</f>
        <v>입력오류</v>
      </c>
      <c r="CD437" s="23" t="str">
        <f ca="1">_xll.IMDP("BND",BT437,CD8,BT3)</f>
        <v>입력오류</v>
      </c>
      <c r="CE437" s="23" t="str">
        <f ca="1">_xll.IMDP("BND",BT437,CE8,BT3)</f>
        <v>입력오류</v>
      </c>
      <c r="CF437" s="23" t="str">
        <f ca="1">_xll.IMDP("BND",BT437,CF8,BT3)</f>
        <v>입력오류</v>
      </c>
      <c r="CG437" s="2"/>
      <c r="CQ437" s="21" t="str">
        <f ca="1">_xll.IMDP("BND",CH437,CQ8,CH3)</f>
        <v>입력오류</v>
      </c>
      <c r="CR437" s="23" t="str">
        <f ca="1">_xll.IMDP("BND",CH437,CR8,CH3)</f>
        <v>입력오류</v>
      </c>
      <c r="CS437" s="23" t="str">
        <f ca="1">_xll.IMDP("BND",CH437,CS8,CH3)</f>
        <v>입력오류</v>
      </c>
      <c r="CT437" s="23" t="str">
        <f ca="1">_xll.IMDP("BND",CH437,CT8,CH3)</f>
        <v>입력오류</v>
      </c>
      <c r="CU437" s="2"/>
      <c r="DE437" s="21" t="str">
        <f ca="1">_xll.IMDP("BND",CV437,DE8,CV3)</f>
        <v>입력오류</v>
      </c>
      <c r="DF437" s="23" t="str">
        <f ca="1">_xll.IMDP("BND",CV437,DF8,CV3)</f>
        <v>입력오류</v>
      </c>
      <c r="DG437" s="23" t="str">
        <f ca="1">_xll.IMDP("BND",CV437,DG8,CV3)</f>
        <v>입력오류</v>
      </c>
      <c r="DH437" s="23" t="str">
        <f ca="1">_xll.IMDP("BND",CV437,DH8,CV3)</f>
        <v>입력오류</v>
      </c>
      <c r="DI437" s="2"/>
      <c r="DS437" s="21" t="str">
        <f ca="1">_xll.IMDP("BND",DJ437,DS8,DJ3)</f>
        <v>입력오류</v>
      </c>
      <c r="DT437" s="23" t="str">
        <f ca="1">_xll.IMDP("BND",DJ437,DT8,DJ3)</f>
        <v>입력오류</v>
      </c>
      <c r="DU437" s="23" t="str">
        <f ca="1">_xll.IMDP("BND",DJ437,DU8,DJ3)</f>
        <v>입력오류</v>
      </c>
      <c r="DV437" s="23" t="str">
        <f ca="1">_xll.IMDP("BND",DJ437,DV8,DJ3)</f>
        <v>입력오류</v>
      </c>
      <c r="DW437" s="2"/>
      <c r="EG437" s="21" t="str">
        <f ca="1">_xll.IMDP("BND",DX437,EG8,DX3)</f>
        <v>입력오류</v>
      </c>
      <c r="EH437" s="23" t="str">
        <f ca="1">_xll.IMDP("BND",DX437,EH8,DX3)</f>
        <v>입력오류</v>
      </c>
      <c r="EI437" s="23" t="str">
        <f ca="1">_xll.IMDP("BND",DX437,EI8,DX3)</f>
        <v>입력오류</v>
      </c>
      <c r="EJ437" s="23" t="str">
        <f ca="1">_xll.IMDP("BND",DX437,EJ8,DX3)</f>
        <v>입력오류</v>
      </c>
      <c r="EK437" s="2"/>
      <c r="EU437" s="21" t="str">
        <f ca="1">_xll.IMDP("BND",EL437,EU8,EL3)</f>
        <v>입력오류</v>
      </c>
      <c r="EV437" s="23" t="str">
        <f ca="1">_xll.IMDP("BND",EL437,EV8,EL3)</f>
        <v>입력오류</v>
      </c>
      <c r="EW437" s="23" t="str">
        <f ca="1">_xll.IMDP("BND",EL437,EW8,EL3)</f>
        <v>입력오류</v>
      </c>
      <c r="EX437" s="23" t="str">
        <f ca="1">_xll.IMDP("BND",EL437,EX8,EL3)</f>
        <v>입력오류</v>
      </c>
    </row>
    <row r="438" spans="1:154" ht="13.5" customHeight="1" x14ac:dyDescent="0.3">
      <c r="A438" s="2"/>
      <c r="K438" s="21" t="str">
        <f ca="1">_xll.IMDP("BND",B438,K8,B3)</f>
        <v>입력오류</v>
      </c>
      <c r="L438" s="23" t="str">
        <f ca="1">_xll.IMDP("BND",B438,L8,B3)</f>
        <v>입력오류</v>
      </c>
      <c r="M438" s="23" t="str">
        <f ca="1">_xll.IMDP("BND",B438,M8,B3)</f>
        <v>입력오류</v>
      </c>
      <c r="N438" s="23" t="str">
        <f ca="1">_xll.IMDP("BND",B438,N8,B3)</f>
        <v>입력오류</v>
      </c>
      <c r="O438" s="2"/>
      <c r="Y438" s="21" t="str">
        <f ca="1">_xll.IMDP("BND",P438,Y8,P3)</f>
        <v>입력오류</v>
      </c>
      <c r="Z438" s="23" t="str">
        <f ca="1">_xll.IMDP("BND",P438,Z8,P3)</f>
        <v>입력오류</v>
      </c>
      <c r="AA438" s="23" t="str">
        <f ca="1">_xll.IMDP("BND",P438,AA8,P3)</f>
        <v>입력오류</v>
      </c>
      <c r="AB438" s="23" t="str">
        <f ca="1">_xll.IMDP("BND",P438,AB8,P3)</f>
        <v>입력오류</v>
      </c>
      <c r="AC438" s="2"/>
      <c r="AM438" s="21" t="str">
        <f ca="1">_xll.IMDP("BND",AD438,AM8,AD3)</f>
        <v>입력오류</v>
      </c>
      <c r="AN438" s="23" t="str">
        <f ca="1">_xll.IMDP("BND",AD438,AN8,AD3)</f>
        <v>입력오류</v>
      </c>
      <c r="AO438" s="23" t="str">
        <f ca="1">_xll.IMDP("BND",AD438,AO8,AD3)</f>
        <v>입력오류</v>
      </c>
      <c r="AP438" s="23" t="str">
        <f ca="1">_xll.IMDP("BND",AD438,AP8,AD3)</f>
        <v>입력오류</v>
      </c>
      <c r="AQ438" s="2"/>
      <c r="BA438" s="21" t="str">
        <f ca="1">_xll.IMDP("BND",AR438,BA8,AR3)</f>
        <v>입력오류</v>
      </c>
      <c r="BB438" s="23" t="str">
        <f ca="1">_xll.IMDP("BND",AR438,BB8,AR3)</f>
        <v>입력오류</v>
      </c>
      <c r="BC438" s="23" t="str">
        <f ca="1">_xll.IMDP("BND",AR438,BC8,AR3)</f>
        <v>입력오류</v>
      </c>
      <c r="BD438" s="23" t="str">
        <f ca="1">_xll.IMDP("BND",AR438,BD8,AR3)</f>
        <v>입력오류</v>
      </c>
      <c r="BE438" s="2"/>
      <c r="BO438" s="21" t="str">
        <f ca="1">_xll.IMDP("BND",BF438,BO8,BF3)</f>
        <v>입력오류</v>
      </c>
      <c r="BP438" s="23" t="str">
        <f ca="1">_xll.IMDP("BND",BF438,BP8,BF3)</f>
        <v>입력오류</v>
      </c>
      <c r="BQ438" s="23" t="str">
        <f ca="1">_xll.IMDP("BND",BF438,BQ8,BF3)</f>
        <v>입력오류</v>
      </c>
      <c r="BR438" s="23" t="str">
        <f ca="1">_xll.IMDP("BND",BF438,BR8,BF3)</f>
        <v>입력오류</v>
      </c>
      <c r="BS438" s="2"/>
      <c r="CC438" s="21" t="str">
        <f ca="1">_xll.IMDP("BND",BT438,CC8,BT3)</f>
        <v>입력오류</v>
      </c>
      <c r="CD438" s="23" t="str">
        <f ca="1">_xll.IMDP("BND",BT438,CD8,BT3)</f>
        <v>입력오류</v>
      </c>
      <c r="CE438" s="23" t="str">
        <f ca="1">_xll.IMDP("BND",BT438,CE8,BT3)</f>
        <v>입력오류</v>
      </c>
      <c r="CF438" s="23" t="str">
        <f ca="1">_xll.IMDP("BND",BT438,CF8,BT3)</f>
        <v>입력오류</v>
      </c>
      <c r="CG438" s="2"/>
      <c r="CQ438" s="21" t="str">
        <f ca="1">_xll.IMDP("BND",CH438,CQ8,CH3)</f>
        <v>입력오류</v>
      </c>
      <c r="CR438" s="23" t="str">
        <f ca="1">_xll.IMDP("BND",CH438,CR8,CH3)</f>
        <v>입력오류</v>
      </c>
      <c r="CS438" s="23" t="str">
        <f ca="1">_xll.IMDP("BND",CH438,CS8,CH3)</f>
        <v>입력오류</v>
      </c>
      <c r="CT438" s="23" t="str">
        <f ca="1">_xll.IMDP("BND",CH438,CT8,CH3)</f>
        <v>입력오류</v>
      </c>
      <c r="CU438" s="2"/>
      <c r="DE438" s="21" t="str">
        <f ca="1">_xll.IMDP("BND",CV438,DE8,CV3)</f>
        <v>입력오류</v>
      </c>
      <c r="DF438" s="23" t="str">
        <f ca="1">_xll.IMDP("BND",CV438,DF8,CV3)</f>
        <v>입력오류</v>
      </c>
      <c r="DG438" s="23" t="str">
        <f ca="1">_xll.IMDP("BND",CV438,DG8,CV3)</f>
        <v>입력오류</v>
      </c>
      <c r="DH438" s="23" t="str">
        <f ca="1">_xll.IMDP("BND",CV438,DH8,CV3)</f>
        <v>입력오류</v>
      </c>
      <c r="DI438" s="2"/>
      <c r="DS438" s="21" t="str">
        <f ca="1">_xll.IMDP("BND",DJ438,DS8,DJ3)</f>
        <v>입력오류</v>
      </c>
      <c r="DT438" s="23" t="str">
        <f ca="1">_xll.IMDP("BND",DJ438,DT8,DJ3)</f>
        <v>입력오류</v>
      </c>
      <c r="DU438" s="23" t="str">
        <f ca="1">_xll.IMDP("BND",DJ438,DU8,DJ3)</f>
        <v>입력오류</v>
      </c>
      <c r="DV438" s="23" t="str">
        <f ca="1">_xll.IMDP("BND",DJ438,DV8,DJ3)</f>
        <v>입력오류</v>
      </c>
      <c r="DW438" s="2"/>
      <c r="EG438" s="21" t="str">
        <f ca="1">_xll.IMDP("BND",DX438,EG8,DX3)</f>
        <v>입력오류</v>
      </c>
      <c r="EH438" s="23" t="str">
        <f ca="1">_xll.IMDP("BND",DX438,EH8,DX3)</f>
        <v>입력오류</v>
      </c>
      <c r="EI438" s="23" t="str">
        <f ca="1">_xll.IMDP("BND",DX438,EI8,DX3)</f>
        <v>입력오류</v>
      </c>
      <c r="EJ438" s="23" t="str">
        <f ca="1">_xll.IMDP("BND",DX438,EJ8,DX3)</f>
        <v>입력오류</v>
      </c>
      <c r="EK438" s="2"/>
      <c r="EU438" s="21" t="str">
        <f ca="1">_xll.IMDP("BND",EL438,EU8,EL3)</f>
        <v>입력오류</v>
      </c>
      <c r="EV438" s="23" t="str">
        <f ca="1">_xll.IMDP("BND",EL438,EV8,EL3)</f>
        <v>입력오류</v>
      </c>
      <c r="EW438" s="23" t="str">
        <f ca="1">_xll.IMDP("BND",EL438,EW8,EL3)</f>
        <v>입력오류</v>
      </c>
      <c r="EX438" s="23" t="str">
        <f ca="1">_xll.IMDP("BND",EL438,EX8,EL3)</f>
        <v>입력오류</v>
      </c>
    </row>
    <row r="439" spans="1:154" ht="13.5" customHeight="1" x14ac:dyDescent="0.3">
      <c r="A439" s="2"/>
      <c r="K439" s="21" t="str">
        <f ca="1">_xll.IMDP("BND",B439,K8,B3)</f>
        <v>입력오류</v>
      </c>
      <c r="L439" s="23" t="str">
        <f ca="1">_xll.IMDP("BND",B439,L8,B3)</f>
        <v>입력오류</v>
      </c>
      <c r="M439" s="23" t="str">
        <f ca="1">_xll.IMDP("BND",B439,M8,B3)</f>
        <v>입력오류</v>
      </c>
      <c r="N439" s="23" t="str">
        <f ca="1">_xll.IMDP("BND",B439,N8,B3)</f>
        <v>입력오류</v>
      </c>
      <c r="O439" s="2"/>
      <c r="Y439" s="21" t="str">
        <f ca="1">_xll.IMDP("BND",P439,Y8,P3)</f>
        <v>입력오류</v>
      </c>
      <c r="Z439" s="23" t="str">
        <f ca="1">_xll.IMDP("BND",P439,Z8,P3)</f>
        <v>입력오류</v>
      </c>
      <c r="AA439" s="23" t="str">
        <f ca="1">_xll.IMDP("BND",P439,AA8,P3)</f>
        <v>입력오류</v>
      </c>
      <c r="AB439" s="23" t="str">
        <f ca="1">_xll.IMDP("BND",P439,AB8,P3)</f>
        <v>입력오류</v>
      </c>
      <c r="AC439" s="2"/>
      <c r="AM439" s="21" t="str">
        <f ca="1">_xll.IMDP("BND",AD439,AM8,AD3)</f>
        <v>입력오류</v>
      </c>
      <c r="AN439" s="23" t="str">
        <f ca="1">_xll.IMDP("BND",AD439,AN8,AD3)</f>
        <v>입력오류</v>
      </c>
      <c r="AO439" s="23" t="str">
        <f ca="1">_xll.IMDP("BND",AD439,AO8,AD3)</f>
        <v>입력오류</v>
      </c>
      <c r="AP439" s="23" t="str">
        <f ca="1">_xll.IMDP("BND",AD439,AP8,AD3)</f>
        <v>입력오류</v>
      </c>
      <c r="AQ439" s="2"/>
      <c r="BA439" s="21" t="str">
        <f ca="1">_xll.IMDP("BND",AR439,BA8,AR3)</f>
        <v>입력오류</v>
      </c>
      <c r="BB439" s="23" t="str">
        <f ca="1">_xll.IMDP("BND",AR439,BB8,AR3)</f>
        <v>입력오류</v>
      </c>
      <c r="BC439" s="23" t="str">
        <f ca="1">_xll.IMDP("BND",AR439,BC8,AR3)</f>
        <v>입력오류</v>
      </c>
      <c r="BD439" s="23" t="str">
        <f ca="1">_xll.IMDP("BND",AR439,BD8,AR3)</f>
        <v>입력오류</v>
      </c>
      <c r="BE439" s="2"/>
      <c r="BO439" s="21" t="str">
        <f ca="1">_xll.IMDP("BND",BF439,BO8,BF3)</f>
        <v>입력오류</v>
      </c>
      <c r="BP439" s="23" t="str">
        <f ca="1">_xll.IMDP("BND",BF439,BP8,BF3)</f>
        <v>입력오류</v>
      </c>
      <c r="BQ439" s="23" t="str">
        <f ca="1">_xll.IMDP("BND",BF439,BQ8,BF3)</f>
        <v>입력오류</v>
      </c>
      <c r="BR439" s="23" t="str">
        <f ca="1">_xll.IMDP("BND",BF439,BR8,BF3)</f>
        <v>입력오류</v>
      </c>
      <c r="BS439" s="2"/>
      <c r="CC439" s="21" t="str">
        <f ca="1">_xll.IMDP("BND",BT439,CC8,BT3)</f>
        <v>입력오류</v>
      </c>
      <c r="CD439" s="23" t="str">
        <f ca="1">_xll.IMDP("BND",BT439,CD8,BT3)</f>
        <v>입력오류</v>
      </c>
      <c r="CE439" s="23" t="str">
        <f ca="1">_xll.IMDP("BND",BT439,CE8,BT3)</f>
        <v>입력오류</v>
      </c>
      <c r="CF439" s="23" t="str">
        <f ca="1">_xll.IMDP("BND",BT439,CF8,BT3)</f>
        <v>입력오류</v>
      </c>
      <c r="CG439" s="2"/>
      <c r="CQ439" s="21" t="str">
        <f ca="1">_xll.IMDP("BND",CH439,CQ8,CH3)</f>
        <v>입력오류</v>
      </c>
      <c r="CR439" s="23" t="str">
        <f ca="1">_xll.IMDP("BND",CH439,CR8,CH3)</f>
        <v>입력오류</v>
      </c>
      <c r="CS439" s="23" t="str">
        <f ca="1">_xll.IMDP("BND",CH439,CS8,CH3)</f>
        <v>입력오류</v>
      </c>
      <c r="CT439" s="23" t="str">
        <f ca="1">_xll.IMDP("BND",CH439,CT8,CH3)</f>
        <v>입력오류</v>
      </c>
      <c r="CU439" s="2"/>
      <c r="DE439" s="21" t="str">
        <f ca="1">_xll.IMDP("BND",CV439,DE8,CV3)</f>
        <v>입력오류</v>
      </c>
      <c r="DF439" s="23" t="str">
        <f ca="1">_xll.IMDP("BND",CV439,DF8,CV3)</f>
        <v>입력오류</v>
      </c>
      <c r="DG439" s="23" t="str">
        <f ca="1">_xll.IMDP("BND",CV439,DG8,CV3)</f>
        <v>입력오류</v>
      </c>
      <c r="DH439" s="23" t="str">
        <f ca="1">_xll.IMDP("BND",CV439,DH8,CV3)</f>
        <v>입력오류</v>
      </c>
      <c r="DI439" s="2"/>
      <c r="DS439" s="21" t="str">
        <f ca="1">_xll.IMDP("BND",DJ439,DS8,DJ3)</f>
        <v>입력오류</v>
      </c>
      <c r="DT439" s="23" t="str">
        <f ca="1">_xll.IMDP("BND",DJ439,DT8,DJ3)</f>
        <v>입력오류</v>
      </c>
      <c r="DU439" s="23" t="str">
        <f ca="1">_xll.IMDP("BND",DJ439,DU8,DJ3)</f>
        <v>입력오류</v>
      </c>
      <c r="DV439" s="23" t="str">
        <f ca="1">_xll.IMDP("BND",DJ439,DV8,DJ3)</f>
        <v>입력오류</v>
      </c>
      <c r="DW439" s="2"/>
      <c r="EG439" s="21" t="str">
        <f ca="1">_xll.IMDP("BND",DX439,EG8,DX3)</f>
        <v>입력오류</v>
      </c>
      <c r="EH439" s="23" t="str">
        <f ca="1">_xll.IMDP("BND",DX439,EH8,DX3)</f>
        <v>입력오류</v>
      </c>
      <c r="EI439" s="23" t="str">
        <f ca="1">_xll.IMDP("BND",DX439,EI8,DX3)</f>
        <v>입력오류</v>
      </c>
      <c r="EJ439" s="23" t="str">
        <f ca="1">_xll.IMDP("BND",DX439,EJ8,DX3)</f>
        <v>입력오류</v>
      </c>
      <c r="EK439" s="2"/>
      <c r="EU439" s="21" t="str">
        <f ca="1">_xll.IMDP("BND",EL439,EU8,EL3)</f>
        <v>입력오류</v>
      </c>
      <c r="EV439" s="23" t="str">
        <f ca="1">_xll.IMDP("BND",EL439,EV8,EL3)</f>
        <v>입력오류</v>
      </c>
      <c r="EW439" s="23" t="str">
        <f ca="1">_xll.IMDP("BND",EL439,EW8,EL3)</f>
        <v>입력오류</v>
      </c>
      <c r="EX439" s="23" t="str">
        <f ca="1">_xll.IMDP("BND",EL439,EX8,EL3)</f>
        <v>입력오류</v>
      </c>
    </row>
    <row r="440" spans="1:154" ht="13.5" customHeight="1" x14ac:dyDescent="0.3">
      <c r="A440" s="2"/>
      <c r="K440" s="21" t="str">
        <f ca="1">_xll.IMDP("BND",B440,K8,B3)</f>
        <v>입력오류</v>
      </c>
      <c r="L440" s="23" t="str">
        <f ca="1">_xll.IMDP("BND",B440,L8,B3)</f>
        <v>입력오류</v>
      </c>
      <c r="M440" s="23" t="str">
        <f ca="1">_xll.IMDP("BND",B440,M8,B3)</f>
        <v>입력오류</v>
      </c>
      <c r="N440" s="23" t="str">
        <f ca="1">_xll.IMDP("BND",B440,N8,B3)</f>
        <v>입력오류</v>
      </c>
      <c r="O440" s="2"/>
      <c r="Y440" s="21" t="str">
        <f ca="1">_xll.IMDP("BND",P440,Y8,P3)</f>
        <v>입력오류</v>
      </c>
      <c r="Z440" s="23" t="str">
        <f ca="1">_xll.IMDP("BND",P440,Z8,P3)</f>
        <v>입력오류</v>
      </c>
      <c r="AA440" s="23" t="str">
        <f ca="1">_xll.IMDP("BND",P440,AA8,P3)</f>
        <v>입력오류</v>
      </c>
      <c r="AB440" s="23" t="str">
        <f ca="1">_xll.IMDP("BND",P440,AB8,P3)</f>
        <v>입력오류</v>
      </c>
      <c r="AC440" s="2"/>
      <c r="AM440" s="21" t="str">
        <f ca="1">_xll.IMDP("BND",AD440,AM8,AD3)</f>
        <v>입력오류</v>
      </c>
      <c r="AN440" s="23" t="str">
        <f ca="1">_xll.IMDP("BND",AD440,AN8,AD3)</f>
        <v>입력오류</v>
      </c>
      <c r="AO440" s="23" t="str">
        <f ca="1">_xll.IMDP("BND",AD440,AO8,AD3)</f>
        <v>입력오류</v>
      </c>
      <c r="AP440" s="23" t="str">
        <f ca="1">_xll.IMDP("BND",AD440,AP8,AD3)</f>
        <v>입력오류</v>
      </c>
      <c r="AQ440" s="2"/>
      <c r="BA440" s="21" t="str">
        <f ca="1">_xll.IMDP("BND",AR440,BA8,AR3)</f>
        <v>입력오류</v>
      </c>
      <c r="BB440" s="23" t="str">
        <f ca="1">_xll.IMDP("BND",AR440,BB8,AR3)</f>
        <v>입력오류</v>
      </c>
      <c r="BC440" s="23" t="str">
        <f ca="1">_xll.IMDP("BND",AR440,BC8,AR3)</f>
        <v>입력오류</v>
      </c>
      <c r="BD440" s="23" t="str">
        <f ca="1">_xll.IMDP("BND",AR440,BD8,AR3)</f>
        <v>입력오류</v>
      </c>
      <c r="BE440" s="2"/>
      <c r="BO440" s="21" t="str">
        <f ca="1">_xll.IMDP("BND",BF440,BO8,BF3)</f>
        <v>입력오류</v>
      </c>
      <c r="BP440" s="23" t="str">
        <f ca="1">_xll.IMDP("BND",BF440,BP8,BF3)</f>
        <v>입력오류</v>
      </c>
      <c r="BQ440" s="23" t="str">
        <f ca="1">_xll.IMDP("BND",BF440,BQ8,BF3)</f>
        <v>입력오류</v>
      </c>
      <c r="BR440" s="23" t="str">
        <f ca="1">_xll.IMDP("BND",BF440,BR8,BF3)</f>
        <v>입력오류</v>
      </c>
      <c r="BS440" s="2"/>
      <c r="CC440" s="21" t="str">
        <f ca="1">_xll.IMDP("BND",BT440,CC8,BT3)</f>
        <v>입력오류</v>
      </c>
      <c r="CD440" s="23" t="str">
        <f ca="1">_xll.IMDP("BND",BT440,CD8,BT3)</f>
        <v>입력오류</v>
      </c>
      <c r="CE440" s="23" t="str">
        <f ca="1">_xll.IMDP("BND",BT440,CE8,BT3)</f>
        <v>입력오류</v>
      </c>
      <c r="CF440" s="23" t="str">
        <f ca="1">_xll.IMDP("BND",BT440,CF8,BT3)</f>
        <v>입력오류</v>
      </c>
      <c r="CG440" s="2"/>
      <c r="CQ440" s="21" t="str">
        <f ca="1">_xll.IMDP("BND",CH440,CQ8,CH3)</f>
        <v>입력오류</v>
      </c>
      <c r="CR440" s="23" t="str">
        <f ca="1">_xll.IMDP("BND",CH440,CR8,CH3)</f>
        <v>입력오류</v>
      </c>
      <c r="CS440" s="23" t="str">
        <f ca="1">_xll.IMDP("BND",CH440,CS8,CH3)</f>
        <v>입력오류</v>
      </c>
      <c r="CT440" s="23" t="str">
        <f ca="1">_xll.IMDP("BND",CH440,CT8,CH3)</f>
        <v>입력오류</v>
      </c>
      <c r="CU440" s="2"/>
      <c r="DE440" s="21" t="str">
        <f ca="1">_xll.IMDP("BND",CV440,DE8,CV3)</f>
        <v>입력오류</v>
      </c>
      <c r="DF440" s="23" t="str">
        <f ca="1">_xll.IMDP("BND",CV440,DF8,CV3)</f>
        <v>입력오류</v>
      </c>
      <c r="DG440" s="23" t="str">
        <f ca="1">_xll.IMDP("BND",CV440,DG8,CV3)</f>
        <v>입력오류</v>
      </c>
      <c r="DH440" s="23" t="str">
        <f ca="1">_xll.IMDP("BND",CV440,DH8,CV3)</f>
        <v>입력오류</v>
      </c>
      <c r="DI440" s="2"/>
      <c r="DS440" s="21" t="str">
        <f ca="1">_xll.IMDP("BND",DJ440,DS8,DJ3)</f>
        <v>입력오류</v>
      </c>
      <c r="DT440" s="23" t="str">
        <f ca="1">_xll.IMDP("BND",DJ440,DT8,DJ3)</f>
        <v>입력오류</v>
      </c>
      <c r="DU440" s="23" t="str">
        <f ca="1">_xll.IMDP("BND",DJ440,DU8,DJ3)</f>
        <v>입력오류</v>
      </c>
      <c r="DV440" s="23" t="str">
        <f ca="1">_xll.IMDP("BND",DJ440,DV8,DJ3)</f>
        <v>입력오류</v>
      </c>
      <c r="DW440" s="2"/>
      <c r="EG440" s="21" t="str">
        <f ca="1">_xll.IMDP("BND",DX440,EG8,DX3)</f>
        <v>입력오류</v>
      </c>
      <c r="EH440" s="23" t="str">
        <f ca="1">_xll.IMDP("BND",DX440,EH8,DX3)</f>
        <v>입력오류</v>
      </c>
      <c r="EI440" s="23" t="str">
        <f ca="1">_xll.IMDP("BND",DX440,EI8,DX3)</f>
        <v>입력오류</v>
      </c>
      <c r="EJ440" s="23" t="str">
        <f ca="1">_xll.IMDP("BND",DX440,EJ8,DX3)</f>
        <v>입력오류</v>
      </c>
      <c r="EK440" s="2"/>
      <c r="EU440" s="21" t="str">
        <f ca="1">_xll.IMDP("BND",EL440,EU8,EL3)</f>
        <v>입력오류</v>
      </c>
      <c r="EV440" s="23" t="str">
        <f ca="1">_xll.IMDP("BND",EL440,EV8,EL3)</f>
        <v>입력오류</v>
      </c>
      <c r="EW440" s="23" t="str">
        <f ca="1">_xll.IMDP("BND",EL440,EW8,EL3)</f>
        <v>입력오류</v>
      </c>
      <c r="EX440" s="23" t="str">
        <f ca="1">_xll.IMDP("BND",EL440,EX8,EL3)</f>
        <v>입력오류</v>
      </c>
    </row>
    <row r="441" spans="1:154" ht="13.5" customHeight="1" x14ac:dyDescent="0.3">
      <c r="A441" s="2"/>
      <c r="K441" s="21" t="str">
        <f ca="1">_xll.IMDP("BND",B441,K8,B3)</f>
        <v>입력오류</v>
      </c>
      <c r="L441" s="23" t="str">
        <f ca="1">_xll.IMDP("BND",B441,L8,B3)</f>
        <v>입력오류</v>
      </c>
      <c r="M441" s="23" t="str">
        <f ca="1">_xll.IMDP("BND",B441,M8,B3)</f>
        <v>입력오류</v>
      </c>
      <c r="N441" s="23" t="str">
        <f ca="1">_xll.IMDP("BND",B441,N8,B3)</f>
        <v>입력오류</v>
      </c>
      <c r="O441" s="2"/>
      <c r="Y441" s="21" t="str">
        <f ca="1">_xll.IMDP("BND",P441,Y8,P3)</f>
        <v>입력오류</v>
      </c>
      <c r="Z441" s="23" t="str">
        <f ca="1">_xll.IMDP("BND",P441,Z8,P3)</f>
        <v>입력오류</v>
      </c>
      <c r="AA441" s="23" t="str">
        <f ca="1">_xll.IMDP("BND",P441,AA8,P3)</f>
        <v>입력오류</v>
      </c>
      <c r="AB441" s="23" t="str">
        <f ca="1">_xll.IMDP("BND",P441,AB8,P3)</f>
        <v>입력오류</v>
      </c>
      <c r="AC441" s="2"/>
      <c r="AM441" s="21" t="str">
        <f ca="1">_xll.IMDP("BND",AD441,AM8,AD3)</f>
        <v>입력오류</v>
      </c>
      <c r="AN441" s="23" t="str">
        <f ca="1">_xll.IMDP("BND",AD441,AN8,AD3)</f>
        <v>입력오류</v>
      </c>
      <c r="AO441" s="23" t="str">
        <f ca="1">_xll.IMDP("BND",AD441,AO8,AD3)</f>
        <v>입력오류</v>
      </c>
      <c r="AP441" s="23" t="str">
        <f ca="1">_xll.IMDP("BND",AD441,AP8,AD3)</f>
        <v>입력오류</v>
      </c>
      <c r="AQ441" s="2"/>
      <c r="BA441" s="21" t="str">
        <f ca="1">_xll.IMDP("BND",AR441,BA8,AR3)</f>
        <v>입력오류</v>
      </c>
      <c r="BB441" s="23" t="str">
        <f ca="1">_xll.IMDP("BND",AR441,BB8,AR3)</f>
        <v>입력오류</v>
      </c>
      <c r="BC441" s="23" t="str">
        <f ca="1">_xll.IMDP("BND",AR441,BC8,AR3)</f>
        <v>입력오류</v>
      </c>
      <c r="BD441" s="23" t="str">
        <f ca="1">_xll.IMDP("BND",AR441,BD8,AR3)</f>
        <v>입력오류</v>
      </c>
      <c r="BE441" s="2"/>
      <c r="BO441" s="21" t="str">
        <f ca="1">_xll.IMDP("BND",BF441,BO8,BF3)</f>
        <v>입력오류</v>
      </c>
      <c r="BP441" s="23" t="str">
        <f ca="1">_xll.IMDP("BND",BF441,BP8,BF3)</f>
        <v>입력오류</v>
      </c>
      <c r="BQ441" s="23" t="str">
        <f ca="1">_xll.IMDP("BND",BF441,BQ8,BF3)</f>
        <v>입력오류</v>
      </c>
      <c r="BR441" s="23" t="str">
        <f ca="1">_xll.IMDP("BND",BF441,BR8,BF3)</f>
        <v>입력오류</v>
      </c>
      <c r="BS441" s="2"/>
      <c r="CC441" s="21" t="str">
        <f ca="1">_xll.IMDP("BND",BT441,CC8,BT3)</f>
        <v>입력오류</v>
      </c>
      <c r="CD441" s="23" t="str">
        <f ca="1">_xll.IMDP("BND",BT441,CD8,BT3)</f>
        <v>입력오류</v>
      </c>
      <c r="CE441" s="23" t="str">
        <f ca="1">_xll.IMDP("BND",BT441,CE8,BT3)</f>
        <v>입력오류</v>
      </c>
      <c r="CF441" s="23" t="str">
        <f ca="1">_xll.IMDP("BND",BT441,CF8,BT3)</f>
        <v>입력오류</v>
      </c>
      <c r="CG441" s="2"/>
      <c r="CQ441" s="21" t="str">
        <f ca="1">_xll.IMDP("BND",CH441,CQ8,CH3)</f>
        <v>입력오류</v>
      </c>
      <c r="CR441" s="23" t="str">
        <f ca="1">_xll.IMDP("BND",CH441,CR8,CH3)</f>
        <v>입력오류</v>
      </c>
      <c r="CS441" s="23" t="str">
        <f ca="1">_xll.IMDP("BND",CH441,CS8,CH3)</f>
        <v>입력오류</v>
      </c>
      <c r="CT441" s="23" t="str">
        <f ca="1">_xll.IMDP("BND",CH441,CT8,CH3)</f>
        <v>입력오류</v>
      </c>
      <c r="CU441" s="2"/>
      <c r="DE441" s="21" t="str">
        <f ca="1">_xll.IMDP("BND",CV441,DE8,CV3)</f>
        <v>입력오류</v>
      </c>
      <c r="DF441" s="23" t="str">
        <f ca="1">_xll.IMDP("BND",CV441,DF8,CV3)</f>
        <v>입력오류</v>
      </c>
      <c r="DG441" s="23" t="str">
        <f ca="1">_xll.IMDP("BND",CV441,DG8,CV3)</f>
        <v>입력오류</v>
      </c>
      <c r="DH441" s="23" t="str">
        <f ca="1">_xll.IMDP("BND",CV441,DH8,CV3)</f>
        <v>입력오류</v>
      </c>
      <c r="DI441" s="2"/>
      <c r="DS441" s="21" t="str">
        <f ca="1">_xll.IMDP("BND",DJ441,DS8,DJ3)</f>
        <v>입력오류</v>
      </c>
      <c r="DT441" s="23" t="str">
        <f ca="1">_xll.IMDP("BND",DJ441,DT8,DJ3)</f>
        <v>입력오류</v>
      </c>
      <c r="DU441" s="23" t="str">
        <f ca="1">_xll.IMDP("BND",DJ441,DU8,DJ3)</f>
        <v>입력오류</v>
      </c>
      <c r="DV441" s="23" t="str">
        <f ca="1">_xll.IMDP("BND",DJ441,DV8,DJ3)</f>
        <v>입력오류</v>
      </c>
      <c r="DW441" s="2"/>
      <c r="EG441" s="21" t="str">
        <f ca="1">_xll.IMDP("BND",DX441,EG8,DX3)</f>
        <v>입력오류</v>
      </c>
      <c r="EH441" s="23" t="str">
        <f ca="1">_xll.IMDP("BND",DX441,EH8,DX3)</f>
        <v>입력오류</v>
      </c>
      <c r="EI441" s="23" t="str">
        <f ca="1">_xll.IMDP("BND",DX441,EI8,DX3)</f>
        <v>입력오류</v>
      </c>
      <c r="EJ441" s="23" t="str">
        <f ca="1">_xll.IMDP("BND",DX441,EJ8,DX3)</f>
        <v>입력오류</v>
      </c>
      <c r="EK441" s="2"/>
      <c r="EU441" s="21" t="str">
        <f ca="1">_xll.IMDP("BND",EL441,EU8,EL3)</f>
        <v>입력오류</v>
      </c>
      <c r="EV441" s="23" t="str">
        <f ca="1">_xll.IMDP("BND",EL441,EV8,EL3)</f>
        <v>입력오류</v>
      </c>
      <c r="EW441" s="23" t="str">
        <f ca="1">_xll.IMDP("BND",EL441,EW8,EL3)</f>
        <v>입력오류</v>
      </c>
      <c r="EX441" s="23" t="str">
        <f ca="1">_xll.IMDP("BND",EL441,EX8,EL3)</f>
        <v>입력오류</v>
      </c>
    </row>
    <row r="442" spans="1:154" ht="13.5" customHeight="1" x14ac:dyDescent="0.3">
      <c r="A442" s="2"/>
      <c r="K442" s="21" t="str">
        <f ca="1">_xll.IMDP("BND",B442,K8,B3)</f>
        <v>입력오류</v>
      </c>
      <c r="L442" s="23" t="str">
        <f ca="1">_xll.IMDP("BND",B442,L8,B3)</f>
        <v>입력오류</v>
      </c>
      <c r="M442" s="23" t="str">
        <f ca="1">_xll.IMDP("BND",B442,M8,B3)</f>
        <v>입력오류</v>
      </c>
      <c r="N442" s="23" t="str">
        <f ca="1">_xll.IMDP("BND",B442,N8,B3)</f>
        <v>입력오류</v>
      </c>
      <c r="O442" s="2"/>
      <c r="Y442" s="21" t="str">
        <f ca="1">_xll.IMDP("BND",P442,Y8,P3)</f>
        <v>입력오류</v>
      </c>
      <c r="Z442" s="23" t="str">
        <f ca="1">_xll.IMDP("BND",P442,Z8,P3)</f>
        <v>입력오류</v>
      </c>
      <c r="AA442" s="23" t="str">
        <f ca="1">_xll.IMDP("BND",P442,AA8,P3)</f>
        <v>입력오류</v>
      </c>
      <c r="AB442" s="23" t="str">
        <f ca="1">_xll.IMDP("BND",P442,AB8,P3)</f>
        <v>입력오류</v>
      </c>
      <c r="AC442" s="2"/>
      <c r="AM442" s="21" t="str">
        <f ca="1">_xll.IMDP("BND",AD442,AM8,AD3)</f>
        <v>입력오류</v>
      </c>
      <c r="AN442" s="23" t="str">
        <f ca="1">_xll.IMDP("BND",AD442,AN8,AD3)</f>
        <v>입력오류</v>
      </c>
      <c r="AO442" s="23" t="str">
        <f ca="1">_xll.IMDP("BND",AD442,AO8,AD3)</f>
        <v>입력오류</v>
      </c>
      <c r="AP442" s="23" t="str">
        <f ca="1">_xll.IMDP("BND",AD442,AP8,AD3)</f>
        <v>입력오류</v>
      </c>
      <c r="AQ442" s="2"/>
      <c r="BA442" s="21" t="str">
        <f ca="1">_xll.IMDP("BND",AR442,BA8,AR3)</f>
        <v>입력오류</v>
      </c>
      <c r="BB442" s="23" t="str">
        <f ca="1">_xll.IMDP("BND",AR442,BB8,AR3)</f>
        <v>입력오류</v>
      </c>
      <c r="BC442" s="23" t="str">
        <f ca="1">_xll.IMDP("BND",AR442,BC8,AR3)</f>
        <v>입력오류</v>
      </c>
      <c r="BD442" s="23" t="str">
        <f ca="1">_xll.IMDP("BND",AR442,BD8,AR3)</f>
        <v>입력오류</v>
      </c>
      <c r="BE442" s="2"/>
      <c r="BO442" s="21" t="str">
        <f ca="1">_xll.IMDP("BND",BF442,BO8,BF3)</f>
        <v>입력오류</v>
      </c>
      <c r="BP442" s="23" t="str">
        <f ca="1">_xll.IMDP("BND",BF442,BP8,BF3)</f>
        <v>입력오류</v>
      </c>
      <c r="BQ442" s="23" t="str">
        <f ca="1">_xll.IMDP("BND",BF442,BQ8,BF3)</f>
        <v>입력오류</v>
      </c>
      <c r="BR442" s="23" t="str">
        <f ca="1">_xll.IMDP("BND",BF442,BR8,BF3)</f>
        <v>입력오류</v>
      </c>
      <c r="BS442" s="2"/>
      <c r="CC442" s="21" t="str">
        <f ca="1">_xll.IMDP("BND",BT442,CC8,BT3)</f>
        <v>입력오류</v>
      </c>
      <c r="CD442" s="23" t="str">
        <f ca="1">_xll.IMDP("BND",BT442,CD8,BT3)</f>
        <v>입력오류</v>
      </c>
      <c r="CE442" s="23" t="str">
        <f ca="1">_xll.IMDP("BND",BT442,CE8,BT3)</f>
        <v>입력오류</v>
      </c>
      <c r="CF442" s="23" t="str">
        <f ca="1">_xll.IMDP("BND",BT442,CF8,BT3)</f>
        <v>입력오류</v>
      </c>
      <c r="CG442" s="2"/>
      <c r="CQ442" s="21" t="str">
        <f ca="1">_xll.IMDP("BND",CH442,CQ8,CH3)</f>
        <v>입력오류</v>
      </c>
      <c r="CR442" s="23" t="str">
        <f ca="1">_xll.IMDP("BND",CH442,CR8,CH3)</f>
        <v>입력오류</v>
      </c>
      <c r="CS442" s="23" t="str">
        <f ca="1">_xll.IMDP("BND",CH442,CS8,CH3)</f>
        <v>입력오류</v>
      </c>
      <c r="CT442" s="23" t="str">
        <f ca="1">_xll.IMDP("BND",CH442,CT8,CH3)</f>
        <v>입력오류</v>
      </c>
      <c r="CU442" s="2"/>
      <c r="DE442" s="21" t="str">
        <f ca="1">_xll.IMDP("BND",CV442,DE8,CV3)</f>
        <v>입력오류</v>
      </c>
      <c r="DF442" s="23" t="str">
        <f ca="1">_xll.IMDP("BND",CV442,DF8,CV3)</f>
        <v>입력오류</v>
      </c>
      <c r="DG442" s="23" t="str">
        <f ca="1">_xll.IMDP("BND",CV442,DG8,CV3)</f>
        <v>입력오류</v>
      </c>
      <c r="DH442" s="23" t="str">
        <f ca="1">_xll.IMDP("BND",CV442,DH8,CV3)</f>
        <v>입력오류</v>
      </c>
      <c r="DI442" s="2"/>
      <c r="DS442" s="21" t="str">
        <f ca="1">_xll.IMDP("BND",DJ442,DS8,DJ3)</f>
        <v>입력오류</v>
      </c>
      <c r="DT442" s="23" t="str">
        <f ca="1">_xll.IMDP("BND",DJ442,DT8,DJ3)</f>
        <v>입력오류</v>
      </c>
      <c r="DU442" s="23" t="str">
        <f ca="1">_xll.IMDP("BND",DJ442,DU8,DJ3)</f>
        <v>입력오류</v>
      </c>
      <c r="DV442" s="23" t="str">
        <f ca="1">_xll.IMDP("BND",DJ442,DV8,DJ3)</f>
        <v>입력오류</v>
      </c>
      <c r="DW442" s="2"/>
      <c r="EG442" s="21" t="str">
        <f ca="1">_xll.IMDP("BND",DX442,EG8,DX3)</f>
        <v>입력오류</v>
      </c>
      <c r="EH442" s="23" t="str">
        <f ca="1">_xll.IMDP("BND",DX442,EH8,DX3)</f>
        <v>입력오류</v>
      </c>
      <c r="EI442" s="23" t="str">
        <f ca="1">_xll.IMDP("BND",DX442,EI8,DX3)</f>
        <v>입력오류</v>
      </c>
      <c r="EJ442" s="23" t="str">
        <f ca="1">_xll.IMDP("BND",DX442,EJ8,DX3)</f>
        <v>입력오류</v>
      </c>
      <c r="EK442" s="2"/>
      <c r="EU442" s="21" t="str">
        <f ca="1">_xll.IMDP("BND",EL442,EU8,EL3)</f>
        <v>입력오류</v>
      </c>
      <c r="EV442" s="23" t="str">
        <f ca="1">_xll.IMDP("BND",EL442,EV8,EL3)</f>
        <v>입력오류</v>
      </c>
      <c r="EW442" s="23" t="str">
        <f ca="1">_xll.IMDP("BND",EL442,EW8,EL3)</f>
        <v>입력오류</v>
      </c>
      <c r="EX442" s="23" t="str">
        <f ca="1">_xll.IMDP("BND",EL442,EX8,EL3)</f>
        <v>입력오류</v>
      </c>
    </row>
    <row r="443" spans="1:154" ht="13.5" customHeight="1" x14ac:dyDescent="0.3">
      <c r="A443" s="2"/>
      <c r="K443" s="21" t="str">
        <f ca="1">_xll.IMDP("BND",B443,K8,B3)</f>
        <v>입력오류</v>
      </c>
      <c r="L443" s="23" t="str">
        <f ca="1">_xll.IMDP("BND",B443,L8,B3)</f>
        <v>입력오류</v>
      </c>
      <c r="M443" s="23" t="str">
        <f ca="1">_xll.IMDP("BND",B443,M8,B3)</f>
        <v>입력오류</v>
      </c>
      <c r="N443" s="23" t="str">
        <f ca="1">_xll.IMDP("BND",B443,N8,B3)</f>
        <v>입력오류</v>
      </c>
      <c r="O443" s="2"/>
      <c r="Y443" s="21" t="str">
        <f ca="1">_xll.IMDP("BND",P443,Y8,P3)</f>
        <v>입력오류</v>
      </c>
      <c r="Z443" s="23" t="str">
        <f ca="1">_xll.IMDP("BND",P443,Z8,P3)</f>
        <v>입력오류</v>
      </c>
      <c r="AA443" s="23" t="str">
        <f ca="1">_xll.IMDP("BND",P443,AA8,P3)</f>
        <v>입력오류</v>
      </c>
      <c r="AB443" s="23" t="str">
        <f ca="1">_xll.IMDP("BND",P443,AB8,P3)</f>
        <v>입력오류</v>
      </c>
      <c r="AC443" s="2"/>
      <c r="AM443" s="21" t="str">
        <f ca="1">_xll.IMDP("BND",AD443,AM8,AD3)</f>
        <v>입력오류</v>
      </c>
      <c r="AN443" s="23" t="str">
        <f ca="1">_xll.IMDP("BND",AD443,AN8,AD3)</f>
        <v>입력오류</v>
      </c>
      <c r="AO443" s="23" t="str">
        <f ca="1">_xll.IMDP("BND",AD443,AO8,AD3)</f>
        <v>입력오류</v>
      </c>
      <c r="AP443" s="23" t="str">
        <f ca="1">_xll.IMDP("BND",AD443,AP8,AD3)</f>
        <v>입력오류</v>
      </c>
      <c r="AQ443" s="2"/>
      <c r="BA443" s="21" t="str">
        <f ca="1">_xll.IMDP("BND",AR443,BA8,AR3)</f>
        <v>입력오류</v>
      </c>
      <c r="BB443" s="23" t="str">
        <f ca="1">_xll.IMDP("BND",AR443,BB8,AR3)</f>
        <v>입력오류</v>
      </c>
      <c r="BC443" s="23" t="str">
        <f ca="1">_xll.IMDP("BND",AR443,BC8,AR3)</f>
        <v>입력오류</v>
      </c>
      <c r="BD443" s="23" t="str">
        <f ca="1">_xll.IMDP("BND",AR443,BD8,AR3)</f>
        <v>입력오류</v>
      </c>
      <c r="BE443" s="2"/>
      <c r="BO443" s="21" t="str">
        <f ca="1">_xll.IMDP("BND",BF443,BO8,BF3)</f>
        <v>입력오류</v>
      </c>
      <c r="BP443" s="23" t="str">
        <f ca="1">_xll.IMDP("BND",BF443,BP8,BF3)</f>
        <v>입력오류</v>
      </c>
      <c r="BQ443" s="23" t="str">
        <f ca="1">_xll.IMDP("BND",BF443,BQ8,BF3)</f>
        <v>입력오류</v>
      </c>
      <c r="BR443" s="23" t="str">
        <f ca="1">_xll.IMDP("BND",BF443,BR8,BF3)</f>
        <v>입력오류</v>
      </c>
      <c r="BS443" s="2"/>
      <c r="CC443" s="21" t="str">
        <f ca="1">_xll.IMDP("BND",BT443,CC8,BT3)</f>
        <v>입력오류</v>
      </c>
      <c r="CD443" s="23" t="str">
        <f ca="1">_xll.IMDP("BND",BT443,CD8,BT3)</f>
        <v>입력오류</v>
      </c>
      <c r="CE443" s="23" t="str">
        <f ca="1">_xll.IMDP("BND",BT443,CE8,BT3)</f>
        <v>입력오류</v>
      </c>
      <c r="CF443" s="23" t="str">
        <f ca="1">_xll.IMDP("BND",BT443,CF8,BT3)</f>
        <v>입력오류</v>
      </c>
      <c r="CG443" s="2"/>
      <c r="CQ443" s="21" t="str">
        <f ca="1">_xll.IMDP("BND",CH443,CQ8,CH3)</f>
        <v>입력오류</v>
      </c>
      <c r="CR443" s="23" t="str">
        <f ca="1">_xll.IMDP("BND",CH443,CR8,CH3)</f>
        <v>입력오류</v>
      </c>
      <c r="CS443" s="23" t="str">
        <f ca="1">_xll.IMDP("BND",CH443,CS8,CH3)</f>
        <v>입력오류</v>
      </c>
      <c r="CT443" s="23" t="str">
        <f ca="1">_xll.IMDP("BND",CH443,CT8,CH3)</f>
        <v>입력오류</v>
      </c>
      <c r="CU443" s="2"/>
      <c r="DE443" s="21" t="str">
        <f ca="1">_xll.IMDP("BND",CV443,DE8,CV3)</f>
        <v>입력오류</v>
      </c>
      <c r="DF443" s="23" t="str">
        <f ca="1">_xll.IMDP("BND",CV443,DF8,CV3)</f>
        <v>입력오류</v>
      </c>
      <c r="DG443" s="23" t="str">
        <f ca="1">_xll.IMDP("BND",CV443,DG8,CV3)</f>
        <v>입력오류</v>
      </c>
      <c r="DH443" s="23" t="str">
        <f ca="1">_xll.IMDP("BND",CV443,DH8,CV3)</f>
        <v>입력오류</v>
      </c>
      <c r="DI443" s="2"/>
      <c r="DS443" s="21" t="str">
        <f ca="1">_xll.IMDP("BND",DJ443,DS8,DJ3)</f>
        <v>입력오류</v>
      </c>
      <c r="DT443" s="23" t="str">
        <f ca="1">_xll.IMDP("BND",DJ443,DT8,DJ3)</f>
        <v>입력오류</v>
      </c>
      <c r="DU443" s="23" t="str">
        <f ca="1">_xll.IMDP("BND",DJ443,DU8,DJ3)</f>
        <v>입력오류</v>
      </c>
      <c r="DV443" s="23" t="str">
        <f ca="1">_xll.IMDP("BND",DJ443,DV8,DJ3)</f>
        <v>입력오류</v>
      </c>
      <c r="DW443" s="2"/>
      <c r="EG443" s="21" t="str">
        <f ca="1">_xll.IMDP("BND",DX443,EG8,DX3)</f>
        <v>입력오류</v>
      </c>
      <c r="EH443" s="23" t="str">
        <f ca="1">_xll.IMDP("BND",DX443,EH8,DX3)</f>
        <v>입력오류</v>
      </c>
      <c r="EI443" s="23" t="str">
        <f ca="1">_xll.IMDP("BND",DX443,EI8,DX3)</f>
        <v>입력오류</v>
      </c>
      <c r="EJ443" s="23" t="str">
        <f ca="1">_xll.IMDP("BND",DX443,EJ8,DX3)</f>
        <v>입력오류</v>
      </c>
      <c r="EK443" s="2"/>
      <c r="EU443" s="21" t="str">
        <f ca="1">_xll.IMDP("BND",EL443,EU8,EL3)</f>
        <v>입력오류</v>
      </c>
      <c r="EV443" s="23" t="str">
        <f ca="1">_xll.IMDP("BND",EL443,EV8,EL3)</f>
        <v>입력오류</v>
      </c>
      <c r="EW443" s="23" t="str">
        <f ca="1">_xll.IMDP("BND",EL443,EW8,EL3)</f>
        <v>입력오류</v>
      </c>
      <c r="EX443" s="23" t="str">
        <f ca="1">_xll.IMDP("BND",EL443,EX8,EL3)</f>
        <v>입력오류</v>
      </c>
    </row>
    <row r="444" spans="1:154" ht="13.5" customHeight="1" x14ac:dyDescent="0.3">
      <c r="A444" s="2"/>
      <c r="K444" s="21" t="str">
        <f ca="1">_xll.IMDP("BND",B444,K8,B3)</f>
        <v>입력오류</v>
      </c>
      <c r="L444" s="23" t="str">
        <f ca="1">_xll.IMDP("BND",B444,L8,B3)</f>
        <v>입력오류</v>
      </c>
      <c r="M444" s="23" t="str">
        <f ca="1">_xll.IMDP("BND",B444,M8,B3)</f>
        <v>입력오류</v>
      </c>
      <c r="N444" s="23" t="str">
        <f ca="1">_xll.IMDP("BND",B444,N8,B3)</f>
        <v>입력오류</v>
      </c>
      <c r="O444" s="2"/>
      <c r="Y444" s="21" t="str">
        <f ca="1">_xll.IMDP("BND",P444,Y8,P3)</f>
        <v>입력오류</v>
      </c>
      <c r="Z444" s="23" t="str">
        <f ca="1">_xll.IMDP("BND",P444,Z8,P3)</f>
        <v>입력오류</v>
      </c>
      <c r="AA444" s="23" t="str">
        <f ca="1">_xll.IMDP("BND",P444,AA8,P3)</f>
        <v>입력오류</v>
      </c>
      <c r="AB444" s="23" t="str">
        <f ca="1">_xll.IMDP("BND",P444,AB8,P3)</f>
        <v>입력오류</v>
      </c>
      <c r="AC444" s="2"/>
      <c r="AM444" s="21" t="str">
        <f ca="1">_xll.IMDP("BND",AD444,AM8,AD3)</f>
        <v>입력오류</v>
      </c>
      <c r="AN444" s="23" t="str">
        <f ca="1">_xll.IMDP("BND",AD444,AN8,AD3)</f>
        <v>입력오류</v>
      </c>
      <c r="AO444" s="23" t="str">
        <f ca="1">_xll.IMDP("BND",AD444,AO8,AD3)</f>
        <v>입력오류</v>
      </c>
      <c r="AP444" s="23" t="str">
        <f ca="1">_xll.IMDP("BND",AD444,AP8,AD3)</f>
        <v>입력오류</v>
      </c>
      <c r="AQ444" s="2"/>
      <c r="BA444" s="21" t="str">
        <f ca="1">_xll.IMDP("BND",AR444,BA8,AR3)</f>
        <v>입력오류</v>
      </c>
      <c r="BB444" s="23" t="str">
        <f ca="1">_xll.IMDP("BND",AR444,BB8,AR3)</f>
        <v>입력오류</v>
      </c>
      <c r="BC444" s="23" t="str">
        <f ca="1">_xll.IMDP("BND",AR444,BC8,AR3)</f>
        <v>입력오류</v>
      </c>
      <c r="BD444" s="23" t="str">
        <f ca="1">_xll.IMDP("BND",AR444,BD8,AR3)</f>
        <v>입력오류</v>
      </c>
      <c r="BE444" s="2"/>
      <c r="BO444" s="21" t="str">
        <f ca="1">_xll.IMDP("BND",BF444,BO8,BF3)</f>
        <v>입력오류</v>
      </c>
      <c r="BP444" s="23" t="str">
        <f ca="1">_xll.IMDP("BND",BF444,BP8,BF3)</f>
        <v>입력오류</v>
      </c>
      <c r="BQ444" s="23" t="str">
        <f ca="1">_xll.IMDP("BND",BF444,BQ8,BF3)</f>
        <v>입력오류</v>
      </c>
      <c r="BR444" s="23" t="str">
        <f ca="1">_xll.IMDP("BND",BF444,BR8,BF3)</f>
        <v>입력오류</v>
      </c>
      <c r="BS444" s="2"/>
      <c r="CC444" s="21" t="str">
        <f ca="1">_xll.IMDP("BND",BT444,CC8,BT3)</f>
        <v>입력오류</v>
      </c>
      <c r="CD444" s="23" t="str">
        <f ca="1">_xll.IMDP("BND",BT444,CD8,BT3)</f>
        <v>입력오류</v>
      </c>
      <c r="CE444" s="23" t="str">
        <f ca="1">_xll.IMDP("BND",BT444,CE8,BT3)</f>
        <v>입력오류</v>
      </c>
      <c r="CF444" s="23" t="str">
        <f ca="1">_xll.IMDP("BND",BT444,CF8,BT3)</f>
        <v>입력오류</v>
      </c>
      <c r="CG444" s="2"/>
      <c r="CQ444" s="21" t="str">
        <f ca="1">_xll.IMDP("BND",CH444,CQ8,CH3)</f>
        <v>입력오류</v>
      </c>
      <c r="CR444" s="23" t="str">
        <f ca="1">_xll.IMDP("BND",CH444,CR8,CH3)</f>
        <v>입력오류</v>
      </c>
      <c r="CS444" s="23" t="str">
        <f ca="1">_xll.IMDP("BND",CH444,CS8,CH3)</f>
        <v>입력오류</v>
      </c>
      <c r="CT444" s="23" t="str">
        <f ca="1">_xll.IMDP("BND",CH444,CT8,CH3)</f>
        <v>입력오류</v>
      </c>
      <c r="CU444" s="2"/>
      <c r="DE444" s="21" t="str">
        <f ca="1">_xll.IMDP("BND",CV444,DE8,CV3)</f>
        <v>입력오류</v>
      </c>
      <c r="DF444" s="23" t="str">
        <f ca="1">_xll.IMDP("BND",CV444,DF8,CV3)</f>
        <v>입력오류</v>
      </c>
      <c r="DG444" s="23" t="str">
        <f ca="1">_xll.IMDP("BND",CV444,DG8,CV3)</f>
        <v>입력오류</v>
      </c>
      <c r="DH444" s="23" t="str">
        <f ca="1">_xll.IMDP("BND",CV444,DH8,CV3)</f>
        <v>입력오류</v>
      </c>
      <c r="DI444" s="2"/>
      <c r="DS444" s="21" t="str">
        <f ca="1">_xll.IMDP("BND",DJ444,DS8,DJ3)</f>
        <v>입력오류</v>
      </c>
      <c r="DT444" s="23" t="str">
        <f ca="1">_xll.IMDP("BND",DJ444,DT8,DJ3)</f>
        <v>입력오류</v>
      </c>
      <c r="DU444" s="23" t="str">
        <f ca="1">_xll.IMDP("BND",DJ444,DU8,DJ3)</f>
        <v>입력오류</v>
      </c>
      <c r="DV444" s="23" t="str">
        <f ca="1">_xll.IMDP("BND",DJ444,DV8,DJ3)</f>
        <v>입력오류</v>
      </c>
      <c r="DW444" s="2"/>
      <c r="EG444" s="21" t="str">
        <f ca="1">_xll.IMDP("BND",DX444,EG8,DX3)</f>
        <v>입력오류</v>
      </c>
      <c r="EH444" s="23" t="str">
        <f ca="1">_xll.IMDP("BND",DX444,EH8,DX3)</f>
        <v>입력오류</v>
      </c>
      <c r="EI444" s="23" t="str">
        <f ca="1">_xll.IMDP("BND",DX444,EI8,DX3)</f>
        <v>입력오류</v>
      </c>
      <c r="EJ444" s="23" t="str">
        <f ca="1">_xll.IMDP("BND",DX444,EJ8,DX3)</f>
        <v>입력오류</v>
      </c>
      <c r="EK444" s="2"/>
      <c r="EU444" s="21" t="str">
        <f ca="1">_xll.IMDP("BND",EL444,EU8,EL3)</f>
        <v>입력오류</v>
      </c>
      <c r="EV444" s="23" t="str">
        <f ca="1">_xll.IMDP("BND",EL444,EV8,EL3)</f>
        <v>입력오류</v>
      </c>
      <c r="EW444" s="23" t="str">
        <f ca="1">_xll.IMDP("BND",EL444,EW8,EL3)</f>
        <v>입력오류</v>
      </c>
      <c r="EX444" s="23" t="str">
        <f ca="1">_xll.IMDP("BND",EL444,EX8,EL3)</f>
        <v>입력오류</v>
      </c>
    </row>
    <row r="445" spans="1:154" ht="13.5" customHeight="1" x14ac:dyDescent="0.3">
      <c r="A445" s="2"/>
      <c r="K445" s="21" t="str">
        <f ca="1">_xll.IMDP("BND",B445,K8,B3)</f>
        <v>입력오류</v>
      </c>
      <c r="L445" s="23" t="str">
        <f ca="1">_xll.IMDP("BND",B445,L8,B3)</f>
        <v>입력오류</v>
      </c>
      <c r="M445" s="23" t="str">
        <f ca="1">_xll.IMDP("BND",B445,M8,B3)</f>
        <v>입력오류</v>
      </c>
      <c r="N445" s="23" t="str">
        <f ca="1">_xll.IMDP("BND",B445,N8,B3)</f>
        <v>입력오류</v>
      </c>
      <c r="O445" s="2"/>
      <c r="Y445" s="21" t="str">
        <f ca="1">_xll.IMDP("BND",P445,Y8,P3)</f>
        <v>입력오류</v>
      </c>
      <c r="Z445" s="23" t="str">
        <f ca="1">_xll.IMDP("BND",P445,Z8,P3)</f>
        <v>입력오류</v>
      </c>
      <c r="AA445" s="23" t="str">
        <f ca="1">_xll.IMDP("BND",P445,AA8,P3)</f>
        <v>입력오류</v>
      </c>
      <c r="AB445" s="23" t="str">
        <f ca="1">_xll.IMDP("BND",P445,AB8,P3)</f>
        <v>입력오류</v>
      </c>
      <c r="AC445" s="2"/>
      <c r="AM445" s="21" t="str">
        <f ca="1">_xll.IMDP("BND",AD445,AM8,AD3)</f>
        <v>입력오류</v>
      </c>
      <c r="AN445" s="23" t="str">
        <f ca="1">_xll.IMDP("BND",AD445,AN8,AD3)</f>
        <v>입력오류</v>
      </c>
      <c r="AO445" s="23" t="str">
        <f ca="1">_xll.IMDP("BND",AD445,AO8,AD3)</f>
        <v>입력오류</v>
      </c>
      <c r="AP445" s="23" t="str">
        <f ca="1">_xll.IMDP("BND",AD445,AP8,AD3)</f>
        <v>입력오류</v>
      </c>
      <c r="AQ445" s="2"/>
      <c r="BA445" s="21" t="str">
        <f ca="1">_xll.IMDP("BND",AR445,BA8,AR3)</f>
        <v>입력오류</v>
      </c>
      <c r="BB445" s="23" t="str">
        <f ca="1">_xll.IMDP("BND",AR445,BB8,AR3)</f>
        <v>입력오류</v>
      </c>
      <c r="BC445" s="23" t="str">
        <f ca="1">_xll.IMDP("BND",AR445,BC8,AR3)</f>
        <v>입력오류</v>
      </c>
      <c r="BD445" s="23" t="str">
        <f ca="1">_xll.IMDP("BND",AR445,BD8,AR3)</f>
        <v>입력오류</v>
      </c>
      <c r="BE445" s="2"/>
      <c r="BO445" s="21" t="str">
        <f ca="1">_xll.IMDP("BND",BF445,BO8,BF3)</f>
        <v>입력오류</v>
      </c>
      <c r="BP445" s="23" t="str">
        <f ca="1">_xll.IMDP("BND",BF445,BP8,BF3)</f>
        <v>입력오류</v>
      </c>
      <c r="BQ445" s="23" t="str">
        <f ca="1">_xll.IMDP("BND",BF445,BQ8,BF3)</f>
        <v>입력오류</v>
      </c>
      <c r="BR445" s="23" t="str">
        <f ca="1">_xll.IMDP("BND",BF445,BR8,BF3)</f>
        <v>입력오류</v>
      </c>
      <c r="BS445" s="2"/>
      <c r="CC445" s="21" t="str">
        <f ca="1">_xll.IMDP("BND",BT445,CC8,BT3)</f>
        <v>입력오류</v>
      </c>
      <c r="CD445" s="23" t="str">
        <f ca="1">_xll.IMDP("BND",BT445,CD8,BT3)</f>
        <v>입력오류</v>
      </c>
      <c r="CE445" s="23" t="str">
        <f ca="1">_xll.IMDP("BND",BT445,CE8,BT3)</f>
        <v>입력오류</v>
      </c>
      <c r="CF445" s="23" t="str">
        <f ca="1">_xll.IMDP("BND",BT445,CF8,BT3)</f>
        <v>입력오류</v>
      </c>
      <c r="CG445" s="2"/>
      <c r="CQ445" s="21" t="str">
        <f ca="1">_xll.IMDP("BND",CH445,CQ8,CH3)</f>
        <v>입력오류</v>
      </c>
      <c r="CR445" s="23" t="str">
        <f ca="1">_xll.IMDP("BND",CH445,CR8,CH3)</f>
        <v>입력오류</v>
      </c>
      <c r="CS445" s="23" t="str">
        <f ca="1">_xll.IMDP("BND",CH445,CS8,CH3)</f>
        <v>입력오류</v>
      </c>
      <c r="CT445" s="23" t="str">
        <f ca="1">_xll.IMDP("BND",CH445,CT8,CH3)</f>
        <v>입력오류</v>
      </c>
      <c r="CU445" s="2"/>
      <c r="DE445" s="21" t="str">
        <f ca="1">_xll.IMDP("BND",CV445,DE8,CV3)</f>
        <v>입력오류</v>
      </c>
      <c r="DF445" s="23" t="str">
        <f ca="1">_xll.IMDP("BND",CV445,DF8,CV3)</f>
        <v>입력오류</v>
      </c>
      <c r="DG445" s="23" t="str">
        <f ca="1">_xll.IMDP("BND",CV445,DG8,CV3)</f>
        <v>입력오류</v>
      </c>
      <c r="DH445" s="23" t="str">
        <f ca="1">_xll.IMDP("BND",CV445,DH8,CV3)</f>
        <v>입력오류</v>
      </c>
      <c r="DI445" s="2"/>
      <c r="DS445" s="21" t="str">
        <f ca="1">_xll.IMDP("BND",DJ445,DS8,DJ3)</f>
        <v>입력오류</v>
      </c>
      <c r="DT445" s="23" t="str">
        <f ca="1">_xll.IMDP("BND",DJ445,DT8,DJ3)</f>
        <v>입력오류</v>
      </c>
      <c r="DU445" s="23" t="str">
        <f ca="1">_xll.IMDP("BND",DJ445,DU8,DJ3)</f>
        <v>입력오류</v>
      </c>
      <c r="DV445" s="23" t="str">
        <f ca="1">_xll.IMDP("BND",DJ445,DV8,DJ3)</f>
        <v>입력오류</v>
      </c>
      <c r="DW445" s="2"/>
      <c r="EG445" s="21" t="str">
        <f ca="1">_xll.IMDP("BND",DX445,EG8,DX3)</f>
        <v>입력오류</v>
      </c>
      <c r="EH445" s="23" t="str">
        <f ca="1">_xll.IMDP("BND",DX445,EH8,DX3)</f>
        <v>입력오류</v>
      </c>
      <c r="EI445" s="23" t="str">
        <f ca="1">_xll.IMDP("BND",DX445,EI8,DX3)</f>
        <v>입력오류</v>
      </c>
      <c r="EJ445" s="23" t="str">
        <f ca="1">_xll.IMDP("BND",DX445,EJ8,DX3)</f>
        <v>입력오류</v>
      </c>
      <c r="EK445" s="2"/>
      <c r="EU445" s="21" t="str">
        <f ca="1">_xll.IMDP("BND",EL445,EU8,EL3)</f>
        <v>입력오류</v>
      </c>
      <c r="EV445" s="23" t="str">
        <f ca="1">_xll.IMDP("BND",EL445,EV8,EL3)</f>
        <v>입력오류</v>
      </c>
      <c r="EW445" s="23" t="str">
        <f ca="1">_xll.IMDP("BND",EL445,EW8,EL3)</f>
        <v>입력오류</v>
      </c>
      <c r="EX445" s="23" t="str">
        <f ca="1">_xll.IMDP("BND",EL445,EX8,EL3)</f>
        <v>입력오류</v>
      </c>
    </row>
    <row r="446" spans="1:154" ht="13.5" customHeight="1" x14ac:dyDescent="0.3">
      <c r="A446" s="2"/>
      <c r="K446" s="21" t="str">
        <f ca="1">_xll.IMDP("BND",B446,K8,B3)</f>
        <v>입력오류</v>
      </c>
      <c r="L446" s="23" t="str">
        <f ca="1">_xll.IMDP("BND",B446,L8,B3)</f>
        <v>입력오류</v>
      </c>
      <c r="M446" s="23" t="str">
        <f ca="1">_xll.IMDP("BND",B446,M8,B3)</f>
        <v>입력오류</v>
      </c>
      <c r="N446" s="23" t="str">
        <f ca="1">_xll.IMDP("BND",B446,N8,B3)</f>
        <v>입력오류</v>
      </c>
      <c r="O446" s="2"/>
      <c r="Y446" s="21" t="str">
        <f ca="1">_xll.IMDP("BND",P446,Y8,P3)</f>
        <v>입력오류</v>
      </c>
      <c r="Z446" s="23" t="str">
        <f ca="1">_xll.IMDP("BND",P446,Z8,P3)</f>
        <v>입력오류</v>
      </c>
      <c r="AA446" s="23" t="str">
        <f ca="1">_xll.IMDP("BND",P446,AA8,P3)</f>
        <v>입력오류</v>
      </c>
      <c r="AB446" s="23" t="str">
        <f ca="1">_xll.IMDP("BND",P446,AB8,P3)</f>
        <v>입력오류</v>
      </c>
      <c r="AC446" s="2"/>
      <c r="AM446" s="21" t="str">
        <f ca="1">_xll.IMDP("BND",AD446,AM8,AD3)</f>
        <v>입력오류</v>
      </c>
      <c r="AN446" s="23" t="str">
        <f ca="1">_xll.IMDP("BND",AD446,AN8,AD3)</f>
        <v>입력오류</v>
      </c>
      <c r="AO446" s="23" t="str">
        <f ca="1">_xll.IMDP("BND",AD446,AO8,AD3)</f>
        <v>입력오류</v>
      </c>
      <c r="AP446" s="23" t="str">
        <f ca="1">_xll.IMDP("BND",AD446,AP8,AD3)</f>
        <v>입력오류</v>
      </c>
      <c r="AQ446" s="2"/>
      <c r="BA446" s="21" t="str">
        <f ca="1">_xll.IMDP("BND",AR446,BA8,AR3)</f>
        <v>입력오류</v>
      </c>
      <c r="BB446" s="23" t="str">
        <f ca="1">_xll.IMDP("BND",AR446,BB8,AR3)</f>
        <v>입력오류</v>
      </c>
      <c r="BC446" s="23" t="str">
        <f ca="1">_xll.IMDP("BND",AR446,BC8,AR3)</f>
        <v>입력오류</v>
      </c>
      <c r="BD446" s="23" t="str">
        <f ca="1">_xll.IMDP("BND",AR446,BD8,AR3)</f>
        <v>입력오류</v>
      </c>
      <c r="BE446" s="2"/>
      <c r="BO446" s="21" t="str">
        <f ca="1">_xll.IMDP("BND",BF446,BO8,BF3)</f>
        <v>입력오류</v>
      </c>
      <c r="BP446" s="23" t="str">
        <f ca="1">_xll.IMDP("BND",BF446,BP8,BF3)</f>
        <v>입력오류</v>
      </c>
      <c r="BQ446" s="23" t="str">
        <f ca="1">_xll.IMDP("BND",BF446,BQ8,BF3)</f>
        <v>입력오류</v>
      </c>
      <c r="BR446" s="23" t="str">
        <f ca="1">_xll.IMDP("BND",BF446,BR8,BF3)</f>
        <v>입력오류</v>
      </c>
      <c r="BS446" s="2"/>
      <c r="CC446" s="21" t="str">
        <f ca="1">_xll.IMDP("BND",BT446,CC8,BT3)</f>
        <v>입력오류</v>
      </c>
      <c r="CD446" s="23" t="str">
        <f ca="1">_xll.IMDP("BND",BT446,CD8,BT3)</f>
        <v>입력오류</v>
      </c>
      <c r="CE446" s="23" t="str">
        <f ca="1">_xll.IMDP("BND",BT446,CE8,BT3)</f>
        <v>입력오류</v>
      </c>
      <c r="CF446" s="23" t="str">
        <f ca="1">_xll.IMDP("BND",BT446,CF8,BT3)</f>
        <v>입력오류</v>
      </c>
      <c r="CG446" s="2"/>
      <c r="CQ446" s="21" t="str">
        <f ca="1">_xll.IMDP("BND",CH446,CQ8,CH3)</f>
        <v>입력오류</v>
      </c>
      <c r="CR446" s="23" t="str">
        <f ca="1">_xll.IMDP("BND",CH446,CR8,CH3)</f>
        <v>입력오류</v>
      </c>
      <c r="CS446" s="23" t="str">
        <f ca="1">_xll.IMDP("BND",CH446,CS8,CH3)</f>
        <v>입력오류</v>
      </c>
      <c r="CT446" s="23" t="str">
        <f ca="1">_xll.IMDP("BND",CH446,CT8,CH3)</f>
        <v>입력오류</v>
      </c>
      <c r="CU446" s="2"/>
      <c r="DE446" s="21" t="str">
        <f ca="1">_xll.IMDP("BND",CV446,DE8,CV3)</f>
        <v>입력오류</v>
      </c>
      <c r="DF446" s="23" t="str">
        <f ca="1">_xll.IMDP("BND",CV446,DF8,CV3)</f>
        <v>입력오류</v>
      </c>
      <c r="DG446" s="23" t="str">
        <f ca="1">_xll.IMDP("BND",CV446,DG8,CV3)</f>
        <v>입력오류</v>
      </c>
      <c r="DH446" s="23" t="str">
        <f ca="1">_xll.IMDP("BND",CV446,DH8,CV3)</f>
        <v>입력오류</v>
      </c>
      <c r="DI446" s="2"/>
      <c r="DS446" s="21" t="str">
        <f ca="1">_xll.IMDP("BND",DJ446,DS8,DJ3)</f>
        <v>입력오류</v>
      </c>
      <c r="DT446" s="23" t="str">
        <f ca="1">_xll.IMDP("BND",DJ446,DT8,DJ3)</f>
        <v>입력오류</v>
      </c>
      <c r="DU446" s="23" t="str">
        <f ca="1">_xll.IMDP("BND",DJ446,DU8,DJ3)</f>
        <v>입력오류</v>
      </c>
      <c r="DV446" s="23" t="str">
        <f ca="1">_xll.IMDP("BND",DJ446,DV8,DJ3)</f>
        <v>입력오류</v>
      </c>
      <c r="DW446" s="2"/>
      <c r="EG446" s="21" t="str">
        <f ca="1">_xll.IMDP("BND",DX446,EG8,DX3)</f>
        <v>입력오류</v>
      </c>
      <c r="EH446" s="23" t="str">
        <f ca="1">_xll.IMDP("BND",DX446,EH8,DX3)</f>
        <v>입력오류</v>
      </c>
      <c r="EI446" s="23" t="str">
        <f ca="1">_xll.IMDP("BND",DX446,EI8,DX3)</f>
        <v>입력오류</v>
      </c>
      <c r="EJ446" s="23" t="str">
        <f ca="1">_xll.IMDP("BND",DX446,EJ8,DX3)</f>
        <v>입력오류</v>
      </c>
      <c r="EK446" s="2"/>
      <c r="EU446" s="21" t="str">
        <f ca="1">_xll.IMDP("BND",EL446,EU8,EL3)</f>
        <v>입력오류</v>
      </c>
      <c r="EV446" s="23" t="str">
        <f ca="1">_xll.IMDP("BND",EL446,EV8,EL3)</f>
        <v>입력오류</v>
      </c>
      <c r="EW446" s="23" t="str">
        <f ca="1">_xll.IMDP("BND",EL446,EW8,EL3)</f>
        <v>입력오류</v>
      </c>
      <c r="EX446" s="23" t="str">
        <f ca="1">_xll.IMDP("BND",EL446,EX8,EL3)</f>
        <v>입력오류</v>
      </c>
    </row>
    <row r="447" spans="1:154" ht="13.5" customHeight="1" x14ac:dyDescent="0.3">
      <c r="A447" s="2"/>
      <c r="K447" s="21" t="str">
        <f ca="1">_xll.IMDP("BND",B447,K8,B3)</f>
        <v>입력오류</v>
      </c>
      <c r="L447" s="23" t="str">
        <f ca="1">_xll.IMDP("BND",B447,L8,B3)</f>
        <v>입력오류</v>
      </c>
      <c r="M447" s="23" t="str">
        <f ca="1">_xll.IMDP("BND",B447,M8,B3)</f>
        <v>입력오류</v>
      </c>
      <c r="N447" s="23" t="str">
        <f ca="1">_xll.IMDP("BND",B447,N8,B3)</f>
        <v>입력오류</v>
      </c>
      <c r="O447" s="2"/>
      <c r="Y447" s="21" t="str">
        <f ca="1">_xll.IMDP("BND",P447,Y8,P3)</f>
        <v>입력오류</v>
      </c>
      <c r="Z447" s="23" t="str">
        <f ca="1">_xll.IMDP("BND",P447,Z8,P3)</f>
        <v>입력오류</v>
      </c>
      <c r="AA447" s="23" t="str">
        <f ca="1">_xll.IMDP("BND",P447,AA8,P3)</f>
        <v>입력오류</v>
      </c>
      <c r="AB447" s="23" t="str">
        <f ca="1">_xll.IMDP("BND",P447,AB8,P3)</f>
        <v>입력오류</v>
      </c>
      <c r="AC447" s="2"/>
      <c r="AM447" s="21" t="str">
        <f ca="1">_xll.IMDP("BND",AD447,AM8,AD3)</f>
        <v>입력오류</v>
      </c>
      <c r="AN447" s="23" t="str">
        <f ca="1">_xll.IMDP("BND",AD447,AN8,AD3)</f>
        <v>입력오류</v>
      </c>
      <c r="AO447" s="23" t="str">
        <f ca="1">_xll.IMDP("BND",AD447,AO8,AD3)</f>
        <v>입력오류</v>
      </c>
      <c r="AP447" s="23" t="str">
        <f ca="1">_xll.IMDP("BND",AD447,AP8,AD3)</f>
        <v>입력오류</v>
      </c>
      <c r="AQ447" s="2"/>
      <c r="BA447" s="21" t="str">
        <f ca="1">_xll.IMDP("BND",AR447,BA8,AR3)</f>
        <v>입력오류</v>
      </c>
      <c r="BB447" s="23" t="str">
        <f ca="1">_xll.IMDP("BND",AR447,BB8,AR3)</f>
        <v>입력오류</v>
      </c>
      <c r="BC447" s="23" t="str">
        <f ca="1">_xll.IMDP("BND",AR447,BC8,AR3)</f>
        <v>입력오류</v>
      </c>
      <c r="BD447" s="23" t="str">
        <f ca="1">_xll.IMDP("BND",AR447,BD8,AR3)</f>
        <v>입력오류</v>
      </c>
      <c r="BE447" s="2"/>
      <c r="BO447" s="21" t="str">
        <f ca="1">_xll.IMDP("BND",BF447,BO8,BF3)</f>
        <v>입력오류</v>
      </c>
      <c r="BP447" s="23" t="str">
        <f ca="1">_xll.IMDP("BND",BF447,BP8,BF3)</f>
        <v>입력오류</v>
      </c>
      <c r="BQ447" s="23" t="str">
        <f ca="1">_xll.IMDP("BND",BF447,BQ8,BF3)</f>
        <v>입력오류</v>
      </c>
      <c r="BR447" s="23" t="str">
        <f ca="1">_xll.IMDP("BND",BF447,BR8,BF3)</f>
        <v>입력오류</v>
      </c>
      <c r="BS447" s="2"/>
      <c r="CC447" s="21" t="str">
        <f ca="1">_xll.IMDP("BND",BT447,CC8,BT3)</f>
        <v>입력오류</v>
      </c>
      <c r="CD447" s="23" t="str">
        <f ca="1">_xll.IMDP("BND",BT447,CD8,BT3)</f>
        <v>입력오류</v>
      </c>
      <c r="CE447" s="23" t="str">
        <f ca="1">_xll.IMDP("BND",BT447,CE8,BT3)</f>
        <v>입력오류</v>
      </c>
      <c r="CF447" s="23" t="str">
        <f ca="1">_xll.IMDP("BND",BT447,CF8,BT3)</f>
        <v>입력오류</v>
      </c>
      <c r="CG447" s="2"/>
      <c r="CQ447" s="21" t="str">
        <f ca="1">_xll.IMDP("BND",CH447,CQ8,CH3)</f>
        <v>입력오류</v>
      </c>
      <c r="CR447" s="23" t="str">
        <f ca="1">_xll.IMDP("BND",CH447,CR8,CH3)</f>
        <v>입력오류</v>
      </c>
      <c r="CS447" s="23" t="str">
        <f ca="1">_xll.IMDP("BND",CH447,CS8,CH3)</f>
        <v>입력오류</v>
      </c>
      <c r="CT447" s="23" t="str">
        <f ca="1">_xll.IMDP("BND",CH447,CT8,CH3)</f>
        <v>입력오류</v>
      </c>
      <c r="CU447" s="2"/>
      <c r="DE447" s="21" t="str">
        <f ca="1">_xll.IMDP("BND",CV447,DE8,CV3)</f>
        <v>입력오류</v>
      </c>
      <c r="DF447" s="23" t="str">
        <f ca="1">_xll.IMDP("BND",CV447,DF8,CV3)</f>
        <v>입력오류</v>
      </c>
      <c r="DG447" s="23" t="str">
        <f ca="1">_xll.IMDP("BND",CV447,DG8,CV3)</f>
        <v>입력오류</v>
      </c>
      <c r="DH447" s="23" t="str">
        <f ca="1">_xll.IMDP("BND",CV447,DH8,CV3)</f>
        <v>입력오류</v>
      </c>
      <c r="DI447" s="2"/>
      <c r="DS447" s="21" t="str">
        <f ca="1">_xll.IMDP("BND",DJ447,DS8,DJ3)</f>
        <v>입력오류</v>
      </c>
      <c r="DT447" s="23" t="str">
        <f ca="1">_xll.IMDP("BND",DJ447,DT8,DJ3)</f>
        <v>입력오류</v>
      </c>
      <c r="DU447" s="23" t="str">
        <f ca="1">_xll.IMDP("BND",DJ447,DU8,DJ3)</f>
        <v>입력오류</v>
      </c>
      <c r="DV447" s="23" t="str">
        <f ca="1">_xll.IMDP("BND",DJ447,DV8,DJ3)</f>
        <v>입력오류</v>
      </c>
      <c r="DW447" s="2"/>
      <c r="EG447" s="21" t="str">
        <f ca="1">_xll.IMDP("BND",DX447,EG8,DX3)</f>
        <v>입력오류</v>
      </c>
      <c r="EH447" s="23" t="str">
        <f ca="1">_xll.IMDP("BND",DX447,EH8,DX3)</f>
        <v>입력오류</v>
      </c>
      <c r="EI447" s="23" t="str">
        <f ca="1">_xll.IMDP("BND",DX447,EI8,DX3)</f>
        <v>입력오류</v>
      </c>
      <c r="EJ447" s="23" t="str">
        <f ca="1">_xll.IMDP("BND",DX447,EJ8,DX3)</f>
        <v>입력오류</v>
      </c>
      <c r="EK447" s="2"/>
      <c r="EU447" s="21" t="str">
        <f ca="1">_xll.IMDP("BND",EL447,EU8,EL3)</f>
        <v>입력오류</v>
      </c>
      <c r="EV447" s="23" t="str">
        <f ca="1">_xll.IMDP("BND",EL447,EV8,EL3)</f>
        <v>입력오류</v>
      </c>
      <c r="EW447" s="23" t="str">
        <f ca="1">_xll.IMDP("BND",EL447,EW8,EL3)</f>
        <v>입력오류</v>
      </c>
      <c r="EX447" s="23" t="str">
        <f ca="1">_xll.IMDP("BND",EL447,EX8,EL3)</f>
        <v>입력오류</v>
      </c>
    </row>
    <row r="448" spans="1:154" ht="13.5" customHeight="1" x14ac:dyDescent="0.3">
      <c r="A448" s="2"/>
      <c r="K448" s="21" t="str">
        <f ca="1">_xll.IMDP("BND",B448,K8,B3)</f>
        <v>입력오류</v>
      </c>
      <c r="L448" s="23" t="str">
        <f ca="1">_xll.IMDP("BND",B448,L8,B3)</f>
        <v>입력오류</v>
      </c>
      <c r="M448" s="23" t="str">
        <f ca="1">_xll.IMDP("BND",B448,M8,B3)</f>
        <v>입력오류</v>
      </c>
      <c r="N448" s="23" t="str">
        <f ca="1">_xll.IMDP("BND",B448,N8,B3)</f>
        <v>입력오류</v>
      </c>
      <c r="O448" s="2"/>
      <c r="Y448" s="21" t="str">
        <f ca="1">_xll.IMDP("BND",P448,Y8,P3)</f>
        <v>입력오류</v>
      </c>
      <c r="Z448" s="23" t="str">
        <f ca="1">_xll.IMDP("BND",P448,Z8,P3)</f>
        <v>입력오류</v>
      </c>
      <c r="AA448" s="23" t="str">
        <f ca="1">_xll.IMDP("BND",P448,AA8,P3)</f>
        <v>입력오류</v>
      </c>
      <c r="AB448" s="23" t="str">
        <f ca="1">_xll.IMDP("BND",P448,AB8,P3)</f>
        <v>입력오류</v>
      </c>
      <c r="AC448" s="2"/>
      <c r="AM448" s="21" t="str">
        <f ca="1">_xll.IMDP("BND",AD448,AM8,AD3)</f>
        <v>입력오류</v>
      </c>
      <c r="AN448" s="23" t="str">
        <f ca="1">_xll.IMDP("BND",AD448,AN8,AD3)</f>
        <v>입력오류</v>
      </c>
      <c r="AO448" s="23" t="str">
        <f ca="1">_xll.IMDP("BND",AD448,AO8,AD3)</f>
        <v>입력오류</v>
      </c>
      <c r="AP448" s="23" t="str">
        <f ca="1">_xll.IMDP("BND",AD448,AP8,AD3)</f>
        <v>입력오류</v>
      </c>
      <c r="AQ448" s="2"/>
      <c r="BA448" s="21" t="str">
        <f ca="1">_xll.IMDP("BND",AR448,BA8,AR3)</f>
        <v>입력오류</v>
      </c>
      <c r="BB448" s="23" t="str">
        <f ca="1">_xll.IMDP("BND",AR448,BB8,AR3)</f>
        <v>입력오류</v>
      </c>
      <c r="BC448" s="23" t="str">
        <f ca="1">_xll.IMDP("BND",AR448,BC8,AR3)</f>
        <v>입력오류</v>
      </c>
      <c r="BD448" s="23" t="str">
        <f ca="1">_xll.IMDP("BND",AR448,BD8,AR3)</f>
        <v>입력오류</v>
      </c>
      <c r="BE448" s="2"/>
      <c r="BO448" s="21" t="str">
        <f ca="1">_xll.IMDP("BND",BF448,BO8,BF3)</f>
        <v>입력오류</v>
      </c>
      <c r="BP448" s="23" t="str">
        <f ca="1">_xll.IMDP("BND",BF448,BP8,BF3)</f>
        <v>입력오류</v>
      </c>
      <c r="BQ448" s="23" t="str">
        <f ca="1">_xll.IMDP("BND",BF448,BQ8,BF3)</f>
        <v>입력오류</v>
      </c>
      <c r="BR448" s="23" t="str">
        <f ca="1">_xll.IMDP("BND",BF448,BR8,BF3)</f>
        <v>입력오류</v>
      </c>
      <c r="BS448" s="2"/>
      <c r="CC448" s="21" t="str">
        <f ca="1">_xll.IMDP("BND",BT448,CC8,BT3)</f>
        <v>입력오류</v>
      </c>
      <c r="CD448" s="23" t="str">
        <f ca="1">_xll.IMDP("BND",BT448,CD8,BT3)</f>
        <v>입력오류</v>
      </c>
      <c r="CE448" s="23" t="str">
        <f ca="1">_xll.IMDP("BND",BT448,CE8,BT3)</f>
        <v>입력오류</v>
      </c>
      <c r="CF448" s="23" t="str">
        <f ca="1">_xll.IMDP("BND",BT448,CF8,BT3)</f>
        <v>입력오류</v>
      </c>
      <c r="CG448" s="2"/>
      <c r="CQ448" s="21" t="str">
        <f ca="1">_xll.IMDP("BND",CH448,CQ8,CH3)</f>
        <v>입력오류</v>
      </c>
      <c r="CR448" s="23" t="str">
        <f ca="1">_xll.IMDP("BND",CH448,CR8,CH3)</f>
        <v>입력오류</v>
      </c>
      <c r="CS448" s="23" t="str">
        <f ca="1">_xll.IMDP("BND",CH448,CS8,CH3)</f>
        <v>입력오류</v>
      </c>
      <c r="CT448" s="23" t="str">
        <f ca="1">_xll.IMDP("BND",CH448,CT8,CH3)</f>
        <v>입력오류</v>
      </c>
      <c r="CU448" s="2"/>
      <c r="DE448" s="21" t="str">
        <f ca="1">_xll.IMDP("BND",CV448,DE8,CV3)</f>
        <v>입력오류</v>
      </c>
      <c r="DF448" s="23" t="str">
        <f ca="1">_xll.IMDP("BND",CV448,DF8,CV3)</f>
        <v>입력오류</v>
      </c>
      <c r="DG448" s="23" t="str">
        <f ca="1">_xll.IMDP("BND",CV448,DG8,CV3)</f>
        <v>입력오류</v>
      </c>
      <c r="DH448" s="23" t="str">
        <f ca="1">_xll.IMDP("BND",CV448,DH8,CV3)</f>
        <v>입력오류</v>
      </c>
      <c r="DI448" s="2"/>
      <c r="DS448" s="21" t="str">
        <f ca="1">_xll.IMDP("BND",DJ448,DS8,DJ3)</f>
        <v>입력오류</v>
      </c>
      <c r="DT448" s="23" t="str">
        <f ca="1">_xll.IMDP("BND",DJ448,DT8,DJ3)</f>
        <v>입력오류</v>
      </c>
      <c r="DU448" s="23" t="str">
        <f ca="1">_xll.IMDP("BND",DJ448,DU8,DJ3)</f>
        <v>입력오류</v>
      </c>
      <c r="DV448" s="23" t="str">
        <f ca="1">_xll.IMDP("BND",DJ448,DV8,DJ3)</f>
        <v>입력오류</v>
      </c>
      <c r="DW448" s="2"/>
      <c r="EG448" s="21" t="str">
        <f ca="1">_xll.IMDP("BND",DX448,EG8,DX3)</f>
        <v>입력오류</v>
      </c>
      <c r="EH448" s="23" t="str">
        <f ca="1">_xll.IMDP("BND",DX448,EH8,DX3)</f>
        <v>입력오류</v>
      </c>
      <c r="EI448" s="23" t="str">
        <f ca="1">_xll.IMDP("BND",DX448,EI8,DX3)</f>
        <v>입력오류</v>
      </c>
      <c r="EJ448" s="23" t="str">
        <f ca="1">_xll.IMDP("BND",DX448,EJ8,DX3)</f>
        <v>입력오류</v>
      </c>
      <c r="EK448" s="2"/>
      <c r="EU448" s="21" t="str">
        <f ca="1">_xll.IMDP("BND",EL448,EU8,EL3)</f>
        <v>입력오류</v>
      </c>
      <c r="EV448" s="23" t="str">
        <f ca="1">_xll.IMDP("BND",EL448,EV8,EL3)</f>
        <v>입력오류</v>
      </c>
      <c r="EW448" s="23" t="str">
        <f ca="1">_xll.IMDP("BND",EL448,EW8,EL3)</f>
        <v>입력오류</v>
      </c>
      <c r="EX448" s="23" t="str">
        <f ca="1">_xll.IMDP("BND",EL448,EX8,EL3)</f>
        <v>입력오류</v>
      </c>
    </row>
    <row r="449" spans="1:154" ht="13.5" customHeight="1" x14ac:dyDescent="0.3">
      <c r="A449" s="2"/>
      <c r="K449" s="21" t="str">
        <f ca="1">_xll.IMDP("BND",B449,K8,B3)</f>
        <v>입력오류</v>
      </c>
      <c r="L449" s="23" t="str">
        <f ca="1">_xll.IMDP("BND",B449,L8,B3)</f>
        <v>입력오류</v>
      </c>
      <c r="M449" s="23" t="str">
        <f ca="1">_xll.IMDP("BND",B449,M8,B3)</f>
        <v>입력오류</v>
      </c>
      <c r="N449" s="23" t="str">
        <f ca="1">_xll.IMDP("BND",B449,N8,B3)</f>
        <v>입력오류</v>
      </c>
      <c r="O449" s="2"/>
      <c r="Y449" s="21" t="str">
        <f ca="1">_xll.IMDP("BND",P449,Y8,P3)</f>
        <v>입력오류</v>
      </c>
      <c r="Z449" s="23" t="str">
        <f ca="1">_xll.IMDP("BND",P449,Z8,P3)</f>
        <v>입력오류</v>
      </c>
      <c r="AA449" s="23" t="str">
        <f ca="1">_xll.IMDP("BND",P449,AA8,P3)</f>
        <v>입력오류</v>
      </c>
      <c r="AB449" s="23" t="str">
        <f ca="1">_xll.IMDP("BND",P449,AB8,P3)</f>
        <v>입력오류</v>
      </c>
      <c r="AC449" s="2"/>
      <c r="AM449" s="21" t="str">
        <f ca="1">_xll.IMDP("BND",AD449,AM8,AD3)</f>
        <v>입력오류</v>
      </c>
      <c r="AN449" s="23" t="str">
        <f ca="1">_xll.IMDP("BND",AD449,AN8,AD3)</f>
        <v>입력오류</v>
      </c>
      <c r="AO449" s="23" t="str">
        <f ca="1">_xll.IMDP("BND",AD449,AO8,AD3)</f>
        <v>입력오류</v>
      </c>
      <c r="AP449" s="23" t="str">
        <f ca="1">_xll.IMDP("BND",AD449,AP8,AD3)</f>
        <v>입력오류</v>
      </c>
      <c r="AQ449" s="2"/>
      <c r="BA449" s="21" t="str">
        <f ca="1">_xll.IMDP("BND",AR449,BA8,AR3)</f>
        <v>입력오류</v>
      </c>
      <c r="BB449" s="23" t="str">
        <f ca="1">_xll.IMDP("BND",AR449,BB8,AR3)</f>
        <v>입력오류</v>
      </c>
      <c r="BC449" s="23" t="str">
        <f ca="1">_xll.IMDP("BND",AR449,BC8,AR3)</f>
        <v>입력오류</v>
      </c>
      <c r="BD449" s="23" t="str">
        <f ca="1">_xll.IMDP("BND",AR449,BD8,AR3)</f>
        <v>입력오류</v>
      </c>
      <c r="BE449" s="2"/>
      <c r="BO449" s="21" t="str">
        <f ca="1">_xll.IMDP("BND",BF449,BO8,BF3)</f>
        <v>입력오류</v>
      </c>
      <c r="BP449" s="23" t="str">
        <f ca="1">_xll.IMDP("BND",BF449,BP8,BF3)</f>
        <v>입력오류</v>
      </c>
      <c r="BQ449" s="23" t="str">
        <f ca="1">_xll.IMDP("BND",BF449,BQ8,BF3)</f>
        <v>입력오류</v>
      </c>
      <c r="BR449" s="23" t="str">
        <f ca="1">_xll.IMDP("BND",BF449,BR8,BF3)</f>
        <v>입력오류</v>
      </c>
      <c r="BS449" s="2"/>
      <c r="CC449" s="21" t="str">
        <f ca="1">_xll.IMDP("BND",BT449,CC8,BT3)</f>
        <v>입력오류</v>
      </c>
      <c r="CD449" s="23" t="str">
        <f ca="1">_xll.IMDP("BND",BT449,CD8,BT3)</f>
        <v>입력오류</v>
      </c>
      <c r="CE449" s="23" t="str">
        <f ca="1">_xll.IMDP("BND",BT449,CE8,BT3)</f>
        <v>입력오류</v>
      </c>
      <c r="CF449" s="23" t="str">
        <f ca="1">_xll.IMDP("BND",BT449,CF8,BT3)</f>
        <v>입력오류</v>
      </c>
      <c r="CG449" s="2"/>
      <c r="CQ449" s="21" t="str">
        <f ca="1">_xll.IMDP("BND",CH449,CQ8,CH3)</f>
        <v>입력오류</v>
      </c>
      <c r="CR449" s="23" t="str">
        <f ca="1">_xll.IMDP("BND",CH449,CR8,CH3)</f>
        <v>입력오류</v>
      </c>
      <c r="CS449" s="23" t="str">
        <f ca="1">_xll.IMDP("BND",CH449,CS8,CH3)</f>
        <v>입력오류</v>
      </c>
      <c r="CT449" s="23" t="str">
        <f ca="1">_xll.IMDP("BND",CH449,CT8,CH3)</f>
        <v>입력오류</v>
      </c>
      <c r="CU449" s="2"/>
      <c r="DE449" s="21" t="str">
        <f ca="1">_xll.IMDP("BND",CV449,DE8,CV3)</f>
        <v>입력오류</v>
      </c>
      <c r="DF449" s="23" t="str">
        <f ca="1">_xll.IMDP("BND",CV449,DF8,CV3)</f>
        <v>입력오류</v>
      </c>
      <c r="DG449" s="23" t="str">
        <f ca="1">_xll.IMDP("BND",CV449,DG8,CV3)</f>
        <v>입력오류</v>
      </c>
      <c r="DH449" s="23" t="str">
        <f ca="1">_xll.IMDP("BND",CV449,DH8,CV3)</f>
        <v>입력오류</v>
      </c>
      <c r="DI449" s="2"/>
      <c r="DS449" s="21" t="str">
        <f ca="1">_xll.IMDP("BND",DJ449,DS8,DJ3)</f>
        <v>입력오류</v>
      </c>
      <c r="DT449" s="23" t="str">
        <f ca="1">_xll.IMDP("BND",DJ449,DT8,DJ3)</f>
        <v>입력오류</v>
      </c>
      <c r="DU449" s="23" t="str">
        <f ca="1">_xll.IMDP("BND",DJ449,DU8,DJ3)</f>
        <v>입력오류</v>
      </c>
      <c r="DV449" s="23" t="str">
        <f ca="1">_xll.IMDP("BND",DJ449,DV8,DJ3)</f>
        <v>입력오류</v>
      </c>
      <c r="DW449" s="2"/>
      <c r="EG449" s="21" t="str">
        <f ca="1">_xll.IMDP("BND",DX449,EG8,DX3)</f>
        <v>입력오류</v>
      </c>
      <c r="EH449" s="23" t="str">
        <f ca="1">_xll.IMDP("BND",DX449,EH8,DX3)</f>
        <v>입력오류</v>
      </c>
      <c r="EI449" s="23" t="str">
        <f ca="1">_xll.IMDP("BND",DX449,EI8,DX3)</f>
        <v>입력오류</v>
      </c>
      <c r="EJ449" s="23" t="str">
        <f ca="1">_xll.IMDP("BND",DX449,EJ8,DX3)</f>
        <v>입력오류</v>
      </c>
      <c r="EK449" s="2"/>
      <c r="EU449" s="21" t="str">
        <f ca="1">_xll.IMDP("BND",EL449,EU8,EL3)</f>
        <v>입력오류</v>
      </c>
      <c r="EV449" s="23" t="str">
        <f ca="1">_xll.IMDP("BND",EL449,EV8,EL3)</f>
        <v>입력오류</v>
      </c>
      <c r="EW449" s="23" t="str">
        <f ca="1">_xll.IMDP("BND",EL449,EW8,EL3)</f>
        <v>입력오류</v>
      </c>
      <c r="EX449" s="23" t="str">
        <f ca="1">_xll.IMDP("BND",EL449,EX8,EL3)</f>
        <v>입력오류</v>
      </c>
    </row>
    <row r="450" spans="1:154" ht="13.5" customHeight="1" x14ac:dyDescent="0.3">
      <c r="A450" s="2"/>
      <c r="K450" s="21" t="str">
        <f ca="1">_xll.IMDP("BND",B450,K8,B3)</f>
        <v>입력오류</v>
      </c>
      <c r="L450" s="23" t="str">
        <f ca="1">_xll.IMDP("BND",B450,L8,B3)</f>
        <v>입력오류</v>
      </c>
      <c r="M450" s="23" t="str">
        <f ca="1">_xll.IMDP("BND",B450,M8,B3)</f>
        <v>입력오류</v>
      </c>
      <c r="N450" s="23" t="str">
        <f ca="1">_xll.IMDP("BND",B450,N8,B3)</f>
        <v>입력오류</v>
      </c>
      <c r="O450" s="2"/>
      <c r="Y450" s="21" t="str">
        <f ca="1">_xll.IMDP("BND",P450,Y8,P3)</f>
        <v>입력오류</v>
      </c>
      <c r="Z450" s="23" t="str">
        <f ca="1">_xll.IMDP("BND",P450,Z8,P3)</f>
        <v>입력오류</v>
      </c>
      <c r="AA450" s="23" t="str">
        <f ca="1">_xll.IMDP("BND",P450,AA8,P3)</f>
        <v>입력오류</v>
      </c>
      <c r="AB450" s="23" t="str">
        <f ca="1">_xll.IMDP("BND",P450,AB8,P3)</f>
        <v>입력오류</v>
      </c>
      <c r="AC450" s="2"/>
      <c r="AM450" s="21" t="str">
        <f ca="1">_xll.IMDP("BND",AD450,AM8,AD3)</f>
        <v>입력오류</v>
      </c>
      <c r="AN450" s="23" t="str">
        <f ca="1">_xll.IMDP("BND",AD450,AN8,AD3)</f>
        <v>입력오류</v>
      </c>
      <c r="AO450" s="23" t="str">
        <f ca="1">_xll.IMDP("BND",AD450,AO8,AD3)</f>
        <v>입력오류</v>
      </c>
      <c r="AP450" s="23" t="str">
        <f ca="1">_xll.IMDP("BND",AD450,AP8,AD3)</f>
        <v>입력오류</v>
      </c>
      <c r="AQ450" s="2"/>
      <c r="BA450" s="21" t="str">
        <f ca="1">_xll.IMDP("BND",AR450,BA8,AR3)</f>
        <v>입력오류</v>
      </c>
      <c r="BB450" s="23" t="str">
        <f ca="1">_xll.IMDP("BND",AR450,BB8,AR3)</f>
        <v>입력오류</v>
      </c>
      <c r="BC450" s="23" t="str">
        <f ca="1">_xll.IMDP("BND",AR450,BC8,AR3)</f>
        <v>입력오류</v>
      </c>
      <c r="BD450" s="23" t="str">
        <f ca="1">_xll.IMDP("BND",AR450,BD8,AR3)</f>
        <v>입력오류</v>
      </c>
      <c r="BE450" s="2"/>
      <c r="BO450" s="21" t="str">
        <f ca="1">_xll.IMDP("BND",BF450,BO8,BF3)</f>
        <v>입력오류</v>
      </c>
      <c r="BP450" s="23" t="str">
        <f ca="1">_xll.IMDP("BND",BF450,BP8,BF3)</f>
        <v>입력오류</v>
      </c>
      <c r="BQ450" s="23" t="str">
        <f ca="1">_xll.IMDP("BND",BF450,BQ8,BF3)</f>
        <v>입력오류</v>
      </c>
      <c r="BR450" s="23" t="str">
        <f ca="1">_xll.IMDP("BND",BF450,BR8,BF3)</f>
        <v>입력오류</v>
      </c>
      <c r="BS450" s="2"/>
      <c r="CC450" s="21" t="str">
        <f ca="1">_xll.IMDP("BND",BT450,CC8,BT3)</f>
        <v>입력오류</v>
      </c>
      <c r="CD450" s="23" t="str">
        <f ca="1">_xll.IMDP("BND",BT450,CD8,BT3)</f>
        <v>입력오류</v>
      </c>
      <c r="CE450" s="23" t="str">
        <f ca="1">_xll.IMDP("BND",BT450,CE8,BT3)</f>
        <v>입력오류</v>
      </c>
      <c r="CF450" s="23" t="str">
        <f ca="1">_xll.IMDP("BND",BT450,CF8,BT3)</f>
        <v>입력오류</v>
      </c>
      <c r="CG450" s="2"/>
      <c r="CQ450" s="21" t="str">
        <f ca="1">_xll.IMDP("BND",CH450,CQ8,CH3)</f>
        <v>입력오류</v>
      </c>
      <c r="CR450" s="23" t="str">
        <f ca="1">_xll.IMDP("BND",CH450,CR8,CH3)</f>
        <v>입력오류</v>
      </c>
      <c r="CS450" s="23" t="str">
        <f ca="1">_xll.IMDP("BND",CH450,CS8,CH3)</f>
        <v>입력오류</v>
      </c>
      <c r="CT450" s="23" t="str">
        <f ca="1">_xll.IMDP("BND",CH450,CT8,CH3)</f>
        <v>입력오류</v>
      </c>
      <c r="CU450" s="2"/>
      <c r="DE450" s="21" t="str">
        <f ca="1">_xll.IMDP("BND",CV450,DE8,CV3)</f>
        <v>입력오류</v>
      </c>
      <c r="DF450" s="23" t="str">
        <f ca="1">_xll.IMDP("BND",CV450,DF8,CV3)</f>
        <v>입력오류</v>
      </c>
      <c r="DG450" s="23" t="str">
        <f ca="1">_xll.IMDP("BND",CV450,DG8,CV3)</f>
        <v>입력오류</v>
      </c>
      <c r="DH450" s="23" t="str">
        <f ca="1">_xll.IMDP("BND",CV450,DH8,CV3)</f>
        <v>입력오류</v>
      </c>
      <c r="DI450" s="2"/>
      <c r="DS450" s="21" t="str">
        <f ca="1">_xll.IMDP("BND",DJ450,DS8,DJ3)</f>
        <v>입력오류</v>
      </c>
      <c r="DT450" s="23" t="str">
        <f ca="1">_xll.IMDP("BND",DJ450,DT8,DJ3)</f>
        <v>입력오류</v>
      </c>
      <c r="DU450" s="23" t="str">
        <f ca="1">_xll.IMDP("BND",DJ450,DU8,DJ3)</f>
        <v>입력오류</v>
      </c>
      <c r="DV450" s="23" t="str">
        <f ca="1">_xll.IMDP("BND",DJ450,DV8,DJ3)</f>
        <v>입력오류</v>
      </c>
      <c r="DW450" s="2"/>
      <c r="EG450" s="21" t="str">
        <f ca="1">_xll.IMDP("BND",DX450,EG8,DX3)</f>
        <v>입력오류</v>
      </c>
      <c r="EH450" s="23" t="str">
        <f ca="1">_xll.IMDP("BND",DX450,EH8,DX3)</f>
        <v>입력오류</v>
      </c>
      <c r="EI450" s="23" t="str">
        <f ca="1">_xll.IMDP("BND",DX450,EI8,DX3)</f>
        <v>입력오류</v>
      </c>
      <c r="EJ450" s="23" t="str">
        <f ca="1">_xll.IMDP("BND",DX450,EJ8,DX3)</f>
        <v>입력오류</v>
      </c>
      <c r="EK450" s="2"/>
      <c r="EU450" s="21" t="str">
        <f ca="1">_xll.IMDP("BND",EL450,EU8,EL3)</f>
        <v>입력오류</v>
      </c>
      <c r="EV450" s="23" t="str">
        <f ca="1">_xll.IMDP("BND",EL450,EV8,EL3)</f>
        <v>입력오류</v>
      </c>
      <c r="EW450" s="23" t="str">
        <f ca="1">_xll.IMDP("BND",EL450,EW8,EL3)</f>
        <v>입력오류</v>
      </c>
      <c r="EX450" s="23" t="str">
        <f ca="1">_xll.IMDP("BND",EL450,EX8,EL3)</f>
        <v>입력오류</v>
      </c>
    </row>
    <row r="451" spans="1:154" ht="13.5" customHeight="1" x14ac:dyDescent="0.3">
      <c r="A451" s="2"/>
      <c r="K451" s="21" t="str">
        <f ca="1">_xll.IMDP("BND",B451,K8,B3)</f>
        <v>입력오류</v>
      </c>
      <c r="L451" s="23" t="str">
        <f ca="1">_xll.IMDP("BND",B451,L8,B3)</f>
        <v>입력오류</v>
      </c>
      <c r="M451" s="23" t="str">
        <f ca="1">_xll.IMDP("BND",B451,M8,B3)</f>
        <v>입력오류</v>
      </c>
      <c r="N451" s="23" t="str">
        <f ca="1">_xll.IMDP("BND",B451,N8,B3)</f>
        <v>입력오류</v>
      </c>
      <c r="O451" s="2"/>
      <c r="Y451" s="21" t="str">
        <f ca="1">_xll.IMDP("BND",P451,Y8,P3)</f>
        <v>입력오류</v>
      </c>
      <c r="Z451" s="23" t="str">
        <f ca="1">_xll.IMDP("BND",P451,Z8,P3)</f>
        <v>입력오류</v>
      </c>
      <c r="AA451" s="23" t="str">
        <f ca="1">_xll.IMDP("BND",P451,AA8,P3)</f>
        <v>입력오류</v>
      </c>
      <c r="AB451" s="23" t="str">
        <f ca="1">_xll.IMDP("BND",P451,AB8,P3)</f>
        <v>입력오류</v>
      </c>
      <c r="AC451" s="2"/>
      <c r="AM451" s="21" t="str">
        <f ca="1">_xll.IMDP("BND",AD451,AM8,AD3)</f>
        <v>입력오류</v>
      </c>
      <c r="AN451" s="23" t="str">
        <f ca="1">_xll.IMDP("BND",AD451,AN8,AD3)</f>
        <v>입력오류</v>
      </c>
      <c r="AO451" s="23" t="str">
        <f ca="1">_xll.IMDP("BND",AD451,AO8,AD3)</f>
        <v>입력오류</v>
      </c>
      <c r="AP451" s="23" t="str">
        <f ca="1">_xll.IMDP("BND",AD451,AP8,AD3)</f>
        <v>입력오류</v>
      </c>
      <c r="AQ451" s="2"/>
      <c r="BA451" s="21" t="str">
        <f ca="1">_xll.IMDP("BND",AR451,BA8,AR3)</f>
        <v>입력오류</v>
      </c>
      <c r="BB451" s="23" t="str">
        <f ca="1">_xll.IMDP("BND",AR451,BB8,AR3)</f>
        <v>입력오류</v>
      </c>
      <c r="BC451" s="23" t="str">
        <f ca="1">_xll.IMDP("BND",AR451,BC8,AR3)</f>
        <v>입력오류</v>
      </c>
      <c r="BD451" s="23" t="str">
        <f ca="1">_xll.IMDP("BND",AR451,BD8,AR3)</f>
        <v>입력오류</v>
      </c>
      <c r="BE451" s="2"/>
      <c r="BO451" s="21" t="str">
        <f ca="1">_xll.IMDP("BND",BF451,BO8,BF3)</f>
        <v>입력오류</v>
      </c>
      <c r="BP451" s="23" t="str">
        <f ca="1">_xll.IMDP("BND",BF451,BP8,BF3)</f>
        <v>입력오류</v>
      </c>
      <c r="BQ451" s="23" t="str">
        <f ca="1">_xll.IMDP("BND",BF451,BQ8,BF3)</f>
        <v>입력오류</v>
      </c>
      <c r="BR451" s="23" t="str">
        <f ca="1">_xll.IMDP("BND",BF451,BR8,BF3)</f>
        <v>입력오류</v>
      </c>
      <c r="BS451" s="2"/>
      <c r="CC451" s="21" t="str">
        <f ca="1">_xll.IMDP("BND",BT451,CC8,BT3)</f>
        <v>입력오류</v>
      </c>
      <c r="CD451" s="23" t="str">
        <f ca="1">_xll.IMDP("BND",BT451,CD8,BT3)</f>
        <v>입력오류</v>
      </c>
      <c r="CE451" s="23" t="str">
        <f ca="1">_xll.IMDP("BND",BT451,CE8,BT3)</f>
        <v>입력오류</v>
      </c>
      <c r="CF451" s="23" t="str">
        <f ca="1">_xll.IMDP("BND",BT451,CF8,BT3)</f>
        <v>입력오류</v>
      </c>
      <c r="CG451" s="2"/>
      <c r="CQ451" s="21" t="str">
        <f ca="1">_xll.IMDP("BND",CH451,CQ8,CH3)</f>
        <v>입력오류</v>
      </c>
      <c r="CR451" s="23" t="str">
        <f ca="1">_xll.IMDP("BND",CH451,CR8,CH3)</f>
        <v>입력오류</v>
      </c>
      <c r="CS451" s="23" t="str">
        <f ca="1">_xll.IMDP("BND",CH451,CS8,CH3)</f>
        <v>입력오류</v>
      </c>
      <c r="CT451" s="23" t="str">
        <f ca="1">_xll.IMDP("BND",CH451,CT8,CH3)</f>
        <v>입력오류</v>
      </c>
      <c r="CU451" s="2"/>
      <c r="DE451" s="21" t="str">
        <f ca="1">_xll.IMDP("BND",CV451,DE8,CV3)</f>
        <v>입력오류</v>
      </c>
      <c r="DF451" s="23" t="str">
        <f ca="1">_xll.IMDP("BND",CV451,DF8,CV3)</f>
        <v>입력오류</v>
      </c>
      <c r="DG451" s="23" t="str">
        <f ca="1">_xll.IMDP("BND",CV451,DG8,CV3)</f>
        <v>입력오류</v>
      </c>
      <c r="DH451" s="23" t="str">
        <f ca="1">_xll.IMDP("BND",CV451,DH8,CV3)</f>
        <v>입력오류</v>
      </c>
      <c r="DI451" s="2"/>
      <c r="DS451" s="21" t="str">
        <f ca="1">_xll.IMDP("BND",DJ451,DS8,DJ3)</f>
        <v>입력오류</v>
      </c>
      <c r="DT451" s="23" t="str">
        <f ca="1">_xll.IMDP("BND",DJ451,DT8,DJ3)</f>
        <v>입력오류</v>
      </c>
      <c r="DU451" s="23" t="str">
        <f ca="1">_xll.IMDP("BND",DJ451,DU8,DJ3)</f>
        <v>입력오류</v>
      </c>
      <c r="DV451" s="23" t="str">
        <f ca="1">_xll.IMDP("BND",DJ451,DV8,DJ3)</f>
        <v>입력오류</v>
      </c>
      <c r="DW451" s="2"/>
      <c r="EG451" s="21" t="str">
        <f ca="1">_xll.IMDP("BND",DX451,EG8,DX3)</f>
        <v>입력오류</v>
      </c>
      <c r="EH451" s="23" t="str">
        <f ca="1">_xll.IMDP("BND",DX451,EH8,DX3)</f>
        <v>입력오류</v>
      </c>
      <c r="EI451" s="23" t="str">
        <f ca="1">_xll.IMDP("BND",DX451,EI8,DX3)</f>
        <v>입력오류</v>
      </c>
      <c r="EJ451" s="23" t="str">
        <f ca="1">_xll.IMDP("BND",DX451,EJ8,DX3)</f>
        <v>입력오류</v>
      </c>
      <c r="EK451" s="2"/>
      <c r="EU451" s="21" t="str">
        <f ca="1">_xll.IMDP("BND",EL451,EU8,EL3)</f>
        <v>입력오류</v>
      </c>
      <c r="EV451" s="23" t="str">
        <f ca="1">_xll.IMDP("BND",EL451,EV8,EL3)</f>
        <v>입력오류</v>
      </c>
      <c r="EW451" s="23" t="str">
        <f ca="1">_xll.IMDP("BND",EL451,EW8,EL3)</f>
        <v>입력오류</v>
      </c>
      <c r="EX451" s="23" t="str">
        <f ca="1">_xll.IMDP("BND",EL451,EX8,EL3)</f>
        <v>입력오류</v>
      </c>
    </row>
    <row r="452" spans="1:154" ht="13.5" customHeight="1" x14ac:dyDescent="0.3">
      <c r="A452" s="2"/>
      <c r="K452" s="21" t="str">
        <f ca="1">_xll.IMDP("BND",B452,K8,B3)</f>
        <v>입력오류</v>
      </c>
      <c r="L452" s="23" t="str">
        <f ca="1">_xll.IMDP("BND",B452,L8,B3)</f>
        <v>입력오류</v>
      </c>
      <c r="M452" s="23" t="str">
        <f ca="1">_xll.IMDP("BND",B452,M8,B3)</f>
        <v>입력오류</v>
      </c>
      <c r="N452" s="23" t="str">
        <f ca="1">_xll.IMDP("BND",B452,N8,B3)</f>
        <v>입력오류</v>
      </c>
      <c r="O452" s="2"/>
      <c r="Y452" s="21" t="str">
        <f ca="1">_xll.IMDP("BND",P452,Y8,P3)</f>
        <v>입력오류</v>
      </c>
      <c r="Z452" s="23" t="str">
        <f ca="1">_xll.IMDP("BND",P452,Z8,P3)</f>
        <v>입력오류</v>
      </c>
      <c r="AA452" s="23" t="str">
        <f ca="1">_xll.IMDP("BND",P452,AA8,P3)</f>
        <v>입력오류</v>
      </c>
      <c r="AB452" s="23" t="str">
        <f ca="1">_xll.IMDP("BND",P452,AB8,P3)</f>
        <v>입력오류</v>
      </c>
      <c r="AC452" s="2"/>
      <c r="AM452" s="21" t="str">
        <f ca="1">_xll.IMDP("BND",AD452,AM8,AD3)</f>
        <v>입력오류</v>
      </c>
      <c r="AN452" s="23" t="str">
        <f ca="1">_xll.IMDP("BND",AD452,AN8,AD3)</f>
        <v>입력오류</v>
      </c>
      <c r="AO452" s="23" t="str">
        <f ca="1">_xll.IMDP("BND",AD452,AO8,AD3)</f>
        <v>입력오류</v>
      </c>
      <c r="AP452" s="23" t="str">
        <f ca="1">_xll.IMDP("BND",AD452,AP8,AD3)</f>
        <v>입력오류</v>
      </c>
      <c r="AQ452" s="2"/>
      <c r="BA452" s="21" t="str">
        <f ca="1">_xll.IMDP("BND",AR452,BA8,AR3)</f>
        <v>입력오류</v>
      </c>
      <c r="BB452" s="23" t="str">
        <f ca="1">_xll.IMDP("BND",AR452,BB8,AR3)</f>
        <v>입력오류</v>
      </c>
      <c r="BC452" s="23" t="str">
        <f ca="1">_xll.IMDP("BND",AR452,BC8,AR3)</f>
        <v>입력오류</v>
      </c>
      <c r="BD452" s="23" t="str">
        <f ca="1">_xll.IMDP("BND",AR452,BD8,AR3)</f>
        <v>입력오류</v>
      </c>
      <c r="BE452" s="2"/>
      <c r="BO452" s="21" t="str">
        <f ca="1">_xll.IMDP("BND",BF452,BO8,BF3)</f>
        <v>입력오류</v>
      </c>
      <c r="BP452" s="23" t="str">
        <f ca="1">_xll.IMDP("BND",BF452,BP8,BF3)</f>
        <v>입력오류</v>
      </c>
      <c r="BQ452" s="23" t="str">
        <f ca="1">_xll.IMDP("BND",BF452,BQ8,BF3)</f>
        <v>입력오류</v>
      </c>
      <c r="BR452" s="23" t="str">
        <f ca="1">_xll.IMDP("BND",BF452,BR8,BF3)</f>
        <v>입력오류</v>
      </c>
      <c r="BS452" s="2"/>
      <c r="CC452" s="21" t="str">
        <f ca="1">_xll.IMDP("BND",BT452,CC8,BT3)</f>
        <v>입력오류</v>
      </c>
      <c r="CD452" s="23" t="str">
        <f ca="1">_xll.IMDP("BND",BT452,CD8,BT3)</f>
        <v>입력오류</v>
      </c>
      <c r="CE452" s="23" t="str">
        <f ca="1">_xll.IMDP("BND",BT452,CE8,BT3)</f>
        <v>입력오류</v>
      </c>
      <c r="CF452" s="23" t="str">
        <f ca="1">_xll.IMDP("BND",BT452,CF8,BT3)</f>
        <v>입력오류</v>
      </c>
      <c r="CG452" s="2"/>
      <c r="CQ452" s="21" t="str">
        <f ca="1">_xll.IMDP("BND",CH452,CQ8,CH3)</f>
        <v>입력오류</v>
      </c>
      <c r="CR452" s="23" t="str">
        <f ca="1">_xll.IMDP("BND",CH452,CR8,CH3)</f>
        <v>입력오류</v>
      </c>
      <c r="CS452" s="23" t="str">
        <f ca="1">_xll.IMDP("BND",CH452,CS8,CH3)</f>
        <v>입력오류</v>
      </c>
      <c r="CT452" s="23" t="str">
        <f ca="1">_xll.IMDP("BND",CH452,CT8,CH3)</f>
        <v>입력오류</v>
      </c>
      <c r="CU452" s="2"/>
      <c r="DE452" s="21" t="str">
        <f ca="1">_xll.IMDP("BND",CV452,DE8,CV3)</f>
        <v>입력오류</v>
      </c>
      <c r="DF452" s="23" t="str">
        <f ca="1">_xll.IMDP("BND",CV452,DF8,CV3)</f>
        <v>입력오류</v>
      </c>
      <c r="DG452" s="23" t="str">
        <f ca="1">_xll.IMDP("BND",CV452,DG8,CV3)</f>
        <v>입력오류</v>
      </c>
      <c r="DH452" s="23" t="str">
        <f ca="1">_xll.IMDP("BND",CV452,DH8,CV3)</f>
        <v>입력오류</v>
      </c>
      <c r="DI452" s="2"/>
      <c r="DS452" s="21" t="str">
        <f ca="1">_xll.IMDP("BND",DJ452,DS8,DJ3)</f>
        <v>입력오류</v>
      </c>
      <c r="DT452" s="23" t="str">
        <f ca="1">_xll.IMDP("BND",DJ452,DT8,DJ3)</f>
        <v>입력오류</v>
      </c>
      <c r="DU452" s="23" t="str">
        <f ca="1">_xll.IMDP("BND",DJ452,DU8,DJ3)</f>
        <v>입력오류</v>
      </c>
      <c r="DV452" s="23" t="str">
        <f ca="1">_xll.IMDP("BND",DJ452,DV8,DJ3)</f>
        <v>입력오류</v>
      </c>
      <c r="DW452" s="2"/>
      <c r="EG452" s="21" t="str">
        <f ca="1">_xll.IMDP("BND",DX452,EG8,DX3)</f>
        <v>입력오류</v>
      </c>
      <c r="EH452" s="23" t="str">
        <f ca="1">_xll.IMDP("BND",DX452,EH8,DX3)</f>
        <v>입력오류</v>
      </c>
      <c r="EI452" s="23" t="str">
        <f ca="1">_xll.IMDP("BND",DX452,EI8,DX3)</f>
        <v>입력오류</v>
      </c>
      <c r="EJ452" s="23" t="str">
        <f ca="1">_xll.IMDP("BND",DX452,EJ8,DX3)</f>
        <v>입력오류</v>
      </c>
      <c r="EK452" s="2"/>
      <c r="EU452" s="21" t="str">
        <f ca="1">_xll.IMDP("BND",EL452,EU8,EL3)</f>
        <v>입력오류</v>
      </c>
      <c r="EV452" s="23" t="str">
        <f ca="1">_xll.IMDP("BND",EL452,EV8,EL3)</f>
        <v>입력오류</v>
      </c>
      <c r="EW452" s="23" t="str">
        <f ca="1">_xll.IMDP("BND",EL452,EW8,EL3)</f>
        <v>입력오류</v>
      </c>
      <c r="EX452" s="23" t="str">
        <f ca="1">_xll.IMDP("BND",EL452,EX8,EL3)</f>
        <v>입력오류</v>
      </c>
    </row>
    <row r="453" spans="1:154" ht="13.5" customHeight="1" x14ac:dyDescent="0.3">
      <c r="A453" s="2"/>
      <c r="K453" s="21" t="str">
        <f ca="1">_xll.IMDP("BND",B453,K8,B3)</f>
        <v>입력오류</v>
      </c>
      <c r="L453" s="23" t="str">
        <f ca="1">_xll.IMDP("BND",B453,L8,B3)</f>
        <v>입력오류</v>
      </c>
      <c r="M453" s="23" t="str">
        <f ca="1">_xll.IMDP("BND",B453,M8,B3)</f>
        <v>입력오류</v>
      </c>
      <c r="N453" s="23" t="str">
        <f ca="1">_xll.IMDP("BND",B453,N8,B3)</f>
        <v>입력오류</v>
      </c>
      <c r="O453" s="2"/>
      <c r="Y453" s="21" t="str">
        <f ca="1">_xll.IMDP("BND",P453,Y8,P3)</f>
        <v>입력오류</v>
      </c>
      <c r="Z453" s="23" t="str">
        <f ca="1">_xll.IMDP("BND",P453,Z8,P3)</f>
        <v>입력오류</v>
      </c>
      <c r="AA453" s="23" t="str">
        <f ca="1">_xll.IMDP("BND",P453,AA8,P3)</f>
        <v>입력오류</v>
      </c>
      <c r="AB453" s="23" t="str">
        <f ca="1">_xll.IMDP("BND",P453,AB8,P3)</f>
        <v>입력오류</v>
      </c>
      <c r="AC453" s="2"/>
      <c r="AM453" s="21" t="str">
        <f ca="1">_xll.IMDP("BND",AD453,AM8,AD3)</f>
        <v>입력오류</v>
      </c>
      <c r="AN453" s="23" t="str">
        <f ca="1">_xll.IMDP("BND",AD453,AN8,AD3)</f>
        <v>입력오류</v>
      </c>
      <c r="AO453" s="23" t="str">
        <f ca="1">_xll.IMDP("BND",AD453,AO8,AD3)</f>
        <v>입력오류</v>
      </c>
      <c r="AP453" s="23" t="str">
        <f ca="1">_xll.IMDP("BND",AD453,AP8,AD3)</f>
        <v>입력오류</v>
      </c>
      <c r="AQ453" s="2"/>
      <c r="BA453" s="21" t="str">
        <f ca="1">_xll.IMDP("BND",AR453,BA8,AR3)</f>
        <v>입력오류</v>
      </c>
      <c r="BB453" s="23" t="str">
        <f ca="1">_xll.IMDP("BND",AR453,BB8,AR3)</f>
        <v>입력오류</v>
      </c>
      <c r="BC453" s="23" t="str">
        <f ca="1">_xll.IMDP("BND",AR453,BC8,AR3)</f>
        <v>입력오류</v>
      </c>
      <c r="BD453" s="23" t="str">
        <f ca="1">_xll.IMDP("BND",AR453,BD8,AR3)</f>
        <v>입력오류</v>
      </c>
      <c r="BE453" s="2"/>
      <c r="BO453" s="21" t="str">
        <f ca="1">_xll.IMDP("BND",BF453,BO8,BF3)</f>
        <v>입력오류</v>
      </c>
      <c r="BP453" s="23" t="str">
        <f ca="1">_xll.IMDP("BND",BF453,BP8,BF3)</f>
        <v>입력오류</v>
      </c>
      <c r="BQ453" s="23" t="str">
        <f ca="1">_xll.IMDP("BND",BF453,BQ8,BF3)</f>
        <v>입력오류</v>
      </c>
      <c r="BR453" s="23" t="str">
        <f ca="1">_xll.IMDP("BND",BF453,BR8,BF3)</f>
        <v>입력오류</v>
      </c>
      <c r="BS453" s="2"/>
      <c r="CC453" s="21" t="str">
        <f ca="1">_xll.IMDP("BND",BT453,CC8,BT3)</f>
        <v>입력오류</v>
      </c>
      <c r="CD453" s="23" t="str">
        <f ca="1">_xll.IMDP("BND",BT453,CD8,BT3)</f>
        <v>입력오류</v>
      </c>
      <c r="CE453" s="23" t="str">
        <f ca="1">_xll.IMDP("BND",BT453,CE8,BT3)</f>
        <v>입력오류</v>
      </c>
      <c r="CF453" s="23" t="str">
        <f ca="1">_xll.IMDP("BND",BT453,CF8,BT3)</f>
        <v>입력오류</v>
      </c>
      <c r="CG453" s="2"/>
      <c r="CQ453" s="21" t="str">
        <f ca="1">_xll.IMDP("BND",CH453,CQ8,CH3)</f>
        <v>입력오류</v>
      </c>
      <c r="CR453" s="23" t="str">
        <f ca="1">_xll.IMDP("BND",CH453,CR8,CH3)</f>
        <v>입력오류</v>
      </c>
      <c r="CS453" s="23" t="str">
        <f ca="1">_xll.IMDP("BND",CH453,CS8,CH3)</f>
        <v>입력오류</v>
      </c>
      <c r="CT453" s="23" t="str">
        <f ca="1">_xll.IMDP("BND",CH453,CT8,CH3)</f>
        <v>입력오류</v>
      </c>
      <c r="CU453" s="2"/>
      <c r="DE453" s="21" t="str">
        <f ca="1">_xll.IMDP("BND",CV453,DE8,CV3)</f>
        <v>입력오류</v>
      </c>
      <c r="DF453" s="23" t="str">
        <f ca="1">_xll.IMDP("BND",CV453,DF8,CV3)</f>
        <v>입력오류</v>
      </c>
      <c r="DG453" s="23" t="str">
        <f ca="1">_xll.IMDP("BND",CV453,DG8,CV3)</f>
        <v>입력오류</v>
      </c>
      <c r="DH453" s="23" t="str">
        <f ca="1">_xll.IMDP("BND",CV453,DH8,CV3)</f>
        <v>입력오류</v>
      </c>
      <c r="DI453" s="2"/>
      <c r="DS453" s="21" t="str">
        <f ca="1">_xll.IMDP("BND",DJ453,DS8,DJ3)</f>
        <v>입력오류</v>
      </c>
      <c r="DT453" s="23" t="str">
        <f ca="1">_xll.IMDP("BND",DJ453,DT8,DJ3)</f>
        <v>입력오류</v>
      </c>
      <c r="DU453" s="23" t="str">
        <f ca="1">_xll.IMDP("BND",DJ453,DU8,DJ3)</f>
        <v>입력오류</v>
      </c>
      <c r="DV453" s="23" t="str">
        <f ca="1">_xll.IMDP("BND",DJ453,DV8,DJ3)</f>
        <v>입력오류</v>
      </c>
      <c r="DW453" s="2"/>
      <c r="EG453" s="21" t="str">
        <f ca="1">_xll.IMDP("BND",DX453,EG8,DX3)</f>
        <v>입력오류</v>
      </c>
      <c r="EH453" s="23" t="str">
        <f ca="1">_xll.IMDP("BND",DX453,EH8,DX3)</f>
        <v>입력오류</v>
      </c>
      <c r="EI453" s="23" t="str">
        <f ca="1">_xll.IMDP("BND",DX453,EI8,DX3)</f>
        <v>입력오류</v>
      </c>
      <c r="EJ453" s="23" t="str">
        <f ca="1">_xll.IMDP("BND",DX453,EJ8,DX3)</f>
        <v>입력오류</v>
      </c>
      <c r="EK453" s="2"/>
      <c r="EU453" s="21" t="str">
        <f ca="1">_xll.IMDP("BND",EL453,EU8,EL3)</f>
        <v>입력오류</v>
      </c>
      <c r="EV453" s="23" t="str">
        <f ca="1">_xll.IMDP("BND",EL453,EV8,EL3)</f>
        <v>입력오류</v>
      </c>
      <c r="EW453" s="23" t="str">
        <f ca="1">_xll.IMDP("BND",EL453,EW8,EL3)</f>
        <v>입력오류</v>
      </c>
      <c r="EX453" s="23" t="str">
        <f ca="1">_xll.IMDP("BND",EL453,EX8,EL3)</f>
        <v>입력오류</v>
      </c>
    </row>
    <row r="454" spans="1:154" ht="13.5" customHeight="1" x14ac:dyDescent="0.3">
      <c r="A454" s="2"/>
      <c r="K454" s="21" t="str">
        <f ca="1">_xll.IMDP("BND",B454,K8,B3)</f>
        <v>입력오류</v>
      </c>
      <c r="L454" s="23" t="str">
        <f ca="1">_xll.IMDP("BND",B454,L8,B3)</f>
        <v>입력오류</v>
      </c>
      <c r="M454" s="23" t="str">
        <f ca="1">_xll.IMDP("BND",B454,M8,B3)</f>
        <v>입력오류</v>
      </c>
      <c r="N454" s="23" t="str">
        <f ca="1">_xll.IMDP("BND",B454,N8,B3)</f>
        <v>입력오류</v>
      </c>
      <c r="O454" s="2"/>
      <c r="Y454" s="21" t="str">
        <f ca="1">_xll.IMDP("BND",P454,Y8,P3)</f>
        <v>입력오류</v>
      </c>
      <c r="Z454" s="23" t="str">
        <f ca="1">_xll.IMDP("BND",P454,Z8,P3)</f>
        <v>입력오류</v>
      </c>
      <c r="AA454" s="23" t="str">
        <f ca="1">_xll.IMDP("BND",P454,AA8,P3)</f>
        <v>입력오류</v>
      </c>
      <c r="AB454" s="23" t="str">
        <f ca="1">_xll.IMDP("BND",P454,AB8,P3)</f>
        <v>입력오류</v>
      </c>
      <c r="AC454" s="2"/>
      <c r="AM454" s="21" t="str">
        <f ca="1">_xll.IMDP("BND",AD454,AM8,AD3)</f>
        <v>입력오류</v>
      </c>
      <c r="AN454" s="23" t="str">
        <f ca="1">_xll.IMDP("BND",AD454,AN8,AD3)</f>
        <v>입력오류</v>
      </c>
      <c r="AO454" s="23" t="str">
        <f ca="1">_xll.IMDP("BND",AD454,AO8,AD3)</f>
        <v>입력오류</v>
      </c>
      <c r="AP454" s="23" t="str">
        <f ca="1">_xll.IMDP("BND",AD454,AP8,AD3)</f>
        <v>입력오류</v>
      </c>
      <c r="AQ454" s="2"/>
      <c r="BA454" s="21" t="str">
        <f ca="1">_xll.IMDP("BND",AR454,BA8,AR3)</f>
        <v>입력오류</v>
      </c>
      <c r="BB454" s="23" t="str">
        <f ca="1">_xll.IMDP("BND",AR454,BB8,AR3)</f>
        <v>입력오류</v>
      </c>
      <c r="BC454" s="23" t="str">
        <f ca="1">_xll.IMDP("BND",AR454,BC8,AR3)</f>
        <v>입력오류</v>
      </c>
      <c r="BD454" s="23" t="str">
        <f ca="1">_xll.IMDP("BND",AR454,BD8,AR3)</f>
        <v>입력오류</v>
      </c>
      <c r="BE454" s="2"/>
      <c r="BO454" s="21" t="str">
        <f ca="1">_xll.IMDP("BND",BF454,BO8,BF3)</f>
        <v>입력오류</v>
      </c>
      <c r="BP454" s="23" t="str">
        <f ca="1">_xll.IMDP("BND",BF454,BP8,BF3)</f>
        <v>입력오류</v>
      </c>
      <c r="BQ454" s="23" t="str">
        <f ca="1">_xll.IMDP("BND",BF454,BQ8,BF3)</f>
        <v>입력오류</v>
      </c>
      <c r="BR454" s="23" t="str">
        <f ca="1">_xll.IMDP("BND",BF454,BR8,BF3)</f>
        <v>입력오류</v>
      </c>
      <c r="BS454" s="2"/>
      <c r="CC454" s="21" t="str">
        <f ca="1">_xll.IMDP("BND",BT454,CC8,BT3)</f>
        <v>입력오류</v>
      </c>
      <c r="CD454" s="23" t="str">
        <f ca="1">_xll.IMDP("BND",BT454,CD8,BT3)</f>
        <v>입력오류</v>
      </c>
      <c r="CE454" s="23" t="str">
        <f ca="1">_xll.IMDP("BND",BT454,CE8,BT3)</f>
        <v>입력오류</v>
      </c>
      <c r="CF454" s="23" t="str">
        <f ca="1">_xll.IMDP("BND",BT454,CF8,BT3)</f>
        <v>입력오류</v>
      </c>
      <c r="CG454" s="2"/>
      <c r="CQ454" s="21" t="str">
        <f ca="1">_xll.IMDP("BND",CH454,CQ8,CH3)</f>
        <v>입력오류</v>
      </c>
      <c r="CR454" s="23" t="str">
        <f ca="1">_xll.IMDP("BND",CH454,CR8,CH3)</f>
        <v>입력오류</v>
      </c>
      <c r="CS454" s="23" t="str">
        <f ca="1">_xll.IMDP("BND",CH454,CS8,CH3)</f>
        <v>입력오류</v>
      </c>
      <c r="CT454" s="23" t="str">
        <f ca="1">_xll.IMDP("BND",CH454,CT8,CH3)</f>
        <v>입력오류</v>
      </c>
      <c r="CU454" s="2"/>
      <c r="DE454" s="21" t="str">
        <f ca="1">_xll.IMDP("BND",CV454,DE8,CV3)</f>
        <v>입력오류</v>
      </c>
      <c r="DF454" s="23" t="str">
        <f ca="1">_xll.IMDP("BND",CV454,DF8,CV3)</f>
        <v>입력오류</v>
      </c>
      <c r="DG454" s="23" t="str">
        <f ca="1">_xll.IMDP("BND",CV454,DG8,CV3)</f>
        <v>입력오류</v>
      </c>
      <c r="DH454" s="23" t="str">
        <f ca="1">_xll.IMDP("BND",CV454,DH8,CV3)</f>
        <v>입력오류</v>
      </c>
      <c r="DI454" s="2"/>
      <c r="DS454" s="21" t="str">
        <f ca="1">_xll.IMDP("BND",DJ454,DS8,DJ3)</f>
        <v>입력오류</v>
      </c>
      <c r="DT454" s="23" t="str">
        <f ca="1">_xll.IMDP("BND",DJ454,DT8,DJ3)</f>
        <v>입력오류</v>
      </c>
      <c r="DU454" s="23" t="str">
        <f ca="1">_xll.IMDP("BND",DJ454,DU8,DJ3)</f>
        <v>입력오류</v>
      </c>
      <c r="DV454" s="23" t="str">
        <f ca="1">_xll.IMDP("BND",DJ454,DV8,DJ3)</f>
        <v>입력오류</v>
      </c>
      <c r="DW454" s="2"/>
      <c r="EG454" s="21" t="str">
        <f ca="1">_xll.IMDP("BND",DX454,EG8,DX3)</f>
        <v>입력오류</v>
      </c>
      <c r="EH454" s="23" t="str">
        <f ca="1">_xll.IMDP("BND",DX454,EH8,DX3)</f>
        <v>입력오류</v>
      </c>
      <c r="EI454" s="23" t="str">
        <f ca="1">_xll.IMDP("BND",DX454,EI8,DX3)</f>
        <v>입력오류</v>
      </c>
      <c r="EJ454" s="23" t="str">
        <f ca="1">_xll.IMDP("BND",DX454,EJ8,DX3)</f>
        <v>입력오류</v>
      </c>
      <c r="EK454" s="2"/>
      <c r="EU454" s="21" t="str">
        <f ca="1">_xll.IMDP("BND",EL454,EU8,EL3)</f>
        <v>입력오류</v>
      </c>
      <c r="EV454" s="23" t="str">
        <f ca="1">_xll.IMDP("BND",EL454,EV8,EL3)</f>
        <v>입력오류</v>
      </c>
      <c r="EW454" s="23" t="str">
        <f ca="1">_xll.IMDP("BND",EL454,EW8,EL3)</f>
        <v>입력오류</v>
      </c>
      <c r="EX454" s="23" t="str">
        <f ca="1">_xll.IMDP("BND",EL454,EX8,EL3)</f>
        <v>입력오류</v>
      </c>
    </row>
    <row r="455" spans="1:154" ht="13.5" customHeight="1" x14ac:dyDescent="0.3">
      <c r="A455" s="2"/>
      <c r="K455" s="21" t="str">
        <f ca="1">_xll.IMDP("BND",B455,K8,B3)</f>
        <v>입력오류</v>
      </c>
      <c r="L455" s="23" t="str">
        <f ca="1">_xll.IMDP("BND",B455,L8,B3)</f>
        <v>입력오류</v>
      </c>
      <c r="M455" s="23" t="str">
        <f ca="1">_xll.IMDP("BND",B455,M8,B3)</f>
        <v>입력오류</v>
      </c>
      <c r="N455" s="23" t="str">
        <f ca="1">_xll.IMDP("BND",B455,N8,B3)</f>
        <v>입력오류</v>
      </c>
      <c r="O455" s="2"/>
      <c r="Y455" s="21" t="str">
        <f ca="1">_xll.IMDP("BND",P455,Y8,P3)</f>
        <v>입력오류</v>
      </c>
      <c r="Z455" s="23" t="str">
        <f ca="1">_xll.IMDP("BND",P455,Z8,P3)</f>
        <v>입력오류</v>
      </c>
      <c r="AA455" s="23" t="str">
        <f ca="1">_xll.IMDP("BND",P455,AA8,P3)</f>
        <v>입력오류</v>
      </c>
      <c r="AB455" s="23" t="str">
        <f ca="1">_xll.IMDP("BND",P455,AB8,P3)</f>
        <v>입력오류</v>
      </c>
      <c r="AC455" s="2"/>
      <c r="AM455" s="21" t="str">
        <f ca="1">_xll.IMDP("BND",AD455,AM8,AD3)</f>
        <v>입력오류</v>
      </c>
      <c r="AN455" s="23" t="str">
        <f ca="1">_xll.IMDP("BND",AD455,AN8,AD3)</f>
        <v>입력오류</v>
      </c>
      <c r="AO455" s="23" t="str">
        <f ca="1">_xll.IMDP("BND",AD455,AO8,AD3)</f>
        <v>입력오류</v>
      </c>
      <c r="AP455" s="23" t="str">
        <f ca="1">_xll.IMDP("BND",AD455,AP8,AD3)</f>
        <v>입력오류</v>
      </c>
      <c r="AQ455" s="2"/>
      <c r="BA455" s="21" t="str">
        <f ca="1">_xll.IMDP("BND",AR455,BA8,AR3)</f>
        <v>입력오류</v>
      </c>
      <c r="BB455" s="23" t="str">
        <f ca="1">_xll.IMDP("BND",AR455,BB8,AR3)</f>
        <v>입력오류</v>
      </c>
      <c r="BC455" s="23" t="str">
        <f ca="1">_xll.IMDP("BND",AR455,BC8,AR3)</f>
        <v>입력오류</v>
      </c>
      <c r="BD455" s="23" t="str">
        <f ca="1">_xll.IMDP("BND",AR455,BD8,AR3)</f>
        <v>입력오류</v>
      </c>
      <c r="BE455" s="2"/>
      <c r="BO455" s="21" t="str">
        <f ca="1">_xll.IMDP("BND",BF455,BO8,BF3)</f>
        <v>입력오류</v>
      </c>
      <c r="BP455" s="23" t="str">
        <f ca="1">_xll.IMDP("BND",BF455,BP8,BF3)</f>
        <v>입력오류</v>
      </c>
      <c r="BQ455" s="23" t="str">
        <f ca="1">_xll.IMDP("BND",BF455,BQ8,BF3)</f>
        <v>입력오류</v>
      </c>
      <c r="BR455" s="23" t="str">
        <f ca="1">_xll.IMDP("BND",BF455,BR8,BF3)</f>
        <v>입력오류</v>
      </c>
      <c r="BS455" s="2"/>
      <c r="CC455" s="21" t="str">
        <f ca="1">_xll.IMDP("BND",BT455,CC8,BT3)</f>
        <v>입력오류</v>
      </c>
      <c r="CD455" s="23" t="str">
        <f ca="1">_xll.IMDP("BND",BT455,CD8,BT3)</f>
        <v>입력오류</v>
      </c>
      <c r="CE455" s="23" t="str">
        <f ca="1">_xll.IMDP("BND",BT455,CE8,BT3)</f>
        <v>입력오류</v>
      </c>
      <c r="CF455" s="23" t="str">
        <f ca="1">_xll.IMDP("BND",BT455,CF8,BT3)</f>
        <v>입력오류</v>
      </c>
      <c r="CG455" s="2"/>
      <c r="CQ455" s="21" t="str">
        <f ca="1">_xll.IMDP("BND",CH455,CQ8,CH3)</f>
        <v>입력오류</v>
      </c>
      <c r="CR455" s="23" t="str">
        <f ca="1">_xll.IMDP("BND",CH455,CR8,CH3)</f>
        <v>입력오류</v>
      </c>
      <c r="CS455" s="23" t="str">
        <f ca="1">_xll.IMDP("BND",CH455,CS8,CH3)</f>
        <v>입력오류</v>
      </c>
      <c r="CT455" s="23" t="str">
        <f ca="1">_xll.IMDP("BND",CH455,CT8,CH3)</f>
        <v>입력오류</v>
      </c>
      <c r="CU455" s="2"/>
      <c r="DE455" s="21" t="str">
        <f ca="1">_xll.IMDP("BND",CV455,DE8,CV3)</f>
        <v>입력오류</v>
      </c>
      <c r="DF455" s="23" t="str">
        <f ca="1">_xll.IMDP("BND",CV455,DF8,CV3)</f>
        <v>입력오류</v>
      </c>
      <c r="DG455" s="23" t="str">
        <f ca="1">_xll.IMDP("BND",CV455,DG8,CV3)</f>
        <v>입력오류</v>
      </c>
      <c r="DH455" s="23" t="str">
        <f ca="1">_xll.IMDP("BND",CV455,DH8,CV3)</f>
        <v>입력오류</v>
      </c>
      <c r="DI455" s="2"/>
      <c r="DS455" s="21" t="str">
        <f ca="1">_xll.IMDP("BND",DJ455,DS8,DJ3)</f>
        <v>입력오류</v>
      </c>
      <c r="DT455" s="23" t="str">
        <f ca="1">_xll.IMDP("BND",DJ455,DT8,DJ3)</f>
        <v>입력오류</v>
      </c>
      <c r="DU455" s="23" t="str">
        <f ca="1">_xll.IMDP("BND",DJ455,DU8,DJ3)</f>
        <v>입력오류</v>
      </c>
      <c r="DV455" s="23" t="str">
        <f ca="1">_xll.IMDP("BND",DJ455,DV8,DJ3)</f>
        <v>입력오류</v>
      </c>
      <c r="DW455" s="2"/>
      <c r="EG455" s="21" t="str">
        <f ca="1">_xll.IMDP("BND",DX455,EG8,DX3)</f>
        <v>입력오류</v>
      </c>
      <c r="EH455" s="23" t="str">
        <f ca="1">_xll.IMDP("BND",DX455,EH8,DX3)</f>
        <v>입력오류</v>
      </c>
      <c r="EI455" s="23" t="str">
        <f ca="1">_xll.IMDP("BND",DX455,EI8,DX3)</f>
        <v>입력오류</v>
      </c>
      <c r="EJ455" s="23" t="str">
        <f ca="1">_xll.IMDP("BND",DX455,EJ8,DX3)</f>
        <v>입력오류</v>
      </c>
      <c r="EK455" s="2"/>
      <c r="EU455" s="21" t="str">
        <f ca="1">_xll.IMDP("BND",EL455,EU8,EL3)</f>
        <v>입력오류</v>
      </c>
      <c r="EV455" s="23" t="str">
        <f ca="1">_xll.IMDP("BND",EL455,EV8,EL3)</f>
        <v>입력오류</v>
      </c>
      <c r="EW455" s="23" t="str">
        <f ca="1">_xll.IMDP("BND",EL455,EW8,EL3)</f>
        <v>입력오류</v>
      </c>
      <c r="EX455" s="23" t="str">
        <f ca="1">_xll.IMDP("BND",EL455,EX8,EL3)</f>
        <v>입력오류</v>
      </c>
    </row>
    <row r="456" spans="1:154" ht="13.5" customHeight="1" x14ac:dyDescent="0.3">
      <c r="A456" s="2"/>
      <c r="K456" s="21" t="str">
        <f ca="1">_xll.IMDP("BND",B456,K8,B3)</f>
        <v>입력오류</v>
      </c>
      <c r="L456" s="23" t="str">
        <f ca="1">_xll.IMDP("BND",B456,L8,B3)</f>
        <v>입력오류</v>
      </c>
      <c r="M456" s="23" t="str">
        <f ca="1">_xll.IMDP("BND",B456,M8,B3)</f>
        <v>입력오류</v>
      </c>
      <c r="N456" s="23" t="str">
        <f ca="1">_xll.IMDP("BND",B456,N8,B3)</f>
        <v>입력오류</v>
      </c>
      <c r="O456" s="2"/>
      <c r="Y456" s="21" t="str">
        <f ca="1">_xll.IMDP("BND",P456,Y8,P3)</f>
        <v>입력오류</v>
      </c>
      <c r="Z456" s="23" t="str">
        <f ca="1">_xll.IMDP("BND",P456,Z8,P3)</f>
        <v>입력오류</v>
      </c>
      <c r="AA456" s="23" t="str">
        <f ca="1">_xll.IMDP("BND",P456,AA8,P3)</f>
        <v>입력오류</v>
      </c>
      <c r="AB456" s="23" t="str">
        <f ca="1">_xll.IMDP("BND",P456,AB8,P3)</f>
        <v>입력오류</v>
      </c>
      <c r="AC456" s="2"/>
      <c r="AM456" s="21" t="str">
        <f ca="1">_xll.IMDP("BND",AD456,AM8,AD3)</f>
        <v>입력오류</v>
      </c>
      <c r="AN456" s="23" t="str">
        <f ca="1">_xll.IMDP("BND",AD456,AN8,AD3)</f>
        <v>입력오류</v>
      </c>
      <c r="AO456" s="23" t="str">
        <f ca="1">_xll.IMDP("BND",AD456,AO8,AD3)</f>
        <v>입력오류</v>
      </c>
      <c r="AP456" s="23" t="str">
        <f ca="1">_xll.IMDP("BND",AD456,AP8,AD3)</f>
        <v>입력오류</v>
      </c>
      <c r="AQ456" s="2"/>
      <c r="BA456" s="21" t="str">
        <f ca="1">_xll.IMDP("BND",AR456,BA8,AR3)</f>
        <v>입력오류</v>
      </c>
      <c r="BB456" s="23" t="str">
        <f ca="1">_xll.IMDP("BND",AR456,BB8,AR3)</f>
        <v>입력오류</v>
      </c>
      <c r="BC456" s="23" t="str">
        <f ca="1">_xll.IMDP("BND",AR456,BC8,AR3)</f>
        <v>입력오류</v>
      </c>
      <c r="BD456" s="23" t="str">
        <f ca="1">_xll.IMDP("BND",AR456,BD8,AR3)</f>
        <v>입력오류</v>
      </c>
      <c r="BE456" s="2"/>
      <c r="BO456" s="21" t="str">
        <f ca="1">_xll.IMDP("BND",BF456,BO8,BF3)</f>
        <v>입력오류</v>
      </c>
      <c r="BP456" s="23" t="str">
        <f ca="1">_xll.IMDP("BND",BF456,BP8,BF3)</f>
        <v>입력오류</v>
      </c>
      <c r="BQ456" s="23" t="str">
        <f ca="1">_xll.IMDP("BND",BF456,BQ8,BF3)</f>
        <v>입력오류</v>
      </c>
      <c r="BR456" s="23" t="str">
        <f ca="1">_xll.IMDP("BND",BF456,BR8,BF3)</f>
        <v>입력오류</v>
      </c>
      <c r="BS456" s="2"/>
      <c r="CC456" s="21" t="str">
        <f ca="1">_xll.IMDP("BND",BT456,CC8,BT3)</f>
        <v>입력오류</v>
      </c>
      <c r="CD456" s="23" t="str">
        <f ca="1">_xll.IMDP("BND",BT456,CD8,BT3)</f>
        <v>입력오류</v>
      </c>
      <c r="CE456" s="23" t="str">
        <f ca="1">_xll.IMDP("BND",BT456,CE8,BT3)</f>
        <v>입력오류</v>
      </c>
      <c r="CF456" s="23" t="str">
        <f ca="1">_xll.IMDP("BND",BT456,CF8,BT3)</f>
        <v>입력오류</v>
      </c>
      <c r="CG456" s="2"/>
      <c r="CQ456" s="21" t="str">
        <f ca="1">_xll.IMDP("BND",CH456,CQ8,CH3)</f>
        <v>입력오류</v>
      </c>
      <c r="CR456" s="23" t="str">
        <f ca="1">_xll.IMDP("BND",CH456,CR8,CH3)</f>
        <v>입력오류</v>
      </c>
      <c r="CS456" s="23" t="str">
        <f ca="1">_xll.IMDP("BND",CH456,CS8,CH3)</f>
        <v>입력오류</v>
      </c>
      <c r="CT456" s="23" t="str">
        <f ca="1">_xll.IMDP("BND",CH456,CT8,CH3)</f>
        <v>입력오류</v>
      </c>
      <c r="CU456" s="2"/>
      <c r="DE456" s="21" t="str">
        <f ca="1">_xll.IMDP("BND",CV456,DE8,CV3)</f>
        <v>입력오류</v>
      </c>
      <c r="DF456" s="23" t="str">
        <f ca="1">_xll.IMDP("BND",CV456,DF8,CV3)</f>
        <v>입력오류</v>
      </c>
      <c r="DG456" s="23" t="str">
        <f ca="1">_xll.IMDP("BND",CV456,DG8,CV3)</f>
        <v>입력오류</v>
      </c>
      <c r="DH456" s="23" t="str">
        <f ca="1">_xll.IMDP("BND",CV456,DH8,CV3)</f>
        <v>입력오류</v>
      </c>
      <c r="DI456" s="2"/>
      <c r="DS456" s="21" t="str">
        <f ca="1">_xll.IMDP("BND",DJ456,DS8,DJ3)</f>
        <v>입력오류</v>
      </c>
      <c r="DT456" s="23" t="str">
        <f ca="1">_xll.IMDP("BND",DJ456,DT8,DJ3)</f>
        <v>입력오류</v>
      </c>
      <c r="DU456" s="23" t="str">
        <f ca="1">_xll.IMDP("BND",DJ456,DU8,DJ3)</f>
        <v>입력오류</v>
      </c>
      <c r="DV456" s="23" t="str">
        <f ca="1">_xll.IMDP("BND",DJ456,DV8,DJ3)</f>
        <v>입력오류</v>
      </c>
      <c r="DW456" s="2"/>
      <c r="EG456" s="21" t="str">
        <f ca="1">_xll.IMDP("BND",DX456,EG8,DX3)</f>
        <v>입력오류</v>
      </c>
      <c r="EH456" s="23" t="str">
        <f ca="1">_xll.IMDP("BND",DX456,EH8,DX3)</f>
        <v>입력오류</v>
      </c>
      <c r="EI456" s="23" t="str">
        <f ca="1">_xll.IMDP("BND",DX456,EI8,DX3)</f>
        <v>입력오류</v>
      </c>
      <c r="EJ456" s="23" t="str">
        <f ca="1">_xll.IMDP("BND",DX456,EJ8,DX3)</f>
        <v>입력오류</v>
      </c>
      <c r="EK456" s="2"/>
      <c r="EU456" s="21" t="str">
        <f ca="1">_xll.IMDP("BND",EL456,EU8,EL3)</f>
        <v>입력오류</v>
      </c>
      <c r="EV456" s="23" t="str">
        <f ca="1">_xll.IMDP("BND",EL456,EV8,EL3)</f>
        <v>입력오류</v>
      </c>
      <c r="EW456" s="23" t="str">
        <f ca="1">_xll.IMDP("BND",EL456,EW8,EL3)</f>
        <v>입력오류</v>
      </c>
      <c r="EX456" s="23" t="str">
        <f ca="1">_xll.IMDP("BND",EL456,EX8,EL3)</f>
        <v>입력오류</v>
      </c>
    </row>
    <row r="457" spans="1:154" ht="13.5" customHeight="1" x14ac:dyDescent="0.3">
      <c r="A457" s="2"/>
      <c r="K457" s="21" t="str">
        <f ca="1">_xll.IMDP("BND",B457,K8,B3)</f>
        <v>입력오류</v>
      </c>
      <c r="L457" s="23" t="str">
        <f ca="1">_xll.IMDP("BND",B457,L8,B3)</f>
        <v>입력오류</v>
      </c>
      <c r="M457" s="23" t="str">
        <f ca="1">_xll.IMDP("BND",B457,M8,B3)</f>
        <v>입력오류</v>
      </c>
      <c r="N457" s="23" t="str">
        <f ca="1">_xll.IMDP("BND",B457,N8,B3)</f>
        <v>입력오류</v>
      </c>
      <c r="O457" s="2"/>
      <c r="Y457" s="21" t="str">
        <f ca="1">_xll.IMDP("BND",P457,Y8,P3)</f>
        <v>입력오류</v>
      </c>
      <c r="Z457" s="23" t="str">
        <f ca="1">_xll.IMDP("BND",P457,Z8,P3)</f>
        <v>입력오류</v>
      </c>
      <c r="AA457" s="23" t="str">
        <f ca="1">_xll.IMDP("BND",P457,AA8,P3)</f>
        <v>입력오류</v>
      </c>
      <c r="AB457" s="23" t="str">
        <f ca="1">_xll.IMDP("BND",P457,AB8,P3)</f>
        <v>입력오류</v>
      </c>
      <c r="AC457" s="2"/>
      <c r="AM457" s="21" t="str">
        <f ca="1">_xll.IMDP("BND",AD457,AM8,AD3)</f>
        <v>입력오류</v>
      </c>
      <c r="AN457" s="23" t="str">
        <f ca="1">_xll.IMDP("BND",AD457,AN8,AD3)</f>
        <v>입력오류</v>
      </c>
      <c r="AO457" s="23" t="str">
        <f ca="1">_xll.IMDP("BND",AD457,AO8,AD3)</f>
        <v>입력오류</v>
      </c>
      <c r="AP457" s="23" t="str">
        <f ca="1">_xll.IMDP("BND",AD457,AP8,AD3)</f>
        <v>입력오류</v>
      </c>
      <c r="AQ457" s="2"/>
      <c r="BA457" s="21" t="str">
        <f ca="1">_xll.IMDP("BND",AR457,BA8,AR3)</f>
        <v>입력오류</v>
      </c>
      <c r="BB457" s="23" t="str">
        <f ca="1">_xll.IMDP("BND",AR457,BB8,AR3)</f>
        <v>입력오류</v>
      </c>
      <c r="BC457" s="23" t="str">
        <f ca="1">_xll.IMDP("BND",AR457,BC8,AR3)</f>
        <v>입력오류</v>
      </c>
      <c r="BD457" s="23" t="str">
        <f ca="1">_xll.IMDP("BND",AR457,BD8,AR3)</f>
        <v>입력오류</v>
      </c>
      <c r="BE457" s="2"/>
      <c r="BO457" s="21" t="str">
        <f ca="1">_xll.IMDP("BND",BF457,BO8,BF3)</f>
        <v>입력오류</v>
      </c>
      <c r="BP457" s="23" t="str">
        <f ca="1">_xll.IMDP("BND",BF457,BP8,BF3)</f>
        <v>입력오류</v>
      </c>
      <c r="BQ457" s="23" t="str">
        <f ca="1">_xll.IMDP("BND",BF457,BQ8,BF3)</f>
        <v>입력오류</v>
      </c>
      <c r="BR457" s="23" t="str">
        <f ca="1">_xll.IMDP("BND",BF457,BR8,BF3)</f>
        <v>입력오류</v>
      </c>
      <c r="BS457" s="2"/>
      <c r="CC457" s="21" t="str">
        <f ca="1">_xll.IMDP("BND",BT457,CC8,BT3)</f>
        <v>입력오류</v>
      </c>
      <c r="CD457" s="23" t="str">
        <f ca="1">_xll.IMDP("BND",BT457,CD8,BT3)</f>
        <v>입력오류</v>
      </c>
      <c r="CE457" s="23" t="str">
        <f ca="1">_xll.IMDP("BND",BT457,CE8,BT3)</f>
        <v>입력오류</v>
      </c>
      <c r="CF457" s="23" t="str">
        <f ca="1">_xll.IMDP("BND",BT457,CF8,BT3)</f>
        <v>입력오류</v>
      </c>
      <c r="CG457" s="2"/>
      <c r="CQ457" s="21" t="str">
        <f ca="1">_xll.IMDP("BND",CH457,CQ8,CH3)</f>
        <v>입력오류</v>
      </c>
      <c r="CR457" s="23" t="str">
        <f ca="1">_xll.IMDP("BND",CH457,CR8,CH3)</f>
        <v>입력오류</v>
      </c>
      <c r="CS457" s="23" t="str">
        <f ca="1">_xll.IMDP("BND",CH457,CS8,CH3)</f>
        <v>입력오류</v>
      </c>
      <c r="CT457" s="23" t="str">
        <f ca="1">_xll.IMDP("BND",CH457,CT8,CH3)</f>
        <v>입력오류</v>
      </c>
      <c r="CU457" s="2"/>
      <c r="DE457" s="21" t="str">
        <f ca="1">_xll.IMDP("BND",CV457,DE8,CV3)</f>
        <v>입력오류</v>
      </c>
      <c r="DF457" s="23" t="str">
        <f ca="1">_xll.IMDP("BND",CV457,DF8,CV3)</f>
        <v>입력오류</v>
      </c>
      <c r="DG457" s="23" t="str">
        <f ca="1">_xll.IMDP("BND",CV457,DG8,CV3)</f>
        <v>입력오류</v>
      </c>
      <c r="DH457" s="23" t="str">
        <f ca="1">_xll.IMDP("BND",CV457,DH8,CV3)</f>
        <v>입력오류</v>
      </c>
      <c r="DI457" s="2"/>
      <c r="DS457" s="21" t="str">
        <f ca="1">_xll.IMDP("BND",DJ457,DS8,DJ3)</f>
        <v>입력오류</v>
      </c>
      <c r="DT457" s="23" t="str">
        <f ca="1">_xll.IMDP("BND",DJ457,DT8,DJ3)</f>
        <v>입력오류</v>
      </c>
      <c r="DU457" s="23" t="str">
        <f ca="1">_xll.IMDP("BND",DJ457,DU8,DJ3)</f>
        <v>입력오류</v>
      </c>
      <c r="DV457" s="23" t="str">
        <f ca="1">_xll.IMDP("BND",DJ457,DV8,DJ3)</f>
        <v>입력오류</v>
      </c>
      <c r="DW457" s="2"/>
      <c r="EG457" s="21" t="str">
        <f ca="1">_xll.IMDP("BND",DX457,EG8,DX3)</f>
        <v>입력오류</v>
      </c>
      <c r="EH457" s="23" t="str">
        <f ca="1">_xll.IMDP("BND",DX457,EH8,DX3)</f>
        <v>입력오류</v>
      </c>
      <c r="EI457" s="23" t="str">
        <f ca="1">_xll.IMDP("BND",DX457,EI8,DX3)</f>
        <v>입력오류</v>
      </c>
      <c r="EJ457" s="23" t="str">
        <f ca="1">_xll.IMDP("BND",DX457,EJ8,DX3)</f>
        <v>입력오류</v>
      </c>
      <c r="EK457" s="2"/>
      <c r="EU457" s="21" t="str">
        <f ca="1">_xll.IMDP("BND",EL457,EU8,EL3)</f>
        <v>입력오류</v>
      </c>
      <c r="EV457" s="23" t="str">
        <f ca="1">_xll.IMDP("BND",EL457,EV8,EL3)</f>
        <v>입력오류</v>
      </c>
      <c r="EW457" s="23" t="str">
        <f ca="1">_xll.IMDP("BND",EL457,EW8,EL3)</f>
        <v>입력오류</v>
      </c>
      <c r="EX457" s="23" t="str">
        <f ca="1">_xll.IMDP("BND",EL457,EX8,EL3)</f>
        <v>입력오류</v>
      </c>
    </row>
    <row r="458" spans="1:154" ht="13.5" customHeight="1" x14ac:dyDescent="0.3">
      <c r="A458" s="2"/>
      <c r="K458" s="21" t="str">
        <f ca="1">_xll.IMDP("BND",B458,K8,B3)</f>
        <v>입력오류</v>
      </c>
      <c r="L458" s="23" t="str">
        <f ca="1">_xll.IMDP("BND",B458,L8,B3)</f>
        <v>입력오류</v>
      </c>
      <c r="M458" s="23" t="str">
        <f ca="1">_xll.IMDP("BND",B458,M8,B3)</f>
        <v>입력오류</v>
      </c>
      <c r="N458" s="23" t="str">
        <f ca="1">_xll.IMDP("BND",B458,N8,B3)</f>
        <v>입력오류</v>
      </c>
      <c r="O458" s="2"/>
      <c r="Y458" s="21" t="str">
        <f ca="1">_xll.IMDP("BND",P458,Y8,P3)</f>
        <v>입력오류</v>
      </c>
      <c r="Z458" s="23" t="str">
        <f ca="1">_xll.IMDP("BND",P458,Z8,P3)</f>
        <v>입력오류</v>
      </c>
      <c r="AA458" s="23" t="str">
        <f ca="1">_xll.IMDP("BND",P458,AA8,P3)</f>
        <v>입력오류</v>
      </c>
      <c r="AB458" s="23" t="str">
        <f ca="1">_xll.IMDP("BND",P458,AB8,P3)</f>
        <v>입력오류</v>
      </c>
      <c r="AC458" s="2"/>
      <c r="AM458" s="21" t="str">
        <f ca="1">_xll.IMDP("BND",AD458,AM8,AD3)</f>
        <v>입력오류</v>
      </c>
      <c r="AN458" s="23" t="str">
        <f ca="1">_xll.IMDP("BND",AD458,AN8,AD3)</f>
        <v>입력오류</v>
      </c>
      <c r="AO458" s="23" t="str">
        <f ca="1">_xll.IMDP("BND",AD458,AO8,AD3)</f>
        <v>입력오류</v>
      </c>
      <c r="AP458" s="23" t="str">
        <f ca="1">_xll.IMDP("BND",AD458,AP8,AD3)</f>
        <v>입력오류</v>
      </c>
      <c r="AQ458" s="2"/>
      <c r="BA458" s="21" t="str">
        <f ca="1">_xll.IMDP("BND",AR458,BA8,AR3)</f>
        <v>입력오류</v>
      </c>
      <c r="BB458" s="23" t="str">
        <f ca="1">_xll.IMDP("BND",AR458,BB8,AR3)</f>
        <v>입력오류</v>
      </c>
      <c r="BC458" s="23" t="str">
        <f ca="1">_xll.IMDP("BND",AR458,BC8,AR3)</f>
        <v>입력오류</v>
      </c>
      <c r="BD458" s="23" t="str">
        <f ca="1">_xll.IMDP("BND",AR458,BD8,AR3)</f>
        <v>입력오류</v>
      </c>
      <c r="BE458" s="2"/>
      <c r="BO458" s="21" t="str">
        <f ca="1">_xll.IMDP("BND",BF458,BO8,BF3)</f>
        <v>입력오류</v>
      </c>
      <c r="BP458" s="23" t="str">
        <f ca="1">_xll.IMDP("BND",BF458,BP8,BF3)</f>
        <v>입력오류</v>
      </c>
      <c r="BQ458" s="23" t="str">
        <f ca="1">_xll.IMDP("BND",BF458,BQ8,BF3)</f>
        <v>입력오류</v>
      </c>
      <c r="BR458" s="23" t="str">
        <f ca="1">_xll.IMDP("BND",BF458,BR8,BF3)</f>
        <v>입력오류</v>
      </c>
      <c r="BS458" s="2"/>
      <c r="CC458" s="21" t="str">
        <f ca="1">_xll.IMDP("BND",BT458,CC8,BT3)</f>
        <v>입력오류</v>
      </c>
      <c r="CD458" s="23" t="str">
        <f ca="1">_xll.IMDP("BND",BT458,CD8,BT3)</f>
        <v>입력오류</v>
      </c>
      <c r="CE458" s="23" t="str">
        <f ca="1">_xll.IMDP("BND",BT458,CE8,BT3)</f>
        <v>입력오류</v>
      </c>
      <c r="CF458" s="23" t="str">
        <f ca="1">_xll.IMDP("BND",BT458,CF8,BT3)</f>
        <v>입력오류</v>
      </c>
      <c r="CG458" s="2"/>
      <c r="CQ458" s="21" t="str">
        <f ca="1">_xll.IMDP("BND",CH458,CQ8,CH3)</f>
        <v>입력오류</v>
      </c>
      <c r="CR458" s="23" t="str">
        <f ca="1">_xll.IMDP("BND",CH458,CR8,CH3)</f>
        <v>입력오류</v>
      </c>
      <c r="CS458" s="23" t="str">
        <f ca="1">_xll.IMDP("BND",CH458,CS8,CH3)</f>
        <v>입력오류</v>
      </c>
      <c r="CT458" s="23" t="str">
        <f ca="1">_xll.IMDP("BND",CH458,CT8,CH3)</f>
        <v>입력오류</v>
      </c>
      <c r="CU458" s="2"/>
      <c r="DE458" s="21" t="str">
        <f ca="1">_xll.IMDP("BND",CV458,DE8,CV3)</f>
        <v>입력오류</v>
      </c>
      <c r="DF458" s="23" t="str">
        <f ca="1">_xll.IMDP("BND",CV458,DF8,CV3)</f>
        <v>입력오류</v>
      </c>
      <c r="DG458" s="23" t="str">
        <f ca="1">_xll.IMDP("BND",CV458,DG8,CV3)</f>
        <v>입력오류</v>
      </c>
      <c r="DH458" s="23" t="str">
        <f ca="1">_xll.IMDP("BND",CV458,DH8,CV3)</f>
        <v>입력오류</v>
      </c>
      <c r="DI458" s="2"/>
      <c r="DS458" s="21" t="str">
        <f ca="1">_xll.IMDP("BND",DJ458,DS8,DJ3)</f>
        <v>입력오류</v>
      </c>
      <c r="DT458" s="23" t="str">
        <f ca="1">_xll.IMDP("BND",DJ458,DT8,DJ3)</f>
        <v>입력오류</v>
      </c>
      <c r="DU458" s="23" t="str">
        <f ca="1">_xll.IMDP("BND",DJ458,DU8,DJ3)</f>
        <v>입력오류</v>
      </c>
      <c r="DV458" s="23" t="str">
        <f ca="1">_xll.IMDP("BND",DJ458,DV8,DJ3)</f>
        <v>입력오류</v>
      </c>
      <c r="DW458" s="2"/>
      <c r="EG458" s="21" t="str">
        <f ca="1">_xll.IMDP("BND",DX458,EG8,DX3)</f>
        <v>입력오류</v>
      </c>
      <c r="EH458" s="23" t="str">
        <f ca="1">_xll.IMDP("BND",DX458,EH8,DX3)</f>
        <v>입력오류</v>
      </c>
      <c r="EI458" s="23" t="str">
        <f ca="1">_xll.IMDP("BND",DX458,EI8,DX3)</f>
        <v>입력오류</v>
      </c>
      <c r="EJ458" s="23" t="str">
        <f ca="1">_xll.IMDP("BND",DX458,EJ8,DX3)</f>
        <v>입력오류</v>
      </c>
      <c r="EK458" s="2"/>
      <c r="EU458" s="21" t="str">
        <f ca="1">_xll.IMDP("BND",EL458,EU8,EL3)</f>
        <v>입력오류</v>
      </c>
      <c r="EV458" s="23" t="str">
        <f ca="1">_xll.IMDP("BND",EL458,EV8,EL3)</f>
        <v>입력오류</v>
      </c>
      <c r="EW458" s="23" t="str">
        <f ca="1">_xll.IMDP("BND",EL458,EW8,EL3)</f>
        <v>입력오류</v>
      </c>
      <c r="EX458" s="23" t="str">
        <f ca="1">_xll.IMDP("BND",EL458,EX8,EL3)</f>
        <v>입력오류</v>
      </c>
    </row>
    <row r="459" spans="1:154" ht="13.5" customHeight="1" x14ac:dyDescent="0.3">
      <c r="A459" s="2"/>
      <c r="K459" s="21" t="str">
        <f ca="1">_xll.IMDP("BND",B459,K8,B3)</f>
        <v>입력오류</v>
      </c>
      <c r="L459" s="23" t="str">
        <f ca="1">_xll.IMDP("BND",B459,L8,B3)</f>
        <v>입력오류</v>
      </c>
      <c r="M459" s="23" t="str">
        <f ca="1">_xll.IMDP("BND",B459,M8,B3)</f>
        <v>입력오류</v>
      </c>
      <c r="N459" s="23" t="str">
        <f ca="1">_xll.IMDP("BND",B459,N8,B3)</f>
        <v>입력오류</v>
      </c>
      <c r="O459" s="2"/>
      <c r="Y459" s="21" t="str">
        <f ca="1">_xll.IMDP("BND",P459,Y8,P3)</f>
        <v>입력오류</v>
      </c>
      <c r="Z459" s="23" t="str">
        <f ca="1">_xll.IMDP("BND",P459,Z8,P3)</f>
        <v>입력오류</v>
      </c>
      <c r="AA459" s="23" t="str">
        <f ca="1">_xll.IMDP("BND",P459,AA8,P3)</f>
        <v>입력오류</v>
      </c>
      <c r="AB459" s="23" t="str">
        <f ca="1">_xll.IMDP("BND",P459,AB8,P3)</f>
        <v>입력오류</v>
      </c>
      <c r="AC459" s="2"/>
      <c r="AM459" s="21" t="str">
        <f ca="1">_xll.IMDP("BND",AD459,AM8,AD3)</f>
        <v>입력오류</v>
      </c>
      <c r="AN459" s="23" t="str">
        <f ca="1">_xll.IMDP("BND",AD459,AN8,AD3)</f>
        <v>입력오류</v>
      </c>
      <c r="AO459" s="23" t="str">
        <f ca="1">_xll.IMDP("BND",AD459,AO8,AD3)</f>
        <v>입력오류</v>
      </c>
      <c r="AP459" s="23" t="str">
        <f ca="1">_xll.IMDP("BND",AD459,AP8,AD3)</f>
        <v>입력오류</v>
      </c>
      <c r="AQ459" s="2"/>
      <c r="BA459" s="21" t="str">
        <f ca="1">_xll.IMDP("BND",AR459,BA8,AR3)</f>
        <v>입력오류</v>
      </c>
      <c r="BB459" s="23" t="str">
        <f ca="1">_xll.IMDP("BND",AR459,BB8,AR3)</f>
        <v>입력오류</v>
      </c>
      <c r="BC459" s="23" t="str">
        <f ca="1">_xll.IMDP("BND",AR459,BC8,AR3)</f>
        <v>입력오류</v>
      </c>
      <c r="BD459" s="23" t="str">
        <f ca="1">_xll.IMDP("BND",AR459,BD8,AR3)</f>
        <v>입력오류</v>
      </c>
      <c r="BE459" s="2"/>
      <c r="BO459" s="21" t="str">
        <f ca="1">_xll.IMDP("BND",BF459,BO8,BF3)</f>
        <v>입력오류</v>
      </c>
      <c r="BP459" s="23" t="str">
        <f ca="1">_xll.IMDP("BND",BF459,BP8,BF3)</f>
        <v>입력오류</v>
      </c>
      <c r="BQ459" s="23" t="str">
        <f ca="1">_xll.IMDP("BND",BF459,BQ8,BF3)</f>
        <v>입력오류</v>
      </c>
      <c r="BR459" s="23" t="str">
        <f ca="1">_xll.IMDP("BND",BF459,BR8,BF3)</f>
        <v>입력오류</v>
      </c>
      <c r="BS459" s="2"/>
      <c r="CC459" s="21" t="str">
        <f ca="1">_xll.IMDP("BND",BT459,CC8,BT3)</f>
        <v>입력오류</v>
      </c>
      <c r="CD459" s="23" t="str">
        <f ca="1">_xll.IMDP("BND",BT459,CD8,BT3)</f>
        <v>입력오류</v>
      </c>
      <c r="CE459" s="23" t="str">
        <f ca="1">_xll.IMDP("BND",BT459,CE8,BT3)</f>
        <v>입력오류</v>
      </c>
      <c r="CF459" s="23" t="str">
        <f ca="1">_xll.IMDP("BND",BT459,CF8,BT3)</f>
        <v>입력오류</v>
      </c>
      <c r="CG459" s="2"/>
      <c r="CQ459" s="21" t="str">
        <f ca="1">_xll.IMDP("BND",CH459,CQ8,CH3)</f>
        <v>입력오류</v>
      </c>
      <c r="CR459" s="23" t="str">
        <f ca="1">_xll.IMDP("BND",CH459,CR8,CH3)</f>
        <v>입력오류</v>
      </c>
      <c r="CS459" s="23" t="str">
        <f ca="1">_xll.IMDP("BND",CH459,CS8,CH3)</f>
        <v>입력오류</v>
      </c>
      <c r="CT459" s="23" t="str">
        <f ca="1">_xll.IMDP("BND",CH459,CT8,CH3)</f>
        <v>입력오류</v>
      </c>
      <c r="CU459" s="2"/>
      <c r="DE459" s="21" t="str">
        <f ca="1">_xll.IMDP("BND",CV459,DE8,CV3)</f>
        <v>입력오류</v>
      </c>
      <c r="DF459" s="23" t="str">
        <f ca="1">_xll.IMDP("BND",CV459,DF8,CV3)</f>
        <v>입력오류</v>
      </c>
      <c r="DG459" s="23" t="str">
        <f ca="1">_xll.IMDP("BND",CV459,DG8,CV3)</f>
        <v>입력오류</v>
      </c>
      <c r="DH459" s="23" t="str">
        <f ca="1">_xll.IMDP("BND",CV459,DH8,CV3)</f>
        <v>입력오류</v>
      </c>
      <c r="DI459" s="2"/>
      <c r="DS459" s="21" t="str">
        <f ca="1">_xll.IMDP("BND",DJ459,DS8,DJ3)</f>
        <v>입력오류</v>
      </c>
      <c r="DT459" s="23" t="str">
        <f ca="1">_xll.IMDP("BND",DJ459,DT8,DJ3)</f>
        <v>입력오류</v>
      </c>
      <c r="DU459" s="23" t="str">
        <f ca="1">_xll.IMDP("BND",DJ459,DU8,DJ3)</f>
        <v>입력오류</v>
      </c>
      <c r="DV459" s="23" t="str">
        <f ca="1">_xll.IMDP("BND",DJ459,DV8,DJ3)</f>
        <v>입력오류</v>
      </c>
      <c r="DW459" s="2"/>
      <c r="EG459" s="21" t="str">
        <f ca="1">_xll.IMDP("BND",DX459,EG8,DX3)</f>
        <v>입력오류</v>
      </c>
      <c r="EH459" s="23" t="str">
        <f ca="1">_xll.IMDP("BND",DX459,EH8,DX3)</f>
        <v>입력오류</v>
      </c>
      <c r="EI459" s="23" t="str">
        <f ca="1">_xll.IMDP("BND",DX459,EI8,DX3)</f>
        <v>입력오류</v>
      </c>
      <c r="EJ459" s="23" t="str">
        <f ca="1">_xll.IMDP("BND",DX459,EJ8,DX3)</f>
        <v>입력오류</v>
      </c>
      <c r="EK459" s="2"/>
      <c r="EU459" s="21" t="str">
        <f ca="1">_xll.IMDP("BND",EL459,EU8,EL3)</f>
        <v>입력오류</v>
      </c>
      <c r="EV459" s="23" t="str">
        <f ca="1">_xll.IMDP("BND",EL459,EV8,EL3)</f>
        <v>입력오류</v>
      </c>
      <c r="EW459" s="23" t="str">
        <f ca="1">_xll.IMDP("BND",EL459,EW8,EL3)</f>
        <v>입력오류</v>
      </c>
      <c r="EX459" s="23" t="str">
        <f ca="1">_xll.IMDP("BND",EL459,EX8,EL3)</f>
        <v>입력오류</v>
      </c>
    </row>
    <row r="460" spans="1:154" ht="13.5" customHeight="1" x14ac:dyDescent="0.3">
      <c r="A460" s="2"/>
      <c r="K460" s="21" t="str">
        <f ca="1">_xll.IMDP("BND",B460,K8,B3)</f>
        <v>입력오류</v>
      </c>
      <c r="L460" s="23" t="str">
        <f ca="1">_xll.IMDP("BND",B460,L8,B3)</f>
        <v>입력오류</v>
      </c>
      <c r="M460" s="23" t="str">
        <f ca="1">_xll.IMDP("BND",B460,M8,B3)</f>
        <v>입력오류</v>
      </c>
      <c r="N460" s="23" t="str">
        <f ca="1">_xll.IMDP("BND",B460,N8,B3)</f>
        <v>입력오류</v>
      </c>
      <c r="O460" s="2"/>
      <c r="Y460" s="21" t="str">
        <f ca="1">_xll.IMDP("BND",P460,Y8,P3)</f>
        <v>입력오류</v>
      </c>
      <c r="Z460" s="23" t="str">
        <f ca="1">_xll.IMDP("BND",P460,Z8,P3)</f>
        <v>입력오류</v>
      </c>
      <c r="AA460" s="23" t="str">
        <f ca="1">_xll.IMDP("BND",P460,AA8,P3)</f>
        <v>입력오류</v>
      </c>
      <c r="AB460" s="23" t="str">
        <f ca="1">_xll.IMDP("BND",P460,AB8,P3)</f>
        <v>입력오류</v>
      </c>
      <c r="AC460" s="2"/>
      <c r="AM460" s="21" t="str">
        <f ca="1">_xll.IMDP("BND",AD460,AM8,AD3)</f>
        <v>입력오류</v>
      </c>
      <c r="AN460" s="23" t="str">
        <f ca="1">_xll.IMDP("BND",AD460,AN8,AD3)</f>
        <v>입력오류</v>
      </c>
      <c r="AO460" s="23" t="str">
        <f ca="1">_xll.IMDP("BND",AD460,AO8,AD3)</f>
        <v>입력오류</v>
      </c>
      <c r="AP460" s="23" t="str">
        <f ca="1">_xll.IMDP("BND",AD460,AP8,AD3)</f>
        <v>입력오류</v>
      </c>
      <c r="AQ460" s="2"/>
      <c r="BA460" s="21" t="str">
        <f ca="1">_xll.IMDP("BND",AR460,BA8,AR3)</f>
        <v>입력오류</v>
      </c>
      <c r="BB460" s="23" t="str">
        <f ca="1">_xll.IMDP("BND",AR460,BB8,AR3)</f>
        <v>입력오류</v>
      </c>
      <c r="BC460" s="23" t="str">
        <f ca="1">_xll.IMDP("BND",AR460,BC8,AR3)</f>
        <v>입력오류</v>
      </c>
      <c r="BD460" s="23" t="str">
        <f ca="1">_xll.IMDP("BND",AR460,BD8,AR3)</f>
        <v>입력오류</v>
      </c>
      <c r="BE460" s="2"/>
      <c r="BO460" s="21" t="str">
        <f ca="1">_xll.IMDP("BND",BF460,BO8,BF3)</f>
        <v>입력오류</v>
      </c>
      <c r="BP460" s="23" t="str">
        <f ca="1">_xll.IMDP("BND",BF460,BP8,BF3)</f>
        <v>입력오류</v>
      </c>
      <c r="BQ460" s="23" t="str">
        <f ca="1">_xll.IMDP("BND",BF460,BQ8,BF3)</f>
        <v>입력오류</v>
      </c>
      <c r="BR460" s="23" t="str">
        <f ca="1">_xll.IMDP("BND",BF460,BR8,BF3)</f>
        <v>입력오류</v>
      </c>
      <c r="BS460" s="2"/>
      <c r="CC460" s="21" t="str">
        <f ca="1">_xll.IMDP("BND",BT460,CC8,BT3)</f>
        <v>입력오류</v>
      </c>
      <c r="CD460" s="23" t="str">
        <f ca="1">_xll.IMDP("BND",BT460,CD8,BT3)</f>
        <v>입력오류</v>
      </c>
      <c r="CE460" s="23" t="str">
        <f ca="1">_xll.IMDP("BND",BT460,CE8,BT3)</f>
        <v>입력오류</v>
      </c>
      <c r="CF460" s="23" t="str">
        <f ca="1">_xll.IMDP("BND",BT460,CF8,BT3)</f>
        <v>입력오류</v>
      </c>
      <c r="CG460" s="2"/>
      <c r="CQ460" s="21" t="str">
        <f ca="1">_xll.IMDP("BND",CH460,CQ8,CH3)</f>
        <v>입력오류</v>
      </c>
      <c r="CR460" s="23" t="str">
        <f ca="1">_xll.IMDP("BND",CH460,CR8,CH3)</f>
        <v>입력오류</v>
      </c>
      <c r="CS460" s="23" t="str">
        <f ca="1">_xll.IMDP("BND",CH460,CS8,CH3)</f>
        <v>입력오류</v>
      </c>
      <c r="CT460" s="23" t="str">
        <f ca="1">_xll.IMDP("BND",CH460,CT8,CH3)</f>
        <v>입력오류</v>
      </c>
      <c r="CU460" s="2"/>
      <c r="DE460" s="21" t="str">
        <f ca="1">_xll.IMDP("BND",CV460,DE8,CV3)</f>
        <v>입력오류</v>
      </c>
      <c r="DF460" s="23" t="str">
        <f ca="1">_xll.IMDP("BND",CV460,DF8,CV3)</f>
        <v>입력오류</v>
      </c>
      <c r="DG460" s="23" t="str">
        <f ca="1">_xll.IMDP("BND",CV460,DG8,CV3)</f>
        <v>입력오류</v>
      </c>
      <c r="DH460" s="23" t="str">
        <f ca="1">_xll.IMDP("BND",CV460,DH8,CV3)</f>
        <v>입력오류</v>
      </c>
      <c r="DI460" s="2"/>
      <c r="DS460" s="21" t="str">
        <f ca="1">_xll.IMDP("BND",DJ460,DS8,DJ3)</f>
        <v>입력오류</v>
      </c>
      <c r="DT460" s="23" t="str">
        <f ca="1">_xll.IMDP("BND",DJ460,DT8,DJ3)</f>
        <v>입력오류</v>
      </c>
      <c r="DU460" s="23" t="str">
        <f ca="1">_xll.IMDP("BND",DJ460,DU8,DJ3)</f>
        <v>입력오류</v>
      </c>
      <c r="DV460" s="23" t="str">
        <f ca="1">_xll.IMDP("BND",DJ460,DV8,DJ3)</f>
        <v>입력오류</v>
      </c>
      <c r="DW460" s="2"/>
      <c r="EG460" s="21" t="str">
        <f ca="1">_xll.IMDP("BND",DX460,EG8,DX3)</f>
        <v>입력오류</v>
      </c>
      <c r="EH460" s="23" t="str">
        <f ca="1">_xll.IMDP("BND",DX460,EH8,DX3)</f>
        <v>입력오류</v>
      </c>
      <c r="EI460" s="23" t="str">
        <f ca="1">_xll.IMDP("BND",DX460,EI8,DX3)</f>
        <v>입력오류</v>
      </c>
      <c r="EJ460" s="23" t="str">
        <f ca="1">_xll.IMDP("BND",DX460,EJ8,DX3)</f>
        <v>입력오류</v>
      </c>
      <c r="EK460" s="2"/>
      <c r="EU460" s="21" t="str">
        <f ca="1">_xll.IMDP("BND",EL460,EU8,EL3)</f>
        <v>입력오류</v>
      </c>
      <c r="EV460" s="23" t="str">
        <f ca="1">_xll.IMDP("BND",EL460,EV8,EL3)</f>
        <v>입력오류</v>
      </c>
      <c r="EW460" s="23" t="str">
        <f ca="1">_xll.IMDP("BND",EL460,EW8,EL3)</f>
        <v>입력오류</v>
      </c>
      <c r="EX460" s="23" t="str">
        <f ca="1">_xll.IMDP("BND",EL460,EX8,EL3)</f>
        <v>입력오류</v>
      </c>
    </row>
    <row r="461" spans="1:154" ht="13.5" customHeight="1" x14ac:dyDescent="0.3">
      <c r="A461" s="2"/>
      <c r="K461" s="21" t="str">
        <f ca="1">_xll.IMDP("BND",B461,K8,B3)</f>
        <v>입력오류</v>
      </c>
      <c r="L461" s="23" t="str">
        <f ca="1">_xll.IMDP("BND",B461,L8,B3)</f>
        <v>입력오류</v>
      </c>
      <c r="M461" s="23" t="str">
        <f ca="1">_xll.IMDP("BND",B461,M8,B3)</f>
        <v>입력오류</v>
      </c>
      <c r="N461" s="23" t="str">
        <f ca="1">_xll.IMDP("BND",B461,N8,B3)</f>
        <v>입력오류</v>
      </c>
      <c r="O461" s="2"/>
      <c r="Y461" s="21" t="str">
        <f ca="1">_xll.IMDP("BND",P461,Y8,P3)</f>
        <v>입력오류</v>
      </c>
      <c r="Z461" s="23" t="str">
        <f ca="1">_xll.IMDP("BND",P461,Z8,P3)</f>
        <v>입력오류</v>
      </c>
      <c r="AA461" s="23" t="str">
        <f ca="1">_xll.IMDP("BND",P461,AA8,P3)</f>
        <v>입력오류</v>
      </c>
      <c r="AB461" s="23" t="str">
        <f ca="1">_xll.IMDP("BND",P461,AB8,P3)</f>
        <v>입력오류</v>
      </c>
      <c r="AC461" s="2"/>
      <c r="AM461" s="21" t="str">
        <f ca="1">_xll.IMDP("BND",AD461,AM8,AD3)</f>
        <v>입력오류</v>
      </c>
      <c r="AN461" s="23" t="str">
        <f ca="1">_xll.IMDP("BND",AD461,AN8,AD3)</f>
        <v>입력오류</v>
      </c>
      <c r="AO461" s="23" t="str">
        <f ca="1">_xll.IMDP("BND",AD461,AO8,AD3)</f>
        <v>입력오류</v>
      </c>
      <c r="AP461" s="23" t="str">
        <f ca="1">_xll.IMDP("BND",AD461,AP8,AD3)</f>
        <v>입력오류</v>
      </c>
      <c r="AQ461" s="2"/>
      <c r="BA461" s="21" t="str">
        <f ca="1">_xll.IMDP("BND",AR461,BA8,AR3)</f>
        <v>입력오류</v>
      </c>
      <c r="BB461" s="23" t="str">
        <f ca="1">_xll.IMDP("BND",AR461,BB8,AR3)</f>
        <v>입력오류</v>
      </c>
      <c r="BC461" s="23" t="str">
        <f ca="1">_xll.IMDP("BND",AR461,BC8,AR3)</f>
        <v>입력오류</v>
      </c>
      <c r="BD461" s="23" t="str">
        <f ca="1">_xll.IMDP("BND",AR461,BD8,AR3)</f>
        <v>입력오류</v>
      </c>
      <c r="BE461" s="2"/>
      <c r="BO461" s="21" t="str">
        <f ca="1">_xll.IMDP("BND",BF461,BO8,BF3)</f>
        <v>입력오류</v>
      </c>
      <c r="BP461" s="23" t="str">
        <f ca="1">_xll.IMDP("BND",BF461,BP8,BF3)</f>
        <v>입력오류</v>
      </c>
      <c r="BQ461" s="23" t="str">
        <f ca="1">_xll.IMDP("BND",BF461,BQ8,BF3)</f>
        <v>입력오류</v>
      </c>
      <c r="BR461" s="23" t="str">
        <f ca="1">_xll.IMDP("BND",BF461,BR8,BF3)</f>
        <v>입력오류</v>
      </c>
      <c r="BS461" s="2"/>
      <c r="CC461" s="21" t="str">
        <f ca="1">_xll.IMDP("BND",BT461,CC8,BT3)</f>
        <v>입력오류</v>
      </c>
      <c r="CD461" s="23" t="str">
        <f ca="1">_xll.IMDP("BND",BT461,CD8,BT3)</f>
        <v>입력오류</v>
      </c>
      <c r="CE461" s="23" t="str">
        <f ca="1">_xll.IMDP("BND",BT461,CE8,BT3)</f>
        <v>입력오류</v>
      </c>
      <c r="CF461" s="23" t="str">
        <f ca="1">_xll.IMDP("BND",BT461,CF8,BT3)</f>
        <v>입력오류</v>
      </c>
      <c r="CG461" s="2"/>
      <c r="CQ461" s="21" t="str">
        <f ca="1">_xll.IMDP("BND",CH461,CQ8,CH3)</f>
        <v>입력오류</v>
      </c>
      <c r="CR461" s="23" t="str">
        <f ca="1">_xll.IMDP("BND",CH461,CR8,CH3)</f>
        <v>입력오류</v>
      </c>
      <c r="CS461" s="23" t="str">
        <f ca="1">_xll.IMDP("BND",CH461,CS8,CH3)</f>
        <v>입력오류</v>
      </c>
      <c r="CT461" s="23" t="str">
        <f ca="1">_xll.IMDP("BND",CH461,CT8,CH3)</f>
        <v>입력오류</v>
      </c>
      <c r="CU461" s="2"/>
      <c r="DE461" s="21" t="str">
        <f ca="1">_xll.IMDP("BND",CV461,DE8,CV3)</f>
        <v>입력오류</v>
      </c>
      <c r="DF461" s="23" t="str">
        <f ca="1">_xll.IMDP("BND",CV461,DF8,CV3)</f>
        <v>입력오류</v>
      </c>
      <c r="DG461" s="23" t="str">
        <f ca="1">_xll.IMDP("BND",CV461,DG8,CV3)</f>
        <v>입력오류</v>
      </c>
      <c r="DH461" s="23" t="str">
        <f ca="1">_xll.IMDP("BND",CV461,DH8,CV3)</f>
        <v>입력오류</v>
      </c>
      <c r="DI461" s="2"/>
      <c r="DS461" s="21" t="str">
        <f ca="1">_xll.IMDP("BND",DJ461,DS8,DJ3)</f>
        <v>입력오류</v>
      </c>
      <c r="DT461" s="23" t="str">
        <f ca="1">_xll.IMDP("BND",DJ461,DT8,DJ3)</f>
        <v>입력오류</v>
      </c>
      <c r="DU461" s="23" t="str">
        <f ca="1">_xll.IMDP("BND",DJ461,DU8,DJ3)</f>
        <v>입력오류</v>
      </c>
      <c r="DV461" s="23" t="str">
        <f ca="1">_xll.IMDP("BND",DJ461,DV8,DJ3)</f>
        <v>입력오류</v>
      </c>
      <c r="DW461" s="2"/>
      <c r="EG461" s="21" t="str">
        <f ca="1">_xll.IMDP("BND",DX461,EG8,DX3)</f>
        <v>입력오류</v>
      </c>
      <c r="EH461" s="23" t="str">
        <f ca="1">_xll.IMDP("BND",DX461,EH8,DX3)</f>
        <v>입력오류</v>
      </c>
      <c r="EI461" s="23" t="str">
        <f ca="1">_xll.IMDP("BND",DX461,EI8,DX3)</f>
        <v>입력오류</v>
      </c>
      <c r="EJ461" s="23" t="str">
        <f ca="1">_xll.IMDP("BND",DX461,EJ8,DX3)</f>
        <v>입력오류</v>
      </c>
      <c r="EK461" s="2"/>
      <c r="EU461" s="21" t="str">
        <f ca="1">_xll.IMDP("BND",EL461,EU8,EL3)</f>
        <v>입력오류</v>
      </c>
      <c r="EV461" s="23" t="str">
        <f ca="1">_xll.IMDP("BND",EL461,EV8,EL3)</f>
        <v>입력오류</v>
      </c>
      <c r="EW461" s="23" t="str">
        <f ca="1">_xll.IMDP("BND",EL461,EW8,EL3)</f>
        <v>입력오류</v>
      </c>
      <c r="EX461" s="23" t="str">
        <f ca="1">_xll.IMDP("BND",EL461,EX8,EL3)</f>
        <v>입력오류</v>
      </c>
    </row>
    <row r="462" spans="1:154" ht="13.5" customHeight="1" x14ac:dyDescent="0.3">
      <c r="A462" s="2"/>
      <c r="K462" s="21" t="str">
        <f ca="1">_xll.IMDP("BND",B462,K8,B3)</f>
        <v>입력오류</v>
      </c>
      <c r="L462" s="23" t="str">
        <f ca="1">_xll.IMDP("BND",B462,L8,B3)</f>
        <v>입력오류</v>
      </c>
      <c r="M462" s="23" t="str">
        <f ca="1">_xll.IMDP("BND",B462,M8,B3)</f>
        <v>입력오류</v>
      </c>
      <c r="N462" s="23" t="str">
        <f ca="1">_xll.IMDP("BND",B462,N8,B3)</f>
        <v>입력오류</v>
      </c>
      <c r="O462" s="2"/>
      <c r="Y462" s="21" t="str">
        <f ca="1">_xll.IMDP("BND",P462,Y8,P3)</f>
        <v>입력오류</v>
      </c>
      <c r="Z462" s="23" t="str">
        <f ca="1">_xll.IMDP("BND",P462,Z8,P3)</f>
        <v>입력오류</v>
      </c>
      <c r="AA462" s="23" t="str">
        <f ca="1">_xll.IMDP("BND",P462,AA8,P3)</f>
        <v>입력오류</v>
      </c>
      <c r="AB462" s="23" t="str">
        <f ca="1">_xll.IMDP("BND",P462,AB8,P3)</f>
        <v>입력오류</v>
      </c>
      <c r="AC462" s="2"/>
      <c r="AM462" s="21" t="str">
        <f ca="1">_xll.IMDP("BND",AD462,AM8,AD3)</f>
        <v>입력오류</v>
      </c>
      <c r="AN462" s="23" t="str">
        <f ca="1">_xll.IMDP("BND",AD462,AN8,AD3)</f>
        <v>입력오류</v>
      </c>
      <c r="AO462" s="23" t="str">
        <f ca="1">_xll.IMDP("BND",AD462,AO8,AD3)</f>
        <v>입력오류</v>
      </c>
      <c r="AP462" s="23" t="str">
        <f ca="1">_xll.IMDP("BND",AD462,AP8,AD3)</f>
        <v>입력오류</v>
      </c>
      <c r="AQ462" s="2"/>
      <c r="BA462" s="21" t="str">
        <f ca="1">_xll.IMDP("BND",AR462,BA8,AR3)</f>
        <v>입력오류</v>
      </c>
      <c r="BB462" s="23" t="str">
        <f ca="1">_xll.IMDP("BND",AR462,BB8,AR3)</f>
        <v>입력오류</v>
      </c>
      <c r="BC462" s="23" t="str">
        <f ca="1">_xll.IMDP("BND",AR462,BC8,AR3)</f>
        <v>입력오류</v>
      </c>
      <c r="BD462" s="23" t="str">
        <f ca="1">_xll.IMDP("BND",AR462,BD8,AR3)</f>
        <v>입력오류</v>
      </c>
      <c r="BE462" s="2"/>
      <c r="BO462" s="21" t="str">
        <f ca="1">_xll.IMDP("BND",BF462,BO8,BF3)</f>
        <v>입력오류</v>
      </c>
      <c r="BP462" s="23" t="str">
        <f ca="1">_xll.IMDP("BND",BF462,BP8,BF3)</f>
        <v>입력오류</v>
      </c>
      <c r="BQ462" s="23" t="str">
        <f ca="1">_xll.IMDP("BND",BF462,BQ8,BF3)</f>
        <v>입력오류</v>
      </c>
      <c r="BR462" s="23" t="str">
        <f ca="1">_xll.IMDP("BND",BF462,BR8,BF3)</f>
        <v>입력오류</v>
      </c>
      <c r="BS462" s="2"/>
      <c r="CC462" s="21" t="str">
        <f ca="1">_xll.IMDP("BND",BT462,CC8,BT3)</f>
        <v>입력오류</v>
      </c>
      <c r="CD462" s="23" t="str">
        <f ca="1">_xll.IMDP("BND",BT462,CD8,BT3)</f>
        <v>입력오류</v>
      </c>
      <c r="CE462" s="23" t="str">
        <f ca="1">_xll.IMDP("BND",BT462,CE8,BT3)</f>
        <v>입력오류</v>
      </c>
      <c r="CF462" s="23" t="str">
        <f ca="1">_xll.IMDP("BND",BT462,CF8,BT3)</f>
        <v>입력오류</v>
      </c>
      <c r="CG462" s="2"/>
      <c r="CQ462" s="21" t="str">
        <f ca="1">_xll.IMDP("BND",CH462,CQ8,CH3)</f>
        <v>입력오류</v>
      </c>
      <c r="CR462" s="23" t="str">
        <f ca="1">_xll.IMDP("BND",CH462,CR8,CH3)</f>
        <v>입력오류</v>
      </c>
      <c r="CS462" s="23" t="str">
        <f ca="1">_xll.IMDP("BND",CH462,CS8,CH3)</f>
        <v>입력오류</v>
      </c>
      <c r="CT462" s="23" t="str">
        <f ca="1">_xll.IMDP("BND",CH462,CT8,CH3)</f>
        <v>입력오류</v>
      </c>
      <c r="CU462" s="2"/>
      <c r="DE462" s="21" t="str">
        <f ca="1">_xll.IMDP("BND",CV462,DE8,CV3)</f>
        <v>입력오류</v>
      </c>
      <c r="DF462" s="23" t="str">
        <f ca="1">_xll.IMDP("BND",CV462,DF8,CV3)</f>
        <v>입력오류</v>
      </c>
      <c r="DG462" s="23" t="str">
        <f ca="1">_xll.IMDP("BND",CV462,DG8,CV3)</f>
        <v>입력오류</v>
      </c>
      <c r="DH462" s="23" t="str">
        <f ca="1">_xll.IMDP("BND",CV462,DH8,CV3)</f>
        <v>입력오류</v>
      </c>
      <c r="DI462" s="2"/>
      <c r="DS462" s="21" t="str">
        <f ca="1">_xll.IMDP("BND",DJ462,DS8,DJ3)</f>
        <v>입력오류</v>
      </c>
      <c r="DT462" s="23" t="str">
        <f ca="1">_xll.IMDP("BND",DJ462,DT8,DJ3)</f>
        <v>입력오류</v>
      </c>
      <c r="DU462" s="23" t="str">
        <f ca="1">_xll.IMDP("BND",DJ462,DU8,DJ3)</f>
        <v>입력오류</v>
      </c>
      <c r="DV462" s="23" t="str">
        <f ca="1">_xll.IMDP("BND",DJ462,DV8,DJ3)</f>
        <v>입력오류</v>
      </c>
      <c r="DW462" s="2"/>
      <c r="EG462" s="21" t="str">
        <f ca="1">_xll.IMDP("BND",DX462,EG8,DX3)</f>
        <v>입력오류</v>
      </c>
      <c r="EH462" s="23" t="str">
        <f ca="1">_xll.IMDP("BND",DX462,EH8,DX3)</f>
        <v>입력오류</v>
      </c>
      <c r="EI462" s="23" t="str">
        <f ca="1">_xll.IMDP("BND",DX462,EI8,DX3)</f>
        <v>입력오류</v>
      </c>
      <c r="EJ462" s="23" t="str">
        <f ca="1">_xll.IMDP("BND",DX462,EJ8,DX3)</f>
        <v>입력오류</v>
      </c>
      <c r="EK462" s="2"/>
      <c r="EU462" s="21" t="str">
        <f ca="1">_xll.IMDP("BND",EL462,EU8,EL3)</f>
        <v>입력오류</v>
      </c>
      <c r="EV462" s="23" t="str">
        <f ca="1">_xll.IMDP("BND",EL462,EV8,EL3)</f>
        <v>입력오류</v>
      </c>
      <c r="EW462" s="23" t="str">
        <f ca="1">_xll.IMDP("BND",EL462,EW8,EL3)</f>
        <v>입력오류</v>
      </c>
      <c r="EX462" s="23" t="str">
        <f ca="1">_xll.IMDP("BND",EL462,EX8,EL3)</f>
        <v>입력오류</v>
      </c>
    </row>
    <row r="463" spans="1:154" ht="13.5" customHeight="1" x14ac:dyDescent="0.3">
      <c r="A463" s="2"/>
      <c r="K463" s="21" t="str">
        <f ca="1">_xll.IMDP("BND",B463,K8,B3)</f>
        <v>입력오류</v>
      </c>
      <c r="L463" s="23" t="str">
        <f ca="1">_xll.IMDP("BND",B463,L8,B3)</f>
        <v>입력오류</v>
      </c>
      <c r="M463" s="23" t="str">
        <f ca="1">_xll.IMDP("BND",B463,M8,B3)</f>
        <v>입력오류</v>
      </c>
      <c r="N463" s="23" t="str">
        <f ca="1">_xll.IMDP("BND",B463,N8,B3)</f>
        <v>입력오류</v>
      </c>
      <c r="O463" s="2"/>
      <c r="Y463" s="21" t="str">
        <f ca="1">_xll.IMDP("BND",P463,Y8,P3)</f>
        <v>입력오류</v>
      </c>
      <c r="Z463" s="23" t="str">
        <f ca="1">_xll.IMDP("BND",P463,Z8,P3)</f>
        <v>입력오류</v>
      </c>
      <c r="AA463" s="23" t="str">
        <f ca="1">_xll.IMDP("BND",P463,AA8,P3)</f>
        <v>입력오류</v>
      </c>
      <c r="AB463" s="23" t="str">
        <f ca="1">_xll.IMDP("BND",P463,AB8,P3)</f>
        <v>입력오류</v>
      </c>
      <c r="AC463" s="2"/>
      <c r="AM463" s="21" t="str">
        <f ca="1">_xll.IMDP("BND",AD463,AM8,AD3)</f>
        <v>입력오류</v>
      </c>
      <c r="AN463" s="23" t="str">
        <f ca="1">_xll.IMDP("BND",AD463,AN8,AD3)</f>
        <v>입력오류</v>
      </c>
      <c r="AO463" s="23" t="str">
        <f ca="1">_xll.IMDP("BND",AD463,AO8,AD3)</f>
        <v>입력오류</v>
      </c>
      <c r="AP463" s="23" t="str">
        <f ca="1">_xll.IMDP("BND",AD463,AP8,AD3)</f>
        <v>입력오류</v>
      </c>
      <c r="AQ463" s="2"/>
      <c r="BA463" s="21" t="str">
        <f ca="1">_xll.IMDP("BND",AR463,BA8,AR3)</f>
        <v>입력오류</v>
      </c>
      <c r="BB463" s="23" t="str">
        <f ca="1">_xll.IMDP("BND",AR463,BB8,AR3)</f>
        <v>입력오류</v>
      </c>
      <c r="BC463" s="23" t="str">
        <f ca="1">_xll.IMDP("BND",AR463,BC8,AR3)</f>
        <v>입력오류</v>
      </c>
      <c r="BD463" s="23" t="str">
        <f ca="1">_xll.IMDP("BND",AR463,BD8,AR3)</f>
        <v>입력오류</v>
      </c>
      <c r="BE463" s="2"/>
      <c r="BO463" s="21" t="str">
        <f ca="1">_xll.IMDP("BND",BF463,BO8,BF3)</f>
        <v>입력오류</v>
      </c>
      <c r="BP463" s="23" t="str">
        <f ca="1">_xll.IMDP("BND",BF463,BP8,BF3)</f>
        <v>입력오류</v>
      </c>
      <c r="BQ463" s="23" t="str">
        <f ca="1">_xll.IMDP("BND",BF463,BQ8,BF3)</f>
        <v>입력오류</v>
      </c>
      <c r="BR463" s="23" t="str">
        <f ca="1">_xll.IMDP("BND",BF463,BR8,BF3)</f>
        <v>입력오류</v>
      </c>
      <c r="BS463" s="2"/>
      <c r="CC463" s="21" t="str">
        <f ca="1">_xll.IMDP("BND",BT463,CC8,BT3)</f>
        <v>입력오류</v>
      </c>
      <c r="CD463" s="23" t="str">
        <f ca="1">_xll.IMDP("BND",BT463,CD8,BT3)</f>
        <v>입력오류</v>
      </c>
      <c r="CE463" s="23" t="str">
        <f ca="1">_xll.IMDP("BND",BT463,CE8,BT3)</f>
        <v>입력오류</v>
      </c>
      <c r="CF463" s="23" t="str">
        <f ca="1">_xll.IMDP("BND",BT463,CF8,BT3)</f>
        <v>입력오류</v>
      </c>
      <c r="CG463" s="2"/>
      <c r="CQ463" s="21" t="str">
        <f ca="1">_xll.IMDP("BND",CH463,CQ8,CH3)</f>
        <v>입력오류</v>
      </c>
      <c r="CR463" s="23" t="str">
        <f ca="1">_xll.IMDP("BND",CH463,CR8,CH3)</f>
        <v>입력오류</v>
      </c>
      <c r="CS463" s="23" t="str">
        <f ca="1">_xll.IMDP("BND",CH463,CS8,CH3)</f>
        <v>입력오류</v>
      </c>
      <c r="CT463" s="23" t="str">
        <f ca="1">_xll.IMDP("BND",CH463,CT8,CH3)</f>
        <v>입력오류</v>
      </c>
      <c r="CU463" s="2"/>
      <c r="DE463" s="21" t="str">
        <f ca="1">_xll.IMDP("BND",CV463,DE8,CV3)</f>
        <v>입력오류</v>
      </c>
      <c r="DF463" s="23" t="str">
        <f ca="1">_xll.IMDP("BND",CV463,DF8,CV3)</f>
        <v>입력오류</v>
      </c>
      <c r="DG463" s="23" t="str">
        <f ca="1">_xll.IMDP("BND",CV463,DG8,CV3)</f>
        <v>입력오류</v>
      </c>
      <c r="DH463" s="23" t="str">
        <f ca="1">_xll.IMDP("BND",CV463,DH8,CV3)</f>
        <v>입력오류</v>
      </c>
      <c r="DI463" s="2"/>
      <c r="DS463" s="21" t="str">
        <f ca="1">_xll.IMDP("BND",DJ463,DS8,DJ3)</f>
        <v>입력오류</v>
      </c>
      <c r="DT463" s="23" t="str">
        <f ca="1">_xll.IMDP("BND",DJ463,DT8,DJ3)</f>
        <v>입력오류</v>
      </c>
      <c r="DU463" s="23" t="str">
        <f ca="1">_xll.IMDP("BND",DJ463,DU8,DJ3)</f>
        <v>입력오류</v>
      </c>
      <c r="DV463" s="23" t="str">
        <f ca="1">_xll.IMDP("BND",DJ463,DV8,DJ3)</f>
        <v>입력오류</v>
      </c>
      <c r="DW463" s="2"/>
      <c r="EG463" s="21" t="str">
        <f ca="1">_xll.IMDP("BND",DX463,EG8,DX3)</f>
        <v>입력오류</v>
      </c>
      <c r="EH463" s="23" t="str">
        <f ca="1">_xll.IMDP("BND",DX463,EH8,DX3)</f>
        <v>입력오류</v>
      </c>
      <c r="EI463" s="23" t="str">
        <f ca="1">_xll.IMDP("BND",DX463,EI8,DX3)</f>
        <v>입력오류</v>
      </c>
      <c r="EJ463" s="23" t="str">
        <f ca="1">_xll.IMDP("BND",DX463,EJ8,DX3)</f>
        <v>입력오류</v>
      </c>
      <c r="EK463" s="2"/>
      <c r="EU463" s="21" t="str">
        <f ca="1">_xll.IMDP("BND",EL463,EU8,EL3)</f>
        <v>입력오류</v>
      </c>
      <c r="EV463" s="23" t="str">
        <f ca="1">_xll.IMDP("BND",EL463,EV8,EL3)</f>
        <v>입력오류</v>
      </c>
      <c r="EW463" s="23" t="str">
        <f ca="1">_xll.IMDP("BND",EL463,EW8,EL3)</f>
        <v>입력오류</v>
      </c>
      <c r="EX463" s="23" t="str">
        <f ca="1">_xll.IMDP("BND",EL463,EX8,EL3)</f>
        <v>입력오류</v>
      </c>
    </row>
    <row r="464" spans="1:154" ht="13.5" customHeight="1" x14ac:dyDescent="0.3">
      <c r="A464" s="2"/>
      <c r="K464" s="21" t="str">
        <f ca="1">_xll.IMDP("BND",B464,K8,B3)</f>
        <v>입력오류</v>
      </c>
      <c r="L464" s="23" t="str">
        <f ca="1">_xll.IMDP("BND",B464,L8,B3)</f>
        <v>입력오류</v>
      </c>
      <c r="M464" s="23" t="str">
        <f ca="1">_xll.IMDP("BND",B464,M8,B3)</f>
        <v>입력오류</v>
      </c>
      <c r="N464" s="23" t="str">
        <f ca="1">_xll.IMDP("BND",B464,N8,B3)</f>
        <v>입력오류</v>
      </c>
      <c r="O464" s="2"/>
      <c r="Y464" s="21" t="str">
        <f ca="1">_xll.IMDP("BND",P464,Y8,P3)</f>
        <v>입력오류</v>
      </c>
      <c r="Z464" s="23" t="str">
        <f ca="1">_xll.IMDP("BND",P464,Z8,P3)</f>
        <v>입력오류</v>
      </c>
      <c r="AA464" s="23" t="str">
        <f ca="1">_xll.IMDP("BND",P464,AA8,P3)</f>
        <v>입력오류</v>
      </c>
      <c r="AB464" s="23" t="str">
        <f ca="1">_xll.IMDP("BND",P464,AB8,P3)</f>
        <v>입력오류</v>
      </c>
      <c r="AC464" s="2"/>
      <c r="AM464" s="21" t="str">
        <f ca="1">_xll.IMDP("BND",AD464,AM8,AD3)</f>
        <v>입력오류</v>
      </c>
      <c r="AN464" s="23" t="str">
        <f ca="1">_xll.IMDP("BND",AD464,AN8,AD3)</f>
        <v>입력오류</v>
      </c>
      <c r="AO464" s="23" t="str">
        <f ca="1">_xll.IMDP("BND",AD464,AO8,AD3)</f>
        <v>입력오류</v>
      </c>
      <c r="AP464" s="23" t="str">
        <f ca="1">_xll.IMDP("BND",AD464,AP8,AD3)</f>
        <v>입력오류</v>
      </c>
      <c r="AQ464" s="2"/>
      <c r="BA464" s="21" t="str">
        <f ca="1">_xll.IMDP("BND",AR464,BA8,AR3)</f>
        <v>입력오류</v>
      </c>
      <c r="BB464" s="23" t="str">
        <f ca="1">_xll.IMDP("BND",AR464,BB8,AR3)</f>
        <v>입력오류</v>
      </c>
      <c r="BC464" s="23" t="str">
        <f ca="1">_xll.IMDP("BND",AR464,BC8,AR3)</f>
        <v>입력오류</v>
      </c>
      <c r="BD464" s="23" t="str">
        <f ca="1">_xll.IMDP("BND",AR464,BD8,AR3)</f>
        <v>입력오류</v>
      </c>
      <c r="BE464" s="2"/>
      <c r="BO464" s="21" t="str">
        <f ca="1">_xll.IMDP("BND",BF464,BO8,BF3)</f>
        <v>입력오류</v>
      </c>
      <c r="BP464" s="23" t="str">
        <f ca="1">_xll.IMDP("BND",BF464,BP8,BF3)</f>
        <v>입력오류</v>
      </c>
      <c r="BQ464" s="23" t="str">
        <f ca="1">_xll.IMDP("BND",BF464,BQ8,BF3)</f>
        <v>입력오류</v>
      </c>
      <c r="BR464" s="23" t="str">
        <f ca="1">_xll.IMDP("BND",BF464,BR8,BF3)</f>
        <v>입력오류</v>
      </c>
      <c r="BS464" s="2"/>
      <c r="CC464" s="21" t="str">
        <f ca="1">_xll.IMDP("BND",BT464,CC8,BT3)</f>
        <v>입력오류</v>
      </c>
      <c r="CD464" s="23" t="str">
        <f ca="1">_xll.IMDP("BND",BT464,CD8,BT3)</f>
        <v>입력오류</v>
      </c>
      <c r="CE464" s="23" t="str">
        <f ca="1">_xll.IMDP("BND",BT464,CE8,BT3)</f>
        <v>입력오류</v>
      </c>
      <c r="CF464" s="23" t="str">
        <f ca="1">_xll.IMDP("BND",BT464,CF8,BT3)</f>
        <v>입력오류</v>
      </c>
      <c r="CG464" s="2"/>
      <c r="CQ464" s="21" t="str">
        <f ca="1">_xll.IMDP("BND",CH464,CQ8,CH3)</f>
        <v>입력오류</v>
      </c>
      <c r="CR464" s="23" t="str">
        <f ca="1">_xll.IMDP("BND",CH464,CR8,CH3)</f>
        <v>입력오류</v>
      </c>
      <c r="CS464" s="23" t="str">
        <f ca="1">_xll.IMDP("BND",CH464,CS8,CH3)</f>
        <v>입력오류</v>
      </c>
      <c r="CT464" s="23" t="str">
        <f ca="1">_xll.IMDP("BND",CH464,CT8,CH3)</f>
        <v>입력오류</v>
      </c>
      <c r="CU464" s="2"/>
      <c r="DE464" s="21" t="str">
        <f ca="1">_xll.IMDP("BND",CV464,DE8,CV3)</f>
        <v>입력오류</v>
      </c>
      <c r="DF464" s="23" t="str">
        <f ca="1">_xll.IMDP("BND",CV464,DF8,CV3)</f>
        <v>입력오류</v>
      </c>
      <c r="DG464" s="23" t="str">
        <f ca="1">_xll.IMDP("BND",CV464,DG8,CV3)</f>
        <v>입력오류</v>
      </c>
      <c r="DH464" s="23" t="str">
        <f ca="1">_xll.IMDP("BND",CV464,DH8,CV3)</f>
        <v>입력오류</v>
      </c>
      <c r="DI464" s="2"/>
      <c r="DS464" s="21" t="str">
        <f ca="1">_xll.IMDP("BND",DJ464,DS8,DJ3)</f>
        <v>입력오류</v>
      </c>
      <c r="DT464" s="23" t="str">
        <f ca="1">_xll.IMDP("BND",DJ464,DT8,DJ3)</f>
        <v>입력오류</v>
      </c>
      <c r="DU464" s="23" t="str">
        <f ca="1">_xll.IMDP("BND",DJ464,DU8,DJ3)</f>
        <v>입력오류</v>
      </c>
      <c r="DV464" s="23" t="str">
        <f ca="1">_xll.IMDP("BND",DJ464,DV8,DJ3)</f>
        <v>입력오류</v>
      </c>
      <c r="DW464" s="2"/>
      <c r="EG464" s="21" t="str">
        <f ca="1">_xll.IMDP("BND",DX464,EG8,DX3)</f>
        <v>입력오류</v>
      </c>
      <c r="EH464" s="23" t="str">
        <f ca="1">_xll.IMDP("BND",DX464,EH8,DX3)</f>
        <v>입력오류</v>
      </c>
      <c r="EI464" s="23" t="str">
        <f ca="1">_xll.IMDP("BND",DX464,EI8,DX3)</f>
        <v>입력오류</v>
      </c>
      <c r="EJ464" s="23" t="str">
        <f ca="1">_xll.IMDP("BND",DX464,EJ8,DX3)</f>
        <v>입력오류</v>
      </c>
      <c r="EK464" s="2"/>
      <c r="EU464" s="21" t="str">
        <f ca="1">_xll.IMDP("BND",EL464,EU8,EL3)</f>
        <v>입력오류</v>
      </c>
      <c r="EV464" s="23" t="str">
        <f ca="1">_xll.IMDP("BND",EL464,EV8,EL3)</f>
        <v>입력오류</v>
      </c>
      <c r="EW464" s="23" t="str">
        <f ca="1">_xll.IMDP("BND",EL464,EW8,EL3)</f>
        <v>입력오류</v>
      </c>
      <c r="EX464" s="23" t="str">
        <f ca="1">_xll.IMDP("BND",EL464,EX8,EL3)</f>
        <v>입력오류</v>
      </c>
    </row>
    <row r="465" spans="1:154" ht="13.5" customHeight="1" x14ac:dyDescent="0.3">
      <c r="A465" s="2"/>
      <c r="K465" s="21" t="str">
        <f ca="1">_xll.IMDP("BND",B465,K8,B3)</f>
        <v>입력오류</v>
      </c>
      <c r="L465" s="23" t="str">
        <f ca="1">_xll.IMDP("BND",B465,L8,B3)</f>
        <v>입력오류</v>
      </c>
      <c r="M465" s="23" t="str">
        <f ca="1">_xll.IMDP("BND",B465,M8,B3)</f>
        <v>입력오류</v>
      </c>
      <c r="N465" s="23" t="str">
        <f ca="1">_xll.IMDP("BND",B465,N8,B3)</f>
        <v>입력오류</v>
      </c>
      <c r="O465" s="2"/>
      <c r="Y465" s="21" t="str">
        <f ca="1">_xll.IMDP("BND",P465,Y8,P3)</f>
        <v>입력오류</v>
      </c>
      <c r="Z465" s="23" t="str">
        <f ca="1">_xll.IMDP("BND",P465,Z8,P3)</f>
        <v>입력오류</v>
      </c>
      <c r="AA465" s="23" t="str">
        <f ca="1">_xll.IMDP("BND",P465,AA8,P3)</f>
        <v>입력오류</v>
      </c>
      <c r="AB465" s="23" t="str">
        <f ca="1">_xll.IMDP("BND",P465,AB8,P3)</f>
        <v>입력오류</v>
      </c>
      <c r="AC465" s="2"/>
      <c r="AM465" s="21" t="str">
        <f ca="1">_xll.IMDP("BND",AD465,AM8,AD3)</f>
        <v>입력오류</v>
      </c>
      <c r="AN465" s="23" t="str">
        <f ca="1">_xll.IMDP("BND",AD465,AN8,AD3)</f>
        <v>입력오류</v>
      </c>
      <c r="AO465" s="23" t="str">
        <f ca="1">_xll.IMDP("BND",AD465,AO8,AD3)</f>
        <v>입력오류</v>
      </c>
      <c r="AP465" s="23" t="str">
        <f ca="1">_xll.IMDP("BND",AD465,AP8,AD3)</f>
        <v>입력오류</v>
      </c>
      <c r="AQ465" s="2"/>
      <c r="BA465" s="21" t="str">
        <f ca="1">_xll.IMDP("BND",AR465,BA8,AR3)</f>
        <v>입력오류</v>
      </c>
      <c r="BB465" s="23" t="str">
        <f ca="1">_xll.IMDP("BND",AR465,BB8,AR3)</f>
        <v>입력오류</v>
      </c>
      <c r="BC465" s="23" t="str">
        <f ca="1">_xll.IMDP("BND",AR465,BC8,AR3)</f>
        <v>입력오류</v>
      </c>
      <c r="BD465" s="23" t="str">
        <f ca="1">_xll.IMDP("BND",AR465,BD8,AR3)</f>
        <v>입력오류</v>
      </c>
      <c r="BE465" s="2"/>
      <c r="BO465" s="21" t="str">
        <f ca="1">_xll.IMDP("BND",BF465,BO8,BF3)</f>
        <v>입력오류</v>
      </c>
      <c r="BP465" s="23" t="str">
        <f ca="1">_xll.IMDP("BND",BF465,BP8,BF3)</f>
        <v>입력오류</v>
      </c>
      <c r="BQ465" s="23" t="str">
        <f ca="1">_xll.IMDP("BND",BF465,BQ8,BF3)</f>
        <v>입력오류</v>
      </c>
      <c r="BR465" s="23" t="str">
        <f ca="1">_xll.IMDP("BND",BF465,BR8,BF3)</f>
        <v>입력오류</v>
      </c>
      <c r="BS465" s="2"/>
      <c r="CC465" s="21" t="str">
        <f ca="1">_xll.IMDP("BND",BT465,CC8,BT3)</f>
        <v>입력오류</v>
      </c>
      <c r="CD465" s="23" t="str">
        <f ca="1">_xll.IMDP("BND",BT465,CD8,BT3)</f>
        <v>입력오류</v>
      </c>
      <c r="CE465" s="23" t="str">
        <f ca="1">_xll.IMDP("BND",BT465,CE8,BT3)</f>
        <v>입력오류</v>
      </c>
      <c r="CF465" s="23" t="str">
        <f ca="1">_xll.IMDP("BND",BT465,CF8,BT3)</f>
        <v>입력오류</v>
      </c>
      <c r="CG465" s="2"/>
      <c r="CQ465" s="21" t="str">
        <f ca="1">_xll.IMDP("BND",CH465,CQ8,CH3)</f>
        <v>입력오류</v>
      </c>
      <c r="CR465" s="23" t="str">
        <f ca="1">_xll.IMDP("BND",CH465,CR8,CH3)</f>
        <v>입력오류</v>
      </c>
      <c r="CS465" s="23" t="str">
        <f ca="1">_xll.IMDP("BND",CH465,CS8,CH3)</f>
        <v>입력오류</v>
      </c>
      <c r="CT465" s="23" t="str">
        <f ca="1">_xll.IMDP("BND",CH465,CT8,CH3)</f>
        <v>입력오류</v>
      </c>
      <c r="CU465" s="2"/>
      <c r="DE465" s="21" t="str">
        <f ca="1">_xll.IMDP("BND",CV465,DE8,CV3)</f>
        <v>입력오류</v>
      </c>
      <c r="DF465" s="23" t="str">
        <f ca="1">_xll.IMDP("BND",CV465,DF8,CV3)</f>
        <v>입력오류</v>
      </c>
      <c r="DG465" s="23" t="str">
        <f ca="1">_xll.IMDP("BND",CV465,DG8,CV3)</f>
        <v>입력오류</v>
      </c>
      <c r="DH465" s="23" t="str">
        <f ca="1">_xll.IMDP("BND",CV465,DH8,CV3)</f>
        <v>입력오류</v>
      </c>
      <c r="DI465" s="2"/>
      <c r="DS465" s="21" t="str">
        <f ca="1">_xll.IMDP("BND",DJ465,DS8,DJ3)</f>
        <v>입력오류</v>
      </c>
      <c r="DT465" s="23" t="str">
        <f ca="1">_xll.IMDP("BND",DJ465,DT8,DJ3)</f>
        <v>입력오류</v>
      </c>
      <c r="DU465" s="23" t="str">
        <f ca="1">_xll.IMDP("BND",DJ465,DU8,DJ3)</f>
        <v>입력오류</v>
      </c>
      <c r="DV465" s="23" t="str">
        <f ca="1">_xll.IMDP("BND",DJ465,DV8,DJ3)</f>
        <v>입력오류</v>
      </c>
      <c r="DW465" s="2"/>
      <c r="EG465" s="21" t="str">
        <f ca="1">_xll.IMDP("BND",DX465,EG8,DX3)</f>
        <v>입력오류</v>
      </c>
      <c r="EH465" s="23" t="str">
        <f ca="1">_xll.IMDP("BND",DX465,EH8,DX3)</f>
        <v>입력오류</v>
      </c>
      <c r="EI465" s="23" t="str">
        <f ca="1">_xll.IMDP("BND",DX465,EI8,DX3)</f>
        <v>입력오류</v>
      </c>
      <c r="EJ465" s="23" t="str">
        <f ca="1">_xll.IMDP("BND",DX465,EJ8,DX3)</f>
        <v>입력오류</v>
      </c>
      <c r="EK465" s="2"/>
      <c r="EU465" s="21" t="str">
        <f ca="1">_xll.IMDP("BND",EL465,EU8,EL3)</f>
        <v>입력오류</v>
      </c>
      <c r="EV465" s="23" t="str">
        <f ca="1">_xll.IMDP("BND",EL465,EV8,EL3)</f>
        <v>입력오류</v>
      </c>
      <c r="EW465" s="23" t="str">
        <f ca="1">_xll.IMDP("BND",EL465,EW8,EL3)</f>
        <v>입력오류</v>
      </c>
      <c r="EX465" s="23" t="str">
        <f ca="1">_xll.IMDP("BND",EL465,EX8,EL3)</f>
        <v>입력오류</v>
      </c>
    </row>
    <row r="466" spans="1:154" ht="13.5" customHeight="1" x14ac:dyDescent="0.3">
      <c r="A466" s="2"/>
      <c r="K466" s="21" t="str">
        <f ca="1">_xll.IMDP("BND",B466,K8,B3)</f>
        <v>입력오류</v>
      </c>
      <c r="L466" s="23" t="str">
        <f ca="1">_xll.IMDP("BND",B466,L8,B3)</f>
        <v>입력오류</v>
      </c>
      <c r="M466" s="23" t="str">
        <f ca="1">_xll.IMDP("BND",B466,M8,B3)</f>
        <v>입력오류</v>
      </c>
      <c r="N466" s="23" t="str">
        <f ca="1">_xll.IMDP("BND",B466,N8,B3)</f>
        <v>입력오류</v>
      </c>
      <c r="O466" s="2"/>
      <c r="Y466" s="21" t="str">
        <f ca="1">_xll.IMDP("BND",P466,Y8,P3)</f>
        <v>입력오류</v>
      </c>
      <c r="Z466" s="23" t="str">
        <f ca="1">_xll.IMDP("BND",P466,Z8,P3)</f>
        <v>입력오류</v>
      </c>
      <c r="AA466" s="23" t="str">
        <f ca="1">_xll.IMDP("BND",P466,AA8,P3)</f>
        <v>입력오류</v>
      </c>
      <c r="AB466" s="23" t="str">
        <f ca="1">_xll.IMDP("BND",P466,AB8,P3)</f>
        <v>입력오류</v>
      </c>
      <c r="AC466" s="2"/>
      <c r="AM466" s="21" t="str">
        <f ca="1">_xll.IMDP("BND",AD466,AM8,AD3)</f>
        <v>입력오류</v>
      </c>
      <c r="AN466" s="23" t="str">
        <f ca="1">_xll.IMDP("BND",AD466,AN8,AD3)</f>
        <v>입력오류</v>
      </c>
      <c r="AO466" s="23" t="str">
        <f ca="1">_xll.IMDP("BND",AD466,AO8,AD3)</f>
        <v>입력오류</v>
      </c>
      <c r="AP466" s="23" t="str">
        <f ca="1">_xll.IMDP("BND",AD466,AP8,AD3)</f>
        <v>입력오류</v>
      </c>
      <c r="AQ466" s="2"/>
      <c r="BA466" s="21" t="str">
        <f ca="1">_xll.IMDP("BND",AR466,BA8,AR3)</f>
        <v>입력오류</v>
      </c>
      <c r="BB466" s="23" t="str">
        <f ca="1">_xll.IMDP("BND",AR466,BB8,AR3)</f>
        <v>입력오류</v>
      </c>
      <c r="BC466" s="23" t="str">
        <f ca="1">_xll.IMDP("BND",AR466,BC8,AR3)</f>
        <v>입력오류</v>
      </c>
      <c r="BD466" s="23" t="str">
        <f ca="1">_xll.IMDP("BND",AR466,BD8,AR3)</f>
        <v>입력오류</v>
      </c>
      <c r="BE466" s="2"/>
      <c r="BO466" s="21" t="str">
        <f ca="1">_xll.IMDP("BND",BF466,BO8,BF3)</f>
        <v>입력오류</v>
      </c>
      <c r="BP466" s="23" t="str">
        <f ca="1">_xll.IMDP("BND",BF466,BP8,BF3)</f>
        <v>입력오류</v>
      </c>
      <c r="BQ466" s="23" t="str">
        <f ca="1">_xll.IMDP("BND",BF466,BQ8,BF3)</f>
        <v>입력오류</v>
      </c>
      <c r="BR466" s="23" t="str">
        <f ca="1">_xll.IMDP("BND",BF466,BR8,BF3)</f>
        <v>입력오류</v>
      </c>
      <c r="BS466" s="2"/>
      <c r="CC466" s="21" t="str">
        <f ca="1">_xll.IMDP("BND",BT466,CC8,BT3)</f>
        <v>입력오류</v>
      </c>
      <c r="CD466" s="23" t="str">
        <f ca="1">_xll.IMDP("BND",BT466,CD8,BT3)</f>
        <v>입력오류</v>
      </c>
      <c r="CE466" s="23" t="str">
        <f ca="1">_xll.IMDP("BND",BT466,CE8,BT3)</f>
        <v>입력오류</v>
      </c>
      <c r="CF466" s="23" t="str">
        <f ca="1">_xll.IMDP("BND",BT466,CF8,BT3)</f>
        <v>입력오류</v>
      </c>
      <c r="CG466" s="2"/>
      <c r="CQ466" s="21" t="str">
        <f ca="1">_xll.IMDP("BND",CH466,CQ8,CH3)</f>
        <v>입력오류</v>
      </c>
      <c r="CR466" s="23" t="str">
        <f ca="1">_xll.IMDP("BND",CH466,CR8,CH3)</f>
        <v>입력오류</v>
      </c>
      <c r="CS466" s="23" t="str">
        <f ca="1">_xll.IMDP("BND",CH466,CS8,CH3)</f>
        <v>입력오류</v>
      </c>
      <c r="CT466" s="23" t="str">
        <f ca="1">_xll.IMDP("BND",CH466,CT8,CH3)</f>
        <v>입력오류</v>
      </c>
      <c r="CU466" s="2"/>
      <c r="DE466" s="21" t="str">
        <f ca="1">_xll.IMDP("BND",CV466,DE8,CV3)</f>
        <v>입력오류</v>
      </c>
      <c r="DF466" s="23" t="str">
        <f ca="1">_xll.IMDP("BND",CV466,DF8,CV3)</f>
        <v>입력오류</v>
      </c>
      <c r="DG466" s="23" t="str">
        <f ca="1">_xll.IMDP("BND",CV466,DG8,CV3)</f>
        <v>입력오류</v>
      </c>
      <c r="DH466" s="23" t="str">
        <f ca="1">_xll.IMDP("BND",CV466,DH8,CV3)</f>
        <v>입력오류</v>
      </c>
      <c r="DI466" s="2"/>
      <c r="DS466" s="21" t="str">
        <f ca="1">_xll.IMDP("BND",DJ466,DS8,DJ3)</f>
        <v>입력오류</v>
      </c>
      <c r="DT466" s="23" t="str">
        <f ca="1">_xll.IMDP("BND",DJ466,DT8,DJ3)</f>
        <v>입력오류</v>
      </c>
      <c r="DU466" s="23" t="str">
        <f ca="1">_xll.IMDP("BND",DJ466,DU8,DJ3)</f>
        <v>입력오류</v>
      </c>
      <c r="DV466" s="23" t="str">
        <f ca="1">_xll.IMDP("BND",DJ466,DV8,DJ3)</f>
        <v>입력오류</v>
      </c>
      <c r="DW466" s="2"/>
      <c r="EG466" s="21" t="str">
        <f ca="1">_xll.IMDP("BND",DX466,EG8,DX3)</f>
        <v>입력오류</v>
      </c>
      <c r="EH466" s="23" t="str">
        <f ca="1">_xll.IMDP("BND",DX466,EH8,DX3)</f>
        <v>입력오류</v>
      </c>
      <c r="EI466" s="23" t="str">
        <f ca="1">_xll.IMDP("BND",DX466,EI8,DX3)</f>
        <v>입력오류</v>
      </c>
      <c r="EJ466" s="23" t="str">
        <f ca="1">_xll.IMDP("BND",DX466,EJ8,DX3)</f>
        <v>입력오류</v>
      </c>
      <c r="EK466" s="2"/>
      <c r="EU466" s="21" t="str">
        <f ca="1">_xll.IMDP("BND",EL466,EU8,EL3)</f>
        <v>입력오류</v>
      </c>
      <c r="EV466" s="23" t="str">
        <f ca="1">_xll.IMDP("BND",EL466,EV8,EL3)</f>
        <v>입력오류</v>
      </c>
      <c r="EW466" s="23" t="str">
        <f ca="1">_xll.IMDP("BND",EL466,EW8,EL3)</f>
        <v>입력오류</v>
      </c>
      <c r="EX466" s="23" t="str">
        <f ca="1">_xll.IMDP("BND",EL466,EX8,EL3)</f>
        <v>입력오류</v>
      </c>
    </row>
    <row r="467" spans="1:154" ht="13.5" customHeight="1" x14ac:dyDescent="0.3">
      <c r="A467" s="2"/>
      <c r="K467" s="21" t="str">
        <f ca="1">_xll.IMDP("BND",B467,K8,B3)</f>
        <v>입력오류</v>
      </c>
      <c r="L467" s="23" t="str">
        <f ca="1">_xll.IMDP("BND",B467,L8,B3)</f>
        <v>입력오류</v>
      </c>
      <c r="M467" s="23" t="str">
        <f ca="1">_xll.IMDP("BND",B467,M8,B3)</f>
        <v>입력오류</v>
      </c>
      <c r="N467" s="23" t="str">
        <f ca="1">_xll.IMDP("BND",B467,N8,B3)</f>
        <v>입력오류</v>
      </c>
      <c r="O467" s="2"/>
      <c r="Y467" s="21" t="str">
        <f ca="1">_xll.IMDP("BND",P467,Y8,P3)</f>
        <v>입력오류</v>
      </c>
      <c r="Z467" s="23" t="str">
        <f ca="1">_xll.IMDP("BND",P467,Z8,P3)</f>
        <v>입력오류</v>
      </c>
      <c r="AA467" s="23" t="str">
        <f ca="1">_xll.IMDP("BND",P467,AA8,P3)</f>
        <v>입력오류</v>
      </c>
      <c r="AB467" s="23" t="str">
        <f ca="1">_xll.IMDP("BND",P467,AB8,P3)</f>
        <v>입력오류</v>
      </c>
      <c r="AC467" s="2"/>
      <c r="AM467" s="21" t="str">
        <f ca="1">_xll.IMDP("BND",AD467,AM8,AD3)</f>
        <v>입력오류</v>
      </c>
      <c r="AN467" s="23" t="str">
        <f ca="1">_xll.IMDP("BND",AD467,AN8,AD3)</f>
        <v>입력오류</v>
      </c>
      <c r="AO467" s="23" t="str">
        <f ca="1">_xll.IMDP("BND",AD467,AO8,AD3)</f>
        <v>입력오류</v>
      </c>
      <c r="AP467" s="23" t="str">
        <f ca="1">_xll.IMDP("BND",AD467,AP8,AD3)</f>
        <v>입력오류</v>
      </c>
      <c r="AQ467" s="2"/>
      <c r="BA467" s="21" t="str">
        <f ca="1">_xll.IMDP("BND",AR467,BA8,AR3)</f>
        <v>입력오류</v>
      </c>
      <c r="BB467" s="23" t="str">
        <f ca="1">_xll.IMDP("BND",AR467,BB8,AR3)</f>
        <v>입력오류</v>
      </c>
      <c r="BC467" s="23" t="str">
        <f ca="1">_xll.IMDP("BND",AR467,BC8,AR3)</f>
        <v>입력오류</v>
      </c>
      <c r="BD467" s="23" t="str">
        <f ca="1">_xll.IMDP("BND",AR467,BD8,AR3)</f>
        <v>입력오류</v>
      </c>
      <c r="BE467" s="2"/>
      <c r="BO467" s="21" t="str">
        <f ca="1">_xll.IMDP("BND",BF467,BO8,BF3)</f>
        <v>입력오류</v>
      </c>
      <c r="BP467" s="23" t="str">
        <f ca="1">_xll.IMDP("BND",BF467,BP8,BF3)</f>
        <v>입력오류</v>
      </c>
      <c r="BQ467" s="23" t="str">
        <f ca="1">_xll.IMDP("BND",BF467,BQ8,BF3)</f>
        <v>입력오류</v>
      </c>
      <c r="BR467" s="23" t="str">
        <f ca="1">_xll.IMDP("BND",BF467,BR8,BF3)</f>
        <v>입력오류</v>
      </c>
      <c r="BS467" s="2"/>
      <c r="CC467" s="21" t="str">
        <f ca="1">_xll.IMDP("BND",BT467,CC8,BT3)</f>
        <v>입력오류</v>
      </c>
      <c r="CD467" s="23" t="str">
        <f ca="1">_xll.IMDP("BND",BT467,CD8,BT3)</f>
        <v>입력오류</v>
      </c>
      <c r="CE467" s="23" t="str">
        <f ca="1">_xll.IMDP("BND",BT467,CE8,BT3)</f>
        <v>입력오류</v>
      </c>
      <c r="CF467" s="23" t="str">
        <f ca="1">_xll.IMDP("BND",BT467,CF8,BT3)</f>
        <v>입력오류</v>
      </c>
      <c r="CG467" s="2"/>
      <c r="CQ467" s="21" t="str">
        <f ca="1">_xll.IMDP("BND",CH467,CQ8,CH3)</f>
        <v>입력오류</v>
      </c>
      <c r="CR467" s="23" t="str">
        <f ca="1">_xll.IMDP("BND",CH467,CR8,CH3)</f>
        <v>입력오류</v>
      </c>
      <c r="CS467" s="23" t="str">
        <f ca="1">_xll.IMDP("BND",CH467,CS8,CH3)</f>
        <v>입력오류</v>
      </c>
      <c r="CT467" s="23" t="str">
        <f ca="1">_xll.IMDP("BND",CH467,CT8,CH3)</f>
        <v>입력오류</v>
      </c>
      <c r="CU467" s="2"/>
      <c r="DE467" s="21" t="str">
        <f ca="1">_xll.IMDP("BND",CV467,DE8,CV3)</f>
        <v>입력오류</v>
      </c>
      <c r="DF467" s="23" t="str">
        <f ca="1">_xll.IMDP("BND",CV467,DF8,CV3)</f>
        <v>입력오류</v>
      </c>
      <c r="DG467" s="23" t="str">
        <f ca="1">_xll.IMDP("BND",CV467,DG8,CV3)</f>
        <v>입력오류</v>
      </c>
      <c r="DH467" s="23" t="str">
        <f ca="1">_xll.IMDP("BND",CV467,DH8,CV3)</f>
        <v>입력오류</v>
      </c>
      <c r="DI467" s="2"/>
      <c r="DS467" s="21" t="str">
        <f ca="1">_xll.IMDP("BND",DJ467,DS8,DJ3)</f>
        <v>입력오류</v>
      </c>
      <c r="DT467" s="23" t="str">
        <f ca="1">_xll.IMDP("BND",DJ467,DT8,DJ3)</f>
        <v>입력오류</v>
      </c>
      <c r="DU467" s="23" t="str">
        <f ca="1">_xll.IMDP("BND",DJ467,DU8,DJ3)</f>
        <v>입력오류</v>
      </c>
      <c r="DV467" s="23" t="str">
        <f ca="1">_xll.IMDP("BND",DJ467,DV8,DJ3)</f>
        <v>입력오류</v>
      </c>
      <c r="DW467" s="2"/>
      <c r="EG467" s="21" t="str">
        <f ca="1">_xll.IMDP("BND",DX467,EG8,DX3)</f>
        <v>입력오류</v>
      </c>
      <c r="EH467" s="23" t="str">
        <f ca="1">_xll.IMDP("BND",DX467,EH8,DX3)</f>
        <v>입력오류</v>
      </c>
      <c r="EI467" s="23" t="str">
        <f ca="1">_xll.IMDP("BND",DX467,EI8,DX3)</f>
        <v>입력오류</v>
      </c>
      <c r="EJ467" s="23" t="str">
        <f ca="1">_xll.IMDP("BND",DX467,EJ8,DX3)</f>
        <v>입력오류</v>
      </c>
      <c r="EK467" s="2"/>
      <c r="EU467" s="21" t="str">
        <f ca="1">_xll.IMDP("BND",EL467,EU8,EL3)</f>
        <v>입력오류</v>
      </c>
      <c r="EV467" s="23" t="str">
        <f ca="1">_xll.IMDP("BND",EL467,EV8,EL3)</f>
        <v>입력오류</v>
      </c>
      <c r="EW467" s="23" t="str">
        <f ca="1">_xll.IMDP("BND",EL467,EW8,EL3)</f>
        <v>입력오류</v>
      </c>
      <c r="EX467" s="23" t="str">
        <f ca="1">_xll.IMDP("BND",EL467,EX8,EL3)</f>
        <v>입력오류</v>
      </c>
    </row>
    <row r="468" spans="1:154" ht="13.5" customHeight="1" x14ac:dyDescent="0.3">
      <c r="A468" s="2"/>
      <c r="K468" s="21" t="str">
        <f ca="1">_xll.IMDP("BND",B468,K8,B3)</f>
        <v>입력오류</v>
      </c>
      <c r="L468" s="23" t="str">
        <f ca="1">_xll.IMDP("BND",B468,L8,B3)</f>
        <v>입력오류</v>
      </c>
      <c r="M468" s="23" t="str">
        <f ca="1">_xll.IMDP("BND",B468,M8,B3)</f>
        <v>입력오류</v>
      </c>
      <c r="N468" s="23" t="str">
        <f ca="1">_xll.IMDP("BND",B468,N8,B3)</f>
        <v>입력오류</v>
      </c>
      <c r="O468" s="2"/>
      <c r="Y468" s="21" t="str">
        <f ca="1">_xll.IMDP("BND",P468,Y8,P3)</f>
        <v>입력오류</v>
      </c>
      <c r="Z468" s="23" t="str">
        <f ca="1">_xll.IMDP("BND",P468,Z8,P3)</f>
        <v>입력오류</v>
      </c>
      <c r="AA468" s="23" t="str">
        <f ca="1">_xll.IMDP("BND",P468,AA8,P3)</f>
        <v>입력오류</v>
      </c>
      <c r="AB468" s="23" t="str">
        <f ca="1">_xll.IMDP("BND",P468,AB8,P3)</f>
        <v>입력오류</v>
      </c>
      <c r="AC468" s="2"/>
      <c r="AM468" s="21" t="str">
        <f ca="1">_xll.IMDP("BND",AD468,AM8,AD3)</f>
        <v>입력오류</v>
      </c>
      <c r="AN468" s="23" t="str">
        <f ca="1">_xll.IMDP("BND",AD468,AN8,AD3)</f>
        <v>입력오류</v>
      </c>
      <c r="AO468" s="23" t="str">
        <f ca="1">_xll.IMDP("BND",AD468,AO8,AD3)</f>
        <v>입력오류</v>
      </c>
      <c r="AP468" s="23" t="str">
        <f ca="1">_xll.IMDP("BND",AD468,AP8,AD3)</f>
        <v>입력오류</v>
      </c>
      <c r="AQ468" s="2"/>
      <c r="BA468" s="21" t="str">
        <f ca="1">_xll.IMDP("BND",AR468,BA8,AR3)</f>
        <v>입력오류</v>
      </c>
      <c r="BB468" s="23" t="str">
        <f ca="1">_xll.IMDP("BND",AR468,BB8,AR3)</f>
        <v>입력오류</v>
      </c>
      <c r="BC468" s="23" t="str">
        <f ca="1">_xll.IMDP("BND",AR468,BC8,AR3)</f>
        <v>입력오류</v>
      </c>
      <c r="BD468" s="23" t="str">
        <f ca="1">_xll.IMDP("BND",AR468,BD8,AR3)</f>
        <v>입력오류</v>
      </c>
      <c r="BE468" s="2"/>
      <c r="BO468" s="21" t="str">
        <f ca="1">_xll.IMDP("BND",BF468,BO8,BF3)</f>
        <v>입력오류</v>
      </c>
      <c r="BP468" s="23" t="str">
        <f ca="1">_xll.IMDP("BND",BF468,BP8,BF3)</f>
        <v>입력오류</v>
      </c>
      <c r="BQ468" s="23" t="str">
        <f ca="1">_xll.IMDP("BND",BF468,BQ8,BF3)</f>
        <v>입력오류</v>
      </c>
      <c r="BR468" s="23" t="str">
        <f ca="1">_xll.IMDP("BND",BF468,BR8,BF3)</f>
        <v>입력오류</v>
      </c>
      <c r="BS468" s="2"/>
      <c r="CC468" s="21" t="str">
        <f ca="1">_xll.IMDP("BND",BT468,CC8,BT3)</f>
        <v>입력오류</v>
      </c>
      <c r="CD468" s="23" t="str">
        <f ca="1">_xll.IMDP("BND",BT468,CD8,BT3)</f>
        <v>입력오류</v>
      </c>
      <c r="CE468" s="23" t="str">
        <f ca="1">_xll.IMDP("BND",BT468,CE8,BT3)</f>
        <v>입력오류</v>
      </c>
      <c r="CF468" s="23" t="str">
        <f ca="1">_xll.IMDP("BND",BT468,CF8,BT3)</f>
        <v>입력오류</v>
      </c>
      <c r="CG468" s="2"/>
      <c r="CQ468" s="21" t="str">
        <f ca="1">_xll.IMDP("BND",CH468,CQ8,CH3)</f>
        <v>입력오류</v>
      </c>
      <c r="CR468" s="23" t="str">
        <f ca="1">_xll.IMDP("BND",CH468,CR8,CH3)</f>
        <v>입력오류</v>
      </c>
      <c r="CS468" s="23" t="str">
        <f ca="1">_xll.IMDP("BND",CH468,CS8,CH3)</f>
        <v>입력오류</v>
      </c>
      <c r="CT468" s="23" t="str">
        <f ca="1">_xll.IMDP("BND",CH468,CT8,CH3)</f>
        <v>입력오류</v>
      </c>
      <c r="CU468" s="2"/>
      <c r="DE468" s="21" t="str">
        <f ca="1">_xll.IMDP("BND",CV468,DE8,CV3)</f>
        <v>입력오류</v>
      </c>
      <c r="DF468" s="23" t="str">
        <f ca="1">_xll.IMDP("BND",CV468,DF8,CV3)</f>
        <v>입력오류</v>
      </c>
      <c r="DG468" s="23" t="str">
        <f ca="1">_xll.IMDP("BND",CV468,DG8,CV3)</f>
        <v>입력오류</v>
      </c>
      <c r="DH468" s="23" t="str">
        <f ca="1">_xll.IMDP("BND",CV468,DH8,CV3)</f>
        <v>입력오류</v>
      </c>
      <c r="DI468" s="2"/>
      <c r="DS468" s="21" t="str">
        <f ca="1">_xll.IMDP("BND",DJ468,DS8,DJ3)</f>
        <v>입력오류</v>
      </c>
      <c r="DT468" s="23" t="str">
        <f ca="1">_xll.IMDP("BND",DJ468,DT8,DJ3)</f>
        <v>입력오류</v>
      </c>
      <c r="DU468" s="23" t="str">
        <f ca="1">_xll.IMDP("BND",DJ468,DU8,DJ3)</f>
        <v>입력오류</v>
      </c>
      <c r="DV468" s="23" t="str">
        <f ca="1">_xll.IMDP("BND",DJ468,DV8,DJ3)</f>
        <v>입력오류</v>
      </c>
      <c r="DW468" s="2"/>
      <c r="EG468" s="21" t="str">
        <f ca="1">_xll.IMDP("BND",DX468,EG8,DX3)</f>
        <v>입력오류</v>
      </c>
      <c r="EH468" s="23" t="str">
        <f ca="1">_xll.IMDP("BND",DX468,EH8,DX3)</f>
        <v>입력오류</v>
      </c>
      <c r="EI468" s="23" t="str">
        <f ca="1">_xll.IMDP("BND",DX468,EI8,DX3)</f>
        <v>입력오류</v>
      </c>
      <c r="EJ468" s="23" t="str">
        <f ca="1">_xll.IMDP("BND",DX468,EJ8,DX3)</f>
        <v>입력오류</v>
      </c>
      <c r="EK468" s="2"/>
      <c r="EU468" s="21" t="str">
        <f ca="1">_xll.IMDP("BND",EL468,EU8,EL3)</f>
        <v>입력오류</v>
      </c>
      <c r="EV468" s="23" t="str">
        <f ca="1">_xll.IMDP("BND",EL468,EV8,EL3)</f>
        <v>입력오류</v>
      </c>
      <c r="EW468" s="23" t="str">
        <f ca="1">_xll.IMDP("BND",EL468,EW8,EL3)</f>
        <v>입력오류</v>
      </c>
      <c r="EX468" s="23" t="str">
        <f ca="1">_xll.IMDP("BND",EL468,EX8,EL3)</f>
        <v>입력오류</v>
      </c>
    </row>
    <row r="469" spans="1:154" ht="13.5" customHeight="1" x14ac:dyDescent="0.3">
      <c r="A469" s="2"/>
      <c r="K469" s="21" t="str">
        <f ca="1">_xll.IMDP("BND",B469,K8,B3)</f>
        <v>입력오류</v>
      </c>
      <c r="L469" s="23" t="str">
        <f ca="1">_xll.IMDP("BND",B469,L8,B3)</f>
        <v>입력오류</v>
      </c>
      <c r="M469" s="23" t="str">
        <f ca="1">_xll.IMDP("BND",B469,M8,B3)</f>
        <v>입력오류</v>
      </c>
      <c r="N469" s="23" t="str">
        <f ca="1">_xll.IMDP("BND",B469,N8,B3)</f>
        <v>입력오류</v>
      </c>
      <c r="O469" s="2"/>
      <c r="Y469" s="21" t="str">
        <f ca="1">_xll.IMDP("BND",P469,Y8,P3)</f>
        <v>입력오류</v>
      </c>
      <c r="Z469" s="23" t="str">
        <f ca="1">_xll.IMDP("BND",P469,Z8,P3)</f>
        <v>입력오류</v>
      </c>
      <c r="AA469" s="23" t="str">
        <f ca="1">_xll.IMDP("BND",P469,AA8,P3)</f>
        <v>입력오류</v>
      </c>
      <c r="AB469" s="23" t="str">
        <f ca="1">_xll.IMDP("BND",P469,AB8,P3)</f>
        <v>입력오류</v>
      </c>
      <c r="AC469" s="2"/>
      <c r="AM469" s="21" t="str">
        <f ca="1">_xll.IMDP("BND",AD469,AM8,AD3)</f>
        <v>입력오류</v>
      </c>
      <c r="AN469" s="23" t="str">
        <f ca="1">_xll.IMDP("BND",AD469,AN8,AD3)</f>
        <v>입력오류</v>
      </c>
      <c r="AO469" s="23" t="str">
        <f ca="1">_xll.IMDP("BND",AD469,AO8,AD3)</f>
        <v>입력오류</v>
      </c>
      <c r="AP469" s="23" t="str">
        <f ca="1">_xll.IMDP("BND",AD469,AP8,AD3)</f>
        <v>입력오류</v>
      </c>
      <c r="AQ469" s="2"/>
      <c r="BA469" s="21" t="str">
        <f ca="1">_xll.IMDP("BND",AR469,BA8,AR3)</f>
        <v>입력오류</v>
      </c>
      <c r="BB469" s="23" t="str">
        <f ca="1">_xll.IMDP("BND",AR469,BB8,AR3)</f>
        <v>입력오류</v>
      </c>
      <c r="BC469" s="23" t="str">
        <f ca="1">_xll.IMDP("BND",AR469,BC8,AR3)</f>
        <v>입력오류</v>
      </c>
      <c r="BD469" s="23" t="str">
        <f ca="1">_xll.IMDP("BND",AR469,BD8,AR3)</f>
        <v>입력오류</v>
      </c>
      <c r="BE469" s="2"/>
      <c r="BO469" s="21" t="str">
        <f ca="1">_xll.IMDP("BND",BF469,BO8,BF3)</f>
        <v>입력오류</v>
      </c>
      <c r="BP469" s="23" t="str">
        <f ca="1">_xll.IMDP("BND",BF469,BP8,BF3)</f>
        <v>입력오류</v>
      </c>
      <c r="BQ469" s="23" t="str">
        <f ca="1">_xll.IMDP("BND",BF469,BQ8,BF3)</f>
        <v>입력오류</v>
      </c>
      <c r="BR469" s="23" t="str">
        <f ca="1">_xll.IMDP("BND",BF469,BR8,BF3)</f>
        <v>입력오류</v>
      </c>
      <c r="BS469" s="2"/>
      <c r="CC469" s="21" t="str">
        <f ca="1">_xll.IMDP("BND",BT469,CC8,BT3)</f>
        <v>입력오류</v>
      </c>
      <c r="CD469" s="23" t="str">
        <f ca="1">_xll.IMDP("BND",BT469,CD8,BT3)</f>
        <v>입력오류</v>
      </c>
      <c r="CE469" s="23" t="str">
        <f ca="1">_xll.IMDP("BND",BT469,CE8,BT3)</f>
        <v>입력오류</v>
      </c>
      <c r="CF469" s="23" t="str">
        <f ca="1">_xll.IMDP("BND",BT469,CF8,BT3)</f>
        <v>입력오류</v>
      </c>
      <c r="CG469" s="2"/>
      <c r="CQ469" s="21" t="str">
        <f ca="1">_xll.IMDP("BND",CH469,CQ8,CH3)</f>
        <v>입력오류</v>
      </c>
      <c r="CR469" s="23" t="str">
        <f ca="1">_xll.IMDP("BND",CH469,CR8,CH3)</f>
        <v>입력오류</v>
      </c>
      <c r="CS469" s="23" t="str">
        <f ca="1">_xll.IMDP("BND",CH469,CS8,CH3)</f>
        <v>입력오류</v>
      </c>
      <c r="CT469" s="23" t="str">
        <f ca="1">_xll.IMDP("BND",CH469,CT8,CH3)</f>
        <v>입력오류</v>
      </c>
      <c r="CU469" s="2"/>
      <c r="DE469" s="21" t="str">
        <f ca="1">_xll.IMDP("BND",CV469,DE8,CV3)</f>
        <v>입력오류</v>
      </c>
      <c r="DF469" s="23" t="str">
        <f ca="1">_xll.IMDP("BND",CV469,DF8,CV3)</f>
        <v>입력오류</v>
      </c>
      <c r="DG469" s="23" t="str">
        <f ca="1">_xll.IMDP("BND",CV469,DG8,CV3)</f>
        <v>입력오류</v>
      </c>
      <c r="DH469" s="23" t="str">
        <f ca="1">_xll.IMDP("BND",CV469,DH8,CV3)</f>
        <v>입력오류</v>
      </c>
      <c r="DI469" s="2"/>
      <c r="DS469" s="21" t="str">
        <f ca="1">_xll.IMDP("BND",DJ469,DS8,DJ3)</f>
        <v>입력오류</v>
      </c>
      <c r="DT469" s="23" t="str">
        <f ca="1">_xll.IMDP("BND",DJ469,DT8,DJ3)</f>
        <v>입력오류</v>
      </c>
      <c r="DU469" s="23" t="str">
        <f ca="1">_xll.IMDP("BND",DJ469,DU8,DJ3)</f>
        <v>입력오류</v>
      </c>
      <c r="DV469" s="23" t="str">
        <f ca="1">_xll.IMDP("BND",DJ469,DV8,DJ3)</f>
        <v>입력오류</v>
      </c>
      <c r="DW469" s="2"/>
      <c r="EG469" s="21" t="str">
        <f ca="1">_xll.IMDP("BND",DX469,EG8,DX3)</f>
        <v>입력오류</v>
      </c>
      <c r="EH469" s="23" t="str">
        <f ca="1">_xll.IMDP("BND",DX469,EH8,DX3)</f>
        <v>입력오류</v>
      </c>
      <c r="EI469" s="23" t="str">
        <f ca="1">_xll.IMDP("BND",DX469,EI8,DX3)</f>
        <v>입력오류</v>
      </c>
      <c r="EJ469" s="23" t="str">
        <f ca="1">_xll.IMDP("BND",DX469,EJ8,DX3)</f>
        <v>입력오류</v>
      </c>
      <c r="EK469" s="2"/>
      <c r="EU469" s="21" t="str">
        <f ca="1">_xll.IMDP("BND",EL469,EU8,EL3)</f>
        <v>입력오류</v>
      </c>
      <c r="EV469" s="23" t="str">
        <f ca="1">_xll.IMDP("BND",EL469,EV8,EL3)</f>
        <v>입력오류</v>
      </c>
      <c r="EW469" s="23" t="str">
        <f ca="1">_xll.IMDP("BND",EL469,EW8,EL3)</f>
        <v>입력오류</v>
      </c>
      <c r="EX469" s="23" t="str">
        <f ca="1">_xll.IMDP("BND",EL469,EX8,EL3)</f>
        <v>입력오류</v>
      </c>
    </row>
    <row r="470" spans="1:154" ht="13.5" customHeight="1" x14ac:dyDescent="0.3">
      <c r="A470" s="2"/>
      <c r="K470" s="21" t="str">
        <f ca="1">_xll.IMDP("BND",B470,K8,B3)</f>
        <v>입력오류</v>
      </c>
      <c r="L470" s="23" t="str">
        <f ca="1">_xll.IMDP("BND",B470,L8,B3)</f>
        <v>입력오류</v>
      </c>
      <c r="M470" s="23" t="str">
        <f ca="1">_xll.IMDP("BND",B470,M8,B3)</f>
        <v>입력오류</v>
      </c>
      <c r="N470" s="23" t="str">
        <f ca="1">_xll.IMDP("BND",B470,N8,B3)</f>
        <v>입력오류</v>
      </c>
      <c r="O470" s="2"/>
      <c r="Y470" s="21" t="str">
        <f ca="1">_xll.IMDP("BND",P470,Y8,P3)</f>
        <v>입력오류</v>
      </c>
      <c r="Z470" s="23" t="str">
        <f ca="1">_xll.IMDP("BND",P470,Z8,P3)</f>
        <v>입력오류</v>
      </c>
      <c r="AA470" s="23" t="str">
        <f ca="1">_xll.IMDP("BND",P470,AA8,P3)</f>
        <v>입력오류</v>
      </c>
      <c r="AB470" s="23" t="str">
        <f ca="1">_xll.IMDP("BND",P470,AB8,P3)</f>
        <v>입력오류</v>
      </c>
      <c r="AC470" s="2"/>
      <c r="AM470" s="21" t="str">
        <f ca="1">_xll.IMDP("BND",AD470,AM8,AD3)</f>
        <v>입력오류</v>
      </c>
      <c r="AN470" s="23" t="str">
        <f ca="1">_xll.IMDP("BND",AD470,AN8,AD3)</f>
        <v>입력오류</v>
      </c>
      <c r="AO470" s="23" t="str">
        <f ca="1">_xll.IMDP("BND",AD470,AO8,AD3)</f>
        <v>입력오류</v>
      </c>
      <c r="AP470" s="23" t="str">
        <f ca="1">_xll.IMDP("BND",AD470,AP8,AD3)</f>
        <v>입력오류</v>
      </c>
      <c r="AQ470" s="2"/>
      <c r="BA470" s="21" t="str">
        <f ca="1">_xll.IMDP("BND",AR470,BA8,AR3)</f>
        <v>입력오류</v>
      </c>
      <c r="BB470" s="23" t="str">
        <f ca="1">_xll.IMDP("BND",AR470,BB8,AR3)</f>
        <v>입력오류</v>
      </c>
      <c r="BC470" s="23" t="str">
        <f ca="1">_xll.IMDP("BND",AR470,BC8,AR3)</f>
        <v>입력오류</v>
      </c>
      <c r="BD470" s="23" t="str">
        <f ca="1">_xll.IMDP("BND",AR470,BD8,AR3)</f>
        <v>입력오류</v>
      </c>
      <c r="BE470" s="2"/>
      <c r="BO470" s="21" t="str">
        <f ca="1">_xll.IMDP("BND",BF470,BO8,BF3)</f>
        <v>입력오류</v>
      </c>
      <c r="BP470" s="23" t="str">
        <f ca="1">_xll.IMDP("BND",BF470,BP8,BF3)</f>
        <v>입력오류</v>
      </c>
      <c r="BQ470" s="23" t="str">
        <f ca="1">_xll.IMDP("BND",BF470,BQ8,BF3)</f>
        <v>입력오류</v>
      </c>
      <c r="BR470" s="23" t="str">
        <f ca="1">_xll.IMDP("BND",BF470,BR8,BF3)</f>
        <v>입력오류</v>
      </c>
      <c r="BS470" s="2"/>
      <c r="CC470" s="21" t="str">
        <f ca="1">_xll.IMDP("BND",BT470,CC8,BT3)</f>
        <v>입력오류</v>
      </c>
      <c r="CD470" s="23" t="str">
        <f ca="1">_xll.IMDP("BND",BT470,CD8,BT3)</f>
        <v>입력오류</v>
      </c>
      <c r="CE470" s="23" t="str">
        <f ca="1">_xll.IMDP("BND",BT470,CE8,BT3)</f>
        <v>입력오류</v>
      </c>
      <c r="CF470" s="23" t="str">
        <f ca="1">_xll.IMDP("BND",BT470,CF8,BT3)</f>
        <v>입력오류</v>
      </c>
      <c r="CG470" s="2"/>
      <c r="CQ470" s="21" t="str">
        <f ca="1">_xll.IMDP("BND",CH470,CQ8,CH3)</f>
        <v>입력오류</v>
      </c>
      <c r="CR470" s="23" t="str">
        <f ca="1">_xll.IMDP("BND",CH470,CR8,CH3)</f>
        <v>입력오류</v>
      </c>
      <c r="CS470" s="23" t="str">
        <f ca="1">_xll.IMDP("BND",CH470,CS8,CH3)</f>
        <v>입력오류</v>
      </c>
      <c r="CT470" s="23" t="str">
        <f ca="1">_xll.IMDP("BND",CH470,CT8,CH3)</f>
        <v>입력오류</v>
      </c>
      <c r="CU470" s="2"/>
      <c r="DE470" s="21" t="str">
        <f ca="1">_xll.IMDP("BND",CV470,DE8,CV3)</f>
        <v>입력오류</v>
      </c>
      <c r="DF470" s="23" t="str">
        <f ca="1">_xll.IMDP("BND",CV470,DF8,CV3)</f>
        <v>입력오류</v>
      </c>
      <c r="DG470" s="23" t="str">
        <f ca="1">_xll.IMDP("BND",CV470,DG8,CV3)</f>
        <v>입력오류</v>
      </c>
      <c r="DH470" s="23" t="str">
        <f ca="1">_xll.IMDP("BND",CV470,DH8,CV3)</f>
        <v>입력오류</v>
      </c>
      <c r="DI470" s="2"/>
      <c r="DS470" s="21" t="str">
        <f ca="1">_xll.IMDP("BND",DJ470,DS8,DJ3)</f>
        <v>입력오류</v>
      </c>
      <c r="DT470" s="23" t="str">
        <f ca="1">_xll.IMDP("BND",DJ470,DT8,DJ3)</f>
        <v>입력오류</v>
      </c>
      <c r="DU470" s="23" t="str">
        <f ca="1">_xll.IMDP("BND",DJ470,DU8,DJ3)</f>
        <v>입력오류</v>
      </c>
      <c r="DV470" s="23" t="str">
        <f ca="1">_xll.IMDP("BND",DJ470,DV8,DJ3)</f>
        <v>입력오류</v>
      </c>
      <c r="DW470" s="2"/>
      <c r="EG470" s="21" t="str">
        <f ca="1">_xll.IMDP("BND",DX470,EG8,DX3)</f>
        <v>입력오류</v>
      </c>
      <c r="EH470" s="23" t="str">
        <f ca="1">_xll.IMDP("BND",DX470,EH8,DX3)</f>
        <v>입력오류</v>
      </c>
      <c r="EI470" s="23" t="str">
        <f ca="1">_xll.IMDP("BND",DX470,EI8,DX3)</f>
        <v>입력오류</v>
      </c>
      <c r="EJ470" s="23" t="str">
        <f ca="1">_xll.IMDP("BND",DX470,EJ8,DX3)</f>
        <v>입력오류</v>
      </c>
      <c r="EK470" s="2"/>
      <c r="EU470" s="21" t="str">
        <f ca="1">_xll.IMDP("BND",EL470,EU8,EL3)</f>
        <v>입력오류</v>
      </c>
      <c r="EV470" s="23" t="str">
        <f ca="1">_xll.IMDP("BND",EL470,EV8,EL3)</f>
        <v>입력오류</v>
      </c>
      <c r="EW470" s="23" t="str">
        <f ca="1">_xll.IMDP("BND",EL470,EW8,EL3)</f>
        <v>입력오류</v>
      </c>
      <c r="EX470" s="23" t="str">
        <f ca="1">_xll.IMDP("BND",EL470,EX8,EL3)</f>
        <v>입력오류</v>
      </c>
    </row>
    <row r="471" spans="1:154" ht="13.5" customHeight="1" x14ac:dyDescent="0.3">
      <c r="A471" s="2"/>
      <c r="K471" s="21" t="str">
        <f ca="1">_xll.IMDP("BND",B471,K8,B3)</f>
        <v>입력오류</v>
      </c>
      <c r="L471" s="23" t="str">
        <f ca="1">_xll.IMDP("BND",B471,L8,B3)</f>
        <v>입력오류</v>
      </c>
      <c r="M471" s="23" t="str">
        <f ca="1">_xll.IMDP("BND",B471,M8,B3)</f>
        <v>입력오류</v>
      </c>
      <c r="N471" s="23" t="str">
        <f ca="1">_xll.IMDP("BND",B471,N8,B3)</f>
        <v>입력오류</v>
      </c>
      <c r="O471" s="2"/>
      <c r="Y471" s="21" t="str">
        <f ca="1">_xll.IMDP("BND",P471,Y8,P3)</f>
        <v>입력오류</v>
      </c>
      <c r="Z471" s="23" t="str">
        <f ca="1">_xll.IMDP("BND",P471,Z8,P3)</f>
        <v>입력오류</v>
      </c>
      <c r="AA471" s="23" t="str">
        <f ca="1">_xll.IMDP("BND",P471,AA8,P3)</f>
        <v>입력오류</v>
      </c>
      <c r="AB471" s="23" t="str">
        <f ca="1">_xll.IMDP("BND",P471,AB8,P3)</f>
        <v>입력오류</v>
      </c>
      <c r="AC471" s="2"/>
      <c r="AM471" s="21" t="str">
        <f ca="1">_xll.IMDP("BND",AD471,AM8,AD3)</f>
        <v>입력오류</v>
      </c>
      <c r="AN471" s="23" t="str">
        <f ca="1">_xll.IMDP("BND",AD471,AN8,AD3)</f>
        <v>입력오류</v>
      </c>
      <c r="AO471" s="23" t="str">
        <f ca="1">_xll.IMDP("BND",AD471,AO8,AD3)</f>
        <v>입력오류</v>
      </c>
      <c r="AP471" s="23" t="str">
        <f ca="1">_xll.IMDP("BND",AD471,AP8,AD3)</f>
        <v>입력오류</v>
      </c>
      <c r="AQ471" s="2"/>
      <c r="BA471" s="21" t="str">
        <f ca="1">_xll.IMDP("BND",AR471,BA8,AR3)</f>
        <v>입력오류</v>
      </c>
      <c r="BB471" s="23" t="str">
        <f ca="1">_xll.IMDP("BND",AR471,BB8,AR3)</f>
        <v>입력오류</v>
      </c>
      <c r="BC471" s="23" t="str">
        <f ca="1">_xll.IMDP("BND",AR471,BC8,AR3)</f>
        <v>입력오류</v>
      </c>
      <c r="BD471" s="23" t="str">
        <f ca="1">_xll.IMDP("BND",AR471,BD8,AR3)</f>
        <v>입력오류</v>
      </c>
      <c r="BE471" s="2"/>
      <c r="BO471" s="21" t="str">
        <f ca="1">_xll.IMDP("BND",BF471,BO8,BF3)</f>
        <v>입력오류</v>
      </c>
      <c r="BP471" s="23" t="str">
        <f ca="1">_xll.IMDP("BND",BF471,BP8,BF3)</f>
        <v>입력오류</v>
      </c>
      <c r="BQ471" s="23" t="str">
        <f ca="1">_xll.IMDP("BND",BF471,BQ8,BF3)</f>
        <v>입력오류</v>
      </c>
      <c r="BR471" s="23" t="str">
        <f ca="1">_xll.IMDP("BND",BF471,BR8,BF3)</f>
        <v>입력오류</v>
      </c>
      <c r="BS471" s="2"/>
      <c r="CC471" s="21" t="str">
        <f ca="1">_xll.IMDP("BND",BT471,CC8,BT3)</f>
        <v>입력오류</v>
      </c>
      <c r="CD471" s="23" t="str">
        <f ca="1">_xll.IMDP("BND",BT471,CD8,BT3)</f>
        <v>입력오류</v>
      </c>
      <c r="CE471" s="23" t="str">
        <f ca="1">_xll.IMDP("BND",BT471,CE8,BT3)</f>
        <v>입력오류</v>
      </c>
      <c r="CF471" s="23" t="str">
        <f ca="1">_xll.IMDP("BND",BT471,CF8,BT3)</f>
        <v>입력오류</v>
      </c>
      <c r="CG471" s="2"/>
      <c r="CQ471" s="21" t="str">
        <f ca="1">_xll.IMDP("BND",CH471,CQ8,CH3)</f>
        <v>입력오류</v>
      </c>
      <c r="CR471" s="23" t="str">
        <f ca="1">_xll.IMDP("BND",CH471,CR8,CH3)</f>
        <v>입력오류</v>
      </c>
      <c r="CS471" s="23" t="str">
        <f ca="1">_xll.IMDP("BND",CH471,CS8,CH3)</f>
        <v>입력오류</v>
      </c>
      <c r="CT471" s="23" t="str">
        <f ca="1">_xll.IMDP("BND",CH471,CT8,CH3)</f>
        <v>입력오류</v>
      </c>
      <c r="CU471" s="2"/>
      <c r="DE471" s="21" t="str">
        <f ca="1">_xll.IMDP("BND",CV471,DE8,CV3)</f>
        <v>입력오류</v>
      </c>
      <c r="DF471" s="23" t="str">
        <f ca="1">_xll.IMDP("BND",CV471,DF8,CV3)</f>
        <v>입력오류</v>
      </c>
      <c r="DG471" s="23" t="str">
        <f ca="1">_xll.IMDP("BND",CV471,DG8,CV3)</f>
        <v>입력오류</v>
      </c>
      <c r="DH471" s="23" t="str">
        <f ca="1">_xll.IMDP("BND",CV471,DH8,CV3)</f>
        <v>입력오류</v>
      </c>
      <c r="DI471" s="2"/>
      <c r="DS471" s="21" t="str">
        <f ca="1">_xll.IMDP("BND",DJ471,DS8,DJ3)</f>
        <v>입력오류</v>
      </c>
      <c r="DT471" s="23" t="str">
        <f ca="1">_xll.IMDP("BND",DJ471,DT8,DJ3)</f>
        <v>입력오류</v>
      </c>
      <c r="DU471" s="23" t="str">
        <f ca="1">_xll.IMDP("BND",DJ471,DU8,DJ3)</f>
        <v>입력오류</v>
      </c>
      <c r="DV471" s="23" t="str">
        <f ca="1">_xll.IMDP("BND",DJ471,DV8,DJ3)</f>
        <v>입력오류</v>
      </c>
      <c r="DW471" s="2"/>
      <c r="EG471" s="21" t="str">
        <f ca="1">_xll.IMDP("BND",DX471,EG8,DX3)</f>
        <v>입력오류</v>
      </c>
      <c r="EH471" s="23" t="str">
        <f ca="1">_xll.IMDP("BND",DX471,EH8,DX3)</f>
        <v>입력오류</v>
      </c>
      <c r="EI471" s="23" t="str">
        <f ca="1">_xll.IMDP("BND",DX471,EI8,DX3)</f>
        <v>입력오류</v>
      </c>
      <c r="EJ471" s="23" t="str">
        <f ca="1">_xll.IMDP("BND",DX471,EJ8,DX3)</f>
        <v>입력오류</v>
      </c>
      <c r="EK471" s="2"/>
      <c r="EU471" s="21" t="str">
        <f ca="1">_xll.IMDP("BND",EL471,EU8,EL3)</f>
        <v>입력오류</v>
      </c>
      <c r="EV471" s="23" t="str">
        <f ca="1">_xll.IMDP("BND",EL471,EV8,EL3)</f>
        <v>입력오류</v>
      </c>
      <c r="EW471" s="23" t="str">
        <f ca="1">_xll.IMDP("BND",EL471,EW8,EL3)</f>
        <v>입력오류</v>
      </c>
      <c r="EX471" s="23" t="str">
        <f ca="1">_xll.IMDP("BND",EL471,EX8,EL3)</f>
        <v>입력오류</v>
      </c>
    </row>
    <row r="472" spans="1:154" ht="13.5" customHeight="1" x14ac:dyDescent="0.3">
      <c r="A472" s="2"/>
      <c r="K472" s="21" t="str">
        <f ca="1">_xll.IMDP("BND",B472,K8,B3)</f>
        <v>입력오류</v>
      </c>
      <c r="L472" s="23" t="str">
        <f ca="1">_xll.IMDP("BND",B472,L8,B3)</f>
        <v>입력오류</v>
      </c>
      <c r="M472" s="23" t="str">
        <f ca="1">_xll.IMDP("BND",B472,M8,B3)</f>
        <v>입력오류</v>
      </c>
      <c r="N472" s="23" t="str">
        <f ca="1">_xll.IMDP("BND",B472,N8,B3)</f>
        <v>입력오류</v>
      </c>
      <c r="O472" s="2"/>
      <c r="Y472" s="21" t="str">
        <f ca="1">_xll.IMDP("BND",P472,Y8,P3)</f>
        <v>입력오류</v>
      </c>
      <c r="Z472" s="23" t="str">
        <f ca="1">_xll.IMDP("BND",P472,Z8,P3)</f>
        <v>입력오류</v>
      </c>
      <c r="AA472" s="23" t="str">
        <f ca="1">_xll.IMDP("BND",P472,AA8,P3)</f>
        <v>입력오류</v>
      </c>
      <c r="AB472" s="23" t="str">
        <f ca="1">_xll.IMDP("BND",P472,AB8,P3)</f>
        <v>입력오류</v>
      </c>
      <c r="AC472" s="2"/>
      <c r="AM472" s="21" t="str">
        <f ca="1">_xll.IMDP("BND",AD472,AM8,AD3)</f>
        <v>입력오류</v>
      </c>
      <c r="AN472" s="23" t="str">
        <f ca="1">_xll.IMDP("BND",AD472,AN8,AD3)</f>
        <v>입력오류</v>
      </c>
      <c r="AO472" s="23" t="str">
        <f ca="1">_xll.IMDP("BND",AD472,AO8,AD3)</f>
        <v>입력오류</v>
      </c>
      <c r="AP472" s="23" t="str">
        <f ca="1">_xll.IMDP("BND",AD472,AP8,AD3)</f>
        <v>입력오류</v>
      </c>
      <c r="AQ472" s="2"/>
      <c r="BA472" s="21" t="str">
        <f ca="1">_xll.IMDP("BND",AR472,BA8,AR3)</f>
        <v>입력오류</v>
      </c>
      <c r="BB472" s="23" t="str">
        <f ca="1">_xll.IMDP("BND",AR472,BB8,AR3)</f>
        <v>입력오류</v>
      </c>
      <c r="BC472" s="23" t="str">
        <f ca="1">_xll.IMDP("BND",AR472,BC8,AR3)</f>
        <v>입력오류</v>
      </c>
      <c r="BD472" s="23" t="str">
        <f ca="1">_xll.IMDP("BND",AR472,BD8,AR3)</f>
        <v>입력오류</v>
      </c>
      <c r="BE472" s="2"/>
      <c r="BO472" s="21" t="str">
        <f ca="1">_xll.IMDP("BND",BF472,BO8,BF3)</f>
        <v>입력오류</v>
      </c>
      <c r="BP472" s="23" t="str">
        <f ca="1">_xll.IMDP("BND",BF472,BP8,BF3)</f>
        <v>입력오류</v>
      </c>
      <c r="BQ472" s="23" t="str">
        <f ca="1">_xll.IMDP("BND",BF472,BQ8,BF3)</f>
        <v>입력오류</v>
      </c>
      <c r="BR472" s="23" t="str">
        <f ca="1">_xll.IMDP("BND",BF472,BR8,BF3)</f>
        <v>입력오류</v>
      </c>
      <c r="BS472" s="2"/>
      <c r="CC472" s="21" t="str">
        <f ca="1">_xll.IMDP("BND",BT472,CC8,BT3)</f>
        <v>입력오류</v>
      </c>
      <c r="CD472" s="23" t="str">
        <f ca="1">_xll.IMDP("BND",BT472,CD8,BT3)</f>
        <v>입력오류</v>
      </c>
      <c r="CE472" s="23" t="str">
        <f ca="1">_xll.IMDP("BND",BT472,CE8,BT3)</f>
        <v>입력오류</v>
      </c>
      <c r="CF472" s="23" t="str">
        <f ca="1">_xll.IMDP("BND",BT472,CF8,BT3)</f>
        <v>입력오류</v>
      </c>
      <c r="CG472" s="2"/>
      <c r="CQ472" s="21" t="str">
        <f ca="1">_xll.IMDP("BND",CH472,CQ8,CH3)</f>
        <v>입력오류</v>
      </c>
      <c r="CR472" s="23" t="str">
        <f ca="1">_xll.IMDP("BND",CH472,CR8,CH3)</f>
        <v>입력오류</v>
      </c>
      <c r="CS472" s="23" t="str">
        <f ca="1">_xll.IMDP("BND",CH472,CS8,CH3)</f>
        <v>입력오류</v>
      </c>
      <c r="CT472" s="23" t="str">
        <f ca="1">_xll.IMDP("BND",CH472,CT8,CH3)</f>
        <v>입력오류</v>
      </c>
      <c r="CU472" s="2"/>
      <c r="DE472" s="21" t="str">
        <f ca="1">_xll.IMDP("BND",CV472,DE8,CV3)</f>
        <v>입력오류</v>
      </c>
      <c r="DF472" s="23" t="str">
        <f ca="1">_xll.IMDP("BND",CV472,DF8,CV3)</f>
        <v>입력오류</v>
      </c>
      <c r="DG472" s="23" t="str">
        <f ca="1">_xll.IMDP("BND",CV472,DG8,CV3)</f>
        <v>입력오류</v>
      </c>
      <c r="DH472" s="23" t="str">
        <f ca="1">_xll.IMDP("BND",CV472,DH8,CV3)</f>
        <v>입력오류</v>
      </c>
      <c r="DI472" s="2"/>
      <c r="DS472" s="21" t="str">
        <f ca="1">_xll.IMDP("BND",DJ472,DS8,DJ3)</f>
        <v>입력오류</v>
      </c>
      <c r="DT472" s="23" t="str">
        <f ca="1">_xll.IMDP("BND",DJ472,DT8,DJ3)</f>
        <v>입력오류</v>
      </c>
      <c r="DU472" s="23" t="str">
        <f ca="1">_xll.IMDP("BND",DJ472,DU8,DJ3)</f>
        <v>입력오류</v>
      </c>
      <c r="DV472" s="23" t="str">
        <f ca="1">_xll.IMDP("BND",DJ472,DV8,DJ3)</f>
        <v>입력오류</v>
      </c>
      <c r="DW472" s="2"/>
      <c r="EG472" s="21" t="str">
        <f ca="1">_xll.IMDP("BND",DX472,EG8,DX3)</f>
        <v>입력오류</v>
      </c>
      <c r="EH472" s="23" t="str">
        <f ca="1">_xll.IMDP("BND",DX472,EH8,DX3)</f>
        <v>입력오류</v>
      </c>
      <c r="EI472" s="23" t="str">
        <f ca="1">_xll.IMDP("BND",DX472,EI8,DX3)</f>
        <v>입력오류</v>
      </c>
      <c r="EJ472" s="23" t="str">
        <f ca="1">_xll.IMDP("BND",DX472,EJ8,DX3)</f>
        <v>입력오류</v>
      </c>
      <c r="EK472" s="2"/>
      <c r="EU472" s="21" t="str">
        <f ca="1">_xll.IMDP("BND",EL472,EU8,EL3)</f>
        <v>입력오류</v>
      </c>
      <c r="EV472" s="23" t="str">
        <f ca="1">_xll.IMDP("BND",EL472,EV8,EL3)</f>
        <v>입력오류</v>
      </c>
      <c r="EW472" s="23" t="str">
        <f ca="1">_xll.IMDP("BND",EL472,EW8,EL3)</f>
        <v>입력오류</v>
      </c>
      <c r="EX472" s="23" t="str">
        <f ca="1">_xll.IMDP("BND",EL472,EX8,EL3)</f>
        <v>입력오류</v>
      </c>
    </row>
    <row r="473" spans="1:154" ht="13.5" customHeight="1" x14ac:dyDescent="0.3">
      <c r="A473" s="2"/>
      <c r="K473" s="21" t="str">
        <f ca="1">_xll.IMDP("BND",B473,K8,B3)</f>
        <v>입력오류</v>
      </c>
      <c r="L473" s="23" t="str">
        <f ca="1">_xll.IMDP("BND",B473,L8,B3)</f>
        <v>입력오류</v>
      </c>
      <c r="M473" s="23" t="str">
        <f ca="1">_xll.IMDP("BND",B473,M8,B3)</f>
        <v>입력오류</v>
      </c>
      <c r="N473" s="23" t="str">
        <f ca="1">_xll.IMDP("BND",B473,N8,B3)</f>
        <v>입력오류</v>
      </c>
      <c r="O473" s="2"/>
      <c r="Y473" s="21" t="str">
        <f ca="1">_xll.IMDP("BND",P473,Y8,P3)</f>
        <v>입력오류</v>
      </c>
      <c r="Z473" s="23" t="str">
        <f ca="1">_xll.IMDP("BND",P473,Z8,P3)</f>
        <v>입력오류</v>
      </c>
      <c r="AA473" s="23" t="str">
        <f ca="1">_xll.IMDP("BND",P473,AA8,P3)</f>
        <v>입력오류</v>
      </c>
      <c r="AB473" s="23" t="str">
        <f ca="1">_xll.IMDP("BND",P473,AB8,P3)</f>
        <v>입력오류</v>
      </c>
      <c r="AC473" s="2"/>
      <c r="AM473" s="21" t="str">
        <f ca="1">_xll.IMDP("BND",AD473,AM8,AD3)</f>
        <v>입력오류</v>
      </c>
      <c r="AN473" s="23" t="str">
        <f ca="1">_xll.IMDP("BND",AD473,AN8,AD3)</f>
        <v>입력오류</v>
      </c>
      <c r="AO473" s="23" t="str">
        <f ca="1">_xll.IMDP("BND",AD473,AO8,AD3)</f>
        <v>입력오류</v>
      </c>
      <c r="AP473" s="23" t="str">
        <f ca="1">_xll.IMDP("BND",AD473,AP8,AD3)</f>
        <v>입력오류</v>
      </c>
      <c r="AQ473" s="2"/>
      <c r="BA473" s="21" t="str">
        <f ca="1">_xll.IMDP("BND",AR473,BA8,AR3)</f>
        <v>입력오류</v>
      </c>
      <c r="BB473" s="23" t="str">
        <f ca="1">_xll.IMDP("BND",AR473,BB8,AR3)</f>
        <v>입력오류</v>
      </c>
      <c r="BC473" s="23" t="str">
        <f ca="1">_xll.IMDP("BND",AR473,BC8,AR3)</f>
        <v>입력오류</v>
      </c>
      <c r="BD473" s="23" t="str">
        <f ca="1">_xll.IMDP("BND",AR473,BD8,AR3)</f>
        <v>입력오류</v>
      </c>
      <c r="BE473" s="2"/>
      <c r="BO473" s="21" t="str">
        <f ca="1">_xll.IMDP("BND",BF473,BO8,BF3)</f>
        <v>입력오류</v>
      </c>
      <c r="BP473" s="23" t="str">
        <f ca="1">_xll.IMDP("BND",BF473,BP8,BF3)</f>
        <v>입력오류</v>
      </c>
      <c r="BQ473" s="23" t="str">
        <f ca="1">_xll.IMDP("BND",BF473,BQ8,BF3)</f>
        <v>입력오류</v>
      </c>
      <c r="BR473" s="23" t="str">
        <f ca="1">_xll.IMDP("BND",BF473,BR8,BF3)</f>
        <v>입력오류</v>
      </c>
      <c r="BS473" s="2"/>
      <c r="CC473" s="21" t="str">
        <f ca="1">_xll.IMDP("BND",BT473,CC8,BT3)</f>
        <v>입력오류</v>
      </c>
      <c r="CD473" s="23" t="str">
        <f ca="1">_xll.IMDP("BND",BT473,CD8,BT3)</f>
        <v>입력오류</v>
      </c>
      <c r="CE473" s="23" t="str">
        <f ca="1">_xll.IMDP("BND",BT473,CE8,BT3)</f>
        <v>입력오류</v>
      </c>
      <c r="CF473" s="23" t="str">
        <f ca="1">_xll.IMDP("BND",BT473,CF8,BT3)</f>
        <v>입력오류</v>
      </c>
      <c r="CG473" s="2"/>
      <c r="CQ473" s="21" t="str">
        <f ca="1">_xll.IMDP("BND",CH473,CQ8,CH3)</f>
        <v>입력오류</v>
      </c>
      <c r="CR473" s="23" t="str">
        <f ca="1">_xll.IMDP("BND",CH473,CR8,CH3)</f>
        <v>입력오류</v>
      </c>
      <c r="CS473" s="23" t="str">
        <f ca="1">_xll.IMDP("BND",CH473,CS8,CH3)</f>
        <v>입력오류</v>
      </c>
      <c r="CT473" s="23" t="str">
        <f ca="1">_xll.IMDP("BND",CH473,CT8,CH3)</f>
        <v>입력오류</v>
      </c>
      <c r="CU473" s="2"/>
      <c r="DE473" s="21" t="str">
        <f ca="1">_xll.IMDP("BND",CV473,DE8,CV3)</f>
        <v>입력오류</v>
      </c>
      <c r="DF473" s="23" t="str">
        <f ca="1">_xll.IMDP("BND",CV473,DF8,CV3)</f>
        <v>입력오류</v>
      </c>
      <c r="DG473" s="23" t="str">
        <f ca="1">_xll.IMDP("BND",CV473,DG8,CV3)</f>
        <v>입력오류</v>
      </c>
      <c r="DH473" s="23" t="str">
        <f ca="1">_xll.IMDP("BND",CV473,DH8,CV3)</f>
        <v>입력오류</v>
      </c>
      <c r="DI473" s="2"/>
      <c r="DS473" s="21" t="str">
        <f ca="1">_xll.IMDP("BND",DJ473,DS8,DJ3)</f>
        <v>입력오류</v>
      </c>
      <c r="DT473" s="23" t="str">
        <f ca="1">_xll.IMDP("BND",DJ473,DT8,DJ3)</f>
        <v>입력오류</v>
      </c>
      <c r="DU473" s="23" t="str">
        <f ca="1">_xll.IMDP("BND",DJ473,DU8,DJ3)</f>
        <v>입력오류</v>
      </c>
      <c r="DV473" s="23" t="str">
        <f ca="1">_xll.IMDP("BND",DJ473,DV8,DJ3)</f>
        <v>입력오류</v>
      </c>
      <c r="DW473" s="2"/>
      <c r="EG473" s="21" t="str">
        <f ca="1">_xll.IMDP("BND",DX473,EG8,DX3)</f>
        <v>입력오류</v>
      </c>
      <c r="EH473" s="23" t="str">
        <f ca="1">_xll.IMDP("BND",DX473,EH8,DX3)</f>
        <v>입력오류</v>
      </c>
      <c r="EI473" s="23" t="str">
        <f ca="1">_xll.IMDP("BND",DX473,EI8,DX3)</f>
        <v>입력오류</v>
      </c>
      <c r="EJ473" s="23" t="str">
        <f ca="1">_xll.IMDP("BND",DX473,EJ8,DX3)</f>
        <v>입력오류</v>
      </c>
      <c r="EK473" s="2"/>
      <c r="EU473" s="21" t="str">
        <f ca="1">_xll.IMDP("BND",EL473,EU8,EL3)</f>
        <v>입력오류</v>
      </c>
      <c r="EV473" s="23" t="str">
        <f ca="1">_xll.IMDP("BND",EL473,EV8,EL3)</f>
        <v>입력오류</v>
      </c>
      <c r="EW473" s="23" t="str">
        <f ca="1">_xll.IMDP("BND",EL473,EW8,EL3)</f>
        <v>입력오류</v>
      </c>
      <c r="EX473" s="23" t="str">
        <f ca="1">_xll.IMDP("BND",EL473,EX8,EL3)</f>
        <v>입력오류</v>
      </c>
    </row>
    <row r="474" spans="1:154" ht="13.5" customHeight="1" x14ac:dyDescent="0.3">
      <c r="A474" s="2"/>
      <c r="K474" s="21" t="str">
        <f ca="1">_xll.IMDP("BND",B474,K8,B3)</f>
        <v>입력오류</v>
      </c>
      <c r="L474" s="23" t="str">
        <f ca="1">_xll.IMDP("BND",B474,L8,B3)</f>
        <v>입력오류</v>
      </c>
      <c r="M474" s="23" t="str">
        <f ca="1">_xll.IMDP("BND",B474,M8,B3)</f>
        <v>입력오류</v>
      </c>
      <c r="N474" s="23" t="str">
        <f ca="1">_xll.IMDP("BND",B474,N8,B3)</f>
        <v>입력오류</v>
      </c>
      <c r="O474" s="2"/>
      <c r="Y474" s="21" t="str">
        <f ca="1">_xll.IMDP("BND",P474,Y8,P3)</f>
        <v>입력오류</v>
      </c>
      <c r="Z474" s="23" t="str">
        <f ca="1">_xll.IMDP("BND",P474,Z8,P3)</f>
        <v>입력오류</v>
      </c>
      <c r="AA474" s="23" t="str">
        <f ca="1">_xll.IMDP("BND",P474,AA8,P3)</f>
        <v>입력오류</v>
      </c>
      <c r="AB474" s="23" t="str">
        <f ca="1">_xll.IMDP("BND",P474,AB8,P3)</f>
        <v>입력오류</v>
      </c>
      <c r="AC474" s="2"/>
      <c r="AM474" s="21" t="str">
        <f ca="1">_xll.IMDP("BND",AD474,AM8,AD3)</f>
        <v>입력오류</v>
      </c>
      <c r="AN474" s="23" t="str">
        <f ca="1">_xll.IMDP("BND",AD474,AN8,AD3)</f>
        <v>입력오류</v>
      </c>
      <c r="AO474" s="23" t="str">
        <f ca="1">_xll.IMDP("BND",AD474,AO8,AD3)</f>
        <v>입력오류</v>
      </c>
      <c r="AP474" s="23" t="str">
        <f ca="1">_xll.IMDP("BND",AD474,AP8,AD3)</f>
        <v>입력오류</v>
      </c>
      <c r="AQ474" s="2"/>
      <c r="BA474" s="21" t="str">
        <f ca="1">_xll.IMDP("BND",AR474,BA8,AR3)</f>
        <v>입력오류</v>
      </c>
      <c r="BB474" s="23" t="str">
        <f ca="1">_xll.IMDP("BND",AR474,BB8,AR3)</f>
        <v>입력오류</v>
      </c>
      <c r="BC474" s="23" t="str">
        <f ca="1">_xll.IMDP("BND",AR474,BC8,AR3)</f>
        <v>입력오류</v>
      </c>
      <c r="BD474" s="23" t="str">
        <f ca="1">_xll.IMDP("BND",AR474,BD8,AR3)</f>
        <v>입력오류</v>
      </c>
      <c r="BE474" s="2"/>
      <c r="BO474" s="21" t="str">
        <f ca="1">_xll.IMDP("BND",BF474,BO8,BF3)</f>
        <v>입력오류</v>
      </c>
      <c r="BP474" s="23" t="str">
        <f ca="1">_xll.IMDP("BND",BF474,BP8,BF3)</f>
        <v>입력오류</v>
      </c>
      <c r="BQ474" s="23" t="str">
        <f ca="1">_xll.IMDP("BND",BF474,BQ8,BF3)</f>
        <v>입력오류</v>
      </c>
      <c r="BR474" s="23" t="str">
        <f ca="1">_xll.IMDP("BND",BF474,BR8,BF3)</f>
        <v>입력오류</v>
      </c>
      <c r="BS474" s="2"/>
      <c r="CC474" s="21" t="str">
        <f ca="1">_xll.IMDP("BND",BT474,CC8,BT3)</f>
        <v>입력오류</v>
      </c>
      <c r="CD474" s="23" t="str">
        <f ca="1">_xll.IMDP("BND",BT474,CD8,BT3)</f>
        <v>입력오류</v>
      </c>
      <c r="CE474" s="23" t="str">
        <f ca="1">_xll.IMDP("BND",BT474,CE8,BT3)</f>
        <v>입력오류</v>
      </c>
      <c r="CF474" s="23" t="str">
        <f ca="1">_xll.IMDP("BND",BT474,CF8,BT3)</f>
        <v>입력오류</v>
      </c>
      <c r="CG474" s="2"/>
      <c r="CQ474" s="21" t="str">
        <f ca="1">_xll.IMDP("BND",CH474,CQ8,CH3)</f>
        <v>입력오류</v>
      </c>
      <c r="CR474" s="23" t="str">
        <f ca="1">_xll.IMDP("BND",CH474,CR8,CH3)</f>
        <v>입력오류</v>
      </c>
      <c r="CS474" s="23" t="str">
        <f ca="1">_xll.IMDP("BND",CH474,CS8,CH3)</f>
        <v>입력오류</v>
      </c>
      <c r="CT474" s="23" t="str">
        <f ca="1">_xll.IMDP("BND",CH474,CT8,CH3)</f>
        <v>입력오류</v>
      </c>
      <c r="CU474" s="2"/>
      <c r="DE474" s="21" t="str">
        <f ca="1">_xll.IMDP("BND",CV474,DE8,CV3)</f>
        <v>입력오류</v>
      </c>
      <c r="DF474" s="23" t="str">
        <f ca="1">_xll.IMDP("BND",CV474,DF8,CV3)</f>
        <v>입력오류</v>
      </c>
      <c r="DG474" s="23" t="str">
        <f ca="1">_xll.IMDP("BND",CV474,DG8,CV3)</f>
        <v>입력오류</v>
      </c>
      <c r="DH474" s="23" t="str">
        <f ca="1">_xll.IMDP("BND",CV474,DH8,CV3)</f>
        <v>입력오류</v>
      </c>
      <c r="DI474" s="2"/>
      <c r="DS474" s="21" t="str">
        <f ca="1">_xll.IMDP("BND",DJ474,DS8,DJ3)</f>
        <v>입력오류</v>
      </c>
      <c r="DT474" s="23" t="str">
        <f ca="1">_xll.IMDP("BND",DJ474,DT8,DJ3)</f>
        <v>입력오류</v>
      </c>
      <c r="DU474" s="23" t="str">
        <f ca="1">_xll.IMDP("BND",DJ474,DU8,DJ3)</f>
        <v>입력오류</v>
      </c>
      <c r="DV474" s="23" t="str">
        <f ca="1">_xll.IMDP("BND",DJ474,DV8,DJ3)</f>
        <v>입력오류</v>
      </c>
      <c r="DW474" s="2"/>
      <c r="EG474" s="21" t="str">
        <f ca="1">_xll.IMDP("BND",DX474,EG8,DX3)</f>
        <v>입력오류</v>
      </c>
      <c r="EH474" s="23" t="str">
        <f ca="1">_xll.IMDP("BND",DX474,EH8,DX3)</f>
        <v>입력오류</v>
      </c>
      <c r="EI474" s="23" t="str">
        <f ca="1">_xll.IMDP("BND",DX474,EI8,DX3)</f>
        <v>입력오류</v>
      </c>
      <c r="EJ474" s="23" t="str">
        <f ca="1">_xll.IMDP("BND",DX474,EJ8,DX3)</f>
        <v>입력오류</v>
      </c>
      <c r="EK474" s="2"/>
      <c r="EU474" s="21" t="str">
        <f ca="1">_xll.IMDP("BND",EL474,EU8,EL3)</f>
        <v>입력오류</v>
      </c>
      <c r="EV474" s="23" t="str">
        <f ca="1">_xll.IMDP("BND",EL474,EV8,EL3)</f>
        <v>입력오류</v>
      </c>
      <c r="EW474" s="23" t="str">
        <f ca="1">_xll.IMDP("BND",EL474,EW8,EL3)</f>
        <v>입력오류</v>
      </c>
      <c r="EX474" s="23" t="str">
        <f ca="1">_xll.IMDP("BND",EL474,EX8,EL3)</f>
        <v>입력오류</v>
      </c>
    </row>
    <row r="475" spans="1:154" ht="13.5" customHeight="1" x14ac:dyDescent="0.3">
      <c r="A475" s="2"/>
      <c r="K475" s="21" t="str">
        <f ca="1">_xll.IMDP("BND",B475,K8,B3)</f>
        <v>입력오류</v>
      </c>
      <c r="L475" s="23" t="str">
        <f ca="1">_xll.IMDP("BND",B475,L8,B3)</f>
        <v>입력오류</v>
      </c>
      <c r="M475" s="23" t="str">
        <f ca="1">_xll.IMDP("BND",B475,M8,B3)</f>
        <v>입력오류</v>
      </c>
      <c r="N475" s="23" t="str">
        <f ca="1">_xll.IMDP("BND",B475,N8,B3)</f>
        <v>입력오류</v>
      </c>
      <c r="O475" s="2"/>
      <c r="Y475" s="21" t="str">
        <f ca="1">_xll.IMDP("BND",P475,Y8,P3)</f>
        <v>입력오류</v>
      </c>
      <c r="Z475" s="23" t="str">
        <f ca="1">_xll.IMDP("BND",P475,Z8,P3)</f>
        <v>입력오류</v>
      </c>
      <c r="AA475" s="23" t="str">
        <f ca="1">_xll.IMDP("BND",P475,AA8,P3)</f>
        <v>입력오류</v>
      </c>
      <c r="AB475" s="23" t="str">
        <f ca="1">_xll.IMDP("BND",P475,AB8,P3)</f>
        <v>입력오류</v>
      </c>
      <c r="AC475" s="2"/>
      <c r="AM475" s="21" t="str">
        <f ca="1">_xll.IMDP("BND",AD475,AM8,AD3)</f>
        <v>입력오류</v>
      </c>
      <c r="AN475" s="23" t="str">
        <f ca="1">_xll.IMDP("BND",AD475,AN8,AD3)</f>
        <v>입력오류</v>
      </c>
      <c r="AO475" s="23" t="str">
        <f ca="1">_xll.IMDP("BND",AD475,AO8,AD3)</f>
        <v>입력오류</v>
      </c>
      <c r="AP475" s="23" t="str">
        <f ca="1">_xll.IMDP("BND",AD475,AP8,AD3)</f>
        <v>입력오류</v>
      </c>
      <c r="AQ475" s="2"/>
      <c r="BA475" s="21" t="str">
        <f ca="1">_xll.IMDP("BND",AR475,BA8,AR3)</f>
        <v>입력오류</v>
      </c>
      <c r="BB475" s="23" t="str">
        <f ca="1">_xll.IMDP("BND",AR475,BB8,AR3)</f>
        <v>입력오류</v>
      </c>
      <c r="BC475" s="23" t="str">
        <f ca="1">_xll.IMDP("BND",AR475,BC8,AR3)</f>
        <v>입력오류</v>
      </c>
      <c r="BD475" s="23" t="str">
        <f ca="1">_xll.IMDP("BND",AR475,BD8,AR3)</f>
        <v>입력오류</v>
      </c>
      <c r="BE475" s="2"/>
      <c r="BO475" s="21" t="str">
        <f ca="1">_xll.IMDP("BND",BF475,BO8,BF3)</f>
        <v>입력오류</v>
      </c>
      <c r="BP475" s="23" t="str">
        <f ca="1">_xll.IMDP("BND",BF475,BP8,BF3)</f>
        <v>입력오류</v>
      </c>
      <c r="BQ475" s="23" t="str">
        <f ca="1">_xll.IMDP("BND",BF475,BQ8,BF3)</f>
        <v>입력오류</v>
      </c>
      <c r="BR475" s="23" t="str">
        <f ca="1">_xll.IMDP("BND",BF475,BR8,BF3)</f>
        <v>입력오류</v>
      </c>
      <c r="BS475" s="2"/>
      <c r="CC475" s="21" t="str">
        <f ca="1">_xll.IMDP("BND",BT475,CC8,BT3)</f>
        <v>입력오류</v>
      </c>
      <c r="CD475" s="23" t="str">
        <f ca="1">_xll.IMDP("BND",BT475,CD8,BT3)</f>
        <v>입력오류</v>
      </c>
      <c r="CE475" s="23" t="str">
        <f ca="1">_xll.IMDP("BND",BT475,CE8,BT3)</f>
        <v>입력오류</v>
      </c>
      <c r="CF475" s="23" t="str">
        <f ca="1">_xll.IMDP("BND",BT475,CF8,BT3)</f>
        <v>입력오류</v>
      </c>
      <c r="CG475" s="2"/>
      <c r="CQ475" s="21" t="str">
        <f ca="1">_xll.IMDP("BND",CH475,CQ8,CH3)</f>
        <v>입력오류</v>
      </c>
      <c r="CR475" s="23" t="str">
        <f ca="1">_xll.IMDP("BND",CH475,CR8,CH3)</f>
        <v>입력오류</v>
      </c>
      <c r="CS475" s="23" t="str">
        <f ca="1">_xll.IMDP("BND",CH475,CS8,CH3)</f>
        <v>입력오류</v>
      </c>
      <c r="CT475" s="23" t="str">
        <f ca="1">_xll.IMDP("BND",CH475,CT8,CH3)</f>
        <v>입력오류</v>
      </c>
      <c r="CU475" s="2"/>
      <c r="DE475" s="21" t="str">
        <f ca="1">_xll.IMDP("BND",CV475,DE8,CV3)</f>
        <v>입력오류</v>
      </c>
      <c r="DF475" s="23" t="str">
        <f ca="1">_xll.IMDP("BND",CV475,DF8,CV3)</f>
        <v>입력오류</v>
      </c>
      <c r="DG475" s="23" t="str">
        <f ca="1">_xll.IMDP("BND",CV475,DG8,CV3)</f>
        <v>입력오류</v>
      </c>
      <c r="DH475" s="23" t="str">
        <f ca="1">_xll.IMDP("BND",CV475,DH8,CV3)</f>
        <v>입력오류</v>
      </c>
      <c r="DI475" s="2"/>
      <c r="DS475" s="21" t="str">
        <f ca="1">_xll.IMDP("BND",DJ475,DS8,DJ3)</f>
        <v>입력오류</v>
      </c>
      <c r="DT475" s="23" t="str">
        <f ca="1">_xll.IMDP("BND",DJ475,DT8,DJ3)</f>
        <v>입력오류</v>
      </c>
      <c r="DU475" s="23" t="str">
        <f ca="1">_xll.IMDP("BND",DJ475,DU8,DJ3)</f>
        <v>입력오류</v>
      </c>
      <c r="DV475" s="23" t="str">
        <f ca="1">_xll.IMDP("BND",DJ475,DV8,DJ3)</f>
        <v>입력오류</v>
      </c>
      <c r="DW475" s="2"/>
      <c r="EG475" s="21" t="str">
        <f ca="1">_xll.IMDP("BND",DX475,EG8,DX3)</f>
        <v>입력오류</v>
      </c>
      <c r="EH475" s="23" t="str">
        <f ca="1">_xll.IMDP("BND",DX475,EH8,DX3)</f>
        <v>입력오류</v>
      </c>
      <c r="EI475" s="23" t="str">
        <f ca="1">_xll.IMDP("BND",DX475,EI8,DX3)</f>
        <v>입력오류</v>
      </c>
      <c r="EJ475" s="23" t="str">
        <f ca="1">_xll.IMDP("BND",DX475,EJ8,DX3)</f>
        <v>입력오류</v>
      </c>
      <c r="EK475" s="2"/>
      <c r="EU475" s="21" t="str">
        <f ca="1">_xll.IMDP("BND",EL475,EU8,EL3)</f>
        <v>입력오류</v>
      </c>
      <c r="EV475" s="23" t="str">
        <f ca="1">_xll.IMDP("BND",EL475,EV8,EL3)</f>
        <v>입력오류</v>
      </c>
      <c r="EW475" s="23" t="str">
        <f ca="1">_xll.IMDP("BND",EL475,EW8,EL3)</f>
        <v>입력오류</v>
      </c>
      <c r="EX475" s="23" t="str">
        <f ca="1">_xll.IMDP("BND",EL475,EX8,EL3)</f>
        <v>입력오류</v>
      </c>
    </row>
    <row r="476" spans="1:154" ht="13.5" customHeight="1" x14ac:dyDescent="0.3">
      <c r="A476" s="2"/>
      <c r="K476" s="21" t="str">
        <f ca="1">_xll.IMDP("BND",B476,K8,B3)</f>
        <v>입력오류</v>
      </c>
      <c r="L476" s="23" t="str">
        <f ca="1">_xll.IMDP("BND",B476,L8,B3)</f>
        <v>입력오류</v>
      </c>
      <c r="M476" s="23" t="str">
        <f ca="1">_xll.IMDP("BND",B476,M8,B3)</f>
        <v>입력오류</v>
      </c>
      <c r="N476" s="23" t="str">
        <f ca="1">_xll.IMDP("BND",B476,N8,B3)</f>
        <v>입력오류</v>
      </c>
      <c r="O476" s="2"/>
      <c r="Y476" s="21" t="str">
        <f ca="1">_xll.IMDP("BND",P476,Y8,P3)</f>
        <v>입력오류</v>
      </c>
      <c r="Z476" s="23" t="str">
        <f ca="1">_xll.IMDP("BND",P476,Z8,P3)</f>
        <v>입력오류</v>
      </c>
      <c r="AA476" s="23" t="str">
        <f ca="1">_xll.IMDP("BND",P476,AA8,P3)</f>
        <v>입력오류</v>
      </c>
      <c r="AB476" s="23" t="str">
        <f ca="1">_xll.IMDP("BND",P476,AB8,P3)</f>
        <v>입력오류</v>
      </c>
      <c r="AC476" s="2"/>
      <c r="AM476" s="21" t="str">
        <f ca="1">_xll.IMDP("BND",AD476,AM8,AD3)</f>
        <v>입력오류</v>
      </c>
      <c r="AN476" s="23" t="str">
        <f ca="1">_xll.IMDP("BND",AD476,AN8,AD3)</f>
        <v>입력오류</v>
      </c>
      <c r="AO476" s="23" t="str">
        <f ca="1">_xll.IMDP("BND",AD476,AO8,AD3)</f>
        <v>입력오류</v>
      </c>
      <c r="AP476" s="23" t="str">
        <f ca="1">_xll.IMDP("BND",AD476,AP8,AD3)</f>
        <v>입력오류</v>
      </c>
      <c r="AQ476" s="2"/>
      <c r="BA476" s="21" t="str">
        <f ca="1">_xll.IMDP("BND",AR476,BA8,AR3)</f>
        <v>입력오류</v>
      </c>
      <c r="BB476" s="23" t="str">
        <f ca="1">_xll.IMDP("BND",AR476,BB8,AR3)</f>
        <v>입력오류</v>
      </c>
      <c r="BC476" s="23" t="str">
        <f ca="1">_xll.IMDP("BND",AR476,BC8,AR3)</f>
        <v>입력오류</v>
      </c>
      <c r="BD476" s="23" t="str">
        <f ca="1">_xll.IMDP("BND",AR476,BD8,AR3)</f>
        <v>입력오류</v>
      </c>
      <c r="BE476" s="2"/>
      <c r="BO476" s="21" t="str">
        <f ca="1">_xll.IMDP("BND",BF476,BO8,BF3)</f>
        <v>입력오류</v>
      </c>
      <c r="BP476" s="23" t="str">
        <f ca="1">_xll.IMDP("BND",BF476,BP8,BF3)</f>
        <v>입력오류</v>
      </c>
      <c r="BQ476" s="23" t="str">
        <f ca="1">_xll.IMDP("BND",BF476,BQ8,BF3)</f>
        <v>입력오류</v>
      </c>
      <c r="BR476" s="23" t="str">
        <f ca="1">_xll.IMDP("BND",BF476,BR8,BF3)</f>
        <v>입력오류</v>
      </c>
      <c r="BS476" s="2"/>
      <c r="CC476" s="21" t="str">
        <f ca="1">_xll.IMDP("BND",BT476,CC8,BT3)</f>
        <v>입력오류</v>
      </c>
      <c r="CD476" s="23" t="str">
        <f ca="1">_xll.IMDP("BND",BT476,CD8,BT3)</f>
        <v>입력오류</v>
      </c>
      <c r="CE476" s="23" t="str">
        <f ca="1">_xll.IMDP("BND",BT476,CE8,BT3)</f>
        <v>입력오류</v>
      </c>
      <c r="CF476" s="23" t="str">
        <f ca="1">_xll.IMDP("BND",BT476,CF8,BT3)</f>
        <v>입력오류</v>
      </c>
      <c r="CG476" s="2"/>
      <c r="CQ476" s="21" t="str">
        <f ca="1">_xll.IMDP("BND",CH476,CQ8,CH3)</f>
        <v>입력오류</v>
      </c>
      <c r="CR476" s="23" t="str">
        <f ca="1">_xll.IMDP("BND",CH476,CR8,CH3)</f>
        <v>입력오류</v>
      </c>
      <c r="CS476" s="23" t="str">
        <f ca="1">_xll.IMDP("BND",CH476,CS8,CH3)</f>
        <v>입력오류</v>
      </c>
      <c r="CT476" s="23" t="str">
        <f ca="1">_xll.IMDP("BND",CH476,CT8,CH3)</f>
        <v>입력오류</v>
      </c>
      <c r="CU476" s="2"/>
      <c r="DE476" s="21" t="str">
        <f ca="1">_xll.IMDP("BND",CV476,DE8,CV3)</f>
        <v>입력오류</v>
      </c>
      <c r="DF476" s="23" t="str">
        <f ca="1">_xll.IMDP("BND",CV476,DF8,CV3)</f>
        <v>입력오류</v>
      </c>
      <c r="DG476" s="23" t="str">
        <f ca="1">_xll.IMDP("BND",CV476,DG8,CV3)</f>
        <v>입력오류</v>
      </c>
      <c r="DH476" s="23" t="str">
        <f ca="1">_xll.IMDP("BND",CV476,DH8,CV3)</f>
        <v>입력오류</v>
      </c>
      <c r="DI476" s="2"/>
      <c r="DS476" s="21" t="str">
        <f ca="1">_xll.IMDP("BND",DJ476,DS8,DJ3)</f>
        <v>입력오류</v>
      </c>
      <c r="DT476" s="23" t="str">
        <f ca="1">_xll.IMDP("BND",DJ476,DT8,DJ3)</f>
        <v>입력오류</v>
      </c>
      <c r="DU476" s="23" t="str">
        <f ca="1">_xll.IMDP("BND",DJ476,DU8,DJ3)</f>
        <v>입력오류</v>
      </c>
      <c r="DV476" s="23" t="str">
        <f ca="1">_xll.IMDP("BND",DJ476,DV8,DJ3)</f>
        <v>입력오류</v>
      </c>
      <c r="DW476" s="2"/>
      <c r="EG476" s="21" t="str">
        <f ca="1">_xll.IMDP("BND",DX476,EG8,DX3)</f>
        <v>입력오류</v>
      </c>
      <c r="EH476" s="23" t="str">
        <f ca="1">_xll.IMDP("BND",DX476,EH8,DX3)</f>
        <v>입력오류</v>
      </c>
      <c r="EI476" s="23" t="str">
        <f ca="1">_xll.IMDP("BND",DX476,EI8,DX3)</f>
        <v>입력오류</v>
      </c>
      <c r="EJ476" s="23" t="str">
        <f ca="1">_xll.IMDP("BND",DX476,EJ8,DX3)</f>
        <v>입력오류</v>
      </c>
      <c r="EK476" s="2"/>
      <c r="EU476" s="21" t="str">
        <f ca="1">_xll.IMDP("BND",EL476,EU8,EL3)</f>
        <v>입력오류</v>
      </c>
      <c r="EV476" s="23" t="str">
        <f ca="1">_xll.IMDP("BND",EL476,EV8,EL3)</f>
        <v>입력오류</v>
      </c>
      <c r="EW476" s="23" t="str">
        <f ca="1">_xll.IMDP("BND",EL476,EW8,EL3)</f>
        <v>입력오류</v>
      </c>
      <c r="EX476" s="23" t="str">
        <f ca="1">_xll.IMDP("BND",EL476,EX8,EL3)</f>
        <v>입력오류</v>
      </c>
    </row>
    <row r="477" spans="1:154" ht="13.5" customHeight="1" x14ac:dyDescent="0.3">
      <c r="A477" s="2"/>
      <c r="K477" s="21" t="str">
        <f ca="1">_xll.IMDP("BND",B477,K8,B3)</f>
        <v>입력오류</v>
      </c>
      <c r="L477" s="23" t="str">
        <f ca="1">_xll.IMDP("BND",B477,L8,B3)</f>
        <v>입력오류</v>
      </c>
      <c r="M477" s="23" t="str">
        <f ca="1">_xll.IMDP("BND",B477,M8,B3)</f>
        <v>입력오류</v>
      </c>
      <c r="N477" s="23" t="str">
        <f ca="1">_xll.IMDP("BND",B477,N8,B3)</f>
        <v>입력오류</v>
      </c>
      <c r="O477" s="2"/>
      <c r="Y477" s="21" t="str">
        <f ca="1">_xll.IMDP("BND",P477,Y8,P3)</f>
        <v>입력오류</v>
      </c>
      <c r="Z477" s="23" t="str">
        <f ca="1">_xll.IMDP("BND",P477,Z8,P3)</f>
        <v>입력오류</v>
      </c>
      <c r="AA477" s="23" t="str">
        <f ca="1">_xll.IMDP("BND",P477,AA8,P3)</f>
        <v>입력오류</v>
      </c>
      <c r="AB477" s="23" t="str">
        <f ca="1">_xll.IMDP("BND",P477,AB8,P3)</f>
        <v>입력오류</v>
      </c>
      <c r="AC477" s="2"/>
      <c r="AM477" s="21" t="str">
        <f ca="1">_xll.IMDP("BND",AD477,AM8,AD3)</f>
        <v>입력오류</v>
      </c>
      <c r="AN477" s="23" t="str">
        <f ca="1">_xll.IMDP("BND",AD477,AN8,AD3)</f>
        <v>입력오류</v>
      </c>
      <c r="AO477" s="23" t="str">
        <f ca="1">_xll.IMDP("BND",AD477,AO8,AD3)</f>
        <v>입력오류</v>
      </c>
      <c r="AP477" s="23" t="str">
        <f ca="1">_xll.IMDP("BND",AD477,AP8,AD3)</f>
        <v>입력오류</v>
      </c>
      <c r="AQ477" s="2"/>
      <c r="BA477" s="21" t="str">
        <f ca="1">_xll.IMDP("BND",AR477,BA8,AR3)</f>
        <v>입력오류</v>
      </c>
      <c r="BB477" s="23" t="str">
        <f ca="1">_xll.IMDP("BND",AR477,BB8,AR3)</f>
        <v>입력오류</v>
      </c>
      <c r="BC477" s="23" t="str">
        <f ca="1">_xll.IMDP("BND",AR477,BC8,AR3)</f>
        <v>입력오류</v>
      </c>
      <c r="BD477" s="23" t="str">
        <f ca="1">_xll.IMDP("BND",AR477,BD8,AR3)</f>
        <v>입력오류</v>
      </c>
      <c r="BE477" s="2"/>
      <c r="BO477" s="21" t="str">
        <f ca="1">_xll.IMDP("BND",BF477,BO8,BF3)</f>
        <v>입력오류</v>
      </c>
      <c r="BP477" s="23" t="str">
        <f ca="1">_xll.IMDP("BND",BF477,BP8,BF3)</f>
        <v>입력오류</v>
      </c>
      <c r="BQ477" s="23" t="str">
        <f ca="1">_xll.IMDP("BND",BF477,BQ8,BF3)</f>
        <v>입력오류</v>
      </c>
      <c r="BR477" s="23" t="str">
        <f ca="1">_xll.IMDP("BND",BF477,BR8,BF3)</f>
        <v>입력오류</v>
      </c>
      <c r="BS477" s="2"/>
      <c r="CC477" s="21" t="str">
        <f ca="1">_xll.IMDP("BND",BT477,CC8,BT3)</f>
        <v>입력오류</v>
      </c>
      <c r="CD477" s="23" t="str">
        <f ca="1">_xll.IMDP("BND",BT477,CD8,BT3)</f>
        <v>입력오류</v>
      </c>
      <c r="CE477" s="23" t="str">
        <f ca="1">_xll.IMDP("BND",BT477,CE8,BT3)</f>
        <v>입력오류</v>
      </c>
      <c r="CF477" s="23" t="str">
        <f ca="1">_xll.IMDP("BND",BT477,CF8,BT3)</f>
        <v>입력오류</v>
      </c>
      <c r="CG477" s="2"/>
      <c r="CQ477" s="21" t="str">
        <f ca="1">_xll.IMDP("BND",CH477,CQ8,CH3)</f>
        <v>입력오류</v>
      </c>
      <c r="CR477" s="23" t="str">
        <f ca="1">_xll.IMDP("BND",CH477,CR8,CH3)</f>
        <v>입력오류</v>
      </c>
      <c r="CS477" s="23" t="str">
        <f ca="1">_xll.IMDP("BND",CH477,CS8,CH3)</f>
        <v>입력오류</v>
      </c>
      <c r="CT477" s="23" t="str">
        <f ca="1">_xll.IMDP("BND",CH477,CT8,CH3)</f>
        <v>입력오류</v>
      </c>
      <c r="CU477" s="2"/>
      <c r="DE477" s="21" t="str">
        <f ca="1">_xll.IMDP("BND",CV477,DE8,CV3)</f>
        <v>입력오류</v>
      </c>
      <c r="DF477" s="23" t="str">
        <f ca="1">_xll.IMDP("BND",CV477,DF8,CV3)</f>
        <v>입력오류</v>
      </c>
      <c r="DG477" s="23" t="str">
        <f ca="1">_xll.IMDP("BND",CV477,DG8,CV3)</f>
        <v>입력오류</v>
      </c>
      <c r="DH477" s="23" t="str">
        <f ca="1">_xll.IMDP("BND",CV477,DH8,CV3)</f>
        <v>입력오류</v>
      </c>
      <c r="DI477" s="2"/>
      <c r="DS477" s="21" t="str">
        <f ca="1">_xll.IMDP("BND",DJ477,DS8,DJ3)</f>
        <v>입력오류</v>
      </c>
      <c r="DT477" s="23" t="str">
        <f ca="1">_xll.IMDP("BND",DJ477,DT8,DJ3)</f>
        <v>입력오류</v>
      </c>
      <c r="DU477" s="23" t="str">
        <f ca="1">_xll.IMDP("BND",DJ477,DU8,DJ3)</f>
        <v>입력오류</v>
      </c>
      <c r="DV477" s="23" t="str">
        <f ca="1">_xll.IMDP("BND",DJ477,DV8,DJ3)</f>
        <v>입력오류</v>
      </c>
      <c r="DW477" s="2"/>
      <c r="EG477" s="21" t="str">
        <f ca="1">_xll.IMDP("BND",DX477,EG8,DX3)</f>
        <v>입력오류</v>
      </c>
      <c r="EH477" s="23" t="str">
        <f ca="1">_xll.IMDP("BND",DX477,EH8,DX3)</f>
        <v>입력오류</v>
      </c>
      <c r="EI477" s="23" t="str">
        <f ca="1">_xll.IMDP("BND",DX477,EI8,DX3)</f>
        <v>입력오류</v>
      </c>
      <c r="EJ477" s="23" t="str">
        <f ca="1">_xll.IMDP("BND",DX477,EJ8,DX3)</f>
        <v>입력오류</v>
      </c>
      <c r="EK477" s="2"/>
      <c r="EU477" s="21" t="str">
        <f ca="1">_xll.IMDP("BND",EL477,EU8,EL3)</f>
        <v>입력오류</v>
      </c>
      <c r="EV477" s="23" t="str">
        <f ca="1">_xll.IMDP("BND",EL477,EV8,EL3)</f>
        <v>입력오류</v>
      </c>
      <c r="EW477" s="23" t="str">
        <f ca="1">_xll.IMDP("BND",EL477,EW8,EL3)</f>
        <v>입력오류</v>
      </c>
      <c r="EX477" s="23" t="str">
        <f ca="1">_xll.IMDP("BND",EL477,EX8,EL3)</f>
        <v>입력오류</v>
      </c>
    </row>
    <row r="478" spans="1:154" ht="13.5" customHeight="1" x14ac:dyDescent="0.3">
      <c r="A478" s="2"/>
      <c r="K478" s="21" t="str">
        <f ca="1">_xll.IMDP("BND",B478,K8,B3)</f>
        <v>입력오류</v>
      </c>
      <c r="L478" s="23" t="str">
        <f ca="1">_xll.IMDP("BND",B478,L8,B3)</f>
        <v>입력오류</v>
      </c>
      <c r="M478" s="23" t="str">
        <f ca="1">_xll.IMDP("BND",B478,M8,B3)</f>
        <v>입력오류</v>
      </c>
      <c r="N478" s="23" t="str">
        <f ca="1">_xll.IMDP("BND",B478,N8,B3)</f>
        <v>입력오류</v>
      </c>
      <c r="O478" s="2"/>
      <c r="Y478" s="21" t="str">
        <f ca="1">_xll.IMDP("BND",P478,Y8,P3)</f>
        <v>입력오류</v>
      </c>
      <c r="Z478" s="23" t="str">
        <f ca="1">_xll.IMDP("BND",P478,Z8,P3)</f>
        <v>입력오류</v>
      </c>
      <c r="AA478" s="23" t="str">
        <f ca="1">_xll.IMDP("BND",P478,AA8,P3)</f>
        <v>입력오류</v>
      </c>
      <c r="AB478" s="23" t="str">
        <f ca="1">_xll.IMDP("BND",P478,AB8,P3)</f>
        <v>입력오류</v>
      </c>
      <c r="AC478" s="2"/>
      <c r="AM478" s="21" t="str">
        <f ca="1">_xll.IMDP("BND",AD478,AM8,AD3)</f>
        <v>입력오류</v>
      </c>
      <c r="AN478" s="23" t="str">
        <f ca="1">_xll.IMDP("BND",AD478,AN8,AD3)</f>
        <v>입력오류</v>
      </c>
      <c r="AO478" s="23" t="str">
        <f ca="1">_xll.IMDP("BND",AD478,AO8,AD3)</f>
        <v>입력오류</v>
      </c>
      <c r="AP478" s="23" t="str">
        <f ca="1">_xll.IMDP("BND",AD478,AP8,AD3)</f>
        <v>입력오류</v>
      </c>
      <c r="AQ478" s="2"/>
      <c r="BA478" s="21" t="str">
        <f ca="1">_xll.IMDP("BND",AR478,BA8,AR3)</f>
        <v>입력오류</v>
      </c>
      <c r="BB478" s="23" t="str">
        <f ca="1">_xll.IMDP("BND",AR478,BB8,AR3)</f>
        <v>입력오류</v>
      </c>
      <c r="BC478" s="23" t="str">
        <f ca="1">_xll.IMDP("BND",AR478,BC8,AR3)</f>
        <v>입력오류</v>
      </c>
      <c r="BD478" s="23" t="str">
        <f ca="1">_xll.IMDP("BND",AR478,BD8,AR3)</f>
        <v>입력오류</v>
      </c>
      <c r="BE478" s="2"/>
      <c r="BO478" s="21" t="str">
        <f ca="1">_xll.IMDP("BND",BF478,BO8,BF3)</f>
        <v>입력오류</v>
      </c>
      <c r="BP478" s="23" t="str">
        <f ca="1">_xll.IMDP("BND",BF478,BP8,BF3)</f>
        <v>입력오류</v>
      </c>
      <c r="BQ478" s="23" t="str">
        <f ca="1">_xll.IMDP("BND",BF478,BQ8,BF3)</f>
        <v>입력오류</v>
      </c>
      <c r="BR478" s="23" t="str">
        <f ca="1">_xll.IMDP("BND",BF478,BR8,BF3)</f>
        <v>입력오류</v>
      </c>
      <c r="BS478" s="2"/>
      <c r="CC478" s="21" t="str">
        <f ca="1">_xll.IMDP("BND",BT478,CC8,BT3)</f>
        <v>입력오류</v>
      </c>
      <c r="CD478" s="23" t="str">
        <f ca="1">_xll.IMDP("BND",BT478,CD8,BT3)</f>
        <v>입력오류</v>
      </c>
      <c r="CE478" s="23" t="str">
        <f ca="1">_xll.IMDP("BND",BT478,CE8,BT3)</f>
        <v>입력오류</v>
      </c>
      <c r="CF478" s="23" t="str">
        <f ca="1">_xll.IMDP("BND",BT478,CF8,BT3)</f>
        <v>입력오류</v>
      </c>
      <c r="CG478" s="2"/>
      <c r="CQ478" s="21" t="str">
        <f ca="1">_xll.IMDP("BND",CH478,CQ8,CH3)</f>
        <v>입력오류</v>
      </c>
      <c r="CR478" s="23" t="str">
        <f ca="1">_xll.IMDP("BND",CH478,CR8,CH3)</f>
        <v>입력오류</v>
      </c>
      <c r="CS478" s="23" t="str">
        <f ca="1">_xll.IMDP("BND",CH478,CS8,CH3)</f>
        <v>입력오류</v>
      </c>
      <c r="CT478" s="23" t="str">
        <f ca="1">_xll.IMDP("BND",CH478,CT8,CH3)</f>
        <v>입력오류</v>
      </c>
      <c r="CU478" s="2"/>
      <c r="DE478" s="21" t="str">
        <f ca="1">_xll.IMDP("BND",CV478,DE8,CV3)</f>
        <v>입력오류</v>
      </c>
      <c r="DF478" s="23" t="str">
        <f ca="1">_xll.IMDP("BND",CV478,DF8,CV3)</f>
        <v>입력오류</v>
      </c>
      <c r="DG478" s="23" t="str">
        <f ca="1">_xll.IMDP("BND",CV478,DG8,CV3)</f>
        <v>입력오류</v>
      </c>
      <c r="DH478" s="23" t="str">
        <f ca="1">_xll.IMDP("BND",CV478,DH8,CV3)</f>
        <v>입력오류</v>
      </c>
      <c r="DI478" s="2"/>
      <c r="DS478" s="21" t="str">
        <f ca="1">_xll.IMDP("BND",DJ478,DS8,DJ3)</f>
        <v>입력오류</v>
      </c>
      <c r="DT478" s="23" t="str">
        <f ca="1">_xll.IMDP("BND",DJ478,DT8,DJ3)</f>
        <v>입력오류</v>
      </c>
      <c r="DU478" s="23" t="str">
        <f ca="1">_xll.IMDP("BND",DJ478,DU8,DJ3)</f>
        <v>입력오류</v>
      </c>
      <c r="DV478" s="23" t="str">
        <f ca="1">_xll.IMDP("BND",DJ478,DV8,DJ3)</f>
        <v>입력오류</v>
      </c>
      <c r="DW478" s="2"/>
      <c r="EG478" s="21" t="str">
        <f ca="1">_xll.IMDP("BND",DX478,EG8,DX3)</f>
        <v>입력오류</v>
      </c>
      <c r="EH478" s="23" t="str">
        <f ca="1">_xll.IMDP("BND",DX478,EH8,DX3)</f>
        <v>입력오류</v>
      </c>
      <c r="EI478" s="23" t="str">
        <f ca="1">_xll.IMDP("BND",DX478,EI8,DX3)</f>
        <v>입력오류</v>
      </c>
      <c r="EJ478" s="23" t="str">
        <f ca="1">_xll.IMDP("BND",DX478,EJ8,DX3)</f>
        <v>입력오류</v>
      </c>
      <c r="EK478" s="2"/>
      <c r="EU478" s="21" t="str">
        <f ca="1">_xll.IMDP("BND",EL478,EU8,EL3)</f>
        <v>입력오류</v>
      </c>
      <c r="EV478" s="23" t="str">
        <f ca="1">_xll.IMDP("BND",EL478,EV8,EL3)</f>
        <v>입력오류</v>
      </c>
      <c r="EW478" s="23" t="str">
        <f ca="1">_xll.IMDP("BND",EL478,EW8,EL3)</f>
        <v>입력오류</v>
      </c>
      <c r="EX478" s="23" t="str">
        <f ca="1">_xll.IMDP("BND",EL478,EX8,EL3)</f>
        <v>입력오류</v>
      </c>
    </row>
    <row r="479" spans="1:154" ht="13.5" customHeight="1" x14ac:dyDescent="0.3">
      <c r="A479" s="2"/>
      <c r="K479" s="21" t="str">
        <f ca="1">_xll.IMDP("BND",B479,K8,B3)</f>
        <v>입력오류</v>
      </c>
      <c r="L479" s="23" t="str">
        <f ca="1">_xll.IMDP("BND",B479,L8,B3)</f>
        <v>입력오류</v>
      </c>
      <c r="M479" s="23" t="str">
        <f ca="1">_xll.IMDP("BND",B479,M8,B3)</f>
        <v>입력오류</v>
      </c>
      <c r="N479" s="23" t="str">
        <f ca="1">_xll.IMDP("BND",B479,N8,B3)</f>
        <v>입력오류</v>
      </c>
      <c r="O479" s="2"/>
      <c r="Y479" s="21" t="str">
        <f ca="1">_xll.IMDP("BND",P479,Y8,P3)</f>
        <v>입력오류</v>
      </c>
      <c r="Z479" s="23" t="str">
        <f ca="1">_xll.IMDP("BND",P479,Z8,P3)</f>
        <v>입력오류</v>
      </c>
      <c r="AA479" s="23" t="str">
        <f ca="1">_xll.IMDP("BND",P479,AA8,P3)</f>
        <v>입력오류</v>
      </c>
      <c r="AB479" s="23" t="str">
        <f ca="1">_xll.IMDP("BND",P479,AB8,P3)</f>
        <v>입력오류</v>
      </c>
      <c r="AC479" s="2"/>
      <c r="AM479" s="21" t="str">
        <f ca="1">_xll.IMDP("BND",AD479,AM8,AD3)</f>
        <v>입력오류</v>
      </c>
      <c r="AN479" s="23" t="str">
        <f ca="1">_xll.IMDP("BND",AD479,AN8,AD3)</f>
        <v>입력오류</v>
      </c>
      <c r="AO479" s="23" t="str">
        <f ca="1">_xll.IMDP("BND",AD479,AO8,AD3)</f>
        <v>입력오류</v>
      </c>
      <c r="AP479" s="23" t="str">
        <f ca="1">_xll.IMDP("BND",AD479,AP8,AD3)</f>
        <v>입력오류</v>
      </c>
      <c r="AQ479" s="2"/>
      <c r="BA479" s="21" t="str">
        <f ca="1">_xll.IMDP("BND",AR479,BA8,AR3)</f>
        <v>입력오류</v>
      </c>
      <c r="BB479" s="23" t="str">
        <f ca="1">_xll.IMDP("BND",AR479,BB8,AR3)</f>
        <v>입력오류</v>
      </c>
      <c r="BC479" s="23" t="str">
        <f ca="1">_xll.IMDP("BND",AR479,BC8,AR3)</f>
        <v>입력오류</v>
      </c>
      <c r="BD479" s="23" t="str">
        <f ca="1">_xll.IMDP("BND",AR479,BD8,AR3)</f>
        <v>입력오류</v>
      </c>
      <c r="BE479" s="2"/>
      <c r="BO479" s="21" t="str">
        <f ca="1">_xll.IMDP("BND",BF479,BO8,BF3)</f>
        <v>입력오류</v>
      </c>
      <c r="BP479" s="23" t="str">
        <f ca="1">_xll.IMDP("BND",BF479,BP8,BF3)</f>
        <v>입력오류</v>
      </c>
      <c r="BQ479" s="23" t="str">
        <f ca="1">_xll.IMDP("BND",BF479,BQ8,BF3)</f>
        <v>입력오류</v>
      </c>
      <c r="BR479" s="23" t="str">
        <f ca="1">_xll.IMDP("BND",BF479,BR8,BF3)</f>
        <v>입력오류</v>
      </c>
      <c r="BS479" s="2"/>
      <c r="CC479" s="21" t="str">
        <f ca="1">_xll.IMDP("BND",BT479,CC8,BT3)</f>
        <v>입력오류</v>
      </c>
      <c r="CD479" s="23" t="str">
        <f ca="1">_xll.IMDP("BND",BT479,CD8,BT3)</f>
        <v>입력오류</v>
      </c>
      <c r="CE479" s="23" t="str">
        <f ca="1">_xll.IMDP("BND",BT479,CE8,BT3)</f>
        <v>입력오류</v>
      </c>
      <c r="CF479" s="23" t="str">
        <f ca="1">_xll.IMDP("BND",BT479,CF8,BT3)</f>
        <v>입력오류</v>
      </c>
      <c r="CG479" s="2"/>
      <c r="CQ479" s="21" t="str">
        <f ca="1">_xll.IMDP("BND",CH479,CQ8,CH3)</f>
        <v>입력오류</v>
      </c>
      <c r="CR479" s="23" t="str">
        <f ca="1">_xll.IMDP("BND",CH479,CR8,CH3)</f>
        <v>입력오류</v>
      </c>
      <c r="CS479" s="23" t="str">
        <f ca="1">_xll.IMDP("BND",CH479,CS8,CH3)</f>
        <v>입력오류</v>
      </c>
      <c r="CT479" s="23" t="str">
        <f ca="1">_xll.IMDP("BND",CH479,CT8,CH3)</f>
        <v>입력오류</v>
      </c>
      <c r="CU479" s="2"/>
      <c r="DE479" s="21" t="str">
        <f ca="1">_xll.IMDP("BND",CV479,DE8,CV3)</f>
        <v>입력오류</v>
      </c>
      <c r="DF479" s="23" t="str">
        <f ca="1">_xll.IMDP("BND",CV479,DF8,CV3)</f>
        <v>입력오류</v>
      </c>
      <c r="DG479" s="23" t="str">
        <f ca="1">_xll.IMDP("BND",CV479,DG8,CV3)</f>
        <v>입력오류</v>
      </c>
      <c r="DH479" s="23" t="str">
        <f ca="1">_xll.IMDP("BND",CV479,DH8,CV3)</f>
        <v>입력오류</v>
      </c>
      <c r="DI479" s="2"/>
      <c r="DS479" s="21" t="str">
        <f ca="1">_xll.IMDP("BND",DJ479,DS8,DJ3)</f>
        <v>입력오류</v>
      </c>
      <c r="DT479" s="23" t="str">
        <f ca="1">_xll.IMDP("BND",DJ479,DT8,DJ3)</f>
        <v>입력오류</v>
      </c>
      <c r="DU479" s="23" t="str">
        <f ca="1">_xll.IMDP("BND",DJ479,DU8,DJ3)</f>
        <v>입력오류</v>
      </c>
      <c r="DV479" s="23" t="str">
        <f ca="1">_xll.IMDP("BND",DJ479,DV8,DJ3)</f>
        <v>입력오류</v>
      </c>
      <c r="DW479" s="2"/>
      <c r="EG479" s="21" t="str">
        <f ca="1">_xll.IMDP("BND",DX479,EG8,DX3)</f>
        <v>입력오류</v>
      </c>
      <c r="EH479" s="23" t="str">
        <f ca="1">_xll.IMDP("BND",DX479,EH8,DX3)</f>
        <v>입력오류</v>
      </c>
      <c r="EI479" s="23" t="str">
        <f ca="1">_xll.IMDP("BND",DX479,EI8,DX3)</f>
        <v>입력오류</v>
      </c>
      <c r="EJ479" s="23" t="str">
        <f ca="1">_xll.IMDP("BND",DX479,EJ8,DX3)</f>
        <v>입력오류</v>
      </c>
      <c r="EK479" s="2"/>
      <c r="EU479" s="21" t="str">
        <f ca="1">_xll.IMDP("BND",EL479,EU8,EL3)</f>
        <v>입력오류</v>
      </c>
      <c r="EV479" s="23" t="str">
        <f ca="1">_xll.IMDP("BND",EL479,EV8,EL3)</f>
        <v>입력오류</v>
      </c>
      <c r="EW479" s="23" t="str">
        <f ca="1">_xll.IMDP("BND",EL479,EW8,EL3)</f>
        <v>입력오류</v>
      </c>
      <c r="EX479" s="23" t="str">
        <f ca="1">_xll.IMDP("BND",EL479,EX8,EL3)</f>
        <v>입력오류</v>
      </c>
    </row>
    <row r="480" spans="1:154" ht="13.5" customHeight="1" x14ac:dyDescent="0.3">
      <c r="A480" s="2"/>
      <c r="K480" s="21" t="str">
        <f ca="1">_xll.IMDP("BND",B480,K8,B3)</f>
        <v>입력오류</v>
      </c>
      <c r="L480" s="23" t="str">
        <f ca="1">_xll.IMDP("BND",B480,L8,B3)</f>
        <v>입력오류</v>
      </c>
      <c r="M480" s="23" t="str">
        <f ca="1">_xll.IMDP("BND",B480,M8,B3)</f>
        <v>입력오류</v>
      </c>
      <c r="N480" s="23" t="str">
        <f ca="1">_xll.IMDP("BND",B480,N8,B3)</f>
        <v>입력오류</v>
      </c>
      <c r="O480" s="2"/>
      <c r="Y480" s="21" t="str">
        <f ca="1">_xll.IMDP("BND",P480,Y8,P3)</f>
        <v>입력오류</v>
      </c>
      <c r="Z480" s="23" t="str">
        <f ca="1">_xll.IMDP("BND",P480,Z8,P3)</f>
        <v>입력오류</v>
      </c>
      <c r="AA480" s="23" t="str">
        <f ca="1">_xll.IMDP("BND",P480,AA8,P3)</f>
        <v>입력오류</v>
      </c>
      <c r="AB480" s="23" t="str">
        <f ca="1">_xll.IMDP("BND",P480,AB8,P3)</f>
        <v>입력오류</v>
      </c>
      <c r="AC480" s="2"/>
      <c r="AM480" s="21" t="str">
        <f ca="1">_xll.IMDP("BND",AD480,AM8,AD3)</f>
        <v>입력오류</v>
      </c>
      <c r="AN480" s="23" t="str">
        <f ca="1">_xll.IMDP("BND",AD480,AN8,AD3)</f>
        <v>입력오류</v>
      </c>
      <c r="AO480" s="23" t="str">
        <f ca="1">_xll.IMDP("BND",AD480,AO8,AD3)</f>
        <v>입력오류</v>
      </c>
      <c r="AP480" s="23" t="str">
        <f ca="1">_xll.IMDP("BND",AD480,AP8,AD3)</f>
        <v>입력오류</v>
      </c>
      <c r="AQ480" s="2"/>
      <c r="BA480" s="21" t="str">
        <f ca="1">_xll.IMDP("BND",AR480,BA8,AR3)</f>
        <v>입력오류</v>
      </c>
      <c r="BB480" s="23" t="str">
        <f ca="1">_xll.IMDP("BND",AR480,BB8,AR3)</f>
        <v>입력오류</v>
      </c>
      <c r="BC480" s="23" t="str">
        <f ca="1">_xll.IMDP("BND",AR480,BC8,AR3)</f>
        <v>입력오류</v>
      </c>
      <c r="BD480" s="23" t="str">
        <f ca="1">_xll.IMDP("BND",AR480,BD8,AR3)</f>
        <v>입력오류</v>
      </c>
      <c r="BE480" s="2"/>
      <c r="BO480" s="21" t="str">
        <f ca="1">_xll.IMDP("BND",BF480,BO8,BF3)</f>
        <v>입력오류</v>
      </c>
      <c r="BP480" s="23" t="str">
        <f ca="1">_xll.IMDP("BND",BF480,BP8,BF3)</f>
        <v>입력오류</v>
      </c>
      <c r="BQ480" s="23" t="str">
        <f ca="1">_xll.IMDP("BND",BF480,BQ8,BF3)</f>
        <v>입력오류</v>
      </c>
      <c r="BR480" s="23" t="str">
        <f ca="1">_xll.IMDP("BND",BF480,BR8,BF3)</f>
        <v>입력오류</v>
      </c>
      <c r="BS480" s="2"/>
      <c r="CC480" s="21" t="str">
        <f ca="1">_xll.IMDP("BND",BT480,CC8,BT3)</f>
        <v>입력오류</v>
      </c>
      <c r="CD480" s="23" t="str">
        <f ca="1">_xll.IMDP("BND",BT480,CD8,BT3)</f>
        <v>입력오류</v>
      </c>
      <c r="CE480" s="23" t="str">
        <f ca="1">_xll.IMDP("BND",BT480,CE8,BT3)</f>
        <v>입력오류</v>
      </c>
      <c r="CF480" s="23" t="str">
        <f ca="1">_xll.IMDP("BND",BT480,CF8,BT3)</f>
        <v>입력오류</v>
      </c>
      <c r="CG480" s="2"/>
      <c r="CQ480" s="21" t="str">
        <f ca="1">_xll.IMDP("BND",CH480,CQ8,CH3)</f>
        <v>입력오류</v>
      </c>
      <c r="CR480" s="23" t="str">
        <f ca="1">_xll.IMDP("BND",CH480,CR8,CH3)</f>
        <v>입력오류</v>
      </c>
      <c r="CS480" s="23" t="str">
        <f ca="1">_xll.IMDP("BND",CH480,CS8,CH3)</f>
        <v>입력오류</v>
      </c>
      <c r="CT480" s="23" t="str">
        <f ca="1">_xll.IMDP("BND",CH480,CT8,CH3)</f>
        <v>입력오류</v>
      </c>
      <c r="CU480" s="2"/>
      <c r="DE480" s="21" t="str">
        <f ca="1">_xll.IMDP("BND",CV480,DE8,CV3)</f>
        <v>입력오류</v>
      </c>
      <c r="DF480" s="23" t="str">
        <f ca="1">_xll.IMDP("BND",CV480,DF8,CV3)</f>
        <v>입력오류</v>
      </c>
      <c r="DG480" s="23" t="str">
        <f ca="1">_xll.IMDP("BND",CV480,DG8,CV3)</f>
        <v>입력오류</v>
      </c>
      <c r="DH480" s="23" t="str">
        <f ca="1">_xll.IMDP("BND",CV480,DH8,CV3)</f>
        <v>입력오류</v>
      </c>
      <c r="DI480" s="2"/>
      <c r="DS480" s="21" t="str">
        <f ca="1">_xll.IMDP("BND",DJ480,DS8,DJ3)</f>
        <v>입력오류</v>
      </c>
      <c r="DT480" s="23" t="str">
        <f ca="1">_xll.IMDP("BND",DJ480,DT8,DJ3)</f>
        <v>입력오류</v>
      </c>
      <c r="DU480" s="23" t="str">
        <f ca="1">_xll.IMDP("BND",DJ480,DU8,DJ3)</f>
        <v>입력오류</v>
      </c>
      <c r="DV480" s="23" t="str">
        <f ca="1">_xll.IMDP("BND",DJ480,DV8,DJ3)</f>
        <v>입력오류</v>
      </c>
      <c r="DW480" s="2"/>
      <c r="EG480" s="21" t="str">
        <f ca="1">_xll.IMDP("BND",DX480,EG8,DX3)</f>
        <v>입력오류</v>
      </c>
      <c r="EH480" s="23" t="str">
        <f ca="1">_xll.IMDP("BND",DX480,EH8,DX3)</f>
        <v>입력오류</v>
      </c>
      <c r="EI480" s="23" t="str">
        <f ca="1">_xll.IMDP("BND",DX480,EI8,DX3)</f>
        <v>입력오류</v>
      </c>
      <c r="EJ480" s="23" t="str">
        <f ca="1">_xll.IMDP("BND",DX480,EJ8,DX3)</f>
        <v>입력오류</v>
      </c>
      <c r="EK480" s="2"/>
      <c r="EU480" s="21" t="str">
        <f ca="1">_xll.IMDP("BND",EL480,EU8,EL3)</f>
        <v>입력오류</v>
      </c>
      <c r="EV480" s="23" t="str">
        <f ca="1">_xll.IMDP("BND",EL480,EV8,EL3)</f>
        <v>입력오류</v>
      </c>
      <c r="EW480" s="23" t="str">
        <f ca="1">_xll.IMDP("BND",EL480,EW8,EL3)</f>
        <v>입력오류</v>
      </c>
      <c r="EX480" s="23" t="str">
        <f ca="1">_xll.IMDP("BND",EL480,EX8,EL3)</f>
        <v>입력오류</v>
      </c>
    </row>
    <row r="481" spans="1:154" ht="13.5" customHeight="1" x14ac:dyDescent="0.3">
      <c r="A481" s="2"/>
      <c r="K481" s="21" t="str">
        <f ca="1">_xll.IMDP("BND",B481,K8,B3)</f>
        <v>입력오류</v>
      </c>
      <c r="L481" s="23" t="str">
        <f ca="1">_xll.IMDP("BND",B481,L8,B3)</f>
        <v>입력오류</v>
      </c>
      <c r="M481" s="23" t="str">
        <f ca="1">_xll.IMDP("BND",B481,M8,B3)</f>
        <v>입력오류</v>
      </c>
      <c r="N481" s="23" t="str">
        <f ca="1">_xll.IMDP("BND",B481,N8,B3)</f>
        <v>입력오류</v>
      </c>
      <c r="O481" s="2"/>
      <c r="Y481" s="21" t="str">
        <f ca="1">_xll.IMDP("BND",P481,Y8,P3)</f>
        <v>입력오류</v>
      </c>
      <c r="Z481" s="23" t="str">
        <f ca="1">_xll.IMDP("BND",P481,Z8,P3)</f>
        <v>입력오류</v>
      </c>
      <c r="AA481" s="23" t="str">
        <f ca="1">_xll.IMDP("BND",P481,AA8,P3)</f>
        <v>입력오류</v>
      </c>
      <c r="AB481" s="23" t="str">
        <f ca="1">_xll.IMDP("BND",P481,AB8,P3)</f>
        <v>입력오류</v>
      </c>
      <c r="AC481" s="2"/>
      <c r="AM481" s="21" t="str">
        <f ca="1">_xll.IMDP("BND",AD481,AM8,AD3)</f>
        <v>입력오류</v>
      </c>
      <c r="AN481" s="23" t="str">
        <f ca="1">_xll.IMDP("BND",AD481,AN8,AD3)</f>
        <v>입력오류</v>
      </c>
      <c r="AO481" s="23" t="str">
        <f ca="1">_xll.IMDP("BND",AD481,AO8,AD3)</f>
        <v>입력오류</v>
      </c>
      <c r="AP481" s="23" t="str">
        <f ca="1">_xll.IMDP("BND",AD481,AP8,AD3)</f>
        <v>입력오류</v>
      </c>
      <c r="AQ481" s="2"/>
      <c r="BA481" s="21" t="str">
        <f ca="1">_xll.IMDP("BND",AR481,BA8,AR3)</f>
        <v>입력오류</v>
      </c>
      <c r="BB481" s="23" t="str">
        <f ca="1">_xll.IMDP("BND",AR481,BB8,AR3)</f>
        <v>입력오류</v>
      </c>
      <c r="BC481" s="23" t="str">
        <f ca="1">_xll.IMDP("BND",AR481,BC8,AR3)</f>
        <v>입력오류</v>
      </c>
      <c r="BD481" s="23" t="str">
        <f ca="1">_xll.IMDP("BND",AR481,BD8,AR3)</f>
        <v>입력오류</v>
      </c>
      <c r="BE481" s="2"/>
      <c r="BO481" s="21" t="str">
        <f ca="1">_xll.IMDP("BND",BF481,BO8,BF3)</f>
        <v>입력오류</v>
      </c>
      <c r="BP481" s="23" t="str">
        <f ca="1">_xll.IMDP("BND",BF481,BP8,BF3)</f>
        <v>입력오류</v>
      </c>
      <c r="BQ481" s="23" t="str">
        <f ca="1">_xll.IMDP("BND",BF481,BQ8,BF3)</f>
        <v>입력오류</v>
      </c>
      <c r="BR481" s="23" t="str">
        <f ca="1">_xll.IMDP("BND",BF481,BR8,BF3)</f>
        <v>입력오류</v>
      </c>
      <c r="BS481" s="2"/>
      <c r="CC481" s="21" t="str">
        <f ca="1">_xll.IMDP("BND",BT481,CC8,BT3)</f>
        <v>입력오류</v>
      </c>
      <c r="CD481" s="23" t="str">
        <f ca="1">_xll.IMDP("BND",BT481,CD8,BT3)</f>
        <v>입력오류</v>
      </c>
      <c r="CE481" s="23" t="str">
        <f ca="1">_xll.IMDP("BND",BT481,CE8,BT3)</f>
        <v>입력오류</v>
      </c>
      <c r="CF481" s="23" t="str">
        <f ca="1">_xll.IMDP("BND",BT481,CF8,BT3)</f>
        <v>입력오류</v>
      </c>
      <c r="CG481" s="2"/>
      <c r="CQ481" s="21" t="str">
        <f ca="1">_xll.IMDP("BND",CH481,CQ8,CH3)</f>
        <v>입력오류</v>
      </c>
      <c r="CR481" s="23" t="str">
        <f ca="1">_xll.IMDP("BND",CH481,CR8,CH3)</f>
        <v>입력오류</v>
      </c>
      <c r="CS481" s="23" t="str">
        <f ca="1">_xll.IMDP("BND",CH481,CS8,CH3)</f>
        <v>입력오류</v>
      </c>
      <c r="CT481" s="23" t="str">
        <f ca="1">_xll.IMDP("BND",CH481,CT8,CH3)</f>
        <v>입력오류</v>
      </c>
      <c r="CU481" s="2"/>
      <c r="DE481" s="21" t="str">
        <f ca="1">_xll.IMDP("BND",CV481,DE8,CV3)</f>
        <v>입력오류</v>
      </c>
      <c r="DF481" s="23" t="str">
        <f ca="1">_xll.IMDP("BND",CV481,DF8,CV3)</f>
        <v>입력오류</v>
      </c>
      <c r="DG481" s="23" t="str">
        <f ca="1">_xll.IMDP("BND",CV481,DG8,CV3)</f>
        <v>입력오류</v>
      </c>
      <c r="DH481" s="23" t="str">
        <f ca="1">_xll.IMDP("BND",CV481,DH8,CV3)</f>
        <v>입력오류</v>
      </c>
      <c r="DI481" s="2"/>
      <c r="DS481" s="21" t="str">
        <f ca="1">_xll.IMDP("BND",DJ481,DS8,DJ3)</f>
        <v>입력오류</v>
      </c>
      <c r="DT481" s="23" t="str">
        <f ca="1">_xll.IMDP("BND",DJ481,DT8,DJ3)</f>
        <v>입력오류</v>
      </c>
      <c r="DU481" s="23" t="str">
        <f ca="1">_xll.IMDP("BND",DJ481,DU8,DJ3)</f>
        <v>입력오류</v>
      </c>
      <c r="DV481" s="23" t="str">
        <f ca="1">_xll.IMDP("BND",DJ481,DV8,DJ3)</f>
        <v>입력오류</v>
      </c>
      <c r="DW481" s="2"/>
      <c r="EG481" s="21" t="str">
        <f ca="1">_xll.IMDP("BND",DX481,EG8,DX3)</f>
        <v>입력오류</v>
      </c>
      <c r="EH481" s="23" t="str">
        <f ca="1">_xll.IMDP("BND",DX481,EH8,DX3)</f>
        <v>입력오류</v>
      </c>
      <c r="EI481" s="23" t="str">
        <f ca="1">_xll.IMDP("BND",DX481,EI8,DX3)</f>
        <v>입력오류</v>
      </c>
      <c r="EJ481" s="23" t="str">
        <f ca="1">_xll.IMDP("BND",DX481,EJ8,DX3)</f>
        <v>입력오류</v>
      </c>
      <c r="EK481" s="2"/>
      <c r="EU481" s="21" t="str">
        <f ca="1">_xll.IMDP("BND",EL481,EU8,EL3)</f>
        <v>입력오류</v>
      </c>
      <c r="EV481" s="23" t="str">
        <f ca="1">_xll.IMDP("BND",EL481,EV8,EL3)</f>
        <v>입력오류</v>
      </c>
      <c r="EW481" s="23" t="str">
        <f ca="1">_xll.IMDP("BND",EL481,EW8,EL3)</f>
        <v>입력오류</v>
      </c>
      <c r="EX481" s="23" t="str">
        <f ca="1">_xll.IMDP("BND",EL481,EX8,EL3)</f>
        <v>입력오류</v>
      </c>
    </row>
    <row r="482" spans="1:154" ht="13.5" customHeight="1" x14ac:dyDescent="0.3">
      <c r="A482" s="2"/>
      <c r="K482" s="21" t="str">
        <f ca="1">_xll.IMDP("BND",B482,K8,B3)</f>
        <v>입력오류</v>
      </c>
      <c r="L482" s="23" t="str">
        <f ca="1">_xll.IMDP("BND",B482,L8,B3)</f>
        <v>입력오류</v>
      </c>
      <c r="M482" s="23" t="str">
        <f ca="1">_xll.IMDP("BND",B482,M8,B3)</f>
        <v>입력오류</v>
      </c>
      <c r="N482" s="23" t="str">
        <f ca="1">_xll.IMDP("BND",B482,N8,B3)</f>
        <v>입력오류</v>
      </c>
      <c r="O482" s="2"/>
      <c r="Y482" s="21" t="str">
        <f ca="1">_xll.IMDP("BND",P482,Y8,P3)</f>
        <v>입력오류</v>
      </c>
      <c r="Z482" s="23" t="str">
        <f ca="1">_xll.IMDP("BND",P482,Z8,P3)</f>
        <v>입력오류</v>
      </c>
      <c r="AA482" s="23" t="str">
        <f ca="1">_xll.IMDP("BND",P482,AA8,P3)</f>
        <v>입력오류</v>
      </c>
      <c r="AB482" s="23" t="str">
        <f ca="1">_xll.IMDP("BND",P482,AB8,P3)</f>
        <v>입력오류</v>
      </c>
      <c r="AC482" s="2"/>
      <c r="AM482" s="21" t="str">
        <f ca="1">_xll.IMDP("BND",AD482,AM8,AD3)</f>
        <v>입력오류</v>
      </c>
      <c r="AN482" s="23" t="str">
        <f ca="1">_xll.IMDP("BND",AD482,AN8,AD3)</f>
        <v>입력오류</v>
      </c>
      <c r="AO482" s="23" t="str">
        <f ca="1">_xll.IMDP("BND",AD482,AO8,AD3)</f>
        <v>입력오류</v>
      </c>
      <c r="AP482" s="23" t="str">
        <f ca="1">_xll.IMDP("BND",AD482,AP8,AD3)</f>
        <v>입력오류</v>
      </c>
      <c r="AQ482" s="2"/>
      <c r="BA482" s="21" t="str">
        <f ca="1">_xll.IMDP("BND",AR482,BA8,AR3)</f>
        <v>입력오류</v>
      </c>
      <c r="BB482" s="23" t="str">
        <f ca="1">_xll.IMDP("BND",AR482,BB8,AR3)</f>
        <v>입력오류</v>
      </c>
      <c r="BC482" s="23" t="str">
        <f ca="1">_xll.IMDP("BND",AR482,BC8,AR3)</f>
        <v>입력오류</v>
      </c>
      <c r="BD482" s="23" t="str">
        <f ca="1">_xll.IMDP("BND",AR482,BD8,AR3)</f>
        <v>입력오류</v>
      </c>
      <c r="BE482" s="2"/>
      <c r="BO482" s="21" t="str">
        <f ca="1">_xll.IMDP("BND",BF482,BO8,BF3)</f>
        <v>입력오류</v>
      </c>
      <c r="BP482" s="23" t="str">
        <f ca="1">_xll.IMDP("BND",BF482,BP8,BF3)</f>
        <v>입력오류</v>
      </c>
      <c r="BQ482" s="23" t="str">
        <f ca="1">_xll.IMDP("BND",BF482,BQ8,BF3)</f>
        <v>입력오류</v>
      </c>
      <c r="BR482" s="23" t="str">
        <f ca="1">_xll.IMDP("BND",BF482,BR8,BF3)</f>
        <v>입력오류</v>
      </c>
      <c r="BS482" s="2"/>
      <c r="CC482" s="21" t="str">
        <f ca="1">_xll.IMDP("BND",BT482,CC8,BT3)</f>
        <v>입력오류</v>
      </c>
      <c r="CD482" s="23" t="str">
        <f ca="1">_xll.IMDP("BND",BT482,CD8,BT3)</f>
        <v>입력오류</v>
      </c>
      <c r="CE482" s="23" t="str">
        <f ca="1">_xll.IMDP("BND",BT482,CE8,BT3)</f>
        <v>입력오류</v>
      </c>
      <c r="CF482" s="23" t="str">
        <f ca="1">_xll.IMDP("BND",BT482,CF8,BT3)</f>
        <v>입력오류</v>
      </c>
      <c r="CG482" s="2"/>
      <c r="CQ482" s="21" t="str">
        <f ca="1">_xll.IMDP("BND",CH482,CQ8,CH3)</f>
        <v>입력오류</v>
      </c>
      <c r="CR482" s="23" t="str">
        <f ca="1">_xll.IMDP("BND",CH482,CR8,CH3)</f>
        <v>입력오류</v>
      </c>
      <c r="CS482" s="23" t="str">
        <f ca="1">_xll.IMDP("BND",CH482,CS8,CH3)</f>
        <v>입력오류</v>
      </c>
      <c r="CT482" s="23" t="str">
        <f ca="1">_xll.IMDP("BND",CH482,CT8,CH3)</f>
        <v>입력오류</v>
      </c>
      <c r="CU482" s="2"/>
      <c r="DE482" s="21" t="str">
        <f ca="1">_xll.IMDP("BND",CV482,DE8,CV3)</f>
        <v>입력오류</v>
      </c>
      <c r="DF482" s="23" t="str">
        <f ca="1">_xll.IMDP("BND",CV482,DF8,CV3)</f>
        <v>입력오류</v>
      </c>
      <c r="DG482" s="23" t="str">
        <f ca="1">_xll.IMDP("BND",CV482,DG8,CV3)</f>
        <v>입력오류</v>
      </c>
      <c r="DH482" s="23" t="str">
        <f ca="1">_xll.IMDP("BND",CV482,DH8,CV3)</f>
        <v>입력오류</v>
      </c>
      <c r="DI482" s="2"/>
      <c r="DS482" s="21" t="str">
        <f ca="1">_xll.IMDP("BND",DJ482,DS8,DJ3)</f>
        <v>입력오류</v>
      </c>
      <c r="DT482" s="23" t="str">
        <f ca="1">_xll.IMDP("BND",DJ482,DT8,DJ3)</f>
        <v>입력오류</v>
      </c>
      <c r="DU482" s="23" t="str">
        <f ca="1">_xll.IMDP("BND",DJ482,DU8,DJ3)</f>
        <v>입력오류</v>
      </c>
      <c r="DV482" s="23" t="str">
        <f ca="1">_xll.IMDP("BND",DJ482,DV8,DJ3)</f>
        <v>입력오류</v>
      </c>
      <c r="DW482" s="2"/>
      <c r="EG482" s="21" t="str">
        <f ca="1">_xll.IMDP("BND",DX482,EG8,DX3)</f>
        <v>입력오류</v>
      </c>
      <c r="EH482" s="23" t="str">
        <f ca="1">_xll.IMDP("BND",DX482,EH8,DX3)</f>
        <v>입력오류</v>
      </c>
      <c r="EI482" s="23" t="str">
        <f ca="1">_xll.IMDP("BND",DX482,EI8,DX3)</f>
        <v>입력오류</v>
      </c>
      <c r="EJ482" s="23" t="str">
        <f ca="1">_xll.IMDP("BND",DX482,EJ8,DX3)</f>
        <v>입력오류</v>
      </c>
      <c r="EK482" s="2"/>
      <c r="EU482" s="21" t="str">
        <f ca="1">_xll.IMDP("BND",EL482,EU8,EL3)</f>
        <v>입력오류</v>
      </c>
      <c r="EV482" s="23" t="str">
        <f ca="1">_xll.IMDP("BND",EL482,EV8,EL3)</f>
        <v>입력오류</v>
      </c>
      <c r="EW482" s="23" t="str">
        <f ca="1">_xll.IMDP("BND",EL482,EW8,EL3)</f>
        <v>입력오류</v>
      </c>
      <c r="EX482" s="23" t="str">
        <f ca="1">_xll.IMDP("BND",EL482,EX8,EL3)</f>
        <v>입력오류</v>
      </c>
    </row>
    <row r="483" spans="1:154" ht="13.5" customHeight="1" x14ac:dyDescent="0.3">
      <c r="A483" s="2"/>
      <c r="K483" s="21" t="str">
        <f ca="1">_xll.IMDP("BND",B483,K8,B3)</f>
        <v>입력오류</v>
      </c>
      <c r="L483" s="23" t="str">
        <f ca="1">_xll.IMDP("BND",B483,L8,B3)</f>
        <v>입력오류</v>
      </c>
      <c r="M483" s="23" t="str">
        <f ca="1">_xll.IMDP("BND",B483,M8,B3)</f>
        <v>입력오류</v>
      </c>
      <c r="N483" s="23" t="str">
        <f ca="1">_xll.IMDP("BND",B483,N8,B3)</f>
        <v>입력오류</v>
      </c>
      <c r="O483" s="2"/>
      <c r="Y483" s="21" t="str">
        <f ca="1">_xll.IMDP("BND",P483,Y8,P3)</f>
        <v>입력오류</v>
      </c>
      <c r="Z483" s="23" t="str">
        <f ca="1">_xll.IMDP("BND",P483,Z8,P3)</f>
        <v>입력오류</v>
      </c>
      <c r="AA483" s="23" t="str">
        <f ca="1">_xll.IMDP("BND",P483,AA8,P3)</f>
        <v>입력오류</v>
      </c>
      <c r="AB483" s="23" t="str">
        <f ca="1">_xll.IMDP("BND",P483,AB8,P3)</f>
        <v>입력오류</v>
      </c>
      <c r="AC483" s="2"/>
      <c r="AM483" s="21" t="str">
        <f ca="1">_xll.IMDP("BND",AD483,AM8,AD3)</f>
        <v>입력오류</v>
      </c>
      <c r="AN483" s="23" t="str">
        <f ca="1">_xll.IMDP("BND",AD483,AN8,AD3)</f>
        <v>입력오류</v>
      </c>
      <c r="AO483" s="23" t="str">
        <f ca="1">_xll.IMDP("BND",AD483,AO8,AD3)</f>
        <v>입력오류</v>
      </c>
      <c r="AP483" s="23" t="str">
        <f ca="1">_xll.IMDP("BND",AD483,AP8,AD3)</f>
        <v>입력오류</v>
      </c>
      <c r="AQ483" s="2"/>
      <c r="BA483" s="21" t="str">
        <f ca="1">_xll.IMDP("BND",AR483,BA8,AR3)</f>
        <v>입력오류</v>
      </c>
      <c r="BB483" s="23" t="str">
        <f ca="1">_xll.IMDP("BND",AR483,BB8,AR3)</f>
        <v>입력오류</v>
      </c>
      <c r="BC483" s="23" t="str">
        <f ca="1">_xll.IMDP("BND",AR483,BC8,AR3)</f>
        <v>입력오류</v>
      </c>
      <c r="BD483" s="23" t="str">
        <f ca="1">_xll.IMDP("BND",AR483,BD8,AR3)</f>
        <v>입력오류</v>
      </c>
      <c r="BE483" s="2"/>
      <c r="BO483" s="21" t="str">
        <f ca="1">_xll.IMDP("BND",BF483,BO8,BF3)</f>
        <v>입력오류</v>
      </c>
      <c r="BP483" s="23" t="str">
        <f ca="1">_xll.IMDP("BND",BF483,BP8,BF3)</f>
        <v>입력오류</v>
      </c>
      <c r="BQ483" s="23" t="str">
        <f ca="1">_xll.IMDP("BND",BF483,BQ8,BF3)</f>
        <v>입력오류</v>
      </c>
      <c r="BR483" s="23" t="str">
        <f ca="1">_xll.IMDP("BND",BF483,BR8,BF3)</f>
        <v>입력오류</v>
      </c>
      <c r="BS483" s="2"/>
      <c r="CC483" s="21" t="str">
        <f ca="1">_xll.IMDP("BND",BT483,CC8,BT3)</f>
        <v>입력오류</v>
      </c>
      <c r="CD483" s="23" t="str">
        <f ca="1">_xll.IMDP("BND",BT483,CD8,BT3)</f>
        <v>입력오류</v>
      </c>
      <c r="CE483" s="23" t="str">
        <f ca="1">_xll.IMDP("BND",BT483,CE8,BT3)</f>
        <v>입력오류</v>
      </c>
      <c r="CF483" s="23" t="str">
        <f ca="1">_xll.IMDP("BND",BT483,CF8,BT3)</f>
        <v>입력오류</v>
      </c>
      <c r="CG483" s="2"/>
      <c r="CQ483" s="21" t="str">
        <f ca="1">_xll.IMDP("BND",CH483,CQ8,CH3)</f>
        <v>입력오류</v>
      </c>
      <c r="CR483" s="23" t="str">
        <f ca="1">_xll.IMDP("BND",CH483,CR8,CH3)</f>
        <v>입력오류</v>
      </c>
      <c r="CS483" s="23" t="str">
        <f ca="1">_xll.IMDP("BND",CH483,CS8,CH3)</f>
        <v>입력오류</v>
      </c>
      <c r="CT483" s="23" t="str">
        <f ca="1">_xll.IMDP("BND",CH483,CT8,CH3)</f>
        <v>입력오류</v>
      </c>
      <c r="CU483" s="2"/>
      <c r="DE483" s="21" t="str">
        <f ca="1">_xll.IMDP("BND",CV483,DE8,CV3)</f>
        <v>입력오류</v>
      </c>
      <c r="DF483" s="23" t="str">
        <f ca="1">_xll.IMDP("BND",CV483,DF8,CV3)</f>
        <v>입력오류</v>
      </c>
      <c r="DG483" s="23" t="str">
        <f ca="1">_xll.IMDP("BND",CV483,DG8,CV3)</f>
        <v>입력오류</v>
      </c>
      <c r="DH483" s="23" t="str">
        <f ca="1">_xll.IMDP("BND",CV483,DH8,CV3)</f>
        <v>입력오류</v>
      </c>
      <c r="DI483" s="2"/>
      <c r="DS483" s="21" t="str">
        <f ca="1">_xll.IMDP("BND",DJ483,DS8,DJ3)</f>
        <v>입력오류</v>
      </c>
      <c r="DT483" s="23" t="str">
        <f ca="1">_xll.IMDP("BND",DJ483,DT8,DJ3)</f>
        <v>입력오류</v>
      </c>
      <c r="DU483" s="23" t="str">
        <f ca="1">_xll.IMDP("BND",DJ483,DU8,DJ3)</f>
        <v>입력오류</v>
      </c>
      <c r="DV483" s="23" t="str">
        <f ca="1">_xll.IMDP("BND",DJ483,DV8,DJ3)</f>
        <v>입력오류</v>
      </c>
      <c r="DW483" s="2"/>
      <c r="EG483" s="21" t="str">
        <f ca="1">_xll.IMDP("BND",DX483,EG8,DX3)</f>
        <v>입력오류</v>
      </c>
      <c r="EH483" s="23" t="str">
        <f ca="1">_xll.IMDP("BND",DX483,EH8,DX3)</f>
        <v>입력오류</v>
      </c>
      <c r="EI483" s="23" t="str">
        <f ca="1">_xll.IMDP("BND",DX483,EI8,DX3)</f>
        <v>입력오류</v>
      </c>
      <c r="EJ483" s="23" t="str">
        <f ca="1">_xll.IMDP("BND",DX483,EJ8,DX3)</f>
        <v>입력오류</v>
      </c>
      <c r="EK483" s="2"/>
      <c r="EU483" s="21" t="str">
        <f ca="1">_xll.IMDP("BND",EL483,EU8,EL3)</f>
        <v>입력오류</v>
      </c>
      <c r="EV483" s="23" t="str">
        <f ca="1">_xll.IMDP("BND",EL483,EV8,EL3)</f>
        <v>입력오류</v>
      </c>
      <c r="EW483" s="23" t="str">
        <f ca="1">_xll.IMDP("BND",EL483,EW8,EL3)</f>
        <v>입력오류</v>
      </c>
      <c r="EX483" s="23" t="str">
        <f ca="1">_xll.IMDP("BND",EL483,EX8,EL3)</f>
        <v>입력오류</v>
      </c>
    </row>
    <row r="484" spans="1:154" ht="13.5" customHeight="1" x14ac:dyDescent="0.3">
      <c r="A484" s="2"/>
      <c r="K484" s="21" t="str">
        <f ca="1">_xll.IMDP("BND",B484,K8,B3)</f>
        <v>입력오류</v>
      </c>
      <c r="L484" s="23" t="str">
        <f ca="1">_xll.IMDP("BND",B484,L8,B3)</f>
        <v>입력오류</v>
      </c>
      <c r="M484" s="23" t="str">
        <f ca="1">_xll.IMDP("BND",B484,M8,B3)</f>
        <v>입력오류</v>
      </c>
      <c r="N484" s="23" t="str">
        <f ca="1">_xll.IMDP("BND",B484,N8,B3)</f>
        <v>입력오류</v>
      </c>
      <c r="O484" s="2"/>
      <c r="Y484" s="21" t="str">
        <f ca="1">_xll.IMDP("BND",P484,Y8,P3)</f>
        <v>입력오류</v>
      </c>
      <c r="Z484" s="23" t="str">
        <f ca="1">_xll.IMDP("BND",P484,Z8,P3)</f>
        <v>입력오류</v>
      </c>
      <c r="AA484" s="23" t="str">
        <f ca="1">_xll.IMDP("BND",P484,AA8,P3)</f>
        <v>입력오류</v>
      </c>
      <c r="AB484" s="23" t="str">
        <f ca="1">_xll.IMDP("BND",P484,AB8,P3)</f>
        <v>입력오류</v>
      </c>
      <c r="AC484" s="2"/>
      <c r="AM484" s="21" t="str">
        <f ca="1">_xll.IMDP("BND",AD484,AM8,AD3)</f>
        <v>입력오류</v>
      </c>
      <c r="AN484" s="23" t="str">
        <f ca="1">_xll.IMDP("BND",AD484,AN8,AD3)</f>
        <v>입력오류</v>
      </c>
      <c r="AO484" s="23" t="str">
        <f ca="1">_xll.IMDP("BND",AD484,AO8,AD3)</f>
        <v>입력오류</v>
      </c>
      <c r="AP484" s="23" t="str">
        <f ca="1">_xll.IMDP("BND",AD484,AP8,AD3)</f>
        <v>입력오류</v>
      </c>
      <c r="AQ484" s="2"/>
      <c r="BA484" s="21" t="str">
        <f ca="1">_xll.IMDP("BND",AR484,BA8,AR3)</f>
        <v>입력오류</v>
      </c>
      <c r="BB484" s="23" t="str">
        <f ca="1">_xll.IMDP("BND",AR484,BB8,AR3)</f>
        <v>입력오류</v>
      </c>
      <c r="BC484" s="23" t="str">
        <f ca="1">_xll.IMDP("BND",AR484,BC8,AR3)</f>
        <v>입력오류</v>
      </c>
      <c r="BD484" s="23" t="str">
        <f ca="1">_xll.IMDP("BND",AR484,BD8,AR3)</f>
        <v>입력오류</v>
      </c>
      <c r="BE484" s="2"/>
      <c r="BO484" s="21" t="str">
        <f ca="1">_xll.IMDP("BND",BF484,BO8,BF3)</f>
        <v>입력오류</v>
      </c>
      <c r="BP484" s="23" t="str">
        <f ca="1">_xll.IMDP("BND",BF484,BP8,BF3)</f>
        <v>입력오류</v>
      </c>
      <c r="BQ484" s="23" t="str">
        <f ca="1">_xll.IMDP("BND",BF484,BQ8,BF3)</f>
        <v>입력오류</v>
      </c>
      <c r="BR484" s="23" t="str">
        <f ca="1">_xll.IMDP("BND",BF484,BR8,BF3)</f>
        <v>입력오류</v>
      </c>
      <c r="BS484" s="2"/>
      <c r="CC484" s="21" t="str">
        <f ca="1">_xll.IMDP("BND",BT484,CC8,BT3)</f>
        <v>입력오류</v>
      </c>
      <c r="CD484" s="23" t="str">
        <f ca="1">_xll.IMDP("BND",BT484,CD8,BT3)</f>
        <v>입력오류</v>
      </c>
      <c r="CE484" s="23" t="str">
        <f ca="1">_xll.IMDP("BND",BT484,CE8,BT3)</f>
        <v>입력오류</v>
      </c>
      <c r="CF484" s="23" t="str">
        <f ca="1">_xll.IMDP("BND",BT484,CF8,BT3)</f>
        <v>입력오류</v>
      </c>
      <c r="CG484" s="2"/>
      <c r="CQ484" s="21" t="str">
        <f ca="1">_xll.IMDP("BND",CH484,CQ8,CH3)</f>
        <v>입력오류</v>
      </c>
      <c r="CR484" s="23" t="str">
        <f ca="1">_xll.IMDP("BND",CH484,CR8,CH3)</f>
        <v>입력오류</v>
      </c>
      <c r="CS484" s="23" t="str">
        <f ca="1">_xll.IMDP("BND",CH484,CS8,CH3)</f>
        <v>입력오류</v>
      </c>
      <c r="CT484" s="23" t="str">
        <f ca="1">_xll.IMDP("BND",CH484,CT8,CH3)</f>
        <v>입력오류</v>
      </c>
      <c r="CU484" s="2"/>
      <c r="DE484" s="21" t="str">
        <f ca="1">_xll.IMDP("BND",CV484,DE8,CV3)</f>
        <v>입력오류</v>
      </c>
      <c r="DF484" s="23" t="str">
        <f ca="1">_xll.IMDP("BND",CV484,DF8,CV3)</f>
        <v>입력오류</v>
      </c>
      <c r="DG484" s="23" t="str">
        <f ca="1">_xll.IMDP("BND",CV484,DG8,CV3)</f>
        <v>입력오류</v>
      </c>
      <c r="DH484" s="23" t="str">
        <f ca="1">_xll.IMDP("BND",CV484,DH8,CV3)</f>
        <v>입력오류</v>
      </c>
      <c r="DI484" s="2"/>
      <c r="DS484" s="21" t="str">
        <f ca="1">_xll.IMDP("BND",DJ484,DS8,DJ3)</f>
        <v>입력오류</v>
      </c>
      <c r="DT484" s="23" t="str">
        <f ca="1">_xll.IMDP("BND",DJ484,DT8,DJ3)</f>
        <v>입력오류</v>
      </c>
      <c r="DU484" s="23" t="str">
        <f ca="1">_xll.IMDP("BND",DJ484,DU8,DJ3)</f>
        <v>입력오류</v>
      </c>
      <c r="DV484" s="23" t="str">
        <f ca="1">_xll.IMDP("BND",DJ484,DV8,DJ3)</f>
        <v>입력오류</v>
      </c>
      <c r="DW484" s="2"/>
      <c r="EG484" s="21" t="str">
        <f ca="1">_xll.IMDP("BND",DX484,EG8,DX3)</f>
        <v>입력오류</v>
      </c>
      <c r="EH484" s="23" t="str">
        <f ca="1">_xll.IMDP("BND",DX484,EH8,DX3)</f>
        <v>입력오류</v>
      </c>
      <c r="EI484" s="23" t="str">
        <f ca="1">_xll.IMDP("BND",DX484,EI8,DX3)</f>
        <v>입력오류</v>
      </c>
      <c r="EJ484" s="23" t="str">
        <f ca="1">_xll.IMDP("BND",DX484,EJ8,DX3)</f>
        <v>입력오류</v>
      </c>
      <c r="EK484" s="2"/>
      <c r="EU484" s="21" t="str">
        <f ca="1">_xll.IMDP("BND",EL484,EU8,EL3)</f>
        <v>입력오류</v>
      </c>
      <c r="EV484" s="23" t="str">
        <f ca="1">_xll.IMDP("BND",EL484,EV8,EL3)</f>
        <v>입력오류</v>
      </c>
      <c r="EW484" s="23" t="str">
        <f ca="1">_xll.IMDP("BND",EL484,EW8,EL3)</f>
        <v>입력오류</v>
      </c>
      <c r="EX484" s="23" t="str">
        <f ca="1">_xll.IMDP("BND",EL484,EX8,EL3)</f>
        <v>입력오류</v>
      </c>
    </row>
    <row r="485" spans="1:154" ht="13.5" customHeight="1" x14ac:dyDescent="0.3">
      <c r="A485" s="2"/>
      <c r="K485" s="21" t="str">
        <f ca="1">_xll.IMDP("BND",B485,K8,B3)</f>
        <v>입력오류</v>
      </c>
      <c r="L485" s="23" t="str">
        <f ca="1">_xll.IMDP("BND",B485,L8,B3)</f>
        <v>입력오류</v>
      </c>
      <c r="M485" s="23" t="str">
        <f ca="1">_xll.IMDP("BND",B485,M8,B3)</f>
        <v>입력오류</v>
      </c>
      <c r="N485" s="23" t="str">
        <f ca="1">_xll.IMDP("BND",B485,N8,B3)</f>
        <v>입력오류</v>
      </c>
      <c r="O485" s="2"/>
      <c r="Y485" s="21" t="str">
        <f ca="1">_xll.IMDP("BND",P485,Y8,P3)</f>
        <v>입력오류</v>
      </c>
      <c r="Z485" s="23" t="str">
        <f ca="1">_xll.IMDP("BND",P485,Z8,P3)</f>
        <v>입력오류</v>
      </c>
      <c r="AA485" s="23" t="str">
        <f ca="1">_xll.IMDP("BND",P485,AA8,P3)</f>
        <v>입력오류</v>
      </c>
      <c r="AB485" s="23" t="str">
        <f ca="1">_xll.IMDP("BND",P485,AB8,P3)</f>
        <v>입력오류</v>
      </c>
      <c r="AC485" s="2"/>
      <c r="AM485" s="21" t="str">
        <f ca="1">_xll.IMDP("BND",AD485,AM8,AD3)</f>
        <v>입력오류</v>
      </c>
      <c r="AN485" s="23" t="str">
        <f ca="1">_xll.IMDP("BND",AD485,AN8,AD3)</f>
        <v>입력오류</v>
      </c>
      <c r="AO485" s="23" t="str">
        <f ca="1">_xll.IMDP("BND",AD485,AO8,AD3)</f>
        <v>입력오류</v>
      </c>
      <c r="AP485" s="23" t="str">
        <f ca="1">_xll.IMDP("BND",AD485,AP8,AD3)</f>
        <v>입력오류</v>
      </c>
      <c r="AQ485" s="2"/>
      <c r="BA485" s="21" t="str">
        <f ca="1">_xll.IMDP("BND",AR485,BA8,AR3)</f>
        <v>입력오류</v>
      </c>
      <c r="BB485" s="23" t="str">
        <f ca="1">_xll.IMDP("BND",AR485,BB8,AR3)</f>
        <v>입력오류</v>
      </c>
      <c r="BC485" s="23" t="str">
        <f ca="1">_xll.IMDP("BND",AR485,BC8,AR3)</f>
        <v>입력오류</v>
      </c>
      <c r="BD485" s="23" t="str">
        <f ca="1">_xll.IMDP("BND",AR485,BD8,AR3)</f>
        <v>입력오류</v>
      </c>
      <c r="BE485" s="2"/>
      <c r="BO485" s="21" t="str">
        <f ca="1">_xll.IMDP("BND",BF485,BO8,BF3)</f>
        <v>입력오류</v>
      </c>
      <c r="BP485" s="23" t="str">
        <f ca="1">_xll.IMDP("BND",BF485,BP8,BF3)</f>
        <v>입력오류</v>
      </c>
      <c r="BQ485" s="23" t="str">
        <f ca="1">_xll.IMDP("BND",BF485,BQ8,BF3)</f>
        <v>입력오류</v>
      </c>
      <c r="BR485" s="23" t="str">
        <f ca="1">_xll.IMDP("BND",BF485,BR8,BF3)</f>
        <v>입력오류</v>
      </c>
      <c r="BS485" s="2"/>
      <c r="CC485" s="21" t="str">
        <f ca="1">_xll.IMDP("BND",BT485,CC8,BT3)</f>
        <v>입력오류</v>
      </c>
      <c r="CD485" s="23" t="str">
        <f ca="1">_xll.IMDP("BND",BT485,CD8,BT3)</f>
        <v>입력오류</v>
      </c>
      <c r="CE485" s="23" t="str">
        <f ca="1">_xll.IMDP("BND",BT485,CE8,BT3)</f>
        <v>입력오류</v>
      </c>
      <c r="CF485" s="23" t="str">
        <f ca="1">_xll.IMDP("BND",BT485,CF8,BT3)</f>
        <v>입력오류</v>
      </c>
      <c r="CG485" s="2"/>
      <c r="CQ485" s="21" t="str">
        <f ca="1">_xll.IMDP("BND",CH485,CQ8,CH3)</f>
        <v>입력오류</v>
      </c>
      <c r="CR485" s="23" t="str">
        <f ca="1">_xll.IMDP("BND",CH485,CR8,CH3)</f>
        <v>입력오류</v>
      </c>
      <c r="CS485" s="23" t="str">
        <f ca="1">_xll.IMDP("BND",CH485,CS8,CH3)</f>
        <v>입력오류</v>
      </c>
      <c r="CT485" s="23" t="str">
        <f ca="1">_xll.IMDP("BND",CH485,CT8,CH3)</f>
        <v>입력오류</v>
      </c>
      <c r="CU485" s="2"/>
      <c r="DE485" s="21" t="str">
        <f ca="1">_xll.IMDP("BND",CV485,DE8,CV3)</f>
        <v>입력오류</v>
      </c>
      <c r="DF485" s="23" t="str">
        <f ca="1">_xll.IMDP("BND",CV485,DF8,CV3)</f>
        <v>입력오류</v>
      </c>
      <c r="DG485" s="23" t="str">
        <f ca="1">_xll.IMDP("BND",CV485,DG8,CV3)</f>
        <v>입력오류</v>
      </c>
      <c r="DH485" s="23" t="str">
        <f ca="1">_xll.IMDP("BND",CV485,DH8,CV3)</f>
        <v>입력오류</v>
      </c>
      <c r="DI485" s="2"/>
      <c r="DS485" s="21" t="str">
        <f ca="1">_xll.IMDP("BND",DJ485,DS8,DJ3)</f>
        <v>입력오류</v>
      </c>
      <c r="DT485" s="23" t="str">
        <f ca="1">_xll.IMDP("BND",DJ485,DT8,DJ3)</f>
        <v>입력오류</v>
      </c>
      <c r="DU485" s="23" t="str">
        <f ca="1">_xll.IMDP("BND",DJ485,DU8,DJ3)</f>
        <v>입력오류</v>
      </c>
      <c r="DV485" s="23" t="str">
        <f ca="1">_xll.IMDP("BND",DJ485,DV8,DJ3)</f>
        <v>입력오류</v>
      </c>
      <c r="DW485" s="2"/>
      <c r="EG485" s="21" t="str">
        <f ca="1">_xll.IMDP("BND",DX485,EG8,DX3)</f>
        <v>입력오류</v>
      </c>
      <c r="EH485" s="23" t="str">
        <f ca="1">_xll.IMDP("BND",DX485,EH8,DX3)</f>
        <v>입력오류</v>
      </c>
      <c r="EI485" s="23" t="str">
        <f ca="1">_xll.IMDP("BND",DX485,EI8,DX3)</f>
        <v>입력오류</v>
      </c>
      <c r="EJ485" s="23" t="str">
        <f ca="1">_xll.IMDP("BND",DX485,EJ8,DX3)</f>
        <v>입력오류</v>
      </c>
      <c r="EK485" s="2"/>
      <c r="EU485" s="21" t="str">
        <f ca="1">_xll.IMDP("BND",EL485,EU8,EL3)</f>
        <v>입력오류</v>
      </c>
      <c r="EV485" s="23" t="str">
        <f ca="1">_xll.IMDP("BND",EL485,EV8,EL3)</f>
        <v>입력오류</v>
      </c>
      <c r="EW485" s="23" t="str">
        <f ca="1">_xll.IMDP("BND",EL485,EW8,EL3)</f>
        <v>입력오류</v>
      </c>
      <c r="EX485" s="23" t="str">
        <f ca="1">_xll.IMDP("BND",EL485,EX8,EL3)</f>
        <v>입력오류</v>
      </c>
    </row>
    <row r="486" spans="1:154" ht="13.5" customHeight="1" x14ac:dyDescent="0.3">
      <c r="A486" s="2"/>
      <c r="K486" s="21" t="str">
        <f ca="1">_xll.IMDP("BND",B486,K8,B3)</f>
        <v>입력오류</v>
      </c>
      <c r="L486" s="23" t="str">
        <f ca="1">_xll.IMDP("BND",B486,L8,B3)</f>
        <v>입력오류</v>
      </c>
      <c r="M486" s="23" t="str">
        <f ca="1">_xll.IMDP("BND",B486,M8,B3)</f>
        <v>입력오류</v>
      </c>
      <c r="N486" s="23" t="str">
        <f ca="1">_xll.IMDP("BND",B486,N8,B3)</f>
        <v>입력오류</v>
      </c>
      <c r="O486" s="2"/>
      <c r="Y486" s="21" t="str">
        <f ca="1">_xll.IMDP("BND",P486,Y8,P3)</f>
        <v>입력오류</v>
      </c>
      <c r="Z486" s="23" t="str">
        <f ca="1">_xll.IMDP("BND",P486,Z8,P3)</f>
        <v>입력오류</v>
      </c>
      <c r="AA486" s="23" t="str">
        <f ca="1">_xll.IMDP("BND",P486,AA8,P3)</f>
        <v>입력오류</v>
      </c>
      <c r="AB486" s="23" t="str">
        <f ca="1">_xll.IMDP("BND",P486,AB8,P3)</f>
        <v>입력오류</v>
      </c>
      <c r="AC486" s="2"/>
      <c r="AM486" s="21" t="str">
        <f ca="1">_xll.IMDP("BND",AD486,AM8,AD3)</f>
        <v>입력오류</v>
      </c>
      <c r="AN486" s="23" t="str">
        <f ca="1">_xll.IMDP("BND",AD486,AN8,AD3)</f>
        <v>입력오류</v>
      </c>
      <c r="AO486" s="23" t="str">
        <f ca="1">_xll.IMDP("BND",AD486,AO8,AD3)</f>
        <v>입력오류</v>
      </c>
      <c r="AP486" s="23" t="str">
        <f ca="1">_xll.IMDP("BND",AD486,AP8,AD3)</f>
        <v>입력오류</v>
      </c>
      <c r="AQ486" s="2"/>
      <c r="BA486" s="21" t="str">
        <f ca="1">_xll.IMDP("BND",AR486,BA8,AR3)</f>
        <v>입력오류</v>
      </c>
      <c r="BB486" s="23" t="str">
        <f ca="1">_xll.IMDP("BND",AR486,BB8,AR3)</f>
        <v>입력오류</v>
      </c>
      <c r="BC486" s="23" t="str">
        <f ca="1">_xll.IMDP("BND",AR486,BC8,AR3)</f>
        <v>입력오류</v>
      </c>
      <c r="BD486" s="23" t="str">
        <f ca="1">_xll.IMDP("BND",AR486,BD8,AR3)</f>
        <v>입력오류</v>
      </c>
      <c r="BE486" s="2"/>
      <c r="BO486" s="21" t="str">
        <f ca="1">_xll.IMDP("BND",BF486,BO8,BF3)</f>
        <v>입력오류</v>
      </c>
      <c r="BP486" s="23" t="str">
        <f ca="1">_xll.IMDP("BND",BF486,BP8,BF3)</f>
        <v>입력오류</v>
      </c>
      <c r="BQ486" s="23" t="str">
        <f ca="1">_xll.IMDP("BND",BF486,BQ8,BF3)</f>
        <v>입력오류</v>
      </c>
      <c r="BR486" s="23" t="str">
        <f ca="1">_xll.IMDP("BND",BF486,BR8,BF3)</f>
        <v>입력오류</v>
      </c>
      <c r="BS486" s="2"/>
      <c r="CC486" s="21" t="str">
        <f ca="1">_xll.IMDP("BND",BT486,CC8,BT3)</f>
        <v>입력오류</v>
      </c>
      <c r="CD486" s="23" t="str">
        <f ca="1">_xll.IMDP("BND",BT486,CD8,BT3)</f>
        <v>입력오류</v>
      </c>
      <c r="CE486" s="23" t="str">
        <f ca="1">_xll.IMDP("BND",BT486,CE8,BT3)</f>
        <v>입력오류</v>
      </c>
      <c r="CF486" s="23" t="str">
        <f ca="1">_xll.IMDP("BND",BT486,CF8,BT3)</f>
        <v>입력오류</v>
      </c>
      <c r="CG486" s="2"/>
      <c r="CQ486" s="21" t="str">
        <f ca="1">_xll.IMDP("BND",CH486,CQ8,CH3)</f>
        <v>입력오류</v>
      </c>
      <c r="CR486" s="23" t="str">
        <f ca="1">_xll.IMDP("BND",CH486,CR8,CH3)</f>
        <v>입력오류</v>
      </c>
      <c r="CS486" s="23" t="str">
        <f ca="1">_xll.IMDP("BND",CH486,CS8,CH3)</f>
        <v>입력오류</v>
      </c>
      <c r="CT486" s="23" t="str">
        <f ca="1">_xll.IMDP("BND",CH486,CT8,CH3)</f>
        <v>입력오류</v>
      </c>
      <c r="CU486" s="2"/>
      <c r="DE486" s="21" t="str">
        <f ca="1">_xll.IMDP("BND",CV486,DE8,CV3)</f>
        <v>입력오류</v>
      </c>
      <c r="DF486" s="23" t="str">
        <f ca="1">_xll.IMDP("BND",CV486,DF8,CV3)</f>
        <v>입력오류</v>
      </c>
      <c r="DG486" s="23" t="str">
        <f ca="1">_xll.IMDP("BND",CV486,DG8,CV3)</f>
        <v>입력오류</v>
      </c>
      <c r="DH486" s="23" t="str">
        <f ca="1">_xll.IMDP("BND",CV486,DH8,CV3)</f>
        <v>입력오류</v>
      </c>
      <c r="DI486" s="2"/>
      <c r="DS486" s="21" t="str">
        <f ca="1">_xll.IMDP("BND",DJ486,DS8,DJ3)</f>
        <v>입력오류</v>
      </c>
      <c r="DT486" s="23" t="str">
        <f ca="1">_xll.IMDP("BND",DJ486,DT8,DJ3)</f>
        <v>입력오류</v>
      </c>
      <c r="DU486" s="23" t="str">
        <f ca="1">_xll.IMDP("BND",DJ486,DU8,DJ3)</f>
        <v>입력오류</v>
      </c>
      <c r="DV486" s="23" t="str">
        <f ca="1">_xll.IMDP("BND",DJ486,DV8,DJ3)</f>
        <v>입력오류</v>
      </c>
      <c r="DW486" s="2"/>
      <c r="EG486" s="21" t="str">
        <f ca="1">_xll.IMDP("BND",DX486,EG8,DX3)</f>
        <v>입력오류</v>
      </c>
      <c r="EH486" s="23" t="str">
        <f ca="1">_xll.IMDP("BND",DX486,EH8,DX3)</f>
        <v>입력오류</v>
      </c>
      <c r="EI486" s="23" t="str">
        <f ca="1">_xll.IMDP("BND",DX486,EI8,DX3)</f>
        <v>입력오류</v>
      </c>
      <c r="EJ486" s="23" t="str">
        <f ca="1">_xll.IMDP("BND",DX486,EJ8,DX3)</f>
        <v>입력오류</v>
      </c>
      <c r="EK486" s="2"/>
      <c r="EU486" s="21" t="str">
        <f ca="1">_xll.IMDP("BND",EL486,EU8,EL3)</f>
        <v>입력오류</v>
      </c>
      <c r="EV486" s="23" t="str">
        <f ca="1">_xll.IMDP("BND",EL486,EV8,EL3)</f>
        <v>입력오류</v>
      </c>
      <c r="EW486" s="23" t="str">
        <f ca="1">_xll.IMDP("BND",EL486,EW8,EL3)</f>
        <v>입력오류</v>
      </c>
      <c r="EX486" s="23" t="str">
        <f ca="1">_xll.IMDP("BND",EL486,EX8,EL3)</f>
        <v>입력오류</v>
      </c>
    </row>
    <row r="487" spans="1:154" ht="13.5" customHeight="1" x14ac:dyDescent="0.3">
      <c r="A487" s="2"/>
      <c r="K487" s="21" t="str">
        <f ca="1">_xll.IMDP("BND",B487,K8,B3)</f>
        <v>입력오류</v>
      </c>
      <c r="L487" s="23" t="str">
        <f ca="1">_xll.IMDP("BND",B487,L8,B3)</f>
        <v>입력오류</v>
      </c>
      <c r="M487" s="23" t="str">
        <f ca="1">_xll.IMDP("BND",B487,M8,B3)</f>
        <v>입력오류</v>
      </c>
      <c r="N487" s="23" t="str">
        <f ca="1">_xll.IMDP("BND",B487,N8,B3)</f>
        <v>입력오류</v>
      </c>
      <c r="O487" s="2"/>
      <c r="Y487" s="21" t="str">
        <f ca="1">_xll.IMDP("BND",P487,Y8,P3)</f>
        <v>입력오류</v>
      </c>
      <c r="Z487" s="23" t="str">
        <f ca="1">_xll.IMDP("BND",P487,Z8,P3)</f>
        <v>입력오류</v>
      </c>
      <c r="AA487" s="23" t="str">
        <f ca="1">_xll.IMDP("BND",P487,AA8,P3)</f>
        <v>입력오류</v>
      </c>
      <c r="AB487" s="23" t="str">
        <f ca="1">_xll.IMDP("BND",P487,AB8,P3)</f>
        <v>입력오류</v>
      </c>
      <c r="AC487" s="2"/>
      <c r="AM487" s="21" t="str">
        <f ca="1">_xll.IMDP("BND",AD487,AM8,AD3)</f>
        <v>입력오류</v>
      </c>
      <c r="AN487" s="23" t="str">
        <f ca="1">_xll.IMDP("BND",AD487,AN8,AD3)</f>
        <v>입력오류</v>
      </c>
      <c r="AO487" s="23" t="str">
        <f ca="1">_xll.IMDP("BND",AD487,AO8,AD3)</f>
        <v>입력오류</v>
      </c>
      <c r="AP487" s="23" t="str">
        <f ca="1">_xll.IMDP("BND",AD487,AP8,AD3)</f>
        <v>입력오류</v>
      </c>
      <c r="AQ487" s="2"/>
      <c r="BA487" s="21" t="str">
        <f ca="1">_xll.IMDP("BND",AR487,BA8,AR3)</f>
        <v>입력오류</v>
      </c>
      <c r="BB487" s="23" t="str">
        <f ca="1">_xll.IMDP("BND",AR487,BB8,AR3)</f>
        <v>입력오류</v>
      </c>
      <c r="BC487" s="23" t="str">
        <f ca="1">_xll.IMDP("BND",AR487,BC8,AR3)</f>
        <v>입력오류</v>
      </c>
      <c r="BD487" s="23" t="str">
        <f ca="1">_xll.IMDP("BND",AR487,BD8,AR3)</f>
        <v>입력오류</v>
      </c>
      <c r="BE487" s="2"/>
      <c r="BO487" s="21" t="str">
        <f ca="1">_xll.IMDP("BND",BF487,BO8,BF3)</f>
        <v>입력오류</v>
      </c>
      <c r="BP487" s="23" t="str">
        <f ca="1">_xll.IMDP("BND",BF487,BP8,BF3)</f>
        <v>입력오류</v>
      </c>
      <c r="BQ487" s="23" t="str">
        <f ca="1">_xll.IMDP("BND",BF487,BQ8,BF3)</f>
        <v>입력오류</v>
      </c>
      <c r="BR487" s="23" t="str">
        <f ca="1">_xll.IMDP("BND",BF487,BR8,BF3)</f>
        <v>입력오류</v>
      </c>
      <c r="BS487" s="2"/>
      <c r="CC487" s="21" t="str">
        <f ca="1">_xll.IMDP("BND",BT487,CC8,BT3)</f>
        <v>입력오류</v>
      </c>
      <c r="CD487" s="23" t="str">
        <f ca="1">_xll.IMDP("BND",BT487,CD8,BT3)</f>
        <v>입력오류</v>
      </c>
      <c r="CE487" s="23" t="str">
        <f ca="1">_xll.IMDP("BND",BT487,CE8,BT3)</f>
        <v>입력오류</v>
      </c>
      <c r="CF487" s="23" t="str">
        <f ca="1">_xll.IMDP("BND",BT487,CF8,BT3)</f>
        <v>입력오류</v>
      </c>
      <c r="CG487" s="2"/>
      <c r="CQ487" s="21" t="str">
        <f ca="1">_xll.IMDP("BND",CH487,CQ8,CH3)</f>
        <v>입력오류</v>
      </c>
      <c r="CR487" s="23" t="str">
        <f ca="1">_xll.IMDP("BND",CH487,CR8,CH3)</f>
        <v>입력오류</v>
      </c>
      <c r="CS487" s="23" t="str">
        <f ca="1">_xll.IMDP("BND",CH487,CS8,CH3)</f>
        <v>입력오류</v>
      </c>
      <c r="CT487" s="23" t="str">
        <f ca="1">_xll.IMDP("BND",CH487,CT8,CH3)</f>
        <v>입력오류</v>
      </c>
      <c r="CU487" s="2"/>
      <c r="DE487" s="21" t="str">
        <f ca="1">_xll.IMDP("BND",CV487,DE8,CV3)</f>
        <v>입력오류</v>
      </c>
      <c r="DF487" s="23" t="str">
        <f ca="1">_xll.IMDP("BND",CV487,DF8,CV3)</f>
        <v>입력오류</v>
      </c>
      <c r="DG487" s="23" t="str">
        <f ca="1">_xll.IMDP("BND",CV487,DG8,CV3)</f>
        <v>입력오류</v>
      </c>
      <c r="DH487" s="23" t="str">
        <f ca="1">_xll.IMDP("BND",CV487,DH8,CV3)</f>
        <v>입력오류</v>
      </c>
      <c r="DI487" s="2"/>
      <c r="DS487" s="21" t="str">
        <f ca="1">_xll.IMDP("BND",DJ487,DS8,DJ3)</f>
        <v>입력오류</v>
      </c>
      <c r="DT487" s="23" t="str">
        <f ca="1">_xll.IMDP("BND",DJ487,DT8,DJ3)</f>
        <v>입력오류</v>
      </c>
      <c r="DU487" s="23" t="str">
        <f ca="1">_xll.IMDP("BND",DJ487,DU8,DJ3)</f>
        <v>입력오류</v>
      </c>
      <c r="DV487" s="23" t="str">
        <f ca="1">_xll.IMDP("BND",DJ487,DV8,DJ3)</f>
        <v>입력오류</v>
      </c>
      <c r="DW487" s="2"/>
      <c r="EG487" s="21" t="str">
        <f ca="1">_xll.IMDP("BND",DX487,EG8,DX3)</f>
        <v>입력오류</v>
      </c>
      <c r="EH487" s="23" t="str">
        <f ca="1">_xll.IMDP("BND",DX487,EH8,DX3)</f>
        <v>입력오류</v>
      </c>
      <c r="EI487" s="23" t="str">
        <f ca="1">_xll.IMDP("BND",DX487,EI8,DX3)</f>
        <v>입력오류</v>
      </c>
      <c r="EJ487" s="23" t="str">
        <f ca="1">_xll.IMDP("BND",DX487,EJ8,DX3)</f>
        <v>입력오류</v>
      </c>
      <c r="EK487" s="2"/>
      <c r="EU487" s="21" t="str">
        <f ca="1">_xll.IMDP("BND",EL487,EU8,EL3)</f>
        <v>입력오류</v>
      </c>
      <c r="EV487" s="23" t="str">
        <f ca="1">_xll.IMDP("BND",EL487,EV8,EL3)</f>
        <v>입력오류</v>
      </c>
      <c r="EW487" s="23" t="str">
        <f ca="1">_xll.IMDP("BND",EL487,EW8,EL3)</f>
        <v>입력오류</v>
      </c>
      <c r="EX487" s="23" t="str">
        <f ca="1">_xll.IMDP("BND",EL487,EX8,EL3)</f>
        <v>입력오류</v>
      </c>
    </row>
    <row r="488" spans="1:154" ht="13.5" customHeight="1" x14ac:dyDescent="0.3">
      <c r="A488" s="2"/>
      <c r="K488" s="21" t="str">
        <f ca="1">_xll.IMDP("BND",B488,K8,B3)</f>
        <v>입력오류</v>
      </c>
      <c r="L488" s="23" t="str">
        <f ca="1">_xll.IMDP("BND",B488,L8,B3)</f>
        <v>입력오류</v>
      </c>
      <c r="M488" s="23" t="str">
        <f ca="1">_xll.IMDP("BND",B488,M8,B3)</f>
        <v>입력오류</v>
      </c>
      <c r="N488" s="23" t="str">
        <f ca="1">_xll.IMDP("BND",B488,N8,B3)</f>
        <v>입력오류</v>
      </c>
      <c r="O488" s="2"/>
      <c r="Y488" s="21" t="str">
        <f ca="1">_xll.IMDP("BND",P488,Y8,P3)</f>
        <v>입력오류</v>
      </c>
      <c r="Z488" s="23" t="str">
        <f ca="1">_xll.IMDP("BND",P488,Z8,P3)</f>
        <v>입력오류</v>
      </c>
      <c r="AA488" s="23" t="str">
        <f ca="1">_xll.IMDP("BND",P488,AA8,P3)</f>
        <v>입력오류</v>
      </c>
      <c r="AB488" s="23" t="str">
        <f ca="1">_xll.IMDP("BND",P488,AB8,P3)</f>
        <v>입력오류</v>
      </c>
      <c r="AC488" s="2"/>
      <c r="AM488" s="21" t="str">
        <f ca="1">_xll.IMDP("BND",AD488,AM8,AD3)</f>
        <v>입력오류</v>
      </c>
      <c r="AN488" s="23" t="str">
        <f ca="1">_xll.IMDP("BND",AD488,AN8,AD3)</f>
        <v>입력오류</v>
      </c>
      <c r="AO488" s="23" t="str">
        <f ca="1">_xll.IMDP("BND",AD488,AO8,AD3)</f>
        <v>입력오류</v>
      </c>
      <c r="AP488" s="23" t="str">
        <f ca="1">_xll.IMDP("BND",AD488,AP8,AD3)</f>
        <v>입력오류</v>
      </c>
      <c r="AQ488" s="2"/>
      <c r="BA488" s="21" t="str">
        <f ca="1">_xll.IMDP("BND",AR488,BA8,AR3)</f>
        <v>입력오류</v>
      </c>
      <c r="BB488" s="23" t="str">
        <f ca="1">_xll.IMDP("BND",AR488,BB8,AR3)</f>
        <v>입력오류</v>
      </c>
      <c r="BC488" s="23" t="str">
        <f ca="1">_xll.IMDP("BND",AR488,BC8,AR3)</f>
        <v>입력오류</v>
      </c>
      <c r="BD488" s="23" t="str">
        <f ca="1">_xll.IMDP("BND",AR488,BD8,AR3)</f>
        <v>입력오류</v>
      </c>
      <c r="BE488" s="2"/>
      <c r="BO488" s="21" t="str">
        <f ca="1">_xll.IMDP("BND",BF488,BO8,BF3)</f>
        <v>입력오류</v>
      </c>
      <c r="BP488" s="23" t="str">
        <f ca="1">_xll.IMDP("BND",BF488,BP8,BF3)</f>
        <v>입력오류</v>
      </c>
      <c r="BQ488" s="23" t="str">
        <f ca="1">_xll.IMDP("BND",BF488,BQ8,BF3)</f>
        <v>입력오류</v>
      </c>
      <c r="BR488" s="23" t="str">
        <f ca="1">_xll.IMDP("BND",BF488,BR8,BF3)</f>
        <v>입력오류</v>
      </c>
      <c r="BS488" s="2"/>
      <c r="CC488" s="21" t="str">
        <f ca="1">_xll.IMDP("BND",BT488,CC8,BT3)</f>
        <v>입력오류</v>
      </c>
      <c r="CD488" s="23" t="str">
        <f ca="1">_xll.IMDP("BND",BT488,CD8,BT3)</f>
        <v>입력오류</v>
      </c>
      <c r="CE488" s="23" t="str">
        <f ca="1">_xll.IMDP("BND",BT488,CE8,BT3)</f>
        <v>입력오류</v>
      </c>
      <c r="CF488" s="23" t="str">
        <f ca="1">_xll.IMDP("BND",BT488,CF8,BT3)</f>
        <v>입력오류</v>
      </c>
      <c r="CG488" s="2"/>
      <c r="CQ488" s="21" t="str">
        <f ca="1">_xll.IMDP("BND",CH488,CQ8,CH3)</f>
        <v>입력오류</v>
      </c>
      <c r="CR488" s="23" t="str">
        <f ca="1">_xll.IMDP("BND",CH488,CR8,CH3)</f>
        <v>입력오류</v>
      </c>
      <c r="CS488" s="23" t="str">
        <f ca="1">_xll.IMDP("BND",CH488,CS8,CH3)</f>
        <v>입력오류</v>
      </c>
      <c r="CT488" s="23" t="str">
        <f ca="1">_xll.IMDP("BND",CH488,CT8,CH3)</f>
        <v>입력오류</v>
      </c>
      <c r="CU488" s="2"/>
      <c r="DE488" s="21" t="str">
        <f ca="1">_xll.IMDP("BND",CV488,DE8,CV3)</f>
        <v>입력오류</v>
      </c>
      <c r="DF488" s="23" t="str">
        <f ca="1">_xll.IMDP("BND",CV488,DF8,CV3)</f>
        <v>입력오류</v>
      </c>
      <c r="DG488" s="23" t="str">
        <f ca="1">_xll.IMDP("BND",CV488,DG8,CV3)</f>
        <v>입력오류</v>
      </c>
      <c r="DH488" s="23" t="str">
        <f ca="1">_xll.IMDP("BND",CV488,DH8,CV3)</f>
        <v>입력오류</v>
      </c>
      <c r="DI488" s="2"/>
      <c r="DS488" s="21" t="str">
        <f ca="1">_xll.IMDP("BND",DJ488,DS8,DJ3)</f>
        <v>입력오류</v>
      </c>
      <c r="DT488" s="23" t="str">
        <f ca="1">_xll.IMDP("BND",DJ488,DT8,DJ3)</f>
        <v>입력오류</v>
      </c>
      <c r="DU488" s="23" t="str">
        <f ca="1">_xll.IMDP("BND",DJ488,DU8,DJ3)</f>
        <v>입력오류</v>
      </c>
      <c r="DV488" s="23" t="str">
        <f ca="1">_xll.IMDP("BND",DJ488,DV8,DJ3)</f>
        <v>입력오류</v>
      </c>
      <c r="DW488" s="2"/>
      <c r="EG488" s="21" t="str">
        <f ca="1">_xll.IMDP("BND",DX488,EG8,DX3)</f>
        <v>입력오류</v>
      </c>
      <c r="EH488" s="23" t="str">
        <f ca="1">_xll.IMDP("BND",DX488,EH8,DX3)</f>
        <v>입력오류</v>
      </c>
      <c r="EI488" s="23" t="str">
        <f ca="1">_xll.IMDP("BND",DX488,EI8,DX3)</f>
        <v>입력오류</v>
      </c>
      <c r="EJ488" s="23" t="str">
        <f ca="1">_xll.IMDP("BND",DX488,EJ8,DX3)</f>
        <v>입력오류</v>
      </c>
      <c r="EK488" s="2"/>
      <c r="EU488" s="21" t="str">
        <f ca="1">_xll.IMDP("BND",EL488,EU8,EL3)</f>
        <v>입력오류</v>
      </c>
      <c r="EV488" s="23" t="str">
        <f ca="1">_xll.IMDP("BND",EL488,EV8,EL3)</f>
        <v>입력오류</v>
      </c>
      <c r="EW488" s="23" t="str">
        <f ca="1">_xll.IMDP("BND",EL488,EW8,EL3)</f>
        <v>입력오류</v>
      </c>
      <c r="EX488" s="23" t="str">
        <f ca="1">_xll.IMDP("BND",EL488,EX8,EL3)</f>
        <v>입력오류</v>
      </c>
    </row>
    <row r="489" spans="1:154" ht="13.5" customHeight="1" x14ac:dyDescent="0.3">
      <c r="A489" s="2"/>
      <c r="K489" s="21" t="str">
        <f ca="1">_xll.IMDP("BND",B489,K8,B3)</f>
        <v>입력오류</v>
      </c>
      <c r="L489" s="23" t="str">
        <f ca="1">_xll.IMDP("BND",B489,L8,B3)</f>
        <v>입력오류</v>
      </c>
      <c r="M489" s="23" t="str">
        <f ca="1">_xll.IMDP("BND",B489,M8,B3)</f>
        <v>입력오류</v>
      </c>
      <c r="N489" s="23" t="str">
        <f ca="1">_xll.IMDP("BND",B489,N8,B3)</f>
        <v>입력오류</v>
      </c>
      <c r="O489" s="2"/>
      <c r="Y489" s="21" t="str">
        <f ca="1">_xll.IMDP("BND",P489,Y8,P3)</f>
        <v>입력오류</v>
      </c>
      <c r="Z489" s="23" t="str">
        <f ca="1">_xll.IMDP("BND",P489,Z8,P3)</f>
        <v>입력오류</v>
      </c>
      <c r="AA489" s="23" t="str">
        <f ca="1">_xll.IMDP("BND",P489,AA8,P3)</f>
        <v>입력오류</v>
      </c>
      <c r="AB489" s="23" t="str">
        <f ca="1">_xll.IMDP("BND",P489,AB8,P3)</f>
        <v>입력오류</v>
      </c>
      <c r="AC489" s="2"/>
      <c r="AM489" s="21" t="str">
        <f ca="1">_xll.IMDP("BND",AD489,AM8,AD3)</f>
        <v>입력오류</v>
      </c>
      <c r="AN489" s="23" t="str">
        <f ca="1">_xll.IMDP("BND",AD489,AN8,AD3)</f>
        <v>입력오류</v>
      </c>
      <c r="AO489" s="23" t="str">
        <f ca="1">_xll.IMDP("BND",AD489,AO8,AD3)</f>
        <v>입력오류</v>
      </c>
      <c r="AP489" s="23" t="str">
        <f ca="1">_xll.IMDP("BND",AD489,AP8,AD3)</f>
        <v>입력오류</v>
      </c>
      <c r="AQ489" s="2"/>
      <c r="BA489" s="21" t="str">
        <f ca="1">_xll.IMDP("BND",AR489,BA8,AR3)</f>
        <v>입력오류</v>
      </c>
      <c r="BB489" s="23" t="str">
        <f ca="1">_xll.IMDP("BND",AR489,BB8,AR3)</f>
        <v>입력오류</v>
      </c>
      <c r="BC489" s="23" t="str">
        <f ca="1">_xll.IMDP("BND",AR489,BC8,AR3)</f>
        <v>입력오류</v>
      </c>
      <c r="BD489" s="23" t="str">
        <f ca="1">_xll.IMDP("BND",AR489,BD8,AR3)</f>
        <v>입력오류</v>
      </c>
      <c r="BE489" s="2"/>
      <c r="BO489" s="21" t="str">
        <f ca="1">_xll.IMDP("BND",BF489,BO8,BF3)</f>
        <v>입력오류</v>
      </c>
      <c r="BP489" s="23" t="str">
        <f ca="1">_xll.IMDP("BND",BF489,BP8,BF3)</f>
        <v>입력오류</v>
      </c>
      <c r="BQ489" s="23" t="str">
        <f ca="1">_xll.IMDP("BND",BF489,BQ8,BF3)</f>
        <v>입력오류</v>
      </c>
      <c r="BR489" s="23" t="str">
        <f ca="1">_xll.IMDP("BND",BF489,BR8,BF3)</f>
        <v>입력오류</v>
      </c>
      <c r="BS489" s="2"/>
      <c r="CC489" s="21" t="str">
        <f ca="1">_xll.IMDP("BND",BT489,CC8,BT3)</f>
        <v>입력오류</v>
      </c>
      <c r="CD489" s="23" t="str">
        <f ca="1">_xll.IMDP("BND",BT489,CD8,BT3)</f>
        <v>입력오류</v>
      </c>
      <c r="CE489" s="23" t="str">
        <f ca="1">_xll.IMDP("BND",BT489,CE8,BT3)</f>
        <v>입력오류</v>
      </c>
      <c r="CF489" s="23" t="str">
        <f ca="1">_xll.IMDP("BND",BT489,CF8,BT3)</f>
        <v>입력오류</v>
      </c>
      <c r="CG489" s="2"/>
      <c r="CQ489" s="21" t="str">
        <f ca="1">_xll.IMDP("BND",CH489,CQ8,CH3)</f>
        <v>입력오류</v>
      </c>
      <c r="CR489" s="23" t="str">
        <f ca="1">_xll.IMDP("BND",CH489,CR8,CH3)</f>
        <v>입력오류</v>
      </c>
      <c r="CS489" s="23" t="str">
        <f ca="1">_xll.IMDP("BND",CH489,CS8,CH3)</f>
        <v>입력오류</v>
      </c>
      <c r="CT489" s="23" t="str">
        <f ca="1">_xll.IMDP("BND",CH489,CT8,CH3)</f>
        <v>입력오류</v>
      </c>
      <c r="CU489" s="2"/>
      <c r="DE489" s="21" t="str">
        <f ca="1">_xll.IMDP("BND",CV489,DE8,CV3)</f>
        <v>입력오류</v>
      </c>
      <c r="DF489" s="23" t="str">
        <f ca="1">_xll.IMDP("BND",CV489,DF8,CV3)</f>
        <v>입력오류</v>
      </c>
      <c r="DG489" s="23" t="str">
        <f ca="1">_xll.IMDP("BND",CV489,DG8,CV3)</f>
        <v>입력오류</v>
      </c>
      <c r="DH489" s="23" t="str">
        <f ca="1">_xll.IMDP("BND",CV489,DH8,CV3)</f>
        <v>입력오류</v>
      </c>
      <c r="DI489" s="2"/>
      <c r="DS489" s="21" t="str">
        <f ca="1">_xll.IMDP("BND",DJ489,DS8,DJ3)</f>
        <v>입력오류</v>
      </c>
      <c r="DT489" s="23" t="str">
        <f ca="1">_xll.IMDP("BND",DJ489,DT8,DJ3)</f>
        <v>입력오류</v>
      </c>
      <c r="DU489" s="23" t="str">
        <f ca="1">_xll.IMDP("BND",DJ489,DU8,DJ3)</f>
        <v>입력오류</v>
      </c>
      <c r="DV489" s="23" t="str">
        <f ca="1">_xll.IMDP("BND",DJ489,DV8,DJ3)</f>
        <v>입력오류</v>
      </c>
      <c r="DW489" s="2"/>
      <c r="EG489" s="21" t="str">
        <f ca="1">_xll.IMDP("BND",DX489,EG8,DX3)</f>
        <v>입력오류</v>
      </c>
      <c r="EH489" s="23" t="str">
        <f ca="1">_xll.IMDP("BND",DX489,EH8,DX3)</f>
        <v>입력오류</v>
      </c>
      <c r="EI489" s="23" t="str">
        <f ca="1">_xll.IMDP("BND",DX489,EI8,DX3)</f>
        <v>입력오류</v>
      </c>
      <c r="EJ489" s="23" t="str">
        <f ca="1">_xll.IMDP("BND",DX489,EJ8,DX3)</f>
        <v>입력오류</v>
      </c>
      <c r="EK489" s="2"/>
      <c r="EU489" s="21" t="str">
        <f ca="1">_xll.IMDP("BND",EL489,EU8,EL3)</f>
        <v>입력오류</v>
      </c>
      <c r="EV489" s="23" t="str">
        <f ca="1">_xll.IMDP("BND",EL489,EV8,EL3)</f>
        <v>입력오류</v>
      </c>
      <c r="EW489" s="23" t="str">
        <f ca="1">_xll.IMDP("BND",EL489,EW8,EL3)</f>
        <v>입력오류</v>
      </c>
      <c r="EX489" s="23" t="str">
        <f ca="1">_xll.IMDP("BND",EL489,EX8,EL3)</f>
        <v>입력오류</v>
      </c>
    </row>
    <row r="490" spans="1:154" ht="13.5" customHeight="1" x14ac:dyDescent="0.3">
      <c r="A490" s="2"/>
      <c r="K490" s="21" t="str">
        <f ca="1">_xll.IMDP("BND",B490,K8,B3)</f>
        <v>입력오류</v>
      </c>
      <c r="L490" s="23" t="str">
        <f ca="1">_xll.IMDP("BND",B490,L8,B3)</f>
        <v>입력오류</v>
      </c>
      <c r="M490" s="23" t="str">
        <f ca="1">_xll.IMDP("BND",B490,M8,B3)</f>
        <v>입력오류</v>
      </c>
      <c r="N490" s="23" t="str">
        <f ca="1">_xll.IMDP("BND",B490,N8,B3)</f>
        <v>입력오류</v>
      </c>
      <c r="O490" s="2"/>
      <c r="Y490" s="21" t="str">
        <f ca="1">_xll.IMDP("BND",P490,Y8,P3)</f>
        <v>입력오류</v>
      </c>
      <c r="Z490" s="23" t="str">
        <f ca="1">_xll.IMDP("BND",P490,Z8,P3)</f>
        <v>입력오류</v>
      </c>
      <c r="AA490" s="23" t="str">
        <f ca="1">_xll.IMDP("BND",P490,AA8,P3)</f>
        <v>입력오류</v>
      </c>
      <c r="AB490" s="23" t="str">
        <f ca="1">_xll.IMDP("BND",P490,AB8,P3)</f>
        <v>입력오류</v>
      </c>
      <c r="AC490" s="2"/>
      <c r="AM490" s="21" t="str">
        <f ca="1">_xll.IMDP("BND",AD490,AM8,AD3)</f>
        <v>입력오류</v>
      </c>
      <c r="AN490" s="23" t="str">
        <f ca="1">_xll.IMDP("BND",AD490,AN8,AD3)</f>
        <v>입력오류</v>
      </c>
      <c r="AO490" s="23" t="str">
        <f ca="1">_xll.IMDP("BND",AD490,AO8,AD3)</f>
        <v>입력오류</v>
      </c>
      <c r="AP490" s="23" t="str">
        <f ca="1">_xll.IMDP("BND",AD490,AP8,AD3)</f>
        <v>입력오류</v>
      </c>
      <c r="AQ490" s="2"/>
      <c r="BA490" s="21" t="str">
        <f ca="1">_xll.IMDP("BND",AR490,BA8,AR3)</f>
        <v>입력오류</v>
      </c>
      <c r="BB490" s="23" t="str">
        <f ca="1">_xll.IMDP("BND",AR490,BB8,AR3)</f>
        <v>입력오류</v>
      </c>
      <c r="BC490" s="23" t="str">
        <f ca="1">_xll.IMDP("BND",AR490,BC8,AR3)</f>
        <v>입력오류</v>
      </c>
      <c r="BD490" s="23" t="str">
        <f ca="1">_xll.IMDP("BND",AR490,BD8,AR3)</f>
        <v>입력오류</v>
      </c>
      <c r="BE490" s="2"/>
      <c r="BO490" s="21" t="str">
        <f ca="1">_xll.IMDP("BND",BF490,BO8,BF3)</f>
        <v>입력오류</v>
      </c>
      <c r="BP490" s="23" t="str">
        <f ca="1">_xll.IMDP("BND",BF490,BP8,BF3)</f>
        <v>입력오류</v>
      </c>
      <c r="BQ490" s="23" t="str">
        <f ca="1">_xll.IMDP("BND",BF490,BQ8,BF3)</f>
        <v>입력오류</v>
      </c>
      <c r="BR490" s="23" t="str">
        <f ca="1">_xll.IMDP("BND",BF490,BR8,BF3)</f>
        <v>입력오류</v>
      </c>
      <c r="BS490" s="2"/>
      <c r="CC490" s="21" t="str">
        <f ca="1">_xll.IMDP("BND",BT490,CC8,BT3)</f>
        <v>입력오류</v>
      </c>
      <c r="CD490" s="23" t="str">
        <f ca="1">_xll.IMDP("BND",BT490,CD8,BT3)</f>
        <v>입력오류</v>
      </c>
      <c r="CE490" s="23" t="str">
        <f ca="1">_xll.IMDP("BND",BT490,CE8,BT3)</f>
        <v>입력오류</v>
      </c>
      <c r="CF490" s="23" t="str">
        <f ca="1">_xll.IMDP("BND",BT490,CF8,BT3)</f>
        <v>입력오류</v>
      </c>
      <c r="CG490" s="2"/>
      <c r="CQ490" s="21" t="str">
        <f ca="1">_xll.IMDP("BND",CH490,CQ8,CH3)</f>
        <v>입력오류</v>
      </c>
      <c r="CR490" s="23" t="str">
        <f ca="1">_xll.IMDP("BND",CH490,CR8,CH3)</f>
        <v>입력오류</v>
      </c>
      <c r="CS490" s="23" t="str">
        <f ca="1">_xll.IMDP("BND",CH490,CS8,CH3)</f>
        <v>입력오류</v>
      </c>
      <c r="CT490" s="23" t="str">
        <f ca="1">_xll.IMDP("BND",CH490,CT8,CH3)</f>
        <v>입력오류</v>
      </c>
      <c r="CU490" s="2"/>
      <c r="DE490" s="21" t="str">
        <f ca="1">_xll.IMDP("BND",CV490,DE8,CV3)</f>
        <v>입력오류</v>
      </c>
      <c r="DF490" s="23" t="str">
        <f ca="1">_xll.IMDP("BND",CV490,DF8,CV3)</f>
        <v>입력오류</v>
      </c>
      <c r="DG490" s="23" t="str">
        <f ca="1">_xll.IMDP("BND",CV490,DG8,CV3)</f>
        <v>입력오류</v>
      </c>
      <c r="DH490" s="23" t="str">
        <f ca="1">_xll.IMDP("BND",CV490,DH8,CV3)</f>
        <v>입력오류</v>
      </c>
      <c r="DI490" s="2"/>
      <c r="DS490" s="21" t="str">
        <f ca="1">_xll.IMDP("BND",DJ490,DS8,DJ3)</f>
        <v>입력오류</v>
      </c>
      <c r="DT490" s="23" t="str">
        <f ca="1">_xll.IMDP("BND",DJ490,DT8,DJ3)</f>
        <v>입력오류</v>
      </c>
      <c r="DU490" s="23" t="str">
        <f ca="1">_xll.IMDP("BND",DJ490,DU8,DJ3)</f>
        <v>입력오류</v>
      </c>
      <c r="DV490" s="23" t="str">
        <f ca="1">_xll.IMDP("BND",DJ490,DV8,DJ3)</f>
        <v>입력오류</v>
      </c>
      <c r="DW490" s="2"/>
      <c r="EG490" s="21" t="str">
        <f ca="1">_xll.IMDP("BND",DX490,EG8,DX3)</f>
        <v>입력오류</v>
      </c>
      <c r="EH490" s="23" t="str">
        <f ca="1">_xll.IMDP("BND",DX490,EH8,DX3)</f>
        <v>입력오류</v>
      </c>
      <c r="EI490" s="23" t="str">
        <f ca="1">_xll.IMDP("BND",DX490,EI8,DX3)</f>
        <v>입력오류</v>
      </c>
      <c r="EJ490" s="23" t="str">
        <f ca="1">_xll.IMDP("BND",DX490,EJ8,DX3)</f>
        <v>입력오류</v>
      </c>
      <c r="EK490" s="2"/>
      <c r="EU490" s="21" t="str">
        <f ca="1">_xll.IMDP("BND",EL490,EU8,EL3)</f>
        <v>입력오류</v>
      </c>
      <c r="EV490" s="23" t="str">
        <f ca="1">_xll.IMDP("BND",EL490,EV8,EL3)</f>
        <v>입력오류</v>
      </c>
      <c r="EW490" s="23" t="str">
        <f ca="1">_xll.IMDP("BND",EL490,EW8,EL3)</f>
        <v>입력오류</v>
      </c>
      <c r="EX490" s="23" t="str">
        <f ca="1">_xll.IMDP("BND",EL490,EX8,EL3)</f>
        <v>입력오류</v>
      </c>
    </row>
    <row r="491" spans="1:154" ht="13.5" customHeight="1" x14ac:dyDescent="0.3">
      <c r="A491" s="2"/>
      <c r="K491" s="21" t="str">
        <f ca="1">_xll.IMDP("BND",B491,K8,B3)</f>
        <v>입력오류</v>
      </c>
      <c r="L491" s="23" t="str">
        <f ca="1">_xll.IMDP("BND",B491,L8,B3)</f>
        <v>입력오류</v>
      </c>
      <c r="M491" s="23" t="str">
        <f ca="1">_xll.IMDP("BND",B491,M8,B3)</f>
        <v>입력오류</v>
      </c>
      <c r="N491" s="23" t="str">
        <f ca="1">_xll.IMDP("BND",B491,N8,B3)</f>
        <v>입력오류</v>
      </c>
      <c r="O491" s="2"/>
      <c r="Y491" s="21" t="str">
        <f ca="1">_xll.IMDP("BND",P491,Y8,P3)</f>
        <v>입력오류</v>
      </c>
      <c r="Z491" s="23" t="str">
        <f ca="1">_xll.IMDP("BND",P491,Z8,P3)</f>
        <v>입력오류</v>
      </c>
      <c r="AA491" s="23" t="str">
        <f ca="1">_xll.IMDP("BND",P491,AA8,P3)</f>
        <v>입력오류</v>
      </c>
      <c r="AB491" s="23" t="str">
        <f ca="1">_xll.IMDP("BND",P491,AB8,P3)</f>
        <v>입력오류</v>
      </c>
      <c r="AC491" s="2"/>
      <c r="AM491" s="21" t="str">
        <f ca="1">_xll.IMDP("BND",AD491,AM8,AD3)</f>
        <v>입력오류</v>
      </c>
      <c r="AN491" s="23" t="str">
        <f ca="1">_xll.IMDP("BND",AD491,AN8,AD3)</f>
        <v>입력오류</v>
      </c>
      <c r="AO491" s="23" t="str">
        <f ca="1">_xll.IMDP("BND",AD491,AO8,AD3)</f>
        <v>입력오류</v>
      </c>
      <c r="AP491" s="23" t="str">
        <f ca="1">_xll.IMDP("BND",AD491,AP8,AD3)</f>
        <v>입력오류</v>
      </c>
      <c r="AQ491" s="2"/>
      <c r="BA491" s="21" t="str">
        <f ca="1">_xll.IMDP("BND",AR491,BA8,AR3)</f>
        <v>입력오류</v>
      </c>
      <c r="BB491" s="23" t="str">
        <f ca="1">_xll.IMDP("BND",AR491,BB8,AR3)</f>
        <v>입력오류</v>
      </c>
      <c r="BC491" s="23" t="str">
        <f ca="1">_xll.IMDP("BND",AR491,BC8,AR3)</f>
        <v>입력오류</v>
      </c>
      <c r="BD491" s="23" t="str">
        <f ca="1">_xll.IMDP("BND",AR491,BD8,AR3)</f>
        <v>입력오류</v>
      </c>
      <c r="BE491" s="2"/>
      <c r="BO491" s="21" t="str">
        <f ca="1">_xll.IMDP("BND",BF491,BO8,BF3)</f>
        <v>입력오류</v>
      </c>
      <c r="BP491" s="23" t="str">
        <f ca="1">_xll.IMDP("BND",BF491,BP8,BF3)</f>
        <v>입력오류</v>
      </c>
      <c r="BQ491" s="23" t="str">
        <f ca="1">_xll.IMDP("BND",BF491,BQ8,BF3)</f>
        <v>입력오류</v>
      </c>
      <c r="BR491" s="23" t="str">
        <f ca="1">_xll.IMDP("BND",BF491,BR8,BF3)</f>
        <v>입력오류</v>
      </c>
      <c r="BS491" s="2"/>
      <c r="CC491" s="21" t="str">
        <f ca="1">_xll.IMDP("BND",BT491,CC8,BT3)</f>
        <v>입력오류</v>
      </c>
      <c r="CD491" s="23" t="str">
        <f ca="1">_xll.IMDP("BND",BT491,CD8,BT3)</f>
        <v>입력오류</v>
      </c>
      <c r="CE491" s="23" t="str">
        <f ca="1">_xll.IMDP("BND",BT491,CE8,BT3)</f>
        <v>입력오류</v>
      </c>
      <c r="CF491" s="23" t="str">
        <f ca="1">_xll.IMDP("BND",BT491,CF8,BT3)</f>
        <v>입력오류</v>
      </c>
      <c r="CG491" s="2"/>
      <c r="CQ491" s="21" t="str">
        <f ca="1">_xll.IMDP("BND",CH491,CQ8,CH3)</f>
        <v>입력오류</v>
      </c>
      <c r="CR491" s="23" t="str">
        <f ca="1">_xll.IMDP("BND",CH491,CR8,CH3)</f>
        <v>입력오류</v>
      </c>
      <c r="CS491" s="23" t="str">
        <f ca="1">_xll.IMDP("BND",CH491,CS8,CH3)</f>
        <v>입력오류</v>
      </c>
      <c r="CT491" s="23" t="str">
        <f ca="1">_xll.IMDP("BND",CH491,CT8,CH3)</f>
        <v>입력오류</v>
      </c>
      <c r="CU491" s="2"/>
      <c r="DE491" s="21" t="str">
        <f ca="1">_xll.IMDP("BND",CV491,DE8,CV3)</f>
        <v>입력오류</v>
      </c>
      <c r="DF491" s="23" t="str">
        <f ca="1">_xll.IMDP("BND",CV491,DF8,CV3)</f>
        <v>입력오류</v>
      </c>
      <c r="DG491" s="23" t="str">
        <f ca="1">_xll.IMDP("BND",CV491,DG8,CV3)</f>
        <v>입력오류</v>
      </c>
      <c r="DH491" s="23" t="str">
        <f ca="1">_xll.IMDP("BND",CV491,DH8,CV3)</f>
        <v>입력오류</v>
      </c>
      <c r="DI491" s="2"/>
      <c r="DS491" s="21" t="str">
        <f ca="1">_xll.IMDP("BND",DJ491,DS8,DJ3)</f>
        <v>입력오류</v>
      </c>
      <c r="DT491" s="23" t="str">
        <f ca="1">_xll.IMDP("BND",DJ491,DT8,DJ3)</f>
        <v>입력오류</v>
      </c>
      <c r="DU491" s="23" t="str">
        <f ca="1">_xll.IMDP("BND",DJ491,DU8,DJ3)</f>
        <v>입력오류</v>
      </c>
      <c r="DV491" s="23" t="str">
        <f ca="1">_xll.IMDP("BND",DJ491,DV8,DJ3)</f>
        <v>입력오류</v>
      </c>
      <c r="DW491" s="2"/>
      <c r="EG491" s="21" t="str">
        <f ca="1">_xll.IMDP("BND",DX491,EG8,DX3)</f>
        <v>입력오류</v>
      </c>
      <c r="EH491" s="23" t="str">
        <f ca="1">_xll.IMDP("BND",DX491,EH8,DX3)</f>
        <v>입력오류</v>
      </c>
      <c r="EI491" s="23" t="str">
        <f ca="1">_xll.IMDP("BND",DX491,EI8,DX3)</f>
        <v>입력오류</v>
      </c>
      <c r="EJ491" s="23" t="str">
        <f ca="1">_xll.IMDP("BND",DX491,EJ8,DX3)</f>
        <v>입력오류</v>
      </c>
      <c r="EK491" s="2"/>
      <c r="EU491" s="21" t="str">
        <f ca="1">_xll.IMDP("BND",EL491,EU8,EL3)</f>
        <v>입력오류</v>
      </c>
      <c r="EV491" s="23" t="str">
        <f ca="1">_xll.IMDP("BND",EL491,EV8,EL3)</f>
        <v>입력오류</v>
      </c>
      <c r="EW491" s="23" t="str">
        <f ca="1">_xll.IMDP("BND",EL491,EW8,EL3)</f>
        <v>입력오류</v>
      </c>
      <c r="EX491" s="23" t="str">
        <f ca="1">_xll.IMDP("BND",EL491,EX8,EL3)</f>
        <v>입력오류</v>
      </c>
    </row>
    <row r="492" spans="1:154" ht="13.5" customHeight="1" x14ac:dyDescent="0.3">
      <c r="A492" s="2"/>
      <c r="K492" s="21" t="str">
        <f ca="1">_xll.IMDP("BND",B492,K8,B3)</f>
        <v>입력오류</v>
      </c>
      <c r="L492" s="23" t="str">
        <f ca="1">_xll.IMDP("BND",B492,L8,B3)</f>
        <v>입력오류</v>
      </c>
      <c r="M492" s="23" t="str">
        <f ca="1">_xll.IMDP("BND",B492,M8,B3)</f>
        <v>입력오류</v>
      </c>
      <c r="N492" s="23" t="str">
        <f ca="1">_xll.IMDP("BND",B492,N8,B3)</f>
        <v>입력오류</v>
      </c>
      <c r="O492" s="2"/>
      <c r="Y492" s="21" t="str">
        <f ca="1">_xll.IMDP("BND",P492,Y8,P3)</f>
        <v>입력오류</v>
      </c>
      <c r="Z492" s="23" t="str">
        <f ca="1">_xll.IMDP("BND",P492,Z8,P3)</f>
        <v>입력오류</v>
      </c>
      <c r="AA492" s="23" t="str">
        <f ca="1">_xll.IMDP("BND",P492,AA8,P3)</f>
        <v>입력오류</v>
      </c>
      <c r="AB492" s="23" t="str">
        <f ca="1">_xll.IMDP("BND",P492,AB8,P3)</f>
        <v>입력오류</v>
      </c>
      <c r="AC492" s="2"/>
      <c r="AM492" s="21" t="str">
        <f ca="1">_xll.IMDP("BND",AD492,AM8,AD3)</f>
        <v>입력오류</v>
      </c>
      <c r="AN492" s="23" t="str">
        <f ca="1">_xll.IMDP("BND",AD492,AN8,AD3)</f>
        <v>입력오류</v>
      </c>
      <c r="AO492" s="23" t="str">
        <f ca="1">_xll.IMDP("BND",AD492,AO8,AD3)</f>
        <v>입력오류</v>
      </c>
      <c r="AP492" s="23" t="str">
        <f ca="1">_xll.IMDP("BND",AD492,AP8,AD3)</f>
        <v>입력오류</v>
      </c>
      <c r="AQ492" s="2"/>
      <c r="BA492" s="21" t="str">
        <f ca="1">_xll.IMDP("BND",AR492,BA8,AR3)</f>
        <v>입력오류</v>
      </c>
      <c r="BB492" s="23" t="str">
        <f ca="1">_xll.IMDP("BND",AR492,BB8,AR3)</f>
        <v>입력오류</v>
      </c>
      <c r="BC492" s="23" t="str">
        <f ca="1">_xll.IMDP("BND",AR492,BC8,AR3)</f>
        <v>입력오류</v>
      </c>
      <c r="BD492" s="23" t="str">
        <f ca="1">_xll.IMDP("BND",AR492,BD8,AR3)</f>
        <v>입력오류</v>
      </c>
      <c r="BE492" s="2"/>
      <c r="BO492" s="21" t="str">
        <f ca="1">_xll.IMDP("BND",BF492,BO8,BF3)</f>
        <v>입력오류</v>
      </c>
      <c r="BP492" s="23" t="str">
        <f ca="1">_xll.IMDP("BND",BF492,BP8,BF3)</f>
        <v>입력오류</v>
      </c>
      <c r="BQ492" s="23" t="str">
        <f ca="1">_xll.IMDP("BND",BF492,BQ8,BF3)</f>
        <v>입력오류</v>
      </c>
      <c r="BR492" s="23" t="str">
        <f ca="1">_xll.IMDP("BND",BF492,BR8,BF3)</f>
        <v>입력오류</v>
      </c>
      <c r="BS492" s="2"/>
      <c r="CC492" s="21" t="str">
        <f ca="1">_xll.IMDP("BND",BT492,CC8,BT3)</f>
        <v>입력오류</v>
      </c>
      <c r="CD492" s="23" t="str">
        <f ca="1">_xll.IMDP("BND",BT492,CD8,BT3)</f>
        <v>입력오류</v>
      </c>
      <c r="CE492" s="23" t="str">
        <f ca="1">_xll.IMDP("BND",BT492,CE8,BT3)</f>
        <v>입력오류</v>
      </c>
      <c r="CF492" s="23" t="str">
        <f ca="1">_xll.IMDP("BND",BT492,CF8,BT3)</f>
        <v>입력오류</v>
      </c>
      <c r="CG492" s="2"/>
      <c r="CQ492" s="21" t="str">
        <f ca="1">_xll.IMDP("BND",CH492,CQ8,CH3)</f>
        <v>입력오류</v>
      </c>
      <c r="CR492" s="23" t="str">
        <f ca="1">_xll.IMDP("BND",CH492,CR8,CH3)</f>
        <v>입력오류</v>
      </c>
      <c r="CS492" s="23" t="str">
        <f ca="1">_xll.IMDP("BND",CH492,CS8,CH3)</f>
        <v>입력오류</v>
      </c>
      <c r="CT492" s="23" t="str">
        <f ca="1">_xll.IMDP("BND",CH492,CT8,CH3)</f>
        <v>입력오류</v>
      </c>
      <c r="CU492" s="2"/>
      <c r="DE492" s="21" t="str">
        <f ca="1">_xll.IMDP("BND",CV492,DE8,CV3)</f>
        <v>입력오류</v>
      </c>
      <c r="DF492" s="23" t="str">
        <f ca="1">_xll.IMDP("BND",CV492,DF8,CV3)</f>
        <v>입력오류</v>
      </c>
      <c r="DG492" s="23" t="str">
        <f ca="1">_xll.IMDP("BND",CV492,DG8,CV3)</f>
        <v>입력오류</v>
      </c>
      <c r="DH492" s="23" t="str">
        <f ca="1">_xll.IMDP("BND",CV492,DH8,CV3)</f>
        <v>입력오류</v>
      </c>
      <c r="DI492" s="2"/>
      <c r="DS492" s="21" t="str">
        <f ca="1">_xll.IMDP("BND",DJ492,DS8,DJ3)</f>
        <v>입력오류</v>
      </c>
      <c r="DT492" s="23" t="str">
        <f ca="1">_xll.IMDP("BND",DJ492,DT8,DJ3)</f>
        <v>입력오류</v>
      </c>
      <c r="DU492" s="23" t="str">
        <f ca="1">_xll.IMDP("BND",DJ492,DU8,DJ3)</f>
        <v>입력오류</v>
      </c>
      <c r="DV492" s="23" t="str">
        <f ca="1">_xll.IMDP("BND",DJ492,DV8,DJ3)</f>
        <v>입력오류</v>
      </c>
      <c r="DW492" s="2"/>
      <c r="EG492" s="21" t="str">
        <f ca="1">_xll.IMDP("BND",DX492,EG8,DX3)</f>
        <v>입력오류</v>
      </c>
      <c r="EH492" s="23" t="str">
        <f ca="1">_xll.IMDP("BND",DX492,EH8,DX3)</f>
        <v>입력오류</v>
      </c>
      <c r="EI492" s="23" t="str">
        <f ca="1">_xll.IMDP("BND",DX492,EI8,DX3)</f>
        <v>입력오류</v>
      </c>
      <c r="EJ492" s="23" t="str">
        <f ca="1">_xll.IMDP("BND",DX492,EJ8,DX3)</f>
        <v>입력오류</v>
      </c>
      <c r="EK492" s="2"/>
      <c r="EU492" s="21" t="str">
        <f ca="1">_xll.IMDP("BND",EL492,EU8,EL3)</f>
        <v>입력오류</v>
      </c>
      <c r="EV492" s="23" t="str">
        <f ca="1">_xll.IMDP("BND",EL492,EV8,EL3)</f>
        <v>입력오류</v>
      </c>
      <c r="EW492" s="23" t="str">
        <f ca="1">_xll.IMDP("BND",EL492,EW8,EL3)</f>
        <v>입력오류</v>
      </c>
      <c r="EX492" s="23" t="str">
        <f ca="1">_xll.IMDP("BND",EL492,EX8,EL3)</f>
        <v>입력오류</v>
      </c>
    </row>
    <row r="493" spans="1:154" ht="13.5" customHeight="1" x14ac:dyDescent="0.3">
      <c r="A493" s="2"/>
      <c r="K493" s="21" t="str">
        <f ca="1">_xll.IMDP("BND",B493,K8,B3)</f>
        <v>입력오류</v>
      </c>
      <c r="L493" s="23" t="str">
        <f ca="1">_xll.IMDP("BND",B493,L8,B3)</f>
        <v>입력오류</v>
      </c>
      <c r="M493" s="23" t="str">
        <f ca="1">_xll.IMDP("BND",B493,M8,B3)</f>
        <v>입력오류</v>
      </c>
      <c r="N493" s="23" t="str">
        <f ca="1">_xll.IMDP("BND",B493,N8,B3)</f>
        <v>입력오류</v>
      </c>
      <c r="O493" s="2"/>
      <c r="Y493" s="21" t="str">
        <f ca="1">_xll.IMDP("BND",P493,Y8,P3)</f>
        <v>입력오류</v>
      </c>
      <c r="Z493" s="23" t="str">
        <f ca="1">_xll.IMDP("BND",P493,Z8,P3)</f>
        <v>입력오류</v>
      </c>
      <c r="AA493" s="23" t="str">
        <f ca="1">_xll.IMDP("BND",P493,AA8,P3)</f>
        <v>입력오류</v>
      </c>
      <c r="AB493" s="23" t="str">
        <f ca="1">_xll.IMDP("BND",P493,AB8,P3)</f>
        <v>입력오류</v>
      </c>
      <c r="AC493" s="2"/>
      <c r="AM493" s="21" t="str">
        <f ca="1">_xll.IMDP("BND",AD493,AM8,AD3)</f>
        <v>입력오류</v>
      </c>
      <c r="AN493" s="23" t="str">
        <f ca="1">_xll.IMDP("BND",AD493,AN8,AD3)</f>
        <v>입력오류</v>
      </c>
      <c r="AO493" s="23" t="str">
        <f ca="1">_xll.IMDP("BND",AD493,AO8,AD3)</f>
        <v>입력오류</v>
      </c>
      <c r="AP493" s="23" t="str">
        <f ca="1">_xll.IMDP("BND",AD493,AP8,AD3)</f>
        <v>입력오류</v>
      </c>
      <c r="AQ493" s="2"/>
      <c r="BA493" s="21" t="str">
        <f ca="1">_xll.IMDP("BND",AR493,BA8,AR3)</f>
        <v>입력오류</v>
      </c>
      <c r="BB493" s="23" t="str">
        <f ca="1">_xll.IMDP("BND",AR493,BB8,AR3)</f>
        <v>입력오류</v>
      </c>
      <c r="BC493" s="23" t="str">
        <f ca="1">_xll.IMDP("BND",AR493,BC8,AR3)</f>
        <v>입력오류</v>
      </c>
      <c r="BD493" s="23" t="str">
        <f ca="1">_xll.IMDP("BND",AR493,BD8,AR3)</f>
        <v>입력오류</v>
      </c>
      <c r="BE493" s="2"/>
      <c r="BO493" s="21" t="str">
        <f ca="1">_xll.IMDP("BND",BF493,BO8,BF3)</f>
        <v>입력오류</v>
      </c>
      <c r="BP493" s="23" t="str">
        <f ca="1">_xll.IMDP("BND",BF493,BP8,BF3)</f>
        <v>입력오류</v>
      </c>
      <c r="BQ493" s="23" t="str">
        <f ca="1">_xll.IMDP("BND",BF493,BQ8,BF3)</f>
        <v>입력오류</v>
      </c>
      <c r="BR493" s="23" t="str">
        <f ca="1">_xll.IMDP("BND",BF493,BR8,BF3)</f>
        <v>입력오류</v>
      </c>
      <c r="BS493" s="2"/>
      <c r="CC493" s="21" t="str">
        <f ca="1">_xll.IMDP("BND",BT493,CC8,BT3)</f>
        <v>입력오류</v>
      </c>
      <c r="CD493" s="23" t="str">
        <f ca="1">_xll.IMDP("BND",BT493,CD8,BT3)</f>
        <v>입력오류</v>
      </c>
      <c r="CE493" s="23" t="str">
        <f ca="1">_xll.IMDP("BND",BT493,CE8,BT3)</f>
        <v>입력오류</v>
      </c>
      <c r="CF493" s="23" t="str">
        <f ca="1">_xll.IMDP("BND",BT493,CF8,BT3)</f>
        <v>입력오류</v>
      </c>
      <c r="CG493" s="2"/>
      <c r="CQ493" s="21" t="str">
        <f ca="1">_xll.IMDP("BND",CH493,CQ8,CH3)</f>
        <v>입력오류</v>
      </c>
      <c r="CR493" s="23" t="str">
        <f ca="1">_xll.IMDP("BND",CH493,CR8,CH3)</f>
        <v>입력오류</v>
      </c>
      <c r="CS493" s="23" t="str">
        <f ca="1">_xll.IMDP("BND",CH493,CS8,CH3)</f>
        <v>입력오류</v>
      </c>
      <c r="CT493" s="23" t="str">
        <f ca="1">_xll.IMDP("BND",CH493,CT8,CH3)</f>
        <v>입력오류</v>
      </c>
      <c r="CU493" s="2"/>
      <c r="DE493" s="21" t="str">
        <f ca="1">_xll.IMDP("BND",CV493,DE8,CV3)</f>
        <v>입력오류</v>
      </c>
      <c r="DF493" s="23" t="str">
        <f ca="1">_xll.IMDP("BND",CV493,DF8,CV3)</f>
        <v>입력오류</v>
      </c>
      <c r="DG493" s="23" t="str">
        <f ca="1">_xll.IMDP("BND",CV493,DG8,CV3)</f>
        <v>입력오류</v>
      </c>
      <c r="DH493" s="23" t="str">
        <f ca="1">_xll.IMDP("BND",CV493,DH8,CV3)</f>
        <v>입력오류</v>
      </c>
      <c r="DI493" s="2"/>
      <c r="DS493" s="21" t="str">
        <f ca="1">_xll.IMDP("BND",DJ493,DS8,DJ3)</f>
        <v>입력오류</v>
      </c>
      <c r="DT493" s="23" t="str">
        <f ca="1">_xll.IMDP("BND",DJ493,DT8,DJ3)</f>
        <v>입력오류</v>
      </c>
      <c r="DU493" s="23" t="str">
        <f ca="1">_xll.IMDP("BND",DJ493,DU8,DJ3)</f>
        <v>입력오류</v>
      </c>
      <c r="DV493" s="23" t="str">
        <f ca="1">_xll.IMDP("BND",DJ493,DV8,DJ3)</f>
        <v>입력오류</v>
      </c>
      <c r="DW493" s="2"/>
      <c r="EG493" s="21" t="str">
        <f ca="1">_xll.IMDP("BND",DX493,EG8,DX3)</f>
        <v>입력오류</v>
      </c>
      <c r="EH493" s="23" t="str">
        <f ca="1">_xll.IMDP("BND",DX493,EH8,DX3)</f>
        <v>입력오류</v>
      </c>
      <c r="EI493" s="23" t="str">
        <f ca="1">_xll.IMDP("BND",DX493,EI8,DX3)</f>
        <v>입력오류</v>
      </c>
      <c r="EJ493" s="23" t="str">
        <f ca="1">_xll.IMDP("BND",DX493,EJ8,DX3)</f>
        <v>입력오류</v>
      </c>
      <c r="EK493" s="2"/>
      <c r="EU493" s="21" t="str">
        <f ca="1">_xll.IMDP("BND",EL493,EU8,EL3)</f>
        <v>입력오류</v>
      </c>
      <c r="EV493" s="23" t="str">
        <f ca="1">_xll.IMDP("BND",EL493,EV8,EL3)</f>
        <v>입력오류</v>
      </c>
      <c r="EW493" s="23" t="str">
        <f ca="1">_xll.IMDP("BND",EL493,EW8,EL3)</f>
        <v>입력오류</v>
      </c>
      <c r="EX493" s="23" t="str">
        <f ca="1">_xll.IMDP("BND",EL493,EX8,EL3)</f>
        <v>입력오류</v>
      </c>
    </row>
    <row r="494" spans="1:154" ht="13.5" customHeight="1" x14ac:dyDescent="0.3">
      <c r="A494" s="2"/>
      <c r="K494" s="21" t="str">
        <f ca="1">_xll.IMDP("BND",B494,K8,B3)</f>
        <v>입력오류</v>
      </c>
      <c r="L494" s="23" t="str">
        <f ca="1">_xll.IMDP("BND",B494,L8,B3)</f>
        <v>입력오류</v>
      </c>
      <c r="M494" s="23" t="str">
        <f ca="1">_xll.IMDP("BND",B494,M8,B3)</f>
        <v>입력오류</v>
      </c>
      <c r="N494" s="23" t="str">
        <f ca="1">_xll.IMDP("BND",B494,N8,B3)</f>
        <v>입력오류</v>
      </c>
      <c r="O494" s="2"/>
      <c r="Y494" s="21" t="str">
        <f ca="1">_xll.IMDP("BND",P494,Y8,P3)</f>
        <v>입력오류</v>
      </c>
      <c r="Z494" s="23" t="str">
        <f ca="1">_xll.IMDP("BND",P494,Z8,P3)</f>
        <v>입력오류</v>
      </c>
      <c r="AA494" s="23" t="str">
        <f ca="1">_xll.IMDP("BND",P494,AA8,P3)</f>
        <v>입력오류</v>
      </c>
      <c r="AB494" s="23" t="str">
        <f ca="1">_xll.IMDP("BND",P494,AB8,P3)</f>
        <v>입력오류</v>
      </c>
      <c r="AC494" s="2"/>
      <c r="AM494" s="21" t="str">
        <f ca="1">_xll.IMDP("BND",AD494,AM8,AD3)</f>
        <v>입력오류</v>
      </c>
      <c r="AN494" s="23" t="str">
        <f ca="1">_xll.IMDP("BND",AD494,AN8,AD3)</f>
        <v>입력오류</v>
      </c>
      <c r="AO494" s="23" t="str">
        <f ca="1">_xll.IMDP("BND",AD494,AO8,AD3)</f>
        <v>입력오류</v>
      </c>
      <c r="AP494" s="23" t="str">
        <f ca="1">_xll.IMDP("BND",AD494,AP8,AD3)</f>
        <v>입력오류</v>
      </c>
      <c r="AQ494" s="2"/>
      <c r="BA494" s="21" t="str">
        <f ca="1">_xll.IMDP("BND",AR494,BA8,AR3)</f>
        <v>입력오류</v>
      </c>
      <c r="BB494" s="23" t="str">
        <f ca="1">_xll.IMDP("BND",AR494,BB8,AR3)</f>
        <v>입력오류</v>
      </c>
      <c r="BC494" s="23" t="str">
        <f ca="1">_xll.IMDP("BND",AR494,BC8,AR3)</f>
        <v>입력오류</v>
      </c>
      <c r="BD494" s="23" t="str">
        <f ca="1">_xll.IMDP("BND",AR494,BD8,AR3)</f>
        <v>입력오류</v>
      </c>
      <c r="BE494" s="2"/>
      <c r="BO494" s="21" t="str">
        <f ca="1">_xll.IMDP("BND",BF494,BO8,BF3)</f>
        <v>입력오류</v>
      </c>
      <c r="BP494" s="23" t="str">
        <f ca="1">_xll.IMDP("BND",BF494,BP8,BF3)</f>
        <v>입력오류</v>
      </c>
      <c r="BQ494" s="23" t="str">
        <f ca="1">_xll.IMDP("BND",BF494,BQ8,BF3)</f>
        <v>입력오류</v>
      </c>
      <c r="BR494" s="23" t="str">
        <f ca="1">_xll.IMDP("BND",BF494,BR8,BF3)</f>
        <v>입력오류</v>
      </c>
      <c r="BS494" s="2"/>
      <c r="CC494" s="21" t="str">
        <f ca="1">_xll.IMDP("BND",BT494,CC8,BT3)</f>
        <v>입력오류</v>
      </c>
      <c r="CD494" s="23" t="str">
        <f ca="1">_xll.IMDP("BND",BT494,CD8,BT3)</f>
        <v>입력오류</v>
      </c>
      <c r="CE494" s="23" t="str">
        <f ca="1">_xll.IMDP("BND",BT494,CE8,BT3)</f>
        <v>입력오류</v>
      </c>
      <c r="CF494" s="23" t="str">
        <f ca="1">_xll.IMDP("BND",BT494,CF8,BT3)</f>
        <v>입력오류</v>
      </c>
      <c r="CG494" s="2"/>
      <c r="CQ494" s="21" t="str">
        <f ca="1">_xll.IMDP("BND",CH494,CQ8,CH3)</f>
        <v>입력오류</v>
      </c>
      <c r="CR494" s="23" t="str">
        <f ca="1">_xll.IMDP("BND",CH494,CR8,CH3)</f>
        <v>입력오류</v>
      </c>
      <c r="CS494" s="23" t="str">
        <f ca="1">_xll.IMDP("BND",CH494,CS8,CH3)</f>
        <v>입력오류</v>
      </c>
      <c r="CT494" s="23" t="str">
        <f ca="1">_xll.IMDP("BND",CH494,CT8,CH3)</f>
        <v>입력오류</v>
      </c>
      <c r="CU494" s="2"/>
      <c r="DE494" s="21" t="str">
        <f ca="1">_xll.IMDP("BND",CV494,DE8,CV3)</f>
        <v>입력오류</v>
      </c>
      <c r="DF494" s="23" t="str">
        <f ca="1">_xll.IMDP("BND",CV494,DF8,CV3)</f>
        <v>입력오류</v>
      </c>
      <c r="DG494" s="23" t="str">
        <f ca="1">_xll.IMDP("BND",CV494,DG8,CV3)</f>
        <v>입력오류</v>
      </c>
      <c r="DH494" s="23" t="str">
        <f ca="1">_xll.IMDP("BND",CV494,DH8,CV3)</f>
        <v>입력오류</v>
      </c>
      <c r="DI494" s="2"/>
      <c r="DS494" s="21" t="str">
        <f ca="1">_xll.IMDP("BND",DJ494,DS8,DJ3)</f>
        <v>입력오류</v>
      </c>
      <c r="DT494" s="23" t="str">
        <f ca="1">_xll.IMDP("BND",DJ494,DT8,DJ3)</f>
        <v>입력오류</v>
      </c>
      <c r="DU494" s="23" t="str">
        <f ca="1">_xll.IMDP("BND",DJ494,DU8,DJ3)</f>
        <v>입력오류</v>
      </c>
      <c r="DV494" s="23" t="str">
        <f ca="1">_xll.IMDP("BND",DJ494,DV8,DJ3)</f>
        <v>입력오류</v>
      </c>
      <c r="DW494" s="2"/>
      <c r="EG494" s="21" t="str">
        <f ca="1">_xll.IMDP("BND",DX494,EG8,DX3)</f>
        <v>입력오류</v>
      </c>
      <c r="EH494" s="23" t="str">
        <f ca="1">_xll.IMDP("BND",DX494,EH8,DX3)</f>
        <v>입력오류</v>
      </c>
      <c r="EI494" s="23" t="str">
        <f ca="1">_xll.IMDP("BND",DX494,EI8,DX3)</f>
        <v>입력오류</v>
      </c>
      <c r="EJ494" s="23" t="str">
        <f ca="1">_xll.IMDP("BND",DX494,EJ8,DX3)</f>
        <v>입력오류</v>
      </c>
      <c r="EK494" s="2"/>
      <c r="EU494" s="21" t="str">
        <f ca="1">_xll.IMDP("BND",EL494,EU8,EL3)</f>
        <v>입력오류</v>
      </c>
      <c r="EV494" s="23" t="str">
        <f ca="1">_xll.IMDP("BND",EL494,EV8,EL3)</f>
        <v>입력오류</v>
      </c>
      <c r="EW494" s="23" t="str">
        <f ca="1">_xll.IMDP("BND",EL494,EW8,EL3)</f>
        <v>입력오류</v>
      </c>
      <c r="EX494" s="23" t="str">
        <f ca="1">_xll.IMDP("BND",EL494,EX8,EL3)</f>
        <v>입력오류</v>
      </c>
    </row>
    <row r="495" spans="1:154" ht="13.5" customHeight="1" x14ac:dyDescent="0.3">
      <c r="A495" s="2"/>
      <c r="K495" s="21" t="str">
        <f ca="1">_xll.IMDP("BND",B495,K8,B3)</f>
        <v>입력오류</v>
      </c>
      <c r="L495" s="23" t="str">
        <f ca="1">_xll.IMDP("BND",B495,L8,B3)</f>
        <v>입력오류</v>
      </c>
      <c r="M495" s="23" t="str">
        <f ca="1">_xll.IMDP("BND",B495,M8,B3)</f>
        <v>입력오류</v>
      </c>
      <c r="N495" s="23" t="str">
        <f ca="1">_xll.IMDP("BND",B495,N8,B3)</f>
        <v>입력오류</v>
      </c>
      <c r="O495" s="2"/>
      <c r="Y495" s="21" t="str">
        <f ca="1">_xll.IMDP("BND",P495,Y8,P3)</f>
        <v>입력오류</v>
      </c>
      <c r="Z495" s="23" t="str">
        <f ca="1">_xll.IMDP("BND",P495,Z8,P3)</f>
        <v>입력오류</v>
      </c>
      <c r="AA495" s="23" t="str">
        <f ca="1">_xll.IMDP("BND",P495,AA8,P3)</f>
        <v>입력오류</v>
      </c>
      <c r="AB495" s="23" t="str">
        <f ca="1">_xll.IMDP("BND",P495,AB8,P3)</f>
        <v>입력오류</v>
      </c>
      <c r="AC495" s="2"/>
      <c r="AM495" s="21" t="str">
        <f ca="1">_xll.IMDP("BND",AD495,AM8,AD3)</f>
        <v>입력오류</v>
      </c>
      <c r="AN495" s="23" t="str">
        <f ca="1">_xll.IMDP("BND",AD495,AN8,AD3)</f>
        <v>입력오류</v>
      </c>
      <c r="AO495" s="23" t="str">
        <f ca="1">_xll.IMDP("BND",AD495,AO8,AD3)</f>
        <v>입력오류</v>
      </c>
      <c r="AP495" s="23" t="str">
        <f ca="1">_xll.IMDP("BND",AD495,AP8,AD3)</f>
        <v>입력오류</v>
      </c>
      <c r="AQ495" s="2"/>
      <c r="BA495" s="21" t="str">
        <f ca="1">_xll.IMDP("BND",AR495,BA8,AR3)</f>
        <v>입력오류</v>
      </c>
      <c r="BB495" s="23" t="str">
        <f ca="1">_xll.IMDP("BND",AR495,BB8,AR3)</f>
        <v>입력오류</v>
      </c>
      <c r="BC495" s="23" t="str">
        <f ca="1">_xll.IMDP("BND",AR495,BC8,AR3)</f>
        <v>입력오류</v>
      </c>
      <c r="BD495" s="23" t="str">
        <f ca="1">_xll.IMDP("BND",AR495,BD8,AR3)</f>
        <v>입력오류</v>
      </c>
      <c r="BE495" s="2"/>
      <c r="BO495" s="21" t="str">
        <f ca="1">_xll.IMDP("BND",BF495,BO8,BF3)</f>
        <v>입력오류</v>
      </c>
      <c r="BP495" s="23" t="str">
        <f ca="1">_xll.IMDP("BND",BF495,BP8,BF3)</f>
        <v>입력오류</v>
      </c>
      <c r="BQ495" s="23" t="str">
        <f ca="1">_xll.IMDP("BND",BF495,BQ8,BF3)</f>
        <v>입력오류</v>
      </c>
      <c r="BR495" s="23" t="str">
        <f ca="1">_xll.IMDP("BND",BF495,BR8,BF3)</f>
        <v>입력오류</v>
      </c>
      <c r="BS495" s="2"/>
      <c r="CC495" s="21" t="str">
        <f ca="1">_xll.IMDP("BND",BT495,CC8,BT3)</f>
        <v>입력오류</v>
      </c>
      <c r="CD495" s="23" t="str">
        <f ca="1">_xll.IMDP("BND",BT495,CD8,BT3)</f>
        <v>입력오류</v>
      </c>
      <c r="CE495" s="23" t="str">
        <f ca="1">_xll.IMDP("BND",BT495,CE8,BT3)</f>
        <v>입력오류</v>
      </c>
      <c r="CF495" s="23" t="str">
        <f ca="1">_xll.IMDP("BND",BT495,CF8,BT3)</f>
        <v>입력오류</v>
      </c>
      <c r="CG495" s="2"/>
      <c r="CQ495" s="21" t="str">
        <f ca="1">_xll.IMDP("BND",CH495,CQ8,CH3)</f>
        <v>입력오류</v>
      </c>
      <c r="CR495" s="23" t="str">
        <f ca="1">_xll.IMDP("BND",CH495,CR8,CH3)</f>
        <v>입력오류</v>
      </c>
      <c r="CS495" s="23" t="str">
        <f ca="1">_xll.IMDP("BND",CH495,CS8,CH3)</f>
        <v>입력오류</v>
      </c>
      <c r="CT495" s="23" t="str">
        <f ca="1">_xll.IMDP("BND",CH495,CT8,CH3)</f>
        <v>입력오류</v>
      </c>
      <c r="CU495" s="2"/>
      <c r="DE495" s="21" t="str">
        <f ca="1">_xll.IMDP("BND",CV495,DE8,CV3)</f>
        <v>입력오류</v>
      </c>
      <c r="DF495" s="23" t="str">
        <f ca="1">_xll.IMDP("BND",CV495,DF8,CV3)</f>
        <v>입력오류</v>
      </c>
      <c r="DG495" s="23" t="str">
        <f ca="1">_xll.IMDP("BND",CV495,DG8,CV3)</f>
        <v>입력오류</v>
      </c>
      <c r="DH495" s="23" t="str">
        <f ca="1">_xll.IMDP("BND",CV495,DH8,CV3)</f>
        <v>입력오류</v>
      </c>
      <c r="DI495" s="2"/>
      <c r="DS495" s="21" t="str">
        <f ca="1">_xll.IMDP("BND",DJ495,DS8,DJ3)</f>
        <v>입력오류</v>
      </c>
      <c r="DT495" s="23" t="str">
        <f ca="1">_xll.IMDP("BND",DJ495,DT8,DJ3)</f>
        <v>입력오류</v>
      </c>
      <c r="DU495" s="23" t="str">
        <f ca="1">_xll.IMDP("BND",DJ495,DU8,DJ3)</f>
        <v>입력오류</v>
      </c>
      <c r="DV495" s="23" t="str">
        <f ca="1">_xll.IMDP("BND",DJ495,DV8,DJ3)</f>
        <v>입력오류</v>
      </c>
      <c r="DW495" s="2"/>
      <c r="EG495" s="21" t="str">
        <f ca="1">_xll.IMDP("BND",DX495,EG8,DX3)</f>
        <v>입력오류</v>
      </c>
      <c r="EH495" s="23" t="str">
        <f ca="1">_xll.IMDP("BND",DX495,EH8,DX3)</f>
        <v>입력오류</v>
      </c>
      <c r="EI495" s="23" t="str">
        <f ca="1">_xll.IMDP("BND",DX495,EI8,DX3)</f>
        <v>입력오류</v>
      </c>
      <c r="EJ495" s="23" t="str">
        <f ca="1">_xll.IMDP("BND",DX495,EJ8,DX3)</f>
        <v>입력오류</v>
      </c>
      <c r="EK495" s="2"/>
      <c r="EU495" s="21" t="str">
        <f ca="1">_xll.IMDP("BND",EL495,EU8,EL3)</f>
        <v>입력오류</v>
      </c>
      <c r="EV495" s="23" t="str">
        <f ca="1">_xll.IMDP("BND",EL495,EV8,EL3)</f>
        <v>입력오류</v>
      </c>
      <c r="EW495" s="23" t="str">
        <f ca="1">_xll.IMDP("BND",EL495,EW8,EL3)</f>
        <v>입력오류</v>
      </c>
      <c r="EX495" s="23" t="str">
        <f ca="1">_xll.IMDP("BND",EL495,EX8,EL3)</f>
        <v>입력오류</v>
      </c>
    </row>
    <row r="496" spans="1:154" ht="13.5" customHeight="1" x14ac:dyDescent="0.3">
      <c r="A496" s="2"/>
      <c r="K496" s="21" t="str">
        <f ca="1">_xll.IMDP("BND",B496,K8,B3)</f>
        <v>입력오류</v>
      </c>
      <c r="L496" s="23" t="str">
        <f ca="1">_xll.IMDP("BND",B496,L8,B3)</f>
        <v>입력오류</v>
      </c>
      <c r="M496" s="23" t="str">
        <f ca="1">_xll.IMDP("BND",B496,M8,B3)</f>
        <v>입력오류</v>
      </c>
      <c r="N496" s="23" t="str">
        <f ca="1">_xll.IMDP("BND",B496,N8,B3)</f>
        <v>입력오류</v>
      </c>
      <c r="O496" s="2"/>
      <c r="Y496" s="21" t="str">
        <f ca="1">_xll.IMDP("BND",P496,Y8,P3)</f>
        <v>입력오류</v>
      </c>
      <c r="Z496" s="23" t="str">
        <f ca="1">_xll.IMDP("BND",P496,Z8,P3)</f>
        <v>입력오류</v>
      </c>
      <c r="AA496" s="23" t="str">
        <f ca="1">_xll.IMDP("BND",P496,AA8,P3)</f>
        <v>입력오류</v>
      </c>
      <c r="AB496" s="23" t="str">
        <f ca="1">_xll.IMDP("BND",P496,AB8,P3)</f>
        <v>입력오류</v>
      </c>
      <c r="AC496" s="2"/>
      <c r="AM496" s="21" t="str">
        <f ca="1">_xll.IMDP("BND",AD496,AM8,AD3)</f>
        <v>입력오류</v>
      </c>
      <c r="AN496" s="23" t="str">
        <f ca="1">_xll.IMDP("BND",AD496,AN8,AD3)</f>
        <v>입력오류</v>
      </c>
      <c r="AO496" s="23" t="str">
        <f ca="1">_xll.IMDP("BND",AD496,AO8,AD3)</f>
        <v>입력오류</v>
      </c>
      <c r="AP496" s="23" t="str">
        <f ca="1">_xll.IMDP("BND",AD496,AP8,AD3)</f>
        <v>입력오류</v>
      </c>
      <c r="AQ496" s="2"/>
      <c r="BA496" s="21" t="str">
        <f ca="1">_xll.IMDP("BND",AR496,BA8,AR3)</f>
        <v>입력오류</v>
      </c>
      <c r="BB496" s="23" t="str">
        <f ca="1">_xll.IMDP("BND",AR496,BB8,AR3)</f>
        <v>입력오류</v>
      </c>
      <c r="BC496" s="23" t="str">
        <f ca="1">_xll.IMDP("BND",AR496,BC8,AR3)</f>
        <v>입력오류</v>
      </c>
      <c r="BD496" s="23" t="str">
        <f ca="1">_xll.IMDP("BND",AR496,BD8,AR3)</f>
        <v>입력오류</v>
      </c>
      <c r="BE496" s="2"/>
      <c r="BO496" s="21" t="str">
        <f ca="1">_xll.IMDP("BND",BF496,BO8,BF3)</f>
        <v>입력오류</v>
      </c>
      <c r="BP496" s="23" t="str">
        <f ca="1">_xll.IMDP("BND",BF496,BP8,BF3)</f>
        <v>입력오류</v>
      </c>
      <c r="BQ496" s="23" t="str">
        <f ca="1">_xll.IMDP("BND",BF496,BQ8,BF3)</f>
        <v>입력오류</v>
      </c>
      <c r="BR496" s="23" t="str">
        <f ca="1">_xll.IMDP("BND",BF496,BR8,BF3)</f>
        <v>입력오류</v>
      </c>
      <c r="BS496" s="2"/>
      <c r="CC496" s="21" t="str">
        <f ca="1">_xll.IMDP("BND",BT496,CC8,BT3)</f>
        <v>입력오류</v>
      </c>
      <c r="CD496" s="23" t="str">
        <f ca="1">_xll.IMDP("BND",BT496,CD8,BT3)</f>
        <v>입력오류</v>
      </c>
      <c r="CE496" s="23" t="str">
        <f ca="1">_xll.IMDP("BND",BT496,CE8,BT3)</f>
        <v>입력오류</v>
      </c>
      <c r="CF496" s="23" t="str">
        <f ca="1">_xll.IMDP("BND",BT496,CF8,BT3)</f>
        <v>입력오류</v>
      </c>
      <c r="CG496" s="2"/>
      <c r="CQ496" s="21" t="str">
        <f ca="1">_xll.IMDP("BND",CH496,CQ8,CH3)</f>
        <v>입력오류</v>
      </c>
      <c r="CR496" s="23" t="str">
        <f ca="1">_xll.IMDP("BND",CH496,CR8,CH3)</f>
        <v>입력오류</v>
      </c>
      <c r="CS496" s="23" t="str">
        <f ca="1">_xll.IMDP("BND",CH496,CS8,CH3)</f>
        <v>입력오류</v>
      </c>
      <c r="CT496" s="23" t="str">
        <f ca="1">_xll.IMDP("BND",CH496,CT8,CH3)</f>
        <v>입력오류</v>
      </c>
      <c r="CU496" s="2"/>
      <c r="DE496" s="21" t="str">
        <f ca="1">_xll.IMDP("BND",CV496,DE8,CV3)</f>
        <v>입력오류</v>
      </c>
      <c r="DF496" s="23" t="str">
        <f ca="1">_xll.IMDP("BND",CV496,DF8,CV3)</f>
        <v>입력오류</v>
      </c>
      <c r="DG496" s="23" t="str">
        <f ca="1">_xll.IMDP("BND",CV496,DG8,CV3)</f>
        <v>입력오류</v>
      </c>
      <c r="DH496" s="23" t="str">
        <f ca="1">_xll.IMDP("BND",CV496,DH8,CV3)</f>
        <v>입력오류</v>
      </c>
      <c r="DI496" s="2"/>
      <c r="DS496" s="21" t="str">
        <f ca="1">_xll.IMDP("BND",DJ496,DS8,DJ3)</f>
        <v>입력오류</v>
      </c>
      <c r="DT496" s="23" t="str">
        <f ca="1">_xll.IMDP("BND",DJ496,DT8,DJ3)</f>
        <v>입력오류</v>
      </c>
      <c r="DU496" s="23" t="str">
        <f ca="1">_xll.IMDP("BND",DJ496,DU8,DJ3)</f>
        <v>입력오류</v>
      </c>
      <c r="DV496" s="23" t="str">
        <f ca="1">_xll.IMDP("BND",DJ496,DV8,DJ3)</f>
        <v>입력오류</v>
      </c>
      <c r="DW496" s="2"/>
      <c r="EG496" s="21" t="str">
        <f ca="1">_xll.IMDP("BND",DX496,EG8,DX3)</f>
        <v>입력오류</v>
      </c>
      <c r="EH496" s="23" t="str">
        <f ca="1">_xll.IMDP("BND",DX496,EH8,DX3)</f>
        <v>입력오류</v>
      </c>
      <c r="EI496" s="23" t="str">
        <f ca="1">_xll.IMDP("BND",DX496,EI8,DX3)</f>
        <v>입력오류</v>
      </c>
      <c r="EJ496" s="23" t="str">
        <f ca="1">_xll.IMDP("BND",DX496,EJ8,DX3)</f>
        <v>입력오류</v>
      </c>
      <c r="EK496" s="2"/>
      <c r="EU496" s="21" t="str">
        <f ca="1">_xll.IMDP("BND",EL496,EU8,EL3)</f>
        <v>입력오류</v>
      </c>
      <c r="EV496" s="23" t="str">
        <f ca="1">_xll.IMDP("BND",EL496,EV8,EL3)</f>
        <v>입력오류</v>
      </c>
      <c r="EW496" s="23" t="str">
        <f ca="1">_xll.IMDP("BND",EL496,EW8,EL3)</f>
        <v>입력오류</v>
      </c>
      <c r="EX496" s="23" t="str">
        <f ca="1">_xll.IMDP("BND",EL496,EX8,EL3)</f>
        <v>입력오류</v>
      </c>
    </row>
    <row r="497" spans="1:154" ht="13.5" customHeight="1" x14ac:dyDescent="0.3">
      <c r="A497" s="2"/>
      <c r="K497" s="21" t="str">
        <f ca="1">_xll.IMDP("BND",B497,K8,B3)</f>
        <v>입력오류</v>
      </c>
      <c r="L497" s="23" t="str">
        <f ca="1">_xll.IMDP("BND",B497,L8,B3)</f>
        <v>입력오류</v>
      </c>
      <c r="M497" s="23" t="str">
        <f ca="1">_xll.IMDP("BND",B497,M8,B3)</f>
        <v>입력오류</v>
      </c>
      <c r="N497" s="23" t="str">
        <f ca="1">_xll.IMDP("BND",B497,N8,B3)</f>
        <v>입력오류</v>
      </c>
      <c r="O497" s="2"/>
      <c r="Y497" s="21" t="str">
        <f ca="1">_xll.IMDP("BND",P497,Y8,P3)</f>
        <v>입력오류</v>
      </c>
      <c r="Z497" s="23" t="str">
        <f ca="1">_xll.IMDP("BND",P497,Z8,P3)</f>
        <v>입력오류</v>
      </c>
      <c r="AA497" s="23" t="str">
        <f ca="1">_xll.IMDP("BND",P497,AA8,P3)</f>
        <v>입력오류</v>
      </c>
      <c r="AB497" s="23" t="str">
        <f ca="1">_xll.IMDP("BND",P497,AB8,P3)</f>
        <v>입력오류</v>
      </c>
      <c r="AC497" s="2"/>
      <c r="AM497" s="21" t="str">
        <f ca="1">_xll.IMDP("BND",AD497,AM8,AD3)</f>
        <v>입력오류</v>
      </c>
      <c r="AN497" s="23" t="str">
        <f ca="1">_xll.IMDP("BND",AD497,AN8,AD3)</f>
        <v>입력오류</v>
      </c>
      <c r="AO497" s="23" t="str">
        <f ca="1">_xll.IMDP("BND",AD497,AO8,AD3)</f>
        <v>입력오류</v>
      </c>
      <c r="AP497" s="23" t="str">
        <f ca="1">_xll.IMDP("BND",AD497,AP8,AD3)</f>
        <v>입력오류</v>
      </c>
      <c r="AQ497" s="2"/>
      <c r="BA497" s="21" t="str">
        <f ca="1">_xll.IMDP("BND",AR497,BA8,AR3)</f>
        <v>입력오류</v>
      </c>
      <c r="BB497" s="23" t="str">
        <f ca="1">_xll.IMDP("BND",AR497,BB8,AR3)</f>
        <v>입력오류</v>
      </c>
      <c r="BC497" s="23" t="str">
        <f ca="1">_xll.IMDP("BND",AR497,BC8,AR3)</f>
        <v>입력오류</v>
      </c>
      <c r="BD497" s="23" t="str">
        <f ca="1">_xll.IMDP("BND",AR497,BD8,AR3)</f>
        <v>입력오류</v>
      </c>
      <c r="BE497" s="2"/>
      <c r="BO497" s="21" t="str">
        <f ca="1">_xll.IMDP("BND",BF497,BO8,BF3)</f>
        <v>입력오류</v>
      </c>
      <c r="BP497" s="23" t="str">
        <f ca="1">_xll.IMDP("BND",BF497,BP8,BF3)</f>
        <v>입력오류</v>
      </c>
      <c r="BQ497" s="23" t="str">
        <f ca="1">_xll.IMDP("BND",BF497,BQ8,BF3)</f>
        <v>입력오류</v>
      </c>
      <c r="BR497" s="23" t="str">
        <f ca="1">_xll.IMDP("BND",BF497,BR8,BF3)</f>
        <v>입력오류</v>
      </c>
      <c r="BS497" s="2"/>
      <c r="CC497" s="21" t="str">
        <f ca="1">_xll.IMDP("BND",BT497,CC8,BT3)</f>
        <v>입력오류</v>
      </c>
      <c r="CD497" s="23" t="str">
        <f ca="1">_xll.IMDP("BND",BT497,CD8,BT3)</f>
        <v>입력오류</v>
      </c>
      <c r="CE497" s="23" t="str">
        <f ca="1">_xll.IMDP("BND",BT497,CE8,BT3)</f>
        <v>입력오류</v>
      </c>
      <c r="CF497" s="23" t="str">
        <f ca="1">_xll.IMDP("BND",BT497,CF8,BT3)</f>
        <v>입력오류</v>
      </c>
      <c r="CG497" s="2"/>
      <c r="CQ497" s="21" t="str">
        <f ca="1">_xll.IMDP("BND",CH497,CQ8,CH3)</f>
        <v>입력오류</v>
      </c>
      <c r="CR497" s="23" t="str">
        <f ca="1">_xll.IMDP("BND",CH497,CR8,CH3)</f>
        <v>입력오류</v>
      </c>
      <c r="CS497" s="23" t="str">
        <f ca="1">_xll.IMDP("BND",CH497,CS8,CH3)</f>
        <v>입력오류</v>
      </c>
      <c r="CT497" s="23" t="str">
        <f ca="1">_xll.IMDP("BND",CH497,CT8,CH3)</f>
        <v>입력오류</v>
      </c>
      <c r="CU497" s="2"/>
      <c r="DE497" s="21" t="str">
        <f ca="1">_xll.IMDP("BND",CV497,DE8,CV3)</f>
        <v>입력오류</v>
      </c>
      <c r="DF497" s="23" t="str">
        <f ca="1">_xll.IMDP("BND",CV497,DF8,CV3)</f>
        <v>입력오류</v>
      </c>
      <c r="DG497" s="23" t="str">
        <f ca="1">_xll.IMDP("BND",CV497,DG8,CV3)</f>
        <v>입력오류</v>
      </c>
      <c r="DH497" s="23" t="str">
        <f ca="1">_xll.IMDP("BND",CV497,DH8,CV3)</f>
        <v>입력오류</v>
      </c>
      <c r="DI497" s="2"/>
      <c r="DS497" s="21" t="str">
        <f ca="1">_xll.IMDP("BND",DJ497,DS8,DJ3)</f>
        <v>입력오류</v>
      </c>
      <c r="DT497" s="23" t="str">
        <f ca="1">_xll.IMDP("BND",DJ497,DT8,DJ3)</f>
        <v>입력오류</v>
      </c>
      <c r="DU497" s="23" t="str">
        <f ca="1">_xll.IMDP("BND",DJ497,DU8,DJ3)</f>
        <v>입력오류</v>
      </c>
      <c r="DV497" s="23" t="str">
        <f ca="1">_xll.IMDP("BND",DJ497,DV8,DJ3)</f>
        <v>입력오류</v>
      </c>
      <c r="DW497" s="2"/>
      <c r="EG497" s="21" t="str">
        <f ca="1">_xll.IMDP("BND",DX497,EG8,DX3)</f>
        <v>입력오류</v>
      </c>
      <c r="EH497" s="23" t="str">
        <f ca="1">_xll.IMDP("BND",DX497,EH8,DX3)</f>
        <v>입력오류</v>
      </c>
      <c r="EI497" s="23" t="str">
        <f ca="1">_xll.IMDP("BND",DX497,EI8,DX3)</f>
        <v>입력오류</v>
      </c>
      <c r="EJ497" s="23" t="str">
        <f ca="1">_xll.IMDP("BND",DX497,EJ8,DX3)</f>
        <v>입력오류</v>
      </c>
      <c r="EK497" s="2"/>
      <c r="EU497" s="21" t="str">
        <f ca="1">_xll.IMDP("BND",EL497,EU8,EL3)</f>
        <v>입력오류</v>
      </c>
      <c r="EV497" s="23" t="str">
        <f ca="1">_xll.IMDP("BND",EL497,EV8,EL3)</f>
        <v>입력오류</v>
      </c>
      <c r="EW497" s="23" t="str">
        <f ca="1">_xll.IMDP("BND",EL497,EW8,EL3)</f>
        <v>입력오류</v>
      </c>
      <c r="EX497" s="23" t="str">
        <f ca="1">_xll.IMDP("BND",EL497,EX8,EL3)</f>
        <v>입력오류</v>
      </c>
    </row>
    <row r="498" spans="1:154" ht="13.5" customHeight="1" x14ac:dyDescent="0.3">
      <c r="A498" s="2"/>
      <c r="K498" s="21" t="str">
        <f ca="1">_xll.IMDP("BND",B498,K8,B3)</f>
        <v>입력오류</v>
      </c>
      <c r="L498" s="23" t="str">
        <f ca="1">_xll.IMDP("BND",B498,L8,B3)</f>
        <v>입력오류</v>
      </c>
      <c r="M498" s="23" t="str">
        <f ca="1">_xll.IMDP("BND",B498,M8,B3)</f>
        <v>입력오류</v>
      </c>
      <c r="N498" s="23" t="str">
        <f ca="1">_xll.IMDP("BND",B498,N8,B3)</f>
        <v>입력오류</v>
      </c>
      <c r="O498" s="2"/>
      <c r="Y498" s="21" t="str">
        <f ca="1">_xll.IMDP("BND",P498,Y8,P3)</f>
        <v>입력오류</v>
      </c>
      <c r="Z498" s="23" t="str">
        <f ca="1">_xll.IMDP("BND",P498,Z8,P3)</f>
        <v>입력오류</v>
      </c>
      <c r="AA498" s="23" t="str">
        <f ca="1">_xll.IMDP("BND",P498,AA8,P3)</f>
        <v>입력오류</v>
      </c>
      <c r="AB498" s="23" t="str">
        <f ca="1">_xll.IMDP("BND",P498,AB8,P3)</f>
        <v>입력오류</v>
      </c>
      <c r="AC498" s="2"/>
      <c r="AM498" s="21" t="str">
        <f ca="1">_xll.IMDP("BND",AD498,AM8,AD3)</f>
        <v>입력오류</v>
      </c>
      <c r="AN498" s="23" t="str">
        <f ca="1">_xll.IMDP("BND",AD498,AN8,AD3)</f>
        <v>입력오류</v>
      </c>
      <c r="AO498" s="23" t="str">
        <f ca="1">_xll.IMDP("BND",AD498,AO8,AD3)</f>
        <v>입력오류</v>
      </c>
      <c r="AP498" s="23" t="str">
        <f ca="1">_xll.IMDP("BND",AD498,AP8,AD3)</f>
        <v>입력오류</v>
      </c>
      <c r="AQ498" s="2"/>
      <c r="BA498" s="21" t="str">
        <f ca="1">_xll.IMDP("BND",AR498,BA8,AR3)</f>
        <v>입력오류</v>
      </c>
      <c r="BB498" s="23" t="str">
        <f ca="1">_xll.IMDP("BND",AR498,BB8,AR3)</f>
        <v>입력오류</v>
      </c>
      <c r="BC498" s="23" t="str">
        <f ca="1">_xll.IMDP("BND",AR498,BC8,AR3)</f>
        <v>입력오류</v>
      </c>
      <c r="BD498" s="23" t="str">
        <f ca="1">_xll.IMDP("BND",AR498,BD8,AR3)</f>
        <v>입력오류</v>
      </c>
      <c r="BE498" s="2"/>
      <c r="BO498" s="21" t="str">
        <f ca="1">_xll.IMDP("BND",BF498,BO8,BF3)</f>
        <v>입력오류</v>
      </c>
      <c r="BP498" s="23" t="str">
        <f ca="1">_xll.IMDP("BND",BF498,BP8,BF3)</f>
        <v>입력오류</v>
      </c>
      <c r="BQ498" s="23" t="str">
        <f ca="1">_xll.IMDP("BND",BF498,BQ8,BF3)</f>
        <v>입력오류</v>
      </c>
      <c r="BR498" s="23" t="str">
        <f ca="1">_xll.IMDP("BND",BF498,BR8,BF3)</f>
        <v>입력오류</v>
      </c>
      <c r="BS498" s="2"/>
      <c r="CC498" s="21" t="str">
        <f ca="1">_xll.IMDP("BND",BT498,CC8,BT3)</f>
        <v>입력오류</v>
      </c>
      <c r="CD498" s="23" t="str">
        <f ca="1">_xll.IMDP("BND",BT498,CD8,BT3)</f>
        <v>입력오류</v>
      </c>
      <c r="CE498" s="23" t="str">
        <f ca="1">_xll.IMDP("BND",BT498,CE8,BT3)</f>
        <v>입력오류</v>
      </c>
      <c r="CF498" s="23" t="str">
        <f ca="1">_xll.IMDP("BND",BT498,CF8,BT3)</f>
        <v>입력오류</v>
      </c>
      <c r="CG498" s="2"/>
      <c r="CQ498" s="21" t="str">
        <f ca="1">_xll.IMDP("BND",CH498,CQ8,CH3)</f>
        <v>입력오류</v>
      </c>
      <c r="CR498" s="23" t="str">
        <f ca="1">_xll.IMDP("BND",CH498,CR8,CH3)</f>
        <v>입력오류</v>
      </c>
      <c r="CS498" s="23" t="str">
        <f ca="1">_xll.IMDP("BND",CH498,CS8,CH3)</f>
        <v>입력오류</v>
      </c>
      <c r="CT498" s="23" t="str">
        <f ca="1">_xll.IMDP("BND",CH498,CT8,CH3)</f>
        <v>입력오류</v>
      </c>
      <c r="CU498" s="2"/>
      <c r="DE498" s="21" t="str">
        <f ca="1">_xll.IMDP("BND",CV498,DE8,CV3)</f>
        <v>입력오류</v>
      </c>
      <c r="DF498" s="23" t="str">
        <f ca="1">_xll.IMDP("BND",CV498,DF8,CV3)</f>
        <v>입력오류</v>
      </c>
      <c r="DG498" s="23" t="str">
        <f ca="1">_xll.IMDP("BND",CV498,DG8,CV3)</f>
        <v>입력오류</v>
      </c>
      <c r="DH498" s="23" t="str">
        <f ca="1">_xll.IMDP("BND",CV498,DH8,CV3)</f>
        <v>입력오류</v>
      </c>
      <c r="DI498" s="2"/>
      <c r="DS498" s="21" t="str">
        <f ca="1">_xll.IMDP("BND",DJ498,DS8,DJ3)</f>
        <v>입력오류</v>
      </c>
      <c r="DT498" s="23" t="str">
        <f ca="1">_xll.IMDP("BND",DJ498,DT8,DJ3)</f>
        <v>입력오류</v>
      </c>
      <c r="DU498" s="23" t="str">
        <f ca="1">_xll.IMDP("BND",DJ498,DU8,DJ3)</f>
        <v>입력오류</v>
      </c>
      <c r="DV498" s="23" t="str">
        <f ca="1">_xll.IMDP("BND",DJ498,DV8,DJ3)</f>
        <v>입력오류</v>
      </c>
      <c r="DW498" s="2"/>
      <c r="EG498" s="21" t="str">
        <f ca="1">_xll.IMDP("BND",DX498,EG8,DX3)</f>
        <v>입력오류</v>
      </c>
      <c r="EH498" s="23" t="str">
        <f ca="1">_xll.IMDP("BND",DX498,EH8,DX3)</f>
        <v>입력오류</v>
      </c>
      <c r="EI498" s="23" t="str">
        <f ca="1">_xll.IMDP("BND",DX498,EI8,DX3)</f>
        <v>입력오류</v>
      </c>
      <c r="EJ498" s="23" t="str">
        <f ca="1">_xll.IMDP("BND",DX498,EJ8,DX3)</f>
        <v>입력오류</v>
      </c>
      <c r="EK498" s="2"/>
      <c r="EU498" s="21" t="str">
        <f ca="1">_xll.IMDP("BND",EL498,EU8,EL3)</f>
        <v>입력오류</v>
      </c>
      <c r="EV498" s="23" t="str">
        <f ca="1">_xll.IMDP("BND",EL498,EV8,EL3)</f>
        <v>입력오류</v>
      </c>
      <c r="EW498" s="23" t="str">
        <f ca="1">_xll.IMDP("BND",EL498,EW8,EL3)</f>
        <v>입력오류</v>
      </c>
      <c r="EX498" s="23" t="str">
        <f ca="1">_xll.IMDP("BND",EL498,EX8,EL3)</f>
        <v>입력오류</v>
      </c>
    </row>
    <row r="499" spans="1:154" ht="13.5" customHeight="1" x14ac:dyDescent="0.3">
      <c r="A499" s="2"/>
      <c r="K499" s="21" t="str">
        <f ca="1">_xll.IMDP("BND",B499,K8,B3)</f>
        <v>입력오류</v>
      </c>
      <c r="L499" s="23" t="str">
        <f ca="1">_xll.IMDP("BND",B499,L8,B3)</f>
        <v>입력오류</v>
      </c>
      <c r="M499" s="23" t="str">
        <f ca="1">_xll.IMDP("BND",B499,M8,B3)</f>
        <v>입력오류</v>
      </c>
      <c r="N499" s="23" t="str">
        <f ca="1">_xll.IMDP("BND",B499,N8,B3)</f>
        <v>입력오류</v>
      </c>
      <c r="O499" s="2"/>
      <c r="Y499" s="21" t="str">
        <f ca="1">_xll.IMDP("BND",P499,Y8,P3)</f>
        <v>입력오류</v>
      </c>
      <c r="Z499" s="23" t="str">
        <f ca="1">_xll.IMDP("BND",P499,Z8,P3)</f>
        <v>입력오류</v>
      </c>
      <c r="AA499" s="23" t="str">
        <f ca="1">_xll.IMDP("BND",P499,AA8,P3)</f>
        <v>입력오류</v>
      </c>
      <c r="AB499" s="23" t="str">
        <f ca="1">_xll.IMDP("BND",P499,AB8,P3)</f>
        <v>입력오류</v>
      </c>
      <c r="AC499" s="2"/>
      <c r="AM499" s="21" t="str">
        <f ca="1">_xll.IMDP("BND",AD499,AM8,AD3)</f>
        <v>입력오류</v>
      </c>
      <c r="AN499" s="23" t="str">
        <f ca="1">_xll.IMDP("BND",AD499,AN8,AD3)</f>
        <v>입력오류</v>
      </c>
      <c r="AO499" s="23" t="str">
        <f ca="1">_xll.IMDP("BND",AD499,AO8,AD3)</f>
        <v>입력오류</v>
      </c>
      <c r="AP499" s="23" t="str">
        <f ca="1">_xll.IMDP("BND",AD499,AP8,AD3)</f>
        <v>입력오류</v>
      </c>
      <c r="AQ499" s="2"/>
      <c r="BA499" s="21" t="str">
        <f ca="1">_xll.IMDP("BND",AR499,BA8,AR3)</f>
        <v>입력오류</v>
      </c>
      <c r="BB499" s="23" t="str">
        <f ca="1">_xll.IMDP("BND",AR499,BB8,AR3)</f>
        <v>입력오류</v>
      </c>
      <c r="BC499" s="23" t="str">
        <f ca="1">_xll.IMDP("BND",AR499,BC8,AR3)</f>
        <v>입력오류</v>
      </c>
      <c r="BD499" s="23" t="str">
        <f ca="1">_xll.IMDP("BND",AR499,BD8,AR3)</f>
        <v>입력오류</v>
      </c>
      <c r="BE499" s="2"/>
      <c r="BO499" s="21" t="str">
        <f ca="1">_xll.IMDP("BND",BF499,BO8,BF3)</f>
        <v>입력오류</v>
      </c>
      <c r="BP499" s="23" t="str">
        <f ca="1">_xll.IMDP("BND",BF499,BP8,BF3)</f>
        <v>입력오류</v>
      </c>
      <c r="BQ499" s="23" t="str">
        <f ca="1">_xll.IMDP("BND",BF499,BQ8,BF3)</f>
        <v>입력오류</v>
      </c>
      <c r="BR499" s="23" t="str">
        <f ca="1">_xll.IMDP("BND",BF499,BR8,BF3)</f>
        <v>입력오류</v>
      </c>
      <c r="BS499" s="2"/>
      <c r="CC499" s="21" t="str">
        <f ca="1">_xll.IMDP("BND",BT499,CC8,BT3)</f>
        <v>입력오류</v>
      </c>
      <c r="CD499" s="23" t="str">
        <f ca="1">_xll.IMDP("BND",BT499,CD8,BT3)</f>
        <v>입력오류</v>
      </c>
      <c r="CE499" s="23" t="str">
        <f ca="1">_xll.IMDP("BND",BT499,CE8,BT3)</f>
        <v>입력오류</v>
      </c>
      <c r="CF499" s="23" t="str">
        <f ca="1">_xll.IMDP("BND",BT499,CF8,BT3)</f>
        <v>입력오류</v>
      </c>
      <c r="CG499" s="2"/>
      <c r="CQ499" s="21" t="str">
        <f ca="1">_xll.IMDP("BND",CH499,CQ8,CH3)</f>
        <v>입력오류</v>
      </c>
      <c r="CR499" s="23" t="str">
        <f ca="1">_xll.IMDP("BND",CH499,CR8,CH3)</f>
        <v>입력오류</v>
      </c>
      <c r="CS499" s="23" t="str">
        <f ca="1">_xll.IMDP("BND",CH499,CS8,CH3)</f>
        <v>입력오류</v>
      </c>
      <c r="CT499" s="23" t="str">
        <f ca="1">_xll.IMDP("BND",CH499,CT8,CH3)</f>
        <v>입력오류</v>
      </c>
      <c r="CU499" s="2"/>
      <c r="DE499" s="21" t="str">
        <f ca="1">_xll.IMDP("BND",CV499,DE8,CV3)</f>
        <v>입력오류</v>
      </c>
      <c r="DF499" s="23" t="str">
        <f ca="1">_xll.IMDP("BND",CV499,DF8,CV3)</f>
        <v>입력오류</v>
      </c>
      <c r="DG499" s="23" t="str">
        <f ca="1">_xll.IMDP("BND",CV499,DG8,CV3)</f>
        <v>입력오류</v>
      </c>
      <c r="DH499" s="23" t="str">
        <f ca="1">_xll.IMDP("BND",CV499,DH8,CV3)</f>
        <v>입력오류</v>
      </c>
      <c r="DI499" s="2"/>
      <c r="DS499" s="21" t="str">
        <f ca="1">_xll.IMDP("BND",DJ499,DS8,DJ3)</f>
        <v>입력오류</v>
      </c>
      <c r="DT499" s="23" t="str">
        <f ca="1">_xll.IMDP("BND",DJ499,DT8,DJ3)</f>
        <v>입력오류</v>
      </c>
      <c r="DU499" s="23" t="str">
        <f ca="1">_xll.IMDP("BND",DJ499,DU8,DJ3)</f>
        <v>입력오류</v>
      </c>
      <c r="DV499" s="23" t="str">
        <f ca="1">_xll.IMDP("BND",DJ499,DV8,DJ3)</f>
        <v>입력오류</v>
      </c>
      <c r="DW499" s="2"/>
      <c r="EG499" s="21" t="str">
        <f ca="1">_xll.IMDP("BND",DX499,EG8,DX3)</f>
        <v>입력오류</v>
      </c>
      <c r="EH499" s="23" t="str">
        <f ca="1">_xll.IMDP("BND",DX499,EH8,DX3)</f>
        <v>입력오류</v>
      </c>
      <c r="EI499" s="23" t="str">
        <f ca="1">_xll.IMDP("BND",DX499,EI8,DX3)</f>
        <v>입력오류</v>
      </c>
      <c r="EJ499" s="23" t="str">
        <f ca="1">_xll.IMDP("BND",DX499,EJ8,DX3)</f>
        <v>입력오류</v>
      </c>
      <c r="EK499" s="2"/>
      <c r="EU499" s="21" t="str">
        <f ca="1">_xll.IMDP("BND",EL499,EU8,EL3)</f>
        <v>입력오류</v>
      </c>
      <c r="EV499" s="23" t="str">
        <f ca="1">_xll.IMDP("BND",EL499,EV8,EL3)</f>
        <v>입력오류</v>
      </c>
      <c r="EW499" s="23" t="str">
        <f ca="1">_xll.IMDP("BND",EL499,EW8,EL3)</f>
        <v>입력오류</v>
      </c>
      <c r="EX499" s="23" t="str">
        <f ca="1">_xll.IMDP("BND",EL499,EX8,EL3)</f>
        <v>입력오류</v>
      </c>
    </row>
    <row r="500" spans="1:154" ht="13.5" customHeight="1" x14ac:dyDescent="0.3">
      <c r="A500" s="2"/>
      <c r="K500" s="21" t="str">
        <f ca="1">_xll.IMDP("BND",B500,K8,B3)</f>
        <v>입력오류</v>
      </c>
      <c r="L500" s="23" t="str">
        <f ca="1">_xll.IMDP("BND",B500,L8,B3)</f>
        <v>입력오류</v>
      </c>
      <c r="M500" s="23" t="str">
        <f ca="1">_xll.IMDP("BND",B500,M8,B3)</f>
        <v>입력오류</v>
      </c>
      <c r="N500" s="23" t="str">
        <f ca="1">_xll.IMDP("BND",B500,N8,B3)</f>
        <v>입력오류</v>
      </c>
      <c r="O500" s="2"/>
      <c r="Y500" s="21" t="str">
        <f ca="1">_xll.IMDP("BND",P500,Y8,P3)</f>
        <v>입력오류</v>
      </c>
      <c r="Z500" s="23" t="str">
        <f ca="1">_xll.IMDP("BND",P500,Z8,P3)</f>
        <v>입력오류</v>
      </c>
      <c r="AA500" s="23" t="str">
        <f ca="1">_xll.IMDP("BND",P500,AA8,P3)</f>
        <v>입력오류</v>
      </c>
      <c r="AB500" s="23" t="str">
        <f ca="1">_xll.IMDP("BND",P500,AB8,P3)</f>
        <v>입력오류</v>
      </c>
      <c r="AC500" s="2"/>
      <c r="AM500" s="21" t="str">
        <f ca="1">_xll.IMDP("BND",AD500,AM8,AD3)</f>
        <v>입력오류</v>
      </c>
      <c r="AN500" s="23" t="str">
        <f ca="1">_xll.IMDP("BND",AD500,AN8,AD3)</f>
        <v>입력오류</v>
      </c>
      <c r="AO500" s="23" t="str">
        <f ca="1">_xll.IMDP("BND",AD500,AO8,AD3)</f>
        <v>입력오류</v>
      </c>
      <c r="AP500" s="23" t="str">
        <f ca="1">_xll.IMDP("BND",AD500,AP8,AD3)</f>
        <v>입력오류</v>
      </c>
      <c r="AQ500" s="2"/>
      <c r="BA500" s="21" t="str">
        <f ca="1">_xll.IMDP("BND",AR500,BA8,AR3)</f>
        <v>입력오류</v>
      </c>
      <c r="BB500" s="23" t="str">
        <f ca="1">_xll.IMDP("BND",AR500,BB8,AR3)</f>
        <v>입력오류</v>
      </c>
      <c r="BC500" s="23" t="str">
        <f ca="1">_xll.IMDP("BND",AR500,BC8,AR3)</f>
        <v>입력오류</v>
      </c>
      <c r="BD500" s="23" t="str">
        <f ca="1">_xll.IMDP("BND",AR500,BD8,AR3)</f>
        <v>입력오류</v>
      </c>
      <c r="BE500" s="2"/>
      <c r="BO500" s="21" t="str">
        <f ca="1">_xll.IMDP("BND",BF500,BO8,BF3)</f>
        <v>입력오류</v>
      </c>
      <c r="BP500" s="23" t="str">
        <f ca="1">_xll.IMDP("BND",BF500,BP8,BF3)</f>
        <v>입력오류</v>
      </c>
      <c r="BQ500" s="23" t="str">
        <f ca="1">_xll.IMDP("BND",BF500,BQ8,BF3)</f>
        <v>입력오류</v>
      </c>
      <c r="BR500" s="23" t="str">
        <f ca="1">_xll.IMDP("BND",BF500,BR8,BF3)</f>
        <v>입력오류</v>
      </c>
      <c r="BS500" s="2"/>
      <c r="CC500" s="21" t="str">
        <f ca="1">_xll.IMDP("BND",BT500,CC8,BT3)</f>
        <v>입력오류</v>
      </c>
      <c r="CD500" s="23" t="str">
        <f ca="1">_xll.IMDP("BND",BT500,CD8,BT3)</f>
        <v>입력오류</v>
      </c>
      <c r="CE500" s="23" t="str">
        <f ca="1">_xll.IMDP("BND",BT500,CE8,BT3)</f>
        <v>입력오류</v>
      </c>
      <c r="CF500" s="23" t="str">
        <f ca="1">_xll.IMDP("BND",BT500,CF8,BT3)</f>
        <v>입력오류</v>
      </c>
      <c r="CG500" s="2"/>
      <c r="CQ500" s="21" t="str">
        <f ca="1">_xll.IMDP("BND",CH500,CQ8,CH3)</f>
        <v>입력오류</v>
      </c>
      <c r="CR500" s="23" t="str">
        <f ca="1">_xll.IMDP("BND",CH500,CR8,CH3)</f>
        <v>입력오류</v>
      </c>
      <c r="CS500" s="23" t="str">
        <f ca="1">_xll.IMDP("BND",CH500,CS8,CH3)</f>
        <v>입력오류</v>
      </c>
      <c r="CT500" s="23" t="str">
        <f ca="1">_xll.IMDP("BND",CH500,CT8,CH3)</f>
        <v>입력오류</v>
      </c>
      <c r="CU500" s="2"/>
      <c r="DE500" s="21" t="str">
        <f ca="1">_xll.IMDP("BND",CV500,DE8,CV3)</f>
        <v>입력오류</v>
      </c>
      <c r="DF500" s="23" t="str">
        <f ca="1">_xll.IMDP("BND",CV500,DF8,CV3)</f>
        <v>입력오류</v>
      </c>
      <c r="DG500" s="23" t="str">
        <f ca="1">_xll.IMDP("BND",CV500,DG8,CV3)</f>
        <v>입력오류</v>
      </c>
      <c r="DH500" s="23" t="str">
        <f ca="1">_xll.IMDP("BND",CV500,DH8,CV3)</f>
        <v>입력오류</v>
      </c>
      <c r="DI500" s="2"/>
      <c r="DS500" s="21" t="str">
        <f ca="1">_xll.IMDP("BND",DJ500,DS8,DJ3)</f>
        <v>입력오류</v>
      </c>
      <c r="DT500" s="23" t="str">
        <f ca="1">_xll.IMDP("BND",DJ500,DT8,DJ3)</f>
        <v>입력오류</v>
      </c>
      <c r="DU500" s="23" t="str">
        <f ca="1">_xll.IMDP("BND",DJ500,DU8,DJ3)</f>
        <v>입력오류</v>
      </c>
      <c r="DV500" s="23" t="str">
        <f ca="1">_xll.IMDP("BND",DJ500,DV8,DJ3)</f>
        <v>입력오류</v>
      </c>
      <c r="DW500" s="2"/>
      <c r="EG500" s="21" t="str">
        <f ca="1">_xll.IMDP("BND",DX500,EG8,DX3)</f>
        <v>입력오류</v>
      </c>
      <c r="EH500" s="23" t="str">
        <f ca="1">_xll.IMDP("BND",DX500,EH8,DX3)</f>
        <v>입력오류</v>
      </c>
      <c r="EI500" s="23" t="str">
        <f ca="1">_xll.IMDP("BND",DX500,EI8,DX3)</f>
        <v>입력오류</v>
      </c>
      <c r="EJ500" s="23" t="str">
        <f ca="1">_xll.IMDP("BND",DX500,EJ8,DX3)</f>
        <v>입력오류</v>
      </c>
      <c r="EK500" s="2"/>
      <c r="EU500" s="21" t="str">
        <f ca="1">_xll.IMDP("BND",EL500,EU8,EL3)</f>
        <v>입력오류</v>
      </c>
      <c r="EV500" s="23" t="str">
        <f ca="1">_xll.IMDP("BND",EL500,EV8,EL3)</f>
        <v>입력오류</v>
      </c>
      <c r="EW500" s="23" t="str">
        <f ca="1">_xll.IMDP("BND",EL500,EW8,EL3)</f>
        <v>입력오류</v>
      </c>
      <c r="EX500" s="23" t="str">
        <f ca="1">_xll.IMDP("BND",EL500,EX8,EL3)</f>
        <v>입력오류</v>
      </c>
    </row>
    <row r="501" spans="1:154" ht="13.5" customHeight="1" x14ac:dyDescent="0.3">
      <c r="A501" s="2"/>
      <c r="O501" s="2"/>
      <c r="AC501" s="2"/>
      <c r="AQ501" s="2"/>
      <c r="BE501" s="2"/>
      <c r="BS501" s="2"/>
      <c r="CG501" s="2"/>
      <c r="CU501" s="2"/>
      <c r="DI501" s="2"/>
      <c r="DW501" s="2"/>
      <c r="EK501" s="2"/>
    </row>
    <row r="502" spans="1:154" ht="13.5" customHeight="1" x14ac:dyDescent="0.3">
      <c r="A502" s="2"/>
      <c r="O502" s="2"/>
      <c r="AC502" s="2"/>
      <c r="AQ502" s="2"/>
      <c r="BE502" s="2"/>
      <c r="BS502" s="2"/>
      <c r="CG502" s="2"/>
      <c r="CU502" s="2"/>
      <c r="DI502" s="2"/>
      <c r="DW502" s="2"/>
      <c r="EK502" s="2"/>
    </row>
    <row r="503" spans="1:154" ht="13.5" customHeight="1" x14ac:dyDescent="0.3">
      <c r="A503" s="2"/>
      <c r="O503" s="2"/>
      <c r="AC503" s="2"/>
      <c r="AQ503" s="2"/>
      <c r="BE503" s="2"/>
      <c r="BS503" s="2"/>
      <c r="CG503" s="2"/>
      <c r="CU503" s="2"/>
      <c r="DI503" s="2"/>
      <c r="DW503" s="2"/>
      <c r="EK503" s="2"/>
    </row>
    <row r="504" spans="1:154" ht="13.5" customHeight="1" x14ac:dyDescent="0.3">
      <c r="A504" s="2"/>
      <c r="O504" s="2"/>
      <c r="AC504" s="2"/>
      <c r="AQ504" s="2"/>
      <c r="BE504" s="2"/>
      <c r="BS504" s="2"/>
      <c r="CG504" s="2"/>
      <c r="CU504" s="2"/>
      <c r="DI504" s="2"/>
      <c r="DW504" s="2"/>
      <c r="EK504" s="2"/>
    </row>
    <row r="505" spans="1:154" ht="13.5" customHeight="1" x14ac:dyDescent="0.3">
      <c r="A505" s="2"/>
      <c r="O505" s="2"/>
      <c r="AC505" s="2"/>
      <c r="AQ505" s="2"/>
      <c r="BE505" s="2"/>
      <c r="BS505" s="2"/>
      <c r="CG505" s="2"/>
      <c r="CU505" s="2"/>
      <c r="DI505" s="2"/>
      <c r="DW505" s="2"/>
      <c r="EK505" s="2"/>
    </row>
    <row r="506" spans="1:154" ht="13.5" customHeight="1" x14ac:dyDescent="0.3">
      <c r="A506" s="2"/>
      <c r="O506" s="2"/>
      <c r="AC506" s="2"/>
      <c r="AQ506" s="2"/>
      <c r="BE506" s="2"/>
      <c r="BS506" s="2"/>
      <c r="CG506" s="2"/>
      <c r="CU506" s="2"/>
      <c r="DI506" s="2"/>
      <c r="DW506" s="2"/>
      <c r="EK506" s="2"/>
    </row>
    <row r="507" spans="1:154" ht="13.5" customHeight="1" x14ac:dyDescent="0.3">
      <c r="A507" s="2"/>
      <c r="O507" s="2"/>
      <c r="AC507" s="2"/>
      <c r="AQ507" s="2"/>
      <c r="BE507" s="2"/>
      <c r="BS507" s="2"/>
      <c r="CG507" s="2"/>
      <c r="CU507" s="2"/>
      <c r="DI507" s="2"/>
      <c r="DW507" s="2"/>
      <c r="EK507" s="2"/>
    </row>
    <row r="508" spans="1:154" ht="13.5" customHeight="1" x14ac:dyDescent="0.3">
      <c r="A508" s="2"/>
      <c r="O508" s="2"/>
      <c r="AC508" s="2"/>
      <c r="AQ508" s="2"/>
      <c r="BE508" s="2"/>
      <c r="BS508" s="2"/>
      <c r="CG508" s="2"/>
      <c r="CU508" s="2"/>
      <c r="DI508" s="2"/>
      <c r="DW508" s="2"/>
      <c r="EK508" s="2"/>
    </row>
    <row r="509" spans="1:154" ht="13.5" customHeight="1" x14ac:dyDescent="0.3">
      <c r="A509" s="2"/>
      <c r="O509" s="2"/>
      <c r="AC509" s="2"/>
      <c r="AQ509" s="2"/>
      <c r="BE509" s="2"/>
      <c r="BS509" s="2"/>
      <c r="CG509" s="2"/>
      <c r="CU509" s="2"/>
      <c r="DI509" s="2"/>
      <c r="DW509" s="2"/>
      <c r="EK509" s="2"/>
    </row>
    <row r="510" spans="1:154" ht="13.5" customHeight="1" x14ac:dyDescent="0.3">
      <c r="A510" s="2"/>
      <c r="O510" s="2"/>
      <c r="AC510" s="2"/>
      <c r="AQ510" s="2"/>
      <c r="BE510" s="2"/>
      <c r="BS510" s="2"/>
      <c r="CG510" s="2"/>
      <c r="CU510" s="2"/>
      <c r="DI510" s="2"/>
      <c r="DW510" s="2"/>
      <c r="EK510" s="2"/>
    </row>
    <row r="511" spans="1:154" ht="13.5" customHeight="1" x14ac:dyDescent="0.3">
      <c r="A511" s="2"/>
      <c r="O511" s="2"/>
      <c r="AC511" s="2"/>
      <c r="AQ511" s="2"/>
      <c r="BE511" s="2"/>
      <c r="BS511" s="2"/>
      <c r="CG511" s="2"/>
      <c r="CU511" s="2"/>
      <c r="DI511" s="2"/>
      <c r="DW511" s="2"/>
      <c r="EK511" s="2"/>
    </row>
    <row r="512" spans="1:154" ht="13.5" customHeight="1" x14ac:dyDescent="0.3">
      <c r="A512" s="2"/>
      <c r="O512" s="2"/>
      <c r="AC512" s="2"/>
      <c r="AQ512" s="2"/>
      <c r="BE512" s="2"/>
      <c r="BS512" s="2"/>
      <c r="CG512" s="2"/>
      <c r="CU512" s="2"/>
      <c r="DI512" s="2"/>
      <c r="DW512" s="2"/>
      <c r="EK512" s="2"/>
    </row>
    <row r="513" spans="1:141" ht="13.5" customHeight="1" x14ac:dyDescent="0.3">
      <c r="A513" s="2"/>
      <c r="O513" s="2"/>
      <c r="AC513" s="2"/>
      <c r="AQ513" s="2"/>
      <c r="BE513" s="2"/>
      <c r="BS513" s="2"/>
      <c r="CG513" s="2"/>
      <c r="CU513" s="2"/>
      <c r="DI513" s="2"/>
      <c r="DW513" s="2"/>
      <c r="EK513" s="2"/>
    </row>
    <row r="514" spans="1:141" ht="13.5" customHeight="1" x14ac:dyDescent="0.3">
      <c r="A514" s="2"/>
      <c r="O514" s="2"/>
      <c r="AC514" s="2"/>
      <c r="AQ514" s="2"/>
      <c r="BE514" s="2"/>
      <c r="BS514" s="2"/>
      <c r="CG514" s="2"/>
      <c r="CU514" s="2"/>
      <c r="DI514" s="2"/>
      <c r="DW514" s="2"/>
      <c r="EK514" s="2"/>
    </row>
    <row r="515" spans="1:141" ht="13.5" customHeight="1" x14ac:dyDescent="0.3">
      <c r="A515" s="2"/>
      <c r="O515" s="2"/>
      <c r="AC515" s="2"/>
      <c r="AQ515" s="2"/>
      <c r="BE515" s="2"/>
      <c r="BS515" s="2"/>
      <c r="CG515" s="2"/>
      <c r="CU515" s="2"/>
      <c r="DI515" s="2"/>
      <c r="DW515" s="2"/>
      <c r="EK515" s="2"/>
    </row>
    <row r="516" spans="1:141" ht="13.5" customHeight="1" x14ac:dyDescent="0.3">
      <c r="A516" s="2"/>
      <c r="O516" s="2"/>
      <c r="AC516" s="2"/>
      <c r="AQ516" s="2"/>
      <c r="BE516" s="2"/>
      <c r="BS516" s="2"/>
      <c r="CG516" s="2"/>
      <c r="CU516" s="2"/>
      <c r="DI516" s="2"/>
      <c r="DW516" s="2"/>
      <c r="EK516" s="2"/>
    </row>
    <row r="517" spans="1:141" ht="13.5" customHeight="1" x14ac:dyDescent="0.3">
      <c r="A517" s="2"/>
      <c r="O517" s="2"/>
      <c r="AC517" s="2"/>
      <c r="AQ517" s="2"/>
      <c r="BE517" s="2"/>
      <c r="BS517" s="2"/>
      <c r="CG517" s="2"/>
      <c r="CU517" s="2"/>
      <c r="DI517" s="2"/>
      <c r="DW517" s="2"/>
      <c r="EK517" s="2"/>
    </row>
    <row r="518" spans="1:141" ht="13.5" customHeight="1" x14ac:dyDescent="0.3">
      <c r="A518" s="2"/>
      <c r="O518" s="2"/>
      <c r="AC518" s="2"/>
      <c r="AQ518" s="2"/>
      <c r="BE518" s="2"/>
      <c r="BS518" s="2"/>
      <c r="CG518" s="2"/>
      <c r="CU518" s="2"/>
      <c r="DI518" s="2"/>
      <c r="DW518" s="2"/>
      <c r="EK518" s="2"/>
    </row>
    <row r="519" spans="1:141" ht="13.5" customHeight="1" x14ac:dyDescent="0.3">
      <c r="A519" s="2"/>
      <c r="O519" s="2"/>
      <c r="AC519" s="2"/>
      <c r="AQ519" s="2"/>
      <c r="BE519" s="2"/>
      <c r="BS519" s="2"/>
      <c r="CG519" s="2"/>
      <c r="CU519" s="2"/>
      <c r="DI519" s="2"/>
      <c r="DW519" s="2"/>
      <c r="EK519" s="2"/>
    </row>
    <row r="520" spans="1:141" ht="13.5" customHeight="1" x14ac:dyDescent="0.3">
      <c r="A520" s="2"/>
      <c r="O520" s="2"/>
      <c r="AC520" s="2"/>
      <c r="AQ520" s="2"/>
      <c r="BE520" s="2"/>
      <c r="BS520" s="2"/>
      <c r="CG520" s="2"/>
      <c r="CU520" s="2"/>
      <c r="DI520" s="2"/>
      <c r="DW520" s="2"/>
      <c r="EK520" s="2"/>
    </row>
    <row r="521" spans="1:141" ht="13.5" customHeight="1" x14ac:dyDescent="0.3">
      <c r="A521" s="2"/>
      <c r="O521" s="2"/>
      <c r="AC521" s="2"/>
      <c r="AQ521" s="2"/>
      <c r="BE521" s="2"/>
      <c r="BS521" s="2"/>
      <c r="CG521" s="2"/>
      <c r="CU521" s="2"/>
      <c r="DI521" s="2"/>
      <c r="DW521" s="2"/>
      <c r="EK521" s="2"/>
    </row>
    <row r="522" spans="1:141" ht="13.5" customHeight="1" x14ac:dyDescent="0.3">
      <c r="A522" s="2"/>
      <c r="O522" s="2"/>
      <c r="AC522" s="2"/>
      <c r="AQ522" s="2"/>
      <c r="BE522" s="2"/>
      <c r="BS522" s="2"/>
      <c r="CG522" s="2"/>
      <c r="CU522" s="2"/>
      <c r="DI522" s="2"/>
      <c r="DW522" s="2"/>
      <c r="EK522" s="2"/>
    </row>
    <row r="523" spans="1:141" ht="13.5" customHeight="1" x14ac:dyDescent="0.3">
      <c r="A523" s="2"/>
      <c r="O523" s="2"/>
      <c r="AC523" s="2"/>
      <c r="AQ523" s="2"/>
      <c r="BE523" s="2"/>
      <c r="BS523" s="2"/>
      <c r="CG523" s="2"/>
      <c r="CU523" s="2"/>
      <c r="DI523" s="2"/>
      <c r="DW523" s="2"/>
      <c r="EK523" s="2"/>
    </row>
    <row r="524" spans="1:141" ht="13.5" customHeight="1" x14ac:dyDescent="0.3">
      <c r="A524" s="2"/>
      <c r="O524" s="2"/>
      <c r="AC524" s="2"/>
      <c r="AQ524" s="2"/>
      <c r="BE524" s="2"/>
      <c r="BS524" s="2"/>
      <c r="CG524" s="2"/>
      <c r="CU524" s="2"/>
      <c r="DI524" s="2"/>
      <c r="DW524" s="2"/>
      <c r="EK524" s="2"/>
    </row>
    <row r="525" spans="1:141" ht="13.5" customHeight="1" x14ac:dyDescent="0.3">
      <c r="A525" s="2"/>
      <c r="O525" s="2"/>
      <c r="AC525" s="2"/>
      <c r="AQ525" s="2"/>
      <c r="BE525" s="2"/>
      <c r="BS525" s="2"/>
      <c r="CG525" s="2"/>
      <c r="CU525" s="2"/>
      <c r="DI525" s="2"/>
      <c r="DW525" s="2"/>
      <c r="EK525" s="2"/>
    </row>
    <row r="526" spans="1:141" ht="13.5" customHeight="1" x14ac:dyDescent="0.3">
      <c r="A526" s="2"/>
      <c r="O526" s="2"/>
      <c r="AC526" s="2"/>
      <c r="AQ526" s="2"/>
      <c r="BE526" s="2"/>
      <c r="BS526" s="2"/>
      <c r="CG526" s="2"/>
      <c r="CU526" s="2"/>
      <c r="DI526" s="2"/>
      <c r="DW526" s="2"/>
      <c r="EK526" s="2"/>
    </row>
    <row r="527" spans="1:141" ht="13.5" customHeight="1" x14ac:dyDescent="0.3">
      <c r="A527" s="2"/>
      <c r="O527" s="2"/>
      <c r="AC527" s="2"/>
      <c r="AQ527" s="2"/>
      <c r="BE527" s="2"/>
      <c r="BS527" s="2"/>
      <c r="CG527" s="2"/>
      <c r="CU527" s="2"/>
      <c r="DI527" s="2"/>
      <c r="DW527" s="2"/>
      <c r="EK527" s="2"/>
    </row>
    <row r="528" spans="1:141" ht="13.5" customHeight="1" x14ac:dyDescent="0.3">
      <c r="A528" s="2"/>
      <c r="O528" s="2"/>
      <c r="AC528" s="2"/>
      <c r="AQ528" s="2"/>
      <c r="BE528" s="2"/>
      <c r="BS528" s="2"/>
      <c r="CG528" s="2"/>
      <c r="CU528" s="2"/>
      <c r="DI528" s="2"/>
      <c r="DW528" s="2"/>
      <c r="EK528" s="2"/>
    </row>
    <row r="529" spans="1:141" ht="13.5" customHeight="1" x14ac:dyDescent="0.3">
      <c r="A529" s="2"/>
      <c r="O529" s="2"/>
      <c r="AC529" s="2"/>
      <c r="AQ529" s="2"/>
      <c r="BE529" s="2"/>
      <c r="BS529" s="2"/>
      <c r="CG529" s="2"/>
      <c r="CU529" s="2"/>
      <c r="DI529" s="2"/>
      <c r="DW529" s="2"/>
      <c r="EK529" s="2"/>
    </row>
    <row r="530" spans="1:141" ht="13.5" customHeight="1" x14ac:dyDescent="0.3">
      <c r="A530" s="2"/>
      <c r="O530" s="2"/>
      <c r="AC530" s="2"/>
      <c r="AQ530" s="2"/>
      <c r="BE530" s="2"/>
      <c r="BS530" s="2"/>
      <c r="CG530" s="2"/>
      <c r="CU530" s="2"/>
      <c r="DI530" s="2"/>
      <c r="DW530" s="2"/>
      <c r="EK530" s="2"/>
    </row>
    <row r="531" spans="1:141" ht="13.5" customHeight="1" x14ac:dyDescent="0.3">
      <c r="A531" s="2"/>
      <c r="O531" s="2"/>
      <c r="AC531" s="2"/>
      <c r="AQ531" s="2"/>
      <c r="BE531" s="2"/>
      <c r="BS531" s="2"/>
      <c r="CG531" s="2"/>
      <c r="CU531" s="2"/>
      <c r="DI531" s="2"/>
      <c r="DW531" s="2"/>
      <c r="EK531" s="2"/>
    </row>
    <row r="532" spans="1:141" ht="13.5" customHeight="1" x14ac:dyDescent="0.3">
      <c r="A532" s="2"/>
      <c r="O532" s="2"/>
      <c r="AC532" s="2"/>
      <c r="AQ532" s="2"/>
      <c r="BE532" s="2"/>
      <c r="BS532" s="2"/>
      <c r="CG532" s="2"/>
      <c r="CU532" s="2"/>
      <c r="DI532" s="2"/>
      <c r="DW532" s="2"/>
      <c r="EK532" s="2"/>
    </row>
    <row r="533" spans="1:141" ht="13.5" customHeight="1" x14ac:dyDescent="0.3">
      <c r="A533" s="2"/>
      <c r="O533" s="2"/>
      <c r="AC533" s="2"/>
      <c r="AQ533" s="2"/>
      <c r="BE533" s="2"/>
      <c r="BS533" s="2"/>
      <c r="CG533" s="2"/>
      <c r="CU533" s="2"/>
      <c r="DI533" s="2"/>
      <c r="DW533" s="2"/>
      <c r="EK533" s="2"/>
    </row>
    <row r="534" spans="1:141" ht="13.5" customHeight="1" x14ac:dyDescent="0.3">
      <c r="A534" s="2"/>
      <c r="O534" s="2"/>
      <c r="AC534" s="2"/>
      <c r="AQ534" s="2"/>
      <c r="BE534" s="2"/>
      <c r="BS534" s="2"/>
      <c r="CG534" s="2"/>
      <c r="CU534" s="2"/>
      <c r="DI534" s="2"/>
      <c r="DW534" s="2"/>
      <c r="EK534" s="2"/>
    </row>
    <row r="535" spans="1:141" ht="13.5" customHeight="1" x14ac:dyDescent="0.3">
      <c r="A535" s="2"/>
      <c r="O535" s="2"/>
      <c r="AC535" s="2"/>
      <c r="AQ535" s="2"/>
      <c r="BE535" s="2"/>
      <c r="BS535" s="2"/>
      <c r="CG535" s="2"/>
      <c r="CU535" s="2"/>
      <c r="DI535" s="2"/>
      <c r="DW535" s="2"/>
      <c r="EK535" s="2"/>
    </row>
    <row r="536" spans="1:141" ht="13.5" customHeight="1" x14ac:dyDescent="0.3">
      <c r="A536" s="2"/>
      <c r="O536" s="2"/>
      <c r="AC536" s="2"/>
      <c r="AQ536" s="2"/>
      <c r="BE536" s="2"/>
      <c r="BS536" s="2"/>
      <c r="CG536" s="2"/>
      <c r="CU536" s="2"/>
      <c r="DI536" s="2"/>
      <c r="DW536" s="2"/>
      <c r="EK536" s="2"/>
    </row>
    <row r="537" spans="1:141" ht="13.5" customHeight="1" x14ac:dyDescent="0.3">
      <c r="A537" s="2"/>
      <c r="O537" s="2"/>
      <c r="AC537" s="2"/>
      <c r="AQ537" s="2"/>
      <c r="BE537" s="2"/>
      <c r="BS537" s="2"/>
      <c r="CG537" s="2"/>
      <c r="CU537" s="2"/>
      <c r="DI537" s="2"/>
      <c r="DW537" s="2"/>
      <c r="EK537" s="2"/>
    </row>
    <row r="538" spans="1:141" ht="13.5" customHeight="1" x14ac:dyDescent="0.3">
      <c r="A538" s="2"/>
      <c r="O538" s="2"/>
      <c r="AC538" s="2"/>
      <c r="AQ538" s="2"/>
      <c r="BE538" s="2"/>
      <c r="BS538" s="2"/>
      <c r="CG538" s="2"/>
      <c r="CU538" s="2"/>
      <c r="DI538" s="2"/>
      <c r="DW538" s="2"/>
      <c r="EK538" s="2"/>
    </row>
    <row r="539" spans="1:141" ht="13.5" customHeight="1" x14ac:dyDescent="0.3">
      <c r="A539" s="2"/>
      <c r="O539" s="2"/>
      <c r="AC539" s="2"/>
      <c r="AQ539" s="2"/>
      <c r="BE539" s="2"/>
      <c r="BS539" s="2"/>
      <c r="CG539" s="2"/>
      <c r="CU539" s="2"/>
      <c r="DI539" s="2"/>
      <c r="DW539" s="2"/>
      <c r="EK539" s="2"/>
    </row>
    <row r="540" spans="1:141" ht="13.5" customHeight="1" x14ac:dyDescent="0.3">
      <c r="A540" s="2"/>
      <c r="O540" s="2"/>
      <c r="AC540" s="2"/>
      <c r="AQ540" s="2"/>
      <c r="BE540" s="2"/>
      <c r="BS540" s="2"/>
      <c r="CG540" s="2"/>
      <c r="CU540" s="2"/>
      <c r="DI540" s="2"/>
      <c r="DW540" s="2"/>
      <c r="EK540" s="2"/>
    </row>
    <row r="541" spans="1:141" ht="13.5" customHeight="1" x14ac:dyDescent="0.3">
      <c r="A541" s="2"/>
      <c r="O541" s="2"/>
      <c r="AC541" s="2"/>
      <c r="AQ541" s="2"/>
      <c r="BE541" s="2"/>
      <c r="BS541" s="2"/>
      <c r="CG541" s="2"/>
      <c r="CU541" s="2"/>
      <c r="DI541" s="2"/>
      <c r="DW541" s="2"/>
      <c r="EK541" s="2"/>
    </row>
    <row r="542" spans="1:141" ht="13.5" customHeight="1" x14ac:dyDescent="0.3">
      <c r="A542" s="2"/>
      <c r="O542" s="2"/>
      <c r="AC542" s="2"/>
      <c r="AQ542" s="2"/>
      <c r="BE542" s="2"/>
      <c r="BS542" s="2"/>
      <c r="CG542" s="2"/>
      <c r="CU542" s="2"/>
      <c r="DI542" s="2"/>
      <c r="DW542" s="2"/>
      <c r="EK542" s="2"/>
    </row>
    <row r="543" spans="1:141" ht="13.5" customHeight="1" x14ac:dyDescent="0.3">
      <c r="A543" s="2"/>
      <c r="O543" s="2"/>
      <c r="AC543" s="2"/>
      <c r="AQ543" s="2"/>
      <c r="BE543" s="2"/>
      <c r="BS543" s="2"/>
      <c r="CG543" s="2"/>
      <c r="CU543" s="2"/>
      <c r="DI543" s="2"/>
      <c r="DW543" s="2"/>
      <c r="EK543" s="2"/>
    </row>
    <row r="544" spans="1:141" ht="13.5" customHeight="1" x14ac:dyDescent="0.3">
      <c r="A544" s="2"/>
      <c r="O544" s="2"/>
      <c r="AC544" s="2"/>
      <c r="AQ544" s="2"/>
      <c r="BE544" s="2"/>
      <c r="BS544" s="2"/>
      <c r="CG544" s="2"/>
      <c r="CU544" s="2"/>
      <c r="DI544" s="2"/>
      <c r="DW544" s="2"/>
      <c r="EK544" s="2"/>
    </row>
    <row r="545" spans="1:141" ht="13.5" customHeight="1" x14ac:dyDescent="0.3">
      <c r="A545" s="2"/>
      <c r="O545" s="2"/>
      <c r="AC545" s="2"/>
      <c r="AQ545" s="2"/>
      <c r="BE545" s="2"/>
      <c r="BS545" s="2"/>
      <c r="CG545" s="2"/>
      <c r="CU545" s="2"/>
      <c r="DI545" s="2"/>
      <c r="DW545" s="2"/>
      <c r="EK545" s="2"/>
    </row>
    <row r="546" spans="1:141" ht="13.5" customHeight="1" x14ac:dyDescent="0.3">
      <c r="A546" s="2"/>
      <c r="O546" s="2"/>
      <c r="AC546" s="2"/>
      <c r="AQ546" s="2"/>
      <c r="BE546" s="2"/>
      <c r="BS546" s="2"/>
      <c r="CG546" s="2"/>
      <c r="CU546" s="2"/>
      <c r="DI546" s="2"/>
      <c r="DW546" s="2"/>
      <c r="EK546" s="2"/>
    </row>
    <row r="547" spans="1:141" ht="13.5" customHeight="1" x14ac:dyDescent="0.3">
      <c r="A547" s="2"/>
      <c r="O547" s="2"/>
      <c r="AC547" s="2"/>
      <c r="AQ547" s="2"/>
      <c r="BE547" s="2"/>
      <c r="BS547" s="2"/>
      <c r="CG547" s="2"/>
      <c r="CU547" s="2"/>
      <c r="DI547" s="2"/>
      <c r="DW547" s="2"/>
      <c r="EK547" s="2"/>
    </row>
    <row r="548" spans="1:141" ht="13.5" customHeight="1" x14ac:dyDescent="0.3">
      <c r="A548" s="2"/>
      <c r="O548" s="2"/>
      <c r="AC548" s="2"/>
      <c r="AQ548" s="2"/>
      <c r="BE548" s="2"/>
      <c r="BS548" s="2"/>
      <c r="CG548" s="2"/>
      <c r="CU548" s="2"/>
      <c r="DI548" s="2"/>
      <c r="DW548" s="2"/>
      <c r="EK548" s="2"/>
    </row>
    <row r="549" spans="1:141" ht="13.5" customHeight="1" x14ac:dyDescent="0.3">
      <c r="A549" s="2"/>
      <c r="O549" s="2"/>
      <c r="AC549" s="2"/>
      <c r="AQ549" s="2"/>
      <c r="BE549" s="2"/>
      <c r="BS549" s="2"/>
      <c r="CG549" s="2"/>
      <c r="CU549" s="2"/>
      <c r="DI549" s="2"/>
      <c r="DW549" s="2"/>
      <c r="EK549" s="2"/>
    </row>
    <row r="550" spans="1:141" ht="13.5" customHeight="1" x14ac:dyDescent="0.3">
      <c r="A550" s="2"/>
      <c r="O550" s="2"/>
      <c r="AC550" s="2"/>
      <c r="AQ550" s="2"/>
      <c r="BE550" s="2"/>
      <c r="BS550" s="2"/>
      <c r="CG550" s="2"/>
      <c r="CU550" s="2"/>
      <c r="DI550" s="2"/>
      <c r="DW550" s="2"/>
      <c r="EK550" s="2"/>
    </row>
    <row r="551" spans="1:141" ht="13.5" customHeight="1" x14ac:dyDescent="0.3">
      <c r="A551" s="2"/>
      <c r="O551" s="2"/>
      <c r="AC551" s="2"/>
      <c r="AQ551" s="2"/>
      <c r="BE551" s="2"/>
      <c r="BS551" s="2"/>
      <c r="CG551" s="2"/>
      <c r="CU551" s="2"/>
      <c r="DI551" s="2"/>
      <c r="DW551" s="2"/>
      <c r="EK551" s="2"/>
    </row>
    <row r="552" spans="1:141" ht="13.5" customHeight="1" x14ac:dyDescent="0.3">
      <c r="A552" s="2"/>
      <c r="O552" s="2"/>
      <c r="AC552" s="2"/>
      <c r="AQ552" s="2"/>
      <c r="BE552" s="2"/>
      <c r="BS552" s="2"/>
      <c r="CG552" s="2"/>
      <c r="CU552" s="2"/>
      <c r="DI552" s="2"/>
      <c r="DW552" s="2"/>
      <c r="EK552" s="2"/>
    </row>
    <row r="553" spans="1:141" ht="13.5" customHeight="1" x14ac:dyDescent="0.3">
      <c r="A553" s="2"/>
      <c r="O553" s="2"/>
      <c r="AC553" s="2"/>
      <c r="AQ553" s="2"/>
      <c r="BE553" s="2"/>
      <c r="BS553" s="2"/>
      <c r="CG553" s="2"/>
      <c r="CU553" s="2"/>
      <c r="DI553" s="2"/>
      <c r="DW553" s="2"/>
      <c r="EK553" s="2"/>
    </row>
    <row r="554" spans="1:141" ht="13.5" customHeight="1" x14ac:dyDescent="0.3">
      <c r="A554" s="2"/>
      <c r="O554" s="2"/>
      <c r="AC554" s="2"/>
      <c r="AQ554" s="2"/>
      <c r="BE554" s="2"/>
      <c r="BS554" s="2"/>
      <c r="CG554" s="2"/>
      <c r="CU554" s="2"/>
      <c r="DI554" s="2"/>
      <c r="DW554" s="2"/>
      <c r="EK554" s="2"/>
    </row>
    <row r="555" spans="1:141" ht="13.5" customHeight="1" x14ac:dyDescent="0.3">
      <c r="A555" s="2"/>
      <c r="O555" s="2"/>
      <c r="AC555" s="2"/>
      <c r="AQ555" s="2"/>
      <c r="BE555" s="2"/>
      <c r="BS555" s="2"/>
      <c r="CG555" s="2"/>
      <c r="CU555" s="2"/>
      <c r="DI555" s="2"/>
      <c r="DW555" s="2"/>
      <c r="EK555" s="2"/>
    </row>
    <row r="556" spans="1:141" ht="13.5" customHeight="1" x14ac:dyDescent="0.3">
      <c r="A556" s="2"/>
      <c r="O556" s="2"/>
      <c r="AC556" s="2"/>
      <c r="AQ556" s="2"/>
      <c r="BE556" s="2"/>
      <c r="BS556" s="2"/>
      <c r="CG556" s="2"/>
      <c r="CU556" s="2"/>
      <c r="DI556" s="2"/>
      <c r="DW556" s="2"/>
      <c r="EK556" s="2"/>
    </row>
    <row r="557" spans="1:141" ht="13.5" customHeight="1" x14ac:dyDescent="0.3">
      <c r="A557" s="2"/>
      <c r="O557" s="2"/>
      <c r="AC557" s="2"/>
      <c r="AQ557" s="2"/>
      <c r="BE557" s="2"/>
      <c r="BS557" s="2"/>
      <c r="CG557" s="2"/>
      <c r="CU557" s="2"/>
      <c r="DI557" s="2"/>
      <c r="DW557" s="2"/>
      <c r="EK557" s="2"/>
    </row>
    <row r="558" spans="1:141" ht="13.5" customHeight="1" x14ac:dyDescent="0.3">
      <c r="A558" s="2"/>
      <c r="O558" s="2"/>
      <c r="AC558" s="2"/>
      <c r="AQ558" s="2"/>
      <c r="BE558" s="2"/>
      <c r="BS558" s="2"/>
      <c r="CG558" s="2"/>
      <c r="CU558" s="2"/>
      <c r="DI558" s="2"/>
      <c r="DW558" s="2"/>
      <c r="EK558" s="2"/>
    </row>
    <row r="559" spans="1:141" ht="13.5" customHeight="1" x14ac:dyDescent="0.3">
      <c r="A559" s="2"/>
      <c r="O559" s="2"/>
      <c r="AC559" s="2"/>
      <c r="AQ559" s="2"/>
      <c r="BE559" s="2"/>
      <c r="BS559" s="2"/>
      <c r="CG559" s="2"/>
      <c r="CU559" s="2"/>
      <c r="DI559" s="2"/>
      <c r="DW559" s="2"/>
      <c r="EK559" s="2"/>
    </row>
    <row r="560" spans="1:141" ht="13.5" customHeight="1" x14ac:dyDescent="0.3">
      <c r="A560" s="2"/>
      <c r="O560" s="2"/>
      <c r="AC560" s="2"/>
      <c r="AQ560" s="2"/>
      <c r="BE560" s="2"/>
      <c r="BS560" s="2"/>
      <c r="CG560" s="2"/>
      <c r="CU560" s="2"/>
      <c r="DI560" s="2"/>
      <c r="DW560" s="2"/>
      <c r="EK560" s="2"/>
    </row>
    <row r="561" spans="1:141" ht="13.5" customHeight="1" x14ac:dyDescent="0.3">
      <c r="A561" s="2"/>
      <c r="O561" s="2"/>
      <c r="AC561" s="2"/>
      <c r="AQ561" s="2"/>
      <c r="BE561" s="2"/>
      <c r="BS561" s="2"/>
      <c r="CG561" s="2"/>
      <c r="CU561" s="2"/>
      <c r="DI561" s="2"/>
      <c r="DW561" s="2"/>
      <c r="EK561" s="2"/>
    </row>
    <row r="562" spans="1:141" ht="13.5" customHeight="1" x14ac:dyDescent="0.3">
      <c r="A562" s="2"/>
      <c r="O562" s="2"/>
      <c r="AC562" s="2"/>
      <c r="AQ562" s="2"/>
      <c r="BE562" s="2"/>
      <c r="BS562" s="2"/>
      <c r="CG562" s="2"/>
      <c r="CU562" s="2"/>
      <c r="DI562" s="2"/>
      <c r="DW562" s="2"/>
      <c r="EK562" s="2"/>
    </row>
    <row r="563" spans="1:141" ht="13.5" customHeight="1" x14ac:dyDescent="0.3">
      <c r="A563" s="2"/>
      <c r="O563" s="2"/>
      <c r="AC563" s="2"/>
      <c r="AQ563" s="2"/>
      <c r="BE563" s="2"/>
      <c r="BS563" s="2"/>
      <c r="CG563" s="2"/>
      <c r="CU563" s="2"/>
      <c r="DI563" s="2"/>
      <c r="DW563" s="2"/>
      <c r="EK563" s="2"/>
    </row>
    <row r="564" spans="1:141" ht="13.5" customHeight="1" x14ac:dyDescent="0.3">
      <c r="A564" s="2"/>
      <c r="O564" s="2"/>
      <c r="AC564" s="2"/>
      <c r="AQ564" s="2"/>
      <c r="BE564" s="2"/>
      <c r="BS564" s="2"/>
      <c r="CG564" s="2"/>
      <c r="CU564" s="2"/>
      <c r="DI564" s="2"/>
      <c r="DW564" s="2"/>
      <c r="EK564" s="2"/>
    </row>
    <row r="565" spans="1:141" ht="13.5" customHeight="1" x14ac:dyDescent="0.3">
      <c r="A565" s="2"/>
      <c r="O565" s="2"/>
      <c r="AC565" s="2"/>
      <c r="AQ565" s="2"/>
      <c r="BE565" s="2"/>
      <c r="BS565" s="2"/>
      <c r="CG565" s="2"/>
      <c r="CU565" s="2"/>
      <c r="DI565" s="2"/>
      <c r="DW565" s="2"/>
      <c r="EK565" s="2"/>
    </row>
    <row r="566" spans="1:141" ht="13.5" customHeight="1" x14ac:dyDescent="0.3">
      <c r="A566" s="2"/>
      <c r="O566" s="2"/>
      <c r="AC566" s="2"/>
      <c r="AQ566" s="2"/>
      <c r="BE566" s="2"/>
      <c r="BS566" s="2"/>
      <c r="CG566" s="2"/>
      <c r="CU566" s="2"/>
      <c r="DI566" s="2"/>
      <c r="DW566" s="2"/>
      <c r="EK566" s="2"/>
    </row>
    <row r="567" spans="1:141" ht="13.5" customHeight="1" x14ac:dyDescent="0.3">
      <c r="A567" s="2"/>
      <c r="O567" s="2"/>
      <c r="AC567" s="2"/>
      <c r="AQ567" s="2"/>
      <c r="BE567" s="2"/>
      <c r="BS567" s="2"/>
      <c r="CG567" s="2"/>
      <c r="CU567" s="2"/>
      <c r="DI567" s="2"/>
      <c r="DW567" s="2"/>
      <c r="EK567" s="2"/>
    </row>
    <row r="568" spans="1:141" ht="13.5" customHeight="1" x14ac:dyDescent="0.3">
      <c r="A568" s="2"/>
      <c r="O568" s="2"/>
      <c r="AC568" s="2"/>
      <c r="AQ568" s="2"/>
      <c r="BE568" s="2"/>
      <c r="BS568" s="2"/>
      <c r="CG568" s="2"/>
      <c r="CU568" s="2"/>
      <c r="DI568" s="2"/>
      <c r="DW568" s="2"/>
      <c r="EK568" s="2"/>
    </row>
    <row r="569" spans="1:141" ht="13.5" customHeight="1" x14ac:dyDescent="0.3">
      <c r="A569" s="2"/>
      <c r="O569" s="2"/>
      <c r="AC569" s="2"/>
      <c r="AQ569" s="2"/>
      <c r="BE569" s="2"/>
      <c r="BS569" s="2"/>
      <c r="CG569" s="2"/>
      <c r="CU569" s="2"/>
      <c r="DI569" s="2"/>
      <c r="DW569" s="2"/>
      <c r="EK569" s="2"/>
    </row>
    <row r="570" spans="1:141" ht="13.5" customHeight="1" x14ac:dyDescent="0.3">
      <c r="A570" s="2"/>
      <c r="O570" s="2"/>
      <c r="AC570" s="2"/>
      <c r="AQ570" s="2"/>
      <c r="BE570" s="2"/>
      <c r="BS570" s="2"/>
      <c r="CG570" s="2"/>
      <c r="CU570" s="2"/>
      <c r="DI570" s="2"/>
      <c r="DW570" s="2"/>
      <c r="EK570" s="2"/>
    </row>
    <row r="571" spans="1:141" ht="13.5" customHeight="1" x14ac:dyDescent="0.3">
      <c r="A571" s="2"/>
      <c r="O571" s="2"/>
      <c r="AC571" s="2"/>
      <c r="AQ571" s="2"/>
      <c r="BE571" s="2"/>
      <c r="BS571" s="2"/>
      <c r="CG571" s="2"/>
      <c r="CU571" s="2"/>
      <c r="DI571" s="2"/>
      <c r="DW571" s="2"/>
      <c r="EK571" s="2"/>
    </row>
    <row r="572" spans="1:141" ht="13.5" customHeight="1" x14ac:dyDescent="0.3">
      <c r="A572" s="2"/>
      <c r="O572" s="2"/>
      <c r="AC572" s="2"/>
      <c r="AQ572" s="2"/>
      <c r="BE572" s="2"/>
      <c r="BS572" s="2"/>
      <c r="CG572" s="2"/>
      <c r="CU572" s="2"/>
      <c r="DI572" s="2"/>
      <c r="DW572" s="2"/>
      <c r="EK572" s="2"/>
    </row>
    <row r="573" spans="1:141" ht="13.5" customHeight="1" x14ac:dyDescent="0.3">
      <c r="A573" s="2"/>
      <c r="O573" s="2"/>
      <c r="AC573" s="2"/>
      <c r="AQ573" s="2"/>
      <c r="BE573" s="2"/>
      <c r="BS573" s="2"/>
      <c r="CG573" s="2"/>
      <c r="CU573" s="2"/>
      <c r="DI573" s="2"/>
      <c r="DW573" s="2"/>
      <c r="EK573" s="2"/>
    </row>
    <row r="574" spans="1:141" ht="13.5" customHeight="1" x14ac:dyDescent="0.3">
      <c r="A574" s="2"/>
      <c r="O574" s="2"/>
      <c r="AC574" s="2"/>
      <c r="AQ574" s="2"/>
      <c r="BE574" s="2"/>
      <c r="BS574" s="2"/>
      <c r="CG574" s="2"/>
      <c r="CU574" s="2"/>
      <c r="DI574" s="2"/>
      <c r="DW574" s="2"/>
      <c r="EK574" s="2"/>
    </row>
    <row r="575" spans="1:141" ht="13.5" customHeight="1" x14ac:dyDescent="0.3">
      <c r="A575" s="2"/>
      <c r="O575" s="2"/>
      <c r="AC575" s="2"/>
      <c r="AQ575" s="2"/>
      <c r="BE575" s="2"/>
      <c r="BS575" s="2"/>
      <c r="CG575" s="2"/>
      <c r="CU575" s="2"/>
      <c r="DI575" s="2"/>
      <c r="DW575" s="2"/>
      <c r="EK575" s="2"/>
    </row>
    <row r="576" spans="1:141" ht="13.5" customHeight="1" x14ac:dyDescent="0.3">
      <c r="A576" s="2"/>
      <c r="O576" s="2"/>
      <c r="AC576" s="2"/>
      <c r="AQ576" s="2"/>
      <c r="BE576" s="2"/>
      <c r="BS576" s="2"/>
      <c r="CG576" s="2"/>
      <c r="CU576" s="2"/>
      <c r="DI576" s="2"/>
      <c r="DW576" s="2"/>
      <c r="EK576" s="2"/>
    </row>
    <row r="577" spans="1:141" ht="13.5" customHeight="1" x14ac:dyDescent="0.3">
      <c r="A577" s="2"/>
      <c r="O577" s="2"/>
      <c r="AC577" s="2"/>
      <c r="AQ577" s="2"/>
      <c r="BE577" s="2"/>
      <c r="BS577" s="2"/>
      <c r="CG577" s="2"/>
      <c r="CU577" s="2"/>
      <c r="DI577" s="2"/>
      <c r="DW577" s="2"/>
      <c r="EK577" s="2"/>
    </row>
    <row r="578" spans="1:141" ht="13.5" customHeight="1" x14ac:dyDescent="0.3">
      <c r="A578" s="2"/>
      <c r="O578" s="2"/>
      <c r="AC578" s="2"/>
      <c r="AQ578" s="2"/>
      <c r="BE578" s="2"/>
      <c r="BS578" s="2"/>
      <c r="CG578" s="2"/>
      <c r="CU578" s="2"/>
      <c r="DI578" s="2"/>
      <c r="DW578" s="2"/>
      <c r="EK578" s="2"/>
    </row>
    <row r="579" spans="1:141" ht="13.5" customHeight="1" x14ac:dyDescent="0.3">
      <c r="A579" s="2"/>
      <c r="O579" s="2"/>
      <c r="AC579" s="2"/>
      <c r="AQ579" s="2"/>
      <c r="BE579" s="2"/>
      <c r="BS579" s="2"/>
      <c r="CG579" s="2"/>
      <c r="CU579" s="2"/>
      <c r="DI579" s="2"/>
      <c r="DW579" s="2"/>
      <c r="EK579" s="2"/>
    </row>
    <row r="580" spans="1:141" ht="13.5" customHeight="1" x14ac:dyDescent="0.3">
      <c r="A580" s="2"/>
      <c r="O580" s="2"/>
      <c r="AC580" s="2"/>
      <c r="AQ580" s="2"/>
      <c r="BE580" s="2"/>
      <c r="BS580" s="2"/>
      <c r="CG580" s="2"/>
      <c r="CU580" s="2"/>
      <c r="DI580" s="2"/>
      <c r="DW580" s="2"/>
      <c r="EK580" s="2"/>
    </row>
    <row r="581" spans="1:141" ht="13.5" customHeight="1" x14ac:dyDescent="0.3">
      <c r="A581" s="2"/>
      <c r="O581" s="2"/>
      <c r="AC581" s="2"/>
      <c r="AQ581" s="2"/>
      <c r="BE581" s="2"/>
      <c r="BS581" s="2"/>
      <c r="CG581" s="2"/>
      <c r="CU581" s="2"/>
      <c r="DI581" s="2"/>
      <c r="DW581" s="2"/>
      <c r="EK581" s="2"/>
    </row>
    <row r="582" spans="1:141" ht="13.5" customHeight="1" x14ac:dyDescent="0.3">
      <c r="A582" s="2"/>
      <c r="O582" s="2"/>
      <c r="AC582" s="2"/>
      <c r="AQ582" s="2"/>
      <c r="BE582" s="2"/>
      <c r="BS582" s="2"/>
      <c r="CG582" s="2"/>
      <c r="CU582" s="2"/>
      <c r="DI582" s="2"/>
      <c r="DW582" s="2"/>
      <c r="EK582" s="2"/>
    </row>
    <row r="583" spans="1:141" ht="13.5" customHeight="1" x14ac:dyDescent="0.3">
      <c r="A583" s="2"/>
      <c r="O583" s="2"/>
      <c r="AC583" s="2"/>
      <c r="AQ583" s="2"/>
      <c r="BE583" s="2"/>
      <c r="BS583" s="2"/>
      <c r="CG583" s="2"/>
      <c r="CU583" s="2"/>
      <c r="DI583" s="2"/>
      <c r="DW583" s="2"/>
      <c r="EK583" s="2"/>
    </row>
    <row r="584" spans="1:141" ht="13.5" customHeight="1" x14ac:dyDescent="0.3">
      <c r="A584" s="2"/>
      <c r="O584" s="2"/>
      <c r="AC584" s="2"/>
      <c r="AQ584" s="2"/>
      <c r="BE584" s="2"/>
      <c r="BS584" s="2"/>
      <c r="CG584" s="2"/>
      <c r="CU584" s="2"/>
      <c r="DI584" s="2"/>
      <c r="DW584" s="2"/>
      <c r="EK584" s="2"/>
    </row>
    <row r="585" spans="1:141" ht="13.5" customHeight="1" x14ac:dyDescent="0.3">
      <c r="A585" s="2"/>
      <c r="O585" s="2"/>
      <c r="AC585" s="2"/>
      <c r="AQ585" s="2"/>
      <c r="BE585" s="2"/>
      <c r="BS585" s="2"/>
      <c r="CG585" s="2"/>
      <c r="CU585" s="2"/>
      <c r="DI585" s="2"/>
      <c r="DW585" s="2"/>
      <c r="EK585" s="2"/>
    </row>
    <row r="586" spans="1:141" ht="13.5" customHeight="1" x14ac:dyDescent="0.3">
      <c r="A586" s="2"/>
      <c r="O586" s="2"/>
      <c r="AC586" s="2"/>
      <c r="AQ586" s="2"/>
      <c r="BE586" s="2"/>
      <c r="BS586" s="2"/>
      <c r="CG586" s="2"/>
      <c r="CU586" s="2"/>
      <c r="DI586" s="2"/>
      <c r="DW586" s="2"/>
      <c r="EK586" s="2"/>
    </row>
    <row r="587" spans="1:141" ht="13.5" customHeight="1" x14ac:dyDescent="0.3">
      <c r="A587" s="2"/>
      <c r="O587" s="2"/>
      <c r="AC587" s="2"/>
      <c r="AQ587" s="2"/>
      <c r="BE587" s="2"/>
      <c r="BS587" s="2"/>
      <c r="CG587" s="2"/>
      <c r="CU587" s="2"/>
      <c r="DI587" s="2"/>
      <c r="DW587" s="2"/>
      <c r="EK587" s="2"/>
    </row>
    <row r="588" spans="1:141" ht="13.5" customHeight="1" x14ac:dyDescent="0.3">
      <c r="A588" s="2"/>
      <c r="O588" s="2"/>
      <c r="AC588" s="2"/>
      <c r="AQ588" s="2"/>
      <c r="BE588" s="2"/>
      <c r="BS588" s="2"/>
      <c r="CG588" s="2"/>
      <c r="CU588" s="2"/>
      <c r="DI588" s="2"/>
      <c r="DW588" s="2"/>
      <c r="EK588" s="2"/>
    </row>
    <row r="589" spans="1:141" ht="13.5" customHeight="1" x14ac:dyDescent="0.3">
      <c r="A589" s="2"/>
      <c r="O589" s="2"/>
      <c r="AC589" s="2"/>
      <c r="AQ589" s="2"/>
      <c r="BE589" s="2"/>
      <c r="BS589" s="2"/>
      <c r="CG589" s="2"/>
      <c r="CU589" s="2"/>
      <c r="DI589" s="2"/>
      <c r="DW589" s="2"/>
      <c r="EK589" s="2"/>
    </row>
    <row r="590" spans="1:141" ht="13.5" customHeight="1" x14ac:dyDescent="0.3">
      <c r="A590" s="2"/>
      <c r="O590" s="2"/>
      <c r="AC590" s="2"/>
      <c r="AQ590" s="2"/>
      <c r="BE590" s="2"/>
      <c r="BS590" s="2"/>
      <c r="CG590" s="2"/>
      <c r="CU590" s="2"/>
      <c r="DI590" s="2"/>
      <c r="DW590" s="2"/>
      <c r="EK590" s="2"/>
    </row>
    <row r="591" spans="1:141" ht="13.5" customHeight="1" x14ac:dyDescent="0.3">
      <c r="A591" s="2"/>
      <c r="O591" s="2"/>
      <c r="AC591" s="2"/>
      <c r="AQ591" s="2"/>
      <c r="BE591" s="2"/>
      <c r="BS591" s="2"/>
      <c r="CG591" s="2"/>
      <c r="CU591" s="2"/>
      <c r="DI591" s="2"/>
      <c r="DW591" s="2"/>
      <c r="EK591" s="2"/>
    </row>
    <row r="592" spans="1:141" ht="13.5" customHeight="1" x14ac:dyDescent="0.3">
      <c r="A592" s="2"/>
      <c r="O592" s="2"/>
      <c r="AC592" s="2"/>
      <c r="AQ592" s="2"/>
      <c r="BE592" s="2"/>
      <c r="BS592" s="2"/>
      <c r="CG592" s="2"/>
      <c r="CU592" s="2"/>
      <c r="DI592" s="2"/>
      <c r="DW592" s="2"/>
      <c r="EK592" s="2"/>
    </row>
    <row r="593" spans="1:141" ht="13.5" customHeight="1" x14ac:dyDescent="0.3">
      <c r="A593" s="2"/>
      <c r="O593" s="2"/>
      <c r="AC593" s="2"/>
      <c r="AQ593" s="2"/>
      <c r="BE593" s="2"/>
      <c r="BS593" s="2"/>
      <c r="CG593" s="2"/>
      <c r="CU593" s="2"/>
      <c r="DI593" s="2"/>
      <c r="DW593" s="2"/>
      <c r="EK593" s="2"/>
    </row>
    <row r="594" spans="1:141" ht="13.5" customHeight="1" x14ac:dyDescent="0.3">
      <c r="A594" s="2"/>
      <c r="O594" s="2"/>
      <c r="AC594" s="2"/>
      <c r="AQ594" s="2"/>
      <c r="BE594" s="2"/>
      <c r="BS594" s="2"/>
      <c r="CG594" s="2"/>
      <c r="CU594" s="2"/>
      <c r="DI594" s="2"/>
      <c r="DW594" s="2"/>
      <c r="EK594" s="2"/>
    </row>
    <row r="595" spans="1:141" ht="13.5" customHeight="1" x14ac:dyDescent="0.3">
      <c r="A595" s="2"/>
      <c r="O595" s="2"/>
      <c r="AC595" s="2"/>
      <c r="AQ595" s="2"/>
      <c r="BE595" s="2"/>
      <c r="BS595" s="2"/>
      <c r="CG595" s="2"/>
      <c r="CU595" s="2"/>
      <c r="DI595" s="2"/>
      <c r="DW595" s="2"/>
      <c r="EK595" s="2"/>
    </row>
    <row r="596" spans="1:141" ht="13.5" customHeight="1" x14ac:dyDescent="0.3">
      <c r="A596" s="2"/>
      <c r="O596" s="2"/>
      <c r="AC596" s="2"/>
      <c r="AQ596" s="2"/>
      <c r="BE596" s="2"/>
      <c r="BS596" s="2"/>
      <c r="CG596" s="2"/>
      <c r="CU596" s="2"/>
      <c r="DI596" s="2"/>
      <c r="DW596" s="2"/>
      <c r="EK596" s="2"/>
    </row>
    <row r="597" spans="1:141" ht="13.5" customHeight="1" x14ac:dyDescent="0.3">
      <c r="A597" s="2"/>
      <c r="O597" s="2"/>
      <c r="AC597" s="2"/>
      <c r="AQ597" s="2"/>
      <c r="BE597" s="2"/>
      <c r="BS597" s="2"/>
      <c r="CG597" s="2"/>
      <c r="CU597" s="2"/>
      <c r="DI597" s="2"/>
      <c r="DW597" s="2"/>
      <c r="EK597" s="2"/>
    </row>
    <row r="598" spans="1:141" ht="13.5" customHeight="1" x14ac:dyDescent="0.3">
      <c r="A598" s="2"/>
      <c r="O598" s="2"/>
      <c r="AC598" s="2"/>
      <c r="AQ598" s="2"/>
      <c r="BE598" s="2"/>
      <c r="BS598" s="2"/>
      <c r="CG598" s="2"/>
      <c r="CU598" s="2"/>
      <c r="DI598" s="2"/>
      <c r="DW598" s="2"/>
      <c r="EK598" s="2"/>
    </row>
    <row r="599" spans="1:141" ht="13.5" customHeight="1" x14ac:dyDescent="0.3">
      <c r="A599" s="2"/>
      <c r="O599" s="2"/>
      <c r="AC599" s="2"/>
      <c r="AQ599" s="2"/>
      <c r="BE599" s="2"/>
      <c r="BS599" s="2"/>
      <c r="CG599" s="2"/>
      <c r="CU599" s="2"/>
      <c r="DI599" s="2"/>
      <c r="DW599" s="2"/>
      <c r="EK599" s="2"/>
    </row>
    <row r="600" spans="1:141" ht="13.5" customHeight="1" x14ac:dyDescent="0.3">
      <c r="A600" s="2"/>
      <c r="O600" s="2"/>
      <c r="AC600" s="2"/>
      <c r="AQ600" s="2"/>
      <c r="BE600" s="2"/>
      <c r="BS600" s="2"/>
      <c r="CG600" s="2"/>
      <c r="CU600" s="2"/>
      <c r="DI600" s="2"/>
      <c r="DW600" s="2"/>
      <c r="EK600" s="2"/>
    </row>
    <row r="601" spans="1:141" ht="13.5" customHeight="1" x14ac:dyDescent="0.3">
      <c r="A601" s="2"/>
      <c r="O601" s="2"/>
      <c r="AC601" s="2"/>
      <c r="AQ601" s="2"/>
      <c r="BE601" s="2"/>
      <c r="BS601" s="2"/>
      <c r="CG601" s="2"/>
      <c r="CU601" s="2"/>
      <c r="DI601" s="2"/>
      <c r="DW601" s="2"/>
      <c r="EK601" s="2"/>
    </row>
    <row r="602" spans="1:141" ht="13.5" customHeight="1" x14ac:dyDescent="0.3">
      <c r="A602" s="2"/>
      <c r="O602" s="2"/>
      <c r="AC602" s="2"/>
      <c r="AQ602" s="2"/>
      <c r="BE602" s="2"/>
      <c r="BS602" s="2"/>
      <c r="CG602" s="2"/>
      <c r="CU602" s="2"/>
      <c r="DI602" s="2"/>
      <c r="DW602" s="2"/>
      <c r="EK602" s="2"/>
    </row>
    <row r="603" spans="1:141" ht="13.5" customHeight="1" x14ac:dyDescent="0.3">
      <c r="A603" s="2"/>
      <c r="O603" s="2"/>
      <c r="AC603" s="2"/>
      <c r="AQ603" s="2"/>
      <c r="BE603" s="2"/>
      <c r="BS603" s="2"/>
      <c r="CG603" s="2"/>
      <c r="CU603" s="2"/>
      <c r="DI603" s="2"/>
      <c r="DW603" s="2"/>
      <c r="EK603" s="2"/>
    </row>
    <row r="604" spans="1:141" ht="13.5" customHeight="1" x14ac:dyDescent="0.3">
      <c r="A604" s="2"/>
      <c r="O604" s="2"/>
      <c r="AC604" s="2"/>
      <c r="AQ604" s="2"/>
      <c r="BE604" s="2"/>
      <c r="BS604" s="2"/>
      <c r="CG604" s="2"/>
      <c r="CU604" s="2"/>
      <c r="DI604" s="2"/>
      <c r="DW604" s="2"/>
      <c r="EK604" s="2"/>
    </row>
    <row r="605" spans="1:141" ht="13.5" customHeight="1" x14ac:dyDescent="0.3">
      <c r="A605" s="2"/>
      <c r="O605" s="2"/>
      <c r="AC605" s="2"/>
      <c r="AQ605" s="2"/>
      <c r="BE605" s="2"/>
      <c r="BS605" s="2"/>
      <c r="CG605" s="2"/>
      <c r="CU605" s="2"/>
      <c r="DI605" s="2"/>
      <c r="DW605" s="2"/>
      <c r="EK605" s="2"/>
    </row>
    <row r="606" spans="1:141" ht="13.5" customHeight="1" x14ac:dyDescent="0.3">
      <c r="A606" s="2"/>
      <c r="O606" s="2"/>
      <c r="AC606" s="2"/>
      <c r="AQ606" s="2"/>
      <c r="BE606" s="2"/>
      <c r="BS606" s="2"/>
      <c r="CG606" s="2"/>
      <c r="CU606" s="2"/>
      <c r="DI606" s="2"/>
      <c r="DW606" s="2"/>
      <c r="EK606" s="2"/>
    </row>
    <row r="607" spans="1:141" ht="13.5" customHeight="1" x14ac:dyDescent="0.3">
      <c r="A607" s="2"/>
      <c r="O607" s="2"/>
      <c r="AC607" s="2"/>
      <c r="AQ607" s="2"/>
      <c r="BE607" s="2"/>
      <c r="BS607" s="2"/>
      <c r="CG607" s="2"/>
      <c r="CU607" s="2"/>
      <c r="DI607" s="2"/>
      <c r="DW607" s="2"/>
      <c r="EK607" s="2"/>
    </row>
    <row r="608" spans="1:141" ht="13.5" customHeight="1" x14ac:dyDescent="0.3">
      <c r="A608" s="2"/>
      <c r="O608" s="2"/>
      <c r="AC608" s="2"/>
      <c r="AQ608" s="2"/>
      <c r="BE608" s="2"/>
      <c r="BS608" s="2"/>
      <c r="CG608" s="2"/>
      <c r="CU608" s="2"/>
      <c r="DI608" s="2"/>
      <c r="DW608" s="2"/>
      <c r="EK608" s="2"/>
    </row>
    <row r="609" spans="1:141" ht="13.5" customHeight="1" x14ac:dyDescent="0.3">
      <c r="A609" s="2"/>
      <c r="O609" s="2"/>
      <c r="AC609" s="2"/>
      <c r="AQ609" s="2"/>
      <c r="BE609" s="2"/>
      <c r="BS609" s="2"/>
      <c r="CG609" s="2"/>
      <c r="CU609" s="2"/>
      <c r="DI609" s="2"/>
      <c r="DW609" s="2"/>
      <c r="EK609" s="2"/>
    </row>
    <row r="610" spans="1:141" ht="13.5" customHeight="1" x14ac:dyDescent="0.3">
      <c r="A610" s="2"/>
      <c r="O610" s="2"/>
      <c r="AC610" s="2"/>
      <c r="AQ610" s="2"/>
      <c r="BE610" s="2"/>
      <c r="BS610" s="2"/>
      <c r="CG610" s="2"/>
      <c r="CU610" s="2"/>
      <c r="DI610" s="2"/>
      <c r="DW610" s="2"/>
      <c r="EK610" s="2"/>
    </row>
    <row r="611" spans="1:141" ht="13.5" customHeight="1" x14ac:dyDescent="0.3">
      <c r="A611" s="2"/>
      <c r="O611" s="2"/>
      <c r="AC611" s="2"/>
      <c r="AQ611" s="2"/>
      <c r="BE611" s="2"/>
      <c r="BS611" s="2"/>
      <c r="CG611" s="2"/>
      <c r="CU611" s="2"/>
      <c r="DI611" s="2"/>
      <c r="DW611" s="2"/>
      <c r="EK611" s="2"/>
    </row>
    <row r="612" spans="1:141" ht="13.5" customHeight="1" x14ac:dyDescent="0.3">
      <c r="A612" s="2"/>
      <c r="O612" s="2"/>
      <c r="AC612" s="2"/>
      <c r="AQ612" s="2"/>
      <c r="BE612" s="2"/>
      <c r="BS612" s="2"/>
      <c r="CG612" s="2"/>
      <c r="CU612" s="2"/>
      <c r="DI612" s="2"/>
      <c r="DW612" s="2"/>
      <c r="EK612" s="2"/>
    </row>
    <row r="613" spans="1:141" ht="13.5" customHeight="1" x14ac:dyDescent="0.3">
      <c r="A613" s="2"/>
      <c r="O613" s="2"/>
      <c r="AC613" s="2"/>
      <c r="AQ613" s="2"/>
      <c r="BE613" s="2"/>
      <c r="BS613" s="2"/>
      <c r="CG613" s="2"/>
      <c r="CU613" s="2"/>
      <c r="DI613" s="2"/>
      <c r="DW613" s="2"/>
      <c r="EK613" s="2"/>
    </row>
    <row r="614" spans="1:141" ht="13.5" customHeight="1" x14ac:dyDescent="0.3">
      <c r="A614" s="2"/>
      <c r="O614" s="2"/>
      <c r="AC614" s="2"/>
      <c r="AQ614" s="2"/>
      <c r="BE614" s="2"/>
      <c r="BS614" s="2"/>
      <c r="CG614" s="2"/>
      <c r="CU614" s="2"/>
      <c r="DI614" s="2"/>
      <c r="DW614" s="2"/>
      <c r="EK614" s="2"/>
    </row>
    <row r="615" spans="1:141" ht="13.5" customHeight="1" x14ac:dyDescent="0.3">
      <c r="A615" s="2"/>
      <c r="O615" s="2"/>
      <c r="AC615" s="2"/>
      <c r="AQ615" s="2"/>
      <c r="BE615" s="2"/>
      <c r="BS615" s="2"/>
      <c r="CG615" s="2"/>
      <c r="CU615" s="2"/>
      <c r="DI615" s="2"/>
      <c r="DW615" s="2"/>
      <c r="EK615" s="2"/>
    </row>
    <row r="616" spans="1:141" ht="13.5" customHeight="1" x14ac:dyDescent="0.3">
      <c r="A616" s="2"/>
      <c r="O616" s="2"/>
      <c r="AC616" s="2"/>
      <c r="AQ616" s="2"/>
      <c r="BE616" s="2"/>
      <c r="BS616" s="2"/>
      <c r="CG616" s="2"/>
      <c r="CU616" s="2"/>
      <c r="DI616" s="2"/>
      <c r="DW616" s="2"/>
      <c r="EK616" s="2"/>
    </row>
    <row r="617" spans="1:141" ht="13.5" customHeight="1" x14ac:dyDescent="0.3">
      <c r="A617" s="2"/>
      <c r="O617" s="2"/>
      <c r="AC617" s="2"/>
      <c r="AQ617" s="2"/>
      <c r="BE617" s="2"/>
      <c r="BS617" s="2"/>
      <c r="CG617" s="2"/>
      <c r="CU617" s="2"/>
      <c r="DI617" s="2"/>
      <c r="DW617" s="2"/>
      <c r="EK617" s="2"/>
    </row>
    <row r="618" spans="1:141" ht="13.5" customHeight="1" x14ac:dyDescent="0.3">
      <c r="A618" s="2"/>
      <c r="O618" s="2"/>
      <c r="AC618" s="2"/>
      <c r="AQ618" s="2"/>
      <c r="BE618" s="2"/>
      <c r="BS618" s="2"/>
      <c r="CG618" s="2"/>
      <c r="CU618" s="2"/>
      <c r="DI618" s="2"/>
      <c r="DW618" s="2"/>
      <c r="EK618" s="2"/>
    </row>
    <row r="619" spans="1:141" ht="13.5" customHeight="1" x14ac:dyDescent="0.3">
      <c r="A619" s="2"/>
      <c r="O619" s="2"/>
      <c r="AC619" s="2"/>
      <c r="AQ619" s="2"/>
      <c r="BE619" s="2"/>
      <c r="BS619" s="2"/>
      <c r="CG619" s="2"/>
      <c r="CU619" s="2"/>
      <c r="DI619" s="2"/>
      <c r="DW619" s="2"/>
      <c r="EK619" s="2"/>
    </row>
    <row r="620" spans="1:141" ht="13.5" customHeight="1" x14ac:dyDescent="0.3">
      <c r="A620" s="2"/>
      <c r="O620" s="2"/>
      <c r="AC620" s="2"/>
      <c r="AQ620" s="2"/>
      <c r="BE620" s="2"/>
      <c r="BS620" s="2"/>
      <c r="CG620" s="2"/>
      <c r="CU620" s="2"/>
      <c r="DI620" s="2"/>
      <c r="DW620" s="2"/>
      <c r="EK620" s="2"/>
    </row>
    <row r="621" spans="1:141" ht="13.5" customHeight="1" x14ac:dyDescent="0.3">
      <c r="A621" s="2"/>
      <c r="O621" s="2"/>
      <c r="AC621" s="2"/>
      <c r="AQ621" s="2"/>
      <c r="BE621" s="2"/>
      <c r="BS621" s="2"/>
      <c r="CG621" s="2"/>
      <c r="CU621" s="2"/>
      <c r="DI621" s="2"/>
      <c r="DW621" s="2"/>
      <c r="EK621" s="2"/>
    </row>
    <row r="622" spans="1:141" ht="13.5" customHeight="1" x14ac:dyDescent="0.3">
      <c r="A622" s="2"/>
      <c r="O622" s="2"/>
      <c r="AC622" s="2"/>
      <c r="AQ622" s="2"/>
      <c r="BE622" s="2"/>
      <c r="BS622" s="2"/>
      <c r="CG622" s="2"/>
      <c r="CU622" s="2"/>
      <c r="DI622" s="2"/>
      <c r="DW622" s="2"/>
      <c r="EK622" s="2"/>
    </row>
    <row r="623" spans="1:141" ht="13.5" customHeight="1" x14ac:dyDescent="0.3">
      <c r="A623" s="2"/>
      <c r="O623" s="2"/>
      <c r="AC623" s="2"/>
      <c r="AQ623" s="2"/>
      <c r="BE623" s="2"/>
      <c r="BS623" s="2"/>
      <c r="CG623" s="2"/>
      <c r="CU623" s="2"/>
      <c r="DI623" s="2"/>
      <c r="DW623" s="2"/>
      <c r="EK623" s="2"/>
    </row>
    <row r="624" spans="1:141" ht="13.5" customHeight="1" x14ac:dyDescent="0.3">
      <c r="A624" s="2"/>
      <c r="O624" s="2"/>
      <c r="AC624" s="2"/>
      <c r="AQ624" s="2"/>
      <c r="BE624" s="2"/>
      <c r="BS624" s="2"/>
      <c r="CG624" s="2"/>
      <c r="CU624" s="2"/>
      <c r="DI624" s="2"/>
      <c r="DW624" s="2"/>
      <c r="EK624" s="2"/>
    </row>
    <row r="625" spans="1:141" ht="13.5" customHeight="1" x14ac:dyDescent="0.3">
      <c r="A625" s="2"/>
      <c r="O625" s="2"/>
      <c r="AC625" s="2"/>
      <c r="AQ625" s="2"/>
      <c r="BE625" s="2"/>
      <c r="BS625" s="2"/>
      <c r="CG625" s="2"/>
      <c r="CU625" s="2"/>
      <c r="DI625" s="2"/>
      <c r="DW625" s="2"/>
      <c r="EK625" s="2"/>
    </row>
    <row r="626" spans="1:141" ht="13.5" customHeight="1" x14ac:dyDescent="0.3">
      <c r="A626" s="2"/>
      <c r="O626" s="2"/>
      <c r="AC626" s="2"/>
      <c r="AQ626" s="2"/>
      <c r="BE626" s="2"/>
      <c r="BS626" s="2"/>
      <c r="CG626" s="2"/>
      <c r="CU626" s="2"/>
      <c r="DI626" s="2"/>
      <c r="DW626" s="2"/>
      <c r="EK626" s="2"/>
    </row>
    <row r="627" spans="1:141" ht="13.5" customHeight="1" x14ac:dyDescent="0.3">
      <c r="A627" s="2"/>
      <c r="O627" s="2"/>
      <c r="AC627" s="2"/>
      <c r="AQ627" s="2"/>
      <c r="BE627" s="2"/>
      <c r="BS627" s="2"/>
      <c r="CG627" s="2"/>
      <c r="CU627" s="2"/>
      <c r="DI627" s="2"/>
      <c r="DW627" s="2"/>
      <c r="EK627" s="2"/>
    </row>
    <row r="628" spans="1:141" ht="13.5" customHeight="1" x14ac:dyDescent="0.3">
      <c r="A628" s="2"/>
      <c r="O628" s="2"/>
      <c r="AC628" s="2"/>
      <c r="AQ628" s="2"/>
      <c r="BE628" s="2"/>
      <c r="BS628" s="2"/>
      <c r="CG628" s="2"/>
      <c r="CU628" s="2"/>
      <c r="DI628" s="2"/>
      <c r="DW628" s="2"/>
      <c r="EK628" s="2"/>
    </row>
    <row r="629" spans="1:141" ht="13.5" customHeight="1" x14ac:dyDescent="0.3">
      <c r="A629" s="2"/>
      <c r="O629" s="2"/>
      <c r="AC629" s="2"/>
      <c r="AQ629" s="2"/>
      <c r="BE629" s="2"/>
      <c r="BS629" s="2"/>
      <c r="CG629" s="2"/>
      <c r="CU629" s="2"/>
      <c r="DI629" s="2"/>
      <c r="DW629" s="2"/>
      <c r="EK629" s="2"/>
    </row>
    <row r="630" spans="1:141" ht="13.5" customHeight="1" x14ac:dyDescent="0.3">
      <c r="A630" s="2"/>
      <c r="O630" s="2"/>
      <c r="AC630" s="2"/>
      <c r="AQ630" s="2"/>
      <c r="BE630" s="2"/>
      <c r="BS630" s="2"/>
      <c r="CG630" s="2"/>
      <c r="CU630" s="2"/>
      <c r="DI630" s="2"/>
      <c r="DW630" s="2"/>
      <c r="EK630" s="2"/>
    </row>
    <row r="631" spans="1:141" ht="13.5" customHeight="1" x14ac:dyDescent="0.3">
      <c r="A631" s="2"/>
      <c r="O631" s="2"/>
      <c r="AC631" s="2"/>
      <c r="AQ631" s="2"/>
      <c r="BE631" s="2"/>
      <c r="BS631" s="2"/>
      <c r="CG631" s="2"/>
      <c r="CU631" s="2"/>
      <c r="DI631" s="2"/>
      <c r="DW631" s="2"/>
      <c r="EK631" s="2"/>
    </row>
    <row r="632" spans="1:141" ht="13.5" customHeight="1" x14ac:dyDescent="0.3">
      <c r="A632" s="2"/>
      <c r="O632" s="2"/>
      <c r="AC632" s="2"/>
      <c r="AQ632" s="2"/>
      <c r="BE632" s="2"/>
      <c r="BS632" s="2"/>
      <c r="CG632" s="2"/>
      <c r="CU632" s="2"/>
      <c r="DI632" s="2"/>
      <c r="DW632" s="2"/>
      <c r="EK632" s="2"/>
    </row>
    <row r="633" spans="1:141" ht="13.5" customHeight="1" x14ac:dyDescent="0.3">
      <c r="A633" s="2"/>
      <c r="O633" s="2"/>
      <c r="AC633" s="2"/>
      <c r="AQ633" s="2"/>
      <c r="BE633" s="2"/>
      <c r="BS633" s="2"/>
      <c r="CG633" s="2"/>
      <c r="CU633" s="2"/>
      <c r="DI633" s="2"/>
      <c r="DW633" s="2"/>
      <c r="EK633" s="2"/>
    </row>
    <row r="634" spans="1:141" ht="13.5" customHeight="1" x14ac:dyDescent="0.3">
      <c r="A634" s="2"/>
      <c r="O634" s="2"/>
      <c r="AC634" s="2"/>
      <c r="AQ634" s="2"/>
      <c r="BE634" s="2"/>
      <c r="BS634" s="2"/>
      <c r="CG634" s="2"/>
      <c r="CU634" s="2"/>
      <c r="DI634" s="2"/>
      <c r="DW634" s="2"/>
      <c r="EK634" s="2"/>
    </row>
    <row r="635" spans="1:141" ht="13.5" customHeight="1" x14ac:dyDescent="0.3">
      <c r="A635" s="2"/>
      <c r="O635" s="2"/>
      <c r="AC635" s="2"/>
      <c r="AQ635" s="2"/>
      <c r="BE635" s="2"/>
      <c r="BS635" s="2"/>
      <c r="CG635" s="2"/>
      <c r="CU635" s="2"/>
      <c r="DI635" s="2"/>
      <c r="DW635" s="2"/>
      <c r="EK635" s="2"/>
    </row>
    <row r="636" spans="1:141" ht="13.5" customHeight="1" x14ac:dyDescent="0.3">
      <c r="A636" s="2"/>
      <c r="O636" s="2"/>
      <c r="AC636" s="2"/>
      <c r="AQ636" s="2"/>
      <c r="BE636" s="2"/>
      <c r="BS636" s="2"/>
      <c r="CG636" s="2"/>
      <c r="CU636" s="2"/>
      <c r="DI636" s="2"/>
      <c r="DW636" s="2"/>
      <c r="EK636" s="2"/>
    </row>
    <row r="637" spans="1:141" ht="13.5" customHeight="1" x14ac:dyDescent="0.3">
      <c r="A637" s="2"/>
      <c r="O637" s="2"/>
      <c r="AC637" s="2"/>
      <c r="AQ637" s="2"/>
      <c r="BE637" s="2"/>
      <c r="BS637" s="2"/>
      <c r="CG637" s="2"/>
      <c r="CU637" s="2"/>
      <c r="DI637" s="2"/>
      <c r="DW637" s="2"/>
      <c r="EK637" s="2"/>
    </row>
    <row r="638" spans="1:141" ht="13.5" customHeight="1" x14ac:dyDescent="0.3">
      <c r="A638" s="2"/>
      <c r="O638" s="2"/>
      <c r="AC638" s="2"/>
      <c r="AQ638" s="2"/>
      <c r="BE638" s="2"/>
      <c r="BS638" s="2"/>
      <c r="CG638" s="2"/>
      <c r="CU638" s="2"/>
      <c r="DI638" s="2"/>
      <c r="DW638" s="2"/>
      <c r="EK638" s="2"/>
    </row>
    <row r="639" spans="1:141" ht="13.5" customHeight="1" x14ac:dyDescent="0.3">
      <c r="A639" s="2"/>
      <c r="O639" s="2"/>
      <c r="AC639" s="2"/>
      <c r="AQ639" s="2"/>
      <c r="BE639" s="2"/>
      <c r="BS639" s="2"/>
      <c r="CG639" s="2"/>
      <c r="CU639" s="2"/>
      <c r="DI639" s="2"/>
      <c r="DW639" s="2"/>
      <c r="EK639" s="2"/>
    </row>
    <row r="640" spans="1:141" ht="13.5" customHeight="1" x14ac:dyDescent="0.3">
      <c r="A640" s="2"/>
      <c r="O640" s="2"/>
      <c r="AC640" s="2"/>
      <c r="AQ640" s="2"/>
      <c r="BE640" s="2"/>
      <c r="BS640" s="2"/>
      <c r="CG640" s="2"/>
      <c r="CU640" s="2"/>
      <c r="DI640" s="2"/>
      <c r="DW640" s="2"/>
      <c r="EK640" s="2"/>
    </row>
    <row r="641" spans="1:141" ht="13.5" customHeight="1" x14ac:dyDescent="0.3">
      <c r="A641" s="2"/>
      <c r="O641" s="2"/>
      <c r="AC641" s="2"/>
      <c r="AQ641" s="2"/>
      <c r="BE641" s="2"/>
      <c r="BS641" s="2"/>
      <c r="CG641" s="2"/>
      <c r="CU641" s="2"/>
      <c r="DI641" s="2"/>
      <c r="DW641" s="2"/>
      <c r="EK641" s="2"/>
    </row>
    <row r="642" spans="1:141" ht="13.5" customHeight="1" x14ac:dyDescent="0.3">
      <c r="A642" s="2"/>
      <c r="O642" s="2"/>
      <c r="AC642" s="2"/>
      <c r="AQ642" s="2"/>
      <c r="BE642" s="2"/>
      <c r="BS642" s="2"/>
      <c r="CG642" s="2"/>
      <c r="CU642" s="2"/>
      <c r="DI642" s="2"/>
      <c r="DW642" s="2"/>
      <c r="EK642" s="2"/>
    </row>
    <row r="643" spans="1:141" ht="13.5" customHeight="1" x14ac:dyDescent="0.3">
      <c r="A643" s="2"/>
      <c r="O643" s="2"/>
      <c r="AC643" s="2"/>
      <c r="AQ643" s="2"/>
      <c r="BE643" s="2"/>
      <c r="BS643" s="2"/>
      <c r="CG643" s="2"/>
      <c r="CU643" s="2"/>
      <c r="DI643" s="2"/>
      <c r="DW643" s="2"/>
      <c r="EK643" s="2"/>
    </row>
    <row r="644" spans="1:141" ht="13.5" customHeight="1" x14ac:dyDescent="0.3">
      <c r="A644" s="2"/>
      <c r="O644" s="2"/>
      <c r="AC644" s="2"/>
      <c r="AQ644" s="2"/>
      <c r="BE644" s="2"/>
      <c r="BS644" s="2"/>
      <c r="CG644" s="2"/>
      <c r="CU644" s="2"/>
      <c r="DI644" s="2"/>
      <c r="DW644" s="2"/>
      <c r="EK644" s="2"/>
    </row>
    <row r="645" spans="1:141" ht="13.5" customHeight="1" x14ac:dyDescent="0.3">
      <c r="A645" s="2"/>
      <c r="O645" s="2"/>
      <c r="AC645" s="2"/>
      <c r="AQ645" s="2"/>
      <c r="BE645" s="2"/>
      <c r="BS645" s="2"/>
      <c r="CG645" s="2"/>
      <c r="CU645" s="2"/>
      <c r="DI645" s="2"/>
      <c r="DW645" s="2"/>
      <c r="EK645" s="2"/>
    </row>
    <row r="646" spans="1:141" ht="13.5" customHeight="1" x14ac:dyDescent="0.3">
      <c r="A646" s="2"/>
      <c r="O646" s="2"/>
      <c r="AC646" s="2"/>
      <c r="AQ646" s="2"/>
      <c r="BE646" s="2"/>
      <c r="BS646" s="2"/>
      <c r="CG646" s="2"/>
      <c r="CU646" s="2"/>
      <c r="DI646" s="2"/>
      <c r="DW646" s="2"/>
      <c r="EK646" s="2"/>
    </row>
    <row r="647" spans="1:141" ht="13.5" customHeight="1" x14ac:dyDescent="0.3">
      <c r="A647" s="2"/>
      <c r="O647" s="2"/>
      <c r="AC647" s="2"/>
      <c r="AQ647" s="2"/>
      <c r="BE647" s="2"/>
      <c r="BS647" s="2"/>
      <c r="CG647" s="2"/>
      <c r="CU647" s="2"/>
      <c r="DI647" s="2"/>
      <c r="DW647" s="2"/>
      <c r="EK647" s="2"/>
    </row>
    <row r="648" spans="1:141" ht="13.5" customHeight="1" x14ac:dyDescent="0.3">
      <c r="A648" s="2"/>
      <c r="O648" s="2"/>
      <c r="AC648" s="2"/>
      <c r="AQ648" s="2"/>
      <c r="BE648" s="2"/>
      <c r="BS648" s="2"/>
      <c r="CG648" s="2"/>
      <c r="CU648" s="2"/>
      <c r="DI648" s="2"/>
      <c r="DW648" s="2"/>
      <c r="EK648" s="2"/>
    </row>
    <row r="649" spans="1:141" ht="13.5" customHeight="1" x14ac:dyDescent="0.3">
      <c r="A649" s="2"/>
      <c r="O649" s="2"/>
      <c r="AC649" s="2"/>
      <c r="AQ649" s="2"/>
      <c r="BE649" s="2"/>
      <c r="BS649" s="2"/>
      <c r="CG649" s="2"/>
      <c r="CU649" s="2"/>
      <c r="DI649" s="2"/>
      <c r="DW649" s="2"/>
      <c r="EK649" s="2"/>
    </row>
    <row r="650" spans="1:141" ht="13.5" customHeight="1" x14ac:dyDescent="0.3">
      <c r="A650" s="2"/>
      <c r="O650" s="2"/>
      <c r="AC650" s="2"/>
      <c r="AQ650" s="2"/>
      <c r="BE650" s="2"/>
      <c r="BS650" s="2"/>
      <c r="CG650" s="2"/>
      <c r="CU650" s="2"/>
      <c r="DI650" s="2"/>
      <c r="DW650" s="2"/>
      <c r="EK650" s="2"/>
    </row>
    <row r="651" spans="1:141" ht="13.5" customHeight="1" x14ac:dyDescent="0.3">
      <c r="A651" s="2"/>
      <c r="O651" s="2"/>
      <c r="AC651" s="2"/>
      <c r="AQ651" s="2"/>
      <c r="BE651" s="2"/>
      <c r="BS651" s="2"/>
      <c r="CG651" s="2"/>
      <c r="CU651" s="2"/>
      <c r="DI651" s="2"/>
      <c r="DW651" s="2"/>
      <c r="EK651" s="2"/>
    </row>
    <row r="652" spans="1:141" ht="13.5" customHeight="1" x14ac:dyDescent="0.3">
      <c r="A652" s="2"/>
      <c r="O652" s="2"/>
      <c r="AC652" s="2"/>
      <c r="AQ652" s="2"/>
      <c r="BE652" s="2"/>
      <c r="BS652" s="2"/>
      <c r="CG652" s="2"/>
      <c r="CU652" s="2"/>
      <c r="DI652" s="2"/>
      <c r="DW652" s="2"/>
      <c r="EK652" s="2"/>
    </row>
    <row r="653" spans="1:141" ht="13.5" customHeight="1" x14ac:dyDescent="0.3">
      <c r="A653" s="2"/>
      <c r="O653" s="2"/>
      <c r="AC653" s="2"/>
      <c r="AQ653" s="2"/>
      <c r="BE653" s="2"/>
      <c r="BS653" s="2"/>
      <c r="CG653" s="2"/>
      <c r="CU653" s="2"/>
      <c r="DI653" s="2"/>
      <c r="DW653" s="2"/>
      <c r="EK653" s="2"/>
    </row>
    <row r="654" spans="1:141" ht="13.5" customHeight="1" x14ac:dyDescent="0.3">
      <c r="A654" s="2"/>
      <c r="O654" s="2"/>
      <c r="AC654" s="2"/>
      <c r="AQ654" s="2"/>
      <c r="BE654" s="2"/>
      <c r="BS654" s="2"/>
      <c r="CG654" s="2"/>
      <c r="CU654" s="2"/>
      <c r="DI654" s="2"/>
      <c r="DW654" s="2"/>
      <c r="EK654" s="2"/>
    </row>
    <row r="655" spans="1:141" ht="13.5" customHeight="1" x14ac:dyDescent="0.3">
      <c r="A655" s="2"/>
      <c r="O655" s="2"/>
      <c r="AC655" s="2"/>
      <c r="AQ655" s="2"/>
      <c r="BE655" s="2"/>
      <c r="BS655" s="2"/>
      <c r="CG655" s="2"/>
      <c r="CU655" s="2"/>
      <c r="DI655" s="2"/>
      <c r="DW655" s="2"/>
      <c r="EK655" s="2"/>
    </row>
    <row r="656" spans="1:141" ht="13.5" customHeight="1" x14ac:dyDescent="0.3">
      <c r="A656" s="2"/>
      <c r="O656" s="2"/>
      <c r="AC656" s="2"/>
      <c r="AQ656" s="2"/>
      <c r="BE656" s="2"/>
      <c r="BS656" s="2"/>
      <c r="CG656" s="2"/>
      <c r="CU656" s="2"/>
      <c r="DI656" s="2"/>
      <c r="DW656" s="2"/>
      <c r="EK656" s="2"/>
    </row>
    <row r="657" spans="1:141" ht="13.5" customHeight="1" x14ac:dyDescent="0.3">
      <c r="A657" s="2"/>
      <c r="O657" s="2"/>
      <c r="AC657" s="2"/>
      <c r="AQ657" s="2"/>
      <c r="BE657" s="2"/>
      <c r="BS657" s="2"/>
      <c r="CG657" s="2"/>
      <c r="CU657" s="2"/>
      <c r="DI657" s="2"/>
      <c r="DW657" s="2"/>
      <c r="EK657" s="2"/>
    </row>
    <row r="658" spans="1:141" ht="13.5" customHeight="1" x14ac:dyDescent="0.3">
      <c r="A658" s="2"/>
      <c r="O658" s="2"/>
      <c r="AC658" s="2"/>
      <c r="AQ658" s="2"/>
      <c r="BE658" s="2"/>
      <c r="BS658" s="2"/>
      <c r="CG658" s="2"/>
      <c r="CU658" s="2"/>
      <c r="DI658" s="2"/>
      <c r="DW658" s="2"/>
      <c r="EK658" s="2"/>
    </row>
    <row r="659" spans="1:141" ht="13.5" customHeight="1" x14ac:dyDescent="0.3">
      <c r="A659" s="2"/>
      <c r="O659" s="2"/>
      <c r="AC659" s="2"/>
      <c r="AQ659" s="2"/>
      <c r="BE659" s="2"/>
      <c r="BS659" s="2"/>
      <c r="CG659" s="2"/>
      <c r="CU659" s="2"/>
      <c r="DI659" s="2"/>
      <c r="DW659" s="2"/>
      <c r="EK659" s="2"/>
    </row>
    <row r="660" spans="1:141" ht="13.5" customHeight="1" x14ac:dyDescent="0.3">
      <c r="A660" s="2"/>
      <c r="O660" s="2"/>
      <c r="AC660" s="2"/>
      <c r="AQ660" s="2"/>
      <c r="BE660" s="2"/>
      <c r="BS660" s="2"/>
      <c r="CG660" s="2"/>
      <c r="CU660" s="2"/>
      <c r="DI660" s="2"/>
      <c r="DW660" s="2"/>
      <c r="EK660" s="2"/>
    </row>
    <row r="661" spans="1:141" ht="13.5" customHeight="1" x14ac:dyDescent="0.3">
      <c r="A661" s="2"/>
      <c r="O661" s="2"/>
      <c r="AC661" s="2"/>
      <c r="AQ661" s="2"/>
      <c r="BE661" s="2"/>
      <c r="BS661" s="2"/>
      <c r="CG661" s="2"/>
      <c r="CU661" s="2"/>
      <c r="DI661" s="2"/>
      <c r="DW661" s="2"/>
      <c r="EK661" s="2"/>
    </row>
    <row r="662" spans="1:141" ht="13.5" customHeight="1" x14ac:dyDescent="0.3">
      <c r="A662" s="2"/>
      <c r="O662" s="2"/>
      <c r="AC662" s="2"/>
      <c r="AQ662" s="2"/>
      <c r="BE662" s="2"/>
      <c r="BS662" s="2"/>
      <c r="CG662" s="2"/>
      <c r="CU662" s="2"/>
      <c r="DI662" s="2"/>
      <c r="DW662" s="2"/>
      <c r="EK662" s="2"/>
    </row>
    <row r="663" spans="1:141" ht="13.5" customHeight="1" x14ac:dyDescent="0.3">
      <c r="A663" s="2"/>
      <c r="O663" s="2"/>
      <c r="AC663" s="2"/>
      <c r="AQ663" s="2"/>
      <c r="BE663" s="2"/>
      <c r="BS663" s="2"/>
      <c r="CG663" s="2"/>
      <c r="CU663" s="2"/>
      <c r="DI663" s="2"/>
      <c r="DW663" s="2"/>
      <c r="EK663" s="2"/>
    </row>
    <row r="664" spans="1:141" ht="13.5" customHeight="1" x14ac:dyDescent="0.3">
      <c r="A664" s="2"/>
      <c r="O664" s="2"/>
      <c r="AC664" s="2"/>
      <c r="AQ664" s="2"/>
      <c r="BE664" s="2"/>
      <c r="BS664" s="2"/>
      <c r="CG664" s="2"/>
      <c r="CU664" s="2"/>
      <c r="DI664" s="2"/>
      <c r="DW664" s="2"/>
      <c r="EK664" s="2"/>
    </row>
    <row r="665" spans="1:141" ht="13.5" customHeight="1" x14ac:dyDescent="0.3">
      <c r="A665" s="2"/>
      <c r="O665" s="2"/>
      <c r="AC665" s="2"/>
      <c r="AQ665" s="2"/>
      <c r="BE665" s="2"/>
      <c r="BS665" s="2"/>
      <c r="CG665" s="2"/>
      <c r="CU665" s="2"/>
      <c r="DI665" s="2"/>
      <c r="DW665" s="2"/>
      <c r="EK665" s="2"/>
    </row>
    <row r="666" spans="1:141" ht="13.5" customHeight="1" x14ac:dyDescent="0.3">
      <c r="A666" s="2"/>
      <c r="O666" s="2"/>
      <c r="AC666" s="2"/>
      <c r="AQ666" s="2"/>
      <c r="BE666" s="2"/>
      <c r="BS666" s="2"/>
      <c r="CG666" s="2"/>
      <c r="CU666" s="2"/>
      <c r="DI666" s="2"/>
      <c r="DW666" s="2"/>
      <c r="EK666" s="2"/>
    </row>
    <row r="667" spans="1:141" ht="13.5" customHeight="1" x14ac:dyDescent="0.3">
      <c r="A667" s="2"/>
      <c r="O667" s="2"/>
      <c r="AC667" s="2"/>
      <c r="AQ667" s="2"/>
      <c r="BE667" s="2"/>
      <c r="BS667" s="2"/>
      <c r="CG667" s="2"/>
      <c r="CU667" s="2"/>
      <c r="DI667" s="2"/>
      <c r="DW667" s="2"/>
      <c r="EK667" s="2"/>
    </row>
    <row r="668" spans="1:141" ht="13.5" customHeight="1" x14ac:dyDescent="0.3">
      <c r="A668" s="2"/>
      <c r="O668" s="2"/>
      <c r="AC668" s="2"/>
      <c r="AQ668" s="2"/>
      <c r="BE668" s="2"/>
      <c r="BS668" s="2"/>
      <c r="CG668" s="2"/>
      <c r="CU668" s="2"/>
      <c r="DI668" s="2"/>
      <c r="DW668" s="2"/>
      <c r="EK668" s="2"/>
    </row>
    <row r="669" spans="1:141" ht="13.5" customHeight="1" x14ac:dyDescent="0.3">
      <c r="A669" s="2"/>
      <c r="O669" s="2"/>
      <c r="AC669" s="2"/>
      <c r="AQ669" s="2"/>
      <c r="BE669" s="2"/>
      <c r="BS669" s="2"/>
      <c r="CG669" s="2"/>
      <c r="CU669" s="2"/>
      <c r="DI669" s="2"/>
      <c r="DW669" s="2"/>
      <c r="EK669" s="2"/>
    </row>
    <row r="670" spans="1:141" ht="13.5" customHeight="1" x14ac:dyDescent="0.3">
      <c r="A670" s="2"/>
      <c r="O670" s="2"/>
      <c r="AC670" s="2"/>
      <c r="AQ670" s="2"/>
      <c r="BE670" s="2"/>
      <c r="BS670" s="2"/>
      <c r="CG670" s="2"/>
      <c r="CU670" s="2"/>
      <c r="DI670" s="2"/>
      <c r="DW670" s="2"/>
      <c r="EK670" s="2"/>
    </row>
    <row r="671" spans="1:141" ht="13.5" customHeight="1" x14ac:dyDescent="0.3">
      <c r="A671" s="2"/>
      <c r="O671" s="2"/>
      <c r="AC671" s="2"/>
      <c r="AQ671" s="2"/>
      <c r="BE671" s="2"/>
      <c r="BS671" s="2"/>
      <c r="CG671" s="2"/>
      <c r="CU671" s="2"/>
      <c r="DI671" s="2"/>
      <c r="DW671" s="2"/>
      <c r="EK671" s="2"/>
    </row>
    <row r="672" spans="1:141" ht="13.5" customHeight="1" x14ac:dyDescent="0.3">
      <c r="A672" s="2"/>
      <c r="O672" s="2"/>
      <c r="AC672" s="2"/>
      <c r="AQ672" s="2"/>
      <c r="BE672" s="2"/>
      <c r="BS672" s="2"/>
      <c r="CG672" s="2"/>
      <c r="CU672" s="2"/>
      <c r="DI672" s="2"/>
      <c r="DW672" s="2"/>
      <c r="EK672" s="2"/>
    </row>
    <row r="673" spans="1:141" ht="13.5" customHeight="1" x14ac:dyDescent="0.3">
      <c r="A673" s="2"/>
      <c r="O673" s="2"/>
      <c r="AC673" s="2"/>
      <c r="AQ673" s="2"/>
      <c r="BE673" s="2"/>
      <c r="BS673" s="2"/>
      <c r="CG673" s="2"/>
      <c r="CU673" s="2"/>
      <c r="DI673" s="2"/>
      <c r="DW673" s="2"/>
      <c r="EK673" s="2"/>
    </row>
    <row r="674" spans="1:141" ht="13.5" customHeight="1" x14ac:dyDescent="0.3">
      <c r="A674" s="2"/>
      <c r="O674" s="2"/>
      <c r="AC674" s="2"/>
      <c r="AQ674" s="2"/>
      <c r="BE674" s="2"/>
      <c r="BS674" s="2"/>
      <c r="CG674" s="2"/>
      <c r="CU674" s="2"/>
      <c r="DI674" s="2"/>
      <c r="DW674" s="2"/>
      <c r="EK674" s="2"/>
    </row>
    <row r="675" spans="1:141" ht="13.5" customHeight="1" x14ac:dyDescent="0.3">
      <c r="A675" s="2"/>
      <c r="O675" s="2"/>
      <c r="AC675" s="2"/>
      <c r="AQ675" s="2"/>
      <c r="BE675" s="2"/>
      <c r="BS675" s="2"/>
      <c r="CG675" s="2"/>
      <c r="CU675" s="2"/>
      <c r="DI675" s="2"/>
      <c r="DW675" s="2"/>
      <c r="EK675" s="2"/>
    </row>
    <row r="676" spans="1:141" ht="13.5" customHeight="1" x14ac:dyDescent="0.3">
      <c r="A676" s="2"/>
      <c r="O676" s="2"/>
      <c r="AC676" s="2"/>
      <c r="AQ676" s="2"/>
      <c r="BE676" s="2"/>
      <c r="BS676" s="2"/>
      <c r="CG676" s="2"/>
      <c r="CU676" s="2"/>
      <c r="DI676" s="2"/>
      <c r="DW676" s="2"/>
      <c r="EK676" s="2"/>
    </row>
    <row r="677" spans="1:141" ht="13.5" customHeight="1" x14ac:dyDescent="0.3">
      <c r="A677" s="2"/>
      <c r="O677" s="2"/>
      <c r="AC677" s="2"/>
      <c r="AQ677" s="2"/>
      <c r="BE677" s="2"/>
      <c r="BS677" s="2"/>
      <c r="CG677" s="2"/>
      <c r="CU677" s="2"/>
      <c r="DI677" s="2"/>
      <c r="DW677" s="2"/>
      <c r="EK677" s="2"/>
    </row>
    <row r="678" spans="1:141" ht="13.5" customHeight="1" x14ac:dyDescent="0.3">
      <c r="A678" s="2"/>
      <c r="O678" s="2"/>
      <c r="AC678" s="2"/>
      <c r="AQ678" s="2"/>
      <c r="BE678" s="2"/>
      <c r="BS678" s="2"/>
      <c r="CG678" s="2"/>
      <c r="CU678" s="2"/>
      <c r="DI678" s="2"/>
      <c r="DW678" s="2"/>
      <c r="EK678" s="2"/>
    </row>
    <row r="679" spans="1:141" ht="13.5" customHeight="1" x14ac:dyDescent="0.3">
      <c r="A679" s="2"/>
      <c r="O679" s="2"/>
      <c r="AC679" s="2"/>
      <c r="AQ679" s="2"/>
      <c r="BE679" s="2"/>
      <c r="BS679" s="2"/>
      <c r="CG679" s="2"/>
      <c r="CU679" s="2"/>
      <c r="DI679" s="2"/>
      <c r="DW679" s="2"/>
      <c r="EK679" s="2"/>
    </row>
    <row r="680" spans="1:141" ht="13.5" customHeight="1" x14ac:dyDescent="0.3">
      <c r="A680" s="2"/>
      <c r="O680" s="2"/>
      <c r="AC680" s="2"/>
      <c r="AQ680" s="2"/>
      <c r="BE680" s="2"/>
      <c r="BS680" s="2"/>
      <c r="CG680" s="2"/>
      <c r="CU680" s="2"/>
      <c r="DI680" s="2"/>
      <c r="DW680" s="2"/>
      <c r="EK680" s="2"/>
    </row>
    <row r="681" spans="1:141" ht="13.5" customHeight="1" x14ac:dyDescent="0.3">
      <c r="A681" s="2"/>
      <c r="O681" s="2"/>
      <c r="AC681" s="2"/>
      <c r="AQ681" s="2"/>
      <c r="BE681" s="2"/>
      <c r="BS681" s="2"/>
      <c r="CG681" s="2"/>
      <c r="CU681" s="2"/>
      <c r="DI681" s="2"/>
      <c r="DW681" s="2"/>
      <c r="EK681" s="2"/>
    </row>
    <row r="682" spans="1:141" ht="13.5" customHeight="1" x14ac:dyDescent="0.3">
      <c r="A682" s="2"/>
      <c r="O682" s="2"/>
      <c r="AC682" s="2"/>
      <c r="AQ682" s="2"/>
      <c r="BE682" s="2"/>
      <c r="BS682" s="2"/>
      <c r="CG682" s="2"/>
      <c r="CU682" s="2"/>
      <c r="DI682" s="2"/>
      <c r="DW682" s="2"/>
      <c r="EK682" s="2"/>
    </row>
    <row r="683" spans="1:141" ht="13.5" customHeight="1" x14ac:dyDescent="0.3">
      <c r="A683" s="2"/>
      <c r="O683" s="2"/>
      <c r="AC683" s="2"/>
      <c r="AQ683" s="2"/>
      <c r="BE683" s="2"/>
      <c r="BS683" s="2"/>
      <c r="CG683" s="2"/>
      <c r="CU683" s="2"/>
      <c r="DI683" s="2"/>
      <c r="DW683" s="2"/>
      <c r="EK683" s="2"/>
    </row>
    <row r="684" spans="1:141" ht="13.5" customHeight="1" x14ac:dyDescent="0.3">
      <c r="A684" s="2"/>
      <c r="O684" s="2"/>
      <c r="AC684" s="2"/>
      <c r="AQ684" s="2"/>
      <c r="BE684" s="2"/>
      <c r="BS684" s="2"/>
      <c r="CG684" s="2"/>
      <c r="CU684" s="2"/>
      <c r="DI684" s="2"/>
      <c r="DW684" s="2"/>
      <c r="EK684" s="2"/>
    </row>
    <row r="685" spans="1:141" ht="13.5" customHeight="1" x14ac:dyDescent="0.3">
      <c r="A685" s="2"/>
      <c r="O685" s="2"/>
      <c r="AC685" s="2"/>
      <c r="AQ685" s="2"/>
      <c r="BE685" s="2"/>
      <c r="BS685" s="2"/>
      <c r="CG685" s="2"/>
      <c r="CU685" s="2"/>
      <c r="DI685" s="2"/>
      <c r="DW685" s="2"/>
      <c r="EK685" s="2"/>
    </row>
    <row r="686" spans="1:141" ht="13.5" customHeight="1" x14ac:dyDescent="0.3">
      <c r="A686" s="2"/>
      <c r="O686" s="2"/>
      <c r="AC686" s="2"/>
      <c r="AQ686" s="2"/>
      <c r="BE686" s="2"/>
      <c r="BS686" s="2"/>
      <c r="CG686" s="2"/>
      <c r="CU686" s="2"/>
      <c r="DI686" s="2"/>
      <c r="DW686" s="2"/>
      <c r="EK686" s="2"/>
    </row>
    <row r="687" spans="1:141" ht="13.5" customHeight="1" x14ac:dyDescent="0.3">
      <c r="A687" s="2"/>
      <c r="O687" s="2"/>
      <c r="AC687" s="2"/>
      <c r="AQ687" s="2"/>
      <c r="BE687" s="2"/>
      <c r="BS687" s="2"/>
      <c r="CG687" s="2"/>
      <c r="CU687" s="2"/>
      <c r="DI687" s="2"/>
      <c r="DW687" s="2"/>
      <c r="EK687" s="2"/>
    </row>
    <row r="688" spans="1:141" ht="13.5" customHeight="1" x14ac:dyDescent="0.3">
      <c r="A688" s="2"/>
      <c r="O688" s="2"/>
      <c r="AC688" s="2"/>
      <c r="AQ688" s="2"/>
      <c r="BE688" s="2"/>
      <c r="BS688" s="2"/>
      <c r="CG688" s="2"/>
      <c r="CU688" s="2"/>
      <c r="DI688" s="2"/>
      <c r="DW688" s="2"/>
      <c r="EK688" s="2"/>
    </row>
    <row r="689" spans="1:141" ht="13.5" customHeight="1" x14ac:dyDescent="0.3">
      <c r="A689" s="2"/>
      <c r="O689" s="2"/>
      <c r="AC689" s="2"/>
      <c r="AQ689" s="2"/>
      <c r="BE689" s="2"/>
      <c r="BS689" s="2"/>
      <c r="CG689" s="2"/>
      <c r="CU689" s="2"/>
      <c r="DI689" s="2"/>
      <c r="DW689" s="2"/>
      <c r="EK689" s="2"/>
    </row>
    <row r="690" spans="1:141" ht="13.5" customHeight="1" x14ac:dyDescent="0.3">
      <c r="A690" s="2"/>
      <c r="O690" s="2"/>
      <c r="AC690" s="2"/>
      <c r="AQ690" s="2"/>
      <c r="BE690" s="2"/>
      <c r="BS690" s="2"/>
      <c r="CG690" s="2"/>
      <c r="CU690" s="2"/>
      <c r="DI690" s="2"/>
      <c r="DW690" s="2"/>
      <c r="EK690" s="2"/>
    </row>
    <row r="691" spans="1:141" ht="13.5" customHeight="1" x14ac:dyDescent="0.3">
      <c r="A691" s="2"/>
      <c r="O691" s="2"/>
      <c r="AC691" s="2"/>
      <c r="AQ691" s="2"/>
      <c r="BE691" s="2"/>
      <c r="BS691" s="2"/>
      <c r="CG691" s="2"/>
      <c r="CU691" s="2"/>
      <c r="DI691" s="2"/>
      <c r="DW691" s="2"/>
      <c r="EK691" s="2"/>
    </row>
    <row r="692" spans="1:141" ht="13.5" customHeight="1" x14ac:dyDescent="0.3">
      <c r="A692" s="2"/>
      <c r="O692" s="2"/>
      <c r="AC692" s="2"/>
      <c r="AQ692" s="2"/>
      <c r="BE692" s="2"/>
      <c r="BS692" s="2"/>
      <c r="CG692" s="2"/>
      <c r="CU692" s="2"/>
      <c r="DI692" s="2"/>
      <c r="DW692" s="2"/>
      <c r="EK692" s="2"/>
    </row>
    <row r="693" spans="1:141" ht="13.5" customHeight="1" x14ac:dyDescent="0.3">
      <c r="A693" s="2"/>
      <c r="O693" s="2"/>
      <c r="AC693" s="2"/>
      <c r="AQ693" s="2"/>
      <c r="BE693" s="2"/>
      <c r="BS693" s="2"/>
      <c r="CG693" s="2"/>
      <c r="CU693" s="2"/>
      <c r="DI693" s="2"/>
      <c r="DW693" s="2"/>
      <c r="EK693" s="2"/>
    </row>
    <row r="694" spans="1:141" ht="13.5" customHeight="1" x14ac:dyDescent="0.3">
      <c r="A694" s="2"/>
      <c r="O694" s="2"/>
      <c r="AC694" s="2"/>
      <c r="AQ694" s="2"/>
      <c r="BE694" s="2"/>
      <c r="BS694" s="2"/>
      <c r="CG694" s="2"/>
      <c r="CU694" s="2"/>
      <c r="DI694" s="2"/>
      <c r="DW694" s="2"/>
      <c r="EK694" s="2"/>
    </row>
    <row r="695" spans="1:141" ht="13.5" customHeight="1" x14ac:dyDescent="0.3">
      <c r="A695" s="2"/>
      <c r="O695" s="2"/>
      <c r="AC695" s="2"/>
      <c r="AQ695" s="2"/>
      <c r="BE695" s="2"/>
      <c r="BS695" s="2"/>
      <c r="CG695" s="2"/>
      <c r="CU695" s="2"/>
      <c r="DI695" s="2"/>
      <c r="DW695" s="2"/>
      <c r="EK695" s="2"/>
    </row>
    <row r="696" spans="1:141" ht="13.5" customHeight="1" x14ac:dyDescent="0.3">
      <c r="A696" s="2"/>
      <c r="O696" s="2"/>
      <c r="AC696" s="2"/>
      <c r="AQ696" s="2"/>
      <c r="BE696" s="2"/>
      <c r="BS696" s="2"/>
      <c r="CG696" s="2"/>
      <c r="CU696" s="2"/>
      <c r="DI696" s="2"/>
      <c r="DW696" s="2"/>
      <c r="EK696" s="2"/>
    </row>
    <row r="697" spans="1:141" ht="13.5" customHeight="1" x14ac:dyDescent="0.3">
      <c r="A697" s="2"/>
      <c r="O697" s="2"/>
      <c r="AC697" s="2"/>
      <c r="AQ697" s="2"/>
      <c r="BE697" s="2"/>
      <c r="BS697" s="2"/>
      <c r="CG697" s="2"/>
      <c r="CU697" s="2"/>
      <c r="DI697" s="2"/>
      <c r="DW697" s="2"/>
      <c r="EK697" s="2"/>
    </row>
    <row r="698" spans="1:141" ht="13.5" customHeight="1" x14ac:dyDescent="0.3">
      <c r="A698" s="2"/>
      <c r="O698" s="2"/>
      <c r="AC698" s="2"/>
      <c r="AQ698" s="2"/>
      <c r="BE698" s="2"/>
      <c r="BS698" s="2"/>
      <c r="CG698" s="2"/>
      <c r="CU698" s="2"/>
      <c r="DI698" s="2"/>
      <c r="DW698" s="2"/>
      <c r="EK698" s="2"/>
    </row>
    <row r="699" spans="1:141" ht="13.5" customHeight="1" x14ac:dyDescent="0.3">
      <c r="A699" s="2"/>
      <c r="O699" s="2"/>
      <c r="AC699" s="2"/>
      <c r="AQ699" s="2"/>
      <c r="BE699" s="2"/>
      <c r="BS699" s="2"/>
      <c r="CG699" s="2"/>
      <c r="CU699" s="2"/>
      <c r="DI699" s="2"/>
      <c r="DW699" s="2"/>
      <c r="EK699" s="2"/>
    </row>
    <row r="700" spans="1:141" ht="13.5" customHeight="1" x14ac:dyDescent="0.3">
      <c r="A700" s="2"/>
      <c r="O700" s="2"/>
      <c r="AC700" s="2"/>
      <c r="AQ700" s="2"/>
      <c r="BE700" s="2"/>
      <c r="BS700" s="2"/>
      <c r="CG700" s="2"/>
      <c r="CU700" s="2"/>
      <c r="DI700" s="2"/>
      <c r="DW700" s="2"/>
      <c r="EK700" s="2"/>
    </row>
    <row r="701" spans="1:141" ht="13.5" customHeight="1" x14ac:dyDescent="0.3">
      <c r="A701" s="2"/>
      <c r="O701" s="2"/>
      <c r="AC701" s="2"/>
      <c r="AQ701" s="2"/>
      <c r="BE701" s="2"/>
      <c r="BS701" s="2"/>
      <c r="CG701" s="2"/>
      <c r="CU701" s="2"/>
      <c r="DI701" s="2"/>
      <c r="DW701" s="2"/>
      <c r="EK701" s="2"/>
    </row>
    <row r="702" spans="1:141" ht="13.5" customHeight="1" x14ac:dyDescent="0.3">
      <c r="A702" s="2"/>
      <c r="O702" s="2"/>
      <c r="AC702" s="2"/>
      <c r="AQ702" s="2"/>
      <c r="BE702" s="2"/>
      <c r="BS702" s="2"/>
      <c r="CG702" s="2"/>
      <c r="CU702" s="2"/>
      <c r="DI702" s="2"/>
      <c r="DW702" s="2"/>
      <c r="EK702" s="2"/>
    </row>
    <row r="703" spans="1:141" ht="13.5" customHeight="1" x14ac:dyDescent="0.3">
      <c r="A703" s="2"/>
      <c r="O703" s="2"/>
      <c r="AC703" s="2"/>
      <c r="AQ703" s="2"/>
      <c r="BE703" s="2"/>
      <c r="BS703" s="2"/>
      <c r="CG703" s="2"/>
      <c r="CU703" s="2"/>
      <c r="DI703" s="2"/>
      <c r="DW703" s="2"/>
      <c r="EK703" s="2"/>
    </row>
    <row r="704" spans="1:141" ht="13.5" customHeight="1" x14ac:dyDescent="0.3">
      <c r="A704" s="2"/>
      <c r="O704" s="2"/>
      <c r="AC704" s="2"/>
      <c r="AQ704" s="2"/>
      <c r="BE704" s="2"/>
      <c r="BS704" s="2"/>
      <c r="CG704" s="2"/>
      <c r="CU704" s="2"/>
      <c r="DI704" s="2"/>
      <c r="DW704" s="2"/>
      <c r="EK704" s="2"/>
    </row>
    <row r="705" spans="1:141" ht="13.5" customHeight="1" x14ac:dyDescent="0.3">
      <c r="A705" s="2"/>
      <c r="O705" s="2"/>
      <c r="AC705" s="2"/>
      <c r="AQ705" s="2"/>
      <c r="BE705" s="2"/>
      <c r="BS705" s="2"/>
      <c r="CG705" s="2"/>
      <c r="CU705" s="2"/>
      <c r="DI705" s="2"/>
      <c r="DW705" s="2"/>
      <c r="EK705" s="2"/>
    </row>
    <row r="706" spans="1:141" ht="13.5" customHeight="1" x14ac:dyDescent="0.3">
      <c r="A706" s="2"/>
      <c r="O706" s="2"/>
      <c r="AC706" s="2"/>
      <c r="AQ706" s="2"/>
      <c r="BE706" s="2"/>
      <c r="BS706" s="2"/>
      <c r="CG706" s="2"/>
      <c r="CU706" s="2"/>
      <c r="DI706" s="2"/>
      <c r="DW706" s="2"/>
      <c r="EK706" s="2"/>
    </row>
    <row r="707" spans="1:141" ht="13.5" customHeight="1" x14ac:dyDescent="0.3">
      <c r="A707" s="2"/>
      <c r="O707" s="2"/>
      <c r="AC707" s="2"/>
      <c r="AQ707" s="2"/>
      <c r="BE707" s="2"/>
      <c r="BS707" s="2"/>
      <c r="CG707" s="2"/>
      <c r="CU707" s="2"/>
      <c r="DI707" s="2"/>
      <c r="DW707" s="2"/>
      <c r="EK707" s="2"/>
    </row>
    <row r="708" spans="1:141" ht="13.5" customHeight="1" x14ac:dyDescent="0.3">
      <c r="A708" s="2"/>
      <c r="O708" s="2"/>
      <c r="AC708" s="2"/>
      <c r="AQ708" s="2"/>
      <c r="BE708" s="2"/>
      <c r="BS708" s="2"/>
      <c r="CG708" s="2"/>
      <c r="CU708" s="2"/>
      <c r="DI708" s="2"/>
      <c r="DW708" s="2"/>
      <c r="EK708" s="2"/>
    </row>
    <row r="709" spans="1:141" ht="13.5" customHeight="1" x14ac:dyDescent="0.3">
      <c r="A709" s="2"/>
      <c r="O709" s="2"/>
      <c r="AC709" s="2"/>
      <c r="AQ709" s="2"/>
      <c r="BE709" s="2"/>
      <c r="BS709" s="2"/>
      <c r="CG709" s="2"/>
      <c r="CU709" s="2"/>
      <c r="DI709" s="2"/>
      <c r="DW709" s="2"/>
      <c r="EK709" s="2"/>
    </row>
    <row r="710" spans="1:141" ht="13.5" customHeight="1" x14ac:dyDescent="0.3">
      <c r="A710" s="2"/>
      <c r="O710" s="2"/>
      <c r="AC710" s="2"/>
      <c r="AQ710" s="2"/>
      <c r="BE710" s="2"/>
      <c r="BS710" s="2"/>
      <c r="CG710" s="2"/>
      <c r="CU710" s="2"/>
      <c r="DI710" s="2"/>
      <c r="DW710" s="2"/>
      <c r="EK710" s="2"/>
    </row>
    <row r="711" spans="1:141" ht="13.5" customHeight="1" x14ac:dyDescent="0.3">
      <c r="A711" s="2"/>
      <c r="O711" s="2"/>
      <c r="AC711" s="2"/>
      <c r="AQ711" s="2"/>
      <c r="BE711" s="2"/>
      <c r="BS711" s="2"/>
      <c r="CG711" s="2"/>
      <c r="CU711" s="2"/>
      <c r="DI711" s="2"/>
      <c r="DW711" s="2"/>
      <c r="EK711" s="2"/>
    </row>
    <row r="712" spans="1:141" ht="13.5" customHeight="1" x14ac:dyDescent="0.3">
      <c r="A712" s="2"/>
      <c r="O712" s="2"/>
      <c r="AC712" s="2"/>
      <c r="AQ712" s="2"/>
      <c r="BE712" s="2"/>
      <c r="BS712" s="2"/>
      <c r="CG712" s="2"/>
      <c r="CU712" s="2"/>
      <c r="DI712" s="2"/>
      <c r="DW712" s="2"/>
      <c r="EK712" s="2"/>
    </row>
    <row r="713" spans="1:141" ht="13.5" customHeight="1" x14ac:dyDescent="0.3">
      <c r="A713" s="2"/>
      <c r="O713" s="2"/>
      <c r="AC713" s="2"/>
      <c r="AQ713" s="2"/>
      <c r="BE713" s="2"/>
      <c r="BS713" s="2"/>
      <c r="CG713" s="2"/>
      <c r="CU713" s="2"/>
      <c r="DI713" s="2"/>
      <c r="DW713" s="2"/>
      <c r="EK713" s="2"/>
    </row>
    <row r="714" spans="1:141" ht="13.5" customHeight="1" x14ac:dyDescent="0.3">
      <c r="A714" s="2"/>
      <c r="O714" s="2"/>
      <c r="AC714" s="2"/>
      <c r="AQ714" s="2"/>
      <c r="BE714" s="2"/>
      <c r="BS714" s="2"/>
      <c r="CG714" s="2"/>
      <c r="CU714" s="2"/>
      <c r="DI714" s="2"/>
      <c r="DW714" s="2"/>
      <c r="EK714" s="2"/>
    </row>
    <row r="715" spans="1:141" ht="13.5" customHeight="1" x14ac:dyDescent="0.3">
      <c r="A715" s="2"/>
      <c r="O715" s="2"/>
      <c r="AC715" s="2"/>
      <c r="AQ715" s="2"/>
      <c r="BE715" s="2"/>
      <c r="BS715" s="2"/>
      <c r="CG715" s="2"/>
      <c r="CU715" s="2"/>
      <c r="DI715" s="2"/>
      <c r="DW715" s="2"/>
      <c r="EK715" s="2"/>
    </row>
    <row r="716" spans="1:141" ht="13.5" customHeight="1" x14ac:dyDescent="0.3">
      <c r="A716" s="2"/>
      <c r="O716" s="2"/>
      <c r="AC716" s="2"/>
      <c r="AQ716" s="2"/>
      <c r="BE716" s="2"/>
      <c r="BS716" s="2"/>
      <c r="CG716" s="2"/>
      <c r="CU716" s="2"/>
      <c r="DI716" s="2"/>
      <c r="DW716" s="2"/>
      <c r="EK716" s="2"/>
    </row>
    <row r="717" spans="1:141" ht="13.5" customHeight="1" x14ac:dyDescent="0.3">
      <c r="A717" s="2"/>
      <c r="O717" s="2"/>
      <c r="AC717" s="2"/>
      <c r="AQ717" s="2"/>
      <c r="BE717" s="2"/>
      <c r="BS717" s="2"/>
      <c r="CG717" s="2"/>
      <c r="CU717" s="2"/>
      <c r="DI717" s="2"/>
      <c r="DW717" s="2"/>
      <c r="EK717" s="2"/>
    </row>
    <row r="718" spans="1:141" ht="13.5" customHeight="1" x14ac:dyDescent="0.3">
      <c r="A718" s="2"/>
      <c r="O718" s="2"/>
      <c r="AC718" s="2"/>
      <c r="AQ718" s="2"/>
      <c r="BE718" s="2"/>
      <c r="BS718" s="2"/>
      <c r="CG718" s="2"/>
      <c r="CU718" s="2"/>
      <c r="DI718" s="2"/>
      <c r="DW718" s="2"/>
      <c r="EK718" s="2"/>
    </row>
    <row r="719" spans="1:141" ht="13.5" customHeight="1" x14ac:dyDescent="0.3">
      <c r="A719" s="2"/>
      <c r="O719" s="2"/>
      <c r="AC719" s="2"/>
      <c r="AQ719" s="2"/>
      <c r="BE719" s="2"/>
      <c r="BS719" s="2"/>
      <c r="CG719" s="2"/>
      <c r="CU719" s="2"/>
      <c r="DI719" s="2"/>
      <c r="DW719" s="2"/>
      <c r="EK719" s="2"/>
    </row>
    <row r="720" spans="1:141" ht="13.5" customHeight="1" x14ac:dyDescent="0.3">
      <c r="A720" s="2"/>
      <c r="O720" s="2"/>
      <c r="AC720" s="2"/>
      <c r="AQ720" s="2"/>
      <c r="BE720" s="2"/>
      <c r="BS720" s="2"/>
      <c r="CG720" s="2"/>
      <c r="CU720" s="2"/>
      <c r="DI720" s="2"/>
      <c r="DW720" s="2"/>
      <c r="EK720" s="2"/>
    </row>
    <row r="721" spans="1:141" ht="13.5" customHeight="1" x14ac:dyDescent="0.3">
      <c r="A721" s="2"/>
      <c r="O721" s="2"/>
      <c r="AC721" s="2"/>
      <c r="AQ721" s="2"/>
      <c r="BE721" s="2"/>
      <c r="BS721" s="2"/>
      <c r="CG721" s="2"/>
      <c r="CU721" s="2"/>
      <c r="DI721" s="2"/>
      <c r="DW721" s="2"/>
      <c r="EK721" s="2"/>
    </row>
    <row r="722" spans="1:141" ht="13.5" customHeight="1" x14ac:dyDescent="0.3">
      <c r="A722" s="2"/>
      <c r="O722" s="2"/>
      <c r="AC722" s="2"/>
      <c r="AQ722" s="2"/>
      <c r="BE722" s="2"/>
      <c r="BS722" s="2"/>
      <c r="CG722" s="2"/>
      <c r="CU722" s="2"/>
      <c r="DI722" s="2"/>
      <c r="DW722" s="2"/>
      <c r="EK722" s="2"/>
    </row>
    <row r="723" spans="1:141" ht="13.5" customHeight="1" x14ac:dyDescent="0.3">
      <c r="A723" s="2"/>
      <c r="O723" s="2"/>
      <c r="AC723" s="2"/>
      <c r="AQ723" s="2"/>
      <c r="BE723" s="2"/>
      <c r="BS723" s="2"/>
      <c r="CG723" s="2"/>
      <c r="CU723" s="2"/>
      <c r="DI723" s="2"/>
      <c r="DW723" s="2"/>
      <c r="EK723" s="2"/>
    </row>
    <row r="724" spans="1:141" ht="13.5" customHeight="1" x14ac:dyDescent="0.3">
      <c r="A724" s="2"/>
      <c r="O724" s="2"/>
      <c r="AC724" s="2"/>
      <c r="AQ724" s="2"/>
      <c r="BE724" s="2"/>
      <c r="BS724" s="2"/>
      <c r="CG724" s="2"/>
      <c r="CU724" s="2"/>
      <c r="DI724" s="2"/>
      <c r="DW724" s="2"/>
      <c r="EK724" s="2"/>
    </row>
    <row r="725" spans="1:141" ht="13.5" customHeight="1" x14ac:dyDescent="0.3">
      <c r="A725" s="2"/>
      <c r="O725" s="2"/>
      <c r="AC725" s="2"/>
      <c r="AQ725" s="2"/>
      <c r="BE725" s="2"/>
      <c r="BS725" s="2"/>
      <c r="CG725" s="2"/>
      <c r="CU725" s="2"/>
      <c r="DI725" s="2"/>
      <c r="DW725" s="2"/>
      <c r="EK725" s="2"/>
    </row>
    <row r="726" spans="1:141" ht="13.5" customHeight="1" x14ac:dyDescent="0.3">
      <c r="A726" s="2"/>
      <c r="O726" s="2"/>
      <c r="AC726" s="2"/>
      <c r="AQ726" s="2"/>
      <c r="BE726" s="2"/>
      <c r="BS726" s="2"/>
      <c r="CG726" s="2"/>
      <c r="CU726" s="2"/>
      <c r="DI726" s="2"/>
      <c r="DW726" s="2"/>
      <c r="EK726" s="2"/>
    </row>
    <row r="727" spans="1:141" ht="13.5" customHeight="1" x14ac:dyDescent="0.3">
      <c r="A727" s="2"/>
      <c r="O727" s="2"/>
      <c r="AC727" s="2"/>
      <c r="AQ727" s="2"/>
      <c r="BE727" s="2"/>
      <c r="BS727" s="2"/>
      <c r="CG727" s="2"/>
      <c r="CU727" s="2"/>
      <c r="DI727" s="2"/>
      <c r="DW727" s="2"/>
      <c r="EK727" s="2"/>
    </row>
    <row r="728" spans="1:141" ht="13.5" customHeight="1" x14ac:dyDescent="0.3">
      <c r="A728" s="2"/>
      <c r="O728" s="2"/>
      <c r="AC728" s="2"/>
      <c r="AQ728" s="2"/>
      <c r="BE728" s="2"/>
      <c r="BS728" s="2"/>
      <c r="CG728" s="2"/>
      <c r="CU728" s="2"/>
      <c r="DI728" s="2"/>
      <c r="DW728" s="2"/>
      <c r="EK728" s="2"/>
    </row>
    <row r="729" spans="1:141" ht="13.5" customHeight="1" x14ac:dyDescent="0.3">
      <c r="A729" s="2"/>
      <c r="O729" s="2"/>
      <c r="AC729" s="2"/>
      <c r="AQ729" s="2"/>
      <c r="BE729" s="2"/>
      <c r="BS729" s="2"/>
      <c r="CG729" s="2"/>
      <c r="CU729" s="2"/>
      <c r="DI729" s="2"/>
      <c r="DW729" s="2"/>
      <c r="EK729" s="2"/>
    </row>
    <row r="730" spans="1:141" ht="13.5" customHeight="1" x14ac:dyDescent="0.3">
      <c r="A730" s="2"/>
      <c r="O730" s="2"/>
      <c r="AC730" s="2"/>
      <c r="AQ730" s="2"/>
      <c r="BE730" s="2"/>
      <c r="BS730" s="2"/>
      <c r="CG730" s="2"/>
      <c r="CU730" s="2"/>
      <c r="DI730" s="2"/>
      <c r="DW730" s="2"/>
      <c r="EK730" s="2"/>
    </row>
    <row r="731" spans="1:141" ht="13.5" customHeight="1" x14ac:dyDescent="0.3">
      <c r="A731" s="2"/>
      <c r="O731" s="2"/>
      <c r="AC731" s="2"/>
      <c r="AQ731" s="2"/>
      <c r="BE731" s="2"/>
      <c r="BS731" s="2"/>
      <c r="CG731" s="2"/>
      <c r="CU731" s="2"/>
      <c r="DI731" s="2"/>
      <c r="DW731" s="2"/>
      <c r="EK731" s="2"/>
    </row>
    <row r="732" spans="1:141" ht="13.5" customHeight="1" x14ac:dyDescent="0.3">
      <c r="A732" s="2"/>
      <c r="O732" s="2"/>
      <c r="AC732" s="2"/>
      <c r="AQ732" s="2"/>
      <c r="BE732" s="2"/>
      <c r="BS732" s="2"/>
      <c r="CG732" s="2"/>
      <c r="CU732" s="2"/>
      <c r="DI732" s="2"/>
      <c r="DW732" s="2"/>
      <c r="EK732" s="2"/>
    </row>
    <row r="733" spans="1:141" ht="13.5" customHeight="1" x14ac:dyDescent="0.3">
      <c r="A733" s="2"/>
      <c r="O733" s="2"/>
      <c r="AC733" s="2"/>
      <c r="AQ733" s="2"/>
      <c r="BE733" s="2"/>
      <c r="BS733" s="2"/>
      <c r="CG733" s="2"/>
      <c r="CU733" s="2"/>
      <c r="DI733" s="2"/>
      <c r="DW733" s="2"/>
      <c r="EK733" s="2"/>
    </row>
    <row r="734" spans="1:141" ht="13.5" customHeight="1" x14ac:dyDescent="0.3">
      <c r="A734" s="2"/>
      <c r="O734" s="2"/>
      <c r="AC734" s="2"/>
      <c r="AQ734" s="2"/>
      <c r="BE734" s="2"/>
      <c r="BS734" s="2"/>
      <c r="CG734" s="2"/>
      <c r="CU734" s="2"/>
      <c r="DI734" s="2"/>
      <c r="DW734" s="2"/>
      <c r="EK734" s="2"/>
    </row>
    <row r="735" spans="1:141" ht="13.5" customHeight="1" x14ac:dyDescent="0.3">
      <c r="A735" s="2"/>
      <c r="O735" s="2"/>
      <c r="AC735" s="2"/>
      <c r="AQ735" s="2"/>
      <c r="BE735" s="2"/>
      <c r="BS735" s="2"/>
      <c r="CG735" s="2"/>
      <c r="CU735" s="2"/>
      <c r="DI735" s="2"/>
      <c r="DW735" s="2"/>
      <c r="EK735" s="2"/>
    </row>
    <row r="736" spans="1:141" ht="13.5" customHeight="1" x14ac:dyDescent="0.3">
      <c r="A736" s="2"/>
      <c r="O736" s="2"/>
      <c r="AC736" s="2"/>
      <c r="AQ736" s="2"/>
      <c r="BE736" s="2"/>
      <c r="BS736" s="2"/>
      <c r="CG736" s="2"/>
      <c r="CU736" s="2"/>
      <c r="DI736" s="2"/>
      <c r="DW736" s="2"/>
      <c r="EK736" s="2"/>
    </row>
    <row r="737" spans="1:141" ht="13.5" customHeight="1" x14ac:dyDescent="0.3">
      <c r="A737" s="2"/>
      <c r="O737" s="2"/>
      <c r="AC737" s="2"/>
      <c r="AQ737" s="2"/>
      <c r="BE737" s="2"/>
      <c r="BS737" s="2"/>
      <c r="CG737" s="2"/>
      <c r="CU737" s="2"/>
      <c r="DI737" s="2"/>
      <c r="DW737" s="2"/>
      <c r="EK737" s="2"/>
    </row>
    <row r="738" spans="1:141" ht="13.5" customHeight="1" x14ac:dyDescent="0.3">
      <c r="A738" s="2"/>
      <c r="O738" s="2"/>
      <c r="AC738" s="2"/>
      <c r="AQ738" s="2"/>
      <c r="BE738" s="2"/>
      <c r="BS738" s="2"/>
      <c r="CG738" s="2"/>
      <c r="CU738" s="2"/>
      <c r="DI738" s="2"/>
      <c r="DW738" s="2"/>
      <c r="EK738" s="2"/>
    </row>
    <row r="739" spans="1:141" ht="13.5" customHeight="1" x14ac:dyDescent="0.3">
      <c r="A739" s="2"/>
      <c r="O739" s="2"/>
      <c r="AC739" s="2"/>
      <c r="AQ739" s="2"/>
      <c r="BE739" s="2"/>
      <c r="BS739" s="2"/>
      <c r="CG739" s="2"/>
      <c r="CU739" s="2"/>
      <c r="DI739" s="2"/>
      <c r="DW739" s="2"/>
      <c r="EK739" s="2"/>
    </row>
    <row r="740" spans="1:141" ht="13.5" customHeight="1" x14ac:dyDescent="0.3">
      <c r="A740" s="2"/>
      <c r="O740" s="2"/>
      <c r="AC740" s="2"/>
      <c r="AQ740" s="2"/>
      <c r="BE740" s="2"/>
      <c r="BS740" s="2"/>
      <c r="CG740" s="2"/>
      <c r="CU740" s="2"/>
      <c r="DI740" s="2"/>
      <c r="DW740" s="2"/>
      <c r="EK740" s="2"/>
    </row>
    <row r="741" spans="1:141" ht="13.5" customHeight="1" x14ac:dyDescent="0.3">
      <c r="A741" s="2"/>
      <c r="O741" s="2"/>
      <c r="AC741" s="2"/>
      <c r="AQ741" s="2"/>
      <c r="BE741" s="2"/>
      <c r="BS741" s="2"/>
      <c r="CG741" s="2"/>
      <c r="CU741" s="2"/>
      <c r="DI741" s="2"/>
      <c r="DW741" s="2"/>
      <c r="EK741" s="2"/>
    </row>
    <row r="742" spans="1:141" ht="13.5" customHeight="1" x14ac:dyDescent="0.3">
      <c r="A742" s="2"/>
      <c r="O742" s="2"/>
      <c r="AC742" s="2"/>
      <c r="AQ742" s="2"/>
      <c r="BE742" s="2"/>
      <c r="BS742" s="2"/>
      <c r="CG742" s="2"/>
      <c r="CU742" s="2"/>
      <c r="DI742" s="2"/>
      <c r="DW742" s="2"/>
      <c r="EK742" s="2"/>
    </row>
    <row r="743" spans="1:141" ht="13.5" customHeight="1" x14ac:dyDescent="0.3">
      <c r="A743" s="2"/>
      <c r="O743" s="2"/>
      <c r="AC743" s="2"/>
      <c r="AQ743" s="2"/>
      <c r="BE743" s="2"/>
      <c r="BS743" s="2"/>
      <c r="CG743" s="2"/>
      <c r="CU743" s="2"/>
      <c r="DI743" s="2"/>
      <c r="DW743" s="2"/>
      <c r="EK743" s="2"/>
    </row>
    <row r="744" spans="1:141" ht="13.5" customHeight="1" x14ac:dyDescent="0.3">
      <c r="A744" s="2"/>
      <c r="O744" s="2"/>
      <c r="AC744" s="2"/>
      <c r="AQ744" s="2"/>
      <c r="BE744" s="2"/>
      <c r="BS744" s="2"/>
      <c r="CG744" s="2"/>
      <c r="CU744" s="2"/>
      <c r="DI744" s="2"/>
      <c r="DW744" s="2"/>
      <c r="EK744" s="2"/>
    </row>
    <row r="745" spans="1:141" ht="13.5" customHeight="1" x14ac:dyDescent="0.3">
      <c r="A745" s="2"/>
      <c r="O745" s="2"/>
      <c r="AC745" s="2"/>
      <c r="AQ745" s="2"/>
      <c r="BE745" s="2"/>
      <c r="BS745" s="2"/>
      <c r="CG745" s="2"/>
      <c r="CU745" s="2"/>
      <c r="DI745" s="2"/>
      <c r="DW745" s="2"/>
      <c r="EK745" s="2"/>
    </row>
    <row r="746" spans="1:141" ht="13.5" customHeight="1" x14ac:dyDescent="0.3">
      <c r="A746" s="2"/>
      <c r="O746" s="2"/>
      <c r="AC746" s="2"/>
      <c r="AQ746" s="2"/>
      <c r="BE746" s="2"/>
      <c r="BS746" s="2"/>
      <c r="CG746" s="2"/>
      <c r="CU746" s="2"/>
      <c r="DI746" s="2"/>
      <c r="DW746" s="2"/>
      <c r="EK746" s="2"/>
    </row>
    <row r="747" spans="1:141" ht="13.5" customHeight="1" x14ac:dyDescent="0.3">
      <c r="A747" s="2"/>
      <c r="O747" s="2"/>
      <c r="AC747" s="2"/>
      <c r="AQ747" s="2"/>
      <c r="BE747" s="2"/>
      <c r="BS747" s="2"/>
      <c r="CG747" s="2"/>
      <c r="CU747" s="2"/>
      <c r="DI747" s="2"/>
      <c r="DW747" s="2"/>
      <c r="EK747" s="2"/>
    </row>
    <row r="748" spans="1:141" ht="13.5" customHeight="1" x14ac:dyDescent="0.3">
      <c r="A748" s="2"/>
      <c r="O748" s="2"/>
      <c r="AC748" s="2"/>
      <c r="AQ748" s="2"/>
      <c r="BE748" s="2"/>
      <c r="BS748" s="2"/>
      <c r="CG748" s="2"/>
      <c r="CU748" s="2"/>
      <c r="DI748" s="2"/>
      <c r="DW748" s="2"/>
      <c r="EK748" s="2"/>
    </row>
    <row r="749" spans="1:141" ht="13.5" customHeight="1" x14ac:dyDescent="0.3">
      <c r="A749" s="2"/>
      <c r="O749" s="2"/>
      <c r="AC749" s="2"/>
      <c r="AQ749" s="2"/>
      <c r="BE749" s="2"/>
      <c r="BS749" s="2"/>
      <c r="CG749" s="2"/>
      <c r="CU749" s="2"/>
      <c r="DI749" s="2"/>
      <c r="DW749" s="2"/>
      <c r="EK749" s="2"/>
    </row>
    <row r="750" spans="1:141" ht="13.5" customHeight="1" x14ac:dyDescent="0.3">
      <c r="A750" s="2"/>
      <c r="O750" s="2"/>
      <c r="AC750" s="2"/>
      <c r="AQ750" s="2"/>
      <c r="BE750" s="2"/>
      <c r="BS750" s="2"/>
      <c r="CG750" s="2"/>
      <c r="CU750" s="2"/>
      <c r="DI750" s="2"/>
      <c r="DW750" s="2"/>
      <c r="EK750" s="2"/>
    </row>
    <row r="751" spans="1:141" ht="13.5" customHeight="1" x14ac:dyDescent="0.3">
      <c r="A751" s="2"/>
      <c r="O751" s="2"/>
      <c r="AC751" s="2"/>
      <c r="AQ751" s="2"/>
      <c r="BE751" s="2"/>
      <c r="BS751" s="2"/>
      <c r="CG751" s="2"/>
      <c r="CU751" s="2"/>
      <c r="DI751" s="2"/>
      <c r="DW751" s="2"/>
      <c r="EK751" s="2"/>
    </row>
    <row r="752" spans="1:141" ht="13.5" customHeight="1" x14ac:dyDescent="0.3">
      <c r="A752" s="2"/>
      <c r="O752" s="2"/>
      <c r="AC752" s="2"/>
      <c r="AQ752" s="2"/>
      <c r="BE752" s="2"/>
      <c r="BS752" s="2"/>
      <c r="CG752" s="2"/>
      <c r="CU752" s="2"/>
      <c r="DI752" s="2"/>
      <c r="DW752" s="2"/>
      <c r="EK752" s="2"/>
    </row>
    <row r="753" spans="1:141" ht="13.5" customHeight="1" x14ac:dyDescent="0.3">
      <c r="A753" s="2"/>
      <c r="O753" s="2"/>
      <c r="AC753" s="2"/>
      <c r="AQ753" s="2"/>
      <c r="BE753" s="2"/>
      <c r="BS753" s="2"/>
      <c r="CG753" s="2"/>
      <c r="CU753" s="2"/>
      <c r="DI753" s="2"/>
      <c r="DW753" s="2"/>
      <c r="EK753" s="2"/>
    </row>
    <row r="754" spans="1:141" ht="13.5" customHeight="1" x14ac:dyDescent="0.3">
      <c r="A754" s="2"/>
      <c r="O754" s="2"/>
      <c r="AC754" s="2"/>
      <c r="AQ754" s="2"/>
      <c r="BE754" s="2"/>
      <c r="BS754" s="2"/>
      <c r="CG754" s="2"/>
      <c r="CU754" s="2"/>
      <c r="DI754" s="2"/>
      <c r="DW754" s="2"/>
      <c r="EK754" s="2"/>
    </row>
    <row r="755" spans="1:141" ht="13.5" customHeight="1" x14ac:dyDescent="0.3">
      <c r="A755" s="2"/>
      <c r="O755" s="2"/>
      <c r="AC755" s="2"/>
      <c r="AQ755" s="2"/>
      <c r="BE755" s="2"/>
      <c r="BS755" s="2"/>
      <c r="CG755" s="2"/>
      <c r="CU755" s="2"/>
      <c r="DI755" s="2"/>
      <c r="DW755" s="2"/>
      <c r="EK755" s="2"/>
    </row>
    <row r="756" spans="1:141" ht="13.5" customHeight="1" x14ac:dyDescent="0.3">
      <c r="A756" s="2"/>
      <c r="O756" s="2"/>
      <c r="AC756" s="2"/>
      <c r="AQ756" s="2"/>
      <c r="BE756" s="2"/>
      <c r="BS756" s="2"/>
      <c r="CG756" s="2"/>
      <c r="CU756" s="2"/>
      <c r="DI756" s="2"/>
      <c r="DW756" s="2"/>
      <c r="EK756" s="2"/>
    </row>
    <row r="757" spans="1:141" ht="13.5" customHeight="1" x14ac:dyDescent="0.3">
      <c r="A757" s="2"/>
      <c r="O757" s="2"/>
      <c r="AC757" s="2"/>
      <c r="AQ757" s="2"/>
      <c r="BE757" s="2"/>
      <c r="BS757" s="2"/>
      <c r="CG757" s="2"/>
      <c r="CU757" s="2"/>
      <c r="DI757" s="2"/>
      <c r="DW757" s="2"/>
      <c r="EK757" s="2"/>
    </row>
    <row r="758" spans="1:141" ht="13.5" customHeight="1" x14ac:dyDescent="0.3">
      <c r="A758" s="2"/>
      <c r="O758" s="2"/>
      <c r="AC758" s="2"/>
      <c r="AQ758" s="2"/>
      <c r="BE758" s="2"/>
      <c r="BS758" s="2"/>
      <c r="CG758" s="2"/>
      <c r="CU758" s="2"/>
      <c r="DI758" s="2"/>
      <c r="DW758" s="2"/>
      <c r="EK758" s="2"/>
    </row>
    <row r="759" spans="1:141" ht="13.5" customHeight="1" x14ac:dyDescent="0.3">
      <c r="A759" s="2"/>
      <c r="O759" s="2"/>
      <c r="AC759" s="2"/>
      <c r="AQ759" s="2"/>
      <c r="BE759" s="2"/>
      <c r="BS759" s="2"/>
      <c r="CG759" s="2"/>
      <c r="CU759" s="2"/>
      <c r="DI759" s="2"/>
      <c r="DW759" s="2"/>
      <c r="EK759" s="2"/>
    </row>
    <row r="760" spans="1:141" ht="13.5" customHeight="1" x14ac:dyDescent="0.3">
      <c r="A760" s="2"/>
      <c r="O760" s="2"/>
      <c r="AC760" s="2"/>
      <c r="AQ760" s="2"/>
      <c r="BE760" s="2"/>
      <c r="BS760" s="2"/>
      <c r="CG760" s="2"/>
      <c r="CU760" s="2"/>
      <c r="DI760" s="2"/>
      <c r="DW760" s="2"/>
      <c r="EK760" s="2"/>
    </row>
    <row r="761" spans="1:141" ht="13.5" customHeight="1" x14ac:dyDescent="0.3">
      <c r="A761" s="2"/>
      <c r="O761" s="2"/>
      <c r="AC761" s="2"/>
      <c r="AQ761" s="2"/>
      <c r="BE761" s="2"/>
      <c r="BS761" s="2"/>
      <c r="CG761" s="2"/>
      <c r="CU761" s="2"/>
      <c r="DI761" s="2"/>
      <c r="DW761" s="2"/>
      <c r="EK761" s="2"/>
    </row>
    <row r="762" spans="1:141" ht="13.5" customHeight="1" x14ac:dyDescent="0.3">
      <c r="A762" s="2"/>
      <c r="O762" s="2"/>
      <c r="AC762" s="2"/>
      <c r="AQ762" s="2"/>
      <c r="BE762" s="2"/>
      <c r="BS762" s="2"/>
      <c r="CG762" s="2"/>
      <c r="CU762" s="2"/>
      <c r="DI762" s="2"/>
      <c r="DW762" s="2"/>
      <c r="EK762" s="2"/>
    </row>
    <row r="763" spans="1:141" ht="13.5" customHeight="1" x14ac:dyDescent="0.3">
      <c r="A763" s="2"/>
      <c r="O763" s="2"/>
      <c r="AC763" s="2"/>
      <c r="AQ763" s="2"/>
      <c r="BE763" s="2"/>
      <c r="BS763" s="2"/>
      <c r="CG763" s="2"/>
      <c r="CU763" s="2"/>
      <c r="DI763" s="2"/>
      <c r="DW763" s="2"/>
      <c r="EK763" s="2"/>
    </row>
    <row r="764" spans="1:141" ht="13.5" customHeight="1" x14ac:dyDescent="0.3">
      <c r="A764" s="2"/>
      <c r="O764" s="2"/>
      <c r="AC764" s="2"/>
      <c r="AQ764" s="2"/>
      <c r="BE764" s="2"/>
      <c r="BS764" s="2"/>
      <c r="CG764" s="2"/>
      <c r="CU764" s="2"/>
      <c r="DI764" s="2"/>
      <c r="DW764" s="2"/>
      <c r="EK764" s="2"/>
    </row>
    <row r="765" spans="1:141" ht="13.5" customHeight="1" x14ac:dyDescent="0.3">
      <c r="A765" s="2"/>
      <c r="O765" s="2"/>
      <c r="AC765" s="2"/>
      <c r="AQ765" s="2"/>
      <c r="BE765" s="2"/>
      <c r="BS765" s="2"/>
      <c r="CG765" s="2"/>
      <c r="CU765" s="2"/>
      <c r="DI765" s="2"/>
      <c r="DW765" s="2"/>
      <c r="EK765" s="2"/>
    </row>
    <row r="766" spans="1:141" ht="13.5" customHeight="1" x14ac:dyDescent="0.3">
      <c r="A766" s="2"/>
      <c r="O766" s="2"/>
      <c r="AC766" s="2"/>
      <c r="AQ766" s="2"/>
      <c r="BE766" s="2"/>
      <c r="BS766" s="2"/>
      <c r="CG766" s="2"/>
      <c r="CU766" s="2"/>
      <c r="DI766" s="2"/>
      <c r="DW766" s="2"/>
      <c r="EK766" s="2"/>
    </row>
    <row r="767" spans="1:141" ht="13.5" customHeight="1" x14ac:dyDescent="0.3">
      <c r="A767" s="2"/>
      <c r="O767" s="2"/>
      <c r="AC767" s="2"/>
      <c r="AQ767" s="2"/>
      <c r="BE767" s="2"/>
      <c r="BS767" s="2"/>
      <c r="CG767" s="2"/>
      <c r="CU767" s="2"/>
      <c r="DI767" s="2"/>
      <c r="DW767" s="2"/>
      <c r="EK767" s="2"/>
    </row>
    <row r="768" spans="1:141" ht="13.5" customHeight="1" x14ac:dyDescent="0.3">
      <c r="A768" s="2"/>
      <c r="O768" s="2"/>
      <c r="AC768" s="2"/>
      <c r="AQ768" s="2"/>
      <c r="BE768" s="2"/>
      <c r="BS768" s="2"/>
      <c r="CG768" s="2"/>
      <c r="CU768" s="2"/>
      <c r="DI768" s="2"/>
      <c r="DW768" s="2"/>
      <c r="EK768" s="2"/>
    </row>
    <row r="769" spans="1:141" ht="13.5" customHeight="1" x14ac:dyDescent="0.3">
      <c r="A769" s="2"/>
      <c r="O769" s="2"/>
      <c r="AC769" s="2"/>
      <c r="AQ769" s="2"/>
      <c r="BE769" s="2"/>
      <c r="BS769" s="2"/>
      <c r="CG769" s="2"/>
      <c r="CU769" s="2"/>
      <c r="DI769" s="2"/>
      <c r="DW769" s="2"/>
      <c r="EK769" s="2"/>
    </row>
    <row r="770" spans="1:141" ht="13.5" customHeight="1" x14ac:dyDescent="0.3">
      <c r="A770" s="2"/>
      <c r="O770" s="2"/>
      <c r="AC770" s="2"/>
      <c r="AQ770" s="2"/>
      <c r="BE770" s="2"/>
      <c r="BS770" s="2"/>
      <c r="CG770" s="2"/>
      <c r="CU770" s="2"/>
      <c r="DI770" s="2"/>
      <c r="DW770" s="2"/>
      <c r="EK770" s="2"/>
    </row>
    <row r="771" spans="1:141" ht="13.5" customHeight="1" x14ac:dyDescent="0.3">
      <c r="A771" s="2"/>
      <c r="O771" s="2"/>
      <c r="AC771" s="2"/>
      <c r="AQ771" s="2"/>
      <c r="BE771" s="2"/>
      <c r="BS771" s="2"/>
      <c r="CG771" s="2"/>
      <c r="CU771" s="2"/>
      <c r="DI771" s="2"/>
      <c r="DW771" s="2"/>
      <c r="EK771" s="2"/>
    </row>
    <row r="772" spans="1:141" ht="13.5" customHeight="1" x14ac:dyDescent="0.3">
      <c r="A772" s="2"/>
      <c r="O772" s="2"/>
      <c r="AC772" s="2"/>
      <c r="AQ772" s="2"/>
      <c r="BE772" s="2"/>
      <c r="BS772" s="2"/>
      <c r="CG772" s="2"/>
      <c r="CU772" s="2"/>
      <c r="DI772" s="2"/>
      <c r="DW772" s="2"/>
      <c r="EK772" s="2"/>
    </row>
    <row r="773" spans="1:141" ht="13.5" customHeight="1" x14ac:dyDescent="0.3">
      <c r="A773" s="2"/>
      <c r="O773" s="2"/>
      <c r="AC773" s="2"/>
      <c r="AQ773" s="2"/>
      <c r="BE773" s="2"/>
      <c r="BS773" s="2"/>
      <c r="CG773" s="2"/>
      <c r="CU773" s="2"/>
      <c r="DI773" s="2"/>
      <c r="DW773" s="2"/>
      <c r="EK773" s="2"/>
    </row>
    <row r="774" spans="1:141" ht="13.5" customHeight="1" x14ac:dyDescent="0.3">
      <c r="A774" s="2"/>
      <c r="O774" s="2"/>
      <c r="AC774" s="2"/>
      <c r="AQ774" s="2"/>
      <c r="BE774" s="2"/>
      <c r="BS774" s="2"/>
      <c r="CG774" s="2"/>
      <c r="CU774" s="2"/>
      <c r="DI774" s="2"/>
      <c r="DW774" s="2"/>
      <c r="EK774" s="2"/>
    </row>
    <row r="775" spans="1:141" ht="13.5" customHeight="1" x14ac:dyDescent="0.3">
      <c r="A775" s="2"/>
      <c r="O775" s="2"/>
      <c r="AC775" s="2"/>
      <c r="AQ775" s="2"/>
      <c r="BE775" s="2"/>
      <c r="BS775" s="2"/>
      <c r="CG775" s="2"/>
      <c r="CU775" s="2"/>
      <c r="DI775" s="2"/>
      <c r="DW775" s="2"/>
      <c r="EK775" s="2"/>
    </row>
    <row r="776" spans="1:141" ht="13.5" customHeight="1" x14ac:dyDescent="0.3">
      <c r="A776" s="2"/>
      <c r="O776" s="2"/>
      <c r="AC776" s="2"/>
      <c r="AQ776" s="2"/>
      <c r="BE776" s="2"/>
      <c r="BS776" s="2"/>
      <c r="CG776" s="2"/>
      <c r="CU776" s="2"/>
      <c r="DI776" s="2"/>
      <c r="DW776" s="2"/>
      <c r="EK776" s="2"/>
    </row>
    <row r="777" spans="1:141" ht="13.5" customHeight="1" x14ac:dyDescent="0.3">
      <c r="A777" s="2"/>
      <c r="O777" s="2"/>
      <c r="AC777" s="2"/>
      <c r="AQ777" s="2"/>
      <c r="BE777" s="2"/>
      <c r="BS777" s="2"/>
      <c r="CG777" s="2"/>
      <c r="CU777" s="2"/>
      <c r="DI777" s="2"/>
      <c r="DW777" s="2"/>
      <c r="EK777" s="2"/>
    </row>
    <row r="778" spans="1:141" ht="13.5" customHeight="1" x14ac:dyDescent="0.3">
      <c r="A778" s="2"/>
      <c r="O778" s="2"/>
      <c r="AC778" s="2"/>
      <c r="AQ778" s="2"/>
      <c r="BE778" s="2"/>
      <c r="BS778" s="2"/>
      <c r="CG778" s="2"/>
      <c r="CU778" s="2"/>
      <c r="DI778" s="2"/>
      <c r="DW778" s="2"/>
      <c r="EK778" s="2"/>
    </row>
    <row r="779" spans="1:141" ht="13.5" customHeight="1" x14ac:dyDescent="0.3">
      <c r="A779" s="2"/>
      <c r="O779" s="2"/>
      <c r="AC779" s="2"/>
      <c r="AQ779" s="2"/>
      <c r="BE779" s="2"/>
      <c r="BS779" s="2"/>
      <c r="CG779" s="2"/>
      <c r="CU779" s="2"/>
      <c r="DI779" s="2"/>
      <c r="DW779" s="2"/>
      <c r="EK779" s="2"/>
    </row>
    <row r="780" spans="1:141" ht="13.5" customHeight="1" x14ac:dyDescent="0.3">
      <c r="A780" s="2"/>
      <c r="O780" s="2"/>
      <c r="AC780" s="2"/>
      <c r="AQ780" s="2"/>
      <c r="BE780" s="2"/>
      <c r="BS780" s="2"/>
      <c r="CG780" s="2"/>
      <c r="CU780" s="2"/>
      <c r="DI780" s="2"/>
      <c r="DW780" s="2"/>
      <c r="EK780" s="2"/>
    </row>
    <row r="781" spans="1:141" ht="13.5" customHeight="1" x14ac:dyDescent="0.3">
      <c r="A781" s="2"/>
      <c r="O781" s="2"/>
      <c r="AC781" s="2"/>
      <c r="AQ781" s="2"/>
      <c r="BE781" s="2"/>
      <c r="BS781" s="2"/>
      <c r="CG781" s="2"/>
      <c r="CU781" s="2"/>
      <c r="DI781" s="2"/>
      <c r="DW781" s="2"/>
      <c r="EK781" s="2"/>
    </row>
    <row r="782" spans="1:141" ht="13.5" customHeight="1" x14ac:dyDescent="0.3">
      <c r="A782" s="2"/>
      <c r="O782" s="2"/>
      <c r="AC782" s="2"/>
      <c r="AQ782" s="2"/>
      <c r="BE782" s="2"/>
      <c r="BS782" s="2"/>
      <c r="CG782" s="2"/>
      <c r="CU782" s="2"/>
      <c r="DI782" s="2"/>
      <c r="DW782" s="2"/>
      <c r="EK782" s="2"/>
    </row>
    <row r="783" spans="1:141" ht="13.5" customHeight="1" x14ac:dyDescent="0.3">
      <c r="A783" s="2"/>
      <c r="O783" s="2"/>
      <c r="AC783" s="2"/>
      <c r="AQ783" s="2"/>
      <c r="BE783" s="2"/>
      <c r="BS783" s="2"/>
      <c r="CG783" s="2"/>
      <c r="CU783" s="2"/>
      <c r="DI783" s="2"/>
      <c r="DW783" s="2"/>
      <c r="EK783" s="2"/>
    </row>
    <row r="784" spans="1:141" ht="13.5" customHeight="1" x14ac:dyDescent="0.3">
      <c r="A784" s="2"/>
      <c r="O784" s="2"/>
      <c r="AC784" s="2"/>
      <c r="AQ784" s="2"/>
      <c r="BE784" s="2"/>
      <c r="BS784" s="2"/>
      <c r="CG784" s="2"/>
      <c r="CU784" s="2"/>
      <c r="DI784" s="2"/>
      <c r="DW784" s="2"/>
      <c r="EK784" s="2"/>
    </row>
    <row r="785" spans="1:141" ht="13.5" customHeight="1" x14ac:dyDescent="0.3">
      <c r="A785" s="2"/>
      <c r="O785" s="2"/>
      <c r="AC785" s="2"/>
      <c r="AQ785" s="2"/>
      <c r="BE785" s="2"/>
      <c r="BS785" s="2"/>
      <c r="CG785" s="2"/>
      <c r="CU785" s="2"/>
      <c r="DI785" s="2"/>
      <c r="DW785" s="2"/>
      <c r="EK785" s="2"/>
    </row>
    <row r="786" spans="1:141" ht="13.5" customHeight="1" x14ac:dyDescent="0.3">
      <c r="A786" s="2"/>
      <c r="O786" s="2"/>
      <c r="AC786" s="2"/>
      <c r="AQ786" s="2"/>
      <c r="BE786" s="2"/>
      <c r="BS786" s="2"/>
      <c r="CG786" s="2"/>
      <c r="CU786" s="2"/>
      <c r="DI786" s="2"/>
      <c r="DW786" s="2"/>
      <c r="EK786" s="2"/>
    </row>
    <row r="787" spans="1:141" ht="13.5" customHeight="1" x14ac:dyDescent="0.3">
      <c r="A787" s="2"/>
      <c r="O787" s="2"/>
      <c r="AC787" s="2"/>
      <c r="AQ787" s="2"/>
      <c r="BE787" s="2"/>
      <c r="BS787" s="2"/>
      <c r="CG787" s="2"/>
      <c r="CU787" s="2"/>
      <c r="DI787" s="2"/>
      <c r="DW787" s="2"/>
      <c r="EK787" s="2"/>
    </row>
    <row r="788" spans="1:141" ht="13.5" customHeight="1" x14ac:dyDescent="0.3">
      <c r="A788" s="2"/>
      <c r="O788" s="2"/>
      <c r="AC788" s="2"/>
      <c r="AQ788" s="2"/>
      <c r="BE788" s="2"/>
      <c r="BS788" s="2"/>
      <c r="CG788" s="2"/>
      <c r="CU788" s="2"/>
      <c r="DI788" s="2"/>
      <c r="DW788" s="2"/>
      <c r="EK788" s="2"/>
    </row>
    <row r="789" spans="1:141" ht="13.5" customHeight="1" x14ac:dyDescent="0.3">
      <c r="A789" s="2"/>
      <c r="O789" s="2"/>
      <c r="AC789" s="2"/>
      <c r="AQ789" s="2"/>
      <c r="BE789" s="2"/>
      <c r="BS789" s="2"/>
      <c r="CG789" s="2"/>
      <c r="CU789" s="2"/>
      <c r="DI789" s="2"/>
      <c r="DW789" s="2"/>
      <c r="EK789" s="2"/>
    </row>
    <row r="790" spans="1:141" ht="13.5" customHeight="1" x14ac:dyDescent="0.3">
      <c r="A790" s="2"/>
      <c r="O790" s="2"/>
      <c r="AC790" s="2"/>
      <c r="AQ790" s="2"/>
      <c r="BE790" s="2"/>
      <c r="BS790" s="2"/>
      <c r="CG790" s="2"/>
      <c r="CU790" s="2"/>
      <c r="DI790" s="2"/>
      <c r="DW790" s="2"/>
      <c r="EK790" s="2"/>
    </row>
    <row r="791" spans="1:141" ht="13.5" customHeight="1" x14ac:dyDescent="0.3">
      <c r="A791" s="2"/>
      <c r="O791" s="2"/>
      <c r="AC791" s="2"/>
      <c r="AQ791" s="2"/>
      <c r="BE791" s="2"/>
      <c r="BS791" s="2"/>
      <c r="CG791" s="2"/>
      <c r="CU791" s="2"/>
      <c r="DI791" s="2"/>
      <c r="DW791" s="2"/>
      <c r="EK791" s="2"/>
    </row>
    <row r="792" spans="1:141" ht="13.5" customHeight="1" x14ac:dyDescent="0.3">
      <c r="A792" s="2"/>
      <c r="O792" s="2"/>
      <c r="AC792" s="2"/>
      <c r="AQ792" s="2"/>
      <c r="BE792" s="2"/>
      <c r="BS792" s="2"/>
      <c r="CG792" s="2"/>
      <c r="CU792" s="2"/>
      <c r="DI792" s="2"/>
      <c r="DW792" s="2"/>
      <c r="EK792" s="2"/>
    </row>
    <row r="793" spans="1:141" ht="13.5" customHeight="1" x14ac:dyDescent="0.3">
      <c r="A793" s="2"/>
      <c r="O793" s="2"/>
      <c r="AC793" s="2"/>
      <c r="AQ793" s="2"/>
      <c r="BE793" s="2"/>
      <c r="BS793" s="2"/>
      <c r="CG793" s="2"/>
      <c r="CU793" s="2"/>
      <c r="DI793" s="2"/>
      <c r="DW793" s="2"/>
      <c r="EK793" s="2"/>
    </row>
    <row r="794" spans="1:141" ht="13.5" customHeight="1" x14ac:dyDescent="0.3">
      <c r="A794" s="2"/>
      <c r="O794" s="2"/>
      <c r="AC794" s="2"/>
      <c r="AQ794" s="2"/>
      <c r="BE794" s="2"/>
      <c r="BS794" s="2"/>
      <c r="CG794" s="2"/>
      <c r="CU794" s="2"/>
      <c r="DI794" s="2"/>
      <c r="DW794" s="2"/>
      <c r="EK794" s="2"/>
    </row>
    <row r="795" spans="1:141" ht="13.5" customHeight="1" x14ac:dyDescent="0.3">
      <c r="A795" s="2"/>
      <c r="O795" s="2"/>
      <c r="AC795" s="2"/>
      <c r="AQ795" s="2"/>
      <c r="BE795" s="2"/>
      <c r="BS795" s="2"/>
      <c r="CG795" s="2"/>
      <c r="CU795" s="2"/>
      <c r="DI795" s="2"/>
      <c r="DW795" s="2"/>
      <c r="EK795" s="2"/>
    </row>
    <row r="796" spans="1:141" ht="13.5" customHeight="1" x14ac:dyDescent="0.3">
      <c r="A796" s="2"/>
      <c r="O796" s="2"/>
      <c r="AC796" s="2"/>
      <c r="AQ796" s="2"/>
      <c r="BE796" s="2"/>
      <c r="BS796" s="2"/>
      <c r="CG796" s="2"/>
      <c r="CU796" s="2"/>
      <c r="DI796" s="2"/>
      <c r="DW796" s="2"/>
      <c r="EK796" s="2"/>
    </row>
    <row r="797" spans="1:141" ht="13.5" customHeight="1" x14ac:dyDescent="0.3">
      <c r="A797" s="2"/>
      <c r="O797" s="2"/>
      <c r="AC797" s="2"/>
      <c r="AQ797" s="2"/>
      <c r="BE797" s="2"/>
      <c r="BS797" s="2"/>
      <c r="CG797" s="2"/>
      <c r="CU797" s="2"/>
      <c r="DI797" s="2"/>
      <c r="DW797" s="2"/>
      <c r="EK797" s="2"/>
    </row>
    <row r="798" spans="1:141" ht="13.5" customHeight="1" x14ac:dyDescent="0.3">
      <c r="A798" s="2"/>
      <c r="O798" s="2"/>
      <c r="AC798" s="2"/>
      <c r="AQ798" s="2"/>
      <c r="BE798" s="2"/>
      <c r="BS798" s="2"/>
      <c r="CG798" s="2"/>
      <c r="CU798" s="2"/>
      <c r="DI798" s="2"/>
      <c r="DW798" s="2"/>
      <c r="EK798" s="2"/>
    </row>
    <row r="799" spans="1:141" ht="13.5" customHeight="1" x14ac:dyDescent="0.3">
      <c r="A799" s="2"/>
      <c r="O799" s="2"/>
      <c r="AC799" s="2"/>
      <c r="AQ799" s="2"/>
      <c r="BE799" s="2"/>
      <c r="BS799" s="2"/>
      <c r="CG799" s="2"/>
      <c r="CU799" s="2"/>
      <c r="DI799" s="2"/>
      <c r="DW799" s="2"/>
      <c r="EK799" s="2"/>
    </row>
    <row r="800" spans="1:141" ht="13.5" customHeight="1" x14ac:dyDescent="0.3">
      <c r="A800" s="2"/>
      <c r="O800" s="2"/>
      <c r="AC800" s="2"/>
      <c r="AQ800" s="2"/>
      <c r="BE800" s="2"/>
      <c r="BS800" s="2"/>
      <c r="CG800" s="2"/>
      <c r="CU800" s="2"/>
      <c r="DI800" s="2"/>
      <c r="DW800" s="2"/>
      <c r="EK800" s="2"/>
    </row>
    <row r="801" spans="1:141" ht="13.5" customHeight="1" x14ac:dyDescent="0.3">
      <c r="A801" s="2"/>
      <c r="O801" s="2"/>
      <c r="AC801" s="2"/>
      <c r="AQ801" s="2"/>
      <c r="BE801" s="2"/>
      <c r="BS801" s="2"/>
      <c r="CG801" s="2"/>
      <c r="CU801" s="2"/>
      <c r="DI801" s="2"/>
      <c r="DW801" s="2"/>
      <c r="EK801" s="2"/>
    </row>
    <row r="802" spans="1:141" ht="13.5" customHeight="1" x14ac:dyDescent="0.3">
      <c r="A802" s="2"/>
      <c r="O802" s="2"/>
      <c r="AC802" s="2"/>
      <c r="AQ802" s="2"/>
      <c r="BE802" s="2"/>
      <c r="BS802" s="2"/>
      <c r="CG802" s="2"/>
      <c r="CU802" s="2"/>
      <c r="DI802" s="2"/>
      <c r="DW802" s="2"/>
      <c r="EK802" s="2"/>
    </row>
    <row r="803" spans="1:141" ht="13.5" customHeight="1" x14ac:dyDescent="0.3">
      <c r="A803" s="2"/>
      <c r="O803" s="2"/>
      <c r="AC803" s="2"/>
      <c r="AQ803" s="2"/>
      <c r="BE803" s="2"/>
      <c r="BS803" s="2"/>
      <c r="CG803" s="2"/>
      <c r="CU803" s="2"/>
      <c r="DI803" s="2"/>
      <c r="DW803" s="2"/>
      <c r="EK803" s="2"/>
    </row>
    <row r="804" spans="1:141" ht="13.5" customHeight="1" x14ac:dyDescent="0.3">
      <c r="A804" s="2"/>
      <c r="O804" s="2"/>
      <c r="AC804" s="2"/>
      <c r="AQ804" s="2"/>
      <c r="BE804" s="2"/>
      <c r="BS804" s="2"/>
      <c r="CG804" s="2"/>
      <c r="CU804" s="2"/>
      <c r="DI804" s="2"/>
      <c r="DW804" s="2"/>
      <c r="EK804" s="2"/>
    </row>
    <row r="805" spans="1:141" ht="13.5" customHeight="1" x14ac:dyDescent="0.3">
      <c r="A805" s="2"/>
      <c r="O805" s="2"/>
      <c r="AC805" s="2"/>
      <c r="AQ805" s="2"/>
      <c r="BE805" s="2"/>
      <c r="BS805" s="2"/>
      <c r="CG805" s="2"/>
      <c r="CU805" s="2"/>
      <c r="DI805" s="2"/>
      <c r="DW805" s="2"/>
      <c r="EK805" s="2"/>
    </row>
    <row r="806" spans="1:141" ht="13.5" customHeight="1" x14ac:dyDescent="0.3">
      <c r="A806" s="2"/>
      <c r="O806" s="2"/>
      <c r="AC806" s="2"/>
      <c r="AQ806" s="2"/>
      <c r="BE806" s="2"/>
      <c r="BS806" s="2"/>
      <c r="CG806" s="2"/>
      <c r="CU806" s="2"/>
      <c r="DI806" s="2"/>
      <c r="DW806" s="2"/>
      <c r="EK806" s="2"/>
    </row>
    <row r="807" spans="1:141" ht="13.5" customHeight="1" x14ac:dyDescent="0.3">
      <c r="A807" s="2"/>
      <c r="O807" s="2"/>
      <c r="AC807" s="2"/>
      <c r="AQ807" s="2"/>
      <c r="BE807" s="2"/>
      <c r="BS807" s="2"/>
      <c r="CG807" s="2"/>
      <c r="CU807" s="2"/>
      <c r="DI807" s="2"/>
      <c r="DW807" s="2"/>
      <c r="EK807" s="2"/>
    </row>
    <row r="808" spans="1:141" ht="13.5" customHeight="1" x14ac:dyDescent="0.3">
      <c r="A808" s="2"/>
      <c r="O808" s="2"/>
      <c r="AC808" s="2"/>
      <c r="AQ808" s="2"/>
      <c r="BE808" s="2"/>
      <c r="BS808" s="2"/>
      <c r="CG808" s="2"/>
      <c r="CU808" s="2"/>
      <c r="DI808" s="2"/>
      <c r="DW808" s="2"/>
      <c r="EK808" s="2"/>
    </row>
    <row r="809" spans="1:141" ht="13.5" customHeight="1" x14ac:dyDescent="0.3">
      <c r="A809" s="2"/>
      <c r="O809" s="2"/>
      <c r="AC809" s="2"/>
      <c r="AQ809" s="2"/>
      <c r="BE809" s="2"/>
      <c r="BS809" s="2"/>
      <c r="CG809" s="2"/>
      <c r="CU809" s="2"/>
      <c r="DI809" s="2"/>
      <c r="DW809" s="2"/>
      <c r="EK809" s="2"/>
    </row>
    <row r="810" spans="1:141" ht="13.5" customHeight="1" x14ac:dyDescent="0.3">
      <c r="A810" s="2"/>
      <c r="O810" s="2"/>
      <c r="AC810" s="2"/>
      <c r="AQ810" s="2"/>
      <c r="BE810" s="2"/>
      <c r="BS810" s="2"/>
      <c r="CG810" s="2"/>
      <c r="CU810" s="2"/>
      <c r="DI810" s="2"/>
      <c r="DW810" s="2"/>
      <c r="EK810" s="2"/>
    </row>
    <row r="811" spans="1:141" ht="13.5" customHeight="1" x14ac:dyDescent="0.3">
      <c r="A811" s="2"/>
      <c r="O811" s="2"/>
      <c r="AC811" s="2"/>
      <c r="AQ811" s="2"/>
      <c r="BE811" s="2"/>
      <c r="BS811" s="2"/>
      <c r="CG811" s="2"/>
      <c r="CU811" s="2"/>
      <c r="DI811" s="2"/>
      <c r="DW811" s="2"/>
      <c r="EK811" s="2"/>
    </row>
    <row r="812" spans="1:141" ht="13.5" customHeight="1" x14ac:dyDescent="0.3">
      <c r="A812" s="2"/>
      <c r="O812" s="2"/>
      <c r="AC812" s="2"/>
      <c r="AQ812" s="2"/>
      <c r="BE812" s="2"/>
      <c r="BS812" s="2"/>
      <c r="CG812" s="2"/>
      <c r="CU812" s="2"/>
      <c r="DI812" s="2"/>
      <c r="DW812" s="2"/>
      <c r="EK812" s="2"/>
    </row>
    <row r="813" spans="1:141" ht="13.5" customHeight="1" x14ac:dyDescent="0.3">
      <c r="A813" s="2"/>
      <c r="O813" s="2"/>
      <c r="AC813" s="2"/>
      <c r="AQ813" s="2"/>
      <c r="BE813" s="2"/>
      <c r="BS813" s="2"/>
      <c r="CG813" s="2"/>
      <c r="CU813" s="2"/>
      <c r="DI813" s="2"/>
      <c r="DW813" s="2"/>
      <c r="EK813" s="2"/>
    </row>
    <row r="814" spans="1:141" ht="13.5" customHeight="1" x14ac:dyDescent="0.3">
      <c r="A814" s="2"/>
      <c r="O814" s="2"/>
      <c r="AC814" s="2"/>
      <c r="AQ814" s="2"/>
      <c r="BE814" s="2"/>
      <c r="BS814" s="2"/>
      <c r="CG814" s="2"/>
      <c r="CU814" s="2"/>
      <c r="DI814" s="2"/>
      <c r="DW814" s="2"/>
      <c r="EK814" s="2"/>
    </row>
    <row r="815" spans="1:141" ht="13.5" customHeight="1" x14ac:dyDescent="0.3">
      <c r="A815" s="2"/>
      <c r="O815" s="2"/>
      <c r="AC815" s="2"/>
      <c r="AQ815" s="2"/>
      <c r="BE815" s="2"/>
      <c r="BS815" s="2"/>
      <c r="CG815" s="2"/>
      <c r="CU815" s="2"/>
      <c r="DI815" s="2"/>
      <c r="DW815" s="2"/>
      <c r="EK815" s="2"/>
    </row>
    <row r="816" spans="1:141" ht="13.5" customHeight="1" x14ac:dyDescent="0.3">
      <c r="A816" s="2"/>
      <c r="O816" s="2"/>
      <c r="AC816" s="2"/>
      <c r="AQ816" s="2"/>
      <c r="BE816" s="2"/>
      <c r="BS816" s="2"/>
      <c r="CG816" s="2"/>
      <c r="CU816" s="2"/>
      <c r="DI816" s="2"/>
      <c r="DW816" s="2"/>
      <c r="EK816" s="2"/>
    </row>
    <row r="817" spans="1:141" ht="13.5" customHeight="1" x14ac:dyDescent="0.3">
      <c r="A817" s="2"/>
      <c r="O817" s="2"/>
      <c r="AC817" s="2"/>
      <c r="AQ817" s="2"/>
      <c r="BE817" s="2"/>
      <c r="BS817" s="2"/>
      <c r="CG817" s="2"/>
      <c r="CU817" s="2"/>
      <c r="DI817" s="2"/>
      <c r="DW817" s="2"/>
      <c r="EK817" s="2"/>
    </row>
    <row r="818" spans="1:141" ht="13.5" customHeight="1" x14ac:dyDescent="0.3">
      <c r="A818" s="2"/>
      <c r="O818" s="2"/>
      <c r="AC818" s="2"/>
      <c r="AQ818" s="2"/>
      <c r="BE818" s="2"/>
      <c r="BS818" s="2"/>
      <c r="CG818" s="2"/>
      <c r="CU818" s="2"/>
      <c r="DI818" s="2"/>
      <c r="DW818" s="2"/>
      <c r="EK818" s="2"/>
    </row>
    <row r="819" spans="1:141" ht="13.5" customHeight="1" x14ac:dyDescent="0.3">
      <c r="A819" s="2"/>
      <c r="O819" s="2"/>
      <c r="AC819" s="2"/>
      <c r="AQ819" s="2"/>
      <c r="BE819" s="2"/>
      <c r="BS819" s="2"/>
      <c r="CG819" s="2"/>
      <c r="CU819" s="2"/>
      <c r="DI819" s="2"/>
      <c r="DW819" s="2"/>
      <c r="EK819" s="2"/>
    </row>
    <row r="820" spans="1:141" ht="13.5" customHeight="1" x14ac:dyDescent="0.3">
      <c r="A820" s="2"/>
      <c r="O820" s="2"/>
      <c r="AC820" s="2"/>
      <c r="AQ820" s="2"/>
      <c r="BE820" s="2"/>
      <c r="BS820" s="2"/>
      <c r="CG820" s="2"/>
      <c r="CU820" s="2"/>
      <c r="DI820" s="2"/>
      <c r="DW820" s="2"/>
      <c r="EK820" s="2"/>
    </row>
    <row r="821" spans="1:141" ht="13.5" customHeight="1" x14ac:dyDescent="0.3">
      <c r="A821" s="2"/>
      <c r="O821" s="2"/>
      <c r="AC821" s="2"/>
      <c r="AQ821" s="2"/>
      <c r="BE821" s="2"/>
      <c r="BS821" s="2"/>
      <c r="CG821" s="2"/>
      <c r="CU821" s="2"/>
      <c r="DI821" s="2"/>
      <c r="DW821" s="2"/>
      <c r="EK821" s="2"/>
    </row>
    <row r="822" spans="1:141" ht="13.5" customHeight="1" x14ac:dyDescent="0.3">
      <c r="A822" s="2"/>
      <c r="O822" s="2"/>
      <c r="AC822" s="2"/>
      <c r="AQ822" s="2"/>
      <c r="BE822" s="2"/>
      <c r="BS822" s="2"/>
      <c r="CG822" s="2"/>
      <c r="CU822" s="2"/>
      <c r="DI822" s="2"/>
      <c r="DW822" s="2"/>
      <c r="EK822" s="2"/>
    </row>
    <row r="823" spans="1:141" ht="13.5" customHeight="1" x14ac:dyDescent="0.3">
      <c r="A823" s="2"/>
      <c r="O823" s="2"/>
      <c r="AC823" s="2"/>
      <c r="AQ823" s="2"/>
      <c r="BE823" s="2"/>
      <c r="BS823" s="2"/>
      <c r="CG823" s="2"/>
      <c r="CU823" s="2"/>
      <c r="DI823" s="2"/>
      <c r="DW823" s="2"/>
      <c r="EK823" s="2"/>
    </row>
    <row r="824" spans="1:141" ht="13.5" customHeight="1" x14ac:dyDescent="0.3">
      <c r="A824" s="2"/>
      <c r="O824" s="2"/>
      <c r="AC824" s="2"/>
      <c r="AQ824" s="2"/>
      <c r="BE824" s="2"/>
      <c r="BS824" s="2"/>
      <c r="CG824" s="2"/>
      <c r="CU824" s="2"/>
      <c r="DI824" s="2"/>
      <c r="DW824" s="2"/>
      <c r="EK824" s="2"/>
    </row>
    <row r="825" spans="1:141" ht="13.5" customHeight="1" x14ac:dyDescent="0.3">
      <c r="A825" s="2"/>
      <c r="O825" s="2"/>
      <c r="AC825" s="2"/>
      <c r="AQ825" s="2"/>
      <c r="BE825" s="2"/>
      <c r="BS825" s="2"/>
      <c r="CG825" s="2"/>
      <c r="CU825" s="2"/>
      <c r="DI825" s="2"/>
      <c r="DW825" s="2"/>
      <c r="EK825" s="2"/>
    </row>
    <row r="826" spans="1:141" ht="13.5" customHeight="1" x14ac:dyDescent="0.3">
      <c r="A826" s="2"/>
      <c r="O826" s="2"/>
      <c r="AC826" s="2"/>
      <c r="AQ826" s="2"/>
      <c r="BE826" s="2"/>
      <c r="BS826" s="2"/>
      <c r="CG826" s="2"/>
      <c r="CU826" s="2"/>
      <c r="DI826" s="2"/>
      <c r="DW826" s="2"/>
      <c r="EK826" s="2"/>
    </row>
    <row r="827" spans="1:141" ht="13.5" customHeight="1" x14ac:dyDescent="0.3">
      <c r="A827" s="2"/>
      <c r="O827" s="2"/>
      <c r="AC827" s="2"/>
      <c r="AQ827" s="2"/>
      <c r="BE827" s="2"/>
      <c r="BS827" s="2"/>
      <c r="CG827" s="2"/>
      <c r="CU827" s="2"/>
      <c r="DI827" s="2"/>
      <c r="DW827" s="2"/>
      <c r="EK827" s="2"/>
    </row>
    <row r="828" spans="1:141" ht="13.5" customHeight="1" x14ac:dyDescent="0.3">
      <c r="A828" s="2"/>
      <c r="O828" s="2"/>
      <c r="AC828" s="2"/>
      <c r="AQ828" s="2"/>
      <c r="BE828" s="2"/>
      <c r="BS828" s="2"/>
      <c r="CG828" s="2"/>
      <c r="CU828" s="2"/>
      <c r="DI828" s="2"/>
      <c r="DW828" s="2"/>
      <c r="EK828" s="2"/>
    </row>
    <row r="829" spans="1:141" ht="13.5" customHeight="1" x14ac:dyDescent="0.3">
      <c r="A829" s="2"/>
      <c r="O829" s="2"/>
      <c r="AC829" s="2"/>
      <c r="AQ829" s="2"/>
      <c r="BE829" s="2"/>
      <c r="BS829" s="2"/>
      <c r="CG829" s="2"/>
      <c r="CU829" s="2"/>
      <c r="DI829" s="2"/>
      <c r="DW829" s="2"/>
      <c r="EK829" s="2"/>
    </row>
    <row r="830" spans="1:141" ht="13.5" customHeight="1" x14ac:dyDescent="0.3">
      <c r="A830" s="2"/>
      <c r="O830" s="2"/>
      <c r="AC830" s="2"/>
      <c r="AQ830" s="2"/>
      <c r="BE830" s="2"/>
      <c r="BS830" s="2"/>
      <c r="CG830" s="2"/>
      <c r="CU830" s="2"/>
      <c r="DI830" s="2"/>
      <c r="DW830" s="2"/>
      <c r="EK830" s="2"/>
    </row>
    <row r="831" spans="1:141" ht="13.5" customHeight="1" x14ac:dyDescent="0.3">
      <c r="A831" s="2"/>
      <c r="O831" s="2"/>
      <c r="AC831" s="2"/>
      <c r="AQ831" s="2"/>
      <c r="BE831" s="2"/>
      <c r="BS831" s="2"/>
      <c r="CG831" s="2"/>
      <c r="CU831" s="2"/>
      <c r="DI831" s="2"/>
      <c r="DW831" s="2"/>
      <c r="EK831" s="2"/>
    </row>
    <row r="832" spans="1:141" ht="13.5" customHeight="1" x14ac:dyDescent="0.3">
      <c r="A832" s="2"/>
      <c r="O832" s="2"/>
      <c r="AC832" s="2"/>
      <c r="AQ832" s="2"/>
      <c r="BE832" s="2"/>
      <c r="BS832" s="2"/>
      <c r="CG832" s="2"/>
      <c r="CU832" s="2"/>
      <c r="DI832" s="2"/>
      <c r="DW832" s="2"/>
      <c r="EK832" s="2"/>
    </row>
    <row r="833" spans="1:141" ht="13.5" customHeight="1" x14ac:dyDescent="0.3">
      <c r="A833" s="2"/>
      <c r="O833" s="2"/>
      <c r="AC833" s="2"/>
      <c r="AQ833" s="2"/>
      <c r="BE833" s="2"/>
      <c r="BS833" s="2"/>
      <c r="CG833" s="2"/>
      <c r="CU833" s="2"/>
      <c r="DI833" s="2"/>
      <c r="DW833" s="2"/>
      <c r="EK833" s="2"/>
    </row>
    <row r="834" spans="1:141" ht="13.5" customHeight="1" x14ac:dyDescent="0.3">
      <c r="A834" s="2"/>
      <c r="O834" s="2"/>
      <c r="AC834" s="2"/>
      <c r="AQ834" s="2"/>
      <c r="BE834" s="2"/>
      <c r="BS834" s="2"/>
      <c r="CG834" s="2"/>
      <c r="CU834" s="2"/>
      <c r="DI834" s="2"/>
      <c r="DW834" s="2"/>
      <c r="EK834" s="2"/>
    </row>
    <row r="835" spans="1:141" ht="13.5" customHeight="1" x14ac:dyDescent="0.3">
      <c r="A835" s="2"/>
      <c r="O835" s="2"/>
      <c r="AC835" s="2"/>
      <c r="AQ835" s="2"/>
      <c r="BE835" s="2"/>
      <c r="BS835" s="2"/>
      <c r="CG835" s="2"/>
      <c r="CU835" s="2"/>
      <c r="DI835" s="2"/>
      <c r="DW835" s="2"/>
      <c r="EK835" s="2"/>
    </row>
    <row r="836" spans="1:141" ht="13.5" customHeight="1" x14ac:dyDescent="0.3">
      <c r="A836" s="2"/>
      <c r="O836" s="2"/>
      <c r="AC836" s="2"/>
      <c r="AQ836" s="2"/>
      <c r="BE836" s="2"/>
      <c r="BS836" s="2"/>
      <c r="CG836" s="2"/>
      <c r="CU836" s="2"/>
      <c r="DI836" s="2"/>
      <c r="DW836" s="2"/>
      <c r="EK836" s="2"/>
    </row>
    <row r="837" spans="1:141" ht="13.5" customHeight="1" x14ac:dyDescent="0.3">
      <c r="A837" s="2"/>
      <c r="O837" s="2"/>
      <c r="AC837" s="2"/>
      <c r="AQ837" s="2"/>
      <c r="BE837" s="2"/>
      <c r="BS837" s="2"/>
      <c r="CG837" s="2"/>
      <c r="CU837" s="2"/>
      <c r="DI837" s="2"/>
      <c r="DW837" s="2"/>
      <c r="EK837" s="2"/>
    </row>
    <row r="838" spans="1:141" ht="13.5" customHeight="1" x14ac:dyDescent="0.3">
      <c r="A838" s="2"/>
      <c r="O838" s="2"/>
      <c r="AC838" s="2"/>
      <c r="AQ838" s="2"/>
      <c r="BE838" s="2"/>
      <c r="BS838" s="2"/>
      <c r="CG838" s="2"/>
      <c r="CU838" s="2"/>
      <c r="DI838" s="2"/>
      <c r="DW838" s="2"/>
      <c r="EK838" s="2"/>
    </row>
    <row r="839" spans="1:141" ht="13.5" customHeight="1" x14ac:dyDescent="0.3">
      <c r="A839" s="2"/>
      <c r="O839" s="2"/>
      <c r="AC839" s="2"/>
      <c r="AQ839" s="2"/>
      <c r="BE839" s="2"/>
      <c r="BS839" s="2"/>
      <c r="CG839" s="2"/>
      <c r="CU839" s="2"/>
      <c r="DI839" s="2"/>
      <c r="DW839" s="2"/>
      <c r="EK839" s="2"/>
    </row>
    <row r="840" spans="1:141" ht="13.5" customHeight="1" x14ac:dyDescent="0.3">
      <c r="A840" s="2"/>
      <c r="O840" s="2"/>
      <c r="AC840" s="2"/>
      <c r="AQ840" s="2"/>
      <c r="BE840" s="2"/>
      <c r="BS840" s="2"/>
      <c r="CG840" s="2"/>
      <c r="CU840" s="2"/>
      <c r="DI840" s="2"/>
      <c r="DW840" s="2"/>
      <c r="EK840" s="2"/>
    </row>
    <row r="841" spans="1:141" ht="13.5" customHeight="1" x14ac:dyDescent="0.3">
      <c r="A841" s="2"/>
      <c r="O841" s="2"/>
      <c r="AC841" s="2"/>
      <c r="AQ841" s="2"/>
      <c r="BE841" s="2"/>
      <c r="BS841" s="2"/>
      <c r="CG841" s="2"/>
      <c r="CU841" s="2"/>
      <c r="DI841" s="2"/>
      <c r="DW841" s="2"/>
      <c r="EK841" s="2"/>
    </row>
    <row r="842" spans="1:141" ht="13.5" customHeight="1" x14ac:dyDescent="0.3">
      <c r="A842" s="2"/>
      <c r="O842" s="2"/>
      <c r="AC842" s="2"/>
      <c r="AQ842" s="2"/>
      <c r="BE842" s="2"/>
      <c r="BS842" s="2"/>
      <c r="CG842" s="2"/>
      <c r="CU842" s="2"/>
      <c r="DI842" s="2"/>
      <c r="DW842" s="2"/>
      <c r="EK842" s="2"/>
    </row>
    <row r="843" spans="1:141" ht="13.5" customHeight="1" x14ac:dyDescent="0.3">
      <c r="A843" s="2"/>
      <c r="O843" s="2"/>
      <c r="AC843" s="2"/>
      <c r="AQ843" s="2"/>
      <c r="BE843" s="2"/>
      <c r="BS843" s="2"/>
      <c r="CG843" s="2"/>
      <c r="CU843" s="2"/>
      <c r="DI843" s="2"/>
      <c r="DW843" s="2"/>
      <c r="EK843" s="2"/>
    </row>
    <row r="844" spans="1:141" ht="13.5" customHeight="1" x14ac:dyDescent="0.3">
      <c r="A844" s="2"/>
      <c r="O844" s="2"/>
      <c r="AC844" s="2"/>
      <c r="AQ844" s="2"/>
      <c r="BE844" s="2"/>
      <c r="BS844" s="2"/>
      <c r="CG844" s="2"/>
      <c r="CU844" s="2"/>
      <c r="DI844" s="2"/>
      <c r="DW844" s="2"/>
      <c r="EK844" s="2"/>
    </row>
    <row r="845" spans="1:141" ht="13.5" customHeight="1" x14ac:dyDescent="0.3">
      <c r="A845" s="2"/>
      <c r="O845" s="2"/>
      <c r="AC845" s="2"/>
      <c r="AQ845" s="2"/>
      <c r="BE845" s="2"/>
      <c r="BS845" s="2"/>
      <c r="CG845" s="2"/>
      <c r="CU845" s="2"/>
      <c r="DI845" s="2"/>
      <c r="DW845" s="2"/>
      <c r="EK845" s="2"/>
    </row>
    <row r="846" spans="1:141" ht="13.5" customHeight="1" x14ac:dyDescent="0.3">
      <c r="A846" s="2"/>
      <c r="O846" s="2"/>
      <c r="AC846" s="2"/>
      <c r="AQ846" s="2"/>
      <c r="BE846" s="2"/>
      <c r="BS846" s="2"/>
      <c r="CG846" s="2"/>
      <c r="CU846" s="2"/>
      <c r="DI846" s="2"/>
      <c r="DW846" s="2"/>
      <c r="EK846" s="2"/>
    </row>
    <row r="847" spans="1:141" ht="13.5" customHeight="1" x14ac:dyDescent="0.3">
      <c r="A847" s="2"/>
      <c r="O847" s="2"/>
      <c r="AC847" s="2"/>
      <c r="AQ847" s="2"/>
      <c r="BE847" s="2"/>
      <c r="BS847" s="2"/>
      <c r="CG847" s="2"/>
      <c r="CU847" s="2"/>
      <c r="DI847" s="2"/>
      <c r="DW847" s="2"/>
      <c r="EK847" s="2"/>
    </row>
    <row r="848" spans="1:141" ht="13.5" customHeight="1" x14ac:dyDescent="0.3">
      <c r="A848" s="2"/>
      <c r="O848" s="2"/>
      <c r="AC848" s="2"/>
      <c r="AQ848" s="2"/>
      <c r="BE848" s="2"/>
      <c r="BS848" s="2"/>
      <c r="CG848" s="2"/>
      <c r="CU848" s="2"/>
      <c r="DI848" s="2"/>
      <c r="DW848" s="2"/>
      <c r="EK848" s="2"/>
    </row>
    <row r="849" spans="1:141" ht="13.5" customHeight="1" x14ac:dyDescent="0.3">
      <c r="A849" s="2"/>
      <c r="O849" s="2"/>
      <c r="AC849" s="2"/>
      <c r="AQ849" s="2"/>
      <c r="BE849" s="2"/>
      <c r="BS849" s="2"/>
      <c r="CG849" s="2"/>
      <c r="CU849" s="2"/>
      <c r="DI849" s="2"/>
      <c r="DW849" s="2"/>
      <c r="EK849" s="2"/>
    </row>
    <row r="850" spans="1:141" ht="13.5" customHeight="1" x14ac:dyDescent="0.3">
      <c r="A850" s="2"/>
      <c r="O850" s="2"/>
      <c r="AC850" s="2"/>
      <c r="AQ850" s="2"/>
      <c r="BE850" s="2"/>
      <c r="BS850" s="2"/>
      <c r="CG850" s="2"/>
      <c r="CU850" s="2"/>
      <c r="DI850" s="2"/>
      <c r="DW850" s="2"/>
      <c r="EK850" s="2"/>
    </row>
    <row r="851" spans="1:141" ht="13.5" customHeight="1" x14ac:dyDescent="0.3">
      <c r="A851" s="2"/>
      <c r="O851" s="2"/>
      <c r="AC851" s="2"/>
      <c r="AQ851" s="2"/>
      <c r="BE851" s="2"/>
      <c r="BS851" s="2"/>
      <c r="CG851" s="2"/>
      <c r="CU851" s="2"/>
      <c r="DI851" s="2"/>
      <c r="DW851" s="2"/>
      <c r="EK851" s="2"/>
    </row>
    <row r="852" spans="1:141" ht="13.5" customHeight="1" x14ac:dyDescent="0.3">
      <c r="A852" s="2"/>
      <c r="O852" s="2"/>
      <c r="AC852" s="2"/>
      <c r="AQ852" s="2"/>
      <c r="BE852" s="2"/>
      <c r="BS852" s="2"/>
      <c r="CG852" s="2"/>
      <c r="CU852" s="2"/>
      <c r="DI852" s="2"/>
      <c r="DW852" s="2"/>
      <c r="EK852" s="2"/>
    </row>
    <row r="853" spans="1:141" ht="13.5" customHeight="1" x14ac:dyDescent="0.3">
      <c r="A853" s="2"/>
      <c r="O853" s="2"/>
      <c r="AC853" s="2"/>
      <c r="AQ853" s="2"/>
      <c r="BE853" s="2"/>
      <c r="BS853" s="2"/>
      <c r="CG853" s="2"/>
      <c r="CU853" s="2"/>
      <c r="DI853" s="2"/>
      <c r="DW853" s="2"/>
      <c r="EK853" s="2"/>
    </row>
    <row r="854" spans="1:141" ht="13.5" customHeight="1" x14ac:dyDescent="0.3">
      <c r="A854" s="2"/>
      <c r="O854" s="2"/>
      <c r="AC854" s="2"/>
      <c r="AQ854" s="2"/>
      <c r="BE854" s="2"/>
      <c r="BS854" s="2"/>
      <c r="CG854" s="2"/>
      <c r="CU854" s="2"/>
      <c r="DI854" s="2"/>
      <c r="DW854" s="2"/>
      <c r="EK854" s="2"/>
    </row>
    <row r="855" spans="1:141" ht="13.5" customHeight="1" x14ac:dyDescent="0.3">
      <c r="A855" s="2"/>
      <c r="O855" s="2"/>
      <c r="AC855" s="2"/>
      <c r="AQ855" s="2"/>
      <c r="BE855" s="2"/>
      <c r="BS855" s="2"/>
      <c r="CG855" s="2"/>
      <c r="CU855" s="2"/>
      <c r="DI855" s="2"/>
      <c r="DW855" s="2"/>
      <c r="EK855" s="2"/>
    </row>
    <row r="856" spans="1:141" ht="13.5" customHeight="1" x14ac:dyDescent="0.3">
      <c r="A856" s="2"/>
      <c r="O856" s="2"/>
      <c r="AC856" s="2"/>
      <c r="AQ856" s="2"/>
      <c r="BE856" s="2"/>
      <c r="BS856" s="2"/>
      <c r="CG856" s="2"/>
      <c r="CU856" s="2"/>
      <c r="DI856" s="2"/>
      <c r="DW856" s="2"/>
      <c r="EK856" s="2"/>
    </row>
    <row r="857" spans="1:141" ht="13.5" customHeight="1" x14ac:dyDescent="0.3">
      <c r="A857" s="2"/>
      <c r="O857" s="2"/>
      <c r="AC857" s="2"/>
      <c r="AQ857" s="2"/>
      <c r="BE857" s="2"/>
      <c r="BS857" s="2"/>
      <c r="CG857" s="2"/>
      <c r="CU857" s="2"/>
      <c r="DI857" s="2"/>
      <c r="DW857" s="2"/>
      <c r="EK857" s="2"/>
    </row>
    <row r="858" spans="1:141" ht="13.5" customHeight="1" x14ac:dyDescent="0.3">
      <c r="A858" s="2"/>
      <c r="O858" s="2"/>
      <c r="AC858" s="2"/>
      <c r="AQ858" s="2"/>
      <c r="BE858" s="2"/>
      <c r="BS858" s="2"/>
      <c r="CG858" s="2"/>
      <c r="CU858" s="2"/>
      <c r="DI858" s="2"/>
      <c r="DW858" s="2"/>
      <c r="EK858" s="2"/>
    </row>
    <row r="859" spans="1:141" ht="13.5" customHeight="1" x14ac:dyDescent="0.3">
      <c r="A859" s="2"/>
      <c r="O859" s="2"/>
      <c r="AC859" s="2"/>
      <c r="AQ859" s="2"/>
      <c r="BE859" s="2"/>
      <c r="BS859" s="2"/>
      <c r="CG859" s="2"/>
      <c r="CU859" s="2"/>
      <c r="DI859" s="2"/>
      <c r="DW859" s="2"/>
      <c r="EK859" s="2"/>
    </row>
    <row r="860" spans="1:141" ht="13.5" customHeight="1" x14ac:dyDescent="0.3">
      <c r="A860" s="2"/>
      <c r="O860" s="2"/>
      <c r="AC860" s="2"/>
      <c r="AQ860" s="2"/>
      <c r="BE860" s="2"/>
      <c r="BS860" s="2"/>
      <c r="CG860" s="2"/>
      <c r="CU860" s="2"/>
      <c r="DI860" s="2"/>
      <c r="DW860" s="2"/>
      <c r="EK860" s="2"/>
    </row>
    <row r="861" spans="1:141" ht="13.5" customHeight="1" x14ac:dyDescent="0.3">
      <c r="A861" s="2"/>
      <c r="O861" s="2"/>
      <c r="AC861" s="2"/>
      <c r="AQ861" s="2"/>
      <c r="BE861" s="2"/>
      <c r="BS861" s="2"/>
      <c r="CG861" s="2"/>
      <c r="CU861" s="2"/>
      <c r="DI861" s="2"/>
      <c r="DW861" s="2"/>
      <c r="EK861" s="2"/>
    </row>
    <row r="862" spans="1:141" ht="13.5" customHeight="1" x14ac:dyDescent="0.3">
      <c r="A862" s="2"/>
      <c r="O862" s="2"/>
      <c r="AC862" s="2"/>
      <c r="AQ862" s="2"/>
      <c r="BE862" s="2"/>
      <c r="BS862" s="2"/>
      <c r="CG862" s="2"/>
      <c r="CU862" s="2"/>
      <c r="DI862" s="2"/>
      <c r="DW862" s="2"/>
      <c r="EK862" s="2"/>
    </row>
    <row r="863" spans="1:141" ht="13.5" customHeight="1" x14ac:dyDescent="0.3">
      <c r="A863" s="2"/>
      <c r="O863" s="2"/>
      <c r="AC863" s="2"/>
      <c r="AQ863" s="2"/>
      <c r="BE863" s="2"/>
      <c r="BS863" s="2"/>
      <c r="CG863" s="2"/>
      <c r="CU863" s="2"/>
      <c r="DI863" s="2"/>
      <c r="DW863" s="2"/>
      <c r="EK863" s="2"/>
    </row>
    <row r="864" spans="1:141" ht="13.5" customHeight="1" x14ac:dyDescent="0.3">
      <c r="A864" s="2"/>
      <c r="O864" s="2"/>
      <c r="AC864" s="2"/>
      <c r="AQ864" s="2"/>
      <c r="BE864" s="2"/>
      <c r="BS864" s="2"/>
      <c r="CG864" s="2"/>
      <c r="CU864" s="2"/>
      <c r="DI864" s="2"/>
      <c r="DW864" s="2"/>
      <c r="EK864" s="2"/>
    </row>
    <row r="865" spans="1:141" ht="13.5" customHeight="1" x14ac:dyDescent="0.3">
      <c r="A865" s="2"/>
      <c r="O865" s="2"/>
      <c r="AC865" s="2"/>
      <c r="AQ865" s="2"/>
      <c r="BE865" s="2"/>
      <c r="BS865" s="2"/>
      <c r="CG865" s="2"/>
      <c r="CU865" s="2"/>
      <c r="DI865" s="2"/>
      <c r="DW865" s="2"/>
      <c r="EK865" s="2"/>
    </row>
    <row r="866" spans="1:141" ht="13.5" customHeight="1" x14ac:dyDescent="0.3">
      <c r="A866" s="2"/>
      <c r="O866" s="2"/>
      <c r="AC866" s="2"/>
      <c r="AQ866" s="2"/>
      <c r="BE866" s="2"/>
      <c r="BS866" s="2"/>
      <c r="CG866" s="2"/>
      <c r="CU866" s="2"/>
      <c r="DI866" s="2"/>
      <c r="DW866" s="2"/>
      <c r="EK866" s="2"/>
    </row>
    <row r="867" spans="1:141" ht="13.5" customHeight="1" x14ac:dyDescent="0.3">
      <c r="A867" s="2"/>
      <c r="O867" s="2"/>
      <c r="AC867" s="2"/>
      <c r="AQ867" s="2"/>
      <c r="BE867" s="2"/>
      <c r="BS867" s="2"/>
      <c r="CG867" s="2"/>
      <c r="CU867" s="2"/>
      <c r="DI867" s="2"/>
      <c r="DW867" s="2"/>
      <c r="EK867" s="2"/>
    </row>
    <row r="868" spans="1:141" ht="13.5" customHeight="1" x14ac:dyDescent="0.3">
      <c r="A868" s="2"/>
      <c r="O868" s="2"/>
      <c r="AC868" s="2"/>
      <c r="AQ868" s="2"/>
      <c r="BE868" s="2"/>
      <c r="BS868" s="2"/>
      <c r="CG868" s="2"/>
      <c r="CU868" s="2"/>
      <c r="DI868" s="2"/>
      <c r="DW868" s="2"/>
      <c r="EK868" s="2"/>
    </row>
    <row r="869" spans="1:141" ht="13.5" customHeight="1" x14ac:dyDescent="0.3">
      <c r="A869" s="2"/>
      <c r="O869" s="2"/>
      <c r="AC869" s="2"/>
      <c r="AQ869" s="2"/>
      <c r="BE869" s="2"/>
      <c r="BS869" s="2"/>
      <c r="CG869" s="2"/>
      <c r="CU869" s="2"/>
      <c r="DI869" s="2"/>
      <c r="DW869" s="2"/>
      <c r="EK869" s="2"/>
    </row>
    <row r="870" spans="1:141" ht="13.5" customHeight="1" x14ac:dyDescent="0.3">
      <c r="A870" s="2"/>
      <c r="O870" s="2"/>
      <c r="AC870" s="2"/>
      <c r="AQ870" s="2"/>
      <c r="BE870" s="2"/>
      <c r="BS870" s="2"/>
      <c r="CG870" s="2"/>
      <c r="CU870" s="2"/>
      <c r="DI870" s="2"/>
      <c r="DW870" s="2"/>
      <c r="EK870" s="2"/>
    </row>
    <row r="871" spans="1:141" ht="13.5" customHeight="1" x14ac:dyDescent="0.3">
      <c r="A871" s="2"/>
      <c r="O871" s="2"/>
      <c r="AC871" s="2"/>
      <c r="AQ871" s="2"/>
      <c r="BE871" s="2"/>
      <c r="BS871" s="2"/>
      <c r="CG871" s="2"/>
      <c r="CU871" s="2"/>
      <c r="DI871" s="2"/>
      <c r="DW871" s="2"/>
      <c r="EK871" s="2"/>
    </row>
    <row r="872" spans="1:141" ht="13.5" customHeight="1" x14ac:dyDescent="0.3">
      <c r="A872" s="2"/>
      <c r="O872" s="2"/>
      <c r="AC872" s="2"/>
      <c r="AQ872" s="2"/>
      <c r="BE872" s="2"/>
      <c r="BS872" s="2"/>
      <c r="CG872" s="2"/>
      <c r="CU872" s="2"/>
      <c r="DI872" s="2"/>
      <c r="DW872" s="2"/>
      <c r="EK872" s="2"/>
    </row>
    <row r="873" spans="1:141" ht="13.5" customHeight="1" x14ac:dyDescent="0.3">
      <c r="A873" s="2"/>
      <c r="O873" s="2"/>
      <c r="AC873" s="2"/>
      <c r="AQ873" s="2"/>
      <c r="BE873" s="2"/>
      <c r="BS873" s="2"/>
      <c r="CG873" s="2"/>
      <c r="CU873" s="2"/>
      <c r="DI873" s="2"/>
      <c r="DW873" s="2"/>
      <c r="EK873" s="2"/>
    </row>
    <row r="874" spans="1:141" ht="13.5" customHeight="1" x14ac:dyDescent="0.3">
      <c r="A874" s="2"/>
      <c r="O874" s="2"/>
      <c r="AC874" s="2"/>
      <c r="AQ874" s="2"/>
      <c r="BE874" s="2"/>
      <c r="BS874" s="2"/>
      <c r="CG874" s="2"/>
      <c r="CU874" s="2"/>
      <c r="DI874" s="2"/>
      <c r="DW874" s="2"/>
      <c r="EK874" s="2"/>
    </row>
    <row r="875" spans="1:141" ht="13.5" customHeight="1" x14ac:dyDescent="0.3">
      <c r="A875" s="2"/>
      <c r="O875" s="2"/>
      <c r="AC875" s="2"/>
      <c r="AQ875" s="2"/>
      <c r="BE875" s="2"/>
      <c r="BS875" s="2"/>
      <c r="CG875" s="2"/>
      <c r="CU875" s="2"/>
      <c r="DI875" s="2"/>
      <c r="DW875" s="2"/>
      <c r="EK875" s="2"/>
    </row>
    <row r="876" spans="1:141" ht="13.5" customHeight="1" x14ac:dyDescent="0.3">
      <c r="A876" s="2"/>
      <c r="O876" s="2"/>
      <c r="AC876" s="2"/>
      <c r="AQ876" s="2"/>
      <c r="BE876" s="2"/>
      <c r="BS876" s="2"/>
      <c r="CG876" s="2"/>
      <c r="CU876" s="2"/>
      <c r="DI876" s="2"/>
      <c r="DW876" s="2"/>
      <c r="EK876" s="2"/>
    </row>
    <row r="877" spans="1:141" ht="13.5" customHeight="1" x14ac:dyDescent="0.3">
      <c r="A877" s="2"/>
      <c r="O877" s="2"/>
      <c r="AC877" s="2"/>
      <c r="AQ877" s="2"/>
      <c r="BE877" s="2"/>
      <c r="BS877" s="2"/>
      <c r="CG877" s="2"/>
      <c r="CU877" s="2"/>
      <c r="DI877" s="2"/>
      <c r="DW877" s="2"/>
      <c r="EK877" s="2"/>
    </row>
    <row r="878" spans="1:141" ht="13.5" customHeight="1" x14ac:dyDescent="0.3">
      <c r="A878" s="2"/>
      <c r="O878" s="2"/>
      <c r="AC878" s="2"/>
      <c r="AQ878" s="2"/>
      <c r="BE878" s="2"/>
      <c r="BS878" s="2"/>
      <c r="CG878" s="2"/>
      <c r="CU878" s="2"/>
      <c r="DI878" s="2"/>
      <c r="DW878" s="2"/>
      <c r="EK878" s="2"/>
    </row>
    <row r="879" spans="1:141" ht="13.5" customHeight="1" x14ac:dyDescent="0.3">
      <c r="A879" s="2"/>
      <c r="O879" s="2"/>
      <c r="AC879" s="2"/>
      <c r="AQ879" s="2"/>
      <c r="BE879" s="2"/>
      <c r="BS879" s="2"/>
      <c r="CG879" s="2"/>
      <c r="CU879" s="2"/>
      <c r="DI879" s="2"/>
      <c r="DW879" s="2"/>
      <c r="EK879" s="2"/>
    </row>
    <row r="880" spans="1:141" ht="13.5" customHeight="1" x14ac:dyDescent="0.3">
      <c r="A880" s="2"/>
      <c r="O880" s="2"/>
      <c r="AC880" s="2"/>
      <c r="AQ880" s="2"/>
      <c r="BE880" s="2"/>
      <c r="BS880" s="2"/>
      <c r="CG880" s="2"/>
      <c r="CU880" s="2"/>
      <c r="DI880" s="2"/>
      <c r="DW880" s="2"/>
      <c r="EK880" s="2"/>
    </row>
    <row r="881" spans="1:141" ht="13.5" customHeight="1" x14ac:dyDescent="0.3">
      <c r="A881" s="2"/>
      <c r="O881" s="2"/>
      <c r="AC881" s="2"/>
      <c r="AQ881" s="2"/>
      <c r="BE881" s="2"/>
      <c r="BS881" s="2"/>
      <c r="CG881" s="2"/>
      <c r="CU881" s="2"/>
      <c r="DI881" s="2"/>
      <c r="DW881" s="2"/>
      <c r="EK881" s="2"/>
    </row>
    <row r="882" spans="1:141" ht="13.5" customHeight="1" x14ac:dyDescent="0.3">
      <c r="A882" s="2"/>
      <c r="O882" s="2"/>
      <c r="AC882" s="2"/>
      <c r="AQ882" s="2"/>
      <c r="BE882" s="2"/>
      <c r="BS882" s="2"/>
      <c r="CG882" s="2"/>
      <c r="CU882" s="2"/>
      <c r="DI882" s="2"/>
      <c r="DW882" s="2"/>
      <c r="EK882" s="2"/>
    </row>
    <row r="883" spans="1:141" ht="13.5" customHeight="1" x14ac:dyDescent="0.3">
      <c r="A883" s="2"/>
      <c r="O883" s="2"/>
      <c r="AC883" s="2"/>
      <c r="AQ883" s="2"/>
      <c r="BE883" s="2"/>
      <c r="BS883" s="2"/>
      <c r="CG883" s="2"/>
      <c r="CU883" s="2"/>
      <c r="DI883" s="2"/>
      <c r="DW883" s="2"/>
      <c r="EK883" s="2"/>
    </row>
    <row r="884" spans="1:141" ht="13.5" customHeight="1" x14ac:dyDescent="0.3">
      <c r="A884" s="2"/>
      <c r="O884" s="2"/>
      <c r="AC884" s="2"/>
      <c r="AQ884" s="2"/>
      <c r="BE884" s="2"/>
      <c r="BS884" s="2"/>
      <c r="CG884" s="2"/>
      <c r="CU884" s="2"/>
      <c r="DI884" s="2"/>
      <c r="DW884" s="2"/>
      <c r="EK884" s="2"/>
    </row>
    <row r="885" spans="1:141" ht="13.5" customHeight="1" x14ac:dyDescent="0.3">
      <c r="A885" s="2"/>
      <c r="O885" s="2"/>
      <c r="AC885" s="2"/>
      <c r="AQ885" s="2"/>
      <c r="BE885" s="2"/>
      <c r="BS885" s="2"/>
      <c r="CG885" s="2"/>
      <c r="CU885" s="2"/>
      <c r="DI885" s="2"/>
      <c r="DW885" s="2"/>
      <c r="EK885" s="2"/>
    </row>
    <row r="886" spans="1:141" ht="13.5" customHeight="1" x14ac:dyDescent="0.3">
      <c r="A886" s="2"/>
      <c r="O886" s="2"/>
      <c r="AC886" s="2"/>
      <c r="AQ886" s="2"/>
      <c r="BE886" s="2"/>
      <c r="BS886" s="2"/>
      <c r="CG886" s="2"/>
      <c r="CU886" s="2"/>
      <c r="DI886" s="2"/>
      <c r="DW886" s="2"/>
      <c r="EK886" s="2"/>
    </row>
    <row r="887" spans="1:141" ht="13.5" customHeight="1" x14ac:dyDescent="0.3">
      <c r="A887" s="2"/>
      <c r="O887" s="2"/>
      <c r="AC887" s="2"/>
      <c r="AQ887" s="2"/>
      <c r="BE887" s="2"/>
      <c r="BS887" s="2"/>
      <c r="CG887" s="2"/>
      <c r="CU887" s="2"/>
      <c r="DI887" s="2"/>
      <c r="DW887" s="2"/>
      <c r="EK887" s="2"/>
    </row>
    <row r="888" spans="1:141" ht="13.5" customHeight="1" x14ac:dyDescent="0.3">
      <c r="A888" s="2"/>
      <c r="O888" s="2"/>
      <c r="AC888" s="2"/>
      <c r="AQ888" s="2"/>
      <c r="BE888" s="2"/>
      <c r="BS888" s="2"/>
      <c r="CG888" s="2"/>
      <c r="CU888" s="2"/>
      <c r="DI888" s="2"/>
      <c r="DW888" s="2"/>
      <c r="EK888" s="2"/>
    </row>
    <row r="889" spans="1:141" ht="13.5" customHeight="1" x14ac:dyDescent="0.3">
      <c r="A889" s="2"/>
      <c r="O889" s="2"/>
      <c r="AC889" s="2"/>
      <c r="AQ889" s="2"/>
      <c r="BE889" s="2"/>
      <c r="BS889" s="2"/>
      <c r="CG889" s="2"/>
      <c r="CU889" s="2"/>
      <c r="DI889" s="2"/>
      <c r="DW889" s="2"/>
      <c r="EK889" s="2"/>
    </row>
    <row r="890" spans="1:141" ht="13.5" customHeight="1" x14ac:dyDescent="0.3">
      <c r="A890" s="2"/>
      <c r="O890" s="2"/>
      <c r="AC890" s="2"/>
      <c r="AQ890" s="2"/>
      <c r="BE890" s="2"/>
      <c r="BS890" s="2"/>
      <c r="CG890" s="2"/>
      <c r="CU890" s="2"/>
      <c r="DI890" s="2"/>
      <c r="DW890" s="2"/>
      <c r="EK890" s="2"/>
    </row>
    <row r="891" spans="1:141" ht="13.5" customHeight="1" x14ac:dyDescent="0.3">
      <c r="A891" s="2"/>
      <c r="O891" s="2"/>
      <c r="AC891" s="2"/>
      <c r="AQ891" s="2"/>
      <c r="BE891" s="2"/>
      <c r="BS891" s="2"/>
      <c r="CG891" s="2"/>
      <c r="CU891" s="2"/>
      <c r="DI891" s="2"/>
      <c r="DW891" s="2"/>
      <c r="EK891" s="2"/>
    </row>
    <row r="892" spans="1:141" ht="13.5" customHeight="1" x14ac:dyDescent="0.3">
      <c r="A892" s="2"/>
      <c r="O892" s="2"/>
      <c r="AC892" s="2"/>
      <c r="AQ892" s="2"/>
      <c r="BE892" s="2"/>
      <c r="BS892" s="2"/>
      <c r="CG892" s="2"/>
      <c r="CU892" s="2"/>
      <c r="DI892" s="2"/>
      <c r="DW892" s="2"/>
      <c r="EK892" s="2"/>
    </row>
    <row r="893" spans="1:141" ht="13.5" customHeight="1" x14ac:dyDescent="0.3">
      <c r="A893" s="2"/>
      <c r="O893" s="2"/>
      <c r="AC893" s="2"/>
      <c r="AQ893" s="2"/>
      <c r="BE893" s="2"/>
      <c r="BS893" s="2"/>
      <c r="CG893" s="2"/>
      <c r="CU893" s="2"/>
      <c r="DI893" s="2"/>
      <c r="DW893" s="2"/>
      <c r="EK893" s="2"/>
    </row>
    <row r="894" spans="1:141" ht="13.5" customHeight="1" x14ac:dyDescent="0.3">
      <c r="A894" s="2"/>
      <c r="O894" s="2"/>
      <c r="AC894" s="2"/>
      <c r="AQ894" s="2"/>
      <c r="BE894" s="2"/>
      <c r="BS894" s="2"/>
      <c r="CG894" s="2"/>
      <c r="CU894" s="2"/>
      <c r="DI894" s="2"/>
      <c r="DW894" s="2"/>
      <c r="EK894" s="2"/>
    </row>
    <row r="895" spans="1:141" ht="13.5" customHeight="1" x14ac:dyDescent="0.3">
      <c r="A895" s="2"/>
      <c r="O895" s="2"/>
      <c r="AC895" s="2"/>
      <c r="AQ895" s="2"/>
      <c r="BE895" s="2"/>
      <c r="BS895" s="2"/>
      <c r="CG895" s="2"/>
      <c r="CU895" s="2"/>
      <c r="DI895" s="2"/>
      <c r="DW895" s="2"/>
      <c r="EK895" s="2"/>
    </row>
    <row r="896" spans="1:141" ht="13.5" customHeight="1" x14ac:dyDescent="0.3">
      <c r="A896" s="2"/>
      <c r="O896" s="2"/>
      <c r="AC896" s="2"/>
      <c r="AQ896" s="2"/>
      <c r="BE896" s="2"/>
      <c r="BS896" s="2"/>
      <c r="CG896" s="2"/>
      <c r="CU896" s="2"/>
      <c r="DI896" s="2"/>
      <c r="DW896" s="2"/>
      <c r="EK896" s="2"/>
    </row>
    <row r="897" spans="1:141" ht="13.5" customHeight="1" x14ac:dyDescent="0.3">
      <c r="A897" s="2"/>
      <c r="O897" s="2"/>
      <c r="AC897" s="2"/>
      <c r="AQ897" s="2"/>
      <c r="BE897" s="2"/>
      <c r="BS897" s="2"/>
      <c r="CG897" s="2"/>
      <c r="CU897" s="2"/>
      <c r="DI897" s="2"/>
      <c r="DW897" s="2"/>
      <c r="EK897" s="2"/>
    </row>
    <row r="898" spans="1:141" ht="13.5" customHeight="1" x14ac:dyDescent="0.3">
      <c r="A898" s="2"/>
      <c r="O898" s="2"/>
      <c r="AC898" s="2"/>
      <c r="AQ898" s="2"/>
      <c r="BE898" s="2"/>
      <c r="BS898" s="2"/>
      <c r="CG898" s="2"/>
      <c r="CU898" s="2"/>
      <c r="DI898" s="2"/>
      <c r="DW898" s="2"/>
      <c r="EK898" s="2"/>
    </row>
    <row r="899" spans="1:141" ht="13.5" customHeight="1" x14ac:dyDescent="0.3">
      <c r="A899" s="2"/>
      <c r="O899" s="2"/>
      <c r="AC899" s="2"/>
      <c r="AQ899" s="2"/>
      <c r="BE899" s="2"/>
      <c r="BS899" s="2"/>
      <c r="CG899" s="2"/>
      <c r="CU899" s="2"/>
      <c r="DI899" s="2"/>
      <c r="DW899" s="2"/>
      <c r="EK899" s="2"/>
    </row>
    <row r="900" spans="1:141" ht="13.5" customHeight="1" x14ac:dyDescent="0.3">
      <c r="A900" s="2"/>
      <c r="O900" s="2"/>
      <c r="AC900" s="2"/>
      <c r="AQ900" s="2"/>
      <c r="BE900" s="2"/>
      <c r="BS900" s="2"/>
      <c r="CG900" s="2"/>
      <c r="CU900" s="2"/>
      <c r="DI900" s="2"/>
      <c r="DW900" s="2"/>
      <c r="EK900" s="2"/>
    </row>
    <row r="901" spans="1:141" ht="13.5" customHeight="1" x14ac:dyDescent="0.3">
      <c r="A901" s="2"/>
      <c r="O901" s="2"/>
      <c r="AC901" s="2"/>
      <c r="AQ901" s="2"/>
      <c r="BE901" s="2"/>
      <c r="BS901" s="2"/>
      <c r="CG901" s="2"/>
      <c r="CU901" s="2"/>
      <c r="DI901" s="2"/>
      <c r="DW901" s="2"/>
      <c r="EK901" s="2"/>
    </row>
    <row r="902" spans="1:141" ht="13.5" customHeight="1" x14ac:dyDescent="0.3">
      <c r="A902" s="2"/>
      <c r="O902" s="2"/>
      <c r="AC902" s="2"/>
      <c r="AQ902" s="2"/>
      <c r="BE902" s="2"/>
      <c r="BS902" s="2"/>
      <c r="CG902" s="2"/>
      <c r="CU902" s="2"/>
      <c r="DI902" s="2"/>
      <c r="DW902" s="2"/>
      <c r="EK902" s="2"/>
    </row>
    <row r="903" spans="1:141" ht="13.5" customHeight="1" x14ac:dyDescent="0.3">
      <c r="A903" s="2"/>
      <c r="O903" s="2"/>
      <c r="AC903" s="2"/>
      <c r="AQ903" s="2"/>
      <c r="BE903" s="2"/>
      <c r="BS903" s="2"/>
      <c r="CG903" s="2"/>
      <c r="CU903" s="2"/>
      <c r="DI903" s="2"/>
      <c r="DW903" s="2"/>
      <c r="EK903" s="2"/>
    </row>
    <row r="904" spans="1:141" ht="13.5" customHeight="1" x14ac:dyDescent="0.3">
      <c r="A904" s="2"/>
      <c r="O904" s="2"/>
      <c r="AC904" s="2"/>
      <c r="AQ904" s="2"/>
      <c r="BE904" s="2"/>
      <c r="BS904" s="2"/>
      <c r="CG904" s="2"/>
      <c r="CU904" s="2"/>
      <c r="DI904" s="2"/>
      <c r="DW904" s="2"/>
      <c r="EK904" s="2"/>
    </row>
    <row r="905" spans="1:141" ht="13.5" customHeight="1" x14ac:dyDescent="0.3">
      <c r="A905" s="2"/>
      <c r="O905" s="2"/>
      <c r="AC905" s="2"/>
      <c r="AQ905" s="2"/>
      <c r="BE905" s="2"/>
      <c r="BS905" s="2"/>
      <c r="CG905" s="2"/>
      <c r="CU905" s="2"/>
      <c r="DI905" s="2"/>
      <c r="DW905" s="2"/>
      <c r="EK905" s="2"/>
    </row>
    <row r="906" spans="1:141" ht="13.5" customHeight="1" x14ac:dyDescent="0.3">
      <c r="A906" s="2"/>
      <c r="O906" s="2"/>
      <c r="AC906" s="2"/>
      <c r="AQ906" s="2"/>
      <c r="BE906" s="2"/>
      <c r="BS906" s="2"/>
      <c r="CG906" s="2"/>
      <c r="CU906" s="2"/>
      <c r="DI906" s="2"/>
      <c r="DW906" s="2"/>
      <c r="EK906" s="2"/>
    </row>
    <row r="907" spans="1:141" ht="13.5" customHeight="1" x14ac:dyDescent="0.3">
      <c r="A907" s="2"/>
      <c r="O907" s="2"/>
      <c r="AC907" s="2"/>
      <c r="AQ907" s="2"/>
      <c r="BE907" s="2"/>
      <c r="BS907" s="2"/>
      <c r="CG907" s="2"/>
      <c r="CU907" s="2"/>
      <c r="DI907" s="2"/>
      <c r="DW907" s="2"/>
      <c r="EK907" s="2"/>
    </row>
    <row r="908" spans="1:141" ht="13.5" customHeight="1" x14ac:dyDescent="0.3">
      <c r="A908" s="2"/>
      <c r="O908" s="2"/>
      <c r="AC908" s="2"/>
      <c r="AQ908" s="2"/>
      <c r="BE908" s="2"/>
      <c r="BS908" s="2"/>
      <c r="CG908" s="2"/>
      <c r="CU908" s="2"/>
      <c r="DI908" s="2"/>
      <c r="DW908" s="2"/>
      <c r="EK908" s="2"/>
    </row>
    <row r="909" spans="1:141" ht="13.5" customHeight="1" x14ac:dyDescent="0.3">
      <c r="A909" s="2"/>
      <c r="O909" s="2"/>
      <c r="AC909" s="2"/>
      <c r="AQ909" s="2"/>
      <c r="BE909" s="2"/>
      <c r="BS909" s="2"/>
      <c r="CG909" s="2"/>
      <c r="CU909" s="2"/>
      <c r="DI909" s="2"/>
      <c r="DW909" s="2"/>
      <c r="EK909" s="2"/>
    </row>
    <row r="910" spans="1:141" ht="13.5" customHeight="1" x14ac:dyDescent="0.3">
      <c r="A910" s="2"/>
      <c r="O910" s="2"/>
      <c r="AC910" s="2"/>
      <c r="AQ910" s="2"/>
      <c r="BE910" s="2"/>
      <c r="BS910" s="2"/>
      <c r="CG910" s="2"/>
      <c r="CU910" s="2"/>
      <c r="DI910" s="2"/>
      <c r="DW910" s="2"/>
      <c r="EK910" s="2"/>
    </row>
    <row r="911" spans="1:141" ht="13.5" customHeight="1" x14ac:dyDescent="0.3">
      <c r="A911" s="2"/>
      <c r="O911" s="2"/>
      <c r="AC911" s="2"/>
      <c r="AQ911" s="2"/>
      <c r="BE911" s="2"/>
      <c r="BS911" s="2"/>
      <c r="CG911" s="2"/>
      <c r="CU911" s="2"/>
      <c r="DI911" s="2"/>
      <c r="DW911" s="2"/>
      <c r="EK911" s="2"/>
    </row>
    <row r="912" spans="1:141" ht="13.5" customHeight="1" x14ac:dyDescent="0.3">
      <c r="A912" s="2"/>
      <c r="O912" s="2"/>
      <c r="AC912" s="2"/>
      <c r="AQ912" s="2"/>
      <c r="BE912" s="2"/>
      <c r="BS912" s="2"/>
      <c r="CG912" s="2"/>
      <c r="CU912" s="2"/>
      <c r="DI912" s="2"/>
      <c r="DW912" s="2"/>
      <c r="EK912" s="2"/>
    </row>
    <row r="913" spans="1:141" ht="13.5" customHeight="1" x14ac:dyDescent="0.3">
      <c r="A913" s="2"/>
      <c r="O913" s="2"/>
      <c r="AC913" s="2"/>
      <c r="AQ913" s="2"/>
      <c r="BE913" s="2"/>
      <c r="BS913" s="2"/>
      <c r="CG913" s="2"/>
      <c r="CU913" s="2"/>
      <c r="DI913" s="2"/>
      <c r="DW913" s="2"/>
      <c r="EK913" s="2"/>
    </row>
    <row r="914" spans="1:141" ht="13.5" customHeight="1" x14ac:dyDescent="0.3">
      <c r="A914" s="2"/>
      <c r="O914" s="2"/>
      <c r="AC914" s="2"/>
      <c r="AQ914" s="2"/>
      <c r="BE914" s="2"/>
      <c r="BS914" s="2"/>
      <c r="CG914" s="2"/>
      <c r="CU914" s="2"/>
      <c r="DI914" s="2"/>
      <c r="DW914" s="2"/>
      <c r="EK914" s="2"/>
    </row>
    <row r="915" spans="1:141" ht="13.5" customHeight="1" x14ac:dyDescent="0.3">
      <c r="A915" s="2"/>
      <c r="O915" s="2"/>
      <c r="AC915" s="2"/>
      <c r="AQ915" s="2"/>
      <c r="BE915" s="2"/>
      <c r="BS915" s="2"/>
      <c r="CG915" s="2"/>
      <c r="CU915" s="2"/>
      <c r="DI915" s="2"/>
      <c r="DW915" s="2"/>
      <c r="EK915" s="2"/>
    </row>
    <row r="916" spans="1:141" ht="13.5" customHeight="1" x14ac:dyDescent="0.3">
      <c r="A916" s="2"/>
      <c r="O916" s="2"/>
      <c r="AC916" s="2"/>
      <c r="AQ916" s="2"/>
      <c r="BE916" s="2"/>
      <c r="BS916" s="2"/>
      <c r="CG916" s="2"/>
      <c r="CU916" s="2"/>
      <c r="DI916" s="2"/>
      <c r="DW916" s="2"/>
      <c r="EK916" s="2"/>
    </row>
    <row r="917" spans="1:141" ht="13.5" customHeight="1" x14ac:dyDescent="0.3">
      <c r="A917" s="2"/>
      <c r="O917" s="2"/>
      <c r="AC917" s="2"/>
      <c r="AQ917" s="2"/>
      <c r="BE917" s="2"/>
      <c r="BS917" s="2"/>
      <c r="CG917" s="2"/>
      <c r="CU917" s="2"/>
      <c r="DI917" s="2"/>
      <c r="DW917" s="2"/>
      <c r="EK917" s="2"/>
    </row>
    <row r="918" spans="1:141" ht="13.5" customHeight="1" x14ac:dyDescent="0.3">
      <c r="A918" s="2"/>
      <c r="O918" s="2"/>
      <c r="AC918" s="2"/>
      <c r="AQ918" s="2"/>
      <c r="BE918" s="2"/>
      <c r="BS918" s="2"/>
      <c r="CG918" s="2"/>
      <c r="CU918" s="2"/>
      <c r="DI918" s="2"/>
      <c r="DW918" s="2"/>
      <c r="EK918" s="2"/>
    </row>
    <row r="919" spans="1:141" ht="13.5" customHeight="1" x14ac:dyDescent="0.3">
      <c r="A919" s="2"/>
      <c r="O919" s="2"/>
      <c r="AC919" s="2"/>
      <c r="AQ919" s="2"/>
      <c r="BE919" s="2"/>
      <c r="BS919" s="2"/>
      <c r="CG919" s="2"/>
      <c r="CU919" s="2"/>
      <c r="DI919" s="2"/>
      <c r="DW919" s="2"/>
      <c r="EK919" s="2"/>
    </row>
    <row r="920" spans="1:141" ht="13.5" customHeight="1" x14ac:dyDescent="0.3">
      <c r="A920" s="2"/>
      <c r="O920" s="2"/>
      <c r="AC920" s="2"/>
      <c r="AQ920" s="2"/>
      <c r="BE920" s="2"/>
      <c r="BS920" s="2"/>
      <c r="CG920" s="2"/>
      <c r="CU920" s="2"/>
      <c r="DI920" s="2"/>
      <c r="DW920" s="2"/>
      <c r="EK920" s="2"/>
    </row>
    <row r="921" spans="1:141" ht="13.5" customHeight="1" x14ac:dyDescent="0.3">
      <c r="A921" s="2"/>
      <c r="O921" s="2"/>
      <c r="AC921" s="2"/>
      <c r="AQ921" s="2"/>
      <c r="BE921" s="2"/>
      <c r="BS921" s="2"/>
      <c r="CG921" s="2"/>
      <c r="CU921" s="2"/>
      <c r="DI921" s="2"/>
      <c r="DW921" s="2"/>
      <c r="EK921" s="2"/>
    </row>
    <row r="922" spans="1:141" ht="13.5" customHeight="1" x14ac:dyDescent="0.3">
      <c r="A922" s="2"/>
      <c r="O922" s="2"/>
      <c r="AC922" s="2"/>
      <c r="AQ922" s="2"/>
      <c r="BE922" s="2"/>
      <c r="BS922" s="2"/>
      <c r="CG922" s="2"/>
      <c r="CU922" s="2"/>
      <c r="DI922" s="2"/>
      <c r="DW922" s="2"/>
      <c r="EK922" s="2"/>
    </row>
    <row r="923" spans="1:141" ht="13.5" customHeight="1" x14ac:dyDescent="0.3">
      <c r="A923" s="2"/>
      <c r="O923" s="2"/>
      <c r="AC923" s="2"/>
      <c r="AQ923" s="2"/>
      <c r="BE923" s="2"/>
      <c r="BS923" s="2"/>
      <c r="CG923" s="2"/>
      <c r="CU923" s="2"/>
      <c r="DI923" s="2"/>
      <c r="DW923" s="2"/>
      <c r="EK923" s="2"/>
    </row>
    <row r="924" spans="1:141" ht="13.5" customHeight="1" x14ac:dyDescent="0.3">
      <c r="A924" s="2"/>
      <c r="O924" s="2"/>
      <c r="AC924" s="2"/>
      <c r="AQ924" s="2"/>
      <c r="BE924" s="2"/>
      <c r="BS924" s="2"/>
      <c r="CG924" s="2"/>
      <c r="CU924" s="2"/>
      <c r="DI924" s="2"/>
      <c r="DW924" s="2"/>
      <c r="EK924" s="2"/>
    </row>
    <row r="925" spans="1:141" ht="13.5" customHeight="1" x14ac:dyDescent="0.3">
      <c r="A925" s="2"/>
      <c r="O925" s="2"/>
      <c r="AC925" s="2"/>
      <c r="AQ925" s="2"/>
      <c r="BE925" s="2"/>
      <c r="BS925" s="2"/>
      <c r="CG925" s="2"/>
      <c r="CU925" s="2"/>
      <c r="DI925" s="2"/>
      <c r="DW925" s="2"/>
      <c r="EK925" s="2"/>
    </row>
    <row r="926" spans="1:141" ht="13.5" customHeight="1" x14ac:dyDescent="0.3">
      <c r="A926" s="2"/>
      <c r="O926" s="2"/>
      <c r="AC926" s="2"/>
      <c r="AQ926" s="2"/>
      <c r="BE926" s="2"/>
      <c r="BS926" s="2"/>
      <c r="CG926" s="2"/>
      <c r="CU926" s="2"/>
      <c r="DI926" s="2"/>
      <c r="DW926" s="2"/>
      <c r="EK926" s="2"/>
    </row>
    <row r="927" spans="1:141" ht="13.5" customHeight="1" x14ac:dyDescent="0.3">
      <c r="A927" s="2"/>
      <c r="O927" s="2"/>
      <c r="AC927" s="2"/>
      <c r="AQ927" s="2"/>
      <c r="BE927" s="2"/>
      <c r="BS927" s="2"/>
      <c r="CG927" s="2"/>
      <c r="CU927" s="2"/>
      <c r="DI927" s="2"/>
      <c r="DW927" s="2"/>
      <c r="EK927" s="2"/>
    </row>
    <row r="928" spans="1:141" ht="13.5" customHeight="1" x14ac:dyDescent="0.3">
      <c r="A928" s="2"/>
      <c r="O928" s="2"/>
      <c r="AC928" s="2"/>
      <c r="AQ928" s="2"/>
      <c r="BE928" s="2"/>
      <c r="BS928" s="2"/>
      <c r="CG928" s="2"/>
      <c r="CU928" s="2"/>
      <c r="DI928" s="2"/>
      <c r="DW928" s="2"/>
      <c r="EK928" s="2"/>
    </row>
    <row r="929" spans="1:141" ht="13.5" customHeight="1" x14ac:dyDescent="0.3">
      <c r="A929" s="2"/>
      <c r="O929" s="2"/>
      <c r="AC929" s="2"/>
      <c r="AQ929" s="2"/>
      <c r="BE929" s="2"/>
      <c r="BS929" s="2"/>
      <c r="CG929" s="2"/>
      <c r="CU929" s="2"/>
      <c r="DI929" s="2"/>
      <c r="DW929" s="2"/>
      <c r="EK929" s="2"/>
    </row>
    <row r="930" spans="1:141" ht="13.5" customHeight="1" x14ac:dyDescent="0.3">
      <c r="A930" s="2"/>
      <c r="O930" s="2"/>
      <c r="AC930" s="2"/>
      <c r="AQ930" s="2"/>
      <c r="BE930" s="2"/>
      <c r="BS930" s="2"/>
      <c r="CG930" s="2"/>
      <c r="CU930" s="2"/>
      <c r="DI930" s="2"/>
      <c r="DW930" s="2"/>
      <c r="EK930" s="2"/>
    </row>
    <row r="931" spans="1:141" ht="13.5" customHeight="1" x14ac:dyDescent="0.3">
      <c r="A931" s="2"/>
      <c r="O931" s="2"/>
      <c r="AC931" s="2"/>
      <c r="AQ931" s="2"/>
      <c r="BE931" s="2"/>
      <c r="BS931" s="2"/>
      <c r="CG931" s="2"/>
      <c r="CU931" s="2"/>
      <c r="DI931" s="2"/>
      <c r="DW931" s="2"/>
      <c r="EK931" s="2"/>
    </row>
    <row r="932" spans="1:141" ht="13.5" customHeight="1" x14ac:dyDescent="0.3">
      <c r="A932" s="2"/>
      <c r="O932" s="2"/>
      <c r="AC932" s="2"/>
      <c r="AQ932" s="2"/>
      <c r="BE932" s="2"/>
      <c r="BS932" s="2"/>
      <c r="CG932" s="2"/>
      <c r="CU932" s="2"/>
      <c r="DI932" s="2"/>
      <c r="DW932" s="2"/>
      <c r="EK932" s="2"/>
    </row>
    <row r="933" spans="1:141" ht="13.5" customHeight="1" x14ac:dyDescent="0.3">
      <c r="A933" s="2"/>
      <c r="O933" s="2"/>
      <c r="AC933" s="2"/>
      <c r="AQ933" s="2"/>
      <c r="BE933" s="2"/>
      <c r="BS933" s="2"/>
      <c r="CG933" s="2"/>
      <c r="CU933" s="2"/>
      <c r="DI933" s="2"/>
      <c r="DW933" s="2"/>
      <c r="EK933" s="2"/>
    </row>
    <row r="934" spans="1:141" ht="13.5" customHeight="1" x14ac:dyDescent="0.3">
      <c r="A934" s="2"/>
      <c r="O934" s="2"/>
      <c r="AC934" s="2"/>
      <c r="AQ934" s="2"/>
      <c r="BE934" s="2"/>
      <c r="BS934" s="2"/>
      <c r="CG934" s="2"/>
      <c r="CU934" s="2"/>
      <c r="DI934" s="2"/>
      <c r="DW934" s="2"/>
      <c r="EK934" s="2"/>
    </row>
    <row r="935" spans="1:141" ht="13.5" customHeight="1" x14ac:dyDescent="0.3">
      <c r="A935" s="2"/>
      <c r="O935" s="2"/>
      <c r="AC935" s="2"/>
      <c r="AQ935" s="2"/>
      <c r="BE935" s="2"/>
      <c r="BS935" s="2"/>
      <c r="CG935" s="2"/>
      <c r="CU935" s="2"/>
      <c r="DI935" s="2"/>
      <c r="DW935" s="2"/>
      <c r="EK935" s="2"/>
    </row>
    <row r="936" spans="1:141" ht="13.5" customHeight="1" x14ac:dyDescent="0.3">
      <c r="A936" s="2"/>
      <c r="O936" s="2"/>
      <c r="AC936" s="2"/>
      <c r="AQ936" s="2"/>
      <c r="BE936" s="2"/>
      <c r="BS936" s="2"/>
      <c r="CG936" s="2"/>
      <c r="CU936" s="2"/>
      <c r="DI936" s="2"/>
      <c r="DW936" s="2"/>
      <c r="EK936" s="2"/>
    </row>
    <row r="937" spans="1:141" ht="13.5" customHeight="1" x14ac:dyDescent="0.3">
      <c r="A937" s="2"/>
      <c r="O937" s="2"/>
      <c r="AC937" s="2"/>
      <c r="AQ937" s="2"/>
      <c r="BE937" s="2"/>
      <c r="BS937" s="2"/>
      <c r="CG937" s="2"/>
      <c r="CU937" s="2"/>
      <c r="DI937" s="2"/>
      <c r="DW937" s="2"/>
      <c r="EK937" s="2"/>
    </row>
    <row r="938" spans="1:141" ht="13.5" customHeight="1" x14ac:dyDescent="0.3">
      <c r="A938" s="2"/>
      <c r="O938" s="2"/>
      <c r="AC938" s="2"/>
      <c r="AQ938" s="2"/>
      <c r="BE938" s="2"/>
      <c r="BS938" s="2"/>
      <c r="CG938" s="2"/>
      <c r="CU938" s="2"/>
      <c r="DI938" s="2"/>
      <c r="DW938" s="2"/>
      <c r="EK938" s="2"/>
    </row>
    <row r="939" spans="1:141" ht="13.5" customHeight="1" x14ac:dyDescent="0.3">
      <c r="A939" s="2"/>
      <c r="O939" s="2"/>
      <c r="AC939" s="2"/>
      <c r="AQ939" s="2"/>
      <c r="BE939" s="2"/>
      <c r="BS939" s="2"/>
      <c r="CG939" s="2"/>
      <c r="CU939" s="2"/>
      <c r="DI939" s="2"/>
      <c r="DW939" s="2"/>
      <c r="EK939" s="2"/>
    </row>
    <row r="940" spans="1:141" ht="13.5" customHeight="1" x14ac:dyDescent="0.3">
      <c r="A940" s="2"/>
      <c r="O940" s="2"/>
      <c r="AC940" s="2"/>
      <c r="AQ940" s="2"/>
      <c r="BE940" s="2"/>
      <c r="BS940" s="2"/>
      <c r="CG940" s="2"/>
      <c r="CU940" s="2"/>
      <c r="DI940" s="2"/>
      <c r="DW940" s="2"/>
      <c r="EK940" s="2"/>
    </row>
    <row r="941" spans="1:141" ht="13.5" customHeight="1" x14ac:dyDescent="0.3">
      <c r="A941" s="2"/>
      <c r="O941" s="2"/>
      <c r="AC941" s="2"/>
      <c r="AQ941" s="2"/>
      <c r="BE941" s="2"/>
      <c r="BS941" s="2"/>
      <c r="CG941" s="2"/>
      <c r="CU941" s="2"/>
      <c r="DI941" s="2"/>
      <c r="DW941" s="2"/>
      <c r="EK941" s="2"/>
    </row>
    <row r="942" spans="1:141" ht="13.5" customHeight="1" x14ac:dyDescent="0.3">
      <c r="A942" s="2"/>
      <c r="O942" s="2"/>
      <c r="AC942" s="2"/>
      <c r="AQ942" s="2"/>
      <c r="BE942" s="2"/>
      <c r="BS942" s="2"/>
      <c r="CG942" s="2"/>
      <c r="CU942" s="2"/>
      <c r="DI942" s="2"/>
      <c r="DW942" s="2"/>
      <c r="EK942" s="2"/>
    </row>
    <row r="943" spans="1:141" ht="13.5" customHeight="1" x14ac:dyDescent="0.3">
      <c r="A943" s="2"/>
      <c r="O943" s="2"/>
      <c r="AC943" s="2"/>
      <c r="AQ943" s="2"/>
      <c r="BE943" s="2"/>
      <c r="BS943" s="2"/>
      <c r="CG943" s="2"/>
      <c r="CU943" s="2"/>
      <c r="DI943" s="2"/>
      <c r="DW943" s="2"/>
      <c r="EK943" s="2"/>
    </row>
    <row r="944" spans="1:141" ht="13.5" customHeight="1" x14ac:dyDescent="0.3">
      <c r="A944" s="2"/>
      <c r="O944" s="2"/>
      <c r="AC944" s="2"/>
      <c r="AQ944" s="2"/>
      <c r="BE944" s="2"/>
      <c r="BS944" s="2"/>
      <c r="CG944" s="2"/>
      <c r="CU944" s="2"/>
      <c r="DI944" s="2"/>
      <c r="DW944" s="2"/>
      <c r="EK944" s="2"/>
    </row>
    <row r="945" spans="1:141" ht="13.5" customHeight="1" x14ac:dyDescent="0.3">
      <c r="A945" s="2"/>
      <c r="O945" s="2"/>
      <c r="AC945" s="2"/>
      <c r="AQ945" s="2"/>
      <c r="BE945" s="2"/>
      <c r="BS945" s="2"/>
      <c r="CG945" s="2"/>
      <c r="CU945" s="2"/>
      <c r="DI945" s="2"/>
      <c r="DW945" s="2"/>
      <c r="EK945" s="2"/>
    </row>
    <row r="946" spans="1:141" ht="13.5" customHeight="1" x14ac:dyDescent="0.3">
      <c r="A946" s="2"/>
      <c r="O946" s="2"/>
      <c r="AC946" s="2"/>
      <c r="AQ946" s="2"/>
      <c r="BE946" s="2"/>
      <c r="BS946" s="2"/>
      <c r="CG946" s="2"/>
      <c r="CU946" s="2"/>
      <c r="DI946" s="2"/>
      <c r="DW946" s="2"/>
      <c r="EK946" s="2"/>
    </row>
    <row r="947" spans="1:141" ht="13.5" customHeight="1" x14ac:dyDescent="0.3">
      <c r="A947" s="2"/>
      <c r="O947" s="2"/>
      <c r="AC947" s="2"/>
      <c r="AQ947" s="2"/>
      <c r="BE947" s="2"/>
      <c r="BS947" s="2"/>
      <c r="CG947" s="2"/>
      <c r="CU947" s="2"/>
      <c r="DI947" s="2"/>
      <c r="DW947" s="2"/>
      <c r="EK947" s="2"/>
    </row>
    <row r="948" spans="1:141" ht="13.5" customHeight="1" x14ac:dyDescent="0.3">
      <c r="A948" s="2"/>
      <c r="O948" s="2"/>
      <c r="AC948" s="2"/>
      <c r="AQ948" s="2"/>
      <c r="BE948" s="2"/>
      <c r="BS948" s="2"/>
      <c r="CG948" s="2"/>
      <c r="CU948" s="2"/>
      <c r="DI948" s="2"/>
      <c r="DW948" s="2"/>
      <c r="EK948" s="2"/>
    </row>
    <row r="949" spans="1:141" ht="13.5" customHeight="1" x14ac:dyDescent="0.3">
      <c r="A949" s="2"/>
      <c r="O949" s="2"/>
      <c r="AC949" s="2"/>
      <c r="AQ949" s="2"/>
      <c r="BE949" s="2"/>
      <c r="BS949" s="2"/>
      <c r="CG949" s="2"/>
      <c r="CU949" s="2"/>
      <c r="DI949" s="2"/>
      <c r="DW949" s="2"/>
      <c r="EK949" s="2"/>
    </row>
    <row r="950" spans="1:141" ht="13.5" customHeight="1" x14ac:dyDescent="0.3">
      <c r="A950" s="2"/>
      <c r="O950" s="2"/>
      <c r="AC950" s="2"/>
      <c r="AQ950" s="2"/>
      <c r="BE950" s="2"/>
      <c r="BS950" s="2"/>
      <c r="CG950" s="2"/>
      <c r="CU950" s="2"/>
      <c r="DI950" s="2"/>
      <c r="DW950" s="2"/>
      <c r="EK950" s="2"/>
    </row>
    <row r="951" spans="1:141" ht="13.5" customHeight="1" x14ac:dyDescent="0.3">
      <c r="A951" s="2"/>
      <c r="O951" s="2"/>
      <c r="AC951" s="2"/>
      <c r="AQ951" s="2"/>
      <c r="BE951" s="2"/>
      <c r="BS951" s="2"/>
      <c r="CG951" s="2"/>
      <c r="CU951" s="2"/>
      <c r="DI951" s="2"/>
      <c r="DW951" s="2"/>
      <c r="EK951" s="2"/>
    </row>
    <row r="952" spans="1:141" ht="13.5" customHeight="1" x14ac:dyDescent="0.3">
      <c r="A952" s="2"/>
      <c r="O952" s="2"/>
      <c r="AC952" s="2"/>
      <c r="AQ952" s="2"/>
      <c r="BE952" s="2"/>
      <c r="BS952" s="2"/>
      <c r="CG952" s="2"/>
      <c r="CU952" s="2"/>
      <c r="DI952" s="2"/>
      <c r="DW952" s="2"/>
      <c r="EK952" s="2"/>
    </row>
    <row r="953" spans="1:141" ht="13.5" customHeight="1" x14ac:dyDescent="0.3">
      <c r="A953" s="2"/>
      <c r="O953" s="2"/>
      <c r="AC953" s="2"/>
      <c r="AQ953" s="2"/>
      <c r="BE953" s="2"/>
      <c r="BS953" s="2"/>
      <c r="CG953" s="2"/>
      <c r="CU953" s="2"/>
      <c r="DI953" s="2"/>
      <c r="DW953" s="2"/>
      <c r="EK953" s="2"/>
    </row>
    <row r="954" spans="1:141" ht="13.5" customHeight="1" x14ac:dyDescent="0.3">
      <c r="A954" s="2"/>
      <c r="O954" s="2"/>
      <c r="AC954" s="2"/>
      <c r="AQ954" s="2"/>
      <c r="BE954" s="2"/>
      <c r="BS954" s="2"/>
      <c r="CG954" s="2"/>
      <c r="CU954" s="2"/>
      <c r="DI954" s="2"/>
      <c r="DW954" s="2"/>
      <c r="EK954" s="2"/>
    </row>
    <row r="955" spans="1:141" ht="13.5" customHeight="1" x14ac:dyDescent="0.3">
      <c r="A955" s="2"/>
      <c r="O955" s="2"/>
      <c r="AC955" s="2"/>
      <c r="AQ955" s="2"/>
      <c r="BE955" s="2"/>
      <c r="BS955" s="2"/>
      <c r="CG955" s="2"/>
      <c r="CU955" s="2"/>
      <c r="DI955" s="2"/>
      <c r="DW955" s="2"/>
      <c r="EK955" s="2"/>
    </row>
    <row r="956" spans="1:141" ht="13.5" customHeight="1" x14ac:dyDescent="0.3">
      <c r="A956" s="2"/>
      <c r="O956" s="2"/>
      <c r="AC956" s="2"/>
      <c r="AQ956" s="2"/>
      <c r="BE956" s="2"/>
      <c r="BS956" s="2"/>
      <c r="CG956" s="2"/>
      <c r="CU956" s="2"/>
      <c r="DI956" s="2"/>
      <c r="DW956" s="2"/>
      <c r="EK956" s="2"/>
    </row>
    <row r="957" spans="1:141" ht="13.5" customHeight="1" x14ac:dyDescent="0.3">
      <c r="A957" s="2"/>
      <c r="O957" s="2"/>
      <c r="AC957" s="2"/>
      <c r="AQ957" s="2"/>
      <c r="BE957" s="2"/>
      <c r="BS957" s="2"/>
      <c r="CG957" s="2"/>
      <c r="CU957" s="2"/>
      <c r="DI957" s="2"/>
      <c r="DW957" s="2"/>
      <c r="EK957" s="2"/>
    </row>
    <row r="958" spans="1:141" ht="13.5" customHeight="1" x14ac:dyDescent="0.3">
      <c r="A958" s="2"/>
      <c r="O958" s="2"/>
      <c r="AC958" s="2"/>
      <c r="AQ958" s="2"/>
      <c r="BE958" s="2"/>
      <c r="BS958" s="2"/>
      <c r="CG958" s="2"/>
      <c r="CU958" s="2"/>
      <c r="DI958" s="2"/>
      <c r="DW958" s="2"/>
      <c r="EK958" s="2"/>
    </row>
    <row r="959" spans="1:141" ht="13.5" customHeight="1" x14ac:dyDescent="0.3">
      <c r="A959" s="2"/>
      <c r="O959" s="2"/>
      <c r="AC959" s="2"/>
      <c r="AQ959" s="2"/>
      <c r="BE959" s="2"/>
      <c r="BS959" s="2"/>
      <c r="CG959" s="2"/>
      <c r="CU959" s="2"/>
      <c r="DI959" s="2"/>
      <c r="DW959" s="2"/>
      <c r="EK959" s="2"/>
    </row>
    <row r="960" spans="1:141" ht="13.5" customHeight="1" x14ac:dyDescent="0.3">
      <c r="A960" s="2"/>
      <c r="O960" s="2"/>
      <c r="AC960" s="2"/>
      <c r="AQ960" s="2"/>
      <c r="BE960" s="2"/>
      <c r="BS960" s="2"/>
      <c r="CG960" s="2"/>
      <c r="CU960" s="2"/>
      <c r="DI960" s="2"/>
      <c r="DW960" s="2"/>
      <c r="EK960" s="2"/>
    </row>
    <row r="961" spans="1:141" ht="13.5" customHeight="1" x14ac:dyDescent="0.3">
      <c r="A961" s="2"/>
      <c r="O961" s="2"/>
      <c r="AC961" s="2"/>
      <c r="AQ961" s="2"/>
      <c r="BE961" s="2"/>
      <c r="BS961" s="2"/>
      <c r="CG961" s="2"/>
      <c r="CU961" s="2"/>
      <c r="DI961" s="2"/>
      <c r="DW961" s="2"/>
      <c r="EK961" s="2"/>
    </row>
    <row r="962" spans="1:141" ht="13.5" customHeight="1" x14ac:dyDescent="0.3">
      <c r="A962" s="2"/>
      <c r="O962" s="2"/>
      <c r="AC962" s="2"/>
      <c r="AQ962" s="2"/>
      <c r="BE962" s="2"/>
      <c r="BS962" s="2"/>
      <c r="CG962" s="2"/>
      <c r="CU962" s="2"/>
      <c r="DI962" s="2"/>
      <c r="DW962" s="2"/>
      <c r="EK962" s="2"/>
    </row>
    <row r="963" spans="1:141" ht="13.5" customHeight="1" x14ac:dyDescent="0.3">
      <c r="A963" s="2"/>
      <c r="O963" s="2"/>
      <c r="AC963" s="2"/>
      <c r="AQ963" s="2"/>
      <c r="BE963" s="2"/>
      <c r="BS963" s="2"/>
      <c r="CG963" s="2"/>
      <c r="CU963" s="2"/>
      <c r="DI963" s="2"/>
      <c r="DW963" s="2"/>
      <c r="EK963" s="2"/>
    </row>
    <row r="964" spans="1:141" ht="13.5" customHeight="1" x14ac:dyDescent="0.3">
      <c r="A964" s="2"/>
      <c r="O964" s="2"/>
      <c r="AC964" s="2"/>
      <c r="AQ964" s="2"/>
      <c r="BE964" s="2"/>
      <c r="BS964" s="2"/>
      <c r="CG964" s="2"/>
      <c r="CU964" s="2"/>
      <c r="DI964" s="2"/>
      <c r="DW964" s="2"/>
      <c r="EK964" s="2"/>
    </row>
    <row r="965" spans="1:141" ht="13.5" customHeight="1" x14ac:dyDescent="0.3">
      <c r="A965" s="2"/>
      <c r="O965" s="2"/>
      <c r="AC965" s="2"/>
      <c r="AQ965" s="2"/>
      <c r="BE965" s="2"/>
      <c r="BS965" s="2"/>
      <c r="CG965" s="2"/>
      <c r="CU965" s="2"/>
      <c r="DI965" s="2"/>
      <c r="DW965" s="2"/>
      <c r="EK965" s="2"/>
    </row>
    <row r="966" spans="1:141" ht="13.5" customHeight="1" x14ac:dyDescent="0.3">
      <c r="A966" s="2"/>
      <c r="O966" s="2"/>
      <c r="AC966" s="2"/>
      <c r="AQ966" s="2"/>
      <c r="BE966" s="2"/>
      <c r="BS966" s="2"/>
      <c r="CG966" s="2"/>
      <c r="CU966" s="2"/>
      <c r="DI966" s="2"/>
      <c r="DW966" s="2"/>
      <c r="EK966" s="2"/>
    </row>
    <row r="967" spans="1:141" ht="13.5" customHeight="1" x14ac:dyDescent="0.3">
      <c r="A967" s="2"/>
      <c r="O967" s="2"/>
      <c r="AC967" s="2"/>
      <c r="AQ967" s="2"/>
      <c r="BE967" s="2"/>
      <c r="BS967" s="2"/>
      <c r="CG967" s="2"/>
      <c r="CU967" s="2"/>
      <c r="DI967" s="2"/>
      <c r="DW967" s="2"/>
      <c r="EK967" s="2"/>
    </row>
    <row r="968" spans="1:141" ht="13.5" customHeight="1" x14ac:dyDescent="0.3">
      <c r="A968" s="2"/>
      <c r="O968" s="2"/>
      <c r="AC968" s="2"/>
      <c r="AQ968" s="2"/>
      <c r="BE968" s="2"/>
      <c r="BS968" s="2"/>
      <c r="CG968" s="2"/>
      <c r="CU968" s="2"/>
      <c r="DI968" s="2"/>
      <c r="DW968" s="2"/>
      <c r="EK968" s="2"/>
    </row>
    <row r="969" spans="1:141" ht="13.5" customHeight="1" x14ac:dyDescent="0.3">
      <c r="A969" s="2"/>
      <c r="O969" s="2"/>
      <c r="AC969" s="2"/>
      <c r="AQ969" s="2"/>
      <c r="BE969" s="2"/>
      <c r="BS969" s="2"/>
      <c r="CG969" s="2"/>
      <c r="CU969" s="2"/>
      <c r="DI969" s="2"/>
      <c r="DW969" s="2"/>
      <c r="EK969" s="2"/>
    </row>
    <row r="970" spans="1:141" ht="13.5" customHeight="1" x14ac:dyDescent="0.3">
      <c r="A970" s="2"/>
      <c r="O970" s="2"/>
      <c r="AC970" s="2"/>
      <c r="AQ970" s="2"/>
      <c r="BE970" s="2"/>
      <c r="BS970" s="2"/>
      <c r="CG970" s="2"/>
      <c r="CU970" s="2"/>
      <c r="DI970" s="2"/>
      <c r="DW970" s="2"/>
      <c r="EK970" s="2"/>
    </row>
    <row r="971" spans="1:141" ht="13.5" customHeight="1" x14ac:dyDescent="0.3">
      <c r="A971" s="2"/>
      <c r="O971" s="2"/>
      <c r="AC971" s="2"/>
      <c r="AQ971" s="2"/>
      <c r="BE971" s="2"/>
      <c r="BS971" s="2"/>
      <c r="CG971" s="2"/>
      <c r="CU971" s="2"/>
      <c r="DI971" s="2"/>
      <c r="DW971" s="2"/>
      <c r="EK971" s="2"/>
    </row>
    <row r="972" spans="1:141" ht="13.5" customHeight="1" x14ac:dyDescent="0.3">
      <c r="A972" s="2"/>
      <c r="O972" s="2"/>
      <c r="AC972" s="2"/>
      <c r="AQ972" s="2"/>
      <c r="BE972" s="2"/>
      <c r="BS972" s="2"/>
      <c r="CG972" s="2"/>
      <c r="CU972" s="2"/>
      <c r="DI972" s="2"/>
      <c r="DW972" s="2"/>
      <c r="EK972" s="2"/>
    </row>
    <row r="973" spans="1:141" ht="13.5" customHeight="1" x14ac:dyDescent="0.3">
      <c r="A973" s="2"/>
      <c r="O973" s="2"/>
      <c r="AC973" s="2"/>
      <c r="AQ973" s="2"/>
      <c r="BE973" s="2"/>
      <c r="BS973" s="2"/>
      <c r="CG973" s="2"/>
      <c r="CU973" s="2"/>
      <c r="DI973" s="2"/>
      <c r="DW973" s="2"/>
      <c r="EK973" s="2"/>
    </row>
    <row r="974" spans="1:141" ht="13.5" customHeight="1" x14ac:dyDescent="0.3">
      <c r="A974" s="2"/>
      <c r="O974" s="2"/>
      <c r="AC974" s="2"/>
      <c r="AQ974" s="2"/>
      <c r="BE974" s="2"/>
      <c r="BS974" s="2"/>
      <c r="CG974" s="2"/>
      <c r="CU974" s="2"/>
      <c r="DI974" s="2"/>
      <c r="DW974" s="2"/>
      <c r="EK974" s="2"/>
    </row>
    <row r="975" spans="1:141" ht="13.5" customHeight="1" x14ac:dyDescent="0.3">
      <c r="A975" s="2"/>
      <c r="O975" s="2"/>
      <c r="AC975" s="2"/>
      <c r="AQ975" s="2"/>
      <c r="BE975" s="2"/>
      <c r="BS975" s="2"/>
      <c r="CG975" s="2"/>
      <c r="CU975" s="2"/>
      <c r="DI975" s="2"/>
      <c r="DW975" s="2"/>
      <c r="EK975" s="2"/>
    </row>
    <row r="976" spans="1:141" ht="13.5" customHeight="1" x14ac:dyDescent="0.3">
      <c r="A976" s="2"/>
      <c r="O976" s="2"/>
      <c r="AC976" s="2"/>
      <c r="AQ976" s="2"/>
      <c r="BE976" s="2"/>
      <c r="BS976" s="2"/>
      <c r="CG976" s="2"/>
      <c r="CU976" s="2"/>
      <c r="DI976" s="2"/>
      <c r="DW976" s="2"/>
      <c r="EK976" s="2"/>
    </row>
    <row r="977" spans="1:141" ht="13.5" customHeight="1" x14ac:dyDescent="0.3">
      <c r="A977" s="2"/>
      <c r="O977" s="2"/>
      <c r="AC977" s="2"/>
      <c r="AQ977" s="2"/>
      <c r="BE977" s="2"/>
      <c r="BS977" s="2"/>
      <c r="CG977" s="2"/>
      <c r="CU977" s="2"/>
      <c r="DI977" s="2"/>
      <c r="DW977" s="2"/>
      <c r="EK977" s="2"/>
    </row>
    <row r="978" spans="1:141" ht="13.5" customHeight="1" x14ac:dyDescent="0.3">
      <c r="A978" s="2"/>
      <c r="O978" s="2"/>
      <c r="AC978" s="2"/>
      <c r="AQ978" s="2"/>
      <c r="BE978" s="2"/>
      <c r="BS978" s="2"/>
      <c r="CG978" s="2"/>
      <c r="CU978" s="2"/>
      <c r="DI978" s="2"/>
      <c r="DW978" s="2"/>
      <c r="EK978" s="2"/>
    </row>
    <row r="979" spans="1:141" ht="13.5" customHeight="1" x14ac:dyDescent="0.3">
      <c r="A979" s="2"/>
      <c r="O979" s="2"/>
      <c r="AC979" s="2"/>
      <c r="AQ979" s="2"/>
      <c r="BE979" s="2"/>
      <c r="BS979" s="2"/>
      <c r="CG979" s="2"/>
      <c r="CU979" s="2"/>
      <c r="DI979" s="2"/>
      <c r="DW979" s="2"/>
      <c r="EK979" s="2"/>
    </row>
    <row r="980" spans="1:141" ht="13.5" customHeight="1" x14ac:dyDescent="0.3">
      <c r="A980" s="2"/>
      <c r="O980" s="2"/>
      <c r="AC980" s="2"/>
      <c r="AQ980" s="2"/>
      <c r="BE980" s="2"/>
      <c r="BS980" s="2"/>
      <c r="CG980" s="2"/>
      <c r="CU980" s="2"/>
      <c r="DI980" s="2"/>
      <c r="DW980" s="2"/>
      <c r="EK980" s="2"/>
    </row>
    <row r="981" spans="1:141" ht="13.5" customHeight="1" x14ac:dyDescent="0.3">
      <c r="A981" s="2"/>
      <c r="O981" s="2"/>
      <c r="AC981" s="2"/>
      <c r="AQ981" s="2"/>
      <c r="BE981" s="2"/>
      <c r="BS981" s="2"/>
      <c r="CG981" s="2"/>
      <c r="CU981" s="2"/>
      <c r="DI981" s="2"/>
      <c r="DW981" s="2"/>
      <c r="EK981" s="2"/>
    </row>
    <row r="982" spans="1:141" ht="13.5" customHeight="1" x14ac:dyDescent="0.3">
      <c r="A982" s="2"/>
      <c r="O982" s="2"/>
      <c r="AC982" s="2"/>
      <c r="AQ982" s="2"/>
      <c r="BE982" s="2"/>
      <c r="BS982" s="2"/>
      <c r="CG982" s="2"/>
      <c r="CU982" s="2"/>
      <c r="DI982" s="2"/>
      <c r="DW982" s="2"/>
      <c r="EK982" s="2"/>
    </row>
    <row r="983" spans="1:141" ht="13.5" customHeight="1" x14ac:dyDescent="0.3">
      <c r="A983" s="2"/>
      <c r="O983" s="2"/>
      <c r="AC983" s="2"/>
      <c r="AQ983" s="2"/>
      <c r="BE983" s="2"/>
      <c r="BS983" s="2"/>
      <c r="CG983" s="2"/>
      <c r="CU983" s="2"/>
      <c r="DI983" s="2"/>
      <c r="DW983" s="2"/>
      <c r="EK983" s="2"/>
    </row>
    <row r="984" spans="1:141" ht="13.5" customHeight="1" x14ac:dyDescent="0.3">
      <c r="A984" s="2"/>
      <c r="O984" s="2"/>
      <c r="AC984" s="2"/>
      <c r="AQ984" s="2"/>
      <c r="BE984" s="2"/>
      <c r="BS984" s="2"/>
      <c r="CG984" s="2"/>
      <c r="CU984" s="2"/>
      <c r="DI984" s="2"/>
      <c r="DW984" s="2"/>
      <c r="EK984" s="2"/>
    </row>
    <row r="985" spans="1:141" ht="13.5" customHeight="1" x14ac:dyDescent="0.3">
      <c r="A985" s="2"/>
      <c r="O985" s="2"/>
      <c r="AC985" s="2"/>
      <c r="AQ985" s="2"/>
      <c r="BE985" s="2"/>
      <c r="BS985" s="2"/>
      <c r="CG985" s="2"/>
      <c r="CU985" s="2"/>
      <c r="DI985" s="2"/>
      <c r="DW985" s="2"/>
      <c r="EK985" s="2"/>
    </row>
    <row r="986" spans="1:141" ht="13.5" customHeight="1" x14ac:dyDescent="0.3">
      <c r="A986" s="2"/>
      <c r="O986" s="2"/>
      <c r="AC986" s="2"/>
      <c r="AQ986" s="2"/>
      <c r="BE986" s="2"/>
      <c r="BS986" s="2"/>
      <c r="CG986" s="2"/>
      <c r="CU986" s="2"/>
      <c r="DI986" s="2"/>
      <c r="DW986" s="2"/>
      <c r="EK986" s="2"/>
    </row>
    <row r="987" spans="1:141" ht="13.5" customHeight="1" x14ac:dyDescent="0.3">
      <c r="A987" s="2"/>
      <c r="O987" s="2"/>
      <c r="AC987" s="2"/>
      <c r="AQ987" s="2"/>
      <c r="BE987" s="2"/>
      <c r="BS987" s="2"/>
      <c r="CG987" s="2"/>
      <c r="CU987" s="2"/>
      <c r="DI987" s="2"/>
      <c r="DW987" s="2"/>
      <c r="EK987" s="2"/>
    </row>
    <row r="988" spans="1:141" ht="13.5" customHeight="1" x14ac:dyDescent="0.3">
      <c r="A988" s="2"/>
      <c r="O988" s="2"/>
      <c r="AC988" s="2"/>
      <c r="AQ988" s="2"/>
      <c r="BE988" s="2"/>
      <c r="BS988" s="2"/>
      <c r="CG988" s="2"/>
      <c r="CU988" s="2"/>
      <c r="DI988" s="2"/>
      <c r="DW988" s="2"/>
      <c r="EK988" s="2"/>
    </row>
    <row r="989" spans="1:141" ht="13.5" customHeight="1" x14ac:dyDescent="0.3">
      <c r="A989" s="2"/>
      <c r="O989" s="2"/>
      <c r="AC989" s="2"/>
      <c r="AQ989" s="2"/>
      <c r="BE989" s="2"/>
      <c r="BS989" s="2"/>
      <c r="CG989" s="2"/>
      <c r="CU989" s="2"/>
      <c r="DI989" s="2"/>
      <c r="DW989" s="2"/>
      <c r="EK989" s="2"/>
    </row>
    <row r="990" spans="1:141" ht="13.5" customHeight="1" x14ac:dyDescent="0.3">
      <c r="A990" s="2"/>
      <c r="O990" s="2"/>
      <c r="AC990" s="2"/>
      <c r="AQ990" s="2"/>
      <c r="BE990" s="2"/>
      <c r="BS990" s="2"/>
      <c r="CG990" s="2"/>
      <c r="CU990" s="2"/>
      <c r="DI990" s="2"/>
      <c r="DW990" s="2"/>
      <c r="EK990" s="2"/>
    </row>
    <row r="991" spans="1:141" ht="13.5" customHeight="1" x14ac:dyDescent="0.3">
      <c r="A991" s="2"/>
      <c r="O991" s="2"/>
      <c r="AC991" s="2"/>
      <c r="AQ991" s="2"/>
      <c r="BE991" s="2"/>
      <c r="BS991" s="2"/>
      <c r="CG991" s="2"/>
      <c r="CU991" s="2"/>
      <c r="DI991" s="2"/>
      <c r="DW991" s="2"/>
      <c r="EK991" s="2"/>
    </row>
    <row r="992" spans="1:141" ht="13.5" customHeight="1" x14ac:dyDescent="0.3">
      <c r="A992" s="2"/>
      <c r="O992" s="2"/>
      <c r="AC992" s="2"/>
      <c r="AQ992" s="2"/>
      <c r="BE992" s="2"/>
      <c r="BS992" s="2"/>
      <c r="CG992" s="2"/>
      <c r="CU992" s="2"/>
      <c r="DI992" s="2"/>
      <c r="DW992" s="2"/>
      <c r="EK992" s="2"/>
    </row>
    <row r="993" spans="1:141" ht="13.5" customHeight="1" x14ac:dyDescent="0.3">
      <c r="A993" s="2"/>
      <c r="O993" s="2"/>
      <c r="AC993" s="2"/>
      <c r="AQ993" s="2"/>
      <c r="BE993" s="2"/>
      <c r="BS993" s="2"/>
      <c r="CG993" s="2"/>
      <c r="CU993" s="2"/>
      <c r="DI993" s="2"/>
      <c r="DW993" s="2"/>
      <c r="EK993" s="2"/>
    </row>
    <row r="994" spans="1:141" ht="13.5" customHeight="1" x14ac:dyDescent="0.3">
      <c r="A994" s="2"/>
      <c r="O994" s="2"/>
      <c r="AC994" s="2"/>
      <c r="AQ994" s="2"/>
      <c r="BE994" s="2"/>
      <c r="BS994" s="2"/>
      <c r="CG994" s="2"/>
      <c r="CU994" s="2"/>
      <c r="DI994" s="2"/>
      <c r="DW994" s="2"/>
      <c r="EK994" s="2"/>
    </row>
    <row r="995" spans="1:141" ht="13.5" customHeight="1" x14ac:dyDescent="0.3">
      <c r="A995" s="2"/>
      <c r="O995" s="2"/>
      <c r="AC995" s="2"/>
      <c r="AQ995" s="2"/>
      <c r="BE995" s="2"/>
      <c r="BS995" s="2"/>
      <c r="CG995" s="2"/>
      <c r="CU995" s="2"/>
      <c r="DI995" s="2"/>
      <c r="DW995" s="2"/>
      <c r="EK995" s="2"/>
    </row>
    <row r="996" spans="1:141" ht="13.5" customHeight="1" x14ac:dyDescent="0.3">
      <c r="A996" s="2"/>
      <c r="O996" s="2"/>
      <c r="AC996" s="2"/>
      <c r="AQ996" s="2"/>
      <c r="BE996" s="2"/>
      <c r="BS996" s="2"/>
      <c r="CG996" s="2"/>
      <c r="CU996" s="2"/>
      <c r="DI996" s="2"/>
      <c r="DW996" s="2"/>
      <c r="EK996" s="2"/>
    </row>
    <row r="997" spans="1:141" ht="13.5" customHeight="1" x14ac:dyDescent="0.3">
      <c r="A997" s="2"/>
      <c r="O997" s="2"/>
      <c r="AC997" s="2"/>
      <c r="AQ997" s="2"/>
      <c r="BE997" s="2"/>
      <c r="BS997" s="2"/>
      <c r="CG997" s="2"/>
      <c r="CU997" s="2"/>
      <c r="DI997" s="2"/>
      <c r="DW997" s="2"/>
      <c r="EK997" s="2"/>
    </row>
    <row r="998" spans="1:141" ht="13.5" customHeight="1" x14ac:dyDescent="0.3">
      <c r="A998" s="2"/>
      <c r="O998" s="2"/>
      <c r="AC998" s="2"/>
      <c r="AQ998" s="2"/>
      <c r="BE998" s="2"/>
      <c r="BS998" s="2"/>
      <c r="CG998" s="2"/>
      <c r="CU998" s="2"/>
      <c r="DI998" s="2"/>
      <c r="DW998" s="2"/>
      <c r="EK998" s="2"/>
    </row>
    <row r="999" spans="1:141" ht="13.5" customHeight="1" x14ac:dyDescent="0.3">
      <c r="A999" s="2"/>
      <c r="O999" s="2"/>
      <c r="AC999" s="2"/>
      <c r="AQ999" s="2"/>
      <c r="BE999" s="2"/>
      <c r="BS999" s="2"/>
      <c r="CG999" s="2"/>
      <c r="CU999" s="2"/>
      <c r="DI999" s="2"/>
      <c r="DW999" s="2"/>
      <c r="EK999" s="2"/>
    </row>
    <row r="1000" spans="1:141" ht="13.5" customHeight="1" x14ac:dyDescent="0.3">
      <c r="A1000" s="2"/>
      <c r="O1000" s="2"/>
      <c r="AC1000" s="2"/>
      <c r="AQ1000" s="2"/>
      <c r="BE1000" s="2"/>
      <c r="BS1000" s="2"/>
      <c r="CG1000" s="2"/>
      <c r="CU1000" s="2"/>
      <c r="DI1000" s="2"/>
      <c r="DW1000" s="2"/>
      <c r="EK1000" s="2"/>
    </row>
    <row r="1001" spans="1:141" ht="13.5" customHeight="1" x14ac:dyDescent="0.3">
      <c r="A1001" s="2"/>
      <c r="O1001" s="2"/>
      <c r="AC1001" s="2"/>
      <c r="AQ1001" s="2"/>
      <c r="BE1001" s="2"/>
      <c r="BS1001" s="2"/>
      <c r="CG1001" s="2"/>
      <c r="CU1001" s="2"/>
      <c r="DI1001" s="2"/>
      <c r="DW1001" s="2"/>
      <c r="EK1001" s="2"/>
    </row>
    <row r="1002" spans="1:141" ht="13.5" customHeight="1" x14ac:dyDescent="0.3">
      <c r="A1002" s="2"/>
      <c r="O1002" s="2"/>
      <c r="AC1002" s="2"/>
      <c r="AQ1002" s="2"/>
      <c r="BE1002" s="2"/>
      <c r="BS1002" s="2"/>
      <c r="CG1002" s="2"/>
      <c r="CU1002" s="2"/>
      <c r="DI1002" s="2"/>
      <c r="DW1002" s="2"/>
      <c r="EK1002" s="2"/>
    </row>
    <row r="1003" spans="1:141" ht="13.5" customHeight="1" x14ac:dyDescent="0.3">
      <c r="A1003" s="2"/>
      <c r="O1003" s="2"/>
      <c r="AC1003" s="2"/>
      <c r="AQ1003" s="2"/>
      <c r="BE1003" s="2"/>
      <c r="BS1003" s="2"/>
      <c r="CG1003" s="2"/>
      <c r="CU1003" s="2"/>
      <c r="DI1003" s="2"/>
      <c r="DW1003" s="2"/>
      <c r="EK1003" s="2"/>
    </row>
    <row r="1004" spans="1:141" ht="13.5" customHeight="1" x14ac:dyDescent="0.3">
      <c r="A1004" s="2"/>
      <c r="O1004" s="2"/>
      <c r="AC1004" s="2"/>
      <c r="AQ1004" s="2"/>
      <c r="BE1004" s="2"/>
      <c r="BS1004" s="2"/>
      <c r="CG1004" s="2"/>
      <c r="CU1004" s="2"/>
      <c r="DI1004" s="2"/>
      <c r="DW1004" s="2"/>
      <c r="EK1004" s="2"/>
    </row>
    <row r="1005" spans="1:141" ht="13.5" customHeight="1" x14ac:dyDescent="0.3">
      <c r="A1005" s="2"/>
      <c r="O1005" s="2"/>
      <c r="AC1005" s="2"/>
      <c r="AQ1005" s="2"/>
      <c r="BE1005" s="2"/>
      <c r="BS1005" s="2"/>
      <c r="CG1005" s="2"/>
      <c r="CU1005" s="2"/>
      <c r="DI1005" s="2"/>
      <c r="DW1005" s="2"/>
      <c r="EK1005" s="2"/>
    </row>
    <row r="1006" spans="1:141" ht="13.5" customHeight="1" x14ac:dyDescent="0.3">
      <c r="A1006" s="2"/>
      <c r="O1006" s="2"/>
      <c r="AC1006" s="2"/>
      <c r="AQ1006" s="2"/>
      <c r="BE1006" s="2"/>
      <c r="BS1006" s="2"/>
      <c r="CG1006" s="2"/>
      <c r="CU1006" s="2"/>
      <c r="DI1006" s="2"/>
      <c r="DW1006" s="2"/>
      <c r="EK1006" s="2"/>
    </row>
    <row r="1007" spans="1:141" ht="13.5" customHeight="1" x14ac:dyDescent="0.3">
      <c r="A1007" s="2"/>
      <c r="O1007" s="2"/>
      <c r="AC1007" s="2"/>
      <c r="AQ1007" s="2"/>
      <c r="BE1007" s="2"/>
      <c r="BS1007" s="2"/>
      <c r="CG1007" s="2"/>
      <c r="CU1007" s="2"/>
      <c r="DI1007" s="2"/>
      <c r="DW1007" s="2"/>
      <c r="EK1007" s="2"/>
    </row>
    <row r="1008" spans="1:141" ht="13.5" customHeight="1" x14ac:dyDescent="0.3">
      <c r="A1008" s="2"/>
      <c r="O1008" s="2"/>
      <c r="AC1008" s="2"/>
      <c r="AQ1008" s="2"/>
      <c r="BE1008" s="2"/>
      <c r="BS1008" s="2"/>
      <c r="CG1008" s="2"/>
      <c r="CU1008" s="2"/>
      <c r="DI1008" s="2"/>
      <c r="DW1008" s="2"/>
      <c r="EK1008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12DD-08A7-4C8E-ACAC-FF311AD3CE0A}">
  <dimension ref="A1:BQ1003"/>
  <sheetViews>
    <sheetView workbookViewId="0">
      <selection activeCell="K11" sqref="K11"/>
    </sheetView>
  </sheetViews>
  <sheetFormatPr defaultRowHeight="13.5" customHeight="1" x14ac:dyDescent="0.3"/>
  <cols>
    <col min="1" max="2" width="9.75" bestFit="1" customWidth="1"/>
    <col min="3" max="3" width="11.5" bestFit="1" customWidth="1"/>
    <col min="4" max="4" width="9.75" bestFit="1" customWidth="1"/>
    <col min="5" max="5" width="9.125" style="25" bestFit="1" customWidth="1"/>
    <col min="6" max="6" width="9.75" bestFit="1" customWidth="1"/>
    <col min="7" max="7" width="9.125" bestFit="1" customWidth="1"/>
    <col min="8" max="8" width="11.5" bestFit="1" customWidth="1"/>
    <col min="9" max="10" width="9.125" bestFit="1" customWidth="1"/>
    <col min="11" max="11" width="9.75" bestFit="1" customWidth="1"/>
    <col min="12" max="12" width="9.125" style="31" bestFit="1" customWidth="1"/>
    <col min="13" max="13" width="11.5" bestFit="1" customWidth="1"/>
    <col min="14" max="14" width="9.75" bestFit="1" customWidth="1"/>
    <col min="15" max="15" width="9.125" bestFit="1" customWidth="1"/>
    <col min="16" max="16" width="9.125" customWidth="1"/>
    <col min="17" max="17" width="9.75" bestFit="1" customWidth="1"/>
    <col min="18" max="18" width="9.125" style="25" bestFit="1" customWidth="1"/>
    <col min="19" max="19" width="11.5" bestFit="1" customWidth="1"/>
    <col min="20" max="20" width="9.75" bestFit="1" customWidth="1"/>
    <col min="21" max="21" width="9.125" bestFit="1" customWidth="1"/>
    <col min="22" max="22" width="9.125" customWidth="1"/>
    <col min="23" max="23" width="9.75" bestFit="1" customWidth="1"/>
    <col min="24" max="24" width="9.125" style="25" bestFit="1" customWidth="1"/>
    <col min="25" max="25" width="11.25" bestFit="1" customWidth="1"/>
    <col min="26" max="26" width="9.75" bestFit="1" customWidth="1"/>
    <col min="27" max="27" width="9.125" bestFit="1" customWidth="1"/>
    <col min="28" max="28" width="9.125" customWidth="1"/>
    <col min="29" max="29" width="9.75" bestFit="1" customWidth="1"/>
    <col min="30" max="30" width="9.125" style="25" bestFit="1" customWidth="1"/>
    <col min="31" max="31" width="11.5" bestFit="1" customWidth="1"/>
    <col min="32" max="32" width="9.75" bestFit="1" customWidth="1"/>
    <col min="33" max="33" width="9.125" bestFit="1" customWidth="1"/>
    <col min="34" max="34" width="9.125" customWidth="1"/>
    <col min="35" max="35" width="9.75" bestFit="1" customWidth="1"/>
    <col min="36" max="36" width="9.125" style="25" bestFit="1" customWidth="1"/>
    <col min="37" max="37" width="9.125" customWidth="1"/>
    <col min="38" max="38" width="11.5" bestFit="1" customWidth="1"/>
    <col min="39" max="39" width="9.75" bestFit="1" customWidth="1"/>
    <col min="40" max="40" width="9.125" bestFit="1" customWidth="1"/>
    <col min="41" max="41" width="9.125" customWidth="1"/>
    <col min="42" max="42" width="9.75" bestFit="1" customWidth="1"/>
    <col min="43" max="43" width="9.125" style="40" bestFit="1" customWidth="1"/>
    <col min="44" max="44" width="11.5" bestFit="1" customWidth="1"/>
    <col min="45" max="45" width="9.75" bestFit="1" customWidth="1"/>
    <col min="46" max="46" width="9.125" bestFit="1" customWidth="1"/>
    <col min="47" max="47" width="9.125" customWidth="1"/>
    <col min="48" max="48" width="9.75" bestFit="1" customWidth="1"/>
    <col min="49" max="49" width="9.125" style="25" bestFit="1" customWidth="1"/>
    <col min="50" max="50" width="11.5" bestFit="1" customWidth="1"/>
    <col min="51" max="51" width="9.375" bestFit="1" customWidth="1"/>
    <col min="52" max="52" width="9.125" bestFit="1" customWidth="1"/>
    <col min="53" max="54" width="9.125" customWidth="1"/>
    <col min="55" max="55" width="9.75" style="25" bestFit="1" customWidth="1"/>
    <col min="56" max="56" width="11.25" bestFit="1" customWidth="1"/>
    <col min="57" max="57" width="11.25" customWidth="1"/>
    <col min="58" max="58" width="9.75" bestFit="1" customWidth="1"/>
    <col min="59" max="59" width="9.125" bestFit="1" customWidth="1"/>
    <col min="60" max="61" width="9.125" customWidth="1"/>
    <col min="62" max="62" width="9.75" style="25" bestFit="1" customWidth="1"/>
    <col min="63" max="63" width="11.5" bestFit="1" customWidth="1"/>
    <col min="64" max="64" width="9.75" bestFit="1" customWidth="1"/>
    <col min="65" max="65" width="9.125" bestFit="1" customWidth="1"/>
    <col min="66" max="66" width="9.125" customWidth="1"/>
    <col min="68" max="68" width="9" style="25"/>
  </cols>
  <sheetData>
    <row r="1" spans="1:69" ht="13.5" customHeight="1" x14ac:dyDescent="0.3">
      <c r="A1" s="1" t="s">
        <v>1030</v>
      </c>
      <c r="B1" s="2">
        <v>36588</v>
      </c>
      <c r="C1" s="1" t="s">
        <v>1031</v>
      </c>
      <c r="D1" s="2">
        <f ca="1">TODAY()</f>
        <v>46316</v>
      </c>
      <c r="E1" s="33" t="s">
        <v>1032</v>
      </c>
      <c r="F1" s="3">
        <v>30</v>
      </c>
      <c r="G1" s="1" t="s">
        <v>1033</v>
      </c>
      <c r="H1" s="3" t="s">
        <v>1034</v>
      </c>
      <c r="I1" s="1" t="s">
        <v>5</v>
      </c>
      <c r="J1" s="3" t="s">
        <v>9</v>
      </c>
      <c r="K1" s="1" t="s">
        <v>1035</v>
      </c>
      <c r="L1" s="30">
        <v>0</v>
      </c>
      <c r="M1" s="1" t="s">
        <v>1036</v>
      </c>
      <c r="N1" s="3" t="s">
        <v>1037</v>
      </c>
      <c r="O1" s="3"/>
      <c r="P1" s="3"/>
      <c r="Q1" s="3"/>
      <c r="R1" s="24"/>
      <c r="S1" s="3"/>
      <c r="T1" s="3"/>
      <c r="U1" s="3"/>
      <c r="V1" s="3"/>
      <c r="W1" s="3"/>
      <c r="X1" s="24"/>
      <c r="Y1" s="3"/>
      <c r="Z1" s="3"/>
      <c r="AA1" s="3"/>
      <c r="AB1" s="3"/>
      <c r="AC1" s="3"/>
      <c r="AD1" s="24"/>
      <c r="AE1" s="3"/>
      <c r="AF1" s="3"/>
      <c r="AG1" s="3"/>
      <c r="AH1" s="3"/>
      <c r="AI1" s="3"/>
      <c r="AJ1" s="24"/>
      <c r="AK1" s="3"/>
      <c r="AL1" s="3"/>
      <c r="AM1" s="3"/>
      <c r="AN1" s="3"/>
      <c r="AO1" s="3"/>
      <c r="AP1" s="3"/>
      <c r="AQ1" s="39"/>
      <c r="AS1" s="3"/>
      <c r="AT1" s="3"/>
      <c r="AU1" s="3"/>
      <c r="AV1" s="3"/>
      <c r="AW1" s="24"/>
      <c r="AX1" s="3"/>
      <c r="AY1" s="3"/>
      <c r="AZ1" s="3"/>
      <c r="BA1" s="3"/>
      <c r="BB1" s="3"/>
      <c r="BC1" s="24"/>
      <c r="BD1" s="3"/>
      <c r="BE1" s="3"/>
      <c r="BF1" s="3"/>
      <c r="BG1" s="3"/>
      <c r="BH1" s="3"/>
      <c r="BI1" s="3"/>
      <c r="BJ1" s="24"/>
      <c r="BK1" s="3"/>
      <c r="BL1" s="3"/>
      <c r="BM1" s="3"/>
      <c r="BN1" s="3"/>
    </row>
    <row r="2" spans="1:69" ht="13.5" customHeight="1" x14ac:dyDescent="0.3">
      <c r="A2" s="3" t="str">
        <f ca="1">_xll.IMDH("STK","273130",A3:G3,$B$1,$D$1,$F$1,"Per="&amp;$H$1&amp;",sort="&amp;$J$1&amp;",real=false,Bizday="&amp;$L$1&amp;",Quote="&amp;$N$1&amp;",Pos=20,Orient=V,Title=KODEX 종합채권(AA-이상)액티브,DtFmt=1,TmFmt=1,unit=true")</f>
        <v>KODEX 종합채권(AA-이상)액티브</v>
      </c>
      <c r="B2" s="3"/>
      <c r="C2" s="3"/>
      <c r="D2" s="3"/>
      <c r="E2" s="24"/>
      <c r="H2" s="3" t="str">
        <f ca="1">_xll.IMDH("STK","363570",H3:M3,$B$1,$D$1,$F$1,"Per="&amp;$H$1&amp;",sort="&amp;$J$1&amp;",real=false,Bizday="&amp;$L$1&amp;",Quote="&amp;$N$1&amp;",Pos=20,Orient=V,Title=KODEX 장기종합채권(AA-이상)액티브,DtFmt=1,TmFmt=1,unit=true")</f>
        <v>KODEX 장기종합채권(AA-이상)액티브</v>
      </c>
      <c r="I2" s="3"/>
      <c r="J2" s="3"/>
      <c r="K2" s="3"/>
      <c r="M2" s="3"/>
      <c r="N2" s="3" t="str">
        <f ca="1">_xll.IMDH("STK","439870",N3:S3,$B$1,$D$1,$F$1,"Per="&amp;$H$1&amp;",sort="&amp;$J$1&amp;",real=false,Bizday="&amp;$L$1&amp;",Quote="&amp;$N$1&amp;",Pos=20,Orient=V,Title=KODEX 국고채30년액티브,DtFmt=1,TmFmt=1,unit=true")</f>
        <v>KODEX 국고채30년액티브</v>
      </c>
      <c r="O2" s="3"/>
      <c r="P2" s="3"/>
      <c r="Q2" s="3"/>
      <c r="S2" s="3"/>
      <c r="T2" s="3" t="str">
        <f ca="1">_xll.IMDH("STK","438570",T3:Y3,$B$1,$D$1,$F$1,"Per="&amp;$H$1&amp;",sort="&amp;$J$1&amp;",real=false,Bizday="&amp;$L$1&amp;",Quote="&amp;$N$1&amp;",Pos=20,Orient=V,Title=SOL 국고채10년,DtFmt=1,TmFmt=1,unit=true")</f>
        <v>SOL 국고채10년</v>
      </c>
      <c r="U2" s="3"/>
      <c r="V2" s="3"/>
      <c r="W2" s="3"/>
      <c r="Y2" s="3"/>
      <c r="Z2" s="3" t="str">
        <f ca="1">_xll.IMDH("STK","438560",Z3:AE3,$B$1,$D$1,$F$1,"Per="&amp;$H$1&amp;",sort="&amp;$J$1&amp;",real=false,Bizday="&amp;$L$1&amp;",Quote="&amp;$N$1&amp;",Pos=20,Orient=V,Title=SOL 국고채3년,DtFmt=1,TmFmt=1,unit=true")</f>
        <v>SOL 국고채3년</v>
      </c>
      <c r="AA2" s="3"/>
      <c r="AB2" s="3"/>
      <c r="AC2" s="3"/>
      <c r="AE2" s="3"/>
      <c r="AF2" s="3" t="str">
        <f ca="1">_xll.IMDH("STK","436140",AF3:AL3,$B$1,$D$1,$F$1,"Per="&amp;$H$1&amp;",sort="&amp;$J$1&amp;",real=false,Bizday="&amp;$L$1&amp;",Quote="&amp;$N$1&amp;",Pos=20,Orient=V,Title=SOL 종합채권(AA-이상)액티브,DtFmt=1,TmFmt=1,unit=true")</f>
        <v>SOL 종합채권(AA-이상)액티브</v>
      </c>
      <c r="AG2" s="3"/>
      <c r="AH2" s="3"/>
      <c r="AI2" s="3"/>
      <c r="AK2" s="3"/>
      <c r="AL2" s="3"/>
      <c r="AM2" s="3" t="str">
        <f ca="1">_xll.IMDH("STK","469830",AM3:AR3,$B$1,$D$1,$F$1,"Per="&amp;$H$1&amp;",sort="&amp;$J$1&amp;",real=false,Bizday="&amp;$L$1&amp;",Quote="&amp;$N$1&amp;",Pos=20,Orient=V,Title=SOL 초단기채권액티브,DtFmt=1,TmFmt=1,unit=true")</f>
        <v>SOL 초단기채권액티브</v>
      </c>
      <c r="AN2" s="3"/>
      <c r="AO2" s="3"/>
      <c r="AP2" s="3"/>
      <c r="AR2" s="3"/>
      <c r="AS2" s="3" t="str">
        <f ca="1">_xll.IMDH("STK","0016X0",AS3:AX3,$B$1,$D$1,$F$1,"Per="&amp;$H$1&amp;",sort="&amp;$J$1&amp;",real=false,Bizday="&amp;$L$1&amp;",Quote="&amp;$N$1&amp;",Pos=20,Orient=V,Title=SOL 중단기회사채(A-이상)액티브,DtFmt=1,TmFmt=1,unit=true")</f>
        <v>SOL 중단기회사채(A-이상)액티브</v>
      </c>
      <c r="AT2" s="3"/>
      <c r="AU2" s="3"/>
      <c r="AV2" s="3"/>
      <c r="AX2" s="3"/>
      <c r="AY2" s="3" t="str">
        <f ca="1">_xll.IMDH("STK","385540",AY3:BE3,$B$1,$D$1,$F$1,"Per="&amp;$H$1&amp;",sort="&amp;$J$1&amp;",real=false,Bizday="&amp;$L$1&amp;",Quote="&amp;$N$1&amp;",Pos=20,Orient=V,Title=RISE 종합채권(A-이상)액티브,DtFmt=1,TmFmt=1,unit=true")</f>
        <v>RISE 종합채권(A-이상)액티브</v>
      </c>
      <c r="AZ2" s="3"/>
      <c r="BA2" s="3"/>
      <c r="BB2" s="3"/>
      <c r="BC2" s="24"/>
      <c r="BF2" s="3" t="str">
        <f ca="1">_xll.IMDH("STK","0141T0",BF3:BK3,$B$1,$D$1,$F$1,"Per="&amp;$H$1&amp;",sort="&amp;$J$1&amp;",real=false,Bizday="&amp;$L$1&amp;",Quote="&amp;$N$1&amp;",Pos=20,Orient=V,Title=SOL 중기종합채권(AA-이상)액티브,DtFmt=1,TmFmt=1,unit=true")</f>
        <v>SOL 중기종합채권(AA-이상)액티브</v>
      </c>
      <c r="BG2" s="3"/>
      <c r="BH2" s="3"/>
      <c r="BI2" s="3"/>
      <c r="BJ2" s="24"/>
      <c r="BL2" s="3" t="str">
        <f ca="1">_xll.IMDH("STK","438330",BL3:BQ3,$B$1,$D$1,$F$1,"Per="&amp;$H$1&amp;",sort="&amp;$J$1&amp;",real=false,Bizday="&amp;$L$1&amp;",Quote="&amp;$N$1&amp;",Pos=20,Orient=V,Title=TIGER 우량회사채액티브,DtFmt=1,TmFmt=1,unit=true")</f>
        <v>TIGER 우량회사채액티브</v>
      </c>
      <c r="BM2" s="3"/>
      <c r="BN2" s="3"/>
      <c r="BO2" s="3"/>
    </row>
    <row r="3" spans="1:69" ht="13.5" customHeight="1" x14ac:dyDescent="0.3">
      <c r="A3" s="4" t="s">
        <v>2</v>
      </c>
      <c r="B3" s="5" t="s">
        <v>1038</v>
      </c>
      <c r="C3" s="5" t="s">
        <v>1039</v>
      </c>
      <c r="D3" s="5" t="s">
        <v>1040</v>
      </c>
      <c r="E3" s="34" t="s">
        <v>1041</v>
      </c>
      <c r="F3" s="5" t="s">
        <v>1042</v>
      </c>
      <c r="G3" s="5" t="s">
        <v>1044</v>
      </c>
      <c r="H3" s="4" t="s">
        <v>2</v>
      </c>
      <c r="I3" s="6" t="s">
        <v>1038</v>
      </c>
      <c r="J3" s="6" t="s">
        <v>1039</v>
      </c>
      <c r="K3" s="6" t="s">
        <v>1040</v>
      </c>
      <c r="L3" s="32" t="s">
        <v>1041</v>
      </c>
      <c r="M3" s="6" t="s">
        <v>1042</v>
      </c>
      <c r="N3" s="4" t="s">
        <v>2</v>
      </c>
      <c r="O3" s="7" t="s">
        <v>1038</v>
      </c>
      <c r="P3" s="7" t="s">
        <v>1039</v>
      </c>
      <c r="Q3" s="7" t="s">
        <v>1040</v>
      </c>
      <c r="R3" s="29" t="s">
        <v>1041</v>
      </c>
      <c r="S3" s="7" t="s">
        <v>1042</v>
      </c>
      <c r="T3" s="4" t="s">
        <v>2</v>
      </c>
      <c r="U3" s="8" t="s">
        <v>1038</v>
      </c>
      <c r="V3" s="8" t="s">
        <v>1039</v>
      </c>
      <c r="W3" s="8" t="s">
        <v>1040</v>
      </c>
      <c r="X3" s="27" t="s">
        <v>1041</v>
      </c>
      <c r="Y3" s="8" t="s">
        <v>1042</v>
      </c>
      <c r="Z3" s="4" t="s">
        <v>2</v>
      </c>
      <c r="AA3" s="9" t="s">
        <v>1038</v>
      </c>
      <c r="AB3" s="9" t="s">
        <v>1039</v>
      </c>
      <c r="AC3" s="9" t="s">
        <v>1040</v>
      </c>
      <c r="AD3" s="26" t="s">
        <v>1041</v>
      </c>
      <c r="AE3" s="9" t="s">
        <v>1042</v>
      </c>
      <c r="AF3" s="4" t="s">
        <v>2</v>
      </c>
      <c r="AG3" s="10" t="s">
        <v>1038</v>
      </c>
      <c r="AH3" s="10" t="s">
        <v>1039</v>
      </c>
      <c r="AI3" s="10" t="s">
        <v>1040</v>
      </c>
      <c r="AJ3" s="28" t="s">
        <v>1041</v>
      </c>
      <c r="AK3" s="10" t="s">
        <v>1042</v>
      </c>
      <c r="AL3" s="10" t="s">
        <v>1044</v>
      </c>
      <c r="AM3" s="4" t="s">
        <v>2</v>
      </c>
      <c r="AN3" s="11" t="s">
        <v>1038</v>
      </c>
      <c r="AO3" s="11" t="s">
        <v>1039</v>
      </c>
      <c r="AP3" s="11" t="s">
        <v>1040</v>
      </c>
      <c r="AQ3" s="41" t="s">
        <v>1041</v>
      </c>
      <c r="AR3" s="11" t="s">
        <v>1042</v>
      </c>
      <c r="AS3" s="4" t="s">
        <v>2</v>
      </c>
      <c r="AT3" s="12" t="s">
        <v>1038</v>
      </c>
      <c r="AU3" s="12" t="s">
        <v>1039</v>
      </c>
      <c r="AV3" s="12" t="s">
        <v>1040</v>
      </c>
      <c r="AW3" s="38" t="s">
        <v>1041</v>
      </c>
      <c r="AX3" s="12" t="s">
        <v>1042</v>
      </c>
      <c r="AY3" s="4" t="s">
        <v>2</v>
      </c>
      <c r="AZ3" s="13" t="s">
        <v>1038</v>
      </c>
      <c r="BA3" s="13" t="s">
        <v>1039</v>
      </c>
      <c r="BB3" s="13" t="s">
        <v>1040</v>
      </c>
      <c r="BC3" s="37" t="s">
        <v>1041</v>
      </c>
      <c r="BD3" s="13" t="s">
        <v>1043</v>
      </c>
      <c r="BE3" s="13" t="s">
        <v>1044</v>
      </c>
      <c r="BF3" s="4" t="s">
        <v>2</v>
      </c>
      <c r="BG3" s="14" t="s">
        <v>1038</v>
      </c>
      <c r="BH3" s="14" t="s">
        <v>1039</v>
      </c>
      <c r="BI3" s="14" t="s">
        <v>1040</v>
      </c>
      <c r="BJ3" s="35" t="s">
        <v>1041</v>
      </c>
      <c r="BK3" s="14" t="s">
        <v>1042</v>
      </c>
      <c r="BL3" s="4" t="s">
        <v>2</v>
      </c>
      <c r="BM3" s="15" t="s">
        <v>1038</v>
      </c>
      <c r="BN3" s="15" t="s">
        <v>1039</v>
      </c>
      <c r="BO3" s="15" t="s">
        <v>1040</v>
      </c>
      <c r="BP3" s="36" t="s">
        <v>1041</v>
      </c>
      <c r="BQ3" s="15" t="s">
        <v>1042</v>
      </c>
    </row>
    <row r="4" spans="1:69" ht="13.5" customHeight="1" x14ac:dyDescent="0.3">
      <c r="A4" s="2">
        <v>46316</v>
      </c>
      <c r="B4" s="3">
        <v>111605</v>
      </c>
      <c r="C4" s="3">
        <v>3386882320739</v>
      </c>
      <c r="D4" s="3">
        <v>111630.93</v>
      </c>
      <c r="E4" s="24">
        <v>-0.02</v>
      </c>
      <c r="F4" s="3">
        <v>30340000</v>
      </c>
      <c r="G4" s="3">
        <v>5.4420000000000002</v>
      </c>
      <c r="H4" s="2">
        <v>46316</v>
      </c>
      <c r="I4" s="3">
        <v>89280</v>
      </c>
      <c r="J4" s="3">
        <v>218814223619</v>
      </c>
      <c r="K4" s="3">
        <v>89311.93</v>
      </c>
      <c r="L4" s="30">
        <v>-0.04</v>
      </c>
      <c r="M4" s="3">
        <v>2450000</v>
      </c>
      <c r="N4" s="2">
        <v>46316</v>
      </c>
      <c r="O4" s="3">
        <v>92845</v>
      </c>
      <c r="P4" s="3">
        <v>280652896079</v>
      </c>
      <c r="Q4" s="3">
        <v>92839.2</v>
      </c>
      <c r="R4" s="24">
        <v>0.01</v>
      </c>
      <c r="S4" s="3">
        <v>3023000</v>
      </c>
      <c r="T4" s="2">
        <v>46316</v>
      </c>
      <c r="U4" s="3">
        <v>99915</v>
      </c>
      <c r="V4" s="3">
        <v>119745550574</v>
      </c>
      <c r="W4" s="3">
        <v>100038.05</v>
      </c>
      <c r="X4" s="24">
        <v>-0.12</v>
      </c>
      <c r="Y4" s="3">
        <v>1197000</v>
      </c>
      <c r="Z4" s="2">
        <v>46316</v>
      </c>
      <c r="AA4" s="3">
        <v>101085</v>
      </c>
      <c r="AB4" s="3">
        <v>140881517735</v>
      </c>
      <c r="AC4" s="3">
        <v>101135.33</v>
      </c>
      <c r="AD4" s="24">
        <v>-0.05</v>
      </c>
      <c r="AE4" s="3">
        <v>1393000</v>
      </c>
      <c r="AF4" s="2">
        <v>46316</v>
      </c>
      <c r="AG4" s="3">
        <v>107990</v>
      </c>
      <c r="AH4" s="3">
        <v>1256864232145</v>
      </c>
      <c r="AI4" s="3">
        <v>108005.86</v>
      </c>
      <c r="AJ4" s="24">
        <v>-0.01</v>
      </c>
      <c r="AK4" s="3">
        <v>11637000</v>
      </c>
      <c r="AL4" s="3">
        <v>5.3586</v>
      </c>
      <c r="AM4" s="2">
        <v>46316</v>
      </c>
      <c r="AN4" s="3">
        <v>54635</v>
      </c>
      <c r="AO4" s="3">
        <v>1096156535327</v>
      </c>
      <c r="AP4" s="3">
        <v>54633</v>
      </c>
      <c r="AQ4" s="39">
        <v>0</v>
      </c>
      <c r="AR4" s="3">
        <v>20064000</v>
      </c>
      <c r="AS4" s="2">
        <v>46316</v>
      </c>
      <c r="AT4" s="3">
        <v>51775</v>
      </c>
      <c r="AU4" s="3">
        <v>425418111494</v>
      </c>
      <c r="AV4" s="3">
        <v>51779.22</v>
      </c>
      <c r="AW4" s="24">
        <v>-0.01</v>
      </c>
      <c r="AX4" s="3">
        <v>8216000</v>
      </c>
      <c r="AY4" s="2">
        <v>46316</v>
      </c>
      <c r="AZ4" s="3">
        <v>104695</v>
      </c>
      <c r="BA4" s="3">
        <v>2172466522002</v>
      </c>
      <c r="BB4" s="3">
        <v>104692.14</v>
      </c>
      <c r="BC4" s="24">
        <v>0</v>
      </c>
      <c r="BD4" s="3">
        <v>20751000</v>
      </c>
      <c r="BE4" s="3">
        <v>5.2662000000000004</v>
      </c>
      <c r="BF4" s="2">
        <v>46316</v>
      </c>
      <c r="BG4" s="3">
        <v>50585</v>
      </c>
      <c r="BH4" s="3">
        <v>48688238032</v>
      </c>
      <c r="BI4" s="3">
        <v>50611.47</v>
      </c>
      <c r="BJ4" s="24">
        <v>-0.05</v>
      </c>
      <c r="BK4" s="3">
        <v>962000</v>
      </c>
      <c r="BL4" s="2">
        <v>46316</v>
      </c>
      <c r="BM4" s="3">
        <v>116265</v>
      </c>
      <c r="BN4" s="3">
        <v>495103575647</v>
      </c>
      <c r="BO4" s="3">
        <v>116276.09</v>
      </c>
      <c r="BP4" s="24">
        <v>-0.01</v>
      </c>
      <c r="BQ4" s="3">
        <v>4258000</v>
      </c>
    </row>
    <row r="5" spans="1:69" ht="13.5" customHeight="1" x14ac:dyDescent="0.3">
      <c r="A5" s="2">
        <v>46315</v>
      </c>
      <c r="B5" s="3">
        <v>111520</v>
      </c>
      <c r="C5" s="3">
        <v>3400620924189</v>
      </c>
      <c r="D5" s="3">
        <v>111630.93</v>
      </c>
      <c r="E5" s="24">
        <v>-0.02</v>
      </c>
      <c r="F5" s="3">
        <v>30511000</v>
      </c>
      <c r="G5" s="3">
        <v>5.4520999999999997</v>
      </c>
      <c r="H5" s="2">
        <v>46315</v>
      </c>
      <c r="I5" s="3">
        <v>89140</v>
      </c>
      <c r="J5" s="3">
        <v>222639952634</v>
      </c>
      <c r="K5" s="3">
        <v>89311.93</v>
      </c>
      <c r="L5" s="30">
        <v>-0.04</v>
      </c>
      <c r="M5" s="3">
        <v>2500000</v>
      </c>
      <c r="N5" s="2">
        <v>46315</v>
      </c>
      <c r="O5" s="3">
        <v>92660</v>
      </c>
      <c r="P5" s="3">
        <v>279000035167</v>
      </c>
      <c r="Q5" s="3">
        <v>92839.2</v>
      </c>
      <c r="R5" s="24">
        <v>0.01</v>
      </c>
      <c r="S5" s="3">
        <v>3020000</v>
      </c>
      <c r="T5" s="2">
        <v>46315</v>
      </c>
      <c r="U5" s="3">
        <v>99895</v>
      </c>
      <c r="V5" s="3">
        <v>118920351975</v>
      </c>
      <c r="W5" s="3">
        <v>100038.05</v>
      </c>
      <c r="X5" s="24">
        <v>-0.12</v>
      </c>
      <c r="Y5" s="3">
        <v>1192000</v>
      </c>
      <c r="Z5" s="2">
        <v>46315</v>
      </c>
      <c r="AA5" s="3">
        <v>101050</v>
      </c>
      <c r="AB5" s="3">
        <v>140306521258</v>
      </c>
      <c r="AC5" s="3">
        <v>101135.33</v>
      </c>
      <c r="AD5" s="24">
        <v>-0.05</v>
      </c>
      <c r="AE5" s="3">
        <v>1389000</v>
      </c>
      <c r="AF5" s="2">
        <v>46315</v>
      </c>
      <c r="AG5" s="3">
        <v>107820</v>
      </c>
      <c r="AH5" s="3">
        <v>1258519355810</v>
      </c>
      <c r="AI5" s="3">
        <v>108005.86</v>
      </c>
      <c r="AJ5" s="24">
        <v>-0.01</v>
      </c>
      <c r="AK5" s="3">
        <v>11671000</v>
      </c>
      <c r="AL5" s="3">
        <v>5.3497000000000003</v>
      </c>
      <c r="AM5" s="2">
        <v>46315</v>
      </c>
      <c r="AN5" s="3">
        <v>54630</v>
      </c>
      <c r="AO5" s="3">
        <v>1095929220482</v>
      </c>
      <c r="AP5" s="3">
        <v>54633</v>
      </c>
      <c r="AQ5" s="39">
        <v>0</v>
      </c>
      <c r="AR5" s="3">
        <v>20062000</v>
      </c>
      <c r="AS5" s="2">
        <v>46315</v>
      </c>
      <c r="AT5" s="3">
        <v>51750</v>
      </c>
      <c r="AU5" s="3">
        <v>425193619971</v>
      </c>
      <c r="AV5" s="3">
        <v>51779.22</v>
      </c>
      <c r="AW5" s="24">
        <v>-0.01</v>
      </c>
      <c r="AX5" s="3">
        <v>8216000</v>
      </c>
      <c r="AY5" s="2">
        <v>46315</v>
      </c>
      <c r="AZ5" s="3">
        <v>104570</v>
      </c>
      <c r="BA5" s="3">
        <v>2172045444119</v>
      </c>
      <c r="BB5" s="3">
        <v>104692.14</v>
      </c>
      <c r="BC5" s="24">
        <v>0</v>
      </c>
      <c r="BD5" s="3">
        <v>20779000</v>
      </c>
      <c r="BE5" s="3">
        <v>5.2823000000000002</v>
      </c>
      <c r="BF5" s="2">
        <v>46315</v>
      </c>
      <c r="BG5" s="3">
        <v>50580</v>
      </c>
      <c r="BH5" s="3">
        <v>48639987179</v>
      </c>
      <c r="BI5" s="3">
        <v>50611.47</v>
      </c>
      <c r="BJ5" s="24">
        <v>-0.05</v>
      </c>
      <c r="BK5" s="3">
        <v>962000</v>
      </c>
      <c r="BL5" s="2">
        <v>46315</v>
      </c>
      <c r="BM5" s="3">
        <v>116120</v>
      </c>
      <c r="BN5" s="3">
        <v>495211867274</v>
      </c>
      <c r="BO5" s="3">
        <v>116276.09</v>
      </c>
      <c r="BP5" s="24">
        <v>-0.01</v>
      </c>
      <c r="BQ5" s="3">
        <v>4263000</v>
      </c>
    </row>
    <row r="6" spans="1:69" ht="13.5" customHeight="1" x14ac:dyDescent="0.3">
      <c r="A6" s="2">
        <v>46314</v>
      </c>
      <c r="B6" s="3">
        <v>111405</v>
      </c>
      <c r="C6" s="3">
        <v>3467945838133</v>
      </c>
      <c r="D6" s="3">
        <v>111455.57</v>
      </c>
      <c r="E6" s="24">
        <v>0.06</v>
      </c>
      <c r="F6" s="3">
        <v>31065000</v>
      </c>
      <c r="G6" s="3">
        <v>5.4714</v>
      </c>
      <c r="H6" s="2">
        <v>46314</v>
      </c>
      <c r="I6" s="3">
        <v>88965</v>
      </c>
      <c r="J6" s="3">
        <v>228876620206</v>
      </c>
      <c r="K6" s="3">
        <v>89055.98</v>
      </c>
      <c r="L6" s="30">
        <v>0.09</v>
      </c>
      <c r="M6" s="3">
        <v>2562000</v>
      </c>
      <c r="N6" s="2">
        <v>46314</v>
      </c>
      <c r="O6" s="3">
        <v>92560</v>
      </c>
      <c r="P6" s="3">
        <v>273293514557</v>
      </c>
      <c r="Q6" s="3">
        <v>92384.12</v>
      </c>
      <c r="R6" s="24">
        <v>0.3</v>
      </c>
      <c r="S6" s="3">
        <v>2943000</v>
      </c>
      <c r="T6" s="2">
        <v>46314</v>
      </c>
      <c r="U6" s="3">
        <v>99910</v>
      </c>
      <c r="V6" s="3">
        <v>119324235049</v>
      </c>
      <c r="W6" s="3">
        <v>99765.4</v>
      </c>
      <c r="X6" s="24">
        <v>0.13</v>
      </c>
      <c r="Y6" s="3">
        <v>1192000</v>
      </c>
      <c r="Z6" s="2">
        <v>46314</v>
      </c>
      <c r="AA6" s="3">
        <v>101050</v>
      </c>
      <c r="AB6" s="3">
        <v>140455595257</v>
      </c>
      <c r="AC6" s="3">
        <v>101012.61</v>
      </c>
      <c r="AD6" s="24">
        <v>0.04</v>
      </c>
      <c r="AE6" s="3">
        <v>1389000</v>
      </c>
      <c r="AF6" s="2">
        <v>46314</v>
      </c>
      <c r="AG6" s="3">
        <v>107835</v>
      </c>
      <c r="AH6" s="3">
        <v>1263411814620</v>
      </c>
      <c r="AI6" s="3">
        <v>107833.04</v>
      </c>
      <c r="AJ6" s="24">
        <v>-0.01</v>
      </c>
      <c r="AK6" s="3">
        <v>11697000</v>
      </c>
      <c r="AL6" s="3">
        <v>5.3775000000000004</v>
      </c>
      <c r="AM6" s="2">
        <v>46314</v>
      </c>
      <c r="AN6" s="3">
        <v>54625</v>
      </c>
      <c r="AO6" s="3">
        <v>1101279136513</v>
      </c>
      <c r="AP6" s="3">
        <v>54627.12</v>
      </c>
      <c r="AQ6" s="39">
        <v>0.01</v>
      </c>
      <c r="AR6" s="3">
        <v>20162000</v>
      </c>
      <c r="AS6" s="2">
        <v>46314</v>
      </c>
      <c r="AT6" s="3">
        <v>51755</v>
      </c>
      <c r="AU6" s="3">
        <v>424200034298</v>
      </c>
      <c r="AV6" s="3">
        <v>51751.9</v>
      </c>
      <c r="AW6" s="24">
        <v>0</v>
      </c>
      <c r="AX6" s="3">
        <v>8196000</v>
      </c>
      <c r="AY6" s="2">
        <v>46314</v>
      </c>
      <c r="AZ6" s="3">
        <v>104590</v>
      </c>
      <c r="BA6" s="3">
        <v>2185436248882</v>
      </c>
      <c r="BB6" s="3">
        <v>104530.8</v>
      </c>
      <c r="BC6" s="24">
        <v>0.04</v>
      </c>
      <c r="BD6" s="3">
        <v>20873000</v>
      </c>
      <c r="BE6" s="3">
        <v>5.2647000000000004</v>
      </c>
      <c r="BF6" s="2">
        <v>46314</v>
      </c>
      <c r="BG6" s="3">
        <v>50580</v>
      </c>
      <c r="BH6" s="3">
        <v>48674549883</v>
      </c>
      <c r="BI6" s="3">
        <v>50561.32</v>
      </c>
      <c r="BJ6" s="24">
        <v>0.04</v>
      </c>
      <c r="BK6" s="3">
        <v>962000</v>
      </c>
      <c r="BL6" s="2">
        <v>46314</v>
      </c>
      <c r="BM6" s="3">
        <v>116220</v>
      </c>
      <c r="BN6" s="3">
        <v>495020196316</v>
      </c>
      <c r="BO6" s="3">
        <v>116165.11</v>
      </c>
      <c r="BP6" s="24">
        <v>-0.04</v>
      </c>
      <c r="BQ6" s="3">
        <v>4258000</v>
      </c>
    </row>
    <row r="7" spans="1:69" s="86" customFormat="1" ht="13.5" customHeight="1" x14ac:dyDescent="0.3">
      <c r="A7" s="81">
        <v>46311</v>
      </c>
      <c r="B7" s="82">
        <v>111450</v>
      </c>
      <c r="C7" s="82">
        <v>3506133057991</v>
      </c>
      <c r="D7" s="82">
        <v>111635.15</v>
      </c>
      <c r="E7" s="83">
        <v>-0.21</v>
      </c>
      <c r="F7" s="82">
        <v>31480000</v>
      </c>
      <c r="G7" s="82">
        <v>5.4664999999999999</v>
      </c>
      <c r="H7" s="81">
        <v>46311</v>
      </c>
      <c r="I7" s="82">
        <v>88960</v>
      </c>
      <c r="J7" s="82">
        <v>229672287860</v>
      </c>
      <c r="K7" s="82">
        <v>89335.14</v>
      </c>
      <c r="L7" s="84">
        <v>-0.41</v>
      </c>
      <c r="M7" s="82">
        <v>2582000</v>
      </c>
      <c r="N7" s="81">
        <v>46311</v>
      </c>
      <c r="O7" s="82">
        <v>92080</v>
      </c>
      <c r="P7" s="82">
        <v>271144405074</v>
      </c>
      <c r="Q7" s="82">
        <v>92862.22</v>
      </c>
      <c r="R7" s="83">
        <v>-0.33</v>
      </c>
      <c r="S7" s="82">
        <v>2943000</v>
      </c>
      <c r="T7" s="81">
        <v>46311</v>
      </c>
      <c r="U7" s="82">
        <v>99910</v>
      </c>
      <c r="V7" s="82">
        <v>118982423065</v>
      </c>
      <c r="W7" s="82">
        <v>100104.22</v>
      </c>
      <c r="X7" s="83">
        <v>-0.19</v>
      </c>
      <c r="Y7" s="82">
        <v>1192000</v>
      </c>
      <c r="Z7" s="81">
        <v>46311</v>
      </c>
      <c r="AA7" s="82">
        <v>101055</v>
      </c>
      <c r="AB7" s="82">
        <v>141801685041</v>
      </c>
      <c r="AC7" s="82">
        <v>101119.94</v>
      </c>
      <c r="AD7" s="83">
        <v>-7.0000000000000007E-2</v>
      </c>
      <c r="AE7" s="82">
        <v>1404000</v>
      </c>
      <c r="AF7" s="81">
        <v>46311</v>
      </c>
      <c r="AG7" s="82">
        <v>107875</v>
      </c>
      <c r="AH7" s="82">
        <v>1269625063391</v>
      </c>
      <c r="AI7" s="82">
        <v>108011.61</v>
      </c>
      <c r="AJ7" s="83">
        <v>-0.16</v>
      </c>
      <c r="AK7" s="82">
        <v>11781000</v>
      </c>
      <c r="AL7" s="82">
        <v>5.3625999999999996</v>
      </c>
      <c r="AM7" s="81">
        <v>46311</v>
      </c>
      <c r="AN7" s="82">
        <v>54615</v>
      </c>
      <c r="AO7" s="82">
        <v>1100823706096</v>
      </c>
      <c r="AP7" s="82">
        <v>54621.52</v>
      </c>
      <c r="AQ7" s="85">
        <v>0.01</v>
      </c>
      <c r="AR7" s="82">
        <v>20160000</v>
      </c>
      <c r="AS7" s="81">
        <v>46311</v>
      </c>
      <c r="AT7" s="82">
        <v>51755</v>
      </c>
      <c r="AU7" s="82">
        <v>422682091367</v>
      </c>
      <c r="AV7" s="82">
        <v>51756.959999999999</v>
      </c>
      <c r="AW7" s="83">
        <v>0</v>
      </c>
      <c r="AX7" s="82">
        <v>8172000</v>
      </c>
      <c r="AY7" s="81">
        <v>46311</v>
      </c>
      <c r="AZ7" s="82">
        <v>104530</v>
      </c>
      <c r="BA7" s="82">
        <v>2189304218883</v>
      </c>
      <c r="BB7" s="82">
        <v>104701.59</v>
      </c>
      <c r="BC7" s="83">
        <v>-0.11</v>
      </c>
      <c r="BD7" s="82">
        <v>20958000</v>
      </c>
      <c r="BE7" s="82">
        <v>5.2054</v>
      </c>
      <c r="BF7" s="81">
        <v>46311</v>
      </c>
      <c r="BG7" s="82">
        <v>50600</v>
      </c>
      <c r="BH7" s="82">
        <v>48624893686</v>
      </c>
      <c r="BI7" s="82">
        <v>50597.25</v>
      </c>
      <c r="BJ7" s="83">
        <v>-0.03</v>
      </c>
      <c r="BK7" s="82">
        <v>962000</v>
      </c>
      <c r="BL7" s="81">
        <v>46311</v>
      </c>
      <c r="BM7" s="82">
        <v>116220</v>
      </c>
      <c r="BN7" s="82">
        <v>496726602207</v>
      </c>
      <c r="BO7" s="82">
        <v>116256.5</v>
      </c>
      <c r="BP7" s="83">
        <v>-0.03</v>
      </c>
      <c r="BQ7" s="82">
        <v>4277000</v>
      </c>
    </row>
    <row r="8" spans="1:69" ht="13.5" customHeight="1" x14ac:dyDescent="0.3">
      <c r="A8" s="2">
        <v>46310</v>
      </c>
      <c r="B8" s="3">
        <v>111145</v>
      </c>
      <c r="C8" s="3">
        <v>3498972579790</v>
      </c>
      <c r="D8" s="3">
        <v>111376.53</v>
      </c>
      <c r="E8" s="24">
        <v>7.0000000000000007E-2</v>
      </c>
      <c r="F8" s="3">
        <v>31487000</v>
      </c>
      <c r="G8" s="3">
        <v>5.4090999999999996</v>
      </c>
      <c r="H8" s="2">
        <v>46310</v>
      </c>
      <c r="I8" s="3">
        <v>88480</v>
      </c>
      <c r="J8" s="3">
        <v>238720210805</v>
      </c>
      <c r="K8" s="3">
        <v>88951.31</v>
      </c>
      <c r="L8" s="30">
        <v>0.01</v>
      </c>
      <c r="M8" s="3">
        <v>2697000</v>
      </c>
      <c r="N8" s="2">
        <v>46310</v>
      </c>
      <c r="O8" s="3">
        <v>91195</v>
      </c>
      <c r="P8" s="3">
        <v>268448838977</v>
      </c>
      <c r="Q8" s="3">
        <v>92131.98</v>
      </c>
      <c r="R8" s="24">
        <v>-0.06</v>
      </c>
      <c r="S8" s="3">
        <v>2943000</v>
      </c>
      <c r="T8" s="2">
        <v>46310</v>
      </c>
      <c r="U8" s="3">
        <v>99295</v>
      </c>
      <c r="V8" s="3">
        <v>118408821138</v>
      </c>
      <c r="W8" s="3">
        <v>99817.47</v>
      </c>
      <c r="X8" s="24">
        <v>0.09</v>
      </c>
      <c r="Y8" s="3">
        <v>1192000</v>
      </c>
      <c r="Z8" s="2">
        <v>46310</v>
      </c>
      <c r="AA8" s="3">
        <v>100930</v>
      </c>
      <c r="AB8" s="3">
        <v>141910629357</v>
      </c>
      <c r="AC8" s="3">
        <v>100998.35</v>
      </c>
      <c r="AD8" s="24">
        <v>0.06</v>
      </c>
      <c r="AE8" s="3">
        <v>1406000</v>
      </c>
      <c r="AF8" s="2">
        <v>46310</v>
      </c>
      <c r="AG8" s="3">
        <v>107490</v>
      </c>
      <c r="AH8" s="3">
        <v>1272052039580</v>
      </c>
      <c r="AI8" s="3">
        <v>107768.87</v>
      </c>
      <c r="AJ8" s="24">
        <v>0.1</v>
      </c>
      <c r="AK8" s="3">
        <v>11830000</v>
      </c>
      <c r="AL8" s="3">
        <v>5.3383000000000003</v>
      </c>
      <c r="AM8" s="2">
        <v>46310</v>
      </c>
      <c r="AN8" s="3">
        <v>54600</v>
      </c>
      <c r="AO8" s="3">
        <v>1099605443272</v>
      </c>
      <c r="AP8" s="3">
        <v>54604.35</v>
      </c>
      <c r="AQ8" s="39">
        <v>0.02</v>
      </c>
      <c r="AR8" s="3">
        <v>20140000</v>
      </c>
      <c r="AS8" s="2">
        <v>46310</v>
      </c>
      <c r="AT8" s="3">
        <v>51725</v>
      </c>
      <c r="AU8" s="3">
        <v>422567393718</v>
      </c>
      <c r="AV8" s="3">
        <v>51723.21</v>
      </c>
      <c r="AW8" s="24">
        <v>0.06</v>
      </c>
      <c r="AX8" s="3">
        <v>8172000</v>
      </c>
      <c r="AY8" s="2">
        <v>46310</v>
      </c>
      <c r="AZ8" s="3">
        <v>104240</v>
      </c>
      <c r="BA8" s="3">
        <v>2186117422824</v>
      </c>
      <c r="BB8" s="3">
        <v>104461.5</v>
      </c>
      <c r="BC8" s="24">
        <v>7.0000000000000007E-2</v>
      </c>
      <c r="BD8" s="3">
        <v>20976000</v>
      </c>
      <c r="BE8" s="3">
        <v>5.2423999999999999</v>
      </c>
      <c r="BF8" s="2">
        <v>46310</v>
      </c>
      <c r="BG8" s="3">
        <v>50530</v>
      </c>
      <c r="BH8" s="3">
        <v>48602978966</v>
      </c>
      <c r="BI8" s="3">
        <v>50545.63</v>
      </c>
      <c r="BJ8" s="24">
        <v>0.11</v>
      </c>
      <c r="BK8" s="3">
        <v>962000</v>
      </c>
      <c r="BL8" s="2">
        <v>46310</v>
      </c>
      <c r="BM8" s="3">
        <v>116095</v>
      </c>
      <c r="BN8" s="3">
        <v>496756969690</v>
      </c>
      <c r="BO8" s="3">
        <v>116139.02</v>
      </c>
      <c r="BP8" s="24">
        <v>7.0000000000000007E-2</v>
      </c>
      <c r="BQ8" s="3">
        <v>4279000</v>
      </c>
    </row>
    <row r="9" spans="1:69" ht="13.5" customHeight="1" x14ac:dyDescent="0.3">
      <c r="A9" s="2">
        <v>46309</v>
      </c>
      <c r="B9" s="3">
        <v>111210</v>
      </c>
      <c r="C9" s="3">
        <v>3546193104225</v>
      </c>
      <c r="D9" s="3">
        <v>111124.36</v>
      </c>
      <c r="E9" s="24">
        <v>0.02</v>
      </c>
      <c r="F9" s="3">
        <v>31878000</v>
      </c>
      <c r="G9" s="3">
        <v>5.4740000000000002</v>
      </c>
      <c r="H9" s="2">
        <v>46309</v>
      </c>
      <c r="I9" s="3">
        <v>88630</v>
      </c>
      <c r="J9" s="3">
        <v>241859049541</v>
      </c>
      <c r="K9" s="3">
        <v>88513.24</v>
      </c>
      <c r="L9" s="30">
        <v>-0.04</v>
      </c>
      <c r="M9" s="3">
        <v>2727000</v>
      </c>
      <c r="N9" s="2">
        <v>46309</v>
      </c>
      <c r="O9" s="3">
        <v>91445</v>
      </c>
      <c r="P9" s="3">
        <v>269878058923</v>
      </c>
      <c r="Q9" s="3">
        <v>91216.05</v>
      </c>
      <c r="R9" s="24">
        <v>-0.02</v>
      </c>
      <c r="S9" s="3">
        <v>2952000</v>
      </c>
      <c r="T9" s="2">
        <v>46309</v>
      </c>
      <c r="U9" s="3">
        <v>99580</v>
      </c>
      <c r="V9" s="3">
        <v>119025988106</v>
      </c>
      <c r="W9" s="3">
        <v>99336.26</v>
      </c>
      <c r="X9" s="24">
        <v>-0.04</v>
      </c>
      <c r="Y9" s="3">
        <v>1195000</v>
      </c>
      <c r="Z9" s="2">
        <v>46309</v>
      </c>
      <c r="AA9" s="3">
        <v>101030</v>
      </c>
      <c r="AB9" s="3">
        <v>161206294551</v>
      </c>
      <c r="AC9" s="3">
        <v>100932.17</v>
      </c>
      <c r="AD9" s="24">
        <v>0</v>
      </c>
      <c r="AE9" s="3">
        <v>1596000</v>
      </c>
      <c r="AF9" s="2">
        <v>46309</v>
      </c>
      <c r="AG9" s="3">
        <v>107690</v>
      </c>
      <c r="AH9" s="3">
        <v>1283675278181</v>
      </c>
      <c r="AI9" s="3">
        <v>107527.64</v>
      </c>
      <c r="AJ9" s="24">
        <v>-0.04</v>
      </c>
      <c r="AK9" s="3">
        <v>11925000</v>
      </c>
      <c r="AL9" s="3">
        <v>5.3676000000000004</v>
      </c>
      <c r="AM9" s="2">
        <v>46309</v>
      </c>
      <c r="AN9" s="3">
        <v>54600</v>
      </c>
      <c r="AO9" s="3">
        <v>1102986515286</v>
      </c>
      <c r="AP9" s="3">
        <v>54598.09</v>
      </c>
      <c r="AQ9" s="39">
        <v>0</v>
      </c>
      <c r="AR9" s="3">
        <v>20204000</v>
      </c>
      <c r="AS9" s="2">
        <v>46309</v>
      </c>
      <c r="AT9" s="3">
        <v>51735</v>
      </c>
      <c r="AU9" s="3">
        <v>423184755381</v>
      </c>
      <c r="AV9" s="3">
        <v>51709.18</v>
      </c>
      <c r="AW9" s="24">
        <v>0.03</v>
      </c>
      <c r="AX9" s="3">
        <v>8182000</v>
      </c>
      <c r="AY9" s="2">
        <v>46309</v>
      </c>
      <c r="AZ9" s="3">
        <v>104325</v>
      </c>
      <c r="BA9" s="3">
        <v>2197485312620</v>
      </c>
      <c r="BB9" s="3">
        <v>104219.94</v>
      </c>
      <c r="BC9" s="24">
        <v>0.02</v>
      </c>
      <c r="BD9" s="3">
        <v>21062000</v>
      </c>
      <c r="BE9" s="3">
        <v>5.2290000000000001</v>
      </c>
      <c r="BF9" s="2">
        <v>46309</v>
      </c>
      <c r="BG9" s="3">
        <v>50575</v>
      </c>
      <c r="BH9" s="3">
        <v>48629637784</v>
      </c>
      <c r="BI9" s="3">
        <v>50522.85</v>
      </c>
      <c r="BJ9" s="24">
        <v>0.01</v>
      </c>
      <c r="BK9" s="3">
        <v>962000</v>
      </c>
      <c r="BL9" s="2">
        <v>46309</v>
      </c>
      <c r="BM9" s="3">
        <v>116245</v>
      </c>
      <c r="BN9" s="3">
        <v>497188006175</v>
      </c>
      <c r="BO9" s="3">
        <v>116091.84</v>
      </c>
      <c r="BP9" s="24">
        <v>0</v>
      </c>
      <c r="BQ9" s="3">
        <v>4280000</v>
      </c>
    </row>
    <row r="10" spans="1:69" ht="13.5" customHeight="1" x14ac:dyDescent="0.3">
      <c r="A10" s="2">
        <v>46308</v>
      </c>
      <c r="B10" s="3">
        <v>110960</v>
      </c>
      <c r="C10" s="3">
        <v>3572350163870</v>
      </c>
      <c r="D10" s="3">
        <v>111242.65</v>
      </c>
      <c r="E10" s="24">
        <v>-0.03</v>
      </c>
      <c r="F10" s="3">
        <v>32225000</v>
      </c>
      <c r="G10" s="3">
        <v>5.4537000000000004</v>
      </c>
      <c r="H10" s="2">
        <v>46308</v>
      </c>
      <c r="I10" s="3">
        <v>87980</v>
      </c>
      <c r="J10" s="3">
        <v>226415274884</v>
      </c>
      <c r="K10" s="3">
        <v>88690.52</v>
      </c>
      <c r="L10" s="30">
        <v>-7.0000000000000007E-2</v>
      </c>
      <c r="M10" s="3">
        <v>2572000</v>
      </c>
      <c r="N10" s="2">
        <v>46308</v>
      </c>
      <c r="O10" s="3">
        <v>90400</v>
      </c>
      <c r="P10" s="3">
        <v>270858972221</v>
      </c>
      <c r="Q10" s="3">
        <v>91422.11</v>
      </c>
      <c r="R10" s="24">
        <v>0.03</v>
      </c>
      <c r="S10" s="3">
        <v>3000000</v>
      </c>
      <c r="T10" s="2">
        <v>46308</v>
      </c>
      <c r="U10" s="3">
        <v>99060</v>
      </c>
      <c r="V10" s="3">
        <v>119589244346</v>
      </c>
      <c r="W10" s="3">
        <v>99603.34</v>
      </c>
      <c r="X10" s="24">
        <v>-0.02</v>
      </c>
      <c r="Y10" s="3">
        <v>1208000</v>
      </c>
      <c r="Z10" s="2">
        <v>46308</v>
      </c>
      <c r="AA10" s="3">
        <v>100800</v>
      </c>
      <c r="AB10" s="3">
        <v>161482533033</v>
      </c>
      <c r="AC10" s="3">
        <v>101006.45</v>
      </c>
      <c r="AD10" s="24">
        <v>0.02</v>
      </c>
      <c r="AE10" s="3">
        <v>1602000</v>
      </c>
      <c r="AF10" s="2">
        <v>46308</v>
      </c>
      <c r="AG10" s="3">
        <v>107280</v>
      </c>
      <c r="AH10" s="3">
        <v>1278535597815</v>
      </c>
      <c r="AI10" s="3">
        <v>107645.73</v>
      </c>
      <c r="AJ10" s="24">
        <v>0.04</v>
      </c>
      <c r="AK10" s="3">
        <v>11920000</v>
      </c>
      <c r="AL10" s="3">
        <v>5.3639000000000001</v>
      </c>
      <c r="AM10" s="2">
        <v>46308</v>
      </c>
      <c r="AN10" s="3">
        <v>54590</v>
      </c>
      <c r="AO10" s="3">
        <v>1106144271913</v>
      </c>
      <c r="AP10" s="3">
        <v>54592.480000000003</v>
      </c>
      <c r="AQ10" s="39">
        <v>0.01</v>
      </c>
      <c r="AR10" s="3">
        <v>20264000</v>
      </c>
      <c r="AS10" s="2">
        <v>46308</v>
      </c>
      <c r="AT10" s="3">
        <v>51690</v>
      </c>
      <c r="AU10" s="3">
        <v>421863975317</v>
      </c>
      <c r="AV10" s="3">
        <v>51721.43</v>
      </c>
      <c r="AW10" s="24">
        <v>0.03</v>
      </c>
      <c r="AX10" s="3">
        <v>8162000</v>
      </c>
      <c r="AY10" s="2">
        <v>46308</v>
      </c>
      <c r="AZ10" s="3">
        <v>103960</v>
      </c>
      <c r="BA10" s="3">
        <v>2195246788089</v>
      </c>
      <c r="BB10" s="3">
        <v>104334.12</v>
      </c>
      <c r="BC10" s="24">
        <v>-0.01</v>
      </c>
      <c r="BD10" s="3">
        <v>21117000</v>
      </c>
      <c r="BE10" s="3">
        <v>5.1505000000000001</v>
      </c>
      <c r="BF10" s="2">
        <v>46308</v>
      </c>
      <c r="BG10" s="3">
        <v>50510</v>
      </c>
      <c r="BH10" s="3">
        <v>48556364085</v>
      </c>
      <c r="BI10" s="3">
        <v>50550.559999999998</v>
      </c>
      <c r="BJ10" s="24">
        <v>0.05</v>
      </c>
      <c r="BK10" s="3">
        <v>962000</v>
      </c>
      <c r="BL10" s="2">
        <v>46308</v>
      </c>
      <c r="BM10" s="3">
        <v>116035</v>
      </c>
      <c r="BN10" s="3">
        <v>496571740681</v>
      </c>
      <c r="BO10" s="3">
        <v>116165.42</v>
      </c>
      <c r="BP10" s="24">
        <v>7.0000000000000007E-2</v>
      </c>
      <c r="BQ10" s="3">
        <v>4282000</v>
      </c>
    </row>
    <row r="11" spans="1:69" ht="13.5" customHeight="1" x14ac:dyDescent="0.3">
      <c r="A11" s="2">
        <v>46307</v>
      </c>
      <c r="B11" s="3">
        <v>110545</v>
      </c>
      <c r="C11" s="3">
        <v>3563000200098</v>
      </c>
      <c r="D11" s="3">
        <v>110856.48</v>
      </c>
      <c r="E11" s="24">
        <v>0.09</v>
      </c>
      <c r="F11" s="3">
        <v>32267000</v>
      </c>
      <c r="G11" s="3">
        <v>5.4509999999999996</v>
      </c>
      <c r="H11" s="2">
        <v>46307</v>
      </c>
      <c r="I11" s="3">
        <v>87505</v>
      </c>
      <c r="J11" s="3">
        <v>224476874372</v>
      </c>
      <c r="K11" s="3">
        <v>88030.82</v>
      </c>
      <c r="L11" s="30">
        <v>-0.06</v>
      </c>
      <c r="M11" s="3">
        <v>2572000</v>
      </c>
      <c r="N11" s="2">
        <v>46307</v>
      </c>
      <c r="O11" s="3">
        <v>89675</v>
      </c>
      <c r="P11" s="3">
        <v>269152516973</v>
      </c>
      <c r="Q11" s="3">
        <v>90286.32</v>
      </c>
      <c r="R11" s="24">
        <v>0.13</v>
      </c>
      <c r="S11" s="3">
        <v>3020000</v>
      </c>
      <c r="T11" s="2">
        <v>46307</v>
      </c>
      <c r="U11" s="3">
        <v>98380</v>
      </c>
      <c r="V11" s="3">
        <v>118519265414</v>
      </c>
      <c r="W11" s="3">
        <v>98997.72</v>
      </c>
      <c r="X11" s="24">
        <v>0.06</v>
      </c>
      <c r="Y11" s="3">
        <v>1208000</v>
      </c>
      <c r="Z11" s="2">
        <v>46307</v>
      </c>
      <c r="AA11" s="3">
        <v>100635</v>
      </c>
      <c r="AB11" s="3">
        <v>161101950232</v>
      </c>
      <c r="AC11" s="3">
        <v>100800.58</v>
      </c>
      <c r="AD11" s="24">
        <v>0</v>
      </c>
      <c r="AE11" s="3">
        <v>1602000</v>
      </c>
      <c r="AF11" s="2">
        <v>46307</v>
      </c>
      <c r="AG11" s="3">
        <v>106895</v>
      </c>
      <c r="AH11" s="3">
        <v>1273372291861</v>
      </c>
      <c r="AI11" s="3">
        <v>107259.7</v>
      </c>
      <c r="AJ11" s="24">
        <v>0.02</v>
      </c>
      <c r="AK11" s="3">
        <v>11921000</v>
      </c>
      <c r="AL11" s="3">
        <v>5.3167</v>
      </c>
      <c r="AM11" s="2">
        <v>46307</v>
      </c>
      <c r="AN11" s="3">
        <v>54580</v>
      </c>
      <c r="AO11" s="3">
        <v>1066050210518</v>
      </c>
      <c r="AP11" s="3">
        <v>54586.67</v>
      </c>
      <c r="AQ11" s="39">
        <v>0.01</v>
      </c>
      <c r="AR11" s="3">
        <v>19532000</v>
      </c>
      <c r="AS11" s="2">
        <v>46307</v>
      </c>
      <c r="AT11" s="3">
        <v>51640</v>
      </c>
      <c r="AU11" s="3">
        <v>423779981783</v>
      </c>
      <c r="AV11" s="3">
        <v>51686.35</v>
      </c>
      <c r="AW11" s="24">
        <v>0.01</v>
      </c>
      <c r="AX11" s="3">
        <v>8206000</v>
      </c>
      <c r="AY11" s="2">
        <v>46307</v>
      </c>
      <c r="AZ11" s="3">
        <v>103625</v>
      </c>
      <c r="BA11" s="3">
        <v>2187525718186</v>
      </c>
      <c r="BB11" s="3">
        <v>103956.38</v>
      </c>
      <c r="BC11" s="24">
        <v>0</v>
      </c>
      <c r="BD11" s="3">
        <v>21130000</v>
      </c>
      <c r="BE11" s="3">
        <v>5.0917000000000003</v>
      </c>
      <c r="BF11" s="2">
        <v>46307</v>
      </c>
      <c r="BG11" s="3">
        <v>50415</v>
      </c>
      <c r="BH11" s="3">
        <v>48472353543</v>
      </c>
      <c r="BI11" s="3">
        <v>50474.39</v>
      </c>
      <c r="BJ11" s="24">
        <v>7.0000000000000007E-2</v>
      </c>
      <c r="BK11" s="3">
        <v>962000</v>
      </c>
      <c r="BL11" s="2">
        <v>46307</v>
      </c>
      <c r="BM11" s="3">
        <v>115780</v>
      </c>
      <c r="BN11" s="3">
        <v>494926903447</v>
      </c>
      <c r="BO11" s="3">
        <v>115967.24</v>
      </c>
      <c r="BP11" s="24">
        <v>0.06</v>
      </c>
      <c r="BQ11" s="3">
        <v>4275000</v>
      </c>
    </row>
    <row r="12" spans="1:69" ht="13.5" customHeight="1" x14ac:dyDescent="0.3">
      <c r="A12" s="2">
        <v>46303</v>
      </c>
      <c r="B12" s="3">
        <v>110445</v>
      </c>
      <c r="C12" s="3">
        <v>3561909959979</v>
      </c>
      <c r="D12" s="3">
        <v>110422.42</v>
      </c>
      <c r="E12" s="24">
        <v>0.11</v>
      </c>
      <c r="F12" s="3">
        <v>32271000</v>
      </c>
      <c r="G12" s="3">
        <v>5.4141000000000004</v>
      </c>
      <c r="H12" s="2">
        <v>46303</v>
      </c>
      <c r="I12" s="3">
        <v>87365</v>
      </c>
      <c r="J12" s="3">
        <v>224283583753</v>
      </c>
      <c r="K12" s="3">
        <v>87277.17</v>
      </c>
      <c r="L12" s="30">
        <v>0.26</v>
      </c>
      <c r="M12" s="3">
        <v>2572000</v>
      </c>
      <c r="N12" s="2">
        <v>46303</v>
      </c>
      <c r="O12" s="3">
        <v>89095</v>
      </c>
      <c r="P12" s="3">
        <v>269692338382</v>
      </c>
      <c r="Q12" s="3">
        <v>89123.35</v>
      </c>
      <c r="R12" s="24">
        <v>0.62</v>
      </c>
      <c r="S12" s="3">
        <v>3037000</v>
      </c>
      <c r="T12" s="2">
        <v>46303</v>
      </c>
      <c r="U12" s="3">
        <v>98380</v>
      </c>
      <c r="V12" s="3">
        <v>118794437630</v>
      </c>
      <c r="W12" s="3">
        <v>98111.97</v>
      </c>
      <c r="X12" s="24">
        <v>0.27</v>
      </c>
      <c r="Y12" s="3">
        <v>1208000</v>
      </c>
      <c r="Z12" s="2">
        <v>46303</v>
      </c>
      <c r="AA12" s="3">
        <v>100655</v>
      </c>
      <c r="AB12" s="3">
        <v>164213591902</v>
      </c>
      <c r="AC12" s="3">
        <v>100563.02</v>
      </c>
      <c r="AD12" s="24">
        <v>7.0000000000000007E-2</v>
      </c>
      <c r="AE12" s="3">
        <v>1632000</v>
      </c>
      <c r="AF12" s="2">
        <v>46303</v>
      </c>
      <c r="AG12" s="3">
        <v>106825</v>
      </c>
      <c r="AH12" s="3">
        <v>1274501988433</v>
      </c>
      <c r="AI12" s="3">
        <v>106817.57</v>
      </c>
      <c r="AJ12" s="24">
        <v>7.0000000000000007E-2</v>
      </c>
      <c r="AK12" s="3">
        <v>11936000</v>
      </c>
      <c r="AL12" s="3">
        <v>5.3174999999999999</v>
      </c>
      <c r="AM12" s="2">
        <v>46303</v>
      </c>
      <c r="AN12" s="3">
        <v>54575</v>
      </c>
      <c r="AO12" s="3">
        <v>1065638288986</v>
      </c>
      <c r="AP12" s="3">
        <v>54579.67</v>
      </c>
      <c r="AQ12" s="39">
        <v>0</v>
      </c>
      <c r="AR12" s="3">
        <v>19532000</v>
      </c>
      <c r="AS12" s="2">
        <v>46303</v>
      </c>
      <c r="AT12" s="3">
        <v>51650</v>
      </c>
      <c r="AU12" s="3">
        <v>423813572084</v>
      </c>
      <c r="AV12" s="3">
        <v>51642.7</v>
      </c>
      <c r="AW12" s="24">
        <v>-0.01</v>
      </c>
      <c r="AX12" s="3">
        <v>8210000</v>
      </c>
      <c r="AY12" s="2">
        <v>46303</v>
      </c>
      <c r="AZ12" s="3">
        <v>103555</v>
      </c>
      <c r="BA12" s="3">
        <v>2171051346621</v>
      </c>
      <c r="BB12" s="3">
        <v>103527.01</v>
      </c>
      <c r="BC12" s="24">
        <v>0.09</v>
      </c>
      <c r="BD12" s="3">
        <v>20980000</v>
      </c>
      <c r="BE12" s="3">
        <v>5.1454000000000004</v>
      </c>
      <c r="BF12" s="2">
        <v>46303</v>
      </c>
      <c r="BG12" s="3">
        <v>50410</v>
      </c>
      <c r="BH12" s="3">
        <v>48383525096</v>
      </c>
      <c r="BI12" s="3">
        <v>50387.06</v>
      </c>
      <c r="BJ12" s="24">
        <v>0.06</v>
      </c>
      <c r="BK12" s="3">
        <v>960000</v>
      </c>
      <c r="BL12" s="2">
        <v>46303</v>
      </c>
      <c r="BM12" s="3">
        <v>115875</v>
      </c>
      <c r="BN12" s="3">
        <v>494149420246</v>
      </c>
      <c r="BO12" s="3">
        <v>115772.38</v>
      </c>
      <c r="BP12" s="24">
        <v>0.01</v>
      </c>
      <c r="BQ12" s="3">
        <v>4267000</v>
      </c>
    </row>
    <row r="13" spans="1:69" ht="13.5" customHeight="1" x14ac:dyDescent="0.3">
      <c r="A13" s="2">
        <v>46302</v>
      </c>
      <c r="B13" s="3">
        <v>110400</v>
      </c>
      <c r="C13" s="3">
        <v>3560695363039</v>
      </c>
      <c r="D13" s="3">
        <v>110374.95</v>
      </c>
      <c r="E13" s="24">
        <v>0.06</v>
      </c>
      <c r="F13" s="3">
        <v>32272000</v>
      </c>
      <c r="G13" s="3">
        <v>5.2808999999999999</v>
      </c>
      <c r="H13" s="2">
        <v>46302</v>
      </c>
      <c r="I13" s="3">
        <v>86985</v>
      </c>
      <c r="J13" s="3">
        <v>226708231169</v>
      </c>
      <c r="K13" s="3">
        <v>87202.02</v>
      </c>
      <c r="L13" s="30">
        <v>0.19</v>
      </c>
      <c r="M13" s="3">
        <v>2603000</v>
      </c>
      <c r="N13" s="2">
        <v>46302</v>
      </c>
      <c r="O13" s="3">
        <v>88850</v>
      </c>
      <c r="P13" s="3">
        <v>268850945473</v>
      </c>
      <c r="Q13" s="3">
        <v>88802.22</v>
      </c>
      <c r="R13" s="24">
        <v>0.33</v>
      </c>
      <c r="S13" s="3">
        <v>3037000</v>
      </c>
      <c r="T13" s="2">
        <v>46302</v>
      </c>
      <c r="U13" s="3">
        <v>98380</v>
      </c>
      <c r="V13" s="3">
        <v>118834419280</v>
      </c>
      <c r="W13" s="3">
        <v>98339.77</v>
      </c>
      <c r="X13" s="24">
        <v>0.04</v>
      </c>
      <c r="Y13" s="3">
        <v>1208000</v>
      </c>
      <c r="Z13" s="2">
        <v>46302</v>
      </c>
      <c r="AA13" s="3">
        <v>100645</v>
      </c>
      <c r="AB13" s="3">
        <v>164281256168</v>
      </c>
      <c r="AC13" s="3">
        <v>100621.07</v>
      </c>
      <c r="AD13" s="24">
        <v>0.03</v>
      </c>
      <c r="AE13" s="3">
        <v>1632000</v>
      </c>
      <c r="AF13" s="2">
        <v>46302</v>
      </c>
      <c r="AG13" s="3">
        <v>106705</v>
      </c>
      <c r="AH13" s="3">
        <v>1274007008348</v>
      </c>
      <c r="AI13" s="3">
        <v>106777.98</v>
      </c>
      <c r="AJ13" s="24">
        <v>0.04</v>
      </c>
      <c r="AK13" s="3">
        <v>11937000</v>
      </c>
      <c r="AL13" s="3">
        <v>5.3074000000000003</v>
      </c>
      <c r="AM13" s="2">
        <v>46302</v>
      </c>
      <c r="AN13" s="3">
        <v>54550</v>
      </c>
      <c r="AO13" s="3">
        <v>1067368314329</v>
      </c>
      <c r="AP13" s="3">
        <v>54558.59</v>
      </c>
      <c r="AQ13" s="39">
        <v>0.03</v>
      </c>
      <c r="AR13" s="3">
        <v>19566000</v>
      </c>
      <c r="AS13" s="2">
        <v>46302</v>
      </c>
      <c r="AT13" s="3">
        <v>51625</v>
      </c>
      <c r="AU13" s="3">
        <v>424436174734</v>
      </c>
      <c r="AV13" s="3">
        <v>51621.63</v>
      </c>
      <c r="AW13" s="24">
        <v>0.05</v>
      </c>
      <c r="AX13" s="3">
        <v>8222000</v>
      </c>
      <c r="AY13" s="2">
        <v>46302</v>
      </c>
      <c r="AZ13" s="3">
        <v>103465</v>
      </c>
      <c r="BA13" s="3">
        <v>2167954646687</v>
      </c>
      <c r="BB13" s="3">
        <v>103481.95</v>
      </c>
      <c r="BC13" s="24">
        <v>7.0000000000000007E-2</v>
      </c>
      <c r="BD13" s="3">
        <v>20961000</v>
      </c>
      <c r="BE13" s="3">
        <v>5.0907999999999998</v>
      </c>
      <c r="BF13" s="2">
        <v>46302</v>
      </c>
      <c r="BG13" s="3">
        <v>50410</v>
      </c>
      <c r="BH13" s="3">
        <v>48397890713</v>
      </c>
      <c r="BI13" s="3">
        <v>50399.51</v>
      </c>
      <c r="BJ13" s="24">
        <v>0.02</v>
      </c>
      <c r="BK13" s="3">
        <v>960000</v>
      </c>
      <c r="BL13" s="2">
        <v>46302</v>
      </c>
      <c r="BM13" s="3">
        <v>115825</v>
      </c>
      <c r="BN13" s="3">
        <v>495628515973</v>
      </c>
      <c r="BO13" s="3">
        <v>115807.22</v>
      </c>
      <c r="BP13" s="24">
        <v>0.06</v>
      </c>
      <c r="BQ13" s="3">
        <v>4278000</v>
      </c>
    </row>
    <row r="14" spans="1:69" ht="13.5" customHeight="1" x14ac:dyDescent="0.3">
      <c r="A14" s="2">
        <v>46301</v>
      </c>
      <c r="B14" s="3">
        <v>110440</v>
      </c>
      <c r="C14" s="3">
        <v>3576038054983</v>
      </c>
      <c r="D14" s="3">
        <v>110333.89</v>
      </c>
      <c r="E14" s="24">
        <v>0.06</v>
      </c>
      <c r="F14" s="3">
        <v>32393000</v>
      </c>
      <c r="G14" s="3">
        <v>5.2945000000000002</v>
      </c>
      <c r="H14" s="2">
        <v>46301</v>
      </c>
      <c r="I14" s="3">
        <v>87175</v>
      </c>
      <c r="J14" s="3">
        <v>228788309766</v>
      </c>
      <c r="K14" s="3">
        <v>87094.98</v>
      </c>
      <c r="L14" s="30">
        <v>-0.13</v>
      </c>
      <c r="M14" s="3">
        <v>2623000</v>
      </c>
      <c r="N14" s="2">
        <v>46301</v>
      </c>
      <c r="O14" s="3">
        <v>88880</v>
      </c>
      <c r="P14" s="3">
        <v>271257478841</v>
      </c>
      <c r="Q14" s="3">
        <v>88525.17</v>
      </c>
      <c r="R14" s="24">
        <v>0.37</v>
      </c>
      <c r="S14" s="3">
        <v>3052000</v>
      </c>
      <c r="T14" s="2">
        <v>46301</v>
      </c>
      <c r="U14" s="3">
        <v>98485</v>
      </c>
      <c r="V14" s="3">
        <v>121320352560</v>
      </c>
      <c r="W14" s="3">
        <v>98372.86</v>
      </c>
      <c r="X14" s="24">
        <v>0.01</v>
      </c>
      <c r="Y14" s="3">
        <v>1232000</v>
      </c>
      <c r="Z14" s="2">
        <v>46301</v>
      </c>
      <c r="AA14" s="3">
        <v>100665</v>
      </c>
      <c r="AB14" s="3">
        <v>157734995773</v>
      </c>
      <c r="AC14" s="3">
        <v>100662.53</v>
      </c>
      <c r="AD14" s="24">
        <v>-0.02</v>
      </c>
      <c r="AE14" s="3">
        <v>1567000</v>
      </c>
      <c r="AF14" s="2">
        <v>46301</v>
      </c>
      <c r="AG14" s="3">
        <v>106815</v>
      </c>
      <c r="AH14" s="3">
        <v>1276205111280</v>
      </c>
      <c r="AI14" s="3">
        <v>106727.57</v>
      </c>
      <c r="AJ14" s="24">
        <v>-0.02</v>
      </c>
      <c r="AK14" s="3">
        <v>11951000</v>
      </c>
      <c r="AL14" s="3">
        <v>5.3236999999999997</v>
      </c>
      <c r="AM14" s="2">
        <v>46301</v>
      </c>
      <c r="AN14" s="3">
        <v>54545</v>
      </c>
      <c r="AO14" s="3">
        <v>1051080779511</v>
      </c>
      <c r="AP14" s="3">
        <v>54552.2</v>
      </c>
      <c r="AQ14" s="39">
        <v>0</v>
      </c>
      <c r="AR14" s="3">
        <v>19270000</v>
      </c>
      <c r="AS14" s="2">
        <v>46301</v>
      </c>
      <c r="AT14" s="3">
        <v>51610</v>
      </c>
      <c r="AU14" s="3">
        <v>424009573094</v>
      </c>
      <c r="AV14" s="3">
        <v>51622.01</v>
      </c>
      <c r="AW14" s="24">
        <v>0.01</v>
      </c>
      <c r="AX14" s="3">
        <v>8216000</v>
      </c>
      <c r="AY14" s="2">
        <v>46301</v>
      </c>
      <c r="AZ14" s="3">
        <v>103480</v>
      </c>
      <c r="BA14" s="3">
        <v>2184643132148</v>
      </c>
      <c r="BB14" s="3">
        <v>103428.02</v>
      </c>
      <c r="BC14" s="24">
        <v>0.04</v>
      </c>
      <c r="BD14" s="3">
        <v>21112000</v>
      </c>
      <c r="BE14" s="3">
        <v>5.1060999999999996</v>
      </c>
      <c r="BF14" s="2">
        <v>46301</v>
      </c>
      <c r="BG14" s="3">
        <v>50380</v>
      </c>
      <c r="BH14" s="3">
        <v>47992139246</v>
      </c>
      <c r="BI14" s="3">
        <v>50414.47</v>
      </c>
      <c r="BJ14" s="24">
        <v>-0.01</v>
      </c>
      <c r="BK14" s="3">
        <v>952000</v>
      </c>
      <c r="BL14" s="2">
        <v>46301</v>
      </c>
      <c r="BM14" s="3">
        <v>115850</v>
      </c>
      <c r="BN14" s="3">
        <v>468626023645</v>
      </c>
      <c r="BO14" s="3">
        <v>115855.19</v>
      </c>
      <c r="BP14" s="24">
        <v>-0.03</v>
      </c>
      <c r="BQ14" s="3">
        <v>4046000</v>
      </c>
    </row>
    <row r="15" spans="1:69" ht="13.5" customHeight="1" x14ac:dyDescent="0.3">
      <c r="A15" s="2">
        <v>46297</v>
      </c>
      <c r="B15" s="3">
        <v>110025</v>
      </c>
      <c r="C15" s="3">
        <v>3562843909064</v>
      </c>
      <c r="D15" s="3">
        <v>110395.4</v>
      </c>
      <c r="E15" s="24">
        <v>0.04</v>
      </c>
      <c r="F15" s="3">
        <v>32399000</v>
      </c>
      <c r="G15" s="3">
        <v>5.2473999999999998</v>
      </c>
      <c r="H15" s="2">
        <v>46297</v>
      </c>
      <c r="I15" s="3">
        <v>86675</v>
      </c>
      <c r="J15" s="3">
        <v>227101580407</v>
      </c>
      <c r="K15" s="3">
        <v>87223.91</v>
      </c>
      <c r="L15" s="30">
        <v>-0.06</v>
      </c>
      <c r="M15" s="3">
        <v>2623000</v>
      </c>
      <c r="N15" s="2">
        <v>46297</v>
      </c>
      <c r="O15" s="3">
        <v>88195</v>
      </c>
      <c r="P15" s="3">
        <v>268340851964</v>
      </c>
      <c r="Q15" s="3">
        <v>88878.6</v>
      </c>
      <c r="R15" s="24">
        <v>0</v>
      </c>
      <c r="S15" s="3">
        <v>3052000</v>
      </c>
      <c r="T15" s="2">
        <v>46297</v>
      </c>
      <c r="U15" s="3">
        <v>97835</v>
      </c>
      <c r="V15" s="3">
        <v>120496174622</v>
      </c>
      <c r="W15" s="3">
        <v>98474.31</v>
      </c>
      <c r="X15" s="24">
        <v>0.01</v>
      </c>
      <c r="Y15" s="3">
        <v>1232000</v>
      </c>
      <c r="Z15" s="2">
        <v>46297</v>
      </c>
      <c r="AA15" s="3">
        <v>100385</v>
      </c>
      <c r="AB15" s="3">
        <v>157287486495</v>
      </c>
      <c r="AC15" s="3">
        <v>100660.5</v>
      </c>
      <c r="AD15" s="24">
        <v>0</v>
      </c>
      <c r="AE15" s="3">
        <v>1567000</v>
      </c>
      <c r="AF15" s="2">
        <v>46297</v>
      </c>
      <c r="AG15" s="3">
        <v>106425</v>
      </c>
      <c r="AH15" s="3">
        <v>1274929691987</v>
      </c>
      <c r="AI15" s="3">
        <v>106786.47</v>
      </c>
      <c r="AJ15" s="24">
        <v>0.03</v>
      </c>
      <c r="AK15" s="3">
        <v>11986000</v>
      </c>
      <c r="AL15" s="3">
        <v>5.2983000000000002</v>
      </c>
      <c r="AM15" s="2">
        <v>46297</v>
      </c>
      <c r="AN15" s="3">
        <v>54535</v>
      </c>
      <c r="AO15" s="3">
        <v>1050626962545</v>
      </c>
      <c r="AP15" s="3">
        <v>54544.93</v>
      </c>
      <c r="AQ15" s="39">
        <v>0</v>
      </c>
      <c r="AR15" s="3">
        <v>19270000</v>
      </c>
      <c r="AS15" s="2">
        <v>46297</v>
      </c>
      <c r="AT15" s="3">
        <v>51545</v>
      </c>
      <c r="AU15" s="3">
        <v>422359654848</v>
      </c>
      <c r="AV15" s="3">
        <v>51607.79</v>
      </c>
      <c r="AW15" s="24">
        <v>0</v>
      </c>
      <c r="AX15" s="3">
        <v>8196000</v>
      </c>
      <c r="AY15" s="2">
        <v>46297</v>
      </c>
      <c r="AZ15" s="3">
        <v>103120</v>
      </c>
      <c r="BA15" s="3">
        <v>2178804900085</v>
      </c>
      <c r="BB15" s="3">
        <v>103478.74</v>
      </c>
      <c r="BC15" s="24">
        <v>0</v>
      </c>
      <c r="BD15" s="3">
        <v>21140000</v>
      </c>
      <c r="BE15" s="3">
        <v>5.1261000000000001</v>
      </c>
      <c r="BF15" s="2">
        <v>46297</v>
      </c>
      <c r="BG15" s="3">
        <v>50290</v>
      </c>
      <c r="BH15" s="3">
        <v>47879088421</v>
      </c>
      <c r="BI15" s="3">
        <v>50411.91</v>
      </c>
      <c r="BJ15" s="24">
        <v>-0.06</v>
      </c>
      <c r="BK15" s="3">
        <v>952000</v>
      </c>
      <c r="BL15" s="2">
        <v>46297</v>
      </c>
      <c r="BM15" s="3">
        <v>115540</v>
      </c>
      <c r="BN15" s="3">
        <v>467441391322</v>
      </c>
      <c r="BO15" s="3">
        <v>115824.52</v>
      </c>
      <c r="BP15" s="24">
        <v>0.02</v>
      </c>
      <c r="BQ15" s="3">
        <v>4046000</v>
      </c>
    </row>
    <row r="16" spans="1:69" ht="13.5" customHeight="1" x14ac:dyDescent="0.3">
      <c r="A16" s="2">
        <v>46296</v>
      </c>
      <c r="B16" s="3">
        <v>110095</v>
      </c>
      <c r="C16" s="3">
        <v>3562497858039</v>
      </c>
      <c r="D16" s="3">
        <v>109967.71</v>
      </c>
      <c r="E16" s="24">
        <v>0.05</v>
      </c>
      <c r="F16" s="3">
        <v>32379000</v>
      </c>
      <c r="G16" s="3">
        <v>5.2698</v>
      </c>
      <c r="H16" s="2">
        <v>46296</v>
      </c>
      <c r="I16" s="3">
        <v>86760</v>
      </c>
      <c r="J16" s="3">
        <v>228846606920</v>
      </c>
      <c r="K16" s="3">
        <v>86580.85</v>
      </c>
      <c r="L16" s="30">
        <v>0.11</v>
      </c>
      <c r="M16" s="3">
        <v>2639000</v>
      </c>
      <c r="N16" s="2">
        <v>46296</v>
      </c>
      <c r="O16" s="3">
        <v>88320</v>
      </c>
      <c r="P16" s="3">
        <v>274077845645</v>
      </c>
      <c r="Q16" s="3">
        <v>87922.95</v>
      </c>
      <c r="R16" s="24">
        <v>0.31</v>
      </c>
      <c r="S16" s="3">
        <v>3104000</v>
      </c>
      <c r="T16" s="2">
        <v>46296</v>
      </c>
      <c r="U16" s="3">
        <v>98105</v>
      </c>
      <c r="V16" s="3">
        <v>120712230922</v>
      </c>
      <c r="W16" s="3">
        <v>97805.34</v>
      </c>
      <c r="X16" s="24">
        <v>0.03</v>
      </c>
      <c r="Y16" s="3">
        <v>1232000</v>
      </c>
      <c r="Z16" s="2">
        <v>46296</v>
      </c>
      <c r="AA16" s="3">
        <v>100390</v>
      </c>
      <c r="AB16" s="3">
        <v>157264328171</v>
      </c>
      <c r="AC16" s="3">
        <v>100374.91</v>
      </c>
      <c r="AD16" s="24">
        <v>0.01</v>
      </c>
      <c r="AE16" s="3">
        <v>1567000</v>
      </c>
      <c r="AF16" s="2">
        <v>46296</v>
      </c>
      <c r="AG16" s="3">
        <v>106475</v>
      </c>
      <c r="AH16" s="3">
        <v>1279230263271</v>
      </c>
      <c r="AI16" s="3">
        <v>106368.24</v>
      </c>
      <c r="AJ16" s="24">
        <v>0.05</v>
      </c>
      <c r="AK16" s="3">
        <v>12019000</v>
      </c>
      <c r="AL16" s="3">
        <v>5.2942999999999998</v>
      </c>
      <c r="AM16" s="2">
        <v>46296</v>
      </c>
      <c r="AN16" s="3">
        <v>54515</v>
      </c>
      <c r="AO16" s="3">
        <v>1050473597526</v>
      </c>
      <c r="AP16" s="3">
        <v>54521.38</v>
      </c>
      <c r="AQ16" s="39">
        <v>0.02</v>
      </c>
      <c r="AR16" s="3">
        <v>19270000</v>
      </c>
      <c r="AS16" s="2">
        <v>46296</v>
      </c>
      <c r="AT16" s="3">
        <v>51515</v>
      </c>
      <c r="AU16" s="3">
        <v>422413013433</v>
      </c>
      <c r="AV16" s="3">
        <v>51532.41</v>
      </c>
      <c r="AW16" s="24">
        <v>0.02</v>
      </c>
      <c r="AX16" s="3">
        <v>8200000</v>
      </c>
      <c r="AY16" s="2">
        <v>46296</v>
      </c>
      <c r="AZ16" s="3">
        <v>103255</v>
      </c>
      <c r="BA16" s="3">
        <v>2191706014207</v>
      </c>
      <c r="BB16" s="3">
        <v>103065.51</v>
      </c>
      <c r="BC16" s="24">
        <v>0.05</v>
      </c>
      <c r="BD16" s="3">
        <v>21255000</v>
      </c>
      <c r="BE16" s="3">
        <v>5.0793999999999997</v>
      </c>
      <c r="BF16" s="2">
        <v>46296</v>
      </c>
      <c r="BG16" s="3">
        <v>50295</v>
      </c>
      <c r="BH16" s="3">
        <v>43846429025</v>
      </c>
      <c r="BI16" s="3">
        <v>50293.16</v>
      </c>
      <c r="BJ16" s="24">
        <v>-0.01</v>
      </c>
      <c r="BK16" s="3">
        <v>872000</v>
      </c>
      <c r="BL16" s="2">
        <v>46296</v>
      </c>
      <c r="BM16" s="3">
        <v>115505</v>
      </c>
      <c r="BN16" s="3">
        <v>500693612409</v>
      </c>
      <c r="BO16" s="3">
        <v>115531.73</v>
      </c>
      <c r="BP16" s="24">
        <v>0.01</v>
      </c>
      <c r="BQ16" s="3">
        <v>4337000</v>
      </c>
    </row>
    <row r="17" spans="1:69" ht="13.5" customHeight="1" x14ac:dyDescent="0.3">
      <c r="A17" s="2">
        <v>46295</v>
      </c>
      <c r="B17" s="3">
        <v>109665</v>
      </c>
      <c r="C17" s="3">
        <v>3560622115514</v>
      </c>
      <c r="D17" s="3">
        <v>110024.95</v>
      </c>
      <c r="E17" s="24">
        <v>0.06</v>
      </c>
      <c r="F17" s="3">
        <v>32469000</v>
      </c>
      <c r="G17" s="3">
        <v>5.2554999999999996</v>
      </c>
      <c r="H17" s="2">
        <v>46295</v>
      </c>
      <c r="I17" s="3">
        <v>86045</v>
      </c>
      <c r="J17" s="3">
        <v>228020058141</v>
      </c>
      <c r="K17" s="3">
        <v>86717.17</v>
      </c>
      <c r="L17" s="30">
        <v>0.05</v>
      </c>
      <c r="M17" s="3">
        <v>2649000</v>
      </c>
      <c r="N17" s="2">
        <v>46295</v>
      </c>
      <c r="O17" s="3">
        <v>87150</v>
      </c>
      <c r="P17" s="3">
        <v>270232109926</v>
      </c>
      <c r="Q17" s="3">
        <v>88298.28</v>
      </c>
      <c r="R17" s="24">
        <v>0.02</v>
      </c>
      <c r="S17" s="3">
        <v>3104000</v>
      </c>
      <c r="T17" s="2">
        <v>46295</v>
      </c>
      <c r="U17" s="3">
        <v>97560</v>
      </c>
      <c r="V17" s="3">
        <v>120172751645</v>
      </c>
      <c r="W17" s="3">
        <v>97980.71</v>
      </c>
      <c r="X17" s="24">
        <v>0.13</v>
      </c>
      <c r="Y17" s="3">
        <v>1232000</v>
      </c>
      <c r="Z17" s="2">
        <v>46295</v>
      </c>
      <c r="AA17" s="3">
        <v>100190</v>
      </c>
      <c r="AB17" s="3">
        <v>146469095083</v>
      </c>
      <c r="AC17" s="3">
        <v>100360.13</v>
      </c>
      <c r="AD17" s="24">
        <v>0.03</v>
      </c>
      <c r="AE17" s="3">
        <v>1462000</v>
      </c>
      <c r="AF17" s="2">
        <v>46295</v>
      </c>
      <c r="AG17" s="3">
        <v>106015</v>
      </c>
      <c r="AH17" s="3">
        <v>1274535471952</v>
      </c>
      <c r="AI17" s="3">
        <v>106434</v>
      </c>
      <c r="AJ17" s="24">
        <v>0.04</v>
      </c>
      <c r="AK17" s="3">
        <v>12018000</v>
      </c>
      <c r="AL17" s="3">
        <v>5.2763</v>
      </c>
      <c r="AM17" s="2">
        <v>46295</v>
      </c>
      <c r="AN17" s="3">
        <v>54515</v>
      </c>
      <c r="AO17" s="3">
        <v>1079900359263</v>
      </c>
      <c r="AP17" s="3">
        <v>54513.42</v>
      </c>
      <c r="AQ17" s="39">
        <v>0</v>
      </c>
      <c r="AR17" s="3">
        <v>19812000</v>
      </c>
      <c r="AS17" s="2">
        <v>46295</v>
      </c>
      <c r="AT17" s="3">
        <v>51490</v>
      </c>
      <c r="AU17" s="3">
        <v>421584953049</v>
      </c>
      <c r="AV17" s="3">
        <v>51513.78</v>
      </c>
      <c r="AW17" s="24">
        <v>0</v>
      </c>
      <c r="AX17" s="3">
        <v>8190000</v>
      </c>
      <c r="AY17" s="2">
        <v>46295</v>
      </c>
      <c r="AZ17" s="3">
        <v>102760</v>
      </c>
      <c r="BA17" s="3">
        <v>2182532337793</v>
      </c>
      <c r="BB17" s="3">
        <v>103114.84</v>
      </c>
      <c r="BC17" s="24">
        <v>0.14000000000000001</v>
      </c>
      <c r="BD17" s="3">
        <v>21242000</v>
      </c>
      <c r="BE17" s="3">
        <v>5.0876000000000001</v>
      </c>
      <c r="BF17" s="2">
        <v>46295</v>
      </c>
      <c r="BG17" s="3">
        <v>50195</v>
      </c>
      <c r="BH17" s="3">
        <v>43785605327</v>
      </c>
      <c r="BI17" s="3">
        <v>50282.6</v>
      </c>
      <c r="BJ17" s="24">
        <v>0.02</v>
      </c>
      <c r="BK17" s="3">
        <v>872000</v>
      </c>
      <c r="BL17" s="2">
        <v>46295</v>
      </c>
      <c r="BM17" s="3">
        <v>115335</v>
      </c>
      <c r="BN17" s="3">
        <v>500003481591</v>
      </c>
      <c r="BO17" s="3">
        <v>115446.99</v>
      </c>
      <c r="BP17" s="24">
        <v>0.05</v>
      </c>
      <c r="BQ17" s="3">
        <v>4337000</v>
      </c>
    </row>
    <row r="18" spans="1:69" ht="13.5" customHeight="1" x14ac:dyDescent="0.3">
      <c r="A18" s="2">
        <v>46294</v>
      </c>
      <c r="B18" s="3">
        <v>109350</v>
      </c>
      <c r="C18" s="3">
        <v>3551486132613</v>
      </c>
      <c r="D18" s="3">
        <v>109662.2</v>
      </c>
      <c r="E18" s="24">
        <v>0</v>
      </c>
      <c r="F18" s="3">
        <v>32470000</v>
      </c>
      <c r="G18" s="3">
        <v>5.1946000000000003</v>
      </c>
      <c r="H18" s="2">
        <v>46294</v>
      </c>
      <c r="I18" s="3">
        <v>85355</v>
      </c>
      <c r="J18" s="3">
        <v>229616386191</v>
      </c>
      <c r="K18" s="3">
        <v>86077.79</v>
      </c>
      <c r="L18" s="30">
        <v>-0.04</v>
      </c>
      <c r="M18" s="3">
        <v>2684000</v>
      </c>
      <c r="N18" s="2">
        <v>46294</v>
      </c>
      <c r="O18" s="3">
        <v>86400</v>
      </c>
      <c r="P18" s="3">
        <v>266590266339</v>
      </c>
      <c r="Q18" s="3">
        <v>87059.31</v>
      </c>
      <c r="R18" s="24">
        <v>0.1</v>
      </c>
      <c r="S18" s="3">
        <v>3094000</v>
      </c>
      <c r="T18" s="2">
        <v>46294</v>
      </c>
      <c r="U18" s="3">
        <v>96810</v>
      </c>
      <c r="V18" s="3">
        <v>119629356313</v>
      </c>
      <c r="W18" s="3">
        <v>97542.82</v>
      </c>
      <c r="X18" s="24">
        <v>0.02</v>
      </c>
      <c r="Y18" s="3">
        <v>1232000</v>
      </c>
      <c r="Z18" s="2">
        <v>46294</v>
      </c>
      <c r="AA18" s="3">
        <v>99965</v>
      </c>
      <c r="AB18" s="3">
        <v>146247134319</v>
      </c>
      <c r="AC18" s="3">
        <v>100184.06</v>
      </c>
      <c r="AD18" s="24">
        <v>0.01</v>
      </c>
      <c r="AE18" s="3">
        <v>1462000</v>
      </c>
      <c r="AF18" s="2">
        <v>46294</v>
      </c>
      <c r="AG18" s="3">
        <v>105760</v>
      </c>
      <c r="AH18" s="3">
        <v>1267954288553</v>
      </c>
      <c r="AI18" s="3">
        <v>106052.21</v>
      </c>
      <c r="AJ18" s="24">
        <v>-0.04</v>
      </c>
      <c r="AK18" s="3">
        <v>11990000</v>
      </c>
      <c r="AL18" s="3">
        <v>5.2507999999999999</v>
      </c>
      <c r="AM18" s="2">
        <v>46294</v>
      </c>
      <c r="AN18" s="3">
        <v>54510</v>
      </c>
      <c r="AO18" s="3">
        <v>1071417393329</v>
      </c>
      <c r="AP18" s="3">
        <v>54507.39</v>
      </c>
      <c r="AQ18" s="39">
        <v>0.01</v>
      </c>
      <c r="AR18" s="3">
        <v>19658000</v>
      </c>
      <c r="AS18" s="2">
        <v>46294</v>
      </c>
      <c r="AT18" s="3">
        <v>51470</v>
      </c>
      <c r="AU18" s="3">
        <v>421136848668</v>
      </c>
      <c r="AV18" s="3">
        <v>51475.57</v>
      </c>
      <c r="AW18" s="24">
        <v>0.03</v>
      </c>
      <c r="AX18" s="3">
        <v>8184000</v>
      </c>
      <c r="AY18" s="2">
        <v>46294</v>
      </c>
      <c r="AZ18" s="3">
        <v>102400</v>
      </c>
      <c r="BA18" s="3">
        <v>2180259486328</v>
      </c>
      <c r="BB18" s="3">
        <v>102746.09</v>
      </c>
      <c r="BC18" s="24">
        <v>0.01</v>
      </c>
      <c r="BD18" s="3">
        <v>21281000</v>
      </c>
      <c r="BE18" s="3">
        <v>5.1040000000000001</v>
      </c>
      <c r="BF18" s="2">
        <v>46294</v>
      </c>
      <c r="BG18" s="3">
        <v>50165</v>
      </c>
      <c r="BH18" s="3">
        <v>43738720011</v>
      </c>
      <c r="BI18" s="3">
        <v>50212.85</v>
      </c>
      <c r="BJ18" s="24">
        <v>-0.04</v>
      </c>
      <c r="BK18" s="3">
        <v>872000</v>
      </c>
      <c r="BL18" s="2">
        <v>46294</v>
      </c>
      <c r="BM18" s="3">
        <v>115040</v>
      </c>
      <c r="BN18" s="3">
        <v>499421717072</v>
      </c>
      <c r="BO18" s="3">
        <v>115287.87</v>
      </c>
      <c r="BP18" s="24">
        <v>0.04</v>
      </c>
      <c r="BQ18" s="3">
        <v>4337000</v>
      </c>
    </row>
    <row r="19" spans="1:69" ht="13.5" customHeight="1" x14ac:dyDescent="0.3">
      <c r="A19" s="2">
        <v>46293</v>
      </c>
      <c r="B19" s="3">
        <v>109925</v>
      </c>
      <c r="C19" s="3">
        <v>3570923077157</v>
      </c>
      <c r="D19" s="3">
        <v>109377.46</v>
      </c>
      <c r="E19" s="24">
        <v>-0.03</v>
      </c>
      <c r="F19" s="3">
        <v>32471000</v>
      </c>
      <c r="G19" s="3">
        <v>5.2133000000000003</v>
      </c>
      <c r="H19" s="2">
        <v>46293</v>
      </c>
      <c r="I19" s="3">
        <v>86335</v>
      </c>
      <c r="J19" s="3">
        <v>235145848456</v>
      </c>
      <c r="K19" s="3">
        <v>85550.07</v>
      </c>
      <c r="L19" s="30">
        <v>-0.23</v>
      </c>
      <c r="M19" s="3">
        <v>2714000</v>
      </c>
      <c r="N19" s="2">
        <v>46293</v>
      </c>
      <c r="O19" s="3">
        <v>87940</v>
      </c>
      <c r="P19" s="3">
        <v>271996602419</v>
      </c>
      <c r="Q19" s="3">
        <v>86163.63</v>
      </c>
      <c r="R19" s="24">
        <v>0.27</v>
      </c>
      <c r="S19" s="3">
        <v>3094000</v>
      </c>
      <c r="T19" s="2">
        <v>46293</v>
      </c>
      <c r="U19" s="3">
        <v>98120</v>
      </c>
      <c r="V19" s="3">
        <v>122643424256</v>
      </c>
      <c r="W19" s="3">
        <v>97101.75</v>
      </c>
      <c r="X19" s="24">
        <v>-0.3</v>
      </c>
      <c r="Y19" s="3">
        <v>1248000</v>
      </c>
      <c r="Z19" s="2">
        <v>46293</v>
      </c>
      <c r="AA19" s="3">
        <v>100350</v>
      </c>
      <c r="AB19" s="3">
        <v>146753062820</v>
      </c>
      <c r="AC19" s="3">
        <v>100032.24</v>
      </c>
      <c r="AD19" s="24">
        <v>-7.0000000000000007E-2</v>
      </c>
      <c r="AE19" s="3">
        <v>1462000</v>
      </c>
      <c r="AF19" s="2">
        <v>46293</v>
      </c>
      <c r="AG19" s="3">
        <v>106310</v>
      </c>
      <c r="AH19" s="3">
        <v>1273591142275</v>
      </c>
      <c r="AI19" s="3">
        <v>105750.98</v>
      </c>
      <c r="AJ19" s="24">
        <v>0.01</v>
      </c>
      <c r="AK19" s="3">
        <v>11971000</v>
      </c>
      <c r="AL19" s="3">
        <v>5.3388</v>
      </c>
      <c r="AM19" s="2">
        <v>46293</v>
      </c>
      <c r="AN19" s="3">
        <v>54510</v>
      </c>
      <c r="AO19" s="3">
        <v>1063464862740</v>
      </c>
      <c r="AP19" s="3">
        <v>54502.87</v>
      </c>
      <c r="AQ19" s="39">
        <v>0.01</v>
      </c>
      <c r="AR19" s="3">
        <v>19514000</v>
      </c>
      <c r="AS19" s="2">
        <v>46293</v>
      </c>
      <c r="AT19" s="3">
        <v>51515</v>
      </c>
      <c r="AU19" s="3">
        <v>421809482704</v>
      </c>
      <c r="AV19" s="3">
        <v>51458.559999999998</v>
      </c>
      <c r="AW19" s="24">
        <v>0.02</v>
      </c>
      <c r="AX19" s="3">
        <v>8188000</v>
      </c>
      <c r="AY19" s="2">
        <v>46293</v>
      </c>
      <c r="AZ19" s="3">
        <v>102975</v>
      </c>
      <c r="BA19" s="3">
        <v>2201756097153</v>
      </c>
      <c r="BB19" s="3">
        <v>102450.99</v>
      </c>
      <c r="BC19" s="24">
        <v>-0.05</v>
      </c>
      <c r="BD19" s="3">
        <v>21360000</v>
      </c>
      <c r="BE19" s="3">
        <v>5.1519000000000004</v>
      </c>
      <c r="BF19" s="2">
        <v>46293</v>
      </c>
      <c r="BG19" s="3">
        <v>50270</v>
      </c>
      <c r="BH19" s="3">
        <v>43852154308</v>
      </c>
      <c r="BI19" s="3">
        <v>50159.08</v>
      </c>
      <c r="BJ19" s="24">
        <v>0.01</v>
      </c>
      <c r="BK19" s="3">
        <v>872000</v>
      </c>
      <c r="BL19" s="2">
        <v>46293</v>
      </c>
      <c r="BM19" s="3">
        <v>115470</v>
      </c>
      <c r="BN19" s="3">
        <v>500765614155</v>
      </c>
      <c r="BO19" s="3">
        <v>115153.73</v>
      </c>
      <c r="BP19" s="24">
        <v>-0.1</v>
      </c>
      <c r="BQ19" s="3">
        <v>4337000</v>
      </c>
    </row>
    <row r="20" spans="1:69" ht="13.5" customHeight="1" x14ac:dyDescent="0.3">
      <c r="A20" s="2">
        <v>46288</v>
      </c>
      <c r="B20" s="3">
        <v>109600</v>
      </c>
      <c r="C20" s="3">
        <v>3549671524713</v>
      </c>
      <c r="D20" s="3">
        <v>109972.69</v>
      </c>
      <c r="E20" s="24">
        <v>-0.04</v>
      </c>
      <c r="F20" s="3">
        <v>32392000</v>
      </c>
      <c r="G20" s="3">
        <v>5.1860999999999997</v>
      </c>
      <c r="H20" s="2">
        <v>46288</v>
      </c>
      <c r="I20" s="3">
        <v>86070</v>
      </c>
      <c r="J20" s="3">
        <v>233275156141</v>
      </c>
      <c r="K20" s="3">
        <v>86641.8</v>
      </c>
      <c r="L20" s="30">
        <v>-0.35</v>
      </c>
      <c r="M20" s="3">
        <v>2714000</v>
      </c>
      <c r="N20" s="2">
        <v>46288</v>
      </c>
      <c r="O20" s="3">
        <v>86700</v>
      </c>
      <c r="P20" s="3">
        <v>276708929461</v>
      </c>
      <c r="Q20" s="3">
        <v>87910.99</v>
      </c>
      <c r="R20" s="24">
        <v>0.03</v>
      </c>
      <c r="S20" s="3">
        <v>3194000</v>
      </c>
      <c r="T20" s="2">
        <v>46288</v>
      </c>
      <c r="U20" s="3">
        <v>97765</v>
      </c>
      <c r="V20" s="3">
        <v>121849527373</v>
      </c>
      <c r="W20" s="3">
        <v>98271.97</v>
      </c>
      <c r="X20" s="24">
        <v>-0.15</v>
      </c>
      <c r="Y20" s="3">
        <v>1248000</v>
      </c>
      <c r="Z20" s="2">
        <v>46288</v>
      </c>
      <c r="AA20" s="3">
        <v>100275</v>
      </c>
      <c r="AB20" s="3">
        <v>148509872911</v>
      </c>
      <c r="AC20" s="3">
        <v>100378.29</v>
      </c>
      <c r="AD20" s="24">
        <v>-0.03</v>
      </c>
      <c r="AE20" s="3">
        <v>1482000</v>
      </c>
      <c r="AF20" s="2">
        <v>46288</v>
      </c>
      <c r="AG20" s="3">
        <v>106175</v>
      </c>
      <c r="AH20" s="3">
        <v>1268452503932</v>
      </c>
      <c r="AI20" s="3">
        <v>106389.7</v>
      </c>
      <c r="AJ20" s="24">
        <v>-7.0000000000000007E-2</v>
      </c>
      <c r="AK20" s="3">
        <v>11969000</v>
      </c>
      <c r="AL20" s="3">
        <v>5.3136000000000001</v>
      </c>
      <c r="AM20" s="2">
        <v>46288</v>
      </c>
      <c r="AN20" s="3">
        <v>54490</v>
      </c>
      <c r="AO20" s="3">
        <v>1042355366290</v>
      </c>
      <c r="AP20" s="3">
        <v>54497.53</v>
      </c>
      <c r="AQ20" s="39">
        <v>0.02</v>
      </c>
      <c r="AR20" s="3">
        <v>19136000</v>
      </c>
      <c r="AS20" s="2">
        <v>46288</v>
      </c>
      <c r="AT20" s="3">
        <v>51510</v>
      </c>
      <c r="AU20" s="3">
        <v>421164446425</v>
      </c>
      <c r="AV20" s="3">
        <v>51515.57</v>
      </c>
      <c r="AW20" s="24">
        <v>0</v>
      </c>
      <c r="AX20" s="3">
        <v>8182000</v>
      </c>
      <c r="AY20" s="2">
        <v>46288</v>
      </c>
      <c r="AZ20" s="3">
        <v>102755</v>
      </c>
      <c r="BA20" s="3">
        <v>2186063965175</v>
      </c>
      <c r="BB20" s="3">
        <v>103078.47</v>
      </c>
      <c r="BC20" s="24">
        <v>-0.1</v>
      </c>
      <c r="BD20" s="3">
        <v>21291000</v>
      </c>
      <c r="BE20" s="3">
        <v>5.0819999999999999</v>
      </c>
      <c r="BF20" s="2">
        <v>46288</v>
      </c>
      <c r="BG20" s="3">
        <v>50235</v>
      </c>
      <c r="BH20" s="3">
        <v>43793773985</v>
      </c>
      <c r="BI20" s="3">
        <v>50289.17</v>
      </c>
      <c r="BJ20" s="24">
        <v>-0.04</v>
      </c>
      <c r="BK20" s="3">
        <v>872000</v>
      </c>
      <c r="BL20" s="2">
        <v>46288</v>
      </c>
      <c r="BM20" s="3">
        <v>115330</v>
      </c>
      <c r="BN20" s="3">
        <v>500089101059</v>
      </c>
      <c r="BO20" s="3">
        <v>115463.6</v>
      </c>
      <c r="BP20" s="24">
        <v>0.01</v>
      </c>
      <c r="BQ20" s="3">
        <v>4337000</v>
      </c>
    </row>
    <row r="21" spans="1:69" ht="13.5" customHeight="1" x14ac:dyDescent="0.3">
      <c r="A21" s="2">
        <v>46287</v>
      </c>
      <c r="B21" s="3">
        <v>109660</v>
      </c>
      <c r="C21" s="3">
        <v>3539927406497</v>
      </c>
      <c r="D21" s="3">
        <v>109584.82</v>
      </c>
      <c r="E21" s="24">
        <v>0.01</v>
      </c>
      <c r="F21" s="3">
        <v>32287000</v>
      </c>
      <c r="G21" s="3">
        <v>5.2343000000000002</v>
      </c>
      <c r="H21" s="2">
        <v>46287</v>
      </c>
      <c r="I21" s="3">
        <v>86070</v>
      </c>
      <c r="J21" s="3">
        <v>233653079441</v>
      </c>
      <c r="K21" s="3">
        <v>85952.53</v>
      </c>
      <c r="L21" s="30">
        <v>0.14000000000000001</v>
      </c>
      <c r="M21" s="3">
        <v>2714000</v>
      </c>
      <c r="N21" s="2">
        <v>46287</v>
      </c>
      <c r="O21" s="3">
        <v>87090</v>
      </c>
      <c r="P21" s="3">
        <v>278254308451</v>
      </c>
      <c r="Q21" s="3">
        <v>86633.98</v>
      </c>
      <c r="R21" s="24">
        <v>0.08</v>
      </c>
      <c r="S21" s="3">
        <v>3194000</v>
      </c>
      <c r="T21" s="2">
        <v>46287</v>
      </c>
      <c r="U21" s="3">
        <v>97580</v>
      </c>
      <c r="V21" s="3">
        <v>121845303975</v>
      </c>
      <c r="W21" s="3">
        <v>97635.839999999997</v>
      </c>
      <c r="X21" s="24">
        <v>0.13</v>
      </c>
      <c r="Y21" s="3">
        <v>1248000</v>
      </c>
      <c r="Z21" s="2">
        <v>46287</v>
      </c>
      <c r="AA21" s="3">
        <v>100140</v>
      </c>
      <c r="AB21" s="3">
        <v>146408517080</v>
      </c>
      <c r="AC21" s="3">
        <v>100209.09</v>
      </c>
      <c r="AD21" s="24">
        <v>7.0000000000000007E-2</v>
      </c>
      <c r="AE21" s="3">
        <v>1462000</v>
      </c>
      <c r="AF21" s="2">
        <v>46287</v>
      </c>
      <c r="AG21" s="3">
        <v>106020</v>
      </c>
      <c r="AH21" s="3">
        <v>1266284242863</v>
      </c>
      <c r="AI21" s="3">
        <v>105978.15</v>
      </c>
      <c r="AJ21" s="24">
        <v>0.19</v>
      </c>
      <c r="AK21" s="3">
        <v>11943000</v>
      </c>
      <c r="AL21" s="3">
        <v>5.3414999999999999</v>
      </c>
      <c r="AM21" s="2">
        <v>46287</v>
      </c>
      <c r="AN21" s="3">
        <v>54470</v>
      </c>
      <c r="AO21" s="3">
        <v>1041161639259</v>
      </c>
      <c r="AP21" s="3">
        <v>54470.91</v>
      </c>
      <c r="AQ21" s="39">
        <v>0.04</v>
      </c>
      <c r="AR21" s="3">
        <v>19116000</v>
      </c>
      <c r="AS21" s="2">
        <v>46287</v>
      </c>
      <c r="AT21" s="3">
        <v>51475</v>
      </c>
      <c r="AU21" s="3">
        <v>422637057558</v>
      </c>
      <c r="AV21" s="3">
        <v>51474.51</v>
      </c>
      <c r="AW21" s="24">
        <v>7.0000000000000007E-2</v>
      </c>
      <c r="AX21" s="3">
        <v>8212000</v>
      </c>
      <c r="AY21" s="2">
        <v>46287</v>
      </c>
      <c r="AZ21" s="3">
        <v>102755</v>
      </c>
      <c r="BA21" s="3">
        <v>2178274621181</v>
      </c>
      <c r="BB21" s="3">
        <v>102675.5</v>
      </c>
      <c r="BC21" s="24">
        <v>0.08</v>
      </c>
      <c r="BD21" s="3">
        <v>21204000</v>
      </c>
      <c r="BE21" s="3">
        <v>5.1154000000000002</v>
      </c>
      <c r="BF21" s="2">
        <v>46287</v>
      </c>
      <c r="BG21" s="3">
        <v>50180</v>
      </c>
      <c r="BH21" s="3">
        <v>44773321655</v>
      </c>
      <c r="BI21" s="3">
        <v>50222.22</v>
      </c>
      <c r="BJ21" s="24">
        <v>0.03</v>
      </c>
      <c r="BK21" s="3">
        <v>892000</v>
      </c>
      <c r="BL21" s="2">
        <v>46287</v>
      </c>
      <c r="BM21" s="3">
        <v>115215</v>
      </c>
      <c r="BN21" s="3">
        <v>499811721901</v>
      </c>
      <c r="BO21" s="3">
        <v>115307.61</v>
      </c>
      <c r="BP21" s="24">
        <v>0.02</v>
      </c>
      <c r="BQ21" s="3">
        <v>4337000</v>
      </c>
    </row>
    <row r="22" spans="1:69" ht="13.5" customHeight="1" x14ac:dyDescent="0.3">
      <c r="A22" s="2">
        <v>46286</v>
      </c>
      <c r="B22" s="3">
        <v>109775</v>
      </c>
      <c r="C22" s="3">
        <v>3538102584439</v>
      </c>
      <c r="D22" s="3">
        <v>109639.4</v>
      </c>
      <c r="E22" s="24">
        <v>0.02</v>
      </c>
      <c r="F22" s="3">
        <v>32250000</v>
      </c>
      <c r="G22" s="3">
        <v>5.1997</v>
      </c>
      <c r="H22" s="2">
        <v>46286</v>
      </c>
      <c r="I22" s="3">
        <v>86175</v>
      </c>
      <c r="J22" s="3">
        <v>233873740359</v>
      </c>
      <c r="K22" s="3">
        <v>86091.78</v>
      </c>
      <c r="L22" s="30">
        <v>-0.03</v>
      </c>
      <c r="M22" s="3">
        <v>2714000</v>
      </c>
      <c r="N22" s="2">
        <v>46286</v>
      </c>
      <c r="O22" s="3">
        <v>87460</v>
      </c>
      <c r="P22" s="3">
        <v>278665586073</v>
      </c>
      <c r="Q22" s="3">
        <v>87117.82</v>
      </c>
      <c r="R22" s="24">
        <v>-0.03</v>
      </c>
      <c r="S22" s="3">
        <v>3194000</v>
      </c>
      <c r="T22" s="2">
        <v>46286</v>
      </c>
      <c r="U22" s="3">
        <v>97450</v>
      </c>
      <c r="V22" s="3">
        <v>124928704801</v>
      </c>
      <c r="W22" s="3">
        <v>97632.46</v>
      </c>
      <c r="X22" s="24">
        <v>-0.05</v>
      </c>
      <c r="Y22" s="3">
        <v>1281000</v>
      </c>
      <c r="Z22" s="2">
        <v>46286</v>
      </c>
      <c r="AA22" s="3">
        <v>100170</v>
      </c>
      <c r="AB22" s="3">
        <v>147486617944</v>
      </c>
      <c r="AC22" s="3">
        <v>100142.62</v>
      </c>
      <c r="AD22" s="24">
        <v>0</v>
      </c>
      <c r="AE22" s="3">
        <v>1472000</v>
      </c>
      <c r="AF22" s="2">
        <v>46286</v>
      </c>
      <c r="AG22" s="3">
        <v>105970</v>
      </c>
      <c r="AH22" s="3">
        <v>1259823454278</v>
      </c>
      <c r="AI22" s="3">
        <v>106027.32</v>
      </c>
      <c r="AJ22" s="24">
        <v>-0.01</v>
      </c>
      <c r="AK22" s="3">
        <v>11876000</v>
      </c>
      <c r="AL22" s="3">
        <v>5.3493000000000004</v>
      </c>
      <c r="AM22" s="2">
        <v>46286</v>
      </c>
      <c r="AN22" s="3">
        <v>54470</v>
      </c>
      <c r="AO22" s="3">
        <v>1043804507771</v>
      </c>
      <c r="AP22" s="3">
        <v>54465.46</v>
      </c>
      <c r="AQ22" s="39">
        <v>0.01</v>
      </c>
      <c r="AR22" s="3">
        <v>19166000</v>
      </c>
      <c r="AS22" s="2">
        <v>46286</v>
      </c>
      <c r="AT22" s="3">
        <v>51490</v>
      </c>
      <c r="AU22" s="3">
        <v>422754250665</v>
      </c>
      <c r="AV22" s="3">
        <v>51465.79</v>
      </c>
      <c r="AW22" s="24">
        <v>0.02</v>
      </c>
      <c r="AX22" s="3">
        <v>8212000</v>
      </c>
      <c r="AY22" s="2">
        <v>46286</v>
      </c>
      <c r="AZ22" s="3">
        <v>102815</v>
      </c>
      <c r="BA22" s="3">
        <v>2174070967332</v>
      </c>
      <c r="BB22" s="3">
        <v>102729.42</v>
      </c>
      <c r="BC22" s="24">
        <v>0.02</v>
      </c>
      <c r="BD22" s="3">
        <v>21149000</v>
      </c>
      <c r="BE22" s="3">
        <v>5.1283000000000003</v>
      </c>
      <c r="BF22" s="2">
        <v>46286</v>
      </c>
      <c r="BG22" s="3">
        <v>50205</v>
      </c>
      <c r="BH22" s="3">
        <v>44188199805</v>
      </c>
      <c r="BI22" s="3">
        <v>50194.31</v>
      </c>
      <c r="BJ22" s="24">
        <v>-0.03</v>
      </c>
      <c r="BK22" s="3">
        <v>880000</v>
      </c>
      <c r="BL22" s="2">
        <v>46286</v>
      </c>
      <c r="BM22" s="3">
        <v>115325</v>
      </c>
      <c r="BN22" s="3">
        <v>499157493850</v>
      </c>
      <c r="BO22" s="3">
        <v>115243.65</v>
      </c>
      <c r="BP22" s="24">
        <v>-0.02</v>
      </c>
      <c r="BQ22" s="3">
        <v>4328000</v>
      </c>
    </row>
    <row r="23" spans="1:69" ht="13.5" customHeight="1" x14ac:dyDescent="0.3">
      <c r="A23" s="2">
        <v>46283</v>
      </c>
      <c r="B23" s="3">
        <v>109640</v>
      </c>
      <c r="C23" s="3">
        <v>3507814484214</v>
      </c>
      <c r="D23" s="3">
        <v>109708.61</v>
      </c>
      <c r="E23" s="24">
        <v>0.06</v>
      </c>
      <c r="F23" s="3">
        <v>32016000</v>
      </c>
      <c r="G23" s="3">
        <v>5.2356999999999996</v>
      </c>
      <c r="H23" s="2">
        <v>46283</v>
      </c>
      <c r="I23" s="3">
        <v>85910</v>
      </c>
      <c r="J23" s="3">
        <v>233046158205</v>
      </c>
      <c r="K23" s="3">
        <v>86173.08</v>
      </c>
      <c r="L23" s="30">
        <v>0</v>
      </c>
      <c r="M23" s="3">
        <v>2713000</v>
      </c>
      <c r="N23" s="2">
        <v>46283</v>
      </c>
      <c r="O23" s="3">
        <v>87215</v>
      </c>
      <c r="P23" s="3">
        <v>287547428477</v>
      </c>
      <c r="Q23" s="3">
        <v>87246.58</v>
      </c>
      <c r="R23" s="24">
        <v>0.24</v>
      </c>
      <c r="S23" s="3">
        <v>3312000</v>
      </c>
      <c r="T23" s="2">
        <v>46283</v>
      </c>
      <c r="U23" s="3">
        <v>97095</v>
      </c>
      <c r="V23" s="3">
        <v>124892478216</v>
      </c>
      <c r="W23" s="3">
        <v>97524.36</v>
      </c>
      <c r="X23" s="24">
        <v>-0.08</v>
      </c>
      <c r="Y23" s="3">
        <v>1284000</v>
      </c>
      <c r="Z23" s="2">
        <v>46283</v>
      </c>
      <c r="AA23" s="3">
        <v>100005</v>
      </c>
      <c r="AB23" s="3">
        <v>140053564284</v>
      </c>
      <c r="AC23" s="3">
        <v>100194.71</v>
      </c>
      <c r="AD23" s="24">
        <v>-0.02</v>
      </c>
      <c r="AE23" s="3">
        <v>1399000</v>
      </c>
      <c r="AF23" s="2">
        <v>46283</v>
      </c>
      <c r="AG23" s="3">
        <v>105760</v>
      </c>
      <c r="AH23" s="3">
        <v>1246923650210</v>
      </c>
      <c r="AI23" s="3">
        <v>106081.46</v>
      </c>
      <c r="AJ23" s="24">
        <v>-0.11</v>
      </c>
      <c r="AK23" s="3">
        <v>11772000</v>
      </c>
      <c r="AL23" s="3">
        <v>5.3410000000000002</v>
      </c>
      <c r="AM23" s="2">
        <v>46283</v>
      </c>
      <c r="AN23" s="3">
        <v>54465</v>
      </c>
      <c r="AO23" s="3">
        <v>1042550970581</v>
      </c>
      <c r="AP23" s="3">
        <v>54461.26</v>
      </c>
      <c r="AQ23" s="39">
        <v>0.02</v>
      </c>
      <c r="AR23" s="3">
        <v>19148000</v>
      </c>
      <c r="AS23" s="2">
        <v>46283</v>
      </c>
      <c r="AT23" s="3">
        <v>51465</v>
      </c>
      <c r="AU23" s="3">
        <v>427747485997</v>
      </c>
      <c r="AV23" s="3">
        <v>51480.06</v>
      </c>
      <c r="AW23" s="24">
        <v>0.02</v>
      </c>
      <c r="AX23" s="3">
        <v>8312000</v>
      </c>
      <c r="AY23" s="2">
        <v>46283</v>
      </c>
      <c r="AZ23" s="3">
        <v>102740</v>
      </c>
      <c r="BA23" s="3">
        <v>2177134295969</v>
      </c>
      <c r="BB23" s="3">
        <v>102797.81</v>
      </c>
      <c r="BC23" s="24">
        <v>0.02</v>
      </c>
      <c r="BD23" s="3">
        <v>21209000</v>
      </c>
      <c r="BE23" s="3">
        <v>5.1204999999999998</v>
      </c>
      <c r="BF23" s="2">
        <v>46283</v>
      </c>
      <c r="BG23" s="3">
        <v>50165</v>
      </c>
      <c r="BH23" s="3">
        <v>44156247691</v>
      </c>
      <c r="BI23" s="3">
        <v>50213.86</v>
      </c>
      <c r="BJ23" s="24">
        <v>-0.02</v>
      </c>
      <c r="BK23" s="3">
        <v>880000</v>
      </c>
      <c r="BL23" s="2">
        <v>46283</v>
      </c>
      <c r="BM23" s="3">
        <v>115310</v>
      </c>
      <c r="BN23" s="3">
        <v>499614089604</v>
      </c>
      <c r="BO23" s="3">
        <v>115332.14</v>
      </c>
      <c r="BP23" s="24">
        <v>-0.01</v>
      </c>
      <c r="BQ23" s="3">
        <v>4335000</v>
      </c>
    </row>
    <row r="24" spans="1:69" ht="13.5" customHeight="1" x14ac:dyDescent="0.3">
      <c r="A24" s="2">
        <v>46282</v>
      </c>
      <c r="B24" s="3">
        <v>109380</v>
      </c>
      <c r="C24" s="3">
        <v>3497120842799</v>
      </c>
      <c r="D24" s="3">
        <v>109564.42</v>
      </c>
      <c r="E24" s="24">
        <v>7.0000000000000007E-2</v>
      </c>
      <c r="F24" s="3">
        <v>31978000</v>
      </c>
      <c r="G24" s="3">
        <v>5.1951999999999998</v>
      </c>
      <c r="H24" s="2">
        <v>46282</v>
      </c>
      <c r="I24" s="3">
        <v>85470</v>
      </c>
      <c r="J24" s="3">
        <v>231812562453</v>
      </c>
      <c r="K24" s="3">
        <v>85899.8</v>
      </c>
      <c r="L24" s="30">
        <v>0.01</v>
      </c>
      <c r="M24" s="3">
        <v>2713000</v>
      </c>
      <c r="N24" s="2">
        <v>46282</v>
      </c>
      <c r="O24" s="3">
        <v>85985</v>
      </c>
      <c r="P24" s="3">
        <v>279918375872</v>
      </c>
      <c r="Q24" s="3">
        <v>86819.88</v>
      </c>
      <c r="R24" s="24">
        <v>0.46</v>
      </c>
      <c r="S24" s="3">
        <v>3259000</v>
      </c>
      <c r="T24" s="2">
        <v>46282</v>
      </c>
      <c r="U24" s="3">
        <v>96680</v>
      </c>
      <c r="V24" s="3">
        <v>124448408625</v>
      </c>
      <c r="W24" s="3">
        <v>97268.29</v>
      </c>
      <c r="X24" s="24">
        <v>-0.18</v>
      </c>
      <c r="Y24" s="3">
        <v>1284000</v>
      </c>
      <c r="Z24" s="2">
        <v>46282</v>
      </c>
      <c r="AA24" s="3">
        <v>100050</v>
      </c>
      <c r="AB24" s="3">
        <v>140010727643</v>
      </c>
      <c r="AC24" s="3">
        <v>100109.77</v>
      </c>
      <c r="AD24" s="24">
        <v>-0.1</v>
      </c>
      <c r="AE24" s="3">
        <v>1399000</v>
      </c>
      <c r="AF24" s="2">
        <v>46282</v>
      </c>
      <c r="AG24" s="3">
        <v>105620</v>
      </c>
      <c r="AH24" s="3">
        <v>1244937406310</v>
      </c>
      <c r="AI24" s="3">
        <v>105922.84</v>
      </c>
      <c r="AJ24" s="24">
        <v>-0.15</v>
      </c>
      <c r="AK24" s="3">
        <v>11781000</v>
      </c>
      <c r="AL24" s="3">
        <v>5.3314000000000004</v>
      </c>
      <c r="AM24" s="2">
        <v>46282</v>
      </c>
      <c r="AN24" s="3">
        <v>54445</v>
      </c>
      <c r="AO24" s="3">
        <v>1042463733431</v>
      </c>
      <c r="AP24" s="3">
        <v>54446.99</v>
      </c>
      <c r="AQ24" s="39">
        <v>0.03</v>
      </c>
      <c r="AR24" s="3">
        <v>19148000</v>
      </c>
      <c r="AS24" s="2">
        <v>46282</v>
      </c>
      <c r="AT24" s="3">
        <v>51505</v>
      </c>
      <c r="AU24" s="3">
        <v>427856317859</v>
      </c>
      <c r="AV24" s="3">
        <v>51461.440000000002</v>
      </c>
      <c r="AW24" s="24">
        <v>0.01</v>
      </c>
      <c r="AX24" s="3">
        <v>8312000</v>
      </c>
      <c r="AY24" s="2">
        <v>46282</v>
      </c>
      <c r="AZ24" s="3">
        <v>102415</v>
      </c>
      <c r="BA24" s="3">
        <v>2175754542244</v>
      </c>
      <c r="BB24" s="3">
        <v>102651.44</v>
      </c>
      <c r="BC24" s="24">
        <v>0.09</v>
      </c>
      <c r="BD24" s="3">
        <v>21245000</v>
      </c>
      <c r="BE24" s="3">
        <v>5.1265000000000001</v>
      </c>
      <c r="BF24" s="2">
        <v>46282</v>
      </c>
      <c r="BG24" s="3">
        <v>50150</v>
      </c>
      <c r="BH24" s="3">
        <v>42148785710</v>
      </c>
      <c r="BI24" s="3">
        <v>50177.55</v>
      </c>
      <c r="BJ24" s="24">
        <v>-0.03</v>
      </c>
      <c r="BK24" s="3">
        <v>840000</v>
      </c>
      <c r="BL24" s="2">
        <v>46282</v>
      </c>
      <c r="BM24" s="3">
        <v>115340</v>
      </c>
      <c r="BN24" s="3">
        <v>499657258865</v>
      </c>
      <c r="BO24" s="3">
        <v>115251.23</v>
      </c>
      <c r="BP24" s="24">
        <v>0.05</v>
      </c>
      <c r="BQ24" s="3">
        <v>4335000</v>
      </c>
    </row>
    <row r="25" spans="1:69" ht="13.5" customHeight="1" x14ac:dyDescent="0.3">
      <c r="A25" s="2">
        <v>46281</v>
      </c>
      <c r="B25" s="3">
        <v>109105</v>
      </c>
      <c r="C25" s="3">
        <v>3466086980343</v>
      </c>
      <c r="D25" s="3">
        <v>109360.21</v>
      </c>
      <c r="E25" s="24">
        <v>0.02</v>
      </c>
      <c r="F25" s="3">
        <v>31778000</v>
      </c>
      <c r="G25" s="3">
        <v>5.2408000000000001</v>
      </c>
      <c r="H25" s="2">
        <v>46281</v>
      </c>
      <c r="I25" s="3">
        <v>85010</v>
      </c>
      <c r="J25" s="3">
        <v>230512174281</v>
      </c>
      <c r="K25" s="3">
        <v>85445.1</v>
      </c>
      <c r="L25" s="30">
        <v>0.03</v>
      </c>
      <c r="M25" s="3">
        <v>2713000</v>
      </c>
      <c r="N25" s="2">
        <v>46281</v>
      </c>
      <c r="O25" s="3">
        <v>85005</v>
      </c>
      <c r="P25" s="3">
        <v>277401332142</v>
      </c>
      <c r="Q25" s="3">
        <v>85890.880000000005</v>
      </c>
      <c r="R25" s="24">
        <v>0.11</v>
      </c>
      <c r="S25" s="3">
        <v>3259000</v>
      </c>
      <c r="T25" s="2">
        <v>46281</v>
      </c>
      <c r="U25" s="3">
        <v>96475</v>
      </c>
      <c r="V25" s="3">
        <v>118514932054</v>
      </c>
      <c r="W25" s="3">
        <v>96922.44</v>
      </c>
      <c r="X25" s="24">
        <v>-0.25</v>
      </c>
      <c r="Y25" s="3">
        <v>1229000</v>
      </c>
      <c r="Z25" s="2">
        <v>46281</v>
      </c>
      <c r="AA25" s="3">
        <v>99875</v>
      </c>
      <c r="AB25" s="3">
        <v>139733119192</v>
      </c>
      <c r="AC25" s="3">
        <v>100079.15</v>
      </c>
      <c r="AD25" s="24">
        <v>-0.03</v>
      </c>
      <c r="AE25" s="3">
        <v>1399000</v>
      </c>
      <c r="AF25" s="2">
        <v>46281</v>
      </c>
      <c r="AG25" s="3">
        <v>105600</v>
      </c>
      <c r="AH25" s="3">
        <v>1251399976682</v>
      </c>
      <c r="AI25" s="3">
        <v>105673.32</v>
      </c>
      <c r="AJ25" s="24">
        <v>-0.05</v>
      </c>
      <c r="AK25" s="3">
        <v>11875000</v>
      </c>
      <c r="AL25" s="3">
        <v>5.3037999999999998</v>
      </c>
      <c r="AM25" s="2">
        <v>46281</v>
      </c>
      <c r="AN25" s="3">
        <v>54440</v>
      </c>
      <c r="AO25" s="3">
        <v>1039538367236</v>
      </c>
      <c r="AP25" s="3">
        <v>54442.43</v>
      </c>
      <c r="AQ25" s="39">
        <v>0</v>
      </c>
      <c r="AR25" s="3">
        <v>19096000</v>
      </c>
      <c r="AS25" s="2">
        <v>46281</v>
      </c>
      <c r="AT25" s="3">
        <v>51480</v>
      </c>
      <c r="AU25" s="3">
        <v>423997991687</v>
      </c>
      <c r="AV25" s="3">
        <v>51474.53</v>
      </c>
      <c r="AW25" s="24">
        <v>0.06</v>
      </c>
      <c r="AX25" s="3">
        <v>8240000</v>
      </c>
      <c r="AY25" s="2">
        <v>46281</v>
      </c>
      <c r="AZ25" s="3">
        <v>102195</v>
      </c>
      <c r="BA25" s="3">
        <v>2190329437389</v>
      </c>
      <c r="BB25" s="3">
        <v>102412.55</v>
      </c>
      <c r="BC25" s="24">
        <v>0</v>
      </c>
      <c r="BD25" s="3">
        <v>21447000</v>
      </c>
      <c r="BE25" s="3">
        <v>5.0880999999999998</v>
      </c>
      <c r="BF25" s="2">
        <v>46281</v>
      </c>
      <c r="BG25" s="3">
        <v>50110</v>
      </c>
      <c r="BH25" s="3">
        <v>42091246746</v>
      </c>
      <c r="BI25" s="3">
        <v>50177.13</v>
      </c>
      <c r="BJ25" s="24">
        <v>-0.05</v>
      </c>
      <c r="BK25" s="3">
        <v>840000</v>
      </c>
      <c r="BL25" s="2">
        <v>46281</v>
      </c>
      <c r="BM25" s="3">
        <v>115140</v>
      </c>
      <c r="BN25" s="3">
        <v>498966237376</v>
      </c>
      <c r="BO25" s="3">
        <v>115261.19</v>
      </c>
      <c r="BP25" s="24">
        <v>7.0000000000000007E-2</v>
      </c>
      <c r="BQ25" s="3">
        <v>4335000</v>
      </c>
    </row>
    <row r="26" spans="1:69" ht="13.5" customHeight="1" x14ac:dyDescent="0.3">
      <c r="A26" s="2">
        <v>46280</v>
      </c>
      <c r="B26" s="3">
        <v>109255</v>
      </c>
      <c r="C26" s="3">
        <v>3451903873784</v>
      </c>
      <c r="D26" s="3">
        <v>109071.9</v>
      </c>
      <c r="E26" s="24">
        <v>0.03</v>
      </c>
      <c r="F26" s="3">
        <v>31571000</v>
      </c>
      <c r="G26" s="3">
        <v>5.3231000000000002</v>
      </c>
      <c r="H26" s="2">
        <v>46280</v>
      </c>
      <c r="I26" s="3">
        <v>85420</v>
      </c>
      <c r="J26" s="3">
        <v>231719886110</v>
      </c>
      <c r="K26" s="3">
        <v>84965.78</v>
      </c>
      <c r="L26" s="30">
        <v>0.05</v>
      </c>
      <c r="M26" s="3">
        <v>2713000</v>
      </c>
      <c r="N26" s="2">
        <v>46280</v>
      </c>
      <c r="O26" s="3">
        <v>85625</v>
      </c>
      <c r="P26" s="3">
        <v>294450926049</v>
      </c>
      <c r="Q26" s="3">
        <v>85118.54</v>
      </c>
      <c r="R26" s="24">
        <v>-0.13</v>
      </c>
      <c r="S26" s="3">
        <v>3439000</v>
      </c>
      <c r="T26" s="2">
        <v>46280</v>
      </c>
      <c r="U26" s="3">
        <v>97080</v>
      </c>
      <c r="V26" s="3">
        <v>119193342976</v>
      </c>
      <c r="W26" s="3">
        <v>96432</v>
      </c>
      <c r="X26" s="24">
        <v>0.04</v>
      </c>
      <c r="Y26" s="3">
        <v>1229000</v>
      </c>
      <c r="Z26" s="2">
        <v>46280</v>
      </c>
      <c r="AA26" s="3">
        <v>100110</v>
      </c>
      <c r="AB26" s="3">
        <v>140049879000</v>
      </c>
      <c r="AC26" s="3">
        <v>99880.71</v>
      </c>
      <c r="AD26" s="24">
        <v>-0.01</v>
      </c>
      <c r="AE26" s="3">
        <v>1399000</v>
      </c>
      <c r="AF26" s="2">
        <v>46280</v>
      </c>
      <c r="AG26" s="3">
        <v>105575</v>
      </c>
      <c r="AH26" s="3">
        <v>1254512672753</v>
      </c>
      <c r="AI26" s="3">
        <v>105381.05</v>
      </c>
      <c r="AJ26" s="24">
        <v>0.21</v>
      </c>
      <c r="AK26" s="3">
        <v>11873000</v>
      </c>
      <c r="AL26" s="3">
        <v>5.3585000000000003</v>
      </c>
      <c r="AM26" s="2">
        <v>46280</v>
      </c>
      <c r="AN26" s="3">
        <v>54440</v>
      </c>
      <c r="AO26" s="3">
        <v>1016267394940</v>
      </c>
      <c r="AP26" s="3">
        <v>54437.49</v>
      </c>
      <c r="AQ26" s="39">
        <v>0</v>
      </c>
      <c r="AR26" s="3">
        <v>18670000</v>
      </c>
      <c r="AS26" s="2">
        <v>46280</v>
      </c>
      <c r="AT26" s="3">
        <v>51505</v>
      </c>
      <c r="AU26" s="3">
        <v>428363591075</v>
      </c>
      <c r="AV26" s="3">
        <v>51456.07</v>
      </c>
      <c r="AW26" s="24">
        <v>0.05</v>
      </c>
      <c r="AX26" s="3">
        <v>8320000</v>
      </c>
      <c r="AY26" s="2">
        <v>46280</v>
      </c>
      <c r="AZ26" s="3">
        <v>102325</v>
      </c>
      <c r="BA26" s="3">
        <v>2183102133949</v>
      </c>
      <c r="BB26" s="3">
        <v>102127.54</v>
      </c>
      <c r="BC26" s="24">
        <v>7.0000000000000007E-2</v>
      </c>
      <c r="BD26" s="3">
        <v>21320000</v>
      </c>
      <c r="BE26" s="3">
        <v>5.0865</v>
      </c>
      <c r="BF26" s="2">
        <v>46280</v>
      </c>
      <c r="BG26" s="3">
        <v>50195</v>
      </c>
      <c r="BH26" s="3">
        <v>42161811479</v>
      </c>
      <c r="BI26" s="3">
        <v>50108.63</v>
      </c>
      <c r="BJ26" s="24">
        <v>0</v>
      </c>
      <c r="BK26" s="3">
        <v>840000</v>
      </c>
      <c r="BL26" s="2">
        <v>46280</v>
      </c>
      <c r="BM26" s="3">
        <v>115335</v>
      </c>
      <c r="BN26" s="3">
        <v>499869345704</v>
      </c>
      <c r="BO26" s="3">
        <v>115101.78</v>
      </c>
      <c r="BP26" s="24">
        <v>0.03</v>
      </c>
      <c r="BQ26" s="3">
        <v>4335000</v>
      </c>
    </row>
    <row r="27" spans="1:69" ht="13.5" customHeight="1" x14ac:dyDescent="0.3">
      <c r="A27" s="2">
        <v>46279</v>
      </c>
      <c r="B27" s="3">
        <v>109350</v>
      </c>
      <c r="C27" s="3">
        <v>3421314128202</v>
      </c>
      <c r="D27" s="3">
        <v>109337.81</v>
      </c>
      <c r="E27" s="24">
        <v>-0.08</v>
      </c>
      <c r="F27" s="3">
        <v>31317000</v>
      </c>
      <c r="G27" s="3">
        <v>5.2595999999999998</v>
      </c>
      <c r="H27" s="2">
        <v>46279</v>
      </c>
      <c r="I27" s="3">
        <v>85210</v>
      </c>
      <c r="J27" s="3">
        <v>231187718354</v>
      </c>
      <c r="K27" s="3">
        <v>85410.94</v>
      </c>
      <c r="L27" s="30">
        <v>0.01</v>
      </c>
      <c r="M27" s="3">
        <v>2713000</v>
      </c>
      <c r="N27" s="2">
        <v>46279</v>
      </c>
      <c r="O27" s="3">
        <v>85660</v>
      </c>
      <c r="P27" s="3">
        <v>292753387728</v>
      </c>
      <c r="Q27" s="3">
        <v>85621.09</v>
      </c>
      <c r="R27" s="24">
        <v>0</v>
      </c>
      <c r="S27" s="3">
        <v>3439000</v>
      </c>
      <c r="T27" s="2">
        <v>46279</v>
      </c>
      <c r="U27" s="3">
        <v>96675</v>
      </c>
      <c r="V27" s="3">
        <v>117686019936</v>
      </c>
      <c r="W27" s="3">
        <v>96984.01</v>
      </c>
      <c r="X27" s="24">
        <v>0.1</v>
      </c>
      <c r="Y27" s="3">
        <v>1214000</v>
      </c>
      <c r="Z27" s="2">
        <v>46279</v>
      </c>
      <c r="AA27" s="3">
        <v>100165</v>
      </c>
      <c r="AB27" s="3">
        <v>121019458365</v>
      </c>
      <c r="AC27" s="3">
        <v>100107.13</v>
      </c>
      <c r="AD27" s="24">
        <v>0</v>
      </c>
      <c r="AE27" s="3">
        <v>1209000</v>
      </c>
      <c r="AF27" s="2">
        <v>46279</v>
      </c>
      <c r="AG27" s="3">
        <v>105540</v>
      </c>
      <c r="AH27" s="3">
        <v>1256157116829</v>
      </c>
      <c r="AI27" s="3">
        <v>105660.97</v>
      </c>
      <c r="AJ27" s="24">
        <v>-0.08</v>
      </c>
      <c r="AK27" s="3">
        <v>11901000</v>
      </c>
      <c r="AL27" s="3">
        <v>5.3467000000000002</v>
      </c>
      <c r="AM27" s="2">
        <v>46279</v>
      </c>
      <c r="AN27" s="3">
        <v>54440</v>
      </c>
      <c r="AO27" s="3">
        <v>1011703217869</v>
      </c>
      <c r="AP27" s="3">
        <v>54433.18</v>
      </c>
      <c r="AQ27" s="39">
        <v>0.01</v>
      </c>
      <c r="AR27" s="3">
        <v>18588000</v>
      </c>
      <c r="AS27" s="2">
        <v>46279</v>
      </c>
      <c r="AT27" s="3">
        <v>51475</v>
      </c>
      <c r="AU27" s="3">
        <v>432667553649</v>
      </c>
      <c r="AV27" s="3">
        <v>51486.01</v>
      </c>
      <c r="AW27" s="24">
        <v>0.04</v>
      </c>
      <c r="AX27" s="3">
        <v>8404000</v>
      </c>
      <c r="AY27" s="2">
        <v>46279</v>
      </c>
      <c r="AZ27" s="3">
        <v>102415</v>
      </c>
      <c r="BA27" s="3">
        <v>2148399064717</v>
      </c>
      <c r="BB27" s="3">
        <v>102396.91</v>
      </c>
      <c r="BC27" s="24">
        <v>-7.0000000000000007E-2</v>
      </c>
      <c r="BD27" s="3">
        <v>21003000</v>
      </c>
      <c r="BE27" s="3">
        <v>5.0605000000000002</v>
      </c>
      <c r="BF27" s="2">
        <v>46279</v>
      </c>
      <c r="BG27" s="3">
        <v>50210</v>
      </c>
      <c r="BH27" s="3">
        <v>42763894988</v>
      </c>
      <c r="BI27" s="3">
        <v>50192.63</v>
      </c>
      <c r="BJ27" s="24">
        <v>0</v>
      </c>
      <c r="BK27" s="3">
        <v>852000</v>
      </c>
      <c r="BL27" s="2">
        <v>46279</v>
      </c>
      <c r="BM27" s="3">
        <v>115310</v>
      </c>
      <c r="BN27" s="3">
        <v>497898052998</v>
      </c>
      <c r="BO27" s="3">
        <v>115310.11</v>
      </c>
      <c r="BP27" s="24">
        <v>0.02</v>
      </c>
      <c r="BQ27" s="3">
        <v>4317000</v>
      </c>
    </row>
    <row r="28" spans="1:69" ht="13.5" customHeight="1" x14ac:dyDescent="0.3">
      <c r="A28" s="2">
        <v>46276</v>
      </c>
      <c r="B28" s="3">
        <v>109740</v>
      </c>
      <c r="C28" s="3">
        <v>3434108748228</v>
      </c>
      <c r="D28" s="3">
        <v>109247.82</v>
      </c>
      <c r="E28" s="24">
        <v>0.09</v>
      </c>
      <c r="F28" s="3">
        <v>31322000</v>
      </c>
      <c r="G28" s="3">
        <v>5.2916999999999996</v>
      </c>
      <c r="H28" s="2">
        <v>46276</v>
      </c>
      <c r="I28" s="3">
        <v>85940</v>
      </c>
      <c r="J28" s="3">
        <v>233016424210</v>
      </c>
      <c r="K28" s="3">
        <v>85214.79</v>
      </c>
      <c r="L28" s="30">
        <v>-0.01</v>
      </c>
      <c r="M28" s="3">
        <v>2713000</v>
      </c>
      <c r="N28" s="2">
        <v>46276</v>
      </c>
      <c r="O28" s="3">
        <v>86485</v>
      </c>
      <c r="P28" s="3">
        <v>298364477878</v>
      </c>
      <c r="Q28" s="3">
        <v>85127.48</v>
      </c>
      <c r="R28" s="24">
        <v>0.63</v>
      </c>
      <c r="S28" s="3">
        <v>3456000</v>
      </c>
      <c r="T28" s="2">
        <v>46276</v>
      </c>
      <c r="U28" s="3">
        <v>97425</v>
      </c>
      <c r="V28" s="3">
        <v>118338583241</v>
      </c>
      <c r="W28" s="3">
        <v>96940.71</v>
      </c>
      <c r="X28" s="24">
        <v>-0.27</v>
      </c>
      <c r="Y28" s="3">
        <v>1213000</v>
      </c>
      <c r="Z28" s="2">
        <v>46276</v>
      </c>
      <c r="AA28" s="3">
        <v>100330</v>
      </c>
      <c r="AB28" s="3">
        <v>121299426516</v>
      </c>
      <c r="AC28" s="3">
        <v>100098.81</v>
      </c>
      <c r="AD28" s="24">
        <v>7.0000000000000007E-2</v>
      </c>
      <c r="AE28" s="3">
        <v>1209000</v>
      </c>
      <c r="AF28" s="2">
        <v>46276</v>
      </c>
      <c r="AG28" s="3">
        <v>106025</v>
      </c>
      <c r="AH28" s="3">
        <v>1259911777187</v>
      </c>
      <c r="AI28" s="3">
        <v>105550.55</v>
      </c>
      <c r="AJ28" s="24">
        <v>-0.01</v>
      </c>
      <c r="AK28" s="3">
        <v>11892000</v>
      </c>
      <c r="AL28" s="3">
        <v>5.4012000000000002</v>
      </c>
      <c r="AM28" s="2">
        <v>46276</v>
      </c>
      <c r="AN28" s="3">
        <v>54430</v>
      </c>
      <c r="AO28" s="3">
        <v>1010225682900</v>
      </c>
      <c r="AP28" s="3">
        <v>54427.76</v>
      </c>
      <c r="AQ28" s="39">
        <v>0.02</v>
      </c>
      <c r="AR28" s="3">
        <v>18566000</v>
      </c>
      <c r="AS28" s="2">
        <v>46276</v>
      </c>
      <c r="AT28" s="3">
        <v>51520</v>
      </c>
      <c r="AU28" s="3">
        <v>432415693860</v>
      </c>
      <c r="AV28" s="3">
        <v>51483.53</v>
      </c>
      <c r="AW28" s="24">
        <v>-0.02</v>
      </c>
      <c r="AX28" s="3">
        <v>8394000</v>
      </c>
      <c r="AY28" s="2">
        <v>46276</v>
      </c>
      <c r="AZ28" s="3">
        <v>102760</v>
      </c>
      <c r="BA28" s="3">
        <v>2156160302992</v>
      </c>
      <c r="BB28" s="3">
        <v>102290.1</v>
      </c>
      <c r="BC28" s="24">
        <v>0.12</v>
      </c>
      <c r="BD28" s="3">
        <v>20996000</v>
      </c>
      <c r="BE28" s="3">
        <v>5.0525000000000002</v>
      </c>
      <c r="BF28" s="2">
        <v>46276</v>
      </c>
      <c r="BG28" s="3">
        <v>50275</v>
      </c>
      <c r="BH28" s="3">
        <v>42832061789</v>
      </c>
      <c r="BI28" s="3">
        <v>50192.37</v>
      </c>
      <c r="BJ28" s="24">
        <v>0.04</v>
      </c>
      <c r="BK28" s="3">
        <v>852000</v>
      </c>
      <c r="BL28" s="2">
        <v>46276</v>
      </c>
      <c r="BM28" s="3">
        <v>115565</v>
      </c>
      <c r="BN28" s="3">
        <v>525238152759</v>
      </c>
      <c r="BO28" s="3">
        <v>115334.27</v>
      </c>
      <c r="BP28" s="24">
        <v>-0.02</v>
      </c>
      <c r="BQ28" s="3">
        <v>4547000</v>
      </c>
    </row>
    <row r="29" spans="1:69" ht="13.5" customHeight="1" x14ac:dyDescent="0.3">
      <c r="A29" s="2">
        <v>46275</v>
      </c>
      <c r="B29" s="3">
        <v>109815</v>
      </c>
      <c r="C29" s="3">
        <v>3429778374368</v>
      </c>
      <c r="D29" s="3">
        <v>109638.87</v>
      </c>
      <c r="E29" s="24">
        <v>0.09</v>
      </c>
      <c r="F29" s="3">
        <v>31238000</v>
      </c>
      <c r="G29" s="3">
        <v>5.2835000000000001</v>
      </c>
      <c r="H29" s="2">
        <v>46275</v>
      </c>
      <c r="I29" s="3">
        <v>86210</v>
      </c>
      <c r="J29" s="3">
        <v>233748913029</v>
      </c>
      <c r="K29" s="3">
        <v>85888.84</v>
      </c>
      <c r="L29" s="30">
        <v>0.06</v>
      </c>
      <c r="M29" s="3">
        <v>2713000</v>
      </c>
      <c r="N29" s="2">
        <v>46275</v>
      </c>
      <c r="O29" s="3">
        <v>86765</v>
      </c>
      <c r="P29" s="3">
        <v>299995311080</v>
      </c>
      <c r="Q29" s="3">
        <v>86332.31</v>
      </c>
      <c r="R29" s="24">
        <v>0.18</v>
      </c>
      <c r="S29" s="3">
        <v>3456000</v>
      </c>
      <c r="T29" s="2">
        <v>46275</v>
      </c>
      <c r="U29" s="3">
        <v>97975</v>
      </c>
      <c r="V29" s="3">
        <v>119107778728</v>
      </c>
      <c r="W29" s="3">
        <v>97558.6</v>
      </c>
      <c r="X29" s="24">
        <v>-0.14000000000000001</v>
      </c>
      <c r="Y29" s="3">
        <v>1216000</v>
      </c>
      <c r="Z29" s="2">
        <v>46275</v>
      </c>
      <c r="AA29" s="3">
        <v>100405</v>
      </c>
      <c r="AB29" s="3">
        <v>121376967910</v>
      </c>
      <c r="AC29" s="3">
        <v>100330.38</v>
      </c>
      <c r="AD29" s="24">
        <v>0</v>
      </c>
      <c r="AE29" s="3">
        <v>1209000</v>
      </c>
      <c r="AF29" s="2">
        <v>46275</v>
      </c>
      <c r="AG29" s="3">
        <v>106145</v>
      </c>
      <c r="AH29" s="3">
        <v>1256828834427</v>
      </c>
      <c r="AI29" s="3">
        <v>105946.16</v>
      </c>
      <c r="AJ29" s="24">
        <v>7.0000000000000007E-2</v>
      </c>
      <c r="AK29" s="3">
        <v>11845000</v>
      </c>
      <c r="AL29" s="3">
        <v>5.4038000000000004</v>
      </c>
      <c r="AM29" s="2">
        <v>46275</v>
      </c>
      <c r="AN29" s="3">
        <v>54415</v>
      </c>
      <c r="AO29" s="3">
        <v>1015474713554</v>
      </c>
      <c r="AP29" s="3">
        <v>54412.67</v>
      </c>
      <c r="AQ29" s="39">
        <v>0.03</v>
      </c>
      <c r="AR29" s="3">
        <v>18664000</v>
      </c>
      <c r="AS29" s="2">
        <v>46275</v>
      </c>
      <c r="AT29" s="3">
        <v>51530</v>
      </c>
      <c r="AU29" s="3">
        <v>432466543183</v>
      </c>
      <c r="AV29" s="3">
        <v>51514.86</v>
      </c>
      <c r="AW29" s="24">
        <v>0.01</v>
      </c>
      <c r="AX29" s="3">
        <v>8394000</v>
      </c>
      <c r="AY29" s="2">
        <v>46275</v>
      </c>
      <c r="AZ29" s="3">
        <v>102965</v>
      </c>
      <c r="BA29" s="3">
        <v>2104209444779</v>
      </c>
      <c r="BB29" s="3">
        <v>102693.86</v>
      </c>
      <c r="BC29" s="24">
        <v>0.06</v>
      </c>
      <c r="BD29" s="3">
        <v>20459000</v>
      </c>
      <c r="BE29" s="3">
        <v>5.0933000000000002</v>
      </c>
      <c r="BF29" s="2">
        <v>46275</v>
      </c>
      <c r="BG29" s="3">
        <v>50320</v>
      </c>
      <c r="BH29" s="3">
        <v>42848900410</v>
      </c>
      <c r="BI29" s="3">
        <v>50272.37</v>
      </c>
      <c r="BJ29" s="24">
        <v>0.01</v>
      </c>
      <c r="BK29" s="3">
        <v>852000</v>
      </c>
      <c r="BL29" s="2">
        <v>46275</v>
      </c>
      <c r="BM29" s="3">
        <v>115535</v>
      </c>
      <c r="BN29" s="3">
        <v>529012172349</v>
      </c>
      <c r="BO29" s="3">
        <v>115513.12</v>
      </c>
      <c r="BP29" s="24">
        <v>0.04</v>
      </c>
      <c r="BQ29" s="3">
        <v>4577000</v>
      </c>
    </row>
    <row r="30" spans="1:69" ht="13.5" customHeight="1" x14ac:dyDescent="0.3">
      <c r="A30" s="2">
        <v>46274</v>
      </c>
      <c r="B30" s="3">
        <v>109810</v>
      </c>
      <c r="C30" s="3">
        <v>3422510413945</v>
      </c>
      <c r="D30" s="3">
        <v>109795.07</v>
      </c>
      <c r="E30" s="24">
        <v>0.02</v>
      </c>
      <c r="F30" s="3">
        <v>31172000</v>
      </c>
      <c r="G30" s="3">
        <v>5.2755000000000001</v>
      </c>
      <c r="H30" s="2">
        <v>46274</v>
      </c>
      <c r="I30" s="3">
        <v>86285</v>
      </c>
      <c r="J30" s="3">
        <v>232571429662</v>
      </c>
      <c r="K30" s="3">
        <v>86158.83</v>
      </c>
      <c r="L30" s="30">
        <v>0.06</v>
      </c>
      <c r="M30" s="3">
        <v>2700000</v>
      </c>
      <c r="N30" s="2">
        <v>46274</v>
      </c>
      <c r="O30" s="3">
        <v>86830</v>
      </c>
      <c r="P30" s="3">
        <v>327480211882</v>
      </c>
      <c r="Q30" s="3">
        <v>86804.2</v>
      </c>
      <c r="R30" s="24">
        <v>-0.05</v>
      </c>
      <c r="S30" s="3">
        <v>3776000</v>
      </c>
      <c r="T30" s="2">
        <v>46274</v>
      </c>
      <c r="U30" s="3">
        <v>97955</v>
      </c>
      <c r="V30" s="3">
        <v>119072790270</v>
      </c>
      <c r="W30" s="3">
        <v>97950.48</v>
      </c>
      <c r="X30" s="24">
        <v>0.03</v>
      </c>
      <c r="Y30" s="3">
        <v>1216000</v>
      </c>
      <c r="Z30" s="2">
        <v>46274</v>
      </c>
      <c r="AA30" s="3">
        <v>100435</v>
      </c>
      <c r="AB30" s="3">
        <v>121409428924</v>
      </c>
      <c r="AC30" s="3">
        <v>100394.51</v>
      </c>
      <c r="AD30" s="24">
        <v>0.01</v>
      </c>
      <c r="AE30" s="3">
        <v>1209000</v>
      </c>
      <c r="AF30" s="2">
        <v>46274</v>
      </c>
      <c r="AG30" s="3">
        <v>106145</v>
      </c>
      <c r="AH30" s="3">
        <v>1266040613977</v>
      </c>
      <c r="AI30" s="3">
        <v>106106.28</v>
      </c>
      <c r="AJ30" s="24">
        <v>0.04</v>
      </c>
      <c r="AK30" s="3">
        <v>11932000</v>
      </c>
      <c r="AL30" s="3">
        <v>5.3754999999999997</v>
      </c>
      <c r="AM30" s="2">
        <v>46274</v>
      </c>
      <c r="AN30" s="3">
        <v>54405</v>
      </c>
      <c r="AO30" s="3">
        <v>1017555320361</v>
      </c>
      <c r="AP30" s="3">
        <v>54408.2</v>
      </c>
      <c r="AQ30" s="39">
        <v>0.01</v>
      </c>
      <c r="AR30" s="3">
        <v>18704000</v>
      </c>
      <c r="AS30" s="2">
        <v>46274</v>
      </c>
      <c r="AT30" s="3">
        <v>51530</v>
      </c>
      <c r="AU30" s="3">
        <v>432442283245</v>
      </c>
      <c r="AV30" s="3">
        <v>51520.91</v>
      </c>
      <c r="AW30" s="24">
        <v>0.02</v>
      </c>
      <c r="AX30" s="3">
        <v>8394000</v>
      </c>
      <c r="AY30" s="2">
        <v>46274</v>
      </c>
      <c r="AZ30" s="3">
        <v>102880</v>
      </c>
      <c r="BA30" s="3">
        <v>2095531243447</v>
      </c>
      <c r="BB30" s="3">
        <v>102850.06</v>
      </c>
      <c r="BC30" s="24">
        <v>0.11</v>
      </c>
      <c r="BD30" s="3">
        <v>20375000</v>
      </c>
      <c r="BE30" s="3">
        <v>5.0425000000000004</v>
      </c>
      <c r="BF30" s="2">
        <v>46274</v>
      </c>
      <c r="BG30" s="3">
        <v>50310</v>
      </c>
      <c r="BH30" s="3">
        <v>42855178419</v>
      </c>
      <c r="BI30" s="3">
        <v>50292.14</v>
      </c>
      <c r="BJ30" s="24">
        <v>0.06</v>
      </c>
      <c r="BK30" s="3">
        <v>852000</v>
      </c>
      <c r="BL30" s="2">
        <v>46274</v>
      </c>
      <c r="BM30" s="3">
        <v>115630</v>
      </c>
      <c r="BN30" s="3">
        <v>529378623159</v>
      </c>
      <c r="BO30" s="3">
        <v>115580.55</v>
      </c>
      <c r="BP30" s="24">
        <v>-0.04</v>
      </c>
      <c r="BQ30" s="3">
        <v>4579000</v>
      </c>
    </row>
    <row r="31" spans="1:69" ht="13.5" customHeight="1" x14ac:dyDescent="0.3">
      <c r="A31" s="2">
        <v>46273</v>
      </c>
      <c r="B31" s="3">
        <v>109840</v>
      </c>
      <c r="C31" s="3">
        <v>3422685921312</v>
      </c>
      <c r="D31" s="3">
        <v>109794.38</v>
      </c>
      <c r="E31" s="24">
        <v>0.01</v>
      </c>
      <c r="F31" s="3">
        <v>31177000</v>
      </c>
      <c r="G31" s="3">
        <v>5.2609000000000004</v>
      </c>
      <c r="H31" s="2">
        <v>46273</v>
      </c>
      <c r="I31" s="3">
        <v>86225</v>
      </c>
      <c r="J31" s="3">
        <v>232565488629</v>
      </c>
      <c r="K31" s="3">
        <v>86137.57</v>
      </c>
      <c r="L31" s="30">
        <v>0.17</v>
      </c>
      <c r="M31" s="3">
        <v>2700000</v>
      </c>
      <c r="N31" s="2">
        <v>46273</v>
      </c>
      <c r="O31" s="3">
        <v>86850</v>
      </c>
      <c r="P31" s="3">
        <v>327686571269</v>
      </c>
      <c r="Q31" s="3">
        <v>86726.75</v>
      </c>
      <c r="R31" s="24">
        <v>0.12</v>
      </c>
      <c r="S31" s="3">
        <v>3782000</v>
      </c>
      <c r="T31" s="2">
        <v>46273</v>
      </c>
      <c r="U31" s="3">
        <v>98025</v>
      </c>
      <c r="V31" s="3">
        <v>119101850160</v>
      </c>
      <c r="W31" s="3">
        <v>97921.7</v>
      </c>
      <c r="X31" s="24">
        <v>0.03</v>
      </c>
      <c r="Y31" s="3">
        <v>1216000</v>
      </c>
      <c r="Z31" s="2">
        <v>46273</v>
      </c>
      <c r="AA31" s="3">
        <v>100435</v>
      </c>
      <c r="AB31" s="3">
        <v>121403696479</v>
      </c>
      <c r="AC31" s="3">
        <v>100421.36</v>
      </c>
      <c r="AD31" s="24">
        <v>0.01</v>
      </c>
      <c r="AE31" s="3">
        <v>1209000</v>
      </c>
      <c r="AF31" s="2">
        <v>46273</v>
      </c>
      <c r="AG31" s="3">
        <v>106190</v>
      </c>
      <c r="AH31" s="3">
        <v>1265240897053</v>
      </c>
      <c r="AI31" s="3">
        <v>106104.64</v>
      </c>
      <c r="AJ31" s="24">
        <v>0.04</v>
      </c>
      <c r="AK31" s="3">
        <v>11925000</v>
      </c>
      <c r="AL31" s="3">
        <v>5.399</v>
      </c>
      <c r="AM31" s="2">
        <v>46273</v>
      </c>
      <c r="AN31" s="3">
        <v>54405</v>
      </c>
      <c r="AO31" s="3">
        <v>1004407032124</v>
      </c>
      <c r="AP31" s="3">
        <v>54403.09</v>
      </c>
      <c r="AQ31" s="39">
        <v>0</v>
      </c>
      <c r="AR31" s="3">
        <v>18464000</v>
      </c>
      <c r="AS31" s="2">
        <v>46273</v>
      </c>
      <c r="AT31" s="3">
        <v>51530</v>
      </c>
      <c r="AU31" s="3">
        <v>432408446319</v>
      </c>
      <c r="AV31" s="3">
        <v>51518.02</v>
      </c>
      <c r="AW31" s="24">
        <v>0.02</v>
      </c>
      <c r="AX31" s="3">
        <v>8394000</v>
      </c>
      <c r="AY31" s="2">
        <v>46273</v>
      </c>
      <c r="AZ31" s="3">
        <v>102890</v>
      </c>
      <c r="BA31" s="3">
        <v>2082621727989</v>
      </c>
      <c r="BB31" s="3">
        <v>102848.16</v>
      </c>
      <c r="BC31" s="24">
        <v>0.03</v>
      </c>
      <c r="BD31" s="3">
        <v>20251000</v>
      </c>
      <c r="BE31" s="3">
        <v>5.0564999999999998</v>
      </c>
      <c r="BF31" s="2">
        <v>46273</v>
      </c>
      <c r="BG31" s="3">
        <v>50335</v>
      </c>
      <c r="BH31" s="3">
        <v>42853505973</v>
      </c>
      <c r="BI31" s="3">
        <v>50299.51</v>
      </c>
      <c r="BJ31" s="24">
        <v>0.02</v>
      </c>
      <c r="BK31" s="3">
        <v>852000</v>
      </c>
      <c r="BL31" s="2">
        <v>46273</v>
      </c>
      <c r="BM31" s="3">
        <v>115600</v>
      </c>
      <c r="BN31" s="3">
        <v>531682980986</v>
      </c>
      <c r="BO31" s="3">
        <v>115610.09</v>
      </c>
      <c r="BP31" s="24">
        <v>0.02</v>
      </c>
      <c r="BQ31" s="3">
        <v>4599000</v>
      </c>
    </row>
    <row r="32" spans="1:69" ht="13.5" customHeight="1" x14ac:dyDescent="0.3">
      <c r="A32" s="2">
        <v>46272</v>
      </c>
      <c r="B32" s="3">
        <v>109875</v>
      </c>
      <c r="C32" s="3">
        <v>3418907818069</v>
      </c>
      <c r="D32" s="3">
        <v>109782.39999999999</v>
      </c>
      <c r="E32" s="24">
        <v>0.05</v>
      </c>
      <c r="F32" s="3">
        <v>31129000</v>
      </c>
      <c r="G32" s="3">
        <v>5.1203000000000003</v>
      </c>
      <c r="H32" s="2">
        <v>46272</v>
      </c>
      <c r="I32" s="3">
        <v>86235</v>
      </c>
      <c r="J32" s="3">
        <v>233582855416</v>
      </c>
      <c r="K32" s="3">
        <v>86135.37</v>
      </c>
      <c r="L32" s="30">
        <v>0.1</v>
      </c>
      <c r="M32" s="3">
        <v>2710000</v>
      </c>
      <c r="N32" s="2">
        <v>46272</v>
      </c>
      <c r="O32" s="3">
        <v>86565</v>
      </c>
      <c r="P32" s="3">
        <v>330814265211</v>
      </c>
      <c r="Q32" s="3">
        <v>86643.73</v>
      </c>
      <c r="R32" s="24">
        <v>0.24</v>
      </c>
      <c r="S32" s="3">
        <v>3818000</v>
      </c>
      <c r="T32" s="2">
        <v>46272</v>
      </c>
      <c r="U32" s="3">
        <v>98145</v>
      </c>
      <c r="V32" s="3">
        <v>119367511813</v>
      </c>
      <c r="W32" s="3">
        <v>97945.600000000006</v>
      </c>
      <c r="X32" s="24">
        <v>0.08</v>
      </c>
      <c r="Y32" s="3">
        <v>1216000</v>
      </c>
      <c r="Z32" s="2">
        <v>46272</v>
      </c>
      <c r="AA32" s="3">
        <v>100460</v>
      </c>
      <c r="AB32" s="3">
        <v>121458427175</v>
      </c>
      <c r="AC32" s="3">
        <v>100416.62</v>
      </c>
      <c r="AD32" s="24">
        <v>0.02</v>
      </c>
      <c r="AE32" s="3">
        <v>1209000</v>
      </c>
      <c r="AF32" s="2">
        <v>46272</v>
      </c>
      <c r="AG32" s="3">
        <v>106150</v>
      </c>
      <c r="AH32" s="3">
        <v>1245605177518</v>
      </c>
      <c r="AI32" s="3">
        <v>106099.87</v>
      </c>
      <c r="AJ32" s="24">
        <v>0.08</v>
      </c>
      <c r="AK32" s="3">
        <v>11735000</v>
      </c>
      <c r="AL32" s="3">
        <v>5.4054000000000002</v>
      </c>
      <c r="AM32" s="2">
        <v>46272</v>
      </c>
      <c r="AN32" s="3">
        <v>54400</v>
      </c>
      <c r="AO32" s="3">
        <v>1007128350779</v>
      </c>
      <c r="AP32" s="3">
        <v>54398.13</v>
      </c>
      <c r="AQ32" s="39">
        <v>0.01</v>
      </c>
      <c r="AR32" s="3">
        <v>18516000</v>
      </c>
      <c r="AS32" s="2">
        <v>46272</v>
      </c>
      <c r="AT32" s="3">
        <v>51525</v>
      </c>
      <c r="AU32" s="3">
        <v>432404073829</v>
      </c>
      <c r="AV32" s="3">
        <v>51513.99</v>
      </c>
      <c r="AW32" s="24">
        <v>0.03</v>
      </c>
      <c r="AX32" s="3">
        <v>8394000</v>
      </c>
      <c r="AY32" s="2">
        <v>46272</v>
      </c>
      <c r="AZ32" s="3">
        <v>102870</v>
      </c>
      <c r="BA32" s="3">
        <v>2029020588832</v>
      </c>
      <c r="BB32" s="3">
        <v>102840.44</v>
      </c>
      <c r="BC32" s="24">
        <v>0.05</v>
      </c>
      <c r="BD32" s="3">
        <v>19721000</v>
      </c>
      <c r="BE32" s="3">
        <v>5.1066000000000003</v>
      </c>
      <c r="BF32" s="2">
        <v>46272</v>
      </c>
      <c r="BG32" s="3">
        <v>50295</v>
      </c>
      <c r="BH32" s="3">
        <v>42867318309</v>
      </c>
      <c r="BI32" s="3">
        <v>50297.54</v>
      </c>
      <c r="BJ32" s="24">
        <v>7.0000000000000007E-2</v>
      </c>
      <c r="BK32" s="3">
        <v>852000</v>
      </c>
      <c r="BL32" s="2">
        <v>46272</v>
      </c>
      <c r="BM32" s="3">
        <v>115680</v>
      </c>
      <c r="BN32" s="3">
        <v>531855215518</v>
      </c>
      <c r="BO32" s="3">
        <v>115608.39</v>
      </c>
      <c r="BP32" s="24">
        <v>-0.01</v>
      </c>
      <c r="BQ32" s="3">
        <v>4599000</v>
      </c>
    </row>
    <row r="33" spans="1:69" ht="13.5" customHeight="1" x14ac:dyDescent="0.3">
      <c r="A33" s="2">
        <v>46269</v>
      </c>
      <c r="B33" s="3">
        <v>109815</v>
      </c>
      <c r="C33" s="3">
        <v>3414256561323</v>
      </c>
      <c r="D33" s="3">
        <v>109830.31</v>
      </c>
      <c r="E33" s="24">
        <v>0.04</v>
      </c>
      <c r="F33" s="3">
        <v>31108000</v>
      </c>
      <c r="G33" s="3">
        <v>5.1124999999999998</v>
      </c>
      <c r="H33" s="2">
        <v>46269</v>
      </c>
      <c r="I33" s="3">
        <v>86215</v>
      </c>
      <c r="J33" s="3">
        <v>232509536261</v>
      </c>
      <c r="K33" s="3">
        <v>86192.94</v>
      </c>
      <c r="L33" s="30">
        <v>0.05</v>
      </c>
      <c r="M33" s="3">
        <v>2701000</v>
      </c>
      <c r="N33" s="2">
        <v>46269</v>
      </c>
      <c r="O33" s="3">
        <v>86560</v>
      </c>
      <c r="P33" s="3">
        <v>339432967158</v>
      </c>
      <c r="Q33" s="3">
        <v>86645.96</v>
      </c>
      <c r="R33" s="24">
        <v>-0.09</v>
      </c>
      <c r="S33" s="3">
        <v>3924000</v>
      </c>
      <c r="T33" s="2">
        <v>46269</v>
      </c>
      <c r="U33" s="3">
        <v>97955</v>
      </c>
      <c r="V33" s="3">
        <v>119149123410</v>
      </c>
      <c r="W33" s="3">
        <v>98164.07</v>
      </c>
      <c r="X33" s="24">
        <v>-0.02</v>
      </c>
      <c r="Y33" s="3">
        <v>1216000</v>
      </c>
      <c r="Z33" s="2">
        <v>46269</v>
      </c>
      <c r="AA33" s="3">
        <v>100390</v>
      </c>
      <c r="AB33" s="3">
        <v>112367760458</v>
      </c>
      <c r="AC33" s="3">
        <v>100461.89</v>
      </c>
      <c r="AD33" s="24">
        <v>0</v>
      </c>
      <c r="AE33" s="3">
        <v>1119000</v>
      </c>
      <c r="AF33" s="2">
        <v>46269</v>
      </c>
      <c r="AG33" s="3">
        <v>106085</v>
      </c>
      <c r="AH33" s="3">
        <v>1246169779730</v>
      </c>
      <c r="AI33" s="3">
        <v>106144.45</v>
      </c>
      <c r="AJ33" s="24">
        <v>0.01</v>
      </c>
      <c r="AK33" s="3">
        <v>11748000</v>
      </c>
      <c r="AL33" s="3">
        <v>5.3906999999999998</v>
      </c>
      <c r="AM33" s="2">
        <v>46269</v>
      </c>
      <c r="AN33" s="3">
        <v>54395</v>
      </c>
      <c r="AO33" s="3">
        <v>1000732746716</v>
      </c>
      <c r="AP33" s="3">
        <v>54392.33</v>
      </c>
      <c r="AQ33" s="39">
        <v>0.01</v>
      </c>
      <c r="AR33" s="3">
        <v>18404000</v>
      </c>
      <c r="AS33" s="2">
        <v>46269</v>
      </c>
      <c r="AT33" s="3">
        <v>51500</v>
      </c>
      <c r="AU33" s="3">
        <v>431713019593</v>
      </c>
      <c r="AV33" s="3">
        <v>51513.47</v>
      </c>
      <c r="AW33" s="24">
        <v>0.02</v>
      </c>
      <c r="AX33" s="3">
        <v>8384000</v>
      </c>
      <c r="AY33" s="2">
        <v>46269</v>
      </c>
      <c r="AZ33" s="3">
        <v>102825</v>
      </c>
      <c r="BA33" s="3">
        <v>2015686297521</v>
      </c>
      <c r="BB33" s="3">
        <v>102886.29</v>
      </c>
      <c r="BC33" s="24">
        <v>-0.02</v>
      </c>
      <c r="BD33" s="3">
        <v>19606000</v>
      </c>
      <c r="BE33" s="3">
        <v>5.1369999999999996</v>
      </c>
      <c r="BF33" s="2">
        <v>46269</v>
      </c>
      <c r="BG33" s="3">
        <v>50285</v>
      </c>
      <c r="BH33" s="3">
        <v>42849359530</v>
      </c>
      <c r="BI33" s="3">
        <v>50313.75</v>
      </c>
      <c r="BJ33" s="24">
        <v>-0.04</v>
      </c>
      <c r="BK33" s="3">
        <v>852000</v>
      </c>
      <c r="BL33" s="2">
        <v>46269</v>
      </c>
      <c r="BM33" s="3">
        <v>115635</v>
      </c>
      <c r="BN33" s="3">
        <v>531632646496</v>
      </c>
      <c r="BO33" s="3">
        <v>115645.84</v>
      </c>
      <c r="BP33" s="24">
        <v>0.03</v>
      </c>
      <c r="BQ33" s="3">
        <v>4599000</v>
      </c>
    </row>
    <row r="34" spans="1:69" ht="13.5" customHeight="1" x14ac:dyDescent="0.3">
      <c r="A34" s="2"/>
      <c r="H34" s="60"/>
      <c r="N34" s="60"/>
      <c r="T34" s="60"/>
      <c r="Z34" s="60"/>
      <c r="AF34" s="60"/>
      <c r="AM34" s="60"/>
      <c r="AS34" s="60"/>
      <c r="AY34" s="60"/>
      <c r="BF34" s="60"/>
      <c r="BL34" s="60"/>
    </row>
    <row r="35" spans="1:69" ht="13.5" customHeight="1" x14ac:dyDescent="0.3">
      <c r="A35" s="2"/>
      <c r="H35" s="60"/>
      <c r="N35" s="60"/>
      <c r="T35" s="60"/>
      <c r="Z35" s="60"/>
      <c r="AF35" s="60"/>
      <c r="AM35" s="60"/>
      <c r="AS35" s="60"/>
      <c r="AY35" s="60"/>
      <c r="BF35" s="60"/>
      <c r="BL35" s="60"/>
    </row>
    <row r="36" spans="1:69" ht="13.5" customHeight="1" x14ac:dyDescent="0.3">
      <c r="A36" s="2"/>
      <c r="H36" s="60"/>
      <c r="N36" s="60"/>
      <c r="T36" s="60"/>
      <c r="Z36" s="60"/>
      <c r="AF36" s="60"/>
      <c r="AM36" s="60"/>
      <c r="AS36" s="60"/>
      <c r="AY36" s="60"/>
      <c r="BF36" s="60"/>
      <c r="BL36" s="60"/>
    </row>
    <row r="37" spans="1:69" ht="13.5" customHeight="1" x14ac:dyDescent="0.3">
      <c r="A37" s="2"/>
      <c r="H37" s="60"/>
      <c r="N37" s="60"/>
      <c r="T37" s="60"/>
      <c r="Z37" s="60"/>
      <c r="AF37" s="60"/>
      <c r="AM37" s="60"/>
      <c r="AS37" s="60"/>
      <c r="AY37" s="60"/>
      <c r="BF37" s="60"/>
      <c r="BL37" s="60"/>
    </row>
    <row r="38" spans="1:69" ht="13.5" customHeight="1" x14ac:dyDescent="0.3">
      <c r="A38" s="2"/>
      <c r="H38" s="60"/>
      <c r="N38" s="60"/>
      <c r="T38" s="60"/>
      <c r="Z38" s="60"/>
      <c r="AF38" s="60"/>
      <c r="AM38" s="60"/>
      <c r="AS38" s="60"/>
      <c r="AY38" s="60"/>
      <c r="BF38" s="60"/>
      <c r="BL38" s="60"/>
    </row>
    <row r="39" spans="1:69" ht="13.5" customHeight="1" x14ac:dyDescent="0.3">
      <c r="A39" s="2"/>
      <c r="H39" s="60"/>
      <c r="N39" s="60"/>
      <c r="T39" s="60"/>
      <c r="Z39" s="60"/>
      <c r="AF39" s="60"/>
      <c r="AM39" s="60"/>
      <c r="AS39" s="60"/>
      <c r="AY39" s="60"/>
      <c r="BF39" s="60"/>
      <c r="BL39" s="60"/>
    </row>
    <row r="40" spans="1:69" ht="13.5" customHeight="1" x14ac:dyDescent="0.3">
      <c r="A40" s="2"/>
      <c r="H40" s="60"/>
      <c r="N40" s="60"/>
      <c r="T40" s="60"/>
      <c r="Z40" s="60"/>
      <c r="AF40" s="60"/>
      <c r="AM40" s="60"/>
      <c r="AS40" s="60"/>
      <c r="AY40" s="60"/>
      <c r="BF40" s="60"/>
      <c r="BL40" s="60"/>
    </row>
    <row r="41" spans="1:69" ht="13.5" customHeight="1" x14ac:dyDescent="0.3">
      <c r="A41" s="2"/>
      <c r="H41" s="60"/>
      <c r="N41" s="60"/>
      <c r="T41" s="60"/>
      <c r="Z41" s="60"/>
      <c r="AF41" s="60"/>
      <c r="AM41" s="60"/>
      <c r="AS41" s="60"/>
      <c r="AY41" s="60"/>
      <c r="BF41" s="60"/>
      <c r="BL41" s="60"/>
    </row>
    <row r="42" spans="1:69" ht="13.5" customHeight="1" x14ac:dyDescent="0.3">
      <c r="A42" s="2"/>
      <c r="H42" s="60"/>
      <c r="N42" s="60"/>
      <c r="T42" s="60"/>
      <c r="Z42" s="60"/>
      <c r="AF42" s="60"/>
      <c r="AM42" s="60"/>
      <c r="AS42" s="60"/>
      <c r="AY42" s="60"/>
      <c r="BF42" s="60"/>
      <c r="BL42" s="60"/>
    </row>
    <row r="43" spans="1:69" ht="13.5" customHeight="1" x14ac:dyDescent="0.3">
      <c r="A43" s="2"/>
      <c r="H43" s="60"/>
      <c r="N43" s="60"/>
      <c r="T43" s="60"/>
      <c r="Z43" s="60"/>
      <c r="AF43" s="60"/>
      <c r="AM43" s="60"/>
      <c r="AS43" s="60"/>
      <c r="AY43" s="60"/>
      <c r="BF43" s="60"/>
      <c r="BL43" s="60"/>
    </row>
    <row r="44" spans="1:69" ht="13.5" customHeight="1" x14ac:dyDescent="0.3">
      <c r="A44" s="2"/>
      <c r="H44" s="60"/>
      <c r="N44" s="60"/>
      <c r="T44" s="60"/>
      <c r="Z44" s="60"/>
      <c r="AF44" s="60"/>
      <c r="AM44" s="60"/>
      <c r="AS44" s="60"/>
      <c r="AY44" s="60"/>
      <c r="BF44" s="60"/>
      <c r="BL44" s="60"/>
    </row>
    <row r="45" spans="1:69" ht="13.5" customHeight="1" x14ac:dyDescent="0.3">
      <c r="A45" s="2"/>
      <c r="H45" s="60"/>
      <c r="N45" s="60"/>
      <c r="T45" s="60"/>
      <c r="Z45" s="60"/>
      <c r="AF45" s="60"/>
      <c r="AM45" s="60"/>
      <c r="AS45" s="60"/>
      <c r="AY45" s="60"/>
      <c r="BF45" s="60"/>
      <c r="BL45" s="60"/>
    </row>
    <row r="46" spans="1:69" ht="13.5" customHeight="1" x14ac:dyDescent="0.3">
      <c r="A46" s="2"/>
      <c r="H46" s="60"/>
      <c r="N46" s="60"/>
      <c r="T46" s="60"/>
      <c r="Z46" s="60"/>
      <c r="AF46" s="60"/>
      <c r="AM46" s="60"/>
      <c r="AS46" s="60"/>
      <c r="AY46" s="60"/>
      <c r="BF46" s="60"/>
      <c r="BL46" s="60"/>
    </row>
    <row r="47" spans="1:69" ht="13.5" customHeight="1" x14ac:dyDescent="0.3">
      <c r="A47" s="2"/>
      <c r="H47" s="60"/>
      <c r="N47" s="60"/>
      <c r="T47" s="60"/>
      <c r="Z47" s="60"/>
      <c r="AF47" s="60"/>
      <c r="AM47" s="60"/>
      <c r="AS47" s="60"/>
      <c r="AY47" s="60"/>
      <c r="BF47" s="60"/>
      <c r="BL47" s="60"/>
    </row>
    <row r="48" spans="1:69" ht="13.5" customHeight="1" x14ac:dyDescent="0.3">
      <c r="A48" s="2"/>
      <c r="H48" s="60"/>
      <c r="N48" s="60"/>
      <c r="T48" s="60"/>
      <c r="Z48" s="60"/>
      <c r="AF48" s="60"/>
      <c r="AM48" s="60"/>
      <c r="AS48" s="60"/>
      <c r="AY48" s="60"/>
      <c r="BF48" s="60"/>
      <c r="BL48" s="60"/>
    </row>
    <row r="49" spans="1:64" ht="13.5" customHeight="1" x14ac:dyDescent="0.3">
      <c r="A49" s="2"/>
      <c r="H49" s="60"/>
      <c r="N49" s="60"/>
      <c r="T49" s="60"/>
      <c r="Z49" s="60"/>
      <c r="AF49" s="60"/>
      <c r="AM49" s="60"/>
      <c r="AS49" s="60"/>
      <c r="AY49" s="60"/>
      <c r="BF49" s="60"/>
      <c r="BL49" s="60"/>
    </row>
    <row r="50" spans="1:64" ht="13.5" customHeight="1" x14ac:dyDescent="0.3">
      <c r="A50" s="2"/>
      <c r="H50" s="60"/>
      <c r="N50" s="60"/>
      <c r="T50" s="60"/>
      <c r="Z50" s="60"/>
      <c r="AF50" s="60"/>
      <c r="AM50" s="60"/>
      <c r="AS50" s="60"/>
      <c r="AY50" s="60"/>
      <c r="BF50" s="60"/>
      <c r="BL50" s="60"/>
    </row>
    <row r="51" spans="1:64" ht="13.5" customHeight="1" x14ac:dyDescent="0.3">
      <c r="A51" s="2"/>
      <c r="H51" s="60"/>
      <c r="N51" s="60"/>
      <c r="T51" s="60"/>
      <c r="Z51" s="60"/>
      <c r="AF51" s="60"/>
      <c r="AM51" s="60"/>
      <c r="AS51" s="60"/>
      <c r="AY51" s="60"/>
      <c r="BF51" s="60"/>
      <c r="BL51" s="60"/>
    </row>
    <row r="52" spans="1:64" ht="13.5" customHeight="1" x14ac:dyDescent="0.3">
      <c r="A52" s="2"/>
      <c r="H52" s="60"/>
      <c r="N52" s="60"/>
      <c r="T52" s="60"/>
      <c r="Z52" s="60"/>
      <c r="AF52" s="60"/>
      <c r="AM52" s="60"/>
      <c r="AS52" s="60"/>
      <c r="AY52" s="60"/>
      <c r="BF52" s="60"/>
      <c r="BL52" s="60"/>
    </row>
    <row r="53" spans="1:64" ht="13.5" customHeight="1" x14ac:dyDescent="0.3">
      <c r="A53" s="2"/>
      <c r="H53" s="60"/>
      <c r="N53" s="60"/>
      <c r="T53" s="60"/>
      <c r="Z53" s="60"/>
      <c r="AF53" s="60"/>
      <c r="AM53" s="60"/>
      <c r="AS53" s="60"/>
      <c r="AY53" s="60"/>
      <c r="BF53" s="60"/>
      <c r="BL53" s="60"/>
    </row>
    <row r="54" spans="1:64" ht="13.5" customHeight="1" x14ac:dyDescent="0.3">
      <c r="A54" s="2"/>
      <c r="H54" s="60"/>
      <c r="N54" s="60"/>
      <c r="T54" s="60"/>
      <c r="Z54" s="60"/>
      <c r="AF54" s="60"/>
      <c r="AM54" s="60"/>
      <c r="AS54" s="60"/>
      <c r="AY54" s="60"/>
      <c r="BF54" s="60"/>
      <c r="BL54" s="60"/>
    </row>
    <row r="55" spans="1:64" ht="13.5" customHeight="1" x14ac:dyDescent="0.3">
      <c r="A55" s="2"/>
      <c r="H55" s="60"/>
      <c r="N55" s="60"/>
      <c r="T55" s="60"/>
      <c r="Z55" s="60"/>
      <c r="AF55" s="60"/>
      <c r="AM55" s="60"/>
      <c r="AS55" s="60"/>
      <c r="AY55" s="60"/>
      <c r="BF55" s="60"/>
      <c r="BL55" s="60"/>
    </row>
    <row r="56" spans="1:64" ht="13.5" customHeight="1" x14ac:dyDescent="0.3">
      <c r="A56" s="2"/>
      <c r="H56" s="60"/>
      <c r="N56" s="60"/>
      <c r="T56" s="60"/>
      <c r="Z56" s="60"/>
      <c r="AF56" s="60"/>
      <c r="AM56" s="60"/>
      <c r="AS56" s="60"/>
      <c r="AY56" s="60"/>
      <c r="BF56" s="60"/>
      <c r="BL56" s="60"/>
    </row>
    <row r="57" spans="1:64" ht="13.5" customHeight="1" x14ac:dyDescent="0.3">
      <c r="A57" s="2"/>
      <c r="H57" s="60"/>
      <c r="N57" s="60"/>
      <c r="T57" s="60"/>
      <c r="Z57" s="60"/>
      <c r="AF57" s="60"/>
      <c r="AM57" s="60"/>
      <c r="AS57" s="60"/>
      <c r="AY57" s="60"/>
      <c r="BF57" s="60"/>
      <c r="BL57" s="60"/>
    </row>
    <row r="58" spans="1:64" ht="13.5" customHeight="1" x14ac:dyDescent="0.3">
      <c r="A58" s="2"/>
      <c r="H58" s="60"/>
      <c r="N58" s="60"/>
      <c r="T58" s="60"/>
      <c r="Z58" s="60"/>
      <c r="AF58" s="60"/>
      <c r="AM58" s="60"/>
      <c r="AS58" s="60"/>
      <c r="AY58" s="60"/>
      <c r="BF58" s="60"/>
      <c r="BL58" s="60"/>
    </row>
    <row r="59" spans="1:64" ht="13.5" customHeight="1" x14ac:dyDescent="0.3">
      <c r="A59" s="2"/>
      <c r="H59" s="60"/>
      <c r="N59" s="60"/>
      <c r="T59" s="60"/>
      <c r="Z59" s="60"/>
      <c r="AF59" s="60"/>
      <c r="AM59" s="60"/>
      <c r="AS59" s="60"/>
      <c r="AY59" s="60"/>
      <c r="BF59" s="60"/>
      <c r="BL59" s="60"/>
    </row>
    <row r="60" spans="1:64" ht="13.5" customHeight="1" x14ac:dyDescent="0.3">
      <c r="A60" s="2"/>
      <c r="H60" s="60"/>
      <c r="N60" s="60"/>
      <c r="T60" s="60"/>
      <c r="Z60" s="60"/>
      <c r="AF60" s="60"/>
      <c r="AM60" s="60"/>
      <c r="AS60" s="60"/>
      <c r="AY60" s="60"/>
      <c r="BF60" s="60"/>
      <c r="BL60" s="60"/>
    </row>
    <row r="61" spans="1:64" ht="13.5" customHeight="1" x14ac:dyDescent="0.3">
      <c r="A61" s="2"/>
      <c r="H61" s="60"/>
      <c r="N61" s="60"/>
      <c r="T61" s="60"/>
      <c r="Z61" s="60"/>
      <c r="AF61" s="60"/>
      <c r="AM61" s="60"/>
      <c r="AS61" s="60"/>
      <c r="AY61" s="60"/>
      <c r="BF61" s="60"/>
      <c r="BL61" s="60"/>
    </row>
    <row r="62" spans="1:64" ht="13.5" customHeight="1" x14ac:dyDescent="0.3">
      <c r="A62" s="2"/>
      <c r="H62" s="60"/>
      <c r="N62" s="60"/>
      <c r="T62" s="60"/>
      <c r="Z62" s="60"/>
      <c r="AF62" s="60"/>
      <c r="AM62" s="60"/>
      <c r="AS62" s="60"/>
      <c r="AY62" s="60"/>
      <c r="BF62" s="60"/>
      <c r="BL62" s="60"/>
    </row>
    <row r="63" spans="1:64" ht="13.5" customHeight="1" x14ac:dyDescent="0.3">
      <c r="A63" s="2"/>
      <c r="H63" s="60"/>
      <c r="N63" s="60"/>
      <c r="T63" s="60"/>
      <c r="Z63" s="60"/>
      <c r="AF63" s="60"/>
      <c r="AM63" s="60"/>
      <c r="AS63" s="60"/>
      <c r="AY63" s="60"/>
      <c r="BF63" s="60"/>
      <c r="BL63" s="60"/>
    </row>
    <row r="64" spans="1:64" ht="13.5" customHeight="1" x14ac:dyDescent="0.3">
      <c r="A64" s="2"/>
      <c r="H64" s="60"/>
      <c r="N64" s="60"/>
      <c r="T64" s="60"/>
      <c r="Z64" s="60"/>
      <c r="AF64" s="60"/>
      <c r="AM64" s="60"/>
      <c r="AS64" s="60"/>
      <c r="AY64" s="60"/>
      <c r="BF64" s="60"/>
      <c r="BL64" s="60"/>
    </row>
    <row r="65" spans="1:64" ht="13.5" customHeight="1" x14ac:dyDescent="0.3">
      <c r="A65" s="2"/>
      <c r="H65" s="60"/>
      <c r="N65" s="60"/>
      <c r="T65" s="60"/>
      <c r="Z65" s="60"/>
      <c r="AF65" s="60"/>
      <c r="AM65" s="60"/>
      <c r="AS65" s="60"/>
      <c r="AY65" s="60"/>
      <c r="BF65" s="60"/>
      <c r="BL65" s="60"/>
    </row>
    <row r="66" spans="1:64" ht="13.5" customHeight="1" x14ac:dyDescent="0.3">
      <c r="A66" s="2"/>
      <c r="H66" s="60"/>
      <c r="N66" s="60"/>
      <c r="T66" s="60"/>
      <c r="Z66" s="60"/>
      <c r="AF66" s="60"/>
      <c r="AM66" s="60"/>
      <c r="AS66" s="60"/>
      <c r="AY66" s="60"/>
      <c r="BF66" s="60"/>
      <c r="BL66" s="60"/>
    </row>
    <row r="67" spans="1:64" ht="13.5" customHeight="1" x14ac:dyDescent="0.3">
      <c r="A67" s="2"/>
      <c r="H67" s="60"/>
      <c r="N67" s="60"/>
      <c r="T67" s="60"/>
      <c r="Z67" s="60"/>
      <c r="AF67" s="60"/>
      <c r="AM67" s="60"/>
      <c r="AS67" s="60"/>
      <c r="AY67" s="60"/>
      <c r="BF67" s="60"/>
      <c r="BL67" s="60"/>
    </row>
    <row r="68" spans="1:64" ht="13.5" customHeight="1" x14ac:dyDescent="0.3">
      <c r="A68" s="2"/>
      <c r="H68" s="60"/>
      <c r="N68" s="60"/>
      <c r="T68" s="60"/>
      <c r="Z68" s="60"/>
      <c r="AF68" s="60"/>
      <c r="AM68" s="60"/>
      <c r="AS68" s="60"/>
      <c r="AY68" s="60"/>
      <c r="BF68" s="60"/>
      <c r="BL68" s="60"/>
    </row>
    <row r="69" spans="1:64" ht="13.5" customHeight="1" x14ac:dyDescent="0.3">
      <c r="A69" s="2"/>
      <c r="H69" s="60"/>
      <c r="N69" s="60"/>
      <c r="T69" s="60"/>
      <c r="Z69" s="60"/>
      <c r="AF69" s="60"/>
      <c r="AM69" s="60"/>
      <c r="AS69" s="60"/>
      <c r="AY69" s="60"/>
      <c r="BF69" s="60"/>
      <c r="BL69" s="60"/>
    </row>
    <row r="70" spans="1:64" ht="13.5" customHeight="1" x14ac:dyDescent="0.3">
      <c r="A70" s="2"/>
      <c r="H70" s="60"/>
      <c r="N70" s="60"/>
      <c r="T70" s="60"/>
      <c r="Z70" s="60"/>
      <c r="AF70" s="60"/>
      <c r="AM70" s="60"/>
      <c r="AS70" s="60"/>
      <c r="AY70" s="60"/>
      <c r="BF70" s="60"/>
      <c r="BL70" s="60"/>
    </row>
    <row r="71" spans="1:64" ht="13.5" customHeight="1" x14ac:dyDescent="0.3">
      <c r="A71" s="2"/>
      <c r="H71" s="60"/>
      <c r="N71" s="60"/>
      <c r="T71" s="60"/>
      <c r="Z71" s="60"/>
      <c r="AF71" s="60"/>
      <c r="AM71" s="60"/>
      <c r="AS71" s="60"/>
      <c r="AY71" s="60"/>
      <c r="BF71" s="60"/>
      <c r="BL71" s="60"/>
    </row>
    <row r="72" spans="1:64" ht="13.5" customHeight="1" x14ac:dyDescent="0.3">
      <c r="A72" s="2"/>
      <c r="H72" s="60"/>
      <c r="N72" s="60"/>
      <c r="T72" s="60"/>
      <c r="Z72" s="60"/>
      <c r="AF72" s="60"/>
      <c r="AM72" s="60"/>
      <c r="AS72" s="60"/>
      <c r="AY72" s="60"/>
      <c r="BF72" s="60"/>
      <c r="BL72" s="60"/>
    </row>
    <row r="73" spans="1:64" ht="13.5" customHeight="1" x14ac:dyDescent="0.3">
      <c r="A73" s="2"/>
      <c r="H73" s="60"/>
      <c r="N73" s="60"/>
      <c r="T73" s="60"/>
      <c r="Z73" s="60"/>
      <c r="AF73" s="60"/>
      <c r="AM73" s="60"/>
      <c r="AS73" s="60"/>
      <c r="AY73" s="60"/>
      <c r="BF73" s="60"/>
      <c r="BL73" s="60"/>
    </row>
    <row r="74" spans="1:64" ht="13.5" customHeight="1" x14ac:dyDescent="0.3">
      <c r="A74" s="2"/>
      <c r="H74" s="60"/>
      <c r="N74" s="60"/>
      <c r="T74" s="60"/>
      <c r="Z74" s="60"/>
      <c r="AF74" s="60"/>
      <c r="AM74" s="60"/>
      <c r="AS74" s="60"/>
      <c r="AY74" s="60"/>
      <c r="BF74" s="60"/>
      <c r="BL74" s="60"/>
    </row>
    <row r="75" spans="1:64" ht="13.5" customHeight="1" x14ac:dyDescent="0.3">
      <c r="A75" s="2"/>
      <c r="H75" s="60"/>
      <c r="N75" s="60"/>
      <c r="T75" s="60"/>
      <c r="Z75" s="60"/>
      <c r="AF75" s="60"/>
      <c r="AM75" s="60"/>
      <c r="AS75" s="60"/>
      <c r="AY75" s="60"/>
      <c r="BF75" s="60"/>
      <c r="BL75" s="60"/>
    </row>
    <row r="76" spans="1:64" ht="13.5" customHeight="1" x14ac:dyDescent="0.3">
      <c r="A76" s="2"/>
      <c r="H76" s="60"/>
      <c r="N76" s="60"/>
      <c r="T76" s="60"/>
      <c r="Z76" s="60"/>
      <c r="AF76" s="60"/>
      <c r="AM76" s="60"/>
      <c r="AS76" s="60"/>
      <c r="AY76" s="60"/>
      <c r="BF76" s="60"/>
      <c r="BL76" s="60"/>
    </row>
    <row r="77" spans="1:64" ht="13.5" customHeight="1" x14ac:dyDescent="0.3">
      <c r="A77" s="2"/>
      <c r="H77" s="60"/>
      <c r="N77" s="60"/>
      <c r="T77" s="60"/>
      <c r="Z77" s="60"/>
      <c r="AF77" s="60"/>
      <c r="AM77" s="60"/>
      <c r="AS77" s="60"/>
      <c r="AY77" s="60"/>
      <c r="BF77" s="60"/>
      <c r="BL77" s="60"/>
    </row>
    <row r="78" spans="1:64" ht="13.5" customHeight="1" x14ac:dyDescent="0.3">
      <c r="A78" s="2"/>
      <c r="H78" s="60"/>
      <c r="N78" s="60"/>
      <c r="T78" s="60"/>
      <c r="Z78" s="60"/>
      <c r="AF78" s="60"/>
      <c r="AM78" s="60"/>
      <c r="AS78" s="60"/>
      <c r="AY78" s="60"/>
      <c r="BF78" s="60"/>
      <c r="BL78" s="60"/>
    </row>
    <row r="79" spans="1:64" ht="13.5" customHeight="1" x14ac:dyDescent="0.3">
      <c r="A79" s="2"/>
      <c r="H79" s="60"/>
      <c r="N79" s="60"/>
      <c r="T79" s="60"/>
      <c r="Z79" s="60"/>
      <c r="AF79" s="60"/>
      <c r="AM79" s="60"/>
      <c r="AS79" s="60"/>
      <c r="AY79" s="60"/>
      <c r="BF79" s="60"/>
      <c r="BL79" s="60"/>
    </row>
    <row r="80" spans="1:64" ht="13.5" customHeight="1" x14ac:dyDescent="0.3">
      <c r="A80" s="2"/>
      <c r="H80" s="60"/>
      <c r="N80" s="60"/>
      <c r="T80" s="60"/>
      <c r="Z80" s="60"/>
      <c r="AF80" s="60"/>
      <c r="AM80" s="60"/>
      <c r="AS80" s="60"/>
      <c r="AY80" s="60"/>
      <c r="BF80" s="60"/>
      <c r="BL80" s="60"/>
    </row>
    <row r="81" spans="1:64" ht="13.5" customHeight="1" x14ac:dyDescent="0.3">
      <c r="A81" s="2"/>
      <c r="H81" s="60"/>
      <c r="N81" s="60"/>
      <c r="T81" s="60"/>
      <c r="Z81" s="60"/>
      <c r="AF81" s="60"/>
      <c r="AM81" s="60"/>
      <c r="AS81" s="60"/>
      <c r="AY81" s="60"/>
      <c r="BF81" s="60"/>
      <c r="BL81" s="60"/>
    </row>
    <row r="82" spans="1:64" ht="13.5" customHeight="1" x14ac:dyDescent="0.3">
      <c r="A82" s="2"/>
      <c r="H82" s="60"/>
      <c r="N82" s="60"/>
      <c r="T82" s="60"/>
      <c r="Z82" s="60"/>
      <c r="AF82" s="60"/>
      <c r="AM82" s="60"/>
      <c r="AS82" s="60"/>
      <c r="AY82" s="60"/>
      <c r="BF82" s="60"/>
      <c r="BL82" s="60"/>
    </row>
    <row r="83" spans="1:64" ht="13.5" customHeight="1" x14ac:dyDescent="0.3">
      <c r="A83" s="2"/>
      <c r="H83" s="60"/>
      <c r="N83" s="60"/>
      <c r="T83" s="60"/>
      <c r="Z83" s="60"/>
      <c r="AF83" s="60"/>
      <c r="AM83" s="60"/>
      <c r="AS83" s="60"/>
      <c r="AY83" s="60"/>
      <c r="BF83" s="60"/>
      <c r="BL83" s="60"/>
    </row>
    <row r="84" spans="1:64" ht="13.5" customHeight="1" x14ac:dyDescent="0.3">
      <c r="A84" s="2"/>
      <c r="H84" s="60"/>
      <c r="N84" s="60"/>
      <c r="T84" s="60"/>
      <c r="Z84" s="60"/>
      <c r="AF84" s="60"/>
      <c r="AM84" s="60"/>
      <c r="AS84" s="60"/>
      <c r="AY84" s="60"/>
      <c r="BF84" s="60"/>
      <c r="BL84" s="60"/>
    </row>
    <row r="85" spans="1:64" ht="13.5" customHeight="1" x14ac:dyDescent="0.3">
      <c r="A85" s="2"/>
      <c r="H85" s="60"/>
      <c r="N85" s="60"/>
      <c r="T85" s="60"/>
      <c r="Z85" s="60"/>
      <c r="AF85" s="60"/>
      <c r="AM85" s="60"/>
      <c r="AS85" s="60"/>
      <c r="AY85" s="60"/>
      <c r="BF85" s="60"/>
      <c r="BL85" s="60"/>
    </row>
    <row r="86" spans="1:64" ht="13.5" customHeight="1" x14ac:dyDescent="0.3">
      <c r="A86" s="2"/>
      <c r="H86" s="60"/>
      <c r="N86" s="60"/>
      <c r="T86" s="60"/>
      <c r="Z86" s="60"/>
      <c r="AF86" s="60"/>
      <c r="AM86" s="60"/>
      <c r="AS86" s="60"/>
      <c r="AY86" s="60"/>
      <c r="BF86" s="60"/>
      <c r="BL86" s="60"/>
    </row>
    <row r="87" spans="1:64" ht="13.5" customHeight="1" x14ac:dyDescent="0.3">
      <c r="A87" s="2"/>
      <c r="H87" s="60"/>
      <c r="N87" s="60"/>
      <c r="T87" s="60"/>
      <c r="Z87" s="60"/>
      <c r="AF87" s="60"/>
      <c r="AM87" s="60"/>
      <c r="AS87" s="60"/>
      <c r="AY87" s="60"/>
      <c r="BF87" s="60"/>
      <c r="BL87" s="60"/>
    </row>
    <row r="88" spans="1:64" ht="13.5" customHeight="1" x14ac:dyDescent="0.3">
      <c r="A88" s="2"/>
      <c r="H88" s="60"/>
      <c r="N88" s="60"/>
      <c r="T88" s="60"/>
      <c r="Z88" s="60"/>
      <c r="AF88" s="60"/>
      <c r="AM88" s="60"/>
      <c r="AS88" s="60"/>
      <c r="AY88" s="60"/>
      <c r="BF88" s="60"/>
      <c r="BL88" s="60"/>
    </row>
    <row r="89" spans="1:64" ht="13.5" customHeight="1" x14ac:dyDescent="0.3">
      <c r="A89" s="2"/>
      <c r="H89" s="60"/>
      <c r="N89" s="60"/>
      <c r="T89" s="60"/>
      <c r="Z89" s="60"/>
      <c r="AF89" s="60"/>
      <c r="AM89" s="60"/>
      <c r="AS89" s="60"/>
      <c r="AY89" s="60"/>
      <c r="BF89" s="60"/>
      <c r="BL89" s="60"/>
    </row>
    <row r="90" spans="1:64" ht="13.5" customHeight="1" x14ac:dyDescent="0.3">
      <c r="A90" s="2"/>
      <c r="H90" s="60"/>
      <c r="N90" s="60"/>
      <c r="T90" s="60"/>
      <c r="Z90" s="60"/>
      <c r="AF90" s="60"/>
      <c r="AM90" s="60"/>
      <c r="AS90" s="60"/>
      <c r="AY90" s="60"/>
      <c r="BF90" s="60"/>
      <c r="BL90" s="60"/>
    </row>
    <row r="91" spans="1:64" ht="13.5" customHeight="1" x14ac:dyDescent="0.3">
      <c r="A91" s="2"/>
      <c r="H91" s="60"/>
      <c r="N91" s="60"/>
      <c r="T91" s="60"/>
      <c r="Z91" s="60"/>
      <c r="AF91" s="60"/>
      <c r="AM91" s="60"/>
      <c r="AS91" s="60"/>
      <c r="AY91" s="60"/>
      <c r="BF91" s="60"/>
      <c r="BL91" s="60"/>
    </row>
    <row r="92" spans="1:64" ht="13.5" customHeight="1" x14ac:dyDescent="0.3">
      <c r="A92" s="2"/>
      <c r="H92" s="60"/>
      <c r="N92" s="60"/>
      <c r="T92" s="60"/>
      <c r="Z92" s="60"/>
      <c r="AF92" s="60"/>
      <c r="AM92" s="60"/>
      <c r="AS92" s="60"/>
      <c r="AY92" s="60"/>
      <c r="BF92" s="60"/>
      <c r="BL92" s="60"/>
    </row>
    <row r="93" spans="1:64" ht="13.5" customHeight="1" x14ac:dyDescent="0.3">
      <c r="A93" s="2"/>
      <c r="H93" s="60"/>
      <c r="N93" s="60"/>
      <c r="T93" s="60"/>
      <c r="Z93" s="60"/>
      <c r="AF93" s="60"/>
      <c r="AM93" s="60"/>
      <c r="AS93" s="60"/>
      <c r="AY93" s="60"/>
      <c r="BF93" s="60"/>
      <c r="BL93" s="60"/>
    </row>
    <row r="94" spans="1:64" ht="13.5" customHeight="1" x14ac:dyDescent="0.3">
      <c r="A94" s="2"/>
      <c r="H94" s="60"/>
      <c r="N94" s="60"/>
      <c r="T94" s="60"/>
      <c r="Z94" s="60"/>
      <c r="AF94" s="60"/>
      <c r="AM94" s="60"/>
      <c r="AS94" s="60"/>
      <c r="AY94" s="60"/>
      <c r="BF94" s="60"/>
      <c r="BL94" s="60"/>
    </row>
    <row r="95" spans="1:64" ht="13.5" customHeight="1" x14ac:dyDescent="0.3">
      <c r="A95" s="2"/>
      <c r="H95" s="60"/>
      <c r="N95" s="60"/>
      <c r="T95" s="60"/>
      <c r="Z95" s="60"/>
      <c r="AF95" s="60"/>
      <c r="AM95" s="60"/>
      <c r="AS95" s="60"/>
      <c r="AY95" s="60"/>
      <c r="BF95" s="60"/>
      <c r="BL95" s="60"/>
    </row>
    <row r="96" spans="1:64" ht="13.5" customHeight="1" x14ac:dyDescent="0.3">
      <c r="A96" s="2"/>
      <c r="H96" s="60"/>
      <c r="N96" s="60"/>
      <c r="T96" s="60"/>
      <c r="Z96" s="60"/>
      <c r="AF96" s="60"/>
      <c r="AM96" s="60"/>
      <c r="AS96" s="60"/>
      <c r="AY96" s="60"/>
      <c r="BF96" s="60"/>
      <c r="BL96" s="60"/>
    </row>
    <row r="97" spans="1:64" ht="13.5" customHeight="1" x14ac:dyDescent="0.3">
      <c r="A97" s="2"/>
      <c r="H97" s="60"/>
      <c r="N97" s="60"/>
      <c r="T97" s="60"/>
      <c r="Z97" s="60"/>
      <c r="AF97" s="60"/>
      <c r="AM97" s="60"/>
      <c r="AS97" s="60"/>
      <c r="AY97" s="60"/>
      <c r="BF97" s="60"/>
      <c r="BL97" s="60"/>
    </row>
    <row r="98" spans="1:64" ht="13.5" customHeight="1" x14ac:dyDescent="0.3">
      <c r="A98" s="2"/>
      <c r="H98" s="60"/>
      <c r="N98" s="60"/>
      <c r="T98" s="60"/>
      <c r="Z98" s="60"/>
      <c r="AF98" s="60"/>
      <c r="AM98" s="60"/>
      <c r="AS98" s="60"/>
      <c r="AY98" s="60"/>
      <c r="BF98" s="60"/>
      <c r="BL98" s="60"/>
    </row>
    <row r="99" spans="1:64" ht="13.5" customHeight="1" x14ac:dyDescent="0.3">
      <c r="A99" s="2"/>
      <c r="H99" s="60"/>
      <c r="N99" s="60"/>
      <c r="T99" s="60"/>
      <c r="Z99" s="60"/>
      <c r="AF99" s="60"/>
      <c r="AM99" s="60"/>
      <c r="AS99" s="60"/>
      <c r="AY99" s="60"/>
      <c r="BF99" s="60"/>
      <c r="BL99" s="60"/>
    </row>
    <row r="100" spans="1:64" ht="13.5" customHeight="1" x14ac:dyDescent="0.3">
      <c r="A100" s="2"/>
      <c r="H100" s="60"/>
      <c r="N100" s="60"/>
      <c r="T100" s="60"/>
      <c r="Z100" s="60"/>
      <c r="AF100" s="60"/>
      <c r="AM100" s="60"/>
      <c r="AS100" s="60"/>
      <c r="AY100" s="60"/>
      <c r="BF100" s="60"/>
      <c r="BL100" s="60"/>
    </row>
    <row r="101" spans="1:64" ht="13.5" customHeight="1" x14ac:dyDescent="0.3">
      <c r="A101" s="2"/>
      <c r="H101" s="60"/>
      <c r="N101" s="60"/>
      <c r="T101" s="60"/>
      <c r="Z101" s="60"/>
      <c r="AF101" s="60"/>
      <c r="AM101" s="60"/>
      <c r="AS101" s="60"/>
      <c r="AY101" s="60"/>
      <c r="BF101" s="60"/>
      <c r="BL101" s="60"/>
    </row>
    <row r="102" spans="1:64" ht="13.5" customHeight="1" x14ac:dyDescent="0.3">
      <c r="A102" s="2"/>
      <c r="H102" s="60"/>
      <c r="N102" s="60"/>
      <c r="T102" s="60"/>
      <c r="Z102" s="60"/>
      <c r="AF102" s="60"/>
      <c r="AM102" s="60"/>
      <c r="AS102" s="60"/>
      <c r="AY102" s="60"/>
      <c r="BF102" s="60"/>
      <c r="BL102" s="60"/>
    </row>
    <row r="103" spans="1:64" ht="13.5" customHeight="1" x14ac:dyDescent="0.3">
      <c r="A103" s="2"/>
      <c r="H103" s="60"/>
      <c r="N103" s="60"/>
      <c r="T103" s="60"/>
      <c r="Z103" s="60"/>
      <c r="AF103" s="60"/>
      <c r="AM103" s="60"/>
      <c r="AS103" s="60"/>
      <c r="AY103" s="60"/>
      <c r="BF103" s="60"/>
      <c r="BL103" s="60"/>
    </row>
    <row r="104" spans="1:64" ht="13.5" customHeight="1" x14ac:dyDescent="0.3">
      <c r="A104" s="2"/>
      <c r="H104" s="60"/>
      <c r="N104" s="60"/>
      <c r="T104" s="60"/>
      <c r="Z104" s="60"/>
      <c r="AF104" s="60"/>
      <c r="AM104" s="60"/>
      <c r="AS104" s="60"/>
      <c r="AY104" s="60"/>
      <c r="BF104" s="60"/>
      <c r="BL104" s="60"/>
    </row>
    <row r="105" spans="1:64" ht="13.5" customHeight="1" x14ac:dyDescent="0.3">
      <c r="A105" s="2"/>
      <c r="H105" s="60"/>
      <c r="N105" s="60"/>
      <c r="T105" s="60"/>
      <c r="Z105" s="60"/>
      <c r="AF105" s="60"/>
      <c r="AM105" s="60"/>
      <c r="AS105" s="60"/>
      <c r="AY105" s="60"/>
      <c r="BF105" s="60"/>
      <c r="BL105" s="60"/>
    </row>
    <row r="106" spans="1:64" ht="13.5" customHeight="1" x14ac:dyDescent="0.3">
      <c r="A106" s="2"/>
      <c r="H106" s="60"/>
      <c r="N106" s="60"/>
      <c r="T106" s="60"/>
      <c r="Z106" s="60"/>
      <c r="AF106" s="60"/>
      <c r="AM106" s="60"/>
      <c r="AS106" s="60"/>
      <c r="AY106" s="60"/>
      <c r="BF106" s="60"/>
      <c r="BL106" s="60"/>
    </row>
    <row r="107" spans="1:64" ht="13.5" customHeight="1" x14ac:dyDescent="0.3">
      <c r="A107" s="2"/>
      <c r="H107" s="60"/>
      <c r="N107" s="60"/>
      <c r="T107" s="60"/>
      <c r="Z107" s="60"/>
      <c r="AF107" s="60"/>
      <c r="AM107" s="60"/>
      <c r="AS107" s="60"/>
      <c r="AY107" s="60"/>
      <c r="BF107" s="60"/>
      <c r="BL107" s="60"/>
    </row>
    <row r="108" spans="1:64" ht="13.5" customHeight="1" x14ac:dyDescent="0.3">
      <c r="A108" s="2"/>
      <c r="H108" s="60"/>
      <c r="N108" s="60"/>
      <c r="T108" s="60"/>
      <c r="Z108" s="60"/>
      <c r="AF108" s="60"/>
      <c r="AM108" s="60"/>
      <c r="AS108" s="60"/>
      <c r="AY108" s="60"/>
      <c r="BF108" s="60"/>
      <c r="BL108" s="60"/>
    </row>
    <row r="109" spans="1:64" ht="13.5" customHeight="1" x14ac:dyDescent="0.3">
      <c r="A109" s="2"/>
      <c r="H109" s="60"/>
      <c r="N109" s="60"/>
      <c r="T109" s="60"/>
      <c r="Z109" s="60"/>
      <c r="AF109" s="60"/>
      <c r="AM109" s="60"/>
      <c r="AS109" s="60"/>
      <c r="AY109" s="60"/>
      <c r="BF109" s="60"/>
      <c r="BL109" s="60"/>
    </row>
    <row r="110" spans="1:64" ht="13.5" customHeight="1" x14ac:dyDescent="0.3">
      <c r="A110" s="2"/>
      <c r="H110" s="60"/>
      <c r="N110" s="60"/>
      <c r="T110" s="60"/>
      <c r="Z110" s="60"/>
      <c r="AF110" s="60"/>
      <c r="AM110" s="60"/>
      <c r="AS110" s="60"/>
      <c r="AY110" s="60"/>
      <c r="BF110" s="60"/>
      <c r="BL110" s="60"/>
    </row>
    <row r="111" spans="1:64" ht="13.5" customHeight="1" x14ac:dyDescent="0.3">
      <c r="A111" s="2"/>
      <c r="H111" s="60"/>
      <c r="N111" s="60"/>
      <c r="T111" s="60"/>
      <c r="Z111" s="60"/>
      <c r="AF111" s="60"/>
      <c r="AM111" s="60"/>
      <c r="AS111" s="60"/>
      <c r="AY111" s="60"/>
      <c r="BF111" s="60"/>
      <c r="BL111" s="60"/>
    </row>
    <row r="112" spans="1:64" ht="13.5" customHeight="1" x14ac:dyDescent="0.3">
      <c r="A112" s="2"/>
      <c r="H112" s="60"/>
      <c r="N112" s="60"/>
      <c r="T112" s="60"/>
      <c r="Z112" s="60"/>
      <c r="AF112" s="60"/>
      <c r="AM112" s="60"/>
      <c r="AS112" s="60"/>
      <c r="AY112" s="60"/>
      <c r="BF112" s="60"/>
      <c r="BL112" s="60"/>
    </row>
    <row r="113" spans="1:64" ht="13.5" customHeight="1" x14ac:dyDescent="0.3">
      <c r="A113" s="2"/>
      <c r="H113" s="60"/>
      <c r="N113" s="60"/>
      <c r="T113" s="60"/>
      <c r="Z113" s="60"/>
      <c r="AF113" s="60"/>
      <c r="AM113" s="60"/>
      <c r="AS113" s="60"/>
      <c r="AY113" s="60"/>
      <c r="BF113" s="60"/>
      <c r="BL113" s="60"/>
    </row>
    <row r="114" spans="1:64" ht="13.5" customHeight="1" x14ac:dyDescent="0.3">
      <c r="A114" s="2"/>
      <c r="H114" s="60"/>
      <c r="N114" s="60"/>
      <c r="T114" s="60"/>
      <c r="Z114" s="60"/>
      <c r="AF114" s="60"/>
      <c r="AM114" s="60"/>
      <c r="AS114" s="60"/>
      <c r="AY114" s="60"/>
      <c r="BF114" s="60"/>
      <c r="BL114" s="60"/>
    </row>
    <row r="115" spans="1:64" ht="13.5" customHeight="1" x14ac:dyDescent="0.3">
      <c r="A115" s="2"/>
      <c r="H115" s="60"/>
      <c r="N115" s="60"/>
      <c r="T115" s="60"/>
      <c r="Z115" s="60"/>
      <c r="AF115" s="60"/>
      <c r="AM115" s="60"/>
      <c r="AS115" s="60"/>
      <c r="AY115" s="60"/>
      <c r="BF115" s="60"/>
      <c r="BL115" s="60"/>
    </row>
    <row r="116" spans="1:64" ht="13.5" customHeight="1" x14ac:dyDescent="0.3">
      <c r="A116" s="2"/>
      <c r="H116" s="60"/>
      <c r="N116" s="60"/>
      <c r="T116" s="60"/>
      <c r="Z116" s="60"/>
      <c r="AF116" s="60"/>
      <c r="AM116" s="60"/>
      <c r="AS116" s="60"/>
      <c r="AY116" s="60"/>
      <c r="BF116" s="60"/>
      <c r="BL116" s="60"/>
    </row>
    <row r="117" spans="1:64" ht="13.5" customHeight="1" x14ac:dyDescent="0.3">
      <c r="A117" s="2"/>
      <c r="H117" s="60"/>
      <c r="N117" s="60"/>
      <c r="T117" s="60"/>
      <c r="Z117" s="60"/>
      <c r="AF117" s="60"/>
      <c r="AM117" s="60"/>
      <c r="AS117" s="60"/>
      <c r="AY117" s="60"/>
      <c r="BF117" s="60"/>
      <c r="BL117" s="60"/>
    </row>
    <row r="118" spans="1:64" ht="13.5" customHeight="1" x14ac:dyDescent="0.3">
      <c r="A118" s="2"/>
      <c r="H118" s="60"/>
      <c r="N118" s="60"/>
      <c r="T118" s="60"/>
      <c r="Z118" s="60"/>
      <c r="AF118" s="60"/>
      <c r="AM118" s="60"/>
      <c r="AS118" s="60"/>
      <c r="AY118" s="60"/>
      <c r="BF118" s="60"/>
      <c r="BL118" s="60"/>
    </row>
    <row r="119" spans="1:64" ht="13.5" customHeight="1" x14ac:dyDescent="0.3">
      <c r="A119" s="2"/>
      <c r="H119" s="60"/>
      <c r="N119" s="60"/>
      <c r="T119" s="60"/>
      <c r="Z119" s="60"/>
      <c r="AF119" s="60"/>
      <c r="AM119" s="60"/>
      <c r="AS119" s="60"/>
      <c r="AY119" s="60"/>
      <c r="BF119" s="60"/>
      <c r="BL119" s="60"/>
    </row>
    <row r="120" spans="1:64" ht="13.5" customHeight="1" x14ac:dyDescent="0.3">
      <c r="A120" s="2"/>
      <c r="H120" s="60"/>
      <c r="N120" s="60"/>
      <c r="T120" s="60"/>
      <c r="Z120" s="60"/>
      <c r="AF120" s="60"/>
      <c r="AM120" s="60"/>
      <c r="AS120" s="60"/>
      <c r="AY120" s="60"/>
      <c r="BF120" s="60"/>
      <c r="BL120" s="60"/>
    </row>
    <row r="121" spans="1:64" ht="13.5" customHeight="1" x14ac:dyDescent="0.3">
      <c r="A121" s="2"/>
      <c r="H121" s="60"/>
      <c r="N121" s="60"/>
      <c r="T121" s="60"/>
      <c r="Z121" s="60"/>
      <c r="AF121" s="60"/>
      <c r="AM121" s="60"/>
      <c r="AS121" s="60"/>
      <c r="AY121" s="60"/>
      <c r="BF121" s="60"/>
      <c r="BL121" s="60"/>
    </row>
    <row r="122" spans="1:64" ht="13.5" customHeight="1" x14ac:dyDescent="0.3">
      <c r="A122" s="2"/>
      <c r="H122" s="60"/>
      <c r="N122" s="60"/>
      <c r="T122" s="60"/>
      <c r="Z122" s="60"/>
      <c r="AF122" s="60"/>
      <c r="AM122" s="60"/>
      <c r="AS122" s="60"/>
      <c r="AY122" s="60"/>
      <c r="BF122" s="60"/>
      <c r="BL122" s="60"/>
    </row>
    <row r="123" spans="1:64" ht="13.5" customHeight="1" x14ac:dyDescent="0.3">
      <c r="A123" s="2"/>
      <c r="H123" s="60"/>
      <c r="N123" s="60"/>
      <c r="T123" s="60"/>
      <c r="Z123" s="60"/>
      <c r="AF123" s="60"/>
      <c r="AM123" s="60"/>
      <c r="AS123" s="60"/>
      <c r="AY123" s="60"/>
      <c r="BF123" s="60"/>
      <c r="BL123" s="60"/>
    </row>
    <row r="124" spans="1:64" ht="13.5" customHeight="1" x14ac:dyDescent="0.3">
      <c r="A124" s="2"/>
      <c r="H124" s="60"/>
      <c r="N124" s="60"/>
      <c r="T124" s="60"/>
      <c r="Z124" s="60"/>
      <c r="AF124" s="60"/>
      <c r="AM124" s="60"/>
      <c r="AS124" s="60"/>
      <c r="AY124" s="60"/>
      <c r="BF124" s="60"/>
      <c r="BL124" s="60"/>
    </row>
    <row r="125" spans="1:64" ht="13.5" customHeight="1" x14ac:dyDescent="0.3">
      <c r="A125" s="2"/>
      <c r="H125" s="60"/>
      <c r="N125" s="60"/>
      <c r="T125" s="60"/>
      <c r="Z125" s="60"/>
      <c r="AF125" s="60"/>
      <c r="AM125" s="60"/>
      <c r="AS125" s="60"/>
      <c r="AY125" s="60"/>
      <c r="BF125" s="60"/>
      <c r="BL125" s="60"/>
    </row>
    <row r="126" spans="1:64" ht="13.5" customHeight="1" x14ac:dyDescent="0.3">
      <c r="A126" s="2"/>
      <c r="H126" s="60"/>
      <c r="N126" s="60"/>
      <c r="T126" s="60"/>
      <c r="Z126" s="60"/>
      <c r="AF126" s="60"/>
      <c r="AM126" s="60"/>
      <c r="AS126" s="60"/>
      <c r="AY126" s="60"/>
      <c r="BF126" s="60"/>
      <c r="BL126" s="60"/>
    </row>
    <row r="127" spans="1:64" ht="13.5" customHeight="1" x14ac:dyDescent="0.3">
      <c r="A127" s="2"/>
      <c r="H127" s="60"/>
      <c r="N127" s="60"/>
      <c r="T127" s="60"/>
      <c r="Z127" s="60"/>
      <c r="AF127" s="60"/>
      <c r="AM127" s="60"/>
      <c r="AS127" s="60"/>
      <c r="AY127" s="60"/>
      <c r="BF127" s="60"/>
      <c r="BL127" s="60"/>
    </row>
    <row r="128" spans="1:64" ht="13.5" customHeight="1" x14ac:dyDescent="0.3">
      <c r="A128" s="2"/>
      <c r="H128" s="60"/>
      <c r="N128" s="60"/>
      <c r="T128" s="60"/>
      <c r="Z128" s="60"/>
      <c r="AF128" s="60"/>
      <c r="AM128" s="60"/>
      <c r="AS128" s="60"/>
      <c r="AY128" s="60"/>
      <c r="BF128" s="60"/>
      <c r="BL128" s="60"/>
    </row>
    <row r="129" spans="1:64" ht="13.5" customHeight="1" x14ac:dyDescent="0.3">
      <c r="A129" s="2"/>
      <c r="H129" s="60"/>
      <c r="N129" s="60"/>
      <c r="T129" s="60"/>
      <c r="Z129" s="60"/>
      <c r="AF129" s="60"/>
      <c r="AM129" s="60"/>
      <c r="AS129" s="60"/>
      <c r="AY129" s="60"/>
      <c r="BF129" s="60"/>
      <c r="BL129" s="60"/>
    </row>
    <row r="130" spans="1:64" ht="13.5" customHeight="1" x14ac:dyDescent="0.3">
      <c r="A130" s="2"/>
      <c r="H130" s="60"/>
      <c r="N130" s="60"/>
      <c r="T130" s="60"/>
      <c r="Z130" s="60"/>
      <c r="AF130" s="60"/>
      <c r="AM130" s="60"/>
      <c r="AS130" s="60"/>
      <c r="AY130" s="60"/>
      <c r="BF130" s="60"/>
      <c r="BL130" s="60"/>
    </row>
    <row r="131" spans="1:64" ht="13.5" customHeight="1" x14ac:dyDescent="0.3">
      <c r="A131" s="2"/>
      <c r="H131" s="60"/>
      <c r="N131" s="60"/>
      <c r="T131" s="60"/>
      <c r="Z131" s="60"/>
      <c r="AF131" s="60"/>
      <c r="AM131" s="60"/>
      <c r="AS131" s="60"/>
      <c r="AY131" s="60"/>
      <c r="BF131" s="60"/>
      <c r="BL131" s="60"/>
    </row>
    <row r="132" spans="1:64" ht="13.5" customHeight="1" x14ac:dyDescent="0.3">
      <c r="A132" s="2"/>
      <c r="H132" s="60"/>
      <c r="N132" s="60"/>
      <c r="T132" s="60"/>
      <c r="Z132" s="60"/>
      <c r="AF132" s="60"/>
      <c r="AM132" s="60"/>
      <c r="AS132" s="60"/>
      <c r="AY132" s="60"/>
      <c r="BF132" s="60"/>
      <c r="BL132" s="60"/>
    </row>
    <row r="133" spans="1:64" ht="13.5" customHeight="1" x14ac:dyDescent="0.3">
      <c r="A133" s="2"/>
      <c r="H133" s="60"/>
      <c r="N133" s="60"/>
      <c r="T133" s="60"/>
      <c r="Z133" s="60"/>
      <c r="AF133" s="60"/>
      <c r="AM133" s="60"/>
      <c r="AS133" s="60"/>
      <c r="AY133" s="60"/>
      <c r="BF133" s="60"/>
      <c r="BL133" s="60"/>
    </row>
    <row r="134" spans="1:64" ht="13.5" customHeight="1" x14ac:dyDescent="0.3">
      <c r="A134" s="2"/>
      <c r="H134" s="60"/>
      <c r="N134" s="60"/>
      <c r="T134" s="60"/>
      <c r="Z134" s="60"/>
      <c r="AF134" s="60"/>
      <c r="AM134" s="60"/>
      <c r="AS134" s="60"/>
      <c r="AY134" s="60"/>
      <c r="BF134" s="60"/>
      <c r="BL134" s="60"/>
    </row>
    <row r="135" spans="1:64" ht="13.5" customHeight="1" x14ac:dyDescent="0.3">
      <c r="A135" s="2"/>
      <c r="H135" s="60"/>
      <c r="N135" s="60"/>
      <c r="T135" s="60"/>
      <c r="Z135" s="60"/>
      <c r="AF135" s="60"/>
      <c r="AM135" s="60"/>
      <c r="AS135" s="60"/>
      <c r="AY135" s="60"/>
      <c r="BF135" s="60"/>
      <c r="BL135" s="60"/>
    </row>
    <row r="136" spans="1:64" ht="13.5" customHeight="1" x14ac:dyDescent="0.3">
      <c r="A136" s="2"/>
      <c r="H136" s="60"/>
      <c r="N136" s="60"/>
      <c r="T136" s="60"/>
      <c r="Z136" s="60"/>
      <c r="AF136" s="60"/>
      <c r="AM136" s="60"/>
      <c r="AS136" s="60"/>
      <c r="AY136" s="60"/>
      <c r="BF136" s="60"/>
      <c r="BL136" s="60"/>
    </row>
    <row r="137" spans="1:64" ht="13.5" customHeight="1" x14ac:dyDescent="0.3">
      <c r="A137" s="2"/>
      <c r="H137" s="60"/>
      <c r="N137" s="60"/>
      <c r="T137" s="60"/>
      <c r="Z137" s="60"/>
      <c r="AF137" s="60"/>
      <c r="AM137" s="60"/>
      <c r="AS137" s="60"/>
      <c r="AY137" s="60"/>
      <c r="BF137" s="60"/>
      <c r="BL137" s="60"/>
    </row>
    <row r="138" spans="1:64" ht="13.5" customHeight="1" x14ac:dyDescent="0.3">
      <c r="A138" s="2"/>
      <c r="H138" s="60"/>
      <c r="N138" s="60"/>
      <c r="T138" s="60"/>
      <c r="Z138" s="60"/>
      <c r="AF138" s="60"/>
      <c r="AM138" s="60"/>
      <c r="AS138" s="60"/>
      <c r="AY138" s="60"/>
      <c r="BF138" s="60"/>
      <c r="BL138" s="60"/>
    </row>
    <row r="139" spans="1:64" ht="13.5" customHeight="1" x14ac:dyDescent="0.3">
      <c r="A139" s="2"/>
      <c r="H139" s="60"/>
      <c r="N139" s="60"/>
      <c r="T139" s="60"/>
      <c r="Z139" s="60"/>
      <c r="AF139" s="60"/>
      <c r="AM139" s="60"/>
      <c r="AS139" s="60"/>
      <c r="AY139" s="60"/>
      <c r="BF139" s="60"/>
      <c r="BL139" s="60"/>
    </row>
    <row r="140" spans="1:64" ht="13.5" customHeight="1" x14ac:dyDescent="0.3">
      <c r="A140" s="2"/>
      <c r="H140" s="60"/>
      <c r="N140" s="60"/>
      <c r="T140" s="60"/>
      <c r="Z140" s="60"/>
      <c r="AF140" s="60"/>
      <c r="AM140" s="60"/>
      <c r="AS140" s="60"/>
      <c r="AY140" s="60"/>
      <c r="BF140" s="60"/>
      <c r="BL140" s="60"/>
    </row>
    <row r="141" spans="1:64" ht="13.5" customHeight="1" x14ac:dyDescent="0.3">
      <c r="A141" s="2"/>
      <c r="H141" s="60"/>
      <c r="N141" s="60"/>
      <c r="T141" s="60"/>
      <c r="Z141" s="60"/>
      <c r="AF141" s="60"/>
      <c r="AM141" s="60"/>
      <c r="AS141" s="60"/>
      <c r="AY141" s="60"/>
      <c r="BF141" s="60"/>
      <c r="BL141" s="60"/>
    </row>
    <row r="142" spans="1:64" ht="13.5" customHeight="1" x14ac:dyDescent="0.3">
      <c r="A142" s="2"/>
      <c r="H142" s="60"/>
      <c r="N142" s="60"/>
      <c r="T142" s="60"/>
      <c r="Z142" s="60"/>
      <c r="AF142" s="60"/>
      <c r="AM142" s="60"/>
      <c r="AS142" s="60"/>
      <c r="AY142" s="60"/>
      <c r="BF142" s="60"/>
      <c r="BL142" s="60"/>
    </row>
    <row r="143" spans="1:64" ht="13.5" customHeight="1" x14ac:dyDescent="0.3">
      <c r="A143" s="2"/>
      <c r="H143" s="60"/>
      <c r="N143" s="60"/>
      <c r="T143" s="60"/>
      <c r="Z143" s="60"/>
      <c r="AF143" s="60"/>
      <c r="AM143" s="60"/>
      <c r="AS143" s="60"/>
      <c r="AY143" s="60"/>
      <c r="BF143" s="60"/>
      <c r="BL143" s="60"/>
    </row>
    <row r="144" spans="1:64" ht="13.5" customHeight="1" x14ac:dyDescent="0.3">
      <c r="A144" s="2"/>
      <c r="H144" s="60"/>
      <c r="N144" s="60"/>
      <c r="T144" s="60"/>
      <c r="Z144" s="60"/>
      <c r="AF144" s="60"/>
      <c r="AM144" s="60"/>
      <c r="AS144" s="60"/>
      <c r="AY144" s="60"/>
      <c r="BF144" s="60"/>
      <c r="BL144" s="60"/>
    </row>
    <row r="145" spans="1:64" ht="13.5" customHeight="1" x14ac:dyDescent="0.3">
      <c r="A145" s="2"/>
      <c r="H145" s="60"/>
      <c r="N145" s="60"/>
      <c r="T145" s="60"/>
      <c r="Z145" s="60"/>
      <c r="AF145" s="60"/>
      <c r="AM145" s="60"/>
      <c r="AS145" s="60"/>
      <c r="AY145" s="60"/>
      <c r="BF145" s="60"/>
      <c r="BL145" s="60"/>
    </row>
    <row r="146" spans="1:64" ht="13.5" customHeight="1" x14ac:dyDescent="0.3">
      <c r="A146" s="2"/>
      <c r="H146" s="60"/>
      <c r="N146" s="60"/>
      <c r="T146" s="60"/>
      <c r="Z146" s="60"/>
      <c r="AF146" s="60"/>
      <c r="AM146" s="60"/>
      <c r="AS146" s="60"/>
      <c r="AY146" s="60"/>
      <c r="BF146" s="60"/>
      <c r="BL146" s="60"/>
    </row>
    <row r="147" spans="1:64" ht="13.5" customHeight="1" x14ac:dyDescent="0.3">
      <c r="A147" s="2"/>
      <c r="H147" s="60"/>
      <c r="N147" s="60"/>
      <c r="T147" s="60"/>
      <c r="Z147" s="60"/>
      <c r="AF147" s="60"/>
      <c r="AM147" s="60"/>
      <c r="AS147" s="60"/>
      <c r="AY147" s="60"/>
      <c r="BF147" s="60"/>
      <c r="BL147" s="60"/>
    </row>
    <row r="148" spans="1:64" ht="13.5" customHeight="1" x14ac:dyDescent="0.3">
      <c r="A148" s="2"/>
      <c r="H148" s="60"/>
      <c r="N148" s="60"/>
      <c r="T148" s="60"/>
      <c r="Z148" s="60"/>
      <c r="AF148" s="60"/>
      <c r="AM148" s="60"/>
      <c r="AS148" s="60"/>
      <c r="AY148" s="60"/>
      <c r="BF148" s="60"/>
      <c r="BL148" s="60"/>
    </row>
    <row r="149" spans="1:64" ht="13.5" customHeight="1" x14ac:dyDescent="0.3">
      <c r="A149" s="2"/>
      <c r="H149" s="60"/>
      <c r="N149" s="60"/>
      <c r="T149" s="60"/>
      <c r="Z149" s="60"/>
      <c r="AF149" s="60"/>
      <c r="AM149" s="60"/>
      <c r="AS149" s="60"/>
      <c r="AY149" s="60"/>
      <c r="BF149" s="60"/>
      <c r="BL149" s="60"/>
    </row>
    <row r="150" spans="1:64" ht="13.5" customHeight="1" x14ac:dyDescent="0.3">
      <c r="A150" s="2"/>
      <c r="H150" s="60"/>
      <c r="N150" s="60"/>
      <c r="T150" s="60"/>
      <c r="Z150" s="60"/>
      <c r="AF150" s="60"/>
      <c r="AM150" s="60"/>
      <c r="AS150" s="60"/>
      <c r="AY150" s="60"/>
      <c r="BF150" s="60"/>
      <c r="BL150" s="60"/>
    </row>
    <row r="151" spans="1:64" ht="13.5" customHeight="1" x14ac:dyDescent="0.3">
      <c r="A151" s="2"/>
      <c r="H151" s="60"/>
      <c r="N151" s="60"/>
      <c r="T151" s="60"/>
      <c r="Z151" s="60"/>
      <c r="AF151" s="60"/>
      <c r="AM151" s="60"/>
      <c r="AS151" s="60"/>
      <c r="AY151" s="60"/>
      <c r="BF151" s="60"/>
      <c r="BL151" s="60"/>
    </row>
    <row r="152" spans="1:64" ht="13.5" customHeight="1" x14ac:dyDescent="0.3">
      <c r="A152" s="2"/>
      <c r="H152" s="60"/>
      <c r="N152" s="60"/>
      <c r="T152" s="60"/>
      <c r="Z152" s="60"/>
      <c r="AF152" s="60"/>
      <c r="AM152" s="60"/>
      <c r="AS152" s="60"/>
      <c r="AY152" s="60"/>
      <c r="BF152" s="60"/>
      <c r="BL152" s="60"/>
    </row>
    <row r="153" spans="1:64" ht="13.5" customHeight="1" x14ac:dyDescent="0.3">
      <c r="A153" s="2"/>
      <c r="H153" s="60"/>
      <c r="N153" s="60"/>
      <c r="T153" s="60"/>
      <c r="Z153" s="60"/>
      <c r="AF153" s="60"/>
      <c r="AM153" s="60"/>
      <c r="AS153" s="60"/>
      <c r="AY153" s="60"/>
      <c r="BF153" s="60"/>
      <c r="BL153" s="60"/>
    </row>
    <row r="154" spans="1:64" ht="13.5" customHeight="1" x14ac:dyDescent="0.3">
      <c r="A154" s="2"/>
      <c r="H154" s="60"/>
      <c r="N154" s="60"/>
      <c r="T154" s="60"/>
      <c r="Z154" s="60"/>
      <c r="AF154" s="60"/>
      <c r="AM154" s="60"/>
      <c r="AS154" s="60"/>
      <c r="AY154" s="60"/>
      <c r="BF154" s="60"/>
      <c r="BL154" s="60"/>
    </row>
    <row r="155" spans="1:64" ht="13.5" customHeight="1" x14ac:dyDescent="0.3">
      <c r="A155" s="2"/>
      <c r="H155" s="60"/>
      <c r="N155" s="60"/>
      <c r="T155" s="60"/>
      <c r="Z155" s="60"/>
      <c r="AF155" s="60"/>
      <c r="AM155" s="60"/>
      <c r="AS155" s="60"/>
      <c r="AY155" s="60"/>
      <c r="BF155" s="60"/>
      <c r="BL155" s="60"/>
    </row>
    <row r="156" spans="1:64" ht="13.5" customHeight="1" x14ac:dyDescent="0.3">
      <c r="A156" s="2"/>
      <c r="H156" s="60"/>
      <c r="N156" s="60"/>
      <c r="T156" s="60"/>
      <c r="Z156" s="60"/>
      <c r="AF156" s="60"/>
      <c r="AM156" s="60"/>
      <c r="AS156" s="60"/>
      <c r="AY156" s="60"/>
      <c r="BF156" s="60"/>
      <c r="BL156" s="60"/>
    </row>
    <row r="157" spans="1:64" ht="13.5" customHeight="1" x14ac:dyDescent="0.3">
      <c r="A157" s="2"/>
      <c r="H157" s="60"/>
      <c r="N157" s="60"/>
      <c r="T157" s="60"/>
      <c r="Z157" s="60"/>
      <c r="AF157" s="60"/>
      <c r="AM157" s="60"/>
      <c r="AS157" s="60"/>
      <c r="AY157" s="60"/>
      <c r="BF157" s="60"/>
      <c r="BL157" s="60"/>
    </row>
    <row r="158" spans="1:64" ht="13.5" customHeight="1" x14ac:dyDescent="0.3">
      <c r="A158" s="2"/>
      <c r="H158" s="60"/>
      <c r="N158" s="60"/>
      <c r="T158" s="60"/>
      <c r="Z158" s="60"/>
      <c r="AF158" s="60"/>
      <c r="AM158" s="60"/>
      <c r="AS158" s="60"/>
      <c r="AY158" s="60"/>
      <c r="BF158" s="60"/>
      <c r="BL158" s="60"/>
    </row>
    <row r="159" spans="1:64" ht="13.5" customHeight="1" x14ac:dyDescent="0.3">
      <c r="A159" s="2"/>
      <c r="H159" s="60"/>
      <c r="N159" s="60"/>
      <c r="T159" s="60"/>
      <c r="Z159" s="60"/>
      <c r="AF159" s="60"/>
      <c r="AM159" s="60"/>
      <c r="AS159" s="60"/>
      <c r="AY159" s="60"/>
      <c r="BF159" s="60"/>
      <c r="BL159" s="60"/>
    </row>
    <row r="160" spans="1:64" ht="13.5" customHeight="1" x14ac:dyDescent="0.3">
      <c r="A160" s="2"/>
      <c r="H160" s="60"/>
      <c r="N160" s="60"/>
      <c r="T160" s="60"/>
      <c r="Z160" s="60"/>
      <c r="AF160" s="60"/>
      <c r="AM160" s="60"/>
      <c r="AS160" s="60"/>
      <c r="AY160" s="60"/>
      <c r="BF160" s="60"/>
      <c r="BL160" s="60"/>
    </row>
    <row r="161" spans="1:64" ht="13.5" customHeight="1" x14ac:dyDescent="0.3">
      <c r="A161" s="2"/>
      <c r="H161" s="60"/>
      <c r="N161" s="60"/>
      <c r="T161" s="60"/>
      <c r="Z161" s="60"/>
      <c r="AF161" s="60"/>
      <c r="AM161" s="60"/>
      <c r="AS161" s="60"/>
      <c r="AY161" s="60"/>
      <c r="BF161" s="60"/>
      <c r="BL161" s="60"/>
    </row>
    <row r="162" spans="1:64" ht="13.5" customHeight="1" x14ac:dyDescent="0.3">
      <c r="A162" s="2"/>
      <c r="H162" s="60"/>
      <c r="N162" s="60"/>
      <c r="T162" s="60"/>
      <c r="Z162" s="60"/>
      <c r="AF162" s="60"/>
      <c r="AM162" s="60"/>
      <c r="AS162" s="60"/>
      <c r="AY162" s="60"/>
      <c r="BF162" s="60"/>
      <c r="BL162" s="60"/>
    </row>
    <row r="163" spans="1:64" ht="13.5" customHeight="1" x14ac:dyDescent="0.3">
      <c r="A163" s="2"/>
      <c r="H163" s="60"/>
      <c r="N163" s="60"/>
      <c r="T163" s="60"/>
      <c r="Z163" s="60"/>
      <c r="AF163" s="60"/>
      <c r="AM163" s="60"/>
      <c r="AS163" s="60"/>
      <c r="AY163" s="60"/>
      <c r="BF163" s="60"/>
      <c r="BL163" s="60"/>
    </row>
    <row r="164" spans="1:64" ht="13.5" customHeight="1" x14ac:dyDescent="0.3">
      <c r="A164" s="2"/>
      <c r="H164" s="60"/>
      <c r="N164" s="60"/>
      <c r="T164" s="60"/>
      <c r="Z164" s="60"/>
      <c r="AF164" s="60"/>
      <c r="AM164" s="60"/>
      <c r="AS164" s="60"/>
      <c r="AY164" s="60"/>
      <c r="BF164" s="60"/>
      <c r="BL164" s="60"/>
    </row>
    <row r="165" spans="1:64" ht="13.5" customHeight="1" x14ac:dyDescent="0.3">
      <c r="A165" s="2"/>
      <c r="H165" s="60"/>
      <c r="N165" s="60"/>
      <c r="T165" s="60"/>
      <c r="Z165" s="60"/>
      <c r="AF165" s="60"/>
      <c r="AM165" s="60"/>
      <c r="AS165" s="60"/>
      <c r="AY165" s="60"/>
      <c r="BF165" s="60"/>
      <c r="BL165" s="60"/>
    </row>
    <row r="166" spans="1:64" ht="13.5" customHeight="1" x14ac:dyDescent="0.3">
      <c r="A166" s="2"/>
      <c r="H166" s="60"/>
      <c r="N166" s="60"/>
      <c r="T166" s="60"/>
      <c r="Z166" s="60"/>
      <c r="AF166" s="60"/>
      <c r="AM166" s="60"/>
      <c r="AS166" s="60"/>
      <c r="AY166" s="60"/>
      <c r="BF166" s="60"/>
      <c r="BL166" s="60"/>
    </row>
    <row r="167" spans="1:64" ht="13.5" customHeight="1" x14ac:dyDescent="0.3">
      <c r="A167" s="2"/>
      <c r="H167" s="60"/>
      <c r="N167" s="60"/>
      <c r="T167" s="60"/>
      <c r="Z167" s="60"/>
      <c r="AF167" s="60"/>
      <c r="AM167" s="60"/>
      <c r="AS167" s="60"/>
      <c r="AY167" s="60"/>
      <c r="BF167" s="60"/>
      <c r="BL167" s="60"/>
    </row>
    <row r="168" spans="1:64" ht="13.5" customHeight="1" x14ac:dyDescent="0.3">
      <c r="A168" s="2"/>
      <c r="H168" s="60"/>
      <c r="N168" s="60"/>
      <c r="T168" s="60"/>
      <c r="Z168" s="60"/>
      <c r="AF168" s="60"/>
      <c r="AM168" s="60"/>
      <c r="AS168" s="60"/>
      <c r="AY168" s="60"/>
      <c r="BF168" s="60"/>
      <c r="BL168" s="60"/>
    </row>
    <row r="169" spans="1:64" ht="13.5" customHeight="1" x14ac:dyDescent="0.3">
      <c r="A169" s="2"/>
      <c r="H169" s="60"/>
      <c r="N169" s="60"/>
      <c r="T169" s="60"/>
      <c r="Z169" s="60"/>
      <c r="AF169" s="60"/>
      <c r="AM169" s="60"/>
      <c r="AS169" s="60"/>
      <c r="AY169" s="60"/>
      <c r="BF169" s="60"/>
      <c r="BL169" s="60"/>
    </row>
    <row r="170" spans="1:64" ht="13.5" customHeight="1" x14ac:dyDescent="0.3">
      <c r="A170" s="2"/>
      <c r="H170" s="60"/>
      <c r="N170" s="60"/>
      <c r="T170" s="60"/>
      <c r="Z170" s="60"/>
      <c r="AF170" s="60"/>
      <c r="AM170" s="60"/>
      <c r="AS170" s="60"/>
      <c r="AY170" s="60"/>
      <c r="BF170" s="60"/>
      <c r="BL170" s="60"/>
    </row>
    <row r="171" spans="1:64" ht="13.5" customHeight="1" x14ac:dyDescent="0.3">
      <c r="A171" s="2"/>
      <c r="H171" s="60"/>
      <c r="N171" s="60"/>
      <c r="T171" s="60"/>
      <c r="Z171" s="60"/>
      <c r="AF171" s="60"/>
      <c r="AM171" s="60"/>
      <c r="AS171" s="60"/>
      <c r="AY171" s="60"/>
      <c r="BF171" s="60"/>
      <c r="BL171" s="60"/>
    </row>
    <row r="172" spans="1:64" ht="13.5" customHeight="1" x14ac:dyDescent="0.3">
      <c r="A172" s="2"/>
      <c r="H172" s="60"/>
      <c r="N172" s="60"/>
      <c r="T172" s="60"/>
      <c r="Z172" s="60"/>
      <c r="AF172" s="60"/>
      <c r="AM172" s="60"/>
      <c r="AS172" s="60"/>
      <c r="AY172" s="60"/>
      <c r="BF172" s="60"/>
      <c r="BL172" s="60"/>
    </row>
    <row r="173" spans="1:64" ht="13.5" customHeight="1" x14ac:dyDescent="0.3">
      <c r="A173" s="2"/>
      <c r="H173" s="60"/>
      <c r="N173" s="60"/>
      <c r="T173" s="60"/>
      <c r="Z173" s="60"/>
      <c r="AF173" s="60"/>
      <c r="AM173" s="60"/>
      <c r="AS173" s="60"/>
      <c r="AY173" s="60"/>
      <c r="BF173" s="60"/>
      <c r="BL173" s="60"/>
    </row>
    <row r="174" spans="1:64" ht="13.5" customHeight="1" x14ac:dyDescent="0.3">
      <c r="A174" s="2"/>
      <c r="H174" s="60"/>
      <c r="N174" s="60"/>
      <c r="T174" s="60"/>
      <c r="Z174" s="60"/>
      <c r="AF174" s="60"/>
      <c r="AM174" s="60"/>
      <c r="AS174" s="60"/>
      <c r="AY174" s="60"/>
      <c r="BF174" s="60"/>
      <c r="BL174" s="60"/>
    </row>
    <row r="175" spans="1:64" ht="13.5" customHeight="1" x14ac:dyDescent="0.3">
      <c r="A175" s="2"/>
      <c r="H175" s="60"/>
      <c r="N175" s="60"/>
      <c r="T175" s="60"/>
      <c r="Z175" s="60"/>
      <c r="AF175" s="60"/>
      <c r="AM175" s="60"/>
      <c r="AS175" s="60"/>
      <c r="AY175" s="60"/>
      <c r="BF175" s="60"/>
      <c r="BL175" s="60"/>
    </row>
    <row r="176" spans="1:64" ht="13.5" customHeight="1" x14ac:dyDescent="0.3">
      <c r="A176" s="2"/>
      <c r="H176" s="60"/>
      <c r="N176" s="60"/>
      <c r="T176" s="60"/>
      <c r="Z176" s="60"/>
      <c r="AF176" s="60"/>
      <c r="AM176" s="60"/>
      <c r="AS176" s="60"/>
      <c r="AY176" s="60"/>
      <c r="BF176" s="60"/>
      <c r="BL176" s="60"/>
    </row>
    <row r="177" spans="1:64" ht="13.5" customHeight="1" x14ac:dyDescent="0.3">
      <c r="A177" s="2"/>
      <c r="H177" s="60"/>
      <c r="N177" s="60"/>
      <c r="T177" s="60"/>
      <c r="Z177" s="60"/>
      <c r="AF177" s="60"/>
      <c r="AM177" s="60"/>
      <c r="AS177" s="60"/>
      <c r="AY177" s="60"/>
      <c r="BF177" s="60"/>
      <c r="BL177" s="60"/>
    </row>
    <row r="178" spans="1:64" ht="13.5" customHeight="1" x14ac:dyDescent="0.3">
      <c r="A178" s="2"/>
      <c r="H178" s="60"/>
      <c r="N178" s="60"/>
      <c r="T178" s="60"/>
      <c r="Z178" s="60"/>
      <c r="AF178" s="60"/>
      <c r="AM178" s="60"/>
      <c r="AS178" s="60"/>
      <c r="AY178" s="60"/>
      <c r="BF178" s="60"/>
      <c r="BL178" s="60"/>
    </row>
    <row r="179" spans="1:64" ht="13.5" customHeight="1" x14ac:dyDescent="0.3">
      <c r="A179" s="2"/>
      <c r="H179" s="60"/>
      <c r="N179" s="60"/>
      <c r="T179" s="60"/>
      <c r="Z179" s="60"/>
      <c r="AF179" s="60"/>
      <c r="AM179" s="60"/>
      <c r="AS179" s="60"/>
      <c r="AY179" s="60"/>
      <c r="BF179" s="60"/>
      <c r="BL179" s="60"/>
    </row>
    <row r="180" spans="1:64" ht="13.5" customHeight="1" x14ac:dyDescent="0.3">
      <c r="A180" s="2"/>
      <c r="H180" s="60"/>
      <c r="N180" s="60"/>
      <c r="T180" s="60"/>
      <c r="Z180" s="60"/>
      <c r="AF180" s="60"/>
      <c r="AM180" s="60"/>
      <c r="AS180" s="60"/>
      <c r="AY180" s="60"/>
      <c r="BF180" s="60"/>
      <c r="BL180" s="60"/>
    </row>
    <row r="181" spans="1:64" ht="13.5" customHeight="1" x14ac:dyDescent="0.3">
      <c r="A181" s="2"/>
      <c r="H181" s="60"/>
      <c r="N181" s="60"/>
      <c r="T181" s="60"/>
      <c r="Z181" s="60"/>
      <c r="AF181" s="60"/>
      <c r="AM181" s="60"/>
      <c r="AS181" s="60"/>
      <c r="AY181" s="60"/>
      <c r="BF181" s="60"/>
      <c r="BL181" s="60"/>
    </row>
    <row r="182" spans="1:64" ht="13.5" customHeight="1" x14ac:dyDescent="0.3">
      <c r="A182" s="2"/>
      <c r="H182" s="60"/>
      <c r="N182" s="60"/>
      <c r="T182" s="60"/>
      <c r="Z182" s="60"/>
      <c r="AF182" s="60"/>
      <c r="AM182" s="60"/>
      <c r="AS182" s="60"/>
      <c r="AY182" s="60"/>
      <c r="BF182" s="60"/>
      <c r="BL182" s="60"/>
    </row>
    <row r="183" spans="1:64" ht="13.5" customHeight="1" x14ac:dyDescent="0.3">
      <c r="A183" s="2"/>
      <c r="H183" s="60"/>
      <c r="N183" s="60"/>
      <c r="T183" s="60"/>
      <c r="Z183" s="60"/>
      <c r="AF183" s="60"/>
      <c r="AM183" s="60"/>
      <c r="AS183" s="60"/>
      <c r="AY183" s="60"/>
      <c r="BF183" s="60"/>
      <c r="BL183" s="60"/>
    </row>
    <row r="184" spans="1:64" ht="13.5" customHeight="1" x14ac:dyDescent="0.3">
      <c r="A184" s="2"/>
      <c r="H184" s="60"/>
      <c r="N184" s="60"/>
      <c r="T184" s="60"/>
      <c r="Z184" s="60"/>
      <c r="AF184" s="60"/>
      <c r="AM184" s="60"/>
      <c r="AS184" s="60"/>
      <c r="AY184" s="60"/>
      <c r="BF184" s="60"/>
      <c r="BL184" s="60"/>
    </row>
    <row r="185" spans="1:64" ht="13.5" customHeight="1" x14ac:dyDescent="0.3">
      <c r="A185" s="2"/>
      <c r="H185" s="60"/>
      <c r="N185" s="60"/>
      <c r="T185" s="60"/>
      <c r="Z185" s="60"/>
      <c r="AF185" s="60"/>
      <c r="AM185" s="60"/>
      <c r="AS185" s="60"/>
      <c r="AY185" s="60"/>
      <c r="BF185" s="60"/>
      <c r="BL185" s="60"/>
    </row>
    <row r="186" spans="1:64" ht="13.5" customHeight="1" x14ac:dyDescent="0.3">
      <c r="A186" s="2"/>
      <c r="H186" s="60"/>
      <c r="N186" s="60"/>
      <c r="T186" s="60"/>
      <c r="Z186" s="60"/>
      <c r="AF186" s="60"/>
      <c r="AM186" s="60"/>
      <c r="AS186" s="60"/>
      <c r="AY186" s="60"/>
      <c r="BF186" s="60"/>
      <c r="BL186" s="60"/>
    </row>
    <row r="187" spans="1:64" ht="13.5" customHeight="1" x14ac:dyDescent="0.3">
      <c r="A187" s="2"/>
      <c r="H187" s="60"/>
      <c r="N187" s="60"/>
      <c r="T187" s="60"/>
      <c r="Z187" s="60"/>
      <c r="AF187" s="60"/>
      <c r="AM187" s="60"/>
      <c r="AS187" s="60"/>
      <c r="AY187" s="60"/>
      <c r="BF187" s="60"/>
      <c r="BL187" s="60"/>
    </row>
    <row r="188" spans="1:64" ht="13.5" customHeight="1" x14ac:dyDescent="0.3">
      <c r="A188" s="2"/>
      <c r="H188" s="60"/>
      <c r="N188" s="60"/>
      <c r="T188" s="60"/>
      <c r="Z188" s="60"/>
      <c r="AF188" s="60"/>
      <c r="AM188" s="60"/>
      <c r="AS188" s="60"/>
      <c r="AY188" s="60"/>
      <c r="BF188" s="60"/>
      <c r="BL188" s="60"/>
    </row>
    <row r="189" spans="1:64" ht="13.5" customHeight="1" x14ac:dyDescent="0.3">
      <c r="A189" s="2"/>
      <c r="H189" s="60"/>
      <c r="N189" s="60"/>
      <c r="T189" s="60"/>
      <c r="Z189" s="60"/>
      <c r="AF189" s="60"/>
      <c r="AM189" s="60"/>
      <c r="AS189" s="60"/>
      <c r="AY189" s="60"/>
      <c r="BF189" s="60"/>
      <c r="BL189" s="60"/>
    </row>
    <row r="190" spans="1:64" ht="13.5" customHeight="1" x14ac:dyDescent="0.3">
      <c r="A190" s="2"/>
      <c r="H190" s="60"/>
      <c r="N190" s="60"/>
      <c r="T190" s="60"/>
      <c r="Z190" s="60"/>
      <c r="AF190" s="60"/>
      <c r="AM190" s="60"/>
      <c r="AS190" s="60"/>
      <c r="AY190" s="60"/>
      <c r="BF190" s="60"/>
      <c r="BL190" s="60"/>
    </row>
    <row r="191" spans="1:64" ht="13.5" customHeight="1" x14ac:dyDescent="0.3">
      <c r="A191" s="2"/>
      <c r="H191" s="60"/>
      <c r="N191" s="60"/>
      <c r="T191" s="60"/>
      <c r="Z191" s="60"/>
      <c r="AF191" s="60"/>
      <c r="AM191" s="60"/>
      <c r="AS191" s="60"/>
      <c r="AY191" s="60"/>
      <c r="BF191" s="60"/>
      <c r="BL191" s="60"/>
    </row>
    <row r="192" spans="1:64" ht="13.5" customHeight="1" x14ac:dyDescent="0.3">
      <c r="A192" s="2"/>
      <c r="H192" s="60"/>
      <c r="N192" s="60"/>
      <c r="T192" s="60"/>
      <c r="Z192" s="60"/>
      <c r="AF192" s="60"/>
      <c r="AM192" s="60"/>
      <c r="AS192" s="60"/>
      <c r="AY192" s="60"/>
      <c r="BF192" s="60"/>
      <c r="BL192" s="60"/>
    </row>
    <row r="193" spans="1:64" ht="13.5" customHeight="1" x14ac:dyDescent="0.3">
      <c r="A193" s="2"/>
      <c r="H193" s="60"/>
      <c r="N193" s="60"/>
      <c r="T193" s="60"/>
      <c r="Z193" s="60"/>
      <c r="AF193" s="60"/>
      <c r="AM193" s="60"/>
      <c r="AS193" s="60"/>
      <c r="AY193" s="60"/>
      <c r="BF193" s="60"/>
      <c r="BL193" s="60"/>
    </row>
    <row r="194" spans="1:64" ht="13.5" customHeight="1" x14ac:dyDescent="0.3">
      <c r="A194" s="2"/>
      <c r="H194" s="60"/>
      <c r="N194" s="60"/>
      <c r="T194" s="60"/>
      <c r="Z194" s="60"/>
      <c r="AF194" s="60"/>
      <c r="AM194" s="60"/>
      <c r="AS194" s="60"/>
      <c r="AY194" s="60"/>
      <c r="BF194" s="60"/>
      <c r="BL194" s="60"/>
    </row>
    <row r="195" spans="1:64" ht="13.5" customHeight="1" x14ac:dyDescent="0.3">
      <c r="A195" s="2"/>
      <c r="H195" s="60"/>
      <c r="N195" s="60"/>
      <c r="T195" s="60"/>
      <c r="Z195" s="60"/>
      <c r="AF195" s="60"/>
      <c r="AM195" s="60"/>
      <c r="AS195" s="60"/>
      <c r="AY195" s="60"/>
      <c r="BF195" s="60"/>
      <c r="BL195" s="60"/>
    </row>
    <row r="196" spans="1:64" ht="13.5" customHeight="1" x14ac:dyDescent="0.3">
      <c r="A196" s="2"/>
      <c r="H196" s="60"/>
      <c r="N196" s="60"/>
      <c r="T196" s="60"/>
      <c r="Z196" s="60"/>
      <c r="AF196" s="60"/>
      <c r="AM196" s="60"/>
      <c r="AS196" s="60"/>
      <c r="AY196" s="60"/>
      <c r="BF196" s="60"/>
      <c r="BL196" s="60"/>
    </row>
    <row r="197" spans="1:64" ht="13.5" customHeight="1" x14ac:dyDescent="0.3">
      <c r="A197" s="2"/>
      <c r="H197" s="60"/>
      <c r="N197" s="60"/>
      <c r="T197" s="60"/>
      <c r="Z197" s="60"/>
      <c r="AF197" s="60"/>
      <c r="AM197" s="60"/>
      <c r="AS197" s="60"/>
      <c r="AY197" s="60"/>
      <c r="BF197" s="60"/>
      <c r="BL197" s="60"/>
    </row>
    <row r="198" spans="1:64" ht="13.5" customHeight="1" x14ac:dyDescent="0.3">
      <c r="A198" s="2"/>
      <c r="H198" s="60"/>
      <c r="N198" s="60"/>
      <c r="T198" s="60"/>
      <c r="Z198" s="60"/>
      <c r="AF198" s="60"/>
      <c r="AM198" s="60"/>
      <c r="AS198" s="60"/>
      <c r="AY198" s="60"/>
      <c r="BF198" s="60"/>
      <c r="BL198" s="60"/>
    </row>
    <row r="199" spans="1:64" ht="13.5" customHeight="1" x14ac:dyDescent="0.3">
      <c r="A199" s="2"/>
      <c r="H199" s="60"/>
      <c r="N199" s="60"/>
      <c r="T199" s="60"/>
      <c r="Z199" s="60"/>
      <c r="AF199" s="60"/>
      <c r="AM199" s="60"/>
      <c r="AS199" s="60"/>
      <c r="AY199" s="60"/>
      <c r="BF199" s="60"/>
      <c r="BL199" s="60"/>
    </row>
    <row r="200" spans="1:64" ht="13.5" customHeight="1" x14ac:dyDescent="0.3">
      <c r="A200" s="2"/>
      <c r="H200" s="60"/>
      <c r="N200" s="60"/>
      <c r="T200" s="60"/>
      <c r="Z200" s="60"/>
      <c r="AF200" s="60"/>
      <c r="AM200" s="60"/>
      <c r="AS200" s="60"/>
      <c r="AY200" s="60"/>
      <c r="BF200" s="60"/>
      <c r="BL200" s="60"/>
    </row>
    <row r="201" spans="1:64" ht="13.5" customHeight="1" x14ac:dyDescent="0.3">
      <c r="A201" s="2"/>
      <c r="H201" s="60"/>
      <c r="N201" s="60"/>
      <c r="T201" s="60"/>
      <c r="Z201" s="60"/>
      <c r="AF201" s="60"/>
      <c r="AM201" s="60"/>
      <c r="AS201" s="60"/>
      <c r="AY201" s="60"/>
      <c r="BF201" s="60"/>
      <c r="BL201" s="60"/>
    </row>
    <row r="202" spans="1:64" ht="13.5" customHeight="1" x14ac:dyDescent="0.3">
      <c r="A202" s="2"/>
      <c r="H202" s="60"/>
      <c r="N202" s="60"/>
      <c r="T202" s="60"/>
      <c r="Z202" s="60"/>
      <c r="AF202" s="60"/>
      <c r="AM202" s="60"/>
      <c r="AS202" s="60"/>
      <c r="AY202" s="60"/>
      <c r="BF202" s="60"/>
      <c r="BL202" s="60"/>
    </row>
    <row r="203" spans="1:64" ht="13.5" customHeight="1" x14ac:dyDescent="0.3">
      <c r="A203" s="2"/>
      <c r="H203" s="60"/>
      <c r="N203" s="60"/>
      <c r="T203" s="60"/>
      <c r="Z203" s="60"/>
      <c r="AF203" s="60"/>
      <c r="AM203" s="60"/>
      <c r="AS203" s="60"/>
      <c r="AY203" s="60"/>
      <c r="BF203" s="60"/>
      <c r="BL203" s="60"/>
    </row>
    <row r="204" spans="1:64" ht="13.5" customHeight="1" x14ac:dyDescent="0.3">
      <c r="A204" s="2"/>
      <c r="H204" s="60"/>
      <c r="N204" s="60"/>
      <c r="T204" s="60"/>
      <c r="Z204" s="60"/>
      <c r="AF204" s="60"/>
      <c r="AM204" s="60"/>
      <c r="AS204" s="60"/>
      <c r="AY204" s="60"/>
      <c r="BF204" s="60"/>
      <c r="BL204" s="60"/>
    </row>
    <row r="205" spans="1:64" ht="13.5" customHeight="1" x14ac:dyDescent="0.3">
      <c r="A205" s="2"/>
      <c r="H205" s="60"/>
      <c r="N205" s="60"/>
      <c r="T205" s="60"/>
      <c r="Z205" s="60"/>
      <c r="AF205" s="60"/>
      <c r="AM205" s="60"/>
      <c r="AS205" s="60"/>
      <c r="AY205" s="60"/>
      <c r="BF205" s="60"/>
      <c r="BL205" s="60"/>
    </row>
    <row r="206" spans="1:64" ht="13.5" customHeight="1" x14ac:dyDescent="0.3">
      <c r="A206" s="2"/>
      <c r="H206" s="60"/>
      <c r="N206" s="60"/>
      <c r="T206" s="60"/>
      <c r="Z206" s="60"/>
      <c r="AF206" s="60"/>
      <c r="AM206" s="60"/>
      <c r="AS206" s="60"/>
      <c r="AY206" s="60"/>
      <c r="BF206" s="60"/>
      <c r="BL206" s="60"/>
    </row>
    <row r="207" spans="1:64" ht="13.5" customHeight="1" x14ac:dyDescent="0.3">
      <c r="A207" s="2"/>
      <c r="H207" s="60"/>
      <c r="N207" s="60"/>
      <c r="T207" s="60"/>
      <c r="Z207" s="60"/>
      <c r="AF207" s="60"/>
      <c r="AM207" s="60"/>
      <c r="AS207" s="60"/>
      <c r="AY207" s="60"/>
      <c r="BF207" s="60"/>
      <c r="BL207" s="60"/>
    </row>
    <row r="208" spans="1:64" ht="13.5" customHeight="1" x14ac:dyDescent="0.3">
      <c r="A208" s="2"/>
      <c r="H208" s="60"/>
      <c r="N208" s="60"/>
      <c r="T208" s="60"/>
      <c r="Z208" s="60"/>
      <c r="AF208" s="60"/>
      <c r="AM208" s="60"/>
      <c r="AS208" s="60"/>
      <c r="AY208" s="60"/>
      <c r="BF208" s="60"/>
      <c r="BL208" s="60"/>
    </row>
    <row r="209" spans="1:64" ht="13.5" customHeight="1" x14ac:dyDescent="0.3">
      <c r="A209" s="2"/>
      <c r="H209" s="60"/>
      <c r="N209" s="60"/>
      <c r="T209" s="60"/>
      <c r="Z209" s="60"/>
      <c r="AF209" s="60"/>
      <c r="AM209" s="60"/>
      <c r="AS209" s="60"/>
      <c r="AY209" s="60"/>
      <c r="BF209" s="60"/>
      <c r="BL209" s="60"/>
    </row>
    <row r="210" spans="1:64" ht="13.5" customHeight="1" x14ac:dyDescent="0.3">
      <c r="A210" s="2"/>
      <c r="H210" s="60"/>
      <c r="N210" s="60"/>
      <c r="T210" s="60"/>
      <c r="Z210" s="60"/>
      <c r="AF210" s="60"/>
      <c r="AM210" s="60"/>
      <c r="AS210" s="60"/>
      <c r="AY210" s="60"/>
      <c r="BF210" s="60"/>
      <c r="BL210" s="60"/>
    </row>
    <row r="211" spans="1:64" ht="13.5" customHeight="1" x14ac:dyDescent="0.3">
      <c r="A211" s="2"/>
      <c r="H211" s="60"/>
      <c r="N211" s="60"/>
      <c r="T211" s="60"/>
      <c r="Z211" s="60"/>
      <c r="AF211" s="60"/>
      <c r="AM211" s="60"/>
      <c r="AS211" s="60"/>
      <c r="AY211" s="60"/>
      <c r="BF211" s="60"/>
      <c r="BL211" s="60"/>
    </row>
    <row r="212" spans="1:64" ht="13.5" customHeight="1" x14ac:dyDescent="0.3">
      <c r="A212" s="2"/>
      <c r="H212" s="60"/>
      <c r="N212" s="60"/>
      <c r="T212" s="60"/>
      <c r="Z212" s="60"/>
      <c r="AF212" s="60"/>
      <c r="AM212" s="60"/>
      <c r="AS212" s="60"/>
      <c r="AY212" s="60"/>
      <c r="BF212" s="60"/>
      <c r="BL212" s="60"/>
    </row>
    <row r="213" spans="1:64" ht="13.5" customHeight="1" x14ac:dyDescent="0.3">
      <c r="A213" s="2"/>
      <c r="H213" s="60"/>
      <c r="N213" s="60"/>
      <c r="T213" s="60"/>
      <c r="Z213" s="60"/>
      <c r="AF213" s="60"/>
      <c r="AM213" s="60"/>
      <c r="AS213" s="60"/>
      <c r="AY213" s="60"/>
      <c r="BF213" s="60"/>
      <c r="BL213" s="60"/>
    </row>
    <row r="214" spans="1:64" ht="13.5" customHeight="1" x14ac:dyDescent="0.3">
      <c r="A214" s="2"/>
      <c r="H214" s="60"/>
      <c r="N214" s="60"/>
      <c r="T214" s="60"/>
      <c r="Z214" s="60"/>
      <c r="AF214" s="60"/>
      <c r="AM214" s="60"/>
      <c r="AS214" s="60"/>
      <c r="AY214" s="60"/>
      <c r="BF214" s="60"/>
      <c r="BL214" s="60"/>
    </row>
    <row r="215" spans="1:64" ht="13.5" customHeight="1" x14ac:dyDescent="0.3">
      <c r="A215" s="2"/>
      <c r="H215" s="60"/>
      <c r="N215" s="60"/>
      <c r="T215" s="60"/>
      <c r="Z215" s="60"/>
      <c r="AF215" s="60"/>
      <c r="AM215" s="60"/>
      <c r="AS215" s="60"/>
      <c r="AY215" s="60"/>
      <c r="BF215" s="60"/>
      <c r="BL215" s="60"/>
    </row>
    <row r="216" spans="1:64" ht="13.5" customHeight="1" x14ac:dyDescent="0.3">
      <c r="A216" s="2"/>
      <c r="H216" s="60"/>
      <c r="N216" s="60"/>
      <c r="T216" s="60"/>
      <c r="Z216" s="60"/>
      <c r="AF216" s="60"/>
      <c r="AM216" s="60"/>
      <c r="AS216" s="60"/>
      <c r="AY216" s="60"/>
      <c r="BF216" s="60"/>
      <c r="BL216" s="60"/>
    </row>
    <row r="217" spans="1:64" ht="13.5" customHeight="1" x14ac:dyDescent="0.3">
      <c r="A217" s="2"/>
      <c r="H217" s="60"/>
      <c r="N217" s="60"/>
      <c r="T217" s="60"/>
      <c r="Z217" s="60"/>
      <c r="AF217" s="60"/>
      <c r="AM217" s="60"/>
      <c r="AS217" s="60"/>
      <c r="AY217" s="60"/>
      <c r="BF217" s="60"/>
      <c r="BL217" s="60"/>
    </row>
    <row r="218" spans="1:64" ht="13.5" customHeight="1" x14ac:dyDescent="0.3">
      <c r="A218" s="2"/>
      <c r="H218" s="60"/>
      <c r="N218" s="60"/>
      <c r="T218" s="60"/>
      <c r="Z218" s="60"/>
      <c r="AF218" s="60"/>
      <c r="AM218" s="60"/>
      <c r="AS218" s="60"/>
      <c r="AY218" s="60"/>
      <c r="BF218" s="60"/>
      <c r="BL218" s="60"/>
    </row>
    <row r="219" spans="1:64" ht="13.5" customHeight="1" x14ac:dyDescent="0.3">
      <c r="A219" s="2"/>
      <c r="H219" s="60"/>
      <c r="N219" s="60"/>
      <c r="T219" s="60"/>
      <c r="Z219" s="60"/>
      <c r="AF219" s="60"/>
      <c r="AM219" s="60"/>
      <c r="AS219" s="60"/>
      <c r="AY219" s="60"/>
      <c r="BF219" s="60"/>
      <c r="BL219" s="60"/>
    </row>
    <row r="220" spans="1:64" ht="13.5" customHeight="1" x14ac:dyDescent="0.3">
      <c r="A220" s="2"/>
      <c r="H220" s="60"/>
      <c r="N220" s="60"/>
      <c r="T220" s="60"/>
      <c r="Z220" s="60"/>
      <c r="AF220" s="60"/>
      <c r="AM220" s="60"/>
      <c r="AS220" s="60"/>
      <c r="AY220" s="60"/>
      <c r="BF220" s="60"/>
      <c r="BL220" s="60"/>
    </row>
    <row r="221" spans="1:64" ht="13.5" customHeight="1" x14ac:dyDescent="0.3">
      <c r="A221" s="2"/>
      <c r="H221" s="60"/>
      <c r="N221" s="60"/>
      <c r="T221" s="60"/>
      <c r="Z221" s="60"/>
      <c r="AF221" s="60"/>
      <c r="AM221" s="60"/>
      <c r="AS221" s="60"/>
      <c r="AY221" s="60"/>
      <c r="BF221" s="60"/>
      <c r="BL221" s="60"/>
    </row>
    <row r="222" spans="1:64" ht="13.5" customHeight="1" x14ac:dyDescent="0.3">
      <c r="A222" s="2"/>
      <c r="H222" s="60"/>
      <c r="N222" s="60"/>
      <c r="T222" s="60"/>
      <c r="Z222" s="60"/>
      <c r="AF222" s="60"/>
      <c r="AM222" s="60"/>
      <c r="AS222" s="60"/>
      <c r="AY222" s="60"/>
      <c r="BF222" s="60"/>
      <c r="BL222" s="60"/>
    </row>
    <row r="223" spans="1:64" ht="13.5" customHeight="1" x14ac:dyDescent="0.3">
      <c r="A223" s="2"/>
      <c r="H223" s="60"/>
      <c r="N223" s="60"/>
      <c r="T223" s="60"/>
      <c r="Z223" s="60"/>
      <c r="AF223" s="60"/>
      <c r="AM223" s="60"/>
      <c r="AS223" s="60"/>
      <c r="AY223" s="60"/>
      <c r="BF223" s="60"/>
      <c r="BL223" s="60"/>
    </row>
    <row r="224" spans="1:64" ht="13.5" customHeight="1" x14ac:dyDescent="0.3">
      <c r="A224" s="2"/>
      <c r="H224" s="60"/>
      <c r="N224" s="60"/>
      <c r="T224" s="60"/>
      <c r="Z224" s="60"/>
      <c r="AF224" s="60"/>
      <c r="AM224" s="60"/>
      <c r="AS224" s="60"/>
      <c r="AY224" s="60"/>
      <c r="BF224" s="60"/>
      <c r="BL224" s="60"/>
    </row>
    <row r="225" spans="1:64" ht="13.5" customHeight="1" x14ac:dyDescent="0.3">
      <c r="A225" s="2"/>
      <c r="H225" s="60"/>
      <c r="N225" s="60"/>
      <c r="T225" s="60"/>
      <c r="Z225" s="60"/>
      <c r="AF225" s="60"/>
      <c r="AM225" s="60"/>
      <c r="AS225" s="60"/>
      <c r="AY225" s="60"/>
      <c r="BF225" s="60"/>
      <c r="BL225" s="60"/>
    </row>
    <row r="226" spans="1:64" ht="13.5" customHeight="1" x14ac:dyDescent="0.3">
      <c r="A226" s="2"/>
      <c r="H226" s="60"/>
      <c r="N226" s="60"/>
      <c r="T226" s="60"/>
      <c r="Z226" s="60"/>
      <c r="AF226" s="60"/>
      <c r="AM226" s="60"/>
      <c r="AS226" s="60"/>
      <c r="AY226" s="60"/>
      <c r="BF226" s="60"/>
      <c r="BL226" s="60"/>
    </row>
    <row r="227" spans="1:64" ht="13.5" customHeight="1" x14ac:dyDescent="0.3">
      <c r="A227" s="2"/>
      <c r="H227" s="60"/>
      <c r="N227" s="60"/>
      <c r="T227" s="60"/>
      <c r="Z227" s="60"/>
      <c r="AF227" s="60"/>
      <c r="AM227" s="60"/>
      <c r="AS227" s="60"/>
      <c r="AY227" s="60"/>
      <c r="BF227" s="60"/>
      <c r="BL227" s="60"/>
    </row>
    <row r="228" spans="1:64" ht="13.5" customHeight="1" x14ac:dyDescent="0.3">
      <c r="A228" s="2"/>
      <c r="H228" s="60"/>
      <c r="N228" s="60"/>
      <c r="T228" s="60"/>
      <c r="Z228" s="60"/>
      <c r="AF228" s="60"/>
      <c r="AM228" s="60"/>
      <c r="AS228" s="60"/>
      <c r="AY228" s="60"/>
      <c r="BF228" s="60"/>
      <c r="BL228" s="60"/>
    </row>
    <row r="229" spans="1:64" ht="13.5" customHeight="1" x14ac:dyDescent="0.3">
      <c r="A229" s="2"/>
      <c r="H229" s="60"/>
      <c r="N229" s="60"/>
      <c r="T229" s="60"/>
      <c r="Z229" s="60"/>
      <c r="AF229" s="60"/>
      <c r="AM229" s="60"/>
      <c r="AS229" s="60"/>
      <c r="AY229" s="60"/>
      <c r="BF229" s="60"/>
      <c r="BL229" s="60"/>
    </row>
    <row r="230" spans="1:64" ht="13.5" customHeight="1" x14ac:dyDescent="0.3">
      <c r="A230" s="2"/>
      <c r="H230" s="60"/>
      <c r="N230" s="60"/>
      <c r="T230" s="60"/>
      <c r="Z230" s="60"/>
      <c r="AF230" s="60"/>
      <c r="AM230" s="60"/>
      <c r="AS230" s="60"/>
      <c r="AY230" s="60"/>
      <c r="BF230" s="60"/>
      <c r="BL230" s="60"/>
    </row>
    <row r="231" spans="1:64" ht="13.5" customHeight="1" x14ac:dyDescent="0.3">
      <c r="A231" s="2"/>
      <c r="H231" s="60"/>
      <c r="N231" s="60"/>
      <c r="T231" s="60"/>
      <c r="Z231" s="60"/>
      <c r="AF231" s="60"/>
      <c r="AM231" s="60"/>
      <c r="AS231" s="60"/>
      <c r="AY231" s="60"/>
      <c r="BF231" s="60"/>
      <c r="BL231" s="60"/>
    </row>
    <row r="232" spans="1:64" ht="13.5" customHeight="1" x14ac:dyDescent="0.3">
      <c r="A232" s="2"/>
      <c r="H232" s="60"/>
      <c r="N232" s="60"/>
      <c r="T232" s="60"/>
      <c r="Z232" s="60"/>
      <c r="AF232" s="60"/>
      <c r="AM232" s="60"/>
      <c r="AS232" s="60"/>
      <c r="AY232" s="60"/>
      <c r="BF232" s="60"/>
      <c r="BL232" s="60"/>
    </row>
    <row r="233" spans="1:64" ht="13.5" customHeight="1" x14ac:dyDescent="0.3">
      <c r="A233" s="2"/>
      <c r="H233" s="60"/>
      <c r="N233" s="60"/>
      <c r="T233" s="60"/>
      <c r="Z233" s="60"/>
      <c r="AF233" s="60"/>
      <c r="AM233" s="60"/>
      <c r="AS233" s="60"/>
      <c r="AY233" s="60"/>
      <c r="BF233" s="60"/>
      <c r="BL233" s="60"/>
    </row>
    <row r="234" spans="1:64" ht="13.5" customHeight="1" x14ac:dyDescent="0.3">
      <c r="A234" s="2"/>
      <c r="H234" s="60"/>
      <c r="N234" s="60"/>
      <c r="T234" s="60"/>
      <c r="Z234" s="60"/>
      <c r="AF234" s="60"/>
      <c r="AM234" s="60"/>
      <c r="AS234" s="60"/>
      <c r="AY234" s="60"/>
      <c r="BF234" s="60"/>
      <c r="BL234" s="60"/>
    </row>
    <row r="235" spans="1:64" ht="13.5" customHeight="1" x14ac:dyDescent="0.3">
      <c r="A235" s="2"/>
      <c r="H235" s="60"/>
      <c r="N235" s="60"/>
      <c r="T235" s="60"/>
      <c r="Z235" s="60"/>
      <c r="AF235" s="60"/>
      <c r="AM235" s="60"/>
      <c r="AS235" s="60"/>
      <c r="AY235" s="60"/>
      <c r="BF235" s="60"/>
      <c r="BL235" s="60"/>
    </row>
    <row r="236" spans="1:64" ht="13.5" customHeight="1" x14ac:dyDescent="0.3">
      <c r="A236" s="2"/>
      <c r="H236" s="60"/>
      <c r="N236" s="60"/>
      <c r="T236" s="60"/>
      <c r="Z236" s="60"/>
      <c r="AF236" s="60"/>
      <c r="AM236" s="60"/>
      <c r="AS236" s="60"/>
      <c r="AY236" s="60"/>
      <c r="BF236" s="60"/>
      <c r="BL236" s="60"/>
    </row>
    <row r="237" spans="1:64" ht="13.5" customHeight="1" x14ac:dyDescent="0.3">
      <c r="A237" s="2"/>
      <c r="H237" s="60"/>
      <c r="N237" s="60"/>
      <c r="T237" s="60"/>
      <c r="Z237" s="60"/>
      <c r="AF237" s="60"/>
      <c r="AM237" s="60"/>
      <c r="AS237" s="60"/>
      <c r="AY237" s="60"/>
      <c r="BF237" s="60"/>
      <c r="BL237" s="60"/>
    </row>
    <row r="238" spans="1:64" ht="13.5" customHeight="1" x14ac:dyDescent="0.3">
      <c r="A238" s="2"/>
      <c r="H238" s="60"/>
      <c r="N238" s="60"/>
      <c r="T238" s="60"/>
      <c r="Z238" s="60"/>
      <c r="AF238" s="60"/>
      <c r="AM238" s="60"/>
      <c r="AS238" s="60"/>
      <c r="AY238" s="60"/>
      <c r="BF238" s="60"/>
      <c r="BL238" s="60"/>
    </row>
    <row r="239" spans="1:64" ht="13.5" customHeight="1" x14ac:dyDescent="0.3">
      <c r="A239" s="2"/>
      <c r="H239" s="60"/>
      <c r="N239" s="60"/>
      <c r="T239" s="60"/>
      <c r="Z239" s="60"/>
      <c r="AF239" s="60"/>
      <c r="AM239" s="60"/>
      <c r="AS239" s="60"/>
      <c r="AY239" s="60"/>
      <c r="BF239" s="60"/>
      <c r="BL239" s="60"/>
    </row>
    <row r="240" spans="1:64" ht="13.5" customHeight="1" x14ac:dyDescent="0.3">
      <c r="A240" s="2"/>
      <c r="H240" s="60"/>
      <c r="N240" s="60"/>
      <c r="T240" s="60"/>
      <c r="Z240" s="60"/>
      <c r="AF240" s="60"/>
      <c r="AM240" s="60"/>
      <c r="AS240" s="60"/>
      <c r="AY240" s="60"/>
      <c r="BF240" s="60"/>
      <c r="BL240" s="60"/>
    </row>
    <row r="241" spans="1:64" ht="13.5" customHeight="1" x14ac:dyDescent="0.3">
      <c r="A241" s="2"/>
      <c r="H241" s="60"/>
      <c r="N241" s="60"/>
      <c r="T241" s="60"/>
      <c r="Z241" s="60"/>
      <c r="AF241" s="60"/>
      <c r="AM241" s="60"/>
      <c r="AS241" s="60"/>
      <c r="AY241" s="60"/>
      <c r="BF241" s="60"/>
      <c r="BL241" s="60"/>
    </row>
    <row r="242" spans="1:64" ht="13.5" customHeight="1" x14ac:dyDescent="0.3">
      <c r="A242" s="2"/>
      <c r="H242" s="60"/>
      <c r="N242" s="60"/>
      <c r="T242" s="60"/>
      <c r="Z242" s="60"/>
      <c r="AF242" s="60"/>
      <c r="AM242" s="60"/>
      <c r="AS242" s="60"/>
      <c r="AY242" s="60"/>
      <c r="BF242" s="60"/>
      <c r="BL242" s="60"/>
    </row>
    <row r="243" spans="1:64" ht="13.5" customHeight="1" x14ac:dyDescent="0.3">
      <c r="A243" s="2"/>
      <c r="H243" s="60"/>
      <c r="N243" s="60"/>
      <c r="T243" s="60"/>
      <c r="Z243" s="60"/>
      <c r="AF243" s="60"/>
      <c r="AM243" s="60"/>
      <c r="AS243" s="60"/>
      <c r="AY243" s="60"/>
      <c r="BF243" s="60"/>
      <c r="BL243" s="60"/>
    </row>
    <row r="244" spans="1:64" ht="13.5" customHeight="1" x14ac:dyDescent="0.3">
      <c r="A244" s="2"/>
      <c r="H244" s="60"/>
      <c r="N244" s="60"/>
      <c r="T244" s="60"/>
      <c r="Z244" s="60"/>
      <c r="AF244" s="60"/>
      <c r="AM244" s="60"/>
      <c r="AS244" s="60"/>
      <c r="AY244" s="60"/>
      <c r="BF244" s="60"/>
      <c r="BL244" s="60"/>
    </row>
    <row r="245" spans="1:64" ht="13.5" customHeight="1" x14ac:dyDescent="0.3">
      <c r="A245" s="2"/>
      <c r="H245" s="60"/>
      <c r="N245" s="60"/>
      <c r="T245" s="60"/>
      <c r="Z245" s="60"/>
      <c r="AF245" s="60"/>
      <c r="AM245" s="60"/>
      <c r="AS245" s="60"/>
      <c r="AY245" s="60"/>
      <c r="BF245" s="60"/>
      <c r="BL245" s="60"/>
    </row>
    <row r="246" spans="1:64" ht="13.5" customHeight="1" x14ac:dyDescent="0.3">
      <c r="A246" s="2"/>
      <c r="H246" s="60"/>
      <c r="N246" s="60"/>
      <c r="T246" s="60"/>
      <c r="Z246" s="60"/>
      <c r="AF246" s="60"/>
      <c r="AM246" s="60"/>
      <c r="AS246" s="60"/>
      <c r="AY246" s="60"/>
      <c r="BF246" s="60"/>
      <c r="BL246" s="60"/>
    </row>
    <row r="247" spans="1:64" ht="13.5" customHeight="1" x14ac:dyDescent="0.3">
      <c r="A247" s="2"/>
      <c r="H247" s="60"/>
      <c r="N247" s="60"/>
      <c r="T247" s="60"/>
      <c r="Z247" s="60"/>
      <c r="AF247" s="60"/>
      <c r="AM247" s="60"/>
      <c r="AS247" s="60"/>
      <c r="AY247" s="60"/>
      <c r="BF247" s="60"/>
      <c r="BL247" s="60"/>
    </row>
    <row r="248" spans="1:64" ht="13.5" customHeight="1" x14ac:dyDescent="0.3">
      <c r="A248" s="2"/>
      <c r="H248" s="60"/>
      <c r="N248" s="60"/>
      <c r="T248" s="60"/>
      <c r="Z248" s="60"/>
      <c r="AF248" s="60"/>
      <c r="AM248" s="60"/>
      <c r="AS248" s="60"/>
      <c r="AY248" s="60"/>
      <c r="BF248" s="60"/>
      <c r="BL248" s="60"/>
    </row>
    <row r="249" spans="1:64" ht="13.5" customHeight="1" x14ac:dyDescent="0.3">
      <c r="A249" s="2"/>
      <c r="H249" s="60"/>
      <c r="N249" s="60"/>
      <c r="T249" s="60"/>
      <c r="Z249" s="60"/>
      <c r="AF249" s="60"/>
      <c r="AM249" s="60"/>
      <c r="AS249" s="60"/>
      <c r="AY249" s="60"/>
      <c r="BF249" s="60"/>
      <c r="BL249" s="60"/>
    </row>
    <row r="250" spans="1:64" ht="13.5" customHeight="1" x14ac:dyDescent="0.3">
      <c r="A250" s="2"/>
      <c r="H250" s="60"/>
      <c r="N250" s="60"/>
      <c r="T250" s="60"/>
      <c r="Z250" s="60"/>
      <c r="AF250" s="60"/>
      <c r="AM250" s="60"/>
      <c r="AS250" s="60"/>
      <c r="AY250" s="60"/>
      <c r="BF250" s="60"/>
      <c r="BL250" s="60"/>
    </row>
    <row r="251" spans="1:64" ht="13.5" customHeight="1" x14ac:dyDescent="0.3">
      <c r="A251" s="2"/>
      <c r="H251" s="60"/>
      <c r="N251" s="60"/>
      <c r="T251" s="60"/>
      <c r="Z251" s="60"/>
      <c r="AF251" s="60"/>
      <c r="AM251" s="60"/>
      <c r="AS251" s="60"/>
      <c r="AY251" s="60"/>
      <c r="BF251" s="60"/>
      <c r="BL251" s="60"/>
    </row>
    <row r="252" spans="1:64" ht="13.5" customHeight="1" x14ac:dyDescent="0.3">
      <c r="A252" s="2"/>
      <c r="H252" s="60"/>
      <c r="N252" s="60"/>
      <c r="T252" s="60"/>
      <c r="Z252" s="60"/>
      <c r="AF252" s="60"/>
      <c r="AM252" s="60"/>
      <c r="AS252" s="60"/>
      <c r="AY252" s="60"/>
      <c r="BF252" s="60"/>
      <c r="BL252" s="60"/>
    </row>
    <row r="253" spans="1:64" ht="13.5" customHeight="1" x14ac:dyDescent="0.3">
      <c r="A253" s="2"/>
      <c r="H253" s="60"/>
      <c r="N253" s="60"/>
      <c r="T253" s="60"/>
      <c r="Z253" s="60"/>
      <c r="AF253" s="60"/>
      <c r="AM253" s="60"/>
      <c r="AS253" s="60"/>
      <c r="AY253" s="60"/>
      <c r="BF253" s="60"/>
      <c r="BL253" s="60"/>
    </row>
    <row r="254" spans="1:64" ht="13.5" customHeight="1" x14ac:dyDescent="0.3">
      <c r="A254" s="2"/>
      <c r="H254" s="60"/>
      <c r="N254" s="60"/>
      <c r="T254" s="60"/>
      <c r="Z254" s="60"/>
      <c r="AF254" s="60"/>
      <c r="AM254" s="60"/>
      <c r="AS254" s="60"/>
      <c r="AY254" s="60"/>
      <c r="BF254" s="60"/>
      <c r="BL254" s="60"/>
    </row>
    <row r="255" spans="1:64" ht="13.5" customHeight="1" x14ac:dyDescent="0.3">
      <c r="A255" s="2"/>
      <c r="H255" s="60"/>
      <c r="N255" s="60"/>
      <c r="T255" s="60"/>
      <c r="Z255" s="60"/>
      <c r="AF255" s="60"/>
      <c r="AM255" s="60"/>
      <c r="AS255" s="60"/>
      <c r="AY255" s="60"/>
      <c r="BF255" s="60"/>
      <c r="BL255" s="60"/>
    </row>
    <row r="256" spans="1:64" ht="13.5" customHeight="1" x14ac:dyDescent="0.3">
      <c r="A256" s="2"/>
      <c r="H256" s="60"/>
      <c r="N256" s="60"/>
      <c r="T256" s="60"/>
      <c r="Z256" s="60"/>
      <c r="AF256" s="60"/>
      <c r="AM256" s="60"/>
      <c r="AS256" s="60"/>
      <c r="AY256" s="60"/>
      <c r="BF256" s="60"/>
      <c r="BL256" s="60"/>
    </row>
    <row r="257" spans="1:64" ht="13.5" customHeight="1" x14ac:dyDescent="0.3">
      <c r="A257" s="2"/>
      <c r="H257" s="60"/>
      <c r="N257" s="60"/>
      <c r="T257" s="60"/>
      <c r="Z257" s="60"/>
      <c r="AF257" s="60"/>
      <c r="AM257" s="60"/>
      <c r="AS257" s="60"/>
      <c r="AY257" s="60"/>
      <c r="BF257" s="60"/>
      <c r="BL257" s="60"/>
    </row>
    <row r="258" spans="1:64" ht="13.5" customHeight="1" x14ac:dyDescent="0.3">
      <c r="A258" s="2"/>
      <c r="H258" s="60"/>
      <c r="N258" s="60"/>
      <c r="T258" s="60"/>
      <c r="Z258" s="60"/>
      <c r="AF258" s="60"/>
      <c r="AM258" s="60"/>
      <c r="AS258" s="60"/>
      <c r="AY258" s="60"/>
      <c r="BF258" s="60"/>
      <c r="BL258" s="60"/>
    </row>
    <row r="259" spans="1:64" ht="13.5" customHeight="1" x14ac:dyDescent="0.3">
      <c r="A259" s="2"/>
      <c r="H259" s="60"/>
      <c r="N259" s="60"/>
      <c r="T259" s="60"/>
      <c r="Z259" s="60"/>
      <c r="AF259" s="60"/>
      <c r="AM259" s="60"/>
      <c r="AS259" s="60"/>
      <c r="AY259" s="60"/>
      <c r="BF259" s="60"/>
      <c r="BL259" s="60"/>
    </row>
    <row r="260" spans="1:64" ht="13.5" customHeight="1" x14ac:dyDescent="0.3">
      <c r="A260" s="2"/>
      <c r="H260" s="60"/>
      <c r="N260" s="60"/>
      <c r="T260" s="60"/>
      <c r="Z260" s="60"/>
      <c r="AF260" s="60"/>
      <c r="AM260" s="60"/>
      <c r="AS260" s="60"/>
      <c r="AY260" s="60"/>
      <c r="BF260" s="60"/>
      <c r="BL260" s="60"/>
    </row>
    <row r="261" spans="1:64" ht="13.5" customHeight="1" x14ac:dyDescent="0.3">
      <c r="A261" s="2"/>
      <c r="H261" s="60"/>
      <c r="N261" s="60"/>
      <c r="T261" s="60"/>
      <c r="Z261" s="60"/>
      <c r="AF261" s="60"/>
      <c r="AM261" s="60"/>
      <c r="AS261" s="60"/>
      <c r="AY261" s="60"/>
      <c r="BF261" s="60"/>
      <c r="BL261" s="60"/>
    </row>
    <row r="262" spans="1:64" ht="13.5" customHeight="1" x14ac:dyDescent="0.3">
      <c r="A262" s="2"/>
      <c r="H262" s="60"/>
      <c r="N262" s="60"/>
      <c r="T262" s="60"/>
      <c r="Z262" s="60"/>
      <c r="AF262" s="60"/>
      <c r="AM262" s="60"/>
      <c r="AS262" s="60"/>
      <c r="AY262" s="60"/>
      <c r="BF262" s="60"/>
      <c r="BL262" s="60"/>
    </row>
    <row r="263" spans="1:64" ht="13.5" customHeight="1" x14ac:dyDescent="0.3">
      <c r="A263" s="2"/>
      <c r="H263" s="60"/>
      <c r="N263" s="60"/>
      <c r="T263" s="60"/>
      <c r="Z263" s="60"/>
      <c r="AF263" s="60"/>
      <c r="AM263" s="60"/>
      <c r="AS263" s="60"/>
      <c r="AY263" s="60"/>
      <c r="BF263" s="60"/>
      <c r="BL263" s="60"/>
    </row>
    <row r="264" spans="1:64" ht="13.5" customHeight="1" x14ac:dyDescent="0.3">
      <c r="A264" s="2"/>
      <c r="H264" s="60"/>
      <c r="N264" s="60"/>
      <c r="T264" s="60"/>
      <c r="Z264" s="60"/>
      <c r="AF264" s="60"/>
      <c r="AM264" s="60"/>
      <c r="AS264" s="60"/>
      <c r="AY264" s="60"/>
      <c r="BF264" s="60"/>
      <c r="BL264" s="60"/>
    </row>
    <row r="265" spans="1:64" ht="13.5" customHeight="1" x14ac:dyDescent="0.3">
      <c r="A265" s="2"/>
      <c r="H265" s="60"/>
      <c r="N265" s="60"/>
      <c r="T265" s="60"/>
      <c r="Z265" s="60"/>
      <c r="AF265" s="60"/>
      <c r="AM265" s="60"/>
      <c r="AS265" s="60"/>
      <c r="AY265" s="60"/>
      <c r="BF265" s="60"/>
      <c r="BL265" s="60"/>
    </row>
    <row r="266" spans="1:64" ht="13.5" customHeight="1" x14ac:dyDescent="0.3">
      <c r="A266" s="2"/>
      <c r="H266" s="60"/>
      <c r="N266" s="60"/>
      <c r="T266" s="60"/>
      <c r="Z266" s="60"/>
      <c r="AF266" s="60"/>
      <c r="AM266" s="60"/>
      <c r="AS266" s="60"/>
      <c r="AY266" s="60"/>
      <c r="BF266" s="60"/>
      <c r="BL266" s="60"/>
    </row>
    <row r="267" spans="1:64" ht="13.5" customHeight="1" x14ac:dyDescent="0.3">
      <c r="A267" s="2"/>
      <c r="H267" s="60"/>
      <c r="N267" s="60"/>
      <c r="T267" s="60"/>
      <c r="Z267" s="60"/>
      <c r="AF267" s="60"/>
      <c r="AM267" s="60"/>
      <c r="AS267" s="60"/>
      <c r="AY267" s="60"/>
      <c r="BF267" s="60"/>
      <c r="BL267" s="60"/>
    </row>
    <row r="268" spans="1:64" ht="13.5" customHeight="1" x14ac:dyDescent="0.3">
      <c r="A268" s="2"/>
      <c r="H268" s="60"/>
      <c r="N268" s="60"/>
      <c r="T268" s="60"/>
      <c r="Z268" s="60"/>
      <c r="AF268" s="60"/>
      <c r="AM268" s="60"/>
      <c r="AS268" s="60"/>
      <c r="AY268" s="60"/>
      <c r="BF268" s="60"/>
      <c r="BL268" s="60"/>
    </row>
    <row r="269" spans="1:64" ht="13.5" customHeight="1" x14ac:dyDescent="0.3">
      <c r="A269" s="2"/>
      <c r="H269" s="60"/>
      <c r="N269" s="60"/>
      <c r="T269" s="60"/>
      <c r="Z269" s="60"/>
      <c r="AF269" s="60"/>
      <c r="AM269" s="60"/>
      <c r="AS269" s="60"/>
      <c r="AY269" s="60"/>
      <c r="BF269" s="60"/>
      <c r="BL269" s="60"/>
    </row>
    <row r="270" spans="1:64" ht="13.5" customHeight="1" x14ac:dyDescent="0.3">
      <c r="A270" s="2"/>
      <c r="H270" s="60"/>
      <c r="N270" s="60"/>
      <c r="T270" s="60"/>
      <c r="Z270" s="60"/>
      <c r="AF270" s="60"/>
      <c r="AM270" s="60"/>
      <c r="AS270" s="60"/>
      <c r="AY270" s="60"/>
      <c r="BF270" s="60"/>
      <c r="BL270" s="60"/>
    </row>
    <row r="271" spans="1:64" ht="13.5" customHeight="1" x14ac:dyDescent="0.3">
      <c r="A271" s="2"/>
      <c r="H271" s="60"/>
      <c r="N271" s="60"/>
      <c r="T271" s="60"/>
      <c r="Z271" s="60"/>
      <c r="AF271" s="60"/>
      <c r="AM271" s="60"/>
      <c r="AS271" s="60"/>
      <c r="AY271" s="60"/>
      <c r="BF271" s="60"/>
      <c r="BL271" s="60"/>
    </row>
    <row r="272" spans="1:64" ht="13.5" customHeight="1" x14ac:dyDescent="0.3">
      <c r="A272" s="2"/>
      <c r="H272" s="60"/>
      <c r="N272" s="60"/>
      <c r="T272" s="60"/>
      <c r="Z272" s="60"/>
      <c r="AF272" s="60"/>
      <c r="AM272" s="60"/>
      <c r="AS272" s="60"/>
      <c r="AY272" s="60"/>
      <c r="BF272" s="60"/>
      <c r="BL272" s="60"/>
    </row>
    <row r="273" spans="1:64" ht="13.5" customHeight="1" x14ac:dyDescent="0.3">
      <c r="A273" s="2"/>
      <c r="H273" s="60"/>
      <c r="N273" s="60"/>
      <c r="T273" s="60"/>
      <c r="Z273" s="60"/>
      <c r="AF273" s="60"/>
      <c r="AM273" s="60"/>
      <c r="AS273" s="60"/>
      <c r="AY273" s="60"/>
      <c r="BF273" s="60"/>
      <c r="BL273" s="60"/>
    </row>
    <row r="274" spans="1:64" ht="13.5" customHeight="1" x14ac:dyDescent="0.3">
      <c r="A274" s="2"/>
      <c r="H274" s="60"/>
      <c r="N274" s="60"/>
      <c r="T274" s="60"/>
      <c r="Z274" s="60"/>
      <c r="AF274" s="60"/>
      <c r="AM274" s="60"/>
      <c r="AS274" s="60"/>
      <c r="AY274" s="60"/>
      <c r="BF274" s="60"/>
      <c r="BL274" s="60"/>
    </row>
    <row r="275" spans="1:64" ht="13.5" customHeight="1" x14ac:dyDescent="0.3">
      <c r="A275" s="2"/>
      <c r="H275" s="60"/>
      <c r="N275" s="60"/>
      <c r="T275" s="60"/>
      <c r="Z275" s="60"/>
      <c r="AF275" s="60"/>
      <c r="AM275" s="60"/>
      <c r="AS275" s="60"/>
      <c r="AY275" s="60"/>
      <c r="BF275" s="60"/>
      <c r="BL275" s="60"/>
    </row>
    <row r="276" spans="1:64" ht="13.5" customHeight="1" x14ac:dyDescent="0.3">
      <c r="A276" s="2"/>
      <c r="H276" s="60"/>
      <c r="N276" s="60"/>
      <c r="T276" s="60"/>
      <c r="Z276" s="60"/>
      <c r="AF276" s="60"/>
      <c r="AM276" s="60"/>
      <c r="AS276" s="60"/>
      <c r="AY276" s="60"/>
      <c r="BF276" s="60"/>
      <c r="BL276" s="60"/>
    </row>
    <row r="277" spans="1:64" ht="13.5" customHeight="1" x14ac:dyDescent="0.3">
      <c r="A277" s="2"/>
      <c r="H277" s="60"/>
      <c r="N277" s="60"/>
      <c r="T277" s="60"/>
      <c r="Z277" s="60"/>
      <c r="AF277" s="60"/>
      <c r="AM277" s="60"/>
      <c r="AS277" s="60"/>
      <c r="AY277" s="60"/>
      <c r="BF277" s="60"/>
      <c r="BL277" s="60"/>
    </row>
    <row r="278" spans="1:64" ht="13.5" customHeight="1" x14ac:dyDescent="0.3">
      <c r="A278" s="2"/>
      <c r="H278" s="60"/>
      <c r="N278" s="60"/>
      <c r="T278" s="60"/>
      <c r="Z278" s="60"/>
      <c r="AF278" s="60"/>
      <c r="AM278" s="60"/>
      <c r="AS278" s="60"/>
      <c r="AY278" s="60"/>
      <c r="BF278" s="60"/>
      <c r="BL278" s="60"/>
    </row>
    <row r="279" spans="1:64" ht="13.5" customHeight="1" x14ac:dyDescent="0.3">
      <c r="A279" s="2"/>
      <c r="H279" s="60"/>
      <c r="N279" s="60"/>
      <c r="T279" s="60"/>
      <c r="Z279" s="60"/>
      <c r="AF279" s="60"/>
      <c r="AM279" s="60"/>
      <c r="AS279" s="60"/>
      <c r="AY279" s="60"/>
      <c r="BF279" s="60"/>
      <c r="BL279" s="60"/>
    </row>
    <row r="280" spans="1:64" ht="13.5" customHeight="1" x14ac:dyDescent="0.3">
      <c r="A280" s="2"/>
      <c r="H280" s="60"/>
      <c r="N280" s="60"/>
      <c r="T280" s="60"/>
      <c r="Z280" s="60"/>
      <c r="AF280" s="60"/>
      <c r="AM280" s="60"/>
      <c r="AS280" s="60"/>
      <c r="AY280" s="60"/>
      <c r="BF280" s="60"/>
      <c r="BL280" s="60"/>
    </row>
    <row r="281" spans="1:64" ht="13.5" customHeight="1" x14ac:dyDescent="0.3">
      <c r="A281" s="2"/>
      <c r="H281" s="60"/>
      <c r="N281" s="60"/>
      <c r="T281" s="60"/>
      <c r="Z281" s="60"/>
      <c r="AF281" s="60"/>
      <c r="AM281" s="60"/>
      <c r="AS281" s="60"/>
      <c r="AY281" s="60"/>
      <c r="BF281" s="60"/>
      <c r="BL281" s="60"/>
    </row>
    <row r="282" spans="1:64" ht="13.5" customHeight="1" x14ac:dyDescent="0.3">
      <c r="A282" s="2"/>
      <c r="H282" s="60"/>
      <c r="N282" s="60"/>
      <c r="T282" s="60"/>
      <c r="Z282" s="60"/>
      <c r="AF282" s="60"/>
      <c r="AM282" s="60"/>
      <c r="AS282" s="60"/>
      <c r="AY282" s="60"/>
      <c r="BF282" s="60"/>
      <c r="BL282" s="60"/>
    </row>
    <row r="283" spans="1:64" ht="13.5" customHeight="1" x14ac:dyDescent="0.3">
      <c r="A283" s="2"/>
      <c r="H283" s="60"/>
      <c r="N283" s="60"/>
      <c r="T283" s="60"/>
      <c r="Z283" s="60"/>
      <c r="AF283" s="60"/>
      <c r="AM283" s="60"/>
      <c r="AS283" s="60"/>
      <c r="AY283" s="60"/>
      <c r="BF283" s="60"/>
      <c r="BL283" s="60"/>
    </row>
    <row r="284" spans="1:64" ht="13.5" customHeight="1" x14ac:dyDescent="0.3">
      <c r="A284" s="2"/>
      <c r="H284" s="60"/>
      <c r="N284" s="60"/>
      <c r="T284" s="60"/>
      <c r="Z284" s="60"/>
      <c r="AF284" s="60"/>
      <c r="AM284" s="60"/>
      <c r="AS284" s="60"/>
      <c r="AY284" s="60"/>
      <c r="BF284" s="60"/>
      <c r="BL284" s="60"/>
    </row>
    <row r="285" spans="1:64" ht="13.5" customHeight="1" x14ac:dyDescent="0.3">
      <c r="A285" s="2"/>
      <c r="H285" s="60"/>
      <c r="N285" s="60"/>
      <c r="T285" s="60"/>
      <c r="Z285" s="60"/>
      <c r="AF285" s="60"/>
      <c r="AM285" s="60"/>
      <c r="AS285" s="60"/>
      <c r="AY285" s="60"/>
      <c r="BF285" s="60"/>
      <c r="BL285" s="60"/>
    </row>
    <row r="286" spans="1:64" ht="13.5" customHeight="1" x14ac:dyDescent="0.3">
      <c r="A286" s="2"/>
      <c r="H286" s="60"/>
      <c r="N286" s="60"/>
      <c r="T286" s="60"/>
      <c r="Z286" s="60"/>
      <c r="AF286" s="60"/>
      <c r="AM286" s="60"/>
      <c r="AS286" s="60"/>
      <c r="AY286" s="60"/>
      <c r="BF286" s="60"/>
      <c r="BL286" s="60"/>
    </row>
    <row r="287" spans="1:64" ht="13.5" customHeight="1" x14ac:dyDescent="0.3">
      <c r="A287" s="2"/>
      <c r="H287" s="60"/>
      <c r="N287" s="60"/>
      <c r="T287" s="60"/>
      <c r="Z287" s="60"/>
      <c r="AF287" s="60"/>
      <c r="AM287" s="60"/>
      <c r="AS287" s="60"/>
      <c r="AY287" s="60"/>
      <c r="BF287" s="60"/>
      <c r="BL287" s="60"/>
    </row>
    <row r="288" spans="1:64" ht="13.5" customHeight="1" x14ac:dyDescent="0.3">
      <c r="A288" s="2"/>
      <c r="H288" s="60"/>
      <c r="N288" s="60"/>
      <c r="T288" s="60"/>
      <c r="Z288" s="60"/>
      <c r="AF288" s="60"/>
      <c r="AM288" s="60"/>
      <c r="AS288" s="60"/>
      <c r="AY288" s="60"/>
      <c r="BF288" s="60"/>
      <c r="BL288" s="60"/>
    </row>
    <row r="289" spans="1:64" ht="13.5" customHeight="1" x14ac:dyDescent="0.3">
      <c r="A289" s="2"/>
      <c r="H289" s="60"/>
      <c r="N289" s="60"/>
      <c r="T289" s="60"/>
      <c r="Z289" s="60"/>
      <c r="AF289" s="60"/>
      <c r="AM289" s="60"/>
      <c r="AS289" s="60"/>
      <c r="AY289" s="60"/>
      <c r="BF289" s="60"/>
      <c r="BL289" s="60"/>
    </row>
    <row r="290" spans="1:64" ht="13.5" customHeight="1" x14ac:dyDescent="0.3">
      <c r="A290" s="2"/>
      <c r="H290" s="60"/>
      <c r="N290" s="60"/>
      <c r="T290" s="60"/>
      <c r="Z290" s="60"/>
      <c r="AF290" s="60"/>
      <c r="AM290" s="60"/>
      <c r="AS290" s="60"/>
      <c r="AY290" s="60"/>
      <c r="BF290" s="60"/>
      <c r="BL290" s="60"/>
    </row>
    <row r="291" spans="1:64" ht="13.5" customHeight="1" x14ac:dyDescent="0.3">
      <c r="A291" s="2"/>
      <c r="H291" s="60"/>
      <c r="N291" s="60"/>
      <c r="T291" s="60"/>
      <c r="Z291" s="60"/>
      <c r="AF291" s="60"/>
      <c r="AM291" s="60"/>
      <c r="AS291" s="60"/>
      <c r="AY291" s="60"/>
      <c r="BF291" s="60"/>
      <c r="BL291" s="60"/>
    </row>
    <row r="292" spans="1:64" ht="13.5" customHeight="1" x14ac:dyDescent="0.3">
      <c r="A292" s="2"/>
      <c r="H292" s="60"/>
      <c r="N292" s="60"/>
      <c r="T292" s="60"/>
      <c r="Z292" s="60"/>
      <c r="AF292" s="60"/>
      <c r="AM292" s="60"/>
      <c r="AS292" s="60"/>
      <c r="AY292" s="60"/>
      <c r="BF292" s="60"/>
      <c r="BL292" s="60"/>
    </row>
    <row r="293" spans="1:64" ht="13.5" customHeight="1" x14ac:dyDescent="0.3">
      <c r="A293" s="2"/>
      <c r="H293" s="60"/>
      <c r="N293" s="60"/>
      <c r="T293" s="60"/>
      <c r="Z293" s="60"/>
      <c r="AF293" s="60"/>
      <c r="AM293" s="60"/>
      <c r="AS293" s="60"/>
      <c r="AY293" s="60"/>
      <c r="BF293" s="60"/>
      <c r="BL293" s="60"/>
    </row>
    <row r="294" spans="1:64" ht="13.5" customHeight="1" x14ac:dyDescent="0.3">
      <c r="A294" s="2"/>
      <c r="H294" s="60"/>
      <c r="N294" s="60"/>
      <c r="T294" s="60"/>
      <c r="Z294" s="60"/>
      <c r="AF294" s="60"/>
      <c r="AM294" s="60"/>
      <c r="AS294" s="60"/>
      <c r="AY294" s="60"/>
      <c r="BF294" s="60"/>
      <c r="BL294" s="60"/>
    </row>
    <row r="295" spans="1:64" ht="13.5" customHeight="1" x14ac:dyDescent="0.3">
      <c r="A295" s="2"/>
      <c r="H295" s="60"/>
      <c r="N295" s="60"/>
      <c r="T295" s="60"/>
      <c r="Z295" s="60"/>
      <c r="AF295" s="60"/>
      <c r="AM295" s="60"/>
      <c r="AS295" s="60"/>
      <c r="AY295" s="60"/>
      <c r="BF295" s="60"/>
      <c r="BL295" s="60"/>
    </row>
    <row r="296" spans="1:64" ht="13.5" customHeight="1" x14ac:dyDescent="0.3">
      <c r="A296" s="2"/>
      <c r="H296" s="60"/>
      <c r="N296" s="60"/>
      <c r="T296" s="60"/>
      <c r="Z296" s="60"/>
      <c r="AF296" s="60"/>
      <c r="AM296" s="60"/>
      <c r="AS296" s="60"/>
      <c r="AY296" s="60"/>
      <c r="BF296" s="60"/>
      <c r="BL296" s="60"/>
    </row>
    <row r="297" spans="1:64" ht="13.5" customHeight="1" x14ac:dyDescent="0.3">
      <c r="A297" s="2"/>
      <c r="H297" s="60"/>
      <c r="N297" s="60"/>
      <c r="T297" s="60"/>
      <c r="Z297" s="60"/>
      <c r="AF297" s="60"/>
      <c r="AM297" s="60"/>
      <c r="AS297" s="60"/>
      <c r="AY297" s="60"/>
      <c r="BF297" s="60"/>
      <c r="BL297" s="60"/>
    </row>
    <row r="298" spans="1:64" ht="13.5" customHeight="1" x14ac:dyDescent="0.3">
      <c r="A298" s="2"/>
      <c r="H298" s="60"/>
      <c r="N298" s="60"/>
      <c r="T298" s="60"/>
      <c r="Z298" s="60"/>
      <c r="AF298" s="60"/>
      <c r="AM298" s="60"/>
      <c r="AS298" s="60"/>
      <c r="AY298" s="60"/>
      <c r="BF298" s="60"/>
      <c r="BL298" s="60"/>
    </row>
    <row r="299" spans="1:64" ht="13.5" customHeight="1" x14ac:dyDescent="0.3">
      <c r="A299" s="2"/>
      <c r="H299" s="60"/>
      <c r="N299" s="60"/>
      <c r="T299" s="60"/>
      <c r="Z299" s="60"/>
      <c r="AF299" s="60"/>
      <c r="AM299" s="60"/>
      <c r="AS299" s="60"/>
      <c r="AY299" s="60"/>
      <c r="BF299" s="60"/>
      <c r="BL299" s="60"/>
    </row>
    <row r="300" spans="1:64" ht="13.5" customHeight="1" x14ac:dyDescent="0.3">
      <c r="A300" s="2"/>
      <c r="H300" s="60"/>
      <c r="N300" s="60"/>
      <c r="T300" s="60"/>
      <c r="Z300" s="60"/>
      <c r="AF300" s="60"/>
      <c r="AM300" s="60"/>
      <c r="AS300" s="60"/>
      <c r="AY300" s="60"/>
      <c r="BF300" s="60"/>
      <c r="BL300" s="60"/>
    </row>
    <row r="301" spans="1:64" ht="13.5" customHeight="1" x14ac:dyDescent="0.3">
      <c r="A301" s="2"/>
      <c r="H301" s="60"/>
      <c r="N301" s="60"/>
      <c r="T301" s="60"/>
      <c r="Z301" s="60"/>
      <c r="AF301" s="60"/>
      <c r="AM301" s="60"/>
      <c r="AS301" s="60"/>
      <c r="AY301" s="60"/>
      <c r="BF301" s="60"/>
      <c r="BL301" s="60"/>
    </row>
    <row r="302" spans="1:64" ht="13.5" customHeight="1" x14ac:dyDescent="0.3">
      <c r="A302" s="2"/>
      <c r="H302" s="60"/>
      <c r="N302" s="60"/>
      <c r="T302" s="60"/>
      <c r="Z302" s="60"/>
      <c r="AF302" s="60"/>
      <c r="AM302" s="60"/>
      <c r="AS302" s="60"/>
      <c r="AY302" s="60"/>
      <c r="BF302" s="60"/>
      <c r="BL302" s="60"/>
    </row>
    <row r="303" spans="1:64" ht="13.5" customHeight="1" x14ac:dyDescent="0.3">
      <c r="A303" s="2"/>
      <c r="H303" s="60"/>
      <c r="N303" s="60"/>
      <c r="T303" s="60"/>
      <c r="Z303" s="60"/>
      <c r="AF303" s="60"/>
      <c r="AM303" s="60"/>
      <c r="AS303" s="60"/>
      <c r="AY303" s="60"/>
      <c r="BF303" s="60"/>
      <c r="BL303" s="60"/>
    </row>
    <row r="304" spans="1:64" ht="13.5" customHeight="1" x14ac:dyDescent="0.3">
      <c r="A304" s="2"/>
      <c r="H304" s="60"/>
      <c r="N304" s="60"/>
      <c r="T304" s="60"/>
      <c r="Z304" s="60"/>
      <c r="AF304" s="60"/>
      <c r="AM304" s="60"/>
      <c r="AS304" s="60"/>
      <c r="AY304" s="60"/>
      <c r="BF304" s="60"/>
      <c r="BL304" s="60"/>
    </row>
    <row r="305" spans="1:64" ht="13.5" customHeight="1" x14ac:dyDescent="0.3">
      <c r="A305" s="2"/>
      <c r="H305" s="60"/>
      <c r="N305" s="60"/>
      <c r="T305" s="60"/>
      <c r="Z305" s="60"/>
      <c r="AF305" s="60"/>
      <c r="AM305" s="60"/>
      <c r="AS305" s="60"/>
      <c r="AY305" s="60"/>
      <c r="BF305" s="60"/>
      <c r="BL305" s="60"/>
    </row>
    <row r="306" spans="1:64" ht="13.5" customHeight="1" x14ac:dyDescent="0.3">
      <c r="A306" s="2"/>
      <c r="H306" s="60"/>
      <c r="N306" s="60"/>
      <c r="T306" s="60"/>
      <c r="Z306" s="60"/>
      <c r="AF306" s="60"/>
      <c r="AM306" s="60"/>
      <c r="AS306" s="60"/>
      <c r="AY306" s="60"/>
      <c r="BF306" s="60"/>
      <c r="BL306" s="60"/>
    </row>
    <row r="307" spans="1:64" ht="13.5" customHeight="1" x14ac:dyDescent="0.3">
      <c r="A307" s="2"/>
      <c r="H307" s="60"/>
      <c r="N307" s="60"/>
      <c r="T307" s="60"/>
      <c r="Z307" s="60"/>
      <c r="AF307" s="60"/>
      <c r="AM307" s="60"/>
      <c r="AS307" s="60"/>
      <c r="AY307" s="60"/>
      <c r="BF307" s="60"/>
      <c r="BL307" s="60"/>
    </row>
    <row r="308" spans="1:64" ht="13.5" customHeight="1" x14ac:dyDescent="0.3">
      <c r="A308" s="2"/>
      <c r="H308" s="60"/>
      <c r="N308" s="60"/>
      <c r="T308" s="60"/>
      <c r="Z308" s="60"/>
      <c r="AF308" s="60"/>
      <c r="AM308" s="60"/>
      <c r="AS308" s="60"/>
      <c r="AY308" s="60"/>
      <c r="BF308" s="60"/>
      <c r="BL308" s="60"/>
    </row>
    <row r="309" spans="1:64" ht="13.5" customHeight="1" x14ac:dyDescent="0.3">
      <c r="A309" s="2"/>
      <c r="H309" s="60"/>
      <c r="N309" s="60"/>
      <c r="T309" s="60"/>
      <c r="Z309" s="60"/>
      <c r="AF309" s="60"/>
      <c r="AM309" s="60"/>
      <c r="AS309" s="60"/>
      <c r="AY309" s="60"/>
      <c r="BF309" s="60"/>
      <c r="BL309" s="60"/>
    </row>
    <row r="310" spans="1:64" ht="13.5" customHeight="1" x14ac:dyDescent="0.3">
      <c r="A310" s="2"/>
      <c r="H310" s="60"/>
      <c r="N310" s="60"/>
      <c r="T310" s="60"/>
      <c r="Z310" s="60"/>
      <c r="AF310" s="60"/>
      <c r="AM310" s="60"/>
      <c r="AS310" s="60"/>
      <c r="AY310" s="60"/>
      <c r="BF310" s="60"/>
      <c r="BL310" s="60"/>
    </row>
    <row r="311" spans="1:64" ht="13.5" customHeight="1" x14ac:dyDescent="0.3">
      <c r="A311" s="2"/>
      <c r="H311" s="60"/>
      <c r="N311" s="60"/>
      <c r="T311" s="60"/>
      <c r="Z311" s="60"/>
      <c r="AF311" s="60"/>
      <c r="AM311" s="60"/>
      <c r="AS311" s="60"/>
      <c r="AY311" s="60"/>
      <c r="BF311" s="60"/>
      <c r="BL311" s="60"/>
    </row>
    <row r="312" spans="1:64" ht="13.5" customHeight="1" x14ac:dyDescent="0.3">
      <c r="A312" s="2"/>
      <c r="H312" s="60"/>
      <c r="N312" s="60"/>
      <c r="T312" s="60"/>
      <c r="Z312" s="60"/>
      <c r="AF312" s="60"/>
      <c r="AM312" s="60"/>
      <c r="AS312" s="60"/>
      <c r="AY312" s="60"/>
      <c r="BF312" s="60"/>
      <c r="BL312" s="60"/>
    </row>
    <row r="313" spans="1:64" ht="13.5" customHeight="1" x14ac:dyDescent="0.3">
      <c r="A313" s="2"/>
      <c r="H313" s="60"/>
      <c r="N313" s="60"/>
      <c r="T313" s="60"/>
      <c r="Z313" s="60"/>
      <c r="AF313" s="60"/>
      <c r="AM313" s="60"/>
      <c r="AS313" s="60"/>
      <c r="AY313" s="60"/>
      <c r="BF313" s="60"/>
      <c r="BL313" s="60"/>
    </row>
    <row r="314" spans="1:64" ht="13.5" customHeight="1" x14ac:dyDescent="0.3">
      <c r="A314" s="2"/>
      <c r="H314" s="60"/>
      <c r="N314" s="60"/>
      <c r="T314" s="60"/>
      <c r="Z314" s="60"/>
      <c r="AF314" s="60"/>
      <c r="AM314" s="60"/>
      <c r="AS314" s="60"/>
      <c r="AY314" s="60"/>
      <c r="BF314" s="60"/>
      <c r="BL314" s="60"/>
    </row>
    <row r="315" spans="1:64" ht="13.5" customHeight="1" x14ac:dyDescent="0.3">
      <c r="A315" s="2"/>
      <c r="H315" s="60"/>
      <c r="N315" s="60"/>
      <c r="T315" s="60"/>
      <c r="Z315" s="60"/>
      <c r="AF315" s="60"/>
      <c r="AM315" s="60"/>
      <c r="AS315" s="60"/>
      <c r="AY315" s="60"/>
      <c r="BF315" s="60"/>
      <c r="BL315" s="60"/>
    </row>
    <row r="316" spans="1:64" ht="13.5" customHeight="1" x14ac:dyDescent="0.3">
      <c r="A316" s="2"/>
      <c r="H316" s="60"/>
      <c r="N316" s="60"/>
      <c r="T316" s="60"/>
      <c r="Z316" s="60"/>
      <c r="AF316" s="60"/>
      <c r="AM316" s="60"/>
      <c r="AS316" s="60"/>
      <c r="AY316" s="60"/>
      <c r="BF316" s="60"/>
      <c r="BL316" s="60"/>
    </row>
    <row r="317" spans="1:64" ht="13.5" customHeight="1" x14ac:dyDescent="0.3">
      <c r="A317" s="2"/>
      <c r="H317" s="60"/>
      <c r="N317" s="60"/>
      <c r="T317" s="60"/>
      <c r="Z317" s="60"/>
      <c r="AF317" s="60"/>
      <c r="AM317" s="60"/>
      <c r="AS317" s="60"/>
      <c r="AY317" s="60"/>
      <c r="BF317" s="60"/>
      <c r="BL317" s="60"/>
    </row>
    <row r="318" spans="1:64" ht="13.5" customHeight="1" x14ac:dyDescent="0.3">
      <c r="A318" s="2"/>
      <c r="H318" s="60"/>
      <c r="N318" s="60"/>
      <c r="T318" s="60"/>
      <c r="Z318" s="60"/>
      <c r="AF318" s="60"/>
      <c r="AM318" s="60"/>
      <c r="AS318" s="60"/>
      <c r="AY318" s="60"/>
      <c r="BF318" s="60"/>
      <c r="BL318" s="60"/>
    </row>
    <row r="319" spans="1:64" ht="13.5" customHeight="1" x14ac:dyDescent="0.3">
      <c r="A319" s="2"/>
      <c r="H319" s="60"/>
      <c r="N319" s="60"/>
      <c r="T319" s="60"/>
      <c r="Z319" s="60"/>
      <c r="AF319" s="60"/>
      <c r="AM319" s="60"/>
      <c r="AS319" s="60"/>
      <c r="AY319" s="60"/>
      <c r="BF319" s="60"/>
      <c r="BL319" s="60"/>
    </row>
    <row r="320" spans="1:64" ht="13.5" customHeight="1" x14ac:dyDescent="0.3">
      <c r="A320" s="2"/>
      <c r="H320" s="60"/>
      <c r="N320" s="60"/>
      <c r="T320" s="60"/>
      <c r="Z320" s="60"/>
      <c r="AF320" s="60"/>
      <c r="AM320" s="60"/>
      <c r="AS320" s="60"/>
      <c r="AY320" s="60"/>
      <c r="BF320" s="60"/>
      <c r="BL320" s="60"/>
    </row>
    <row r="321" spans="1:64" ht="13.5" customHeight="1" x14ac:dyDescent="0.3">
      <c r="A321" s="2"/>
      <c r="H321" s="60"/>
      <c r="N321" s="60"/>
      <c r="T321" s="60"/>
      <c r="Z321" s="60"/>
      <c r="AF321" s="60"/>
      <c r="AM321" s="60"/>
      <c r="AS321" s="60"/>
      <c r="AY321" s="60"/>
      <c r="BF321" s="60"/>
      <c r="BL321" s="60"/>
    </row>
    <row r="322" spans="1:64" ht="13.5" customHeight="1" x14ac:dyDescent="0.3">
      <c r="A322" s="2"/>
      <c r="H322" s="60"/>
      <c r="N322" s="60"/>
      <c r="T322" s="60"/>
      <c r="Z322" s="60"/>
      <c r="AF322" s="60"/>
      <c r="AM322" s="60"/>
      <c r="AS322" s="60"/>
      <c r="AY322" s="60"/>
      <c r="BF322" s="60"/>
      <c r="BL322" s="60"/>
    </row>
    <row r="323" spans="1:64" ht="13.5" customHeight="1" x14ac:dyDescent="0.3">
      <c r="A323" s="2"/>
      <c r="H323" s="60"/>
      <c r="N323" s="60"/>
      <c r="T323" s="60"/>
      <c r="Z323" s="60"/>
      <c r="AF323" s="60"/>
      <c r="AM323" s="60"/>
      <c r="AS323" s="60"/>
      <c r="AY323" s="60"/>
      <c r="BF323" s="60"/>
      <c r="BL323" s="60"/>
    </row>
    <row r="324" spans="1:64" ht="13.5" customHeight="1" x14ac:dyDescent="0.3">
      <c r="A324" s="2"/>
      <c r="H324" s="60"/>
      <c r="N324" s="60"/>
      <c r="T324" s="60"/>
      <c r="Z324" s="60"/>
      <c r="AF324" s="60"/>
      <c r="AM324" s="60"/>
      <c r="AS324" s="60"/>
      <c r="AY324" s="60"/>
      <c r="BF324" s="60"/>
      <c r="BL324" s="60"/>
    </row>
    <row r="325" spans="1:64" ht="13.5" customHeight="1" x14ac:dyDescent="0.3">
      <c r="A325" s="2"/>
      <c r="H325" s="60"/>
      <c r="N325" s="60"/>
      <c r="T325" s="60"/>
      <c r="Z325" s="60"/>
      <c r="AF325" s="60"/>
      <c r="AM325" s="60"/>
      <c r="AS325" s="60"/>
      <c r="AY325" s="60"/>
      <c r="BF325" s="60"/>
      <c r="BL325" s="60"/>
    </row>
    <row r="326" spans="1:64" ht="13.5" customHeight="1" x14ac:dyDescent="0.3">
      <c r="A326" s="2"/>
      <c r="H326" s="60"/>
      <c r="N326" s="60"/>
      <c r="T326" s="60"/>
      <c r="Z326" s="60"/>
      <c r="AF326" s="60"/>
      <c r="AM326" s="60"/>
      <c r="AS326" s="60"/>
      <c r="AY326" s="60"/>
      <c r="BF326" s="60"/>
      <c r="BL326" s="60"/>
    </row>
    <row r="327" spans="1:64" ht="13.5" customHeight="1" x14ac:dyDescent="0.3">
      <c r="A327" s="2"/>
      <c r="H327" s="60"/>
      <c r="N327" s="60"/>
      <c r="T327" s="60"/>
      <c r="Z327" s="60"/>
      <c r="AF327" s="60"/>
      <c r="AM327" s="60"/>
      <c r="AS327" s="60"/>
      <c r="AY327" s="60"/>
      <c r="BF327" s="60"/>
      <c r="BL327" s="60"/>
    </row>
    <row r="328" spans="1:64" ht="13.5" customHeight="1" x14ac:dyDescent="0.3">
      <c r="A328" s="2"/>
      <c r="H328" s="60"/>
      <c r="N328" s="60"/>
      <c r="T328" s="60"/>
      <c r="Z328" s="60"/>
      <c r="AF328" s="60"/>
      <c r="AM328" s="60"/>
      <c r="AS328" s="60"/>
      <c r="AY328" s="60"/>
      <c r="BF328" s="60"/>
      <c r="BL328" s="60"/>
    </row>
    <row r="329" spans="1:64" ht="13.5" customHeight="1" x14ac:dyDescent="0.3">
      <c r="A329" s="2"/>
      <c r="H329" s="60"/>
      <c r="N329" s="60"/>
      <c r="T329" s="60"/>
      <c r="Z329" s="60"/>
      <c r="AF329" s="60"/>
      <c r="AM329" s="60"/>
      <c r="AS329" s="60"/>
      <c r="AY329" s="60"/>
      <c r="BF329" s="60"/>
      <c r="BL329" s="60"/>
    </row>
    <row r="330" spans="1:64" ht="13.5" customHeight="1" x14ac:dyDescent="0.3">
      <c r="A330" s="2"/>
      <c r="H330" s="60"/>
      <c r="N330" s="60"/>
      <c r="T330" s="60"/>
      <c r="Z330" s="60"/>
      <c r="AF330" s="60"/>
      <c r="AM330" s="60"/>
      <c r="AS330" s="60"/>
      <c r="AY330" s="60"/>
      <c r="BF330" s="60"/>
      <c r="BL330" s="60"/>
    </row>
    <row r="331" spans="1:64" ht="13.5" customHeight="1" x14ac:dyDescent="0.3">
      <c r="A331" s="2"/>
      <c r="H331" s="60"/>
      <c r="N331" s="60"/>
      <c r="T331" s="60"/>
      <c r="Z331" s="60"/>
      <c r="AF331" s="60"/>
      <c r="AM331" s="60"/>
      <c r="AS331" s="60"/>
      <c r="AY331" s="60"/>
      <c r="BF331" s="60"/>
      <c r="BL331" s="60"/>
    </row>
    <row r="332" spans="1:64" ht="13.5" customHeight="1" x14ac:dyDescent="0.3">
      <c r="A332" s="2"/>
      <c r="H332" s="60"/>
      <c r="N332" s="60"/>
      <c r="T332" s="60"/>
      <c r="Z332" s="60"/>
      <c r="AF332" s="60"/>
      <c r="AM332" s="60"/>
      <c r="AS332" s="60"/>
      <c r="AY332" s="60"/>
      <c r="BF332" s="60"/>
      <c r="BL332" s="60"/>
    </row>
    <row r="333" spans="1:64" ht="13.5" customHeight="1" x14ac:dyDescent="0.3">
      <c r="A333" s="2"/>
      <c r="H333" s="60"/>
      <c r="N333" s="60"/>
      <c r="T333" s="60"/>
      <c r="Z333" s="60"/>
      <c r="AF333" s="60"/>
      <c r="AM333" s="60"/>
      <c r="AS333" s="60"/>
      <c r="AY333" s="60"/>
      <c r="BF333" s="60"/>
      <c r="BL333" s="60"/>
    </row>
    <row r="334" spans="1:64" ht="13.5" customHeight="1" x14ac:dyDescent="0.3">
      <c r="A334" s="2"/>
      <c r="H334" s="60"/>
      <c r="N334" s="60"/>
      <c r="T334" s="60"/>
      <c r="Z334" s="60"/>
      <c r="AF334" s="60"/>
      <c r="AM334" s="60"/>
      <c r="AS334" s="60"/>
      <c r="AY334" s="60"/>
      <c r="BF334" s="60"/>
      <c r="BL334" s="60"/>
    </row>
    <row r="335" spans="1:64" ht="13.5" customHeight="1" x14ac:dyDescent="0.3">
      <c r="A335" s="2"/>
      <c r="H335" s="60"/>
      <c r="N335" s="60"/>
      <c r="T335" s="60"/>
      <c r="Z335" s="60"/>
      <c r="AF335" s="60"/>
      <c r="AM335" s="60"/>
      <c r="AS335" s="60"/>
      <c r="AY335" s="60"/>
      <c r="BF335" s="60"/>
      <c r="BL335" s="60"/>
    </row>
    <row r="336" spans="1:64" ht="13.5" customHeight="1" x14ac:dyDescent="0.3">
      <c r="A336" s="2"/>
      <c r="H336" s="60"/>
      <c r="N336" s="60"/>
      <c r="T336" s="60"/>
      <c r="Z336" s="60"/>
      <c r="AF336" s="60"/>
      <c r="AM336" s="60"/>
      <c r="AS336" s="60"/>
      <c r="AY336" s="60"/>
      <c r="BF336" s="60"/>
      <c r="BL336" s="60"/>
    </row>
    <row r="337" spans="1:64" ht="13.5" customHeight="1" x14ac:dyDescent="0.3">
      <c r="A337" s="2"/>
      <c r="H337" s="60"/>
      <c r="N337" s="60"/>
      <c r="T337" s="60"/>
      <c r="Z337" s="60"/>
      <c r="AF337" s="60"/>
      <c r="AM337" s="60"/>
      <c r="AS337" s="60"/>
      <c r="AY337" s="60"/>
      <c r="BF337" s="60"/>
      <c r="BL337" s="60"/>
    </row>
    <row r="338" spans="1:64" ht="13.5" customHeight="1" x14ac:dyDescent="0.3">
      <c r="A338" s="2"/>
      <c r="H338" s="60"/>
      <c r="N338" s="60"/>
      <c r="T338" s="60"/>
      <c r="Z338" s="60"/>
      <c r="AF338" s="60"/>
      <c r="AM338" s="60"/>
      <c r="AS338" s="60"/>
      <c r="AY338" s="60"/>
      <c r="BF338" s="60"/>
      <c r="BL338" s="60"/>
    </row>
    <row r="339" spans="1:64" ht="13.5" customHeight="1" x14ac:dyDescent="0.3">
      <c r="A339" s="2"/>
      <c r="H339" s="60"/>
      <c r="N339" s="60"/>
      <c r="T339" s="60"/>
      <c r="Z339" s="60"/>
      <c r="AF339" s="60"/>
      <c r="AM339" s="60"/>
      <c r="AS339" s="60"/>
      <c r="AY339" s="60"/>
      <c r="BF339" s="60"/>
      <c r="BL339" s="60"/>
    </row>
    <row r="340" spans="1:64" ht="13.5" customHeight="1" x14ac:dyDescent="0.3">
      <c r="A340" s="2"/>
      <c r="H340" s="60"/>
      <c r="N340" s="60"/>
      <c r="T340" s="60"/>
      <c r="Z340" s="60"/>
      <c r="AF340" s="60"/>
      <c r="AM340" s="60"/>
      <c r="AS340" s="60"/>
      <c r="AY340" s="60"/>
      <c r="BF340" s="60"/>
      <c r="BL340" s="60"/>
    </row>
    <row r="341" spans="1:64" ht="13.5" customHeight="1" x14ac:dyDescent="0.3">
      <c r="A341" s="2"/>
      <c r="H341" s="60"/>
      <c r="N341" s="60"/>
      <c r="T341" s="60"/>
      <c r="Z341" s="60"/>
      <c r="AF341" s="60"/>
      <c r="AM341" s="60"/>
      <c r="AS341" s="60"/>
      <c r="AY341" s="60"/>
      <c r="BF341" s="60"/>
      <c r="BL341" s="60"/>
    </row>
    <row r="342" spans="1:64" ht="13.5" customHeight="1" x14ac:dyDescent="0.3">
      <c r="A342" s="2"/>
      <c r="H342" s="60"/>
      <c r="N342" s="60"/>
      <c r="T342" s="60"/>
      <c r="Z342" s="60"/>
      <c r="AF342" s="60"/>
      <c r="AM342" s="60"/>
      <c r="AS342" s="60"/>
      <c r="AY342" s="60"/>
      <c r="BF342" s="60"/>
      <c r="BL342" s="60"/>
    </row>
    <row r="343" spans="1:64" ht="13.5" customHeight="1" x14ac:dyDescent="0.3">
      <c r="A343" s="2"/>
      <c r="H343" s="60"/>
      <c r="N343" s="60"/>
      <c r="T343" s="60"/>
      <c r="Z343" s="60"/>
      <c r="AF343" s="60"/>
      <c r="AM343" s="60"/>
      <c r="AS343" s="60"/>
      <c r="AY343" s="60"/>
      <c r="BF343" s="60"/>
      <c r="BL343" s="60"/>
    </row>
    <row r="344" spans="1:64" ht="13.5" customHeight="1" x14ac:dyDescent="0.3">
      <c r="A344" s="2"/>
      <c r="H344" s="60"/>
      <c r="N344" s="60"/>
      <c r="T344" s="60"/>
      <c r="Z344" s="60"/>
      <c r="AF344" s="60"/>
      <c r="AM344" s="60"/>
      <c r="AS344" s="60"/>
      <c r="AY344" s="60"/>
      <c r="BF344" s="60"/>
      <c r="BL344" s="60"/>
    </row>
    <row r="345" spans="1:64" ht="13.5" customHeight="1" x14ac:dyDescent="0.3">
      <c r="A345" s="2"/>
      <c r="H345" s="60"/>
      <c r="N345" s="60"/>
      <c r="T345" s="60"/>
      <c r="Z345" s="60"/>
      <c r="AF345" s="60"/>
      <c r="AM345" s="60"/>
      <c r="AS345" s="60"/>
      <c r="AY345" s="60"/>
      <c r="BF345" s="60"/>
      <c r="BL345" s="60"/>
    </row>
    <row r="346" spans="1:64" ht="13.5" customHeight="1" x14ac:dyDescent="0.3">
      <c r="A346" s="2"/>
      <c r="H346" s="60"/>
      <c r="N346" s="60"/>
      <c r="T346" s="60"/>
      <c r="Z346" s="60"/>
      <c r="AF346" s="60"/>
      <c r="AM346" s="60"/>
      <c r="AS346" s="60"/>
      <c r="AY346" s="60"/>
      <c r="BF346" s="60"/>
      <c r="BL346" s="60"/>
    </row>
    <row r="347" spans="1:64" ht="13.5" customHeight="1" x14ac:dyDescent="0.3">
      <c r="A347" s="2"/>
      <c r="H347" s="60"/>
      <c r="N347" s="60"/>
      <c r="T347" s="60"/>
      <c r="Z347" s="60"/>
      <c r="AF347" s="60"/>
      <c r="AM347" s="60"/>
      <c r="AS347" s="60"/>
      <c r="AY347" s="60"/>
      <c r="BF347" s="60"/>
      <c r="BL347" s="60"/>
    </row>
    <row r="348" spans="1:64" ht="13.5" customHeight="1" x14ac:dyDescent="0.3">
      <c r="A348" s="2"/>
      <c r="H348" s="60"/>
      <c r="N348" s="60"/>
      <c r="T348" s="60"/>
      <c r="Z348" s="60"/>
      <c r="AF348" s="60"/>
      <c r="AM348" s="60"/>
      <c r="AS348" s="60"/>
      <c r="AY348" s="60"/>
      <c r="BF348" s="60"/>
      <c r="BL348" s="60"/>
    </row>
    <row r="349" spans="1:64" ht="13.5" customHeight="1" x14ac:dyDescent="0.3">
      <c r="A349" s="2"/>
      <c r="H349" s="60"/>
      <c r="N349" s="60"/>
      <c r="T349" s="60"/>
      <c r="Z349" s="60"/>
      <c r="AF349" s="60"/>
      <c r="AM349" s="60"/>
      <c r="AS349" s="60"/>
      <c r="AY349" s="60"/>
      <c r="BF349" s="60"/>
      <c r="BL349" s="60"/>
    </row>
    <row r="350" spans="1:64" ht="13.5" customHeight="1" x14ac:dyDescent="0.3">
      <c r="A350" s="2"/>
      <c r="H350" s="60"/>
      <c r="N350" s="60"/>
      <c r="T350" s="60"/>
      <c r="Z350" s="60"/>
      <c r="AF350" s="60"/>
      <c r="AM350" s="60"/>
      <c r="AS350" s="60"/>
      <c r="AY350" s="60"/>
      <c r="BF350" s="60"/>
      <c r="BL350" s="60"/>
    </row>
    <row r="351" spans="1:64" ht="13.5" customHeight="1" x14ac:dyDescent="0.3">
      <c r="A351" s="2"/>
      <c r="H351" s="60"/>
      <c r="N351" s="60"/>
      <c r="T351" s="60"/>
      <c r="Z351" s="60"/>
      <c r="AF351" s="60"/>
      <c r="AM351" s="60"/>
      <c r="AS351" s="60"/>
      <c r="AY351" s="60"/>
      <c r="BF351" s="60"/>
      <c r="BL351" s="60"/>
    </row>
    <row r="352" spans="1:64" ht="13.5" customHeight="1" x14ac:dyDescent="0.3">
      <c r="A352" s="2"/>
      <c r="H352" s="60"/>
      <c r="N352" s="60"/>
      <c r="T352" s="60"/>
      <c r="Z352" s="60"/>
      <c r="AF352" s="60"/>
      <c r="AM352" s="60"/>
      <c r="AS352" s="60"/>
      <c r="AY352" s="60"/>
      <c r="BF352" s="60"/>
      <c r="BL352" s="60"/>
    </row>
    <row r="353" spans="1:64" ht="13.5" customHeight="1" x14ac:dyDescent="0.3">
      <c r="A353" s="2"/>
      <c r="H353" s="60"/>
      <c r="N353" s="60"/>
      <c r="T353" s="60"/>
      <c r="Z353" s="60"/>
      <c r="AF353" s="60"/>
      <c r="AM353" s="60"/>
      <c r="AS353" s="60"/>
      <c r="AY353" s="60"/>
      <c r="BF353" s="60"/>
      <c r="BL353" s="60"/>
    </row>
    <row r="354" spans="1:64" ht="13.5" customHeight="1" x14ac:dyDescent="0.3">
      <c r="A354" s="2"/>
      <c r="H354" s="60"/>
      <c r="N354" s="60"/>
      <c r="T354" s="60"/>
      <c r="Z354" s="60"/>
      <c r="AF354" s="60"/>
      <c r="AM354" s="60"/>
      <c r="AS354" s="60"/>
      <c r="AY354" s="60"/>
      <c r="BF354" s="60"/>
      <c r="BL354" s="60"/>
    </row>
    <row r="355" spans="1:64" ht="13.5" customHeight="1" x14ac:dyDescent="0.3">
      <c r="A355" s="2"/>
      <c r="H355" s="60"/>
      <c r="N355" s="60"/>
      <c r="T355" s="60"/>
      <c r="Z355" s="60"/>
      <c r="AF355" s="60"/>
      <c r="AM355" s="60"/>
      <c r="AS355" s="60"/>
      <c r="AY355" s="60"/>
      <c r="BF355" s="60"/>
      <c r="BL355" s="60"/>
    </row>
    <row r="356" spans="1:64" ht="13.5" customHeight="1" x14ac:dyDescent="0.3">
      <c r="A356" s="2"/>
      <c r="H356" s="60"/>
      <c r="N356" s="60"/>
      <c r="T356" s="60"/>
      <c r="Z356" s="60"/>
      <c r="AF356" s="60"/>
      <c r="AM356" s="60"/>
      <c r="AS356" s="60"/>
      <c r="AY356" s="60"/>
      <c r="BF356" s="60"/>
      <c r="BL356" s="60"/>
    </row>
    <row r="357" spans="1:64" ht="13.5" customHeight="1" x14ac:dyDescent="0.3">
      <c r="A357" s="2"/>
      <c r="H357" s="60"/>
      <c r="N357" s="60"/>
      <c r="T357" s="60"/>
      <c r="Z357" s="60"/>
      <c r="AF357" s="60"/>
      <c r="AM357" s="60"/>
      <c r="AS357" s="60"/>
      <c r="AY357" s="60"/>
      <c r="BF357" s="60"/>
      <c r="BL357" s="60"/>
    </row>
    <row r="358" spans="1:64" ht="13.5" customHeight="1" x14ac:dyDescent="0.3">
      <c r="A358" s="2"/>
      <c r="H358" s="60"/>
      <c r="N358" s="60"/>
      <c r="T358" s="60"/>
      <c r="Z358" s="60"/>
      <c r="AF358" s="60"/>
      <c r="AM358" s="60"/>
      <c r="AS358" s="60"/>
      <c r="AY358" s="60"/>
      <c r="BF358" s="60"/>
      <c r="BL358" s="60"/>
    </row>
    <row r="359" spans="1:64" ht="13.5" customHeight="1" x14ac:dyDescent="0.3">
      <c r="A359" s="2"/>
      <c r="H359" s="60"/>
      <c r="N359" s="60"/>
      <c r="T359" s="60"/>
      <c r="Z359" s="60"/>
      <c r="AF359" s="60"/>
      <c r="AM359" s="60"/>
      <c r="AS359" s="60"/>
      <c r="AY359" s="60"/>
      <c r="BF359" s="60"/>
      <c r="BL359" s="60"/>
    </row>
    <row r="360" spans="1:64" ht="13.5" customHeight="1" x14ac:dyDescent="0.3">
      <c r="A360" s="2"/>
      <c r="H360" s="60"/>
      <c r="N360" s="60"/>
      <c r="T360" s="60"/>
      <c r="Z360" s="60"/>
      <c r="AF360" s="60"/>
      <c r="AM360" s="60"/>
      <c r="AS360" s="60"/>
      <c r="AY360" s="60"/>
      <c r="BF360" s="60"/>
      <c r="BL360" s="60"/>
    </row>
    <row r="361" spans="1:64" ht="13.5" customHeight="1" x14ac:dyDescent="0.3">
      <c r="A361" s="2"/>
      <c r="H361" s="60"/>
      <c r="N361" s="60"/>
      <c r="T361" s="60"/>
      <c r="Z361" s="60"/>
      <c r="AF361" s="60"/>
      <c r="AM361" s="60"/>
      <c r="AS361" s="60"/>
      <c r="AY361" s="60"/>
      <c r="BF361" s="60"/>
      <c r="BL361" s="60"/>
    </row>
    <row r="362" spans="1:64" ht="13.5" customHeight="1" x14ac:dyDescent="0.3">
      <c r="A362" s="2"/>
      <c r="H362" s="60"/>
      <c r="N362" s="60"/>
      <c r="T362" s="60"/>
      <c r="Z362" s="60"/>
      <c r="AF362" s="60"/>
      <c r="AM362" s="60"/>
      <c r="AS362" s="60"/>
      <c r="AY362" s="60"/>
      <c r="BF362" s="60"/>
      <c r="BL362" s="60"/>
    </row>
    <row r="363" spans="1:64" ht="13.5" customHeight="1" x14ac:dyDescent="0.3">
      <c r="A363" s="2"/>
      <c r="H363" s="60"/>
      <c r="N363" s="60"/>
      <c r="T363" s="60"/>
      <c r="Z363" s="60"/>
      <c r="AF363" s="60"/>
      <c r="AM363" s="60"/>
      <c r="AS363" s="60"/>
      <c r="AY363" s="60"/>
      <c r="BF363" s="60"/>
      <c r="BL363" s="60"/>
    </row>
    <row r="364" spans="1:64" ht="13.5" customHeight="1" x14ac:dyDescent="0.3">
      <c r="A364" s="2"/>
      <c r="H364" s="60"/>
      <c r="N364" s="60"/>
      <c r="T364" s="60"/>
      <c r="Z364" s="60"/>
      <c r="AF364" s="60"/>
      <c r="AM364" s="60"/>
      <c r="AS364" s="60"/>
      <c r="AY364" s="60"/>
      <c r="BF364" s="60"/>
      <c r="BL364" s="60"/>
    </row>
    <row r="365" spans="1:64" ht="13.5" customHeight="1" x14ac:dyDescent="0.3">
      <c r="A365" s="2"/>
      <c r="H365" s="60"/>
      <c r="N365" s="60"/>
      <c r="T365" s="60"/>
      <c r="Z365" s="60"/>
      <c r="AF365" s="60"/>
      <c r="AM365" s="60"/>
      <c r="AS365" s="60"/>
      <c r="AY365" s="60"/>
      <c r="BF365" s="60"/>
      <c r="BL365" s="60"/>
    </row>
    <row r="366" spans="1:64" ht="13.5" customHeight="1" x14ac:dyDescent="0.3">
      <c r="A366" s="2"/>
      <c r="H366" s="60"/>
      <c r="N366" s="60"/>
      <c r="T366" s="60"/>
      <c r="Z366" s="60"/>
      <c r="AF366" s="60"/>
      <c r="AM366" s="60"/>
      <c r="AS366" s="60"/>
      <c r="AY366" s="60"/>
      <c r="BF366" s="60"/>
      <c r="BL366" s="60"/>
    </row>
    <row r="367" spans="1:64" ht="13.5" customHeight="1" x14ac:dyDescent="0.3">
      <c r="A367" s="2"/>
      <c r="H367" s="60"/>
      <c r="N367" s="60"/>
      <c r="T367" s="60"/>
      <c r="Z367" s="60"/>
      <c r="AF367" s="60"/>
      <c r="AM367" s="60"/>
      <c r="AS367" s="60"/>
      <c r="AY367" s="60"/>
      <c r="BF367" s="60"/>
      <c r="BL367" s="60"/>
    </row>
    <row r="368" spans="1:64" ht="13.5" customHeight="1" x14ac:dyDescent="0.3">
      <c r="A368" s="2"/>
      <c r="H368" s="60"/>
      <c r="N368" s="60"/>
      <c r="T368" s="60"/>
      <c r="Z368" s="60"/>
      <c r="AF368" s="60"/>
      <c r="AM368" s="60"/>
      <c r="AS368" s="60"/>
      <c r="AY368" s="60"/>
      <c r="BF368" s="60"/>
      <c r="BL368" s="60"/>
    </row>
    <row r="369" spans="1:64" ht="13.5" customHeight="1" x14ac:dyDescent="0.3">
      <c r="A369" s="2"/>
      <c r="H369" s="60"/>
      <c r="N369" s="60"/>
      <c r="T369" s="60"/>
      <c r="Z369" s="60"/>
      <c r="AF369" s="60"/>
      <c r="AM369" s="60"/>
      <c r="AS369" s="60"/>
      <c r="AY369" s="60"/>
      <c r="BF369" s="60"/>
      <c r="BL369" s="60"/>
    </row>
    <row r="370" spans="1:64" ht="13.5" customHeight="1" x14ac:dyDescent="0.3">
      <c r="A370" s="2"/>
      <c r="H370" s="60"/>
      <c r="N370" s="60"/>
      <c r="T370" s="60"/>
      <c r="Z370" s="60"/>
      <c r="AF370" s="60"/>
      <c r="AM370" s="60"/>
      <c r="AS370" s="60"/>
      <c r="AY370" s="60"/>
      <c r="BF370" s="60"/>
      <c r="BL370" s="60"/>
    </row>
    <row r="371" spans="1:64" ht="13.5" customHeight="1" x14ac:dyDescent="0.3">
      <c r="A371" s="2"/>
      <c r="H371" s="60"/>
      <c r="N371" s="60"/>
      <c r="T371" s="60"/>
      <c r="Z371" s="60"/>
      <c r="AF371" s="60"/>
      <c r="AM371" s="60"/>
      <c r="AS371" s="60"/>
      <c r="AY371" s="60"/>
      <c r="BF371" s="60"/>
      <c r="BL371" s="60"/>
    </row>
    <row r="372" spans="1:64" ht="13.5" customHeight="1" x14ac:dyDescent="0.3">
      <c r="A372" s="2"/>
      <c r="H372" s="60"/>
      <c r="N372" s="60"/>
      <c r="T372" s="60"/>
      <c r="Z372" s="60"/>
      <c r="AF372" s="60"/>
      <c r="AM372" s="60"/>
      <c r="AS372" s="60"/>
      <c r="AY372" s="60"/>
      <c r="BF372" s="60"/>
      <c r="BL372" s="60"/>
    </row>
    <row r="373" spans="1:64" ht="13.5" customHeight="1" x14ac:dyDescent="0.3">
      <c r="A373" s="2"/>
      <c r="H373" s="60"/>
      <c r="N373" s="60"/>
      <c r="T373" s="60"/>
      <c r="Z373" s="60"/>
      <c r="AF373" s="60"/>
      <c r="AM373" s="60"/>
      <c r="AS373" s="60"/>
      <c r="AY373" s="60"/>
      <c r="BF373" s="60"/>
      <c r="BL373" s="60"/>
    </row>
    <row r="374" spans="1:64" ht="13.5" customHeight="1" x14ac:dyDescent="0.3">
      <c r="A374" s="2"/>
      <c r="H374" s="60"/>
      <c r="N374" s="60"/>
      <c r="T374" s="60"/>
      <c r="Z374" s="60"/>
      <c r="AF374" s="60"/>
      <c r="AM374" s="60"/>
      <c r="AS374" s="60"/>
      <c r="AY374" s="60"/>
      <c r="BF374" s="60"/>
      <c r="BL374" s="60"/>
    </row>
    <row r="375" spans="1:64" ht="13.5" customHeight="1" x14ac:dyDescent="0.3">
      <c r="A375" s="2"/>
      <c r="H375" s="60"/>
      <c r="N375" s="60"/>
      <c r="T375" s="60"/>
      <c r="Z375" s="60"/>
      <c r="AF375" s="60"/>
      <c r="AM375" s="60"/>
      <c r="AS375" s="60"/>
      <c r="AY375" s="60"/>
      <c r="BF375" s="60"/>
      <c r="BL375" s="60"/>
    </row>
    <row r="376" spans="1:64" ht="13.5" customHeight="1" x14ac:dyDescent="0.3">
      <c r="A376" s="2"/>
      <c r="H376" s="60"/>
      <c r="N376" s="60"/>
      <c r="T376" s="60"/>
      <c r="Z376" s="60"/>
      <c r="AF376" s="60"/>
      <c r="AM376" s="60"/>
      <c r="AS376" s="60"/>
      <c r="AY376" s="60"/>
      <c r="BF376" s="60"/>
      <c r="BL376" s="60"/>
    </row>
    <row r="377" spans="1:64" ht="13.5" customHeight="1" x14ac:dyDescent="0.3">
      <c r="A377" s="2"/>
      <c r="H377" s="60"/>
      <c r="N377" s="60"/>
      <c r="T377" s="60"/>
      <c r="Z377" s="60"/>
      <c r="AF377" s="60"/>
      <c r="AM377" s="60"/>
      <c r="AS377" s="60"/>
      <c r="AY377" s="60"/>
      <c r="BF377" s="60"/>
      <c r="BL377" s="60"/>
    </row>
    <row r="378" spans="1:64" ht="13.5" customHeight="1" x14ac:dyDescent="0.3">
      <c r="A378" s="2"/>
      <c r="H378" s="60"/>
      <c r="N378" s="60"/>
      <c r="T378" s="60"/>
      <c r="Z378" s="60"/>
      <c r="AF378" s="60"/>
      <c r="AM378" s="60"/>
      <c r="AS378" s="60"/>
      <c r="AY378" s="60"/>
      <c r="BF378" s="60"/>
      <c r="BL378" s="60"/>
    </row>
    <row r="379" spans="1:64" ht="13.5" customHeight="1" x14ac:dyDescent="0.3">
      <c r="A379" s="2"/>
      <c r="H379" s="60"/>
      <c r="N379" s="60"/>
      <c r="T379" s="60"/>
      <c r="Z379" s="60"/>
      <c r="AF379" s="60"/>
      <c r="AM379" s="60"/>
      <c r="AS379" s="60"/>
      <c r="AY379" s="60"/>
      <c r="BF379" s="60"/>
      <c r="BL379" s="60"/>
    </row>
    <row r="380" spans="1:64" ht="13.5" customHeight="1" x14ac:dyDescent="0.3">
      <c r="A380" s="2"/>
      <c r="H380" s="60"/>
      <c r="N380" s="60"/>
      <c r="T380" s="60"/>
      <c r="Z380" s="60"/>
      <c r="AF380" s="60"/>
      <c r="AM380" s="60"/>
      <c r="AS380" s="60"/>
      <c r="AY380" s="60"/>
      <c r="BF380" s="60"/>
      <c r="BL380" s="60"/>
    </row>
    <row r="381" spans="1:64" ht="13.5" customHeight="1" x14ac:dyDescent="0.3">
      <c r="A381" s="2"/>
      <c r="H381" s="60"/>
      <c r="N381" s="60"/>
      <c r="T381" s="60"/>
      <c r="Z381" s="60"/>
      <c r="AF381" s="60"/>
      <c r="AM381" s="60"/>
      <c r="AS381" s="60"/>
      <c r="AY381" s="60"/>
      <c r="BF381" s="60"/>
      <c r="BL381" s="60"/>
    </row>
    <row r="382" spans="1:64" ht="13.5" customHeight="1" x14ac:dyDescent="0.3">
      <c r="A382" s="2"/>
      <c r="H382" s="60"/>
      <c r="N382" s="60"/>
      <c r="T382" s="60"/>
      <c r="Z382" s="60"/>
      <c r="AF382" s="60"/>
      <c r="AM382" s="60"/>
      <c r="AS382" s="60"/>
      <c r="AY382" s="60"/>
      <c r="BF382" s="60"/>
      <c r="BL382" s="60"/>
    </row>
    <row r="383" spans="1:64" ht="13.5" customHeight="1" x14ac:dyDescent="0.3">
      <c r="A383" s="2"/>
      <c r="H383" s="60"/>
      <c r="N383" s="60"/>
      <c r="T383" s="60"/>
      <c r="Z383" s="60"/>
      <c r="AF383" s="60"/>
      <c r="AM383" s="60"/>
      <c r="AS383" s="60"/>
      <c r="AY383" s="60"/>
      <c r="BF383" s="60"/>
      <c r="BL383" s="60"/>
    </row>
    <row r="384" spans="1:64" ht="13.5" customHeight="1" x14ac:dyDescent="0.3">
      <c r="A384" s="2"/>
      <c r="H384" s="60"/>
      <c r="N384" s="60"/>
      <c r="T384" s="60"/>
      <c r="Z384" s="60"/>
      <c r="AF384" s="60"/>
      <c r="AM384" s="60"/>
      <c r="AS384" s="60"/>
      <c r="AY384" s="60"/>
      <c r="BF384" s="60"/>
      <c r="BL384" s="60"/>
    </row>
    <row r="385" spans="1:64" ht="13.5" customHeight="1" x14ac:dyDescent="0.3">
      <c r="A385" s="2"/>
      <c r="H385" s="60"/>
      <c r="N385" s="60"/>
      <c r="T385" s="60"/>
      <c r="Z385" s="60"/>
      <c r="AF385" s="60"/>
      <c r="AM385" s="60"/>
      <c r="AS385" s="60"/>
      <c r="AY385" s="60"/>
      <c r="BF385" s="60"/>
      <c r="BL385" s="60"/>
    </row>
    <row r="386" spans="1:64" ht="13.5" customHeight="1" x14ac:dyDescent="0.3">
      <c r="A386" s="2"/>
      <c r="H386" s="60"/>
      <c r="N386" s="60"/>
      <c r="T386" s="60"/>
      <c r="Z386" s="60"/>
      <c r="AF386" s="60"/>
      <c r="AM386" s="60"/>
      <c r="AS386" s="60"/>
      <c r="AY386" s="60"/>
      <c r="BF386" s="60"/>
      <c r="BL386" s="60"/>
    </row>
    <row r="387" spans="1:64" ht="13.5" customHeight="1" x14ac:dyDescent="0.3">
      <c r="A387" s="2"/>
      <c r="H387" s="60"/>
      <c r="N387" s="60"/>
      <c r="T387" s="60"/>
      <c r="Z387" s="60"/>
      <c r="AF387" s="60"/>
      <c r="AM387" s="60"/>
      <c r="AS387" s="60"/>
      <c r="AY387" s="60"/>
      <c r="BF387" s="60"/>
      <c r="BL387" s="60"/>
    </row>
    <row r="388" spans="1:64" ht="13.5" customHeight="1" x14ac:dyDescent="0.3">
      <c r="A388" s="2"/>
      <c r="H388" s="60"/>
      <c r="N388" s="60"/>
      <c r="T388" s="60"/>
      <c r="Z388" s="60"/>
      <c r="AF388" s="60"/>
      <c r="AM388" s="60"/>
      <c r="AS388" s="60"/>
      <c r="AY388" s="60"/>
      <c r="BF388" s="60"/>
      <c r="BL388" s="60"/>
    </row>
    <row r="389" spans="1:64" ht="13.5" customHeight="1" x14ac:dyDescent="0.3">
      <c r="A389" s="2"/>
      <c r="H389" s="60"/>
      <c r="N389" s="60"/>
      <c r="T389" s="60"/>
      <c r="Z389" s="60"/>
      <c r="AF389" s="60"/>
      <c r="AM389" s="60"/>
      <c r="AS389" s="60"/>
      <c r="AY389" s="60"/>
      <c r="BF389" s="60"/>
      <c r="BL389" s="60"/>
    </row>
    <row r="390" spans="1:64" ht="13.5" customHeight="1" x14ac:dyDescent="0.3">
      <c r="A390" s="2"/>
      <c r="H390" s="60"/>
      <c r="N390" s="60"/>
      <c r="T390" s="60"/>
      <c r="Z390" s="60"/>
      <c r="AF390" s="60"/>
      <c r="AM390" s="60"/>
      <c r="AS390" s="60"/>
      <c r="AY390" s="60"/>
      <c r="BF390" s="60"/>
      <c r="BL390" s="60"/>
    </row>
    <row r="391" spans="1:64" ht="13.5" customHeight="1" x14ac:dyDescent="0.3">
      <c r="A391" s="2"/>
      <c r="H391" s="60"/>
      <c r="N391" s="60"/>
      <c r="T391" s="60"/>
      <c r="Z391" s="60"/>
      <c r="AF391" s="60"/>
      <c r="AM391" s="60"/>
      <c r="AS391" s="60"/>
      <c r="AY391" s="60"/>
      <c r="BF391" s="60"/>
      <c r="BL391" s="60"/>
    </row>
    <row r="392" spans="1:64" ht="13.5" customHeight="1" x14ac:dyDescent="0.3">
      <c r="A392" s="2"/>
      <c r="H392" s="60"/>
      <c r="N392" s="60"/>
      <c r="T392" s="60"/>
      <c r="Z392" s="60"/>
      <c r="AF392" s="60"/>
      <c r="AM392" s="60"/>
      <c r="AS392" s="60"/>
      <c r="AY392" s="60"/>
      <c r="BF392" s="60"/>
      <c r="BL392" s="60"/>
    </row>
    <row r="393" spans="1:64" ht="13.5" customHeight="1" x14ac:dyDescent="0.3">
      <c r="A393" s="2"/>
      <c r="H393" s="60"/>
      <c r="N393" s="60"/>
      <c r="T393" s="60"/>
      <c r="Z393" s="60"/>
      <c r="AF393" s="60"/>
      <c r="AM393" s="60"/>
      <c r="AS393" s="60"/>
      <c r="AY393" s="60"/>
      <c r="BF393" s="60"/>
      <c r="BL393" s="60"/>
    </row>
    <row r="394" spans="1:64" ht="13.5" customHeight="1" x14ac:dyDescent="0.3">
      <c r="A394" s="2"/>
      <c r="H394" s="60"/>
      <c r="N394" s="60"/>
      <c r="T394" s="60"/>
      <c r="Z394" s="60"/>
      <c r="AF394" s="60"/>
      <c r="AM394" s="60"/>
      <c r="AS394" s="60"/>
      <c r="AY394" s="60"/>
      <c r="BF394" s="60"/>
      <c r="BL394" s="60"/>
    </row>
    <row r="395" spans="1:64" ht="13.5" customHeight="1" x14ac:dyDescent="0.3">
      <c r="A395" s="2"/>
      <c r="H395" s="60"/>
      <c r="N395" s="60"/>
      <c r="T395" s="60"/>
      <c r="Z395" s="60"/>
      <c r="AF395" s="60"/>
      <c r="AM395" s="60"/>
      <c r="AS395" s="60"/>
      <c r="AY395" s="60"/>
      <c r="BF395" s="60"/>
      <c r="BL395" s="60"/>
    </row>
    <row r="396" spans="1:64" ht="13.5" customHeight="1" x14ac:dyDescent="0.3">
      <c r="A396" s="2"/>
      <c r="H396" s="60"/>
      <c r="N396" s="60"/>
      <c r="T396" s="60"/>
      <c r="Z396" s="60"/>
      <c r="AF396" s="60"/>
      <c r="AM396" s="60"/>
      <c r="AS396" s="60"/>
      <c r="AY396" s="60"/>
      <c r="BF396" s="60"/>
      <c r="BL396" s="60"/>
    </row>
    <row r="397" spans="1:64" ht="13.5" customHeight="1" x14ac:dyDescent="0.3">
      <c r="A397" s="2"/>
      <c r="H397" s="60"/>
      <c r="N397" s="60"/>
      <c r="T397" s="60"/>
      <c r="Z397" s="60"/>
      <c r="AF397" s="60"/>
      <c r="AM397" s="60"/>
      <c r="AS397" s="60"/>
      <c r="AY397" s="60"/>
      <c r="BF397" s="60"/>
      <c r="BL397" s="60"/>
    </row>
    <row r="398" spans="1:64" ht="13.5" customHeight="1" x14ac:dyDescent="0.3">
      <c r="A398" s="2"/>
      <c r="H398" s="60"/>
      <c r="N398" s="60"/>
      <c r="T398" s="60"/>
      <c r="Z398" s="60"/>
      <c r="AF398" s="60"/>
      <c r="AM398" s="60"/>
      <c r="AS398" s="60"/>
      <c r="AY398" s="60"/>
      <c r="BF398" s="60"/>
      <c r="BL398" s="60"/>
    </row>
    <row r="399" spans="1:64" ht="13.5" customHeight="1" x14ac:dyDescent="0.3">
      <c r="A399" s="2"/>
      <c r="H399" s="60"/>
      <c r="N399" s="60"/>
      <c r="T399" s="60"/>
      <c r="Z399" s="60"/>
      <c r="AF399" s="60"/>
      <c r="AM399" s="60"/>
      <c r="AS399" s="60"/>
      <c r="AY399" s="60"/>
      <c r="BF399" s="60"/>
      <c r="BL399" s="60"/>
    </row>
    <row r="400" spans="1:64" ht="13.5" customHeight="1" x14ac:dyDescent="0.3">
      <c r="A400" s="2"/>
      <c r="H400" s="60"/>
      <c r="N400" s="60"/>
      <c r="T400" s="60"/>
      <c r="Z400" s="60"/>
      <c r="AF400" s="60"/>
      <c r="AM400" s="60"/>
      <c r="AS400" s="60"/>
      <c r="AY400" s="60"/>
      <c r="BF400" s="60"/>
      <c r="BL400" s="60"/>
    </row>
    <row r="401" spans="1:64" ht="13.5" customHeight="1" x14ac:dyDescent="0.3">
      <c r="A401" s="2"/>
      <c r="H401" s="60"/>
      <c r="N401" s="60"/>
      <c r="T401" s="60"/>
      <c r="Z401" s="60"/>
      <c r="AF401" s="60"/>
      <c r="AM401" s="60"/>
      <c r="AS401" s="60"/>
      <c r="AY401" s="60"/>
      <c r="BF401" s="60"/>
      <c r="BL401" s="60"/>
    </row>
    <row r="402" spans="1:64" ht="13.5" customHeight="1" x14ac:dyDescent="0.3">
      <c r="A402" s="2"/>
      <c r="H402" s="60"/>
      <c r="N402" s="60"/>
      <c r="T402" s="60"/>
      <c r="Z402" s="60"/>
      <c r="AF402" s="60"/>
      <c r="AM402" s="60"/>
      <c r="AS402" s="60"/>
      <c r="AY402" s="60"/>
      <c r="BF402" s="60"/>
      <c r="BL402" s="60"/>
    </row>
    <row r="403" spans="1:64" ht="13.5" customHeight="1" x14ac:dyDescent="0.3">
      <c r="A403" s="2"/>
      <c r="H403" s="60"/>
      <c r="N403" s="60"/>
      <c r="T403" s="60"/>
      <c r="Z403" s="60"/>
      <c r="AF403" s="60"/>
      <c r="AM403" s="60"/>
      <c r="AS403" s="60"/>
      <c r="AY403" s="60"/>
      <c r="BF403" s="60"/>
      <c r="BL403" s="60"/>
    </row>
    <row r="404" spans="1:64" ht="13.5" customHeight="1" x14ac:dyDescent="0.3">
      <c r="A404" s="2"/>
      <c r="H404" s="60"/>
      <c r="N404" s="60"/>
      <c r="T404" s="60"/>
      <c r="Z404" s="60"/>
      <c r="AF404" s="60"/>
      <c r="AM404" s="60"/>
      <c r="AS404" s="60"/>
      <c r="AY404" s="60"/>
      <c r="BF404" s="60"/>
      <c r="BL404" s="60"/>
    </row>
    <row r="405" spans="1:64" ht="13.5" customHeight="1" x14ac:dyDescent="0.3">
      <c r="A405" s="2"/>
      <c r="H405" s="60"/>
      <c r="N405" s="60"/>
      <c r="T405" s="60"/>
      <c r="Z405" s="60"/>
      <c r="AF405" s="60"/>
      <c r="AM405" s="60"/>
      <c r="AS405" s="60"/>
      <c r="AY405" s="60"/>
      <c r="BF405" s="60"/>
      <c r="BL405" s="60"/>
    </row>
    <row r="406" spans="1:64" ht="13.5" customHeight="1" x14ac:dyDescent="0.3">
      <c r="A406" s="2"/>
      <c r="H406" s="60"/>
      <c r="N406" s="60"/>
      <c r="T406" s="60"/>
      <c r="Z406" s="60"/>
      <c r="AF406" s="60"/>
      <c r="AM406" s="60"/>
      <c r="AS406" s="60"/>
      <c r="AY406" s="60"/>
      <c r="BF406" s="60"/>
      <c r="BL406" s="60"/>
    </row>
    <row r="407" spans="1:64" ht="13.5" customHeight="1" x14ac:dyDescent="0.3">
      <c r="A407" s="2"/>
      <c r="H407" s="60"/>
      <c r="N407" s="60"/>
      <c r="T407" s="60"/>
      <c r="Z407" s="60"/>
      <c r="AF407" s="60"/>
      <c r="AM407" s="60"/>
      <c r="AS407" s="60"/>
      <c r="AY407" s="60"/>
      <c r="BF407" s="60"/>
      <c r="BL407" s="60"/>
    </row>
    <row r="408" spans="1:64" ht="13.5" customHeight="1" x14ac:dyDescent="0.3">
      <c r="A408" s="2"/>
      <c r="H408" s="60"/>
      <c r="N408" s="60"/>
      <c r="T408" s="60"/>
      <c r="Z408" s="60"/>
      <c r="AF408" s="60"/>
      <c r="AM408" s="60"/>
      <c r="AS408" s="60"/>
      <c r="AY408" s="60"/>
      <c r="BF408" s="60"/>
      <c r="BL408" s="60"/>
    </row>
    <row r="409" spans="1:64" ht="13.5" customHeight="1" x14ac:dyDescent="0.3">
      <c r="A409" s="2"/>
      <c r="H409" s="60"/>
      <c r="N409" s="60"/>
      <c r="T409" s="60"/>
      <c r="Z409" s="60"/>
      <c r="AF409" s="60"/>
      <c r="AM409" s="60"/>
      <c r="AS409" s="60"/>
      <c r="AY409" s="60"/>
      <c r="BF409" s="60"/>
      <c r="BL409" s="60"/>
    </row>
    <row r="410" spans="1:64" ht="13.5" customHeight="1" x14ac:dyDescent="0.3">
      <c r="A410" s="2"/>
      <c r="H410" s="60"/>
      <c r="N410" s="60"/>
      <c r="T410" s="60"/>
      <c r="Z410" s="60"/>
      <c r="AF410" s="60"/>
      <c r="AM410" s="60"/>
      <c r="AS410" s="60"/>
      <c r="AY410" s="60"/>
      <c r="BF410" s="60"/>
      <c r="BL410" s="60"/>
    </row>
    <row r="411" spans="1:64" ht="13.5" customHeight="1" x14ac:dyDescent="0.3">
      <c r="A411" s="2"/>
      <c r="H411" s="60"/>
      <c r="N411" s="60"/>
      <c r="T411" s="60"/>
      <c r="Z411" s="60"/>
      <c r="AF411" s="60"/>
      <c r="AM411" s="60"/>
      <c r="AS411" s="60"/>
      <c r="AY411" s="60"/>
      <c r="BF411" s="60"/>
      <c r="BL411" s="60"/>
    </row>
    <row r="412" spans="1:64" ht="13.5" customHeight="1" x14ac:dyDescent="0.3">
      <c r="A412" s="2"/>
      <c r="H412" s="60"/>
      <c r="N412" s="60"/>
      <c r="T412" s="60"/>
      <c r="Z412" s="60"/>
      <c r="AF412" s="60"/>
      <c r="AM412" s="60"/>
      <c r="AS412" s="60"/>
      <c r="AY412" s="60"/>
      <c r="BF412" s="60"/>
      <c r="BL412" s="60"/>
    </row>
    <row r="413" spans="1:64" ht="13.5" customHeight="1" x14ac:dyDescent="0.3">
      <c r="A413" s="2"/>
      <c r="H413" s="60"/>
      <c r="N413" s="60"/>
      <c r="T413" s="60"/>
      <c r="Z413" s="60"/>
      <c r="AF413" s="60"/>
      <c r="AM413" s="60"/>
      <c r="AS413" s="60"/>
      <c r="AY413" s="60"/>
      <c r="BF413" s="60"/>
      <c r="BL413" s="60"/>
    </row>
    <row r="414" spans="1:64" ht="13.5" customHeight="1" x14ac:dyDescent="0.3">
      <c r="A414" s="2"/>
      <c r="H414" s="60"/>
      <c r="N414" s="60"/>
      <c r="T414" s="60"/>
      <c r="Z414" s="60"/>
      <c r="AF414" s="60"/>
      <c r="AM414" s="60"/>
      <c r="AS414" s="60"/>
      <c r="AY414" s="60"/>
      <c r="BF414" s="60"/>
      <c r="BL414" s="60"/>
    </row>
    <row r="415" spans="1:64" ht="13.5" customHeight="1" x14ac:dyDescent="0.3">
      <c r="A415" s="2"/>
      <c r="H415" s="60"/>
      <c r="N415" s="60"/>
      <c r="T415" s="60"/>
      <c r="Z415" s="60"/>
      <c r="AF415" s="60"/>
      <c r="AM415" s="60"/>
      <c r="AS415" s="60"/>
      <c r="AY415" s="60"/>
      <c r="BF415" s="60"/>
      <c r="BL415" s="60"/>
    </row>
    <row r="416" spans="1:64" ht="13.5" customHeight="1" x14ac:dyDescent="0.3">
      <c r="A416" s="2"/>
      <c r="H416" s="60"/>
      <c r="N416" s="60"/>
      <c r="T416" s="60"/>
      <c r="Z416" s="60"/>
      <c r="AF416" s="60"/>
      <c r="AM416" s="60"/>
      <c r="AS416" s="60"/>
      <c r="AY416" s="60"/>
      <c r="BF416" s="60"/>
      <c r="BL416" s="60"/>
    </row>
    <row r="417" spans="1:64" ht="13.5" customHeight="1" x14ac:dyDescent="0.3">
      <c r="A417" s="2"/>
      <c r="H417" s="60"/>
      <c r="N417" s="60"/>
      <c r="T417" s="60"/>
      <c r="Z417" s="60"/>
      <c r="AF417" s="60"/>
      <c r="AM417" s="60"/>
      <c r="AS417" s="60"/>
      <c r="AY417" s="60"/>
      <c r="BF417" s="60"/>
      <c r="BL417" s="60"/>
    </row>
    <row r="418" spans="1:64" ht="13.5" customHeight="1" x14ac:dyDescent="0.3">
      <c r="A418" s="2"/>
      <c r="H418" s="60"/>
      <c r="N418" s="60"/>
      <c r="T418" s="60"/>
      <c r="Z418" s="60"/>
      <c r="AF418" s="60"/>
      <c r="AM418" s="60"/>
      <c r="AS418" s="60"/>
      <c r="AY418" s="60"/>
      <c r="BF418" s="60"/>
      <c r="BL418" s="60"/>
    </row>
    <row r="419" spans="1:64" ht="13.5" customHeight="1" x14ac:dyDescent="0.3">
      <c r="A419" s="2"/>
      <c r="H419" s="60"/>
      <c r="N419" s="60"/>
      <c r="T419" s="60"/>
      <c r="Z419" s="60"/>
      <c r="AF419" s="60"/>
      <c r="AM419" s="60"/>
      <c r="AS419" s="60"/>
      <c r="AY419" s="60"/>
      <c r="BF419" s="60"/>
      <c r="BL419" s="60"/>
    </row>
    <row r="420" spans="1:64" ht="13.5" customHeight="1" x14ac:dyDescent="0.3">
      <c r="A420" s="2"/>
      <c r="H420" s="60"/>
      <c r="N420" s="60"/>
      <c r="T420" s="60"/>
      <c r="Z420" s="60"/>
      <c r="AF420" s="60"/>
      <c r="AM420" s="60"/>
      <c r="AS420" s="60"/>
      <c r="AY420" s="60"/>
      <c r="BF420" s="60"/>
      <c r="BL420" s="60"/>
    </row>
    <row r="421" spans="1:64" ht="13.5" customHeight="1" x14ac:dyDescent="0.3">
      <c r="A421" s="2"/>
      <c r="H421" s="60"/>
      <c r="N421" s="60"/>
      <c r="T421" s="60"/>
      <c r="Z421" s="60"/>
      <c r="AF421" s="60"/>
      <c r="AM421" s="60"/>
      <c r="AS421" s="60"/>
      <c r="AY421" s="60"/>
      <c r="BF421" s="60"/>
      <c r="BL421" s="60"/>
    </row>
    <row r="422" spans="1:64" ht="13.5" customHeight="1" x14ac:dyDescent="0.3">
      <c r="A422" s="2"/>
      <c r="H422" s="60"/>
      <c r="N422" s="60"/>
      <c r="T422" s="60"/>
      <c r="Z422" s="60"/>
      <c r="AF422" s="60"/>
      <c r="AM422" s="60"/>
      <c r="AS422" s="60"/>
      <c r="AY422" s="60"/>
      <c r="BF422" s="60"/>
      <c r="BL422" s="60"/>
    </row>
    <row r="423" spans="1:64" ht="13.5" customHeight="1" x14ac:dyDescent="0.3">
      <c r="A423" s="2"/>
      <c r="H423" s="60"/>
      <c r="N423" s="60"/>
      <c r="T423" s="60"/>
      <c r="Z423" s="60"/>
      <c r="AF423" s="60"/>
      <c r="AM423" s="60"/>
      <c r="AS423" s="60"/>
      <c r="AY423" s="60"/>
      <c r="BF423" s="60"/>
      <c r="BL423" s="60"/>
    </row>
    <row r="424" spans="1:64" ht="13.5" customHeight="1" x14ac:dyDescent="0.3">
      <c r="A424" s="2"/>
      <c r="H424" s="60"/>
      <c r="N424" s="60"/>
      <c r="T424" s="60"/>
      <c r="Z424" s="60"/>
      <c r="AF424" s="60"/>
      <c r="AM424" s="60"/>
      <c r="AS424" s="60"/>
      <c r="AY424" s="60"/>
      <c r="BF424" s="60"/>
      <c r="BL424" s="60"/>
    </row>
    <row r="425" spans="1:64" ht="13.5" customHeight="1" x14ac:dyDescent="0.3">
      <c r="A425" s="2"/>
      <c r="H425" s="60"/>
      <c r="N425" s="60"/>
      <c r="T425" s="60"/>
      <c r="Z425" s="60"/>
      <c r="AF425" s="60"/>
      <c r="AM425" s="60"/>
      <c r="AS425" s="60"/>
      <c r="AY425" s="60"/>
      <c r="BF425" s="60"/>
      <c r="BL425" s="60"/>
    </row>
    <row r="426" spans="1:64" ht="13.5" customHeight="1" x14ac:dyDescent="0.3">
      <c r="A426" s="2"/>
      <c r="H426" s="60"/>
      <c r="N426" s="60"/>
      <c r="T426" s="60"/>
      <c r="Z426" s="60"/>
      <c r="AF426" s="60"/>
      <c r="AM426" s="60"/>
      <c r="AS426" s="60"/>
      <c r="AY426" s="60"/>
      <c r="BF426" s="60"/>
      <c r="BL426" s="60"/>
    </row>
    <row r="427" spans="1:64" ht="13.5" customHeight="1" x14ac:dyDescent="0.3">
      <c r="A427" s="2"/>
      <c r="H427" s="60"/>
      <c r="N427" s="60"/>
      <c r="T427" s="60"/>
      <c r="Z427" s="60"/>
      <c r="AF427" s="60"/>
      <c r="AM427" s="60"/>
      <c r="AS427" s="60"/>
      <c r="AY427" s="60"/>
      <c r="BF427" s="60"/>
      <c r="BL427" s="60"/>
    </row>
    <row r="428" spans="1:64" ht="13.5" customHeight="1" x14ac:dyDescent="0.3">
      <c r="A428" s="2"/>
      <c r="H428" s="60"/>
      <c r="N428" s="60"/>
      <c r="T428" s="60"/>
      <c r="Z428" s="60"/>
      <c r="AF428" s="60"/>
      <c r="AM428" s="60"/>
      <c r="AS428" s="60"/>
      <c r="AY428" s="60"/>
      <c r="BF428" s="60"/>
      <c r="BL428" s="60"/>
    </row>
    <row r="429" spans="1:64" ht="13.5" customHeight="1" x14ac:dyDescent="0.3">
      <c r="A429" s="2"/>
      <c r="H429" s="60"/>
      <c r="N429" s="60"/>
      <c r="T429" s="60"/>
      <c r="Z429" s="60"/>
      <c r="AF429" s="60"/>
      <c r="AM429" s="60"/>
      <c r="AS429" s="60"/>
      <c r="AY429" s="60"/>
      <c r="BF429" s="60"/>
      <c r="BL429" s="60"/>
    </row>
    <row r="430" spans="1:64" ht="13.5" customHeight="1" x14ac:dyDescent="0.3">
      <c r="A430" s="2"/>
      <c r="H430" s="60"/>
      <c r="N430" s="60"/>
      <c r="T430" s="60"/>
      <c r="Z430" s="60"/>
      <c r="AF430" s="60"/>
      <c r="AM430" s="60"/>
      <c r="AS430" s="60"/>
      <c r="AY430" s="60"/>
      <c r="BF430" s="60"/>
      <c r="BL430" s="60"/>
    </row>
    <row r="431" spans="1:64" ht="13.5" customHeight="1" x14ac:dyDescent="0.3">
      <c r="A431" s="2"/>
      <c r="H431" s="60"/>
      <c r="N431" s="60"/>
      <c r="T431" s="60"/>
      <c r="Z431" s="60"/>
      <c r="AF431" s="60"/>
      <c r="AM431" s="60"/>
      <c r="AS431" s="60"/>
      <c r="AY431" s="60"/>
      <c r="BF431" s="60"/>
      <c r="BL431" s="60"/>
    </row>
    <row r="432" spans="1:64" ht="13.5" customHeight="1" x14ac:dyDescent="0.3">
      <c r="A432" s="2"/>
      <c r="H432" s="60"/>
      <c r="N432" s="60"/>
      <c r="T432" s="60"/>
      <c r="Z432" s="60"/>
      <c r="AF432" s="60"/>
      <c r="AM432" s="60"/>
      <c r="AS432" s="60"/>
      <c r="AY432" s="60"/>
      <c r="BF432" s="60"/>
      <c r="BL432" s="60"/>
    </row>
    <row r="433" spans="1:64" ht="13.5" customHeight="1" x14ac:dyDescent="0.3">
      <c r="A433" s="2"/>
      <c r="H433" s="60"/>
      <c r="N433" s="60"/>
      <c r="T433" s="60"/>
      <c r="Z433" s="60"/>
      <c r="AF433" s="60"/>
      <c r="AM433" s="60"/>
      <c r="AS433" s="60"/>
      <c r="AY433" s="60"/>
      <c r="BF433" s="60"/>
      <c r="BL433" s="60"/>
    </row>
    <row r="434" spans="1:64" ht="13.5" customHeight="1" x14ac:dyDescent="0.3">
      <c r="A434" s="2"/>
      <c r="H434" s="60"/>
      <c r="N434" s="60"/>
      <c r="T434" s="60"/>
      <c r="Z434" s="60"/>
      <c r="AF434" s="60"/>
      <c r="AM434" s="60"/>
      <c r="AS434" s="60"/>
      <c r="AY434" s="60"/>
      <c r="BF434" s="60"/>
      <c r="BL434" s="60"/>
    </row>
    <row r="435" spans="1:64" ht="13.5" customHeight="1" x14ac:dyDescent="0.3">
      <c r="A435" s="2"/>
      <c r="H435" s="60"/>
      <c r="N435" s="60"/>
      <c r="T435" s="60"/>
      <c r="Z435" s="60"/>
      <c r="AF435" s="60"/>
      <c r="AM435" s="60"/>
      <c r="AS435" s="60"/>
      <c r="AY435" s="60"/>
      <c r="BF435" s="60"/>
      <c r="BL435" s="60"/>
    </row>
    <row r="436" spans="1:64" ht="13.5" customHeight="1" x14ac:dyDescent="0.3">
      <c r="A436" s="2"/>
      <c r="H436" s="60"/>
      <c r="N436" s="60"/>
      <c r="T436" s="60"/>
      <c r="Z436" s="60"/>
      <c r="AF436" s="60"/>
      <c r="AM436" s="60"/>
      <c r="AS436" s="60"/>
      <c r="AY436" s="60"/>
      <c r="BF436" s="60"/>
      <c r="BL436" s="60"/>
    </row>
    <row r="437" spans="1:64" ht="13.5" customHeight="1" x14ac:dyDescent="0.3">
      <c r="A437" s="2"/>
      <c r="H437" s="60"/>
      <c r="N437" s="60"/>
      <c r="T437" s="60"/>
      <c r="Z437" s="60"/>
      <c r="AF437" s="60"/>
      <c r="AM437" s="60"/>
      <c r="AS437" s="60"/>
      <c r="AY437" s="60"/>
      <c r="BF437" s="60"/>
      <c r="BL437" s="60"/>
    </row>
    <row r="438" spans="1:64" ht="13.5" customHeight="1" x14ac:dyDescent="0.3">
      <c r="A438" s="2"/>
      <c r="H438" s="60"/>
      <c r="N438" s="60"/>
      <c r="T438" s="60"/>
      <c r="Z438" s="60"/>
      <c r="AF438" s="60"/>
      <c r="AM438" s="60"/>
      <c r="AS438" s="60"/>
      <c r="AY438" s="60"/>
      <c r="BF438" s="60"/>
      <c r="BL438" s="60"/>
    </row>
    <row r="439" spans="1:64" ht="13.5" customHeight="1" x14ac:dyDescent="0.3">
      <c r="A439" s="2"/>
      <c r="H439" s="60"/>
      <c r="N439" s="60"/>
      <c r="T439" s="60"/>
      <c r="Z439" s="60"/>
      <c r="AF439" s="60"/>
      <c r="AM439" s="60"/>
      <c r="AS439" s="60"/>
      <c r="AY439" s="60"/>
      <c r="BF439" s="60"/>
      <c r="BL439" s="60"/>
    </row>
    <row r="440" spans="1:64" ht="13.5" customHeight="1" x14ac:dyDescent="0.3">
      <c r="A440" s="2"/>
      <c r="H440" s="60"/>
      <c r="N440" s="60"/>
      <c r="T440" s="60"/>
      <c r="Z440" s="60"/>
      <c r="AF440" s="60"/>
      <c r="AM440" s="60"/>
      <c r="AS440" s="60"/>
      <c r="AY440" s="60"/>
      <c r="BF440" s="60"/>
      <c r="BL440" s="60"/>
    </row>
    <row r="441" spans="1:64" ht="13.5" customHeight="1" x14ac:dyDescent="0.3">
      <c r="A441" s="2"/>
      <c r="H441" s="60"/>
      <c r="N441" s="60"/>
      <c r="T441" s="60"/>
      <c r="Z441" s="60"/>
      <c r="AF441" s="60"/>
      <c r="AM441" s="60"/>
      <c r="AS441" s="60"/>
      <c r="AY441" s="60"/>
      <c r="BF441" s="60"/>
      <c r="BL441" s="60"/>
    </row>
    <row r="442" spans="1:64" ht="13.5" customHeight="1" x14ac:dyDescent="0.3">
      <c r="A442" s="2"/>
      <c r="H442" s="60"/>
      <c r="N442" s="60"/>
      <c r="T442" s="60"/>
      <c r="Z442" s="60"/>
      <c r="AF442" s="60"/>
      <c r="AM442" s="60"/>
      <c r="AS442" s="60"/>
      <c r="AY442" s="60"/>
      <c r="BF442" s="60"/>
      <c r="BL442" s="60"/>
    </row>
    <row r="443" spans="1:64" ht="13.5" customHeight="1" x14ac:dyDescent="0.3">
      <c r="A443" s="2"/>
      <c r="H443" s="60"/>
      <c r="N443" s="60"/>
      <c r="T443" s="60"/>
      <c r="Z443" s="60"/>
      <c r="AF443" s="60"/>
      <c r="AM443" s="60"/>
      <c r="AS443" s="60"/>
      <c r="AY443" s="60"/>
      <c r="BF443" s="60"/>
      <c r="BL443" s="60"/>
    </row>
    <row r="444" spans="1:64" ht="13.5" customHeight="1" x14ac:dyDescent="0.3">
      <c r="A444" s="2"/>
      <c r="H444" s="60"/>
      <c r="N444" s="60"/>
      <c r="T444" s="60"/>
      <c r="Z444" s="60"/>
      <c r="AF444" s="60"/>
      <c r="AM444" s="60"/>
      <c r="AS444" s="60"/>
      <c r="AY444" s="60"/>
      <c r="BF444" s="60"/>
      <c r="BL444" s="60"/>
    </row>
    <row r="445" spans="1:64" ht="13.5" customHeight="1" x14ac:dyDescent="0.3">
      <c r="A445" s="2"/>
      <c r="H445" s="60"/>
      <c r="N445" s="60"/>
      <c r="T445" s="60"/>
      <c r="Z445" s="60"/>
      <c r="AF445" s="60"/>
      <c r="AM445" s="60"/>
      <c r="AS445" s="60"/>
      <c r="AY445" s="60"/>
      <c r="BF445" s="60"/>
      <c r="BL445" s="60"/>
    </row>
    <row r="446" spans="1:64" ht="13.5" customHeight="1" x14ac:dyDescent="0.3">
      <c r="A446" s="2"/>
      <c r="H446" s="60"/>
      <c r="N446" s="60"/>
      <c r="T446" s="60"/>
      <c r="Z446" s="60"/>
      <c r="AF446" s="60"/>
      <c r="AM446" s="60"/>
      <c r="AS446" s="60"/>
      <c r="AY446" s="60"/>
      <c r="BF446" s="60"/>
      <c r="BL446" s="60"/>
    </row>
    <row r="447" spans="1:64" ht="13.5" customHeight="1" x14ac:dyDescent="0.3">
      <c r="A447" s="2"/>
      <c r="H447" s="60"/>
      <c r="N447" s="60"/>
      <c r="T447" s="60"/>
      <c r="Z447" s="60"/>
      <c r="AF447" s="60"/>
      <c r="AM447" s="60"/>
      <c r="AS447" s="60"/>
      <c r="AY447" s="60"/>
      <c r="BF447" s="60"/>
      <c r="BL447" s="60"/>
    </row>
    <row r="448" spans="1:64" ht="13.5" customHeight="1" x14ac:dyDescent="0.3">
      <c r="A448" s="2"/>
      <c r="H448" s="60"/>
      <c r="N448" s="60"/>
      <c r="T448" s="60"/>
      <c r="Z448" s="60"/>
      <c r="AF448" s="60"/>
      <c r="AM448" s="60"/>
      <c r="AS448" s="60"/>
      <c r="AY448" s="60"/>
      <c r="BF448" s="60"/>
      <c r="BL448" s="60"/>
    </row>
    <row r="449" spans="1:64" ht="13.5" customHeight="1" x14ac:dyDescent="0.3">
      <c r="A449" s="2"/>
      <c r="H449" s="60"/>
      <c r="N449" s="60"/>
      <c r="T449" s="60"/>
      <c r="Z449" s="60"/>
      <c r="AF449" s="60"/>
      <c r="AM449" s="60"/>
      <c r="AS449" s="60"/>
      <c r="AY449" s="60"/>
      <c r="BF449" s="60"/>
      <c r="BL449" s="60"/>
    </row>
    <row r="450" spans="1:64" ht="13.5" customHeight="1" x14ac:dyDescent="0.3">
      <c r="A450" s="2"/>
      <c r="H450" s="60"/>
      <c r="N450" s="60"/>
      <c r="T450" s="60"/>
      <c r="Z450" s="60"/>
      <c r="AF450" s="60"/>
      <c r="AM450" s="60"/>
      <c r="AS450" s="60"/>
      <c r="AY450" s="60"/>
      <c r="BF450" s="60"/>
      <c r="BL450" s="60"/>
    </row>
    <row r="451" spans="1:64" ht="13.5" customHeight="1" x14ac:dyDescent="0.3">
      <c r="A451" s="2"/>
      <c r="H451" s="60"/>
      <c r="N451" s="60"/>
      <c r="T451" s="60"/>
      <c r="Z451" s="60"/>
      <c r="AF451" s="60"/>
      <c r="AM451" s="60"/>
      <c r="AS451" s="60"/>
      <c r="AY451" s="60"/>
      <c r="BF451" s="60"/>
      <c r="BL451" s="60"/>
    </row>
    <row r="452" spans="1:64" ht="13.5" customHeight="1" x14ac:dyDescent="0.3">
      <c r="A452" s="2"/>
      <c r="H452" s="60"/>
      <c r="N452" s="60"/>
      <c r="T452" s="60"/>
      <c r="Z452" s="60"/>
      <c r="AF452" s="60"/>
      <c r="AM452" s="60"/>
      <c r="AS452" s="60"/>
      <c r="AY452" s="60"/>
      <c r="BF452" s="60"/>
      <c r="BL452" s="60"/>
    </row>
    <row r="453" spans="1:64" ht="13.5" customHeight="1" x14ac:dyDescent="0.3">
      <c r="A453" s="2"/>
      <c r="H453" s="60"/>
      <c r="N453" s="60"/>
      <c r="T453" s="60"/>
      <c r="Z453" s="60"/>
      <c r="AF453" s="60"/>
      <c r="AM453" s="60"/>
      <c r="AS453" s="60"/>
      <c r="AY453" s="60"/>
      <c r="BF453" s="60"/>
      <c r="BL453" s="60"/>
    </row>
    <row r="454" spans="1:64" ht="13.5" customHeight="1" x14ac:dyDescent="0.3">
      <c r="A454" s="2"/>
      <c r="H454" s="60"/>
      <c r="N454" s="60"/>
      <c r="T454" s="60"/>
      <c r="Z454" s="60"/>
      <c r="AF454" s="60"/>
      <c r="AM454" s="60"/>
      <c r="AS454" s="60"/>
      <c r="AY454" s="60"/>
      <c r="BF454" s="60"/>
      <c r="BL454" s="60"/>
    </row>
    <row r="455" spans="1:64" ht="13.5" customHeight="1" x14ac:dyDescent="0.3">
      <c r="A455" s="2"/>
      <c r="H455" s="60"/>
      <c r="N455" s="60"/>
      <c r="T455" s="60"/>
      <c r="Z455" s="60"/>
      <c r="AF455" s="60"/>
      <c r="AM455" s="60"/>
      <c r="AS455" s="60"/>
      <c r="AY455" s="60"/>
      <c r="BF455" s="60"/>
      <c r="BL455" s="60"/>
    </row>
    <row r="456" spans="1:64" ht="13.5" customHeight="1" x14ac:dyDescent="0.3">
      <c r="A456" s="2"/>
      <c r="H456" s="60"/>
      <c r="N456" s="60"/>
      <c r="T456" s="60"/>
      <c r="Z456" s="60"/>
      <c r="AF456" s="60"/>
      <c r="AM456" s="60"/>
      <c r="AS456" s="60"/>
      <c r="AY456" s="60"/>
      <c r="BF456" s="60"/>
      <c r="BL456" s="60"/>
    </row>
    <row r="457" spans="1:64" ht="13.5" customHeight="1" x14ac:dyDescent="0.3">
      <c r="A457" s="2"/>
      <c r="H457" s="60"/>
      <c r="N457" s="60"/>
      <c r="T457" s="60"/>
      <c r="Z457" s="60"/>
      <c r="AF457" s="60"/>
      <c r="AM457" s="60"/>
      <c r="AS457" s="60"/>
      <c r="AY457" s="60"/>
      <c r="BF457" s="60"/>
      <c r="BL457" s="60"/>
    </row>
    <row r="458" spans="1:64" ht="13.5" customHeight="1" x14ac:dyDescent="0.3">
      <c r="A458" s="2"/>
      <c r="H458" s="60"/>
      <c r="N458" s="60"/>
      <c r="T458" s="60"/>
      <c r="Z458" s="60"/>
      <c r="AF458" s="60"/>
      <c r="AM458" s="60"/>
      <c r="AS458" s="60"/>
      <c r="AY458" s="60"/>
      <c r="BF458" s="60"/>
      <c r="BL458" s="60"/>
    </row>
    <row r="459" spans="1:64" ht="13.5" customHeight="1" x14ac:dyDescent="0.3">
      <c r="A459" s="2"/>
      <c r="H459" s="60"/>
      <c r="N459" s="60"/>
      <c r="T459" s="60"/>
      <c r="Z459" s="60"/>
      <c r="AF459" s="60"/>
      <c r="AM459" s="60"/>
      <c r="AS459" s="60"/>
      <c r="AY459" s="60"/>
      <c r="BF459" s="60"/>
      <c r="BL459" s="60"/>
    </row>
    <row r="460" spans="1:64" ht="13.5" customHeight="1" x14ac:dyDescent="0.3">
      <c r="A460" s="2"/>
      <c r="H460" s="60"/>
      <c r="N460" s="60"/>
      <c r="T460" s="60"/>
      <c r="Z460" s="60"/>
      <c r="AF460" s="60"/>
      <c r="AM460" s="60"/>
      <c r="AS460" s="60"/>
      <c r="AY460" s="60"/>
      <c r="BF460" s="60"/>
      <c r="BL460" s="60"/>
    </row>
    <row r="461" spans="1:64" ht="13.5" customHeight="1" x14ac:dyDescent="0.3">
      <c r="A461" s="2"/>
      <c r="H461" s="60"/>
      <c r="N461" s="60"/>
      <c r="T461" s="60"/>
      <c r="Z461" s="60"/>
      <c r="AF461" s="60"/>
      <c r="AM461" s="60"/>
      <c r="AS461" s="60"/>
      <c r="AY461" s="60"/>
      <c r="BF461" s="60"/>
      <c r="BL461" s="60"/>
    </row>
    <row r="462" spans="1:64" ht="13.5" customHeight="1" x14ac:dyDescent="0.3">
      <c r="A462" s="2"/>
      <c r="H462" s="60"/>
      <c r="N462" s="60"/>
      <c r="T462" s="60"/>
      <c r="Z462" s="60"/>
      <c r="AF462" s="60"/>
      <c r="AM462" s="60"/>
      <c r="AS462" s="60"/>
      <c r="AY462" s="60"/>
      <c r="BF462" s="60"/>
      <c r="BL462" s="60"/>
    </row>
    <row r="463" spans="1:64" ht="13.5" customHeight="1" x14ac:dyDescent="0.3">
      <c r="A463" s="2"/>
      <c r="H463" s="60"/>
      <c r="N463" s="60"/>
      <c r="T463" s="60"/>
      <c r="Z463" s="60"/>
      <c r="AF463" s="60"/>
      <c r="AM463" s="60"/>
      <c r="AS463" s="60"/>
      <c r="AY463" s="60"/>
      <c r="BF463" s="60"/>
      <c r="BL463" s="60"/>
    </row>
    <row r="464" spans="1:64" ht="13.5" customHeight="1" x14ac:dyDescent="0.3">
      <c r="A464" s="2"/>
      <c r="H464" s="60"/>
      <c r="N464" s="60"/>
      <c r="T464" s="60"/>
      <c r="Z464" s="60"/>
      <c r="AF464" s="60"/>
      <c r="AM464" s="60"/>
      <c r="AS464" s="60"/>
      <c r="AY464" s="60"/>
      <c r="BF464" s="60"/>
      <c r="BL464" s="60"/>
    </row>
    <row r="465" spans="1:64" ht="13.5" customHeight="1" x14ac:dyDescent="0.3">
      <c r="A465" s="2"/>
      <c r="H465" s="60"/>
      <c r="N465" s="60"/>
      <c r="T465" s="60"/>
      <c r="Z465" s="60"/>
      <c r="AF465" s="60"/>
      <c r="AM465" s="60"/>
      <c r="AS465" s="60"/>
      <c r="AY465" s="60"/>
      <c r="BF465" s="60"/>
      <c r="BL465" s="60"/>
    </row>
    <row r="466" spans="1:64" ht="13.5" customHeight="1" x14ac:dyDescent="0.3">
      <c r="A466" s="2"/>
      <c r="H466" s="60"/>
      <c r="N466" s="60"/>
      <c r="T466" s="60"/>
      <c r="Z466" s="60"/>
      <c r="AF466" s="60"/>
      <c r="AM466" s="60"/>
      <c r="AS466" s="60"/>
      <c r="AY466" s="60"/>
      <c r="BF466" s="60"/>
      <c r="BL466" s="60"/>
    </row>
    <row r="467" spans="1:64" ht="13.5" customHeight="1" x14ac:dyDescent="0.3">
      <c r="A467" s="2"/>
      <c r="H467" s="60"/>
      <c r="N467" s="60"/>
      <c r="T467" s="60"/>
      <c r="Z467" s="60"/>
      <c r="AF467" s="60"/>
      <c r="AM467" s="60"/>
      <c r="AS467" s="60"/>
      <c r="AY467" s="60"/>
      <c r="BF467" s="60"/>
      <c r="BL467" s="60"/>
    </row>
    <row r="468" spans="1:64" ht="13.5" customHeight="1" x14ac:dyDescent="0.3">
      <c r="A468" s="2"/>
      <c r="H468" s="60"/>
      <c r="N468" s="60"/>
      <c r="T468" s="60"/>
      <c r="Z468" s="60"/>
      <c r="AF468" s="60"/>
      <c r="AM468" s="60"/>
      <c r="AS468" s="60"/>
      <c r="AY468" s="60"/>
      <c r="BF468" s="60"/>
      <c r="BL468" s="60"/>
    </row>
    <row r="469" spans="1:64" ht="13.5" customHeight="1" x14ac:dyDescent="0.3">
      <c r="A469" s="2"/>
      <c r="H469" s="60"/>
      <c r="N469" s="60"/>
      <c r="T469" s="60"/>
      <c r="Z469" s="60"/>
      <c r="AF469" s="60"/>
      <c r="AM469" s="60"/>
      <c r="AS469" s="60"/>
      <c r="AY469" s="60"/>
      <c r="BF469" s="60"/>
      <c r="BL469" s="60"/>
    </row>
    <row r="470" spans="1:64" ht="13.5" customHeight="1" x14ac:dyDescent="0.3">
      <c r="A470" s="2"/>
      <c r="H470" s="60"/>
      <c r="N470" s="60"/>
      <c r="T470" s="60"/>
      <c r="Z470" s="60"/>
      <c r="AF470" s="60"/>
      <c r="AM470" s="60"/>
      <c r="AS470" s="60"/>
      <c r="AY470" s="60"/>
      <c r="BF470" s="60"/>
      <c r="BL470" s="60"/>
    </row>
    <row r="471" spans="1:64" ht="13.5" customHeight="1" x14ac:dyDescent="0.3">
      <c r="A471" s="2"/>
      <c r="H471" s="60"/>
      <c r="N471" s="60"/>
      <c r="T471" s="60"/>
      <c r="Z471" s="60"/>
      <c r="AF471" s="60"/>
      <c r="AM471" s="60"/>
      <c r="AS471" s="60"/>
      <c r="AY471" s="60"/>
      <c r="BF471" s="60"/>
      <c r="BL471" s="60"/>
    </row>
    <row r="472" spans="1:64" ht="13.5" customHeight="1" x14ac:dyDescent="0.3">
      <c r="A472" s="2"/>
      <c r="H472" s="60"/>
      <c r="N472" s="60"/>
      <c r="T472" s="60"/>
      <c r="Z472" s="60"/>
      <c r="AF472" s="60"/>
      <c r="AM472" s="60"/>
      <c r="AS472" s="60"/>
      <c r="AY472" s="60"/>
      <c r="BF472" s="60"/>
      <c r="BL472" s="60"/>
    </row>
    <row r="473" spans="1:64" ht="13.5" customHeight="1" x14ac:dyDescent="0.3">
      <c r="A473" s="2"/>
      <c r="H473" s="60"/>
      <c r="N473" s="60"/>
      <c r="T473" s="60"/>
      <c r="Z473" s="60"/>
      <c r="AF473" s="60"/>
      <c r="AM473" s="60"/>
      <c r="AS473" s="60"/>
      <c r="AY473" s="60"/>
      <c r="BF473" s="60"/>
      <c r="BL473" s="60"/>
    </row>
    <row r="474" spans="1:64" ht="13.5" customHeight="1" x14ac:dyDescent="0.3">
      <c r="A474" s="2"/>
      <c r="H474" s="60"/>
      <c r="N474" s="60"/>
      <c r="T474" s="60"/>
      <c r="Z474" s="60"/>
      <c r="AF474" s="60"/>
      <c r="AM474" s="60"/>
      <c r="AS474" s="60"/>
      <c r="AY474" s="60"/>
      <c r="BF474" s="60"/>
      <c r="BL474" s="60"/>
    </row>
    <row r="475" spans="1:64" ht="13.5" customHeight="1" x14ac:dyDescent="0.3">
      <c r="A475" s="2"/>
      <c r="H475" s="60"/>
      <c r="N475" s="60"/>
      <c r="T475" s="60"/>
      <c r="Z475" s="60"/>
      <c r="AF475" s="60"/>
      <c r="AM475" s="60"/>
      <c r="AS475" s="60"/>
      <c r="AY475" s="60"/>
      <c r="BF475" s="60"/>
      <c r="BL475" s="60"/>
    </row>
    <row r="476" spans="1:64" ht="13.5" customHeight="1" x14ac:dyDescent="0.3">
      <c r="A476" s="2"/>
      <c r="H476" s="60"/>
      <c r="N476" s="60"/>
      <c r="T476" s="60"/>
      <c r="Z476" s="60"/>
      <c r="AF476" s="60"/>
      <c r="AM476" s="60"/>
      <c r="AS476" s="60"/>
      <c r="AY476" s="60"/>
      <c r="BF476" s="60"/>
      <c r="BL476" s="60"/>
    </row>
    <row r="477" spans="1:64" ht="13.5" customHeight="1" x14ac:dyDescent="0.3">
      <c r="A477" s="2"/>
      <c r="H477" s="60"/>
      <c r="N477" s="60"/>
      <c r="T477" s="60"/>
      <c r="Z477" s="60"/>
      <c r="AF477" s="60"/>
      <c r="AM477" s="60"/>
      <c r="AS477" s="60"/>
      <c r="AY477" s="60"/>
      <c r="BF477" s="60"/>
      <c r="BL477" s="60"/>
    </row>
    <row r="478" spans="1:64" ht="13.5" customHeight="1" x14ac:dyDescent="0.3">
      <c r="A478" s="2"/>
      <c r="H478" s="60"/>
      <c r="N478" s="60"/>
      <c r="T478" s="60"/>
      <c r="Z478" s="60"/>
      <c r="AF478" s="60"/>
      <c r="AM478" s="60"/>
      <c r="AS478" s="60"/>
      <c r="AY478" s="60"/>
      <c r="BF478" s="60"/>
      <c r="BL478" s="60"/>
    </row>
    <row r="479" spans="1:64" ht="13.5" customHeight="1" x14ac:dyDescent="0.3">
      <c r="A479" s="2"/>
      <c r="H479" s="60"/>
      <c r="N479" s="60"/>
      <c r="T479" s="60"/>
      <c r="Z479" s="60"/>
      <c r="AF479" s="60"/>
      <c r="AM479" s="60"/>
      <c r="AS479" s="60"/>
      <c r="AY479" s="60"/>
      <c r="BF479" s="60"/>
      <c r="BL479" s="60"/>
    </row>
    <row r="480" spans="1:64" ht="13.5" customHeight="1" x14ac:dyDescent="0.3">
      <c r="A480" s="2"/>
      <c r="H480" s="60"/>
      <c r="N480" s="60"/>
      <c r="T480" s="60"/>
      <c r="Z480" s="60"/>
      <c r="AF480" s="60"/>
      <c r="AM480" s="60"/>
      <c r="AS480" s="60"/>
      <c r="AY480" s="60"/>
      <c r="BF480" s="60"/>
      <c r="BL480" s="60"/>
    </row>
    <row r="481" spans="1:64" ht="13.5" customHeight="1" x14ac:dyDescent="0.3">
      <c r="A481" s="2"/>
      <c r="H481" s="60"/>
      <c r="N481" s="60"/>
      <c r="T481" s="60"/>
      <c r="Z481" s="60"/>
      <c r="AF481" s="60"/>
      <c r="AM481" s="60"/>
      <c r="AS481" s="60"/>
      <c r="AY481" s="60"/>
      <c r="BF481" s="60"/>
      <c r="BL481" s="60"/>
    </row>
    <row r="482" spans="1:64" ht="13.5" customHeight="1" x14ac:dyDescent="0.3">
      <c r="A482" s="2"/>
      <c r="H482" s="60"/>
      <c r="N482" s="60"/>
      <c r="T482" s="60"/>
      <c r="Z482" s="60"/>
      <c r="AF482" s="60"/>
      <c r="AM482" s="60"/>
      <c r="AS482" s="60"/>
      <c r="AY482" s="60"/>
      <c r="BF482" s="60"/>
      <c r="BL482" s="60"/>
    </row>
    <row r="483" spans="1:64" ht="13.5" customHeight="1" x14ac:dyDescent="0.3">
      <c r="A483" s="2"/>
      <c r="H483" s="60"/>
      <c r="N483" s="60"/>
      <c r="T483" s="60"/>
      <c r="Z483" s="60"/>
      <c r="AF483" s="60"/>
      <c r="AM483" s="60"/>
      <c r="AS483" s="60"/>
      <c r="AY483" s="60"/>
      <c r="BF483" s="60"/>
      <c r="BL483" s="60"/>
    </row>
    <row r="484" spans="1:64" ht="13.5" customHeight="1" x14ac:dyDescent="0.3">
      <c r="A484" s="2"/>
      <c r="H484" s="60"/>
      <c r="N484" s="60"/>
      <c r="T484" s="60"/>
      <c r="Z484" s="60"/>
      <c r="AF484" s="60"/>
      <c r="AM484" s="60"/>
      <c r="AS484" s="60"/>
      <c r="AY484" s="60"/>
      <c r="BF484" s="60"/>
      <c r="BL484" s="60"/>
    </row>
    <row r="485" spans="1:64" ht="13.5" customHeight="1" x14ac:dyDescent="0.3">
      <c r="A485" s="2"/>
      <c r="H485" s="60"/>
      <c r="N485" s="60"/>
      <c r="T485" s="60"/>
      <c r="Z485" s="60"/>
      <c r="AF485" s="60"/>
      <c r="AM485" s="60"/>
      <c r="AS485" s="60"/>
      <c r="AY485" s="60"/>
      <c r="BF485" s="60"/>
      <c r="BL485" s="60"/>
    </row>
    <row r="486" spans="1:64" ht="13.5" customHeight="1" x14ac:dyDescent="0.3">
      <c r="A486" s="2"/>
      <c r="H486" s="60"/>
      <c r="N486" s="60"/>
      <c r="T486" s="60"/>
      <c r="Z486" s="60"/>
      <c r="AF486" s="60"/>
      <c r="AM486" s="60"/>
      <c r="AS486" s="60"/>
      <c r="AY486" s="60"/>
      <c r="BF486" s="60"/>
      <c r="BL486" s="60"/>
    </row>
    <row r="487" spans="1:64" ht="13.5" customHeight="1" x14ac:dyDescent="0.3">
      <c r="A487" s="2"/>
      <c r="H487" s="60"/>
      <c r="N487" s="60"/>
      <c r="T487" s="60"/>
      <c r="Z487" s="60"/>
      <c r="AF487" s="60"/>
      <c r="AM487" s="60"/>
      <c r="AS487" s="60"/>
      <c r="AY487" s="60"/>
      <c r="BF487" s="60"/>
      <c r="BL487" s="60"/>
    </row>
    <row r="488" spans="1:64" ht="13.5" customHeight="1" x14ac:dyDescent="0.3">
      <c r="A488" s="2"/>
      <c r="H488" s="60"/>
      <c r="N488" s="60"/>
      <c r="T488" s="60"/>
      <c r="Z488" s="60"/>
      <c r="AF488" s="60"/>
      <c r="AM488" s="60"/>
      <c r="AS488" s="60"/>
      <c r="AY488" s="60"/>
      <c r="BF488" s="60"/>
      <c r="BL488" s="60"/>
    </row>
    <row r="489" spans="1:64" ht="13.5" customHeight="1" x14ac:dyDescent="0.3">
      <c r="A489" s="2"/>
      <c r="H489" s="60"/>
      <c r="N489" s="60"/>
      <c r="T489" s="60"/>
      <c r="Z489" s="60"/>
      <c r="AF489" s="60"/>
      <c r="AM489" s="60"/>
      <c r="AS489" s="60"/>
      <c r="AY489" s="60"/>
      <c r="BF489" s="60"/>
      <c r="BL489" s="60"/>
    </row>
    <row r="490" spans="1:64" ht="13.5" customHeight="1" x14ac:dyDescent="0.3">
      <c r="A490" s="2"/>
      <c r="H490" s="60"/>
      <c r="N490" s="60"/>
      <c r="T490" s="60"/>
      <c r="Z490" s="60"/>
      <c r="AF490" s="60"/>
      <c r="AM490" s="60"/>
      <c r="AS490" s="60"/>
      <c r="AY490" s="60"/>
      <c r="BF490" s="60"/>
      <c r="BL490" s="60"/>
    </row>
    <row r="491" spans="1:64" ht="13.5" customHeight="1" x14ac:dyDescent="0.3">
      <c r="A491" s="2"/>
      <c r="H491" s="60"/>
      <c r="N491" s="60"/>
      <c r="T491" s="60"/>
      <c r="Z491" s="60"/>
      <c r="AF491" s="60"/>
      <c r="AM491" s="60"/>
      <c r="AS491" s="60"/>
      <c r="AY491" s="60"/>
      <c r="BF491" s="60"/>
      <c r="BL491" s="60"/>
    </row>
    <row r="492" spans="1:64" ht="13.5" customHeight="1" x14ac:dyDescent="0.3">
      <c r="A492" s="2"/>
      <c r="H492" s="60"/>
      <c r="N492" s="60"/>
      <c r="T492" s="60"/>
      <c r="Z492" s="60"/>
      <c r="AF492" s="60"/>
      <c r="AM492" s="60"/>
      <c r="AS492" s="60"/>
      <c r="AY492" s="60"/>
      <c r="BF492" s="60"/>
      <c r="BL492" s="60"/>
    </row>
    <row r="493" spans="1:64" ht="13.5" customHeight="1" x14ac:dyDescent="0.3">
      <c r="A493" s="2"/>
      <c r="H493" s="60"/>
      <c r="N493" s="60"/>
      <c r="T493" s="60"/>
      <c r="Z493" s="60"/>
      <c r="AF493" s="60"/>
      <c r="AM493" s="60"/>
      <c r="AS493" s="60"/>
      <c r="AY493" s="60"/>
      <c r="BF493" s="60"/>
      <c r="BL493" s="60"/>
    </row>
    <row r="494" spans="1:64" ht="13.5" customHeight="1" x14ac:dyDescent="0.3">
      <c r="A494" s="2"/>
      <c r="H494" s="60"/>
      <c r="N494" s="60"/>
      <c r="T494" s="60"/>
      <c r="Z494" s="60"/>
      <c r="AF494" s="60"/>
      <c r="AM494" s="60"/>
      <c r="AS494" s="60"/>
      <c r="AY494" s="60"/>
      <c r="BF494" s="60"/>
      <c r="BL494" s="60"/>
    </row>
    <row r="495" spans="1:64" ht="13.5" customHeight="1" x14ac:dyDescent="0.3">
      <c r="A495" s="2"/>
      <c r="H495" s="60"/>
      <c r="N495" s="60"/>
      <c r="T495" s="60"/>
      <c r="Z495" s="60"/>
      <c r="AF495" s="60"/>
      <c r="AM495" s="60"/>
      <c r="AS495" s="60"/>
      <c r="AY495" s="60"/>
      <c r="BF495" s="60"/>
      <c r="BL495" s="60"/>
    </row>
    <row r="496" spans="1:64" ht="13.5" customHeight="1" x14ac:dyDescent="0.3">
      <c r="A496" s="2"/>
      <c r="H496" s="60"/>
      <c r="N496" s="60"/>
      <c r="T496" s="60"/>
      <c r="Z496" s="60"/>
      <c r="AF496" s="60"/>
      <c r="AM496" s="60"/>
      <c r="AS496" s="60"/>
      <c r="AY496" s="60"/>
      <c r="BF496" s="60"/>
      <c r="BL496" s="60"/>
    </row>
    <row r="497" spans="1:64" ht="13.5" customHeight="1" x14ac:dyDescent="0.3">
      <c r="A497" s="2"/>
      <c r="H497" s="60"/>
      <c r="N497" s="60"/>
      <c r="T497" s="60"/>
      <c r="Z497" s="60"/>
      <c r="AF497" s="60"/>
      <c r="AM497" s="60"/>
      <c r="AS497" s="60"/>
      <c r="AY497" s="60"/>
      <c r="BF497" s="60"/>
      <c r="BL497" s="60"/>
    </row>
    <row r="498" spans="1:64" ht="13.5" customHeight="1" x14ac:dyDescent="0.3">
      <c r="A498" s="2"/>
      <c r="H498" s="60"/>
      <c r="N498" s="60"/>
      <c r="T498" s="60"/>
      <c r="Z498" s="60"/>
      <c r="AF498" s="60"/>
      <c r="AM498" s="60"/>
      <c r="AS498" s="60"/>
      <c r="AY498" s="60"/>
      <c r="BF498" s="60"/>
      <c r="BL498" s="60"/>
    </row>
    <row r="499" spans="1:64" ht="13.5" customHeight="1" x14ac:dyDescent="0.3">
      <c r="A499" s="2"/>
      <c r="H499" s="60"/>
      <c r="N499" s="60"/>
      <c r="T499" s="60"/>
      <c r="Z499" s="60"/>
      <c r="AF499" s="60"/>
      <c r="AM499" s="60"/>
      <c r="AS499" s="60"/>
      <c r="AY499" s="60"/>
      <c r="BF499" s="60"/>
      <c r="BL499" s="60"/>
    </row>
    <row r="500" spans="1:64" ht="13.5" customHeight="1" x14ac:dyDescent="0.3">
      <c r="A500" s="2"/>
      <c r="H500" s="60"/>
      <c r="N500" s="60"/>
      <c r="T500" s="60"/>
      <c r="Z500" s="60"/>
      <c r="AF500" s="60"/>
      <c r="AM500" s="60"/>
      <c r="AS500" s="60"/>
      <c r="AY500" s="60"/>
      <c r="BF500" s="60"/>
      <c r="BL500" s="60"/>
    </row>
    <row r="501" spans="1:64" ht="13.5" customHeight="1" x14ac:dyDescent="0.3">
      <c r="A501" s="2"/>
      <c r="H501" s="60"/>
      <c r="N501" s="60"/>
      <c r="T501" s="60"/>
      <c r="Z501" s="60"/>
      <c r="AF501" s="60"/>
      <c r="AM501" s="60"/>
      <c r="AS501" s="60"/>
      <c r="AY501" s="60"/>
      <c r="BF501" s="60"/>
      <c r="BL501" s="60"/>
    </row>
    <row r="502" spans="1:64" ht="13.5" customHeight="1" x14ac:dyDescent="0.3">
      <c r="A502" s="2"/>
      <c r="H502" s="60"/>
      <c r="N502" s="60"/>
      <c r="T502" s="60"/>
      <c r="Z502" s="60"/>
      <c r="AF502" s="60"/>
      <c r="AM502" s="60"/>
      <c r="AS502" s="60"/>
      <c r="AY502" s="60"/>
      <c r="BF502" s="60"/>
      <c r="BL502" s="60"/>
    </row>
    <row r="503" spans="1:64" ht="13.5" customHeight="1" x14ac:dyDescent="0.3">
      <c r="A503" s="2"/>
      <c r="H503" s="60"/>
      <c r="N503" s="60"/>
      <c r="T503" s="60"/>
      <c r="Z503" s="60"/>
      <c r="AF503" s="60"/>
      <c r="AM503" s="60"/>
      <c r="AS503" s="60"/>
      <c r="AY503" s="60"/>
      <c r="BF503" s="60"/>
      <c r="BL503" s="60"/>
    </row>
    <row r="504" spans="1:64" ht="13.5" customHeight="1" x14ac:dyDescent="0.3">
      <c r="A504" s="2"/>
      <c r="H504" s="60"/>
      <c r="N504" s="60"/>
      <c r="T504" s="60"/>
      <c r="Z504" s="60"/>
      <c r="AF504" s="60"/>
      <c r="AM504" s="60"/>
      <c r="AS504" s="60"/>
      <c r="AY504" s="60"/>
      <c r="BF504" s="60"/>
      <c r="BL504" s="60"/>
    </row>
    <row r="505" spans="1:64" ht="13.5" customHeight="1" x14ac:dyDescent="0.3">
      <c r="A505" s="2"/>
      <c r="H505" s="60"/>
      <c r="N505" s="60"/>
      <c r="T505" s="60"/>
      <c r="Z505" s="60"/>
      <c r="AF505" s="60"/>
      <c r="AM505" s="60"/>
      <c r="AS505" s="60"/>
      <c r="AY505" s="60"/>
      <c r="BF505" s="60"/>
      <c r="BL505" s="60"/>
    </row>
    <row r="506" spans="1:64" ht="13.5" customHeight="1" x14ac:dyDescent="0.3">
      <c r="A506" s="2"/>
      <c r="H506" s="60"/>
      <c r="N506" s="60"/>
      <c r="T506" s="60"/>
      <c r="Z506" s="60"/>
      <c r="AF506" s="60"/>
      <c r="AM506" s="60"/>
      <c r="AS506" s="60"/>
      <c r="AY506" s="60"/>
      <c r="BF506" s="60"/>
      <c r="BL506" s="60"/>
    </row>
    <row r="507" spans="1:64" ht="13.5" customHeight="1" x14ac:dyDescent="0.3">
      <c r="A507" s="2"/>
      <c r="H507" s="60"/>
      <c r="N507" s="60"/>
      <c r="T507" s="60"/>
      <c r="Z507" s="60"/>
      <c r="AF507" s="60"/>
      <c r="AM507" s="60"/>
      <c r="AS507" s="60"/>
      <c r="AY507" s="60"/>
      <c r="BF507" s="60"/>
      <c r="BL507" s="60"/>
    </row>
    <row r="508" spans="1:64" ht="13.5" customHeight="1" x14ac:dyDescent="0.3">
      <c r="A508" s="2"/>
      <c r="H508" s="60"/>
      <c r="N508" s="60"/>
      <c r="T508" s="60"/>
      <c r="Z508" s="60"/>
      <c r="AF508" s="60"/>
      <c r="AM508" s="60"/>
      <c r="AS508" s="60"/>
      <c r="AY508" s="60"/>
      <c r="BF508" s="60"/>
      <c r="BL508" s="60"/>
    </row>
    <row r="509" spans="1:64" ht="13.5" customHeight="1" x14ac:dyDescent="0.3">
      <c r="A509" s="2"/>
      <c r="H509" s="60"/>
      <c r="N509" s="60"/>
      <c r="T509" s="60"/>
      <c r="Z509" s="60"/>
      <c r="AF509" s="60"/>
      <c r="AM509" s="60"/>
      <c r="AS509" s="60"/>
      <c r="AY509" s="60"/>
      <c r="BF509" s="60"/>
      <c r="BL509" s="60"/>
    </row>
    <row r="510" spans="1:64" ht="13.5" customHeight="1" x14ac:dyDescent="0.3">
      <c r="A510" s="2"/>
      <c r="H510" s="60"/>
      <c r="N510" s="60"/>
      <c r="T510" s="60"/>
      <c r="Z510" s="60"/>
      <c r="AF510" s="60"/>
      <c r="AM510" s="60"/>
      <c r="AS510" s="60"/>
      <c r="AY510" s="60"/>
      <c r="BF510" s="60"/>
      <c r="BL510" s="60"/>
    </row>
    <row r="511" spans="1:64" ht="13.5" customHeight="1" x14ac:dyDescent="0.3">
      <c r="A511" s="2"/>
      <c r="H511" s="60"/>
      <c r="N511" s="60"/>
      <c r="T511" s="60"/>
      <c r="Z511" s="60"/>
      <c r="AF511" s="60"/>
      <c r="AM511" s="60"/>
      <c r="AS511" s="60"/>
      <c r="AY511" s="60"/>
      <c r="BF511" s="60"/>
      <c r="BL511" s="60"/>
    </row>
    <row r="512" spans="1:64" ht="13.5" customHeight="1" x14ac:dyDescent="0.3">
      <c r="A512" s="2"/>
      <c r="H512" s="60"/>
      <c r="N512" s="60"/>
      <c r="T512" s="60"/>
      <c r="Z512" s="60"/>
      <c r="AF512" s="60"/>
      <c r="AM512" s="60"/>
      <c r="AS512" s="60"/>
      <c r="AY512" s="60"/>
      <c r="BF512" s="60"/>
      <c r="BL512" s="60"/>
    </row>
    <row r="513" spans="1:64" ht="13.5" customHeight="1" x14ac:dyDescent="0.3">
      <c r="A513" s="2"/>
      <c r="H513" s="60"/>
      <c r="N513" s="60"/>
      <c r="T513" s="60"/>
      <c r="Z513" s="60"/>
      <c r="AF513" s="60"/>
      <c r="AM513" s="60"/>
      <c r="AS513" s="60"/>
      <c r="AY513" s="60"/>
      <c r="BF513" s="60"/>
      <c r="BL513" s="60"/>
    </row>
    <row r="514" spans="1:64" ht="13.5" customHeight="1" x14ac:dyDescent="0.3">
      <c r="A514" s="2"/>
      <c r="H514" s="60"/>
      <c r="N514" s="60"/>
      <c r="T514" s="60"/>
      <c r="Z514" s="60"/>
      <c r="AF514" s="60"/>
      <c r="AM514" s="60"/>
      <c r="AS514" s="60"/>
      <c r="AY514" s="60"/>
      <c r="BF514" s="60"/>
      <c r="BL514" s="60"/>
    </row>
    <row r="515" spans="1:64" ht="13.5" customHeight="1" x14ac:dyDescent="0.3">
      <c r="A515" s="2"/>
      <c r="H515" s="60"/>
      <c r="N515" s="60"/>
      <c r="T515" s="60"/>
      <c r="Z515" s="60"/>
      <c r="AF515" s="60"/>
      <c r="AM515" s="60"/>
      <c r="AS515" s="60"/>
      <c r="AY515" s="60"/>
      <c r="BF515" s="60"/>
      <c r="BL515" s="60"/>
    </row>
    <row r="516" spans="1:64" ht="13.5" customHeight="1" x14ac:dyDescent="0.3">
      <c r="A516" s="2"/>
      <c r="H516" s="60"/>
      <c r="N516" s="60"/>
      <c r="T516" s="60"/>
      <c r="Z516" s="60"/>
      <c r="AF516" s="60"/>
      <c r="AM516" s="60"/>
      <c r="AS516" s="60"/>
      <c r="AY516" s="60"/>
      <c r="BF516" s="60"/>
      <c r="BL516" s="60"/>
    </row>
    <row r="517" spans="1:64" ht="13.5" customHeight="1" x14ac:dyDescent="0.3">
      <c r="A517" s="2"/>
      <c r="H517" s="60"/>
      <c r="N517" s="60"/>
      <c r="T517" s="60"/>
      <c r="Z517" s="60"/>
      <c r="AF517" s="60"/>
      <c r="AM517" s="60"/>
      <c r="AS517" s="60"/>
      <c r="AY517" s="60"/>
      <c r="BF517" s="60"/>
      <c r="BL517" s="60"/>
    </row>
    <row r="518" spans="1:64" ht="13.5" customHeight="1" x14ac:dyDescent="0.3">
      <c r="A518" s="2"/>
      <c r="H518" s="60"/>
      <c r="N518" s="60"/>
      <c r="T518" s="60"/>
      <c r="Z518" s="60"/>
      <c r="AF518" s="60"/>
      <c r="AM518" s="60"/>
      <c r="AS518" s="60"/>
      <c r="AY518" s="60"/>
      <c r="BF518" s="60"/>
      <c r="BL518" s="60"/>
    </row>
    <row r="519" spans="1:64" ht="13.5" customHeight="1" x14ac:dyDescent="0.3">
      <c r="A519" s="2"/>
      <c r="H519" s="60"/>
      <c r="N519" s="60"/>
      <c r="T519" s="60"/>
      <c r="Z519" s="60"/>
      <c r="AF519" s="60"/>
      <c r="AM519" s="60"/>
      <c r="AS519" s="60"/>
      <c r="AY519" s="60"/>
      <c r="BF519" s="60"/>
      <c r="BL519" s="60"/>
    </row>
    <row r="520" spans="1:64" ht="13.5" customHeight="1" x14ac:dyDescent="0.3">
      <c r="A520" s="2"/>
      <c r="H520" s="60"/>
      <c r="N520" s="60"/>
      <c r="T520" s="60"/>
      <c r="Z520" s="60"/>
      <c r="AF520" s="60"/>
      <c r="AM520" s="60"/>
      <c r="AS520" s="60"/>
      <c r="AY520" s="60"/>
      <c r="BF520" s="60"/>
      <c r="BL520" s="60"/>
    </row>
    <row r="521" spans="1:64" ht="13.5" customHeight="1" x14ac:dyDescent="0.3">
      <c r="A521" s="2"/>
      <c r="H521" s="60"/>
      <c r="N521" s="60"/>
      <c r="T521" s="60"/>
      <c r="Z521" s="60"/>
      <c r="AF521" s="60"/>
      <c r="AM521" s="60"/>
      <c r="AS521" s="60"/>
      <c r="AY521" s="60"/>
      <c r="BF521" s="60"/>
      <c r="BL521" s="60"/>
    </row>
    <row r="522" spans="1:64" ht="13.5" customHeight="1" x14ac:dyDescent="0.3">
      <c r="A522" s="2"/>
      <c r="H522" s="60"/>
      <c r="N522" s="60"/>
      <c r="T522" s="60"/>
      <c r="Z522" s="60"/>
      <c r="AF522" s="60"/>
      <c r="AM522" s="60"/>
      <c r="AS522" s="60"/>
      <c r="AY522" s="60"/>
      <c r="BF522" s="60"/>
      <c r="BL522" s="60"/>
    </row>
    <row r="523" spans="1:64" ht="13.5" customHeight="1" x14ac:dyDescent="0.3">
      <c r="A523" s="2"/>
      <c r="H523" s="60"/>
      <c r="N523" s="60"/>
      <c r="T523" s="60"/>
      <c r="Z523" s="60"/>
      <c r="AF523" s="60"/>
      <c r="AM523" s="60"/>
      <c r="AS523" s="60"/>
      <c r="AY523" s="60"/>
      <c r="BF523" s="60"/>
      <c r="BL523" s="60"/>
    </row>
    <row r="524" spans="1:64" ht="13.5" customHeight="1" x14ac:dyDescent="0.3">
      <c r="A524" s="2"/>
      <c r="H524" s="60"/>
      <c r="N524" s="60"/>
      <c r="T524" s="60"/>
      <c r="Z524" s="60"/>
      <c r="AF524" s="60"/>
      <c r="AM524" s="60"/>
      <c r="AS524" s="60"/>
      <c r="AY524" s="60"/>
      <c r="BF524" s="60"/>
      <c r="BL524" s="60"/>
    </row>
    <row r="525" spans="1:64" ht="13.5" customHeight="1" x14ac:dyDescent="0.3">
      <c r="A525" s="2"/>
      <c r="H525" s="60"/>
      <c r="N525" s="60"/>
      <c r="T525" s="60"/>
      <c r="Z525" s="60"/>
      <c r="AF525" s="60"/>
      <c r="AM525" s="60"/>
      <c r="AS525" s="60"/>
      <c r="AY525" s="60"/>
      <c r="BF525" s="60"/>
      <c r="BL525" s="60"/>
    </row>
    <row r="526" spans="1:64" ht="13.5" customHeight="1" x14ac:dyDescent="0.3">
      <c r="A526" s="2"/>
      <c r="H526" s="60"/>
      <c r="N526" s="60"/>
      <c r="T526" s="60"/>
      <c r="Z526" s="60"/>
      <c r="AF526" s="60"/>
      <c r="AM526" s="60"/>
      <c r="AS526" s="60"/>
      <c r="AY526" s="60"/>
      <c r="BF526" s="60"/>
      <c r="BL526" s="60"/>
    </row>
    <row r="527" spans="1:64" ht="13.5" customHeight="1" x14ac:dyDescent="0.3">
      <c r="A527" s="2"/>
      <c r="H527" s="60"/>
      <c r="N527" s="60"/>
      <c r="T527" s="60"/>
      <c r="Z527" s="60"/>
      <c r="AF527" s="60"/>
      <c r="AM527" s="60"/>
      <c r="AS527" s="60"/>
      <c r="AY527" s="60"/>
      <c r="BF527" s="60"/>
      <c r="BL527" s="60"/>
    </row>
    <row r="528" spans="1:64" ht="13.5" customHeight="1" x14ac:dyDescent="0.3">
      <c r="A528" s="2"/>
      <c r="H528" s="60"/>
      <c r="N528" s="60"/>
      <c r="T528" s="60"/>
      <c r="Z528" s="60"/>
      <c r="AF528" s="60"/>
      <c r="AM528" s="60"/>
      <c r="AS528" s="60"/>
      <c r="AY528" s="60"/>
      <c r="BF528" s="60"/>
      <c r="BL528" s="60"/>
    </row>
    <row r="529" spans="1:64" ht="13.5" customHeight="1" x14ac:dyDescent="0.3">
      <c r="A529" s="2"/>
      <c r="H529" s="60"/>
      <c r="N529" s="60"/>
      <c r="T529" s="60"/>
      <c r="Z529" s="60"/>
      <c r="AF529" s="60"/>
      <c r="AM529" s="60"/>
      <c r="AS529" s="60"/>
      <c r="AY529" s="60"/>
      <c r="BF529" s="60"/>
      <c r="BL529" s="60"/>
    </row>
    <row r="530" spans="1:64" ht="13.5" customHeight="1" x14ac:dyDescent="0.3">
      <c r="A530" s="2"/>
      <c r="H530" s="60"/>
      <c r="N530" s="60"/>
      <c r="T530" s="60"/>
      <c r="Z530" s="60"/>
      <c r="AF530" s="60"/>
      <c r="AM530" s="60"/>
      <c r="AS530" s="60"/>
      <c r="AY530" s="60"/>
      <c r="BF530" s="60"/>
      <c r="BL530" s="60"/>
    </row>
    <row r="531" spans="1:64" ht="13.5" customHeight="1" x14ac:dyDescent="0.3">
      <c r="A531" s="2"/>
      <c r="H531" s="60"/>
      <c r="N531" s="60"/>
      <c r="T531" s="60"/>
      <c r="Z531" s="60"/>
      <c r="AF531" s="60"/>
      <c r="AM531" s="60"/>
      <c r="AS531" s="60"/>
      <c r="AY531" s="60"/>
      <c r="BF531" s="60"/>
      <c r="BL531" s="60"/>
    </row>
    <row r="532" spans="1:64" ht="13.5" customHeight="1" x14ac:dyDescent="0.3">
      <c r="A532" s="2"/>
      <c r="H532" s="60"/>
      <c r="N532" s="60"/>
      <c r="T532" s="60"/>
      <c r="Z532" s="60"/>
      <c r="AF532" s="60"/>
      <c r="AM532" s="60"/>
      <c r="AS532" s="60"/>
      <c r="AY532" s="60"/>
      <c r="BF532" s="60"/>
      <c r="BL532" s="60"/>
    </row>
    <row r="533" spans="1:64" ht="13.5" customHeight="1" x14ac:dyDescent="0.3">
      <c r="A533" s="2"/>
      <c r="H533" s="60"/>
      <c r="N533" s="60"/>
      <c r="T533" s="60"/>
      <c r="Z533" s="60"/>
      <c r="AF533" s="60"/>
      <c r="AM533" s="60"/>
      <c r="AS533" s="60"/>
      <c r="AY533" s="60"/>
      <c r="BF533" s="60"/>
      <c r="BL533" s="60"/>
    </row>
    <row r="534" spans="1:64" ht="13.5" customHeight="1" x14ac:dyDescent="0.3">
      <c r="A534" s="2"/>
      <c r="H534" s="60"/>
      <c r="N534" s="60"/>
      <c r="T534" s="60"/>
      <c r="Z534" s="60"/>
      <c r="AF534" s="60"/>
      <c r="AM534" s="60"/>
      <c r="AS534" s="60"/>
      <c r="AY534" s="60"/>
      <c r="BF534" s="60"/>
      <c r="BL534" s="60"/>
    </row>
    <row r="535" spans="1:64" ht="13.5" customHeight="1" x14ac:dyDescent="0.3">
      <c r="A535" s="2"/>
      <c r="H535" s="60"/>
      <c r="N535" s="60"/>
      <c r="T535" s="60"/>
      <c r="Z535" s="60"/>
      <c r="AF535" s="60"/>
      <c r="AM535" s="60"/>
      <c r="AS535" s="60"/>
      <c r="AY535" s="60"/>
      <c r="BF535" s="60"/>
      <c r="BL535" s="60"/>
    </row>
    <row r="536" spans="1:64" ht="13.5" customHeight="1" x14ac:dyDescent="0.3">
      <c r="A536" s="2"/>
      <c r="H536" s="60"/>
      <c r="N536" s="60"/>
      <c r="T536" s="60"/>
      <c r="Z536" s="60"/>
      <c r="AF536" s="60"/>
      <c r="AM536" s="60"/>
      <c r="AS536" s="60"/>
      <c r="AY536" s="60"/>
      <c r="BF536" s="60"/>
      <c r="BL536" s="60"/>
    </row>
    <row r="537" spans="1:64" ht="13.5" customHeight="1" x14ac:dyDescent="0.3">
      <c r="A537" s="2"/>
      <c r="H537" s="60"/>
      <c r="N537" s="60"/>
      <c r="T537" s="60"/>
      <c r="Z537" s="60"/>
      <c r="AF537" s="60"/>
      <c r="AM537" s="60"/>
      <c r="AS537" s="60"/>
      <c r="AY537" s="60"/>
      <c r="BF537" s="60"/>
      <c r="BL537" s="60"/>
    </row>
    <row r="538" spans="1:64" ht="13.5" customHeight="1" x14ac:dyDescent="0.3">
      <c r="A538" s="2"/>
      <c r="H538" s="60"/>
      <c r="N538" s="60"/>
      <c r="T538" s="60"/>
      <c r="Z538" s="60"/>
      <c r="AF538" s="60"/>
      <c r="AM538" s="60"/>
      <c r="AS538" s="60"/>
      <c r="AY538" s="60"/>
      <c r="BF538" s="60"/>
      <c r="BL538" s="60"/>
    </row>
    <row r="539" spans="1:64" ht="13.5" customHeight="1" x14ac:dyDescent="0.3">
      <c r="A539" s="2"/>
      <c r="H539" s="60"/>
      <c r="N539" s="60"/>
      <c r="T539" s="60"/>
      <c r="Z539" s="60"/>
      <c r="AF539" s="60"/>
      <c r="AM539" s="60"/>
      <c r="AS539" s="60"/>
      <c r="AY539" s="60"/>
      <c r="BF539" s="60"/>
      <c r="BL539" s="60"/>
    </row>
    <row r="540" spans="1:64" ht="13.5" customHeight="1" x14ac:dyDescent="0.3">
      <c r="A540" s="2"/>
      <c r="H540" s="60"/>
      <c r="N540" s="60"/>
      <c r="T540" s="60"/>
      <c r="Z540" s="60"/>
      <c r="AF540" s="60"/>
      <c r="AM540" s="60"/>
      <c r="AS540" s="60"/>
      <c r="AY540" s="60"/>
      <c r="BF540" s="60"/>
      <c r="BL540" s="60"/>
    </row>
    <row r="541" spans="1:64" ht="13.5" customHeight="1" x14ac:dyDescent="0.3">
      <c r="A541" s="2"/>
      <c r="H541" s="60"/>
      <c r="N541" s="60"/>
      <c r="T541" s="60"/>
      <c r="Z541" s="60"/>
      <c r="AF541" s="60"/>
      <c r="AM541" s="60"/>
      <c r="AS541" s="60"/>
      <c r="AY541" s="60"/>
      <c r="BF541" s="60"/>
      <c r="BL541" s="60"/>
    </row>
    <row r="542" spans="1:64" ht="13.5" customHeight="1" x14ac:dyDescent="0.3">
      <c r="A542" s="2"/>
      <c r="H542" s="60"/>
      <c r="N542" s="60"/>
      <c r="T542" s="60"/>
      <c r="Z542" s="60"/>
      <c r="AF542" s="60"/>
      <c r="AM542" s="60"/>
      <c r="AS542" s="60"/>
      <c r="AY542" s="60"/>
      <c r="BF542" s="60"/>
      <c r="BL542" s="60"/>
    </row>
    <row r="543" spans="1:64" ht="13.5" customHeight="1" x14ac:dyDescent="0.3">
      <c r="A543" s="2"/>
      <c r="H543" s="60"/>
      <c r="N543" s="60"/>
      <c r="T543" s="60"/>
      <c r="Z543" s="60"/>
      <c r="AF543" s="60"/>
      <c r="AM543" s="60"/>
      <c r="AS543" s="60"/>
      <c r="AY543" s="60"/>
      <c r="BF543" s="60"/>
      <c r="BL543" s="60"/>
    </row>
    <row r="544" spans="1:64" ht="13.5" customHeight="1" x14ac:dyDescent="0.3">
      <c r="A544" s="2"/>
      <c r="H544" s="60"/>
      <c r="N544" s="60"/>
      <c r="T544" s="60"/>
      <c r="Z544" s="60"/>
      <c r="AF544" s="60"/>
      <c r="AM544" s="60"/>
      <c r="AS544" s="60"/>
      <c r="AY544" s="60"/>
      <c r="BF544" s="60"/>
      <c r="BL544" s="60"/>
    </row>
    <row r="545" spans="1:64" ht="13.5" customHeight="1" x14ac:dyDescent="0.3">
      <c r="A545" s="2"/>
      <c r="H545" s="60"/>
      <c r="N545" s="60"/>
      <c r="T545" s="60"/>
      <c r="Z545" s="60"/>
      <c r="AF545" s="60"/>
      <c r="AM545" s="60"/>
      <c r="AS545" s="60"/>
      <c r="AY545" s="60"/>
      <c r="BF545" s="60"/>
      <c r="BL545" s="60"/>
    </row>
    <row r="546" spans="1:64" ht="13.5" customHeight="1" x14ac:dyDescent="0.3">
      <c r="A546" s="2"/>
      <c r="H546" s="60"/>
      <c r="N546" s="60"/>
      <c r="T546" s="60"/>
      <c r="Z546" s="60"/>
      <c r="AF546" s="60"/>
      <c r="AM546" s="60"/>
      <c r="AS546" s="60"/>
      <c r="AY546" s="60"/>
      <c r="BF546" s="60"/>
      <c r="BL546" s="60"/>
    </row>
    <row r="547" spans="1:64" ht="13.5" customHeight="1" x14ac:dyDescent="0.3">
      <c r="A547" s="2"/>
      <c r="H547" s="60"/>
      <c r="N547" s="60"/>
      <c r="T547" s="60"/>
      <c r="Z547" s="60"/>
      <c r="AF547" s="60"/>
      <c r="AM547" s="60"/>
      <c r="AS547" s="60"/>
      <c r="AY547" s="60"/>
      <c r="BF547" s="60"/>
      <c r="BL547" s="60"/>
    </row>
    <row r="548" spans="1:64" ht="13.5" customHeight="1" x14ac:dyDescent="0.3">
      <c r="A548" s="2"/>
      <c r="H548" s="60"/>
      <c r="N548" s="60"/>
      <c r="T548" s="60"/>
      <c r="Z548" s="60"/>
      <c r="AF548" s="60"/>
      <c r="AM548" s="60"/>
      <c r="AS548" s="60"/>
      <c r="AY548" s="60"/>
      <c r="BF548" s="60"/>
      <c r="BL548" s="60"/>
    </row>
    <row r="549" spans="1:64" ht="13.5" customHeight="1" x14ac:dyDescent="0.3">
      <c r="A549" s="2"/>
      <c r="H549" s="60"/>
      <c r="N549" s="60"/>
      <c r="T549" s="60"/>
      <c r="Z549" s="60"/>
      <c r="AF549" s="60"/>
      <c r="AM549" s="60"/>
      <c r="AS549" s="60"/>
      <c r="AY549" s="60"/>
      <c r="BF549" s="60"/>
      <c r="BL549" s="60"/>
    </row>
    <row r="550" spans="1:64" ht="13.5" customHeight="1" x14ac:dyDescent="0.3">
      <c r="A550" s="2"/>
      <c r="H550" s="60"/>
      <c r="N550" s="60"/>
      <c r="T550" s="60"/>
      <c r="Z550" s="60"/>
      <c r="AF550" s="60"/>
      <c r="AM550" s="60"/>
      <c r="AS550" s="60"/>
      <c r="AY550" s="60"/>
      <c r="BF550" s="60"/>
      <c r="BL550" s="60"/>
    </row>
    <row r="551" spans="1:64" ht="13.5" customHeight="1" x14ac:dyDescent="0.3">
      <c r="A551" s="2"/>
      <c r="H551" s="60"/>
      <c r="N551" s="60"/>
      <c r="T551" s="60"/>
      <c r="Z551" s="60"/>
      <c r="AF551" s="60"/>
      <c r="AM551" s="60"/>
      <c r="AS551" s="60"/>
      <c r="AY551" s="60"/>
      <c r="BF551" s="60"/>
      <c r="BL551" s="60"/>
    </row>
    <row r="552" spans="1:64" ht="13.5" customHeight="1" x14ac:dyDescent="0.3">
      <c r="A552" s="2"/>
      <c r="H552" s="60"/>
      <c r="N552" s="60"/>
      <c r="T552" s="60"/>
      <c r="Z552" s="60"/>
      <c r="AF552" s="60"/>
      <c r="AM552" s="60"/>
      <c r="AS552" s="60"/>
      <c r="AY552" s="60"/>
      <c r="BF552" s="60"/>
      <c r="BL552" s="60"/>
    </row>
    <row r="553" spans="1:64" ht="13.5" customHeight="1" x14ac:dyDescent="0.3">
      <c r="A553" s="2"/>
      <c r="H553" s="60"/>
      <c r="N553" s="60"/>
      <c r="T553" s="60"/>
      <c r="Z553" s="60"/>
      <c r="AF553" s="60"/>
      <c r="AM553" s="60"/>
      <c r="AS553" s="60"/>
      <c r="AY553" s="60"/>
      <c r="BF553" s="60"/>
      <c r="BL553" s="60"/>
    </row>
    <row r="554" spans="1:64" ht="13.5" customHeight="1" x14ac:dyDescent="0.3">
      <c r="A554" s="2"/>
      <c r="H554" s="60"/>
      <c r="N554" s="60"/>
      <c r="T554" s="60"/>
      <c r="Z554" s="60"/>
      <c r="AF554" s="60"/>
      <c r="AM554" s="60"/>
      <c r="AS554" s="60"/>
      <c r="AY554" s="60"/>
      <c r="BF554" s="60"/>
      <c r="BL554" s="60"/>
    </row>
    <row r="555" spans="1:64" ht="13.5" customHeight="1" x14ac:dyDescent="0.3">
      <c r="A555" s="2"/>
      <c r="H555" s="60"/>
      <c r="N555" s="60"/>
      <c r="T555" s="60"/>
      <c r="Z555" s="60"/>
      <c r="AF555" s="60"/>
      <c r="AM555" s="60"/>
      <c r="AS555" s="60"/>
      <c r="AY555" s="60"/>
      <c r="BF555" s="60"/>
      <c r="BL555" s="60"/>
    </row>
    <row r="556" spans="1:64" ht="13.5" customHeight="1" x14ac:dyDescent="0.3">
      <c r="A556" s="2"/>
      <c r="H556" s="60"/>
      <c r="N556" s="60"/>
      <c r="T556" s="60"/>
      <c r="Z556" s="60"/>
      <c r="AF556" s="60"/>
      <c r="AM556" s="60"/>
      <c r="AS556" s="60"/>
      <c r="AY556" s="60"/>
      <c r="BF556" s="60"/>
      <c r="BL556" s="60"/>
    </row>
    <row r="557" spans="1:64" ht="13.5" customHeight="1" x14ac:dyDescent="0.3">
      <c r="A557" s="2"/>
      <c r="H557" s="60"/>
      <c r="N557" s="60"/>
      <c r="T557" s="60"/>
      <c r="Z557" s="60"/>
      <c r="AF557" s="60"/>
      <c r="AM557" s="60"/>
      <c r="AS557" s="60"/>
      <c r="AY557" s="60"/>
      <c r="BF557" s="60"/>
      <c r="BL557" s="60"/>
    </row>
    <row r="558" spans="1:64" ht="13.5" customHeight="1" x14ac:dyDescent="0.3">
      <c r="A558" s="2"/>
      <c r="H558" s="60"/>
      <c r="N558" s="60"/>
      <c r="T558" s="60"/>
      <c r="Z558" s="60"/>
      <c r="AF558" s="60"/>
      <c r="AM558" s="60"/>
      <c r="AS558" s="60"/>
      <c r="AY558" s="60"/>
      <c r="BF558" s="60"/>
      <c r="BL558" s="60"/>
    </row>
    <row r="559" spans="1:64" ht="13.5" customHeight="1" x14ac:dyDescent="0.3">
      <c r="A559" s="2"/>
      <c r="H559" s="60"/>
      <c r="N559" s="60"/>
      <c r="T559" s="60"/>
      <c r="Z559" s="60"/>
      <c r="AF559" s="60"/>
      <c r="AM559" s="60"/>
      <c r="AS559" s="60"/>
      <c r="AY559" s="60"/>
      <c r="BF559" s="60"/>
      <c r="BL559" s="60"/>
    </row>
    <row r="560" spans="1:64" ht="13.5" customHeight="1" x14ac:dyDescent="0.3">
      <c r="A560" s="2"/>
      <c r="H560" s="60"/>
      <c r="N560" s="60"/>
      <c r="T560" s="60"/>
      <c r="Z560" s="60"/>
      <c r="AF560" s="60"/>
      <c r="AM560" s="60"/>
      <c r="AS560" s="60"/>
      <c r="AY560" s="60"/>
      <c r="BF560" s="60"/>
      <c r="BL560" s="60"/>
    </row>
    <row r="561" spans="1:64" ht="13.5" customHeight="1" x14ac:dyDescent="0.3">
      <c r="A561" s="2"/>
      <c r="H561" s="60"/>
      <c r="N561" s="60"/>
      <c r="T561" s="60"/>
      <c r="Z561" s="60"/>
      <c r="AF561" s="60"/>
      <c r="AM561" s="60"/>
      <c r="AS561" s="60"/>
      <c r="AY561" s="60"/>
      <c r="BF561" s="60"/>
      <c r="BL561" s="60"/>
    </row>
    <row r="562" spans="1:64" ht="13.5" customHeight="1" x14ac:dyDescent="0.3">
      <c r="A562" s="2"/>
      <c r="H562" s="60"/>
      <c r="N562" s="60"/>
      <c r="T562" s="60"/>
      <c r="Z562" s="60"/>
      <c r="AF562" s="60"/>
      <c r="AM562" s="60"/>
      <c r="AS562" s="60"/>
      <c r="AY562" s="60"/>
      <c r="BF562" s="60"/>
      <c r="BL562" s="60"/>
    </row>
    <row r="563" spans="1:64" ht="13.5" customHeight="1" x14ac:dyDescent="0.3">
      <c r="A563" s="2"/>
      <c r="H563" s="60"/>
      <c r="N563" s="60"/>
      <c r="T563" s="60"/>
      <c r="Z563" s="60"/>
      <c r="AF563" s="60"/>
      <c r="AM563" s="60"/>
      <c r="AS563" s="60"/>
      <c r="AY563" s="60"/>
      <c r="BF563" s="60"/>
      <c r="BL563" s="60"/>
    </row>
    <row r="564" spans="1:64" ht="13.5" customHeight="1" x14ac:dyDescent="0.3">
      <c r="A564" s="2"/>
      <c r="H564" s="60"/>
      <c r="N564" s="60"/>
      <c r="T564" s="60"/>
      <c r="Z564" s="60"/>
      <c r="AF564" s="60"/>
      <c r="AM564" s="60"/>
      <c r="AS564" s="60"/>
      <c r="AY564" s="60"/>
      <c r="BF564" s="60"/>
      <c r="BL564" s="60"/>
    </row>
    <row r="565" spans="1:64" ht="13.5" customHeight="1" x14ac:dyDescent="0.3">
      <c r="A565" s="2"/>
      <c r="H565" s="60"/>
      <c r="N565" s="60"/>
      <c r="T565" s="60"/>
      <c r="Z565" s="60"/>
      <c r="AF565" s="60"/>
      <c r="AM565" s="60"/>
      <c r="AS565" s="60"/>
      <c r="AY565" s="60"/>
      <c r="BF565" s="60"/>
      <c r="BL565" s="60"/>
    </row>
    <row r="566" spans="1:64" ht="13.5" customHeight="1" x14ac:dyDescent="0.3">
      <c r="A566" s="2"/>
      <c r="H566" s="60"/>
      <c r="N566" s="60"/>
      <c r="T566" s="60"/>
      <c r="Z566" s="60"/>
      <c r="AF566" s="60"/>
      <c r="AM566" s="60"/>
      <c r="AS566" s="60"/>
      <c r="AY566" s="60"/>
      <c r="BF566" s="60"/>
      <c r="BL566" s="60"/>
    </row>
    <row r="567" spans="1:64" ht="13.5" customHeight="1" x14ac:dyDescent="0.3">
      <c r="A567" s="2"/>
      <c r="H567" s="60"/>
      <c r="N567" s="60"/>
      <c r="T567" s="60"/>
      <c r="Z567" s="60"/>
      <c r="AF567" s="60"/>
      <c r="AM567" s="60"/>
      <c r="AS567" s="60"/>
      <c r="AY567" s="60"/>
      <c r="BF567" s="60"/>
      <c r="BL567" s="60"/>
    </row>
    <row r="568" spans="1:64" ht="13.5" customHeight="1" x14ac:dyDescent="0.3">
      <c r="A568" s="2"/>
      <c r="H568" s="60"/>
      <c r="N568" s="60"/>
      <c r="T568" s="60"/>
      <c r="Z568" s="60"/>
      <c r="AF568" s="60"/>
      <c r="AM568" s="60"/>
      <c r="AS568" s="60"/>
      <c r="AY568" s="60"/>
      <c r="BF568" s="60"/>
      <c r="BL568" s="60"/>
    </row>
    <row r="569" spans="1:64" ht="13.5" customHeight="1" x14ac:dyDescent="0.3">
      <c r="A569" s="2"/>
      <c r="H569" s="60"/>
      <c r="N569" s="60"/>
      <c r="T569" s="60"/>
      <c r="Z569" s="60"/>
      <c r="AF569" s="60"/>
      <c r="AM569" s="60"/>
      <c r="AS569" s="60"/>
      <c r="AY569" s="60"/>
      <c r="BF569" s="60"/>
      <c r="BL569" s="60"/>
    </row>
    <row r="570" spans="1:64" ht="13.5" customHeight="1" x14ac:dyDescent="0.3">
      <c r="A570" s="2"/>
      <c r="H570" s="60"/>
      <c r="N570" s="60"/>
      <c r="T570" s="60"/>
      <c r="Z570" s="60"/>
      <c r="AF570" s="60"/>
      <c r="AM570" s="60"/>
      <c r="AS570" s="60"/>
      <c r="AY570" s="60"/>
      <c r="BF570" s="60"/>
      <c r="BL570" s="60"/>
    </row>
    <row r="571" spans="1:64" ht="13.5" customHeight="1" x14ac:dyDescent="0.3">
      <c r="A571" s="2"/>
      <c r="H571" s="60"/>
      <c r="N571" s="60"/>
      <c r="T571" s="60"/>
      <c r="Z571" s="60"/>
      <c r="AF571" s="60"/>
      <c r="AM571" s="60"/>
      <c r="AS571" s="60"/>
      <c r="AY571" s="60"/>
      <c r="BF571" s="60"/>
      <c r="BL571" s="60"/>
    </row>
    <row r="572" spans="1:64" ht="13.5" customHeight="1" x14ac:dyDescent="0.3">
      <c r="A572" s="2"/>
      <c r="H572" s="60"/>
      <c r="N572" s="60"/>
      <c r="T572" s="60"/>
      <c r="Z572" s="60"/>
      <c r="AF572" s="60"/>
      <c r="AM572" s="60"/>
      <c r="AS572" s="60"/>
      <c r="AY572" s="60"/>
      <c r="BF572" s="60"/>
      <c r="BL572" s="60"/>
    </row>
    <row r="573" spans="1:64" ht="13.5" customHeight="1" x14ac:dyDescent="0.3">
      <c r="A573" s="2"/>
      <c r="H573" s="60"/>
      <c r="N573" s="60"/>
      <c r="T573" s="60"/>
      <c r="Z573" s="60"/>
      <c r="AF573" s="60"/>
      <c r="AM573" s="60"/>
      <c r="AS573" s="60"/>
      <c r="AY573" s="60"/>
      <c r="BF573" s="60"/>
      <c r="BL573" s="60"/>
    </row>
    <row r="574" spans="1:64" ht="13.5" customHeight="1" x14ac:dyDescent="0.3">
      <c r="A574" s="2"/>
      <c r="H574" s="60"/>
      <c r="N574" s="60"/>
      <c r="T574" s="60"/>
      <c r="Z574" s="60"/>
      <c r="AF574" s="60"/>
      <c r="AM574" s="60"/>
      <c r="AS574" s="60"/>
      <c r="AY574" s="60"/>
      <c r="BF574" s="60"/>
      <c r="BL574" s="60"/>
    </row>
    <row r="575" spans="1:64" ht="13.5" customHeight="1" x14ac:dyDescent="0.3">
      <c r="A575" s="2"/>
      <c r="H575" s="60"/>
      <c r="N575" s="60"/>
      <c r="T575" s="60"/>
      <c r="Z575" s="60"/>
      <c r="AF575" s="60"/>
      <c r="AM575" s="60"/>
      <c r="AS575" s="60"/>
      <c r="AY575" s="60"/>
      <c r="BF575" s="60"/>
      <c r="BL575" s="60"/>
    </row>
    <row r="576" spans="1:64" ht="13.5" customHeight="1" x14ac:dyDescent="0.3">
      <c r="A576" s="2"/>
      <c r="H576" s="60"/>
      <c r="N576" s="60"/>
      <c r="T576" s="60"/>
      <c r="Z576" s="60"/>
      <c r="AF576" s="60"/>
      <c r="AM576" s="60"/>
      <c r="AS576" s="60"/>
      <c r="AY576" s="60"/>
      <c r="BF576" s="60"/>
      <c r="BL576" s="60"/>
    </row>
    <row r="577" spans="1:64" ht="13.5" customHeight="1" x14ac:dyDescent="0.3">
      <c r="A577" s="2"/>
      <c r="H577" s="60"/>
      <c r="N577" s="60"/>
      <c r="T577" s="60"/>
      <c r="Z577" s="60"/>
      <c r="AF577" s="60"/>
      <c r="AM577" s="60"/>
      <c r="AS577" s="60"/>
      <c r="AY577" s="60"/>
      <c r="BF577" s="60"/>
      <c r="BL577" s="60"/>
    </row>
    <row r="578" spans="1:64" ht="13.5" customHeight="1" x14ac:dyDescent="0.3">
      <c r="A578" s="2"/>
      <c r="H578" s="60"/>
      <c r="N578" s="60"/>
      <c r="T578" s="60"/>
      <c r="Z578" s="60"/>
      <c r="AF578" s="60"/>
      <c r="AM578" s="60"/>
      <c r="AS578" s="60"/>
      <c r="AY578" s="60"/>
      <c r="BF578" s="60"/>
      <c r="BL578" s="60"/>
    </row>
    <row r="579" spans="1:64" ht="13.5" customHeight="1" x14ac:dyDescent="0.3">
      <c r="A579" s="2"/>
      <c r="H579" s="60"/>
      <c r="N579" s="60"/>
      <c r="T579" s="60"/>
      <c r="Z579" s="60"/>
      <c r="AF579" s="60"/>
      <c r="AM579" s="60"/>
      <c r="AS579" s="60"/>
      <c r="AY579" s="60"/>
      <c r="BF579" s="60"/>
      <c r="BL579" s="60"/>
    </row>
    <row r="580" spans="1:64" ht="13.5" customHeight="1" x14ac:dyDescent="0.3">
      <c r="A580" s="2"/>
      <c r="H580" s="60"/>
      <c r="N580" s="60"/>
      <c r="T580" s="60"/>
      <c r="Z580" s="60"/>
      <c r="AF580" s="60"/>
      <c r="AM580" s="60"/>
      <c r="AS580" s="60"/>
      <c r="AY580" s="60"/>
      <c r="BF580" s="60"/>
      <c r="BL580" s="60"/>
    </row>
    <row r="581" spans="1:64" ht="13.5" customHeight="1" x14ac:dyDescent="0.3">
      <c r="A581" s="2"/>
      <c r="H581" s="60"/>
      <c r="N581" s="60"/>
      <c r="T581" s="60"/>
      <c r="Z581" s="60"/>
      <c r="AF581" s="60"/>
      <c r="AM581" s="60"/>
      <c r="AS581" s="60"/>
      <c r="AY581" s="60"/>
      <c r="BF581" s="60"/>
      <c r="BL581" s="60"/>
    </row>
    <row r="582" spans="1:64" ht="13.5" customHeight="1" x14ac:dyDescent="0.3">
      <c r="A582" s="2"/>
      <c r="H582" s="60"/>
      <c r="N582" s="60"/>
      <c r="T582" s="60"/>
      <c r="Z582" s="60"/>
      <c r="AF582" s="60"/>
      <c r="AM582" s="60"/>
      <c r="AS582" s="60"/>
      <c r="AY582" s="60"/>
      <c r="BF582" s="60"/>
      <c r="BL582" s="60"/>
    </row>
    <row r="583" spans="1:64" ht="13.5" customHeight="1" x14ac:dyDescent="0.3">
      <c r="A583" s="2"/>
      <c r="H583" s="60"/>
      <c r="N583" s="60"/>
      <c r="T583" s="60"/>
      <c r="Z583" s="60"/>
      <c r="AF583" s="60"/>
      <c r="AM583" s="60"/>
      <c r="AS583" s="60"/>
      <c r="AY583" s="60"/>
      <c r="BF583" s="60"/>
      <c r="BL583" s="60"/>
    </row>
    <row r="584" spans="1:64" ht="13.5" customHeight="1" x14ac:dyDescent="0.3">
      <c r="A584" s="2"/>
      <c r="H584" s="60"/>
      <c r="N584" s="60"/>
      <c r="T584" s="60"/>
      <c r="Z584" s="60"/>
      <c r="AF584" s="60"/>
      <c r="AM584" s="60"/>
      <c r="AS584" s="60"/>
      <c r="AY584" s="60"/>
      <c r="BF584" s="60"/>
      <c r="BL584" s="60"/>
    </row>
    <row r="585" spans="1:64" ht="13.5" customHeight="1" x14ac:dyDescent="0.3">
      <c r="A585" s="2"/>
      <c r="H585" s="60"/>
      <c r="N585" s="60"/>
      <c r="T585" s="60"/>
      <c r="Z585" s="60"/>
      <c r="AF585" s="60"/>
      <c r="AM585" s="60"/>
      <c r="AS585" s="60"/>
      <c r="AY585" s="60"/>
      <c r="BF585" s="60"/>
      <c r="BL585" s="60"/>
    </row>
    <row r="586" spans="1:64" ht="13.5" customHeight="1" x14ac:dyDescent="0.3">
      <c r="A586" s="2"/>
      <c r="H586" s="60"/>
      <c r="N586" s="60"/>
      <c r="T586" s="60"/>
      <c r="Z586" s="60"/>
      <c r="AF586" s="60"/>
      <c r="AM586" s="60"/>
      <c r="AS586" s="60"/>
      <c r="AY586" s="60"/>
      <c r="BF586" s="60"/>
      <c r="BL586" s="60"/>
    </row>
    <row r="587" spans="1:64" ht="13.5" customHeight="1" x14ac:dyDescent="0.3">
      <c r="A587" s="2"/>
      <c r="H587" s="60"/>
      <c r="N587" s="60"/>
      <c r="T587" s="60"/>
      <c r="Z587" s="60"/>
      <c r="AF587" s="60"/>
      <c r="AM587" s="60"/>
      <c r="AS587" s="60"/>
      <c r="AY587" s="60"/>
      <c r="BF587" s="60"/>
      <c r="BL587" s="60"/>
    </row>
    <row r="588" spans="1:64" ht="13.5" customHeight="1" x14ac:dyDescent="0.3">
      <c r="A588" s="2"/>
      <c r="H588" s="60"/>
      <c r="N588" s="60"/>
      <c r="T588" s="60"/>
      <c r="Z588" s="60"/>
      <c r="AF588" s="60"/>
      <c r="AM588" s="60"/>
      <c r="AS588" s="60"/>
      <c r="AY588" s="60"/>
      <c r="BF588" s="60"/>
      <c r="BL588" s="60"/>
    </row>
    <row r="589" spans="1:64" ht="13.5" customHeight="1" x14ac:dyDescent="0.3">
      <c r="A589" s="2"/>
      <c r="H589" s="60"/>
      <c r="N589" s="60"/>
      <c r="T589" s="60"/>
      <c r="Z589" s="60"/>
      <c r="AF589" s="60"/>
      <c r="AM589" s="60"/>
      <c r="AS589" s="60"/>
      <c r="AY589" s="60"/>
      <c r="BF589" s="60"/>
      <c r="BL589" s="60"/>
    </row>
    <row r="590" spans="1:64" ht="13.5" customHeight="1" x14ac:dyDescent="0.3">
      <c r="A590" s="2"/>
      <c r="H590" s="60"/>
      <c r="N590" s="60"/>
      <c r="T590" s="60"/>
      <c r="Z590" s="60"/>
      <c r="AF590" s="60"/>
      <c r="AM590" s="60"/>
      <c r="AS590" s="60"/>
      <c r="AY590" s="60"/>
      <c r="BF590" s="60"/>
      <c r="BL590" s="60"/>
    </row>
    <row r="591" spans="1:64" ht="13.5" customHeight="1" x14ac:dyDescent="0.3">
      <c r="A591" s="2"/>
      <c r="H591" s="60"/>
      <c r="N591" s="60"/>
      <c r="T591" s="60"/>
      <c r="Z591" s="60"/>
      <c r="AF591" s="60"/>
      <c r="AM591" s="60"/>
      <c r="AS591" s="60"/>
      <c r="AY591" s="60"/>
      <c r="BF591" s="60"/>
      <c r="BL591" s="60"/>
    </row>
    <row r="592" spans="1:64" ht="13.5" customHeight="1" x14ac:dyDescent="0.3">
      <c r="A592" s="2"/>
      <c r="H592" s="60"/>
      <c r="N592" s="60"/>
      <c r="T592" s="60"/>
      <c r="Z592" s="60"/>
      <c r="AF592" s="60"/>
      <c r="AM592" s="60"/>
      <c r="AS592" s="60"/>
      <c r="AY592" s="60"/>
      <c r="BF592" s="60"/>
      <c r="BL592" s="60"/>
    </row>
    <row r="593" spans="1:64" ht="13.5" customHeight="1" x14ac:dyDescent="0.3">
      <c r="A593" s="2"/>
      <c r="H593" s="60"/>
      <c r="N593" s="60"/>
      <c r="T593" s="60"/>
      <c r="Z593" s="60"/>
      <c r="AF593" s="60"/>
      <c r="AM593" s="60"/>
      <c r="AS593" s="60"/>
      <c r="AY593" s="60"/>
      <c r="BF593" s="60"/>
      <c r="BL593" s="60"/>
    </row>
    <row r="594" spans="1:64" ht="13.5" customHeight="1" x14ac:dyDescent="0.3">
      <c r="A594" s="2"/>
      <c r="H594" s="60"/>
      <c r="N594" s="60"/>
      <c r="T594" s="60"/>
      <c r="Z594" s="60"/>
      <c r="AF594" s="60"/>
      <c r="AM594" s="60"/>
      <c r="AS594" s="60"/>
      <c r="AY594" s="60"/>
      <c r="BF594" s="60"/>
      <c r="BL594" s="60"/>
    </row>
    <row r="595" spans="1:64" ht="13.5" customHeight="1" x14ac:dyDescent="0.3">
      <c r="A595" s="2"/>
      <c r="H595" s="60"/>
      <c r="N595" s="60"/>
      <c r="T595" s="60"/>
      <c r="Z595" s="60"/>
      <c r="AF595" s="60"/>
      <c r="AM595" s="60"/>
      <c r="AS595" s="60"/>
      <c r="AY595" s="60"/>
      <c r="BF595" s="60"/>
      <c r="BL595" s="60"/>
    </row>
    <row r="596" spans="1:64" ht="13.5" customHeight="1" x14ac:dyDescent="0.3">
      <c r="A596" s="2"/>
      <c r="H596" s="60"/>
      <c r="N596" s="60"/>
      <c r="T596" s="60"/>
      <c r="Z596" s="60"/>
      <c r="AF596" s="60"/>
      <c r="AM596" s="60"/>
      <c r="AS596" s="60"/>
      <c r="AY596" s="60"/>
      <c r="BF596" s="60"/>
      <c r="BL596" s="60"/>
    </row>
    <row r="597" spans="1:64" ht="13.5" customHeight="1" x14ac:dyDescent="0.3">
      <c r="A597" s="2"/>
      <c r="H597" s="60"/>
      <c r="N597" s="60"/>
      <c r="T597" s="60"/>
      <c r="Z597" s="60"/>
      <c r="AF597" s="60"/>
      <c r="AM597" s="60"/>
      <c r="AS597" s="60"/>
      <c r="AY597" s="60"/>
      <c r="BF597" s="60"/>
      <c r="BL597" s="60"/>
    </row>
    <row r="598" spans="1:64" ht="13.5" customHeight="1" x14ac:dyDescent="0.3">
      <c r="A598" s="2"/>
      <c r="H598" s="60"/>
      <c r="N598" s="60"/>
      <c r="T598" s="60"/>
      <c r="Z598" s="60"/>
      <c r="AF598" s="60"/>
      <c r="AM598" s="60"/>
      <c r="AS598" s="60"/>
      <c r="AY598" s="60"/>
      <c r="BF598" s="60"/>
      <c r="BL598" s="60"/>
    </row>
    <row r="599" spans="1:64" ht="13.5" customHeight="1" x14ac:dyDescent="0.3">
      <c r="A599" s="2"/>
      <c r="H599" s="60"/>
      <c r="N599" s="60"/>
      <c r="T599" s="60"/>
      <c r="Z599" s="60"/>
      <c r="AF599" s="60"/>
      <c r="AM599" s="60"/>
      <c r="AS599" s="60"/>
      <c r="AY599" s="60"/>
      <c r="BF599" s="60"/>
      <c r="BL599" s="60"/>
    </row>
    <row r="600" spans="1:64" ht="13.5" customHeight="1" x14ac:dyDescent="0.3">
      <c r="A600" s="2"/>
      <c r="H600" s="60"/>
      <c r="N600" s="60"/>
      <c r="T600" s="60"/>
      <c r="Z600" s="60"/>
      <c r="AF600" s="60"/>
      <c r="AM600" s="60"/>
      <c r="AS600" s="60"/>
      <c r="AY600" s="60"/>
      <c r="BF600" s="60"/>
      <c r="BL600" s="60"/>
    </row>
    <row r="601" spans="1:64" ht="13.5" customHeight="1" x14ac:dyDescent="0.3">
      <c r="A601" s="2"/>
      <c r="H601" s="60"/>
      <c r="N601" s="60"/>
      <c r="T601" s="60"/>
      <c r="Z601" s="60"/>
      <c r="AF601" s="60"/>
      <c r="AM601" s="60"/>
      <c r="AS601" s="60"/>
      <c r="AY601" s="60"/>
      <c r="BF601" s="60"/>
      <c r="BL601" s="60"/>
    </row>
    <row r="602" spans="1:64" ht="13.5" customHeight="1" x14ac:dyDescent="0.3">
      <c r="A602" s="2"/>
      <c r="H602" s="60"/>
      <c r="N602" s="60"/>
      <c r="T602" s="60"/>
      <c r="Z602" s="60"/>
      <c r="AF602" s="60"/>
      <c r="AM602" s="60"/>
      <c r="AS602" s="60"/>
      <c r="AY602" s="60"/>
      <c r="BF602" s="60"/>
      <c r="BL602" s="60"/>
    </row>
    <row r="603" spans="1:64" ht="13.5" customHeight="1" x14ac:dyDescent="0.3">
      <c r="A603" s="2"/>
      <c r="H603" s="60"/>
      <c r="N603" s="60"/>
      <c r="T603" s="60"/>
      <c r="Z603" s="60"/>
      <c r="AF603" s="60"/>
      <c r="AM603" s="60"/>
      <c r="AS603" s="60"/>
      <c r="AY603" s="60"/>
      <c r="BF603" s="60"/>
      <c r="BL603" s="60"/>
    </row>
    <row r="604" spans="1:64" ht="13.5" customHeight="1" x14ac:dyDescent="0.3">
      <c r="A604" s="2"/>
      <c r="H604" s="60"/>
      <c r="N604" s="60"/>
      <c r="T604" s="60"/>
      <c r="Z604" s="60"/>
      <c r="AF604" s="60"/>
      <c r="AM604" s="60"/>
      <c r="AS604" s="60"/>
      <c r="AY604" s="60"/>
      <c r="BF604" s="60"/>
      <c r="BL604" s="60"/>
    </row>
    <row r="605" spans="1:64" ht="13.5" customHeight="1" x14ac:dyDescent="0.3">
      <c r="A605" s="2"/>
      <c r="H605" s="60"/>
      <c r="N605" s="60"/>
      <c r="T605" s="60"/>
      <c r="Z605" s="60"/>
      <c r="AF605" s="60"/>
      <c r="AM605" s="60"/>
      <c r="AS605" s="60"/>
      <c r="AY605" s="60"/>
      <c r="BF605" s="60"/>
      <c r="BL605" s="60"/>
    </row>
    <row r="606" spans="1:64" ht="13.5" customHeight="1" x14ac:dyDescent="0.3">
      <c r="A606" s="2"/>
      <c r="H606" s="60"/>
      <c r="N606" s="60"/>
      <c r="T606" s="60"/>
      <c r="Z606" s="60"/>
      <c r="AF606" s="60"/>
      <c r="AM606" s="60"/>
      <c r="AS606" s="60"/>
      <c r="AY606" s="60"/>
      <c r="BF606" s="60"/>
      <c r="BL606" s="60"/>
    </row>
    <row r="607" spans="1:64" ht="13.5" customHeight="1" x14ac:dyDescent="0.3">
      <c r="A607" s="2"/>
      <c r="H607" s="60"/>
      <c r="N607" s="60"/>
      <c r="T607" s="60"/>
      <c r="Z607" s="60"/>
      <c r="AF607" s="60"/>
      <c r="AM607" s="60"/>
      <c r="AS607" s="60"/>
      <c r="AY607" s="60"/>
      <c r="BF607" s="60"/>
      <c r="BL607" s="60"/>
    </row>
    <row r="608" spans="1:64" ht="13.5" customHeight="1" x14ac:dyDescent="0.3">
      <c r="A608" s="2"/>
      <c r="H608" s="60"/>
      <c r="N608" s="60"/>
      <c r="T608" s="60"/>
      <c r="Z608" s="60"/>
      <c r="AF608" s="60"/>
      <c r="AM608" s="60"/>
      <c r="AS608" s="60"/>
      <c r="AY608" s="60"/>
      <c r="BF608" s="60"/>
      <c r="BL608" s="60"/>
    </row>
    <row r="609" spans="1:64" ht="13.5" customHeight="1" x14ac:dyDescent="0.3">
      <c r="A609" s="2"/>
      <c r="H609" s="60"/>
      <c r="N609" s="60"/>
      <c r="T609" s="60"/>
      <c r="Z609" s="60"/>
      <c r="AF609" s="60"/>
      <c r="AM609" s="60"/>
      <c r="AS609" s="60"/>
      <c r="AY609" s="60"/>
      <c r="BF609" s="60"/>
      <c r="BL609" s="60"/>
    </row>
    <row r="610" spans="1:64" ht="13.5" customHeight="1" x14ac:dyDescent="0.3">
      <c r="A610" s="2"/>
      <c r="H610" s="60"/>
      <c r="N610" s="60"/>
      <c r="T610" s="60"/>
      <c r="Z610" s="60"/>
      <c r="AF610" s="60"/>
      <c r="AM610" s="60"/>
      <c r="AS610" s="60"/>
      <c r="AY610" s="60"/>
      <c r="BF610" s="60"/>
      <c r="BL610" s="60"/>
    </row>
    <row r="611" spans="1:64" ht="13.5" customHeight="1" x14ac:dyDescent="0.3">
      <c r="A611" s="2"/>
      <c r="H611" s="60"/>
      <c r="N611" s="60"/>
      <c r="T611" s="60"/>
      <c r="Z611" s="60"/>
      <c r="AF611" s="60"/>
      <c r="AM611" s="60"/>
      <c r="AS611" s="60"/>
      <c r="AY611" s="60"/>
      <c r="BF611" s="60"/>
      <c r="BL611" s="60"/>
    </row>
    <row r="612" spans="1:64" ht="13.5" customHeight="1" x14ac:dyDescent="0.3">
      <c r="A612" s="2"/>
      <c r="H612" s="60"/>
      <c r="N612" s="60"/>
      <c r="T612" s="60"/>
      <c r="Z612" s="60"/>
      <c r="AF612" s="60"/>
      <c r="AM612" s="60"/>
      <c r="AS612" s="60"/>
      <c r="AY612" s="60"/>
      <c r="BF612" s="60"/>
      <c r="BL612" s="60"/>
    </row>
    <row r="613" spans="1:64" ht="13.5" customHeight="1" x14ac:dyDescent="0.3">
      <c r="A613" s="2"/>
      <c r="H613" s="60"/>
      <c r="N613" s="60"/>
      <c r="T613" s="60"/>
      <c r="Z613" s="60"/>
      <c r="AF613" s="60"/>
      <c r="AM613" s="60"/>
      <c r="AS613" s="60"/>
      <c r="AY613" s="60"/>
      <c r="BF613" s="60"/>
      <c r="BL613" s="60"/>
    </row>
    <row r="614" spans="1:64" ht="13.5" customHeight="1" x14ac:dyDescent="0.3">
      <c r="A614" s="2"/>
      <c r="H614" s="60"/>
      <c r="N614" s="60"/>
      <c r="T614" s="60"/>
      <c r="Z614" s="60"/>
      <c r="AF614" s="60"/>
      <c r="AM614" s="60"/>
      <c r="AS614" s="60"/>
      <c r="AY614" s="60"/>
      <c r="BF614" s="60"/>
      <c r="BL614" s="60"/>
    </row>
    <row r="615" spans="1:64" ht="13.5" customHeight="1" x14ac:dyDescent="0.3">
      <c r="A615" s="2"/>
      <c r="H615" s="60"/>
      <c r="N615" s="60"/>
      <c r="T615" s="60"/>
      <c r="Z615" s="60"/>
      <c r="AF615" s="60"/>
      <c r="AM615" s="60"/>
      <c r="AS615" s="60"/>
      <c r="AY615" s="60"/>
      <c r="BF615" s="60"/>
      <c r="BL615" s="60"/>
    </row>
    <row r="616" spans="1:64" ht="13.5" customHeight="1" x14ac:dyDescent="0.3">
      <c r="A616" s="2"/>
      <c r="H616" s="60"/>
      <c r="N616" s="60"/>
      <c r="T616" s="60"/>
      <c r="Z616" s="60"/>
      <c r="AF616" s="60"/>
      <c r="AM616" s="60"/>
      <c r="AS616" s="60"/>
      <c r="AY616" s="60"/>
      <c r="BF616" s="60"/>
      <c r="BL616" s="60"/>
    </row>
    <row r="617" spans="1:64" ht="13.5" customHeight="1" x14ac:dyDescent="0.3">
      <c r="A617" s="2"/>
      <c r="H617" s="60"/>
      <c r="N617" s="60"/>
      <c r="T617" s="60"/>
      <c r="Z617" s="60"/>
      <c r="AF617" s="60"/>
      <c r="AM617" s="60"/>
      <c r="AS617" s="60"/>
      <c r="AY617" s="60"/>
      <c r="BF617" s="60"/>
      <c r="BL617" s="60"/>
    </row>
    <row r="618" spans="1:64" ht="13.5" customHeight="1" x14ac:dyDescent="0.3">
      <c r="A618" s="2"/>
      <c r="H618" s="60"/>
      <c r="N618" s="60"/>
      <c r="T618" s="60"/>
      <c r="Z618" s="60"/>
      <c r="AF618" s="60"/>
      <c r="AM618" s="60"/>
      <c r="AS618" s="60"/>
      <c r="AY618" s="60"/>
      <c r="BF618" s="60"/>
      <c r="BL618" s="60"/>
    </row>
    <row r="619" spans="1:64" ht="13.5" customHeight="1" x14ac:dyDescent="0.3">
      <c r="A619" s="2"/>
      <c r="H619" s="60"/>
      <c r="N619" s="60"/>
      <c r="T619" s="60"/>
      <c r="Z619" s="60"/>
      <c r="AF619" s="60"/>
      <c r="AM619" s="60"/>
      <c r="AS619" s="60"/>
      <c r="AY619" s="60"/>
      <c r="BF619" s="60"/>
      <c r="BL619" s="60"/>
    </row>
    <row r="620" spans="1:64" ht="13.5" customHeight="1" x14ac:dyDescent="0.3">
      <c r="A620" s="2"/>
      <c r="H620" s="60"/>
      <c r="N620" s="60"/>
      <c r="T620" s="60"/>
      <c r="Z620" s="60"/>
      <c r="AF620" s="60"/>
      <c r="AM620" s="60"/>
      <c r="AS620" s="60"/>
      <c r="AY620" s="60"/>
      <c r="BF620" s="60"/>
      <c r="BL620" s="60"/>
    </row>
    <row r="621" spans="1:64" ht="13.5" customHeight="1" x14ac:dyDescent="0.3">
      <c r="A621" s="2"/>
      <c r="H621" s="60"/>
      <c r="N621" s="60"/>
      <c r="T621" s="60"/>
      <c r="Z621" s="60"/>
      <c r="AF621" s="60"/>
      <c r="AM621" s="60"/>
      <c r="AS621" s="60"/>
      <c r="AY621" s="60"/>
      <c r="BF621" s="60"/>
      <c r="BL621" s="60"/>
    </row>
    <row r="622" spans="1:64" ht="13.5" customHeight="1" x14ac:dyDescent="0.3">
      <c r="A622" s="2"/>
      <c r="H622" s="60"/>
      <c r="N622" s="60"/>
      <c r="T622" s="60"/>
      <c r="Z622" s="60"/>
      <c r="AF622" s="60"/>
      <c r="AM622" s="60"/>
      <c r="AS622" s="60"/>
      <c r="AY622" s="60"/>
      <c r="BF622" s="60"/>
      <c r="BL622" s="60"/>
    </row>
    <row r="623" spans="1:64" ht="13.5" customHeight="1" x14ac:dyDescent="0.3">
      <c r="A623" s="2"/>
      <c r="H623" s="60"/>
      <c r="N623" s="60"/>
      <c r="T623" s="60"/>
      <c r="Z623" s="60"/>
      <c r="AF623" s="60"/>
      <c r="AM623" s="60"/>
      <c r="AS623" s="60"/>
      <c r="AY623" s="60"/>
      <c r="BF623" s="60"/>
      <c r="BL623" s="60"/>
    </row>
    <row r="624" spans="1:64" ht="13.5" customHeight="1" x14ac:dyDescent="0.3">
      <c r="A624" s="2"/>
      <c r="H624" s="60"/>
      <c r="N624" s="60"/>
      <c r="T624" s="60"/>
      <c r="Z624" s="60"/>
      <c r="AF624" s="60"/>
      <c r="AM624" s="60"/>
      <c r="AS624" s="60"/>
      <c r="AY624" s="60"/>
      <c r="BF624" s="60"/>
      <c r="BL624" s="60"/>
    </row>
    <row r="625" spans="1:64" ht="13.5" customHeight="1" x14ac:dyDescent="0.3">
      <c r="A625" s="2"/>
      <c r="H625" s="60"/>
      <c r="N625" s="60"/>
      <c r="T625" s="60"/>
      <c r="Z625" s="60"/>
      <c r="AF625" s="60"/>
      <c r="AM625" s="60"/>
      <c r="AS625" s="60"/>
      <c r="AY625" s="60"/>
      <c r="BF625" s="60"/>
      <c r="BL625" s="60"/>
    </row>
    <row r="626" spans="1:64" ht="13.5" customHeight="1" x14ac:dyDescent="0.3">
      <c r="A626" s="2"/>
      <c r="H626" s="60"/>
      <c r="N626" s="60"/>
      <c r="T626" s="60"/>
      <c r="Z626" s="60"/>
      <c r="AF626" s="60"/>
      <c r="AM626" s="60"/>
      <c r="AS626" s="60"/>
      <c r="AY626" s="60"/>
      <c r="BF626" s="60"/>
      <c r="BL626" s="60"/>
    </row>
    <row r="627" spans="1:64" ht="13.5" customHeight="1" x14ac:dyDescent="0.3">
      <c r="A627" s="2"/>
      <c r="H627" s="60"/>
      <c r="N627" s="60"/>
      <c r="T627" s="60"/>
      <c r="Z627" s="60"/>
      <c r="AF627" s="60"/>
      <c r="AM627" s="60"/>
      <c r="AS627" s="60"/>
      <c r="AY627" s="60"/>
      <c r="BF627" s="60"/>
      <c r="BL627" s="60"/>
    </row>
    <row r="628" spans="1:64" ht="13.5" customHeight="1" x14ac:dyDescent="0.3">
      <c r="A628" s="2"/>
      <c r="H628" s="60"/>
      <c r="N628" s="60"/>
      <c r="T628" s="60"/>
      <c r="Z628" s="60"/>
      <c r="AF628" s="60"/>
      <c r="AM628" s="60"/>
      <c r="AS628" s="60"/>
      <c r="AY628" s="60"/>
      <c r="BF628" s="60"/>
      <c r="BL628" s="60"/>
    </row>
    <row r="629" spans="1:64" ht="13.5" customHeight="1" x14ac:dyDescent="0.3">
      <c r="A629" s="2"/>
      <c r="H629" s="60"/>
      <c r="N629" s="60"/>
      <c r="T629" s="60"/>
      <c r="Z629" s="60"/>
      <c r="AF629" s="60"/>
      <c r="AM629" s="60"/>
      <c r="AS629" s="60"/>
      <c r="AY629" s="60"/>
      <c r="BF629" s="60"/>
      <c r="BL629" s="60"/>
    </row>
    <row r="630" spans="1:64" ht="13.5" customHeight="1" x14ac:dyDescent="0.3">
      <c r="A630" s="2"/>
      <c r="H630" s="60"/>
      <c r="N630" s="60"/>
      <c r="T630" s="60"/>
      <c r="Z630" s="60"/>
      <c r="AF630" s="60"/>
      <c r="AM630" s="60"/>
      <c r="AS630" s="60"/>
      <c r="AY630" s="60"/>
      <c r="BF630" s="60"/>
      <c r="BL630" s="60"/>
    </row>
    <row r="631" spans="1:64" ht="13.5" customHeight="1" x14ac:dyDescent="0.3">
      <c r="A631" s="2"/>
      <c r="H631" s="60"/>
      <c r="N631" s="60"/>
      <c r="T631" s="60"/>
      <c r="Z631" s="60"/>
      <c r="AF631" s="60"/>
      <c r="AM631" s="60"/>
      <c r="AS631" s="60"/>
      <c r="AY631" s="60"/>
      <c r="BF631" s="60"/>
      <c r="BL631" s="60"/>
    </row>
    <row r="632" spans="1:64" ht="13.5" customHeight="1" x14ac:dyDescent="0.3">
      <c r="A632" s="2"/>
      <c r="H632" s="60"/>
      <c r="N632" s="60"/>
      <c r="T632" s="60"/>
      <c r="Z632" s="60"/>
      <c r="AF632" s="60"/>
      <c r="AM632" s="60"/>
      <c r="AS632" s="60"/>
      <c r="AY632" s="60"/>
      <c r="BF632" s="60"/>
      <c r="BL632" s="60"/>
    </row>
    <row r="633" spans="1:64" ht="13.5" customHeight="1" x14ac:dyDescent="0.3">
      <c r="A633" s="2"/>
      <c r="H633" s="60"/>
      <c r="N633" s="60"/>
      <c r="T633" s="60"/>
      <c r="Z633" s="60"/>
      <c r="AF633" s="60"/>
      <c r="AM633" s="60"/>
      <c r="AS633" s="60"/>
      <c r="AY633" s="60"/>
      <c r="BF633" s="60"/>
      <c r="BL633" s="60"/>
    </row>
    <row r="634" spans="1:64" ht="13.5" customHeight="1" x14ac:dyDescent="0.3">
      <c r="A634" s="2"/>
      <c r="H634" s="60"/>
      <c r="N634" s="60"/>
      <c r="T634" s="60"/>
      <c r="Z634" s="60"/>
      <c r="AF634" s="60"/>
      <c r="AM634" s="60"/>
      <c r="AS634" s="60"/>
      <c r="AY634" s="60"/>
      <c r="BF634" s="60"/>
      <c r="BL634" s="60"/>
    </row>
    <row r="635" spans="1:64" ht="13.5" customHeight="1" x14ac:dyDescent="0.3">
      <c r="A635" s="2"/>
      <c r="H635" s="60"/>
      <c r="N635" s="60"/>
      <c r="T635" s="60"/>
      <c r="Z635" s="60"/>
      <c r="AF635" s="60"/>
      <c r="AM635" s="60"/>
      <c r="AS635" s="60"/>
      <c r="AY635" s="60"/>
      <c r="BF635" s="60"/>
      <c r="BL635" s="60"/>
    </row>
    <row r="636" spans="1:64" ht="13.5" customHeight="1" x14ac:dyDescent="0.3">
      <c r="A636" s="2"/>
      <c r="H636" s="60"/>
      <c r="N636" s="60"/>
      <c r="T636" s="60"/>
      <c r="Z636" s="60"/>
      <c r="AF636" s="60"/>
      <c r="AM636" s="60"/>
      <c r="AS636" s="60"/>
      <c r="AY636" s="60"/>
      <c r="BF636" s="60"/>
      <c r="BL636" s="60"/>
    </row>
    <row r="637" spans="1:64" ht="13.5" customHeight="1" x14ac:dyDescent="0.3">
      <c r="A637" s="2"/>
      <c r="H637" s="60"/>
      <c r="N637" s="60"/>
      <c r="T637" s="60"/>
      <c r="Z637" s="60"/>
      <c r="AF637" s="60"/>
      <c r="AM637" s="60"/>
      <c r="AS637" s="60"/>
      <c r="AY637" s="60"/>
      <c r="BF637" s="60"/>
      <c r="BL637" s="60"/>
    </row>
    <row r="638" spans="1:64" ht="13.5" customHeight="1" x14ac:dyDescent="0.3">
      <c r="A638" s="2"/>
      <c r="H638" s="60"/>
      <c r="N638" s="60"/>
      <c r="T638" s="60"/>
      <c r="Z638" s="60"/>
      <c r="AF638" s="60"/>
      <c r="AM638" s="60"/>
      <c r="AS638" s="60"/>
      <c r="AY638" s="60"/>
      <c r="BF638" s="60"/>
      <c r="BL638" s="60"/>
    </row>
    <row r="639" spans="1:64" ht="13.5" customHeight="1" x14ac:dyDescent="0.3">
      <c r="A639" s="2"/>
      <c r="H639" s="60"/>
      <c r="N639" s="60"/>
      <c r="T639" s="60"/>
      <c r="Z639" s="60"/>
      <c r="AF639" s="60"/>
      <c r="AM639" s="60"/>
      <c r="AS639" s="60"/>
      <c r="AY639" s="60"/>
      <c r="BF639" s="60"/>
      <c r="BL639" s="60"/>
    </row>
    <row r="640" spans="1:64" ht="13.5" customHeight="1" x14ac:dyDescent="0.3">
      <c r="A640" s="2"/>
      <c r="H640" s="60"/>
      <c r="N640" s="60"/>
      <c r="T640" s="60"/>
      <c r="Z640" s="60"/>
      <c r="AF640" s="60"/>
      <c r="AM640" s="60"/>
      <c r="AS640" s="60"/>
      <c r="AY640" s="60"/>
      <c r="BF640" s="60"/>
      <c r="BL640" s="60"/>
    </row>
    <row r="641" spans="1:64" ht="13.5" customHeight="1" x14ac:dyDescent="0.3">
      <c r="A641" s="2"/>
      <c r="H641" s="60"/>
      <c r="N641" s="60"/>
      <c r="T641" s="60"/>
      <c r="Z641" s="60"/>
      <c r="AF641" s="60"/>
      <c r="AM641" s="60"/>
      <c r="AS641" s="60"/>
      <c r="AY641" s="60"/>
      <c r="BF641" s="60"/>
      <c r="BL641" s="60"/>
    </row>
    <row r="642" spans="1:64" ht="13.5" customHeight="1" x14ac:dyDescent="0.3">
      <c r="A642" s="2"/>
      <c r="H642" s="60"/>
      <c r="N642" s="60"/>
      <c r="T642" s="60"/>
      <c r="Z642" s="60"/>
      <c r="AF642" s="60"/>
      <c r="AM642" s="60"/>
      <c r="AS642" s="60"/>
      <c r="AY642" s="60"/>
      <c r="BF642" s="60"/>
      <c r="BL642" s="60"/>
    </row>
    <row r="643" spans="1:64" ht="13.5" customHeight="1" x14ac:dyDescent="0.3">
      <c r="A643" s="2"/>
      <c r="H643" s="60"/>
      <c r="N643" s="60"/>
      <c r="T643" s="60"/>
      <c r="Z643" s="60"/>
      <c r="AF643" s="60"/>
      <c r="AM643" s="60"/>
      <c r="AS643" s="60"/>
      <c r="AY643" s="60"/>
      <c r="BF643" s="60"/>
      <c r="BL643" s="60"/>
    </row>
    <row r="644" spans="1:64" ht="13.5" customHeight="1" x14ac:dyDescent="0.3">
      <c r="A644" s="2"/>
      <c r="H644" s="60"/>
      <c r="N644" s="60"/>
      <c r="T644" s="60"/>
      <c r="Z644" s="60"/>
      <c r="AF644" s="60"/>
      <c r="AM644" s="60"/>
      <c r="AS644" s="60"/>
      <c r="AY644" s="60"/>
      <c r="BF644" s="60"/>
      <c r="BL644" s="60"/>
    </row>
    <row r="645" spans="1:64" ht="13.5" customHeight="1" x14ac:dyDescent="0.3">
      <c r="A645" s="2"/>
      <c r="H645" s="60"/>
      <c r="N645" s="60"/>
      <c r="T645" s="60"/>
      <c r="Z645" s="60"/>
      <c r="AF645" s="60"/>
      <c r="AM645" s="60"/>
      <c r="AS645" s="60"/>
      <c r="AY645" s="60"/>
      <c r="BF645" s="60"/>
      <c r="BL645" s="60"/>
    </row>
    <row r="646" spans="1:64" ht="13.5" customHeight="1" x14ac:dyDescent="0.3">
      <c r="A646" s="2"/>
      <c r="H646" s="60"/>
      <c r="N646" s="60"/>
      <c r="T646" s="60"/>
      <c r="Z646" s="60"/>
      <c r="AF646" s="60"/>
      <c r="AM646" s="60"/>
      <c r="AS646" s="60"/>
      <c r="AY646" s="60"/>
      <c r="BF646" s="60"/>
      <c r="BL646" s="60"/>
    </row>
    <row r="647" spans="1:64" ht="13.5" customHeight="1" x14ac:dyDescent="0.3">
      <c r="A647" s="2"/>
      <c r="H647" s="60"/>
      <c r="N647" s="60"/>
      <c r="T647" s="60"/>
      <c r="Z647" s="60"/>
      <c r="AF647" s="60"/>
      <c r="AM647" s="60"/>
      <c r="AS647" s="60"/>
      <c r="AY647" s="60"/>
      <c r="BF647" s="60"/>
      <c r="BL647" s="60"/>
    </row>
    <row r="648" spans="1:64" ht="13.5" customHeight="1" x14ac:dyDescent="0.3">
      <c r="A648" s="2"/>
      <c r="H648" s="60"/>
      <c r="N648" s="60"/>
      <c r="T648" s="60"/>
      <c r="Z648" s="60"/>
      <c r="AF648" s="60"/>
      <c r="AM648" s="60"/>
      <c r="AS648" s="60"/>
      <c r="AY648" s="60"/>
      <c r="BF648" s="60"/>
      <c r="BL648" s="60"/>
    </row>
    <row r="649" spans="1:64" ht="13.5" customHeight="1" x14ac:dyDescent="0.3">
      <c r="A649" s="2"/>
      <c r="H649" s="60"/>
      <c r="N649" s="60"/>
      <c r="T649" s="60"/>
      <c r="Z649" s="60"/>
      <c r="AF649" s="60"/>
      <c r="AM649" s="60"/>
      <c r="AS649" s="60"/>
      <c r="AY649" s="60"/>
      <c r="BF649" s="60"/>
      <c r="BL649" s="60"/>
    </row>
    <row r="650" spans="1:64" ht="13.5" customHeight="1" x14ac:dyDescent="0.3">
      <c r="A650" s="2"/>
      <c r="H650" s="60"/>
      <c r="N650" s="60"/>
      <c r="T650" s="60"/>
      <c r="Z650" s="60"/>
      <c r="AF650" s="60"/>
      <c r="AM650" s="60"/>
      <c r="AS650" s="60"/>
      <c r="AY650" s="60"/>
      <c r="BF650" s="60"/>
      <c r="BL650" s="60"/>
    </row>
    <row r="651" spans="1:64" ht="13.5" customHeight="1" x14ac:dyDescent="0.3">
      <c r="A651" s="2"/>
      <c r="H651" s="60"/>
      <c r="N651" s="60"/>
      <c r="T651" s="60"/>
      <c r="Z651" s="60"/>
      <c r="AF651" s="60"/>
      <c r="AM651" s="60"/>
      <c r="AS651" s="60"/>
      <c r="AY651" s="60"/>
      <c r="BF651" s="60"/>
      <c r="BL651" s="60"/>
    </row>
    <row r="652" spans="1:64" ht="13.5" customHeight="1" x14ac:dyDescent="0.3">
      <c r="A652" s="2"/>
      <c r="H652" s="60"/>
      <c r="N652" s="60"/>
      <c r="T652" s="60"/>
      <c r="Z652" s="60"/>
      <c r="AF652" s="60"/>
      <c r="AM652" s="60"/>
      <c r="AS652" s="60"/>
      <c r="AY652" s="60"/>
      <c r="BF652" s="60"/>
      <c r="BL652" s="60"/>
    </row>
    <row r="653" spans="1:64" ht="13.5" customHeight="1" x14ac:dyDescent="0.3">
      <c r="A653" s="2"/>
      <c r="H653" s="60"/>
      <c r="N653" s="60"/>
      <c r="T653" s="60"/>
      <c r="Z653" s="60"/>
      <c r="AF653" s="60"/>
      <c r="AM653" s="60"/>
      <c r="AS653" s="60"/>
      <c r="AY653" s="60"/>
      <c r="BF653" s="60"/>
      <c r="BL653" s="60"/>
    </row>
    <row r="654" spans="1:64" ht="13.5" customHeight="1" x14ac:dyDescent="0.3">
      <c r="A654" s="2"/>
      <c r="H654" s="60"/>
      <c r="N654" s="60"/>
      <c r="T654" s="60"/>
      <c r="Z654" s="60"/>
      <c r="AF654" s="60"/>
      <c r="AM654" s="60"/>
      <c r="AS654" s="60"/>
      <c r="AY654" s="60"/>
      <c r="BF654" s="60"/>
      <c r="BL654" s="60"/>
    </row>
    <row r="655" spans="1:64" ht="13.5" customHeight="1" x14ac:dyDescent="0.3">
      <c r="A655" s="2"/>
      <c r="H655" s="60"/>
      <c r="N655" s="60"/>
      <c r="T655" s="60"/>
      <c r="Z655" s="60"/>
      <c r="AF655" s="60"/>
      <c r="AM655" s="60"/>
      <c r="AS655" s="60"/>
      <c r="AY655" s="60"/>
      <c r="BF655" s="60"/>
      <c r="BL655" s="60"/>
    </row>
    <row r="656" spans="1:64" ht="13.5" customHeight="1" x14ac:dyDescent="0.3">
      <c r="A656" s="2"/>
      <c r="H656" s="60"/>
      <c r="N656" s="60"/>
      <c r="T656" s="60"/>
      <c r="Z656" s="60"/>
      <c r="AF656" s="60"/>
      <c r="AM656" s="60"/>
      <c r="AS656" s="60"/>
      <c r="AY656" s="60"/>
      <c r="BF656" s="60"/>
      <c r="BL656" s="60"/>
    </row>
    <row r="657" spans="1:64" ht="13.5" customHeight="1" x14ac:dyDescent="0.3">
      <c r="A657" s="2"/>
      <c r="H657" s="60"/>
      <c r="N657" s="60"/>
      <c r="T657" s="60"/>
      <c r="Z657" s="60"/>
      <c r="AF657" s="60"/>
      <c r="AM657" s="60"/>
      <c r="AS657" s="60"/>
      <c r="AY657" s="60"/>
      <c r="BF657" s="60"/>
      <c r="BL657" s="60"/>
    </row>
    <row r="658" spans="1:64" ht="13.5" customHeight="1" x14ac:dyDescent="0.3">
      <c r="A658" s="2"/>
      <c r="H658" s="60"/>
      <c r="N658" s="60"/>
      <c r="T658" s="60"/>
      <c r="Z658" s="60"/>
      <c r="AF658" s="60"/>
      <c r="AM658" s="60"/>
      <c r="AS658" s="60"/>
      <c r="AY658" s="60"/>
      <c r="BF658" s="60"/>
      <c r="BL658" s="60"/>
    </row>
    <row r="659" spans="1:64" ht="13.5" customHeight="1" x14ac:dyDescent="0.3">
      <c r="A659" s="2"/>
      <c r="H659" s="60"/>
      <c r="N659" s="60"/>
      <c r="T659" s="60"/>
      <c r="Z659" s="60"/>
      <c r="AF659" s="60"/>
      <c r="AM659" s="60"/>
      <c r="AS659" s="60"/>
      <c r="AY659" s="60"/>
      <c r="BF659" s="60"/>
      <c r="BL659" s="60"/>
    </row>
    <row r="660" spans="1:64" ht="13.5" customHeight="1" x14ac:dyDescent="0.3">
      <c r="A660" s="2"/>
      <c r="H660" s="60"/>
      <c r="N660" s="60"/>
      <c r="T660" s="60"/>
      <c r="Z660" s="60"/>
      <c r="AF660" s="60"/>
      <c r="AM660" s="60"/>
      <c r="AS660" s="60"/>
      <c r="AY660" s="60"/>
      <c r="BF660" s="60"/>
      <c r="BL660" s="60"/>
    </row>
    <row r="661" spans="1:64" ht="13.5" customHeight="1" x14ac:dyDescent="0.3">
      <c r="A661" s="2"/>
      <c r="H661" s="60"/>
      <c r="N661" s="60"/>
      <c r="T661" s="60"/>
      <c r="Z661" s="60"/>
      <c r="AF661" s="60"/>
      <c r="AM661" s="60"/>
      <c r="AS661" s="60"/>
      <c r="AY661" s="60"/>
      <c r="BF661" s="60"/>
      <c r="BL661" s="60"/>
    </row>
    <row r="662" spans="1:64" ht="13.5" customHeight="1" x14ac:dyDescent="0.3">
      <c r="A662" s="2"/>
      <c r="H662" s="60"/>
      <c r="N662" s="60"/>
      <c r="T662" s="60"/>
      <c r="Z662" s="60"/>
      <c r="AF662" s="60"/>
      <c r="AM662" s="60"/>
      <c r="AS662" s="60"/>
      <c r="AY662" s="60"/>
      <c r="BF662" s="60"/>
      <c r="BL662" s="60"/>
    </row>
    <row r="663" spans="1:64" ht="13.5" customHeight="1" x14ac:dyDescent="0.3">
      <c r="A663" s="2"/>
      <c r="H663" s="60"/>
      <c r="N663" s="60"/>
      <c r="T663" s="60"/>
      <c r="Z663" s="60"/>
      <c r="AF663" s="60"/>
      <c r="AM663" s="60"/>
      <c r="AS663" s="60"/>
      <c r="AY663" s="60"/>
      <c r="BF663" s="60"/>
      <c r="BL663" s="60"/>
    </row>
    <row r="664" spans="1:64" ht="13.5" customHeight="1" x14ac:dyDescent="0.3">
      <c r="A664" s="2"/>
      <c r="H664" s="60"/>
      <c r="N664" s="60"/>
      <c r="T664" s="60"/>
      <c r="Z664" s="60"/>
      <c r="AF664" s="60"/>
      <c r="AM664" s="60"/>
      <c r="AS664" s="60"/>
      <c r="AY664" s="60"/>
      <c r="BF664" s="60"/>
      <c r="BL664" s="60"/>
    </row>
    <row r="665" spans="1:64" ht="13.5" customHeight="1" x14ac:dyDescent="0.3">
      <c r="A665" s="2"/>
      <c r="H665" s="60"/>
      <c r="N665" s="60"/>
      <c r="T665" s="60"/>
      <c r="Z665" s="60"/>
      <c r="AF665" s="60"/>
      <c r="AM665" s="60"/>
      <c r="AS665" s="60"/>
      <c r="AY665" s="60"/>
      <c r="BF665" s="60"/>
      <c r="BL665" s="60"/>
    </row>
    <row r="666" spans="1:64" ht="13.5" customHeight="1" x14ac:dyDescent="0.3">
      <c r="A666" s="2"/>
      <c r="H666" s="60"/>
      <c r="N666" s="60"/>
      <c r="T666" s="60"/>
      <c r="Z666" s="60"/>
      <c r="AF666" s="60"/>
      <c r="AM666" s="60"/>
      <c r="AS666" s="60"/>
      <c r="AY666" s="60"/>
      <c r="BF666" s="60"/>
      <c r="BL666" s="60"/>
    </row>
    <row r="667" spans="1:64" ht="13.5" customHeight="1" x14ac:dyDescent="0.3">
      <c r="A667" s="2"/>
      <c r="H667" s="60"/>
      <c r="N667" s="60"/>
      <c r="T667" s="60"/>
      <c r="Z667" s="60"/>
      <c r="AF667" s="60"/>
      <c r="AM667" s="60"/>
      <c r="AS667" s="60"/>
      <c r="AY667" s="60"/>
      <c r="BF667" s="60"/>
      <c r="BL667" s="60"/>
    </row>
    <row r="668" spans="1:64" ht="13.5" customHeight="1" x14ac:dyDescent="0.3">
      <c r="A668" s="2"/>
      <c r="H668" s="60"/>
      <c r="N668" s="60"/>
      <c r="T668" s="60"/>
      <c r="Z668" s="60"/>
      <c r="AF668" s="60"/>
      <c r="AM668" s="60"/>
      <c r="AS668" s="60"/>
      <c r="AY668" s="60"/>
      <c r="BF668" s="60"/>
      <c r="BL668" s="60"/>
    </row>
    <row r="669" spans="1:64" ht="13.5" customHeight="1" x14ac:dyDescent="0.3">
      <c r="A669" s="2"/>
      <c r="H669" s="60"/>
      <c r="N669" s="60"/>
      <c r="T669" s="60"/>
      <c r="Z669" s="60"/>
      <c r="AF669" s="60"/>
      <c r="AM669" s="60"/>
      <c r="AS669" s="60"/>
      <c r="AY669" s="60"/>
      <c r="BF669" s="60"/>
      <c r="BL669" s="60"/>
    </row>
    <row r="670" spans="1:64" ht="13.5" customHeight="1" x14ac:dyDescent="0.3">
      <c r="A670" s="2"/>
      <c r="H670" s="60"/>
      <c r="N670" s="60"/>
      <c r="T670" s="60"/>
      <c r="Z670" s="60"/>
      <c r="AF670" s="60"/>
      <c r="AM670" s="60"/>
      <c r="AS670" s="60"/>
      <c r="AY670" s="60"/>
      <c r="BF670" s="60"/>
      <c r="BL670" s="60"/>
    </row>
    <row r="671" spans="1:64" ht="13.5" customHeight="1" x14ac:dyDescent="0.3">
      <c r="A671" s="2"/>
      <c r="H671" s="60"/>
      <c r="N671" s="60"/>
      <c r="T671" s="60"/>
      <c r="Z671" s="60"/>
      <c r="AF671" s="60"/>
      <c r="AM671" s="60"/>
      <c r="AS671" s="60"/>
      <c r="AY671" s="60"/>
      <c r="BF671" s="60"/>
      <c r="BL671" s="60"/>
    </row>
    <row r="672" spans="1:64" ht="13.5" customHeight="1" x14ac:dyDescent="0.3">
      <c r="A672" s="2"/>
      <c r="H672" s="60"/>
      <c r="N672" s="60"/>
      <c r="T672" s="60"/>
      <c r="Z672" s="60"/>
      <c r="AF672" s="60"/>
      <c r="AM672" s="60"/>
      <c r="AS672" s="60"/>
      <c r="AY672" s="60"/>
      <c r="BF672" s="60"/>
      <c r="BL672" s="60"/>
    </row>
    <row r="673" spans="1:64" ht="13.5" customHeight="1" x14ac:dyDescent="0.3">
      <c r="A673" s="2"/>
      <c r="H673" s="60"/>
      <c r="N673" s="60"/>
      <c r="T673" s="60"/>
      <c r="Z673" s="60"/>
      <c r="AF673" s="60"/>
      <c r="AM673" s="60"/>
      <c r="AS673" s="60"/>
      <c r="AY673" s="60"/>
      <c r="BF673" s="60"/>
      <c r="BL673" s="60"/>
    </row>
    <row r="674" spans="1:64" ht="13.5" customHeight="1" x14ac:dyDescent="0.3">
      <c r="A674" s="2"/>
      <c r="H674" s="60"/>
      <c r="N674" s="60"/>
      <c r="T674" s="60"/>
      <c r="Z674" s="60"/>
      <c r="AF674" s="60"/>
      <c r="AM674" s="60"/>
      <c r="AS674" s="60"/>
      <c r="AY674" s="60"/>
      <c r="BF674" s="60"/>
      <c r="BL674" s="60"/>
    </row>
    <row r="675" spans="1:64" ht="13.5" customHeight="1" x14ac:dyDescent="0.3">
      <c r="A675" s="2"/>
      <c r="H675" s="60"/>
      <c r="N675" s="60"/>
      <c r="T675" s="60"/>
      <c r="Z675" s="60"/>
      <c r="AF675" s="60"/>
      <c r="AM675" s="60"/>
      <c r="AS675" s="60"/>
      <c r="AY675" s="60"/>
      <c r="BF675" s="60"/>
      <c r="BL675" s="60"/>
    </row>
    <row r="676" spans="1:64" ht="13.5" customHeight="1" x14ac:dyDescent="0.3">
      <c r="A676" s="2"/>
      <c r="H676" s="60"/>
      <c r="N676" s="60"/>
      <c r="T676" s="60"/>
      <c r="Z676" s="60"/>
      <c r="AF676" s="60"/>
      <c r="AM676" s="60"/>
      <c r="AS676" s="60"/>
      <c r="AY676" s="60"/>
      <c r="BF676" s="60"/>
      <c r="BL676" s="60"/>
    </row>
    <row r="677" spans="1:64" ht="13.5" customHeight="1" x14ac:dyDescent="0.3">
      <c r="A677" s="2"/>
      <c r="H677" s="60"/>
      <c r="N677" s="60"/>
      <c r="T677" s="60"/>
      <c r="Z677" s="60"/>
      <c r="AF677" s="60"/>
      <c r="AM677" s="60"/>
      <c r="AS677" s="60"/>
      <c r="AY677" s="60"/>
      <c r="BF677" s="60"/>
      <c r="BL677" s="60"/>
    </row>
    <row r="678" spans="1:64" ht="13.5" customHeight="1" x14ac:dyDescent="0.3">
      <c r="A678" s="2"/>
      <c r="H678" s="60"/>
      <c r="N678" s="60"/>
      <c r="T678" s="60"/>
      <c r="Z678" s="60"/>
      <c r="AF678" s="60"/>
      <c r="AM678" s="60"/>
      <c r="AS678" s="60"/>
      <c r="AY678" s="60"/>
      <c r="BF678" s="60"/>
      <c r="BL678" s="60"/>
    </row>
    <row r="679" spans="1:64" ht="13.5" customHeight="1" x14ac:dyDescent="0.3">
      <c r="A679" s="2"/>
      <c r="H679" s="60"/>
      <c r="N679" s="60"/>
      <c r="T679" s="60"/>
      <c r="Z679" s="60"/>
      <c r="AF679" s="60"/>
      <c r="AM679" s="60"/>
      <c r="AS679" s="60"/>
      <c r="AY679" s="60"/>
      <c r="BF679" s="60"/>
      <c r="BL679" s="60"/>
    </row>
    <row r="680" spans="1:64" ht="13.5" customHeight="1" x14ac:dyDescent="0.3">
      <c r="A680" s="2"/>
      <c r="H680" s="60"/>
      <c r="N680" s="60"/>
      <c r="T680" s="60"/>
      <c r="Z680" s="60"/>
      <c r="AF680" s="60"/>
      <c r="AM680" s="60"/>
      <c r="AS680" s="60"/>
      <c r="AY680" s="60"/>
      <c r="BF680" s="60"/>
      <c r="BL680" s="60"/>
    </row>
    <row r="681" spans="1:64" ht="13.5" customHeight="1" x14ac:dyDescent="0.3">
      <c r="A681" s="2"/>
      <c r="H681" s="60"/>
      <c r="N681" s="60"/>
      <c r="T681" s="60"/>
      <c r="Z681" s="60"/>
      <c r="AF681" s="60"/>
      <c r="AM681" s="60"/>
      <c r="AS681" s="60"/>
      <c r="AY681" s="60"/>
      <c r="BF681" s="60"/>
      <c r="BL681" s="60"/>
    </row>
    <row r="682" spans="1:64" ht="13.5" customHeight="1" x14ac:dyDescent="0.3">
      <c r="A682" s="2"/>
      <c r="H682" s="60"/>
      <c r="N682" s="60"/>
      <c r="T682" s="60"/>
      <c r="Z682" s="60"/>
      <c r="AF682" s="60"/>
      <c r="AM682" s="60"/>
      <c r="AS682" s="60"/>
      <c r="AY682" s="60"/>
      <c r="BF682" s="60"/>
      <c r="BL682" s="60"/>
    </row>
    <row r="683" spans="1:64" ht="13.5" customHeight="1" x14ac:dyDescent="0.3">
      <c r="A683" s="2"/>
      <c r="H683" s="60"/>
      <c r="N683" s="60"/>
      <c r="T683" s="60"/>
      <c r="Z683" s="60"/>
      <c r="AF683" s="60"/>
      <c r="AM683" s="60"/>
      <c r="AS683" s="60"/>
      <c r="AY683" s="60"/>
      <c r="BF683" s="60"/>
      <c r="BL683" s="60"/>
    </row>
    <row r="684" spans="1:64" ht="13.5" customHeight="1" x14ac:dyDescent="0.3">
      <c r="A684" s="2"/>
      <c r="H684" s="60"/>
      <c r="N684" s="60"/>
      <c r="T684" s="60"/>
      <c r="Z684" s="60"/>
      <c r="AF684" s="60"/>
      <c r="AM684" s="60"/>
      <c r="AS684" s="60"/>
      <c r="AY684" s="60"/>
      <c r="BF684" s="60"/>
      <c r="BL684" s="60"/>
    </row>
    <row r="685" spans="1:64" ht="13.5" customHeight="1" x14ac:dyDescent="0.3">
      <c r="A685" s="2"/>
      <c r="H685" s="60"/>
      <c r="N685" s="60"/>
      <c r="T685" s="60"/>
      <c r="Z685" s="60"/>
      <c r="AF685" s="60"/>
      <c r="AM685" s="60"/>
      <c r="AS685" s="60"/>
      <c r="AY685" s="60"/>
      <c r="BF685" s="60"/>
      <c r="BL685" s="60"/>
    </row>
    <row r="686" spans="1:64" ht="13.5" customHeight="1" x14ac:dyDescent="0.3">
      <c r="A686" s="2"/>
      <c r="H686" s="60"/>
      <c r="N686" s="60"/>
      <c r="T686" s="60"/>
      <c r="Z686" s="60"/>
      <c r="AF686" s="60"/>
      <c r="AM686" s="60"/>
      <c r="AS686" s="60"/>
      <c r="AY686" s="60"/>
      <c r="BF686" s="60"/>
      <c r="BL686" s="60"/>
    </row>
    <row r="687" spans="1:64" ht="13.5" customHeight="1" x14ac:dyDescent="0.3">
      <c r="A687" s="2"/>
      <c r="H687" s="60"/>
      <c r="N687" s="60"/>
      <c r="T687" s="60"/>
      <c r="Z687" s="60"/>
      <c r="AF687" s="60"/>
      <c r="AM687" s="60"/>
      <c r="AS687" s="60"/>
      <c r="AY687" s="60"/>
      <c r="BF687" s="60"/>
      <c r="BL687" s="60"/>
    </row>
    <row r="688" spans="1:64" ht="13.5" customHeight="1" x14ac:dyDescent="0.3">
      <c r="A688" s="2"/>
      <c r="H688" s="60"/>
      <c r="N688" s="60"/>
      <c r="T688" s="60"/>
      <c r="Z688" s="60"/>
      <c r="AF688" s="60"/>
      <c r="AM688" s="60"/>
      <c r="AS688" s="60"/>
      <c r="AY688" s="60"/>
      <c r="BF688" s="60"/>
      <c r="BL688" s="60"/>
    </row>
    <row r="689" spans="1:64" ht="13.5" customHeight="1" x14ac:dyDescent="0.3">
      <c r="A689" s="2"/>
      <c r="H689" s="60"/>
      <c r="N689" s="60"/>
      <c r="T689" s="60"/>
      <c r="Z689" s="60"/>
      <c r="AF689" s="60"/>
      <c r="AM689" s="60"/>
      <c r="AS689" s="60"/>
      <c r="AY689" s="60"/>
      <c r="BF689" s="60"/>
      <c r="BL689" s="60"/>
    </row>
    <row r="690" spans="1:64" ht="13.5" customHeight="1" x14ac:dyDescent="0.3">
      <c r="A690" s="2"/>
      <c r="H690" s="60"/>
      <c r="N690" s="60"/>
      <c r="T690" s="60"/>
      <c r="Z690" s="60"/>
      <c r="AF690" s="60"/>
      <c r="AM690" s="60"/>
      <c r="AS690" s="60"/>
      <c r="AY690" s="60"/>
      <c r="BF690" s="60"/>
      <c r="BL690" s="60"/>
    </row>
    <row r="691" spans="1:64" ht="13.5" customHeight="1" x14ac:dyDescent="0.3">
      <c r="A691" s="2"/>
      <c r="H691" s="60"/>
      <c r="N691" s="60"/>
      <c r="T691" s="60"/>
      <c r="Z691" s="60"/>
      <c r="AF691" s="60"/>
      <c r="AM691" s="60"/>
      <c r="AS691" s="60"/>
      <c r="AY691" s="60"/>
      <c r="BF691" s="60"/>
      <c r="BL691" s="60"/>
    </row>
    <row r="692" spans="1:64" ht="13.5" customHeight="1" x14ac:dyDescent="0.3">
      <c r="A692" s="2"/>
      <c r="H692" s="60"/>
      <c r="N692" s="60"/>
      <c r="T692" s="60"/>
      <c r="Z692" s="60"/>
      <c r="AF692" s="60"/>
      <c r="AM692" s="60"/>
      <c r="AS692" s="60"/>
      <c r="AY692" s="60"/>
      <c r="BF692" s="60"/>
      <c r="BL692" s="60"/>
    </row>
    <row r="693" spans="1:64" ht="13.5" customHeight="1" x14ac:dyDescent="0.3">
      <c r="A693" s="2"/>
      <c r="H693" s="60"/>
      <c r="N693" s="60"/>
      <c r="T693" s="60"/>
      <c r="Z693" s="60"/>
      <c r="AF693" s="60"/>
      <c r="AM693" s="60"/>
      <c r="AS693" s="60"/>
      <c r="AY693" s="60"/>
      <c r="BF693" s="60"/>
      <c r="BL693" s="60"/>
    </row>
    <row r="694" spans="1:64" ht="13.5" customHeight="1" x14ac:dyDescent="0.3">
      <c r="A694" s="2"/>
      <c r="H694" s="60"/>
      <c r="N694" s="60"/>
      <c r="T694" s="60"/>
      <c r="Z694" s="60"/>
      <c r="AF694" s="60"/>
      <c r="AM694" s="60"/>
      <c r="AS694" s="60"/>
      <c r="AY694" s="60"/>
      <c r="BF694" s="60"/>
      <c r="BL694" s="60"/>
    </row>
    <row r="695" spans="1:64" ht="13.5" customHeight="1" x14ac:dyDescent="0.3">
      <c r="A695" s="2"/>
      <c r="H695" s="60"/>
      <c r="N695" s="60"/>
      <c r="T695" s="60"/>
      <c r="Z695" s="60"/>
      <c r="AF695" s="60"/>
      <c r="AM695" s="60"/>
      <c r="AS695" s="60"/>
      <c r="AY695" s="60"/>
      <c r="BF695" s="60"/>
      <c r="BL695" s="60"/>
    </row>
    <row r="696" spans="1:64" ht="13.5" customHeight="1" x14ac:dyDescent="0.3">
      <c r="A696" s="2"/>
      <c r="H696" s="60"/>
      <c r="N696" s="60"/>
      <c r="T696" s="60"/>
      <c r="Z696" s="60"/>
      <c r="AF696" s="60"/>
      <c r="AM696" s="60"/>
      <c r="AS696" s="60"/>
      <c r="AY696" s="60"/>
      <c r="BF696" s="60"/>
      <c r="BL696" s="60"/>
    </row>
    <row r="697" spans="1:64" ht="13.5" customHeight="1" x14ac:dyDescent="0.3">
      <c r="A697" s="2"/>
      <c r="H697" s="60"/>
      <c r="N697" s="60"/>
      <c r="T697" s="60"/>
      <c r="Z697" s="60"/>
      <c r="AF697" s="60"/>
      <c r="AM697" s="60"/>
      <c r="AS697" s="60"/>
      <c r="AY697" s="60"/>
      <c r="BF697" s="60"/>
      <c r="BL697" s="60"/>
    </row>
    <row r="698" spans="1:64" ht="13.5" customHeight="1" x14ac:dyDescent="0.3">
      <c r="A698" s="2"/>
      <c r="H698" s="60"/>
      <c r="N698" s="60"/>
      <c r="T698" s="60"/>
      <c r="Z698" s="60"/>
      <c r="AF698" s="60"/>
      <c r="AM698" s="60"/>
      <c r="AS698" s="60"/>
      <c r="AY698" s="60"/>
      <c r="BF698" s="60"/>
      <c r="BL698" s="60"/>
    </row>
    <row r="699" spans="1:64" ht="13.5" customHeight="1" x14ac:dyDescent="0.3">
      <c r="A699" s="2"/>
      <c r="H699" s="60"/>
      <c r="N699" s="60"/>
      <c r="T699" s="60"/>
      <c r="Z699" s="60"/>
      <c r="AF699" s="60"/>
      <c r="AM699" s="60"/>
      <c r="AS699" s="60"/>
      <c r="AY699" s="60"/>
      <c r="BF699" s="60"/>
      <c r="BL699" s="60"/>
    </row>
    <row r="700" spans="1:64" ht="13.5" customHeight="1" x14ac:dyDescent="0.3">
      <c r="A700" s="2"/>
      <c r="H700" s="60"/>
      <c r="N700" s="60"/>
      <c r="T700" s="60"/>
      <c r="Z700" s="60"/>
      <c r="AF700" s="60"/>
      <c r="AM700" s="60"/>
      <c r="AS700" s="60"/>
      <c r="AY700" s="60"/>
      <c r="BF700" s="60"/>
      <c r="BL700" s="60"/>
    </row>
    <row r="701" spans="1:64" ht="13.5" customHeight="1" x14ac:dyDescent="0.3">
      <c r="A701" s="2"/>
      <c r="H701" s="60"/>
      <c r="N701" s="60"/>
      <c r="T701" s="60"/>
      <c r="Z701" s="60"/>
      <c r="AF701" s="60"/>
      <c r="AM701" s="60"/>
      <c r="AS701" s="60"/>
      <c r="AY701" s="60"/>
      <c r="BF701" s="60"/>
      <c r="BL701" s="60"/>
    </row>
    <row r="702" spans="1:64" ht="13.5" customHeight="1" x14ac:dyDescent="0.3">
      <c r="A702" s="2"/>
      <c r="H702" s="60"/>
      <c r="N702" s="60"/>
      <c r="T702" s="60"/>
      <c r="Z702" s="60"/>
      <c r="AF702" s="60"/>
      <c r="AM702" s="60"/>
      <c r="AS702" s="60"/>
      <c r="AY702" s="60"/>
      <c r="BF702" s="60"/>
      <c r="BL702" s="60"/>
    </row>
    <row r="703" spans="1:64" ht="13.5" customHeight="1" x14ac:dyDescent="0.3">
      <c r="A703" s="2"/>
      <c r="H703" s="60"/>
      <c r="N703" s="60"/>
      <c r="T703" s="60"/>
      <c r="Z703" s="60"/>
      <c r="AF703" s="60"/>
      <c r="AM703" s="60"/>
      <c r="AS703" s="60"/>
      <c r="AY703" s="60"/>
      <c r="BF703" s="60"/>
      <c r="BL703" s="60"/>
    </row>
    <row r="704" spans="1:64" ht="13.5" customHeight="1" x14ac:dyDescent="0.3">
      <c r="A704" s="2"/>
      <c r="H704" s="60"/>
      <c r="N704" s="60"/>
      <c r="T704" s="60"/>
      <c r="Z704" s="60"/>
      <c r="AF704" s="60"/>
      <c r="AM704" s="60"/>
      <c r="AS704" s="60"/>
      <c r="AY704" s="60"/>
      <c r="BF704" s="60"/>
      <c r="BL704" s="60"/>
    </row>
    <row r="705" spans="1:64" ht="13.5" customHeight="1" x14ac:dyDescent="0.3">
      <c r="A705" s="2"/>
      <c r="H705" s="60"/>
      <c r="N705" s="60"/>
      <c r="T705" s="60"/>
      <c r="Z705" s="60"/>
      <c r="AF705" s="60"/>
      <c r="AM705" s="60"/>
      <c r="AS705" s="60"/>
      <c r="AY705" s="60"/>
      <c r="BF705" s="60"/>
      <c r="BL705" s="60"/>
    </row>
    <row r="706" spans="1:64" ht="13.5" customHeight="1" x14ac:dyDescent="0.3">
      <c r="A706" s="2"/>
      <c r="H706" s="60"/>
      <c r="N706" s="60"/>
      <c r="T706" s="60"/>
      <c r="Z706" s="60"/>
      <c r="AF706" s="60"/>
      <c r="AM706" s="60"/>
      <c r="AS706" s="60"/>
      <c r="AY706" s="60"/>
      <c r="BF706" s="60"/>
      <c r="BL706" s="60"/>
    </row>
    <row r="707" spans="1:64" ht="13.5" customHeight="1" x14ac:dyDescent="0.3">
      <c r="A707" s="2"/>
      <c r="H707" s="60"/>
      <c r="N707" s="60"/>
      <c r="T707" s="60"/>
      <c r="Z707" s="60"/>
      <c r="AF707" s="60"/>
      <c r="AM707" s="60"/>
      <c r="AS707" s="60"/>
      <c r="AY707" s="60"/>
      <c r="BF707" s="60"/>
      <c r="BL707" s="60"/>
    </row>
    <row r="708" spans="1:64" ht="13.5" customHeight="1" x14ac:dyDescent="0.3">
      <c r="A708" s="2"/>
      <c r="H708" s="60"/>
      <c r="N708" s="60"/>
      <c r="T708" s="60"/>
      <c r="Z708" s="60"/>
      <c r="AF708" s="60"/>
      <c r="AM708" s="60"/>
      <c r="AS708" s="60"/>
      <c r="AY708" s="60"/>
      <c r="BF708" s="60"/>
      <c r="BL708" s="60"/>
    </row>
    <row r="709" spans="1:64" ht="13.5" customHeight="1" x14ac:dyDescent="0.3">
      <c r="A709" s="2"/>
      <c r="H709" s="60"/>
      <c r="N709" s="60"/>
      <c r="T709" s="60"/>
      <c r="Z709" s="60"/>
      <c r="AF709" s="60"/>
      <c r="AM709" s="60"/>
      <c r="AS709" s="60"/>
      <c r="AY709" s="60"/>
      <c r="BF709" s="60"/>
      <c r="BL709" s="60"/>
    </row>
    <row r="710" spans="1:64" ht="13.5" customHeight="1" x14ac:dyDescent="0.3">
      <c r="A710" s="2"/>
      <c r="H710" s="60"/>
      <c r="N710" s="60"/>
      <c r="T710" s="60"/>
      <c r="Z710" s="60"/>
      <c r="AF710" s="60"/>
      <c r="AM710" s="60"/>
      <c r="AS710" s="60"/>
      <c r="AY710" s="60"/>
      <c r="BF710" s="60"/>
      <c r="BL710" s="60"/>
    </row>
    <row r="711" spans="1:64" ht="13.5" customHeight="1" x14ac:dyDescent="0.3">
      <c r="A711" s="2"/>
      <c r="H711" s="60"/>
      <c r="N711" s="60"/>
      <c r="T711" s="60"/>
      <c r="Z711" s="60"/>
      <c r="AF711" s="60"/>
      <c r="AM711" s="60"/>
      <c r="AS711" s="60"/>
      <c r="AY711" s="60"/>
      <c r="BF711" s="60"/>
      <c r="BL711" s="60"/>
    </row>
    <row r="712" spans="1:64" ht="13.5" customHeight="1" x14ac:dyDescent="0.3">
      <c r="A712" s="2"/>
      <c r="H712" s="60"/>
      <c r="N712" s="60"/>
      <c r="T712" s="60"/>
      <c r="Z712" s="60"/>
      <c r="AF712" s="60"/>
      <c r="AM712" s="60"/>
      <c r="AS712" s="60"/>
      <c r="AY712" s="60"/>
      <c r="BF712" s="60"/>
      <c r="BL712" s="60"/>
    </row>
    <row r="713" spans="1:64" ht="13.5" customHeight="1" x14ac:dyDescent="0.3">
      <c r="A713" s="2"/>
      <c r="H713" s="60"/>
      <c r="N713" s="60"/>
      <c r="T713" s="60"/>
      <c r="Z713" s="60"/>
      <c r="AF713" s="60"/>
      <c r="AM713" s="60"/>
      <c r="AS713" s="60"/>
      <c r="AY713" s="60"/>
      <c r="BF713" s="60"/>
      <c r="BL713" s="60"/>
    </row>
    <row r="714" spans="1:64" ht="13.5" customHeight="1" x14ac:dyDescent="0.3">
      <c r="A714" s="2"/>
      <c r="H714" s="60"/>
      <c r="N714" s="60"/>
      <c r="T714" s="60"/>
      <c r="Z714" s="60"/>
      <c r="AF714" s="60"/>
      <c r="AM714" s="60"/>
      <c r="AS714" s="60"/>
      <c r="AY714" s="60"/>
      <c r="BF714" s="60"/>
      <c r="BL714" s="60"/>
    </row>
    <row r="715" spans="1:64" ht="13.5" customHeight="1" x14ac:dyDescent="0.3">
      <c r="A715" s="2"/>
      <c r="H715" s="60"/>
      <c r="N715" s="60"/>
      <c r="T715" s="60"/>
      <c r="Z715" s="60"/>
      <c r="AF715" s="60"/>
      <c r="AM715" s="60"/>
      <c r="AS715" s="60"/>
      <c r="AY715" s="60"/>
      <c r="BF715" s="60"/>
      <c r="BL715" s="60"/>
    </row>
    <row r="716" spans="1:64" ht="13.5" customHeight="1" x14ac:dyDescent="0.3">
      <c r="A716" s="2"/>
      <c r="H716" s="60"/>
      <c r="N716" s="60"/>
      <c r="T716" s="60"/>
      <c r="Z716" s="60"/>
      <c r="AF716" s="60"/>
      <c r="AM716" s="60"/>
      <c r="AS716" s="60"/>
      <c r="AY716" s="60"/>
      <c r="BF716" s="60"/>
      <c r="BL716" s="60"/>
    </row>
    <row r="717" spans="1:64" ht="13.5" customHeight="1" x14ac:dyDescent="0.3">
      <c r="A717" s="2"/>
      <c r="H717" s="60"/>
      <c r="N717" s="60"/>
      <c r="T717" s="60"/>
      <c r="Z717" s="60"/>
      <c r="AF717" s="60"/>
      <c r="AM717" s="60"/>
      <c r="AS717" s="60"/>
      <c r="AY717" s="60"/>
      <c r="BF717" s="60"/>
      <c r="BL717" s="60"/>
    </row>
    <row r="718" spans="1:64" ht="13.5" customHeight="1" x14ac:dyDescent="0.3">
      <c r="A718" s="2"/>
      <c r="H718" s="60"/>
      <c r="N718" s="60"/>
      <c r="T718" s="60"/>
      <c r="Z718" s="60"/>
      <c r="AF718" s="60"/>
      <c r="AM718" s="60"/>
      <c r="AS718" s="60"/>
      <c r="AY718" s="60"/>
      <c r="BF718" s="60"/>
      <c r="BL718" s="60"/>
    </row>
    <row r="719" spans="1:64" ht="13.5" customHeight="1" x14ac:dyDescent="0.3">
      <c r="A719" s="2"/>
      <c r="H719" s="60"/>
      <c r="N719" s="60"/>
      <c r="T719" s="60"/>
      <c r="Z719" s="60"/>
      <c r="AF719" s="60"/>
      <c r="AM719" s="60"/>
      <c r="AS719" s="60"/>
      <c r="AY719" s="60"/>
      <c r="BF719" s="60"/>
      <c r="BL719" s="60"/>
    </row>
    <row r="720" spans="1:64" ht="13.5" customHeight="1" x14ac:dyDescent="0.3">
      <c r="A720" s="2"/>
      <c r="H720" s="60"/>
      <c r="N720" s="60"/>
      <c r="T720" s="60"/>
      <c r="Z720" s="60"/>
      <c r="AF720" s="60"/>
      <c r="AM720" s="60"/>
      <c r="AS720" s="60"/>
      <c r="AY720" s="60"/>
      <c r="BF720" s="60"/>
      <c r="BL720" s="60"/>
    </row>
    <row r="721" spans="1:64" ht="13.5" customHeight="1" x14ac:dyDescent="0.3">
      <c r="A721" s="2"/>
      <c r="H721" s="60"/>
      <c r="N721" s="60"/>
      <c r="T721" s="60"/>
      <c r="Z721" s="60"/>
      <c r="AF721" s="60"/>
      <c r="AM721" s="60"/>
      <c r="AS721" s="60"/>
      <c r="AY721" s="60"/>
      <c r="BF721" s="60"/>
      <c r="BL721" s="60"/>
    </row>
    <row r="722" spans="1:64" ht="13.5" customHeight="1" x14ac:dyDescent="0.3">
      <c r="A722" s="2"/>
      <c r="H722" s="60"/>
      <c r="N722" s="60"/>
      <c r="T722" s="60"/>
      <c r="Z722" s="60"/>
      <c r="AF722" s="60"/>
      <c r="AM722" s="60"/>
      <c r="AS722" s="60"/>
      <c r="AY722" s="60"/>
      <c r="BF722" s="60"/>
      <c r="BL722" s="60"/>
    </row>
    <row r="723" spans="1:64" ht="13.5" customHeight="1" x14ac:dyDescent="0.3">
      <c r="A723" s="2"/>
      <c r="H723" s="60"/>
      <c r="N723" s="60"/>
      <c r="T723" s="60"/>
      <c r="Z723" s="60"/>
      <c r="AF723" s="60"/>
      <c r="AM723" s="60"/>
      <c r="AS723" s="60"/>
      <c r="AY723" s="60"/>
      <c r="BF723" s="60"/>
      <c r="BL723" s="60"/>
    </row>
    <row r="724" spans="1:64" ht="13.5" customHeight="1" x14ac:dyDescent="0.3">
      <c r="A724" s="2"/>
      <c r="H724" s="60"/>
      <c r="N724" s="60"/>
      <c r="T724" s="60"/>
      <c r="Z724" s="60"/>
      <c r="AF724" s="60"/>
      <c r="AM724" s="60"/>
      <c r="AS724" s="60"/>
      <c r="AY724" s="60"/>
      <c r="BF724" s="60"/>
      <c r="BL724" s="60"/>
    </row>
    <row r="725" spans="1:64" ht="13.5" customHeight="1" x14ac:dyDescent="0.3">
      <c r="A725" s="2"/>
      <c r="H725" s="60"/>
      <c r="N725" s="60"/>
      <c r="T725" s="60"/>
      <c r="Z725" s="60"/>
      <c r="AF725" s="60"/>
      <c r="AM725" s="60"/>
      <c r="AS725" s="60"/>
      <c r="AY725" s="60"/>
      <c r="BF725" s="60"/>
      <c r="BL725" s="60"/>
    </row>
    <row r="726" spans="1:64" ht="13.5" customHeight="1" x14ac:dyDescent="0.3">
      <c r="A726" s="2"/>
      <c r="H726" s="60"/>
      <c r="N726" s="60"/>
      <c r="T726" s="60"/>
      <c r="Z726" s="60"/>
      <c r="AF726" s="60"/>
      <c r="AM726" s="60"/>
      <c r="AS726" s="60"/>
      <c r="AY726" s="60"/>
      <c r="BF726" s="60"/>
      <c r="BL726" s="60"/>
    </row>
    <row r="727" spans="1:64" ht="13.5" customHeight="1" x14ac:dyDescent="0.3">
      <c r="A727" s="2"/>
      <c r="H727" s="60"/>
      <c r="N727" s="60"/>
      <c r="T727" s="60"/>
      <c r="Z727" s="60"/>
      <c r="AF727" s="60"/>
      <c r="AM727" s="60"/>
      <c r="AS727" s="60"/>
      <c r="AY727" s="60"/>
      <c r="BF727" s="60"/>
      <c r="BL727" s="60"/>
    </row>
    <row r="728" spans="1:64" ht="13.5" customHeight="1" x14ac:dyDescent="0.3">
      <c r="A728" s="2"/>
      <c r="H728" s="60"/>
      <c r="N728" s="60"/>
      <c r="T728" s="60"/>
      <c r="Z728" s="60"/>
      <c r="AF728" s="60"/>
      <c r="AM728" s="60"/>
      <c r="AS728" s="60"/>
      <c r="AY728" s="60"/>
      <c r="BF728" s="60"/>
      <c r="BL728" s="60"/>
    </row>
    <row r="729" spans="1:64" ht="13.5" customHeight="1" x14ac:dyDescent="0.3">
      <c r="A729" s="2"/>
      <c r="H729" s="60"/>
      <c r="N729" s="60"/>
      <c r="T729" s="60"/>
      <c r="Z729" s="60"/>
      <c r="AF729" s="60"/>
      <c r="AM729" s="60"/>
      <c r="AS729" s="60"/>
      <c r="AY729" s="60"/>
      <c r="BF729" s="60"/>
      <c r="BL729" s="60"/>
    </row>
    <row r="730" spans="1:64" ht="13.5" customHeight="1" x14ac:dyDescent="0.3">
      <c r="A730" s="2"/>
      <c r="H730" s="60"/>
      <c r="N730" s="60"/>
      <c r="T730" s="60"/>
      <c r="Z730" s="60"/>
      <c r="AF730" s="60"/>
      <c r="AM730" s="60"/>
      <c r="AS730" s="60"/>
      <c r="AY730" s="60"/>
      <c r="BF730" s="60"/>
      <c r="BL730" s="60"/>
    </row>
    <row r="731" spans="1:64" ht="13.5" customHeight="1" x14ac:dyDescent="0.3">
      <c r="A731" s="2"/>
      <c r="H731" s="60"/>
      <c r="N731" s="60"/>
      <c r="T731" s="60"/>
      <c r="Z731" s="60"/>
      <c r="AF731" s="60"/>
      <c r="AM731" s="60"/>
      <c r="AS731" s="60"/>
      <c r="AY731" s="60"/>
      <c r="BF731" s="60"/>
      <c r="BL731" s="60"/>
    </row>
    <row r="732" spans="1:64" ht="13.5" customHeight="1" x14ac:dyDescent="0.3">
      <c r="A732" s="2"/>
      <c r="H732" s="60"/>
      <c r="N732" s="60"/>
      <c r="T732" s="60"/>
      <c r="Z732" s="60"/>
      <c r="AF732" s="60"/>
      <c r="AM732" s="60"/>
      <c r="AS732" s="60"/>
      <c r="AY732" s="60"/>
      <c r="BF732" s="60"/>
      <c r="BL732" s="60"/>
    </row>
    <row r="733" spans="1:64" ht="13.5" customHeight="1" x14ac:dyDescent="0.3">
      <c r="A733" s="2"/>
      <c r="H733" s="60"/>
      <c r="N733" s="60"/>
      <c r="T733" s="60"/>
      <c r="Z733" s="60"/>
      <c r="AF733" s="60"/>
      <c r="AM733" s="60"/>
      <c r="AS733" s="60"/>
      <c r="AY733" s="60"/>
      <c r="BF733" s="60"/>
      <c r="BL733" s="60"/>
    </row>
    <row r="734" spans="1:64" ht="13.5" customHeight="1" x14ac:dyDescent="0.3">
      <c r="A734" s="2"/>
      <c r="H734" s="60"/>
      <c r="N734" s="60"/>
      <c r="T734" s="60"/>
      <c r="Z734" s="60"/>
      <c r="AF734" s="60"/>
      <c r="AM734" s="60"/>
      <c r="AS734" s="60"/>
      <c r="AY734" s="60"/>
      <c r="BF734" s="60"/>
      <c r="BL734" s="60"/>
    </row>
    <row r="735" spans="1:64" ht="13.5" customHeight="1" x14ac:dyDescent="0.3">
      <c r="A735" s="2"/>
      <c r="H735" s="60"/>
      <c r="N735" s="60"/>
      <c r="T735" s="60"/>
      <c r="Z735" s="60"/>
      <c r="AF735" s="60"/>
      <c r="AM735" s="60"/>
      <c r="AS735" s="60"/>
      <c r="AY735" s="60"/>
      <c r="BF735" s="60"/>
      <c r="BL735" s="60"/>
    </row>
    <row r="736" spans="1:64" ht="13.5" customHeight="1" x14ac:dyDescent="0.3">
      <c r="A736" s="2"/>
      <c r="H736" s="60"/>
      <c r="N736" s="60"/>
      <c r="T736" s="60"/>
      <c r="Z736" s="60"/>
      <c r="AF736" s="60"/>
      <c r="AM736" s="60"/>
      <c r="AS736" s="60"/>
      <c r="AY736" s="60"/>
      <c r="BF736" s="60"/>
      <c r="BL736" s="60"/>
    </row>
    <row r="737" spans="1:64" ht="13.5" customHeight="1" x14ac:dyDescent="0.3">
      <c r="A737" s="2"/>
      <c r="H737" s="60"/>
      <c r="N737" s="60"/>
      <c r="T737" s="60"/>
      <c r="Z737" s="60"/>
      <c r="AF737" s="60"/>
      <c r="AM737" s="60"/>
      <c r="AS737" s="60"/>
      <c r="AY737" s="60"/>
      <c r="BF737" s="60"/>
      <c r="BL737" s="60"/>
    </row>
    <row r="738" spans="1:64" ht="13.5" customHeight="1" x14ac:dyDescent="0.3">
      <c r="A738" s="2"/>
      <c r="H738" s="60"/>
      <c r="N738" s="60"/>
      <c r="T738" s="60"/>
      <c r="Z738" s="60"/>
      <c r="AF738" s="60"/>
      <c r="AM738" s="60"/>
      <c r="AS738" s="60"/>
      <c r="AY738" s="60"/>
      <c r="BF738" s="60"/>
      <c r="BL738" s="60"/>
    </row>
    <row r="739" spans="1:64" ht="13.5" customHeight="1" x14ac:dyDescent="0.3">
      <c r="A739" s="2"/>
      <c r="H739" s="60"/>
      <c r="N739" s="60"/>
      <c r="T739" s="60"/>
      <c r="Z739" s="60"/>
      <c r="AF739" s="60"/>
      <c r="AM739" s="60"/>
      <c r="AS739" s="60"/>
      <c r="AY739" s="60"/>
      <c r="BF739" s="60"/>
      <c r="BL739" s="60"/>
    </row>
    <row r="740" spans="1:64" ht="13.5" customHeight="1" x14ac:dyDescent="0.3">
      <c r="A740" s="2"/>
      <c r="H740" s="60"/>
      <c r="N740" s="60"/>
      <c r="T740" s="60"/>
      <c r="Z740" s="60"/>
      <c r="AF740" s="60"/>
      <c r="AM740" s="60"/>
      <c r="AS740" s="60"/>
      <c r="AY740" s="60"/>
      <c r="BF740" s="60"/>
      <c r="BL740" s="60"/>
    </row>
    <row r="741" spans="1:64" ht="13.5" customHeight="1" x14ac:dyDescent="0.3">
      <c r="A741" s="2"/>
      <c r="H741" s="60"/>
      <c r="N741" s="60"/>
      <c r="T741" s="60"/>
      <c r="Z741" s="60"/>
      <c r="AF741" s="60"/>
      <c r="AM741" s="60"/>
      <c r="AS741" s="60"/>
      <c r="AY741" s="60"/>
      <c r="BF741" s="60"/>
      <c r="BL741" s="60"/>
    </row>
    <row r="742" spans="1:64" ht="13.5" customHeight="1" x14ac:dyDescent="0.3">
      <c r="A742" s="2"/>
      <c r="H742" s="60"/>
      <c r="N742" s="60"/>
      <c r="T742" s="60"/>
      <c r="Z742" s="60"/>
      <c r="AF742" s="60"/>
      <c r="AM742" s="60"/>
      <c r="AS742" s="60"/>
      <c r="AY742" s="60"/>
      <c r="BF742" s="60"/>
      <c r="BL742" s="60"/>
    </row>
    <row r="743" spans="1:64" ht="13.5" customHeight="1" x14ac:dyDescent="0.3">
      <c r="A743" s="2"/>
      <c r="H743" s="60"/>
      <c r="N743" s="60"/>
      <c r="T743" s="60"/>
      <c r="Z743" s="60"/>
      <c r="AF743" s="60"/>
      <c r="AM743" s="60"/>
      <c r="AS743" s="60"/>
      <c r="AY743" s="60"/>
      <c r="BF743" s="60"/>
      <c r="BL743" s="60"/>
    </row>
    <row r="744" spans="1:64" ht="13.5" customHeight="1" x14ac:dyDescent="0.3">
      <c r="A744" s="2"/>
      <c r="H744" s="60"/>
      <c r="N744" s="60"/>
      <c r="T744" s="60"/>
      <c r="Z744" s="60"/>
      <c r="AF744" s="60"/>
      <c r="AM744" s="60"/>
      <c r="AS744" s="60"/>
      <c r="AY744" s="60"/>
      <c r="BF744" s="60"/>
      <c r="BL744" s="60"/>
    </row>
    <row r="745" spans="1:64" ht="13.5" customHeight="1" x14ac:dyDescent="0.3">
      <c r="A745" s="2"/>
      <c r="H745" s="60"/>
      <c r="N745" s="60"/>
      <c r="T745" s="60"/>
      <c r="Z745" s="60"/>
      <c r="AF745" s="60"/>
      <c r="AM745" s="60"/>
      <c r="AS745" s="60"/>
      <c r="AY745" s="60"/>
      <c r="BF745" s="60"/>
      <c r="BL745" s="60"/>
    </row>
    <row r="746" spans="1:64" ht="13.5" customHeight="1" x14ac:dyDescent="0.3">
      <c r="A746" s="2"/>
      <c r="H746" s="60"/>
      <c r="N746" s="60"/>
      <c r="T746" s="60"/>
      <c r="Z746" s="60"/>
      <c r="AF746" s="60"/>
      <c r="AM746" s="60"/>
      <c r="AS746" s="60"/>
      <c r="AY746" s="60"/>
      <c r="BF746" s="60"/>
      <c r="BL746" s="60"/>
    </row>
    <row r="747" spans="1:64" ht="13.5" customHeight="1" x14ac:dyDescent="0.3">
      <c r="A747" s="2"/>
      <c r="H747" s="60"/>
      <c r="N747" s="60"/>
      <c r="T747" s="60"/>
      <c r="Z747" s="60"/>
      <c r="AF747" s="60"/>
      <c r="AM747" s="60"/>
      <c r="AS747" s="60"/>
      <c r="AY747" s="60"/>
      <c r="BF747" s="60"/>
      <c r="BL747" s="60"/>
    </row>
    <row r="748" spans="1:64" ht="13.5" customHeight="1" x14ac:dyDescent="0.3">
      <c r="A748" s="2"/>
      <c r="H748" s="60"/>
      <c r="N748" s="60"/>
      <c r="T748" s="60"/>
      <c r="Z748" s="60"/>
      <c r="AF748" s="60"/>
      <c r="AM748" s="60"/>
      <c r="AS748" s="60"/>
      <c r="AY748" s="60"/>
      <c r="BF748" s="60"/>
      <c r="BL748" s="60"/>
    </row>
    <row r="749" spans="1:64" ht="13.5" customHeight="1" x14ac:dyDescent="0.3">
      <c r="A749" s="2"/>
      <c r="H749" s="60"/>
      <c r="N749" s="60"/>
      <c r="T749" s="60"/>
      <c r="Z749" s="60"/>
      <c r="AF749" s="60"/>
      <c r="AM749" s="60"/>
      <c r="AS749" s="60"/>
      <c r="AY749" s="60"/>
      <c r="BF749" s="60"/>
      <c r="BL749" s="60"/>
    </row>
    <row r="750" spans="1:64" ht="13.5" customHeight="1" x14ac:dyDescent="0.3">
      <c r="A750" s="2"/>
      <c r="H750" s="60"/>
      <c r="N750" s="60"/>
      <c r="T750" s="60"/>
      <c r="Z750" s="60"/>
      <c r="AF750" s="60"/>
      <c r="AM750" s="60"/>
      <c r="AS750" s="60"/>
      <c r="AY750" s="60"/>
      <c r="BF750" s="60"/>
      <c r="BL750" s="60"/>
    </row>
    <row r="751" spans="1:64" ht="13.5" customHeight="1" x14ac:dyDescent="0.3">
      <c r="A751" s="2"/>
      <c r="H751" s="60"/>
      <c r="N751" s="60"/>
      <c r="T751" s="60"/>
      <c r="Z751" s="60"/>
      <c r="AF751" s="60"/>
      <c r="AM751" s="60"/>
      <c r="AS751" s="60"/>
      <c r="AY751" s="60"/>
      <c r="BF751" s="60"/>
      <c r="BL751" s="60"/>
    </row>
    <row r="752" spans="1:64" ht="13.5" customHeight="1" x14ac:dyDescent="0.3">
      <c r="A752" s="2"/>
      <c r="H752" s="60"/>
      <c r="N752" s="60"/>
      <c r="T752" s="60"/>
      <c r="Z752" s="60"/>
      <c r="AF752" s="60"/>
      <c r="AM752" s="60"/>
      <c r="AS752" s="60"/>
      <c r="AY752" s="60"/>
      <c r="BF752" s="60"/>
      <c r="BL752" s="60"/>
    </row>
    <row r="753" spans="1:64" ht="13.5" customHeight="1" x14ac:dyDescent="0.3">
      <c r="A753" s="2"/>
      <c r="H753" s="60"/>
      <c r="N753" s="60"/>
      <c r="T753" s="60"/>
      <c r="Z753" s="60"/>
      <c r="AF753" s="60"/>
      <c r="AM753" s="60"/>
      <c r="AS753" s="60"/>
      <c r="AY753" s="60"/>
      <c r="BF753" s="60"/>
      <c r="BL753" s="60"/>
    </row>
    <row r="754" spans="1:64" ht="13.5" customHeight="1" x14ac:dyDescent="0.3">
      <c r="A754" s="2"/>
      <c r="H754" s="60"/>
      <c r="N754" s="60"/>
      <c r="T754" s="60"/>
      <c r="Z754" s="60"/>
      <c r="AF754" s="60"/>
      <c r="AM754" s="60"/>
      <c r="AS754" s="60"/>
      <c r="AY754" s="60"/>
      <c r="BF754" s="60"/>
      <c r="BL754" s="60"/>
    </row>
    <row r="755" spans="1:64" ht="13.5" customHeight="1" x14ac:dyDescent="0.3">
      <c r="A755" s="2"/>
      <c r="H755" s="60"/>
      <c r="N755" s="60"/>
      <c r="T755" s="60"/>
      <c r="Z755" s="60"/>
      <c r="AF755" s="60"/>
      <c r="AM755" s="60"/>
      <c r="AS755" s="60"/>
      <c r="AY755" s="60"/>
      <c r="BF755" s="60"/>
      <c r="BL755" s="60"/>
    </row>
    <row r="756" spans="1:64" ht="13.5" customHeight="1" x14ac:dyDescent="0.3">
      <c r="A756" s="2"/>
      <c r="H756" s="60"/>
      <c r="N756" s="60"/>
      <c r="T756" s="60"/>
      <c r="Z756" s="60"/>
      <c r="AF756" s="60"/>
      <c r="AM756" s="60"/>
      <c r="AS756" s="60"/>
      <c r="AY756" s="60"/>
      <c r="BF756" s="60"/>
      <c r="BL756" s="60"/>
    </row>
    <row r="757" spans="1:64" ht="13.5" customHeight="1" x14ac:dyDescent="0.3">
      <c r="A757" s="2"/>
      <c r="H757" s="60"/>
      <c r="N757" s="60"/>
      <c r="T757" s="60"/>
      <c r="Z757" s="60"/>
      <c r="AF757" s="60"/>
      <c r="AM757" s="60"/>
      <c r="AS757" s="60"/>
      <c r="AY757" s="60"/>
      <c r="BF757" s="60"/>
      <c r="BL757" s="60"/>
    </row>
    <row r="758" spans="1:64" ht="13.5" customHeight="1" x14ac:dyDescent="0.3">
      <c r="A758" s="2"/>
      <c r="H758" s="60"/>
      <c r="N758" s="60"/>
      <c r="T758" s="60"/>
      <c r="Z758" s="60"/>
      <c r="AF758" s="60"/>
      <c r="AM758" s="60"/>
      <c r="AS758" s="60"/>
      <c r="AY758" s="60"/>
      <c r="BF758" s="60"/>
      <c r="BL758" s="60"/>
    </row>
    <row r="759" spans="1:64" ht="13.5" customHeight="1" x14ac:dyDescent="0.3">
      <c r="A759" s="2"/>
      <c r="H759" s="60"/>
      <c r="N759" s="60"/>
      <c r="T759" s="60"/>
      <c r="Z759" s="60"/>
      <c r="AF759" s="60"/>
      <c r="AM759" s="60"/>
      <c r="AS759" s="60"/>
      <c r="AY759" s="60"/>
      <c r="BF759" s="60"/>
      <c r="BL759" s="60"/>
    </row>
    <row r="760" spans="1:64" ht="13.5" customHeight="1" x14ac:dyDescent="0.3">
      <c r="A760" s="2"/>
      <c r="H760" s="60"/>
      <c r="N760" s="60"/>
      <c r="T760" s="60"/>
      <c r="Z760" s="60"/>
      <c r="AF760" s="60"/>
      <c r="AM760" s="60"/>
      <c r="AS760" s="60"/>
      <c r="AY760" s="60"/>
      <c r="BF760" s="60"/>
      <c r="BL760" s="60"/>
    </row>
    <row r="761" spans="1:64" ht="13.5" customHeight="1" x14ac:dyDescent="0.3">
      <c r="A761" s="2"/>
      <c r="H761" s="60"/>
      <c r="N761" s="60"/>
      <c r="T761" s="60"/>
      <c r="Z761" s="60"/>
      <c r="AF761" s="60"/>
      <c r="AM761" s="60"/>
      <c r="AS761" s="60"/>
      <c r="AY761" s="60"/>
      <c r="BF761" s="60"/>
      <c r="BL761" s="60"/>
    </row>
    <row r="762" spans="1:64" ht="13.5" customHeight="1" x14ac:dyDescent="0.3">
      <c r="A762" s="2"/>
      <c r="H762" s="60"/>
      <c r="N762" s="60"/>
      <c r="T762" s="60"/>
      <c r="Z762" s="60"/>
      <c r="AF762" s="60"/>
      <c r="AM762" s="60"/>
      <c r="AS762" s="60"/>
      <c r="AY762" s="60"/>
      <c r="BF762" s="60"/>
      <c r="BL762" s="60"/>
    </row>
    <row r="763" spans="1:64" ht="13.5" customHeight="1" x14ac:dyDescent="0.3">
      <c r="A763" s="2"/>
      <c r="H763" s="60"/>
      <c r="N763" s="60"/>
      <c r="T763" s="60"/>
      <c r="Z763" s="60"/>
      <c r="AF763" s="60"/>
      <c r="AM763" s="60"/>
      <c r="AS763" s="60"/>
      <c r="AY763" s="60"/>
      <c r="BF763" s="60"/>
      <c r="BL763" s="60"/>
    </row>
    <row r="764" spans="1:64" ht="13.5" customHeight="1" x14ac:dyDescent="0.3">
      <c r="A764" s="2"/>
      <c r="H764" s="60"/>
      <c r="N764" s="60"/>
      <c r="T764" s="60"/>
      <c r="Z764" s="60"/>
      <c r="AF764" s="60"/>
      <c r="AM764" s="60"/>
      <c r="AS764" s="60"/>
      <c r="AY764" s="60"/>
      <c r="BF764" s="60"/>
      <c r="BL764" s="60"/>
    </row>
    <row r="765" spans="1:64" ht="13.5" customHeight="1" x14ac:dyDescent="0.3">
      <c r="A765" s="2"/>
      <c r="H765" s="60"/>
      <c r="N765" s="60"/>
      <c r="T765" s="60"/>
      <c r="Z765" s="60"/>
      <c r="AF765" s="60"/>
      <c r="AM765" s="60"/>
      <c r="AS765" s="60"/>
      <c r="AY765" s="60"/>
      <c r="BF765" s="60"/>
      <c r="BL765" s="60"/>
    </row>
    <row r="766" spans="1:64" ht="13.5" customHeight="1" x14ac:dyDescent="0.3">
      <c r="A766" s="2"/>
      <c r="H766" s="60"/>
      <c r="N766" s="60"/>
      <c r="T766" s="60"/>
      <c r="Z766" s="60"/>
      <c r="AF766" s="60"/>
      <c r="AM766" s="60"/>
      <c r="AS766" s="60"/>
      <c r="AY766" s="60"/>
      <c r="BF766" s="60"/>
      <c r="BL766" s="60"/>
    </row>
    <row r="767" spans="1:64" ht="13.5" customHeight="1" x14ac:dyDescent="0.3">
      <c r="A767" s="2"/>
      <c r="H767" s="60"/>
      <c r="N767" s="60"/>
      <c r="T767" s="60"/>
      <c r="Z767" s="60"/>
      <c r="AF767" s="60"/>
      <c r="AM767" s="60"/>
      <c r="AS767" s="60"/>
      <c r="AY767" s="60"/>
      <c r="BF767" s="60"/>
      <c r="BL767" s="60"/>
    </row>
    <row r="768" spans="1:64" ht="13.5" customHeight="1" x14ac:dyDescent="0.3">
      <c r="A768" s="2"/>
      <c r="H768" s="60"/>
      <c r="N768" s="60"/>
      <c r="T768" s="60"/>
      <c r="Z768" s="60"/>
      <c r="AF768" s="60"/>
      <c r="AM768" s="60"/>
      <c r="AS768" s="60"/>
      <c r="AY768" s="60"/>
      <c r="BF768" s="60"/>
      <c r="BL768" s="60"/>
    </row>
    <row r="769" spans="1:64" ht="13.5" customHeight="1" x14ac:dyDescent="0.3">
      <c r="A769" s="2"/>
      <c r="H769" s="60"/>
      <c r="N769" s="60"/>
      <c r="T769" s="60"/>
      <c r="Z769" s="60"/>
      <c r="AF769" s="60"/>
      <c r="AM769" s="60"/>
      <c r="AS769" s="60"/>
      <c r="AY769" s="60"/>
      <c r="BF769" s="60"/>
      <c r="BL769" s="60"/>
    </row>
    <row r="770" spans="1:64" ht="13.5" customHeight="1" x14ac:dyDescent="0.3">
      <c r="A770" s="2"/>
      <c r="H770" s="60"/>
      <c r="N770" s="60"/>
      <c r="T770" s="60"/>
      <c r="Z770" s="60"/>
      <c r="AF770" s="60"/>
      <c r="AM770" s="60"/>
      <c r="AS770" s="60"/>
      <c r="AY770" s="60"/>
      <c r="BF770" s="60"/>
      <c r="BL770" s="60"/>
    </row>
    <row r="771" spans="1:64" ht="13.5" customHeight="1" x14ac:dyDescent="0.3">
      <c r="A771" s="2"/>
      <c r="H771" s="60"/>
      <c r="N771" s="60"/>
      <c r="T771" s="60"/>
      <c r="Z771" s="60"/>
      <c r="AF771" s="60"/>
      <c r="AM771" s="60"/>
      <c r="AS771" s="60"/>
      <c r="AY771" s="60"/>
      <c r="BF771" s="60"/>
      <c r="BL771" s="60"/>
    </row>
    <row r="772" spans="1:64" ht="13.5" customHeight="1" x14ac:dyDescent="0.3">
      <c r="A772" s="2"/>
      <c r="H772" s="60"/>
      <c r="N772" s="60"/>
      <c r="T772" s="60"/>
      <c r="Z772" s="60"/>
      <c r="AF772" s="60"/>
      <c r="AM772" s="60"/>
      <c r="AS772" s="60"/>
      <c r="AY772" s="60"/>
      <c r="BF772" s="60"/>
      <c r="BL772" s="60"/>
    </row>
    <row r="773" spans="1:64" ht="13.5" customHeight="1" x14ac:dyDescent="0.3">
      <c r="A773" s="2"/>
      <c r="H773" s="60"/>
      <c r="N773" s="60"/>
      <c r="T773" s="60"/>
      <c r="Z773" s="60"/>
      <c r="AF773" s="60"/>
      <c r="AM773" s="60"/>
      <c r="AS773" s="60"/>
      <c r="AY773" s="60"/>
      <c r="BF773" s="60"/>
      <c r="BL773" s="60"/>
    </row>
    <row r="774" spans="1:64" ht="13.5" customHeight="1" x14ac:dyDescent="0.3">
      <c r="A774" s="2"/>
      <c r="H774" s="60"/>
      <c r="N774" s="60"/>
      <c r="T774" s="60"/>
      <c r="Z774" s="60"/>
      <c r="AF774" s="60"/>
      <c r="AM774" s="60"/>
      <c r="AS774" s="60"/>
      <c r="AY774" s="60"/>
      <c r="BF774" s="60"/>
      <c r="BL774" s="60"/>
    </row>
    <row r="775" spans="1:64" ht="13.5" customHeight="1" x14ac:dyDescent="0.3">
      <c r="A775" s="2"/>
      <c r="H775" s="60"/>
      <c r="N775" s="60"/>
      <c r="T775" s="60"/>
      <c r="Z775" s="60"/>
      <c r="AF775" s="60"/>
      <c r="AM775" s="60"/>
      <c r="AS775" s="60"/>
      <c r="AY775" s="60"/>
      <c r="BF775" s="60"/>
      <c r="BL775" s="60"/>
    </row>
    <row r="776" spans="1:64" ht="13.5" customHeight="1" x14ac:dyDescent="0.3">
      <c r="A776" s="2"/>
      <c r="H776" s="60"/>
      <c r="N776" s="60"/>
      <c r="T776" s="60"/>
      <c r="Z776" s="60"/>
      <c r="AF776" s="60"/>
      <c r="AM776" s="60"/>
      <c r="AS776" s="60"/>
      <c r="AY776" s="60"/>
      <c r="BF776" s="60"/>
      <c r="BL776" s="60"/>
    </row>
    <row r="777" spans="1:64" ht="13.5" customHeight="1" x14ac:dyDescent="0.3">
      <c r="A777" s="2"/>
      <c r="H777" s="60"/>
      <c r="N777" s="60"/>
      <c r="T777" s="60"/>
      <c r="Z777" s="60"/>
      <c r="AF777" s="60"/>
      <c r="AM777" s="60"/>
      <c r="AS777" s="60"/>
      <c r="AY777" s="60"/>
      <c r="BF777" s="60"/>
      <c r="BL777" s="60"/>
    </row>
    <row r="778" spans="1:64" ht="13.5" customHeight="1" x14ac:dyDescent="0.3">
      <c r="A778" s="2"/>
      <c r="H778" s="60"/>
      <c r="N778" s="60"/>
      <c r="T778" s="60"/>
      <c r="Z778" s="60"/>
      <c r="AF778" s="60"/>
      <c r="AM778" s="60"/>
      <c r="AS778" s="60"/>
      <c r="AY778" s="60"/>
      <c r="BF778" s="60"/>
      <c r="BL778" s="60"/>
    </row>
    <row r="779" spans="1:64" ht="13.5" customHeight="1" x14ac:dyDescent="0.3">
      <c r="A779" s="2"/>
      <c r="H779" s="60"/>
      <c r="N779" s="60"/>
      <c r="T779" s="60"/>
      <c r="Z779" s="60"/>
      <c r="AF779" s="60"/>
      <c r="AM779" s="60"/>
      <c r="AS779" s="60"/>
      <c r="AY779" s="60"/>
      <c r="BF779" s="60"/>
      <c r="BL779" s="60"/>
    </row>
    <row r="780" spans="1:64" ht="13.5" customHeight="1" x14ac:dyDescent="0.3">
      <c r="A780" s="2"/>
      <c r="H780" s="60"/>
      <c r="N780" s="60"/>
      <c r="T780" s="60"/>
      <c r="Z780" s="60"/>
      <c r="AF780" s="60"/>
      <c r="AM780" s="60"/>
      <c r="AS780" s="60"/>
      <c r="AY780" s="60"/>
      <c r="BF780" s="60"/>
      <c r="BL780" s="60"/>
    </row>
    <row r="781" spans="1:64" ht="13.5" customHeight="1" x14ac:dyDescent="0.3">
      <c r="A781" s="2"/>
      <c r="H781" s="60"/>
      <c r="N781" s="60"/>
      <c r="T781" s="60"/>
      <c r="Z781" s="60"/>
      <c r="AF781" s="60"/>
      <c r="AM781" s="60"/>
      <c r="AS781" s="60"/>
      <c r="AY781" s="60"/>
      <c r="BF781" s="60"/>
      <c r="BL781" s="60"/>
    </row>
    <row r="782" spans="1:64" ht="13.5" customHeight="1" x14ac:dyDescent="0.3">
      <c r="A782" s="2"/>
      <c r="H782" s="60"/>
      <c r="N782" s="60"/>
      <c r="T782" s="60"/>
      <c r="Z782" s="60"/>
      <c r="AF782" s="60"/>
      <c r="AM782" s="60"/>
      <c r="AS782" s="60"/>
      <c r="AY782" s="60"/>
      <c r="BF782" s="60"/>
      <c r="BL782" s="60"/>
    </row>
    <row r="783" spans="1:64" ht="13.5" customHeight="1" x14ac:dyDescent="0.3">
      <c r="A783" s="2"/>
      <c r="H783" s="60"/>
      <c r="N783" s="60"/>
      <c r="T783" s="60"/>
      <c r="Z783" s="60"/>
      <c r="AF783" s="60"/>
      <c r="AM783" s="60"/>
      <c r="AS783" s="60"/>
      <c r="AY783" s="60"/>
      <c r="BF783" s="60"/>
      <c r="BL783" s="60"/>
    </row>
    <row r="784" spans="1:64" ht="13.5" customHeight="1" x14ac:dyDescent="0.3">
      <c r="A784" s="2"/>
      <c r="H784" s="60"/>
      <c r="N784" s="60"/>
      <c r="T784" s="60"/>
      <c r="Z784" s="60"/>
      <c r="AF784" s="60"/>
      <c r="AM784" s="60"/>
      <c r="AS784" s="60"/>
      <c r="AY784" s="60"/>
      <c r="BF784" s="60"/>
      <c r="BL784" s="60"/>
    </row>
    <row r="785" spans="1:64" ht="13.5" customHeight="1" x14ac:dyDescent="0.3">
      <c r="A785" s="2"/>
      <c r="H785" s="60"/>
      <c r="N785" s="60"/>
      <c r="T785" s="60"/>
      <c r="Z785" s="60"/>
      <c r="AF785" s="60"/>
      <c r="AM785" s="60"/>
      <c r="AS785" s="60"/>
      <c r="AY785" s="60"/>
      <c r="BF785" s="60"/>
      <c r="BL785" s="60"/>
    </row>
    <row r="786" spans="1:64" ht="13.5" customHeight="1" x14ac:dyDescent="0.3">
      <c r="A786" s="2"/>
      <c r="H786" s="60"/>
      <c r="N786" s="60"/>
      <c r="T786" s="60"/>
      <c r="Z786" s="60"/>
      <c r="AF786" s="60"/>
      <c r="AM786" s="60"/>
      <c r="AS786" s="60"/>
      <c r="AY786" s="60"/>
      <c r="BF786" s="60"/>
      <c r="BL786" s="60"/>
    </row>
    <row r="787" spans="1:64" ht="13.5" customHeight="1" x14ac:dyDescent="0.3">
      <c r="A787" s="2"/>
      <c r="H787" s="60"/>
      <c r="N787" s="60"/>
      <c r="T787" s="60"/>
      <c r="Z787" s="60"/>
      <c r="AF787" s="60"/>
      <c r="AM787" s="60"/>
      <c r="AS787" s="60"/>
      <c r="AY787" s="60"/>
      <c r="BF787" s="60"/>
      <c r="BL787" s="60"/>
    </row>
    <row r="788" spans="1:64" ht="13.5" customHeight="1" x14ac:dyDescent="0.3">
      <c r="A788" s="2"/>
      <c r="H788" s="60"/>
      <c r="N788" s="60"/>
      <c r="T788" s="60"/>
      <c r="Z788" s="60"/>
      <c r="AF788" s="60"/>
      <c r="AM788" s="60"/>
      <c r="AS788" s="60"/>
      <c r="AY788" s="60"/>
      <c r="BF788" s="60"/>
      <c r="BL788" s="60"/>
    </row>
    <row r="789" spans="1:64" ht="13.5" customHeight="1" x14ac:dyDescent="0.3">
      <c r="A789" s="2"/>
      <c r="H789" s="60"/>
      <c r="N789" s="60"/>
      <c r="T789" s="60"/>
      <c r="Z789" s="60"/>
      <c r="AF789" s="60"/>
      <c r="AM789" s="60"/>
      <c r="AS789" s="60"/>
      <c r="AY789" s="60"/>
      <c r="BF789" s="60"/>
      <c r="BL789" s="60"/>
    </row>
    <row r="790" spans="1:64" ht="13.5" customHeight="1" x14ac:dyDescent="0.3">
      <c r="A790" s="2"/>
      <c r="H790" s="60"/>
      <c r="N790" s="60"/>
      <c r="T790" s="60"/>
      <c r="Z790" s="60"/>
      <c r="AF790" s="60"/>
      <c r="AM790" s="60"/>
      <c r="AS790" s="60"/>
      <c r="AY790" s="60"/>
      <c r="BF790" s="60"/>
      <c r="BL790" s="60"/>
    </row>
    <row r="791" spans="1:64" ht="13.5" customHeight="1" x14ac:dyDescent="0.3">
      <c r="A791" s="2"/>
      <c r="H791" s="60"/>
      <c r="N791" s="60"/>
      <c r="T791" s="60"/>
      <c r="Z791" s="60"/>
      <c r="AF791" s="60"/>
      <c r="AM791" s="60"/>
      <c r="AS791" s="60"/>
      <c r="AY791" s="60"/>
      <c r="BF791" s="60"/>
      <c r="BL791" s="60"/>
    </row>
    <row r="792" spans="1:64" ht="13.5" customHeight="1" x14ac:dyDescent="0.3">
      <c r="A792" s="2"/>
      <c r="H792" s="60"/>
      <c r="N792" s="60"/>
      <c r="T792" s="60"/>
      <c r="Z792" s="60"/>
      <c r="AF792" s="60"/>
      <c r="AM792" s="60"/>
      <c r="AS792" s="60"/>
      <c r="AY792" s="60"/>
      <c r="BF792" s="60"/>
      <c r="BL792" s="60"/>
    </row>
    <row r="793" spans="1:64" ht="13.5" customHeight="1" x14ac:dyDescent="0.3">
      <c r="A793" s="2"/>
      <c r="H793" s="60"/>
      <c r="N793" s="60"/>
      <c r="T793" s="60"/>
      <c r="Z793" s="60"/>
      <c r="AF793" s="60"/>
      <c r="AM793" s="60"/>
      <c r="AS793" s="60"/>
      <c r="AY793" s="60"/>
      <c r="BF793" s="60"/>
      <c r="BL793" s="60"/>
    </row>
    <row r="794" spans="1:64" ht="13.5" customHeight="1" x14ac:dyDescent="0.3">
      <c r="A794" s="2"/>
      <c r="H794" s="60"/>
      <c r="N794" s="60"/>
      <c r="T794" s="60"/>
      <c r="Z794" s="60"/>
      <c r="AF794" s="60"/>
      <c r="AM794" s="60"/>
      <c r="AS794" s="60"/>
      <c r="AY794" s="60"/>
      <c r="BF794" s="60"/>
      <c r="BL794" s="60"/>
    </row>
    <row r="795" spans="1:64" ht="13.5" customHeight="1" x14ac:dyDescent="0.3">
      <c r="A795" s="2"/>
      <c r="H795" s="60"/>
      <c r="N795" s="60"/>
      <c r="T795" s="60"/>
      <c r="Z795" s="60"/>
      <c r="AF795" s="60"/>
      <c r="AM795" s="60"/>
      <c r="AS795" s="60"/>
      <c r="AY795" s="60"/>
      <c r="BF795" s="60"/>
      <c r="BL795" s="60"/>
    </row>
    <row r="796" spans="1:64" ht="13.5" customHeight="1" x14ac:dyDescent="0.3">
      <c r="A796" s="2"/>
      <c r="H796" s="60"/>
      <c r="N796" s="60"/>
      <c r="T796" s="60"/>
      <c r="Z796" s="60"/>
      <c r="AF796" s="60"/>
      <c r="AM796" s="60"/>
      <c r="AS796" s="60"/>
      <c r="AY796" s="60"/>
      <c r="BF796" s="60"/>
      <c r="BL796" s="60"/>
    </row>
    <row r="797" spans="1:64" ht="13.5" customHeight="1" x14ac:dyDescent="0.3">
      <c r="A797" s="2"/>
      <c r="H797" s="60"/>
      <c r="N797" s="60"/>
      <c r="T797" s="60"/>
      <c r="Z797" s="60"/>
      <c r="AF797" s="60"/>
      <c r="AM797" s="60"/>
      <c r="AS797" s="60"/>
      <c r="AY797" s="60"/>
      <c r="BF797" s="60"/>
      <c r="BL797" s="60"/>
    </row>
    <row r="798" spans="1:64" ht="13.5" customHeight="1" x14ac:dyDescent="0.3">
      <c r="A798" s="2"/>
      <c r="H798" s="60"/>
      <c r="N798" s="60"/>
      <c r="T798" s="60"/>
      <c r="Z798" s="60"/>
      <c r="AF798" s="60"/>
      <c r="AM798" s="60"/>
      <c r="AS798" s="60"/>
      <c r="AY798" s="60"/>
      <c r="BF798" s="60"/>
      <c r="BL798" s="60"/>
    </row>
    <row r="799" spans="1:64" ht="13.5" customHeight="1" x14ac:dyDescent="0.3">
      <c r="A799" s="2"/>
      <c r="H799" s="60"/>
      <c r="N799" s="60"/>
      <c r="T799" s="60"/>
      <c r="Z799" s="60"/>
      <c r="AF799" s="60"/>
      <c r="AM799" s="60"/>
      <c r="AS799" s="60"/>
      <c r="AY799" s="60"/>
      <c r="BF799" s="60"/>
      <c r="BL799" s="60"/>
    </row>
    <row r="800" spans="1:64" ht="13.5" customHeight="1" x14ac:dyDescent="0.3">
      <c r="A800" s="2"/>
      <c r="H800" s="60"/>
      <c r="N800" s="60"/>
      <c r="T800" s="60"/>
      <c r="Z800" s="60"/>
      <c r="AF800" s="60"/>
      <c r="AM800" s="60"/>
      <c r="AS800" s="60"/>
      <c r="AY800" s="60"/>
      <c r="BF800" s="60"/>
      <c r="BL800" s="60"/>
    </row>
    <row r="801" spans="1:64" ht="13.5" customHeight="1" x14ac:dyDescent="0.3">
      <c r="A801" s="2"/>
      <c r="H801" s="60"/>
      <c r="N801" s="60"/>
      <c r="T801" s="60"/>
      <c r="Z801" s="60"/>
      <c r="AF801" s="60"/>
      <c r="AM801" s="60"/>
      <c r="AS801" s="60"/>
      <c r="AY801" s="60"/>
      <c r="BF801" s="60"/>
      <c r="BL801" s="60"/>
    </row>
    <row r="802" spans="1:64" ht="13.5" customHeight="1" x14ac:dyDescent="0.3">
      <c r="A802" s="2"/>
      <c r="H802" s="60"/>
      <c r="N802" s="60"/>
      <c r="T802" s="60"/>
      <c r="Z802" s="60"/>
      <c r="AF802" s="60"/>
      <c r="AM802" s="60"/>
      <c r="AS802" s="60"/>
      <c r="AY802" s="60"/>
      <c r="BF802" s="60"/>
      <c r="BL802" s="60"/>
    </row>
    <row r="803" spans="1:64" ht="13.5" customHeight="1" x14ac:dyDescent="0.3">
      <c r="A803" s="2"/>
      <c r="H803" s="60"/>
      <c r="N803" s="60"/>
      <c r="T803" s="60"/>
      <c r="Z803" s="60"/>
      <c r="AF803" s="60"/>
      <c r="AM803" s="60"/>
      <c r="AS803" s="60"/>
      <c r="AY803" s="60"/>
      <c r="BF803" s="60"/>
      <c r="BL803" s="60"/>
    </row>
    <row r="804" spans="1:64" ht="13.5" customHeight="1" x14ac:dyDescent="0.3">
      <c r="A804" s="2"/>
      <c r="H804" s="60"/>
      <c r="N804" s="60"/>
      <c r="T804" s="60"/>
      <c r="Z804" s="60"/>
      <c r="AF804" s="60"/>
      <c r="AM804" s="60"/>
      <c r="AS804" s="60"/>
      <c r="AY804" s="60"/>
      <c r="BF804" s="60"/>
      <c r="BL804" s="60"/>
    </row>
    <row r="805" spans="1:64" ht="13.5" customHeight="1" x14ac:dyDescent="0.3">
      <c r="A805" s="2"/>
      <c r="H805" s="60"/>
      <c r="N805" s="60"/>
      <c r="T805" s="60"/>
      <c r="Z805" s="60"/>
      <c r="AF805" s="60"/>
      <c r="AM805" s="60"/>
      <c r="AS805" s="60"/>
      <c r="AY805" s="60"/>
      <c r="BF805" s="60"/>
      <c r="BL805" s="60"/>
    </row>
    <row r="806" spans="1:64" ht="13.5" customHeight="1" x14ac:dyDescent="0.3">
      <c r="A806" s="2"/>
      <c r="H806" s="60"/>
      <c r="N806" s="60"/>
      <c r="T806" s="60"/>
      <c r="Z806" s="60"/>
      <c r="AF806" s="60"/>
      <c r="AM806" s="60"/>
      <c r="AS806" s="60"/>
      <c r="AY806" s="60"/>
      <c r="BF806" s="60"/>
      <c r="BL806" s="60"/>
    </row>
    <row r="807" spans="1:64" ht="13.5" customHeight="1" x14ac:dyDescent="0.3">
      <c r="A807" s="2"/>
      <c r="H807" s="60"/>
      <c r="N807" s="60"/>
      <c r="T807" s="60"/>
      <c r="Z807" s="60"/>
      <c r="AF807" s="60"/>
      <c r="AM807" s="60"/>
      <c r="AS807" s="60"/>
      <c r="AY807" s="60"/>
      <c r="BF807" s="60"/>
      <c r="BL807" s="60"/>
    </row>
    <row r="808" spans="1:64" ht="13.5" customHeight="1" x14ac:dyDescent="0.3">
      <c r="A808" s="2"/>
      <c r="H808" s="60"/>
      <c r="N808" s="60"/>
      <c r="T808" s="60"/>
      <c r="Z808" s="60"/>
      <c r="AF808" s="60"/>
      <c r="AM808" s="60"/>
      <c r="AS808" s="60"/>
      <c r="AY808" s="60"/>
      <c r="BF808" s="60"/>
      <c r="BL808" s="60"/>
    </row>
    <row r="809" spans="1:64" ht="13.5" customHeight="1" x14ac:dyDescent="0.3">
      <c r="A809" s="2"/>
      <c r="H809" s="60"/>
      <c r="N809" s="60"/>
      <c r="T809" s="60"/>
      <c r="Z809" s="60"/>
      <c r="AF809" s="60"/>
      <c r="AM809" s="60"/>
      <c r="AS809" s="60"/>
      <c r="AY809" s="60"/>
      <c r="BF809" s="60"/>
      <c r="BL809" s="60"/>
    </row>
    <row r="810" spans="1:64" ht="13.5" customHeight="1" x14ac:dyDescent="0.3">
      <c r="A810" s="2"/>
      <c r="H810" s="60"/>
      <c r="N810" s="60"/>
      <c r="T810" s="60"/>
      <c r="Z810" s="60"/>
      <c r="AF810" s="60"/>
      <c r="AM810" s="60"/>
      <c r="AS810" s="60"/>
      <c r="AY810" s="60"/>
      <c r="BF810" s="60"/>
      <c r="BL810" s="60"/>
    </row>
    <row r="811" spans="1:64" ht="13.5" customHeight="1" x14ac:dyDescent="0.3">
      <c r="A811" s="2"/>
      <c r="H811" s="60"/>
      <c r="N811" s="60"/>
      <c r="T811" s="60"/>
      <c r="Z811" s="60"/>
      <c r="AF811" s="60"/>
      <c r="AM811" s="60"/>
      <c r="AS811" s="60"/>
      <c r="AY811" s="60"/>
      <c r="BF811" s="60"/>
      <c r="BL811" s="60"/>
    </row>
    <row r="812" spans="1:64" ht="13.5" customHeight="1" x14ac:dyDescent="0.3">
      <c r="A812" s="2"/>
      <c r="H812" s="60"/>
      <c r="N812" s="60"/>
      <c r="T812" s="60"/>
      <c r="Z812" s="60"/>
      <c r="AF812" s="60"/>
      <c r="AM812" s="60"/>
      <c r="AS812" s="60"/>
      <c r="AY812" s="60"/>
      <c r="BF812" s="60"/>
      <c r="BL812" s="60"/>
    </row>
    <row r="813" spans="1:64" ht="13.5" customHeight="1" x14ac:dyDescent="0.3">
      <c r="A813" s="2"/>
      <c r="H813" s="60"/>
      <c r="N813" s="60"/>
      <c r="T813" s="60"/>
      <c r="Z813" s="60"/>
      <c r="AF813" s="60"/>
      <c r="AM813" s="60"/>
      <c r="AS813" s="60"/>
      <c r="AY813" s="60"/>
      <c r="BF813" s="60"/>
      <c r="BL813" s="60"/>
    </row>
    <row r="814" spans="1:64" ht="13.5" customHeight="1" x14ac:dyDescent="0.3">
      <c r="A814" s="2"/>
      <c r="H814" s="60"/>
      <c r="N814" s="60"/>
      <c r="T814" s="60"/>
      <c r="Z814" s="60"/>
      <c r="AF814" s="60"/>
      <c r="AM814" s="60"/>
      <c r="AS814" s="60"/>
      <c r="AY814" s="60"/>
      <c r="BF814" s="60"/>
      <c r="BL814" s="60"/>
    </row>
    <row r="815" spans="1:64" ht="13.5" customHeight="1" x14ac:dyDescent="0.3">
      <c r="A815" s="2"/>
      <c r="H815" s="60"/>
      <c r="N815" s="60"/>
      <c r="T815" s="60"/>
      <c r="Z815" s="60"/>
      <c r="AF815" s="60"/>
      <c r="AM815" s="60"/>
      <c r="AS815" s="60"/>
      <c r="AY815" s="60"/>
      <c r="BF815" s="60"/>
      <c r="BL815" s="60"/>
    </row>
    <row r="816" spans="1:64" ht="13.5" customHeight="1" x14ac:dyDescent="0.3">
      <c r="A816" s="2"/>
      <c r="H816" s="60"/>
      <c r="N816" s="60"/>
      <c r="T816" s="60"/>
      <c r="Z816" s="60"/>
      <c r="AF816" s="60"/>
      <c r="AM816" s="60"/>
      <c r="AS816" s="60"/>
      <c r="AY816" s="60"/>
      <c r="BF816" s="60"/>
      <c r="BL816" s="60"/>
    </row>
    <row r="817" spans="1:64" ht="13.5" customHeight="1" x14ac:dyDescent="0.3">
      <c r="A817" s="2"/>
      <c r="H817" s="60"/>
      <c r="N817" s="60"/>
      <c r="T817" s="60"/>
      <c r="Z817" s="60"/>
      <c r="AF817" s="60"/>
      <c r="AM817" s="60"/>
      <c r="AS817" s="60"/>
      <c r="AY817" s="60"/>
      <c r="BF817" s="60"/>
      <c r="BL817" s="60"/>
    </row>
    <row r="818" spans="1:64" ht="13.5" customHeight="1" x14ac:dyDescent="0.3">
      <c r="A818" s="2"/>
      <c r="H818" s="60"/>
      <c r="N818" s="60"/>
      <c r="T818" s="60"/>
      <c r="Z818" s="60"/>
      <c r="AF818" s="60"/>
      <c r="AM818" s="60"/>
      <c r="AS818" s="60"/>
      <c r="AY818" s="60"/>
      <c r="BF818" s="60"/>
      <c r="BL818" s="60"/>
    </row>
    <row r="819" spans="1:64" ht="13.5" customHeight="1" x14ac:dyDescent="0.3">
      <c r="A819" s="2"/>
      <c r="H819" s="60"/>
      <c r="N819" s="60"/>
      <c r="T819" s="60"/>
      <c r="Z819" s="60"/>
      <c r="AF819" s="60"/>
      <c r="AM819" s="60"/>
      <c r="AS819" s="60"/>
      <c r="AY819" s="60"/>
      <c r="BF819" s="60"/>
      <c r="BL819" s="60"/>
    </row>
    <row r="820" spans="1:64" ht="13.5" customHeight="1" x14ac:dyDescent="0.3">
      <c r="A820" s="2"/>
      <c r="H820" s="60"/>
      <c r="N820" s="60"/>
      <c r="T820" s="60"/>
      <c r="Z820" s="60"/>
      <c r="AF820" s="60"/>
      <c r="AM820" s="60"/>
      <c r="AS820" s="60"/>
      <c r="AY820" s="60"/>
      <c r="BF820" s="60"/>
      <c r="BL820" s="60"/>
    </row>
    <row r="821" spans="1:64" ht="13.5" customHeight="1" x14ac:dyDescent="0.3">
      <c r="A821" s="2"/>
      <c r="H821" s="60"/>
      <c r="N821" s="60"/>
      <c r="T821" s="60"/>
      <c r="Z821" s="60"/>
      <c r="AF821" s="60"/>
      <c r="AM821" s="60"/>
      <c r="AS821" s="60"/>
      <c r="AY821" s="60"/>
      <c r="BF821" s="60"/>
      <c r="BL821" s="60"/>
    </row>
    <row r="822" spans="1:64" ht="13.5" customHeight="1" x14ac:dyDescent="0.3">
      <c r="A822" s="2"/>
      <c r="H822" s="60"/>
      <c r="N822" s="60"/>
      <c r="T822" s="60"/>
      <c r="Z822" s="60"/>
      <c r="AF822" s="60"/>
      <c r="AM822" s="60"/>
      <c r="AS822" s="60"/>
      <c r="AY822" s="60"/>
      <c r="BF822" s="60"/>
      <c r="BL822" s="60"/>
    </row>
    <row r="823" spans="1:64" ht="13.5" customHeight="1" x14ac:dyDescent="0.3">
      <c r="A823" s="2"/>
      <c r="H823" s="60"/>
      <c r="N823" s="60"/>
      <c r="T823" s="60"/>
      <c r="Z823" s="60"/>
      <c r="AF823" s="60"/>
      <c r="AM823" s="60"/>
      <c r="AS823" s="60"/>
      <c r="AY823" s="60"/>
      <c r="BF823" s="60"/>
      <c r="BL823" s="60"/>
    </row>
    <row r="824" spans="1:64" ht="13.5" customHeight="1" x14ac:dyDescent="0.3">
      <c r="A824" s="2"/>
      <c r="H824" s="60"/>
      <c r="N824" s="60"/>
      <c r="T824" s="60"/>
      <c r="Z824" s="60"/>
      <c r="AF824" s="60"/>
      <c r="AM824" s="60"/>
      <c r="AS824" s="60"/>
      <c r="AY824" s="60"/>
      <c r="BF824" s="60"/>
      <c r="BL824" s="60"/>
    </row>
    <row r="825" spans="1:64" ht="13.5" customHeight="1" x14ac:dyDescent="0.3">
      <c r="A825" s="2"/>
      <c r="H825" s="60"/>
      <c r="N825" s="60"/>
      <c r="T825" s="60"/>
      <c r="Z825" s="60"/>
      <c r="AF825" s="60"/>
      <c r="AM825" s="60"/>
      <c r="AS825" s="60"/>
      <c r="AY825" s="60"/>
      <c r="BF825" s="60"/>
      <c r="BL825" s="60"/>
    </row>
    <row r="826" spans="1:64" ht="13.5" customHeight="1" x14ac:dyDescent="0.3">
      <c r="A826" s="2"/>
      <c r="H826" s="60"/>
      <c r="N826" s="60"/>
      <c r="T826" s="60"/>
      <c r="Z826" s="60"/>
      <c r="AF826" s="60"/>
      <c r="AM826" s="60"/>
      <c r="AS826" s="60"/>
      <c r="AY826" s="60"/>
      <c r="BF826" s="60"/>
      <c r="BL826" s="60"/>
    </row>
    <row r="827" spans="1:64" ht="13.5" customHeight="1" x14ac:dyDescent="0.3">
      <c r="A827" s="2"/>
      <c r="H827" s="60"/>
      <c r="N827" s="60"/>
      <c r="T827" s="60"/>
      <c r="Z827" s="60"/>
      <c r="AF827" s="60"/>
      <c r="AM827" s="60"/>
      <c r="AS827" s="60"/>
      <c r="AY827" s="60"/>
      <c r="BF827" s="60"/>
      <c r="BL827" s="60"/>
    </row>
    <row r="828" spans="1:64" ht="13.5" customHeight="1" x14ac:dyDescent="0.3">
      <c r="A828" s="2"/>
      <c r="H828" s="60"/>
      <c r="N828" s="60"/>
      <c r="T828" s="60"/>
      <c r="Z828" s="60"/>
      <c r="AF828" s="60"/>
      <c r="AM828" s="60"/>
      <c r="AS828" s="60"/>
      <c r="AY828" s="60"/>
      <c r="BF828" s="60"/>
      <c r="BL828" s="60"/>
    </row>
    <row r="829" spans="1:64" ht="13.5" customHeight="1" x14ac:dyDescent="0.3">
      <c r="A829" s="2"/>
      <c r="H829" s="60"/>
      <c r="N829" s="60"/>
      <c r="T829" s="60"/>
      <c r="Z829" s="60"/>
      <c r="AF829" s="60"/>
      <c r="AM829" s="60"/>
      <c r="AS829" s="60"/>
      <c r="AY829" s="60"/>
      <c r="BF829" s="60"/>
      <c r="BL829" s="60"/>
    </row>
    <row r="830" spans="1:64" ht="13.5" customHeight="1" x14ac:dyDescent="0.3">
      <c r="A830" s="2"/>
      <c r="H830" s="60"/>
      <c r="N830" s="60"/>
      <c r="T830" s="60"/>
      <c r="Z830" s="60"/>
      <c r="AF830" s="60"/>
      <c r="AM830" s="60"/>
      <c r="AS830" s="60"/>
      <c r="AY830" s="60"/>
      <c r="BF830" s="60"/>
      <c r="BL830" s="60"/>
    </row>
    <row r="831" spans="1:64" ht="13.5" customHeight="1" x14ac:dyDescent="0.3">
      <c r="A831" s="2"/>
      <c r="H831" s="60"/>
      <c r="N831" s="60"/>
      <c r="T831" s="60"/>
      <c r="Z831" s="60"/>
      <c r="AF831" s="60"/>
      <c r="AM831" s="60"/>
      <c r="AS831" s="60"/>
      <c r="AY831" s="60"/>
      <c r="BF831" s="60"/>
      <c r="BL831" s="60"/>
    </row>
    <row r="832" spans="1:64" ht="13.5" customHeight="1" x14ac:dyDescent="0.3">
      <c r="A832" s="2"/>
      <c r="H832" s="60"/>
      <c r="N832" s="60"/>
      <c r="T832" s="60"/>
      <c r="Z832" s="60"/>
      <c r="AF832" s="60"/>
      <c r="AM832" s="60"/>
      <c r="AS832" s="60"/>
      <c r="AY832" s="60"/>
      <c r="BF832" s="60"/>
      <c r="BL832" s="60"/>
    </row>
    <row r="833" spans="1:64" ht="13.5" customHeight="1" x14ac:dyDescent="0.3">
      <c r="A833" s="2"/>
      <c r="H833" s="60"/>
      <c r="N833" s="60"/>
      <c r="T833" s="60"/>
      <c r="Z833" s="60"/>
      <c r="AF833" s="60"/>
      <c r="AM833" s="60"/>
      <c r="AS833" s="60"/>
      <c r="AY833" s="60"/>
      <c r="BF833" s="60"/>
      <c r="BL833" s="60"/>
    </row>
    <row r="834" spans="1:64" ht="13.5" customHeight="1" x14ac:dyDescent="0.3">
      <c r="A834" s="2"/>
      <c r="H834" s="60"/>
      <c r="N834" s="60"/>
      <c r="T834" s="60"/>
      <c r="Z834" s="60"/>
      <c r="AF834" s="60"/>
      <c r="AM834" s="60"/>
      <c r="AS834" s="60"/>
      <c r="AY834" s="60"/>
      <c r="BF834" s="60"/>
      <c r="BL834" s="60"/>
    </row>
    <row r="835" spans="1:64" ht="13.5" customHeight="1" x14ac:dyDescent="0.3">
      <c r="A835" s="2"/>
      <c r="H835" s="60"/>
      <c r="N835" s="60"/>
      <c r="T835" s="60"/>
      <c r="Z835" s="60"/>
      <c r="AF835" s="60"/>
      <c r="AM835" s="60"/>
      <c r="AS835" s="60"/>
      <c r="AY835" s="60"/>
      <c r="BF835" s="60"/>
      <c r="BL835" s="60"/>
    </row>
    <row r="836" spans="1:64" ht="13.5" customHeight="1" x14ac:dyDescent="0.3">
      <c r="A836" s="2"/>
      <c r="H836" s="60"/>
      <c r="N836" s="60"/>
      <c r="T836" s="60"/>
      <c r="Z836" s="60"/>
      <c r="AF836" s="60"/>
      <c r="AM836" s="60"/>
      <c r="AS836" s="60"/>
      <c r="AY836" s="60"/>
      <c r="BF836" s="60"/>
      <c r="BL836" s="60"/>
    </row>
    <row r="837" spans="1:64" ht="13.5" customHeight="1" x14ac:dyDescent="0.3">
      <c r="A837" s="2"/>
      <c r="H837" s="60"/>
      <c r="N837" s="60"/>
      <c r="T837" s="60"/>
      <c r="Z837" s="60"/>
      <c r="AF837" s="60"/>
      <c r="AM837" s="60"/>
      <c r="AS837" s="60"/>
      <c r="AY837" s="60"/>
      <c r="BF837" s="60"/>
      <c r="BL837" s="60"/>
    </row>
    <row r="838" spans="1:64" ht="13.5" customHeight="1" x14ac:dyDescent="0.3">
      <c r="A838" s="2"/>
      <c r="H838" s="60"/>
      <c r="N838" s="60"/>
      <c r="T838" s="60"/>
      <c r="Z838" s="60"/>
      <c r="AF838" s="60"/>
      <c r="AM838" s="60"/>
      <c r="AS838" s="60"/>
      <c r="AY838" s="60"/>
      <c r="BF838" s="60"/>
      <c r="BL838" s="60"/>
    </row>
    <row r="839" spans="1:64" ht="13.5" customHeight="1" x14ac:dyDescent="0.3">
      <c r="A839" s="2"/>
      <c r="H839" s="60"/>
      <c r="N839" s="60"/>
      <c r="T839" s="60"/>
      <c r="Z839" s="60"/>
      <c r="AF839" s="60"/>
      <c r="AM839" s="60"/>
      <c r="AS839" s="60"/>
      <c r="AY839" s="60"/>
      <c r="BF839" s="60"/>
      <c r="BL839" s="60"/>
    </row>
    <row r="840" spans="1:64" ht="13.5" customHeight="1" x14ac:dyDescent="0.3">
      <c r="A840" s="2"/>
      <c r="H840" s="60"/>
      <c r="N840" s="60"/>
      <c r="T840" s="60"/>
      <c r="Z840" s="60"/>
      <c r="AF840" s="60"/>
      <c r="AM840" s="60"/>
      <c r="AS840" s="60"/>
      <c r="AY840" s="60"/>
      <c r="BF840" s="60"/>
      <c r="BL840" s="60"/>
    </row>
    <row r="841" spans="1:64" ht="13.5" customHeight="1" x14ac:dyDescent="0.3">
      <c r="A841" s="2"/>
      <c r="H841" s="60"/>
      <c r="N841" s="60"/>
      <c r="T841" s="60"/>
      <c r="Z841" s="60"/>
      <c r="AF841" s="60"/>
      <c r="AM841" s="60"/>
      <c r="AS841" s="60"/>
      <c r="AY841" s="60"/>
      <c r="BF841" s="60"/>
      <c r="BL841" s="60"/>
    </row>
    <row r="842" spans="1:64" ht="13.5" customHeight="1" x14ac:dyDescent="0.3">
      <c r="A842" s="2"/>
      <c r="H842" s="60"/>
      <c r="N842" s="60"/>
      <c r="T842" s="60"/>
      <c r="Z842" s="60"/>
      <c r="AF842" s="60"/>
      <c r="AM842" s="60"/>
      <c r="AS842" s="60"/>
      <c r="AY842" s="60"/>
      <c r="BF842" s="60"/>
      <c r="BL842" s="60"/>
    </row>
    <row r="843" spans="1:64" ht="13.5" customHeight="1" x14ac:dyDescent="0.3">
      <c r="A843" s="2"/>
      <c r="H843" s="60"/>
      <c r="N843" s="60"/>
      <c r="T843" s="60"/>
      <c r="Z843" s="60"/>
      <c r="AF843" s="60"/>
      <c r="AM843" s="60"/>
      <c r="AS843" s="60"/>
      <c r="AY843" s="60"/>
      <c r="BF843" s="60"/>
      <c r="BL843" s="60"/>
    </row>
    <row r="844" spans="1:64" ht="13.5" customHeight="1" x14ac:dyDescent="0.3">
      <c r="A844" s="2"/>
      <c r="H844" s="60"/>
      <c r="N844" s="60"/>
      <c r="T844" s="60"/>
      <c r="Z844" s="60"/>
      <c r="AF844" s="60"/>
      <c r="AM844" s="60"/>
      <c r="AS844" s="60"/>
      <c r="AY844" s="60"/>
      <c r="BF844" s="60"/>
      <c r="BL844" s="60"/>
    </row>
    <row r="845" spans="1:64" ht="13.5" customHeight="1" x14ac:dyDescent="0.3">
      <c r="A845" s="2"/>
      <c r="H845" s="60"/>
      <c r="N845" s="60"/>
      <c r="T845" s="60"/>
      <c r="Z845" s="60"/>
      <c r="AF845" s="60"/>
      <c r="AM845" s="60"/>
      <c r="AS845" s="60"/>
      <c r="AY845" s="60"/>
      <c r="BF845" s="60"/>
      <c r="BL845" s="60"/>
    </row>
    <row r="846" spans="1:64" ht="13.5" customHeight="1" x14ac:dyDescent="0.3">
      <c r="A846" s="2"/>
      <c r="H846" s="60"/>
      <c r="N846" s="60"/>
      <c r="T846" s="60"/>
      <c r="Z846" s="60"/>
      <c r="AF846" s="60"/>
      <c r="AM846" s="60"/>
      <c r="AS846" s="60"/>
      <c r="AY846" s="60"/>
      <c r="BF846" s="60"/>
      <c r="BL846" s="60"/>
    </row>
    <row r="847" spans="1:64" ht="13.5" customHeight="1" x14ac:dyDescent="0.3">
      <c r="A847" s="2"/>
      <c r="H847" s="60"/>
      <c r="N847" s="60"/>
      <c r="T847" s="60"/>
      <c r="Z847" s="60"/>
      <c r="AF847" s="60"/>
      <c r="AM847" s="60"/>
      <c r="AS847" s="60"/>
      <c r="AY847" s="60"/>
      <c r="BF847" s="60"/>
      <c r="BL847" s="60"/>
    </row>
    <row r="848" spans="1:64" ht="13.5" customHeight="1" x14ac:dyDescent="0.3">
      <c r="A848" s="2"/>
      <c r="H848" s="60"/>
      <c r="N848" s="60"/>
      <c r="T848" s="60"/>
      <c r="Z848" s="60"/>
      <c r="AF848" s="60"/>
      <c r="AM848" s="60"/>
      <c r="AS848" s="60"/>
      <c r="AY848" s="60"/>
      <c r="BF848" s="60"/>
      <c r="BL848" s="60"/>
    </row>
    <row r="849" spans="1:64" ht="13.5" customHeight="1" x14ac:dyDescent="0.3">
      <c r="A849" s="2"/>
      <c r="H849" s="60"/>
      <c r="N849" s="60"/>
      <c r="T849" s="60"/>
      <c r="Z849" s="60"/>
      <c r="AF849" s="60"/>
      <c r="AM849" s="60"/>
      <c r="AS849" s="60"/>
      <c r="AY849" s="60"/>
      <c r="BF849" s="60"/>
      <c r="BL849" s="60"/>
    </row>
    <row r="850" spans="1:64" ht="13.5" customHeight="1" x14ac:dyDescent="0.3">
      <c r="A850" s="2"/>
      <c r="H850" s="60"/>
      <c r="N850" s="60"/>
      <c r="T850" s="60"/>
      <c r="Z850" s="60"/>
      <c r="AF850" s="60"/>
      <c r="AM850" s="60"/>
      <c r="AS850" s="60"/>
      <c r="AY850" s="60"/>
      <c r="BF850" s="60"/>
      <c r="BL850" s="60"/>
    </row>
    <row r="851" spans="1:64" ht="13.5" customHeight="1" x14ac:dyDescent="0.3">
      <c r="A851" s="2"/>
      <c r="H851" s="60"/>
      <c r="N851" s="60"/>
      <c r="T851" s="60"/>
      <c r="Z851" s="60"/>
      <c r="AF851" s="60"/>
      <c r="AM851" s="60"/>
      <c r="AS851" s="60"/>
      <c r="AY851" s="60"/>
      <c r="BF851" s="60"/>
      <c r="BL851" s="60"/>
    </row>
    <row r="852" spans="1:64" ht="13.5" customHeight="1" x14ac:dyDescent="0.3">
      <c r="A852" s="2"/>
      <c r="H852" s="60"/>
      <c r="N852" s="60"/>
      <c r="T852" s="60"/>
      <c r="Z852" s="60"/>
      <c r="AF852" s="60"/>
      <c r="AM852" s="60"/>
      <c r="AS852" s="60"/>
      <c r="AY852" s="60"/>
      <c r="BF852" s="60"/>
      <c r="BL852" s="60"/>
    </row>
    <row r="853" spans="1:64" ht="13.5" customHeight="1" x14ac:dyDescent="0.3">
      <c r="A853" s="2"/>
      <c r="H853" s="60"/>
      <c r="N853" s="60"/>
      <c r="T853" s="60"/>
      <c r="Z853" s="60"/>
      <c r="AF853" s="60"/>
      <c r="AM853" s="60"/>
      <c r="AS853" s="60"/>
      <c r="AY853" s="60"/>
      <c r="BF853" s="60"/>
      <c r="BL853" s="60"/>
    </row>
    <row r="854" spans="1:64" ht="13.5" customHeight="1" x14ac:dyDescent="0.3">
      <c r="A854" s="2"/>
      <c r="H854" s="60"/>
      <c r="N854" s="60"/>
      <c r="T854" s="60"/>
      <c r="Z854" s="60"/>
      <c r="AF854" s="60"/>
      <c r="AM854" s="60"/>
      <c r="AS854" s="60"/>
      <c r="AY854" s="60"/>
      <c r="BF854" s="60"/>
      <c r="BL854" s="60"/>
    </row>
    <row r="855" spans="1:64" ht="13.5" customHeight="1" x14ac:dyDescent="0.3">
      <c r="A855" s="2"/>
      <c r="H855" s="60"/>
      <c r="N855" s="60"/>
      <c r="T855" s="60"/>
      <c r="Z855" s="60"/>
      <c r="AF855" s="60"/>
      <c r="AM855" s="60"/>
      <c r="AS855" s="60"/>
      <c r="AY855" s="60"/>
      <c r="BF855" s="60"/>
      <c r="BL855" s="60"/>
    </row>
    <row r="856" spans="1:64" ht="13.5" customHeight="1" x14ac:dyDescent="0.3">
      <c r="A856" s="2"/>
      <c r="H856" s="60"/>
      <c r="N856" s="60"/>
      <c r="T856" s="60"/>
      <c r="Z856" s="60"/>
      <c r="AF856" s="60"/>
      <c r="AM856" s="60"/>
      <c r="AS856" s="60"/>
      <c r="AY856" s="60"/>
      <c r="BF856" s="60"/>
      <c r="BL856" s="60"/>
    </row>
    <row r="857" spans="1:64" ht="13.5" customHeight="1" x14ac:dyDescent="0.3">
      <c r="A857" s="2"/>
      <c r="H857" s="60"/>
      <c r="N857" s="60"/>
      <c r="T857" s="60"/>
      <c r="Z857" s="60"/>
      <c r="AF857" s="60"/>
      <c r="AM857" s="60"/>
      <c r="AS857" s="60"/>
      <c r="AY857" s="60"/>
      <c r="BF857" s="60"/>
      <c r="BL857" s="60"/>
    </row>
    <row r="858" spans="1:64" ht="13.5" customHeight="1" x14ac:dyDescent="0.3">
      <c r="A858" s="2"/>
      <c r="H858" s="60"/>
      <c r="N858" s="60"/>
      <c r="T858" s="60"/>
      <c r="Z858" s="60"/>
      <c r="AF858" s="60"/>
      <c r="AM858" s="60"/>
      <c r="AS858" s="60"/>
      <c r="AY858" s="60"/>
      <c r="BF858" s="60"/>
      <c r="BL858" s="60"/>
    </row>
    <row r="859" spans="1:64" ht="13.5" customHeight="1" x14ac:dyDescent="0.3">
      <c r="A859" s="2"/>
      <c r="H859" s="60"/>
      <c r="N859" s="60"/>
      <c r="T859" s="60"/>
      <c r="Z859" s="60"/>
      <c r="AF859" s="60"/>
      <c r="AM859" s="60"/>
      <c r="AS859" s="60"/>
      <c r="AY859" s="60"/>
      <c r="BF859" s="60"/>
      <c r="BL859" s="60"/>
    </row>
    <row r="860" spans="1:64" ht="13.5" customHeight="1" x14ac:dyDescent="0.3">
      <c r="A860" s="2"/>
      <c r="H860" s="60"/>
      <c r="N860" s="60"/>
      <c r="T860" s="60"/>
      <c r="Z860" s="60"/>
      <c r="AF860" s="60"/>
      <c r="AM860" s="60"/>
      <c r="AS860" s="60"/>
      <c r="AY860" s="60"/>
      <c r="BF860" s="60"/>
      <c r="BL860" s="60"/>
    </row>
    <row r="861" spans="1:64" ht="13.5" customHeight="1" x14ac:dyDescent="0.3">
      <c r="A861" s="2"/>
      <c r="H861" s="60"/>
      <c r="N861" s="60"/>
      <c r="T861" s="60"/>
      <c r="Z861" s="60"/>
      <c r="AF861" s="60"/>
      <c r="AM861" s="60"/>
      <c r="AS861" s="60"/>
      <c r="AY861" s="60"/>
      <c r="BF861" s="60"/>
      <c r="BL861" s="60"/>
    </row>
    <row r="862" spans="1:64" ht="13.5" customHeight="1" x14ac:dyDescent="0.3">
      <c r="A862" s="2"/>
      <c r="H862" s="60"/>
      <c r="N862" s="60"/>
      <c r="T862" s="60"/>
      <c r="Z862" s="60"/>
      <c r="AF862" s="60"/>
      <c r="AM862" s="60"/>
      <c r="AS862" s="60"/>
      <c r="AY862" s="60"/>
      <c r="BF862" s="60"/>
      <c r="BL862" s="60"/>
    </row>
    <row r="863" spans="1:64" ht="13.5" customHeight="1" x14ac:dyDescent="0.3">
      <c r="A863" s="2"/>
      <c r="H863" s="60"/>
      <c r="N863" s="60"/>
      <c r="T863" s="60"/>
      <c r="Z863" s="60"/>
      <c r="AF863" s="60"/>
      <c r="AM863" s="60"/>
      <c r="AS863" s="60"/>
      <c r="AY863" s="60"/>
      <c r="BF863" s="60"/>
      <c r="BL863" s="60"/>
    </row>
    <row r="864" spans="1:64" ht="13.5" customHeight="1" x14ac:dyDescent="0.3">
      <c r="A864" s="2"/>
      <c r="H864" s="60"/>
      <c r="N864" s="60"/>
      <c r="T864" s="60"/>
      <c r="Z864" s="60"/>
      <c r="AF864" s="60"/>
      <c r="AM864" s="60"/>
      <c r="AS864" s="60"/>
      <c r="AY864" s="60"/>
      <c r="BF864" s="60"/>
      <c r="BL864" s="60"/>
    </row>
    <row r="865" spans="1:64" ht="13.5" customHeight="1" x14ac:dyDescent="0.3">
      <c r="A865" s="2"/>
      <c r="H865" s="60"/>
      <c r="N865" s="60"/>
      <c r="T865" s="60"/>
      <c r="Z865" s="60"/>
      <c r="AF865" s="60"/>
      <c r="AM865" s="60"/>
      <c r="AS865" s="60"/>
      <c r="AY865" s="60"/>
      <c r="BF865" s="60"/>
      <c r="BL865" s="60"/>
    </row>
    <row r="866" spans="1:64" ht="13.5" customHeight="1" x14ac:dyDescent="0.3">
      <c r="A866" s="2"/>
      <c r="H866" s="60"/>
      <c r="N866" s="60"/>
      <c r="T866" s="60"/>
      <c r="Z866" s="60"/>
      <c r="AF866" s="60"/>
      <c r="AM866" s="60"/>
      <c r="AS866" s="60"/>
      <c r="AY866" s="60"/>
      <c r="BF866" s="60"/>
      <c r="BL866" s="60"/>
    </row>
    <row r="867" spans="1:64" ht="13.5" customHeight="1" x14ac:dyDescent="0.3">
      <c r="A867" s="2"/>
      <c r="H867" s="60"/>
      <c r="N867" s="60"/>
      <c r="T867" s="60"/>
      <c r="Z867" s="60"/>
      <c r="AF867" s="60"/>
      <c r="AM867" s="60"/>
      <c r="AS867" s="60"/>
      <c r="AY867" s="60"/>
      <c r="BF867" s="60"/>
      <c r="BL867" s="60"/>
    </row>
    <row r="868" spans="1:64" ht="13.5" customHeight="1" x14ac:dyDescent="0.3">
      <c r="A868" s="2"/>
      <c r="H868" s="60"/>
      <c r="N868" s="60"/>
      <c r="T868" s="60"/>
      <c r="Z868" s="60"/>
      <c r="AF868" s="60"/>
      <c r="AM868" s="60"/>
      <c r="AS868" s="60"/>
      <c r="AY868" s="60"/>
      <c r="BF868" s="60"/>
      <c r="BL868" s="60"/>
    </row>
    <row r="869" spans="1:64" ht="13.5" customHeight="1" x14ac:dyDescent="0.3">
      <c r="A869" s="2"/>
      <c r="H869" s="60"/>
      <c r="N869" s="60"/>
      <c r="T869" s="60"/>
      <c r="Z869" s="60"/>
      <c r="AF869" s="60"/>
      <c r="AM869" s="60"/>
      <c r="AS869" s="60"/>
      <c r="AY869" s="60"/>
      <c r="BF869" s="60"/>
      <c r="BL869" s="60"/>
    </row>
    <row r="870" spans="1:64" ht="13.5" customHeight="1" x14ac:dyDescent="0.3">
      <c r="A870" s="2"/>
      <c r="H870" s="60"/>
      <c r="N870" s="60"/>
      <c r="T870" s="60"/>
      <c r="Z870" s="60"/>
      <c r="AF870" s="60"/>
      <c r="AM870" s="60"/>
      <c r="AS870" s="60"/>
      <c r="AY870" s="60"/>
      <c r="BF870" s="60"/>
      <c r="BL870" s="60"/>
    </row>
    <row r="871" spans="1:64" ht="13.5" customHeight="1" x14ac:dyDescent="0.3">
      <c r="A871" s="2"/>
      <c r="H871" s="60"/>
      <c r="N871" s="60"/>
      <c r="T871" s="60"/>
      <c r="Z871" s="60"/>
      <c r="AF871" s="60"/>
      <c r="AM871" s="60"/>
      <c r="AS871" s="60"/>
      <c r="AY871" s="60"/>
      <c r="BF871" s="60"/>
      <c r="BL871" s="60"/>
    </row>
    <row r="872" spans="1:64" ht="13.5" customHeight="1" x14ac:dyDescent="0.3">
      <c r="A872" s="2"/>
      <c r="H872" s="60"/>
      <c r="N872" s="60"/>
      <c r="T872" s="60"/>
      <c r="Z872" s="60"/>
      <c r="AF872" s="60"/>
      <c r="AM872" s="60"/>
      <c r="AS872" s="60"/>
      <c r="AY872" s="60"/>
      <c r="BF872" s="60"/>
      <c r="BL872" s="60"/>
    </row>
    <row r="873" spans="1:64" ht="13.5" customHeight="1" x14ac:dyDescent="0.3">
      <c r="A873" s="2"/>
      <c r="H873" s="60"/>
      <c r="N873" s="60"/>
      <c r="T873" s="60"/>
      <c r="Z873" s="60"/>
      <c r="AF873" s="60"/>
      <c r="AM873" s="60"/>
      <c r="AS873" s="60"/>
      <c r="AY873" s="60"/>
      <c r="BF873" s="60"/>
      <c r="BL873" s="60"/>
    </row>
    <row r="874" spans="1:64" ht="13.5" customHeight="1" x14ac:dyDescent="0.3">
      <c r="A874" s="2"/>
      <c r="H874" s="60"/>
      <c r="N874" s="60"/>
      <c r="T874" s="60"/>
      <c r="Z874" s="60"/>
      <c r="AF874" s="60"/>
      <c r="AM874" s="60"/>
      <c r="AS874" s="60"/>
      <c r="AY874" s="60"/>
      <c r="BF874" s="60"/>
      <c r="BL874" s="60"/>
    </row>
    <row r="875" spans="1:64" ht="13.5" customHeight="1" x14ac:dyDescent="0.3">
      <c r="A875" s="2"/>
      <c r="H875" s="60"/>
      <c r="N875" s="60"/>
      <c r="T875" s="60"/>
      <c r="Z875" s="60"/>
      <c r="AF875" s="60"/>
      <c r="AM875" s="60"/>
      <c r="AS875" s="60"/>
      <c r="AY875" s="60"/>
      <c r="BF875" s="60"/>
      <c r="BL875" s="60"/>
    </row>
    <row r="876" spans="1:64" ht="13.5" customHeight="1" x14ac:dyDescent="0.3">
      <c r="A876" s="2"/>
      <c r="H876" s="60"/>
      <c r="N876" s="60"/>
      <c r="T876" s="60"/>
      <c r="Z876" s="60"/>
      <c r="AF876" s="60"/>
      <c r="AM876" s="60"/>
      <c r="AS876" s="60"/>
      <c r="AY876" s="60"/>
      <c r="BF876" s="60"/>
      <c r="BL876" s="60"/>
    </row>
    <row r="877" spans="1:64" ht="13.5" customHeight="1" x14ac:dyDescent="0.3">
      <c r="A877" s="2"/>
      <c r="H877" s="60"/>
      <c r="N877" s="60"/>
      <c r="T877" s="60"/>
      <c r="Z877" s="60"/>
      <c r="AF877" s="60"/>
      <c r="AM877" s="60"/>
      <c r="AS877" s="60"/>
      <c r="AY877" s="60"/>
      <c r="BF877" s="60"/>
      <c r="BL877" s="60"/>
    </row>
    <row r="878" spans="1:64" ht="13.5" customHeight="1" x14ac:dyDescent="0.3">
      <c r="A878" s="2"/>
      <c r="H878" s="60"/>
      <c r="N878" s="60"/>
      <c r="T878" s="60"/>
      <c r="Z878" s="60"/>
      <c r="AF878" s="60"/>
      <c r="AM878" s="60"/>
      <c r="AS878" s="60"/>
      <c r="AY878" s="60"/>
      <c r="BF878" s="60"/>
      <c r="BL878" s="60"/>
    </row>
    <row r="879" spans="1:64" ht="13.5" customHeight="1" x14ac:dyDescent="0.3">
      <c r="A879" s="2"/>
      <c r="H879" s="60"/>
      <c r="N879" s="60"/>
      <c r="T879" s="60"/>
      <c r="Z879" s="60"/>
      <c r="AF879" s="60"/>
      <c r="AM879" s="60"/>
      <c r="AS879" s="60"/>
      <c r="AY879" s="60"/>
      <c r="BF879" s="60"/>
      <c r="BL879" s="60"/>
    </row>
    <row r="880" spans="1:64" ht="13.5" customHeight="1" x14ac:dyDescent="0.3">
      <c r="A880" s="2"/>
      <c r="H880" s="60"/>
      <c r="N880" s="60"/>
      <c r="T880" s="60"/>
      <c r="Z880" s="60"/>
      <c r="AF880" s="60"/>
      <c r="AM880" s="60"/>
      <c r="AS880" s="60"/>
      <c r="AY880" s="60"/>
      <c r="BF880" s="60"/>
      <c r="BL880" s="60"/>
    </row>
    <row r="881" spans="1:64" ht="13.5" customHeight="1" x14ac:dyDescent="0.3">
      <c r="A881" s="2"/>
      <c r="H881" s="60"/>
      <c r="N881" s="60"/>
      <c r="T881" s="60"/>
      <c r="Z881" s="60"/>
      <c r="AF881" s="60"/>
      <c r="AM881" s="60"/>
      <c r="AS881" s="60"/>
      <c r="AY881" s="60"/>
      <c r="BF881" s="60"/>
      <c r="BL881" s="60"/>
    </row>
    <row r="882" spans="1:64" ht="13.5" customHeight="1" x14ac:dyDescent="0.3">
      <c r="A882" s="2"/>
      <c r="H882" s="60"/>
      <c r="N882" s="60"/>
      <c r="T882" s="60"/>
      <c r="Z882" s="60"/>
      <c r="AF882" s="60"/>
      <c r="AM882" s="60"/>
      <c r="AS882" s="60"/>
      <c r="AY882" s="60"/>
      <c r="BF882" s="60"/>
      <c r="BL882" s="60"/>
    </row>
    <row r="883" spans="1:64" ht="13.5" customHeight="1" x14ac:dyDescent="0.3">
      <c r="A883" s="2"/>
      <c r="H883" s="60"/>
      <c r="N883" s="60"/>
      <c r="T883" s="60"/>
      <c r="Z883" s="60"/>
      <c r="AF883" s="60"/>
      <c r="AM883" s="60"/>
      <c r="AS883" s="60"/>
      <c r="AY883" s="60"/>
      <c r="BF883" s="60"/>
      <c r="BL883" s="60"/>
    </row>
    <row r="884" spans="1:64" ht="13.5" customHeight="1" x14ac:dyDescent="0.3">
      <c r="A884" s="2"/>
      <c r="H884" s="60"/>
      <c r="N884" s="60"/>
      <c r="T884" s="60"/>
      <c r="Z884" s="60"/>
      <c r="AF884" s="60"/>
      <c r="AM884" s="60"/>
      <c r="AS884" s="60"/>
      <c r="AY884" s="60"/>
      <c r="BF884" s="60"/>
      <c r="BL884" s="60"/>
    </row>
    <row r="885" spans="1:64" ht="13.5" customHeight="1" x14ac:dyDescent="0.3">
      <c r="A885" s="2"/>
      <c r="H885" s="60"/>
      <c r="N885" s="60"/>
      <c r="T885" s="60"/>
      <c r="Z885" s="60"/>
      <c r="AF885" s="60"/>
      <c r="AM885" s="60"/>
      <c r="AS885" s="60"/>
      <c r="AY885" s="60"/>
      <c r="BF885" s="60"/>
      <c r="BL885" s="60"/>
    </row>
    <row r="886" spans="1:64" ht="13.5" customHeight="1" x14ac:dyDescent="0.3">
      <c r="A886" s="2"/>
      <c r="H886" s="60"/>
      <c r="N886" s="60"/>
      <c r="T886" s="60"/>
      <c r="Z886" s="60"/>
      <c r="AF886" s="60"/>
      <c r="AM886" s="60"/>
      <c r="AS886" s="60"/>
      <c r="AY886" s="60"/>
      <c r="BF886" s="60"/>
      <c r="BL886" s="60"/>
    </row>
    <row r="887" spans="1:64" ht="13.5" customHeight="1" x14ac:dyDescent="0.3">
      <c r="A887" s="2"/>
      <c r="H887" s="60"/>
      <c r="N887" s="60"/>
      <c r="T887" s="60"/>
      <c r="Z887" s="60"/>
      <c r="AF887" s="60"/>
      <c r="AM887" s="60"/>
      <c r="AS887" s="60"/>
      <c r="AY887" s="60"/>
      <c r="BF887" s="60"/>
      <c r="BL887" s="60"/>
    </row>
    <row r="888" spans="1:64" ht="13.5" customHeight="1" x14ac:dyDescent="0.3">
      <c r="A888" s="2"/>
      <c r="H888" s="60"/>
      <c r="N888" s="60"/>
      <c r="T888" s="60"/>
      <c r="Z888" s="60"/>
      <c r="AF888" s="60"/>
      <c r="AM888" s="60"/>
      <c r="AS888" s="60"/>
      <c r="AY888" s="60"/>
      <c r="BF888" s="60"/>
      <c r="BL888" s="60"/>
    </row>
    <row r="889" spans="1:64" ht="13.5" customHeight="1" x14ac:dyDescent="0.3">
      <c r="A889" s="2"/>
      <c r="H889" s="60"/>
      <c r="N889" s="60"/>
      <c r="T889" s="60"/>
      <c r="Z889" s="60"/>
      <c r="AF889" s="60"/>
      <c r="AM889" s="60"/>
      <c r="AS889" s="60"/>
      <c r="AY889" s="60"/>
      <c r="BF889" s="60"/>
      <c r="BL889" s="60"/>
    </row>
    <row r="890" spans="1:64" ht="13.5" customHeight="1" x14ac:dyDescent="0.3">
      <c r="A890" s="2"/>
      <c r="H890" s="60"/>
      <c r="N890" s="60"/>
      <c r="T890" s="60"/>
      <c r="Z890" s="60"/>
      <c r="AF890" s="60"/>
      <c r="AM890" s="60"/>
      <c r="AS890" s="60"/>
      <c r="AY890" s="60"/>
      <c r="BF890" s="60"/>
      <c r="BL890" s="60"/>
    </row>
    <row r="891" spans="1:64" ht="13.5" customHeight="1" x14ac:dyDescent="0.3">
      <c r="A891" s="2"/>
      <c r="H891" s="60"/>
      <c r="N891" s="60"/>
      <c r="T891" s="60"/>
      <c r="Z891" s="60"/>
      <c r="AF891" s="60"/>
      <c r="AM891" s="60"/>
      <c r="AS891" s="60"/>
      <c r="AY891" s="60"/>
      <c r="BF891" s="60"/>
      <c r="BL891" s="60"/>
    </row>
    <row r="892" spans="1:64" ht="13.5" customHeight="1" x14ac:dyDescent="0.3">
      <c r="A892" s="2"/>
      <c r="H892" s="60"/>
      <c r="N892" s="60"/>
      <c r="T892" s="60"/>
      <c r="Z892" s="60"/>
      <c r="AF892" s="60"/>
      <c r="AM892" s="60"/>
      <c r="AS892" s="60"/>
      <c r="AY892" s="60"/>
      <c r="BF892" s="60"/>
      <c r="BL892" s="60"/>
    </row>
    <row r="893" spans="1:64" ht="13.5" customHeight="1" x14ac:dyDescent="0.3">
      <c r="A893" s="2"/>
      <c r="H893" s="60"/>
      <c r="N893" s="60"/>
      <c r="T893" s="60"/>
      <c r="Z893" s="60"/>
      <c r="AF893" s="60"/>
      <c r="AM893" s="60"/>
      <c r="AS893" s="60"/>
      <c r="AY893" s="60"/>
      <c r="BF893" s="60"/>
      <c r="BL893" s="60"/>
    </row>
    <row r="894" spans="1:64" ht="13.5" customHeight="1" x14ac:dyDescent="0.3">
      <c r="A894" s="2"/>
      <c r="H894" s="60"/>
      <c r="N894" s="60"/>
      <c r="T894" s="60"/>
      <c r="Z894" s="60"/>
      <c r="AF894" s="60"/>
      <c r="AM894" s="60"/>
      <c r="AS894" s="60"/>
      <c r="AY894" s="60"/>
      <c r="BF894" s="60"/>
      <c r="BL894" s="60"/>
    </row>
    <row r="895" spans="1:64" ht="13.5" customHeight="1" x14ac:dyDescent="0.3">
      <c r="A895" s="2"/>
      <c r="H895" s="60"/>
      <c r="N895" s="60"/>
      <c r="T895" s="60"/>
      <c r="Z895" s="60"/>
      <c r="AF895" s="60"/>
      <c r="AM895" s="60"/>
      <c r="AS895" s="60"/>
      <c r="AY895" s="60"/>
      <c r="BF895" s="60"/>
      <c r="BL895" s="60"/>
    </row>
    <row r="896" spans="1:64" ht="13.5" customHeight="1" x14ac:dyDescent="0.3">
      <c r="A896" s="2"/>
      <c r="H896" s="60"/>
      <c r="N896" s="60"/>
      <c r="T896" s="60"/>
      <c r="Z896" s="60"/>
      <c r="AF896" s="60"/>
      <c r="AM896" s="60"/>
      <c r="AS896" s="60"/>
      <c r="AY896" s="60"/>
      <c r="BF896" s="60"/>
      <c r="BL896" s="60"/>
    </row>
    <row r="897" spans="1:64" ht="13.5" customHeight="1" x14ac:dyDescent="0.3">
      <c r="A897" s="2"/>
      <c r="H897" s="60"/>
      <c r="N897" s="60"/>
      <c r="T897" s="60"/>
      <c r="Z897" s="60"/>
      <c r="AF897" s="60"/>
      <c r="AM897" s="60"/>
      <c r="AS897" s="60"/>
      <c r="AY897" s="60"/>
      <c r="BF897" s="60"/>
      <c r="BL897" s="60"/>
    </row>
    <row r="898" spans="1:64" ht="13.5" customHeight="1" x14ac:dyDescent="0.3">
      <c r="A898" s="2"/>
      <c r="H898" s="60"/>
      <c r="N898" s="60"/>
      <c r="T898" s="60"/>
      <c r="Z898" s="60"/>
      <c r="AF898" s="60"/>
      <c r="AM898" s="60"/>
      <c r="AS898" s="60"/>
      <c r="AY898" s="60"/>
      <c r="BF898" s="60"/>
      <c r="BL898" s="60"/>
    </row>
    <row r="899" spans="1:64" ht="13.5" customHeight="1" x14ac:dyDescent="0.3">
      <c r="A899" s="2"/>
      <c r="H899" s="60"/>
      <c r="N899" s="60"/>
      <c r="T899" s="60"/>
      <c r="Z899" s="60"/>
      <c r="AF899" s="60"/>
      <c r="AM899" s="60"/>
      <c r="AS899" s="60"/>
      <c r="AY899" s="60"/>
      <c r="BF899" s="60"/>
      <c r="BL899" s="60"/>
    </row>
    <row r="900" spans="1:64" ht="13.5" customHeight="1" x14ac:dyDescent="0.3">
      <c r="A900" s="2"/>
      <c r="H900" s="60"/>
      <c r="N900" s="60"/>
      <c r="T900" s="60"/>
      <c r="Z900" s="60"/>
      <c r="AF900" s="60"/>
      <c r="AM900" s="60"/>
      <c r="AS900" s="60"/>
      <c r="AY900" s="60"/>
      <c r="BF900" s="60"/>
      <c r="BL900" s="60"/>
    </row>
    <row r="901" spans="1:64" ht="13.5" customHeight="1" x14ac:dyDescent="0.3">
      <c r="A901" s="2"/>
      <c r="H901" s="60"/>
      <c r="N901" s="60"/>
      <c r="T901" s="60"/>
      <c r="Z901" s="60"/>
      <c r="AF901" s="60"/>
      <c r="AM901" s="60"/>
      <c r="AS901" s="60"/>
      <c r="AY901" s="60"/>
      <c r="BF901" s="60"/>
      <c r="BL901" s="60"/>
    </row>
    <row r="902" spans="1:64" ht="13.5" customHeight="1" x14ac:dyDescent="0.3">
      <c r="A902" s="2"/>
      <c r="H902" s="60"/>
      <c r="N902" s="60"/>
      <c r="T902" s="60"/>
      <c r="Z902" s="60"/>
      <c r="AF902" s="60"/>
      <c r="AM902" s="60"/>
      <c r="AS902" s="60"/>
      <c r="AY902" s="60"/>
      <c r="BF902" s="60"/>
      <c r="BL902" s="60"/>
    </row>
    <row r="903" spans="1:64" ht="13.5" customHeight="1" x14ac:dyDescent="0.3">
      <c r="A903" s="2"/>
      <c r="H903" s="60"/>
      <c r="N903" s="60"/>
      <c r="T903" s="60"/>
      <c r="Z903" s="60"/>
      <c r="AF903" s="60"/>
      <c r="AM903" s="60"/>
      <c r="AS903" s="60"/>
      <c r="AY903" s="60"/>
      <c r="BF903" s="60"/>
      <c r="BL903" s="60"/>
    </row>
    <row r="904" spans="1:64" ht="13.5" customHeight="1" x14ac:dyDescent="0.3">
      <c r="A904" s="2"/>
      <c r="H904" s="60"/>
      <c r="N904" s="60"/>
      <c r="T904" s="60"/>
      <c r="Z904" s="60"/>
      <c r="AF904" s="60"/>
      <c r="AM904" s="60"/>
      <c r="AS904" s="60"/>
      <c r="AY904" s="60"/>
      <c r="BF904" s="60"/>
      <c r="BL904" s="60"/>
    </row>
    <row r="905" spans="1:64" ht="13.5" customHeight="1" x14ac:dyDescent="0.3">
      <c r="A905" s="2"/>
      <c r="H905" s="60"/>
      <c r="N905" s="60"/>
      <c r="T905" s="60"/>
      <c r="Z905" s="60"/>
      <c r="AF905" s="60"/>
      <c r="AM905" s="60"/>
      <c r="AS905" s="60"/>
      <c r="AY905" s="60"/>
      <c r="BF905" s="60"/>
      <c r="BL905" s="60"/>
    </row>
    <row r="906" spans="1:64" ht="13.5" customHeight="1" x14ac:dyDescent="0.3">
      <c r="A906" s="2"/>
      <c r="H906" s="60"/>
      <c r="N906" s="60"/>
      <c r="T906" s="60"/>
      <c r="Z906" s="60"/>
      <c r="AF906" s="60"/>
      <c r="AM906" s="60"/>
      <c r="AS906" s="60"/>
      <c r="AY906" s="60"/>
      <c r="BF906" s="60"/>
      <c r="BL906" s="60"/>
    </row>
    <row r="907" spans="1:64" ht="13.5" customHeight="1" x14ac:dyDescent="0.3">
      <c r="A907" s="2"/>
      <c r="H907" s="60"/>
      <c r="N907" s="60"/>
      <c r="T907" s="60"/>
      <c r="Z907" s="60"/>
      <c r="AF907" s="60"/>
      <c r="AM907" s="60"/>
      <c r="AS907" s="60"/>
      <c r="AY907" s="60"/>
      <c r="BF907" s="60"/>
      <c r="BL907" s="60"/>
    </row>
    <row r="908" spans="1:64" ht="13.5" customHeight="1" x14ac:dyDescent="0.3">
      <c r="A908" s="2"/>
      <c r="H908" s="60"/>
      <c r="N908" s="60"/>
      <c r="T908" s="60"/>
      <c r="Z908" s="60"/>
      <c r="AF908" s="60"/>
      <c r="AM908" s="60"/>
      <c r="AS908" s="60"/>
      <c r="AY908" s="60"/>
      <c r="BF908" s="60"/>
      <c r="BL908" s="60"/>
    </row>
    <row r="909" spans="1:64" ht="13.5" customHeight="1" x14ac:dyDescent="0.3">
      <c r="A909" s="2"/>
      <c r="H909" s="60"/>
      <c r="N909" s="60"/>
      <c r="T909" s="60"/>
      <c r="Z909" s="60"/>
      <c r="AF909" s="60"/>
      <c r="AM909" s="60"/>
      <c r="AS909" s="60"/>
      <c r="AY909" s="60"/>
      <c r="BF909" s="60"/>
      <c r="BL909" s="60"/>
    </row>
    <row r="910" spans="1:64" ht="13.5" customHeight="1" x14ac:dyDescent="0.3">
      <c r="A910" s="2"/>
      <c r="H910" s="60"/>
      <c r="N910" s="60"/>
      <c r="T910" s="60"/>
      <c r="Z910" s="60"/>
      <c r="AF910" s="60"/>
      <c r="AM910" s="60"/>
      <c r="AS910" s="60"/>
      <c r="AY910" s="60"/>
      <c r="BF910" s="60"/>
      <c r="BL910" s="60"/>
    </row>
    <row r="911" spans="1:64" ht="13.5" customHeight="1" x14ac:dyDescent="0.3">
      <c r="A911" s="2"/>
      <c r="H911" s="60"/>
      <c r="N911" s="60"/>
      <c r="T911" s="60"/>
      <c r="Z911" s="60"/>
      <c r="AF911" s="60"/>
      <c r="AM911" s="60"/>
      <c r="AS911" s="60"/>
      <c r="AY911" s="60"/>
      <c r="BF911" s="60"/>
      <c r="BL911" s="60"/>
    </row>
    <row r="912" spans="1:64" ht="13.5" customHeight="1" x14ac:dyDescent="0.3">
      <c r="A912" s="2"/>
      <c r="H912" s="60"/>
      <c r="N912" s="60"/>
      <c r="T912" s="60"/>
      <c r="Z912" s="60"/>
      <c r="AF912" s="60"/>
      <c r="AM912" s="60"/>
      <c r="AS912" s="60"/>
      <c r="AY912" s="60"/>
      <c r="BF912" s="60"/>
      <c r="BL912" s="60"/>
    </row>
    <row r="913" spans="1:64" ht="13.5" customHeight="1" x14ac:dyDescent="0.3">
      <c r="A913" s="2"/>
      <c r="H913" s="60"/>
      <c r="N913" s="60"/>
      <c r="T913" s="60"/>
      <c r="Z913" s="60"/>
      <c r="AF913" s="60"/>
      <c r="AM913" s="60"/>
      <c r="AS913" s="60"/>
      <c r="AY913" s="60"/>
      <c r="BF913" s="60"/>
      <c r="BL913" s="60"/>
    </row>
    <row r="914" spans="1:64" ht="13.5" customHeight="1" x14ac:dyDescent="0.3">
      <c r="A914" s="2"/>
      <c r="H914" s="60"/>
      <c r="N914" s="60"/>
      <c r="T914" s="60"/>
      <c r="Z914" s="60"/>
      <c r="AF914" s="60"/>
      <c r="AM914" s="60"/>
      <c r="AS914" s="60"/>
      <c r="AY914" s="60"/>
      <c r="BF914" s="60"/>
      <c r="BL914" s="60"/>
    </row>
    <row r="915" spans="1:64" ht="13.5" customHeight="1" x14ac:dyDescent="0.3">
      <c r="A915" s="2"/>
      <c r="H915" s="60"/>
      <c r="N915" s="60"/>
      <c r="T915" s="60"/>
      <c r="Z915" s="60"/>
      <c r="AF915" s="60"/>
      <c r="AM915" s="60"/>
      <c r="AS915" s="60"/>
      <c r="AY915" s="60"/>
      <c r="BF915" s="60"/>
      <c r="BL915" s="60"/>
    </row>
    <row r="916" spans="1:64" ht="13.5" customHeight="1" x14ac:dyDescent="0.3">
      <c r="A916" s="2"/>
      <c r="H916" s="60"/>
      <c r="N916" s="60"/>
      <c r="T916" s="60"/>
      <c r="Z916" s="60"/>
      <c r="AF916" s="60"/>
      <c r="AM916" s="60"/>
      <c r="AS916" s="60"/>
      <c r="AY916" s="60"/>
      <c r="BF916" s="60"/>
      <c r="BL916" s="60"/>
    </row>
    <row r="917" spans="1:64" ht="13.5" customHeight="1" x14ac:dyDescent="0.3">
      <c r="A917" s="2"/>
      <c r="H917" s="60"/>
      <c r="N917" s="60"/>
      <c r="T917" s="60"/>
      <c r="Z917" s="60"/>
      <c r="AF917" s="60"/>
      <c r="AM917" s="60"/>
      <c r="AS917" s="60"/>
      <c r="AY917" s="60"/>
      <c r="BF917" s="60"/>
      <c r="BL917" s="60"/>
    </row>
    <row r="918" spans="1:64" ht="13.5" customHeight="1" x14ac:dyDescent="0.3">
      <c r="A918" s="2"/>
      <c r="H918" s="60"/>
      <c r="N918" s="60"/>
      <c r="T918" s="60"/>
      <c r="Z918" s="60"/>
      <c r="AF918" s="60"/>
      <c r="AM918" s="60"/>
      <c r="AS918" s="60"/>
      <c r="AY918" s="60"/>
      <c r="BF918" s="60"/>
      <c r="BL918" s="60"/>
    </row>
    <row r="919" spans="1:64" ht="13.5" customHeight="1" x14ac:dyDescent="0.3">
      <c r="A919" s="2"/>
      <c r="H919" s="60"/>
      <c r="N919" s="60"/>
      <c r="T919" s="60"/>
      <c r="Z919" s="60"/>
      <c r="AF919" s="60"/>
      <c r="AM919" s="60"/>
      <c r="AS919" s="60"/>
      <c r="AY919" s="60"/>
      <c r="BF919" s="60"/>
      <c r="BL919" s="60"/>
    </row>
    <row r="920" spans="1:64" ht="13.5" customHeight="1" x14ac:dyDescent="0.3">
      <c r="A920" s="2"/>
      <c r="H920" s="60"/>
      <c r="N920" s="60"/>
      <c r="T920" s="60"/>
      <c r="Z920" s="60"/>
      <c r="AF920" s="60"/>
      <c r="AM920" s="60"/>
      <c r="AS920" s="60"/>
      <c r="AY920" s="60"/>
      <c r="BF920" s="60"/>
      <c r="BL920" s="60"/>
    </row>
    <row r="921" spans="1:64" ht="13.5" customHeight="1" x14ac:dyDescent="0.3">
      <c r="A921" s="2"/>
      <c r="H921" s="60"/>
      <c r="N921" s="60"/>
      <c r="T921" s="60"/>
      <c r="Z921" s="60"/>
      <c r="AF921" s="60"/>
      <c r="AM921" s="60"/>
      <c r="AS921" s="60"/>
      <c r="AY921" s="60"/>
      <c r="BF921" s="60"/>
      <c r="BL921" s="60"/>
    </row>
    <row r="922" spans="1:64" ht="13.5" customHeight="1" x14ac:dyDescent="0.3">
      <c r="A922" s="2"/>
      <c r="H922" s="60"/>
      <c r="N922" s="60"/>
      <c r="T922" s="60"/>
      <c r="Z922" s="60"/>
      <c r="AF922" s="60"/>
      <c r="AM922" s="60"/>
      <c r="AS922" s="60"/>
      <c r="AY922" s="60"/>
      <c r="BF922" s="60"/>
      <c r="BL922" s="60"/>
    </row>
    <row r="923" spans="1:64" ht="13.5" customHeight="1" x14ac:dyDescent="0.3">
      <c r="A923" s="2"/>
      <c r="H923" s="60"/>
      <c r="N923" s="60"/>
      <c r="T923" s="60"/>
      <c r="Z923" s="60"/>
      <c r="AF923" s="60"/>
      <c r="AM923" s="60"/>
      <c r="AS923" s="60"/>
      <c r="AY923" s="60"/>
      <c r="BF923" s="60"/>
      <c r="BL923" s="60"/>
    </row>
    <row r="924" spans="1:64" ht="13.5" customHeight="1" x14ac:dyDescent="0.3">
      <c r="A924" s="2"/>
      <c r="H924" s="60"/>
      <c r="N924" s="60"/>
      <c r="T924" s="60"/>
      <c r="Z924" s="60"/>
      <c r="AF924" s="60"/>
      <c r="AM924" s="60"/>
      <c r="AS924" s="60"/>
      <c r="AY924" s="60"/>
      <c r="BF924" s="60"/>
      <c r="BL924" s="60"/>
    </row>
    <row r="925" spans="1:64" ht="13.5" customHeight="1" x14ac:dyDescent="0.3">
      <c r="A925" s="2"/>
      <c r="H925" s="60"/>
      <c r="N925" s="60"/>
      <c r="T925" s="60"/>
      <c r="Z925" s="60"/>
      <c r="AF925" s="60"/>
      <c r="AM925" s="60"/>
      <c r="AS925" s="60"/>
      <c r="AY925" s="60"/>
      <c r="BF925" s="60"/>
      <c r="BL925" s="60"/>
    </row>
    <row r="926" spans="1:64" ht="13.5" customHeight="1" x14ac:dyDescent="0.3">
      <c r="A926" s="2"/>
      <c r="H926" s="60"/>
      <c r="N926" s="60"/>
      <c r="T926" s="60"/>
      <c r="Z926" s="60"/>
      <c r="AF926" s="60"/>
      <c r="AM926" s="60"/>
      <c r="AS926" s="60"/>
      <c r="AY926" s="60"/>
      <c r="BF926" s="60"/>
      <c r="BL926" s="60"/>
    </row>
    <row r="927" spans="1:64" ht="13.5" customHeight="1" x14ac:dyDescent="0.3">
      <c r="A927" s="2"/>
      <c r="H927" s="60"/>
      <c r="N927" s="60"/>
      <c r="T927" s="60"/>
      <c r="Z927" s="60"/>
      <c r="AF927" s="60"/>
      <c r="AM927" s="60"/>
      <c r="AS927" s="60"/>
      <c r="AY927" s="60"/>
      <c r="BF927" s="60"/>
      <c r="BL927" s="60"/>
    </row>
    <row r="928" spans="1:64" ht="13.5" customHeight="1" x14ac:dyDescent="0.3">
      <c r="A928" s="2"/>
      <c r="H928" s="60"/>
      <c r="N928" s="60"/>
      <c r="T928" s="60"/>
      <c r="Z928" s="60"/>
      <c r="AF928" s="60"/>
      <c r="AM928" s="60"/>
      <c r="AS928" s="60"/>
      <c r="AY928" s="60"/>
      <c r="BF928" s="60"/>
      <c r="BL928" s="60"/>
    </row>
    <row r="929" spans="1:64" ht="13.5" customHeight="1" x14ac:dyDescent="0.3">
      <c r="A929" s="2"/>
      <c r="H929" s="60"/>
      <c r="N929" s="60"/>
      <c r="T929" s="60"/>
      <c r="Z929" s="60"/>
      <c r="AF929" s="60"/>
      <c r="AM929" s="60"/>
      <c r="AS929" s="60"/>
      <c r="AY929" s="60"/>
      <c r="BF929" s="60"/>
      <c r="BL929" s="60"/>
    </row>
    <row r="930" spans="1:64" ht="13.5" customHeight="1" x14ac:dyDescent="0.3">
      <c r="A930" s="2"/>
      <c r="H930" s="60"/>
      <c r="N930" s="60"/>
      <c r="T930" s="60"/>
      <c r="Z930" s="60"/>
      <c r="AF930" s="60"/>
      <c r="AM930" s="60"/>
      <c r="AS930" s="60"/>
      <c r="AY930" s="60"/>
      <c r="BF930" s="60"/>
      <c r="BL930" s="60"/>
    </row>
    <row r="931" spans="1:64" ht="13.5" customHeight="1" x14ac:dyDescent="0.3">
      <c r="A931" s="2"/>
      <c r="H931" s="60"/>
      <c r="N931" s="60"/>
      <c r="T931" s="60"/>
      <c r="Z931" s="60"/>
      <c r="AF931" s="60"/>
      <c r="AM931" s="60"/>
      <c r="AS931" s="60"/>
      <c r="AY931" s="60"/>
      <c r="BF931" s="60"/>
      <c r="BL931" s="60"/>
    </row>
    <row r="932" spans="1:64" ht="13.5" customHeight="1" x14ac:dyDescent="0.3">
      <c r="A932" s="2"/>
      <c r="H932" s="60"/>
      <c r="N932" s="60"/>
      <c r="T932" s="60"/>
      <c r="Z932" s="60"/>
      <c r="AF932" s="60"/>
      <c r="AM932" s="60"/>
      <c r="AS932" s="60"/>
      <c r="AY932" s="60"/>
      <c r="BF932" s="60"/>
      <c r="BL932" s="60"/>
    </row>
    <row r="933" spans="1:64" ht="13.5" customHeight="1" x14ac:dyDescent="0.3">
      <c r="A933" s="2"/>
      <c r="H933" s="60"/>
      <c r="N933" s="60"/>
      <c r="T933" s="60"/>
      <c r="Z933" s="60"/>
      <c r="AF933" s="60"/>
      <c r="AM933" s="60"/>
      <c r="AS933" s="60"/>
      <c r="AY933" s="60"/>
      <c r="BF933" s="60"/>
      <c r="BL933" s="60"/>
    </row>
    <row r="934" spans="1:64" ht="13.5" customHeight="1" x14ac:dyDescent="0.3">
      <c r="A934" s="2"/>
      <c r="H934" s="60"/>
      <c r="N934" s="60"/>
      <c r="T934" s="60"/>
      <c r="Z934" s="60"/>
      <c r="AF934" s="60"/>
      <c r="AM934" s="60"/>
      <c r="AS934" s="60"/>
      <c r="AY934" s="60"/>
      <c r="BF934" s="60"/>
      <c r="BL934" s="60"/>
    </row>
    <row r="935" spans="1:64" ht="13.5" customHeight="1" x14ac:dyDescent="0.3">
      <c r="A935" s="2"/>
      <c r="H935" s="60"/>
      <c r="N935" s="60"/>
      <c r="T935" s="60"/>
      <c r="Z935" s="60"/>
      <c r="AF935" s="60"/>
      <c r="AM935" s="60"/>
      <c r="AS935" s="60"/>
      <c r="AY935" s="60"/>
      <c r="BF935" s="60"/>
      <c r="BL935" s="60"/>
    </row>
    <row r="936" spans="1:64" ht="13.5" customHeight="1" x14ac:dyDescent="0.3">
      <c r="A936" s="2"/>
      <c r="H936" s="60"/>
      <c r="N936" s="60"/>
      <c r="T936" s="60"/>
      <c r="Z936" s="60"/>
      <c r="AF936" s="60"/>
      <c r="AM936" s="60"/>
      <c r="AS936" s="60"/>
      <c r="AY936" s="60"/>
      <c r="BF936" s="60"/>
      <c r="BL936" s="60"/>
    </row>
    <row r="937" spans="1:64" ht="13.5" customHeight="1" x14ac:dyDescent="0.3">
      <c r="A937" s="2"/>
      <c r="H937" s="60"/>
      <c r="N937" s="60"/>
      <c r="T937" s="60"/>
      <c r="Z937" s="60"/>
      <c r="AF937" s="60"/>
      <c r="AM937" s="60"/>
      <c r="AS937" s="60"/>
      <c r="AY937" s="60"/>
      <c r="BF937" s="60"/>
      <c r="BL937" s="60"/>
    </row>
    <row r="938" spans="1:64" ht="13.5" customHeight="1" x14ac:dyDescent="0.3">
      <c r="A938" s="2"/>
      <c r="H938" s="60"/>
      <c r="N938" s="60"/>
      <c r="T938" s="60"/>
      <c r="Z938" s="60"/>
      <c r="AF938" s="60"/>
      <c r="AM938" s="60"/>
      <c r="AS938" s="60"/>
      <c r="AY938" s="60"/>
      <c r="BF938" s="60"/>
      <c r="BL938" s="60"/>
    </row>
    <row r="939" spans="1:64" ht="13.5" customHeight="1" x14ac:dyDescent="0.3">
      <c r="A939" s="2"/>
      <c r="H939" s="60"/>
      <c r="N939" s="60"/>
      <c r="T939" s="60"/>
      <c r="Z939" s="60"/>
      <c r="AF939" s="60"/>
      <c r="AM939" s="60"/>
      <c r="AS939" s="60"/>
      <c r="AY939" s="60"/>
      <c r="BF939" s="60"/>
      <c r="BL939" s="60"/>
    </row>
    <row r="940" spans="1:64" ht="13.5" customHeight="1" x14ac:dyDescent="0.3">
      <c r="A940" s="2"/>
      <c r="H940" s="60"/>
      <c r="N940" s="60"/>
      <c r="T940" s="60"/>
      <c r="Z940" s="60"/>
      <c r="AF940" s="60"/>
      <c r="AM940" s="60"/>
      <c r="AS940" s="60"/>
      <c r="AY940" s="60"/>
      <c r="BF940" s="60"/>
      <c r="BL940" s="60"/>
    </row>
    <row r="941" spans="1:64" ht="13.5" customHeight="1" x14ac:dyDescent="0.3">
      <c r="A941" s="2"/>
      <c r="H941" s="60"/>
      <c r="N941" s="60"/>
      <c r="T941" s="60"/>
      <c r="Z941" s="60"/>
      <c r="AF941" s="60"/>
      <c r="AM941" s="60"/>
      <c r="AS941" s="60"/>
      <c r="AY941" s="60"/>
      <c r="BF941" s="60"/>
      <c r="BL941" s="60"/>
    </row>
    <row r="942" spans="1:64" ht="13.5" customHeight="1" x14ac:dyDescent="0.3">
      <c r="A942" s="2"/>
      <c r="H942" s="60"/>
      <c r="N942" s="60"/>
      <c r="T942" s="60"/>
      <c r="Z942" s="60"/>
      <c r="AF942" s="60"/>
      <c r="AM942" s="60"/>
      <c r="AS942" s="60"/>
      <c r="AY942" s="60"/>
      <c r="BF942" s="60"/>
      <c r="BL942" s="60"/>
    </row>
    <row r="943" spans="1:64" ht="13.5" customHeight="1" x14ac:dyDescent="0.3">
      <c r="A943" s="2"/>
      <c r="H943" s="60"/>
      <c r="N943" s="60"/>
      <c r="T943" s="60"/>
      <c r="Z943" s="60"/>
      <c r="AF943" s="60"/>
      <c r="AM943" s="60"/>
      <c r="AS943" s="60"/>
      <c r="AY943" s="60"/>
      <c r="BF943" s="60"/>
      <c r="BL943" s="60"/>
    </row>
    <row r="944" spans="1:64" ht="13.5" customHeight="1" x14ac:dyDescent="0.3">
      <c r="A944" s="2"/>
      <c r="H944" s="60"/>
      <c r="N944" s="60"/>
      <c r="T944" s="60"/>
      <c r="Z944" s="60"/>
      <c r="AF944" s="60"/>
      <c r="AM944" s="60"/>
      <c r="AS944" s="60"/>
      <c r="AY944" s="60"/>
      <c r="BF944" s="60"/>
      <c r="BL944" s="60"/>
    </row>
    <row r="945" spans="1:64" ht="13.5" customHeight="1" x14ac:dyDescent="0.3">
      <c r="A945" s="2"/>
      <c r="H945" s="60"/>
      <c r="N945" s="60"/>
      <c r="T945" s="60"/>
      <c r="Z945" s="60"/>
      <c r="AF945" s="60"/>
      <c r="AM945" s="60"/>
      <c r="AS945" s="60"/>
      <c r="AY945" s="60"/>
      <c r="BF945" s="60"/>
      <c r="BL945" s="60"/>
    </row>
    <row r="946" spans="1:64" ht="13.5" customHeight="1" x14ac:dyDescent="0.3">
      <c r="A946" s="2"/>
      <c r="H946" s="60"/>
      <c r="N946" s="60"/>
      <c r="T946" s="60"/>
      <c r="Z946" s="60"/>
      <c r="AF946" s="60"/>
      <c r="AM946" s="60"/>
      <c r="AS946" s="60"/>
      <c r="AY946" s="60"/>
      <c r="BF946" s="60"/>
      <c r="BL946" s="60"/>
    </row>
    <row r="947" spans="1:64" ht="13.5" customHeight="1" x14ac:dyDescent="0.3">
      <c r="A947" s="2"/>
      <c r="H947" s="60"/>
      <c r="N947" s="60"/>
      <c r="T947" s="60"/>
      <c r="Z947" s="60"/>
      <c r="AF947" s="60"/>
      <c r="AM947" s="60"/>
      <c r="AS947" s="60"/>
      <c r="AY947" s="60"/>
      <c r="BF947" s="60"/>
      <c r="BL947" s="60"/>
    </row>
    <row r="948" spans="1:64" ht="13.5" customHeight="1" x14ac:dyDescent="0.3">
      <c r="A948" s="2"/>
      <c r="H948" s="60"/>
      <c r="N948" s="60"/>
      <c r="T948" s="60"/>
      <c r="Z948" s="60"/>
      <c r="AF948" s="60"/>
      <c r="AM948" s="60"/>
      <c r="AS948" s="60"/>
      <c r="AY948" s="60"/>
      <c r="BF948" s="60"/>
      <c r="BL948" s="60"/>
    </row>
    <row r="949" spans="1:64" ht="13.5" customHeight="1" x14ac:dyDescent="0.3">
      <c r="A949" s="2"/>
      <c r="H949" s="60"/>
      <c r="N949" s="60"/>
      <c r="T949" s="60"/>
      <c r="Z949" s="60"/>
      <c r="AF949" s="60"/>
      <c r="AM949" s="60"/>
      <c r="AS949" s="60"/>
      <c r="AY949" s="60"/>
      <c r="BF949" s="60"/>
      <c r="BL949" s="60"/>
    </row>
    <row r="950" spans="1:64" ht="13.5" customHeight="1" x14ac:dyDescent="0.3">
      <c r="A950" s="2"/>
      <c r="H950" s="60"/>
      <c r="N950" s="60"/>
      <c r="T950" s="60"/>
      <c r="Z950" s="60"/>
      <c r="AF950" s="60"/>
      <c r="AM950" s="60"/>
      <c r="AS950" s="60"/>
      <c r="AY950" s="60"/>
      <c r="BF950" s="60"/>
      <c r="BL950" s="60"/>
    </row>
    <row r="951" spans="1:64" ht="13.5" customHeight="1" x14ac:dyDescent="0.3">
      <c r="A951" s="2"/>
      <c r="H951" s="60"/>
      <c r="N951" s="60"/>
      <c r="T951" s="60"/>
      <c r="Z951" s="60"/>
      <c r="AF951" s="60"/>
      <c r="AM951" s="60"/>
      <c r="AS951" s="60"/>
      <c r="AY951" s="60"/>
      <c r="BF951" s="60"/>
      <c r="BL951" s="60"/>
    </row>
    <row r="952" spans="1:64" ht="13.5" customHeight="1" x14ac:dyDescent="0.3">
      <c r="A952" s="2"/>
      <c r="H952" s="60"/>
      <c r="N952" s="60"/>
      <c r="T952" s="60"/>
      <c r="Z952" s="60"/>
      <c r="AF952" s="60"/>
      <c r="AM952" s="60"/>
      <c r="AS952" s="60"/>
      <c r="AY952" s="60"/>
      <c r="BF952" s="60"/>
      <c r="BL952" s="60"/>
    </row>
    <row r="953" spans="1:64" ht="13.5" customHeight="1" x14ac:dyDescent="0.3">
      <c r="A953" s="2"/>
      <c r="H953" s="60"/>
      <c r="N953" s="60"/>
      <c r="T953" s="60"/>
      <c r="Z953" s="60"/>
      <c r="AF953" s="60"/>
      <c r="AM953" s="60"/>
      <c r="AS953" s="60"/>
      <c r="AY953" s="60"/>
      <c r="BF953" s="60"/>
      <c r="BL953" s="60"/>
    </row>
    <row r="954" spans="1:64" ht="13.5" customHeight="1" x14ac:dyDescent="0.3">
      <c r="A954" s="2"/>
      <c r="H954" s="60"/>
      <c r="N954" s="60"/>
      <c r="T954" s="60"/>
      <c r="Z954" s="60"/>
      <c r="AF954" s="60"/>
      <c r="AM954" s="60"/>
      <c r="AS954" s="60"/>
      <c r="AY954" s="60"/>
      <c r="BF954" s="60"/>
      <c r="BL954" s="60"/>
    </row>
    <row r="955" spans="1:64" ht="13.5" customHeight="1" x14ac:dyDescent="0.3">
      <c r="A955" s="2"/>
      <c r="H955" s="60"/>
      <c r="N955" s="60"/>
      <c r="T955" s="60"/>
      <c r="Z955" s="60"/>
      <c r="AF955" s="60"/>
      <c r="AM955" s="60"/>
      <c r="AS955" s="60"/>
      <c r="AY955" s="60"/>
      <c r="BF955" s="60"/>
      <c r="BL955" s="60"/>
    </row>
    <row r="956" spans="1:64" ht="13.5" customHeight="1" x14ac:dyDescent="0.3">
      <c r="A956" s="2"/>
      <c r="H956" s="60"/>
      <c r="N956" s="60"/>
      <c r="T956" s="60"/>
      <c r="Z956" s="60"/>
      <c r="AF956" s="60"/>
      <c r="AM956" s="60"/>
      <c r="AS956" s="60"/>
      <c r="AY956" s="60"/>
      <c r="BF956" s="60"/>
      <c r="BL956" s="60"/>
    </row>
    <row r="957" spans="1:64" ht="13.5" customHeight="1" x14ac:dyDescent="0.3">
      <c r="A957" s="2"/>
      <c r="H957" s="60"/>
      <c r="N957" s="60"/>
      <c r="T957" s="60"/>
      <c r="Z957" s="60"/>
      <c r="AF957" s="60"/>
      <c r="AM957" s="60"/>
      <c r="AS957" s="60"/>
      <c r="AY957" s="60"/>
      <c r="BF957" s="60"/>
      <c r="BL957" s="60"/>
    </row>
    <row r="958" spans="1:64" ht="13.5" customHeight="1" x14ac:dyDescent="0.3">
      <c r="A958" s="2"/>
      <c r="H958" s="60"/>
      <c r="N958" s="60"/>
      <c r="T958" s="60"/>
      <c r="Z958" s="60"/>
      <c r="AF958" s="60"/>
      <c r="AM958" s="60"/>
      <c r="AS958" s="60"/>
      <c r="AY958" s="60"/>
      <c r="BF958" s="60"/>
      <c r="BL958" s="60"/>
    </row>
    <row r="959" spans="1:64" ht="13.5" customHeight="1" x14ac:dyDescent="0.3">
      <c r="A959" s="2"/>
      <c r="H959" s="60"/>
      <c r="N959" s="60"/>
      <c r="T959" s="60"/>
      <c r="Z959" s="60"/>
      <c r="AF959" s="60"/>
      <c r="AM959" s="60"/>
      <c r="AS959" s="60"/>
      <c r="AY959" s="60"/>
      <c r="BF959" s="60"/>
      <c r="BL959" s="60"/>
    </row>
    <row r="960" spans="1:64" ht="13.5" customHeight="1" x14ac:dyDescent="0.3">
      <c r="A960" s="2"/>
      <c r="H960" s="60"/>
      <c r="N960" s="60"/>
      <c r="T960" s="60"/>
      <c r="Z960" s="60"/>
      <c r="AF960" s="60"/>
      <c r="AM960" s="60"/>
      <c r="AS960" s="60"/>
      <c r="AY960" s="60"/>
      <c r="BF960" s="60"/>
      <c r="BL960" s="60"/>
    </row>
    <row r="961" spans="1:64" ht="13.5" customHeight="1" x14ac:dyDescent="0.3">
      <c r="A961" s="2"/>
      <c r="H961" s="60"/>
      <c r="N961" s="60"/>
      <c r="T961" s="60"/>
      <c r="Z961" s="60"/>
      <c r="AF961" s="60"/>
      <c r="AM961" s="60"/>
      <c r="AS961" s="60"/>
      <c r="AY961" s="60"/>
      <c r="BF961" s="60"/>
      <c r="BL961" s="60"/>
    </row>
    <row r="962" spans="1:64" ht="13.5" customHeight="1" x14ac:dyDescent="0.3">
      <c r="A962" s="2"/>
      <c r="H962" s="60"/>
      <c r="N962" s="60"/>
      <c r="T962" s="60"/>
      <c r="Z962" s="60"/>
      <c r="AF962" s="60"/>
      <c r="AM962" s="60"/>
      <c r="AS962" s="60"/>
      <c r="AY962" s="60"/>
      <c r="BF962" s="60"/>
      <c r="BL962" s="60"/>
    </row>
    <row r="963" spans="1:64" ht="13.5" customHeight="1" x14ac:dyDescent="0.3">
      <c r="A963" s="2"/>
      <c r="H963" s="60"/>
      <c r="N963" s="60"/>
      <c r="T963" s="60"/>
      <c r="Z963" s="60"/>
      <c r="AF963" s="60"/>
      <c r="AM963" s="60"/>
      <c r="AS963" s="60"/>
      <c r="AY963" s="60"/>
      <c r="BF963" s="60"/>
      <c r="BL963" s="60"/>
    </row>
    <row r="964" spans="1:64" ht="13.5" customHeight="1" x14ac:dyDescent="0.3">
      <c r="A964" s="2"/>
      <c r="H964" s="60"/>
      <c r="N964" s="60"/>
      <c r="T964" s="60"/>
      <c r="Z964" s="60"/>
      <c r="AF964" s="60"/>
      <c r="AM964" s="60"/>
      <c r="AS964" s="60"/>
      <c r="AY964" s="60"/>
      <c r="BF964" s="60"/>
      <c r="BL964" s="60"/>
    </row>
    <row r="965" spans="1:64" ht="13.5" customHeight="1" x14ac:dyDescent="0.3">
      <c r="A965" s="2"/>
      <c r="H965" s="60"/>
      <c r="N965" s="60"/>
      <c r="T965" s="60"/>
      <c r="Z965" s="60"/>
      <c r="AF965" s="60"/>
      <c r="AM965" s="60"/>
      <c r="AS965" s="60"/>
      <c r="AY965" s="60"/>
      <c r="BF965" s="60"/>
      <c r="BL965" s="60"/>
    </row>
    <row r="966" spans="1:64" ht="13.5" customHeight="1" x14ac:dyDescent="0.3">
      <c r="A966" s="2"/>
      <c r="H966" s="60"/>
      <c r="N966" s="60"/>
      <c r="T966" s="60"/>
      <c r="Z966" s="60"/>
      <c r="AF966" s="60"/>
      <c r="AM966" s="60"/>
      <c r="AS966" s="60"/>
      <c r="AY966" s="60"/>
      <c r="BF966" s="60"/>
      <c r="BL966" s="60"/>
    </row>
    <row r="967" spans="1:64" ht="13.5" customHeight="1" x14ac:dyDescent="0.3">
      <c r="A967" s="2"/>
      <c r="H967" s="60"/>
      <c r="N967" s="60"/>
      <c r="T967" s="60"/>
      <c r="Z967" s="60"/>
      <c r="AF967" s="60"/>
      <c r="AM967" s="60"/>
      <c r="AS967" s="60"/>
      <c r="AY967" s="60"/>
      <c r="BF967" s="60"/>
      <c r="BL967" s="60"/>
    </row>
    <row r="968" spans="1:64" ht="13.5" customHeight="1" x14ac:dyDescent="0.3">
      <c r="A968" s="2"/>
      <c r="H968" s="60"/>
      <c r="N968" s="60"/>
      <c r="T968" s="60"/>
      <c r="Z968" s="60"/>
      <c r="AF968" s="60"/>
      <c r="AM968" s="60"/>
      <c r="AS968" s="60"/>
      <c r="AY968" s="60"/>
      <c r="BF968" s="60"/>
      <c r="BL968" s="60"/>
    </row>
    <row r="969" spans="1:64" ht="13.5" customHeight="1" x14ac:dyDescent="0.3">
      <c r="A969" s="2"/>
      <c r="H969" s="60"/>
      <c r="N969" s="60"/>
      <c r="T969" s="60"/>
      <c r="Z969" s="60"/>
      <c r="AF969" s="60"/>
      <c r="AM969" s="60"/>
      <c r="AS969" s="60"/>
      <c r="AY969" s="60"/>
      <c r="BF969" s="60"/>
      <c r="BL969" s="60"/>
    </row>
    <row r="970" spans="1:64" ht="13.5" customHeight="1" x14ac:dyDescent="0.3">
      <c r="A970" s="2"/>
      <c r="H970" s="60"/>
      <c r="N970" s="60"/>
      <c r="T970" s="60"/>
      <c r="Z970" s="60"/>
      <c r="AF970" s="60"/>
      <c r="AM970" s="60"/>
      <c r="AS970" s="60"/>
      <c r="AY970" s="60"/>
      <c r="BF970" s="60"/>
      <c r="BL970" s="60"/>
    </row>
    <row r="971" spans="1:64" ht="13.5" customHeight="1" x14ac:dyDescent="0.3">
      <c r="A971" s="2"/>
      <c r="H971" s="60"/>
      <c r="N971" s="60"/>
      <c r="T971" s="60"/>
      <c r="Z971" s="60"/>
      <c r="AF971" s="60"/>
      <c r="AM971" s="60"/>
      <c r="AS971" s="60"/>
      <c r="AY971" s="60"/>
      <c r="BF971" s="60"/>
      <c r="BL971" s="60"/>
    </row>
    <row r="972" spans="1:64" ht="13.5" customHeight="1" x14ac:dyDescent="0.3">
      <c r="A972" s="2"/>
      <c r="H972" s="60"/>
      <c r="N972" s="60"/>
      <c r="T972" s="60"/>
      <c r="Z972" s="60"/>
      <c r="AF972" s="60"/>
      <c r="AM972" s="60"/>
      <c r="AS972" s="60"/>
      <c r="AY972" s="60"/>
      <c r="BF972" s="60"/>
      <c r="BL972" s="60"/>
    </row>
    <row r="973" spans="1:64" ht="13.5" customHeight="1" x14ac:dyDescent="0.3">
      <c r="A973" s="2"/>
      <c r="H973" s="60"/>
      <c r="N973" s="60"/>
      <c r="T973" s="60"/>
      <c r="Z973" s="60"/>
      <c r="AF973" s="60"/>
      <c r="AM973" s="60"/>
      <c r="AS973" s="60"/>
      <c r="AY973" s="60"/>
      <c r="BF973" s="60"/>
      <c r="BL973" s="60"/>
    </row>
    <row r="974" spans="1:64" ht="13.5" customHeight="1" x14ac:dyDescent="0.3">
      <c r="A974" s="2"/>
      <c r="H974" s="60"/>
      <c r="N974" s="60"/>
      <c r="T974" s="60"/>
      <c r="Z974" s="60"/>
      <c r="AF974" s="60"/>
      <c r="AM974" s="60"/>
      <c r="AS974" s="60"/>
      <c r="AY974" s="60"/>
      <c r="BF974" s="60"/>
      <c r="BL974" s="60"/>
    </row>
    <row r="975" spans="1:64" ht="13.5" customHeight="1" x14ac:dyDescent="0.3">
      <c r="A975" s="2"/>
      <c r="H975" s="60"/>
      <c r="N975" s="60"/>
      <c r="T975" s="60"/>
      <c r="Z975" s="60"/>
      <c r="AF975" s="60"/>
      <c r="AM975" s="60"/>
      <c r="AS975" s="60"/>
      <c r="AY975" s="60"/>
      <c r="BF975" s="60"/>
      <c r="BL975" s="60"/>
    </row>
    <row r="976" spans="1:64" ht="13.5" customHeight="1" x14ac:dyDescent="0.3">
      <c r="A976" s="2"/>
      <c r="H976" s="60"/>
      <c r="N976" s="60"/>
      <c r="T976" s="60"/>
      <c r="Z976" s="60"/>
      <c r="AF976" s="60"/>
      <c r="AM976" s="60"/>
      <c r="AS976" s="60"/>
      <c r="AY976" s="60"/>
      <c r="BF976" s="60"/>
      <c r="BL976" s="60"/>
    </row>
    <row r="977" spans="1:64" ht="13.5" customHeight="1" x14ac:dyDescent="0.3">
      <c r="A977" s="2"/>
      <c r="H977" s="60"/>
      <c r="N977" s="60"/>
      <c r="T977" s="60"/>
      <c r="Z977" s="60"/>
      <c r="AF977" s="60"/>
      <c r="AM977" s="60"/>
      <c r="AS977" s="60"/>
      <c r="AY977" s="60"/>
      <c r="BF977" s="60"/>
      <c r="BL977" s="60"/>
    </row>
    <row r="978" spans="1:64" ht="13.5" customHeight="1" x14ac:dyDescent="0.3">
      <c r="A978" s="2"/>
      <c r="H978" s="60"/>
      <c r="N978" s="60"/>
      <c r="T978" s="60"/>
      <c r="Z978" s="60"/>
      <c r="AF978" s="60"/>
      <c r="AM978" s="60"/>
      <c r="AS978" s="60"/>
      <c r="AY978" s="60"/>
      <c r="BF978" s="60"/>
      <c r="BL978" s="60"/>
    </row>
    <row r="979" spans="1:64" ht="13.5" customHeight="1" x14ac:dyDescent="0.3">
      <c r="A979" s="2"/>
      <c r="H979" s="60"/>
      <c r="N979" s="60"/>
      <c r="T979" s="60"/>
      <c r="Z979" s="60"/>
      <c r="AF979" s="60"/>
      <c r="AM979" s="60"/>
      <c r="AS979" s="60"/>
      <c r="AY979" s="60"/>
      <c r="BF979" s="60"/>
      <c r="BL979" s="60"/>
    </row>
    <row r="980" spans="1:64" ht="13.5" customHeight="1" x14ac:dyDescent="0.3">
      <c r="A980" s="2"/>
      <c r="H980" s="60"/>
      <c r="N980" s="60"/>
      <c r="T980" s="60"/>
      <c r="Z980" s="60"/>
      <c r="AF980" s="60"/>
      <c r="AM980" s="60"/>
      <c r="AS980" s="60"/>
      <c r="AY980" s="60"/>
      <c r="BF980" s="60"/>
      <c r="BL980" s="60"/>
    </row>
    <row r="981" spans="1:64" ht="13.5" customHeight="1" x14ac:dyDescent="0.3">
      <c r="A981" s="2"/>
      <c r="H981" s="60"/>
      <c r="N981" s="60"/>
      <c r="T981" s="60"/>
      <c r="Z981" s="60"/>
      <c r="AF981" s="60"/>
      <c r="AM981" s="60"/>
      <c r="AS981" s="60"/>
      <c r="AY981" s="60"/>
      <c r="BF981" s="60"/>
      <c r="BL981" s="60"/>
    </row>
    <row r="982" spans="1:64" ht="13.5" customHeight="1" x14ac:dyDescent="0.3">
      <c r="A982" s="2"/>
      <c r="H982" s="60"/>
      <c r="N982" s="60"/>
      <c r="T982" s="60"/>
      <c r="Z982" s="60"/>
      <c r="AF982" s="60"/>
      <c r="AM982" s="60"/>
      <c r="AS982" s="60"/>
      <c r="AY982" s="60"/>
      <c r="BF982" s="60"/>
      <c r="BL982" s="60"/>
    </row>
    <row r="983" spans="1:64" ht="13.5" customHeight="1" x14ac:dyDescent="0.3">
      <c r="A983" s="2"/>
      <c r="H983" s="60"/>
      <c r="N983" s="60"/>
      <c r="T983" s="60"/>
      <c r="Z983" s="60"/>
      <c r="AF983" s="60"/>
      <c r="AM983" s="60"/>
      <c r="AS983" s="60"/>
      <c r="AY983" s="60"/>
      <c r="BF983" s="60"/>
      <c r="BL983" s="60"/>
    </row>
    <row r="984" spans="1:64" ht="13.5" customHeight="1" x14ac:dyDescent="0.3">
      <c r="A984" s="2"/>
      <c r="H984" s="60"/>
      <c r="N984" s="60"/>
      <c r="T984" s="60"/>
      <c r="Z984" s="60"/>
      <c r="AF984" s="60"/>
      <c r="AM984" s="60"/>
      <c r="AS984" s="60"/>
      <c r="AY984" s="60"/>
      <c r="BF984" s="60"/>
      <c r="BL984" s="60"/>
    </row>
    <row r="985" spans="1:64" ht="13.5" customHeight="1" x14ac:dyDescent="0.3">
      <c r="A985" s="2"/>
      <c r="H985" s="60"/>
      <c r="N985" s="60"/>
      <c r="T985" s="60"/>
      <c r="Z985" s="60"/>
      <c r="AF985" s="60"/>
      <c r="AM985" s="60"/>
      <c r="AS985" s="60"/>
      <c r="AY985" s="60"/>
      <c r="BF985" s="60"/>
      <c r="BL985" s="60"/>
    </row>
    <row r="986" spans="1:64" ht="13.5" customHeight="1" x14ac:dyDescent="0.3">
      <c r="A986" s="2"/>
      <c r="H986" s="60"/>
      <c r="N986" s="60"/>
      <c r="T986" s="60"/>
      <c r="Z986" s="60"/>
      <c r="AF986" s="60"/>
      <c r="AM986" s="60"/>
      <c r="AS986" s="60"/>
      <c r="AY986" s="60"/>
      <c r="BF986" s="60"/>
      <c r="BL986" s="60"/>
    </row>
    <row r="987" spans="1:64" ht="13.5" customHeight="1" x14ac:dyDescent="0.3">
      <c r="A987" s="2"/>
      <c r="H987" s="60"/>
      <c r="N987" s="60"/>
      <c r="T987" s="60"/>
      <c r="Z987" s="60"/>
      <c r="AF987" s="60"/>
      <c r="AM987" s="60"/>
      <c r="AS987" s="60"/>
      <c r="AY987" s="60"/>
      <c r="BF987" s="60"/>
      <c r="BL987" s="60"/>
    </row>
    <row r="988" spans="1:64" ht="13.5" customHeight="1" x14ac:dyDescent="0.3">
      <c r="A988" s="2"/>
      <c r="H988" s="60"/>
      <c r="N988" s="60"/>
      <c r="T988" s="60"/>
      <c r="Z988" s="60"/>
      <c r="AF988" s="60"/>
      <c r="AM988" s="60"/>
      <c r="AS988" s="60"/>
      <c r="AY988" s="60"/>
      <c r="BF988" s="60"/>
      <c r="BL988" s="60"/>
    </row>
    <row r="989" spans="1:64" ht="13.5" customHeight="1" x14ac:dyDescent="0.3">
      <c r="A989" s="2"/>
      <c r="H989" s="60"/>
      <c r="N989" s="60"/>
      <c r="T989" s="60"/>
      <c r="Z989" s="60"/>
      <c r="AF989" s="60"/>
      <c r="AM989" s="60"/>
      <c r="AS989" s="60"/>
      <c r="AY989" s="60"/>
      <c r="BF989" s="60"/>
      <c r="BL989" s="60"/>
    </row>
    <row r="990" spans="1:64" ht="13.5" customHeight="1" x14ac:dyDescent="0.3">
      <c r="A990" s="2"/>
      <c r="H990" s="60"/>
      <c r="N990" s="60"/>
      <c r="T990" s="60"/>
      <c r="Z990" s="60"/>
      <c r="AF990" s="60"/>
      <c r="AM990" s="60"/>
      <c r="AS990" s="60"/>
      <c r="AY990" s="60"/>
      <c r="BF990" s="60"/>
      <c r="BL990" s="60"/>
    </row>
    <row r="991" spans="1:64" ht="13.5" customHeight="1" x14ac:dyDescent="0.3">
      <c r="A991" s="2"/>
      <c r="H991" s="60"/>
      <c r="N991" s="60"/>
      <c r="T991" s="60"/>
      <c r="Z991" s="60"/>
      <c r="AF991" s="60"/>
      <c r="AM991" s="60"/>
      <c r="AS991" s="60"/>
      <c r="AY991" s="60"/>
      <c r="BF991" s="60"/>
      <c r="BL991" s="60"/>
    </row>
    <row r="992" spans="1:64" ht="13.5" customHeight="1" x14ac:dyDescent="0.3">
      <c r="A992" s="2"/>
      <c r="H992" s="60"/>
      <c r="N992" s="60"/>
      <c r="T992" s="60"/>
      <c r="Z992" s="60"/>
      <c r="AF992" s="60"/>
      <c r="AM992" s="60"/>
      <c r="AS992" s="60"/>
      <c r="AY992" s="60"/>
      <c r="BF992" s="60"/>
      <c r="BL992" s="60"/>
    </row>
    <row r="993" spans="1:64" ht="13.5" customHeight="1" x14ac:dyDescent="0.3">
      <c r="A993" s="2"/>
      <c r="H993" s="60"/>
      <c r="N993" s="60"/>
      <c r="T993" s="60"/>
      <c r="Z993" s="60"/>
      <c r="AF993" s="60"/>
      <c r="AM993" s="60"/>
      <c r="AS993" s="60"/>
      <c r="AY993" s="60"/>
      <c r="BF993" s="60"/>
      <c r="BL993" s="60"/>
    </row>
    <row r="994" spans="1:64" ht="13.5" customHeight="1" x14ac:dyDescent="0.3">
      <c r="A994" s="2"/>
      <c r="H994" s="60"/>
      <c r="N994" s="60"/>
      <c r="T994" s="60"/>
      <c r="Z994" s="60"/>
      <c r="AF994" s="60"/>
      <c r="AM994" s="60"/>
      <c r="AS994" s="60"/>
      <c r="AY994" s="60"/>
      <c r="BF994" s="60"/>
      <c r="BL994" s="60"/>
    </row>
    <row r="995" spans="1:64" ht="13.5" customHeight="1" x14ac:dyDescent="0.3">
      <c r="A995" s="2"/>
      <c r="H995" s="60"/>
      <c r="N995" s="60"/>
      <c r="T995" s="60"/>
      <c r="Z995" s="60"/>
      <c r="AF995" s="60"/>
      <c r="AM995" s="60"/>
      <c r="AS995" s="60"/>
      <c r="AY995" s="60"/>
      <c r="BF995" s="60"/>
      <c r="BL995" s="60"/>
    </row>
    <row r="996" spans="1:64" ht="13.5" customHeight="1" x14ac:dyDescent="0.3">
      <c r="A996" s="2"/>
      <c r="H996" s="60"/>
      <c r="N996" s="60"/>
      <c r="T996" s="60"/>
      <c r="Z996" s="60"/>
      <c r="AF996" s="60"/>
      <c r="AM996" s="60"/>
      <c r="AS996" s="60"/>
      <c r="AY996" s="60"/>
      <c r="BF996" s="60"/>
      <c r="BL996" s="60"/>
    </row>
    <row r="997" spans="1:64" ht="13.5" customHeight="1" x14ac:dyDescent="0.3">
      <c r="A997" s="2"/>
      <c r="H997" s="60"/>
      <c r="N997" s="60"/>
      <c r="T997" s="60"/>
      <c r="Z997" s="60"/>
      <c r="AF997" s="60"/>
      <c r="AM997" s="60"/>
      <c r="AS997" s="60"/>
      <c r="AY997" s="60"/>
      <c r="BF997" s="60"/>
      <c r="BL997" s="60"/>
    </row>
    <row r="998" spans="1:64" ht="13.5" customHeight="1" x14ac:dyDescent="0.3">
      <c r="A998" s="2"/>
      <c r="H998" s="60"/>
      <c r="N998" s="60"/>
      <c r="T998" s="60"/>
      <c r="Z998" s="60"/>
      <c r="AF998" s="60"/>
      <c r="AM998" s="60"/>
      <c r="AS998" s="60"/>
      <c r="AY998" s="60"/>
      <c r="BF998" s="60"/>
      <c r="BL998" s="60"/>
    </row>
    <row r="999" spans="1:64" ht="13.5" customHeight="1" x14ac:dyDescent="0.3">
      <c r="A999" s="2"/>
      <c r="H999" s="60"/>
      <c r="N999" s="60"/>
      <c r="T999" s="60"/>
      <c r="Z999" s="60"/>
      <c r="AF999" s="60"/>
      <c r="AM999" s="60"/>
      <c r="AS999" s="60"/>
      <c r="AY999" s="60"/>
      <c r="BF999" s="60"/>
      <c r="BL999" s="60"/>
    </row>
    <row r="1000" spans="1:64" ht="13.5" customHeight="1" x14ac:dyDescent="0.3">
      <c r="A1000" s="2"/>
      <c r="H1000" s="60"/>
      <c r="N1000" s="60"/>
      <c r="T1000" s="60"/>
      <c r="Z1000" s="60"/>
      <c r="AF1000" s="60"/>
      <c r="AM1000" s="60"/>
      <c r="AS1000" s="60"/>
      <c r="AY1000" s="60"/>
      <c r="BF1000" s="60"/>
      <c r="BL1000" s="60"/>
    </row>
    <row r="1001" spans="1:64" ht="13.5" customHeight="1" x14ac:dyDescent="0.3">
      <c r="A1001" s="2"/>
      <c r="H1001" s="60"/>
      <c r="N1001" s="60"/>
      <c r="T1001" s="60"/>
      <c r="Z1001" s="60"/>
      <c r="AF1001" s="60"/>
      <c r="AM1001" s="60"/>
      <c r="AS1001" s="60"/>
      <c r="AY1001" s="60"/>
      <c r="BF1001" s="60"/>
      <c r="BL1001" s="60"/>
    </row>
    <row r="1002" spans="1:64" ht="13.5" customHeight="1" x14ac:dyDescent="0.3">
      <c r="A1002" s="2"/>
      <c r="H1002" s="60"/>
      <c r="N1002" s="60"/>
      <c r="T1002" s="60"/>
      <c r="Z1002" s="60"/>
      <c r="AF1002" s="60"/>
      <c r="AM1002" s="60"/>
      <c r="AS1002" s="60"/>
      <c r="AY1002" s="60"/>
      <c r="BF1002" s="60"/>
      <c r="BL1002" s="60"/>
    </row>
    <row r="1003" spans="1:64" ht="13.5" customHeight="1" x14ac:dyDescent="0.3">
      <c r="A1003" s="2"/>
      <c r="H1003" s="60"/>
      <c r="N1003" s="60"/>
      <c r="T1003" s="60"/>
      <c r="Z1003" s="60"/>
      <c r="AF1003" s="60"/>
      <c r="AM1003" s="60"/>
      <c r="AS1003" s="60"/>
      <c r="AY1003" s="60"/>
      <c r="BF1003" s="60"/>
      <c r="BL1003" s="60"/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FBFC-D72F-421A-91DA-4F4967D34923}">
  <dimension ref="A1:W368"/>
  <sheetViews>
    <sheetView workbookViewId="0">
      <pane ySplit="3" topLeftCell="A7" activePane="bottomLeft" state="frozen"/>
      <selection pane="bottomLeft" activeCell="A2" sqref="A2"/>
    </sheetView>
  </sheetViews>
  <sheetFormatPr defaultRowHeight="13.5" x14ac:dyDescent="0.3"/>
  <cols>
    <col min="1" max="1" width="11.25" style="3" bestFit="1" customWidth="1"/>
    <col min="2" max="2" width="9.75" style="3" bestFit="1" customWidth="1"/>
    <col min="3" max="3" width="9" style="3"/>
    <col min="4" max="4" width="9.75" style="3" bestFit="1" customWidth="1"/>
    <col min="5" max="5" width="9" style="3"/>
    <col min="6" max="6" width="9.125" style="3" bestFit="1" customWidth="1"/>
    <col min="7" max="11" width="9" style="3"/>
    <col min="12" max="12" width="9.125" style="3" bestFit="1" customWidth="1"/>
    <col min="13" max="14" width="9" style="59"/>
    <col min="15" max="15" width="9" style="3"/>
    <col min="16" max="16" width="9" style="46"/>
    <col min="17" max="17" width="9" style="3"/>
    <col min="18" max="18" width="9" style="53"/>
    <col min="19" max="20" width="9.75" style="53" bestFit="1" customWidth="1"/>
    <col min="21" max="16384" width="9" style="53"/>
  </cols>
  <sheetData>
    <row r="1" spans="1:23" x14ac:dyDescent="0.3">
      <c r="A1" s="42" t="s">
        <v>1030</v>
      </c>
      <c r="B1" s="2">
        <v>36588</v>
      </c>
      <c r="C1" s="42" t="s">
        <v>1031</v>
      </c>
      <c r="D1" s="2">
        <v>46197</v>
      </c>
      <c r="E1" s="43" t="s">
        <v>1032</v>
      </c>
      <c r="F1" s="3">
        <v>365</v>
      </c>
      <c r="G1" s="42" t="s">
        <v>1033</v>
      </c>
      <c r="H1" s="3" t="s">
        <v>1034</v>
      </c>
      <c r="I1" s="42" t="s">
        <v>5</v>
      </c>
      <c r="J1" s="3" t="s">
        <v>9</v>
      </c>
      <c r="K1" s="42" t="s">
        <v>1035</v>
      </c>
      <c r="L1" s="30">
        <v>0</v>
      </c>
      <c r="M1" s="58" t="s">
        <v>1036</v>
      </c>
      <c r="N1" s="59" t="s">
        <v>1037</v>
      </c>
    </row>
    <row r="2" spans="1:23" x14ac:dyDescent="0.3">
      <c r="A2" s="3" t="str">
        <f>_xll.IMDH("STK",B2,A3:B3,$B$1,$D$1,$F$1,"Per="&amp;$H$1&amp;",sort="&amp;$J$1&amp;",real=false,Bizday="&amp;$L$1&amp;",Quote="&amp;$N$1&amp;",Pos=20,Orient=V,Title=KODEX,DtFmt=1,TmFmt=1,unit=true")</f>
        <v>KODEX</v>
      </c>
      <c r="B2" s="45" t="s">
        <v>2079</v>
      </c>
      <c r="C2" s="3" t="str">
        <f>_xll.IMDH("STK",D2,C3:D3,$B$1,$D$1,$F$1,"Per="&amp;$H$1&amp;",sort="&amp;$J$1&amp;",real=false,Bizday="&amp;$L$1&amp;",Quote="&amp;$N$1&amp;",Pos=20,Orient=V,Title=RISE,DtFmt=1,TmFmt=1,unit=true")</f>
        <v>RISE</v>
      </c>
      <c r="D2" s="45" t="s">
        <v>2080</v>
      </c>
      <c r="E2" s="3" t="str">
        <f>_xll.IMDH("STK",$B$2,E3:F3,$B$1,$D$1,$F$1,"Per="&amp;$H$1&amp;",sort="&amp;$J$1&amp;",real=false,Bizday="&amp;$L$1&amp;",Quote="&amp;$N$1&amp;",Pos=20,Orient=V,Title=SOL,DtFmt=1,TmFmt=1,unit=true")</f>
        <v>SOL</v>
      </c>
      <c r="F2" s="45" t="s">
        <v>2081</v>
      </c>
      <c r="G2" s="3" t="str">
        <f>_xll.IMDH("STK",$B$2,G3:H3,$B$1,$D$1,$F$1,"Per="&amp;$H$1&amp;",sort="&amp;$J$1&amp;",real=false,Bizday="&amp;$L$1&amp;",Quote="&amp;$N$1&amp;",Pos=20,Orient=V,Title=ACE,DtFmt=1,TmFmt=1,unit=true")</f>
        <v>ACE</v>
      </c>
      <c r="H2" s="45" t="s">
        <v>2082</v>
      </c>
      <c r="I2" s="3" t="str">
        <f>_xll.IMDH("STK",$B$2,I3:J3,$B$1,$D$1,$F$1,"Per="&amp;$H$1&amp;",sort="&amp;$J$1&amp;",real=false,Bizday="&amp;$L$1&amp;",Quote="&amp;$N$1&amp;",Pos=20,Orient=V,Title=TIGER,DtFmt=1,TmFmt=1,unit=true")</f>
        <v>TIGER</v>
      </c>
      <c r="J2" s="45" t="s">
        <v>2083</v>
      </c>
      <c r="K2" s="3" t="str">
        <f>_xll.IMDH("STK",$B$2,K3:L3,$B$1,$D$1,$F$1,"Per="&amp;$H$1&amp;",sort="&amp;$J$1&amp;",real=false,Bizday="&amp;$L$1&amp;",Quote="&amp;$N$1&amp;",Pos=20,Orient=V,Title=PLUS,DtFmt=1,TmFmt=1,unit=true")</f>
        <v>PLUS</v>
      </c>
      <c r="L2" s="45" t="s">
        <v>2084</v>
      </c>
    </row>
    <row r="3" spans="1:23" x14ac:dyDescent="0.3">
      <c r="A3" s="4" t="s">
        <v>2078</v>
      </c>
      <c r="B3" s="5" t="s">
        <v>1041</v>
      </c>
      <c r="C3" s="4" t="s">
        <v>2078</v>
      </c>
      <c r="D3" s="5" t="s">
        <v>1041</v>
      </c>
      <c r="E3" s="4" t="s">
        <v>2078</v>
      </c>
      <c r="F3" s="5" t="s">
        <v>1041</v>
      </c>
      <c r="G3" s="4" t="s">
        <v>2078</v>
      </c>
      <c r="H3" s="5" t="s">
        <v>1041</v>
      </c>
      <c r="I3" s="4" t="s">
        <v>2078</v>
      </c>
      <c r="J3" s="5" t="s">
        <v>1041</v>
      </c>
      <c r="K3" s="4" t="s">
        <v>2078</v>
      </c>
      <c r="L3" s="5" t="s">
        <v>1041</v>
      </c>
      <c r="M3" s="23" t="s">
        <v>2085</v>
      </c>
      <c r="N3" s="23" t="s">
        <v>2086</v>
      </c>
      <c r="P3" s="24"/>
      <c r="Q3" s="21"/>
    </row>
    <row r="4" spans="1:23" x14ac:dyDescent="0.3">
      <c r="A4" s="48">
        <v>46197</v>
      </c>
      <c r="B4" s="49">
        <v>-0.01</v>
      </c>
      <c r="C4" s="48">
        <v>46197</v>
      </c>
      <c r="D4" s="49">
        <v>0.06</v>
      </c>
      <c r="E4" s="48">
        <v>46197</v>
      </c>
      <c r="F4" s="49">
        <v>-0.01</v>
      </c>
      <c r="G4" s="48">
        <v>46197</v>
      </c>
      <c r="H4" s="49">
        <v>-0.01</v>
      </c>
      <c r="I4" s="48">
        <v>46197</v>
      </c>
      <c r="J4" s="49">
        <v>-0.01</v>
      </c>
      <c r="K4" s="48">
        <v>46197</v>
      </c>
      <c r="L4" s="49">
        <v>-0.01</v>
      </c>
      <c r="M4" s="57">
        <f>AVERAGE(B4,D4,F4)</f>
        <v>1.3333333333333331E-2</v>
      </c>
      <c r="N4" s="57">
        <f>AVERAGE(B4,D4,F4,H4,J4,L4)</f>
        <v>1.666666666666665E-3</v>
      </c>
      <c r="O4" s="50">
        <f>N4/M4</f>
        <v>0.1249999999999999</v>
      </c>
      <c r="P4" s="49">
        <f>(ABS(M4)-ABS(N4))*100</f>
        <v>1.1666666666666665</v>
      </c>
      <c r="Q4" s="51" t="str">
        <f>IF(ABS(M4)&gt;ABS(N4),"O","X")</f>
        <v>O</v>
      </c>
    </row>
    <row r="5" spans="1:23" x14ac:dyDescent="0.3">
      <c r="A5" s="48">
        <v>46196</v>
      </c>
      <c r="B5" s="49">
        <v>-0.06</v>
      </c>
      <c r="C5" s="48">
        <v>46196</v>
      </c>
      <c r="D5" s="49">
        <v>-0.06</v>
      </c>
      <c r="E5" s="48">
        <v>46196</v>
      </c>
      <c r="F5" s="49">
        <v>-0.06</v>
      </c>
      <c r="G5" s="48">
        <v>46196</v>
      </c>
      <c r="H5" s="49">
        <v>-0.06</v>
      </c>
      <c r="I5" s="48">
        <v>46196</v>
      </c>
      <c r="J5" s="49">
        <v>-0.06</v>
      </c>
      <c r="K5" s="48">
        <v>46196</v>
      </c>
      <c r="L5" s="49">
        <v>-0.06</v>
      </c>
      <c r="M5" s="57">
        <f t="shared" ref="M5:M32" si="0">AVERAGE(B5,D5,F5)</f>
        <v>-0.06</v>
      </c>
      <c r="N5" s="57">
        <f t="shared" ref="N5:N32" si="1">AVERAGE(B5,D5,F5,H5,J5,L5)</f>
        <v>-0.06</v>
      </c>
      <c r="O5" s="50">
        <f t="shared" ref="O5:O32" si="2">N5/M5</f>
        <v>1</v>
      </c>
      <c r="P5" s="49">
        <f t="shared" ref="P5:P32" si="3">(ABS(M5)-ABS(N5))*100</f>
        <v>0</v>
      </c>
      <c r="Q5" s="51" t="str">
        <f t="shared" ref="Q5:Q32" si="4">IF(ABS(M5)&gt;ABS(N5),"O","X")</f>
        <v>X</v>
      </c>
      <c r="S5" s="54">
        <v>46174</v>
      </c>
      <c r="T5" s="54">
        <v>46198</v>
      </c>
      <c r="U5" s="56">
        <f>COUNTIFS($A:$A,"&gt;"&amp;S5,$A:$A,"&lt;"&amp;T5,$Q:$Q,"O")</f>
        <v>8</v>
      </c>
      <c r="V5" s="56">
        <f>COUNTIFS($A:$A,"&gt;"&amp;S5,$A:$A,"&lt;"&amp;T5)</f>
        <v>16</v>
      </c>
      <c r="W5" s="55">
        <f>U5/V5</f>
        <v>0.5</v>
      </c>
    </row>
    <row r="6" spans="1:23" x14ac:dyDescent="0.3">
      <c r="A6" s="48">
        <v>46195</v>
      </c>
      <c r="B6" s="49">
        <v>-0.02</v>
      </c>
      <c r="C6" s="48">
        <v>46195</v>
      </c>
      <c r="D6" s="49">
        <v>-0.04</v>
      </c>
      <c r="E6" s="48">
        <v>46195</v>
      </c>
      <c r="F6" s="49">
        <v>-0.02</v>
      </c>
      <c r="G6" s="48">
        <v>46195</v>
      </c>
      <c r="H6" s="49">
        <v>-0.02</v>
      </c>
      <c r="I6" s="48">
        <v>46195</v>
      </c>
      <c r="J6" s="49">
        <v>-0.02</v>
      </c>
      <c r="K6" s="48">
        <v>46195</v>
      </c>
      <c r="L6" s="49">
        <v>-0.02</v>
      </c>
      <c r="M6" s="57">
        <f t="shared" si="0"/>
        <v>-2.6666666666666668E-2</v>
      </c>
      <c r="N6" s="57">
        <f t="shared" si="1"/>
        <v>-2.3333333333333334E-2</v>
      </c>
      <c r="O6" s="50">
        <f t="shared" si="2"/>
        <v>0.875</v>
      </c>
      <c r="P6" s="49">
        <f t="shared" si="3"/>
        <v>0.33333333333333337</v>
      </c>
      <c r="Q6" s="51" t="str">
        <f t="shared" si="4"/>
        <v>O</v>
      </c>
      <c r="S6" s="54">
        <v>46082</v>
      </c>
      <c r="T6" s="54">
        <v>46112</v>
      </c>
      <c r="U6" s="56">
        <f t="shared" ref="U6:U9" si="5">COUNTIFS($A:$A,"&gt;"&amp;S6,$A:$A,"&lt;"&amp;T6,$Q:$Q,"O")</f>
        <v>4</v>
      </c>
      <c r="V6" s="56">
        <f t="shared" ref="V6:V9" si="6">COUNTIFS($A:$A,"&gt;"&amp;S6,$A:$A,"&lt;"&amp;T6)</f>
        <v>20</v>
      </c>
      <c r="W6" s="55">
        <f t="shared" ref="W6:W9" si="7">U6/V6</f>
        <v>0.2</v>
      </c>
    </row>
    <row r="7" spans="1:23" x14ac:dyDescent="0.3">
      <c r="A7" s="48">
        <v>46192</v>
      </c>
      <c r="B7" s="49">
        <v>-0.04</v>
      </c>
      <c r="C7" s="48">
        <v>46192</v>
      </c>
      <c r="D7" s="49">
        <v>-0.02</v>
      </c>
      <c r="E7" s="48">
        <v>46192</v>
      </c>
      <c r="F7" s="49">
        <v>-0.04</v>
      </c>
      <c r="G7" s="48">
        <v>46192</v>
      </c>
      <c r="H7" s="49">
        <v>-0.04</v>
      </c>
      <c r="I7" s="48">
        <v>46192</v>
      </c>
      <c r="J7" s="49">
        <v>-0.04</v>
      </c>
      <c r="K7" s="48">
        <v>46192</v>
      </c>
      <c r="L7" s="49">
        <v>-0.04</v>
      </c>
      <c r="M7" s="57">
        <f t="shared" si="0"/>
        <v>-3.3333333333333333E-2</v>
      </c>
      <c r="N7" s="57">
        <f t="shared" si="1"/>
        <v>-3.6666666666666674E-2</v>
      </c>
      <c r="O7" s="50">
        <f t="shared" si="2"/>
        <v>1.1000000000000003</v>
      </c>
      <c r="P7" s="49">
        <f t="shared" si="3"/>
        <v>-0.33333333333333409</v>
      </c>
      <c r="Q7" s="51" t="str">
        <f t="shared" si="4"/>
        <v>X</v>
      </c>
      <c r="S7" s="54">
        <v>45992</v>
      </c>
      <c r="T7" s="54">
        <v>46022</v>
      </c>
      <c r="U7" s="56">
        <f t="shared" si="5"/>
        <v>3</v>
      </c>
      <c r="V7" s="56">
        <f t="shared" si="6"/>
        <v>20</v>
      </c>
      <c r="W7" s="55">
        <f t="shared" si="7"/>
        <v>0.15</v>
      </c>
    </row>
    <row r="8" spans="1:23" x14ac:dyDescent="0.3">
      <c r="A8" s="48">
        <v>46191</v>
      </c>
      <c r="B8" s="49">
        <v>0.06</v>
      </c>
      <c r="C8" s="48">
        <v>46191</v>
      </c>
      <c r="D8" s="49">
        <v>0.09</v>
      </c>
      <c r="E8" s="48">
        <v>46191</v>
      </c>
      <c r="F8" s="49">
        <v>0.06</v>
      </c>
      <c r="G8" s="48">
        <v>46191</v>
      </c>
      <c r="H8" s="49">
        <v>0.06</v>
      </c>
      <c r="I8" s="48">
        <v>46191</v>
      </c>
      <c r="J8" s="49">
        <v>0.06</v>
      </c>
      <c r="K8" s="48">
        <v>46191</v>
      </c>
      <c r="L8" s="49">
        <v>0.06</v>
      </c>
      <c r="M8" s="57">
        <f t="shared" si="0"/>
        <v>6.9999999999999993E-2</v>
      </c>
      <c r="N8" s="57">
        <f t="shared" si="1"/>
        <v>6.5000000000000002E-2</v>
      </c>
      <c r="O8" s="50">
        <f t="shared" si="2"/>
        <v>0.92857142857142871</v>
      </c>
      <c r="P8" s="49">
        <f t="shared" si="3"/>
        <v>0.49999999999999906</v>
      </c>
      <c r="Q8" s="51" t="str">
        <f t="shared" si="4"/>
        <v>O</v>
      </c>
      <c r="S8" s="54">
        <v>45901</v>
      </c>
      <c r="T8" s="54">
        <v>45930</v>
      </c>
      <c r="U8" s="56">
        <f t="shared" si="5"/>
        <v>4</v>
      </c>
      <c r="V8" s="56">
        <f t="shared" si="6"/>
        <v>20</v>
      </c>
      <c r="W8" s="55">
        <f t="shared" si="7"/>
        <v>0.2</v>
      </c>
    </row>
    <row r="9" spans="1:23" x14ac:dyDescent="0.3">
      <c r="A9" s="48">
        <v>46190</v>
      </c>
      <c r="B9" s="49">
        <v>-0.04</v>
      </c>
      <c r="C9" s="48">
        <v>46190</v>
      </c>
      <c r="D9" s="49">
        <v>-0.1</v>
      </c>
      <c r="E9" s="48">
        <v>46190</v>
      </c>
      <c r="F9" s="49">
        <v>-0.04</v>
      </c>
      <c r="G9" s="48">
        <v>46190</v>
      </c>
      <c r="H9" s="49">
        <v>-0.04</v>
      </c>
      <c r="I9" s="48">
        <v>46190</v>
      </c>
      <c r="J9" s="49">
        <v>-0.04</v>
      </c>
      <c r="K9" s="48">
        <v>46190</v>
      </c>
      <c r="L9" s="49">
        <v>-0.04</v>
      </c>
      <c r="M9" s="57">
        <f t="shared" si="0"/>
        <v>-6.0000000000000005E-2</v>
      </c>
      <c r="N9" s="57">
        <f t="shared" si="1"/>
        <v>-4.9999999999999996E-2</v>
      </c>
      <c r="O9" s="50">
        <f t="shared" si="2"/>
        <v>0.83333333333333315</v>
      </c>
      <c r="P9" s="49">
        <f t="shared" si="3"/>
        <v>1.0000000000000009</v>
      </c>
      <c r="Q9" s="51" t="str">
        <f t="shared" si="4"/>
        <v>O</v>
      </c>
      <c r="S9" s="54">
        <v>45809</v>
      </c>
      <c r="T9" s="54">
        <v>45838</v>
      </c>
      <c r="U9" s="56">
        <f t="shared" si="5"/>
        <v>6</v>
      </c>
      <c r="V9" s="56">
        <f t="shared" si="6"/>
        <v>18</v>
      </c>
      <c r="W9" s="55">
        <f t="shared" si="7"/>
        <v>0.33333333333333331</v>
      </c>
    </row>
    <row r="10" spans="1:23" x14ac:dyDescent="0.3">
      <c r="A10" s="48">
        <v>46189</v>
      </c>
      <c r="B10" s="49">
        <v>0.06</v>
      </c>
      <c r="C10" s="48">
        <v>46189</v>
      </c>
      <c r="D10" s="49">
        <v>0.03</v>
      </c>
      <c r="E10" s="48">
        <v>46189</v>
      </c>
      <c r="F10" s="49">
        <v>0.06</v>
      </c>
      <c r="G10" s="48">
        <v>46189</v>
      </c>
      <c r="H10" s="49">
        <v>0.06</v>
      </c>
      <c r="I10" s="48">
        <v>46189</v>
      </c>
      <c r="J10" s="49">
        <v>0.06</v>
      </c>
      <c r="K10" s="48">
        <v>46189</v>
      </c>
      <c r="L10" s="49">
        <v>0.06</v>
      </c>
      <c r="M10" s="57">
        <f t="shared" si="0"/>
        <v>4.9999999999999996E-2</v>
      </c>
      <c r="N10" s="57">
        <f t="shared" si="1"/>
        <v>5.5E-2</v>
      </c>
      <c r="O10" s="50">
        <f t="shared" si="2"/>
        <v>1.1000000000000001</v>
      </c>
      <c r="P10" s="49">
        <f t="shared" si="3"/>
        <v>-0.50000000000000044</v>
      </c>
      <c r="Q10" s="51" t="str">
        <f t="shared" si="4"/>
        <v>X</v>
      </c>
      <c r="S10" s="54"/>
      <c r="T10" s="54"/>
    </row>
    <row r="11" spans="1:23" x14ac:dyDescent="0.3">
      <c r="A11" s="48">
        <v>46188</v>
      </c>
      <c r="B11" s="49">
        <v>0.01</v>
      </c>
      <c r="C11" s="48">
        <v>46188</v>
      </c>
      <c r="D11" s="49">
        <v>7.0000000000000007E-2</v>
      </c>
      <c r="E11" s="48">
        <v>46188</v>
      </c>
      <c r="F11" s="49">
        <v>0.01</v>
      </c>
      <c r="G11" s="48">
        <v>46188</v>
      </c>
      <c r="H11" s="49">
        <v>0.01</v>
      </c>
      <c r="I11" s="48">
        <v>46188</v>
      </c>
      <c r="J11" s="49">
        <v>0.01</v>
      </c>
      <c r="K11" s="48">
        <v>46188</v>
      </c>
      <c r="L11" s="49">
        <v>0.01</v>
      </c>
      <c r="M11" s="57">
        <f t="shared" si="0"/>
        <v>0.03</v>
      </c>
      <c r="N11" s="57">
        <f t="shared" si="1"/>
        <v>1.9999999999999997E-2</v>
      </c>
      <c r="O11" s="50">
        <f t="shared" si="2"/>
        <v>0.66666666666666663</v>
      </c>
      <c r="P11" s="49">
        <f t="shared" si="3"/>
        <v>1.0000000000000002</v>
      </c>
      <c r="Q11" s="51" t="str">
        <f t="shared" si="4"/>
        <v>O</v>
      </c>
      <c r="S11" s="54"/>
      <c r="T11" s="54"/>
    </row>
    <row r="12" spans="1:23" x14ac:dyDescent="0.3">
      <c r="A12" s="48">
        <v>46185</v>
      </c>
      <c r="B12" s="49">
        <v>-0.06</v>
      </c>
      <c r="C12" s="48">
        <v>46185</v>
      </c>
      <c r="D12" s="49">
        <v>-0.16</v>
      </c>
      <c r="E12" s="48">
        <v>46185</v>
      </c>
      <c r="F12" s="49">
        <v>-0.06</v>
      </c>
      <c r="G12" s="48">
        <v>46185</v>
      </c>
      <c r="H12" s="49">
        <v>-0.06</v>
      </c>
      <c r="I12" s="48">
        <v>46185</v>
      </c>
      <c r="J12" s="49">
        <v>-0.06</v>
      </c>
      <c r="K12" s="48">
        <v>46185</v>
      </c>
      <c r="L12" s="49">
        <v>-0.06</v>
      </c>
      <c r="M12" s="57">
        <f t="shared" si="0"/>
        <v>-9.3333333333333338E-2</v>
      </c>
      <c r="N12" s="57">
        <f t="shared" si="1"/>
        <v>-7.6666666666666675E-2</v>
      </c>
      <c r="O12" s="50">
        <f t="shared" si="2"/>
        <v>0.82142857142857151</v>
      </c>
      <c r="P12" s="49">
        <f t="shared" si="3"/>
        <v>1.6666666666666663</v>
      </c>
      <c r="Q12" s="51" t="str">
        <f t="shared" si="4"/>
        <v>O</v>
      </c>
    </row>
    <row r="13" spans="1:23" x14ac:dyDescent="0.3">
      <c r="A13" s="48">
        <v>46184</v>
      </c>
      <c r="B13" s="49">
        <v>7.0000000000000007E-2</v>
      </c>
      <c r="C13" s="48">
        <v>46184</v>
      </c>
      <c r="D13" s="49">
        <v>0.15</v>
      </c>
      <c r="E13" s="48">
        <v>46184</v>
      </c>
      <c r="F13" s="49">
        <v>7.0000000000000007E-2</v>
      </c>
      <c r="G13" s="48">
        <v>46184</v>
      </c>
      <c r="H13" s="49">
        <v>7.0000000000000007E-2</v>
      </c>
      <c r="I13" s="48">
        <v>46184</v>
      </c>
      <c r="J13" s="49">
        <v>7.0000000000000007E-2</v>
      </c>
      <c r="K13" s="48">
        <v>46184</v>
      </c>
      <c r="L13" s="49">
        <v>7.0000000000000007E-2</v>
      </c>
      <c r="M13" s="57">
        <f t="shared" si="0"/>
        <v>9.6666666666666679E-2</v>
      </c>
      <c r="N13" s="57">
        <f t="shared" si="1"/>
        <v>8.3333333333333329E-2</v>
      </c>
      <c r="O13" s="50">
        <f t="shared" si="2"/>
        <v>0.86206896551724121</v>
      </c>
      <c r="P13" s="49">
        <f t="shared" si="3"/>
        <v>1.333333333333335</v>
      </c>
      <c r="Q13" s="51" t="str">
        <f t="shared" si="4"/>
        <v>O</v>
      </c>
    </row>
    <row r="14" spans="1:23" x14ac:dyDescent="0.3">
      <c r="A14" s="48">
        <v>46183</v>
      </c>
      <c r="B14" s="49">
        <v>-0.13</v>
      </c>
      <c r="C14" s="48">
        <v>46183</v>
      </c>
      <c r="D14" s="49">
        <v>-0.11</v>
      </c>
      <c r="E14" s="48">
        <v>46183</v>
      </c>
      <c r="F14" s="49">
        <v>-0.13</v>
      </c>
      <c r="G14" s="48">
        <v>46183</v>
      </c>
      <c r="H14" s="49">
        <v>-0.13</v>
      </c>
      <c r="I14" s="48">
        <v>46183</v>
      </c>
      <c r="J14" s="49">
        <v>-0.13</v>
      </c>
      <c r="K14" s="48">
        <v>46183</v>
      </c>
      <c r="L14" s="49">
        <v>-0.13</v>
      </c>
      <c r="M14" s="57">
        <f t="shared" si="0"/>
        <v>-0.12333333333333334</v>
      </c>
      <c r="N14" s="57">
        <f t="shared" si="1"/>
        <v>-0.12666666666666668</v>
      </c>
      <c r="O14" s="50">
        <f t="shared" si="2"/>
        <v>1.0270270270270272</v>
      </c>
      <c r="P14" s="49">
        <f t="shared" si="3"/>
        <v>-0.33333333333333409</v>
      </c>
      <c r="Q14" s="51" t="str">
        <f t="shared" si="4"/>
        <v>X</v>
      </c>
    </row>
    <row r="15" spans="1:23" x14ac:dyDescent="0.3">
      <c r="A15" s="48">
        <v>46182</v>
      </c>
      <c r="B15" s="49">
        <v>0.09</v>
      </c>
      <c r="C15" s="48">
        <v>46182</v>
      </c>
      <c r="D15" s="49">
        <v>0.15</v>
      </c>
      <c r="E15" s="48">
        <v>46182</v>
      </c>
      <c r="F15" s="49">
        <v>0.09</v>
      </c>
      <c r="G15" s="48">
        <v>46182</v>
      </c>
      <c r="H15" s="49">
        <v>0.09</v>
      </c>
      <c r="I15" s="48">
        <v>46182</v>
      </c>
      <c r="J15" s="49">
        <v>0.09</v>
      </c>
      <c r="K15" s="48">
        <v>46182</v>
      </c>
      <c r="L15" s="49">
        <v>0.09</v>
      </c>
      <c r="M15" s="57">
        <f t="shared" si="0"/>
        <v>0.10999999999999999</v>
      </c>
      <c r="N15" s="57">
        <f t="shared" si="1"/>
        <v>9.9999999999999978E-2</v>
      </c>
      <c r="O15" s="50">
        <f t="shared" si="2"/>
        <v>0.90909090909090895</v>
      </c>
      <c r="P15" s="49">
        <f t="shared" si="3"/>
        <v>1.0000000000000009</v>
      </c>
      <c r="Q15" s="51" t="str">
        <f t="shared" si="4"/>
        <v>O</v>
      </c>
    </row>
    <row r="16" spans="1:23" x14ac:dyDescent="0.3">
      <c r="A16" s="48">
        <v>46181</v>
      </c>
      <c r="B16" s="49">
        <v>-0.2</v>
      </c>
      <c r="C16" s="48">
        <v>46181</v>
      </c>
      <c r="D16" s="49">
        <v>-0.13</v>
      </c>
      <c r="E16" s="48">
        <v>46181</v>
      </c>
      <c r="F16" s="49">
        <v>-0.2</v>
      </c>
      <c r="G16" s="48">
        <v>46181</v>
      </c>
      <c r="H16" s="49">
        <v>-0.2</v>
      </c>
      <c r="I16" s="48">
        <v>46181</v>
      </c>
      <c r="J16" s="49">
        <v>-0.2</v>
      </c>
      <c r="K16" s="48">
        <v>46181</v>
      </c>
      <c r="L16" s="49">
        <v>-0.2</v>
      </c>
      <c r="M16" s="57">
        <f t="shared" si="0"/>
        <v>-0.17666666666666667</v>
      </c>
      <c r="N16" s="57">
        <f t="shared" si="1"/>
        <v>-0.18833333333333332</v>
      </c>
      <c r="O16" s="50">
        <f t="shared" si="2"/>
        <v>1.0660377358490565</v>
      </c>
      <c r="P16" s="49">
        <f t="shared" si="3"/>
        <v>-1.1666666666666659</v>
      </c>
      <c r="Q16" s="51" t="str">
        <f t="shared" si="4"/>
        <v>X</v>
      </c>
    </row>
    <row r="17" spans="1:17" x14ac:dyDescent="0.3">
      <c r="A17" s="48">
        <v>46178</v>
      </c>
      <c r="B17" s="49">
        <v>-0.05</v>
      </c>
      <c r="C17" s="48">
        <v>46178</v>
      </c>
      <c r="D17" s="49">
        <v>-0.01</v>
      </c>
      <c r="E17" s="48">
        <v>46178</v>
      </c>
      <c r="F17" s="49">
        <v>-0.05</v>
      </c>
      <c r="G17" s="48">
        <v>46178</v>
      </c>
      <c r="H17" s="49">
        <v>-0.05</v>
      </c>
      <c r="I17" s="48">
        <v>46178</v>
      </c>
      <c r="J17" s="49">
        <v>-0.05</v>
      </c>
      <c r="K17" s="48">
        <v>46178</v>
      </c>
      <c r="L17" s="49">
        <v>-0.05</v>
      </c>
      <c r="M17" s="57">
        <f t="shared" si="0"/>
        <v>-3.6666666666666674E-2</v>
      </c>
      <c r="N17" s="57">
        <f t="shared" si="1"/>
        <v>-4.3333333333333335E-2</v>
      </c>
      <c r="O17" s="50">
        <f t="shared" si="2"/>
        <v>1.1818181818181817</v>
      </c>
      <c r="P17" s="49">
        <f t="shared" si="3"/>
        <v>-0.66666666666666607</v>
      </c>
      <c r="Q17" s="51" t="str">
        <f t="shared" si="4"/>
        <v>X</v>
      </c>
    </row>
    <row r="18" spans="1:17" x14ac:dyDescent="0.3">
      <c r="A18" s="48">
        <v>46177</v>
      </c>
      <c r="B18" s="49">
        <v>0.08</v>
      </c>
      <c r="C18" s="48">
        <v>46177</v>
      </c>
      <c r="D18" s="49">
        <v>0.03</v>
      </c>
      <c r="E18" s="48">
        <v>46177</v>
      </c>
      <c r="F18" s="49">
        <v>0.08</v>
      </c>
      <c r="G18" s="48">
        <v>46177</v>
      </c>
      <c r="H18" s="49">
        <v>0.08</v>
      </c>
      <c r="I18" s="48">
        <v>46177</v>
      </c>
      <c r="J18" s="49">
        <v>0.08</v>
      </c>
      <c r="K18" s="48">
        <v>46177</v>
      </c>
      <c r="L18" s="49">
        <v>0.08</v>
      </c>
      <c r="M18" s="57">
        <f t="shared" si="0"/>
        <v>6.3333333333333339E-2</v>
      </c>
      <c r="N18" s="57">
        <f t="shared" si="1"/>
        <v>7.166666666666667E-2</v>
      </c>
      <c r="O18" s="50">
        <f t="shared" si="2"/>
        <v>1.131578947368421</v>
      </c>
      <c r="P18" s="49">
        <f t="shared" si="3"/>
        <v>-0.83333333333333315</v>
      </c>
      <c r="Q18" s="51" t="str">
        <f t="shared" si="4"/>
        <v>X</v>
      </c>
    </row>
    <row r="19" spans="1:17" x14ac:dyDescent="0.3">
      <c r="A19" s="48">
        <v>46175</v>
      </c>
      <c r="B19" s="49">
        <v>-0.08</v>
      </c>
      <c r="C19" s="48">
        <v>46175</v>
      </c>
      <c r="D19" s="49">
        <v>0.02</v>
      </c>
      <c r="E19" s="48">
        <v>46175</v>
      </c>
      <c r="F19" s="49">
        <v>-0.08</v>
      </c>
      <c r="G19" s="48">
        <v>46175</v>
      </c>
      <c r="H19" s="49">
        <v>-0.08</v>
      </c>
      <c r="I19" s="48">
        <v>46175</v>
      </c>
      <c r="J19" s="49">
        <v>-0.08</v>
      </c>
      <c r="K19" s="48">
        <v>46175</v>
      </c>
      <c r="L19" s="49">
        <v>-0.08</v>
      </c>
      <c r="M19" s="57">
        <f t="shared" si="0"/>
        <v>-4.6666666666666669E-2</v>
      </c>
      <c r="N19" s="57">
        <f t="shared" si="1"/>
        <v>-6.3333333333333339E-2</v>
      </c>
      <c r="O19" s="50">
        <f t="shared" si="2"/>
        <v>1.3571428571428572</v>
      </c>
      <c r="P19" s="49">
        <f t="shared" si="3"/>
        <v>-1.666666666666667</v>
      </c>
      <c r="Q19" s="51" t="str">
        <f t="shared" si="4"/>
        <v>X</v>
      </c>
    </row>
    <row r="20" spans="1:17" x14ac:dyDescent="0.3">
      <c r="A20" s="48">
        <v>46174</v>
      </c>
      <c r="B20" s="49">
        <v>-0.09</v>
      </c>
      <c r="C20" s="48">
        <v>46174</v>
      </c>
      <c r="D20" s="49">
        <v>-0.01</v>
      </c>
      <c r="E20" s="48">
        <v>46174</v>
      </c>
      <c r="F20" s="49">
        <v>-0.09</v>
      </c>
      <c r="G20" s="48">
        <v>46174</v>
      </c>
      <c r="H20" s="49">
        <v>-0.09</v>
      </c>
      <c r="I20" s="48">
        <v>46174</v>
      </c>
      <c r="J20" s="49">
        <v>-0.09</v>
      </c>
      <c r="K20" s="48">
        <v>46174</v>
      </c>
      <c r="L20" s="49">
        <v>-0.09</v>
      </c>
      <c r="M20" s="57">
        <f t="shared" si="0"/>
        <v>-6.3333333333333339E-2</v>
      </c>
      <c r="N20" s="57">
        <f t="shared" si="1"/>
        <v>-7.6666666666666661E-2</v>
      </c>
      <c r="O20" s="50">
        <f t="shared" si="2"/>
        <v>1.2105263157894735</v>
      </c>
      <c r="P20" s="49">
        <f t="shared" si="3"/>
        <v>-1.3333333333333321</v>
      </c>
      <c r="Q20" s="51" t="str">
        <f t="shared" si="4"/>
        <v>X</v>
      </c>
    </row>
    <row r="21" spans="1:17" x14ac:dyDescent="0.3">
      <c r="A21" s="44">
        <v>46171</v>
      </c>
      <c r="B21" s="24">
        <v>-7.0000000000000007E-2</v>
      </c>
      <c r="C21" s="44">
        <v>46171</v>
      </c>
      <c r="D21" s="24">
        <v>-0.08</v>
      </c>
      <c r="E21" s="44">
        <v>46171</v>
      </c>
      <c r="F21" s="24">
        <v>-7.0000000000000007E-2</v>
      </c>
      <c r="G21" s="44">
        <v>46171</v>
      </c>
      <c r="H21" s="24">
        <v>-7.0000000000000007E-2</v>
      </c>
      <c r="I21" s="44">
        <v>46171</v>
      </c>
      <c r="J21" s="24">
        <v>-7.0000000000000007E-2</v>
      </c>
      <c r="K21" s="44">
        <v>46171</v>
      </c>
      <c r="L21" s="24">
        <v>-7.0000000000000007E-2</v>
      </c>
      <c r="M21" s="23">
        <f t="shared" si="0"/>
        <v>-7.3333333333333348E-2</v>
      </c>
      <c r="N21" s="23">
        <f t="shared" si="1"/>
        <v>-7.166666666666667E-2</v>
      </c>
      <c r="O21" s="47">
        <f t="shared" si="2"/>
        <v>0.97727272727272718</v>
      </c>
      <c r="P21" s="24">
        <f t="shared" si="3"/>
        <v>0.16666666666666774</v>
      </c>
      <c r="Q21" s="21" t="str">
        <f t="shared" si="4"/>
        <v>O</v>
      </c>
    </row>
    <row r="22" spans="1:17" x14ac:dyDescent="0.3">
      <c r="A22" s="44">
        <v>46170</v>
      </c>
      <c r="B22" s="24">
        <v>-0.11</v>
      </c>
      <c r="C22" s="44">
        <v>46170</v>
      </c>
      <c r="D22" s="24">
        <v>-0.04</v>
      </c>
      <c r="E22" s="44">
        <v>46170</v>
      </c>
      <c r="F22" s="24">
        <v>-0.11</v>
      </c>
      <c r="G22" s="44">
        <v>46170</v>
      </c>
      <c r="H22" s="24">
        <v>-0.11</v>
      </c>
      <c r="I22" s="44">
        <v>46170</v>
      </c>
      <c r="J22" s="24">
        <v>-0.11</v>
      </c>
      <c r="K22" s="44">
        <v>46170</v>
      </c>
      <c r="L22" s="24">
        <v>-0.11</v>
      </c>
      <c r="M22" s="23">
        <f t="shared" si="0"/>
        <v>-8.666666666666667E-2</v>
      </c>
      <c r="N22" s="23">
        <f t="shared" si="1"/>
        <v>-9.8333333333333328E-2</v>
      </c>
      <c r="O22" s="47">
        <f t="shared" si="2"/>
        <v>1.1346153846153846</v>
      </c>
      <c r="P22" s="24">
        <f t="shared" si="3"/>
        <v>-1.1666666666666659</v>
      </c>
      <c r="Q22" s="21" t="str">
        <f t="shared" si="4"/>
        <v>X</v>
      </c>
    </row>
    <row r="23" spans="1:17" x14ac:dyDescent="0.3">
      <c r="A23" s="44">
        <v>46169</v>
      </c>
      <c r="B23" s="24">
        <v>0.06</v>
      </c>
      <c r="C23" s="44">
        <v>46169</v>
      </c>
      <c r="D23" s="24">
        <v>0.15</v>
      </c>
      <c r="E23" s="44">
        <v>46169</v>
      </c>
      <c r="F23" s="24">
        <v>0.06</v>
      </c>
      <c r="G23" s="44">
        <v>46169</v>
      </c>
      <c r="H23" s="24">
        <v>0.06</v>
      </c>
      <c r="I23" s="44">
        <v>46169</v>
      </c>
      <c r="J23" s="24">
        <v>0.06</v>
      </c>
      <c r="K23" s="44">
        <v>46169</v>
      </c>
      <c r="L23" s="24">
        <v>0.06</v>
      </c>
      <c r="M23" s="23">
        <f t="shared" si="0"/>
        <v>9.0000000000000011E-2</v>
      </c>
      <c r="N23" s="23">
        <f t="shared" si="1"/>
        <v>7.4999999999999997E-2</v>
      </c>
      <c r="O23" s="47">
        <f t="shared" si="2"/>
        <v>0.83333333333333326</v>
      </c>
      <c r="P23" s="24">
        <f t="shared" si="3"/>
        <v>1.5000000000000013</v>
      </c>
      <c r="Q23" s="21" t="str">
        <f t="shared" si="4"/>
        <v>O</v>
      </c>
    </row>
    <row r="24" spans="1:17" x14ac:dyDescent="0.3">
      <c r="A24" s="44">
        <v>46168</v>
      </c>
      <c r="B24" s="24">
        <v>0.04</v>
      </c>
      <c r="C24" s="44">
        <v>46168</v>
      </c>
      <c r="D24" s="24">
        <v>0.01</v>
      </c>
      <c r="E24" s="44">
        <v>46168</v>
      </c>
      <c r="F24" s="24">
        <v>0.04</v>
      </c>
      <c r="G24" s="44">
        <v>46168</v>
      </c>
      <c r="H24" s="24">
        <v>0.04</v>
      </c>
      <c r="I24" s="44">
        <v>46168</v>
      </c>
      <c r="J24" s="24">
        <v>0.04</v>
      </c>
      <c r="K24" s="44">
        <v>46168</v>
      </c>
      <c r="L24" s="24">
        <v>0.04</v>
      </c>
      <c r="M24" s="23">
        <f t="shared" si="0"/>
        <v>0.03</v>
      </c>
      <c r="N24" s="23">
        <f t="shared" si="1"/>
        <v>3.5000000000000003E-2</v>
      </c>
      <c r="O24" s="47">
        <f t="shared" si="2"/>
        <v>1.1666666666666667</v>
      </c>
      <c r="P24" s="24">
        <f t="shared" si="3"/>
        <v>-0.50000000000000044</v>
      </c>
      <c r="Q24" s="21" t="str">
        <f t="shared" si="4"/>
        <v>X</v>
      </c>
    </row>
    <row r="25" spans="1:17" x14ac:dyDescent="0.3">
      <c r="A25" s="44">
        <v>46164</v>
      </c>
      <c r="B25" s="24">
        <v>0.04</v>
      </c>
      <c r="C25" s="44">
        <v>46164</v>
      </c>
      <c r="D25" s="24">
        <v>0</v>
      </c>
      <c r="E25" s="44">
        <v>46164</v>
      </c>
      <c r="F25" s="24">
        <v>0.04</v>
      </c>
      <c r="G25" s="44">
        <v>46164</v>
      </c>
      <c r="H25" s="24">
        <v>0.04</v>
      </c>
      <c r="I25" s="44">
        <v>46164</v>
      </c>
      <c r="J25" s="24">
        <v>0.04</v>
      </c>
      <c r="K25" s="44">
        <v>46164</v>
      </c>
      <c r="L25" s="24">
        <v>0.04</v>
      </c>
      <c r="M25" s="23">
        <f t="shared" si="0"/>
        <v>2.6666666666666668E-2</v>
      </c>
      <c r="N25" s="23">
        <f t="shared" si="1"/>
        <v>3.3333333333333333E-2</v>
      </c>
      <c r="O25" s="47">
        <f t="shared" si="2"/>
        <v>1.25</v>
      </c>
      <c r="P25" s="24">
        <f t="shared" si="3"/>
        <v>-0.66666666666666641</v>
      </c>
      <c r="Q25" s="21" t="str">
        <f t="shared" si="4"/>
        <v>X</v>
      </c>
    </row>
    <row r="26" spans="1:17" x14ac:dyDescent="0.3">
      <c r="A26" s="44">
        <v>46163</v>
      </c>
      <c r="B26" s="24">
        <v>0.17</v>
      </c>
      <c r="C26" s="44">
        <v>46163</v>
      </c>
      <c r="D26" s="24">
        <v>0.13</v>
      </c>
      <c r="E26" s="44">
        <v>46163</v>
      </c>
      <c r="F26" s="24">
        <v>0.17</v>
      </c>
      <c r="G26" s="44">
        <v>46163</v>
      </c>
      <c r="H26" s="24">
        <v>0.17</v>
      </c>
      <c r="I26" s="44">
        <v>46163</v>
      </c>
      <c r="J26" s="24">
        <v>0.17</v>
      </c>
      <c r="K26" s="44">
        <v>46163</v>
      </c>
      <c r="L26" s="24">
        <v>0.17</v>
      </c>
      <c r="M26" s="23">
        <f t="shared" si="0"/>
        <v>0.1566666666666667</v>
      </c>
      <c r="N26" s="23">
        <f t="shared" si="1"/>
        <v>0.16333333333333336</v>
      </c>
      <c r="O26" s="47">
        <f t="shared" si="2"/>
        <v>1.0425531914893615</v>
      </c>
      <c r="P26" s="24">
        <f t="shared" si="3"/>
        <v>-0.66666666666666541</v>
      </c>
      <c r="Q26" s="21" t="str">
        <f t="shared" si="4"/>
        <v>X</v>
      </c>
    </row>
    <row r="27" spans="1:17" x14ac:dyDescent="0.3">
      <c r="A27" s="44">
        <v>46162</v>
      </c>
      <c r="B27" s="24">
        <v>0</v>
      </c>
      <c r="C27" s="44">
        <v>46162</v>
      </c>
      <c r="D27" s="24">
        <v>0.02</v>
      </c>
      <c r="E27" s="44">
        <v>46162</v>
      </c>
      <c r="F27" s="24">
        <v>0</v>
      </c>
      <c r="G27" s="44">
        <v>46162</v>
      </c>
      <c r="H27" s="24">
        <v>0</v>
      </c>
      <c r="I27" s="44">
        <v>46162</v>
      </c>
      <c r="J27" s="24">
        <v>0</v>
      </c>
      <c r="K27" s="44">
        <v>46162</v>
      </c>
      <c r="L27" s="24">
        <v>0</v>
      </c>
      <c r="M27" s="23">
        <f t="shared" si="0"/>
        <v>6.6666666666666671E-3</v>
      </c>
      <c r="N27" s="23">
        <f t="shared" si="1"/>
        <v>3.3333333333333335E-3</v>
      </c>
      <c r="O27" s="47">
        <f t="shared" si="2"/>
        <v>0.5</v>
      </c>
      <c r="P27" s="24">
        <f t="shared" si="3"/>
        <v>0.33333333333333337</v>
      </c>
      <c r="Q27" s="21" t="str">
        <f t="shared" si="4"/>
        <v>O</v>
      </c>
    </row>
    <row r="28" spans="1:17" x14ac:dyDescent="0.3">
      <c r="A28" s="44">
        <v>46161</v>
      </c>
      <c r="B28" s="24">
        <v>-0.14000000000000001</v>
      </c>
      <c r="C28" s="44">
        <v>46161</v>
      </c>
      <c r="D28" s="24">
        <v>-0.08</v>
      </c>
      <c r="E28" s="44">
        <v>46161</v>
      </c>
      <c r="F28" s="24">
        <v>-0.14000000000000001</v>
      </c>
      <c r="G28" s="44">
        <v>46161</v>
      </c>
      <c r="H28" s="24">
        <v>-0.14000000000000001</v>
      </c>
      <c r="I28" s="44">
        <v>46161</v>
      </c>
      <c r="J28" s="24">
        <v>-0.14000000000000001</v>
      </c>
      <c r="K28" s="44">
        <v>46161</v>
      </c>
      <c r="L28" s="24">
        <v>-0.14000000000000001</v>
      </c>
      <c r="M28" s="23">
        <f t="shared" si="0"/>
        <v>-0.12000000000000001</v>
      </c>
      <c r="N28" s="23">
        <f t="shared" si="1"/>
        <v>-0.13</v>
      </c>
      <c r="O28" s="47">
        <f t="shared" si="2"/>
        <v>1.0833333333333333</v>
      </c>
      <c r="P28" s="24">
        <f t="shared" si="3"/>
        <v>-0.99999999999999956</v>
      </c>
      <c r="Q28" s="21" t="str">
        <f t="shared" si="4"/>
        <v>X</v>
      </c>
    </row>
    <row r="29" spans="1:17" x14ac:dyDescent="0.3">
      <c r="A29" s="44">
        <v>46160</v>
      </c>
      <c r="B29" s="24">
        <v>-0.01</v>
      </c>
      <c r="C29" s="44">
        <v>46160</v>
      </c>
      <c r="D29" s="24">
        <v>0.1</v>
      </c>
      <c r="E29" s="44">
        <v>46160</v>
      </c>
      <c r="F29" s="24">
        <v>-0.01</v>
      </c>
      <c r="G29" s="44">
        <v>46160</v>
      </c>
      <c r="H29" s="24">
        <v>-0.01</v>
      </c>
      <c r="I29" s="44">
        <v>46160</v>
      </c>
      <c r="J29" s="24">
        <v>-0.01</v>
      </c>
      <c r="K29" s="44">
        <v>46160</v>
      </c>
      <c r="L29" s="24">
        <v>-0.01</v>
      </c>
      <c r="M29" s="23">
        <f t="shared" si="0"/>
        <v>2.6666666666666672E-2</v>
      </c>
      <c r="N29" s="23">
        <f t="shared" si="1"/>
        <v>8.3333333333333367E-3</v>
      </c>
      <c r="O29" s="47">
        <f t="shared" si="2"/>
        <v>0.31250000000000006</v>
      </c>
      <c r="P29" s="24">
        <f t="shared" si="3"/>
        <v>1.8333333333333333</v>
      </c>
      <c r="Q29" s="21" t="str">
        <f t="shared" si="4"/>
        <v>O</v>
      </c>
    </row>
    <row r="30" spans="1:17" x14ac:dyDescent="0.3">
      <c r="A30" s="44">
        <v>46157</v>
      </c>
      <c r="B30" s="24">
        <v>0</v>
      </c>
      <c r="C30" s="44">
        <v>46157</v>
      </c>
      <c r="D30" s="24">
        <v>-0.06</v>
      </c>
      <c r="E30" s="44">
        <v>46157</v>
      </c>
      <c r="F30" s="24">
        <v>0</v>
      </c>
      <c r="G30" s="44">
        <v>46157</v>
      </c>
      <c r="H30" s="24">
        <v>0</v>
      </c>
      <c r="I30" s="44">
        <v>46157</v>
      </c>
      <c r="J30" s="24">
        <v>0</v>
      </c>
      <c r="K30" s="44">
        <v>46157</v>
      </c>
      <c r="L30" s="24">
        <v>0</v>
      </c>
      <c r="M30" s="23">
        <f t="shared" si="0"/>
        <v>-0.02</v>
      </c>
      <c r="N30" s="23">
        <f t="shared" si="1"/>
        <v>-0.01</v>
      </c>
      <c r="O30" s="47">
        <f t="shared" si="2"/>
        <v>0.5</v>
      </c>
      <c r="P30" s="24">
        <f t="shared" si="3"/>
        <v>1</v>
      </c>
      <c r="Q30" s="21" t="str">
        <f t="shared" si="4"/>
        <v>O</v>
      </c>
    </row>
    <row r="31" spans="1:17" x14ac:dyDescent="0.3">
      <c r="A31" s="44">
        <v>46156</v>
      </c>
      <c r="B31" s="24">
        <v>0.11</v>
      </c>
      <c r="C31" s="44">
        <v>46156</v>
      </c>
      <c r="D31" s="24">
        <v>0.06</v>
      </c>
      <c r="E31" s="44">
        <v>46156</v>
      </c>
      <c r="F31" s="24">
        <v>0.11</v>
      </c>
      <c r="G31" s="44">
        <v>46156</v>
      </c>
      <c r="H31" s="24">
        <v>0.11</v>
      </c>
      <c r="I31" s="44">
        <v>46156</v>
      </c>
      <c r="J31" s="24">
        <v>0.11</v>
      </c>
      <c r="K31" s="44">
        <v>46156</v>
      </c>
      <c r="L31" s="24">
        <v>0.11</v>
      </c>
      <c r="M31" s="23">
        <f t="shared" si="0"/>
        <v>9.3333333333333324E-2</v>
      </c>
      <c r="N31" s="23">
        <f t="shared" si="1"/>
        <v>0.10166666666666667</v>
      </c>
      <c r="O31" s="47">
        <f t="shared" si="2"/>
        <v>1.0892857142857144</v>
      </c>
      <c r="P31" s="24">
        <f t="shared" si="3"/>
        <v>-0.83333333333333459</v>
      </c>
      <c r="Q31" s="21" t="str">
        <f t="shared" si="4"/>
        <v>X</v>
      </c>
    </row>
    <row r="32" spans="1:17" x14ac:dyDescent="0.3">
      <c r="A32" s="44">
        <v>46155</v>
      </c>
      <c r="B32" s="24">
        <v>0.13</v>
      </c>
      <c r="C32" s="44">
        <v>46155</v>
      </c>
      <c r="D32" s="24">
        <v>0.1</v>
      </c>
      <c r="E32" s="44">
        <v>46155</v>
      </c>
      <c r="F32" s="24">
        <v>0.13</v>
      </c>
      <c r="G32" s="44">
        <v>46155</v>
      </c>
      <c r="H32" s="24">
        <v>0.13</v>
      </c>
      <c r="I32" s="44">
        <v>46155</v>
      </c>
      <c r="J32" s="24">
        <v>0.13</v>
      </c>
      <c r="K32" s="44">
        <v>46155</v>
      </c>
      <c r="L32" s="24">
        <v>0.13</v>
      </c>
      <c r="M32" s="23">
        <f t="shared" si="0"/>
        <v>0.12</v>
      </c>
      <c r="N32" s="23">
        <f t="shared" si="1"/>
        <v>0.125</v>
      </c>
      <c r="O32" s="47">
        <f t="shared" si="2"/>
        <v>1.0416666666666667</v>
      </c>
      <c r="P32" s="24">
        <f t="shared" si="3"/>
        <v>-0.50000000000000044</v>
      </c>
      <c r="Q32" s="21" t="str">
        <f t="shared" si="4"/>
        <v>X</v>
      </c>
    </row>
    <row r="33" spans="1:17" x14ac:dyDescent="0.3">
      <c r="A33" s="44">
        <v>46154</v>
      </c>
      <c r="B33" s="24">
        <v>0.03</v>
      </c>
      <c r="C33" s="44">
        <v>46154</v>
      </c>
      <c r="D33" s="24">
        <v>0.05</v>
      </c>
      <c r="E33" s="44">
        <v>46154</v>
      </c>
      <c r="F33" s="24">
        <v>0.03</v>
      </c>
      <c r="G33" s="44">
        <v>46154</v>
      </c>
      <c r="H33" s="24">
        <v>0.03</v>
      </c>
      <c r="I33" s="44">
        <v>46154</v>
      </c>
      <c r="J33" s="24">
        <v>0.03</v>
      </c>
      <c r="K33" s="44">
        <v>46154</v>
      </c>
      <c r="L33" s="24">
        <v>0.03</v>
      </c>
      <c r="M33" s="23">
        <f>AVERAGE(B33,D33,F33)</f>
        <v>3.6666666666666667E-2</v>
      </c>
      <c r="N33" s="23">
        <f>AVERAGE(B33,D33,F33,H33,J33,L33)</f>
        <v>3.3333333333333333E-2</v>
      </c>
      <c r="O33" s="47">
        <f>N33/M33</f>
        <v>0.90909090909090906</v>
      </c>
      <c r="P33" s="24">
        <f>(ABS(M33)-ABS(N33))*100</f>
        <v>0.33333333333333337</v>
      </c>
      <c r="Q33" s="21" t="str">
        <f>IF(ABS(M33)&gt;ABS(N33),"O","X")</f>
        <v>O</v>
      </c>
    </row>
    <row r="34" spans="1:17" x14ac:dyDescent="0.3">
      <c r="A34" s="44">
        <v>46153</v>
      </c>
      <c r="B34" s="24">
        <v>-0.05</v>
      </c>
      <c r="C34" s="44">
        <v>46153</v>
      </c>
      <c r="D34" s="24">
        <v>0</v>
      </c>
      <c r="E34" s="44">
        <v>46153</v>
      </c>
      <c r="F34" s="24">
        <v>-0.05</v>
      </c>
      <c r="G34" s="44">
        <v>46153</v>
      </c>
      <c r="H34" s="24">
        <v>-0.05</v>
      </c>
      <c r="I34" s="44">
        <v>46153</v>
      </c>
      <c r="J34" s="24">
        <v>-0.05</v>
      </c>
      <c r="K34" s="44">
        <v>46153</v>
      </c>
      <c r="L34" s="24">
        <v>-0.05</v>
      </c>
      <c r="M34" s="23">
        <f t="shared" ref="M34:M97" si="8">AVERAGE(B34,D34,F34)</f>
        <v>-3.3333333333333333E-2</v>
      </c>
      <c r="N34" s="23">
        <f t="shared" ref="N34:N97" si="9">AVERAGE(B34,D34,F34,H34,J34,L34)</f>
        <v>-4.1666666666666664E-2</v>
      </c>
      <c r="O34" s="47">
        <f t="shared" ref="O34:O97" si="10">N34/M34</f>
        <v>1.25</v>
      </c>
      <c r="P34" s="24">
        <f t="shared" ref="P34:P97" si="11">(ABS(M34)-ABS(N34))*100</f>
        <v>-0.83333333333333315</v>
      </c>
      <c r="Q34" s="21" t="str">
        <f t="shared" ref="Q34:Q97" si="12">IF(ABS(M34)&gt;ABS(N34),"O","X")</f>
        <v>X</v>
      </c>
    </row>
    <row r="35" spans="1:17" x14ac:dyDescent="0.3">
      <c r="A35" s="44">
        <v>46150</v>
      </c>
      <c r="B35" s="24">
        <v>-0.09</v>
      </c>
      <c r="C35" s="44">
        <v>46150</v>
      </c>
      <c r="D35" s="24">
        <v>-7.0000000000000007E-2</v>
      </c>
      <c r="E35" s="44">
        <v>46150</v>
      </c>
      <c r="F35" s="24">
        <v>-0.09</v>
      </c>
      <c r="G35" s="44">
        <v>46150</v>
      </c>
      <c r="H35" s="24">
        <v>-0.09</v>
      </c>
      <c r="I35" s="44">
        <v>46150</v>
      </c>
      <c r="J35" s="24">
        <v>-0.09</v>
      </c>
      <c r="K35" s="44">
        <v>46150</v>
      </c>
      <c r="L35" s="24">
        <v>-0.09</v>
      </c>
      <c r="M35" s="23">
        <f t="shared" si="8"/>
        <v>-8.3333333333333329E-2</v>
      </c>
      <c r="N35" s="23">
        <f t="shared" si="9"/>
        <v>-8.6666666666666656E-2</v>
      </c>
      <c r="O35" s="47">
        <f t="shared" si="10"/>
        <v>1.04</v>
      </c>
      <c r="P35" s="24">
        <f t="shared" si="11"/>
        <v>-0.3333333333333327</v>
      </c>
      <c r="Q35" s="21" t="str">
        <f t="shared" si="12"/>
        <v>X</v>
      </c>
    </row>
    <row r="36" spans="1:17" x14ac:dyDescent="0.3">
      <c r="A36" s="44">
        <v>46149</v>
      </c>
      <c r="B36" s="24">
        <v>0</v>
      </c>
      <c r="C36" s="44">
        <v>46149</v>
      </c>
      <c r="D36" s="24">
        <v>-0.03</v>
      </c>
      <c r="E36" s="44">
        <v>46149</v>
      </c>
      <c r="F36" s="24">
        <v>0</v>
      </c>
      <c r="G36" s="44">
        <v>46149</v>
      </c>
      <c r="H36" s="24">
        <v>0</v>
      </c>
      <c r="I36" s="44">
        <v>46149</v>
      </c>
      <c r="J36" s="24">
        <v>0</v>
      </c>
      <c r="K36" s="44">
        <v>46149</v>
      </c>
      <c r="L36" s="24">
        <v>0</v>
      </c>
      <c r="M36" s="23">
        <f t="shared" si="8"/>
        <v>-0.01</v>
      </c>
      <c r="N36" s="23">
        <f t="shared" si="9"/>
        <v>-5.0000000000000001E-3</v>
      </c>
      <c r="O36" s="47">
        <f t="shared" si="10"/>
        <v>0.5</v>
      </c>
      <c r="P36" s="24">
        <f t="shared" si="11"/>
        <v>0.5</v>
      </c>
      <c r="Q36" s="21" t="str">
        <f t="shared" si="12"/>
        <v>O</v>
      </c>
    </row>
    <row r="37" spans="1:17" x14ac:dyDescent="0.3">
      <c r="A37" s="44">
        <v>46148</v>
      </c>
      <c r="B37" s="24">
        <v>7.0000000000000007E-2</v>
      </c>
      <c r="C37" s="44">
        <v>46148</v>
      </c>
      <c r="D37" s="24">
        <v>0</v>
      </c>
      <c r="E37" s="44">
        <v>46148</v>
      </c>
      <c r="F37" s="24">
        <v>7.0000000000000007E-2</v>
      </c>
      <c r="G37" s="44">
        <v>46148</v>
      </c>
      <c r="H37" s="24">
        <v>7.0000000000000007E-2</v>
      </c>
      <c r="I37" s="44">
        <v>46148</v>
      </c>
      <c r="J37" s="24">
        <v>7.0000000000000007E-2</v>
      </c>
      <c r="K37" s="44">
        <v>46148</v>
      </c>
      <c r="L37" s="24">
        <v>7.0000000000000007E-2</v>
      </c>
      <c r="M37" s="23">
        <f t="shared" si="8"/>
        <v>4.6666666666666669E-2</v>
      </c>
      <c r="N37" s="23">
        <f t="shared" si="9"/>
        <v>5.8333333333333341E-2</v>
      </c>
      <c r="O37" s="47">
        <f t="shared" si="10"/>
        <v>1.2500000000000002</v>
      </c>
      <c r="P37" s="24">
        <f t="shared" si="11"/>
        <v>-1.1666666666666672</v>
      </c>
      <c r="Q37" s="21" t="str">
        <f t="shared" si="12"/>
        <v>X</v>
      </c>
    </row>
    <row r="38" spans="1:17" x14ac:dyDescent="0.3">
      <c r="A38" s="44">
        <v>46146</v>
      </c>
      <c r="B38" s="24">
        <v>-0.03</v>
      </c>
      <c r="C38" s="44">
        <v>46146</v>
      </c>
      <c r="D38" s="24">
        <v>0.03</v>
      </c>
      <c r="E38" s="44">
        <v>46146</v>
      </c>
      <c r="F38" s="24">
        <v>-0.03</v>
      </c>
      <c r="G38" s="44">
        <v>46146</v>
      </c>
      <c r="H38" s="24">
        <v>-0.03</v>
      </c>
      <c r="I38" s="44">
        <v>46146</v>
      </c>
      <c r="J38" s="24">
        <v>-0.03</v>
      </c>
      <c r="K38" s="44">
        <v>46146</v>
      </c>
      <c r="L38" s="24">
        <v>-0.03</v>
      </c>
      <c r="M38" s="23">
        <f t="shared" si="8"/>
        <v>-0.01</v>
      </c>
      <c r="N38" s="23">
        <f t="shared" si="9"/>
        <v>-0.02</v>
      </c>
      <c r="O38" s="47">
        <f t="shared" si="10"/>
        <v>2</v>
      </c>
      <c r="P38" s="24">
        <f t="shared" si="11"/>
        <v>-1</v>
      </c>
      <c r="Q38" s="21" t="str">
        <f t="shared" si="12"/>
        <v>X</v>
      </c>
    </row>
    <row r="39" spans="1:17" x14ac:dyDescent="0.3">
      <c r="A39" s="44">
        <v>46142</v>
      </c>
      <c r="B39" s="24">
        <v>-0.04</v>
      </c>
      <c r="C39" s="44">
        <v>46142</v>
      </c>
      <c r="D39" s="24">
        <v>-7.0000000000000007E-2</v>
      </c>
      <c r="E39" s="44">
        <v>46142</v>
      </c>
      <c r="F39" s="24">
        <v>-0.04</v>
      </c>
      <c r="G39" s="44">
        <v>46142</v>
      </c>
      <c r="H39" s="24">
        <v>-0.04</v>
      </c>
      <c r="I39" s="44">
        <v>46142</v>
      </c>
      <c r="J39" s="24">
        <v>-0.04</v>
      </c>
      <c r="K39" s="44">
        <v>46142</v>
      </c>
      <c r="L39" s="24">
        <v>-0.04</v>
      </c>
      <c r="M39" s="23">
        <f t="shared" si="8"/>
        <v>-5.000000000000001E-2</v>
      </c>
      <c r="N39" s="23">
        <f t="shared" si="9"/>
        <v>-4.5000000000000005E-2</v>
      </c>
      <c r="O39" s="47">
        <f t="shared" si="10"/>
        <v>0.89999999999999991</v>
      </c>
      <c r="P39" s="24">
        <f t="shared" si="11"/>
        <v>0.50000000000000044</v>
      </c>
      <c r="Q39" s="21" t="str">
        <f t="shared" si="12"/>
        <v>O</v>
      </c>
    </row>
    <row r="40" spans="1:17" x14ac:dyDescent="0.3">
      <c r="A40" s="44">
        <v>46141</v>
      </c>
      <c r="B40" s="24">
        <v>-0.03</v>
      </c>
      <c r="C40" s="44">
        <v>46141</v>
      </c>
      <c r="D40" s="24">
        <v>0</v>
      </c>
      <c r="E40" s="44">
        <v>46141</v>
      </c>
      <c r="F40" s="24">
        <v>-0.03</v>
      </c>
      <c r="G40" s="44">
        <v>46141</v>
      </c>
      <c r="H40" s="24">
        <v>-0.03</v>
      </c>
      <c r="I40" s="44">
        <v>46141</v>
      </c>
      <c r="J40" s="24">
        <v>-0.03</v>
      </c>
      <c r="K40" s="44">
        <v>46141</v>
      </c>
      <c r="L40" s="24">
        <v>-0.03</v>
      </c>
      <c r="M40" s="23">
        <f t="shared" si="8"/>
        <v>-0.02</v>
      </c>
      <c r="N40" s="23">
        <f t="shared" si="9"/>
        <v>-2.4999999999999998E-2</v>
      </c>
      <c r="O40" s="47">
        <f t="shared" si="10"/>
        <v>1.2499999999999998</v>
      </c>
      <c r="P40" s="24">
        <f t="shared" si="11"/>
        <v>-0.49999999999999978</v>
      </c>
      <c r="Q40" s="21" t="str">
        <f t="shared" si="12"/>
        <v>X</v>
      </c>
    </row>
    <row r="41" spans="1:17" x14ac:dyDescent="0.3">
      <c r="A41" s="44">
        <v>46140</v>
      </c>
      <c r="B41" s="24">
        <v>0.02</v>
      </c>
      <c r="C41" s="44">
        <v>46140</v>
      </c>
      <c r="D41" s="24">
        <v>0.06</v>
      </c>
      <c r="E41" s="44">
        <v>46140</v>
      </c>
      <c r="F41" s="24">
        <v>0.02</v>
      </c>
      <c r="G41" s="44">
        <v>46140</v>
      </c>
      <c r="H41" s="24">
        <v>0.02</v>
      </c>
      <c r="I41" s="44">
        <v>46140</v>
      </c>
      <c r="J41" s="24">
        <v>0.02</v>
      </c>
      <c r="K41" s="44">
        <v>46140</v>
      </c>
      <c r="L41" s="24">
        <v>0.02</v>
      </c>
      <c r="M41" s="23">
        <f t="shared" si="8"/>
        <v>3.3333333333333333E-2</v>
      </c>
      <c r="N41" s="23">
        <f t="shared" si="9"/>
        <v>2.6666666666666668E-2</v>
      </c>
      <c r="O41" s="47">
        <f t="shared" si="10"/>
        <v>0.8</v>
      </c>
      <c r="P41" s="24">
        <f t="shared" si="11"/>
        <v>0.66666666666666641</v>
      </c>
      <c r="Q41" s="21" t="str">
        <f t="shared" si="12"/>
        <v>O</v>
      </c>
    </row>
    <row r="42" spans="1:17" x14ac:dyDescent="0.3">
      <c r="A42" s="44">
        <v>46139</v>
      </c>
      <c r="B42" s="24">
        <v>-0.06</v>
      </c>
      <c r="C42" s="44">
        <v>46139</v>
      </c>
      <c r="D42" s="24">
        <v>-0.03</v>
      </c>
      <c r="E42" s="44">
        <v>46139</v>
      </c>
      <c r="F42" s="24">
        <v>-0.06</v>
      </c>
      <c r="G42" s="44">
        <v>46139</v>
      </c>
      <c r="H42" s="24">
        <v>-0.06</v>
      </c>
      <c r="I42" s="44">
        <v>46139</v>
      </c>
      <c r="J42" s="24">
        <v>-0.06</v>
      </c>
      <c r="K42" s="44">
        <v>46139</v>
      </c>
      <c r="L42" s="24">
        <v>-0.06</v>
      </c>
      <c r="M42" s="23">
        <f t="shared" si="8"/>
        <v>-4.9999999999999996E-2</v>
      </c>
      <c r="N42" s="23">
        <f t="shared" si="9"/>
        <v>-5.5E-2</v>
      </c>
      <c r="O42" s="47">
        <f t="shared" si="10"/>
        <v>1.1000000000000001</v>
      </c>
      <c r="P42" s="24">
        <f t="shared" si="11"/>
        <v>-0.50000000000000044</v>
      </c>
      <c r="Q42" s="21" t="str">
        <f t="shared" si="12"/>
        <v>X</v>
      </c>
    </row>
    <row r="43" spans="1:17" x14ac:dyDescent="0.3">
      <c r="A43" s="44">
        <v>46136</v>
      </c>
      <c r="B43" s="24">
        <v>0</v>
      </c>
      <c r="C43" s="44">
        <v>46136</v>
      </c>
      <c r="D43" s="24">
        <v>0.05</v>
      </c>
      <c r="E43" s="44">
        <v>46136</v>
      </c>
      <c r="F43" s="24">
        <v>0</v>
      </c>
      <c r="G43" s="44">
        <v>46136</v>
      </c>
      <c r="H43" s="24">
        <v>0</v>
      </c>
      <c r="I43" s="44">
        <v>46136</v>
      </c>
      <c r="J43" s="24">
        <v>0</v>
      </c>
      <c r="K43" s="44">
        <v>46136</v>
      </c>
      <c r="L43" s="24">
        <v>0</v>
      </c>
      <c r="M43" s="23">
        <f t="shared" si="8"/>
        <v>1.6666666666666666E-2</v>
      </c>
      <c r="N43" s="23">
        <f t="shared" si="9"/>
        <v>8.3333333333333332E-3</v>
      </c>
      <c r="O43" s="47">
        <f t="shared" si="10"/>
        <v>0.5</v>
      </c>
      <c r="P43" s="24">
        <f t="shared" si="11"/>
        <v>0.83333333333333337</v>
      </c>
      <c r="Q43" s="21" t="str">
        <f t="shared" si="12"/>
        <v>O</v>
      </c>
    </row>
    <row r="44" spans="1:17" x14ac:dyDescent="0.3">
      <c r="A44" s="44">
        <v>46135</v>
      </c>
      <c r="B44" s="24">
        <v>-0.05</v>
      </c>
      <c r="C44" s="44">
        <v>46135</v>
      </c>
      <c r="D44" s="24">
        <v>-0.02</v>
      </c>
      <c r="E44" s="44">
        <v>46135</v>
      </c>
      <c r="F44" s="24">
        <v>-0.05</v>
      </c>
      <c r="G44" s="44">
        <v>46135</v>
      </c>
      <c r="H44" s="24">
        <v>-0.05</v>
      </c>
      <c r="I44" s="44">
        <v>46135</v>
      </c>
      <c r="J44" s="24">
        <v>-0.05</v>
      </c>
      <c r="K44" s="44">
        <v>46135</v>
      </c>
      <c r="L44" s="24">
        <v>-0.05</v>
      </c>
      <c r="M44" s="23">
        <f t="shared" si="8"/>
        <v>-0.04</v>
      </c>
      <c r="N44" s="23">
        <f t="shared" si="9"/>
        <v>-4.5000000000000005E-2</v>
      </c>
      <c r="O44" s="47">
        <f t="shared" si="10"/>
        <v>1.125</v>
      </c>
      <c r="P44" s="24">
        <f t="shared" si="11"/>
        <v>-0.50000000000000044</v>
      </c>
      <c r="Q44" s="21" t="str">
        <f t="shared" si="12"/>
        <v>X</v>
      </c>
    </row>
    <row r="45" spans="1:17" x14ac:dyDescent="0.3">
      <c r="A45" s="44">
        <v>46134</v>
      </c>
      <c r="B45" s="24">
        <v>-0.02</v>
      </c>
      <c r="C45" s="44">
        <v>46134</v>
      </c>
      <c r="D45" s="24">
        <v>0.01</v>
      </c>
      <c r="E45" s="44">
        <v>46134</v>
      </c>
      <c r="F45" s="24">
        <v>-0.02</v>
      </c>
      <c r="G45" s="44">
        <v>46134</v>
      </c>
      <c r="H45" s="24">
        <v>-0.02</v>
      </c>
      <c r="I45" s="44">
        <v>46134</v>
      </c>
      <c r="J45" s="24">
        <v>-0.02</v>
      </c>
      <c r="K45" s="44">
        <v>46134</v>
      </c>
      <c r="L45" s="24">
        <v>-0.02</v>
      </c>
      <c r="M45" s="23">
        <f t="shared" si="8"/>
        <v>-0.01</v>
      </c>
      <c r="N45" s="23">
        <f t="shared" si="9"/>
        <v>-1.5000000000000001E-2</v>
      </c>
      <c r="O45" s="47">
        <f t="shared" si="10"/>
        <v>1.5</v>
      </c>
      <c r="P45" s="24">
        <f t="shared" si="11"/>
        <v>-0.50000000000000011</v>
      </c>
      <c r="Q45" s="21" t="str">
        <f t="shared" si="12"/>
        <v>X</v>
      </c>
    </row>
    <row r="46" spans="1:17" x14ac:dyDescent="0.3">
      <c r="A46" s="44">
        <v>46133</v>
      </c>
      <c r="B46" s="24">
        <v>0.02</v>
      </c>
      <c r="C46" s="44">
        <v>46133</v>
      </c>
      <c r="D46" s="24">
        <v>0.01</v>
      </c>
      <c r="E46" s="44">
        <v>46133</v>
      </c>
      <c r="F46" s="24">
        <v>0.02</v>
      </c>
      <c r="G46" s="44">
        <v>46133</v>
      </c>
      <c r="H46" s="24">
        <v>0.02</v>
      </c>
      <c r="I46" s="44">
        <v>46133</v>
      </c>
      <c r="J46" s="24">
        <v>0.02</v>
      </c>
      <c r="K46" s="44">
        <v>46133</v>
      </c>
      <c r="L46" s="24">
        <v>0.02</v>
      </c>
      <c r="M46" s="23">
        <f t="shared" si="8"/>
        <v>1.6666666666666666E-2</v>
      </c>
      <c r="N46" s="23">
        <f t="shared" si="9"/>
        <v>1.8333333333333337E-2</v>
      </c>
      <c r="O46" s="47">
        <f t="shared" si="10"/>
        <v>1.1000000000000003</v>
      </c>
      <c r="P46" s="24">
        <f t="shared" si="11"/>
        <v>-0.16666666666666705</v>
      </c>
      <c r="Q46" s="21" t="str">
        <f t="shared" si="12"/>
        <v>X</v>
      </c>
    </row>
    <row r="47" spans="1:17" x14ac:dyDescent="0.3">
      <c r="A47" s="44">
        <v>46132</v>
      </c>
      <c r="B47" s="24">
        <v>0.01</v>
      </c>
      <c r="C47" s="44">
        <v>46132</v>
      </c>
      <c r="D47" s="24">
        <v>-0.03</v>
      </c>
      <c r="E47" s="44">
        <v>46132</v>
      </c>
      <c r="F47" s="24">
        <v>0.01</v>
      </c>
      <c r="G47" s="44">
        <v>46132</v>
      </c>
      <c r="H47" s="24">
        <v>0.01</v>
      </c>
      <c r="I47" s="44">
        <v>46132</v>
      </c>
      <c r="J47" s="24">
        <v>0.01</v>
      </c>
      <c r="K47" s="44">
        <v>46132</v>
      </c>
      <c r="L47" s="24">
        <v>0.01</v>
      </c>
      <c r="M47" s="23">
        <f t="shared" si="8"/>
        <v>-3.3333333333333322E-3</v>
      </c>
      <c r="N47" s="23">
        <f t="shared" si="9"/>
        <v>3.333333333333334E-3</v>
      </c>
      <c r="O47" s="47">
        <f t="shared" si="10"/>
        <v>-1.0000000000000004</v>
      </c>
      <c r="P47" s="24">
        <f t="shared" si="11"/>
        <v>-1.7347234759768071E-16</v>
      </c>
      <c r="Q47" s="21" t="str">
        <f t="shared" si="12"/>
        <v>X</v>
      </c>
    </row>
    <row r="48" spans="1:17" x14ac:dyDescent="0.3">
      <c r="A48" s="44">
        <v>46129</v>
      </c>
      <c r="B48" s="24">
        <v>-0.02</v>
      </c>
      <c r="C48" s="44">
        <v>46129</v>
      </c>
      <c r="D48" s="24">
        <v>-0.03</v>
      </c>
      <c r="E48" s="44">
        <v>46129</v>
      </c>
      <c r="F48" s="24">
        <v>-0.02</v>
      </c>
      <c r="G48" s="44">
        <v>46129</v>
      </c>
      <c r="H48" s="24">
        <v>-0.02</v>
      </c>
      <c r="I48" s="44">
        <v>46129</v>
      </c>
      <c r="J48" s="24">
        <v>-0.02</v>
      </c>
      <c r="K48" s="44">
        <v>46129</v>
      </c>
      <c r="L48" s="24">
        <v>-0.02</v>
      </c>
      <c r="M48" s="23">
        <f t="shared" si="8"/>
        <v>-2.3333333333333334E-2</v>
      </c>
      <c r="N48" s="23">
        <f t="shared" si="9"/>
        <v>-2.1666666666666667E-2</v>
      </c>
      <c r="O48" s="47">
        <f t="shared" si="10"/>
        <v>0.9285714285714286</v>
      </c>
      <c r="P48" s="24">
        <f t="shared" si="11"/>
        <v>0.16666666666666669</v>
      </c>
      <c r="Q48" s="21" t="str">
        <f t="shared" si="12"/>
        <v>O</v>
      </c>
    </row>
    <row r="49" spans="1:17" x14ac:dyDescent="0.3">
      <c r="A49" s="44">
        <v>46128</v>
      </c>
      <c r="B49" s="24">
        <v>-0.05</v>
      </c>
      <c r="C49" s="44">
        <v>46128</v>
      </c>
      <c r="D49" s="24">
        <v>-0.01</v>
      </c>
      <c r="E49" s="44">
        <v>46128</v>
      </c>
      <c r="F49" s="24">
        <v>-0.05</v>
      </c>
      <c r="G49" s="44">
        <v>46128</v>
      </c>
      <c r="H49" s="24">
        <v>-0.05</v>
      </c>
      <c r="I49" s="44">
        <v>46128</v>
      </c>
      <c r="J49" s="24">
        <v>-0.05</v>
      </c>
      <c r="K49" s="44">
        <v>46128</v>
      </c>
      <c r="L49" s="24">
        <v>-0.05</v>
      </c>
      <c r="M49" s="23">
        <f t="shared" si="8"/>
        <v>-3.6666666666666674E-2</v>
      </c>
      <c r="N49" s="23">
        <f t="shared" si="9"/>
        <v>-4.3333333333333335E-2</v>
      </c>
      <c r="O49" s="47">
        <f t="shared" si="10"/>
        <v>1.1818181818181817</v>
      </c>
      <c r="P49" s="24">
        <f t="shared" si="11"/>
        <v>-0.66666666666666607</v>
      </c>
      <c r="Q49" s="21" t="str">
        <f t="shared" si="12"/>
        <v>X</v>
      </c>
    </row>
    <row r="50" spans="1:17" x14ac:dyDescent="0.3">
      <c r="A50" s="44">
        <v>46127</v>
      </c>
      <c r="B50" s="24">
        <v>0.02</v>
      </c>
      <c r="C50" s="44">
        <v>46127</v>
      </c>
      <c r="D50" s="24">
        <v>0.08</v>
      </c>
      <c r="E50" s="44">
        <v>46127</v>
      </c>
      <c r="F50" s="24">
        <v>0.02</v>
      </c>
      <c r="G50" s="44">
        <v>46127</v>
      </c>
      <c r="H50" s="24">
        <v>0.02</v>
      </c>
      <c r="I50" s="44">
        <v>46127</v>
      </c>
      <c r="J50" s="24">
        <v>0.02</v>
      </c>
      <c r="K50" s="44">
        <v>46127</v>
      </c>
      <c r="L50" s="24">
        <v>0.02</v>
      </c>
      <c r="M50" s="23">
        <f t="shared" si="8"/>
        <v>0.04</v>
      </c>
      <c r="N50" s="23">
        <f t="shared" si="9"/>
        <v>0.03</v>
      </c>
      <c r="O50" s="47">
        <f t="shared" si="10"/>
        <v>0.75</v>
      </c>
      <c r="P50" s="24">
        <f t="shared" si="11"/>
        <v>1.0000000000000002</v>
      </c>
      <c r="Q50" s="21" t="str">
        <f t="shared" si="12"/>
        <v>O</v>
      </c>
    </row>
    <row r="51" spans="1:17" x14ac:dyDescent="0.3">
      <c r="A51" s="44">
        <v>46126</v>
      </c>
      <c r="B51" s="24">
        <v>-0.01</v>
      </c>
      <c r="C51" s="44">
        <v>46126</v>
      </c>
      <c r="D51" s="24">
        <v>-0.02</v>
      </c>
      <c r="E51" s="44">
        <v>46126</v>
      </c>
      <c r="F51" s="24">
        <v>-0.01</v>
      </c>
      <c r="G51" s="44">
        <v>46126</v>
      </c>
      <c r="H51" s="24">
        <v>-0.01</v>
      </c>
      <c r="I51" s="44">
        <v>46126</v>
      </c>
      <c r="J51" s="24">
        <v>-0.01</v>
      </c>
      <c r="K51" s="44">
        <v>46126</v>
      </c>
      <c r="L51" s="24">
        <v>-0.01</v>
      </c>
      <c r="M51" s="23">
        <f t="shared" si="8"/>
        <v>-1.3333333333333334E-2</v>
      </c>
      <c r="N51" s="23">
        <f t="shared" si="9"/>
        <v>-1.1666666666666667E-2</v>
      </c>
      <c r="O51" s="47">
        <f t="shared" si="10"/>
        <v>0.875</v>
      </c>
      <c r="P51" s="24">
        <f t="shared" si="11"/>
        <v>0.16666666666666669</v>
      </c>
      <c r="Q51" s="21" t="str">
        <f t="shared" si="12"/>
        <v>O</v>
      </c>
    </row>
    <row r="52" spans="1:17" x14ac:dyDescent="0.3">
      <c r="A52" s="44">
        <v>46125</v>
      </c>
      <c r="B52" s="24">
        <v>-0.02</v>
      </c>
      <c r="C52" s="44">
        <v>46125</v>
      </c>
      <c r="D52" s="24">
        <v>-0.03</v>
      </c>
      <c r="E52" s="44">
        <v>46125</v>
      </c>
      <c r="F52" s="24">
        <v>-0.02</v>
      </c>
      <c r="G52" s="44">
        <v>46125</v>
      </c>
      <c r="H52" s="24">
        <v>-0.02</v>
      </c>
      <c r="I52" s="44">
        <v>46125</v>
      </c>
      <c r="J52" s="24">
        <v>-0.02</v>
      </c>
      <c r="K52" s="44">
        <v>46125</v>
      </c>
      <c r="L52" s="24">
        <v>-0.02</v>
      </c>
      <c r="M52" s="23">
        <f t="shared" si="8"/>
        <v>-2.3333333333333334E-2</v>
      </c>
      <c r="N52" s="23">
        <f t="shared" si="9"/>
        <v>-2.1666666666666667E-2</v>
      </c>
      <c r="O52" s="47">
        <f t="shared" si="10"/>
        <v>0.9285714285714286</v>
      </c>
      <c r="P52" s="24">
        <f t="shared" si="11"/>
        <v>0.16666666666666669</v>
      </c>
      <c r="Q52" s="21" t="str">
        <f t="shared" si="12"/>
        <v>O</v>
      </c>
    </row>
    <row r="53" spans="1:17" x14ac:dyDescent="0.3">
      <c r="A53" s="44">
        <v>46122</v>
      </c>
      <c r="B53" s="24">
        <v>-0.02</v>
      </c>
      <c r="C53" s="44">
        <v>46122</v>
      </c>
      <c r="D53" s="24">
        <v>-0.02</v>
      </c>
      <c r="E53" s="44">
        <v>46122</v>
      </c>
      <c r="F53" s="24">
        <v>-0.02</v>
      </c>
      <c r="G53" s="44">
        <v>46122</v>
      </c>
      <c r="H53" s="24">
        <v>-0.02</v>
      </c>
      <c r="I53" s="44">
        <v>46122</v>
      </c>
      <c r="J53" s="24">
        <v>-0.02</v>
      </c>
      <c r="K53" s="44">
        <v>46122</v>
      </c>
      <c r="L53" s="24">
        <v>-0.02</v>
      </c>
      <c r="M53" s="23">
        <f t="shared" si="8"/>
        <v>-0.02</v>
      </c>
      <c r="N53" s="23">
        <f t="shared" si="9"/>
        <v>-0.02</v>
      </c>
      <c r="O53" s="47">
        <f t="shared" si="10"/>
        <v>1</v>
      </c>
      <c r="P53" s="24">
        <f t="shared" si="11"/>
        <v>0</v>
      </c>
      <c r="Q53" s="21" t="str">
        <f t="shared" si="12"/>
        <v>X</v>
      </c>
    </row>
    <row r="54" spans="1:17" x14ac:dyDescent="0.3">
      <c r="A54" s="44">
        <v>46121</v>
      </c>
      <c r="B54" s="24">
        <v>-0.02</v>
      </c>
      <c r="C54" s="44">
        <v>46121</v>
      </c>
      <c r="D54" s="24">
        <v>-0.02</v>
      </c>
      <c r="E54" s="44">
        <v>46121</v>
      </c>
      <c r="F54" s="24">
        <v>-0.02</v>
      </c>
      <c r="G54" s="44">
        <v>46121</v>
      </c>
      <c r="H54" s="24">
        <v>-0.02</v>
      </c>
      <c r="I54" s="44">
        <v>46121</v>
      </c>
      <c r="J54" s="24">
        <v>-0.02</v>
      </c>
      <c r="K54" s="44">
        <v>46121</v>
      </c>
      <c r="L54" s="24">
        <v>-0.02</v>
      </c>
      <c r="M54" s="23">
        <f t="shared" si="8"/>
        <v>-0.02</v>
      </c>
      <c r="N54" s="23">
        <f t="shared" si="9"/>
        <v>-0.02</v>
      </c>
      <c r="O54" s="47">
        <f t="shared" si="10"/>
        <v>1</v>
      </c>
      <c r="P54" s="24">
        <f t="shared" si="11"/>
        <v>0</v>
      </c>
      <c r="Q54" s="21" t="str">
        <f t="shared" si="12"/>
        <v>X</v>
      </c>
    </row>
    <row r="55" spans="1:17" x14ac:dyDescent="0.3">
      <c r="A55" s="44">
        <v>46120</v>
      </c>
      <c r="B55" s="24">
        <v>0.09</v>
      </c>
      <c r="C55" s="44">
        <v>46120</v>
      </c>
      <c r="D55" s="24">
        <v>0.04</v>
      </c>
      <c r="E55" s="44">
        <v>46120</v>
      </c>
      <c r="F55" s="24">
        <v>0.09</v>
      </c>
      <c r="G55" s="44">
        <v>46120</v>
      </c>
      <c r="H55" s="24">
        <v>0.09</v>
      </c>
      <c r="I55" s="44">
        <v>46120</v>
      </c>
      <c r="J55" s="24">
        <v>0.09</v>
      </c>
      <c r="K55" s="44">
        <v>46120</v>
      </c>
      <c r="L55" s="24">
        <v>0.09</v>
      </c>
      <c r="M55" s="23">
        <f t="shared" si="8"/>
        <v>7.3333333333333334E-2</v>
      </c>
      <c r="N55" s="23">
        <f t="shared" si="9"/>
        <v>8.1666666666666665E-2</v>
      </c>
      <c r="O55" s="47">
        <f t="shared" si="10"/>
        <v>1.1136363636363635</v>
      </c>
      <c r="P55" s="24">
        <f t="shared" si="11"/>
        <v>-0.83333333333333315</v>
      </c>
      <c r="Q55" s="21" t="str">
        <f t="shared" si="12"/>
        <v>X</v>
      </c>
    </row>
    <row r="56" spans="1:17" x14ac:dyDescent="0.3">
      <c r="A56" s="44">
        <v>46119</v>
      </c>
      <c r="B56" s="24">
        <v>-0.01</v>
      </c>
      <c r="C56" s="44">
        <v>46119</v>
      </c>
      <c r="D56" s="24">
        <v>0</v>
      </c>
      <c r="E56" s="44">
        <v>46119</v>
      </c>
      <c r="F56" s="24">
        <v>-0.01</v>
      </c>
      <c r="G56" s="44">
        <v>46119</v>
      </c>
      <c r="H56" s="24">
        <v>-0.01</v>
      </c>
      <c r="I56" s="44">
        <v>46119</v>
      </c>
      <c r="J56" s="24">
        <v>-0.01</v>
      </c>
      <c r="K56" s="44">
        <v>46119</v>
      </c>
      <c r="L56" s="24">
        <v>-0.01</v>
      </c>
      <c r="M56" s="23">
        <f t="shared" si="8"/>
        <v>-6.6666666666666671E-3</v>
      </c>
      <c r="N56" s="23">
        <f t="shared" si="9"/>
        <v>-8.3333333333333332E-3</v>
      </c>
      <c r="O56" s="47">
        <f t="shared" si="10"/>
        <v>1.25</v>
      </c>
      <c r="P56" s="24">
        <f t="shared" si="11"/>
        <v>-0.1666666666666666</v>
      </c>
      <c r="Q56" s="21" t="str">
        <f t="shared" si="12"/>
        <v>X</v>
      </c>
    </row>
    <row r="57" spans="1:17" x14ac:dyDescent="0.3">
      <c r="A57" s="44">
        <v>46118</v>
      </c>
      <c r="B57" s="24">
        <v>0.02</v>
      </c>
      <c r="C57" s="44">
        <v>46118</v>
      </c>
      <c r="D57" s="24">
        <v>0.05</v>
      </c>
      <c r="E57" s="44">
        <v>46118</v>
      </c>
      <c r="F57" s="24">
        <v>0.02</v>
      </c>
      <c r="G57" s="44">
        <v>46118</v>
      </c>
      <c r="H57" s="24">
        <v>0.02</v>
      </c>
      <c r="I57" s="44">
        <v>46118</v>
      </c>
      <c r="J57" s="24">
        <v>0.02</v>
      </c>
      <c r="K57" s="44">
        <v>46118</v>
      </c>
      <c r="L57" s="24">
        <v>0.02</v>
      </c>
      <c r="M57" s="23">
        <f t="shared" si="8"/>
        <v>3.0000000000000002E-2</v>
      </c>
      <c r="N57" s="23">
        <f t="shared" si="9"/>
        <v>2.4999999999999998E-2</v>
      </c>
      <c r="O57" s="47">
        <f t="shared" si="10"/>
        <v>0.83333333333333315</v>
      </c>
      <c r="P57" s="24">
        <f t="shared" si="11"/>
        <v>0.50000000000000044</v>
      </c>
      <c r="Q57" s="21" t="str">
        <f t="shared" si="12"/>
        <v>O</v>
      </c>
    </row>
    <row r="58" spans="1:17" x14ac:dyDescent="0.3">
      <c r="A58" s="44">
        <v>46115</v>
      </c>
      <c r="B58" s="24">
        <v>-0.04</v>
      </c>
      <c r="C58" s="44">
        <v>46115</v>
      </c>
      <c r="D58" s="24">
        <v>-0.02</v>
      </c>
      <c r="E58" s="44">
        <v>46115</v>
      </c>
      <c r="F58" s="24">
        <v>-0.04</v>
      </c>
      <c r="G58" s="44">
        <v>46115</v>
      </c>
      <c r="H58" s="24">
        <v>-0.04</v>
      </c>
      <c r="I58" s="44">
        <v>46115</v>
      </c>
      <c r="J58" s="24">
        <v>-0.04</v>
      </c>
      <c r="K58" s="44">
        <v>46115</v>
      </c>
      <c r="L58" s="24">
        <v>-0.04</v>
      </c>
      <c r="M58" s="23">
        <f t="shared" si="8"/>
        <v>-3.3333333333333333E-2</v>
      </c>
      <c r="N58" s="23">
        <f t="shared" si="9"/>
        <v>-3.6666666666666674E-2</v>
      </c>
      <c r="O58" s="47">
        <f t="shared" si="10"/>
        <v>1.1000000000000003</v>
      </c>
      <c r="P58" s="24">
        <f t="shared" si="11"/>
        <v>-0.33333333333333409</v>
      </c>
      <c r="Q58" s="21" t="str">
        <f t="shared" si="12"/>
        <v>X</v>
      </c>
    </row>
    <row r="59" spans="1:17" x14ac:dyDescent="0.3">
      <c r="A59" s="44">
        <v>46114</v>
      </c>
      <c r="B59" s="24">
        <v>-0.11</v>
      </c>
      <c r="C59" s="44">
        <v>46114</v>
      </c>
      <c r="D59" s="24">
        <v>-0.1</v>
      </c>
      <c r="E59" s="44">
        <v>46114</v>
      </c>
      <c r="F59" s="24">
        <v>-0.11</v>
      </c>
      <c r="G59" s="44">
        <v>46114</v>
      </c>
      <c r="H59" s="24">
        <v>-0.11</v>
      </c>
      <c r="I59" s="44">
        <v>46114</v>
      </c>
      <c r="J59" s="24">
        <v>-0.11</v>
      </c>
      <c r="K59" s="44">
        <v>46114</v>
      </c>
      <c r="L59" s="24">
        <v>-0.11</v>
      </c>
      <c r="M59" s="23">
        <f t="shared" si="8"/>
        <v>-0.10666666666666667</v>
      </c>
      <c r="N59" s="23">
        <f t="shared" si="9"/>
        <v>-0.10833333333333334</v>
      </c>
      <c r="O59" s="47">
        <f t="shared" si="10"/>
        <v>1.015625</v>
      </c>
      <c r="P59" s="24">
        <f t="shared" si="11"/>
        <v>-0.16666666666666635</v>
      </c>
      <c r="Q59" s="21" t="str">
        <f t="shared" si="12"/>
        <v>X</v>
      </c>
    </row>
    <row r="60" spans="1:17" x14ac:dyDescent="0.3">
      <c r="A60" s="44">
        <v>46113</v>
      </c>
      <c r="B60" s="24">
        <v>0.04</v>
      </c>
      <c r="C60" s="44">
        <v>46113</v>
      </c>
      <c r="D60" s="24">
        <v>-0.02</v>
      </c>
      <c r="E60" s="44">
        <v>46113</v>
      </c>
      <c r="F60" s="24">
        <v>0.04</v>
      </c>
      <c r="G60" s="44">
        <v>46113</v>
      </c>
      <c r="H60" s="24">
        <v>0.04</v>
      </c>
      <c r="I60" s="44">
        <v>46113</v>
      </c>
      <c r="J60" s="24">
        <v>0.04</v>
      </c>
      <c r="K60" s="44">
        <v>46113</v>
      </c>
      <c r="L60" s="24">
        <v>0.04</v>
      </c>
      <c r="M60" s="23">
        <f t="shared" si="8"/>
        <v>0.02</v>
      </c>
      <c r="N60" s="23">
        <f t="shared" si="9"/>
        <v>3.0000000000000002E-2</v>
      </c>
      <c r="O60" s="47">
        <f t="shared" si="10"/>
        <v>1.5</v>
      </c>
      <c r="P60" s="24">
        <f t="shared" si="11"/>
        <v>-1.0000000000000002</v>
      </c>
      <c r="Q60" s="21" t="str">
        <f t="shared" si="12"/>
        <v>X</v>
      </c>
    </row>
    <row r="61" spans="1:17" s="52" customFormat="1" x14ac:dyDescent="0.3">
      <c r="A61" s="48">
        <v>46112</v>
      </c>
      <c r="B61" s="49">
        <v>7.0000000000000007E-2</v>
      </c>
      <c r="C61" s="48">
        <v>46112</v>
      </c>
      <c r="D61" s="49">
        <v>-0.06</v>
      </c>
      <c r="E61" s="48">
        <v>46112</v>
      </c>
      <c r="F61" s="49">
        <v>7.0000000000000007E-2</v>
      </c>
      <c r="G61" s="48">
        <v>46112</v>
      </c>
      <c r="H61" s="49">
        <v>7.0000000000000007E-2</v>
      </c>
      <c r="I61" s="48">
        <v>46112</v>
      </c>
      <c r="J61" s="49">
        <v>7.0000000000000007E-2</v>
      </c>
      <c r="K61" s="48">
        <v>46112</v>
      </c>
      <c r="L61" s="49">
        <v>7.0000000000000007E-2</v>
      </c>
      <c r="M61" s="57">
        <f t="shared" si="8"/>
        <v>2.6666666666666672E-2</v>
      </c>
      <c r="N61" s="57">
        <f t="shared" si="9"/>
        <v>4.8333333333333339E-2</v>
      </c>
      <c r="O61" s="50">
        <f t="shared" si="10"/>
        <v>1.8124999999999998</v>
      </c>
      <c r="P61" s="49">
        <f t="shared" si="11"/>
        <v>-2.166666666666667</v>
      </c>
      <c r="Q61" s="51" t="str">
        <f t="shared" si="12"/>
        <v>X</v>
      </c>
    </row>
    <row r="62" spans="1:17" s="52" customFormat="1" x14ac:dyDescent="0.3">
      <c r="A62" s="48">
        <v>46111</v>
      </c>
      <c r="B62" s="49">
        <v>0.01</v>
      </c>
      <c r="C62" s="48">
        <v>46111</v>
      </c>
      <c r="D62" s="49">
        <v>0.01</v>
      </c>
      <c r="E62" s="48">
        <v>46111</v>
      </c>
      <c r="F62" s="49">
        <v>0.01</v>
      </c>
      <c r="G62" s="48">
        <v>46111</v>
      </c>
      <c r="H62" s="49">
        <v>0.01</v>
      </c>
      <c r="I62" s="48">
        <v>46111</v>
      </c>
      <c r="J62" s="49">
        <v>0.01</v>
      </c>
      <c r="K62" s="48">
        <v>46111</v>
      </c>
      <c r="L62" s="49">
        <v>0.01</v>
      </c>
      <c r="M62" s="57">
        <f t="shared" si="8"/>
        <v>0.01</v>
      </c>
      <c r="N62" s="57">
        <f t="shared" si="9"/>
        <v>0.01</v>
      </c>
      <c r="O62" s="50">
        <f t="shared" si="10"/>
        <v>1</v>
      </c>
      <c r="P62" s="49">
        <f t="shared" si="11"/>
        <v>0</v>
      </c>
      <c r="Q62" s="51" t="str">
        <f t="shared" si="12"/>
        <v>X</v>
      </c>
    </row>
    <row r="63" spans="1:17" s="52" customFormat="1" x14ac:dyDescent="0.3">
      <c r="A63" s="48">
        <v>46108</v>
      </c>
      <c r="B63" s="49">
        <v>0.03</v>
      </c>
      <c r="C63" s="48">
        <v>46108</v>
      </c>
      <c r="D63" s="49">
        <v>7.0000000000000007E-2</v>
      </c>
      <c r="E63" s="48">
        <v>46108</v>
      </c>
      <c r="F63" s="49">
        <v>0.03</v>
      </c>
      <c r="G63" s="48">
        <v>46108</v>
      </c>
      <c r="H63" s="49">
        <v>0.03</v>
      </c>
      <c r="I63" s="48">
        <v>46108</v>
      </c>
      <c r="J63" s="49">
        <v>0.03</v>
      </c>
      <c r="K63" s="48">
        <v>46108</v>
      </c>
      <c r="L63" s="49">
        <v>0.03</v>
      </c>
      <c r="M63" s="57">
        <f t="shared" si="8"/>
        <v>4.3333333333333335E-2</v>
      </c>
      <c r="N63" s="57">
        <f t="shared" si="9"/>
        <v>3.6666666666666667E-2</v>
      </c>
      <c r="O63" s="50">
        <f t="shared" si="10"/>
        <v>0.84615384615384615</v>
      </c>
      <c r="P63" s="49">
        <f t="shared" si="11"/>
        <v>0.66666666666666674</v>
      </c>
      <c r="Q63" s="51" t="str">
        <f t="shared" si="12"/>
        <v>O</v>
      </c>
    </row>
    <row r="64" spans="1:17" s="52" customFormat="1" x14ac:dyDescent="0.3">
      <c r="A64" s="48">
        <v>46107</v>
      </c>
      <c r="B64" s="49">
        <v>0.03</v>
      </c>
      <c r="C64" s="48">
        <v>46107</v>
      </c>
      <c r="D64" s="49">
        <v>0</v>
      </c>
      <c r="E64" s="48">
        <v>46107</v>
      </c>
      <c r="F64" s="49">
        <v>0.03</v>
      </c>
      <c r="G64" s="48">
        <v>46107</v>
      </c>
      <c r="H64" s="49">
        <v>0.03</v>
      </c>
      <c r="I64" s="48">
        <v>46107</v>
      </c>
      <c r="J64" s="49">
        <v>0.03</v>
      </c>
      <c r="K64" s="48">
        <v>46107</v>
      </c>
      <c r="L64" s="49">
        <v>0.03</v>
      </c>
      <c r="M64" s="57">
        <f t="shared" si="8"/>
        <v>0.02</v>
      </c>
      <c r="N64" s="57">
        <f t="shared" si="9"/>
        <v>2.4999999999999998E-2</v>
      </c>
      <c r="O64" s="50">
        <f t="shared" si="10"/>
        <v>1.2499999999999998</v>
      </c>
      <c r="P64" s="49">
        <f t="shared" si="11"/>
        <v>-0.49999999999999978</v>
      </c>
      <c r="Q64" s="51" t="str">
        <f t="shared" si="12"/>
        <v>X</v>
      </c>
    </row>
    <row r="65" spans="1:17" s="52" customFormat="1" x14ac:dyDescent="0.3">
      <c r="A65" s="48">
        <v>46106</v>
      </c>
      <c r="B65" s="49">
        <v>0.03</v>
      </c>
      <c r="C65" s="48">
        <v>46106</v>
      </c>
      <c r="D65" s="49">
        <v>0</v>
      </c>
      <c r="E65" s="48">
        <v>46106</v>
      </c>
      <c r="F65" s="49">
        <v>0.03</v>
      </c>
      <c r="G65" s="48">
        <v>46106</v>
      </c>
      <c r="H65" s="49">
        <v>0.03</v>
      </c>
      <c r="I65" s="48">
        <v>46106</v>
      </c>
      <c r="J65" s="49">
        <v>0.03</v>
      </c>
      <c r="K65" s="48">
        <v>46106</v>
      </c>
      <c r="L65" s="49">
        <v>0.03</v>
      </c>
      <c r="M65" s="57">
        <f t="shared" si="8"/>
        <v>0.02</v>
      </c>
      <c r="N65" s="57">
        <f t="shared" si="9"/>
        <v>2.4999999999999998E-2</v>
      </c>
      <c r="O65" s="50">
        <f t="shared" si="10"/>
        <v>1.2499999999999998</v>
      </c>
      <c r="P65" s="49">
        <f t="shared" si="11"/>
        <v>-0.49999999999999978</v>
      </c>
      <c r="Q65" s="51" t="str">
        <f t="shared" si="12"/>
        <v>X</v>
      </c>
    </row>
    <row r="66" spans="1:17" s="52" customFormat="1" x14ac:dyDescent="0.3">
      <c r="A66" s="48">
        <v>46105</v>
      </c>
      <c r="B66" s="49">
        <v>0.09</v>
      </c>
      <c r="C66" s="48">
        <v>46105</v>
      </c>
      <c r="D66" s="49">
        <v>0.09</v>
      </c>
      <c r="E66" s="48">
        <v>46105</v>
      </c>
      <c r="F66" s="49">
        <v>0.09</v>
      </c>
      <c r="G66" s="48">
        <v>46105</v>
      </c>
      <c r="H66" s="49">
        <v>0.09</v>
      </c>
      <c r="I66" s="48">
        <v>46105</v>
      </c>
      <c r="J66" s="49">
        <v>0.09</v>
      </c>
      <c r="K66" s="48">
        <v>46105</v>
      </c>
      <c r="L66" s="49">
        <v>0.09</v>
      </c>
      <c r="M66" s="57">
        <f t="shared" si="8"/>
        <v>9.0000000000000011E-2</v>
      </c>
      <c r="N66" s="57">
        <f t="shared" si="9"/>
        <v>8.9999999999999983E-2</v>
      </c>
      <c r="O66" s="50">
        <f t="shared" si="10"/>
        <v>0.99999999999999967</v>
      </c>
      <c r="P66" s="49">
        <f t="shared" si="11"/>
        <v>2.7755575615628914E-15</v>
      </c>
      <c r="Q66" s="51" t="str">
        <f t="shared" si="12"/>
        <v>X</v>
      </c>
    </row>
    <row r="67" spans="1:17" s="52" customFormat="1" x14ac:dyDescent="0.3">
      <c r="A67" s="48">
        <v>46104</v>
      </c>
      <c r="B67" s="49">
        <v>0.2</v>
      </c>
      <c r="C67" s="48">
        <v>46104</v>
      </c>
      <c r="D67" s="49">
        <v>0.12</v>
      </c>
      <c r="E67" s="48">
        <v>46104</v>
      </c>
      <c r="F67" s="49">
        <v>0.2</v>
      </c>
      <c r="G67" s="48">
        <v>46104</v>
      </c>
      <c r="H67" s="49">
        <v>0.2</v>
      </c>
      <c r="I67" s="48">
        <v>46104</v>
      </c>
      <c r="J67" s="49">
        <v>0.2</v>
      </c>
      <c r="K67" s="48">
        <v>46104</v>
      </c>
      <c r="L67" s="49">
        <v>0.2</v>
      </c>
      <c r="M67" s="57">
        <f t="shared" si="8"/>
        <v>0.17333333333333334</v>
      </c>
      <c r="N67" s="57">
        <f t="shared" si="9"/>
        <v>0.18666666666666665</v>
      </c>
      <c r="O67" s="50">
        <f t="shared" si="10"/>
        <v>1.0769230769230769</v>
      </c>
      <c r="P67" s="49">
        <f t="shared" si="11"/>
        <v>-1.3333333333333308</v>
      </c>
      <c r="Q67" s="51" t="str">
        <f t="shared" si="12"/>
        <v>X</v>
      </c>
    </row>
    <row r="68" spans="1:17" s="52" customFormat="1" x14ac:dyDescent="0.3">
      <c r="A68" s="48">
        <v>46101</v>
      </c>
      <c r="B68" s="49">
        <v>-0.01</v>
      </c>
      <c r="C68" s="48">
        <v>46101</v>
      </c>
      <c r="D68" s="49">
        <v>0.05</v>
      </c>
      <c r="E68" s="48">
        <v>46101</v>
      </c>
      <c r="F68" s="49">
        <v>-0.01</v>
      </c>
      <c r="G68" s="48">
        <v>46101</v>
      </c>
      <c r="H68" s="49">
        <v>-0.01</v>
      </c>
      <c r="I68" s="48">
        <v>46101</v>
      </c>
      <c r="J68" s="49">
        <v>-0.01</v>
      </c>
      <c r="K68" s="48">
        <v>46101</v>
      </c>
      <c r="L68" s="49">
        <v>-0.01</v>
      </c>
      <c r="M68" s="57">
        <f t="shared" si="8"/>
        <v>0.01</v>
      </c>
      <c r="N68" s="57">
        <f t="shared" si="9"/>
        <v>0</v>
      </c>
      <c r="O68" s="50">
        <f t="shared" si="10"/>
        <v>0</v>
      </c>
      <c r="P68" s="49">
        <f t="shared" si="11"/>
        <v>1</v>
      </c>
      <c r="Q68" s="51" t="str">
        <f t="shared" si="12"/>
        <v>O</v>
      </c>
    </row>
    <row r="69" spans="1:17" s="52" customFormat="1" x14ac:dyDescent="0.3">
      <c r="A69" s="48">
        <v>46100</v>
      </c>
      <c r="B69" s="49">
        <v>0.01</v>
      </c>
      <c r="C69" s="48">
        <v>46100</v>
      </c>
      <c r="D69" s="49">
        <v>-0.03</v>
      </c>
      <c r="E69" s="48">
        <v>46100</v>
      </c>
      <c r="F69" s="49">
        <v>0.01</v>
      </c>
      <c r="G69" s="48">
        <v>46100</v>
      </c>
      <c r="H69" s="49">
        <v>0.01</v>
      </c>
      <c r="I69" s="48">
        <v>46100</v>
      </c>
      <c r="J69" s="49">
        <v>0.01</v>
      </c>
      <c r="K69" s="48">
        <v>46100</v>
      </c>
      <c r="L69" s="49">
        <v>0.01</v>
      </c>
      <c r="M69" s="57">
        <f t="shared" si="8"/>
        <v>-3.3333333333333322E-3</v>
      </c>
      <c r="N69" s="57">
        <f t="shared" si="9"/>
        <v>3.333333333333334E-3</v>
      </c>
      <c r="O69" s="50">
        <f t="shared" si="10"/>
        <v>-1.0000000000000004</v>
      </c>
      <c r="P69" s="49">
        <f t="shared" si="11"/>
        <v>-1.7347234759768071E-16</v>
      </c>
      <c r="Q69" s="51" t="str">
        <f t="shared" si="12"/>
        <v>X</v>
      </c>
    </row>
    <row r="70" spans="1:17" s="52" customFormat="1" x14ac:dyDescent="0.3">
      <c r="A70" s="48">
        <v>46099</v>
      </c>
      <c r="B70" s="49">
        <v>0.15</v>
      </c>
      <c r="C70" s="48">
        <v>46099</v>
      </c>
      <c r="D70" s="49">
        <v>0.08</v>
      </c>
      <c r="E70" s="48">
        <v>46099</v>
      </c>
      <c r="F70" s="49">
        <v>0.15</v>
      </c>
      <c r="G70" s="48">
        <v>46099</v>
      </c>
      <c r="H70" s="49">
        <v>0.15</v>
      </c>
      <c r="I70" s="48">
        <v>46099</v>
      </c>
      <c r="J70" s="49">
        <v>0.15</v>
      </c>
      <c r="K70" s="48">
        <v>46099</v>
      </c>
      <c r="L70" s="49">
        <v>0.15</v>
      </c>
      <c r="M70" s="57">
        <f t="shared" si="8"/>
        <v>0.12666666666666668</v>
      </c>
      <c r="N70" s="57">
        <f t="shared" si="9"/>
        <v>0.13833333333333334</v>
      </c>
      <c r="O70" s="50">
        <f t="shared" si="10"/>
        <v>1.0921052631578947</v>
      </c>
      <c r="P70" s="49">
        <f t="shared" si="11"/>
        <v>-1.1666666666666659</v>
      </c>
      <c r="Q70" s="51" t="str">
        <f t="shared" si="12"/>
        <v>X</v>
      </c>
    </row>
    <row r="71" spans="1:17" s="52" customFormat="1" x14ac:dyDescent="0.3">
      <c r="A71" s="48">
        <v>46098</v>
      </c>
      <c r="B71" s="49">
        <v>-0.02</v>
      </c>
      <c r="C71" s="48">
        <v>46098</v>
      </c>
      <c r="D71" s="49">
        <v>7.0000000000000007E-2</v>
      </c>
      <c r="E71" s="48">
        <v>46098</v>
      </c>
      <c r="F71" s="49">
        <v>-0.02</v>
      </c>
      <c r="G71" s="48">
        <v>46098</v>
      </c>
      <c r="H71" s="49">
        <v>-0.02</v>
      </c>
      <c r="I71" s="48">
        <v>46098</v>
      </c>
      <c r="J71" s="49">
        <v>-0.02</v>
      </c>
      <c r="K71" s="48">
        <v>46098</v>
      </c>
      <c r="L71" s="49">
        <v>-0.02</v>
      </c>
      <c r="M71" s="57">
        <f t="shared" si="8"/>
        <v>0.01</v>
      </c>
      <c r="N71" s="57">
        <f t="shared" si="9"/>
        <v>-5.0000000000000001E-3</v>
      </c>
      <c r="O71" s="50">
        <f t="shared" si="10"/>
        <v>-0.5</v>
      </c>
      <c r="P71" s="49">
        <f t="shared" si="11"/>
        <v>0.5</v>
      </c>
      <c r="Q71" s="51" t="str">
        <f t="shared" si="12"/>
        <v>O</v>
      </c>
    </row>
    <row r="72" spans="1:17" s="52" customFormat="1" x14ac:dyDescent="0.3">
      <c r="A72" s="48">
        <v>46097</v>
      </c>
      <c r="B72" s="49">
        <v>0.06</v>
      </c>
      <c r="C72" s="48">
        <v>46097</v>
      </c>
      <c r="D72" s="49">
        <v>0.05</v>
      </c>
      <c r="E72" s="48">
        <v>46097</v>
      </c>
      <c r="F72" s="49">
        <v>0.06</v>
      </c>
      <c r="G72" s="48">
        <v>46097</v>
      </c>
      <c r="H72" s="49">
        <v>0.06</v>
      </c>
      <c r="I72" s="48">
        <v>46097</v>
      </c>
      <c r="J72" s="49">
        <v>0.06</v>
      </c>
      <c r="K72" s="48">
        <v>46097</v>
      </c>
      <c r="L72" s="49">
        <v>0.06</v>
      </c>
      <c r="M72" s="57">
        <f t="shared" si="8"/>
        <v>5.6666666666666664E-2</v>
      </c>
      <c r="N72" s="57">
        <f t="shared" si="9"/>
        <v>5.8333333333333327E-2</v>
      </c>
      <c r="O72" s="50">
        <f t="shared" si="10"/>
        <v>1.0294117647058822</v>
      </c>
      <c r="P72" s="49">
        <f t="shared" si="11"/>
        <v>-0.16666666666666635</v>
      </c>
      <c r="Q72" s="51" t="str">
        <f t="shared" si="12"/>
        <v>X</v>
      </c>
    </row>
    <row r="73" spans="1:17" s="52" customFormat="1" x14ac:dyDescent="0.3">
      <c r="A73" s="48">
        <v>46094</v>
      </c>
      <c r="B73" s="49">
        <v>0.05</v>
      </c>
      <c r="C73" s="48">
        <v>46094</v>
      </c>
      <c r="D73" s="49">
        <v>0.05</v>
      </c>
      <c r="E73" s="48">
        <v>46094</v>
      </c>
      <c r="F73" s="49">
        <v>0.05</v>
      </c>
      <c r="G73" s="48">
        <v>46094</v>
      </c>
      <c r="H73" s="49">
        <v>0.05</v>
      </c>
      <c r="I73" s="48">
        <v>46094</v>
      </c>
      <c r="J73" s="49">
        <v>0.05</v>
      </c>
      <c r="K73" s="48">
        <v>46094</v>
      </c>
      <c r="L73" s="49">
        <v>0.05</v>
      </c>
      <c r="M73" s="57">
        <f t="shared" si="8"/>
        <v>5.000000000000001E-2</v>
      </c>
      <c r="N73" s="57">
        <f t="shared" si="9"/>
        <v>4.9999999999999996E-2</v>
      </c>
      <c r="O73" s="50">
        <f t="shared" si="10"/>
        <v>0.99999999999999978</v>
      </c>
      <c r="P73" s="49">
        <f t="shared" si="11"/>
        <v>1.3877787807814457E-15</v>
      </c>
      <c r="Q73" s="51" t="str">
        <f t="shared" si="12"/>
        <v>X</v>
      </c>
    </row>
    <row r="74" spans="1:17" s="52" customFormat="1" x14ac:dyDescent="0.3">
      <c r="A74" s="48">
        <v>46093</v>
      </c>
      <c r="B74" s="49">
        <v>0.06</v>
      </c>
      <c r="C74" s="48">
        <v>46093</v>
      </c>
      <c r="D74" s="49">
        <v>0.01</v>
      </c>
      <c r="E74" s="48">
        <v>46093</v>
      </c>
      <c r="F74" s="49">
        <v>0.06</v>
      </c>
      <c r="G74" s="48">
        <v>46093</v>
      </c>
      <c r="H74" s="49">
        <v>0.06</v>
      </c>
      <c r="I74" s="48">
        <v>46093</v>
      </c>
      <c r="J74" s="49">
        <v>0.06</v>
      </c>
      <c r="K74" s="48">
        <v>46093</v>
      </c>
      <c r="L74" s="49">
        <v>0.06</v>
      </c>
      <c r="M74" s="57">
        <f t="shared" si="8"/>
        <v>4.3333333333333335E-2</v>
      </c>
      <c r="N74" s="57">
        <f t="shared" si="9"/>
        <v>5.1666666666666666E-2</v>
      </c>
      <c r="O74" s="50">
        <f t="shared" si="10"/>
        <v>1.1923076923076923</v>
      </c>
      <c r="P74" s="49">
        <f t="shared" si="11"/>
        <v>-0.83333333333333315</v>
      </c>
      <c r="Q74" s="51" t="str">
        <f t="shared" si="12"/>
        <v>X</v>
      </c>
    </row>
    <row r="75" spans="1:17" s="52" customFormat="1" x14ac:dyDescent="0.3">
      <c r="A75" s="48">
        <v>46092</v>
      </c>
      <c r="B75" s="49">
        <v>7.0000000000000007E-2</v>
      </c>
      <c r="C75" s="48">
        <v>46092</v>
      </c>
      <c r="D75" s="49">
        <v>0</v>
      </c>
      <c r="E75" s="48">
        <v>46092</v>
      </c>
      <c r="F75" s="49">
        <v>7.0000000000000007E-2</v>
      </c>
      <c r="G75" s="48">
        <v>46092</v>
      </c>
      <c r="H75" s="49">
        <v>7.0000000000000007E-2</v>
      </c>
      <c r="I75" s="48">
        <v>46092</v>
      </c>
      <c r="J75" s="49">
        <v>7.0000000000000007E-2</v>
      </c>
      <c r="K75" s="48">
        <v>46092</v>
      </c>
      <c r="L75" s="49">
        <v>7.0000000000000007E-2</v>
      </c>
      <c r="M75" s="57">
        <f t="shared" si="8"/>
        <v>4.6666666666666669E-2</v>
      </c>
      <c r="N75" s="57">
        <f t="shared" si="9"/>
        <v>5.8333333333333341E-2</v>
      </c>
      <c r="O75" s="50">
        <f t="shared" si="10"/>
        <v>1.2500000000000002</v>
      </c>
      <c r="P75" s="49">
        <f t="shared" si="11"/>
        <v>-1.1666666666666672</v>
      </c>
      <c r="Q75" s="51" t="str">
        <f t="shared" si="12"/>
        <v>X</v>
      </c>
    </row>
    <row r="76" spans="1:17" s="52" customFormat="1" x14ac:dyDescent="0.3">
      <c r="A76" s="48">
        <v>46091</v>
      </c>
      <c r="B76" s="49">
        <v>0.05</v>
      </c>
      <c r="C76" s="48">
        <v>46091</v>
      </c>
      <c r="D76" s="49">
        <v>0</v>
      </c>
      <c r="E76" s="48">
        <v>46091</v>
      </c>
      <c r="F76" s="49">
        <v>0.05</v>
      </c>
      <c r="G76" s="48">
        <v>46091</v>
      </c>
      <c r="H76" s="49">
        <v>0.05</v>
      </c>
      <c r="I76" s="48">
        <v>46091</v>
      </c>
      <c r="J76" s="49">
        <v>0.05</v>
      </c>
      <c r="K76" s="48">
        <v>46091</v>
      </c>
      <c r="L76" s="49">
        <v>0.05</v>
      </c>
      <c r="M76" s="57">
        <f t="shared" si="8"/>
        <v>3.3333333333333333E-2</v>
      </c>
      <c r="N76" s="57">
        <f t="shared" si="9"/>
        <v>4.1666666666666664E-2</v>
      </c>
      <c r="O76" s="50">
        <f t="shared" si="10"/>
        <v>1.25</v>
      </c>
      <c r="P76" s="49">
        <f t="shared" si="11"/>
        <v>-0.83333333333333315</v>
      </c>
      <c r="Q76" s="51" t="str">
        <f t="shared" si="12"/>
        <v>X</v>
      </c>
    </row>
    <row r="77" spans="1:17" s="52" customFormat="1" x14ac:dyDescent="0.3">
      <c r="A77" s="48">
        <v>46090</v>
      </c>
      <c r="B77" s="49">
        <v>-0.05</v>
      </c>
      <c r="C77" s="48">
        <v>46090</v>
      </c>
      <c r="D77" s="49">
        <v>-0.03</v>
      </c>
      <c r="E77" s="48">
        <v>46090</v>
      </c>
      <c r="F77" s="49">
        <v>-0.05</v>
      </c>
      <c r="G77" s="48">
        <v>46090</v>
      </c>
      <c r="H77" s="49">
        <v>-0.05</v>
      </c>
      <c r="I77" s="48">
        <v>46090</v>
      </c>
      <c r="J77" s="49">
        <v>-0.05</v>
      </c>
      <c r="K77" s="48">
        <v>46090</v>
      </c>
      <c r="L77" s="49">
        <v>-0.05</v>
      </c>
      <c r="M77" s="57">
        <f t="shared" si="8"/>
        <v>-4.3333333333333335E-2</v>
      </c>
      <c r="N77" s="57">
        <f t="shared" si="9"/>
        <v>-4.6666666666666662E-2</v>
      </c>
      <c r="O77" s="50">
        <f t="shared" si="10"/>
        <v>1.0769230769230769</v>
      </c>
      <c r="P77" s="49">
        <f t="shared" si="11"/>
        <v>-0.3333333333333327</v>
      </c>
      <c r="Q77" s="51" t="str">
        <f t="shared" si="12"/>
        <v>X</v>
      </c>
    </row>
    <row r="78" spans="1:17" s="52" customFormat="1" x14ac:dyDescent="0.3">
      <c r="A78" s="48">
        <v>46087</v>
      </c>
      <c r="B78" s="49">
        <v>0.02</v>
      </c>
      <c r="C78" s="48">
        <v>46087</v>
      </c>
      <c r="D78" s="49">
        <v>0.02</v>
      </c>
      <c r="E78" s="48">
        <v>46087</v>
      </c>
      <c r="F78" s="49">
        <v>0.02</v>
      </c>
      <c r="G78" s="48">
        <v>46087</v>
      </c>
      <c r="H78" s="49">
        <v>0.02</v>
      </c>
      <c r="I78" s="48">
        <v>46087</v>
      </c>
      <c r="J78" s="49">
        <v>0.02</v>
      </c>
      <c r="K78" s="48">
        <v>46087</v>
      </c>
      <c r="L78" s="49">
        <v>0.02</v>
      </c>
      <c r="M78" s="57">
        <f t="shared" si="8"/>
        <v>0.02</v>
      </c>
      <c r="N78" s="57">
        <f t="shared" si="9"/>
        <v>0.02</v>
      </c>
      <c r="O78" s="50">
        <f t="shared" si="10"/>
        <v>1</v>
      </c>
      <c r="P78" s="49">
        <f t="shared" si="11"/>
        <v>0</v>
      </c>
      <c r="Q78" s="51" t="str">
        <f t="shared" si="12"/>
        <v>X</v>
      </c>
    </row>
    <row r="79" spans="1:17" s="52" customFormat="1" x14ac:dyDescent="0.3">
      <c r="A79" s="48">
        <v>46086</v>
      </c>
      <c r="B79" s="49">
        <v>-0.08</v>
      </c>
      <c r="C79" s="48">
        <v>46086</v>
      </c>
      <c r="D79" s="49">
        <v>-0.08</v>
      </c>
      <c r="E79" s="48">
        <v>46086</v>
      </c>
      <c r="F79" s="49">
        <v>-0.08</v>
      </c>
      <c r="G79" s="48">
        <v>46086</v>
      </c>
      <c r="H79" s="49">
        <v>-0.08</v>
      </c>
      <c r="I79" s="48">
        <v>46086</v>
      </c>
      <c r="J79" s="49">
        <v>-0.08</v>
      </c>
      <c r="K79" s="48">
        <v>46086</v>
      </c>
      <c r="L79" s="49">
        <v>-0.08</v>
      </c>
      <c r="M79" s="57">
        <f t="shared" si="8"/>
        <v>-0.08</v>
      </c>
      <c r="N79" s="57">
        <f t="shared" si="9"/>
        <v>-0.08</v>
      </c>
      <c r="O79" s="50">
        <f t="shared" si="10"/>
        <v>1</v>
      </c>
      <c r="P79" s="49">
        <f t="shared" si="11"/>
        <v>0</v>
      </c>
      <c r="Q79" s="51" t="str">
        <f t="shared" si="12"/>
        <v>X</v>
      </c>
    </row>
    <row r="80" spans="1:17" s="52" customFormat="1" x14ac:dyDescent="0.3">
      <c r="A80" s="48">
        <v>46085</v>
      </c>
      <c r="B80" s="49">
        <v>-0.06</v>
      </c>
      <c r="C80" s="48">
        <v>46085</v>
      </c>
      <c r="D80" s="49">
        <v>0</v>
      </c>
      <c r="E80" s="48">
        <v>46085</v>
      </c>
      <c r="F80" s="49">
        <v>-0.06</v>
      </c>
      <c r="G80" s="48">
        <v>46085</v>
      </c>
      <c r="H80" s="49">
        <v>-0.06</v>
      </c>
      <c r="I80" s="48">
        <v>46085</v>
      </c>
      <c r="J80" s="49">
        <v>-0.06</v>
      </c>
      <c r="K80" s="48">
        <v>46085</v>
      </c>
      <c r="L80" s="49">
        <v>-0.06</v>
      </c>
      <c r="M80" s="57">
        <f t="shared" si="8"/>
        <v>-0.04</v>
      </c>
      <c r="N80" s="57">
        <f t="shared" si="9"/>
        <v>-4.9999999999999996E-2</v>
      </c>
      <c r="O80" s="50">
        <f t="shared" si="10"/>
        <v>1.2499999999999998</v>
      </c>
      <c r="P80" s="49">
        <f t="shared" si="11"/>
        <v>-0.99999999999999956</v>
      </c>
      <c r="Q80" s="51" t="str">
        <f t="shared" si="12"/>
        <v>X</v>
      </c>
    </row>
    <row r="81" spans="1:17" s="52" customFormat="1" x14ac:dyDescent="0.3">
      <c r="A81" s="48">
        <v>46084</v>
      </c>
      <c r="B81" s="49">
        <v>0.06</v>
      </c>
      <c r="C81" s="48">
        <v>46084</v>
      </c>
      <c r="D81" s="49">
        <v>0.08</v>
      </c>
      <c r="E81" s="48">
        <v>46084</v>
      </c>
      <c r="F81" s="49">
        <v>0.06</v>
      </c>
      <c r="G81" s="48">
        <v>46084</v>
      </c>
      <c r="H81" s="49">
        <v>0.06</v>
      </c>
      <c r="I81" s="48">
        <v>46084</v>
      </c>
      <c r="J81" s="49">
        <v>0.06</v>
      </c>
      <c r="K81" s="48">
        <v>46084</v>
      </c>
      <c r="L81" s="49">
        <v>0.06</v>
      </c>
      <c r="M81" s="57">
        <f t="shared" si="8"/>
        <v>6.6666666666666666E-2</v>
      </c>
      <c r="N81" s="57">
        <f t="shared" si="9"/>
        <v>6.3333333333333339E-2</v>
      </c>
      <c r="O81" s="50">
        <f t="shared" si="10"/>
        <v>0.95000000000000007</v>
      </c>
      <c r="P81" s="49">
        <f t="shared" si="11"/>
        <v>0.3333333333333327</v>
      </c>
      <c r="Q81" s="51" t="str">
        <f t="shared" si="12"/>
        <v>O</v>
      </c>
    </row>
    <row r="82" spans="1:17" x14ac:dyDescent="0.3">
      <c r="A82" s="44">
        <v>46080</v>
      </c>
      <c r="B82" s="24">
        <v>-0.05</v>
      </c>
      <c r="C82" s="44">
        <v>46080</v>
      </c>
      <c r="D82" s="24">
        <v>-0.02</v>
      </c>
      <c r="E82" s="44">
        <v>46080</v>
      </c>
      <c r="F82" s="24">
        <v>-0.05</v>
      </c>
      <c r="G82" s="44">
        <v>46080</v>
      </c>
      <c r="H82" s="24">
        <v>-0.05</v>
      </c>
      <c r="I82" s="44">
        <v>46080</v>
      </c>
      <c r="J82" s="24">
        <v>-0.05</v>
      </c>
      <c r="K82" s="44">
        <v>46080</v>
      </c>
      <c r="L82" s="24">
        <v>-0.05</v>
      </c>
      <c r="M82" s="23">
        <f t="shared" si="8"/>
        <v>-0.04</v>
      </c>
      <c r="N82" s="23">
        <f t="shared" si="9"/>
        <v>-4.5000000000000005E-2</v>
      </c>
      <c r="O82" s="47">
        <f t="shared" si="10"/>
        <v>1.125</v>
      </c>
      <c r="P82" s="24">
        <f t="shared" si="11"/>
        <v>-0.50000000000000044</v>
      </c>
      <c r="Q82" s="21" t="str">
        <f t="shared" si="12"/>
        <v>X</v>
      </c>
    </row>
    <row r="83" spans="1:17" x14ac:dyDescent="0.3">
      <c r="A83" s="44">
        <v>46079</v>
      </c>
      <c r="B83" s="24">
        <v>0.17</v>
      </c>
      <c r="C83" s="44">
        <v>46079</v>
      </c>
      <c r="D83" s="24">
        <v>0.06</v>
      </c>
      <c r="E83" s="44">
        <v>46079</v>
      </c>
      <c r="F83" s="24">
        <v>0.17</v>
      </c>
      <c r="G83" s="44">
        <v>46079</v>
      </c>
      <c r="H83" s="24">
        <v>0.17</v>
      </c>
      <c r="I83" s="44">
        <v>46079</v>
      </c>
      <c r="J83" s="24">
        <v>0.17</v>
      </c>
      <c r="K83" s="44">
        <v>46079</v>
      </c>
      <c r="L83" s="24">
        <v>0.17</v>
      </c>
      <c r="M83" s="23">
        <f t="shared" si="8"/>
        <v>0.13333333333333333</v>
      </c>
      <c r="N83" s="23">
        <f t="shared" si="9"/>
        <v>0.1516666666666667</v>
      </c>
      <c r="O83" s="47">
        <f t="shared" si="10"/>
        <v>1.1375000000000002</v>
      </c>
      <c r="P83" s="24">
        <f t="shared" si="11"/>
        <v>-1.8333333333333368</v>
      </c>
      <c r="Q83" s="21" t="str">
        <f t="shared" si="12"/>
        <v>X</v>
      </c>
    </row>
    <row r="84" spans="1:17" x14ac:dyDescent="0.3">
      <c r="A84" s="44">
        <v>46078</v>
      </c>
      <c r="B84" s="24">
        <v>0.12</v>
      </c>
      <c r="C84" s="44">
        <v>46078</v>
      </c>
      <c r="D84" s="24">
        <v>0.04</v>
      </c>
      <c r="E84" s="44">
        <v>46078</v>
      </c>
      <c r="F84" s="24">
        <v>0.12</v>
      </c>
      <c r="G84" s="44">
        <v>46078</v>
      </c>
      <c r="H84" s="24">
        <v>0.12</v>
      </c>
      <c r="I84" s="44">
        <v>46078</v>
      </c>
      <c r="J84" s="24">
        <v>0.12</v>
      </c>
      <c r="K84" s="44">
        <v>46078</v>
      </c>
      <c r="L84" s="24">
        <v>0.12</v>
      </c>
      <c r="M84" s="23">
        <f t="shared" si="8"/>
        <v>9.3333333333333338E-2</v>
      </c>
      <c r="N84" s="23">
        <f t="shared" si="9"/>
        <v>0.10666666666666667</v>
      </c>
      <c r="O84" s="47">
        <f t="shared" si="10"/>
        <v>1.1428571428571428</v>
      </c>
      <c r="P84" s="24">
        <f t="shared" si="11"/>
        <v>-1.3333333333333335</v>
      </c>
      <c r="Q84" s="21" t="str">
        <f t="shared" si="12"/>
        <v>X</v>
      </c>
    </row>
    <row r="85" spans="1:17" x14ac:dyDescent="0.3">
      <c r="A85" s="44">
        <v>46077</v>
      </c>
      <c r="B85" s="24">
        <v>-0.04</v>
      </c>
      <c r="C85" s="44">
        <v>46077</v>
      </c>
      <c r="D85" s="24">
        <v>-0.06</v>
      </c>
      <c r="E85" s="44">
        <v>46077</v>
      </c>
      <c r="F85" s="24">
        <v>-0.04</v>
      </c>
      <c r="G85" s="44">
        <v>46077</v>
      </c>
      <c r="H85" s="24">
        <v>-0.04</v>
      </c>
      <c r="I85" s="44">
        <v>46077</v>
      </c>
      <c r="J85" s="24">
        <v>-0.04</v>
      </c>
      <c r="K85" s="44">
        <v>46077</v>
      </c>
      <c r="L85" s="24">
        <v>-0.04</v>
      </c>
      <c r="M85" s="23">
        <f t="shared" si="8"/>
        <v>-4.6666666666666669E-2</v>
      </c>
      <c r="N85" s="23">
        <f t="shared" si="9"/>
        <v>-4.3333333333333335E-2</v>
      </c>
      <c r="O85" s="47">
        <f t="shared" si="10"/>
        <v>0.9285714285714286</v>
      </c>
      <c r="P85" s="24">
        <f t="shared" si="11"/>
        <v>0.33333333333333337</v>
      </c>
      <c r="Q85" s="21" t="str">
        <f t="shared" si="12"/>
        <v>O</v>
      </c>
    </row>
    <row r="86" spans="1:17" x14ac:dyDescent="0.3">
      <c r="A86" s="44">
        <v>46076</v>
      </c>
      <c r="B86" s="24">
        <v>0.02</v>
      </c>
      <c r="C86" s="44">
        <v>46076</v>
      </c>
      <c r="D86" s="24">
        <v>0.01</v>
      </c>
      <c r="E86" s="44">
        <v>46076</v>
      </c>
      <c r="F86" s="24">
        <v>0.02</v>
      </c>
      <c r="G86" s="44">
        <v>46076</v>
      </c>
      <c r="H86" s="24">
        <v>0.02</v>
      </c>
      <c r="I86" s="44">
        <v>46076</v>
      </c>
      <c r="J86" s="24">
        <v>0.02</v>
      </c>
      <c r="K86" s="44">
        <v>46076</v>
      </c>
      <c r="L86" s="24">
        <v>0.02</v>
      </c>
      <c r="M86" s="23">
        <f t="shared" si="8"/>
        <v>1.6666666666666666E-2</v>
      </c>
      <c r="N86" s="23">
        <f t="shared" si="9"/>
        <v>1.8333333333333337E-2</v>
      </c>
      <c r="O86" s="47">
        <f t="shared" si="10"/>
        <v>1.1000000000000003</v>
      </c>
      <c r="P86" s="24">
        <f t="shared" si="11"/>
        <v>-0.16666666666666705</v>
      </c>
      <c r="Q86" s="21" t="str">
        <f t="shared" si="12"/>
        <v>X</v>
      </c>
    </row>
    <row r="87" spans="1:17" x14ac:dyDescent="0.3">
      <c r="A87" s="44">
        <v>46073</v>
      </c>
      <c r="B87" s="24">
        <v>0</v>
      </c>
      <c r="C87" s="44">
        <v>46073</v>
      </c>
      <c r="D87" s="24">
        <v>0.01</v>
      </c>
      <c r="E87" s="44">
        <v>46073</v>
      </c>
      <c r="F87" s="24">
        <v>0</v>
      </c>
      <c r="G87" s="44">
        <v>46073</v>
      </c>
      <c r="H87" s="24">
        <v>0</v>
      </c>
      <c r="I87" s="44">
        <v>46073</v>
      </c>
      <c r="J87" s="24">
        <v>0</v>
      </c>
      <c r="K87" s="44">
        <v>46073</v>
      </c>
      <c r="L87" s="24">
        <v>0</v>
      </c>
      <c r="M87" s="23">
        <f t="shared" si="8"/>
        <v>3.3333333333333335E-3</v>
      </c>
      <c r="N87" s="23">
        <f t="shared" si="9"/>
        <v>1.6666666666666668E-3</v>
      </c>
      <c r="O87" s="47">
        <f t="shared" si="10"/>
        <v>0.5</v>
      </c>
      <c r="P87" s="24">
        <f t="shared" si="11"/>
        <v>0.16666666666666669</v>
      </c>
      <c r="Q87" s="21" t="str">
        <f t="shared" si="12"/>
        <v>O</v>
      </c>
    </row>
    <row r="88" spans="1:17" x14ac:dyDescent="0.3">
      <c r="A88" s="44">
        <v>46072</v>
      </c>
      <c r="B88" s="24">
        <v>0.06</v>
      </c>
      <c r="C88" s="44">
        <v>46072</v>
      </c>
      <c r="D88" s="24">
        <v>7.0000000000000007E-2</v>
      </c>
      <c r="E88" s="44">
        <v>46072</v>
      </c>
      <c r="F88" s="24">
        <v>0.06</v>
      </c>
      <c r="G88" s="44">
        <v>46072</v>
      </c>
      <c r="H88" s="24">
        <v>0.06</v>
      </c>
      <c r="I88" s="44">
        <v>46072</v>
      </c>
      <c r="J88" s="24">
        <v>0.06</v>
      </c>
      <c r="K88" s="44">
        <v>46072</v>
      </c>
      <c r="L88" s="24">
        <v>0.06</v>
      </c>
      <c r="M88" s="23">
        <f t="shared" si="8"/>
        <v>6.3333333333333339E-2</v>
      </c>
      <c r="N88" s="23">
        <f t="shared" si="9"/>
        <v>6.1666666666666668E-2</v>
      </c>
      <c r="O88" s="47">
        <f t="shared" si="10"/>
        <v>0.97368421052631571</v>
      </c>
      <c r="P88" s="24">
        <f t="shared" si="11"/>
        <v>0.16666666666666705</v>
      </c>
      <c r="Q88" s="21" t="str">
        <f t="shared" si="12"/>
        <v>O</v>
      </c>
    </row>
    <row r="89" spans="1:17" x14ac:dyDescent="0.3">
      <c r="A89" s="44">
        <v>46066</v>
      </c>
      <c r="B89" s="24">
        <v>0</v>
      </c>
      <c r="C89" s="44">
        <v>46066</v>
      </c>
      <c r="D89" s="24">
        <v>-0.03</v>
      </c>
      <c r="E89" s="44">
        <v>46066</v>
      </c>
      <c r="F89" s="24">
        <v>0</v>
      </c>
      <c r="G89" s="44">
        <v>46066</v>
      </c>
      <c r="H89" s="24">
        <v>0</v>
      </c>
      <c r="I89" s="44">
        <v>46066</v>
      </c>
      <c r="J89" s="24">
        <v>0</v>
      </c>
      <c r="K89" s="44">
        <v>46066</v>
      </c>
      <c r="L89" s="24">
        <v>0</v>
      </c>
      <c r="M89" s="23">
        <f t="shared" si="8"/>
        <v>-0.01</v>
      </c>
      <c r="N89" s="23">
        <f t="shared" si="9"/>
        <v>-5.0000000000000001E-3</v>
      </c>
      <c r="O89" s="47">
        <f t="shared" si="10"/>
        <v>0.5</v>
      </c>
      <c r="P89" s="24">
        <f t="shared" si="11"/>
        <v>0.5</v>
      </c>
      <c r="Q89" s="21" t="str">
        <f t="shared" si="12"/>
        <v>O</v>
      </c>
    </row>
    <row r="90" spans="1:17" x14ac:dyDescent="0.3">
      <c r="A90" s="44">
        <v>46065</v>
      </c>
      <c r="B90" s="24">
        <v>0.04</v>
      </c>
      <c r="C90" s="44">
        <v>46065</v>
      </c>
      <c r="D90" s="24">
        <v>0.05</v>
      </c>
      <c r="E90" s="44">
        <v>46065</v>
      </c>
      <c r="F90" s="24">
        <v>0.04</v>
      </c>
      <c r="G90" s="44">
        <v>46065</v>
      </c>
      <c r="H90" s="24">
        <v>0.04</v>
      </c>
      <c r="I90" s="44">
        <v>46065</v>
      </c>
      <c r="J90" s="24">
        <v>0.04</v>
      </c>
      <c r="K90" s="44">
        <v>46065</v>
      </c>
      <c r="L90" s="24">
        <v>0.04</v>
      </c>
      <c r="M90" s="23">
        <f t="shared" si="8"/>
        <v>4.3333333333333335E-2</v>
      </c>
      <c r="N90" s="23">
        <f t="shared" si="9"/>
        <v>4.1666666666666664E-2</v>
      </c>
      <c r="O90" s="47">
        <f t="shared" si="10"/>
        <v>0.96153846153846145</v>
      </c>
      <c r="P90" s="24">
        <f t="shared" si="11"/>
        <v>0.16666666666666705</v>
      </c>
      <c r="Q90" s="21" t="str">
        <f t="shared" si="12"/>
        <v>O</v>
      </c>
    </row>
    <row r="91" spans="1:17" x14ac:dyDescent="0.3">
      <c r="A91" s="44">
        <v>46064</v>
      </c>
      <c r="B91" s="24">
        <v>0.01</v>
      </c>
      <c r="C91" s="44">
        <v>46064</v>
      </c>
      <c r="D91" s="24">
        <v>0</v>
      </c>
      <c r="E91" s="44">
        <v>46064</v>
      </c>
      <c r="F91" s="24">
        <v>0.01</v>
      </c>
      <c r="G91" s="44">
        <v>46064</v>
      </c>
      <c r="H91" s="24">
        <v>0.01</v>
      </c>
      <c r="I91" s="44">
        <v>46064</v>
      </c>
      <c r="J91" s="24">
        <v>0.01</v>
      </c>
      <c r="K91" s="44">
        <v>46064</v>
      </c>
      <c r="L91" s="24">
        <v>0.01</v>
      </c>
      <c r="M91" s="23">
        <f t="shared" si="8"/>
        <v>6.6666666666666671E-3</v>
      </c>
      <c r="N91" s="23">
        <f t="shared" si="9"/>
        <v>8.3333333333333332E-3</v>
      </c>
      <c r="O91" s="47">
        <f t="shared" si="10"/>
        <v>1.25</v>
      </c>
      <c r="P91" s="24">
        <f t="shared" si="11"/>
        <v>-0.1666666666666666</v>
      </c>
      <c r="Q91" s="21" t="str">
        <f t="shared" si="12"/>
        <v>X</v>
      </c>
    </row>
    <row r="92" spans="1:17" x14ac:dyDescent="0.3">
      <c r="A92" s="44">
        <v>46063</v>
      </c>
      <c r="B92" s="24">
        <v>0.03</v>
      </c>
      <c r="C92" s="44">
        <v>46063</v>
      </c>
      <c r="D92" s="24">
        <v>0.01</v>
      </c>
      <c r="E92" s="44">
        <v>46063</v>
      </c>
      <c r="F92" s="24">
        <v>0.03</v>
      </c>
      <c r="G92" s="44">
        <v>46063</v>
      </c>
      <c r="H92" s="24">
        <v>0.03</v>
      </c>
      <c r="I92" s="44">
        <v>46063</v>
      </c>
      <c r="J92" s="24">
        <v>0.03</v>
      </c>
      <c r="K92" s="44">
        <v>46063</v>
      </c>
      <c r="L92" s="24">
        <v>0.03</v>
      </c>
      <c r="M92" s="23">
        <f t="shared" si="8"/>
        <v>2.3333333333333334E-2</v>
      </c>
      <c r="N92" s="23">
        <f t="shared" si="9"/>
        <v>2.6666666666666668E-2</v>
      </c>
      <c r="O92" s="47">
        <f t="shared" si="10"/>
        <v>1.1428571428571428</v>
      </c>
      <c r="P92" s="24">
        <f t="shared" si="11"/>
        <v>-0.33333333333333337</v>
      </c>
      <c r="Q92" s="21" t="str">
        <f t="shared" si="12"/>
        <v>X</v>
      </c>
    </row>
    <row r="93" spans="1:17" x14ac:dyDescent="0.3">
      <c r="A93" s="44">
        <v>46062</v>
      </c>
      <c r="B93" s="24">
        <v>-0.02</v>
      </c>
      <c r="C93" s="44">
        <v>46062</v>
      </c>
      <c r="D93" s="24">
        <v>-0.01</v>
      </c>
      <c r="E93" s="44">
        <v>46062</v>
      </c>
      <c r="F93" s="24">
        <v>-0.02</v>
      </c>
      <c r="G93" s="44">
        <v>46062</v>
      </c>
      <c r="H93" s="24">
        <v>-0.02</v>
      </c>
      <c r="I93" s="44">
        <v>46062</v>
      </c>
      <c r="J93" s="24">
        <v>-0.02</v>
      </c>
      <c r="K93" s="44">
        <v>46062</v>
      </c>
      <c r="L93" s="24">
        <v>-0.02</v>
      </c>
      <c r="M93" s="23">
        <f t="shared" si="8"/>
        <v>-1.6666666666666666E-2</v>
      </c>
      <c r="N93" s="23">
        <f t="shared" si="9"/>
        <v>-1.8333333333333337E-2</v>
      </c>
      <c r="O93" s="47">
        <f t="shared" si="10"/>
        <v>1.1000000000000003</v>
      </c>
      <c r="P93" s="24">
        <f t="shared" si="11"/>
        <v>-0.16666666666666705</v>
      </c>
      <c r="Q93" s="21" t="str">
        <f t="shared" si="12"/>
        <v>X</v>
      </c>
    </row>
    <row r="94" spans="1:17" x14ac:dyDescent="0.3">
      <c r="A94" s="44">
        <v>46059</v>
      </c>
      <c r="B94" s="24">
        <v>0.05</v>
      </c>
      <c r="C94" s="44">
        <v>46059</v>
      </c>
      <c r="D94" s="24">
        <v>0.13</v>
      </c>
      <c r="E94" s="44">
        <v>46059</v>
      </c>
      <c r="F94" s="24">
        <v>0.05</v>
      </c>
      <c r="G94" s="44">
        <v>46059</v>
      </c>
      <c r="H94" s="24">
        <v>0.05</v>
      </c>
      <c r="I94" s="44">
        <v>46059</v>
      </c>
      <c r="J94" s="24">
        <v>0.05</v>
      </c>
      <c r="K94" s="44">
        <v>46059</v>
      </c>
      <c r="L94" s="24">
        <v>0.05</v>
      </c>
      <c r="M94" s="23">
        <f t="shared" si="8"/>
        <v>7.6666666666666661E-2</v>
      </c>
      <c r="N94" s="23">
        <f t="shared" si="9"/>
        <v>6.3333333333333325E-2</v>
      </c>
      <c r="O94" s="47">
        <f t="shared" si="10"/>
        <v>0.82608695652173914</v>
      </c>
      <c r="P94" s="24">
        <f t="shared" si="11"/>
        <v>1.3333333333333335</v>
      </c>
      <c r="Q94" s="21" t="str">
        <f t="shared" si="12"/>
        <v>O</v>
      </c>
    </row>
    <row r="95" spans="1:17" x14ac:dyDescent="0.3">
      <c r="A95" s="44">
        <v>46058</v>
      </c>
      <c r="B95" s="24">
        <v>7.0000000000000007E-2</v>
      </c>
      <c r="C95" s="44">
        <v>46058</v>
      </c>
      <c r="D95" s="24">
        <v>0.1</v>
      </c>
      <c r="E95" s="44">
        <v>46058</v>
      </c>
      <c r="F95" s="24">
        <v>7.0000000000000007E-2</v>
      </c>
      <c r="G95" s="44">
        <v>46058</v>
      </c>
      <c r="H95" s="24">
        <v>7.0000000000000007E-2</v>
      </c>
      <c r="I95" s="44">
        <v>46058</v>
      </c>
      <c r="J95" s="24">
        <v>7.0000000000000007E-2</v>
      </c>
      <c r="K95" s="44">
        <v>46058</v>
      </c>
      <c r="L95" s="24">
        <v>7.0000000000000007E-2</v>
      </c>
      <c r="M95" s="23">
        <f t="shared" si="8"/>
        <v>0.08</v>
      </c>
      <c r="N95" s="23">
        <f t="shared" si="9"/>
        <v>7.5000000000000011E-2</v>
      </c>
      <c r="O95" s="47">
        <f t="shared" si="10"/>
        <v>0.93750000000000011</v>
      </c>
      <c r="P95" s="24">
        <f t="shared" si="11"/>
        <v>0.49999999999999906</v>
      </c>
      <c r="Q95" s="21" t="str">
        <f t="shared" si="12"/>
        <v>O</v>
      </c>
    </row>
    <row r="96" spans="1:17" x14ac:dyDescent="0.3">
      <c r="A96" s="44">
        <v>46057</v>
      </c>
      <c r="B96" s="24">
        <v>0.08</v>
      </c>
      <c r="C96" s="44">
        <v>46057</v>
      </c>
      <c r="D96" s="24">
        <v>0.12</v>
      </c>
      <c r="E96" s="44">
        <v>46057</v>
      </c>
      <c r="F96" s="24">
        <v>0.08</v>
      </c>
      <c r="G96" s="44">
        <v>46057</v>
      </c>
      <c r="H96" s="24">
        <v>0.08</v>
      </c>
      <c r="I96" s="44">
        <v>46057</v>
      </c>
      <c r="J96" s="24">
        <v>0.08</v>
      </c>
      <c r="K96" s="44">
        <v>46057</v>
      </c>
      <c r="L96" s="24">
        <v>0.08</v>
      </c>
      <c r="M96" s="23">
        <f t="shared" si="8"/>
        <v>9.3333333333333338E-2</v>
      </c>
      <c r="N96" s="23">
        <f t="shared" si="9"/>
        <v>8.666666666666667E-2</v>
      </c>
      <c r="O96" s="47">
        <f t="shared" si="10"/>
        <v>0.9285714285714286</v>
      </c>
      <c r="P96" s="24">
        <f t="shared" si="11"/>
        <v>0.66666666666666674</v>
      </c>
      <c r="Q96" s="21" t="str">
        <f t="shared" si="12"/>
        <v>O</v>
      </c>
    </row>
    <row r="97" spans="1:17" x14ac:dyDescent="0.3">
      <c r="A97" s="44">
        <v>46056</v>
      </c>
      <c r="B97" s="24">
        <v>0.08</v>
      </c>
      <c r="C97" s="44">
        <v>46056</v>
      </c>
      <c r="D97" s="24">
        <v>0.04</v>
      </c>
      <c r="E97" s="44">
        <v>46056</v>
      </c>
      <c r="F97" s="24">
        <v>0.08</v>
      </c>
      <c r="G97" s="44">
        <v>46056</v>
      </c>
      <c r="H97" s="24">
        <v>0.08</v>
      </c>
      <c r="I97" s="44">
        <v>46056</v>
      </c>
      <c r="J97" s="24">
        <v>0.08</v>
      </c>
      <c r="K97" s="44">
        <v>46056</v>
      </c>
      <c r="L97" s="24">
        <v>0.08</v>
      </c>
      <c r="M97" s="23">
        <f t="shared" si="8"/>
        <v>6.6666666666666666E-2</v>
      </c>
      <c r="N97" s="23">
        <f t="shared" si="9"/>
        <v>7.3333333333333348E-2</v>
      </c>
      <c r="O97" s="47">
        <f t="shared" si="10"/>
        <v>1.1000000000000003</v>
      </c>
      <c r="P97" s="24">
        <f t="shared" si="11"/>
        <v>-0.66666666666666818</v>
      </c>
      <c r="Q97" s="21" t="str">
        <f t="shared" si="12"/>
        <v>X</v>
      </c>
    </row>
    <row r="98" spans="1:17" x14ac:dyDescent="0.3">
      <c r="A98" s="44">
        <v>46055</v>
      </c>
      <c r="B98" s="24">
        <v>0.12</v>
      </c>
      <c r="C98" s="44">
        <v>46055</v>
      </c>
      <c r="D98" s="24">
        <v>0.09</v>
      </c>
      <c r="E98" s="44">
        <v>46055</v>
      </c>
      <c r="F98" s="24">
        <v>0.12</v>
      </c>
      <c r="G98" s="44">
        <v>46055</v>
      </c>
      <c r="H98" s="24">
        <v>0.12</v>
      </c>
      <c r="I98" s="44">
        <v>46055</v>
      </c>
      <c r="J98" s="24">
        <v>0.12</v>
      </c>
      <c r="K98" s="44">
        <v>46055</v>
      </c>
      <c r="L98" s="24">
        <v>0.12</v>
      </c>
      <c r="M98" s="23">
        <f t="shared" ref="M98:M161" si="13">AVERAGE(B98,D98,F98)</f>
        <v>0.10999999999999999</v>
      </c>
      <c r="N98" s="23">
        <f t="shared" ref="N98:N161" si="14">AVERAGE(B98,D98,F98,H98,J98,L98)</f>
        <v>0.11499999999999999</v>
      </c>
      <c r="O98" s="47">
        <f t="shared" ref="O98:O161" si="15">N98/M98</f>
        <v>1.0454545454545454</v>
      </c>
      <c r="P98" s="24">
        <f t="shared" ref="P98:P161" si="16">(ABS(M98)-ABS(N98))*100</f>
        <v>-0.50000000000000044</v>
      </c>
      <c r="Q98" s="21" t="str">
        <f t="shared" ref="Q98:Q161" si="17">IF(ABS(M98)&gt;ABS(N98),"O","X")</f>
        <v>X</v>
      </c>
    </row>
    <row r="99" spans="1:17" x14ac:dyDescent="0.3">
      <c r="A99" s="44">
        <v>46052</v>
      </c>
      <c r="B99" s="24">
        <v>0</v>
      </c>
      <c r="C99" s="44">
        <v>46052</v>
      </c>
      <c r="D99" s="24">
        <v>0.06</v>
      </c>
      <c r="E99" s="44">
        <v>46052</v>
      </c>
      <c r="F99" s="24">
        <v>0</v>
      </c>
      <c r="G99" s="44">
        <v>46052</v>
      </c>
      <c r="H99" s="24">
        <v>0</v>
      </c>
      <c r="I99" s="44">
        <v>46052</v>
      </c>
      <c r="J99" s="24">
        <v>0</v>
      </c>
      <c r="K99" s="44">
        <v>46052</v>
      </c>
      <c r="L99" s="24">
        <v>0</v>
      </c>
      <c r="M99" s="23">
        <f t="shared" si="13"/>
        <v>0.02</v>
      </c>
      <c r="N99" s="23">
        <f t="shared" si="14"/>
        <v>0.01</v>
      </c>
      <c r="O99" s="47">
        <f t="shared" si="15"/>
        <v>0.5</v>
      </c>
      <c r="P99" s="24">
        <f t="shared" si="16"/>
        <v>1</v>
      </c>
      <c r="Q99" s="21" t="str">
        <f t="shared" si="17"/>
        <v>O</v>
      </c>
    </row>
    <row r="100" spans="1:17" x14ac:dyDescent="0.3">
      <c r="A100" s="44">
        <v>46051</v>
      </c>
      <c r="B100" s="24">
        <v>0.03</v>
      </c>
      <c r="C100" s="44">
        <v>46051</v>
      </c>
      <c r="D100" s="24">
        <v>7.0000000000000007E-2</v>
      </c>
      <c r="E100" s="44">
        <v>46051</v>
      </c>
      <c r="F100" s="24">
        <v>0.03</v>
      </c>
      <c r="G100" s="44">
        <v>46051</v>
      </c>
      <c r="H100" s="24">
        <v>0.03</v>
      </c>
      <c r="I100" s="44">
        <v>46051</v>
      </c>
      <c r="J100" s="24">
        <v>0.03</v>
      </c>
      <c r="K100" s="44">
        <v>46051</v>
      </c>
      <c r="L100" s="24">
        <v>0.03</v>
      </c>
      <c r="M100" s="23">
        <f t="shared" si="13"/>
        <v>4.3333333333333335E-2</v>
      </c>
      <c r="N100" s="23">
        <f t="shared" si="14"/>
        <v>3.6666666666666667E-2</v>
      </c>
      <c r="O100" s="47">
        <f t="shared" si="15"/>
        <v>0.84615384615384615</v>
      </c>
      <c r="P100" s="24">
        <f t="shared" si="16"/>
        <v>0.66666666666666674</v>
      </c>
      <c r="Q100" s="21" t="str">
        <f t="shared" si="17"/>
        <v>O</v>
      </c>
    </row>
    <row r="101" spans="1:17" x14ac:dyDescent="0.3">
      <c r="A101" s="44">
        <v>46050</v>
      </c>
      <c r="B101" s="24">
        <v>0.02</v>
      </c>
      <c r="C101" s="44">
        <v>46050</v>
      </c>
      <c r="D101" s="24">
        <v>0.04</v>
      </c>
      <c r="E101" s="44">
        <v>46050</v>
      </c>
      <c r="F101" s="24">
        <v>0.02</v>
      </c>
      <c r="G101" s="44">
        <v>46050</v>
      </c>
      <c r="H101" s="24">
        <v>0.02</v>
      </c>
      <c r="I101" s="44">
        <v>46050</v>
      </c>
      <c r="J101" s="24">
        <v>0.02</v>
      </c>
      <c r="K101" s="44">
        <v>46050</v>
      </c>
      <c r="L101" s="24">
        <v>0.02</v>
      </c>
      <c r="M101" s="23">
        <f t="shared" si="13"/>
        <v>2.6666666666666668E-2</v>
      </c>
      <c r="N101" s="23">
        <f t="shared" si="14"/>
        <v>2.3333333333333334E-2</v>
      </c>
      <c r="O101" s="47">
        <f t="shared" si="15"/>
        <v>0.875</v>
      </c>
      <c r="P101" s="24">
        <f t="shared" si="16"/>
        <v>0.33333333333333337</v>
      </c>
      <c r="Q101" s="21" t="str">
        <f t="shared" si="17"/>
        <v>O</v>
      </c>
    </row>
    <row r="102" spans="1:17" x14ac:dyDescent="0.3">
      <c r="A102" s="44">
        <v>46049</v>
      </c>
      <c r="B102" s="24">
        <v>0</v>
      </c>
      <c r="C102" s="44">
        <v>46049</v>
      </c>
      <c r="D102" s="24">
        <v>-0.02</v>
      </c>
      <c r="E102" s="44">
        <v>46049</v>
      </c>
      <c r="F102" s="24">
        <v>0</v>
      </c>
      <c r="G102" s="44">
        <v>46049</v>
      </c>
      <c r="H102" s="24">
        <v>0</v>
      </c>
      <c r="I102" s="44">
        <v>46049</v>
      </c>
      <c r="J102" s="24">
        <v>0</v>
      </c>
      <c r="K102" s="44">
        <v>46049</v>
      </c>
      <c r="L102" s="24">
        <v>0</v>
      </c>
      <c r="M102" s="23">
        <f t="shared" si="13"/>
        <v>-6.6666666666666671E-3</v>
      </c>
      <c r="N102" s="23">
        <f t="shared" si="14"/>
        <v>-3.3333333333333335E-3</v>
      </c>
      <c r="O102" s="47">
        <f t="shared" si="15"/>
        <v>0.5</v>
      </c>
      <c r="P102" s="24">
        <f t="shared" si="16"/>
        <v>0.33333333333333337</v>
      </c>
      <c r="Q102" s="21" t="str">
        <f t="shared" si="17"/>
        <v>O</v>
      </c>
    </row>
    <row r="103" spans="1:17" x14ac:dyDescent="0.3">
      <c r="A103" s="44">
        <v>46048</v>
      </c>
      <c r="B103" s="24">
        <v>0.08</v>
      </c>
      <c r="C103" s="44">
        <v>46048</v>
      </c>
      <c r="D103" s="24">
        <v>0</v>
      </c>
      <c r="E103" s="44">
        <v>46048</v>
      </c>
      <c r="F103" s="24">
        <v>0.08</v>
      </c>
      <c r="G103" s="44">
        <v>46048</v>
      </c>
      <c r="H103" s="24">
        <v>0.08</v>
      </c>
      <c r="I103" s="44">
        <v>46048</v>
      </c>
      <c r="J103" s="24">
        <v>0.08</v>
      </c>
      <c r="K103" s="44">
        <v>46048</v>
      </c>
      <c r="L103" s="24">
        <v>0.08</v>
      </c>
      <c r="M103" s="23">
        <f t="shared" si="13"/>
        <v>5.3333333333333337E-2</v>
      </c>
      <c r="N103" s="23">
        <f t="shared" si="14"/>
        <v>6.6666666666666666E-2</v>
      </c>
      <c r="O103" s="47">
        <f t="shared" si="15"/>
        <v>1.25</v>
      </c>
      <c r="P103" s="24">
        <f t="shared" si="16"/>
        <v>-1.3333333333333328</v>
      </c>
      <c r="Q103" s="21" t="str">
        <f t="shared" si="17"/>
        <v>X</v>
      </c>
    </row>
    <row r="104" spans="1:17" x14ac:dyDescent="0.3">
      <c r="A104" s="44">
        <v>46045</v>
      </c>
      <c r="B104" s="24">
        <v>-0.15</v>
      </c>
      <c r="C104" s="44">
        <v>46045</v>
      </c>
      <c r="D104" s="24">
        <v>-0.12</v>
      </c>
      <c r="E104" s="44">
        <v>46045</v>
      </c>
      <c r="F104" s="24">
        <v>-0.15</v>
      </c>
      <c r="G104" s="44">
        <v>46045</v>
      </c>
      <c r="H104" s="24">
        <v>-0.15</v>
      </c>
      <c r="I104" s="44">
        <v>46045</v>
      </c>
      <c r="J104" s="24">
        <v>-0.15</v>
      </c>
      <c r="K104" s="44">
        <v>46045</v>
      </c>
      <c r="L104" s="24">
        <v>-0.15</v>
      </c>
      <c r="M104" s="23">
        <f t="shared" si="13"/>
        <v>-0.14000000000000001</v>
      </c>
      <c r="N104" s="23">
        <f t="shared" si="14"/>
        <v>-0.14500000000000002</v>
      </c>
      <c r="O104" s="47">
        <f t="shared" si="15"/>
        <v>1.0357142857142858</v>
      </c>
      <c r="P104" s="24">
        <f t="shared" si="16"/>
        <v>-0.50000000000000044</v>
      </c>
      <c r="Q104" s="21" t="str">
        <f t="shared" si="17"/>
        <v>X</v>
      </c>
    </row>
    <row r="105" spans="1:17" x14ac:dyDescent="0.3">
      <c r="A105" s="44">
        <v>46044</v>
      </c>
      <c r="B105" s="24">
        <v>-0.03</v>
      </c>
      <c r="C105" s="44">
        <v>46044</v>
      </c>
      <c r="D105" s="24">
        <v>-0.04</v>
      </c>
      <c r="E105" s="44">
        <v>46044</v>
      </c>
      <c r="F105" s="24">
        <v>-0.03</v>
      </c>
      <c r="G105" s="44">
        <v>46044</v>
      </c>
      <c r="H105" s="24">
        <v>-0.03</v>
      </c>
      <c r="I105" s="44">
        <v>46044</v>
      </c>
      <c r="J105" s="24">
        <v>-0.03</v>
      </c>
      <c r="K105" s="44">
        <v>46044</v>
      </c>
      <c r="L105" s="24">
        <v>-0.03</v>
      </c>
      <c r="M105" s="23">
        <f t="shared" si="13"/>
        <v>-3.3333333333333333E-2</v>
      </c>
      <c r="N105" s="23">
        <f t="shared" si="14"/>
        <v>-3.1666666666666669E-2</v>
      </c>
      <c r="O105" s="47">
        <f t="shared" si="15"/>
        <v>0.95000000000000007</v>
      </c>
      <c r="P105" s="24">
        <f t="shared" si="16"/>
        <v>0.16666666666666635</v>
      </c>
      <c r="Q105" s="21" t="str">
        <f t="shared" si="17"/>
        <v>O</v>
      </c>
    </row>
    <row r="106" spans="1:17" x14ac:dyDescent="0.3">
      <c r="A106" s="44">
        <v>46043</v>
      </c>
      <c r="B106" s="24">
        <v>0</v>
      </c>
      <c r="C106" s="44">
        <v>46043</v>
      </c>
      <c r="D106" s="24">
        <v>-0.03</v>
      </c>
      <c r="E106" s="44">
        <v>46043</v>
      </c>
      <c r="F106" s="24">
        <v>0</v>
      </c>
      <c r="G106" s="44">
        <v>46043</v>
      </c>
      <c r="H106" s="24">
        <v>0</v>
      </c>
      <c r="I106" s="44">
        <v>46043</v>
      </c>
      <c r="J106" s="24">
        <v>0</v>
      </c>
      <c r="K106" s="44">
        <v>46043</v>
      </c>
      <c r="L106" s="24">
        <v>0</v>
      </c>
      <c r="M106" s="23">
        <f t="shared" si="13"/>
        <v>-0.01</v>
      </c>
      <c r="N106" s="23">
        <f t="shared" si="14"/>
        <v>-5.0000000000000001E-3</v>
      </c>
      <c r="O106" s="47">
        <f t="shared" si="15"/>
        <v>0.5</v>
      </c>
      <c r="P106" s="24">
        <f t="shared" si="16"/>
        <v>0.5</v>
      </c>
      <c r="Q106" s="21" t="str">
        <f t="shared" si="17"/>
        <v>O</v>
      </c>
    </row>
    <row r="107" spans="1:17" x14ac:dyDescent="0.3">
      <c r="A107" s="44">
        <v>46042</v>
      </c>
      <c r="B107" s="24">
        <v>-0.05</v>
      </c>
      <c r="C107" s="44">
        <v>46042</v>
      </c>
      <c r="D107" s="24">
        <v>0.03</v>
      </c>
      <c r="E107" s="44">
        <v>46042</v>
      </c>
      <c r="F107" s="24">
        <v>-0.05</v>
      </c>
      <c r="G107" s="44">
        <v>46042</v>
      </c>
      <c r="H107" s="24">
        <v>-0.05</v>
      </c>
      <c r="I107" s="44">
        <v>46042</v>
      </c>
      <c r="J107" s="24">
        <v>-0.05</v>
      </c>
      <c r="K107" s="44">
        <v>46042</v>
      </c>
      <c r="L107" s="24">
        <v>-0.05</v>
      </c>
      <c r="M107" s="23">
        <f t="shared" si="13"/>
        <v>-2.3333333333333334E-2</v>
      </c>
      <c r="N107" s="23">
        <f t="shared" si="14"/>
        <v>-3.6666666666666674E-2</v>
      </c>
      <c r="O107" s="47">
        <f t="shared" si="15"/>
        <v>1.5714285714285716</v>
      </c>
      <c r="P107" s="24">
        <f t="shared" si="16"/>
        <v>-1.3333333333333339</v>
      </c>
      <c r="Q107" s="21" t="str">
        <f t="shared" si="17"/>
        <v>X</v>
      </c>
    </row>
    <row r="108" spans="1:17" x14ac:dyDescent="0.3">
      <c r="A108" s="44">
        <v>46041</v>
      </c>
      <c r="B108" s="24">
        <v>-0.03</v>
      </c>
      <c r="C108" s="44">
        <v>46041</v>
      </c>
      <c r="D108" s="24">
        <v>0.06</v>
      </c>
      <c r="E108" s="44">
        <v>46041</v>
      </c>
      <c r="F108" s="24">
        <v>-0.03</v>
      </c>
      <c r="G108" s="44">
        <v>46041</v>
      </c>
      <c r="H108" s="24">
        <v>-0.03</v>
      </c>
      <c r="I108" s="44">
        <v>46041</v>
      </c>
      <c r="J108" s="24">
        <v>-0.03</v>
      </c>
      <c r="K108" s="44">
        <v>46041</v>
      </c>
      <c r="L108" s="24">
        <v>-0.03</v>
      </c>
      <c r="M108" s="23">
        <f t="shared" si="13"/>
        <v>0</v>
      </c>
      <c r="N108" s="23">
        <f t="shared" si="14"/>
        <v>-1.4999999999999999E-2</v>
      </c>
      <c r="O108" s="47" t="e">
        <f t="shared" si="15"/>
        <v>#DIV/0!</v>
      </c>
      <c r="P108" s="24">
        <f t="shared" si="16"/>
        <v>-1.5</v>
      </c>
      <c r="Q108" s="21" t="str">
        <f t="shared" si="17"/>
        <v>X</v>
      </c>
    </row>
    <row r="109" spans="1:17" x14ac:dyDescent="0.3">
      <c r="A109" s="44">
        <v>46038</v>
      </c>
      <c r="B109" s="24">
        <v>0.03</v>
      </c>
      <c r="C109" s="44">
        <v>46038</v>
      </c>
      <c r="D109" s="24">
        <v>0.04</v>
      </c>
      <c r="E109" s="44">
        <v>46038</v>
      </c>
      <c r="F109" s="24">
        <v>0.03</v>
      </c>
      <c r="G109" s="44">
        <v>46038</v>
      </c>
      <c r="H109" s="24">
        <v>0.03</v>
      </c>
      <c r="I109" s="44">
        <v>46038</v>
      </c>
      <c r="J109" s="24">
        <v>0.03</v>
      </c>
      <c r="K109" s="44">
        <v>46038</v>
      </c>
      <c r="L109" s="24">
        <v>0.03</v>
      </c>
      <c r="M109" s="23">
        <f t="shared" si="13"/>
        <v>3.3333333333333333E-2</v>
      </c>
      <c r="N109" s="23">
        <f t="shared" si="14"/>
        <v>3.1666666666666669E-2</v>
      </c>
      <c r="O109" s="47">
        <f t="shared" si="15"/>
        <v>0.95000000000000007</v>
      </c>
      <c r="P109" s="24">
        <f t="shared" si="16"/>
        <v>0.16666666666666635</v>
      </c>
      <c r="Q109" s="21" t="str">
        <f t="shared" si="17"/>
        <v>O</v>
      </c>
    </row>
    <row r="110" spans="1:17" x14ac:dyDescent="0.3">
      <c r="A110" s="44">
        <v>46037</v>
      </c>
      <c r="B110" s="24">
        <v>0</v>
      </c>
      <c r="C110" s="44">
        <v>46037</v>
      </c>
      <c r="D110" s="24">
        <v>-0.02</v>
      </c>
      <c r="E110" s="44">
        <v>46037</v>
      </c>
      <c r="F110" s="24">
        <v>0</v>
      </c>
      <c r="G110" s="44">
        <v>46037</v>
      </c>
      <c r="H110" s="24">
        <v>0</v>
      </c>
      <c r="I110" s="44">
        <v>46037</v>
      </c>
      <c r="J110" s="24">
        <v>0</v>
      </c>
      <c r="K110" s="44">
        <v>46037</v>
      </c>
      <c r="L110" s="24">
        <v>0</v>
      </c>
      <c r="M110" s="23">
        <f t="shared" si="13"/>
        <v>-6.6666666666666671E-3</v>
      </c>
      <c r="N110" s="23">
        <f t="shared" si="14"/>
        <v>-3.3333333333333335E-3</v>
      </c>
      <c r="O110" s="47">
        <f t="shared" si="15"/>
        <v>0.5</v>
      </c>
      <c r="P110" s="24">
        <f t="shared" si="16"/>
        <v>0.33333333333333337</v>
      </c>
      <c r="Q110" s="21" t="str">
        <f t="shared" si="17"/>
        <v>O</v>
      </c>
    </row>
    <row r="111" spans="1:17" x14ac:dyDescent="0.3">
      <c r="A111" s="44">
        <v>46036</v>
      </c>
      <c r="B111" s="24">
        <v>0.03</v>
      </c>
      <c r="C111" s="44">
        <v>46036</v>
      </c>
      <c r="D111" s="24">
        <v>0.04</v>
      </c>
      <c r="E111" s="44">
        <v>46036</v>
      </c>
      <c r="F111" s="24">
        <v>0.03</v>
      </c>
      <c r="G111" s="44">
        <v>46036</v>
      </c>
      <c r="H111" s="24">
        <v>0.03</v>
      </c>
      <c r="I111" s="44">
        <v>46036</v>
      </c>
      <c r="J111" s="24">
        <v>0.03</v>
      </c>
      <c r="K111" s="44">
        <v>46036</v>
      </c>
      <c r="L111" s="24">
        <v>0.03</v>
      </c>
      <c r="M111" s="23">
        <f t="shared" si="13"/>
        <v>3.3333333333333333E-2</v>
      </c>
      <c r="N111" s="23">
        <f t="shared" si="14"/>
        <v>3.1666666666666669E-2</v>
      </c>
      <c r="O111" s="47">
        <f t="shared" si="15"/>
        <v>0.95000000000000007</v>
      </c>
      <c r="P111" s="24">
        <f t="shared" si="16"/>
        <v>0.16666666666666635</v>
      </c>
      <c r="Q111" s="21" t="str">
        <f t="shared" si="17"/>
        <v>O</v>
      </c>
    </row>
    <row r="112" spans="1:17" x14ac:dyDescent="0.3">
      <c r="A112" s="44">
        <v>46035</v>
      </c>
      <c r="B112" s="24">
        <v>0.05</v>
      </c>
      <c r="C112" s="44">
        <v>46035</v>
      </c>
      <c r="D112" s="24">
        <v>0.05</v>
      </c>
      <c r="E112" s="44">
        <v>46035</v>
      </c>
      <c r="F112" s="24">
        <v>0.05</v>
      </c>
      <c r="G112" s="44">
        <v>46035</v>
      </c>
      <c r="H112" s="24">
        <v>0.05</v>
      </c>
      <c r="I112" s="44">
        <v>46035</v>
      </c>
      <c r="J112" s="24">
        <v>0.05</v>
      </c>
      <c r="K112" s="44">
        <v>46035</v>
      </c>
      <c r="L112" s="24">
        <v>0.05</v>
      </c>
      <c r="M112" s="23">
        <f t="shared" si="13"/>
        <v>5.000000000000001E-2</v>
      </c>
      <c r="N112" s="23">
        <f t="shared" si="14"/>
        <v>4.9999999999999996E-2</v>
      </c>
      <c r="O112" s="47">
        <f t="shared" si="15"/>
        <v>0.99999999999999978</v>
      </c>
      <c r="P112" s="24">
        <f t="shared" si="16"/>
        <v>1.3877787807814457E-15</v>
      </c>
      <c r="Q112" s="21" t="str">
        <f t="shared" si="17"/>
        <v>X</v>
      </c>
    </row>
    <row r="113" spans="1:17" x14ac:dyDescent="0.3">
      <c r="A113" s="44">
        <v>46034</v>
      </c>
      <c r="B113" s="24">
        <v>0.02</v>
      </c>
      <c r="C113" s="44">
        <v>46034</v>
      </c>
      <c r="D113" s="24">
        <v>0.08</v>
      </c>
      <c r="E113" s="44">
        <v>46034</v>
      </c>
      <c r="F113" s="24">
        <v>0.02</v>
      </c>
      <c r="G113" s="44">
        <v>46034</v>
      </c>
      <c r="H113" s="24">
        <v>0.02</v>
      </c>
      <c r="I113" s="44">
        <v>46034</v>
      </c>
      <c r="J113" s="24">
        <v>0.02</v>
      </c>
      <c r="K113" s="44">
        <v>46034</v>
      </c>
      <c r="L113" s="24">
        <v>0.02</v>
      </c>
      <c r="M113" s="23">
        <f t="shared" si="13"/>
        <v>0.04</v>
      </c>
      <c r="N113" s="23">
        <f t="shared" si="14"/>
        <v>0.03</v>
      </c>
      <c r="O113" s="47">
        <f t="shared" si="15"/>
        <v>0.75</v>
      </c>
      <c r="P113" s="24">
        <f t="shared" si="16"/>
        <v>1.0000000000000002</v>
      </c>
      <c r="Q113" s="21" t="str">
        <f t="shared" si="17"/>
        <v>O</v>
      </c>
    </row>
    <row r="114" spans="1:17" x14ac:dyDescent="0.3">
      <c r="A114" s="44">
        <v>46031</v>
      </c>
      <c r="B114" s="24">
        <v>7.0000000000000007E-2</v>
      </c>
      <c r="C114" s="44">
        <v>46031</v>
      </c>
      <c r="D114" s="24">
        <v>0.06</v>
      </c>
      <c r="E114" s="44">
        <v>46031</v>
      </c>
      <c r="F114" s="24">
        <v>7.0000000000000007E-2</v>
      </c>
      <c r="G114" s="44">
        <v>46031</v>
      </c>
      <c r="H114" s="24">
        <v>7.0000000000000007E-2</v>
      </c>
      <c r="I114" s="44">
        <v>46031</v>
      </c>
      <c r="J114" s="24">
        <v>7.0000000000000007E-2</v>
      </c>
      <c r="K114" s="44">
        <v>46031</v>
      </c>
      <c r="L114" s="24">
        <v>7.0000000000000007E-2</v>
      </c>
      <c r="M114" s="23">
        <f t="shared" si="13"/>
        <v>6.6666666666666666E-2</v>
      </c>
      <c r="N114" s="23">
        <f t="shared" si="14"/>
        <v>6.8333333333333343E-2</v>
      </c>
      <c r="O114" s="47">
        <f t="shared" si="15"/>
        <v>1.0250000000000001</v>
      </c>
      <c r="P114" s="24">
        <f t="shared" si="16"/>
        <v>-0.16666666666666774</v>
      </c>
      <c r="Q114" s="21" t="str">
        <f t="shared" si="17"/>
        <v>X</v>
      </c>
    </row>
    <row r="115" spans="1:17" x14ac:dyDescent="0.3">
      <c r="A115" s="44">
        <v>46030</v>
      </c>
      <c r="B115" s="24">
        <v>0.12</v>
      </c>
      <c r="C115" s="44">
        <v>46030</v>
      </c>
      <c r="D115" s="24">
        <v>0.1</v>
      </c>
      <c r="E115" s="44">
        <v>46030</v>
      </c>
      <c r="F115" s="24">
        <v>0.12</v>
      </c>
      <c r="G115" s="44">
        <v>46030</v>
      </c>
      <c r="H115" s="24">
        <v>0.12</v>
      </c>
      <c r="I115" s="44">
        <v>46030</v>
      </c>
      <c r="J115" s="24">
        <v>0.12</v>
      </c>
      <c r="K115" s="44">
        <v>46030</v>
      </c>
      <c r="L115" s="24">
        <v>0.12</v>
      </c>
      <c r="M115" s="23">
        <f t="shared" si="13"/>
        <v>0.11333333333333333</v>
      </c>
      <c r="N115" s="23">
        <f t="shared" si="14"/>
        <v>0.11666666666666665</v>
      </c>
      <c r="O115" s="47">
        <f t="shared" si="15"/>
        <v>1.0294117647058822</v>
      </c>
      <c r="P115" s="24">
        <f t="shared" si="16"/>
        <v>-0.3333333333333327</v>
      </c>
      <c r="Q115" s="21" t="str">
        <f t="shared" si="17"/>
        <v>X</v>
      </c>
    </row>
    <row r="116" spans="1:17" x14ac:dyDescent="0.3">
      <c r="A116" s="44">
        <v>46029</v>
      </c>
      <c r="B116" s="24">
        <v>7.0000000000000007E-2</v>
      </c>
      <c r="C116" s="44">
        <v>46029</v>
      </c>
      <c r="D116" s="24">
        <v>0.04</v>
      </c>
      <c r="E116" s="44">
        <v>46029</v>
      </c>
      <c r="F116" s="24">
        <v>7.0000000000000007E-2</v>
      </c>
      <c r="G116" s="44">
        <v>46029</v>
      </c>
      <c r="H116" s="24">
        <v>7.0000000000000007E-2</v>
      </c>
      <c r="I116" s="44">
        <v>46029</v>
      </c>
      <c r="J116" s="24">
        <v>7.0000000000000007E-2</v>
      </c>
      <c r="K116" s="44">
        <v>46029</v>
      </c>
      <c r="L116" s="24">
        <v>7.0000000000000007E-2</v>
      </c>
      <c r="M116" s="23">
        <f t="shared" si="13"/>
        <v>6.0000000000000005E-2</v>
      </c>
      <c r="N116" s="23">
        <f t="shared" si="14"/>
        <v>6.5000000000000002E-2</v>
      </c>
      <c r="O116" s="47">
        <f t="shared" si="15"/>
        <v>1.0833333333333333</v>
      </c>
      <c r="P116" s="24">
        <f t="shared" si="16"/>
        <v>-0.49999999999999978</v>
      </c>
      <c r="Q116" s="21" t="str">
        <f t="shared" si="17"/>
        <v>X</v>
      </c>
    </row>
    <row r="117" spans="1:17" x14ac:dyDescent="0.3">
      <c r="A117" s="44">
        <v>46028</v>
      </c>
      <c r="B117" s="24">
        <v>0.01</v>
      </c>
      <c r="C117" s="44">
        <v>46028</v>
      </c>
      <c r="D117" s="24">
        <v>0.03</v>
      </c>
      <c r="E117" s="44">
        <v>46028</v>
      </c>
      <c r="F117" s="24">
        <v>0.01</v>
      </c>
      <c r="G117" s="44">
        <v>46028</v>
      </c>
      <c r="H117" s="24">
        <v>0.01</v>
      </c>
      <c r="I117" s="44">
        <v>46028</v>
      </c>
      <c r="J117" s="24">
        <v>0.01</v>
      </c>
      <c r="K117" s="44">
        <v>46028</v>
      </c>
      <c r="L117" s="24">
        <v>0.01</v>
      </c>
      <c r="M117" s="23">
        <f t="shared" si="13"/>
        <v>1.6666666666666666E-2</v>
      </c>
      <c r="N117" s="23">
        <f t="shared" si="14"/>
        <v>1.3333333333333334E-2</v>
      </c>
      <c r="O117" s="47">
        <f t="shared" si="15"/>
        <v>0.8</v>
      </c>
      <c r="P117" s="24">
        <f t="shared" si="16"/>
        <v>0.3333333333333332</v>
      </c>
      <c r="Q117" s="21" t="str">
        <f t="shared" si="17"/>
        <v>O</v>
      </c>
    </row>
    <row r="118" spans="1:17" x14ac:dyDescent="0.3">
      <c r="A118" s="44">
        <v>46027</v>
      </c>
      <c r="B118" s="24">
        <v>0.02</v>
      </c>
      <c r="C118" s="44">
        <v>46027</v>
      </c>
      <c r="D118" s="24">
        <v>-0.04</v>
      </c>
      <c r="E118" s="44">
        <v>46027</v>
      </c>
      <c r="F118" s="24">
        <v>0.02</v>
      </c>
      <c r="G118" s="44">
        <v>46027</v>
      </c>
      <c r="H118" s="24">
        <v>0.02</v>
      </c>
      <c r="I118" s="44">
        <v>46027</v>
      </c>
      <c r="J118" s="24">
        <v>0.02</v>
      </c>
      <c r="K118" s="44">
        <v>46027</v>
      </c>
      <c r="L118" s="24">
        <v>0.02</v>
      </c>
      <c r="M118" s="23">
        <f t="shared" si="13"/>
        <v>0</v>
      </c>
      <c r="N118" s="23">
        <f t="shared" si="14"/>
        <v>0.01</v>
      </c>
      <c r="O118" s="47" t="e">
        <f t="shared" si="15"/>
        <v>#DIV/0!</v>
      </c>
      <c r="P118" s="24">
        <f t="shared" si="16"/>
        <v>-1</v>
      </c>
      <c r="Q118" s="21" t="str">
        <f t="shared" si="17"/>
        <v>X</v>
      </c>
    </row>
    <row r="119" spans="1:17" x14ac:dyDescent="0.3">
      <c r="A119" s="44">
        <v>46024</v>
      </c>
      <c r="B119" s="24">
        <v>0</v>
      </c>
      <c r="C119" s="44">
        <v>46024</v>
      </c>
      <c r="D119" s="24">
        <v>0.05</v>
      </c>
      <c r="E119" s="44">
        <v>46024</v>
      </c>
      <c r="F119" s="24">
        <v>0</v>
      </c>
      <c r="G119" s="44">
        <v>46024</v>
      </c>
      <c r="H119" s="24">
        <v>0</v>
      </c>
      <c r="I119" s="44">
        <v>46024</v>
      </c>
      <c r="J119" s="24">
        <v>0</v>
      </c>
      <c r="K119" s="44">
        <v>46024</v>
      </c>
      <c r="L119" s="24">
        <v>0</v>
      </c>
      <c r="M119" s="23">
        <f t="shared" si="13"/>
        <v>1.6666666666666666E-2</v>
      </c>
      <c r="N119" s="23">
        <f t="shared" si="14"/>
        <v>8.3333333333333332E-3</v>
      </c>
      <c r="O119" s="47">
        <f t="shared" si="15"/>
        <v>0.5</v>
      </c>
      <c r="P119" s="24">
        <f t="shared" si="16"/>
        <v>0.83333333333333337</v>
      </c>
      <c r="Q119" s="21" t="str">
        <f t="shared" si="17"/>
        <v>O</v>
      </c>
    </row>
    <row r="120" spans="1:17" s="52" customFormat="1" x14ac:dyDescent="0.3">
      <c r="A120" s="48">
        <v>46021</v>
      </c>
      <c r="B120" s="49">
        <v>0</v>
      </c>
      <c r="C120" s="48">
        <v>46021</v>
      </c>
      <c r="D120" s="49">
        <v>2.83</v>
      </c>
      <c r="E120" s="48">
        <v>46021</v>
      </c>
      <c r="F120" s="49">
        <v>0</v>
      </c>
      <c r="G120" s="48">
        <v>46021</v>
      </c>
      <c r="H120" s="49">
        <v>0</v>
      </c>
      <c r="I120" s="48">
        <v>46021</v>
      </c>
      <c r="J120" s="49">
        <v>0</v>
      </c>
      <c r="K120" s="48">
        <v>46021</v>
      </c>
      <c r="L120" s="49">
        <v>0</v>
      </c>
      <c r="M120" s="57">
        <f t="shared" si="13"/>
        <v>0.94333333333333336</v>
      </c>
      <c r="N120" s="57">
        <f t="shared" si="14"/>
        <v>0.47166666666666668</v>
      </c>
      <c r="O120" s="50">
        <f t="shared" si="15"/>
        <v>0.5</v>
      </c>
      <c r="P120" s="49">
        <f t="shared" si="16"/>
        <v>47.166666666666671</v>
      </c>
      <c r="Q120" s="51" t="str">
        <f t="shared" si="17"/>
        <v>O</v>
      </c>
    </row>
    <row r="121" spans="1:17" s="52" customFormat="1" x14ac:dyDescent="0.3">
      <c r="A121" s="48">
        <v>46020</v>
      </c>
      <c r="B121" s="49">
        <v>0.13</v>
      </c>
      <c r="C121" s="48">
        <v>46020</v>
      </c>
      <c r="D121" s="49">
        <v>0.1</v>
      </c>
      <c r="E121" s="48">
        <v>46020</v>
      </c>
      <c r="F121" s="49">
        <v>0.13</v>
      </c>
      <c r="G121" s="48">
        <v>46020</v>
      </c>
      <c r="H121" s="49">
        <v>0.13</v>
      </c>
      <c r="I121" s="48">
        <v>46020</v>
      </c>
      <c r="J121" s="49">
        <v>0.13</v>
      </c>
      <c r="K121" s="48">
        <v>46020</v>
      </c>
      <c r="L121" s="49">
        <v>0.13</v>
      </c>
      <c r="M121" s="57">
        <f t="shared" si="13"/>
        <v>0.12</v>
      </c>
      <c r="N121" s="57">
        <f t="shared" si="14"/>
        <v>0.125</v>
      </c>
      <c r="O121" s="50">
        <f t="shared" si="15"/>
        <v>1.0416666666666667</v>
      </c>
      <c r="P121" s="49">
        <f t="shared" si="16"/>
        <v>-0.50000000000000044</v>
      </c>
      <c r="Q121" s="51" t="str">
        <f t="shared" si="17"/>
        <v>X</v>
      </c>
    </row>
    <row r="122" spans="1:17" s="52" customFormat="1" x14ac:dyDescent="0.3">
      <c r="A122" s="48">
        <v>46017</v>
      </c>
      <c r="B122" s="49">
        <v>0.05</v>
      </c>
      <c r="C122" s="48">
        <v>46017</v>
      </c>
      <c r="D122" s="49">
        <v>0.05</v>
      </c>
      <c r="E122" s="48">
        <v>46017</v>
      </c>
      <c r="F122" s="49">
        <v>0.05</v>
      </c>
      <c r="G122" s="48">
        <v>46017</v>
      </c>
      <c r="H122" s="49">
        <v>0.05</v>
      </c>
      <c r="I122" s="48">
        <v>46017</v>
      </c>
      <c r="J122" s="49">
        <v>0.05</v>
      </c>
      <c r="K122" s="48">
        <v>46017</v>
      </c>
      <c r="L122" s="49">
        <v>0.05</v>
      </c>
      <c r="M122" s="57">
        <f t="shared" si="13"/>
        <v>5.000000000000001E-2</v>
      </c>
      <c r="N122" s="57">
        <f t="shared" si="14"/>
        <v>4.9999999999999996E-2</v>
      </c>
      <c r="O122" s="50">
        <f t="shared" si="15"/>
        <v>0.99999999999999978</v>
      </c>
      <c r="P122" s="49">
        <f t="shared" si="16"/>
        <v>1.3877787807814457E-15</v>
      </c>
      <c r="Q122" s="51" t="str">
        <f t="shared" si="17"/>
        <v>X</v>
      </c>
    </row>
    <row r="123" spans="1:17" s="52" customFormat="1" x14ac:dyDescent="0.3">
      <c r="A123" s="48">
        <v>46015</v>
      </c>
      <c r="B123" s="49">
        <v>0.09</v>
      </c>
      <c r="C123" s="48">
        <v>46015</v>
      </c>
      <c r="D123" s="49">
        <v>0.09</v>
      </c>
      <c r="E123" s="48">
        <v>46015</v>
      </c>
      <c r="F123" s="49">
        <v>0.09</v>
      </c>
      <c r="G123" s="48">
        <v>46015</v>
      </c>
      <c r="H123" s="49">
        <v>0.09</v>
      </c>
      <c r="I123" s="48">
        <v>46015</v>
      </c>
      <c r="J123" s="49">
        <v>0.09</v>
      </c>
      <c r="K123" s="48">
        <v>46015</v>
      </c>
      <c r="L123" s="49">
        <v>0.09</v>
      </c>
      <c r="M123" s="57">
        <f t="shared" si="13"/>
        <v>9.0000000000000011E-2</v>
      </c>
      <c r="N123" s="57">
        <f t="shared" si="14"/>
        <v>8.9999999999999983E-2</v>
      </c>
      <c r="O123" s="50">
        <f t="shared" si="15"/>
        <v>0.99999999999999967</v>
      </c>
      <c r="P123" s="49">
        <f t="shared" si="16"/>
        <v>2.7755575615628914E-15</v>
      </c>
      <c r="Q123" s="51" t="str">
        <f t="shared" si="17"/>
        <v>X</v>
      </c>
    </row>
    <row r="124" spans="1:17" s="52" customFormat="1" x14ac:dyDescent="0.3">
      <c r="A124" s="48">
        <v>46014</v>
      </c>
      <c r="B124" s="49">
        <v>0.14000000000000001</v>
      </c>
      <c r="C124" s="48">
        <v>46014</v>
      </c>
      <c r="D124" s="49">
        <v>0.09</v>
      </c>
      <c r="E124" s="48">
        <v>46014</v>
      </c>
      <c r="F124" s="49">
        <v>0.14000000000000001</v>
      </c>
      <c r="G124" s="48">
        <v>46014</v>
      </c>
      <c r="H124" s="49">
        <v>0.14000000000000001</v>
      </c>
      <c r="I124" s="48">
        <v>46014</v>
      </c>
      <c r="J124" s="49">
        <v>0.14000000000000001</v>
      </c>
      <c r="K124" s="48">
        <v>46014</v>
      </c>
      <c r="L124" s="49">
        <v>0.14000000000000001</v>
      </c>
      <c r="M124" s="57">
        <f t="shared" si="13"/>
        <v>0.12333333333333334</v>
      </c>
      <c r="N124" s="57">
        <f t="shared" si="14"/>
        <v>0.13166666666666668</v>
      </c>
      <c r="O124" s="50">
        <f t="shared" si="15"/>
        <v>1.0675675675675678</v>
      </c>
      <c r="P124" s="49">
        <f t="shared" si="16"/>
        <v>-0.83333333333333459</v>
      </c>
      <c r="Q124" s="51" t="str">
        <f t="shared" si="17"/>
        <v>X</v>
      </c>
    </row>
    <row r="125" spans="1:17" s="52" customFormat="1" x14ac:dyDescent="0.3">
      <c r="A125" s="48">
        <v>46013</v>
      </c>
      <c r="B125" s="49">
        <v>0.04</v>
      </c>
      <c r="C125" s="48">
        <v>46013</v>
      </c>
      <c r="D125" s="49">
        <v>-0.01</v>
      </c>
      <c r="E125" s="48">
        <v>46013</v>
      </c>
      <c r="F125" s="49">
        <v>0.04</v>
      </c>
      <c r="G125" s="48">
        <v>46013</v>
      </c>
      <c r="H125" s="49">
        <v>0.04</v>
      </c>
      <c r="I125" s="48">
        <v>46013</v>
      </c>
      <c r="J125" s="49">
        <v>0.04</v>
      </c>
      <c r="K125" s="48">
        <v>46013</v>
      </c>
      <c r="L125" s="49">
        <v>0.04</v>
      </c>
      <c r="M125" s="57">
        <f t="shared" si="13"/>
        <v>2.3333333333333334E-2</v>
      </c>
      <c r="N125" s="57">
        <f t="shared" si="14"/>
        <v>3.1666666666666669E-2</v>
      </c>
      <c r="O125" s="50">
        <f t="shared" si="15"/>
        <v>1.3571428571428572</v>
      </c>
      <c r="P125" s="49">
        <f t="shared" si="16"/>
        <v>-0.83333333333333348</v>
      </c>
      <c r="Q125" s="51" t="str">
        <f t="shared" si="17"/>
        <v>X</v>
      </c>
    </row>
    <row r="126" spans="1:17" s="52" customFormat="1" x14ac:dyDescent="0.3">
      <c r="A126" s="48">
        <v>46010</v>
      </c>
      <c r="B126" s="49">
        <v>0.1</v>
      </c>
      <c r="C126" s="48">
        <v>46010</v>
      </c>
      <c r="D126" s="49">
        <v>0.14000000000000001</v>
      </c>
      <c r="E126" s="48">
        <v>46010</v>
      </c>
      <c r="F126" s="49">
        <v>0.1</v>
      </c>
      <c r="G126" s="48">
        <v>46010</v>
      </c>
      <c r="H126" s="49">
        <v>0.1</v>
      </c>
      <c r="I126" s="48">
        <v>46010</v>
      </c>
      <c r="J126" s="49">
        <v>0.1</v>
      </c>
      <c r="K126" s="48">
        <v>46010</v>
      </c>
      <c r="L126" s="49">
        <v>0.1</v>
      </c>
      <c r="M126" s="57">
        <f t="shared" si="13"/>
        <v>0.11333333333333334</v>
      </c>
      <c r="N126" s="57">
        <f t="shared" si="14"/>
        <v>0.10666666666666667</v>
      </c>
      <c r="O126" s="50">
        <f t="shared" si="15"/>
        <v>0.94117647058823528</v>
      </c>
      <c r="P126" s="49">
        <f t="shared" si="16"/>
        <v>0.66666666666666674</v>
      </c>
      <c r="Q126" s="51" t="str">
        <f t="shared" si="17"/>
        <v>O</v>
      </c>
    </row>
    <row r="127" spans="1:17" s="52" customFormat="1" x14ac:dyDescent="0.3">
      <c r="A127" s="48">
        <v>46009</v>
      </c>
      <c r="B127" s="49">
        <v>7.0000000000000007E-2</v>
      </c>
      <c r="C127" s="48">
        <v>46009</v>
      </c>
      <c r="D127" s="49">
        <v>0.06</v>
      </c>
      <c r="E127" s="48">
        <v>46009</v>
      </c>
      <c r="F127" s="49">
        <v>7.0000000000000007E-2</v>
      </c>
      <c r="G127" s="48">
        <v>46009</v>
      </c>
      <c r="H127" s="49">
        <v>7.0000000000000007E-2</v>
      </c>
      <c r="I127" s="48">
        <v>46009</v>
      </c>
      <c r="J127" s="49">
        <v>7.0000000000000007E-2</v>
      </c>
      <c r="K127" s="48">
        <v>46009</v>
      </c>
      <c r="L127" s="49">
        <v>7.0000000000000007E-2</v>
      </c>
      <c r="M127" s="57">
        <f t="shared" si="13"/>
        <v>6.6666666666666666E-2</v>
      </c>
      <c r="N127" s="57">
        <f t="shared" si="14"/>
        <v>6.8333333333333343E-2</v>
      </c>
      <c r="O127" s="50">
        <f t="shared" si="15"/>
        <v>1.0250000000000001</v>
      </c>
      <c r="P127" s="49">
        <f t="shared" si="16"/>
        <v>-0.16666666666666774</v>
      </c>
      <c r="Q127" s="51" t="str">
        <f t="shared" si="17"/>
        <v>X</v>
      </c>
    </row>
    <row r="128" spans="1:17" s="52" customFormat="1" x14ac:dyDescent="0.3">
      <c r="A128" s="48">
        <v>46008</v>
      </c>
      <c r="B128" s="49">
        <v>-0.02</v>
      </c>
      <c r="C128" s="48">
        <v>46008</v>
      </c>
      <c r="D128" s="49">
        <v>0.03</v>
      </c>
      <c r="E128" s="48">
        <v>46008</v>
      </c>
      <c r="F128" s="49">
        <v>-0.02</v>
      </c>
      <c r="G128" s="48">
        <v>46008</v>
      </c>
      <c r="H128" s="49">
        <v>-0.02</v>
      </c>
      <c r="I128" s="48">
        <v>46008</v>
      </c>
      <c r="J128" s="49">
        <v>-0.02</v>
      </c>
      <c r="K128" s="48">
        <v>46008</v>
      </c>
      <c r="L128" s="49">
        <v>-0.02</v>
      </c>
      <c r="M128" s="57">
        <f t="shared" si="13"/>
        <v>-3.333333333333334E-3</v>
      </c>
      <c r="N128" s="57">
        <f t="shared" si="14"/>
        <v>-1.1666666666666667E-2</v>
      </c>
      <c r="O128" s="50">
        <f t="shared" si="15"/>
        <v>3.4999999999999996</v>
      </c>
      <c r="P128" s="49">
        <f t="shared" si="16"/>
        <v>-0.83333333333333337</v>
      </c>
      <c r="Q128" s="51" t="str">
        <f t="shared" si="17"/>
        <v>X</v>
      </c>
    </row>
    <row r="129" spans="1:17" s="52" customFormat="1" x14ac:dyDescent="0.3">
      <c r="A129" s="48">
        <v>46007</v>
      </c>
      <c r="B129" s="49">
        <v>0.08</v>
      </c>
      <c r="C129" s="48">
        <v>46007</v>
      </c>
      <c r="D129" s="49">
        <v>0.05</v>
      </c>
      <c r="E129" s="48">
        <v>46007</v>
      </c>
      <c r="F129" s="49">
        <v>0.08</v>
      </c>
      <c r="G129" s="48">
        <v>46007</v>
      </c>
      <c r="H129" s="49">
        <v>0.08</v>
      </c>
      <c r="I129" s="48">
        <v>46007</v>
      </c>
      <c r="J129" s="49">
        <v>0.08</v>
      </c>
      <c r="K129" s="48">
        <v>46007</v>
      </c>
      <c r="L129" s="49">
        <v>0.08</v>
      </c>
      <c r="M129" s="57">
        <f t="shared" si="13"/>
        <v>7.0000000000000007E-2</v>
      </c>
      <c r="N129" s="57">
        <f t="shared" si="14"/>
        <v>7.5000000000000011E-2</v>
      </c>
      <c r="O129" s="50">
        <f t="shared" si="15"/>
        <v>1.0714285714285714</v>
      </c>
      <c r="P129" s="49">
        <f t="shared" si="16"/>
        <v>-0.50000000000000044</v>
      </c>
      <c r="Q129" s="51" t="str">
        <f t="shared" si="17"/>
        <v>X</v>
      </c>
    </row>
    <row r="130" spans="1:17" s="52" customFormat="1" x14ac:dyDescent="0.3">
      <c r="A130" s="48">
        <v>46006</v>
      </c>
      <c r="B130" s="49">
        <v>-0.04</v>
      </c>
      <c r="C130" s="48">
        <v>46006</v>
      </c>
      <c r="D130" s="49">
        <v>-0.02</v>
      </c>
      <c r="E130" s="48">
        <v>46006</v>
      </c>
      <c r="F130" s="49">
        <v>-0.04</v>
      </c>
      <c r="G130" s="48">
        <v>46006</v>
      </c>
      <c r="H130" s="49">
        <v>-0.04</v>
      </c>
      <c r="I130" s="48">
        <v>46006</v>
      </c>
      <c r="J130" s="49">
        <v>-0.04</v>
      </c>
      <c r="K130" s="48">
        <v>46006</v>
      </c>
      <c r="L130" s="49">
        <v>-0.04</v>
      </c>
      <c r="M130" s="57">
        <f t="shared" si="13"/>
        <v>-3.3333333333333333E-2</v>
      </c>
      <c r="N130" s="57">
        <f t="shared" si="14"/>
        <v>-3.6666666666666674E-2</v>
      </c>
      <c r="O130" s="50">
        <f t="shared" si="15"/>
        <v>1.1000000000000003</v>
      </c>
      <c r="P130" s="49">
        <f t="shared" si="16"/>
        <v>-0.33333333333333409</v>
      </c>
      <c r="Q130" s="51" t="str">
        <f t="shared" si="17"/>
        <v>X</v>
      </c>
    </row>
    <row r="131" spans="1:17" s="52" customFormat="1" x14ac:dyDescent="0.3">
      <c r="A131" s="48">
        <v>46003</v>
      </c>
      <c r="B131" s="49">
        <v>0.01</v>
      </c>
      <c r="C131" s="48">
        <v>46003</v>
      </c>
      <c r="D131" s="49">
        <v>-0.02</v>
      </c>
      <c r="E131" s="48">
        <v>46003</v>
      </c>
      <c r="F131" s="49">
        <v>0.01</v>
      </c>
      <c r="G131" s="48">
        <v>46003</v>
      </c>
      <c r="H131" s="49">
        <v>0.01</v>
      </c>
      <c r="I131" s="48">
        <v>46003</v>
      </c>
      <c r="J131" s="49">
        <v>0.01</v>
      </c>
      <c r="K131" s="48">
        <v>46003</v>
      </c>
      <c r="L131" s="49">
        <v>0.01</v>
      </c>
      <c r="M131" s="57">
        <f t="shared" si="13"/>
        <v>0</v>
      </c>
      <c r="N131" s="57">
        <f t="shared" si="14"/>
        <v>5.0000000000000001E-3</v>
      </c>
      <c r="O131" s="50" t="e">
        <f t="shared" si="15"/>
        <v>#DIV/0!</v>
      </c>
      <c r="P131" s="49">
        <f t="shared" si="16"/>
        <v>-0.5</v>
      </c>
      <c r="Q131" s="51" t="str">
        <f t="shared" si="17"/>
        <v>X</v>
      </c>
    </row>
    <row r="132" spans="1:17" s="52" customFormat="1" x14ac:dyDescent="0.3">
      <c r="A132" s="48">
        <v>46002</v>
      </c>
      <c r="B132" s="49">
        <v>1.54</v>
      </c>
      <c r="C132" s="48">
        <v>46002</v>
      </c>
      <c r="D132" s="49">
        <v>1.2</v>
      </c>
      <c r="E132" s="48">
        <v>46002</v>
      </c>
      <c r="F132" s="49">
        <v>1.54</v>
      </c>
      <c r="G132" s="48">
        <v>46002</v>
      </c>
      <c r="H132" s="49">
        <v>1.54</v>
      </c>
      <c r="I132" s="48">
        <v>46002</v>
      </c>
      <c r="J132" s="49">
        <v>1.54</v>
      </c>
      <c r="K132" s="48">
        <v>46002</v>
      </c>
      <c r="L132" s="49">
        <v>1.54</v>
      </c>
      <c r="M132" s="57">
        <f t="shared" si="13"/>
        <v>1.4266666666666667</v>
      </c>
      <c r="N132" s="57">
        <f t="shared" si="14"/>
        <v>1.4833333333333334</v>
      </c>
      <c r="O132" s="50">
        <f t="shared" si="15"/>
        <v>1.0397196261682242</v>
      </c>
      <c r="P132" s="49">
        <f t="shared" si="16"/>
        <v>-5.6666666666666643</v>
      </c>
      <c r="Q132" s="51" t="str">
        <f t="shared" si="17"/>
        <v>X</v>
      </c>
    </row>
    <row r="133" spans="1:17" s="52" customFormat="1" x14ac:dyDescent="0.3">
      <c r="A133" s="48">
        <v>46001</v>
      </c>
      <c r="B133" s="49">
        <v>0.01</v>
      </c>
      <c r="C133" s="48">
        <v>46001</v>
      </c>
      <c r="D133" s="49">
        <v>0.14000000000000001</v>
      </c>
      <c r="E133" s="48">
        <v>46001</v>
      </c>
      <c r="F133" s="49">
        <v>0.01</v>
      </c>
      <c r="G133" s="48">
        <v>46001</v>
      </c>
      <c r="H133" s="49">
        <v>0.01</v>
      </c>
      <c r="I133" s="48">
        <v>46001</v>
      </c>
      <c r="J133" s="49">
        <v>0.01</v>
      </c>
      <c r="K133" s="48">
        <v>46001</v>
      </c>
      <c r="L133" s="49">
        <v>0.01</v>
      </c>
      <c r="M133" s="57">
        <f t="shared" si="13"/>
        <v>5.3333333333333344E-2</v>
      </c>
      <c r="N133" s="57">
        <f t="shared" si="14"/>
        <v>3.1666666666666676E-2</v>
      </c>
      <c r="O133" s="50">
        <f t="shared" si="15"/>
        <v>0.59375000000000011</v>
      </c>
      <c r="P133" s="49">
        <f t="shared" si="16"/>
        <v>2.166666666666667</v>
      </c>
      <c r="Q133" s="51" t="str">
        <f t="shared" si="17"/>
        <v>O</v>
      </c>
    </row>
    <row r="134" spans="1:17" s="52" customFormat="1" x14ac:dyDescent="0.3">
      <c r="A134" s="48">
        <v>46000</v>
      </c>
      <c r="B134" s="49">
        <v>-0.03</v>
      </c>
      <c r="C134" s="48">
        <v>46000</v>
      </c>
      <c r="D134" s="49">
        <v>0.06</v>
      </c>
      <c r="E134" s="48">
        <v>46000</v>
      </c>
      <c r="F134" s="49">
        <v>-0.03</v>
      </c>
      <c r="G134" s="48">
        <v>46000</v>
      </c>
      <c r="H134" s="49">
        <v>-0.03</v>
      </c>
      <c r="I134" s="48">
        <v>46000</v>
      </c>
      <c r="J134" s="49">
        <v>-0.03</v>
      </c>
      <c r="K134" s="48">
        <v>46000</v>
      </c>
      <c r="L134" s="49">
        <v>-0.03</v>
      </c>
      <c r="M134" s="57">
        <f t="shared" si="13"/>
        <v>0</v>
      </c>
      <c r="N134" s="57">
        <f t="shared" si="14"/>
        <v>-1.4999999999999999E-2</v>
      </c>
      <c r="O134" s="50" t="e">
        <f t="shared" si="15"/>
        <v>#DIV/0!</v>
      </c>
      <c r="P134" s="49">
        <f t="shared" si="16"/>
        <v>-1.5</v>
      </c>
      <c r="Q134" s="51" t="str">
        <f t="shared" si="17"/>
        <v>X</v>
      </c>
    </row>
    <row r="135" spans="1:17" s="52" customFormat="1" x14ac:dyDescent="0.3">
      <c r="A135" s="48">
        <v>45999</v>
      </c>
      <c r="B135" s="49">
        <v>-0.06</v>
      </c>
      <c r="C135" s="48">
        <v>45999</v>
      </c>
      <c r="D135" s="49">
        <v>0.02</v>
      </c>
      <c r="E135" s="48">
        <v>45999</v>
      </c>
      <c r="F135" s="49">
        <v>-0.06</v>
      </c>
      <c r="G135" s="48">
        <v>45999</v>
      </c>
      <c r="H135" s="49">
        <v>-0.06</v>
      </c>
      <c r="I135" s="48">
        <v>45999</v>
      </c>
      <c r="J135" s="49">
        <v>-0.06</v>
      </c>
      <c r="K135" s="48">
        <v>45999</v>
      </c>
      <c r="L135" s="49">
        <v>-0.06</v>
      </c>
      <c r="M135" s="57">
        <f t="shared" si="13"/>
        <v>-3.3333333333333333E-2</v>
      </c>
      <c r="N135" s="57">
        <f t="shared" si="14"/>
        <v>-4.6666666666666662E-2</v>
      </c>
      <c r="O135" s="50">
        <f t="shared" si="15"/>
        <v>1.4</v>
      </c>
      <c r="P135" s="49">
        <f t="shared" si="16"/>
        <v>-1.3333333333333328</v>
      </c>
      <c r="Q135" s="51" t="str">
        <f t="shared" si="17"/>
        <v>X</v>
      </c>
    </row>
    <row r="136" spans="1:17" s="52" customFormat="1" x14ac:dyDescent="0.3">
      <c r="A136" s="48">
        <v>45996</v>
      </c>
      <c r="B136" s="49">
        <v>-0.17</v>
      </c>
      <c r="C136" s="48">
        <v>45996</v>
      </c>
      <c r="D136" s="49">
        <v>-0.13</v>
      </c>
      <c r="E136" s="48">
        <v>45996</v>
      </c>
      <c r="F136" s="49">
        <v>-0.17</v>
      </c>
      <c r="G136" s="48">
        <v>45996</v>
      </c>
      <c r="H136" s="49">
        <v>-0.17</v>
      </c>
      <c r="I136" s="48">
        <v>45996</v>
      </c>
      <c r="J136" s="49">
        <v>-0.17</v>
      </c>
      <c r="K136" s="48">
        <v>45996</v>
      </c>
      <c r="L136" s="49">
        <v>-0.17</v>
      </c>
      <c r="M136" s="57">
        <f t="shared" si="13"/>
        <v>-0.1566666666666667</v>
      </c>
      <c r="N136" s="57">
        <f t="shared" si="14"/>
        <v>-0.16333333333333336</v>
      </c>
      <c r="O136" s="50">
        <f t="shared" si="15"/>
        <v>1.0425531914893615</v>
      </c>
      <c r="P136" s="49">
        <f t="shared" si="16"/>
        <v>-0.66666666666666541</v>
      </c>
      <c r="Q136" s="51" t="str">
        <f t="shared" si="17"/>
        <v>X</v>
      </c>
    </row>
    <row r="137" spans="1:17" s="52" customFormat="1" x14ac:dyDescent="0.3">
      <c r="A137" s="48">
        <v>45995</v>
      </c>
      <c r="B137" s="49">
        <v>0.02</v>
      </c>
      <c r="C137" s="48">
        <v>45995</v>
      </c>
      <c r="D137" s="49">
        <v>-0.03</v>
      </c>
      <c r="E137" s="48">
        <v>45995</v>
      </c>
      <c r="F137" s="49">
        <v>0.02</v>
      </c>
      <c r="G137" s="48">
        <v>45995</v>
      </c>
      <c r="H137" s="49">
        <v>0.02</v>
      </c>
      <c r="I137" s="48">
        <v>45995</v>
      </c>
      <c r="J137" s="49">
        <v>0.02</v>
      </c>
      <c r="K137" s="48">
        <v>45995</v>
      </c>
      <c r="L137" s="49">
        <v>0.02</v>
      </c>
      <c r="M137" s="57">
        <f t="shared" si="13"/>
        <v>3.333333333333334E-3</v>
      </c>
      <c r="N137" s="57">
        <f t="shared" si="14"/>
        <v>1.1666666666666667E-2</v>
      </c>
      <c r="O137" s="50">
        <f t="shared" si="15"/>
        <v>3.4999999999999996</v>
      </c>
      <c r="P137" s="49">
        <f t="shared" si="16"/>
        <v>-0.83333333333333337</v>
      </c>
      <c r="Q137" s="51" t="str">
        <f t="shared" si="17"/>
        <v>X</v>
      </c>
    </row>
    <row r="138" spans="1:17" s="52" customFormat="1" x14ac:dyDescent="0.3">
      <c r="A138" s="48">
        <v>45994</v>
      </c>
      <c r="B138" s="49">
        <v>-0.13</v>
      </c>
      <c r="C138" s="48">
        <v>45994</v>
      </c>
      <c r="D138" s="49">
        <v>0</v>
      </c>
      <c r="E138" s="48">
        <v>45994</v>
      </c>
      <c r="F138" s="49">
        <v>-0.13</v>
      </c>
      <c r="G138" s="48">
        <v>45994</v>
      </c>
      <c r="H138" s="49">
        <v>-0.13</v>
      </c>
      <c r="I138" s="48">
        <v>45994</v>
      </c>
      <c r="J138" s="49">
        <v>-0.13</v>
      </c>
      <c r="K138" s="48">
        <v>45994</v>
      </c>
      <c r="L138" s="49">
        <v>-0.13</v>
      </c>
      <c r="M138" s="57">
        <f t="shared" si="13"/>
        <v>-8.666666666666667E-2</v>
      </c>
      <c r="N138" s="57">
        <f t="shared" si="14"/>
        <v>-0.10833333333333334</v>
      </c>
      <c r="O138" s="50">
        <f t="shared" si="15"/>
        <v>1.25</v>
      </c>
      <c r="P138" s="49">
        <f t="shared" si="16"/>
        <v>-2.166666666666667</v>
      </c>
      <c r="Q138" s="51" t="str">
        <f t="shared" si="17"/>
        <v>X</v>
      </c>
    </row>
    <row r="139" spans="1:17" s="52" customFormat="1" x14ac:dyDescent="0.3">
      <c r="A139" s="48">
        <v>45993</v>
      </c>
      <c r="B139" s="49">
        <v>0.02</v>
      </c>
      <c r="C139" s="48">
        <v>45993</v>
      </c>
      <c r="D139" s="49">
        <v>0.02</v>
      </c>
      <c r="E139" s="48">
        <v>45993</v>
      </c>
      <c r="F139" s="49">
        <v>0.02</v>
      </c>
      <c r="G139" s="48">
        <v>45993</v>
      </c>
      <c r="H139" s="49">
        <v>0.02</v>
      </c>
      <c r="I139" s="48">
        <v>45993</v>
      </c>
      <c r="J139" s="49">
        <v>0.02</v>
      </c>
      <c r="K139" s="48">
        <v>45993</v>
      </c>
      <c r="L139" s="49">
        <v>0.02</v>
      </c>
      <c r="M139" s="57">
        <f t="shared" si="13"/>
        <v>0.02</v>
      </c>
      <c r="N139" s="57">
        <f t="shared" si="14"/>
        <v>0.02</v>
      </c>
      <c r="O139" s="50">
        <f t="shared" si="15"/>
        <v>1</v>
      </c>
      <c r="P139" s="49">
        <f t="shared" si="16"/>
        <v>0</v>
      </c>
      <c r="Q139" s="51" t="str">
        <f t="shared" si="17"/>
        <v>X</v>
      </c>
    </row>
    <row r="140" spans="1:17" s="52" customFormat="1" x14ac:dyDescent="0.3">
      <c r="A140" s="48">
        <v>45992</v>
      </c>
      <c r="B140" s="49">
        <v>0.01</v>
      </c>
      <c r="C140" s="48">
        <v>45992</v>
      </c>
      <c r="D140" s="49">
        <v>0.09</v>
      </c>
      <c r="E140" s="48">
        <v>45992</v>
      </c>
      <c r="F140" s="49">
        <v>0.01</v>
      </c>
      <c r="G140" s="48">
        <v>45992</v>
      </c>
      <c r="H140" s="49">
        <v>0.01</v>
      </c>
      <c r="I140" s="48">
        <v>45992</v>
      </c>
      <c r="J140" s="49">
        <v>0.01</v>
      </c>
      <c r="K140" s="48">
        <v>45992</v>
      </c>
      <c r="L140" s="49">
        <v>0.01</v>
      </c>
      <c r="M140" s="57">
        <f t="shared" si="13"/>
        <v>3.666666666666666E-2</v>
      </c>
      <c r="N140" s="57">
        <f t="shared" si="14"/>
        <v>2.3333333333333331E-2</v>
      </c>
      <c r="O140" s="50">
        <f t="shared" si="15"/>
        <v>0.63636363636363646</v>
      </c>
      <c r="P140" s="49">
        <f t="shared" si="16"/>
        <v>1.3333333333333328</v>
      </c>
      <c r="Q140" s="51" t="str">
        <f t="shared" si="17"/>
        <v>O</v>
      </c>
    </row>
    <row r="141" spans="1:17" x14ac:dyDescent="0.3">
      <c r="A141" s="44">
        <v>45989</v>
      </c>
      <c r="B141" s="24">
        <v>-0.08</v>
      </c>
      <c r="C141" s="44">
        <v>45989</v>
      </c>
      <c r="D141" s="24">
        <v>0.01</v>
      </c>
      <c r="E141" s="44">
        <v>45989</v>
      </c>
      <c r="F141" s="24">
        <v>-0.08</v>
      </c>
      <c r="G141" s="44">
        <v>45989</v>
      </c>
      <c r="H141" s="24">
        <v>-0.08</v>
      </c>
      <c r="I141" s="44">
        <v>45989</v>
      </c>
      <c r="J141" s="24">
        <v>-0.08</v>
      </c>
      <c r="K141" s="44">
        <v>45989</v>
      </c>
      <c r="L141" s="24">
        <v>-0.08</v>
      </c>
      <c r="M141" s="23">
        <f t="shared" si="13"/>
        <v>-5.000000000000001E-2</v>
      </c>
      <c r="N141" s="23">
        <f t="shared" si="14"/>
        <v>-6.5000000000000016E-2</v>
      </c>
      <c r="O141" s="47">
        <f t="shared" si="15"/>
        <v>1.3</v>
      </c>
      <c r="P141" s="24">
        <f t="shared" si="16"/>
        <v>-1.5000000000000007</v>
      </c>
      <c r="Q141" s="21" t="str">
        <f t="shared" si="17"/>
        <v>X</v>
      </c>
    </row>
    <row r="142" spans="1:17" x14ac:dyDescent="0.3">
      <c r="A142" s="44">
        <v>45988</v>
      </c>
      <c r="B142" s="24">
        <v>0</v>
      </c>
      <c r="C142" s="44">
        <v>45988</v>
      </c>
      <c r="D142" s="24">
        <v>0.12</v>
      </c>
      <c r="E142" s="44">
        <v>45988</v>
      </c>
      <c r="F142" s="24">
        <v>0</v>
      </c>
      <c r="G142" s="44">
        <v>45988</v>
      </c>
      <c r="H142" s="24">
        <v>0</v>
      </c>
      <c r="I142" s="44">
        <v>45988</v>
      </c>
      <c r="J142" s="24">
        <v>0</v>
      </c>
      <c r="K142" s="44">
        <v>45988</v>
      </c>
      <c r="L142" s="24">
        <v>0</v>
      </c>
      <c r="M142" s="23">
        <f t="shared" si="13"/>
        <v>0.04</v>
      </c>
      <c r="N142" s="23">
        <f t="shared" si="14"/>
        <v>0.02</v>
      </c>
      <c r="O142" s="47">
        <f t="shared" si="15"/>
        <v>0.5</v>
      </c>
      <c r="P142" s="24">
        <f t="shared" si="16"/>
        <v>2</v>
      </c>
      <c r="Q142" s="21" t="str">
        <f t="shared" si="17"/>
        <v>O</v>
      </c>
    </row>
    <row r="143" spans="1:17" x14ac:dyDescent="0.3">
      <c r="A143" s="44">
        <v>45987</v>
      </c>
      <c r="B143" s="24">
        <v>0</v>
      </c>
      <c r="C143" s="44">
        <v>45987</v>
      </c>
      <c r="D143" s="24">
        <v>0.01</v>
      </c>
      <c r="E143" s="44">
        <v>45987</v>
      </c>
      <c r="F143" s="24">
        <v>0</v>
      </c>
      <c r="G143" s="44">
        <v>45987</v>
      </c>
      <c r="H143" s="24">
        <v>0</v>
      </c>
      <c r="I143" s="44">
        <v>45987</v>
      </c>
      <c r="J143" s="24">
        <v>0</v>
      </c>
      <c r="K143" s="44">
        <v>45987</v>
      </c>
      <c r="L143" s="24">
        <v>0</v>
      </c>
      <c r="M143" s="23">
        <f t="shared" si="13"/>
        <v>3.3333333333333335E-3</v>
      </c>
      <c r="N143" s="23">
        <f t="shared" si="14"/>
        <v>1.6666666666666668E-3</v>
      </c>
      <c r="O143" s="47">
        <f t="shared" si="15"/>
        <v>0.5</v>
      </c>
      <c r="P143" s="24">
        <f t="shared" si="16"/>
        <v>0.16666666666666669</v>
      </c>
      <c r="Q143" s="21" t="str">
        <f t="shared" si="17"/>
        <v>O</v>
      </c>
    </row>
    <row r="144" spans="1:17" x14ac:dyDescent="0.3">
      <c r="A144" s="44">
        <v>45986</v>
      </c>
      <c r="B144" s="24">
        <v>-0.01</v>
      </c>
      <c r="C144" s="44">
        <v>45986</v>
      </c>
      <c r="D144" s="24">
        <v>0.01</v>
      </c>
      <c r="E144" s="44">
        <v>45986</v>
      </c>
      <c r="F144" s="24">
        <v>-0.01</v>
      </c>
      <c r="G144" s="44">
        <v>45986</v>
      </c>
      <c r="H144" s="24">
        <v>-0.01</v>
      </c>
      <c r="I144" s="44">
        <v>45986</v>
      </c>
      <c r="J144" s="24">
        <v>-0.01</v>
      </c>
      <c r="K144" s="44">
        <v>45986</v>
      </c>
      <c r="L144" s="24">
        <v>-0.01</v>
      </c>
      <c r="M144" s="23">
        <f t="shared" si="13"/>
        <v>-3.3333333333333335E-3</v>
      </c>
      <c r="N144" s="23">
        <f t="shared" si="14"/>
        <v>-6.6666666666666671E-3</v>
      </c>
      <c r="O144" s="47">
        <f t="shared" si="15"/>
        <v>2</v>
      </c>
      <c r="P144" s="24">
        <f t="shared" si="16"/>
        <v>-0.33333333333333337</v>
      </c>
      <c r="Q144" s="21" t="str">
        <f t="shared" si="17"/>
        <v>X</v>
      </c>
    </row>
    <row r="145" spans="1:17" x14ac:dyDescent="0.3">
      <c r="A145" s="44">
        <v>45985</v>
      </c>
      <c r="B145" s="24">
        <v>0.01</v>
      </c>
      <c r="C145" s="44">
        <v>45985</v>
      </c>
      <c r="D145" s="24">
        <v>0.06</v>
      </c>
      <c r="E145" s="44">
        <v>45985</v>
      </c>
      <c r="F145" s="24">
        <v>0.01</v>
      </c>
      <c r="G145" s="44">
        <v>45985</v>
      </c>
      <c r="H145" s="24">
        <v>0.01</v>
      </c>
      <c r="I145" s="44">
        <v>45985</v>
      </c>
      <c r="J145" s="24">
        <v>0.01</v>
      </c>
      <c r="K145" s="44">
        <v>45985</v>
      </c>
      <c r="L145" s="24">
        <v>0.01</v>
      </c>
      <c r="M145" s="23">
        <f t="shared" si="13"/>
        <v>2.6666666666666661E-2</v>
      </c>
      <c r="N145" s="23">
        <f t="shared" si="14"/>
        <v>1.833333333333333E-2</v>
      </c>
      <c r="O145" s="47">
        <f t="shared" si="15"/>
        <v>0.6875</v>
      </c>
      <c r="P145" s="24">
        <f t="shared" si="16"/>
        <v>0.83333333333333315</v>
      </c>
      <c r="Q145" s="21" t="str">
        <f t="shared" si="17"/>
        <v>O</v>
      </c>
    </row>
    <row r="146" spans="1:17" x14ac:dyDescent="0.3">
      <c r="A146" s="44">
        <v>45982</v>
      </c>
      <c r="B146" s="24">
        <v>7.0000000000000007E-2</v>
      </c>
      <c r="C146" s="44">
        <v>45982</v>
      </c>
      <c r="D146" s="24">
        <v>0.05</v>
      </c>
      <c r="E146" s="44">
        <v>45982</v>
      </c>
      <c r="F146" s="24">
        <v>7.0000000000000007E-2</v>
      </c>
      <c r="G146" s="44">
        <v>45982</v>
      </c>
      <c r="H146" s="24">
        <v>7.0000000000000007E-2</v>
      </c>
      <c r="I146" s="44">
        <v>45982</v>
      </c>
      <c r="J146" s="24">
        <v>7.0000000000000007E-2</v>
      </c>
      <c r="K146" s="44">
        <v>45982</v>
      </c>
      <c r="L146" s="24">
        <v>7.0000000000000007E-2</v>
      </c>
      <c r="M146" s="23">
        <f t="shared" si="13"/>
        <v>6.3333333333333339E-2</v>
      </c>
      <c r="N146" s="23">
        <f t="shared" si="14"/>
        <v>6.6666666666666666E-2</v>
      </c>
      <c r="O146" s="47">
        <f t="shared" si="15"/>
        <v>1.0526315789473684</v>
      </c>
      <c r="P146" s="24">
        <f t="shared" si="16"/>
        <v>-0.3333333333333327</v>
      </c>
      <c r="Q146" s="21" t="str">
        <f t="shared" si="17"/>
        <v>X</v>
      </c>
    </row>
    <row r="147" spans="1:17" x14ac:dyDescent="0.3">
      <c r="A147" s="44">
        <v>45981</v>
      </c>
      <c r="B147" s="24">
        <v>0.06</v>
      </c>
      <c r="C147" s="44">
        <v>45981</v>
      </c>
      <c r="D147" s="24">
        <v>0.12</v>
      </c>
      <c r="E147" s="44">
        <v>45981</v>
      </c>
      <c r="F147" s="24">
        <v>0.06</v>
      </c>
      <c r="G147" s="44">
        <v>45981</v>
      </c>
      <c r="H147" s="24">
        <v>0.06</v>
      </c>
      <c r="I147" s="44">
        <v>45981</v>
      </c>
      <c r="J147" s="24">
        <v>0.06</v>
      </c>
      <c r="K147" s="44">
        <v>45981</v>
      </c>
      <c r="L147" s="24">
        <v>0.06</v>
      </c>
      <c r="M147" s="23">
        <f t="shared" si="13"/>
        <v>0.08</v>
      </c>
      <c r="N147" s="23">
        <f t="shared" si="14"/>
        <v>6.9999999999999993E-2</v>
      </c>
      <c r="O147" s="47">
        <f t="shared" si="15"/>
        <v>0.87499999999999989</v>
      </c>
      <c r="P147" s="24">
        <f t="shared" si="16"/>
        <v>1.0000000000000009</v>
      </c>
      <c r="Q147" s="21" t="str">
        <f t="shared" si="17"/>
        <v>O</v>
      </c>
    </row>
    <row r="148" spans="1:17" x14ac:dyDescent="0.3">
      <c r="A148" s="44">
        <v>45980</v>
      </c>
      <c r="B148" s="24">
        <v>0</v>
      </c>
      <c r="C148" s="44">
        <v>45980</v>
      </c>
      <c r="D148" s="24">
        <v>0.01</v>
      </c>
      <c r="E148" s="44">
        <v>45980</v>
      </c>
      <c r="F148" s="24">
        <v>0</v>
      </c>
      <c r="G148" s="44">
        <v>45980</v>
      </c>
      <c r="H148" s="24">
        <v>0</v>
      </c>
      <c r="I148" s="44">
        <v>45980</v>
      </c>
      <c r="J148" s="24">
        <v>0</v>
      </c>
      <c r="K148" s="44">
        <v>45980</v>
      </c>
      <c r="L148" s="24">
        <v>0</v>
      </c>
      <c r="M148" s="23">
        <f t="shared" si="13"/>
        <v>3.3333333333333335E-3</v>
      </c>
      <c r="N148" s="23">
        <f t="shared" si="14"/>
        <v>1.6666666666666668E-3</v>
      </c>
      <c r="O148" s="47">
        <f t="shared" si="15"/>
        <v>0.5</v>
      </c>
      <c r="P148" s="24">
        <f t="shared" si="16"/>
        <v>0.16666666666666669</v>
      </c>
      <c r="Q148" s="21" t="str">
        <f t="shared" si="17"/>
        <v>O</v>
      </c>
    </row>
    <row r="149" spans="1:17" x14ac:dyDescent="0.3">
      <c r="A149" s="44">
        <v>45979</v>
      </c>
      <c r="B149" s="24">
        <v>0.04</v>
      </c>
      <c r="C149" s="44">
        <v>45979</v>
      </c>
      <c r="D149" s="24">
        <v>0.02</v>
      </c>
      <c r="E149" s="44">
        <v>45979</v>
      </c>
      <c r="F149" s="24">
        <v>0.04</v>
      </c>
      <c r="G149" s="44">
        <v>45979</v>
      </c>
      <c r="H149" s="24">
        <v>0.04</v>
      </c>
      <c r="I149" s="44">
        <v>45979</v>
      </c>
      <c r="J149" s="24">
        <v>0.04</v>
      </c>
      <c r="K149" s="44">
        <v>45979</v>
      </c>
      <c r="L149" s="24">
        <v>0.04</v>
      </c>
      <c r="M149" s="23">
        <f t="shared" si="13"/>
        <v>3.3333333333333333E-2</v>
      </c>
      <c r="N149" s="23">
        <f t="shared" si="14"/>
        <v>3.6666666666666674E-2</v>
      </c>
      <c r="O149" s="47">
        <f t="shared" si="15"/>
        <v>1.1000000000000003</v>
      </c>
      <c r="P149" s="24">
        <f t="shared" si="16"/>
        <v>-0.33333333333333409</v>
      </c>
      <c r="Q149" s="21" t="str">
        <f t="shared" si="17"/>
        <v>X</v>
      </c>
    </row>
    <row r="150" spans="1:17" x14ac:dyDescent="0.3">
      <c r="A150" s="44">
        <v>45978</v>
      </c>
      <c r="B150" s="24">
        <v>-0.03</v>
      </c>
      <c r="C150" s="44">
        <v>45978</v>
      </c>
      <c r="D150" s="24">
        <v>-0.04</v>
      </c>
      <c r="E150" s="44">
        <v>45978</v>
      </c>
      <c r="F150" s="24">
        <v>-0.03</v>
      </c>
      <c r="G150" s="44">
        <v>45978</v>
      </c>
      <c r="H150" s="24">
        <v>-0.03</v>
      </c>
      <c r="I150" s="44">
        <v>45978</v>
      </c>
      <c r="J150" s="24">
        <v>-0.03</v>
      </c>
      <c r="K150" s="44">
        <v>45978</v>
      </c>
      <c r="L150" s="24">
        <v>-0.03</v>
      </c>
      <c r="M150" s="23">
        <f t="shared" si="13"/>
        <v>-3.3333333333333333E-2</v>
      </c>
      <c r="N150" s="23">
        <f t="shared" si="14"/>
        <v>-3.1666666666666669E-2</v>
      </c>
      <c r="O150" s="47">
        <f t="shared" si="15"/>
        <v>0.95000000000000007</v>
      </c>
      <c r="P150" s="24">
        <f t="shared" si="16"/>
        <v>0.16666666666666635</v>
      </c>
      <c r="Q150" s="21" t="str">
        <f t="shared" si="17"/>
        <v>O</v>
      </c>
    </row>
    <row r="151" spans="1:17" x14ac:dyDescent="0.3">
      <c r="A151" s="44">
        <v>45975</v>
      </c>
      <c r="B151" s="24">
        <v>0.13</v>
      </c>
      <c r="C151" s="44">
        <v>45975</v>
      </c>
      <c r="D151" s="24">
        <v>0.12</v>
      </c>
      <c r="E151" s="44">
        <v>45975</v>
      </c>
      <c r="F151" s="24">
        <v>0.13</v>
      </c>
      <c r="G151" s="44">
        <v>45975</v>
      </c>
      <c r="H151" s="24">
        <v>0.13</v>
      </c>
      <c r="I151" s="44">
        <v>45975</v>
      </c>
      <c r="J151" s="24">
        <v>0.13</v>
      </c>
      <c r="K151" s="44">
        <v>45975</v>
      </c>
      <c r="L151" s="24">
        <v>0.13</v>
      </c>
      <c r="M151" s="23">
        <f t="shared" si="13"/>
        <v>0.12666666666666668</v>
      </c>
      <c r="N151" s="23">
        <f t="shared" si="14"/>
        <v>0.12833333333333333</v>
      </c>
      <c r="O151" s="47">
        <f t="shared" si="15"/>
        <v>1.013157894736842</v>
      </c>
      <c r="P151" s="24">
        <f t="shared" si="16"/>
        <v>-0.16666666666666496</v>
      </c>
      <c r="Q151" s="21" t="str">
        <f t="shared" si="17"/>
        <v>X</v>
      </c>
    </row>
    <row r="152" spans="1:17" x14ac:dyDescent="0.3">
      <c r="A152" s="44">
        <v>45974</v>
      </c>
      <c r="B152" s="24">
        <v>-0.05</v>
      </c>
      <c r="C152" s="44">
        <v>45974</v>
      </c>
      <c r="D152" s="24">
        <v>0.03</v>
      </c>
      <c r="E152" s="44">
        <v>45974</v>
      </c>
      <c r="F152" s="24">
        <v>-0.05</v>
      </c>
      <c r="G152" s="44">
        <v>45974</v>
      </c>
      <c r="H152" s="24">
        <v>-0.05</v>
      </c>
      <c r="I152" s="44">
        <v>45974</v>
      </c>
      <c r="J152" s="24">
        <v>-0.05</v>
      </c>
      <c r="K152" s="44">
        <v>45974</v>
      </c>
      <c r="L152" s="24">
        <v>-0.05</v>
      </c>
      <c r="M152" s="23">
        <f t="shared" si="13"/>
        <v>-2.3333333333333334E-2</v>
      </c>
      <c r="N152" s="23">
        <f t="shared" si="14"/>
        <v>-3.6666666666666674E-2</v>
      </c>
      <c r="O152" s="47">
        <f t="shared" si="15"/>
        <v>1.5714285714285716</v>
      </c>
      <c r="P152" s="24">
        <f t="shared" si="16"/>
        <v>-1.3333333333333339</v>
      </c>
      <c r="Q152" s="21" t="str">
        <f t="shared" si="17"/>
        <v>X</v>
      </c>
    </row>
    <row r="153" spans="1:17" x14ac:dyDescent="0.3">
      <c r="A153" s="44">
        <v>45973</v>
      </c>
      <c r="B153" s="24">
        <v>-0.27</v>
      </c>
      <c r="C153" s="44">
        <v>45973</v>
      </c>
      <c r="D153" s="24">
        <v>-0.18</v>
      </c>
      <c r="E153" s="44">
        <v>45973</v>
      </c>
      <c r="F153" s="24">
        <v>-0.27</v>
      </c>
      <c r="G153" s="44">
        <v>45973</v>
      </c>
      <c r="H153" s="24">
        <v>-0.27</v>
      </c>
      <c r="I153" s="44">
        <v>45973</v>
      </c>
      <c r="J153" s="24">
        <v>-0.27</v>
      </c>
      <c r="K153" s="44">
        <v>45973</v>
      </c>
      <c r="L153" s="24">
        <v>-0.27</v>
      </c>
      <c r="M153" s="23">
        <f t="shared" si="13"/>
        <v>-0.24</v>
      </c>
      <c r="N153" s="23">
        <f t="shared" si="14"/>
        <v>-0.255</v>
      </c>
      <c r="O153" s="47">
        <f t="shared" si="15"/>
        <v>1.0625</v>
      </c>
      <c r="P153" s="24">
        <f t="shared" si="16"/>
        <v>-1.5000000000000013</v>
      </c>
      <c r="Q153" s="21" t="str">
        <f t="shared" si="17"/>
        <v>X</v>
      </c>
    </row>
    <row r="154" spans="1:17" x14ac:dyDescent="0.3">
      <c r="A154" s="44">
        <v>45972</v>
      </c>
      <c r="B154" s="24">
        <v>-0.02</v>
      </c>
      <c r="C154" s="44">
        <v>45972</v>
      </c>
      <c r="D154" s="24">
        <v>-0.01</v>
      </c>
      <c r="E154" s="44">
        <v>45972</v>
      </c>
      <c r="F154" s="24">
        <v>-0.02</v>
      </c>
      <c r="G154" s="44">
        <v>45972</v>
      </c>
      <c r="H154" s="24">
        <v>-0.02</v>
      </c>
      <c r="I154" s="44">
        <v>45972</v>
      </c>
      <c r="J154" s="24">
        <v>-0.02</v>
      </c>
      <c r="K154" s="44">
        <v>45972</v>
      </c>
      <c r="L154" s="24">
        <v>-0.02</v>
      </c>
      <c r="M154" s="23">
        <f t="shared" si="13"/>
        <v>-1.6666666666666666E-2</v>
      </c>
      <c r="N154" s="23">
        <f t="shared" si="14"/>
        <v>-1.8333333333333337E-2</v>
      </c>
      <c r="O154" s="47">
        <f t="shared" si="15"/>
        <v>1.1000000000000003</v>
      </c>
      <c r="P154" s="24">
        <f t="shared" si="16"/>
        <v>-0.16666666666666705</v>
      </c>
      <c r="Q154" s="21" t="str">
        <f t="shared" si="17"/>
        <v>X</v>
      </c>
    </row>
    <row r="155" spans="1:17" x14ac:dyDescent="0.3">
      <c r="A155" s="44">
        <v>45971</v>
      </c>
      <c r="B155" s="24">
        <v>-0.01</v>
      </c>
      <c r="C155" s="44">
        <v>45971</v>
      </c>
      <c r="D155" s="24">
        <v>0.04</v>
      </c>
      <c r="E155" s="44">
        <v>45971</v>
      </c>
      <c r="F155" s="24">
        <v>-0.01</v>
      </c>
      <c r="G155" s="44">
        <v>45971</v>
      </c>
      <c r="H155" s="24">
        <v>-0.01</v>
      </c>
      <c r="I155" s="44">
        <v>45971</v>
      </c>
      <c r="J155" s="24">
        <v>-0.01</v>
      </c>
      <c r="K155" s="44">
        <v>45971</v>
      </c>
      <c r="L155" s="24">
        <v>-0.01</v>
      </c>
      <c r="M155" s="23">
        <f t="shared" si="13"/>
        <v>6.6666666666666654E-3</v>
      </c>
      <c r="N155" s="23">
        <f t="shared" si="14"/>
        <v>-1.6666666666666672E-3</v>
      </c>
      <c r="O155" s="47">
        <f t="shared" si="15"/>
        <v>-0.25000000000000011</v>
      </c>
      <c r="P155" s="24">
        <f t="shared" si="16"/>
        <v>0.49999999999999983</v>
      </c>
      <c r="Q155" s="21" t="str">
        <f t="shared" si="17"/>
        <v>O</v>
      </c>
    </row>
    <row r="156" spans="1:17" x14ac:dyDescent="0.3">
      <c r="A156" s="44">
        <v>45968</v>
      </c>
      <c r="B156" s="24">
        <v>0.02</v>
      </c>
      <c r="C156" s="44">
        <v>45968</v>
      </c>
      <c r="D156" s="24">
        <v>0</v>
      </c>
      <c r="E156" s="44">
        <v>45968</v>
      </c>
      <c r="F156" s="24">
        <v>0.02</v>
      </c>
      <c r="G156" s="44">
        <v>45968</v>
      </c>
      <c r="H156" s="24">
        <v>0.02</v>
      </c>
      <c r="I156" s="44">
        <v>45968</v>
      </c>
      <c r="J156" s="24">
        <v>0.02</v>
      </c>
      <c r="K156" s="44">
        <v>45968</v>
      </c>
      <c r="L156" s="24">
        <v>0.02</v>
      </c>
      <c r="M156" s="23">
        <f t="shared" si="13"/>
        <v>1.3333333333333334E-2</v>
      </c>
      <c r="N156" s="23">
        <f t="shared" si="14"/>
        <v>1.6666666666666666E-2</v>
      </c>
      <c r="O156" s="47">
        <f t="shared" si="15"/>
        <v>1.25</v>
      </c>
      <c r="P156" s="24">
        <f t="shared" si="16"/>
        <v>-0.3333333333333332</v>
      </c>
      <c r="Q156" s="21" t="str">
        <f t="shared" si="17"/>
        <v>X</v>
      </c>
    </row>
    <row r="157" spans="1:17" x14ac:dyDescent="0.3">
      <c r="A157" s="44">
        <v>45967</v>
      </c>
      <c r="B157" s="24">
        <v>0.16</v>
      </c>
      <c r="C157" s="44">
        <v>45967</v>
      </c>
      <c r="D157" s="24">
        <v>0.16</v>
      </c>
      <c r="E157" s="44">
        <v>45967</v>
      </c>
      <c r="F157" s="24">
        <v>0.16</v>
      </c>
      <c r="G157" s="44">
        <v>45967</v>
      </c>
      <c r="H157" s="24">
        <v>0.16</v>
      </c>
      <c r="I157" s="44">
        <v>45967</v>
      </c>
      <c r="J157" s="24">
        <v>0.16</v>
      </c>
      <c r="K157" s="44">
        <v>45967</v>
      </c>
      <c r="L157" s="24">
        <v>0.16</v>
      </c>
      <c r="M157" s="23">
        <f t="shared" si="13"/>
        <v>0.16</v>
      </c>
      <c r="N157" s="23">
        <f t="shared" si="14"/>
        <v>0.16</v>
      </c>
      <c r="O157" s="47">
        <f t="shared" si="15"/>
        <v>1</v>
      </c>
      <c r="P157" s="24">
        <f t="shared" si="16"/>
        <v>0</v>
      </c>
      <c r="Q157" s="21" t="str">
        <f t="shared" si="17"/>
        <v>X</v>
      </c>
    </row>
    <row r="158" spans="1:17" x14ac:dyDescent="0.3">
      <c r="A158" s="44">
        <v>45966</v>
      </c>
      <c r="B158" s="24">
        <v>-0.01</v>
      </c>
      <c r="C158" s="44">
        <v>45966</v>
      </c>
      <c r="D158" s="24">
        <v>0.08</v>
      </c>
      <c r="E158" s="44">
        <v>45966</v>
      </c>
      <c r="F158" s="24">
        <v>-0.01</v>
      </c>
      <c r="G158" s="44">
        <v>45966</v>
      </c>
      <c r="H158" s="24">
        <v>-0.01</v>
      </c>
      <c r="I158" s="44">
        <v>45966</v>
      </c>
      <c r="J158" s="24">
        <v>-0.01</v>
      </c>
      <c r="K158" s="44">
        <v>45966</v>
      </c>
      <c r="L158" s="24">
        <v>-0.01</v>
      </c>
      <c r="M158" s="23">
        <f t="shared" si="13"/>
        <v>0.02</v>
      </c>
      <c r="N158" s="23">
        <f t="shared" si="14"/>
        <v>5.0000000000000001E-3</v>
      </c>
      <c r="O158" s="47">
        <f t="shared" si="15"/>
        <v>0.25</v>
      </c>
      <c r="P158" s="24">
        <f t="shared" si="16"/>
        <v>1.5</v>
      </c>
      <c r="Q158" s="21" t="str">
        <f t="shared" si="17"/>
        <v>O</v>
      </c>
    </row>
    <row r="159" spans="1:17" x14ac:dyDescent="0.3">
      <c r="A159" s="44">
        <v>45965</v>
      </c>
      <c r="B159" s="24">
        <v>0.04</v>
      </c>
      <c r="C159" s="44">
        <v>45965</v>
      </c>
      <c r="D159" s="24">
        <v>0.03</v>
      </c>
      <c r="E159" s="44">
        <v>45965</v>
      </c>
      <c r="F159" s="24">
        <v>0.04</v>
      </c>
      <c r="G159" s="44">
        <v>45965</v>
      </c>
      <c r="H159" s="24">
        <v>0.04</v>
      </c>
      <c r="I159" s="44">
        <v>45965</v>
      </c>
      <c r="J159" s="24">
        <v>0.04</v>
      </c>
      <c r="K159" s="44">
        <v>45965</v>
      </c>
      <c r="L159" s="24">
        <v>0.04</v>
      </c>
      <c r="M159" s="23">
        <f t="shared" si="13"/>
        <v>3.6666666666666674E-2</v>
      </c>
      <c r="N159" s="23">
        <f t="shared" si="14"/>
        <v>3.8333333333333337E-2</v>
      </c>
      <c r="O159" s="47">
        <f t="shared" si="15"/>
        <v>1.0454545454545454</v>
      </c>
      <c r="P159" s="24">
        <f t="shared" si="16"/>
        <v>-0.16666666666666635</v>
      </c>
      <c r="Q159" s="21" t="str">
        <f t="shared" si="17"/>
        <v>X</v>
      </c>
    </row>
    <row r="160" spans="1:17" x14ac:dyDescent="0.3">
      <c r="A160" s="44">
        <v>45964</v>
      </c>
      <c r="B160" s="24">
        <v>0.01</v>
      </c>
      <c r="C160" s="44">
        <v>45964</v>
      </c>
      <c r="D160" s="24">
        <v>0.11</v>
      </c>
      <c r="E160" s="44">
        <v>45964</v>
      </c>
      <c r="F160" s="24">
        <v>0.01</v>
      </c>
      <c r="G160" s="44">
        <v>45964</v>
      </c>
      <c r="H160" s="24">
        <v>0.01</v>
      </c>
      <c r="I160" s="44">
        <v>45964</v>
      </c>
      <c r="J160" s="24">
        <v>0.01</v>
      </c>
      <c r="K160" s="44">
        <v>45964</v>
      </c>
      <c r="L160" s="24">
        <v>0.01</v>
      </c>
      <c r="M160" s="23">
        <f t="shared" si="13"/>
        <v>4.3333333333333335E-2</v>
      </c>
      <c r="N160" s="23">
        <f t="shared" si="14"/>
        <v>2.6666666666666672E-2</v>
      </c>
      <c r="O160" s="47">
        <f t="shared" si="15"/>
        <v>0.61538461538461553</v>
      </c>
      <c r="P160" s="24">
        <f t="shared" si="16"/>
        <v>1.6666666666666663</v>
      </c>
      <c r="Q160" s="21" t="str">
        <f t="shared" si="17"/>
        <v>O</v>
      </c>
    </row>
    <row r="161" spans="1:17" x14ac:dyDescent="0.3">
      <c r="A161" s="44">
        <v>45961</v>
      </c>
      <c r="B161" s="24">
        <v>0.11</v>
      </c>
      <c r="C161" s="44">
        <v>45961</v>
      </c>
      <c r="D161" s="24">
        <v>7.0000000000000007E-2</v>
      </c>
      <c r="E161" s="44">
        <v>45961</v>
      </c>
      <c r="F161" s="24">
        <v>0.11</v>
      </c>
      <c r="G161" s="44">
        <v>45961</v>
      </c>
      <c r="H161" s="24">
        <v>0.11</v>
      </c>
      <c r="I161" s="44">
        <v>45961</v>
      </c>
      <c r="J161" s="24">
        <v>0.11</v>
      </c>
      <c r="K161" s="44">
        <v>45961</v>
      </c>
      <c r="L161" s="24">
        <v>0.11</v>
      </c>
      <c r="M161" s="23">
        <f t="shared" si="13"/>
        <v>9.6666666666666665E-2</v>
      </c>
      <c r="N161" s="23">
        <f t="shared" si="14"/>
        <v>0.10333333333333333</v>
      </c>
      <c r="O161" s="47">
        <f t="shared" si="15"/>
        <v>1.0689655172413792</v>
      </c>
      <c r="P161" s="24">
        <f t="shared" si="16"/>
        <v>-0.66666666666666674</v>
      </c>
      <c r="Q161" s="21" t="str">
        <f t="shared" si="17"/>
        <v>X</v>
      </c>
    </row>
    <row r="162" spans="1:17" x14ac:dyDescent="0.3">
      <c r="A162" s="44">
        <v>45960</v>
      </c>
      <c r="B162" s="24">
        <v>0.06</v>
      </c>
      <c r="C162" s="44">
        <v>45960</v>
      </c>
      <c r="D162" s="24">
        <v>0.17</v>
      </c>
      <c r="E162" s="44">
        <v>45960</v>
      </c>
      <c r="F162" s="24">
        <v>0.06</v>
      </c>
      <c r="G162" s="44">
        <v>45960</v>
      </c>
      <c r="H162" s="24">
        <v>0.06</v>
      </c>
      <c r="I162" s="44">
        <v>45960</v>
      </c>
      <c r="J162" s="24">
        <v>0.06</v>
      </c>
      <c r="K162" s="44">
        <v>45960</v>
      </c>
      <c r="L162" s="24">
        <v>0.06</v>
      </c>
      <c r="M162" s="23">
        <f t="shared" ref="M162:M225" si="18">AVERAGE(B162,D162,F162)</f>
        <v>9.6666666666666679E-2</v>
      </c>
      <c r="N162" s="23">
        <f t="shared" ref="N162:N225" si="19">AVERAGE(B162,D162,F162,H162,J162,L162)</f>
        <v>7.8333333333333338E-2</v>
      </c>
      <c r="O162" s="47">
        <f t="shared" ref="O162:O225" si="20">N162/M162</f>
        <v>0.81034482758620685</v>
      </c>
      <c r="P162" s="24">
        <f t="shared" ref="P162:P225" si="21">(ABS(M162)-ABS(N162))*100</f>
        <v>1.8333333333333339</v>
      </c>
      <c r="Q162" s="21" t="str">
        <f t="shared" ref="Q162:Q225" si="22">IF(ABS(M162)&gt;ABS(N162),"O","X")</f>
        <v>O</v>
      </c>
    </row>
    <row r="163" spans="1:17" x14ac:dyDescent="0.3">
      <c r="A163" s="44">
        <v>45959</v>
      </c>
      <c r="B163" s="24">
        <v>-0.04</v>
      </c>
      <c r="C163" s="44">
        <v>45959</v>
      </c>
      <c r="D163" s="24">
        <v>0.05</v>
      </c>
      <c r="E163" s="44">
        <v>45959</v>
      </c>
      <c r="F163" s="24">
        <v>-0.04</v>
      </c>
      <c r="G163" s="44">
        <v>45959</v>
      </c>
      <c r="H163" s="24">
        <v>-0.04</v>
      </c>
      <c r="I163" s="44">
        <v>45959</v>
      </c>
      <c r="J163" s="24">
        <v>-0.04</v>
      </c>
      <c r="K163" s="44">
        <v>45959</v>
      </c>
      <c r="L163" s="24">
        <v>-0.04</v>
      </c>
      <c r="M163" s="23">
        <f t="shared" si="18"/>
        <v>-0.01</v>
      </c>
      <c r="N163" s="23">
        <f t="shared" si="19"/>
        <v>-2.5000000000000005E-2</v>
      </c>
      <c r="O163" s="47">
        <f t="shared" si="20"/>
        <v>2.5000000000000004</v>
      </c>
      <c r="P163" s="24">
        <f t="shared" si="21"/>
        <v>-1.5000000000000004</v>
      </c>
      <c r="Q163" s="21" t="str">
        <f t="shared" si="22"/>
        <v>X</v>
      </c>
    </row>
    <row r="164" spans="1:17" x14ac:dyDescent="0.3">
      <c r="A164" s="44">
        <v>45958</v>
      </c>
      <c r="B164" s="24">
        <v>0.08</v>
      </c>
      <c r="C164" s="44">
        <v>45958</v>
      </c>
      <c r="D164" s="24">
        <v>0.03</v>
      </c>
      <c r="E164" s="44">
        <v>45958</v>
      </c>
      <c r="F164" s="24">
        <v>0.08</v>
      </c>
      <c r="G164" s="44">
        <v>45958</v>
      </c>
      <c r="H164" s="24">
        <v>0.08</v>
      </c>
      <c r="I164" s="44">
        <v>45958</v>
      </c>
      <c r="J164" s="24">
        <v>0.08</v>
      </c>
      <c r="K164" s="44">
        <v>45958</v>
      </c>
      <c r="L164" s="24">
        <v>0.08</v>
      </c>
      <c r="M164" s="23">
        <f t="shared" si="18"/>
        <v>6.3333333333333339E-2</v>
      </c>
      <c r="N164" s="23">
        <f t="shared" si="19"/>
        <v>7.166666666666667E-2</v>
      </c>
      <c r="O164" s="47">
        <f t="shared" si="20"/>
        <v>1.131578947368421</v>
      </c>
      <c r="P164" s="24">
        <f t="shared" si="21"/>
        <v>-0.83333333333333315</v>
      </c>
      <c r="Q164" s="21" t="str">
        <f t="shared" si="22"/>
        <v>X</v>
      </c>
    </row>
    <row r="165" spans="1:17" x14ac:dyDescent="0.3">
      <c r="A165" s="44">
        <v>45957</v>
      </c>
      <c r="B165" s="24">
        <v>0.03</v>
      </c>
      <c r="C165" s="44">
        <v>45957</v>
      </c>
      <c r="D165" s="24">
        <v>0.05</v>
      </c>
      <c r="E165" s="44">
        <v>45957</v>
      </c>
      <c r="F165" s="24">
        <v>0.03</v>
      </c>
      <c r="G165" s="44">
        <v>45957</v>
      </c>
      <c r="H165" s="24">
        <v>0.03</v>
      </c>
      <c r="I165" s="44">
        <v>45957</v>
      </c>
      <c r="J165" s="24">
        <v>0.03</v>
      </c>
      <c r="K165" s="44">
        <v>45957</v>
      </c>
      <c r="L165" s="24">
        <v>0.03</v>
      </c>
      <c r="M165" s="23">
        <f t="shared" si="18"/>
        <v>3.6666666666666667E-2</v>
      </c>
      <c r="N165" s="23">
        <f t="shared" si="19"/>
        <v>3.3333333333333333E-2</v>
      </c>
      <c r="O165" s="47">
        <f t="shared" si="20"/>
        <v>0.90909090909090906</v>
      </c>
      <c r="P165" s="24">
        <f t="shared" si="21"/>
        <v>0.33333333333333337</v>
      </c>
      <c r="Q165" s="21" t="str">
        <f t="shared" si="22"/>
        <v>O</v>
      </c>
    </row>
    <row r="166" spans="1:17" x14ac:dyDescent="0.3">
      <c r="A166" s="44">
        <v>45954</v>
      </c>
      <c r="B166" s="24">
        <v>0.03</v>
      </c>
      <c r="C166" s="44">
        <v>45954</v>
      </c>
      <c r="D166" s="24">
        <v>0.01</v>
      </c>
      <c r="E166" s="44">
        <v>45954</v>
      </c>
      <c r="F166" s="24">
        <v>0.03</v>
      </c>
      <c r="G166" s="44">
        <v>45954</v>
      </c>
      <c r="H166" s="24">
        <v>0.03</v>
      </c>
      <c r="I166" s="44">
        <v>45954</v>
      </c>
      <c r="J166" s="24">
        <v>0.03</v>
      </c>
      <c r="K166" s="44">
        <v>45954</v>
      </c>
      <c r="L166" s="24">
        <v>0.03</v>
      </c>
      <c r="M166" s="23">
        <f t="shared" si="18"/>
        <v>2.3333333333333334E-2</v>
      </c>
      <c r="N166" s="23">
        <f t="shared" si="19"/>
        <v>2.6666666666666668E-2</v>
      </c>
      <c r="O166" s="47">
        <f t="shared" si="20"/>
        <v>1.1428571428571428</v>
      </c>
      <c r="P166" s="24">
        <f t="shared" si="21"/>
        <v>-0.33333333333333337</v>
      </c>
      <c r="Q166" s="21" t="str">
        <f t="shared" si="22"/>
        <v>X</v>
      </c>
    </row>
    <row r="167" spans="1:17" x14ac:dyDescent="0.3">
      <c r="A167" s="44">
        <v>45953</v>
      </c>
      <c r="B167" s="24">
        <v>0</v>
      </c>
      <c r="C167" s="44">
        <v>45953</v>
      </c>
      <c r="D167" s="24">
        <v>7.0000000000000007E-2</v>
      </c>
      <c r="E167" s="44">
        <v>45953</v>
      </c>
      <c r="F167" s="24">
        <v>0</v>
      </c>
      <c r="G167" s="44">
        <v>45953</v>
      </c>
      <c r="H167" s="24">
        <v>0</v>
      </c>
      <c r="I167" s="44">
        <v>45953</v>
      </c>
      <c r="J167" s="24">
        <v>0</v>
      </c>
      <c r="K167" s="44">
        <v>45953</v>
      </c>
      <c r="L167" s="24">
        <v>0</v>
      </c>
      <c r="M167" s="23">
        <f t="shared" si="18"/>
        <v>2.3333333333333334E-2</v>
      </c>
      <c r="N167" s="23">
        <f t="shared" si="19"/>
        <v>1.1666666666666667E-2</v>
      </c>
      <c r="O167" s="47">
        <f t="shared" si="20"/>
        <v>0.5</v>
      </c>
      <c r="P167" s="24">
        <f t="shared" si="21"/>
        <v>1.1666666666666667</v>
      </c>
      <c r="Q167" s="21" t="str">
        <f t="shared" si="22"/>
        <v>O</v>
      </c>
    </row>
    <row r="168" spans="1:17" x14ac:dyDescent="0.3">
      <c r="A168" s="44">
        <v>45952</v>
      </c>
      <c r="B168" s="24">
        <v>-0.02</v>
      </c>
      <c r="C168" s="44">
        <v>45952</v>
      </c>
      <c r="D168" s="24">
        <v>-0.08</v>
      </c>
      <c r="E168" s="44">
        <v>45952</v>
      </c>
      <c r="F168" s="24">
        <v>-0.02</v>
      </c>
      <c r="G168" s="44">
        <v>45952</v>
      </c>
      <c r="H168" s="24">
        <v>-0.02</v>
      </c>
      <c r="I168" s="44">
        <v>45952</v>
      </c>
      <c r="J168" s="24">
        <v>-0.02</v>
      </c>
      <c r="K168" s="44">
        <v>45952</v>
      </c>
      <c r="L168" s="24">
        <v>-0.02</v>
      </c>
      <c r="M168" s="23">
        <f t="shared" si="18"/>
        <v>-0.04</v>
      </c>
      <c r="N168" s="23">
        <f t="shared" si="19"/>
        <v>-0.03</v>
      </c>
      <c r="O168" s="47">
        <f t="shared" si="20"/>
        <v>0.75</v>
      </c>
      <c r="P168" s="24">
        <f t="shared" si="21"/>
        <v>1.0000000000000002</v>
      </c>
      <c r="Q168" s="21" t="str">
        <f t="shared" si="22"/>
        <v>O</v>
      </c>
    </row>
    <row r="169" spans="1:17" x14ac:dyDescent="0.3">
      <c r="A169" s="44">
        <v>45951</v>
      </c>
      <c r="B169" s="24">
        <v>0.02</v>
      </c>
      <c r="C169" s="44">
        <v>45951</v>
      </c>
      <c r="D169" s="24">
        <v>7.0000000000000007E-2</v>
      </c>
      <c r="E169" s="44">
        <v>45951</v>
      </c>
      <c r="F169" s="24">
        <v>0.02</v>
      </c>
      <c r="G169" s="44">
        <v>45951</v>
      </c>
      <c r="H169" s="24">
        <v>0.02</v>
      </c>
      <c r="I169" s="44">
        <v>45951</v>
      </c>
      <c r="J169" s="24">
        <v>0.02</v>
      </c>
      <c r="K169" s="44">
        <v>45951</v>
      </c>
      <c r="L169" s="24">
        <v>0.02</v>
      </c>
      <c r="M169" s="23">
        <f t="shared" si="18"/>
        <v>3.6666666666666674E-2</v>
      </c>
      <c r="N169" s="23">
        <f t="shared" si="19"/>
        <v>2.8333333333333332E-2</v>
      </c>
      <c r="O169" s="47">
        <f t="shared" si="20"/>
        <v>0.77272727272727249</v>
      </c>
      <c r="P169" s="24">
        <f t="shared" si="21"/>
        <v>0.83333333333333415</v>
      </c>
      <c r="Q169" s="21" t="str">
        <f t="shared" si="22"/>
        <v>O</v>
      </c>
    </row>
    <row r="170" spans="1:17" x14ac:dyDescent="0.3">
      <c r="A170" s="44">
        <v>45950</v>
      </c>
      <c r="B170" s="24">
        <v>0.03</v>
      </c>
      <c r="C170" s="44">
        <v>45950</v>
      </c>
      <c r="D170" s="24">
        <v>7.0000000000000007E-2</v>
      </c>
      <c r="E170" s="44">
        <v>45950</v>
      </c>
      <c r="F170" s="24">
        <v>0.03</v>
      </c>
      <c r="G170" s="44">
        <v>45950</v>
      </c>
      <c r="H170" s="24">
        <v>0.03</v>
      </c>
      <c r="I170" s="44">
        <v>45950</v>
      </c>
      <c r="J170" s="24">
        <v>0.03</v>
      </c>
      <c r="K170" s="44">
        <v>45950</v>
      </c>
      <c r="L170" s="24">
        <v>0.03</v>
      </c>
      <c r="M170" s="23">
        <f t="shared" si="18"/>
        <v>4.3333333333333335E-2</v>
      </c>
      <c r="N170" s="23">
        <f t="shared" si="19"/>
        <v>3.6666666666666667E-2</v>
      </c>
      <c r="O170" s="47">
        <f t="shared" si="20"/>
        <v>0.84615384615384615</v>
      </c>
      <c r="P170" s="24">
        <f t="shared" si="21"/>
        <v>0.66666666666666674</v>
      </c>
      <c r="Q170" s="21" t="str">
        <f t="shared" si="22"/>
        <v>O</v>
      </c>
    </row>
    <row r="171" spans="1:17" x14ac:dyDescent="0.3">
      <c r="A171" s="44">
        <v>45947</v>
      </c>
      <c r="B171" s="24">
        <v>-0.02</v>
      </c>
      <c r="C171" s="44">
        <v>45947</v>
      </c>
      <c r="D171" s="24">
        <v>-0.04</v>
      </c>
      <c r="E171" s="44">
        <v>45947</v>
      </c>
      <c r="F171" s="24">
        <v>-0.02</v>
      </c>
      <c r="G171" s="44">
        <v>45947</v>
      </c>
      <c r="H171" s="24">
        <v>-0.02</v>
      </c>
      <c r="I171" s="44">
        <v>45947</v>
      </c>
      <c r="J171" s="24">
        <v>-0.02</v>
      </c>
      <c r="K171" s="44">
        <v>45947</v>
      </c>
      <c r="L171" s="24">
        <v>-0.02</v>
      </c>
      <c r="M171" s="23">
        <f t="shared" si="18"/>
        <v>-2.6666666666666668E-2</v>
      </c>
      <c r="N171" s="23">
        <f t="shared" si="19"/>
        <v>-2.3333333333333334E-2</v>
      </c>
      <c r="O171" s="47">
        <f t="shared" si="20"/>
        <v>0.875</v>
      </c>
      <c r="P171" s="24">
        <f t="shared" si="21"/>
        <v>0.33333333333333337</v>
      </c>
      <c r="Q171" s="21" t="str">
        <f t="shared" si="22"/>
        <v>O</v>
      </c>
    </row>
    <row r="172" spans="1:17" x14ac:dyDescent="0.3">
      <c r="A172" s="44">
        <v>45946</v>
      </c>
      <c r="B172" s="24">
        <v>0.12</v>
      </c>
      <c r="C172" s="44">
        <v>45946</v>
      </c>
      <c r="D172" s="24">
        <v>0.19</v>
      </c>
      <c r="E172" s="44">
        <v>45946</v>
      </c>
      <c r="F172" s="24">
        <v>0.12</v>
      </c>
      <c r="G172" s="44">
        <v>45946</v>
      </c>
      <c r="H172" s="24">
        <v>0.12</v>
      </c>
      <c r="I172" s="44">
        <v>45946</v>
      </c>
      <c r="J172" s="24">
        <v>0.12</v>
      </c>
      <c r="K172" s="44">
        <v>45946</v>
      </c>
      <c r="L172" s="24">
        <v>0.12</v>
      </c>
      <c r="M172" s="23">
        <f t="shared" si="18"/>
        <v>0.14333333333333334</v>
      </c>
      <c r="N172" s="23">
        <f t="shared" si="19"/>
        <v>0.13166666666666668</v>
      </c>
      <c r="O172" s="47">
        <f t="shared" si="20"/>
        <v>0.91860465116279078</v>
      </c>
      <c r="P172" s="24">
        <f t="shared" si="21"/>
        <v>1.1666666666666659</v>
      </c>
      <c r="Q172" s="21" t="str">
        <f t="shared" si="22"/>
        <v>O</v>
      </c>
    </row>
    <row r="173" spans="1:17" x14ac:dyDescent="0.3">
      <c r="A173" s="44">
        <v>45945</v>
      </c>
      <c r="B173" s="24">
        <v>0.02</v>
      </c>
      <c r="C173" s="44">
        <v>45945</v>
      </c>
      <c r="D173" s="24">
        <v>0.13</v>
      </c>
      <c r="E173" s="44">
        <v>45945</v>
      </c>
      <c r="F173" s="24">
        <v>0.02</v>
      </c>
      <c r="G173" s="44">
        <v>45945</v>
      </c>
      <c r="H173" s="24">
        <v>0.02</v>
      </c>
      <c r="I173" s="44">
        <v>45945</v>
      </c>
      <c r="J173" s="24">
        <v>0.02</v>
      </c>
      <c r="K173" s="44">
        <v>45945</v>
      </c>
      <c r="L173" s="24">
        <v>0.02</v>
      </c>
      <c r="M173" s="23">
        <f t="shared" si="18"/>
        <v>5.6666666666666664E-2</v>
      </c>
      <c r="N173" s="23">
        <f t="shared" si="19"/>
        <v>3.8333333333333323E-2</v>
      </c>
      <c r="O173" s="47">
        <f t="shared" si="20"/>
        <v>0.67647058823529393</v>
      </c>
      <c r="P173" s="24">
        <f t="shared" si="21"/>
        <v>1.8333333333333339</v>
      </c>
      <c r="Q173" s="21" t="str">
        <f t="shared" si="22"/>
        <v>O</v>
      </c>
    </row>
    <row r="174" spans="1:17" x14ac:dyDescent="0.3">
      <c r="A174" s="44">
        <v>45944</v>
      </c>
      <c r="B174" s="24">
        <v>0.02</v>
      </c>
      <c r="C174" s="44">
        <v>45944</v>
      </c>
      <c r="D174" s="24">
        <v>-0.03</v>
      </c>
      <c r="E174" s="44">
        <v>45944</v>
      </c>
      <c r="F174" s="24">
        <v>0.02</v>
      </c>
      <c r="G174" s="44">
        <v>45944</v>
      </c>
      <c r="H174" s="24">
        <v>0.02</v>
      </c>
      <c r="I174" s="44">
        <v>45944</v>
      </c>
      <c r="J174" s="24">
        <v>0.02</v>
      </c>
      <c r="K174" s="44">
        <v>45944</v>
      </c>
      <c r="L174" s="24">
        <v>0.02</v>
      </c>
      <c r="M174" s="23">
        <f t="shared" si="18"/>
        <v>3.333333333333334E-3</v>
      </c>
      <c r="N174" s="23">
        <f t="shared" si="19"/>
        <v>1.1666666666666667E-2</v>
      </c>
      <c r="O174" s="47">
        <f t="shared" si="20"/>
        <v>3.4999999999999996</v>
      </c>
      <c r="P174" s="24">
        <f t="shared" si="21"/>
        <v>-0.83333333333333337</v>
      </c>
      <c r="Q174" s="21" t="str">
        <f t="shared" si="22"/>
        <v>X</v>
      </c>
    </row>
    <row r="175" spans="1:17" x14ac:dyDescent="0.3">
      <c r="A175" s="44">
        <v>45943</v>
      </c>
      <c r="B175" s="24">
        <v>0.06</v>
      </c>
      <c r="C175" s="44">
        <v>45943</v>
      </c>
      <c r="D175" s="24">
        <v>0.11</v>
      </c>
      <c r="E175" s="44">
        <v>45943</v>
      </c>
      <c r="F175" s="24">
        <v>0.06</v>
      </c>
      <c r="G175" s="44">
        <v>45943</v>
      </c>
      <c r="H175" s="24">
        <v>0.06</v>
      </c>
      <c r="I175" s="44">
        <v>45943</v>
      </c>
      <c r="J175" s="24">
        <v>0.06</v>
      </c>
      <c r="K175" s="44">
        <v>45943</v>
      </c>
      <c r="L175" s="24">
        <v>0.06</v>
      </c>
      <c r="M175" s="23">
        <f t="shared" si="18"/>
        <v>7.6666666666666661E-2</v>
      </c>
      <c r="N175" s="23">
        <f t="shared" si="19"/>
        <v>6.8333333333333329E-2</v>
      </c>
      <c r="O175" s="47">
        <f t="shared" si="20"/>
        <v>0.89130434782608692</v>
      </c>
      <c r="P175" s="24">
        <f t="shared" si="21"/>
        <v>0.83333333333333315</v>
      </c>
      <c r="Q175" s="21" t="str">
        <f t="shared" si="22"/>
        <v>O</v>
      </c>
    </row>
    <row r="176" spans="1:17" x14ac:dyDescent="0.3">
      <c r="A176" s="44">
        <v>45940</v>
      </c>
      <c r="B176" s="24">
        <v>0.03</v>
      </c>
      <c r="C176" s="44">
        <v>45940</v>
      </c>
      <c r="D176" s="24">
        <v>-0.01</v>
      </c>
      <c r="E176" s="44">
        <v>45940</v>
      </c>
      <c r="F176" s="24">
        <v>0.03</v>
      </c>
      <c r="G176" s="44">
        <v>45940</v>
      </c>
      <c r="H176" s="24">
        <v>0.03</v>
      </c>
      <c r="I176" s="44">
        <v>45940</v>
      </c>
      <c r="J176" s="24">
        <v>0.03</v>
      </c>
      <c r="K176" s="44">
        <v>45940</v>
      </c>
      <c r="L176" s="24">
        <v>0.03</v>
      </c>
      <c r="M176" s="23">
        <f t="shared" si="18"/>
        <v>1.6666666666666666E-2</v>
      </c>
      <c r="N176" s="23">
        <f t="shared" si="19"/>
        <v>2.3333333333333331E-2</v>
      </c>
      <c r="O176" s="47">
        <f t="shared" si="20"/>
        <v>1.4</v>
      </c>
      <c r="P176" s="24">
        <f t="shared" si="21"/>
        <v>-0.66666666666666641</v>
      </c>
      <c r="Q176" s="21" t="str">
        <f t="shared" si="22"/>
        <v>X</v>
      </c>
    </row>
    <row r="177" spans="1:17" x14ac:dyDescent="0.3">
      <c r="A177" s="44">
        <v>45932</v>
      </c>
      <c r="B177" s="24">
        <v>0.02</v>
      </c>
      <c r="C177" s="44">
        <v>45932</v>
      </c>
      <c r="D177" s="24">
        <v>0.03</v>
      </c>
      <c r="E177" s="44">
        <v>45932</v>
      </c>
      <c r="F177" s="24">
        <v>0.02</v>
      </c>
      <c r="G177" s="44">
        <v>45932</v>
      </c>
      <c r="H177" s="24">
        <v>0.02</v>
      </c>
      <c r="I177" s="44">
        <v>45932</v>
      </c>
      <c r="J177" s="24">
        <v>0.02</v>
      </c>
      <c r="K177" s="44">
        <v>45932</v>
      </c>
      <c r="L177" s="24">
        <v>0.02</v>
      </c>
      <c r="M177" s="23">
        <f t="shared" si="18"/>
        <v>2.3333333333333334E-2</v>
      </c>
      <c r="N177" s="23">
        <f t="shared" si="19"/>
        <v>2.1666666666666667E-2</v>
      </c>
      <c r="O177" s="47">
        <f t="shared" si="20"/>
        <v>0.9285714285714286</v>
      </c>
      <c r="P177" s="24">
        <f t="shared" si="21"/>
        <v>0.16666666666666669</v>
      </c>
      <c r="Q177" s="21" t="str">
        <f t="shared" si="22"/>
        <v>O</v>
      </c>
    </row>
    <row r="178" spans="1:17" x14ac:dyDescent="0.3">
      <c r="A178" s="44">
        <v>45931</v>
      </c>
      <c r="B178" s="24">
        <v>0.12</v>
      </c>
      <c r="C178" s="44">
        <v>45931</v>
      </c>
      <c r="D178" s="24">
        <v>0.11</v>
      </c>
      <c r="E178" s="44">
        <v>45931</v>
      </c>
      <c r="F178" s="24">
        <v>0.12</v>
      </c>
      <c r="G178" s="44">
        <v>45931</v>
      </c>
      <c r="H178" s="24">
        <v>0.12</v>
      </c>
      <c r="I178" s="44">
        <v>45931</v>
      </c>
      <c r="J178" s="24">
        <v>0.12</v>
      </c>
      <c r="K178" s="44">
        <v>45931</v>
      </c>
      <c r="L178" s="24">
        <v>0.12</v>
      </c>
      <c r="M178" s="23">
        <f t="shared" si="18"/>
        <v>0.11666666666666665</v>
      </c>
      <c r="N178" s="23">
        <f t="shared" si="19"/>
        <v>0.11833333333333333</v>
      </c>
      <c r="O178" s="47">
        <f t="shared" si="20"/>
        <v>1.0142857142857145</v>
      </c>
      <c r="P178" s="24">
        <f t="shared" si="21"/>
        <v>-0.16666666666666774</v>
      </c>
      <c r="Q178" s="21" t="str">
        <f t="shared" si="22"/>
        <v>X</v>
      </c>
    </row>
    <row r="179" spans="1:17" s="52" customFormat="1" x14ac:dyDescent="0.3">
      <c r="A179" s="48">
        <v>45930</v>
      </c>
      <c r="B179" s="49">
        <v>0.02</v>
      </c>
      <c r="C179" s="48">
        <v>45930</v>
      </c>
      <c r="D179" s="49">
        <v>-0.06</v>
      </c>
      <c r="E179" s="48">
        <v>45930</v>
      </c>
      <c r="F179" s="49">
        <v>0.02</v>
      </c>
      <c r="G179" s="48">
        <v>45930</v>
      </c>
      <c r="H179" s="49">
        <v>0.02</v>
      </c>
      <c r="I179" s="48">
        <v>45930</v>
      </c>
      <c r="J179" s="49">
        <v>0.02</v>
      </c>
      <c r="K179" s="48">
        <v>45930</v>
      </c>
      <c r="L179" s="49">
        <v>0.02</v>
      </c>
      <c r="M179" s="57">
        <f t="shared" si="18"/>
        <v>-6.6666666666666645E-3</v>
      </c>
      <c r="N179" s="57">
        <f t="shared" si="19"/>
        <v>6.666666666666668E-3</v>
      </c>
      <c r="O179" s="50">
        <f t="shared" si="20"/>
        <v>-1.0000000000000004</v>
      </c>
      <c r="P179" s="49">
        <f t="shared" si="21"/>
        <v>-3.4694469519536142E-16</v>
      </c>
      <c r="Q179" s="51" t="str">
        <f t="shared" si="22"/>
        <v>X</v>
      </c>
    </row>
    <row r="180" spans="1:17" s="52" customFormat="1" x14ac:dyDescent="0.3">
      <c r="A180" s="48">
        <v>45929</v>
      </c>
      <c r="B180" s="49">
        <v>0.02</v>
      </c>
      <c r="C180" s="48">
        <v>45929</v>
      </c>
      <c r="D180" s="49">
        <v>0.04</v>
      </c>
      <c r="E180" s="48">
        <v>45929</v>
      </c>
      <c r="F180" s="49">
        <v>0.02</v>
      </c>
      <c r="G180" s="48">
        <v>45929</v>
      </c>
      <c r="H180" s="49">
        <v>0.02</v>
      </c>
      <c r="I180" s="48">
        <v>45929</v>
      </c>
      <c r="J180" s="49">
        <v>0.02</v>
      </c>
      <c r="K180" s="48">
        <v>45929</v>
      </c>
      <c r="L180" s="49">
        <v>0.02</v>
      </c>
      <c r="M180" s="57">
        <f t="shared" si="18"/>
        <v>2.6666666666666668E-2</v>
      </c>
      <c r="N180" s="57">
        <f t="shared" si="19"/>
        <v>2.3333333333333334E-2</v>
      </c>
      <c r="O180" s="50">
        <f t="shared" si="20"/>
        <v>0.875</v>
      </c>
      <c r="P180" s="49">
        <f t="shared" si="21"/>
        <v>0.33333333333333337</v>
      </c>
      <c r="Q180" s="51" t="str">
        <f t="shared" si="22"/>
        <v>O</v>
      </c>
    </row>
    <row r="181" spans="1:17" s="52" customFormat="1" x14ac:dyDescent="0.3">
      <c r="A181" s="48">
        <v>45926</v>
      </c>
      <c r="B181" s="49">
        <v>-0.05</v>
      </c>
      <c r="C181" s="48">
        <v>45926</v>
      </c>
      <c r="D181" s="49">
        <v>0.03</v>
      </c>
      <c r="E181" s="48">
        <v>45926</v>
      </c>
      <c r="F181" s="49">
        <v>-0.05</v>
      </c>
      <c r="G181" s="48">
        <v>45926</v>
      </c>
      <c r="H181" s="49">
        <v>-0.05</v>
      </c>
      <c r="I181" s="48">
        <v>45926</v>
      </c>
      <c r="J181" s="49">
        <v>-0.05</v>
      </c>
      <c r="K181" s="48">
        <v>45926</v>
      </c>
      <c r="L181" s="49">
        <v>-0.05</v>
      </c>
      <c r="M181" s="57">
        <f t="shared" si="18"/>
        <v>-2.3333333333333334E-2</v>
      </c>
      <c r="N181" s="57">
        <f t="shared" si="19"/>
        <v>-3.6666666666666674E-2</v>
      </c>
      <c r="O181" s="50">
        <f t="shared" si="20"/>
        <v>1.5714285714285716</v>
      </c>
      <c r="P181" s="49">
        <f t="shared" si="21"/>
        <v>-1.3333333333333339</v>
      </c>
      <c r="Q181" s="51" t="str">
        <f t="shared" si="22"/>
        <v>X</v>
      </c>
    </row>
    <row r="182" spans="1:17" s="52" customFormat="1" x14ac:dyDescent="0.3">
      <c r="A182" s="48">
        <v>45925</v>
      </c>
      <c r="B182" s="49">
        <v>-0.05</v>
      </c>
      <c r="C182" s="48">
        <v>45925</v>
      </c>
      <c r="D182" s="49">
        <v>-0.03</v>
      </c>
      <c r="E182" s="48">
        <v>45925</v>
      </c>
      <c r="F182" s="49">
        <v>-0.05</v>
      </c>
      <c r="G182" s="48">
        <v>45925</v>
      </c>
      <c r="H182" s="49">
        <v>-0.05</v>
      </c>
      <c r="I182" s="48">
        <v>45925</v>
      </c>
      <c r="J182" s="49">
        <v>-0.05</v>
      </c>
      <c r="K182" s="48">
        <v>45925</v>
      </c>
      <c r="L182" s="49">
        <v>-0.05</v>
      </c>
      <c r="M182" s="57">
        <f t="shared" si="18"/>
        <v>-4.3333333333333335E-2</v>
      </c>
      <c r="N182" s="57">
        <f t="shared" si="19"/>
        <v>-4.6666666666666662E-2</v>
      </c>
      <c r="O182" s="50">
        <f t="shared" si="20"/>
        <v>1.0769230769230769</v>
      </c>
      <c r="P182" s="49">
        <f t="shared" si="21"/>
        <v>-0.3333333333333327</v>
      </c>
      <c r="Q182" s="51" t="str">
        <f t="shared" si="22"/>
        <v>X</v>
      </c>
    </row>
    <row r="183" spans="1:17" s="52" customFormat="1" x14ac:dyDescent="0.3">
      <c r="A183" s="48">
        <v>45924</v>
      </c>
      <c r="B183" s="49">
        <v>-0.09</v>
      </c>
      <c r="C183" s="48">
        <v>45924</v>
      </c>
      <c r="D183" s="49">
        <v>0</v>
      </c>
      <c r="E183" s="48">
        <v>45924</v>
      </c>
      <c r="F183" s="49">
        <v>-0.09</v>
      </c>
      <c r="G183" s="48">
        <v>45924</v>
      </c>
      <c r="H183" s="49">
        <v>-0.09</v>
      </c>
      <c r="I183" s="48">
        <v>45924</v>
      </c>
      <c r="J183" s="49">
        <v>-0.09</v>
      </c>
      <c r="K183" s="48">
        <v>45924</v>
      </c>
      <c r="L183" s="49">
        <v>-0.09</v>
      </c>
      <c r="M183" s="57">
        <f t="shared" si="18"/>
        <v>-0.06</v>
      </c>
      <c r="N183" s="57">
        <f t="shared" si="19"/>
        <v>-7.4999999999999997E-2</v>
      </c>
      <c r="O183" s="50">
        <f t="shared" si="20"/>
        <v>1.25</v>
      </c>
      <c r="P183" s="49">
        <f t="shared" si="21"/>
        <v>-1.5</v>
      </c>
      <c r="Q183" s="51" t="str">
        <f t="shared" si="22"/>
        <v>X</v>
      </c>
    </row>
    <row r="184" spans="1:17" s="52" customFormat="1" x14ac:dyDescent="0.3">
      <c r="A184" s="48">
        <v>45923</v>
      </c>
      <c r="B184" s="49">
        <v>0.02</v>
      </c>
      <c r="C184" s="48">
        <v>45923</v>
      </c>
      <c r="D184" s="49">
        <v>-0.02</v>
      </c>
      <c r="E184" s="48">
        <v>45923</v>
      </c>
      <c r="F184" s="49">
        <v>0.02</v>
      </c>
      <c r="G184" s="48">
        <v>45923</v>
      </c>
      <c r="H184" s="49">
        <v>0.02</v>
      </c>
      <c r="I184" s="48">
        <v>45923</v>
      </c>
      <c r="J184" s="49">
        <v>0.02</v>
      </c>
      <c r="K184" s="48">
        <v>45923</v>
      </c>
      <c r="L184" s="49">
        <v>0.02</v>
      </c>
      <c r="M184" s="57">
        <f t="shared" si="18"/>
        <v>6.6666666666666671E-3</v>
      </c>
      <c r="N184" s="57">
        <f t="shared" si="19"/>
        <v>1.3333333333333334E-2</v>
      </c>
      <c r="O184" s="50">
        <f t="shared" si="20"/>
        <v>2</v>
      </c>
      <c r="P184" s="49">
        <f t="shared" si="21"/>
        <v>-0.66666666666666674</v>
      </c>
      <c r="Q184" s="51" t="str">
        <f t="shared" si="22"/>
        <v>X</v>
      </c>
    </row>
    <row r="185" spans="1:17" s="52" customFormat="1" x14ac:dyDescent="0.3">
      <c r="A185" s="48">
        <v>45922</v>
      </c>
      <c r="B185" s="49">
        <v>-0.03</v>
      </c>
      <c r="C185" s="48">
        <v>45922</v>
      </c>
      <c r="D185" s="49">
        <v>-0.01</v>
      </c>
      <c r="E185" s="48">
        <v>45922</v>
      </c>
      <c r="F185" s="49">
        <v>-0.03</v>
      </c>
      <c r="G185" s="48">
        <v>45922</v>
      </c>
      <c r="H185" s="49">
        <v>-0.03</v>
      </c>
      <c r="I185" s="48">
        <v>45922</v>
      </c>
      <c r="J185" s="49">
        <v>-0.03</v>
      </c>
      <c r="K185" s="48">
        <v>45922</v>
      </c>
      <c r="L185" s="49">
        <v>-0.03</v>
      </c>
      <c r="M185" s="57">
        <f t="shared" si="18"/>
        <v>-2.3333333333333334E-2</v>
      </c>
      <c r="N185" s="57">
        <f t="shared" si="19"/>
        <v>-2.6666666666666668E-2</v>
      </c>
      <c r="O185" s="50">
        <f t="shared" si="20"/>
        <v>1.1428571428571428</v>
      </c>
      <c r="P185" s="49">
        <f t="shared" si="21"/>
        <v>-0.33333333333333337</v>
      </c>
      <c r="Q185" s="51" t="str">
        <f t="shared" si="22"/>
        <v>X</v>
      </c>
    </row>
    <row r="186" spans="1:17" s="52" customFormat="1" x14ac:dyDescent="0.3">
      <c r="A186" s="48">
        <v>45919</v>
      </c>
      <c r="B186" s="49">
        <v>-0.04</v>
      </c>
      <c r="C186" s="48">
        <v>45919</v>
      </c>
      <c r="D186" s="49">
        <v>0</v>
      </c>
      <c r="E186" s="48">
        <v>45919</v>
      </c>
      <c r="F186" s="49">
        <v>-0.04</v>
      </c>
      <c r="G186" s="48">
        <v>45919</v>
      </c>
      <c r="H186" s="49">
        <v>-0.04</v>
      </c>
      <c r="I186" s="48">
        <v>45919</v>
      </c>
      <c r="J186" s="49">
        <v>-0.04</v>
      </c>
      <c r="K186" s="48">
        <v>45919</v>
      </c>
      <c r="L186" s="49">
        <v>-0.04</v>
      </c>
      <c r="M186" s="57">
        <f t="shared" si="18"/>
        <v>-2.6666666666666668E-2</v>
      </c>
      <c r="N186" s="57">
        <f t="shared" si="19"/>
        <v>-3.3333333333333333E-2</v>
      </c>
      <c r="O186" s="50">
        <f t="shared" si="20"/>
        <v>1.25</v>
      </c>
      <c r="P186" s="49">
        <f t="shared" si="21"/>
        <v>-0.66666666666666641</v>
      </c>
      <c r="Q186" s="51" t="str">
        <f t="shared" si="22"/>
        <v>X</v>
      </c>
    </row>
    <row r="187" spans="1:17" s="52" customFormat="1" x14ac:dyDescent="0.3">
      <c r="A187" s="48">
        <v>45918</v>
      </c>
      <c r="B187" s="49">
        <v>-0.04</v>
      </c>
      <c r="C187" s="48">
        <v>45918</v>
      </c>
      <c r="D187" s="49">
        <v>-0.02</v>
      </c>
      <c r="E187" s="48">
        <v>45918</v>
      </c>
      <c r="F187" s="49">
        <v>-0.04</v>
      </c>
      <c r="G187" s="48">
        <v>45918</v>
      </c>
      <c r="H187" s="49">
        <v>-0.04</v>
      </c>
      <c r="I187" s="48">
        <v>45918</v>
      </c>
      <c r="J187" s="49">
        <v>-0.04</v>
      </c>
      <c r="K187" s="48">
        <v>45918</v>
      </c>
      <c r="L187" s="49">
        <v>-0.04</v>
      </c>
      <c r="M187" s="57">
        <f t="shared" si="18"/>
        <v>-3.3333333333333333E-2</v>
      </c>
      <c r="N187" s="57">
        <f t="shared" si="19"/>
        <v>-3.6666666666666674E-2</v>
      </c>
      <c r="O187" s="50">
        <f t="shared" si="20"/>
        <v>1.1000000000000003</v>
      </c>
      <c r="P187" s="49">
        <f t="shared" si="21"/>
        <v>-0.33333333333333409</v>
      </c>
      <c r="Q187" s="51" t="str">
        <f t="shared" si="22"/>
        <v>X</v>
      </c>
    </row>
    <row r="188" spans="1:17" s="52" customFormat="1" x14ac:dyDescent="0.3">
      <c r="A188" s="48">
        <v>45917</v>
      </c>
      <c r="B188" s="49">
        <v>-0.01</v>
      </c>
      <c r="C188" s="48">
        <v>45917</v>
      </c>
      <c r="D188" s="49">
        <v>-0.04</v>
      </c>
      <c r="E188" s="48">
        <v>45917</v>
      </c>
      <c r="F188" s="49">
        <v>-0.01</v>
      </c>
      <c r="G188" s="48">
        <v>45917</v>
      </c>
      <c r="H188" s="49">
        <v>-0.01</v>
      </c>
      <c r="I188" s="48">
        <v>45917</v>
      </c>
      <c r="J188" s="49">
        <v>-0.01</v>
      </c>
      <c r="K188" s="48">
        <v>45917</v>
      </c>
      <c r="L188" s="49">
        <v>-0.01</v>
      </c>
      <c r="M188" s="57">
        <f t="shared" si="18"/>
        <v>-0.02</v>
      </c>
      <c r="N188" s="57">
        <f t="shared" si="19"/>
        <v>-1.4999999999999999E-2</v>
      </c>
      <c r="O188" s="50">
        <f t="shared" si="20"/>
        <v>0.75</v>
      </c>
      <c r="P188" s="49">
        <f t="shared" si="21"/>
        <v>0.50000000000000011</v>
      </c>
      <c r="Q188" s="51" t="str">
        <f t="shared" si="22"/>
        <v>O</v>
      </c>
    </row>
    <row r="189" spans="1:17" s="52" customFormat="1" x14ac:dyDescent="0.3">
      <c r="A189" s="48">
        <v>45916</v>
      </c>
      <c r="B189" s="49">
        <v>-0.05</v>
      </c>
      <c r="C189" s="48">
        <v>45916</v>
      </c>
      <c r="D189" s="49">
        <v>-0.03</v>
      </c>
      <c r="E189" s="48">
        <v>45916</v>
      </c>
      <c r="F189" s="49">
        <v>-0.05</v>
      </c>
      <c r="G189" s="48">
        <v>45916</v>
      </c>
      <c r="H189" s="49">
        <v>-0.05</v>
      </c>
      <c r="I189" s="48">
        <v>45916</v>
      </c>
      <c r="J189" s="49">
        <v>-0.05</v>
      </c>
      <c r="K189" s="48">
        <v>45916</v>
      </c>
      <c r="L189" s="49">
        <v>-0.05</v>
      </c>
      <c r="M189" s="57">
        <f t="shared" si="18"/>
        <v>-4.3333333333333335E-2</v>
      </c>
      <c r="N189" s="57">
        <f t="shared" si="19"/>
        <v>-4.6666666666666662E-2</v>
      </c>
      <c r="O189" s="50">
        <f t="shared" si="20"/>
        <v>1.0769230769230769</v>
      </c>
      <c r="P189" s="49">
        <f t="shared" si="21"/>
        <v>-0.3333333333333327</v>
      </c>
      <c r="Q189" s="51" t="str">
        <f t="shared" si="22"/>
        <v>X</v>
      </c>
    </row>
    <row r="190" spans="1:17" s="52" customFormat="1" x14ac:dyDescent="0.3">
      <c r="A190" s="48">
        <v>45915</v>
      </c>
      <c r="B190" s="49">
        <v>0.05</v>
      </c>
      <c r="C190" s="48">
        <v>45915</v>
      </c>
      <c r="D190" s="49">
        <v>0.01</v>
      </c>
      <c r="E190" s="48">
        <v>45915</v>
      </c>
      <c r="F190" s="49">
        <v>0.05</v>
      </c>
      <c r="G190" s="48">
        <v>45915</v>
      </c>
      <c r="H190" s="49">
        <v>0.05</v>
      </c>
      <c r="I190" s="48">
        <v>45915</v>
      </c>
      <c r="J190" s="49">
        <v>0.05</v>
      </c>
      <c r="K190" s="48">
        <v>45915</v>
      </c>
      <c r="L190" s="49">
        <v>0.05</v>
      </c>
      <c r="M190" s="57">
        <f t="shared" si="18"/>
        <v>3.6666666666666674E-2</v>
      </c>
      <c r="N190" s="57">
        <f t="shared" si="19"/>
        <v>4.3333333333333335E-2</v>
      </c>
      <c r="O190" s="50">
        <f t="shared" si="20"/>
        <v>1.1818181818181817</v>
      </c>
      <c r="P190" s="49">
        <f t="shared" si="21"/>
        <v>-0.66666666666666607</v>
      </c>
      <c r="Q190" s="51" t="str">
        <f t="shared" si="22"/>
        <v>X</v>
      </c>
    </row>
    <row r="191" spans="1:17" s="52" customFormat="1" x14ac:dyDescent="0.3">
      <c r="A191" s="48">
        <v>45912</v>
      </c>
      <c r="B191" s="49">
        <v>-0.02</v>
      </c>
      <c r="C191" s="48">
        <v>45912</v>
      </c>
      <c r="D191" s="49">
        <v>-0.02</v>
      </c>
      <c r="E191" s="48">
        <v>45912</v>
      </c>
      <c r="F191" s="49">
        <v>-0.02</v>
      </c>
      <c r="G191" s="48">
        <v>45912</v>
      </c>
      <c r="H191" s="49">
        <v>-0.02</v>
      </c>
      <c r="I191" s="48">
        <v>45912</v>
      </c>
      <c r="J191" s="49">
        <v>-0.02</v>
      </c>
      <c r="K191" s="48">
        <v>45912</v>
      </c>
      <c r="L191" s="49">
        <v>-0.02</v>
      </c>
      <c r="M191" s="57">
        <f t="shared" si="18"/>
        <v>-0.02</v>
      </c>
      <c r="N191" s="57">
        <f t="shared" si="19"/>
        <v>-0.02</v>
      </c>
      <c r="O191" s="50">
        <f t="shared" si="20"/>
        <v>1</v>
      </c>
      <c r="P191" s="49">
        <f t="shared" si="21"/>
        <v>0</v>
      </c>
      <c r="Q191" s="51" t="str">
        <f t="shared" si="22"/>
        <v>X</v>
      </c>
    </row>
    <row r="192" spans="1:17" s="52" customFormat="1" x14ac:dyDescent="0.3">
      <c r="A192" s="48">
        <v>45911</v>
      </c>
      <c r="B192" s="49">
        <v>0</v>
      </c>
      <c r="C192" s="48">
        <v>45911</v>
      </c>
      <c r="D192" s="49">
        <v>-0.01</v>
      </c>
      <c r="E192" s="48">
        <v>45911</v>
      </c>
      <c r="F192" s="49">
        <v>0</v>
      </c>
      <c r="G192" s="48">
        <v>45911</v>
      </c>
      <c r="H192" s="49">
        <v>0</v>
      </c>
      <c r="I192" s="48">
        <v>45911</v>
      </c>
      <c r="J192" s="49">
        <v>0</v>
      </c>
      <c r="K192" s="48">
        <v>45911</v>
      </c>
      <c r="L192" s="49">
        <v>0</v>
      </c>
      <c r="M192" s="57">
        <f t="shared" si="18"/>
        <v>-3.3333333333333335E-3</v>
      </c>
      <c r="N192" s="57">
        <f t="shared" si="19"/>
        <v>-1.6666666666666668E-3</v>
      </c>
      <c r="O192" s="50">
        <f t="shared" si="20"/>
        <v>0.5</v>
      </c>
      <c r="P192" s="49">
        <f t="shared" si="21"/>
        <v>0.16666666666666669</v>
      </c>
      <c r="Q192" s="51" t="str">
        <f t="shared" si="22"/>
        <v>O</v>
      </c>
    </row>
    <row r="193" spans="1:17" s="52" customFormat="1" x14ac:dyDescent="0.3">
      <c r="A193" s="48">
        <v>45910</v>
      </c>
      <c r="B193" s="49">
        <v>-0.02</v>
      </c>
      <c r="C193" s="48">
        <v>45910</v>
      </c>
      <c r="D193" s="49">
        <v>-0.03</v>
      </c>
      <c r="E193" s="48">
        <v>45910</v>
      </c>
      <c r="F193" s="49">
        <v>-0.02</v>
      </c>
      <c r="G193" s="48">
        <v>45910</v>
      </c>
      <c r="H193" s="49">
        <v>-0.02</v>
      </c>
      <c r="I193" s="48">
        <v>45910</v>
      </c>
      <c r="J193" s="49">
        <v>-0.02</v>
      </c>
      <c r="K193" s="48">
        <v>45910</v>
      </c>
      <c r="L193" s="49">
        <v>-0.02</v>
      </c>
      <c r="M193" s="57">
        <f t="shared" si="18"/>
        <v>-2.3333333333333334E-2</v>
      </c>
      <c r="N193" s="57">
        <f t="shared" si="19"/>
        <v>-2.1666666666666667E-2</v>
      </c>
      <c r="O193" s="50">
        <f t="shared" si="20"/>
        <v>0.9285714285714286</v>
      </c>
      <c r="P193" s="49">
        <f t="shared" si="21"/>
        <v>0.16666666666666669</v>
      </c>
      <c r="Q193" s="51" t="str">
        <f t="shared" si="22"/>
        <v>O</v>
      </c>
    </row>
    <row r="194" spans="1:17" s="52" customFormat="1" x14ac:dyDescent="0.3">
      <c r="A194" s="48">
        <v>45909</v>
      </c>
      <c r="B194" s="49">
        <v>0.05</v>
      </c>
      <c r="C194" s="48">
        <v>45909</v>
      </c>
      <c r="D194" s="49">
        <v>0.02</v>
      </c>
      <c r="E194" s="48">
        <v>45909</v>
      </c>
      <c r="F194" s="49">
        <v>0.05</v>
      </c>
      <c r="G194" s="48">
        <v>45909</v>
      </c>
      <c r="H194" s="49">
        <v>0.05</v>
      </c>
      <c r="I194" s="48">
        <v>45909</v>
      </c>
      <c r="J194" s="49">
        <v>0.05</v>
      </c>
      <c r="K194" s="48">
        <v>45909</v>
      </c>
      <c r="L194" s="49">
        <v>0.05</v>
      </c>
      <c r="M194" s="57">
        <f t="shared" si="18"/>
        <v>0.04</v>
      </c>
      <c r="N194" s="57">
        <f t="shared" si="19"/>
        <v>4.5000000000000005E-2</v>
      </c>
      <c r="O194" s="50">
        <f t="shared" si="20"/>
        <v>1.125</v>
      </c>
      <c r="P194" s="49">
        <f t="shared" si="21"/>
        <v>-0.50000000000000044</v>
      </c>
      <c r="Q194" s="51" t="str">
        <f t="shared" si="22"/>
        <v>X</v>
      </c>
    </row>
    <row r="195" spans="1:17" s="52" customFormat="1" x14ac:dyDescent="0.3">
      <c r="A195" s="48">
        <v>45908</v>
      </c>
      <c r="B195" s="49">
        <v>0.04</v>
      </c>
      <c r="C195" s="48">
        <v>45908</v>
      </c>
      <c r="D195" s="49">
        <v>0.03</v>
      </c>
      <c r="E195" s="48">
        <v>45908</v>
      </c>
      <c r="F195" s="49">
        <v>0.04</v>
      </c>
      <c r="G195" s="48">
        <v>45908</v>
      </c>
      <c r="H195" s="49">
        <v>0.04</v>
      </c>
      <c r="I195" s="48">
        <v>45908</v>
      </c>
      <c r="J195" s="49">
        <v>0.04</v>
      </c>
      <c r="K195" s="48">
        <v>45908</v>
      </c>
      <c r="L195" s="49">
        <v>0.04</v>
      </c>
      <c r="M195" s="57">
        <f t="shared" si="18"/>
        <v>3.6666666666666674E-2</v>
      </c>
      <c r="N195" s="57">
        <f t="shared" si="19"/>
        <v>3.8333333333333337E-2</v>
      </c>
      <c r="O195" s="50">
        <f t="shared" si="20"/>
        <v>1.0454545454545454</v>
      </c>
      <c r="P195" s="49">
        <f t="shared" si="21"/>
        <v>-0.16666666666666635</v>
      </c>
      <c r="Q195" s="51" t="str">
        <f t="shared" si="22"/>
        <v>X</v>
      </c>
    </row>
    <row r="196" spans="1:17" s="52" customFormat="1" x14ac:dyDescent="0.3">
      <c r="A196" s="48">
        <v>45905</v>
      </c>
      <c r="B196" s="49">
        <v>0.06</v>
      </c>
      <c r="C196" s="48">
        <v>45905</v>
      </c>
      <c r="D196" s="49">
        <v>0.03</v>
      </c>
      <c r="E196" s="48">
        <v>45905</v>
      </c>
      <c r="F196" s="49">
        <v>0.06</v>
      </c>
      <c r="G196" s="48">
        <v>45905</v>
      </c>
      <c r="H196" s="49">
        <v>0.06</v>
      </c>
      <c r="I196" s="48">
        <v>45905</v>
      </c>
      <c r="J196" s="49">
        <v>0.06</v>
      </c>
      <c r="K196" s="48">
        <v>45905</v>
      </c>
      <c r="L196" s="49">
        <v>0.06</v>
      </c>
      <c r="M196" s="57">
        <f t="shared" si="18"/>
        <v>4.9999999999999996E-2</v>
      </c>
      <c r="N196" s="57">
        <f t="shared" si="19"/>
        <v>5.5E-2</v>
      </c>
      <c r="O196" s="50">
        <f t="shared" si="20"/>
        <v>1.1000000000000001</v>
      </c>
      <c r="P196" s="49">
        <f t="shared" si="21"/>
        <v>-0.50000000000000044</v>
      </c>
      <c r="Q196" s="51" t="str">
        <f t="shared" si="22"/>
        <v>X</v>
      </c>
    </row>
    <row r="197" spans="1:17" s="52" customFormat="1" x14ac:dyDescent="0.3">
      <c r="A197" s="48">
        <v>45904</v>
      </c>
      <c r="B197" s="49">
        <v>-0.05</v>
      </c>
      <c r="C197" s="48">
        <v>45904</v>
      </c>
      <c r="D197" s="49">
        <v>-0.02</v>
      </c>
      <c r="E197" s="48">
        <v>45904</v>
      </c>
      <c r="F197" s="49">
        <v>-0.05</v>
      </c>
      <c r="G197" s="48">
        <v>45904</v>
      </c>
      <c r="H197" s="49">
        <v>-0.05</v>
      </c>
      <c r="I197" s="48">
        <v>45904</v>
      </c>
      <c r="J197" s="49">
        <v>-0.05</v>
      </c>
      <c r="K197" s="48">
        <v>45904</v>
      </c>
      <c r="L197" s="49">
        <v>-0.05</v>
      </c>
      <c r="M197" s="57">
        <f t="shared" si="18"/>
        <v>-0.04</v>
      </c>
      <c r="N197" s="57">
        <f t="shared" si="19"/>
        <v>-4.5000000000000005E-2</v>
      </c>
      <c r="O197" s="50">
        <f t="shared" si="20"/>
        <v>1.125</v>
      </c>
      <c r="P197" s="49">
        <f t="shared" si="21"/>
        <v>-0.50000000000000044</v>
      </c>
      <c r="Q197" s="51" t="str">
        <f t="shared" si="22"/>
        <v>X</v>
      </c>
    </row>
    <row r="198" spans="1:17" s="52" customFormat="1" x14ac:dyDescent="0.3">
      <c r="A198" s="48">
        <v>45903</v>
      </c>
      <c r="B198" s="49">
        <v>-0.01</v>
      </c>
      <c r="C198" s="48">
        <v>45903</v>
      </c>
      <c r="D198" s="49">
        <v>-0.01</v>
      </c>
      <c r="E198" s="48">
        <v>45903</v>
      </c>
      <c r="F198" s="49">
        <v>-0.01</v>
      </c>
      <c r="G198" s="48">
        <v>45903</v>
      </c>
      <c r="H198" s="49">
        <v>-0.01</v>
      </c>
      <c r="I198" s="48">
        <v>45903</v>
      </c>
      <c r="J198" s="49">
        <v>-0.01</v>
      </c>
      <c r="K198" s="48">
        <v>45903</v>
      </c>
      <c r="L198" s="49">
        <v>-0.01</v>
      </c>
      <c r="M198" s="57">
        <f t="shared" si="18"/>
        <v>-0.01</v>
      </c>
      <c r="N198" s="57">
        <f t="shared" si="19"/>
        <v>-0.01</v>
      </c>
      <c r="O198" s="50">
        <f t="shared" si="20"/>
        <v>1</v>
      </c>
      <c r="P198" s="49">
        <f t="shared" si="21"/>
        <v>0</v>
      </c>
      <c r="Q198" s="51" t="str">
        <f t="shared" si="22"/>
        <v>X</v>
      </c>
    </row>
    <row r="199" spans="1:17" s="52" customFormat="1" x14ac:dyDescent="0.3">
      <c r="A199" s="48">
        <v>45902</v>
      </c>
      <c r="B199" s="49">
        <v>-0.01</v>
      </c>
      <c r="C199" s="48">
        <v>45902</v>
      </c>
      <c r="D199" s="49">
        <v>-0.01</v>
      </c>
      <c r="E199" s="48">
        <v>45902</v>
      </c>
      <c r="F199" s="49">
        <v>-0.01</v>
      </c>
      <c r="G199" s="48">
        <v>45902</v>
      </c>
      <c r="H199" s="49">
        <v>-0.01</v>
      </c>
      <c r="I199" s="48">
        <v>45902</v>
      </c>
      <c r="J199" s="49">
        <v>-0.01</v>
      </c>
      <c r="K199" s="48">
        <v>45902</v>
      </c>
      <c r="L199" s="49">
        <v>-0.01</v>
      </c>
      <c r="M199" s="57">
        <f t="shared" si="18"/>
        <v>-0.01</v>
      </c>
      <c r="N199" s="57">
        <f t="shared" si="19"/>
        <v>-0.01</v>
      </c>
      <c r="O199" s="50">
        <f t="shared" si="20"/>
        <v>1</v>
      </c>
      <c r="P199" s="49">
        <f t="shared" si="21"/>
        <v>0</v>
      </c>
      <c r="Q199" s="51" t="str">
        <f t="shared" si="22"/>
        <v>X</v>
      </c>
    </row>
    <row r="200" spans="1:17" s="52" customFormat="1" x14ac:dyDescent="0.3">
      <c r="A200" s="48">
        <v>45901</v>
      </c>
      <c r="B200" s="49">
        <v>0</v>
      </c>
      <c r="C200" s="48">
        <v>45901</v>
      </c>
      <c r="D200" s="49">
        <v>0.01</v>
      </c>
      <c r="E200" s="48">
        <v>45901</v>
      </c>
      <c r="F200" s="49">
        <v>0</v>
      </c>
      <c r="G200" s="48">
        <v>45901</v>
      </c>
      <c r="H200" s="49">
        <v>0</v>
      </c>
      <c r="I200" s="48">
        <v>45901</v>
      </c>
      <c r="J200" s="49">
        <v>0</v>
      </c>
      <c r="K200" s="48">
        <v>45901</v>
      </c>
      <c r="L200" s="49">
        <v>0</v>
      </c>
      <c r="M200" s="57">
        <f t="shared" si="18"/>
        <v>3.3333333333333335E-3</v>
      </c>
      <c r="N200" s="57">
        <f t="shared" si="19"/>
        <v>1.6666666666666668E-3</v>
      </c>
      <c r="O200" s="50">
        <f t="shared" si="20"/>
        <v>0.5</v>
      </c>
      <c r="P200" s="49">
        <f t="shared" si="21"/>
        <v>0.16666666666666669</v>
      </c>
      <c r="Q200" s="51" t="str">
        <f t="shared" si="22"/>
        <v>O</v>
      </c>
    </row>
    <row r="201" spans="1:17" x14ac:dyDescent="0.3">
      <c r="A201" s="44">
        <v>45898</v>
      </c>
      <c r="B201" s="24">
        <v>0.01</v>
      </c>
      <c r="C201" s="44">
        <v>45898</v>
      </c>
      <c r="D201" s="24">
        <v>0.02</v>
      </c>
      <c r="E201" s="44">
        <v>45898</v>
      </c>
      <c r="F201" s="24">
        <v>0.01</v>
      </c>
      <c r="G201" s="44">
        <v>45898</v>
      </c>
      <c r="H201" s="24">
        <v>0.01</v>
      </c>
      <c r="I201" s="44">
        <v>45898</v>
      </c>
      <c r="J201" s="24">
        <v>0.01</v>
      </c>
      <c r="K201" s="44">
        <v>45898</v>
      </c>
      <c r="L201" s="24">
        <v>0.01</v>
      </c>
      <c r="M201" s="23">
        <f t="shared" si="18"/>
        <v>1.3333333333333334E-2</v>
      </c>
      <c r="N201" s="23">
        <f t="shared" si="19"/>
        <v>1.1666666666666667E-2</v>
      </c>
      <c r="O201" s="47">
        <f t="shared" si="20"/>
        <v>0.875</v>
      </c>
      <c r="P201" s="24">
        <f t="shared" si="21"/>
        <v>0.16666666666666669</v>
      </c>
      <c r="Q201" s="21" t="str">
        <f t="shared" si="22"/>
        <v>O</v>
      </c>
    </row>
    <row r="202" spans="1:17" x14ac:dyDescent="0.3">
      <c r="A202" s="44">
        <v>45897</v>
      </c>
      <c r="B202" s="24">
        <v>7.0000000000000007E-2</v>
      </c>
      <c r="C202" s="44">
        <v>45897</v>
      </c>
      <c r="D202" s="24">
        <v>0.05</v>
      </c>
      <c r="E202" s="44">
        <v>45897</v>
      </c>
      <c r="F202" s="24">
        <v>7.0000000000000007E-2</v>
      </c>
      <c r="G202" s="44">
        <v>45897</v>
      </c>
      <c r="H202" s="24">
        <v>7.0000000000000007E-2</v>
      </c>
      <c r="I202" s="44">
        <v>45897</v>
      </c>
      <c r="J202" s="24">
        <v>7.0000000000000007E-2</v>
      </c>
      <c r="K202" s="44">
        <v>45897</v>
      </c>
      <c r="L202" s="24">
        <v>7.0000000000000007E-2</v>
      </c>
      <c r="M202" s="23">
        <f t="shared" si="18"/>
        <v>6.3333333333333339E-2</v>
      </c>
      <c r="N202" s="23">
        <f t="shared" si="19"/>
        <v>6.6666666666666666E-2</v>
      </c>
      <c r="O202" s="47">
        <f t="shared" si="20"/>
        <v>1.0526315789473684</v>
      </c>
      <c r="P202" s="24">
        <f t="shared" si="21"/>
        <v>-0.3333333333333327</v>
      </c>
      <c r="Q202" s="21" t="str">
        <f t="shared" si="22"/>
        <v>X</v>
      </c>
    </row>
    <row r="203" spans="1:17" x14ac:dyDescent="0.3">
      <c r="A203" s="44">
        <v>45896</v>
      </c>
      <c r="B203" s="24">
        <v>0.01</v>
      </c>
      <c r="C203" s="44">
        <v>45896</v>
      </c>
      <c r="D203" s="24">
        <v>-0.02</v>
      </c>
      <c r="E203" s="44">
        <v>45896</v>
      </c>
      <c r="F203" s="24">
        <v>0.01</v>
      </c>
      <c r="G203" s="44">
        <v>45896</v>
      </c>
      <c r="H203" s="24">
        <v>0.01</v>
      </c>
      <c r="I203" s="44">
        <v>45896</v>
      </c>
      <c r="J203" s="24">
        <v>0.01</v>
      </c>
      <c r="K203" s="44">
        <v>45896</v>
      </c>
      <c r="L203" s="24">
        <v>0.01</v>
      </c>
      <c r="M203" s="23">
        <f t="shared" si="18"/>
        <v>0</v>
      </c>
      <c r="N203" s="23">
        <f t="shared" si="19"/>
        <v>5.0000000000000001E-3</v>
      </c>
      <c r="O203" s="47" t="e">
        <f t="shared" si="20"/>
        <v>#DIV/0!</v>
      </c>
      <c r="P203" s="24">
        <f t="shared" si="21"/>
        <v>-0.5</v>
      </c>
      <c r="Q203" s="21" t="str">
        <f t="shared" si="22"/>
        <v>X</v>
      </c>
    </row>
    <row r="204" spans="1:17" x14ac:dyDescent="0.3">
      <c r="A204" s="44">
        <v>45895</v>
      </c>
      <c r="B204" s="24">
        <v>-0.01</v>
      </c>
      <c r="C204" s="44">
        <v>45895</v>
      </c>
      <c r="D204" s="24">
        <v>-0.02</v>
      </c>
      <c r="E204" s="44">
        <v>45895</v>
      </c>
      <c r="F204" s="24">
        <v>-0.01</v>
      </c>
      <c r="G204" s="44">
        <v>45895</v>
      </c>
      <c r="H204" s="24">
        <v>-0.01</v>
      </c>
      <c r="I204" s="44">
        <v>45895</v>
      </c>
      <c r="J204" s="24">
        <v>-0.01</v>
      </c>
      <c r="K204" s="44">
        <v>45895</v>
      </c>
      <c r="L204" s="24">
        <v>-0.01</v>
      </c>
      <c r="M204" s="23">
        <f t="shared" si="18"/>
        <v>-1.3333333333333334E-2</v>
      </c>
      <c r="N204" s="23">
        <f t="shared" si="19"/>
        <v>-1.1666666666666667E-2</v>
      </c>
      <c r="O204" s="47">
        <f t="shared" si="20"/>
        <v>0.875</v>
      </c>
      <c r="P204" s="24">
        <f t="shared" si="21"/>
        <v>0.16666666666666669</v>
      </c>
      <c r="Q204" s="21" t="str">
        <f t="shared" si="22"/>
        <v>O</v>
      </c>
    </row>
    <row r="205" spans="1:17" x14ac:dyDescent="0.3">
      <c r="A205" s="44">
        <v>45894</v>
      </c>
      <c r="B205" s="24">
        <v>0.06</v>
      </c>
      <c r="C205" s="44">
        <v>45894</v>
      </c>
      <c r="D205" s="24">
        <v>-0.03</v>
      </c>
      <c r="E205" s="44">
        <v>45894</v>
      </c>
      <c r="F205" s="24">
        <v>0.06</v>
      </c>
      <c r="G205" s="44">
        <v>45894</v>
      </c>
      <c r="H205" s="24">
        <v>0.06</v>
      </c>
      <c r="I205" s="44">
        <v>45894</v>
      </c>
      <c r="J205" s="24">
        <v>0.06</v>
      </c>
      <c r="K205" s="44">
        <v>45894</v>
      </c>
      <c r="L205" s="24">
        <v>0.06</v>
      </c>
      <c r="M205" s="23">
        <f t="shared" si="18"/>
        <v>0.03</v>
      </c>
      <c r="N205" s="23">
        <f t="shared" si="19"/>
        <v>4.5000000000000005E-2</v>
      </c>
      <c r="O205" s="47">
        <f t="shared" si="20"/>
        <v>1.5000000000000002</v>
      </c>
      <c r="P205" s="24">
        <f t="shared" si="21"/>
        <v>-1.5000000000000007</v>
      </c>
      <c r="Q205" s="21" t="str">
        <f t="shared" si="22"/>
        <v>X</v>
      </c>
    </row>
    <row r="206" spans="1:17" x14ac:dyDescent="0.3">
      <c r="A206" s="44">
        <v>45891</v>
      </c>
      <c r="B206" s="24">
        <v>-0.03</v>
      </c>
      <c r="C206" s="44">
        <v>45891</v>
      </c>
      <c r="D206" s="24">
        <v>0</v>
      </c>
      <c r="E206" s="44">
        <v>45891</v>
      </c>
      <c r="F206" s="24">
        <v>-0.03</v>
      </c>
      <c r="G206" s="44">
        <v>45891</v>
      </c>
      <c r="H206" s="24">
        <v>-0.03</v>
      </c>
      <c r="I206" s="44">
        <v>45891</v>
      </c>
      <c r="J206" s="24">
        <v>-0.03</v>
      </c>
      <c r="K206" s="44">
        <v>45891</v>
      </c>
      <c r="L206" s="24">
        <v>-0.03</v>
      </c>
      <c r="M206" s="23">
        <f t="shared" si="18"/>
        <v>-0.02</v>
      </c>
      <c r="N206" s="23">
        <f t="shared" si="19"/>
        <v>-2.4999999999999998E-2</v>
      </c>
      <c r="O206" s="47">
        <f t="shared" si="20"/>
        <v>1.2499999999999998</v>
      </c>
      <c r="P206" s="24">
        <f t="shared" si="21"/>
        <v>-0.49999999999999978</v>
      </c>
      <c r="Q206" s="21" t="str">
        <f t="shared" si="22"/>
        <v>X</v>
      </c>
    </row>
    <row r="207" spans="1:17" x14ac:dyDescent="0.3">
      <c r="A207" s="44">
        <v>45890</v>
      </c>
      <c r="B207" s="24">
        <v>0</v>
      </c>
      <c r="C207" s="44">
        <v>45890</v>
      </c>
      <c r="D207" s="24">
        <v>-0.01</v>
      </c>
      <c r="E207" s="44">
        <v>45890</v>
      </c>
      <c r="F207" s="24">
        <v>0</v>
      </c>
      <c r="G207" s="44">
        <v>45890</v>
      </c>
      <c r="H207" s="24">
        <v>0</v>
      </c>
      <c r="I207" s="44">
        <v>45890</v>
      </c>
      <c r="J207" s="24">
        <v>0</v>
      </c>
      <c r="K207" s="44">
        <v>45890</v>
      </c>
      <c r="L207" s="24">
        <v>0</v>
      </c>
      <c r="M207" s="23">
        <f t="shared" si="18"/>
        <v>-3.3333333333333335E-3</v>
      </c>
      <c r="N207" s="23">
        <f t="shared" si="19"/>
        <v>-1.6666666666666668E-3</v>
      </c>
      <c r="O207" s="47">
        <f t="shared" si="20"/>
        <v>0.5</v>
      </c>
      <c r="P207" s="24">
        <f t="shared" si="21"/>
        <v>0.16666666666666669</v>
      </c>
      <c r="Q207" s="21" t="str">
        <f t="shared" si="22"/>
        <v>O</v>
      </c>
    </row>
    <row r="208" spans="1:17" x14ac:dyDescent="0.3">
      <c r="A208" s="44">
        <v>45889</v>
      </c>
      <c r="B208" s="24">
        <v>-0.03</v>
      </c>
      <c r="C208" s="44">
        <v>45889</v>
      </c>
      <c r="D208" s="24">
        <v>-0.03</v>
      </c>
      <c r="E208" s="44">
        <v>45889</v>
      </c>
      <c r="F208" s="24">
        <v>-0.03</v>
      </c>
      <c r="G208" s="44">
        <v>45889</v>
      </c>
      <c r="H208" s="24">
        <v>-0.03</v>
      </c>
      <c r="I208" s="44">
        <v>45889</v>
      </c>
      <c r="J208" s="24">
        <v>-0.03</v>
      </c>
      <c r="K208" s="44">
        <v>45889</v>
      </c>
      <c r="L208" s="24">
        <v>-0.03</v>
      </c>
      <c r="M208" s="23">
        <f t="shared" si="18"/>
        <v>-0.03</v>
      </c>
      <c r="N208" s="23">
        <f t="shared" si="19"/>
        <v>-0.03</v>
      </c>
      <c r="O208" s="47">
        <f t="shared" si="20"/>
        <v>1</v>
      </c>
      <c r="P208" s="24">
        <f t="shared" si="21"/>
        <v>0</v>
      </c>
      <c r="Q208" s="21" t="str">
        <f t="shared" si="22"/>
        <v>X</v>
      </c>
    </row>
    <row r="209" spans="1:17" x14ac:dyDescent="0.3">
      <c r="A209" s="44">
        <v>45888</v>
      </c>
      <c r="B209" s="24">
        <v>-0.02</v>
      </c>
      <c r="C209" s="44">
        <v>45888</v>
      </c>
      <c r="D209" s="24">
        <v>-0.02</v>
      </c>
      <c r="E209" s="44">
        <v>45888</v>
      </c>
      <c r="F209" s="24">
        <v>-0.02</v>
      </c>
      <c r="G209" s="44">
        <v>45888</v>
      </c>
      <c r="H209" s="24">
        <v>-0.02</v>
      </c>
      <c r="I209" s="44">
        <v>45888</v>
      </c>
      <c r="J209" s="24">
        <v>-0.02</v>
      </c>
      <c r="K209" s="44">
        <v>45888</v>
      </c>
      <c r="L209" s="24">
        <v>-0.02</v>
      </c>
      <c r="M209" s="23">
        <f t="shared" si="18"/>
        <v>-0.02</v>
      </c>
      <c r="N209" s="23">
        <f t="shared" si="19"/>
        <v>-0.02</v>
      </c>
      <c r="O209" s="47">
        <f t="shared" si="20"/>
        <v>1</v>
      </c>
      <c r="P209" s="24">
        <f t="shared" si="21"/>
        <v>0</v>
      </c>
      <c r="Q209" s="21" t="str">
        <f t="shared" si="22"/>
        <v>X</v>
      </c>
    </row>
    <row r="210" spans="1:17" x14ac:dyDescent="0.3">
      <c r="A210" s="44">
        <v>45887</v>
      </c>
      <c r="B210" s="24">
        <v>-0.05</v>
      </c>
      <c r="C210" s="44">
        <v>45887</v>
      </c>
      <c r="D210" s="24">
        <v>0</v>
      </c>
      <c r="E210" s="44">
        <v>45887</v>
      </c>
      <c r="F210" s="24">
        <v>-0.05</v>
      </c>
      <c r="G210" s="44">
        <v>45887</v>
      </c>
      <c r="H210" s="24">
        <v>-0.05</v>
      </c>
      <c r="I210" s="44">
        <v>45887</v>
      </c>
      <c r="J210" s="24">
        <v>-0.05</v>
      </c>
      <c r="K210" s="44">
        <v>45887</v>
      </c>
      <c r="L210" s="24">
        <v>-0.05</v>
      </c>
      <c r="M210" s="23">
        <f t="shared" si="18"/>
        <v>-3.3333333333333333E-2</v>
      </c>
      <c r="N210" s="23">
        <f t="shared" si="19"/>
        <v>-4.1666666666666664E-2</v>
      </c>
      <c r="O210" s="47">
        <f t="shared" si="20"/>
        <v>1.25</v>
      </c>
      <c r="P210" s="24">
        <f t="shared" si="21"/>
        <v>-0.83333333333333315</v>
      </c>
      <c r="Q210" s="21" t="str">
        <f t="shared" si="22"/>
        <v>X</v>
      </c>
    </row>
    <row r="211" spans="1:17" x14ac:dyDescent="0.3">
      <c r="A211" s="44">
        <v>45883</v>
      </c>
      <c r="B211" s="24">
        <v>-0.04</v>
      </c>
      <c r="C211" s="44">
        <v>45883</v>
      </c>
      <c r="D211" s="24">
        <v>0.01</v>
      </c>
      <c r="E211" s="44">
        <v>45883</v>
      </c>
      <c r="F211" s="24">
        <v>-0.04</v>
      </c>
      <c r="G211" s="44">
        <v>45883</v>
      </c>
      <c r="H211" s="24">
        <v>-0.04</v>
      </c>
      <c r="I211" s="44">
        <v>45883</v>
      </c>
      <c r="J211" s="24">
        <v>-0.04</v>
      </c>
      <c r="K211" s="44">
        <v>45883</v>
      </c>
      <c r="L211" s="24">
        <v>-0.04</v>
      </c>
      <c r="M211" s="23">
        <f t="shared" si="18"/>
        <v>-2.3333333333333334E-2</v>
      </c>
      <c r="N211" s="23">
        <f t="shared" si="19"/>
        <v>-3.1666666666666669E-2</v>
      </c>
      <c r="O211" s="47">
        <f t="shared" si="20"/>
        <v>1.3571428571428572</v>
      </c>
      <c r="P211" s="24">
        <f t="shared" si="21"/>
        <v>-0.83333333333333348</v>
      </c>
      <c r="Q211" s="21" t="str">
        <f t="shared" si="22"/>
        <v>X</v>
      </c>
    </row>
    <row r="212" spans="1:17" x14ac:dyDescent="0.3">
      <c r="A212" s="44">
        <v>45882</v>
      </c>
      <c r="B212" s="24">
        <v>-0.05</v>
      </c>
      <c r="C212" s="44">
        <v>45882</v>
      </c>
      <c r="D212" s="24">
        <v>-0.01</v>
      </c>
      <c r="E212" s="44">
        <v>45882</v>
      </c>
      <c r="F212" s="24">
        <v>-0.05</v>
      </c>
      <c r="G212" s="44">
        <v>45882</v>
      </c>
      <c r="H212" s="24">
        <v>-0.05</v>
      </c>
      <c r="I212" s="44">
        <v>45882</v>
      </c>
      <c r="J212" s="24">
        <v>-0.05</v>
      </c>
      <c r="K212" s="44">
        <v>45882</v>
      </c>
      <c r="L212" s="24">
        <v>-0.05</v>
      </c>
      <c r="M212" s="23">
        <f t="shared" si="18"/>
        <v>-3.6666666666666674E-2</v>
      </c>
      <c r="N212" s="23">
        <f t="shared" si="19"/>
        <v>-4.3333333333333335E-2</v>
      </c>
      <c r="O212" s="47">
        <f t="shared" si="20"/>
        <v>1.1818181818181817</v>
      </c>
      <c r="P212" s="24">
        <f t="shared" si="21"/>
        <v>-0.66666666666666607</v>
      </c>
      <c r="Q212" s="21" t="str">
        <f t="shared" si="22"/>
        <v>X</v>
      </c>
    </row>
    <row r="213" spans="1:17" x14ac:dyDescent="0.3">
      <c r="A213" s="44">
        <v>45881</v>
      </c>
      <c r="B213" s="24">
        <v>0.03</v>
      </c>
      <c r="C213" s="44">
        <v>45881</v>
      </c>
      <c r="D213" s="24">
        <v>0.02</v>
      </c>
      <c r="E213" s="44">
        <v>45881</v>
      </c>
      <c r="F213" s="24">
        <v>0.03</v>
      </c>
      <c r="G213" s="44">
        <v>45881</v>
      </c>
      <c r="H213" s="24">
        <v>0.03</v>
      </c>
      <c r="I213" s="44">
        <v>45881</v>
      </c>
      <c r="J213" s="24">
        <v>0.03</v>
      </c>
      <c r="K213" s="44">
        <v>45881</v>
      </c>
      <c r="L213" s="24">
        <v>0.03</v>
      </c>
      <c r="M213" s="23">
        <f t="shared" si="18"/>
        <v>2.6666666666666668E-2</v>
      </c>
      <c r="N213" s="23">
        <f t="shared" si="19"/>
        <v>2.8333333333333335E-2</v>
      </c>
      <c r="O213" s="47">
        <f t="shared" si="20"/>
        <v>1.0625</v>
      </c>
      <c r="P213" s="24">
        <f t="shared" si="21"/>
        <v>-0.16666666666666669</v>
      </c>
      <c r="Q213" s="21" t="str">
        <f t="shared" si="22"/>
        <v>X</v>
      </c>
    </row>
    <row r="214" spans="1:17" x14ac:dyDescent="0.3">
      <c r="A214" s="44">
        <v>45880</v>
      </c>
      <c r="B214" s="24">
        <v>0.04</v>
      </c>
      <c r="C214" s="44">
        <v>45880</v>
      </c>
      <c r="D214" s="24">
        <v>0.02</v>
      </c>
      <c r="E214" s="44">
        <v>45880</v>
      </c>
      <c r="F214" s="24">
        <v>0.04</v>
      </c>
      <c r="G214" s="44">
        <v>45880</v>
      </c>
      <c r="H214" s="24">
        <v>0.04</v>
      </c>
      <c r="I214" s="44">
        <v>45880</v>
      </c>
      <c r="J214" s="24">
        <v>0.04</v>
      </c>
      <c r="K214" s="44">
        <v>45880</v>
      </c>
      <c r="L214" s="24">
        <v>0.04</v>
      </c>
      <c r="M214" s="23">
        <f t="shared" si="18"/>
        <v>3.3333333333333333E-2</v>
      </c>
      <c r="N214" s="23">
        <f t="shared" si="19"/>
        <v>3.6666666666666674E-2</v>
      </c>
      <c r="O214" s="47">
        <f t="shared" si="20"/>
        <v>1.1000000000000003</v>
      </c>
      <c r="P214" s="24">
        <f t="shared" si="21"/>
        <v>-0.33333333333333409</v>
      </c>
      <c r="Q214" s="21" t="str">
        <f t="shared" si="22"/>
        <v>X</v>
      </c>
    </row>
    <row r="215" spans="1:17" x14ac:dyDescent="0.3">
      <c r="A215" s="44">
        <v>45877</v>
      </c>
      <c r="B215" s="24">
        <v>0</v>
      </c>
      <c r="C215" s="44">
        <v>45877</v>
      </c>
      <c r="D215" s="24">
        <v>0.02</v>
      </c>
      <c r="E215" s="44">
        <v>45877</v>
      </c>
      <c r="F215" s="24">
        <v>0</v>
      </c>
      <c r="G215" s="44">
        <v>45877</v>
      </c>
      <c r="H215" s="24">
        <v>0</v>
      </c>
      <c r="I215" s="44">
        <v>45877</v>
      </c>
      <c r="J215" s="24">
        <v>0</v>
      </c>
      <c r="K215" s="44">
        <v>45877</v>
      </c>
      <c r="L215" s="24">
        <v>0</v>
      </c>
      <c r="M215" s="23">
        <f t="shared" si="18"/>
        <v>6.6666666666666671E-3</v>
      </c>
      <c r="N215" s="23">
        <f t="shared" si="19"/>
        <v>3.3333333333333335E-3</v>
      </c>
      <c r="O215" s="47">
        <f t="shared" si="20"/>
        <v>0.5</v>
      </c>
      <c r="P215" s="24">
        <f t="shared" si="21"/>
        <v>0.33333333333333337</v>
      </c>
      <c r="Q215" s="21" t="str">
        <f t="shared" si="22"/>
        <v>O</v>
      </c>
    </row>
    <row r="216" spans="1:17" x14ac:dyDescent="0.3">
      <c r="A216" s="44">
        <v>45876</v>
      </c>
      <c r="B216" s="24">
        <v>-7.0000000000000007E-2</v>
      </c>
      <c r="C216" s="44">
        <v>45876</v>
      </c>
      <c r="D216" s="24">
        <v>0</v>
      </c>
      <c r="E216" s="44">
        <v>45876</v>
      </c>
      <c r="F216" s="24">
        <v>-7.0000000000000007E-2</v>
      </c>
      <c r="G216" s="44">
        <v>45876</v>
      </c>
      <c r="H216" s="24">
        <v>-7.0000000000000007E-2</v>
      </c>
      <c r="I216" s="44">
        <v>45876</v>
      </c>
      <c r="J216" s="24">
        <v>-7.0000000000000007E-2</v>
      </c>
      <c r="K216" s="44">
        <v>45876</v>
      </c>
      <c r="L216" s="24">
        <v>-7.0000000000000007E-2</v>
      </c>
      <c r="M216" s="23">
        <f t="shared" si="18"/>
        <v>-4.6666666666666669E-2</v>
      </c>
      <c r="N216" s="23">
        <f t="shared" si="19"/>
        <v>-5.8333333333333341E-2</v>
      </c>
      <c r="O216" s="47">
        <f t="shared" si="20"/>
        <v>1.2500000000000002</v>
      </c>
      <c r="P216" s="24">
        <f t="shared" si="21"/>
        <v>-1.1666666666666672</v>
      </c>
      <c r="Q216" s="21" t="str">
        <f t="shared" si="22"/>
        <v>X</v>
      </c>
    </row>
    <row r="217" spans="1:17" x14ac:dyDescent="0.3">
      <c r="A217" s="44">
        <v>45875</v>
      </c>
      <c r="B217" s="24">
        <v>0.08</v>
      </c>
      <c r="C217" s="44">
        <v>45875</v>
      </c>
      <c r="D217" s="24">
        <v>0.04</v>
      </c>
      <c r="E217" s="44">
        <v>45875</v>
      </c>
      <c r="F217" s="24">
        <v>0.08</v>
      </c>
      <c r="G217" s="44">
        <v>45875</v>
      </c>
      <c r="H217" s="24">
        <v>0.08</v>
      </c>
      <c r="I217" s="44">
        <v>45875</v>
      </c>
      <c r="J217" s="24">
        <v>0.08</v>
      </c>
      <c r="K217" s="44">
        <v>45875</v>
      </c>
      <c r="L217" s="24">
        <v>0.08</v>
      </c>
      <c r="M217" s="23">
        <f t="shared" si="18"/>
        <v>6.6666666666666666E-2</v>
      </c>
      <c r="N217" s="23">
        <f t="shared" si="19"/>
        <v>7.3333333333333348E-2</v>
      </c>
      <c r="O217" s="47">
        <f t="shared" si="20"/>
        <v>1.1000000000000003</v>
      </c>
      <c r="P217" s="24">
        <f t="shared" si="21"/>
        <v>-0.66666666666666818</v>
      </c>
      <c r="Q217" s="21" t="str">
        <f t="shared" si="22"/>
        <v>X</v>
      </c>
    </row>
    <row r="218" spans="1:17" x14ac:dyDescent="0.3">
      <c r="A218" s="44">
        <v>45874</v>
      </c>
      <c r="B218" s="24">
        <v>0.01</v>
      </c>
      <c r="C218" s="44">
        <v>45874</v>
      </c>
      <c r="D218" s="24">
        <v>-7.0000000000000007E-2</v>
      </c>
      <c r="E218" s="44">
        <v>45874</v>
      </c>
      <c r="F218" s="24">
        <v>0.01</v>
      </c>
      <c r="G218" s="44">
        <v>45874</v>
      </c>
      <c r="H218" s="24">
        <v>0.01</v>
      </c>
      <c r="I218" s="44">
        <v>45874</v>
      </c>
      <c r="J218" s="24">
        <v>0.01</v>
      </c>
      <c r="K218" s="44">
        <v>45874</v>
      </c>
      <c r="L218" s="24">
        <v>0.01</v>
      </c>
      <c r="M218" s="23">
        <f t="shared" si="18"/>
        <v>-1.6666666666666666E-2</v>
      </c>
      <c r="N218" s="23">
        <f t="shared" si="19"/>
        <v>-3.3333333333333327E-3</v>
      </c>
      <c r="O218" s="47">
        <f t="shared" si="20"/>
        <v>0.19999999999999996</v>
      </c>
      <c r="P218" s="24">
        <f t="shared" si="21"/>
        <v>1.3333333333333335</v>
      </c>
      <c r="Q218" s="21" t="str">
        <f t="shared" si="22"/>
        <v>O</v>
      </c>
    </row>
    <row r="219" spans="1:17" x14ac:dyDescent="0.3">
      <c r="A219" s="44">
        <v>45873</v>
      </c>
      <c r="B219" s="24">
        <v>0.01</v>
      </c>
      <c r="C219" s="44">
        <v>45873</v>
      </c>
      <c r="D219" s="24">
        <v>0.02</v>
      </c>
      <c r="E219" s="44">
        <v>45873</v>
      </c>
      <c r="F219" s="24">
        <v>0.01</v>
      </c>
      <c r="G219" s="44">
        <v>45873</v>
      </c>
      <c r="H219" s="24">
        <v>0.01</v>
      </c>
      <c r="I219" s="44">
        <v>45873</v>
      </c>
      <c r="J219" s="24">
        <v>0.01</v>
      </c>
      <c r="K219" s="44">
        <v>45873</v>
      </c>
      <c r="L219" s="24">
        <v>0.01</v>
      </c>
      <c r="M219" s="23">
        <f t="shared" si="18"/>
        <v>1.3333333333333334E-2</v>
      </c>
      <c r="N219" s="23">
        <f t="shared" si="19"/>
        <v>1.1666666666666667E-2</v>
      </c>
      <c r="O219" s="47">
        <f t="shared" si="20"/>
        <v>0.875</v>
      </c>
      <c r="P219" s="24">
        <f t="shared" si="21"/>
        <v>0.16666666666666669</v>
      </c>
      <c r="Q219" s="21" t="str">
        <f t="shared" si="22"/>
        <v>O</v>
      </c>
    </row>
    <row r="220" spans="1:17" x14ac:dyDescent="0.3">
      <c r="A220" s="44">
        <v>45870</v>
      </c>
      <c r="B220" s="24">
        <v>-0.01</v>
      </c>
      <c r="C220" s="44">
        <v>45870</v>
      </c>
      <c r="D220" s="24">
        <v>0.02</v>
      </c>
      <c r="E220" s="44">
        <v>45870</v>
      </c>
      <c r="F220" s="24">
        <v>-0.01</v>
      </c>
      <c r="G220" s="44">
        <v>45870</v>
      </c>
      <c r="H220" s="24">
        <v>-0.01</v>
      </c>
      <c r="I220" s="44">
        <v>45870</v>
      </c>
      <c r="J220" s="24">
        <v>-0.01</v>
      </c>
      <c r="K220" s="44">
        <v>45870</v>
      </c>
      <c r="L220" s="24">
        <v>-0.01</v>
      </c>
      <c r="M220" s="23">
        <f t="shared" si="18"/>
        <v>0</v>
      </c>
      <c r="N220" s="23">
        <f t="shared" si="19"/>
        <v>-5.0000000000000001E-3</v>
      </c>
      <c r="O220" s="47" t="e">
        <f t="shared" si="20"/>
        <v>#DIV/0!</v>
      </c>
      <c r="P220" s="24">
        <f t="shared" si="21"/>
        <v>-0.5</v>
      </c>
      <c r="Q220" s="21" t="str">
        <f t="shared" si="22"/>
        <v>X</v>
      </c>
    </row>
    <row r="221" spans="1:17" x14ac:dyDescent="0.3">
      <c r="A221" s="44">
        <v>45869</v>
      </c>
      <c r="B221" s="24">
        <v>0.04</v>
      </c>
      <c r="C221" s="44">
        <v>45869</v>
      </c>
      <c r="D221" s="24">
        <v>0.04</v>
      </c>
      <c r="E221" s="44">
        <v>45869</v>
      </c>
      <c r="F221" s="24">
        <v>0.04</v>
      </c>
      <c r="G221" s="44">
        <v>45869</v>
      </c>
      <c r="H221" s="24">
        <v>0.04</v>
      </c>
      <c r="I221" s="44">
        <v>45869</v>
      </c>
      <c r="J221" s="24">
        <v>0.04</v>
      </c>
      <c r="K221" s="44">
        <v>45869</v>
      </c>
      <c r="L221" s="24">
        <v>0.04</v>
      </c>
      <c r="M221" s="23">
        <f t="shared" si="18"/>
        <v>0.04</v>
      </c>
      <c r="N221" s="23">
        <f t="shared" si="19"/>
        <v>0.04</v>
      </c>
      <c r="O221" s="47">
        <f t="shared" si="20"/>
        <v>1</v>
      </c>
      <c r="P221" s="24">
        <f t="shared" si="21"/>
        <v>0</v>
      </c>
      <c r="Q221" s="21" t="str">
        <f t="shared" si="22"/>
        <v>X</v>
      </c>
    </row>
    <row r="222" spans="1:17" x14ac:dyDescent="0.3">
      <c r="A222" s="44">
        <v>45868</v>
      </c>
      <c r="B222" s="24">
        <v>0.04</v>
      </c>
      <c r="C222" s="44">
        <v>45868</v>
      </c>
      <c r="D222" s="24">
        <v>7.0000000000000007E-2</v>
      </c>
      <c r="E222" s="44">
        <v>45868</v>
      </c>
      <c r="F222" s="24">
        <v>0.04</v>
      </c>
      <c r="G222" s="44">
        <v>45868</v>
      </c>
      <c r="H222" s="24">
        <v>0.04</v>
      </c>
      <c r="I222" s="44">
        <v>45868</v>
      </c>
      <c r="J222" s="24">
        <v>0.04</v>
      </c>
      <c r="K222" s="44">
        <v>45868</v>
      </c>
      <c r="L222" s="24">
        <v>0.04</v>
      </c>
      <c r="M222" s="23">
        <f t="shared" si="18"/>
        <v>5.000000000000001E-2</v>
      </c>
      <c r="N222" s="23">
        <f t="shared" si="19"/>
        <v>4.5000000000000005E-2</v>
      </c>
      <c r="O222" s="47">
        <f t="shared" si="20"/>
        <v>0.89999999999999991</v>
      </c>
      <c r="P222" s="24">
        <f t="shared" si="21"/>
        <v>0.50000000000000044</v>
      </c>
      <c r="Q222" s="21" t="str">
        <f t="shared" si="22"/>
        <v>O</v>
      </c>
    </row>
    <row r="223" spans="1:17" x14ac:dyDescent="0.3">
      <c r="A223" s="44">
        <v>45867</v>
      </c>
      <c r="B223" s="24">
        <v>-0.02</v>
      </c>
      <c r="C223" s="44">
        <v>45867</v>
      </c>
      <c r="D223" s="24">
        <v>-0.04</v>
      </c>
      <c r="E223" s="44">
        <v>45867</v>
      </c>
      <c r="F223" s="24">
        <v>-0.02</v>
      </c>
      <c r="G223" s="44">
        <v>45867</v>
      </c>
      <c r="H223" s="24">
        <v>-0.02</v>
      </c>
      <c r="I223" s="44">
        <v>45867</v>
      </c>
      <c r="J223" s="24">
        <v>-0.02</v>
      </c>
      <c r="K223" s="44">
        <v>45867</v>
      </c>
      <c r="L223" s="24">
        <v>-0.02</v>
      </c>
      <c r="M223" s="23">
        <f t="shared" si="18"/>
        <v>-2.6666666666666668E-2</v>
      </c>
      <c r="N223" s="23">
        <f t="shared" si="19"/>
        <v>-2.3333333333333334E-2</v>
      </c>
      <c r="O223" s="47">
        <f t="shared" si="20"/>
        <v>0.875</v>
      </c>
      <c r="P223" s="24">
        <f t="shared" si="21"/>
        <v>0.33333333333333337</v>
      </c>
      <c r="Q223" s="21" t="str">
        <f t="shared" si="22"/>
        <v>O</v>
      </c>
    </row>
    <row r="224" spans="1:17" x14ac:dyDescent="0.3">
      <c r="A224" s="44">
        <v>45866</v>
      </c>
      <c r="B224" s="24">
        <v>0.05</v>
      </c>
      <c r="C224" s="44">
        <v>45866</v>
      </c>
      <c r="D224" s="24">
        <v>-0.01</v>
      </c>
      <c r="E224" s="44">
        <v>45866</v>
      </c>
      <c r="F224" s="24">
        <v>0.05</v>
      </c>
      <c r="G224" s="44">
        <v>45866</v>
      </c>
      <c r="H224" s="24">
        <v>0.05</v>
      </c>
      <c r="I224" s="44">
        <v>45866</v>
      </c>
      <c r="J224" s="24">
        <v>0.05</v>
      </c>
      <c r="K224" s="44">
        <v>45866</v>
      </c>
      <c r="L224" s="24">
        <v>0.05</v>
      </c>
      <c r="M224" s="23">
        <f t="shared" si="18"/>
        <v>0.03</v>
      </c>
      <c r="N224" s="23">
        <f t="shared" si="19"/>
        <v>0.04</v>
      </c>
      <c r="O224" s="47">
        <f t="shared" si="20"/>
        <v>1.3333333333333335</v>
      </c>
      <c r="P224" s="24">
        <f t="shared" si="21"/>
        <v>-1.0000000000000002</v>
      </c>
      <c r="Q224" s="21" t="str">
        <f t="shared" si="22"/>
        <v>X</v>
      </c>
    </row>
    <row r="225" spans="1:17" x14ac:dyDescent="0.3">
      <c r="A225" s="44">
        <v>45863</v>
      </c>
      <c r="B225" s="24">
        <v>-0.02</v>
      </c>
      <c r="C225" s="44">
        <v>45863</v>
      </c>
      <c r="D225" s="24">
        <v>0</v>
      </c>
      <c r="E225" s="44">
        <v>45863</v>
      </c>
      <c r="F225" s="24">
        <v>-0.02</v>
      </c>
      <c r="G225" s="44">
        <v>45863</v>
      </c>
      <c r="H225" s="24">
        <v>-0.02</v>
      </c>
      <c r="I225" s="44">
        <v>45863</v>
      </c>
      <c r="J225" s="24">
        <v>-0.02</v>
      </c>
      <c r="K225" s="44">
        <v>45863</v>
      </c>
      <c r="L225" s="24">
        <v>-0.02</v>
      </c>
      <c r="M225" s="23">
        <f t="shared" si="18"/>
        <v>-1.3333333333333334E-2</v>
      </c>
      <c r="N225" s="23">
        <f t="shared" si="19"/>
        <v>-1.6666666666666666E-2</v>
      </c>
      <c r="O225" s="47">
        <f t="shared" si="20"/>
        <v>1.25</v>
      </c>
      <c r="P225" s="24">
        <f t="shared" si="21"/>
        <v>-0.3333333333333332</v>
      </c>
      <c r="Q225" s="21" t="str">
        <f t="shared" si="22"/>
        <v>X</v>
      </c>
    </row>
    <row r="226" spans="1:17" x14ac:dyDescent="0.3">
      <c r="A226" s="44">
        <v>45862</v>
      </c>
      <c r="B226" s="24">
        <v>0.01</v>
      </c>
      <c r="C226" s="44">
        <v>45862</v>
      </c>
      <c r="D226" s="24">
        <v>-0.01</v>
      </c>
      <c r="E226" s="44">
        <v>45862</v>
      </c>
      <c r="F226" s="24">
        <v>0.01</v>
      </c>
      <c r="G226" s="44">
        <v>45862</v>
      </c>
      <c r="H226" s="24">
        <v>0.01</v>
      </c>
      <c r="I226" s="44">
        <v>45862</v>
      </c>
      <c r="J226" s="24">
        <v>0.01</v>
      </c>
      <c r="K226" s="44">
        <v>45862</v>
      </c>
      <c r="L226" s="24">
        <v>0.01</v>
      </c>
      <c r="M226" s="23">
        <f t="shared" ref="M226:M289" si="23">AVERAGE(B226,D226,F226)</f>
        <v>3.3333333333333335E-3</v>
      </c>
      <c r="N226" s="23">
        <f t="shared" ref="N226:N289" si="24">AVERAGE(B226,D226,F226,H226,J226,L226)</f>
        <v>6.6666666666666671E-3</v>
      </c>
      <c r="O226" s="47">
        <f t="shared" ref="O226:O289" si="25">N226/M226</f>
        <v>2</v>
      </c>
      <c r="P226" s="24">
        <f t="shared" ref="P226:P289" si="26">(ABS(M226)-ABS(N226))*100</f>
        <v>-0.33333333333333337</v>
      </c>
      <c r="Q226" s="21" t="str">
        <f t="shared" ref="Q226:Q289" si="27">IF(ABS(M226)&gt;ABS(N226),"O","X")</f>
        <v>X</v>
      </c>
    </row>
    <row r="227" spans="1:17" x14ac:dyDescent="0.3">
      <c r="A227" s="44">
        <v>45861</v>
      </c>
      <c r="B227" s="24">
        <v>0</v>
      </c>
      <c r="C227" s="44">
        <v>45861</v>
      </c>
      <c r="D227" s="24">
        <v>-0.02</v>
      </c>
      <c r="E227" s="44">
        <v>45861</v>
      </c>
      <c r="F227" s="24">
        <v>0</v>
      </c>
      <c r="G227" s="44">
        <v>45861</v>
      </c>
      <c r="H227" s="24">
        <v>0</v>
      </c>
      <c r="I227" s="44">
        <v>45861</v>
      </c>
      <c r="J227" s="24">
        <v>0</v>
      </c>
      <c r="K227" s="44">
        <v>45861</v>
      </c>
      <c r="L227" s="24">
        <v>0</v>
      </c>
      <c r="M227" s="23">
        <f t="shared" si="23"/>
        <v>-6.6666666666666671E-3</v>
      </c>
      <c r="N227" s="23">
        <f t="shared" si="24"/>
        <v>-3.3333333333333335E-3</v>
      </c>
      <c r="O227" s="47">
        <f t="shared" si="25"/>
        <v>0.5</v>
      </c>
      <c r="P227" s="24">
        <f t="shared" si="26"/>
        <v>0.33333333333333337</v>
      </c>
      <c r="Q227" s="21" t="str">
        <f t="shared" si="27"/>
        <v>O</v>
      </c>
    </row>
    <row r="228" spans="1:17" x14ac:dyDescent="0.3">
      <c r="A228" s="44">
        <v>45860</v>
      </c>
      <c r="B228" s="24">
        <v>-0.01</v>
      </c>
      <c r="C228" s="44">
        <v>45860</v>
      </c>
      <c r="D228" s="24">
        <v>0.02</v>
      </c>
      <c r="E228" s="44">
        <v>45860</v>
      </c>
      <c r="F228" s="24">
        <v>-0.01</v>
      </c>
      <c r="G228" s="44">
        <v>45860</v>
      </c>
      <c r="H228" s="24">
        <v>-0.01</v>
      </c>
      <c r="I228" s="44">
        <v>45860</v>
      </c>
      <c r="J228" s="24">
        <v>-0.01</v>
      </c>
      <c r="K228" s="44">
        <v>45860</v>
      </c>
      <c r="L228" s="24">
        <v>-0.01</v>
      </c>
      <c r="M228" s="23">
        <f t="shared" si="23"/>
        <v>0</v>
      </c>
      <c r="N228" s="23">
        <f t="shared" si="24"/>
        <v>-5.0000000000000001E-3</v>
      </c>
      <c r="O228" s="47" t="e">
        <f t="shared" si="25"/>
        <v>#DIV/0!</v>
      </c>
      <c r="P228" s="24">
        <f t="shared" si="26"/>
        <v>-0.5</v>
      </c>
      <c r="Q228" s="21" t="str">
        <f t="shared" si="27"/>
        <v>X</v>
      </c>
    </row>
    <row r="229" spans="1:17" x14ac:dyDescent="0.3">
      <c r="A229" s="44">
        <v>45859</v>
      </c>
      <c r="B229" s="24">
        <v>0.03</v>
      </c>
      <c r="C229" s="44">
        <v>45859</v>
      </c>
      <c r="D229" s="24">
        <v>-0.02</v>
      </c>
      <c r="E229" s="44">
        <v>45859</v>
      </c>
      <c r="F229" s="24">
        <v>0.03</v>
      </c>
      <c r="G229" s="44">
        <v>45859</v>
      </c>
      <c r="H229" s="24">
        <v>0.03</v>
      </c>
      <c r="I229" s="44">
        <v>45859</v>
      </c>
      <c r="J229" s="24">
        <v>0.03</v>
      </c>
      <c r="K229" s="44">
        <v>45859</v>
      </c>
      <c r="L229" s="24">
        <v>0.03</v>
      </c>
      <c r="M229" s="23">
        <f t="shared" si="23"/>
        <v>1.3333333333333331E-2</v>
      </c>
      <c r="N229" s="23">
        <f t="shared" si="24"/>
        <v>2.1666666666666667E-2</v>
      </c>
      <c r="O229" s="47">
        <f t="shared" si="25"/>
        <v>1.6250000000000004</v>
      </c>
      <c r="P229" s="24">
        <f t="shared" si="26"/>
        <v>-0.8333333333333337</v>
      </c>
      <c r="Q229" s="21" t="str">
        <f t="shared" si="27"/>
        <v>X</v>
      </c>
    </row>
    <row r="230" spans="1:17" x14ac:dyDescent="0.3">
      <c r="A230" s="44">
        <v>45856</v>
      </c>
      <c r="B230" s="24">
        <v>0.1</v>
      </c>
      <c r="C230" s="44">
        <v>45856</v>
      </c>
      <c r="D230" s="24">
        <v>0.01</v>
      </c>
      <c r="E230" s="44">
        <v>45856</v>
      </c>
      <c r="F230" s="24">
        <v>0.1</v>
      </c>
      <c r="G230" s="44">
        <v>45856</v>
      </c>
      <c r="H230" s="24">
        <v>0.1</v>
      </c>
      <c r="I230" s="44">
        <v>45856</v>
      </c>
      <c r="J230" s="24">
        <v>0.1</v>
      </c>
      <c r="K230" s="44">
        <v>45856</v>
      </c>
      <c r="L230" s="24">
        <v>0.1</v>
      </c>
      <c r="M230" s="23">
        <f t="shared" si="23"/>
        <v>7.0000000000000007E-2</v>
      </c>
      <c r="N230" s="23">
        <f t="shared" si="24"/>
        <v>8.5000000000000006E-2</v>
      </c>
      <c r="O230" s="47">
        <f t="shared" si="25"/>
        <v>1.2142857142857142</v>
      </c>
      <c r="P230" s="24">
        <f t="shared" si="26"/>
        <v>-1.5</v>
      </c>
      <c r="Q230" s="21" t="str">
        <f t="shared" si="27"/>
        <v>X</v>
      </c>
    </row>
    <row r="231" spans="1:17" x14ac:dyDescent="0.3">
      <c r="A231" s="44">
        <v>45855</v>
      </c>
      <c r="B231" s="24">
        <v>-0.03</v>
      </c>
      <c r="C231" s="44">
        <v>45855</v>
      </c>
      <c r="D231" s="24">
        <v>0.03</v>
      </c>
      <c r="E231" s="44">
        <v>45855</v>
      </c>
      <c r="F231" s="24">
        <v>-0.03</v>
      </c>
      <c r="G231" s="44">
        <v>45855</v>
      </c>
      <c r="H231" s="24">
        <v>-0.03</v>
      </c>
      <c r="I231" s="44">
        <v>45855</v>
      </c>
      <c r="J231" s="24">
        <v>-0.03</v>
      </c>
      <c r="K231" s="44">
        <v>45855</v>
      </c>
      <c r="L231" s="24">
        <v>-0.03</v>
      </c>
      <c r="M231" s="23">
        <f t="shared" si="23"/>
        <v>-0.01</v>
      </c>
      <c r="N231" s="23">
        <f t="shared" si="24"/>
        <v>-0.02</v>
      </c>
      <c r="O231" s="47">
        <f t="shared" si="25"/>
        <v>2</v>
      </c>
      <c r="P231" s="24">
        <f t="shared" si="26"/>
        <v>-1</v>
      </c>
      <c r="Q231" s="21" t="str">
        <f t="shared" si="27"/>
        <v>X</v>
      </c>
    </row>
    <row r="232" spans="1:17" x14ac:dyDescent="0.3">
      <c r="A232" s="44">
        <v>45854</v>
      </c>
      <c r="B232" s="24">
        <v>-0.02</v>
      </c>
      <c r="C232" s="44">
        <v>45854</v>
      </c>
      <c r="D232" s="24">
        <v>-0.03</v>
      </c>
      <c r="E232" s="44">
        <v>45854</v>
      </c>
      <c r="F232" s="24">
        <v>-0.02</v>
      </c>
      <c r="G232" s="44">
        <v>45854</v>
      </c>
      <c r="H232" s="24">
        <v>-0.02</v>
      </c>
      <c r="I232" s="44">
        <v>45854</v>
      </c>
      <c r="J232" s="24">
        <v>-0.02</v>
      </c>
      <c r="K232" s="44">
        <v>45854</v>
      </c>
      <c r="L232" s="24">
        <v>-0.02</v>
      </c>
      <c r="M232" s="23">
        <f t="shared" si="23"/>
        <v>-2.3333333333333334E-2</v>
      </c>
      <c r="N232" s="23">
        <f t="shared" si="24"/>
        <v>-2.1666666666666667E-2</v>
      </c>
      <c r="O232" s="47">
        <f t="shared" si="25"/>
        <v>0.9285714285714286</v>
      </c>
      <c r="P232" s="24">
        <f t="shared" si="26"/>
        <v>0.16666666666666669</v>
      </c>
      <c r="Q232" s="21" t="str">
        <f t="shared" si="27"/>
        <v>O</v>
      </c>
    </row>
    <row r="233" spans="1:17" x14ac:dyDescent="0.3">
      <c r="A233" s="44">
        <v>45853</v>
      </c>
      <c r="B233" s="24">
        <v>0.02</v>
      </c>
      <c r="C233" s="44">
        <v>45853</v>
      </c>
      <c r="D233" s="24">
        <v>0</v>
      </c>
      <c r="E233" s="44">
        <v>45853</v>
      </c>
      <c r="F233" s="24">
        <v>0.02</v>
      </c>
      <c r="G233" s="44">
        <v>45853</v>
      </c>
      <c r="H233" s="24">
        <v>0.02</v>
      </c>
      <c r="I233" s="44">
        <v>45853</v>
      </c>
      <c r="J233" s="24">
        <v>0.02</v>
      </c>
      <c r="K233" s="44">
        <v>45853</v>
      </c>
      <c r="L233" s="24">
        <v>0.02</v>
      </c>
      <c r="M233" s="23">
        <f t="shared" si="23"/>
        <v>1.3333333333333334E-2</v>
      </c>
      <c r="N233" s="23">
        <f t="shared" si="24"/>
        <v>1.6666666666666666E-2</v>
      </c>
      <c r="O233" s="47">
        <f t="shared" si="25"/>
        <v>1.25</v>
      </c>
      <c r="P233" s="24">
        <f t="shared" si="26"/>
        <v>-0.3333333333333332</v>
      </c>
      <c r="Q233" s="21" t="str">
        <f t="shared" si="27"/>
        <v>X</v>
      </c>
    </row>
    <row r="234" spans="1:17" x14ac:dyDescent="0.3">
      <c r="A234" s="44">
        <v>45852</v>
      </c>
      <c r="B234" s="24">
        <v>-0.02</v>
      </c>
      <c r="C234" s="44">
        <v>45852</v>
      </c>
      <c r="D234" s="24">
        <v>0.06</v>
      </c>
      <c r="E234" s="44">
        <v>45852</v>
      </c>
      <c r="F234" s="24">
        <v>-0.02</v>
      </c>
      <c r="G234" s="44">
        <v>45852</v>
      </c>
      <c r="H234" s="24">
        <v>-0.02</v>
      </c>
      <c r="I234" s="44">
        <v>45852</v>
      </c>
      <c r="J234" s="24">
        <v>-0.02</v>
      </c>
      <c r="K234" s="44">
        <v>45852</v>
      </c>
      <c r="L234" s="24">
        <v>-0.02</v>
      </c>
      <c r="M234" s="23">
        <f t="shared" si="23"/>
        <v>6.6666666666666645E-3</v>
      </c>
      <c r="N234" s="23">
        <f t="shared" si="24"/>
        <v>-6.666666666666668E-3</v>
      </c>
      <c r="O234" s="47">
        <f t="shared" si="25"/>
        <v>-1.0000000000000004</v>
      </c>
      <c r="P234" s="24">
        <f t="shared" si="26"/>
        <v>-3.4694469519536142E-16</v>
      </c>
      <c r="Q234" s="21" t="str">
        <f t="shared" si="27"/>
        <v>X</v>
      </c>
    </row>
    <row r="235" spans="1:17" x14ac:dyDescent="0.3">
      <c r="A235" s="44">
        <v>45849</v>
      </c>
      <c r="B235" s="24">
        <v>-0.06</v>
      </c>
      <c r="C235" s="44">
        <v>45849</v>
      </c>
      <c r="D235" s="24">
        <v>0</v>
      </c>
      <c r="E235" s="44">
        <v>45849</v>
      </c>
      <c r="F235" s="24">
        <v>-0.06</v>
      </c>
      <c r="G235" s="44">
        <v>45849</v>
      </c>
      <c r="H235" s="24">
        <v>-0.06</v>
      </c>
      <c r="I235" s="44">
        <v>45849</v>
      </c>
      <c r="J235" s="24">
        <v>-0.06</v>
      </c>
      <c r="K235" s="44">
        <v>45849</v>
      </c>
      <c r="L235" s="24">
        <v>-0.06</v>
      </c>
      <c r="M235" s="23">
        <f t="shared" si="23"/>
        <v>-0.04</v>
      </c>
      <c r="N235" s="23">
        <f t="shared" si="24"/>
        <v>-4.9999999999999996E-2</v>
      </c>
      <c r="O235" s="47">
        <f t="shared" si="25"/>
        <v>1.2499999999999998</v>
      </c>
      <c r="P235" s="24">
        <f t="shared" si="26"/>
        <v>-0.99999999999999956</v>
      </c>
      <c r="Q235" s="21" t="str">
        <f t="shared" si="27"/>
        <v>X</v>
      </c>
    </row>
    <row r="236" spans="1:17" x14ac:dyDescent="0.3">
      <c r="A236" s="44">
        <v>45848</v>
      </c>
      <c r="B236" s="24">
        <v>0.03</v>
      </c>
      <c r="C236" s="44">
        <v>45848</v>
      </c>
      <c r="D236" s="24">
        <v>0.03</v>
      </c>
      <c r="E236" s="44">
        <v>45848</v>
      </c>
      <c r="F236" s="24">
        <v>0.03</v>
      </c>
      <c r="G236" s="44">
        <v>45848</v>
      </c>
      <c r="H236" s="24">
        <v>0.03</v>
      </c>
      <c r="I236" s="44">
        <v>45848</v>
      </c>
      <c r="J236" s="24">
        <v>0.03</v>
      </c>
      <c r="K236" s="44">
        <v>45848</v>
      </c>
      <c r="L236" s="24">
        <v>0.03</v>
      </c>
      <c r="M236" s="23">
        <f t="shared" si="23"/>
        <v>0.03</v>
      </c>
      <c r="N236" s="23">
        <f t="shared" si="24"/>
        <v>0.03</v>
      </c>
      <c r="O236" s="47">
        <f t="shared" si="25"/>
        <v>1</v>
      </c>
      <c r="P236" s="24">
        <f t="shared" si="26"/>
        <v>0</v>
      </c>
      <c r="Q236" s="21" t="str">
        <f t="shared" si="27"/>
        <v>X</v>
      </c>
    </row>
    <row r="237" spans="1:17" x14ac:dyDescent="0.3">
      <c r="A237" s="44">
        <v>45847</v>
      </c>
      <c r="B237" s="24">
        <v>-0.04</v>
      </c>
      <c r="C237" s="44">
        <v>45847</v>
      </c>
      <c r="D237" s="24">
        <v>0.01</v>
      </c>
      <c r="E237" s="44">
        <v>45847</v>
      </c>
      <c r="F237" s="24">
        <v>-0.04</v>
      </c>
      <c r="G237" s="44">
        <v>45847</v>
      </c>
      <c r="H237" s="24">
        <v>-0.04</v>
      </c>
      <c r="I237" s="44">
        <v>45847</v>
      </c>
      <c r="J237" s="24">
        <v>-0.04</v>
      </c>
      <c r="K237" s="44">
        <v>45847</v>
      </c>
      <c r="L237" s="24">
        <v>-0.04</v>
      </c>
      <c r="M237" s="23">
        <f t="shared" si="23"/>
        <v>-2.3333333333333334E-2</v>
      </c>
      <c r="N237" s="23">
        <f t="shared" si="24"/>
        <v>-3.1666666666666669E-2</v>
      </c>
      <c r="O237" s="47">
        <f t="shared" si="25"/>
        <v>1.3571428571428572</v>
      </c>
      <c r="P237" s="24">
        <f t="shared" si="26"/>
        <v>-0.83333333333333348</v>
      </c>
      <c r="Q237" s="21" t="str">
        <f t="shared" si="27"/>
        <v>X</v>
      </c>
    </row>
    <row r="238" spans="1:17" x14ac:dyDescent="0.3">
      <c r="A238" s="44">
        <v>45846</v>
      </c>
      <c r="B238" s="24">
        <v>-0.03</v>
      </c>
      <c r="C238" s="44">
        <v>45846</v>
      </c>
      <c r="D238" s="24">
        <v>-0.01</v>
      </c>
      <c r="E238" s="44">
        <v>45846</v>
      </c>
      <c r="F238" s="24">
        <v>-0.03</v>
      </c>
      <c r="G238" s="44">
        <v>45846</v>
      </c>
      <c r="H238" s="24">
        <v>-0.03</v>
      </c>
      <c r="I238" s="44">
        <v>45846</v>
      </c>
      <c r="J238" s="24">
        <v>-0.03</v>
      </c>
      <c r="K238" s="44">
        <v>45846</v>
      </c>
      <c r="L238" s="24">
        <v>-0.03</v>
      </c>
      <c r="M238" s="23">
        <f t="shared" si="23"/>
        <v>-2.3333333333333334E-2</v>
      </c>
      <c r="N238" s="23">
        <f t="shared" si="24"/>
        <v>-2.6666666666666668E-2</v>
      </c>
      <c r="O238" s="47">
        <f t="shared" si="25"/>
        <v>1.1428571428571428</v>
      </c>
      <c r="P238" s="24">
        <f t="shared" si="26"/>
        <v>-0.33333333333333337</v>
      </c>
      <c r="Q238" s="21" t="str">
        <f t="shared" si="27"/>
        <v>X</v>
      </c>
    </row>
    <row r="239" spans="1:17" x14ac:dyDescent="0.3">
      <c r="A239" s="44">
        <v>45845</v>
      </c>
      <c r="B239" s="24">
        <v>0.04</v>
      </c>
      <c r="C239" s="44">
        <v>45845</v>
      </c>
      <c r="D239" s="24">
        <v>0.01</v>
      </c>
      <c r="E239" s="44">
        <v>45845</v>
      </c>
      <c r="F239" s="24">
        <v>0.04</v>
      </c>
      <c r="G239" s="44">
        <v>45845</v>
      </c>
      <c r="H239" s="24">
        <v>0.04</v>
      </c>
      <c r="I239" s="44">
        <v>45845</v>
      </c>
      <c r="J239" s="24">
        <v>0.04</v>
      </c>
      <c r="K239" s="44">
        <v>45845</v>
      </c>
      <c r="L239" s="24">
        <v>0.04</v>
      </c>
      <c r="M239" s="23">
        <f t="shared" si="23"/>
        <v>0.03</v>
      </c>
      <c r="N239" s="23">
        <f t="shared" si="24"/>
        <v>3.5000000000000003E-2</v>
      </c>
      <c r="O239" s="47">
        <f t="shared" si="25"/>
        <v>1.1666666666666667</v>
      </c>
      <c r="P239" s="24">
        <f t="shared" si="26"/>
        <v>-0.50000000000000044</v>
      </c>
      <c r="Q239" s="21" t="str">
        <f t="shared" si="27"/>
        <v>X</v>
      </c>
    </row>
    <row r="240" spans="1:17" x14ac:dyDescent="0.3">
      <c r="A240" s="44">
        <v>45842</v>
      </c>
      <c r="B240" s="24">
        <v>0.06</v>
      </c>
      <c r="C240" s="44">
        <v>45842</v>
      </c>
      <c r="D240" s="24">
        <v>0.06</v>
      </c>
      <c r="E240" s="44">
        <v>45842</v>
      </c>
      <c r="F240" s="24">
        <v>0.06</v>
      </c>
      <c r="G240" s="44">
        <v>45842</v>
      </c>
      <c r="H240" s="24">
        <v>0.06</v>
      </c>
      <c r="I240" s="44">
        <v>45842</v>
      </c>
      <c r="J240" s="24">
        <v>0.06</v>
      </c>
      <c r="K240" s="44">
        <v>45842</v>
      </c>
      <c r="L240" s="24">
        <v>0.06</v>
      </c>
      <c r="M240" s="23">
        <f t="shared" si="23"/>
        <v>0.06</v>
      </c>
      <c r="N240" s="23">
        <f t="shared" si="24"/>
        <v>0.06</v>
      </c>
      <c r="O240" s="47">
        <f t="shared" si="25"/>
        <v>1</v>
      </c>
      <c r="P240" s="24">
        <f t="shared" si="26"/>
        <v>0</v>
      </c>
      <c r="Q240" s="21" t="str">
        <f t="shared" si="27"/>
        <v>X</v>
      </c>
    </row>
    <row r="241" spans="1:17" x14ac:dyDescent="0.3">
      <c r="A241" s="44">
        <v>45841</v>
      </c>
      <c r="B241" s="24">
        <v>0</v>
      </c>
      <c r="C241" s="44">
        <v>45841</v>
      </c>
      <c r="D241" s="24">
        <v>0.01</v>
      </c>
      <c r="E241" s="44">
        <v>45841</v>
      </c>
      <c r="F241" s="24">
        <v>0</v>
      </c>
      <c r="G241" s="44">
        <v>45841</v>
      </c>
      <c r="H241" s="24">
        <v>0</v>
      </c>
      <c r="I241" s="44">
        <v>45841</v>
      </c>
      <c r="J241" s="24">
        <v>0</v>
      </c>
      <c r="K241" s="44">
        <v>45841</v>
      </c>
      <c r="L241" s="24">
        <v>0</v>
      </c>
      <c r="M241" s="23">
        <f t="shared" si="23"/>
        <v>3.3333333333333335E-3</v>
      </c>
      <c r="N241" s="23">
        <f t="shared" si="24"/>
        <v>1.6666666666666668E-3</v>
      </c>
      <c r="O241" s="47">
        <f t="shared" si="25"/>
        <v>0.5</v>
      </c>
      <c r="P241" s="24">
        <f t="shared" si="26"/>
        <v>0.16666666666666669</v>
      </c>
      <c r="Q241" s="21" t="str">
        <f t="shared" si="27"/>
        <v>O</v>
      </c>
    </row>
    <row r="242" spans="1:17" x14ac:dyDescent="0.3">
      <c r="A242" s="44">
        <v>45840</v>
      </c>
      <c r="B242" s="24">
        <v>-0.03</v>
      </c>
      <c r="C242" s="44">
        <v>45840</v>
      </c>
      <c r="D242" s="24">
        <v>0.02</v>
      </c>
      <c r="E242" s="44">
        <v>45840</v>
      </c>
      <c r="F242" s="24">
        <v>-0.03</v>
      </c>
      <c r="G242" s="44">
        <v>45840</v>
      </c>
      <c r="H242" s="24">
        <v>-0.03</v>
      </c>
      <c r="I242" s="44">
        <v>45840</v>
      </c>
      <c r="J242" s="24">
        <v>-0.03</v>
      </c>
      <c r="K242" s="44">
        <v>45840</v>
      </c>
      <c r="L242" s="24">
        <v>-0.03</v>
      </c>
      <c r="M242" s="23">
        <f t="shared" si="23"/>
        <v>-1.3333333333333331E-2</v>
      </c>
      <c r="N242" s="23">
        <f t="shared" si="24"/>
        <v>-2.1666666666666667E-2</v>
      </c>
      <c r="O242" s="47">
        <f t="shared" si="25"/>
        <v>1.6250000000000004</v>
      </c>
      <c r="P242" s="24">
        <f t="shared" si="26"/>
        <v>-0.8333333333333337</v>
      </c>
      <c r="Q242" s="21" t="str">
        <f t="shared" si="27"/>
        <v>X</v>
      </c>
    </row>
    <row r="243" spans="1:17" x14ac:dyDescent="0.3">
      <c r="A243" s="44">
        <v>45839</v>
      </c>
      <c r="B243" s="24">
        <v>-0.05</v>
      </c>
      <c r="C243" s="44">
        <v>45839</v>
      </c>
      <c r="D243" s="24">
        <v>0.04</v>
      </c>
      <c r="E243" s="44">
        <v>45839</v>
      </c>
      <c r="F243" s="24">
        <v>-0.05</v>
      </c>
      <c r="G243" s="44">
        <v>45839</v>
      </c>
      <c r="H243" s="24">
        <v>-0.05</v>
      </c>
      <c r="I243" s="44">
        <v>45839</v>
      </c>
      <c r="J243" s="24">
        <v>-0.05</v>
      </c>
      <c r="K243" s="44">
        <v>45839</v>
      </c>
      <c r="L243" s="24">
        <v>-0.05</v>
      </c>
      <c r="M243" s="23">
        <f t="shared" si="23"/>
        <v>-0.02</v>
      </c>
      <c r="N243" s="23">
        <f t="shared" si="24"/>
        <v>-3.5000000000000003E-2</v>
      </c>
      <c r="O243" s="47">
        <f t="shared" si="25"/>
        <v>1.7500000000000002</v>
      </c>
      <c r="P243" s="24">
        <f t="shared" si="26"/>
        <v>-1.5000000000000002</v>
      </c>
      <c r="Q243" s="21" t="str">
        <f t="shared" si="27"/>
        <v>X</v>
      </c>
    </row>
    <row r="244" spans="1:17" x14ac:dyDescent="0.3">
      <c r="A244" s="44">
        <v>45838</v>
      </c>
      <c r="B244" s="24">
        <v>0.02</v>
      </c>
      <c r="C244" s="44">
        <v>45838</v>
      </c>
      <c r="D244" s="24">
        <v>0.02</v>
      </c>
      <c r="E244" s="44">
        <v>45838</v>
      </c>
      <c r="F244" s="24">
        <v>0.02</v>
      </c>
      <c r="G244" s="44">
        <v>45838</v>
      </c>
      <c r="H244" s="24">
        <v>0.02</v>
      </c>
      <c r="I244" s="44">
        <v>45838</v>
      </c>
      <c r="J244" s="24">
        <v>0.02</v>
      </c>
      <c r="K244" s="44">
        <v>45838</v>
      </c>
      <c r="L244" s="24">
        <v>0.02</v>
      </c>
      <c r="M244" s="23">
        <f t="shared" si="23"/>
        <v>0.02</v>
      </c>
      <c r="N244" s="23">
        <f t="shared" si="24"/>
        <v>0.02</v>
      </c>
      <c r="O244" s="47">
        <f t="shared" si="25"/>
        <v>1</v>
      </c>
      <c r="P244" s="24">
        <f t="shared" si="26"/>
        <v>0</v>
      </c>
      <c r="Q244" s="21" t="str">
        <f t="shared" si="27"/>
        <v>X</v>
      </c>
    </row>
    <row r="245" spans="1:17" x14ac:dyDescent="0.3">
      <c r="A245" s="44">
        <v>45835</v>
      </c>
      <c r="B245" s="24">
        <v>0.1</v>
      </c>
      <c r="C245" s="44">
        <v>45835</v>
      </c>
      <c r="D245" s="24">
        <v>0.06</v>
      </c>
      <c r="E245" s="44">
        <v>45835</v>
      </c>
      <c r="F245" s="24">
        <v>0.1</v>
      </c>
      <c r="G245" s="44">
        <v>45835</v>
      </c>
      <c r="H245" s="24">
        <v>0.1</v>
      </c>
      <c r="I245" s="44">
        <v>45835</v>
      </c>
      <c r="J245" s="24">
        <v>0.1</v>
      </c>
      <c r="K245" s="44">
        <v>45835</v>
      </c>
      <c r="L245" s="24">
        <v>0.1</v>
      </c>
      <c r="M245" s="23">
        <f t="shared" si="23"/>
        <v>8.666666666666667E-2</v>
      </c>
      <c r="N245" s="23">
        <f t="shared" si="24"/>
        <v>9.3333333333333324E-2</v>
      </c>
      <c r="O245" s="47">
        <f t="shared" si="25"/>
        <v>1.0769230769230769</v>
      </c>
      <c r="P245" s="24">
        <f t="shared" si="26"/>
        <v>-0.66666666666666541</v>
      </c>
      <c r="Q245" s="21" t="str">
        <f t="shared" si="27"/>
        <v>X</v>
      </c>
    </row>
    <row r="246" spans="1:17" x14ac:dyDescent="0.3">
      <c r="A246" s="44">
        <v>45834</v>
      </c>
      <c r="B246" s="24">
        <v>-0.08</v>
      </c>
      <c r="C246" s="44">
        <v>45834</v>
      </c>
      <c r="D246" s="24">
        <v>-0.09</v>
      </c>
      <c r="E246" s="44">
        <v>45834</v>
      </c>
      <c r="F246" s="24">
        <v>-0.08</v>
      </c>
      <c r="G246" s="44">
        <v>45834</v>
      </c>
      <c r="H246" s="24">
        <v>-0.08</v>
      </c>
      <c r="I246" s="44">
        <v>45834</v>
      </c>
      <c r="J246" s="24">
        <v>-0.08</v>
      </c>
      <c r="K246" s="44">
        <v>45834</v>
      </c>
      <c r="L246" s="24">
        <v>-0.08</v>
      </c>
      <c r="M246" s="23">
        <f t="shared" si="23"/>
        <v>-8.3333333333333329E-2</v>
      </c>
      <c r="N246" s="23">
        <f t="shared" si="24"/>
        <v>-8.1666666666666679E-2</v>
      </c>
      <c r="O246" s="47">
        <f t="shared" si="25"/>
        <v>0.9800000000000002</v>
      </c>
      <c r="P246" s="24">
        <f t="shared" si="26"/>
        <v>0.16666666666666496</v>
      </c>
      <c r="Q246" s="21" t="str">
        <f t="shared" si="27"/>
        <v>O</v>
      </c>
    </row>
    <row r="247" spans="1:17" x14ac:dyDescent="0.3">
      <c r="A247" s="44">
        <v>45833</v>
      </c>
      <c r="B247" s="24">
        <v>-0.02</v>
      </c>
      <c r="C247" s="44">
        <v>45833</v>
      </c>
      <c r="D247" s="24">
        <v>0.05</v>
      </c>
      <c r="E247" s="44">
        <v>45833</v>
      </c>
      <c r="F247" s="24">
        <v>-0.02</v>
      </c>
      <c r="G247" s="44">
        <v>45833</v>
      </c>
      <c r="H247" s="24">
        <v>-0.02</v>
      </c>
      <c r="I247" s="44">
        <v>45833</v>
      </c>
      <c r="J247" s="24">
        <v>-0.02</v>
      </c>
      <c r="K247" s="44">
        <v>45833</v>
      </c>
      <c r="L247" s="24">
        <v>-0.02</v>
      </c>
      <c r="M247" s="23">
        <f t="shared" si="23"/>
        <v>3.333333333333334E-3</v>
      </c>
      <c r="N247" s="23">
        <f t="shared" si="24"/>
        <v>-8.3333333333333332E-3</v>
      </c>
      <c r="O247" s="47">
        <f t="shared" si="25"/>
        <v>-2.4999999999999996</v>
      </c>
      <c r="P247" s="24">
        <f t="shared" si="26"/>
        <v>-0.49999999999999994</v>
      </c>
      <c r="Q247" s="21" t="str">
        <f t="shared" si="27"/>
        <v>X</v>
      </c>
    </row>
    <row r="248" spans="1:17" x14ac:dyDescent="0.3">
      <c r="A248" s="44">
        <v>45832</v>
      </c>
      <c r="B248" s="24">
        <v>-0.01</v>
      </c>
      <c r="C248" s="44">
        <v>45832</v>
      </c>
      <c r="D248" s="24">
        <v>0</v>
      </c>
      <c r="E248" s="44">
        <v>45832</v>
      </c>
      <c r="F248" s="24">
        <v>-0.01</v>
      </c>
      <c r="G248" s="44">
        <v>45832</v>
      </c>
      <c r="H248" s="24">
        <v>-0.01</v>
      </c>
      <c r="I248" s="44">
        <v>45832</v>
      </c>
      <c r="J248" s="24">
        <v>-0.01</v>
      </c>
      <c r="K248" s="44">
        <v>45832</v>
      </c>
      <c r="L248" s="24">
        <v>-0.01</v>
      </c>
      <c r="M248" s="23">
        <f t="shared" si="23"/>
        <v>-6.6666666666666671E-3</v>
      </c>
      <c r="N248" s="23">
        <f t="shared" si="24"/>
        <v>-8.3333333333333332E-3</v>
      </c>
      <c r="O248" s="47">
        <f t="shared" si="25"/>
        <v>1.25</v>
      </c>
      <c r="P248" s="24">
        <f t="shared" si="26"/>
        <v>-0.1666666666666666</v>
      </c>
      <c r="Q248" s="21" t="str">
        <f t="shared" si="27"/>
        <v>X</v>
      </c>
    </row>
    <row r="249" spans="1:17" x14ac:dyDescent="0.3">
      <c r="A249" s="44">
        <v>45831</v>
      </c>
      <c r="B249" s="24">
        <v>0.04</v>
      </c>
      <c r="C249" s="44">
        <v>45831</v>
      </c>
      <c r="D249" s="24">
        <v>0.02</v>
      </c>
      <c r="E249" s="44">
        <v>45831</v>
      </c>
      <c r="F249" s="24">
        <v>0.04</v>
      </c>
      <c r="G249" s="44">
        <v>45831</v>
      </c>
      <c r="H249" s="24">
        <v>0.04</v>
      </c>
      <c r="I249" s="44">
        <v>45831</v>
      </c>
      <c r="J249" s="24">
        <v>0.04</v>
      </c>
      <c r="K249" s="44">
        <v>45831</v>
      </c>
      <c r="L249" s="24">
        <v>0.04</v>
      </c>
      <c r="M249" s="23">
        <f t="shared" si="23"/>
        <v>3.3333333333333333E-2</v>
      </c>
      <c r="N249" s="23">
        <f t="shared" si="24"/>
        <v>3.6666666666666674E-2</v>
      </c>
      <c r="O249" s="47">
        <f t="shared" si="25"/>
        <v>1.1000000000000003</v>
      </c>
      <c r="P249" s="24">
        <f t="shared" si="26"/>
        <v>-0.33333333333333409</v>
      </c>
      <c r="Q249" s="21" t="str">
        <f t="shared" si="27"/>
        <v>X</v>
      </c>
    </row>
    <row r="250" spans="1:17" x14ac:dyDescent="0.3">
      <c r="A250" s="44">
        <v>45828</v>
      </c>
      <c r="B250" s="24">
        <v>0</v>
      </c>
      <c r="C250" s="44">
        <v>45828</v>
      </c>
      <c r="D250" s="24">
        <v>-7.0000000000000007E-2</v>
      </c>
      <c r="E250" s="44">
        <v>45828</v>
      </c>
      <c r="F250" s="24">
        <v>0</v>
      </c>
      <c r="G250" s="44">
        <v>45828</v>
      </c>
      <c r="H250" s="24">
        <v>0</v>
      </c>
      <c r="I250" s="44">
        <v>45828</v>
      </c>
      <c r="J250" s="24">
        <v>0</v>
      </c>
      <c r="K250" s="44">
        <v>45828</v>
      </c>
      <c r="L250" s="24">
        <v>0</v>
      </c>
      <c r="M250" s="23">
        <f t="shared" si="23"/>
        <v>-2.3333333333333334E-2</v>
      </c>
      <c r="N250" s="23">
        <f t="shared" si="24"/>
        <v>-1.1666666666666667E-2</v>
      </c>
      <c r="O250" s="47">
        <f t="shared" si="25"/>
        <v>0.5</v>
      </c>
      <c r="P250" s="24">
        <f t="shared" si="26"/>
        <v>1.1666666666666667</v>
      </c>
      <c r="Q250" s="21" t="str">
        <f t="shared" si="27"/>
        <v>O</v>
      </c>
    </row>
    <row r="251" spans="1:17" x14ac:dyDescent="0.3">
      <c r="A251" s="44">
        <v>45827</v>
      </c>
      <c r="B251" s="24">
        <v>0.1</v>
      </c>
      <c r="C251" s="44">
        <v>45827</v>
      </c>
      <c r="D251" s="24">
        <v>0.02</v>
      </c>
      <c r="E251" s="44">
        <v>45827</v>
      </c>
      <c r="F251" s="24">
        <v>0.1</v>
      </c>
      <c r="G251" s="44">
        <v>45827</v>
      </c>
      <c r="H251" s="24">
        <v>0.1</v>
      </c>
      <c r="I251" s="44">
        <v>45827</v>
      </c>
      <c r="J251" s="24">
        <v>0.1</v>
      </c>
      <c r="K251" s="44">
        <v>45827</v>
      </c>
      <c r="L251" s="24">
        <v>0.1</v>
      </c>
      <c r="M251" s="23">
        <f t="shared" si="23"/>
        <v>7.3333333333333348E-2</v>
      </c>
      <c r="N251" s="23">
        <f t="shared" si="24"/>
        <v>8.666666666666667E-2</v>
      </c>
      <c r="O251" s="47">
        <f t="shared" si="25"/>
        <v>1.1818181818181817</v>
      </c>
      <c r="P251" s="24">
        <f t="shared" si="26"/>
        <v>-1.3333333333333321</v>
      </c>
      <c r="Q251" s="21" t="str">
        <f t="shared" si="27"/>
        <v>X</v>
      </c>
    </row>
    <row r="252" spans="1:17" x14ac:dyDescent="0.3">
      <c r="A252" s="44">
        <v>45826</v>
      </c>
      <c r="B252" s="24">
        <v>-0.01</v>
      </c>
      <c r="C252" s="44">
        <v>45826</v>
      </c>
      <c r="D252" s="24">
        <v>0.02</v>
      </c>
      <c r="E252" s="44">
        <v>45826</v>
      </c>
      <c r="F252" s="24">
        <v>-0.01</v>
      </c>
      <c r="G252" s="44">
        <v>45826</v>
      </c>
      <c r="H252" s="24">
        <v>-0.01</v>
      </c>
      <c r="I252" s="44">
        <v>45826</v>
      </c>
      <c r="J252" s="24">
        <v>-0.01</v>
      </c>
      <c r="K252" s="44">
        <v>45826</v>
      </c>
      <c r="L252" s="24">
        <v>-0.01</v>
      </c>
      <c r="M252" s="23">
        <f t="shared" si="23"/>
        <v>0</v>
      </c>
      <c r="N252" s="23">
        <f t="shared" si="24"/>
        <v>-5.0000000000000001E-3</v>
      </c>
      <c r="O252" s="47" t="e">
        <f t="shared" si="25"/>
        <v>#DIV/0!</v>
      </c>
      <c r="P252" s="24">
        <f t="shared" si="26"/>
        <v>-0.5</v>
      </c>
      <c r="Q252" s="21" t="str">
        <f t="shared" si="27"/>
        <v>X</v>
      </c>
    </row>
    <row r="253" spans="1:17" x14ac:dyDescent="0.3">
      <c r="A253" s="44">
        <v>45825</v>
      </c>
      <c r="B253" s="24">
        <v>-0.05</v>
      </c>
      <c r="C253" s="44">
        <v>45825</v>
      </c>
      <c r="D253" s="24">
        <v>0.04</v>
      </c>
      <c r="E253" s="44">
        <v>45825</v>
      </c>
      <c r="F253" s="24">
        <v>-0.05</v>
      </c>
      <c r="G253" s="44">
        <v>45825</v>
      </c>
      <c r="H253" s="24">
        <v>-0.05</v>
      </c>
      <c r="I253" s="44">
        <v>45825</v>
      </c>
      <c r="J253" s="24">
        <v>-0.05</v>
      </c>
      <c r="K253" s="44">
        <v>45825</v>
      </c>
      <c r="L253" s="24">
        <v>-0.05</v>
      </c>
      <c r="M253" s="23">
        <f t="shared" si="23"/>
        <v>-0.02</v>
      </c>
      <c r="N253" s="23">
        <f t="shared" si="24"/>
        <v>-3.5000000000000003E-2</v>
      </c>
      <c r="O253" s="47">
        <f t="shared" si="25"/>
        <v>1.7500000000000002</v>
      </c>
      <c r="P253" s="24">
        <f t="shared" si="26"/>
        <v>-1.5000000000000002</v>
      </c>
      <c r="Q253" s="21" t="str">
        <f t="shared" si="27"/>
        <v>X</v>
      </c>
    </row>
    <row r="254" spans="1:17" x14ac:dyDescent="0.3">
      <c r="A254" s="44">
        <v>45824</v>
      </c>
      <c r="B254" s="24">
        <v>0.12</v>
      </c>
      <c r="C254" s="44">
        <v>45824</v>
      </c>
      <c r="D254" s="24">
        <v>0</v>
      </c>
      <c r="E254" s="44">
        <v>45824</v>
      </c>
      <c r="F254" s="24">
        <v>0.12</v>
      </c>
      <c r="G254" s="44">
        <v>45824</v>
      </c>
      <c r="H254" s="24">
        <v>0.12</v>
      </c>
      <c r="I254" s="44">
        <v>45824</v>
      </c>
      <c r="J254" s="24">
        <v>0.12</v>
      </c>
      <c r="K254" s="44">
        <v>45824</v>
      </c>
      <c r="L254" s="24">
        <v>0.12</v>
      </c>
      <c r="M254" s="23">
        <f t="shared" si="23"/>
        <v>0.08</v>
      </c>
      <c r="N254" s="23">
        <f t="shared" si="24"/>
        <v>9.9999999999999992E-2</v>
      </c>
      <c r="O254" s="47">
        <f t="shared" si="25"/>
        <v>1.2499999999999998</v>
      </c>
      <c r="P254" s="24">
        <f t="shared" si="26"/>
        <v>-1.9999999999999991</v>
      </c>
      <c r="Q254" s="21" t="str">
        <f t="shared" si="27"/>
        <v>X</v>
      </c>
    </row>
    <row r="255" spans="1:17" x14ac:dyDescent="0.3">
      <c r="A255" s="44">
        <v>45821</v>
      </c>
      <c r="B255" s="24">
        <v>-0.13</v>
      </c>
      <c r="C255" s="44">
        <v>45821</v>
      </c>
      <c r="D255" s="24">
        <v>-0.03</v>
      </c>
      <c r="E255" s="44">
        <v>45821</v>
      </c>
      <c r="F255" s="24">
        <v>-0.13</v>
      </c>
      <c r="G255" s="44">
        <v>45821</v>
      </c>
      <c r="H255" s="24">
        <v>-0.13</v>
      </c>
      <c r="I255" s="44">
        <v>45821</v>
      </c>
      <c r="J255" s="24">
        <v>-0.13</v>
      </c>
      <c r="K255" s="44">
        <v>45821</v>
      </c>
      <c r="L255" s="24">
        <v>-0.13</v>
      </c>
      <c r="M255" s="23">
        <f t="shared" si="23"/>
        <v>-9.6666666666666679E-2</v>
      </c>
      <c r="N255" s="23">
        <f t="shared" si="24"/>
        <v>-0.11333333333333334</v>
      </c>
      <c r="O255" s="47">
        <f t="shared" si="25"/>
        <v>1.1724137931034482</v>
      </c>
      <c r="P255" s="24">
        <f t="shared" si="26"/>
        <v>-1.6666666666666663</v>
      </c>
      <c r="Q255" s="21" t="str">
        <f t="shared" si="27"/>
        <v>X</v>
      </c>
    </row>
    <row r="256" spans="1:17" x14ac:dyDescent="0.3">
      <c r="A256" s="44">
        <v>45820</v>
      </c>
      <c r="B256" s="24">
        <v>-0.02</v>
      </c>
      <c r="C256" s="44">
        <v>45820</v>
      </c>
      <c r="D256" s="24">
        <v>-0.05</v>
      </c>
      <c r="E256" s="44">
        <v>45820</v>
      </c>
      <c r="F256" s="24">
        <v>-0.02</v>
      </c>
      <c r="G256" s="44">
        <v>45820</v>
      </c>
      <c r="H256" s="24">
        <v>-0.02</v>
      </c>
      <c r="I256" s="44">
        <v>45820</v>
      </c>
      <c r="J256" s="24">
        <v>-0.02</v>
      </c>
      <c r="K256" s="44">
        <v>45820</v>
      </c>
      <c r="L256" s="24">
        <v>-0.02</v>
      </c>
      <c r="M256" s="23">
        <f t="shared" si="23"/>
        <v>-3.0000000000000002E-2</v>
      </c>
      <c r="N256" s="23">
        <f t="shared" si="24"/>
        <v>-2.4999999999999998E-2</v>
      </c>
      <c r="O256" s="47">
        <f t="shared" si="25"/>
        <v>0.83333333333333315</v>
      </c>
      <c r="P256" s="24">
        <f t="shared" si="26"/>
        <v>0.50000000000000044</v>
      </c>
      <c r="Q256" s="21" t="str">
        <f t="shared" si="27"/>
        <v>O</v>
      </c>
    </row>
    <row r="257" spans="1:17" x14ac:dyDescent="0.3">
      <c r="A257" s="44">
        <v>45819</v>
      </c>
      <c r="B257" s="24">
        <v>-0.01</v>
      </c>
      <c r="C257" s="44">
        <v>45819</v>
      </c>
      <c r="D257" s="24">
        <v>0.05</v>
      </c>
      <c r="E257" s="44">
        <v>45819</v>
      </c>
      <c r="F257" s="24">
        <v>-0.01</v>
      </c>
      <c r="G257" s="44">
        <v>45819</v>
      </c>
      <c r="H257" s="24">
        <v>-0.01</v>
      </c>
      <c r="I257" s="44">
        <v>45819</v>
      </c>
      <c r="J257" s="24">
        <v>-0.01</v>
      </c>
      <c r="K257" s="44">
        <v>45819</v>
      </c>
      <c r="L257" s="24">
        <v>-0.01</v>
      </c>
      <c r="M257" s="23">
        <f t="shared" si="23"/>
        <v>0.01</v>
      </c>
      <c r="N257" s="23">
        <f t="shared" si="24"/>
        <v>0</v>
      </c>
      <c r="O257" s="47">
        <f t="shared" si="25"/>
        <v>0</v>
      </c>
      <c r="P257" s="24">
        <f t="shared" si="26"/>
        <v>1</v>
      </c>
      <c r="Q257" s="21" t="str">
        <f t="shared" si="27"/>
        <v>O</v>
      </c>
    </row>
    <row r="258" spans="1:17" x14ac:dyDescent="0.3">
      <c r="A258" s="44">
        <v>45818</v>
      </c>
      <c r="B258" s="24">
        <v>0.02</v>
      </c>
      <c r="C258" s="44">
        <v>45818</v>
      </c>
      <c r="D258" s="24">
        <v>-7.0000000000000007E-2</v>
      </c>
      <c r="E258" s="44">
        <v>45818</v>
      </c>
      <c r="F258" s="24">
        <v>0.02</v>
      </c>
      <c r="G258" s="44">
        <v>45818</v>
      </c>
      <c r="H258" s="24">
        <v>0.02</v>
      </c>
      <c r="I258" s="44">
        <v>45818</v>
      </c>
      <c r="J258" s="24">
        <v>0.02</v>
      </c>
      <c r="K258" s="44">
        <v>45818</v>
      </c>
      <c r="L258" s="24">
        <v>0.02</v>
      </c>
      <c r="M258" s="23">
        <f t="shared" si="23"/>
        <v>-0.01</v>
      </c>
      <c r="N258" s="23">
        <f t="shared" si="24"/>
        <v>5.0000000000000001E-3</v>
      </c>
      <c r="O258" s="47">
        <f t="shared" si="25"/>
        <v>-0.5</v>
      </c>
      <c r="P258" s="24">
        <f t="shared" si="26"/>
        <v>0.5</v>
      </c>
      <c r="Q258" s="21" t="str">
        <f t="shared" si="27"/>
        <v>O</v>
      </c>
    </row>
    <row r="259" spans="1:17" x14ac:dyDescent="0.3">
      <c r="A259" s="44">
        <v>45817</v>
      </c>
      <c r="B259" s="24">
        <v>7.0000000000000007E-2</v>
      </c>
      <c r="C259" s="44">
        <v>45817</v>
      </c>
      <c r="D259" s="24">
        <v>-0.12</v>
      </c>
      <c r="E259" s="44">
        <v>45817</v>
      </c>
      <c r="F259" s="24">
        <v>7.0000000000000007E-2</v>
      </c>
      <c r="G259" s="44">
        <v>45817</v>
      </c>
      <c r="H259" s="24">
        <v>7.0000000000000007E-2</v>
      </c>
      <c r="I259" s="44">
        <v>45817</v>
      </c>
      <c r="J259" s="24">
        <v>7.0000000000000007E-2</v>
      </c>
      <c r="K259" s="44">
        <v>45817</v>
      </c>
      <c r="L259" s="24">
        <v>7.0000000000000007E-2</v>
      </c>
      <c r="M259" s="23">
        <f t="shared" si="23"/>
        <v>6.6666666666666723E-3</v>
      </c>
      <c r="N259" s="23">
        <f t="shared" si="24"/>
        <v>3.8333333333333337E-2</v>
      </c>
      <c r="O259" s="47">
        <f t="shared" si="25"/>
        <v>5.7499999999999956</v>
      </c>
      <c r="P259" s="24">
        <f t="shared" si="26"/>
        <v>-3.1666666666666661</v>
      </c>
      <c r="Q259" s="21" t="str">
        <f t="shared" si="27"/>
        <v>X</v>
      </c>
    </row>
    <row r="260" spans="1:17" x14ac:dyDescent="0.3">
      <c r="A260" s="44">
        <v>45813</v>
      </c>
      <c r="B260" s="24">
        <v>-0.05</v>
      </c>
      <c r="C260" s="44">
        <v>45813</v>
      </c>
      <c r="D260" s="24">
        <v>-0.11</v>
      </c>
      <c r="E260" s="44">
        <v>45813</v>
      </c>
      <c r="F260" s="24">
        <v>-0.05</v>
      </c>
      <c r="G260" s="44">
        <v>45813</v>
      </c>
      <c r="H260" s="24">
        <v>-0.05</v>
      </c>
      <c r="I260" s="44">
        <v>45813</v>
      </c>
      <c r="J260" s="24">
        <v>-0.05</v>
      </c>
      <c r="K260" s="44">
        <v>45813</v>
      </c>
      <c r="L260" s="24">
        <v>-0.05</v>
      </c>
      <c r="M260" s="23">
        <f t="shared" si="23"/>
        <v>-7.0000000000000007E-2</v>
      </c>
      <c r="N260" s="23">
        <f t="shared" si="24"/>
        <v>-0.06</v>
      </c>
      <c r="O260" s="47">
        <f t="shared" si="25"/>
        <v>0.85714285714285698</v>
      </c>
      <c r="P260" s="24">
        <f t="shared" si="26"/>
        <v>1.0000000000000009</v>
      </c>
      <c r="Q260" s="21" t="str">
        <f t="shared" si="27"/>
        <v>O</v>
      </c>
    </row>
    <row r="261" spans="1:17" x14ac:dyDescent="0.3">
      <c r="A261" s="44">
        <v>45812</v>
      </c>
      <c r="B261" s="24">
        <v>0.01</v>
      </c>
      <c r="C261" s="44">
        <v>45812</v>
      </c>
      <c r="D261" s="24">
        <v>-0.01</v>
      </c>
      <c r="E261" s="44">
        <v>45812</v>
      </c>
      <c r="F261" s="24">
        <v>0.01</v>
      </c>
      <c r="G261" s="44">
        <v>45812</v>
      </c>
      <c r="H261" s="24">
        <v>0.01</v>
      </c>
      <c r="I261" s="44">
        <v>45812</v>
      </c>
      <c r="J261" s="24">
        <v>0.01</v>
      </c>
      <c r="K261" s="44">
        <v>45812</v>
      </c>
      <c r="L261" s="24">
        <v>0.01</v>
      </c>
      <c r="M261" s="23">
        <f t="shared" si="23"/>
        <v>3.3333333333333335E-3</v>
      </c>
      <c r="N261" s="23">
        <f t="shared" si="24"/>
        <v>6.6666666666666671E-3</v>
      </c>
      <c r="O261" s="47">
        <f t="shared" si="25"/>
        <v>2</v>
      </c>
      <c r="P261" s="24">
        <f t="shared" si="26"/>
        <v>-0.33333333333333337</v>
      </c>
      <c r="Q261" s="21" t="str">
        <f t="shared" si="27"/>
        <v>X</v>
      </c>
    </row>
    <row r="262" spans="1:17" x14ac:dyDescent="0.3">
      <c r="A262" s="44">
        <v>45810</v>
      </c>
      <c r="B262" s="24">
        <v>0.03</v>
      </c>
      <c r="C262" s="44">
        <v>45810</v>
      </c>
      <c r="D262" s="24">
        <v>-0.02</v>
      </c>
      <c r="E262" s="44">
        <v>45810</v>
      </c>
      <c r="F262" s="24">
        <v>0.03</v>
      </c>
      <c r="G262" s="44">
        <v>45810</v>
      </c>
      <c r="H262" s="24">
        <v>0.03</v>
      </c>
      <c r="I262" s="44">
        <v>45810</v>
      </c>
      <c r="J262" s="24">
        <v>0.03</v>
      </c>
      <c r="K262" s="44">
        <v>45810</v>
      </c>
      <c r="L262" s="24">
        <v>0.03</v>
      </c>
      <c r="M262" s="23">
        <f t="shared" si="23"/>
        <v>1.3333333333333331E-2</v>
      </c>
      <c r="N262" s="23">
        <f t="shared" si="24"/>
        <v>2.1666666666666667E-2</v>
      </c>
      <c r="O262" s="47">
        <f t="shared" si="25"/>
        <v>1.6250000000000004</v>
      </c>
      <c r="P262" s="24">
        <f t="shared" si="26"/>
        <v>-0.8333333333333337</v>
      </c>
      <c r="Q262" s="21" t="str">
        <f t="shared" si="27"/>
        <v>X</v>
      </c>
    </row>
    <row r="263" spans="1:17" x14ac:dyDescent="0.3">
      <c r="A263" s="44">
        <v>45807</v>
      </c>
      <c r="B263" s="24">
        <v>-0.16</v>
      </c>
      <c r="C263" s="44">
        <v>45807</v>
      </c>
      <c r="D263" s="24">
        <v>-0.11</v>
      </c>
      <c r="E263" s="44">
        <v>45807</v>
      </c>
      <c r="F263" s="24">
        <v>-0.16</v>
      </c>
      <c r="G263" s="44">
        <v>45807</v>
      </c>
      <c r="H263" s="24">
        <v>-0.16</v>
      </c>
      <c r="I263" s="44">
        <v>45807</v>
      </c>
      <c r="J263" s="24">
        <v>-0.16</v>
      </c>
      <c r="K263" s="44">
        <v>45807</v>
      </c>
      <c r="L263" s="24">
        <v>-0.16</v>
      </c>
      <c r="M263" s="23">
        <f t="shared" si="23"/>
        <v>-0.14333333333333334</v>
      </c>
      <c r="N263" s="23">
        <f t="shared" si="24"/>
        <v>-0.1516666666666667</v>
      </c>
      <c r="O263" s="47">
        <f t="shared" si="25"/>
        <v>1.058139534883721</v>
      </c>
      <c r="P263" s="24">
        <f t="shared" si="26"/>
        <v>-0.83333333333333592</v>
      </c>
      <c r="Q263" s="21" t="str">
        <f t="shared" si="27"/>
        <v>X</v>
      </c>
    </row>
    <row r="264" spans="1:17" x14ac:dyDescent="0.3">
      <c r="A264" s="44">
        <v>45806</v>
      </c>
      <c r="B264" s="24">
        <v>0.03</v>
      </c>
      <c r="C264" s="44">
        <v>45806</v>
      </c>
      <c r="D264" s="24">
        <v>0.04</v>
      </c>
      <c r="E264" s="44">
        <v>45806</v>
      </c>
      <c r="F264" s="24">
        <v>0.03</v>
      </c>
      <c r="G264" s="44">
        <v>45806</v>
      </c>
      <c r="H264" s="24">
        <v>0.03</v>
      </c>
      <c r="I264" s="44">
        <v>45806</v>
      </c>
      <c r="J264" s="24">
        <v>0.03</v>
      </c>
      <c r="K264" s="44">
        <v>45806</v>
      </c>
      <c r="L264" s="24">
        <v>0.03</v>
      </c>
      <c r="M264" s="23">
        <f t="shared" si="23"/>
        <v>3.3333333333333333E-2</v>
      </c>
      <c r="N264" s="23">
        <f t="shared" si="24"/>
        <v>3.1666666666666669E-2</v>
      </c>
      <c r="O264" s="47">
        <f t="shared" si="25"/>
        <v>0.95000000000000007</v>
      </c>
      <c r="P264" s="24">
        <f t="shared" si="26"/>
        <v>0.16666666666666635</v>
      </c>
      <c r="Q264" s="21" t="str">
        <f t="shared" si="27"/>
        <v>O</v>
      </c>
    </row>
    <row r="265" spans="1:17" x14ac:dyDescent="0.3">
      <c r="A265" s="44">
        <v>45805</v>
      </c>
      <c r="B265" s="24">
        <v>-0.03</v>
      </c>
      <c r="C265" s="44">
        <v>45805</v>
      </c>
      <c r="D265" s="24">
        <v>-0.02</v>
      </c>
      <c r="E265" s="44">
        <v>45805</v>
      </c>
      <c r="F265" s="24">
        <v>-0.03</v>
      </c>
      <c r="G265" s="44">
        <v>45805</v>
      </c>
      <c r="H265" s="24">
        <v>-0.03</v>
      </c>
      <c r="I265" s="44">
        <v>45805</v>
      </c>
      <c r="J265" s="24">
        <v>-0.03</v>
      </c>
      <c r="K265" s="44">
        <v>45805</v>
      </c>
      <c r="L265" s="24">
        <v>-0.03</v>
      </c>
      <c r="M265" s="23">
        <f t="shared" si="23"/>
        <v>-2.6666666666666668E-2</v>
      </c>
      <c r="N265" s="23">
        <f t="shared" si="24"/>
        <v>-2.8333333333333335E-2</v>
      </c>
      <c r="O265" s="47">
        <f t="shared" si="25"/>
        <v>1.0625</v>
      </c>
      <c r="P265" s="24">
        <f t="shared" si="26"/>
        <v>-0.16666666666666669</v>
      </c>
      <c r="Q265" s="21" t="str">
        <f t="shared" si="27"/>
        <v>X</v>
      </c>
    </row>
    <row r="266" spans="1:17" x14ac:dyDescent="0.3">
      <c r="A266" s="44">
        <v>45804</v>
      </c>
      <c r="B266" s="24">
        <v>0.04</v>
      </c>
      <c r="C266" s="44">
        <v>45804</v>
      </c>
      <c r="D266" s="24">
        <v>-0.01</v>
      </c>
      <c r="E266" s="44">
        <v>45804</v>
      </c>
      <c r="F266" s="24">
        <v>0.04</v>
      </c>
      <c r="G266" s="44">
        <v>45804</v>
      </c>
      <c r="H266" s="24">
        <v>0.04</v>
      </c>
      <c r="I266" s="44">
        <v>45804</v>
      </c>
      <c r="J266" s="24">
        <v>0.04</v>
      </c>
      <c r="K266" s="44">
        <v>45804</v>
      </c>
      <c r="L266" s="24">
        <v>0.04</v>
      </c>
      <c r="M266" s="23">
        <f t="shared" si="23"/>
        <v>2.3333333333333334E-2</v>
      </c>
      <c r="N266" s="23">
        <f t="shared" si="24"/>
        <v>3.1666666666666669E-2</v>
      </c>
      <c r="O266" s="47">
        <f t="shared" si="25"/>
        <v>1.3571428571428572</v>
      </c>
      <c r="P266" s="24">
        <f t="shared" si="26"/>
        <v>-0.83333333333333348</v>
      </c>
      <c r="Q266" s="21" t="str">
        <f t="shared" si="27"/>
        <v>X</v>
      </c>
    </row>
    <row r="267" spans="1:17" x14ac:dyDescent="0.3">
      <c r="A267" s="44">
        <v>45803</v>
      </c>
      <c r="B267" s="24">
        <v>0.03</v>
      </c>
      <c r="C267" s="44">
        <v>45803</v>
      </c>
      <c r="D267" s="24">
        <v>0</v>
      </c>
      <c r="E267" s="44">
        <v>45803</v>
      </c>
      <c r="F267" s="24">
        <v>0.03</v>
      </c>
      <c r="G267" s="44">
        <v>45803</v>
      </c>
      <c r="H267" s="24">
        <v>0.03</v>
      </c>
      <c r="I267" s="44">
        <v>45803</v>
      </c>
      <c r="J267" s="24">
        <v>0.03</v>
      </c>
      <c r="K267" s="44">
        <v>45803</v>
      </c>
      <c r="L267" s="24">
        <v>0.03</v>
      </c>
      <c r="M267" s="23">
        <f t="shared" si="23"/>
        <v>0.02</v>
      </c>
      <c r="N267" s="23">
        <f t="shared" si="24"/>
        <v>2.4999999999999998E-2</v>
      </c>
      <c r="O267" s="47">
        <f t="shared" si="25"/>
        <v>1.2499999999999998</v>
      </c>
      <c r="P267" s="24">
        <f t="shared" si="26"/>
        <v>-0.49999999999999978</v>
      </c>
      <c r="Q267" s="21" t="str">
        <f t="shared" si="27"/>
        <v>X</v>
      </c>
    </row>
    <row r="268" spans="1:17" x14ac:dyDescent="0.3">
      <c r="A268" s="44">
        <v>45800</v>
      </c>
      <c r="B268" s="24">
        <v>-0.03</v>
      </c>
      <c r="C268" s="44">
        <v>45800</v>
      </c>
      <c r="D268" s="24">
        <v>0.02</v>
      </c>
      <c r="E268" s="44">
        <v>45800</v>
      </c>
      <c r="F268" s="24">
        <v>-0.03</v>
      </c>
      <c r="G268" s="44">
        <v>45800</v>
      </c>
      <c r="H268" s="24">
        <v>-0.03</v>
      </c>
      <c r="I268" s="44">
        <v>45800</v>
      </c>
      <c r="J268" s="24">
        <v>-0.03</v>
      </c>
      <c r="K268" s="44">
        <v>45800</v>
      </c>
      <c r="L268" s="24">
        <v>-0.03</v>
      </c>
      <c r="M268" s="23">
        <f t="shared" si="23"/>
        <v>-1.3333333333333331E-2</v>
      </c>
      <c r="N268" s="23">
        <f t="shared" si="24"/>
        <v>-2.1666666666666667E-2</v>
      </c>
      <c r="O268" s="47">
        <f t="shared" si="25"/>
        <v>1.6250000000000004</v>
      </c>
      <c r="P268" s="24">
        <f t="shared" si="26"/>
        <v>-0.8333333333333337</v>
      </c>
      <c r="Q268" s="21" t="str">
        <f t="shared" si="27"/>
        <v>X</v>
      </c>
    </row>
    <row r="269" spans="1:17" x14ac:dyDescent="0.3">
      <c r="A269" s="44">
        <v>45799</v>
      </c>
      <c r="B269" s="24">
        <v>-0.06</v>
      </c>
      <c r="C269" s="44">
        <v>45799</v>
      </c>
      <c r="D269" s="24">
        <v>-0.06</v>
      </c>
      <c r="E269" s="44">
        <v>45799</v>
      </c>
      <c r="F269" s="24">
        <v>-0.06</v>
      </c>
      <c r="G269" s="44">
        <v>45799</v>
      </c>
      <c r="H269" s="24">
        <v>-0.06</v>
      </c>
      <c r="I269" s="44">
        <v>45799</v>
      </c>
      <c r="J269" s="24">
        <v>-0.06</v>
      </c>
      <c r="K269" s="44">
        <v>45799</v>
      </c>
      <c r="L269" s="24">
        <v>-0.06</v>
      </c>
      <c r="M269" s="23">
        <f t="shared" si="23"/>
        <v>-0.06</v>
      </c>
      <c r="N269" s="23">
        <f t="shared" si="24"/>
        <v>-0.06</v>
      </c>
      <c r="O269" s="47">
        <f t="shared" si="25"/>
        <v>1</v>
      </c>
      <c r="P269" s="24">
        <f t="shared" si="26"/>
        <v>0</v>
      </c>
      <c r="Q269" s="21" t="str">
        <f t="shared" si="27"/>
        <v>X</v>
      </c>
    </row>
    <row r="270" spans="1:17" x14ac:dyDescent="0.3">
      <c r="A270" s="44">
        <v>45798</v>
      </c>
      <c r="B270" s="24">
        <v>0.06</v>
      </c>
      <c r="C270" s="44">
        <v>45798</v>
      </c>
      <c r="D270" s="24">
        <v>0.02</v>
      </c>
      <c r="E270" s="44">
        <v>45798</v>
      </c>
      <c r="F270" s="24">
        <v>0.06</v>
      </c>
      <c r="G270" s="44">
        <v>45798</v>
      </c>
      <c r="H270" s="24">
        <v>0.06</v>
      </c>
      <c r="I270" s="44">
        <v>45798</v>
      </c>
      <c r="J270" s="24">
        <v>0.06</v>
      </c>
      <c r="K270" s="44">
        <v>45798</v>
      </c>
      <c r="L270" s="24">
        <v>0.06</v>
      </c>
      <c r="M270" s="23">
        <f t="shared" si="23"/>
        <v>4.6666666666666669E-2</v>
      </c>
      <c r="N270" s="23">
        <f t="shared" si="24"/>
        <v>5.3333333333333337E-2</v>
      </c>
      <c r="O270" s="47">
        <f t="shared" si="25"/>
        <v>1.1428571428571428</v>
      </c>
      <c r="P270" s="24">
        <f t="shared" si="26"/>
        <v>-0.66666666666666674</v>
      </c>
      <c r="Q270" s="21" t="str">
        <f t="shared" si="27"/>
        <v>X</v>
      </c>
    </row>
    <row r="271" spans="1:17" x14ac:dyDescent="0.3">
      <c r="A271" s="44">
        <v>45797</v>
      </c>
      <c r="B271" s="24">
        <v>0.06</v>
      </c>
      <c r="C271" s="44">
        <v>45797</v>
      </c>
      <c r="D271" s="24">
        <v>0.09</v>
      </c>
      <c r="E271" s="44">
        <v>45797</v>
      </c>
      <c r="F271" s="24">
        <v>0.06</v>
      </c>
      <c r="G271" s="44">
        <v>45797</v>
      </c>
      <c r="H271" s="24">
        <v>0.06</v>
      </c>
      <c r="I271" s="44">
        <v>45797</v>
      </c>
      <c r="J271" s="24">
        <v>0.06</v>
      </c>
      <c r="K271" s="44">
        <v>45797</v>
      </c>
      <c r="L271" s="24">
        <v>0.06</v>
      </c>
      <c r="M271" s="23">
        <f t="shared" si="23"/>
        <v>6.9999999999999993E-2</v>
      </c>
      <c r="N271" s="23">
        <f t="shared" si="24"/>
        <v>6.5000000000000002E-2</v>
      </c>
      <c r="O271" s="47">
        <f t="shared" si="25"/>
        <v>0.92857142857142871</v>
      </c>
      <c r="P271" s="24">
        <f t="shared" si="26"/>
        <v>0.49999999999999906</v>
      </c>
      <c r="Q271" s="21" t="str">
        <f t="shared" si="27"/>
        <v>O</v>
      </c>
    </row>
    <row r="272" spans="1:17" x14ac:dyDescent="0.3">
      <c r="A272" s="44">
        <v>45796</v>
      </c>
      <c r="B272" s="24">
        <v>0</v>
      </c>
      <c r="C272" s="44">
        <v>45796</v>
      </c>
      <c r="D272" s="24">
        <v>0.04</v>
      </c>
      <c r="E272" s="44">
        <v>45796</v>
      </c>
      <c r="F272" s="24">
        <v>0</v>
      </c>
      <c r="G272" s="44">
        <v>45796</v>
      </c>
      <c r="H272" s="24">
        <v>0</v>
      </c>
      <c r="I272" s="44">
        <v>45796</v>
      </c>
      <c r="J272" s="24">
        <v>0</v>
      </c>
      <c r="K272" s="44">
        <v>45796</v>
      </c>
      <c r="L272" s="24">
        <v>0</v>
      </c>
      <c r="M272" s="23">
        <f t="shared" si="23"/>
        <v>1.3333333333333334E-2</v>
      </c>
      <c r="N272" s="23">
        <f t="shared" si="24"/>
        <v>6.6666666666666671E-3</v>
      </c>
      <c r="O272" s="47">
        <f t="shared" si="25"/>
        <v>0.5</v>
      </c>
      <c r="P272" s="24">
        <f t="shared" si="26"/>
        <v>0.66666666666666674</v>
      </c>
      <c r="Q272" s="21" t="str">
        <f t="shared" si="27"/>
        <v>O</v>
      </c>
    </row>
    <row r="273" spans="1:17" x14ac:dyDescent="0.3">
      <c r="A273" s="44">
        <v>45793</v>
      </c>
      <c r="B273" s="24">
        <v>0.06</v>
      </c>
      <c r="C273" s="44">
        <v>45793</v>
      </c>
      <c r="D273" s="24">
        <v>0.02</v>
      </c>
      <c r="E273" s="44">
        <v>45793</v>
      </c>
      <c r="F273" s="24">
        <v>0.06</v>
      </c>
      <c r="G273" s="44">
        <v>45793</v>
      </c>
      <c r="H273" s="24">
        <v>0.06</v>
      </c>
      <c r="I273" s="44">
        <v>45793</v>
      </c>
      <c r="J273" s="24">
        <v>0.06</v>
      </c>
      <c r="K273" s="44">
        <v>45793</v>
      </c>
      <c r="L273" s="24">
        <v>0.06</v>
      </c>
      <c r="M273" s="23">
        <f t="shared" si="23"/>
        <v>4.6666666666666669E-2</v>
      </c>
      <c r="N273" s="23">
        <f t="shared" si="24"/>
        <v>5.3333333333333337E-2</v>
      </c>
      <c r="O273" s="47">
        <f t="shared" si="25"/>
        <v>1.1428571428571428</v>
      </c>
      <c r="P273" s="24">
        <f t="shared" si="26"/>
        <v>-0.66666666666666674</v>
      </c>
      <c r="Q273" s="21" t="str">
        <f t="shared" si="27"/>
        <v>X</v>
      </c>
    </row>
    <row r="274" spans="1:17" x14ac:dyDescent="0.3">
      <c r="A274" s="44">
        <v>45792</v>
      </c>
      <c r="B274" s="24">
        <v>0.03</v>
      </c>
      <c r="C274" s="44">
        <v>45792</v>
      </c>
      <c r="D274" s="24">
        <v>-0.04</v>
      </c>
      <c r="E274" s="44">
        <v>45792</v>
      </c>
      <c r="F274" s="24">
        <v>0.03</v>
      </c>
      <c r="G274" s="44">
        <v>45792</v>
      </c>
      <c r="H274" s="24">
        <v>0.03</v>
      </c>
      <c r="I274" s="44">
        <v>45792</v>
      </c>
      <c r="J274" s="24">
        <v>0.03</v>
      </c>
      <c r="K274" s="44">
        <v>45792</v>
      </c>
      <c r="L274" s="24">
        <v>0.03</v>
      </c>
      <c r="M274" s="23">
        <f t="shared" si="23"/>
        <v>6.6666666666666654E-3</v>
      </c>
      <c r="N274" s="23">
        <f t="shared" si="24"/>
        <v>1.833333333333333E-2</v>
      </c>
      <c r="O274" s="47">
        <f t="shared" si="25"/>
        <v>2.75</v>
      </c>
      <c r="P274" s="24">
        <f t="shared" si="26"/>
        <v>-1.1666666666666665</v>
      </c>
      <c r="Q274" s="21" t="str">
        <f t="shared" si="27"/>
        <v>X</v>
      </c>
    </row>
    <row r="275" spans="1:17" x14ac:dyDescent="0.3">
      <c r="A275" s="44">
        <v>45791</v>
      </c>
      <c r="B275" s="24">
        <v>-0.03</v>
      </c>
      <c r="C275" s="44">
        <v>45791</v>
      </c>
      <c r="D275" s="24">
        <v>-0.01</v>
      </c>
      <c r="E275" s="44">
        <v>45791</v>
      </c>
      <c r="F275" s="24">
        <v>-0.03</v>
      </c>
      <c r="G275" s="44">
        <v>45791</v>
      </c>
      <c r="H275" s="24">
        <v>-0.03</v>
      </c>
      <c r="I275" s="44">
        <v>45791</v>
      </c>
      <c r="J275" s="24">
        <v>-0.03</v>
      </c>
      <c r="K275" s="44">
        <v>45791</v>
      </c>
      <c r="L275" s="24">
        <v>-0.03</v>
      </c>
      <c r="M275" s="23">
        <f t="shared" si="23"/>
        <v>-2.3333333333333334E-2</v>
      </c>
      <c r="N275" s="23">
        <f t="shared" si="24"/>
        <v>-2.6666666666666668E-2</v>
      </c>
      <c r="O275" s="47">
        <f t="shared" si="25"/>
        <v>1.1428571428571428</v>
      </c>
      <c r="P275" s="24">
        <f t="shared" si="26"/>
        <v>-0.33333333333333337</v>
      </c>
      <c r="Q275" s="21" t="str">
        <f t="shared" si="27"/>
        <v>X</v>
      </c>
    </row>
    <row r="276" spans="1:17" x14ac:dyDescent="0.3">
      <c r="A276" s="44">
        <v>45790</v>
      </c>
      <c r="B276" s="24">
        <v>-0.04</v>
      </c>
      <c r="C276" s="44">
        <v>45790</v>
      </c>
      <c r="D276" s="24">
        <v>-0.01</v>
      </c>
      <c r="E276" s="44">
        <v>45790</v>
      </c>
      <c r="F276" s="24">
        <v>-0.04</v>
      </c>
      <c r="G276" s="44">
        <v>45790</v>
      </c>
      <c r="H276" s="24">
        <v>-0.04</v>
      </c>
      <c r="I276" s="44">
        <v>45790</v>
      </c>
      <c r="J276" s="24">
        <v>-0.04</v>
      </c>
      <c r="K276" s="44">
        <v>45790</v>
      </c>
      <c r="L276" s="24">
        <v>-0.04</v>
      </c>
      <c r="M276" s="23">
        <f t="shared" si="23"/>
        <v>-0.03</v>
      </c>
      <c r="N276" s="23">
        <f t="shared" si="24"/>
        <v>-3.5000000000000003E-2</v>
      </c>
      <c r="O276" s="47">
        <f t="shared" si="25"/>
        <v>1.1666666666666667</v>
      </c>
      <c r="P276" s="24">
        <f t="shared" si="26"/>
        <v>-0.50000000000000044</v>
      </c>
      <c r="Q276" s="21" t="str">
        <f t="shared" si="27"/>
        <v>X</v>
      </c>
    </row>
    <row r="277" spans="1:17" x14ac:dyDescent="0.3">
      <c r="A277" s="44">
        <v>45789</v>
      </c>
      <c r="B277" s="24">
        <v>0.02</v>
      </c>
      <c r="C277" s="44">
        <v>45789</v>
      </c>
      <c r="D277" s="24">
        <v>0.03</v>
      </c>
      <c r="E277" s="44">
        <v>45789</v>
      </c>
      <c r="F277" s="24">
        <v>0.02</v>
      </c>
      <c r="G277" s="44">
        <v>45789</v>
      </c>
      <c r="H277" s="24">
        <v>0.02</v>
      </c>
      <c r="I277" s="44">
        <v>45789</v>
      </c>
      <c r="J277" s="24">
        <v>0.02</v>
      </c>
      <c r="K277" s="44">
        <v>45789</v>
      </c>
      <c r="L277" s="24">
        <v>0.02</v>
      </c>
      <c r="M277" s="23">
        <f t="shared" si="23"/>
        <v>2.3333333333333334E-2</v>
      </c>
      <c r="N277" s="23">
        <f t="shared" si="24"/>
        <v>2.1666666666666667E-2</v>
      </c>
      <c r="O277" s="47">
        <f t="shared" si="25"/>
        <v>0.9285714285714286</v>
      </c>
      <c r="P277" s="24">
        <f t="shared" si="26"/>
        <v>0.16666666666666669</v>
      </c>
      <c r="Q277" s="21" t="str">
        <f t="shared" si="27"/>
        <v>O</v>
      </c>
    </row>
    <row r="278" spans="1:17" x14ac:dyDescent="0.3">
      <c r="A278" s="44">
        <v>45786</v>
      </c>
      <c r="B278" s="24">
        <v>0</v>
      </c>
      <c r="C278" s="44">
        <v>45786</v>
      </c>
      <c r="D278" s="24">
        <v>0.04</v>
      </c>
      <c r="E278" s="44">
        <v>45786</v>
      </c>
      <c r="F278" s="24">
        <v>0</v>
      </c>
      <c r="G278" s="44">
        <v>45786</v>
      </c>
      <c r="H278" s="24">
        <v>0</v>
      </c>
      <c r="I278" s="44">
        <v>45786</v>
      </c>
      <c r="J278" s="24">
        <v>0</v>
      </c>
      <c r="K278" s="44">
        <v>45786</v>
      </c>
      <c r="L278" s="24">
        <v>0</v>
      </c>
      <c r="M278" s="23">
        <f t="shared" si="23"/>
        <v>1.3333333333333334E-2</v>
      </c>
      <c r="N278" s="23">
        <f t="shared" si="24"/>
        <v>6.6666666666666671E-3</v>
      </c>
      <c r="O278" s="47">
        <f t="shared" si="25"/>
        <v>0.5</v>
      </c>
      <c r="P278" s="24">
        <f t="shared" si="26"/>
        <v>0.66666666666666674</v>
      </c>
      <c r="Q278" s="21" t="str">
        <f t="shared" si="27"/>
        <v>O</v>
      </c>
    </row>
    <row r="279" spans="1:17" x14ac:dyDescent="0.3">
      <c r="A279" s="44">
        <v>45785</v>
      </c>
      <c r="B279" s="24">
        <v>0.05</v>
      </c>
      <c r="C279" s="44">
        <v>45785</v>
      </c>
      <c r="D279" s="24">
        <v>0.05</v>
      </c>
      <c r="E279" s="44">
        <v>45785</v>
      </c>
      <c r="F279" s="24">
        <v>0.05</v>
      </c>
      <c r="G279" s="44">
        <v>45785</v>
      </c>
      <c r="H279" s="24">
        <v>0.05</v>
      </c>
      <c r="I279" s="44">
        <v>45785</v>
      </c>
      <c r="J279" s="24">
        <v>0.05</v>
      </c>
      <c r="K279" s="44">
        <v>45785</v>
      </c>
      <c r="L279" s="24">
        <v>0.05</v>
      </c>
      <c r="M279" s="23">
        <f t="shared" si="23"/>
        <v>5.000000000000001E-2</v>
      </c>
      <c r="N279" s="23">
        <f t="shared" si="24"/>
        <v>4.9999999999999996E-2</v>
      </c>
      <c r="O279" s="47">
        <f t="shared" si="25"/>
        <v>0.99999999999999978</v>
      </c>
      <c r="P279" s="24">
        <f t="shared" si="26"/>
        <v>1.3877787807814457E-15</v>
      </c>
      <c r="Q279" s="21" t="str">
        <f t="shared" si="27"/>
        <v>X</v>
      </c>
    </row>
    <row r="280" spans="1:17" x14ac:dyDescent="0.3">
      <c r="A280" s="44">
        <v>45784</v>
      </c>
      <c r="B280" s="24">
        <v>0.09</v>
      </c>
      <c r="C280" s="44">
        <v>45784</v>
      </c>
      <c r="D280" s="24">
        <v>0.06</v>
      </c>
      <c r="E280" s="44">
        <v>45784</v>
      </c>
      <c r="F280" s="24">
        <v>0.09</v>
      </c>
      <c r="G280" s="44">
        <v>45784</v>
      </c>
      <c r="H280" s="24">
        <v>0.09</v>
      </c>
      <c r="I280" s="44">
        <v>45784</v>
      </c>
      <c r="J280" s="24">
        <v>0.09</v>
      </c>
      <c r="K280" s="44">
        <v>45784</v>
      </c>
      <c r="L280" s="24">
        <v>0.09</v>
      </c>
      <c r="M280" s="23">
        <f t="shared" si="23"/>
        <v>0.08</v>
      </c>
      <c r="N280" s="23">
        <f t="shared" si="24"/>
        <v>8.4999999999999978E-2</v>
      </c>
      <c r="O280" s="47">
        <f t="shared" si="25"/>
        <v>1.0624999999999998</v>
      </c>
      <c r="P280" s="24">
        <f t="shared" si="26"/>
        <v>-0.49999999999999767</v>
      </c>
      <c r="Q280" s="21" t="str">
        <f t="shared" si="27"/>
        <v>X</v>
      </c>
    </row>
    <row r="281" spans="1:17" x14ac:dyDescent="0.3">
      <c r="A281" s="44">
        <v>45779</v>
      </c>
      <c r="B281" s="24">
        <v>0.06</v>
      </c>
      <c r="C281" s="44">
        <v>45779</v>
      </c>
      <c r="D281" s="24">
        <v>0.05</v>
      </c>
      <c r="E281" s="44">
        <v>45779</v>
      </c>
      <c r="F281" s="24">
        <v>0.06</v>
      </c>
      <c r="G281" s="44">
        <v>45779</v>
      </c>
      <c r="H281" s="24">
        <v>0.06</v>
      </c>
      <c r="I281" s="44">
        <v>45779</v>
      </c>
      <c r="J281" s="24">
        <v>0.06</v>
      </c>
      <c r="K281" s="44">
        <v>45779</v>
      </c>
      <c r="L281" s="24">
        <v>0.06</v>
      </c>
      <c r="M281" s="23">
        <f t="shared" si="23"/>
        <v>5.6666666666666664E-2</v>
      </c>
      <c r="N281" s="23">
        <f t="shared" si="24"/>
        <v>5.8333333333333327E-2</v>
      </c>
      <c r="O281" s="47">
        <f t="shared" si="25"/>
        <v>1.0294117647058822</v>
      </c>
      <c r="P281" s="24">
        <f t="shared" si="26"/>
        <v>-0.16666666666666635</v>
      </c>
      <c r="Q281" s="21" t="str">
        <f t="shared" si="27"/>
        <v>X</v>
      </c>
    </row>
    <row r="282" spans="1:17" x14ac:dyDescent="0.3">
      <c r="A282" s="44">
        <v>45777</v>
      </c>
      <c r="B282" s="24">
        <v>0.1</v>
      </c>
      <c r="C282" s="44">
        <v>45777</v>
      </c>
      <c r="D282" s="24">
        <v>0.11</v>
      </c>
      <c r="E282" s="44">
        <v>45777</v>
      </c>
      <c r="F282" s="24">
        <v>0.1</v>
      </c>
      <c r="G282" s="44">
        <v>45777</v>
      </c>
      <c r="H282" s="24">
        <v>0.1</v>
      </c>
      <c r="I282" s="44">
        <v>45777</v>
      </c>
      <c r="J282" s="24">
        <v>0.1</v>
      </c>
      <c r="K282" s="44">
        <v>45777</v>
      </c>
      <c r="L282" s="24">
        <v>0.1</v>
      </c>
      <c r="M282" s="23">
        <f t="shared" si="23"/>
        <v>0.10333333333333335</v>
      </c>
      <c r="N282" s="23">
        <f t="shared" si="24"/>
        <v>0.10166666666666667</v>
      </c>
      <c r="O282" s="47">
        <f t="shared" si="25"/>
        <v>0.98387096774193539</v>
      </c>
      <c r="P282" s="24">
        <f t="shared" si="26"/>
        <v>0.16666666666666774</v>
      </c>
      <c r="Q282" s="21" t="str">
        <f t="shared" si="27"/>
        <v>O</v>
      </c>
    </row>
    <row r="283" spans="1:17" x14ac:dyDescent="0.3">
      <c r="A283" s="44">
        <v>45776</v>
      </c>
      <c r="B283" s="24">
        <v>0.08</v>
      </c>
      <c r="C283" s="44">
        <v>45776</v>
      </c>
      <c r="D283" s="24">
        <v>0.05</v>
      </c>
      <c r="E283" s="44">
        <v>45776</v>
      </c>
      <c r="F283" s="24">
        <v>0.08</v>
      </c>
      <c r="G283" s="44">
        <v>45776</v>
      </c>
      <c r="H283" s="24">
        <v>0.08</v>
      </c>
      <c r="I283" s="44">
        <v>45776</v>
      </c>
      <c r="J283" s="24">
        <v>0.08</v>
      </c>
      <c r="K283" s="44">
        <v>45776</v>
      </c>
      <c r="L283" s="24">
        <v>0.08</v>
      </c>
      <c r="M283" s="23">
        <f t="shared" si="23"/>
        <v>7.0000000000000007E-2</v>
      </c>
      <c r="N283" s="23">
        <f t="shared" si="24"/>
        <v>7.5000000000000011E-2</v>
      </c>
      <c r="O283" s="47">
        <f t="shared" si="25"/>
        <v>1.0714285714285714</v>
      </c>
      <c r="P283" s="24">
        <f t="shared" si="26"/>
        <v>-0.50000000000000044</v>
      </c>
      <c r="Q283" s="21" t="str">
        <f t="shared" si="27"/>
        <v>X</v>
      </c>
    </row>
    <row r="284" spans="1:17" x14ac:dyDescent="0.3">
      <c r="A284" s="44">
        <v>45775</v>
      </c>
      <c r="B284" s="24">
        <v>-0.01</v>
      </c>
      <c r="C284" s="44">
        <v>45775</v>
      </c>
      <c r="D284" s="24">
        <v>0.02</v>
      </c>
      <c r="E284" s="44">
        <v>45775</v>
      </c>
      <c r="F284" s="24">
        <v>-0.01</v>
      </c>
      <c r="G284" s="44">
        <v>45775</v>
      </c>
      <c r="H284" s="24">
        <v>-0.01</v>
      </c>
      <c r="I284" s="44">
        <v>45775</v>
      </c>
      <c r="J284" s="24">
        <v>-0.01</v>
      </c>
      <c r="K284" s="44">
        <v>45775</v>
      </c>
      <c r="L284" s="24">
        <v>-0.01</v>
      </c>
      <c r="M284" s="23">
        <f t="shared" si="23"/>
        <v>0</v>
      </c>
      <c r="N284" s="23">
        <f t="shared" si="24"/>
        <v>-5.0000000000000001E-3</v>
      </c>
      <c r="O284" s="47" t="e">
        <f t="shared" si="25"/>
        <v>#DIV/0!</v>
      </c>
      <c r="P284" s="24">
        <f t="shared" si="26"/>
        <v>-0.5</v>
      </c>
      <c r="Q284" s="21" t="str">
        <f t="shared" si="27"/>
        <v>X</v>
      </c>
    </row>
    <row r="285" spans="1:17" x14ac:dyDescent="0.3">
      <c r="A285" s="44">
        <v>45772</v>
      </c>
      <c r="B285" s="24">
        <v>0.1</v>
      </c>
      <c r="C285" s="44">
        <v>45772</v>
      </c>
      <c r="D285" s="24">
        <v>0.04</v>
      </c>
      <c r="E285" s="44">
        <v>45772</v>
      </c>
      <c r="F285" s="24">
        <v>0.1</v>
      </c>
      <c r="G285" s="44">
        <v>45772</v>
      </c>
      <c r="H285" s="24">
        <v>0.1</v>
      </c>
      <c r="I285" s="44">
        <v>45772</v>
      </c>
      <c r="J285" s="24">
        <v>0.1</v>
      </c>
      <c r="K285" s="44">
        <v>45772</v>
      </c>
      <c r="L285" s="24">
        <v>0.1</v>
      </c>
      <c r="M285" s="23">
        <f t="shared" si="23"/>
        <v>0.08</v>
      </c>
      <c r="N285" s="23">
        <f t="shared" si="24"/>
        <v>9.0000000000000011E-2</v>
      </c>
      <c r="O285" s="47">
        <f t="shared" si="25"/>
        <v>1.125</v>
      </c>
      <c r="P285" s="24">
        <f t="shared" si="26"/>
        <v>-1.0000000000000009</v>
      </c>
      <c r="Q285" s="21" t="str">
        <f t="shared" si="27"/>
        <v>X</v>
      </c>
    </row>
    <row r="286" spans="1:17" x14ac:dyDescent="0.3">
      <c r="A286" s="44">
        <v>45771</v>
      </c>
      <c r="B286" s="24">
        <v>0</v>
      </c>
      <c r="C286" s="44">
        <v>45771</v>
      </c>
      <c r="D286" s="24">
        <v>0.05</v>
      </c>
      <c r="E286" s="44">
        <v>45771</v>
      </c>
      <c r="F286" s="24">
        <v>0</v>
      </c>
      <c r="G286" s="44">
        <v>45771</v>
      </c>
      <c r="H286" s="24">
        <v>0</v>
      </c>
      <c r="I286" s="44">
        <v>45771</v>
      </c>
      <c r="J286" s="24">
        <v>0</v>
      </c>
      <c r="K286" s="44">
        <v>45771</v>
      </c>
      <c r="L286" s="24">
        <v>0</v>
      </c>
      <c r="M286" s="23">
        <f t="shared" si="23"/>
        <v>1.6666666666666666E-2</v>
      </c>
      <c r="N286" s="23">
        <f t="shared" si="24"/>
        <v>8.3333333333333332E-3</v>
      </c>
      <c r="O286" s="47">
        <f t="shared" si="25"/>
        <v>0.5</v>
      </c>
      <c r="P286" s="24">
        <f t="shared" si="26"/>
        <v>0.83333333333333337</v>
      </c>
      <c r="Q286" s="21" t="str">
        <f t="shared" si="27"/>
        <v>O</v>
      </c>
    </row>
    <row r="287" spans="1:17" x14ac:dyDescent="0.3">
      <c r="A287" s="44">
        <v>45770</v>
      </c>
      <c r="B287" s="24">
        <v>0.02</v>
      </c>
      <c r="C287" s="44">
        <v>45770</v>
      </c>
      <c r="D287" s="24">
        <v>0</v>
      </c>
      <c r="E287" s="44">
        <v>45770</v>
      </c>
      <c r="F287" s="24">
        <v>0.02</v>
      </c>
      <c r="G287" s="44">
        <v>45770</v>
      </c>
      <c r="H287" s="24">
        <v>0.02</v>
      </c>
      <c r="I287" s="44">
        <v>45770</v>
      </c>
      <c r="J287" s="24">
        <v>0.02</v>
      </c>
      <c r="K287" s="44">
        <v>45770</v>
      </c>
      <c r="L287" s="24">
        <v>0.02</v>
      </c>
      <c r="M287" s="23">
        <f t="shared" si="23"/>
        <v>1.3333333333333334E-2</v>
      </c>
      <c r="N287" s="23">
        <f t="shared" si="24"/>
        <v>1.6666666666666666E-2</v>
      </c>
      <c r="O287" s="47">
        <f t="shared" si="25"/>
        <v>1.25</v>
      </c>
      <c r="P287" s="24">
        <f t="shared" si="26"/>
        <v>-0.3333333333333332</v>
      </c>
      <c r="Q287" s="21" t="str">
        <f t="shared" si="27"/>
        <v>X</v>
      </c>
    </row>
    <row r="288" spans="1:17" x14ac:dyDescent="0.3">
      <c r="A288" s="44">
        <v>45769</v>
      </c>
      <c r="B288" s="24">
        <v>0.02</v>
      </c>
      <c r="C288" s="44">
        <v>45769</v>
      </c>
      <c r="D288" s="24">
        <v>-0.01</v>
      </c>
      <c r="E288" s="44">
        <v>45769</v>
      </c>
      <c r="F288" s="24">
        <v>0.02</v>
      </c>
      <c r="G288" s="44">
        <v>45769</v>
      </c>
      <c r="H288" s="24">
        <v>0.02</v>
      </c>
      <c r="I288" s="44">
        <v>45769</v>
      </c>
      <c r="J288" s="24">
        <v>0.02</v>
      </c>
      <c r="K288" s="44">
        <v>45769</v>
      </c>
      <c r="L288" s="24">
        <v>0.02</v>
      </c>
      <c r="M288" s="23">
        <f t="shared" si="23"/>
        <v>0.01</v>
      </c>
      <c r="N288" s="23">
        <f t="shared" si="24"/>
        <v>1.5000000000000001E-2</v>
      </c>
      <c r="O288" s="47">
        <f t="shared" si="25"/>
        <v>1.5</v>
      </c>
      <c r="P288" s="24">
        <f t="shared" si="26"/>
        <v>-0.50000000000000011</v>
      </c>
      <c r="Q288" s="21" t="str">
        <f t="shared" si="27"/>
        <v>X</v>
      </c>
    </row>
    <row r="289" spans="1:17" x14ac:dyDescent="0.3">
      <c r="A289" s="44">
        <v>45768</v>
      </c>
      <c r="B289" s="24">
        <v>0.01</v>
      </c>
      <c r="C289" s="44">
        <v>45768</v>
      </c>
      <c r="D289" s="24">
        <v>-0.01</v>
      </c>
      <c r="E289" s="44">
        <v>45768</v>
      </c>
      <c r="F289" s="24">
        <v>0.01</v>
      </c>
      <c r="G289" s="44">
        <v>45768</v>
      </c>
      <c r="H289" s="24">
        <v>0.01</v>
      </c>
      <c r="I289" s="44">
        <v>45768</v>
      </c>
      <c r="J289" s="24">
        <v>0.01</v>
      </c>
      <c r="K289" s="44">
        <v>45768</v>
      </c>
      <c r="L289" s="24">
        <v>0.01</v>
      </c>
      <c r="M289" s="23">
        <f t="shared" si="23"/>
        <v>3.3333333333333335E-3</v>
      </c>
      <c r="N289" s="23">
        <f t="shared" si="24"/>
        <v>6.6666666666666671E-3</v>
      </c>
      <c r="O289" s="47">
        <f t="shared" si="25"/>
        <v>2</v>
      </c>
      <c r="P289" s="24">
        <f t="shared" si="26"/>
        <v>-0.33333333333333337</v>
      </c>
      <c r="Q289" s="21" t="str">
        <f t="shared" si="27"/>
        <v>X</v>
      </c>
    </row>
    <row r="290" spans="1:17" x14ac:dyDescent="0.3">
      <c r="A290" s="44">
        <v>45765</v>
      </c>
      <c r="B290" s="24">
        <v>0.04</v>
      </c>
      <c r="C290" s="44">
        <v>45765</v>
      </c>
      <c r="D290" s="24">
        <v>-0.01</v>
      </c>
      <c r="E290" s="44">
        <v>45765</v>
      </c>
      <c r="F290" s="24">
        <v>0.04</v>
      </c>
      <c r="G290" s="44">
        <v>45765</v>
      </c>
      <c r="H290" s="24">
        <v>0.04</v>
      </c>
      <c r="I290" s="44">
        <v>45765</v>
      </c>
      <c r="J290" s="24">
        <v>0.04</v>
      </c>
      <c r="K290" s="44">
        <v>45765</v>
      </c>
      <c r="L290" s="24">
        <v>0.04</v>
      </c>
      <c r="M290" s="23">
        <f t="shared" ref="M290:M353" si="28">AVERAGE(B290,D290,F290)</f>
        <v>2.3333333333333334E-2</v>
      </c>
      <c r="N290" s="23">
        <f t="shared" ref="N290:N353" si="29">AVERAGE(B290,D290,F290,H290,J290,L290)</f>
        <v>3.1666666666666669E-2</v>
      </c>
      <c r="O290" s="47">
        <f t="shared" ref="O290:O353" si="30">N290/M290</f>
        <v>1.3571428571428572</v>
      </c>
      <c r="P290" s="24">
        <f t="shared" ref="P290:P353" si="31">(ABS(M290)-ABS(N290))*100</f>
        <v>-0.83333333333333348</v>
      </c>
      <c r="Q290" s="21" t="str">
        <f t="shared" ref="Q290:Q353" si="32">IF(ABS(M290)&gt;ABS(N290),"O","X")</f>
        <v>X</v>
      </c>
    </row>
    <row r="291" spans="1:17" x14ac:dyDescent="0.3">
      <c r="A291" s="44">
        <v>45764</v>
      </c>
      <c r="B291" s="24">
        <v>0.1</v>
      </c>
      <c r="C291" s="44">
        <v>45764</v>
      </c>
      <c r="D291" s="24">
        <v>0.05</v>
      </c>
      <c r="E291" s="44">
        <v>45764</v>
      </c>
      <c r="F291" s="24">
        <v>0.1</v>
      </c>
      <c r="G291" s="44">
        <v>45764</v>
      </c>
      <c r="H291" s="24">
        <v>0.1</v>
      </c>
      <c r="I291" s="44">
        <v>45764</v>
      </c>
      <c r="J291" s="24">
        <v>0.1</v>
      </c>
      <c r="K291" s="44">
        <v>45764</v>
      </c>
      <c r="L291" s="24">
        <v>0.1</v>
      </c>
      <c r="M291" s="23">
        <f t="shared" si="28"/>
        <v>8.3333333333333329E-2</v>
      </c>
      <c r="N291" s="23">
        <f t="shared" si="29"/>
        <v>9.166666666666666E-2</v>
      </c>
      <c r="O291" s="47">
        <f t="shared" si="30"/>
        <v>1.1000000000000001</v>
      </c>
      <c r="P291" s="24">
        <f t="shared" si="31"/>
        <v>-0.83333333333333315</v>
      </c>
      <c r="Q291" s="21" t="str">
        <f t="shared" si="32"/>
        <v>X</v>
      </c>
    </row>
    <row r="292" spans="1:17" x14ac:dyDescent="0.3">
      <c r="A292" s="44">
        <v>45763</v>
      </c>
      <c r="B292" s="24">
        <v>0.01</v>
      </c>
      <c r="C292" s="44">
        <v>45763</v>
      </c>
      <c r="D292" s="24">
        <v>-0.03</v>
      </c>
      <c r="E292" s="44">
        <v>45763</v>
      </c>
      <c r="F292" s="24">
        <v>0.01</v>
      </c>
      <c r="G292" s="44">
        <v>45763</v>
      </c>
      <c r="H292" s="24">
        <v>0.01</v>
      </c>
      <c r="I292" s="44">
        <v>45763</v>
      </c>
      <c r="J292" s="24">
        <v>0.01</v>
      </c>
      <c r="K292" s="44">
        <v>45763</v>
      </c>
      <c r="L292" s="24">
        <v>0.01</v>
      </c>
      <c r="M292" s="23">
        <f t="shared" si="28"/>
        <v>-3.3333333333333322E-3</v>
      </c>
      <c r="N292" s="23">
        <f t="shared" si="29"/>
        <v>3.333333333333334E-3</v>
      </c>
      <c r="O292" s="47">
        <f t="shared" si="30"/>
        <v>-1.0000000000000004</v>
      </c>
      <c r="P292" s="24">
        <f t="shared" si="31"/>
        <v>-1.7347234759768071E-16</v>
      </c>
      <c r="Q292" s="21" t="str">
        <f t="shared" si="32"/>
        <v>X</v>
      </c>
    </row>
    <row r="293" spans="1:17" x14ac:dyDescent="0.3">
      <c r="A293" s="44">
        <v>45762</v>
      </c>
      <c r="B293" s="24">
        <v>0</v>
      </c>
      <c r="C293" s="44">
        <v>45762</v>
      </c>
      <c r="D293" s="24">
        <v>0</v>
      </c>
      <c r="E293" s="44">
        <v>45762</v>
      </c>
      <c r="F293" s="24">
        <v>0</v>
      </c>
      <c r="G293" s="44">
        <v>45762</v>
      </c>
      <c r="H293" s="24">
        <v>0</v>
      </c>
      <c r="I293" s="44">
        <v>45762</v>
      </c>
      <c r="J293" s="24">
        <v>0</v>
      </c>
      <c r="K293" s="44">
        <v>45762</v>
      </c>
      <c r="L293" s="24">
        <v>0</v>
      </c>
      <c r="M293" s="23">
        <f t="shared" si="28"/>
        <v>0</v>
      </c>
      <c r="N293" s="23">
        <f t="shared" si="29"/>
        <v>0</v>
      </c>
      <c r="O293" s="47" t="e">
        <f t="shared" si="30"/>
        <v>#DIV/0!</v>
      </c>
      <c r="P293" s="24">
        <f t="shared" si="31"/>
        <v>0</v>
      </c>
      <c r="Q293" s="21" t="str">
        <f t="shared" si="32"/>
        <v>X</v>
      </c>
    </row>
    <row r="294" spans="1:17" x14ac:dyDescent="0.3">
      <c r="A294" s="44">
        <v>45761</v>
      </c>
      <c r="B294" s="24">
        <v>0.02</v>
      </c>
      <c r="C294" s="44">
        <v>45761</v>
      </c>
      <c r="D294" s="24">
        <v>0.02</v>
      </c>
      <c r="E294" s="44">
        <v>45761</v>
      </c>
      <c r="F294" s="24">
        <v>0.02</v>
      </c>
      <c r="G294" s="44">
        <v>45761</v>
      </c>
      <c r="H294" s="24">
        <v>0.02</v>
      </c>
      <c r="I294" s="44">
        <v>45761</v>
      </c>
      <c r="J294" s="24">
        <v>0.02</v>
      </c>
      <c r="K294" s="44">
        <v>45761</v>
      </c>
      <c r="L294" s="24">
        <v>0.02</v>
      </c>
      <c r="M294" s="23">
        <f t="shared" si="28"/>
        <v>0.02</v>
      </c>
      <c r="N294" s="23">
        <f t="shared" si="29"/>
        <v>0.02</v>
      </c>
      <c r="O294" s="47">
        <f t="shared" si="30"/>
        <v>1</v>
      </c>
      <c r="P294" s="24">
        <f t="shared" si="31"/>
        <v>0</v>
      </c>
      <c r="Q294" s="21" t="str">
        <f t="shared" si="32"/>
        <v>X</v>
      </c>
    </row>
    <row r="295" spans="1:17" x14ac:dyDescent="0.3">
      <c r="A295" s="44">
        <v>45758</v>
      </c>
      <c r="B295" s="24">
        <v>-0.02</v>
      </c>
      <c r="C295" s="44">
        <v>45758</v>
      </c>
      <c r="D295" s="24">
        <v>-0.03</v>
      </c>
      <c r="E295" s="44">
        <v>45758</v>
      </c>
      <c r="F295" s="24">
        <v>-0.02</v>
      </c>
      <c r="G295" s="44">
        <v>45758</v>
      </c>
      <c r="H295" s="24">
        <v>-0.02</v>
      </c>
      <c r="I295" s="44">
        <v>45758</v>
      </c>
      <c r="J295" s="24">
        <v>-0.02</v>
      </c>
      <c r="K295" s="44">
        <v>45758</v>
      </c>
      <c r="L295" s="24">
        <v>-0.02</v>
      </c>
      <c r="M295" s="23">
        <f t="shared" si="28"/>
        <v>-2.3333333333333334E-2</v>
      </c>
      <c r="N295" s="23">
        <f t="shared" si="29"/>
        <v>-2.1666666666666667E-2</v>
      </c>
      <c r="O295" s="47">
        <f t="shared" si="30"/>
        <v>0.9285714285714286</v>
      </c>
      <c r="P295" s="24">
        <f t="shared" si="31"/>
        <v>0.16666666666666669</v>
      </c>
      <c r="Q295" s="21" t="str">
        <f t="shared" si="32"/>
        <v>O</v>
      </c>
    </row>
    <row r="296" spans="1:17" x14ac:dyDescent="0.3">
      <c r="A296" s="44">
        <v>45757</v>
      </c>
      <c r="B296" s="24">
        <v>0.09</v>
      </c>
      <c r="C296" s="44">
        <v>45757</v>
      </c>
      <c r="D296" s="24">
        <v>0.11</v>
      </c>
      <c r="E296" s="44">
        <v>45757</v>
      </c>
      <c r="F296" s="24">
        <v>0.09</v>
      </c>
      <c r="G296" s="44">
        <v>45757</v>
      </c>
      <c r="H296" s="24">
        <v>0.09</v>
      </c>
      <c r="I296" s="44">
        <v>45757</v>
      </c>
      <c r="J296" s="24">
        <v>0.09</v>
      </c>
      <c r="K296" s="44">
        <v>45757</v>
      </c>
      <c r="L296" s="24">
        <v>0.09</v>
      </c>
      <c r="M296" s="23">
        <f t="shared" si="28"/>
        <v>9.6666666666666679E-2</v>
      </c>
      <c r="N296" s="23">
        <f t="shared" si="29"/>
        <v>9.3333333333333324E-2</v>
      </c>
      <c r="O296" s="47">
        <f t="shared" si="30"/>
        <v>0.96551724137931016</v>
      </c>
      <c r="P296" s="24">
        <f t="shared" si="31"/>
        <v>0.33333333333333548</v>
      </c>
      <c r="Q296" s="21" t="str">
        <f t="shared" si="32"/>
        <v>O</v>
      </c>
    </row>
    <row r="297" spans="1:17" x14ac:dyDescent="0.3">
      <c r="A297" s="44">
        <v>45756</v>
      </c>
      <c r="B297" s="24">
        <v>-0.06</v>
      </c>
      <c r="C297" s="44">
        <v>45756</v>
      </c>
      <c r="D297" s="24">
        <v>0.02</v>
      </c>
      <c r="E297" s="44">
        <v>45756</v>
      </c>
      <c r="F297" s="24">
        <v>-0.06</v>
      </c>
      <c r="G297" s="44">
        <v>45756</v>
      </c>
      <c r="H297" s="24">
        <v>-0.06</v>
      </c>
      <c r="I297" s="44">
        <v>45756</v>
      </c>
      <c r="J297" s="24">
        <v>-0.06</v>
      </c>
      <c r="K297" s="44">
        <v>45756</v>
      </c>
      <c r="L297" s="24">
        <v>-0.06</v>
      </c>
      <c r="M297" s="23">
        <f t="shared" si="28"/>
        <v>-3.3333333333333333E-2</v>
      </c>
      <c r="N297" s="23">
        <f t="shared" si="29"/>
        <v>-4.6666666666666662E-2</v>
      </c>
      <c r="O297" s="47">
        <f t="shared" si="30"/>
        <v>1.4</v>
      </c>
      <c r="P297" s="24">
        <f t="shared" si="31"/>
        <v>-1.3333333333333328</v>
      </c>
      <c r="Q297" s="21" t="str">
        <f t="shared" si="32"/>
        <v>X</v>
      </c>
    </row>
    <row r="298" spans="1:17" x14ac:dyDescent="0.3">
      <c r="A298" s="44">
        <v>45755</v>
      </c>
      <c r="B298" s="24">
        <v>-0.02</v>
      </c>
      <c r="C298" s="44">
        <v>45755</v>
      </c>
      <c r="D298" s="24">
        <v>-0.08</v>
      </c>
      <c r="E298" s="44">
        <v>45755</v>
      </c>
      <c r="F298" s="24">
        <v>-0.02</v>
      </c>
      <c r="G298" s="44">
        <v>45755</v>
      </c>
      <c r="H298" s="24">
        <v>-0.02</v>
      </c>
      <c r="I298" s="44">
        <v>45755</v>
      </c>
      <c r="J298" s="24">
        <v>-0.02</v>
      </c>
      <c r="K298" s="44">
        <v>45755</v>
      </c>
      <c r="L298" s="24">
        <v>-0.02</v>
      </c>
      <c r="M298" s="23">
        <f t="shared" si="28"/>
        <v>-0.04</v>
      </c>
      <c r="N298" s="23">
        <f t="shared" si="29"/>
        <v>-0.03</v>
      </c>
      <c r="O298" s="47">
        <f t="shared" si="30"/>
        <v>0.75</v>
      </c>
      <c r="P298" s="24">
        <f t="shared" si="31"/>
        <v>1.0000000000000002</v>
      </c>
      <c r="Q298" s="21" t="str">
        <f t="shared" si="32"/>
        <v>O</v>
      </c>
    </row>
    <row r="299" spans="1:17" x14ac:dyDescent="0.3">
      <c r="A299" s="44">
        <v>45754</v>
      </c>
      <c r="B299" s="24">
        <v>0.04</v>
      </c>
      <c r="C299" s="44">
        <v>45754</v>
      </c>
      <c r="D299" s="24">
        <v>-0.11</v>
      </c>
      <c r="E299" s="44">
        <v>45754</v>
      </c>
      <c r="F299" s="24">
        <v>0.04</v>
      </c>
      <c r="G299" s="44">
        <v>45754</v>
      </c>
      <c r="H299" s="24">
        <v>0.04</v>
      </c>
      <c r="I299" s="44">
        <v>45754</v>
      </c>
      <c r="J299" s="24">
        <v>0.04</v>
      </c>
      <c r="K299" s="44">
        <v>45754</v>
      </c>
      <c r="L299" s="24">
        <v>0.04</v>
      </c>
      <c r="M299" s="23">
        <f t="shared" si="28"/>
        <v>-1.0000000000000002E-2</v>
      </c>
      <c r="N299" s="23">
        <f t="shared" si="29"/>
        <v>1.4999999999999999E-2</v>
      </c>
      <c r="O299" s="47">
        <f t="shared" si="30"/>
        <v>-1.4999999999999996</v>
      </c>
      <c r="P299" s="24">
        <f t="shared" si="31"/>
        <v>-0.49999999999999978</v>
      </c>
      <c r="Q299" s="21" t="str">
        <f t="shared" si="32"/>
        <v>X</v>
      </c>
    </row>
    <row r="300" spans="1:17" x14ac:dyDescent="0.3">
      <c r="A300" s="44">
        <v>45751</v>
      </c>
      <c r="B300" s="24">
        <v>-0.01</v>
      </c>
      <c r="C300" s="44">
        <v>45751</v>
      </c>
      <c r="D300" s="24">
        <v>-0.05</v>
      </c>
      <c r="E300" s="44">
        <v>45751</v>
      </c>
      <c r="F300" s="24">
        <v>-0.01</v>
      </c>
      <c r="G300" s="44">
        <v>45751</v>
      </c>
      <c r="H300" s="24">
        <v>-0.01</v>
      </c>
      <c r="I300" s="44">
        <v>45751</v>
      </c>
      <c r="J300" s="24">
        <v>-0.01</v>
      </c>
      <c r="K300" s="44">
        <v>45751</v>
      </c>
      <c r="L300" s="24">
        <v>-0.01</v>
      </c>
      <c r="M300" s="23">
        <f t="shared" si="28"/>
        <v>-2.3333333333333334E-2</v>
      </c>
      <c r="N300" s="23">
        <f t="shared" si="29"/>
        <v>-1.6666666666666666E-2</v>
      </c>
      <c r="O300" s="47">
        <f t="shared" si="30"/>
        <v>0.71428571428571419</v>
      </c>
      <c r="P300" s="24">
        <f t="shared" si="31"/>
        <v>0.66666666666666674</v>
      </c>
      <c r="Q300" s="21" t="str">
        <f t="shared" si="32"/>
        <v>O</v>
      </c>
    </row>
    <row r="301" spans="1:17" x14ac:dyDescent="0.3">
      <c r="A301" s="44">
        <v>45750</v>
      </c>
      <c r="B301" s="24">
        <v>0.1</v>
      </c>
      <c r="C301" s="44">
        <v>45750</v>
      </c>
      <c r="D301" s="24">
        <v>0.11</v>
      </c>
      <c r="E301" s="44">
        <v>45750</v>
      </c>
      <c r="F301" s="24">
        <v>0.1</v>
      </c>
      <c r="G301" s="44">
        <v>45750</v>
      </c>
      <c r="H301" s="24">
        <v>0.1</v>
      </c>
      <c r="I301" s="44">
        <v>45750</v>
      </c>
      <c r="J301" s="24">
        <v>0.1</v>
      </c>
      <c r="K301" s="44">
        <v>45750</v>
      </c>
      <c r="L301" s="24">
        <v>0.1</v>
      </c>
      <c r="M301" s="23">
        <f t="shared" si="28"/>
        <v>0.10333333333333335</v>
      </c>
      <c r="N301" s="23">
        <f t="shared" si="29"/>
        <v>0.10166666666666667</v>
      </c>
      <c r="O301" s="47">
        <f t="shared" si="30"/>
        <v>0.98387096774193539</v>
      </c>
      <c r="P301" s="24">
        <f t="shared" si="31"/>
        <v>0.16666666666666774</v>
      </c>
      <c r="Q301" s="21" t="str">
        <f t="shared" si="32"/>
        <v>O</v>
      </c>
    </row>
    <row r="302" spans="1:17" x14ac:dyDescent="0.3">
      <c r="A302" s="44">
        <v>45749</v>
      </c>
      <c r="B302" s="24">
        <v>0</v>
      </c>
      <c r="C302" s="44">
        <v>45749</v>
      </c>
      <c r="D302" s="24">
        <v>-0.01</v>
      </c>
      <c r="E302" s="44">
        <v>45749</v>
      </c>
      <c r="F302" s="24">
        <v>0</v>
      </c>
      <c r="G302" s="44">
        <v>45749</v>
      </c>
      <c r="H302" s="24">
        <v>0</v>
      </c>
      <c r="I302" s="44">
        <v>45749</v>
      </c>
      <c r="J302" s="24">
        <v>0</v>
      </c>
      <c r="K302" s="44">
        <v>45749</v>
      </c>
      <c r="L302" s="24">
        <v>0</v>
      </c>
      <c r="M302" s="23">
        <f t="shared" si="28"/>
        <v>-3.3333333333333335E-3</v>
      </c>
      <c r="N302" s="23">
        <f t="shared" si="29"/>
        <v>-1.6666666666666668E-3</v>
      </c>
      <c r="O302" s="47">
        <f t="shared" si="30"/>
        <v>0.5</v>
      </c>
      <c r="P302" s="24">
        <f t="shared" si="31"/>
        <v>0.16666666666666669</v>
      </c>
      <c r="Q302" s="21" t="str">
        <f t="shared" si="32"/>
        <v>O</v>
      </c>
    </row>
    <row r="303" spans="1:17" x14ac:dyDescent="0.3">
      <c r="A303" s="44">
        <v>45748</v>
      </c>
      <c r="B303" s="24">
        <v>0.04</v>
      </c>
      <c r="C303" s="44">
        <v>45748</v>
      </c>
      <c r="D303" s="24">
        <v>0.04</v>
      </c>
      <c r="E303" s="44">
        <v>45748</v>
      </c>
      <c r="F303" s="24">
        <v>0.04</v>
      </c>
      <c r="G303" s="44">
        <v>45748</v>
      </c>
      <c r="H303" s="24">
        <v>0.04</v>
      </c>
      <c r="I303" s="44">
        <v>45748</v>
      </c>
      <c r="J303" s="24">
        <v>0.04</v>
      </c>
      <c r="K303" s="44">
        <v>45748</v>
      </c>
      <c r="L303" s="24">
        <v>0.04</v>
      </c>
      <c r="M303" s="23">
        <f t="shared" si="28"/>
        <v>0.04</v>
      </c>
      <c r="N303" s="23">
        <f t="shared" si="29"/>
        <v>0.04</v>
      </c>
      <c r="O303" s="47">
        <f t="shared" si="30"/>
        <v>1</v>
      </c>
      <c r="P303" s="24">
        <f t="shared" si="31"/>
        <v>0</v>
      </c>
      <c r="Q303" s="21" t="str">
        <f t="shared" si="32"/>
        <v>X</v>
      </c>
    </row>
    <row r="304" spans="1:17" x14ac:dyDescent="0.3">
      <c r="A304" s="44">
        <v>45747</v>
      </c>
      <c r="B304" s="24">
        <v>0.04</v>
      </c>
      <c r="C304" s="44">
        <v>45747</v>
      </c>
      <c r="D304" s="24">
        <v>-0.02</v>
      </c>
      <c r="E304" s="44">
        <v>45747</v>
      </c>
      <c r="F304" s="24">
        <v>0.04</v>
      </c>
      <c r="G304" s="44">
        <v>45747</v>
      </c>
      <c r="H304" s="24">
        <v>0.04</v>
      </c>
      <c r="I304" s="44">
        <v>45747</v>
      </c>
      <c r="J304" s="24">
        <v>0.04</v>
      </c>
      <c r="K304" s="44">
        <v>45747</v>
      </c>
      <c r="L304" s="24">
        <v>0.04</v>
      </c>
      <c r="M304" s="23">
        <f t="shared" si="28"/>
        <v>0.02</v>
      </c>
      <c r="N304" s="23">
        <f t="shared" si="29"/>
        <v>3.0000000000000002E-2</v>
      </c>
      <c r="O304" s="47">
        <f t="shared" si="30"/>
        <v>1.5</v>
      </c>
      <c r="P304" s="24">
        <f t="shared" si="31"/>
        <v>-1.0000000000000002</v>
      </c>
      <c r="Q304" s="21" t="str">
        <f t="shared" si="32"/>
        <v>X</v>
      </c>
    </row>
    <row r="305" spans="1:17" x14ac:dyDescent="0.3">
      <c r="A305" s="44">
        <v>45744</v>
      </c>
      <c r="B305" s="24">
        <v>-0.01</v>
      </c>
      <c r="C305" s="44">
        <v>45744</v>
      </c>
      <c r="D305" s="24">
        <v>0</v>
      </c>
      <c r="E305" s="44">
        <v>45744</v>
      </c>
      <c r="F305" s="24">
        <v>-0.01</v>
      </c>
      <c r="G305" s="44">
        <v>45744</v>
      </c>
      <c r="H305" s="24">
        <v>-0.01</v>
      </c>
      <c r="I305" s="44">
        <v>45744</v>
      </c>
      <c r="J305" s="24">
        <v>-0.01</v>
      </c>
      <c r="K305" s="44">
        <v>45744</v>
      </c>
      <c r="L305" s="24">
        <v>-0.01</v>
      </c>
      <c r="M305" s="23">
        <f t="shared" si="28"/>
        <v>-6.6666666666666671E-3</v>
      </c>
      <c r="N305" s="23">
        <f t="shared" si="29"/>
        <v>-8.3333333333333332E-3</v>
      </c>
      <c r="O305" s="47">
        <f t="shared" si="30"/>
        <v>1.25</v>
      </c>
      <c r="P305" s="24">
        <f t="shared" si="31"/>
        <v>-0.1666666666666666</v>
      </c>
      <c r="Q305" s="21" t="str">
        <f t="shared" si="32"/>
        <v>X</v>
      </c>
    </row>
    <row r="306" spans="1:17" x14ac:dyDescent="0.3">
      <c r="A306" s="44">
        <v>45743</v>
      </c>
      <c r="B306" s="24">
        <v>0.08</v>
      </c>
      <c r="C306" s="44">
        <v>45743</v>
      </c>
      <c r="D306" s="24">
        <v>0.09</v>
      </c>
      <c r="E306" s="44">
        <v>45743</v>
      </c>
      <c r="F306" s="24">
        <v>0.08</v>
      </c>
      <c r="G306" s="44">
        <v>45743</v>
      </c>
      <c r="H306" s="24">
        <v>0.08</v>
      </c>
      <c r="I306" s="44">
        <v>45743</v>
      </c>
      <c r="J306" s="24">
        <v>0.08</v>
      </c>
      <c r="K306" s="44">
        <v>45743</v>
      </c>
      <c r="L306" s="24">
        <v>0.08</v>
      </c>
      <c r="M306" s="23">
        <f t="shared" si="28"/>
        <v>8.3333333333333329E-2</v>
      </c>
      <c r="N306" s="23">
        <f t="shared" si="29"/>
        <v>8.1666666666666679E-2</v>
      </c>
      <c r="O306" s="47">
        <f t="shared" si="30"/>
        <v>0.9800000000000002</v>
      </c>
      <c r="P306" s="24">
        <f t="shared" si="31"/>
        <v>0.16666666666666496</v>
      </c>
      <c r="Q306" s="21" t="str">
        <f t="shared" si="32"/>
        <v>O</v>
      </c>
    </row>
    <row r="307" spans="1:17" x14ac:dyDescent="0.3">
      <c r="A307" s="44">
        <v>45742</v>
      </c>
      <c r="B307" s="24">
        <v>7.0000000000000007E-2</v>
      </c>
      <c r="C307" s="44">
        <v>45742</v>
      </c>
      <c r="D307" s="24">
        <v>7.0000000000000007E-2</v>
      </c>
      <c r="E307" s="44">
        <v>45742</v>
      </c>
      <c r="F307" s="24">
        <v>7.0000000000000007E-2</v>
      </c>
      <c r="G307" s="44">
        <v>45742</v>
      </c>
      <c r="H307" s="24">
        <v>7.0000000000000007E-2</v>
      </c>
      <c r="I307" s="44">
        <v>45742</v>
      </c>
      <c r="J307" s="24">
        <v>7.0000000000000007E-2</v>
      </c>
      <c r="K307" s="44">
        <v>45742</v>
      </c>
      <c r="L307" s="24">
        <v>7.0000000000000007E-2</v>
      </c>
      <c r="M307" s="23">
        <f t="shared" si="28"/>
        <v>7.0000000000000007E-2</v>
      </c>
      <c r="N307" s="23">
        <f t="shared" si="29"/>
        <v>7.0000000000000007E-2</v>
      </c>
      <c r="O307" s="47">
        <f t="shared" si="30"/>
        <v>1</v>
      </c>
      <c r="P307" s="24">
        <f t="shared" si="31"/>
        <v>0</v>
      </c>
      <c r="Q307" s="21" t="str">
        <f t="shared" si="32"/>
        <v>X</v>
      </c>
    </row>
    <row r="308" spans="1:17" x14ac:dyDescent="0.3">
      <c r="A308" s="44">
        <v>45741</v>
      </c>
      <c r="B308" s="24">
        <v>-0.01</v>
      </c>
      <c r="C308" s="44">
        <v>45741</v>
      </c>
      <c r="D308" s="24">
        <v>-0.01</v>
      </c>
      <c r="E308" s="44">
        <v>45741</v>
      </c>
      <c r="F308" s="24">
        <v>-0.01</v>
      </c>
      <c r="G308" s="44">
        <v>45741</v>
      </c>
      <c r="H308" s="24">
        <v>-0.01</v>
      </c>
      <c r="I308" s="44">
        <v>45741</v>
      </c>
      <c r="J308" s="24">
        <v>-0.01</v>
      </c>
      <c r="K308" s="44">
        <v>45741</v>
      </c>
      <c r="L308" s="24">
        <v>-0.01</v>
      </c>
      <c r="M308" s="23">
        <f t="shared" si="28"/>
        <v>-0.01</v>
      </c>
      <c r="N308" s="23">
        <f t="shared" si="29"/>
        <v>-0.01</v>
      </c>
      <c r="O308" s="47">
        <f t="shared" si="30"/>
        <v>1</v>
      </c>
      <c r="P308" s="24">
        <f t="shared" si="31"/>
        <v>0</v>
      </c>
      <c r="Q308" s="21" t="str">
        <f t="shared" si="32"/>
        <v>X</v>
      </c>
    </row>
    <row r="309" spans="1:17" x14ac:dyDescent="0.3">
      <c r="A309" s="44">
        <v>45740</v>
      </c>
      <c r="B309" s="24">
        <v>0.02</v>
      </c>
      <c r="C309" s="44">
        <v>45740</v>
      </c>
      <c r="D309" s="24">
        <v>0.02</v>
      </c>
      <c r="E309" s="44">
        <v>45740</v>
      </c>
      <c r="F309" s="24">
        <v>0.02</v>
      </c>
      <c r="G309" s="44">
        <v>45740</v>
      </c>
      <c r="H309" s="24">
        <v>0.02</v>
      </c>
      <c r="I309" s="44">
        <v>45740</v>
      </c>
      <c r="J309" s="24">
        <v>0.02</v>
      </c>
      <c r="K309" s="44">
        <v>45740</v>
      </c>
      <c r="L309" s="24">
        <v>0.02</v>
      </c>
      <c r="M309" s="23">
        <f t="shared" si="28"/>
        <v>0.02</v>
      </c>
      <c r="N309" s="23">
        <f t="shared" si="29"/>
        <v>0.02</v>
      </c>
      <c r="O309" s="47">
        <f t="shared" si="30"/>
        <v>1</v>
      </c>
      <c r="P309" s="24">
        <f t="shared" si="31"/>
        <v>0</v>
      </c>
      <c r="Q309" s="21" t="str">
        <f t="shared" si="32"/>
        <v>X</v>
      </c>
    </row>
    <row r="310" spans="1:17" x14ac:dyDescent="0.3">
      <c r="A310" s="44">
        <v>45737</v>
      </c>
      <c r="B310" s="24">
        <v>-0.02</v>
      </c>
      <c r="C310" s="44">
        <v>45737</v>
      </c>
      <c r="D310" s="24">
        <v>0.02</v>
      </c>
      <c r="E310" s="44">
        <v>45737</v>
      </c>
      <c r="F310" s="24">
        <v>-0.02</v>
      </c>
      <c r="G310" s="44">
        <v>45737</v>
      </c>
      <c r="H310" s="24">
        <v>-0.02</v>
      </c>
      <c r="I310" s="44">
        <v>45737</v>
      </c>
      <c r="J310" s="24">
        <v>-0.02</v>
      </c>
      <c r="K310" s="44">
        <v>45737</v>
      </c>
      <c r="L310" s="24">
        <v>-0.02</v>
      </c>
      <c r="M310" s="23">
        <f t="shared" si="28"/>
        <v>-6.6666666666666671E-3</v>
      </c>
      <c r="N310" s="23">
        <f t="shared" si="29"/>
        <v>-1.3333333333333334E-2</v>
      </c>
      <c r="O310" s="47">
        <f t="shared" si="30"/>
        <v>2</v>
      </c>
      <c r="P310" s="24">
        <f t="shared" si="31"/>
        <v>-0.66666666666666674</v>
      </c>
      <c r="Q310" s="21" t="str">
        <f t="shared" si="32"/>
        <v>X</v>
      </c>
    </row>
    <row r="311" spans="1:17" x14ac:dyDescent="0.3">
      <c r="A311" s="44">
        <v>45736</v>
      </c>
      <c r="B311" s="24">
        <v>0.08</v>
      </c>
      <c r="C311" s="44">
        <v>45736</v>
      </c>
      <c r="D311" s="24">
        <v>0.06</v>
      </c>
      <c r="E311" s="44">
        <v>45736</v>
      </c>
      <c r="F311" s="24">
        <v>0.08</v>
      </c>
      <c r="G311" s="44">
        <v>45736</v>
      </c>
      <c r="H311" s="24">
        <v>0.08</v>
      </c>
      <c r="I311" s="44">
        <v>45736</v>
      </c>
      <c r="J311" s="24">
        <v>0.08</v>
      </c>
      <c r="K311" s="44">
        <v>45736</v>
      </c>
      <c r="L311" s="24">
        <v>0.08</v>
      </c>
      <c r="M311" s="23">
        <f t="shared" si="28"/>
        <v>7.3333333333333348E-2</v>
      </c>
      <c r="N311" s="23">
        <f t="shared" si="29"/>
        <v>7.6666666666666675E-2</v>
      </c>
      <c r="O311" s="47">
        <f t="shared" si="30"/>
        <v>1.0454545454545454</v>
      </c>
      <c r="P311" s="24">
        <f t="shared" si="31"/>
        <v>-0.3333333333333327</v>
      </c>
      <c r="Q311" s="21" t="str">
        <f t="shared" si="32"/>
        <v>X</v>
      </c>
    </row>
    <row r="312" spans="1:17" x14ac:dyDescent="0.3">
      <c r="A312" s="44">
        <v>45735</v>
      </c>
      <c r="B312" s="24">
        <v>-7.0000000000000007E-2</v>
      </c>
      <c r="C312" s="44">
        <v>45735</v>
      </c>
      <c r="D312" s="24">
        <v>-0.03</v>
      </c>
      <c r="E312" s="44">
        <v>45735</v>
      </c>
      <c r="F312" s="24">
        <v>-7.0000000000000007E-2</v>
      </c>
      <c r="G312" s="44">
        <v>45735</v>
      </c>
      <c r="H312" s="24">
        <v>-7.0000000000000007E-2</v>
      </c>
      <c r="I312" s="44">
        <v>45735</v>
      </c>
      <c r="J312" s="24">
        <v>-7.0000000000000007E-2</v>
      </c>
      <c r="K312" s="44">
        <v>45735</v>
      </c>
      <c r="L312" s="24">
        <v>-7.0000000000000007E-2</v>
      </c>
      <c r="M312" s="23">
        <f t="shared" si="28"/>
        <v>-5.6666666666666671E-2</v>
      </c>
      <c r="N312" s="23">
        <f t="shared" si="29"/>
        <v>-6.3333333333333339E-2</v>
      </c>
      <c r="O312" s="47">
        <f t="shared" si="30"/>
        <v>1.1176470588235294</v>
      </c>
      <c r="P312" s="24">
        <f t="shared" si="31"/>
        <v>-0.66666666666666674</v>
      </c>
      <c r="Q312" s="21" t="str">
        <f t="shared" si="32"/>
        <v>X</v>
      </c>
    </row>
    <row r="313" spans="1:17" x14ac:dyDescent="0.3">
      <c r="A313" s="44">
        <v>45734</v>
      </c>
      <c r="B313" s="24">
        <v>0.05</v>
      </c>
      <c r="C313" s="44">
        <v>45734</v>
      </c>
      <c r="D313" s="24">
        <v>0.04</v>
      </c>
      <c r="E313" s="44">
        <v>45734</v>
      </c>
      <c r="F313" s="24">
        <v>0.05</v>
      </c>
      <c r="G313" s="44">
        <v>45734</v>
      </c>
      <c r="H313" s="24">
        <v>0.05</v>
      </c>
      <c r="I313" s="44">
        <v>45734</v>
      </c>
      <c r="J313" s="24">
        <v>0.05</v>
      </c>
      <c r="K313" s="44">
        <v>45734</v>
      </c>
      <c r="L313" s="24">
        <v>0.05</v>
      </c>
      <c r="M313" s="23">
        <f t="shared" si="28"/>
        <v>4.6666666666666669E-2</v>
      </c>
      <c r="N313" s="23">
        <f t="shared" si="29"/>
        <v>4.8333333333333332E-2</v>
      </c>
      <c r="O313" s="47">
        <f t="shared" si="30"/>
        <v>1.0357142857142856</v>
      </c>
      <c r="P313" s="24">
        <f t="shared" si="31"/>
        <v>-0.16666666666666635</v>
      </c>
      <c r="Q313" s="21" t="str">
        <f t="shared" si="32"/>
        <v>X</v>
      </c>
    </row>
    <row r="314" spans="1:17" x14ac:dyDescent="0.3">
      <c r="A314" s="44">
        <v>45733</v>
      </c>
      <c r="B314" s="24">
        <v>0.05</v>
      </c>
      <c r="C314" s="44">
        <v>45733</v>
      </c>
      <c r="D314" s="24">
        <v>-0.01</v>
      </c>
      <c r="E314" s="44">
        <v>45733</v>
      </c>
      <c r="F314" s="24">
        <v>0.05</v>
      </c>
      <c r="G314" s="44">
        <v>45733</v>
      </c>
      <c r="H314" s="24">
        <v>0.05</v>
      </c>
      <c r="I314" s="44">
        <v>45733</v>
      </c>
      <c r="J314" s="24">
        <v>0.05</v>
      </c>
      <c r="K314" s="44">
        <v>45733</v>
      </c>
      <c r="L314" s="24">
        <v>0.05</v>
      </c>
      <c r="M314" s="23">
        <f t="shared" si="28"/>
        <v>0.03</v>
      </c>
      <c r="N314" s="23">
        <f t="shared" si="29"/>
        <v>0.04</v>
      </c>
      <c r="O314" s="47">
        <f t="shared" si="30"/>
        <v>1.3333333333333335</v>
      </c>
      <c r="P314" s="24">
        <f t="shared" si="31"/>
        <v>-1.0000000000000002</v>
      </c>
      <c r="Q314" s="21" t="str">
        <f t="shared" si="32"/>
        <v>X</v>
      </c>
    </row>
    <row r="315" spans="1:17" x14ac:dyDescent="0.3">
      <c r="A315" s="44">
        <v>45730</v>
      </c>
      <c r="B315" s="24">
        <v>-0.03</v>
      </c>
      <c r="C315" s="44">
        <v>45730</v>
      </c>
      <c r="D315" s="24">
        <v>-0.01</v>
      </c>
      <c r="E315" s="44">
        <v>45730</v>
      </c>
      <c r="F315" s="24">
        <v>-0.03</v>
      </c>
      <c r="G315" s="44">
        <v>45730</v>
      </c>
      <c r="H315" s="24">
        <v>-0.03</v>
      </c>
      <c r="I315" s="44">
        <v>45730</v>
      </c>
      <c r="J315" s="24">
        <v>-0.03</v>
      </c>
      <c r="K315" s="44">
        <v>45730</v>
      </c>
      <c r="L315" s="24">
        <v>-0.03</v>
      </c>
      <c r="M315" s="23">
        <f t="shared" si="28"/>
        <v>-2.3333333333333334E-2</v>
      </c>
      <c r="N315" s="23">
        <f t="shared" si="29"/>
        <v>-2.6666666666666668E-2</v>
      </c>
      <c r="O315" s="47">
        <f t="shared" si="30"/>
        <v>1.1428571428571428</v>
      </c>
      <c r="P315" s="24">
        <f t="shared" si="31"/>
        <v>-0.33333333333333337</v>
      </c>
      <c r="Q315" s="21" t="str">
        <f t="shared" si="32"/>
        <v>X</v>
      </c>
    </row>
    <row r="316" spans="1:17" x14ac:dyDescent="0.3">
      <c r="A316" s="44">
        <v>45729</v>
      </c>
      <c r="B316" s="24">
        <v>0.06</v>
      </c>
      <c r="C316" s="44">
        <v>45729</v>
      </c>
      <c r="D316" s="24">
        <v>0.05</v>
      </c>
      <c r="E316" s="44">
        <v>45729</v>
      </c>
      <c r="F316" s="24">
        <v>0.06</v>
      </c>
      <c r="G316" s="44">
        <v>45729</v>
      </c>
      <c r="H316" s="24">
        <v>0.06</v>
      </c>
      <c r="I316" s="44">
        <v>45729</v>
      </c>
      <c r="J316" s="24">
        <v>0.06</v>
      </c>
      <c r="K316" s="44">
        <v>45729</v>
      </c>
      <c r="L316" s="24">
        <v>0.06</v>
      </c>
      <c r="M316" s="23">
        <f t="shared" si="28"/>
        <v>5.6666666666666664E-2</v>
      </c>
      <c r="N316" s="23">
        <f t="shared" si="29"/>
        <v>5.8333333333333327E-2</v>
      </c>
      <c r="O316" s="47">
        <f t="shared" si="30"/>
        <v>1.0294117647058822</v>
      </c>
      <c r="P316" s="24">
        <f t="shared" si="31"/>
        <v>-0.16666666666666635</v>
      </c>
      <c r="Q316" s="21" t="str">
        <f t="shared" si="32"/>
        <v>X</v>
      </c>
    </row>
    <row r="317" spans="1:17" x14ac:dyDescent="0.3">
      <c r="A317" s="44">
        <v>45728</v>
      </c>
      <c r="B317" s="24">
        <v>0.02</v>
      </c>
      <c r="C317" s="44">
        <v>45728</v>
      </c>
      <c r="D317" s="24">
        <v>-0.02</v>
      </c>
      <c r="E317" s="44">
        <v>45728</v>
      </c>
      <c r="F317" s="24">
        <v>0.02</v>
      </c>
      <c r="G317" s="44">
        <v>45728</v>
      </c>
      <c r="H317" s="24">
        <v>0.02</v>
      </c>
      <c r="I317" s="44">
        <v>45728</v>
      </c>
      <c r="J317" s="24">
        <v>0.02</v>
      </c>
      <c r="K317" s="44">
        <v>45728</v>
      </c>
      <c r="L317" s="24">
        <v>0.02</v>
      </c>
      <c r="M317" s="23">
        <f t="shared" si="28"/>
        <v>6.6666666666666671E-3</v>
      </c>
      <c r="N317" s="23">
        <f t="shared" si="29"/>
        <v>1.3333333333333334E-2</v>
      </c>
      <c r="O317" s="47">
        <f t="shared" si="30"/>
        <v>2</v>
      </c>
      <c r="P317" s="24">
        <f t="shared" si="31"/>
        <v>-0.66666666666666674</v>
      </c>
      <c r="Q317" s="21" t="str">
        <f t="shared" si="32"/>
        <v>X</v>
      </c>
    </row>
    <row r="318" spans="1:17" x14ac:dyDescent="0.3">
      <c r="A318" s="44">
        <v>45727</v>
      </c>
      <c r="B318" s="24">
        <v>0.03</v>
      </c>
      <c r="C318" s="44">
        <v>45727</v>
      </c>
      <c r="D318" s="24">
        <v>-0.02</v>
      </c>
      <c r="E318" s="44">
        <v>45727</v>
      </c>
      <c r="F318" s="24">
        <v>0.03</v>
      </c>
      <c r="G318" s="44">
        <v>45727</v>
      </c>
      <c r="H318" s="24">
        <v>0.03</v>
      </c>
      <c r="I318" s="44">
        <v>45727</v>
      </c>
      <c r="J318" s="24">
        <v>0.03</v>
      </c>
      <c r="K318" s="44">
        <v>45727</v>
      </c>
      <c r="L318" s="24">
        <v>0.03</v>
      </c>
      <c r="M318" s="23">
        <f t="shared" si="28"/>
        <v>1.3333333333333331E-2</v>
      </c>
      <c r="N318" s="23">
        <f t="shared" si="29"/>
        <v>2.1666666666666667E-2</v>
      </c>
      <c r="O318" s="47">
        <f t="shared" si="30"/>
        <v>1.6250000000000004</v>
      </c>
      <c r="P318" s="24">
        <f t="shared" si="31"/>
        <v>-0.8333333333333337</v>
      </c>
      <c r="Q318" s="21" t="str">
        <f t="shared" si="32"/>
        <v>X</v>
      </c>
    </row>
    <row r="319" spans="1:17" x14ac:dyDescent="0.3">
      <c r="A319" s="44">
        <v>45726</v>
      </c>
      <c r="B319" s="24">
        <v>0.02</v>
      </c>
      <c r="C319" s="44">
        <v>45726</v>
      </c>
      <c r="D319" s="24">
        <v>7.0000000000000007E-2</v>
      </c>
      <c r="E319" s="44">
        <v>45726</v>
      </c>
      <c r="F319" s="24">
        <v>0.02</v>
      </c>
      <c r="G319" s="44">
        <v>45726</v>
      </c>
      <c r="H319" s="24">
        <v>0.02</v>
      </c>
      <c r="I319" s="44">
        <v>45726</v>
      </c>
      <c r="J319" s="24">
        <v>0.02</v>
      </c>
      <c r="K319" s="44">
        <v>45726</v>
      </c>
      <c r="L319" s="24">
        <v>0.02</v>
      </c>
      <c r="M319" s="23">
        <f t="shared" si="28"/>
        <v>3.6666666666666674E-2</v>
      </c>
      <c r="N319" s="23">
        <f t="shared" si="29"/>
        <v>2.8333333333333332E-2</v>
      </c>
      <c r="O319" s="47">
        <f t="shared" si="30"/>
        <v>0.77272727272727249</v>
      </c>
      <c r="P319" s="24">
        <f t="shared" si="31"/>
        <v>0.83333333333333415</v>
      </c>
      <c r="Q319" s="21" t="str">
        <f t="shared" si="32"/>
        <v>O</v>
      </c>
    </row>
    <row r="320" spans="1:17" x14ac:dyDescent="0.3">
      <c r="A320" s="44">
        <v>45723</v>
      </c>
      <c r="B320" s="24">
        <v>-0.03</v>
      </c>
      <c r="C320" s="44">
        <v>45723</v>
      </c>
      <c r="D320" s="24">
        <v>-0.03</v>
      </c>
      <c r="E320" s="44">
        <v>45723</v>
      </c>
      <c r="F320" s="24">
        <v>-0.03</v>
      </c>
      <c r="G320" s="44">
        <v>45723</v>
      </c>
      <c r="H320" s="24">
        <v>-0.03</v>
      </c>
      <c r="I320" s="44">
        <v>45723</v>
      </c>
      <c r="J320" s="24">
        <v>-0.03</v>
      </c>
      <c r="K320" s="44">
        <v>45723</v>
      </c>
      <c r="L320" s="24">
        <v>-0.03</v>
      </c>
      <c r="M320" s="23">
        <f t="shared" si="28"/>
        <v>-0.03</v>
      </c>
      <c r="N320" s="23">
        <f t="shared" si="29"/>
        <v>-0.03</v>
      </c>
      <c r="O320" s="47">
        <f t="shared" si="30"/>
        <v>1</v>
      </c>
      <c r="P320" s="24">
        <f t="shared" si="31"/>
        <v>0</v>
      </c>
      <c r="Q320" s="21" t="str">
        <f t="shared" si="32"/>
        <v>X</v>
      </c>
    </row>
    <row r="321" spans="1:17" x14ac:dyDescent="0.3">
      <c r="A321" s="44">
        <v>45722</v>
      </c>
      <c r="B321" s="24">
        <v>0.11</v>
      </c>
      <c r="C321" s="44">
        <v>45722</v>
      </c>
      <c r="D321" s="24">
        <v>0.01</v>
      </c>
      <c r="E321" s="44">
        <v>45722</v>
      </c>
      <c r="F321" s="24">
        <v>0.11</v>
      </c>
      <c r="G321" s="44">
        <v>45722</v>
      </c>
      <c r="H321" s="24">
        <v>0.11</v>
      </c>
      <c r="I321" s="44">
        <v>45722</v>
      </c>
      <c r="J321" s="24">
        <v>0.11</v>
      </c>
      <c r="K321" s="44">
        <v>45722</v>
      </c>
      <c r="L321" s="24">
        <v>0.11</v>
      </c>
      <c r="M321" s="23">
        <f t="shared" si="28"/>
        <v>7.6666666666666661E-2</v>
      </c>
      <c r="N321" s="23">
        <f t="shared" si="29"/>
        <v>9.3333333333333324E-2</v>
      </c>
      <c r="O321" s="47">
        <f t="shared" si="30"/>
        <v>1.2173913043478262</v>
      </c>
      <c r="P321" s="24">
        <f t="shared" si="31"/>
        <v>-1.6666666666666663</v>
      </c>
      <c r="Q321" s="21" t="str">
        <f t="shared" si="32"/>
        <v>X</v>
      </c>
    </row>
    <row r="322" spans="1:17" x14ac:dyDescent="0.3">
      <c r="A322" s="44">
        <v>45721</v>
      </c>
      <c r="B322" s="24">
        <v>0.1</v>
      </c>
      <c r="C322" s="44">
        <v>45721</v>
      </c>
      <c r="D322" s="24">
        <v>0.08</v>
      </c>
      <c r="E322" s="44">
        <v>45721</v>
      </c>
      <c r="F322" s="24">
        <v>0.1</v>
      </c>
      <c r="G322" s="44">
        <v>45721</v>
      </c>
      <c r="H322" s="24">
        <v>0.1</v>
      </c>
      <c r="I322" s="44">
        <v>45721</v>
      </c>
      <c r="J322" s="24">
        <v>0.1</v>
      </c>
      <c r="K322" s="44">
        <v>45721</v>
      </c>
      <c r="L322" s="24">
        <v>0.1</v>
      </c>
      <c r="M322" s="23">
        <f t="shared" si="28"/>
        <v>9.3333333333333338E-2</v>
      </c>
      <c r="N322" s="23">
        <f t="shared" si="29"/>
        <v>9.6666666666666665E-2</v>
      </c>
      <c r="O322" s="47">
        <f t="shared" si="30"/>
        <v>1.0357142857142856</v>
      </c>
      <c r="P322" s="24">
        <f t="shared" si="31"/>
        <v>-0.3333333333333327</v>
      </c>
      <c r="Q322" s="21" t="str">
        <f t="shared" si="32"/>
        <v>X</v>
      </c>
    </row>
    <row r="323" spans="1:17" x14ac:dyDescent="0.3">
      <c r="A323" s="44">
        <v>45720</v>
      </c>
      <c r="B323" s="24">
        <v>0.1</v>
      </c>
      <c r="C323" s="44">
        <v>45720</v>
      </c>
      <c r="D323" s="24">
        <v>7.0000000000000007E-2</v>
      </c>
      <c r="E323" s="44">
        <v>45720</v>
      </c>
      <c r="F323" s="24">
        <v>0.1</v>
      </c>
      <c r="G323" s="44">
        <v>45720</v>
      </c>
      <c r="H323" s="24">
        <v>0.1</v>
      </c>
      <c r="I323" s="44">
        <v>45720</v>
      </c>
      <c r="J323" s="24">
        <v>0.1</v>
      </c>
      <c r="K323" s="44">
        <v>45720</v>
      </c>
      <c r="L323" s="24">
        <v>0.1</v>
      </c>
      <c r="M323" s="23">
        <f t="shared" si="28"/>
        <v>9.0000000000000011E-2</v>
      </c>
      <c r="N323" s="23">
        <f t="shared" si="29"/>
        <v>9.4999999999999987E-2</v>
      </c>
      <c r="O323" s="47">
        <f t="shared" si="30"/>
        <v>1.0555555555555554</v>
      </c>
      <c r="P323" s="24">
        <f t="shared" si="31"/>
        <v>-0.49999999999999767</v>
      </c>
      <c r="Q323" s="21" t="str">
        <f t="shared" si="32"/>
        <v>X</v>
      </c>
    </row>
    <row r="324" spans="1:17" x14ac:dyDescent="0.3">
      <c r="A324" s="44">
        <v>45716</v>
      </c>
      <c r="B324" s="24">
        <v>-0.05</v>
      </c>
      <c r="C324" s="44">
        <v>45716</v>
      </c>
      <c r="D324" s="24">
        <v>0.01</v>
      </c>
      <c r="E324" s="44">
        <v>45716</v>
      </c>
      <c r="F324" s="24">
        <v>-0.05</v>
      </c>
      <c r="G324" s="44">
        <v>45716</v>
      </c>
      <c r="H324" s="24">
        <v>-0.05</v>
      </c>
      <c r="I324" s="44">
        <v>45716</v>
      </c>
      <c r="J324" s="24">
        <v>-0.05</v>
      </c>
      <c r="K324" s="44">
        <v>45716</v>
      </c>
      <c r="L324" s="24">
        <v>-0.05</v>
      </c>
      <c r="M324" s="23">
        <f t="shared" si="28"/>
        <v>-0.03</v>
      </c>
      <c r="N324" s="23">
        <f t="shared" si="29"/>
        <v>-0.04</v>
      </c>
      <c r="O324" s="47">
        <f t="shared" si="30"/>
        <v>1.3333333333333335</v>
      </c>
      <c r="P324" s="24">
        <f t="shared" si="31"/>
        <v>-1.0000000000000002</v>
      </c>
      <c r="Q324" s="21" t="str">
        <f t="shared" si="32"/>
        <v>X</v>
      </c>
    </row>
    <row r="325" spans="1:17" x14ac:dyDescent="0.3">
      <c r="A325" s="44">
        <v>45715</v>
      </c>
      <c r="B325" s="24">
        <v>0.03</v>
      </c>
      <c r="C325" s="44">
        <v>45715</v>
      </c>
      <c r="D325" s="24">
        <v>0.08</v>
      </c>
      <c r="E325" s="44">
        <v>45715</v>
      </c>
      <c r="F325" s="24">
        <v>0.03</v>
      </c>
      <c r="G325" s="44">
        <v>45715</v>
      </c>
      <c r="H325" s="24">
        <v>0.03</v>
      </c>
      <c r="I325" s="44">
        <v>45715</v>
      </c>
      <c r="J325" s="24">
        <v>0.03</v>
      </c>
      <c r="K325" s="44">
        <v>45715</v>
      </c>
      <c r="L325" s="24">
        <v>0.03</v>
      </c>
      <c r="M325" s="23">
        <f t="shared" si="28"/>
        <v>4.6666666666666669E-2</v>
      </c>
      <c r="N325" s="23">
        <f t="shared" si="29"/>
        <v>3.8333333333333337E-2</v>
      </c>
      <c r="O325" s="47">
        <f t="shared" si="30"/>
        <v>0.82142857142857151</v>
      </c>
      <c r="P325" s="24">
        <f t="shared" si="31"/>
        <v>0.83333333333333315</v>
      </c>
      <c r="Q325" s="21" t="str">
        <f t="shared" si="32"/>
        <v>O</v>
      </c>
    </row>
    <row r="326" spans="1:17" x14ac:dyDescent="0.3">
      <c r="A326" s="44">
        <v>45714</v>
      </c>
      <c r="B326" s="24">
        <v>0.05</v>
      </c>
      <c r="C326" s="44">
        <v>45714</v>
      </c>
      <c r="D326" s="24">
        <v>0.02</v>
      </c>
      <c r="E326" s="44">
        <v>45714</v>
      </c>
      <c r="F326" s="24">
        <v>0.05</v>
      </c>
      <c r="G326" s="44">
        <v>45714</v>
      </c>
      <c r="H326" s="24">
        <v>0.05</v>
      </c>
      <c r="I326" s="44">
        <v>45714</v>
      </c>
      <c r="J326" s="24">
        <v>0.05</v>
      </c>
      <c r="K326" s="44">
        <v>45714</v>
      </c>
      <c r="L326" s="24">
        <v>0.05</v>
      </c>
      <c r="M326" s="23">
        <f t="shared" si="28"/>
        <v>0.04</v>
      </c>
      <c r="N326" s="23">
        <f t="shared" si="29"/>
        <v>4.5000000000000005E-2</v>
      </c>
      <c r="O326" s="47">
        <f t="shared" si="30"/>
        <v>1.125</v>
      </c>
      <c r="P326" s="24">
        <f t="shared" si="31"/>
        <v>-0.50000000000000044</v>
      </c>
      <c r="Q326" s="21" t="str">
        <f t="shared" si="32"/>
        <v>X</v>
      </c>
    </row>
    <row r="327" spans="1:17" x14ac:dyDescent="0.3">
      <c r="A327" s="44">
        <v>45713</v>
      </c>
      <c r="B327" s="24">
        <v>0.09</v>
      </c>
      <c r="C327" s="44">
        <v>45713</v>
      </c>
      <c r="D327" s="24">
        <v>0.05</v>
      </c>
      <c r="E327" s="44">
        <v>45713</v>
      </c>
      <c r="F327" s="24">
        <v>0.09</v>
      </c>
      <c r="G327" s="44">
        <v>45713</v>
      </c>
      <c r="H327" s="24">
        <v>0.09</v>
      </c>
      <c r="I327" s="44">
        <v>45713</v>
      </c>
      <c r="J327" s="24">
        <v>0.09</v>
      </c>
      <c r="K327" s="44">
        <v>45713</v>
      </c>
      <c r="L327" s="24">
        <v>0.09</v>
      </c>
      <c r="M327" s="23">
        <f t="shared" si="28"/>
        <v>7.6666666666666675E-2</v>
      </c>
      <c r="N327" s="23">
        <f t="shared" si="29"/>
        <v>8.3333333333333329E-2</v>
      </c>
      <c r="O327" s="47">
        <f t="shared" si="30"/>
        <v>1.0869565217391302</v>
      </c>
      <c r="P327" s="24">
        <f t="shared" si="31"/>
        <v>-0.66666666666666541</v>
      </c>
      <c r="Q327" s="21" t="str">
        <f t="shared" si="32"/>
        <v>X</v>
      </c>
    </row>
    <row r="328" spans="1:17" x14ac:dyDescent="0.3">
      <c r="A328" s="44">
        <v>45712</v>
      </c>
      <c r="B328" s="24">
        <v>0.04</v>
      </c>
      <c r="C328" s="44">
        <v>45712</v>
      </c>
      <c r="D328" s="24">
        <v>0.05</v>
      </c>
      <c r="E328" s="44">
        <v>45712</v>
      </c>
      <c r="F328" s="24">
        <v>0.04</v>
      </c>
      <c r="G328" s="44">
        <v>45712</v>
      </c>
      <c r="H328" s="24">
        <v>0.04</v>
      </c>
      <c r="I328" s="44">
        <v>45712</v>
      </c>
      <c r="J328" s="24">
        <v>0.04</v>
      </c>
      <c r="K328" s="44">
        <v>45712</v>
      </c>
      <c r="L328" s="24">
        <v>0.04</v>
      </c>
      <c r="M328" s="23">
        <f t="shared" si="28"/>
        <v>4.3333333333333335E-2</v>
      </c>
      <c r="N328" s="23">
        <f t="shared" si="29"/>
        <v>4.1666666666666664E-2</v>
      </c>
      <c r="O328" s="47">
        <f t="shared" si="30"/>
        <v>0.96153846153846145</v>
      </c>
      <c r="P328" s="24">
        <f t="shared" si="31"/>
        <v>0.16666666666666705</v>
      </c>
      <c r="Q328" s="21" t="str">
        <f t="shared" si="32"/>
        <v>O</v>
      </c>
    </row>
    <row r="329" spans="1:17" x14ac:dyDescent="0.3">
      <c r="A329" s="44">
        <v>45709</v>
      </c>
      <c r="B329" s="24">
        <v>0.06</v>
      </c>
      <c r="C329" s="44">
        <v>45709</v>
      </c>
      <c r="D329" s="24">
        <v>0.06</v>
      </c>
      <c r="E329" s="44">
        <v>45709</v>
      </c>
      <c r="F329" s="24">
        <v>0.06</v>
      </c>
      <c r="G329" s="44">
        <v>45709</v>
      </c>
      <c r="H329" s="24">
        <v>0.06</v>
      </c>
      <c r="I329" s="44">
        <v>45709</v>
      </c>
      <c r="J329" s="24">
        <v>0.06</v>
      </c>
      <c r="K329" s="44">
        <v>45709</v>
      </c>
      <c r="L329" s="24">
        <v>0.06</v>
      </c>
      <c r="M329" s="23">
        <f t="shared" si="28"/>
        <v>0.06</v>
      </c>
      <c r="N329" s="23">
        <f t="shared" si="29"/>
        <v>0.06</v>
      </c>
      <c r="O329" s="47">
        <f t="shared" si="30"/>
        <v>1</v>
      </c>
      <c r="P329" s="24">
        <f t="shared" si="31"/>
        <v>0</v>
      </c>
      <c r="Q329" s="21" t="str">
        <f t="shared" si="32"/>
        <v>X</v>
      </c>
    </row>
    <row r="330" spans="1:17" x14ac:dyDescent="0.3">
      <c r="A330" s="44">
        <v>45708</v>
      </c>
      <c r="B330" s="24">
        <v>0.02</v>
      </c>
      <c r="C330" s="44">
        <v>45708</v>
      </c>
      <c r="D330" s="24">
        <v>0.03</v>
      </c>
      <c r="E330" s="44">
        <v>45708</v>
      </c>
      <c r="F330" s="24">
        <v>0.02</v>
      </c>
      <c r="G330" s="44">
        <v>45708</v>
      </c>
      <c r="H330" s="24">
        <v>0.02</v>
      </c>
      <c r="I330" s="44">
        <v>45708</v>
      </c>
      <c r="J330" s="24">
        <v>0.02</v>
      </c>
      <c r="K330" s="44">
        <v>45708</v>
      </c>
      <c r="L330" s="24">
        <v>0.02</v>
      </c>
      <c r="M330" s="23">
        <f t="shared" si="28"/>
        <v>2.3333333333333334E-2</v>
      </c>
      <c r="N330" s="23">
        <f t="shared" si="29"/>
        <v>2.1666666666666667E-2</v>
      </c>
      <c r="O330" s="47">
        <f t="shared" si="30"/>
        <v>0.9285714285714286</v>
      </c>
      <c r="P330" s="24">
        <f t="shared" si="31"/>
        <v>0.16666666666666669</v>
      </c>
      <c r="Q330" s="21" t="str">
        <f t="shared" si="32"/>
        <v>O</v>
      </c>
    </row>
    <row r="331" spans="1:17" x14ac:dyDescent="0.3">
      <c r="A331" s="44">
        <v>45707</v>
      </c>
      <c r="B331" s="24">
        <v>0.05</v>
      </c>
      <c r="C331" s="44">
        <v>45707</v>
      </c>
      <c r="D331" s="24">
        <v>0.06</v>
      </c>
      <c r="E331" s="44">
        <v>45707</v>
      </c>
      <c r="F331" s="24">
        <v>0.05</v>
      </c>
      <c r="G331" s="44">
        <v>45707</v>
      </c>
      <c r="H331" s="24">
        <v>0.05</v>
      </c>
      <c r="I331" s="44">
        <v>45707</v>
      </c>
      <c r="J331" s="24">
        <v>0.05</v>
      </c>
      <c r="K331" s="44">
        <v>45707</v>
      </c>
      <c r="L331" s="24">
        <v>0.05</v>
      </c>
      <c r="M331" s="23">
        <f t="shared" si="28"/>
        <v>5.3333333333333337E-2</v>
      </c>
      <c r="N331" s="23">
        <f t="shared" si="29"/>
        <v>5.1666666666666666E-2</v>
      </c>
      <c r="O331" s="47">
        <f t="shared" si="30"/>
        <v>0.96874999999999989</v>
      </c>
      <c r="P331" s="24">
        <f t="shared" si="31"/>
        <v>0.16666666666666705</v>
      </c>
      <c r="Q331" s="21" t="str">
        <f t="shared" si="32"/>
        <v>O</v>
      </c>
    </row>
    <row r="332" spans="1:17" x14ac:dyDescent="0.3">
      <c r="A332" s="44">
        <v>45706</v>
      </c>
      <c r="B332" s="24">
        <v>0.06</v>
      </c>
      <c r="C332" s="44">
        <v>45706</v>
      </c>
      <c r="D332" s="24">
        <v>0.06</v>
      </c>
      <c r="E332" s="44">
        <v>45706</v>
      </c>
      <c r="F332" s="24">
        <v>0.06</v>
      </c>
      <c r="G332" s="44">
        <v>45706</v>
      </c>
      <c r="H332" s="24">
        <v>0.06</v>
      </c>
      <c r="I332" s="44">
        <v>45706</v>
      </c>
      <c r="J332" s="24">
        <v>0.06</v>
      </c>
      <c r="K332" s="44">
        <v>45706</v>
      </c>
      <c r="L332" s="24">
        <v>0.06</v>
      </c>
      <c r="M332" s="23">
        <f t="shared" si="28"/>
        <v>0.06</v>
      </c>
      <c r="N332" s="23">
        <f t="shared" si="29"/>
        <v>0.06</v>
      </c>
      <c r="O332" s="47">
        <f t="shared" si="30"/>
        <v>1</v>
      </c>
      <c r="P332" s="24">
        <f t="shared" si="31"/>
        <v>0</v>
      </c>
      <c r="Q332" s="21" t="str">
        <f t="shared" si="32"/>
        <v>X</v>
      </c>
    </row>
    <row r="333" spans="1:17" x14ac:dyDescent="0.3">
      <c r="A333" s="44">
        <v>45705</v>
      </c>
      <c r="B333" s="24">
        <v>7.0000000000000007E-2</v>
      </c>
      <c r="C333" s="44">
        <v>45705</v>
      </c>
      <c r="D333" s="24">
        <v>7.0000000000000007E-2</v>
      </c>
      <c r="E333" s="44">
        <v>45705</v>
      </c>
      <c r="F333" s="24">
        <v>7.0000000000000007E-2</v>
      </c>
      <c r="G333" s="44">
        <v>45705</v>
      </c>
      <c r="H333" s="24">
        <v>7.0000000000000007E-2</v>
      </c>
      <c r="I333" s="44">
        <v>45705</v>
      </c>
      <c r="J333" s="24">
        <v>7.0000000000000007E-2</v>
      </c>
      <c r="K333" s="44">
        <v>45705</v>
      </c>
      <c r="L333" s="24">
        <v>7.0000000000000007E-2</v>
      </c>
      <c r="M333" s="23">
        <f t="shared" si="28"/>
        <v>7.0000000000000007E-2</v>
      </c>
      <c r="N333" s="23">
        <f t="shared" si="29"/>
        <v>7.0000000000000007E-2</v>
      </c>
      <c r="O333" s="47">
        <f t="shared" si="30"/>
        <v>1</v>
      </c>
      <c r="P333" s="24">
        <f t="shared" si="31"/>
        <v>0</v>
      </c>
      <c r="Q333" s="21" t="str">
        <f t="shared" si="32"/>
        <v>X</v>
      </c>
    </row>
    <row r="334" spans="1:17" x14ac:dyDescent="0.3">
      <c r="A334" s="44">
        <v>45702</v>
      </c>
      <c r="B334" s="24">
        <v>0.02</v>
      </c>
      <c r="C334" s="44">
        <v>45702</v>
      </c>
      <c r="D334" s="24">
        <v>-0.01</v>
      </c>
      <c r="E334" s="44">
        <v>45702</v>
      </c>
      <c r="F334" s="24">
        <v>0.02</v>
      </c>
      <c r="G334" s="44">
        <v>45702</v>
      </c>
      <c r="H334" s="24">
        <v>0.02</v>
      </c>
      <c r="I334" s="44">
        <v>45702</v>
      </c>
      <c r="J334" s="24">
        <v>0.02</v>
      </c>
      <c r="K334" s="44">
        <v>45702</v>
      </c>
      <c r="L334" s="24">
        <v>0.02</v>
      </c>
      <c r="M334" s="23">
        <f t="shared" si="28"/>
        <v>0.01</v>
      </c>
      <c r="N334" s="23">
        <f t="shared" si="29"/>
        <v>1.5000000000000001E-2</v>
      </c>
      <c r="O334" s="47">
        <f t="shared" si="30"/>
        <v>1.5</v>
      </c>
      <c r="P334" s="24">
        <f t="shared" si="31"/>
        <v>-0.50000000000000011</v>
      </c>
      <c r="Q334" s="21" t="str">
        <f t="shared" si="32"/>
        <v>X</v>
      </c>
    </row>
    <row r="335" spans="1:17" x14ac:dyDescent="0.3">
      <c r="A335" s="44">
        <v>45701</v>
      </c>
      <c r="B335" s="24">
        <v>0.06</v>
      </c>
      <c r="C335" s="44">
        <v>45701</v>
      </c>
      <c r="D335" s="24">
        <v>0.05</v>
      </c>
      <c r="E335" s="44">
        <v>45701</v>
      </c>
      <c r="F335" s="24">
        <v>0.06</v>
      </c>
      <c r="G335" s="44">
        <v>45701</v>
      </c>
      <c r="H335" s="24">
        <v>0.06</v>
      </c>
      <c r="I335" s="44">
        <v>45701</v>
      </c>
      <c r="J335" s="24">
        <v>0.06</v>
      </c>
      <c r="K335" s="44">
        <v>45701</v>
      </c>
      <c r="L335" s="24">
        <v>0.06</v>
      </c>
      <c r="M335" s="23">
        <f t="shared" si="28"/>
        <v>5.6666666666666664E-2</v>
      </c>
      <c r="N335" s="23">
        <f t="shared" si="29"/>
        <v>5.8333333333333327E-2</v>
      </c>
      <c r="O335" s="47">
        <f t="shared" si="30"/>
        <v>1.0294117647058822</v>
      </c>
      <c r="P335" s="24">
        <f t="shared" si="31"/>
        <v>-0.16666666666666635</v>
      </c>
      <c r="Q335" s="21" t="str">
        <f t="shared" si="32"/>
        <v>X</v>
      </c>
    </row>
    <row r="336" spans="1:17" x14ac:dyDescent="0.3">
      <c r="A336" s="44">
        <v>45700</v>
      </c>
      <c r="B336" s="24">
        <v>-0.01</v>
      </c>
      <c r="C336" s="44">
        <v>45700</v>
      </c>
      <c r="D336" s="24">
        <v>0.08</v>
      </c>
      <c r="E336" s="44">
        <v>45700</v>
      </c>
      <c r="F336" s="24">
        <v>-0.01</v>
      </c>
      <c r="G336" s="44">
        <v>45700</v>
      </c>
      <c r="H336" s="24">
        <v>-0.01</v>
      </c>
      <c r="I336" s="44">
        <v>45700</v>
      </c>
      <c r="J336" s="24">
        <v>-0.01</v>
      </c>
      <c r="K336" s="44">
        <v>45700</v>
      </c>
      <c r="L336" s="24">
        <v>-0.01</v>
      </c>
      <c r="M336" s="23">
        <f t="shared" si="28"/>
        <v>0.02</v>
      </c>
      <c r="N336" s="23">
        <f t="shared" si="29"/>
        <v>5.0000000000000001E-3</v>
      </c>
      <c r="O336" s="47">
        <f t="shared" si="30"/>
        <v>0.25</v>
      </c>
      <c r="P336" s="24">
        <f t="shared" si="31"/>
        <v>1.5</v>
      </c>
      <c r="Q336" s="21" t="str">
        <f t="shared" si="32"/>
        <v>O</v>
      </c>
    </row>
    <row r="337" spans="1:17" x14ac:dyDescent="0.3">
      <c r="A337" s="44">
        <v>45699</v>
      </c>
      <c r="B337" s="24">
        <v>0.04</v>
      </c>
      <c r="C337" s="44">
        <v>45699</v>
      </c>
      <c r="D337" s="24">
        <v>0.08</v>
      </c>
      <c r="E337" s="44">
        <v>45699</v>
      </c>
      <c r="F337" s="24">
        <v>0.04</v>
      </c>
      <c r="G337" s="44">
        <v>45699</v>
      </c>
      <c r="H337" s="24">
        <v>0.04</v>
      </c>
      <c r="I337" s="44">
        <v>45699</v>
      </c>
      <c r="J337" s="24">
        <v>0.04</v>
      </c>
      <c r="K337" s="44">
        <v>45699</v>
      </c>
      <c r="L337" s="24">
        <v>0.04</v>
      </c>
      <c r="M337" s="23">
        <f t="shared" si="28"/>
        <v>5.3333333333333337E-2</v>
      </c>
      <c r="N337" s="23">
        <f t="shared" si="29"/>
        <v>4.6666666666666669E-2</v>
      </c>
      <c r="O337" s="47">
        <f t="shared" si="30"/>
        <v>0.875</v>
      </c>
      <c r="P337" s="24">
        <f t="shared" si="31"/>
        <v>0.66666666666666674</v>
      </c>
      <c r="Q337" s="21" t="str">
        <f t="shared" si="32"/>
        <v>O</v>
      </c>
    </row>
    <row r="338" spans="1:17" x14ac:dyDescent="0.3">
      <c r="A338" s="44">
        <v>45698</v>
      </c>
      <c r="B338" s="24">
        <v>0.08</v>
      </c>
      <c r="C338" s="44">
        <v>45698</v>
      </c>
      <c r="D338" s="24">
        <v>0.11</v>
      </c>
      <c r="E338" s="44">
        <v>45698</v>
      </c>
      <c r="F338" s="24">
        <v>0.08</v>
      </c>
      <c r="G338" s="44">
        <v>45698</v>
      </c>
      <c r="H338" s="24">
        <v>0.08</v>
      </c>
      <c r="I338" s="44">
        <v>45698</v>
      </c>
      <c r="J338" s="24">
        <v>0.08</v>
      </c>
      <c r="K338" s="44">
        <v>45698</v>
      </c>
      <c r="L338" s="24">
        <v>0.08</v>
      </c>
      <c r="M338" s="23">
        <f t="shared" si="28"/>
        <v>9.0000000000000011E-2</v>
      </c>
      <c r="N338" s="23">
        <f t="shared" si="29"/>
        <v>8.5000000000000006E-2</v>
      </c>
      <c r="O338" s="47">
        <f t="shared" si="30"/>
        <v>0.94444444444444442</v>
      </c>
      <c r="P338" s="24">
        <f t="shared" si="31"/>
        <v>0.50000000000000044</v>
      </c>
      <c r="Q338" s="21" t="str">
        <f t="shared" si="32"/>
        <v>O</v>
      </c>
    </row>
    <row r="339" spans="1:17" x14ac:dyDescent="0.3">
      <c r="A339" s="44">
        <v>45695</v>
      </c>
      <c r="B339" s="24">
        <v>0.04</v>
      </c>
      <c r="C339" s="44">
        <v>45695</v>
      </c>
      <c r="D339" s="24">
        <v>7.0000000000000007E-2</v>
      </c>
      <c r="E339" s="44">
        <v>45695</v>
      </c>
      <c r="F339" s="24">
        <v>0.04</v>
      </c>
      <c r="G339" s="44">
        <v>45695</v>
      </c>
      <c r="H339" s="24">
        <v>0.04</v>
      </c>
      <c r="I339" s="44">
        <v>45695</v>
      </c>
      <c r="J339" s="24">
        <v>0.04</v>
      </c>
      <c r="K339" s="44">
        <v>45695</v>
      </c>
      <c r="L339" s="24">
        <v>0.04</v>
      </c>
      <c r="M339" s="23">
        <f t="shared" si="28"/>
        <v>5.000000000000001E-2</v>
      </c>
      <c r="N339" s="23">
        <f t="shared" si="29"/>
        <v>4.5000000000000005E-2</v>
      </c>
      <c r="O339" s="47">
        <f t="shared" si="30"/>
        <v>0.89999999999999991</v>
      </c>
      <c r="P339" s="24">
        <f t="shared" si="31"/>
        <v>0.50000000000000044</v>
      </c>
      <c r="Q339" s="21" t="str">
        <f t="shared" si="32"/>
        <v>O</v>
      </c>
    </row>
    <row r="340" spans="1:17" x14ac:dyDescent="0.3">
      <c r="A340" s="44">
        <v>45694</v>
      </c>
      <c r="B340" s="24">
        <v>0.11</v>
      </c>
      <c r="C340" s="44">
        <v>45694</v>
      </c>
      <c r="D340" s="24">
        <v>0.03</v>
      </c>
      <c r="E340" s="44">
        <v>45694</v>
      </c>
      <c r="F340" s="24">
        <v>0.11</v>
      </c>
      <c r="G340" s="44">
        <v>45694</v>
      </c>
      <c r="H340" s="24">
        <v>0.11</v>
      </c>
      <c r="I340" s="44">
        <v>45694</v>
      </c>
      <c r="J340" s="24">
        <v>0.11</v>
      </c>
      <c r="K340" s="44">
        <v>45694</v>
      </c>
      <c r="L340" s="24">
        <v>0.11</v>
      </c>
      <c r="M340" s="23">
        <f t="shared" si="28"/>
        <v>8.3333333333333329E-2</v>
      </c>
      <c r="N340" s="23">
        <f t="shared" si="29"/>
        <v>9.6666666666666665E-2</v>
      </c>
      <c r="O340" s="47">
        <f t="shared" si="30"/>
        <v>1.1600000000000001</v>
      </c>
      <c r="P340" s="24">
        <f t="shared" si="31"/>
        <v>-1.3333333333333335</v>
      </c>
      <c r="Q340" s="21" t="str">
        <f t="shared" si="32"/>
        <v>X</v>
      </c>
    </row>
    <row r="341" spans="1:17" x14ac:dyDescent="0.3">
      <c r="A341" s="44">
        <v>45693</v>
      </c>
      <c r="B341" s="24">
        <v>-0.05</v>
      </c>
      <c r="C341" s="44">
        <v>45693</v>
      </c>
      <c r="D341" s="24">
        <v>-7.0000000000000007E-2</v>
      </c>
      <c r="E341" s="44">
        <v>45693</v>
      </c>
      <c r="F341" s="24">
        <v>-0.05</v>
      </c>
      <c r="G341" s="44">
        <v>45693</v>
      </c>
      <c r="H341" s="24">
        <v>-0.05</v>
      </c>
      <c r="I341" s="44">
        <v>45693</v>
      </c>
      <c r="J341" s="24">
        <v>-0.05</v>
      </c>
      <c r="K341" s="44">
        <v>45693</v>
      </c>
      <c r="L341" s="24">
        <v>-0.05</v>
      </c>
      <c r="M341" s="23">
        <f t="shared" si="28"/>
        <v>-5.6666666666666671E-2</v>
      </c>
      <c r="N341" s="23">
        <f t="shared" si="29"/>
        <v>-5.3333333333333337E-2</v>
      </c>
      <c r="O341" s="47">
        <f t="shared" si="30"/>
        <v>0.94117647058823528</v>
      </c>
      <c r="P341" s="24">
        <f t="shared" si="31"/>
        <v>0.33333333333333337</v>
      </c>
      <c r="Q341" s="21" t="str">
        <f t="shared" si="32"/>
        <v>O</v>
      </c>
    </row>
    <row r="342" spans="1:17" x14ac:dyDescent="0.3">
      <c r="A342" s="44">
        <v>45692</v>
      </c>
      <c r="B342" s="24">
        <v>0.01</v>
      </c>
      <c r="C342" s="44">
        <v>45692</v>
      </c>
      <c r="D342" s="24">
        <v>0.06</v>
      </c>
      <c r="E342" s="44">
        <v>45692</v>
      </c>
      <c r="F342" s="24">
        <v>0.01</v>
      </c>
      <c r="G342" s="44">
        <v>45692</v>
      </c>
      <c r="H342" s="24">
        <v>0.01</v>
      </c>
      <c r="I342" s="44">
        <v>45692</v>
      </c>
      <c r="J342" s="24">
        <v>0.01</v>
      </c>
      <c r="K342" s="44">
        <v>45692</v>
      </c>
      <c r="L342" s="24">
        <v>0.01</v>
      </c>
      <c r="M342" s="23">
        <f t="shared" si="28"/>
        <v>2.6666666666666661E-2</v>
      </c>
      <c r="N342" s="23">
        <f t="shared" si="29"/>
        <v>1.833333333333333E-2</v>
      </c>
      <c r="O342" s="47">
        <f t="shared" si="30"/>
        <v>0.6875</v>
      </c>
      <c r="P342" s="24">
        <f t="shared" si="31"/>
        <v>0.83333333333333315</v>
      </c>
      <c r="Q342" s="21" t="str">
        <f t="shared" si="32"/>
        <v>O</v>
      </c>
    </row>
    <row r="343" spans="1:17" x14ac:dyDescent="0.3">
      <c r="A343" s="44">
        <v>45691</v>
      </c>
      <c r="B343" s="24">
        <v>0.03</v>
      </c>
      <c r="C343" s="44">
        <v>45691</v>
      </c>
      <c r="D343" s="24">
        <v>0.03</v>
      </c>
      <c r="E343" s="44">
        <v>45691</v>
      </c>
      <c r="F343" s="24">
        <v>0.03</v>
      </c>
      <c r="G343" s="44">
        <v>45691</v>
      </c>
      <c r="H343" s="24">
        <v>0.03</v>
      </c>
      <c r="I343" s="44">
        <v>45691</v>
      </c>
      <c r="J343" s="24">
        <v>0.03</v>
      </c>
      <c r="K343" s="44">
        <v>45691</v>
      </c>
      <c r="L343" s="24">
        <v>0.03</v>
      </c>
      <c r="M343" s="23">
        <f t="shared" si="28"/>
        <v>0.03</v>
      </c>
      <c r="N343" s="23">
        <f t="shared" si="29"/>
        <v>0.03</v>
      </c>
      <c r="O343" s="47">
        <f t="shared" si="30"/>
        <v>1</v>
      </c>
      <c r="P343" s="24">
        <f t="shared" si="31"/>
        <v>0</v>
      </c>
      <c r="Q343" s="21" t="str">
        <f t="shared" si="32"/>
        <v>X</v>
      </c>
    </row>
    <row r="344" spans="1:17" x14ac:dyDescent="0.3">
      <c r="A344" s="44">
        <v>45688</v>
      </c>
      <c r="B344" s="24">
        <v>0</v>
      </c>
      <c r="C344" s="44">
        <v>45688</v>
      </c>
      <c r="D344" s="24">
        <v>0.03</v>
      </c>
      <c r="E344" s="44">
        <v>45688</v>
      </c>
      <c r="F344" s="24">
        <v>0</v>
      </c>
      <c r="G344" s="44">
        <v>45688</v>
      </c>
      <c r="H344" s="24">
        <v>0</v>
      </c>
      <c r="I344" s="44">
        <v>45688</v>
      </c>
      <c r="J344" s="24">
        <v>0</v>
      </c>
      <c r="K344" s="44">
        <v>45688</v>
      </c>
      <c r="L344" s="24">
        <v>0</v>
      </c>
      <c r="M344" s="23">
        <f t="shared" si="28"/>
        <v>0.01</v>
      </c>
      <c r="N344" s="23">
        <f t="shared" si="29"/>
        <v>5.0000000000000001E-3</v>
      </c>
      <c r="O344" s="47">
        <f t="shared" si="30"/>
        <v>0.5</v>
      </c>
      <c r="P344" s="24">
        <f t="shared" si="31"/>
        <v>0.5</v>
      </c>
      <c r="Q344" s="21" t="str">
        <f t="shared" si="32"/>
        <v>O</v>
      </c>
    </row>
    <row r="345" spans="1:17" x14ac:dyDescent="0.3">
      <c r="A345" s="44">
        <v>45681</v>
      </c>
      <c r="B345" s="24">
        <v>0</v>
      </c>
      <c r="C345" s="44">
        <v>45681</v>
      </c>
      <c r="D345" s="24">
        <v>0.05</v>
      </c>
      <c r="E345" s="44">
        <v>45681</v>
      </c>
      <c r="F345" s="24">
        <v>0</v>
      </c>
      <c r="G345" s="44">
        <v>45681</v>
      </c>
      <c r="H345" s="24">
        <v>0</v>
      </c>
      <c r="I345" s="44">
        <v>45681</v>
      </c>
      <c r="J345" s="24">
        <v>0</v>
      </c>
      <c r="K345" s="44">
        <v>45681</v>
      </c>
      <c r="L345" s="24">
        <v>0</v>
      </c>
      <c r="M345" s="23">
        <f t="shared" si="28"/>
        <v>1.6666666666666666E-2</v>
      </c>
      <c r="N345" s="23">
        <f t="shared" si="29"/>
        <v>8.3333333333333332E-3</v>
      </c>
      <c r="O345" s="47">
        <f t="shared" si="30"/>
        <v>0.5</v>
      </c>
      <c r="P345" s="24">
        <f t="shared" si="31"/>
        <v>0.83333333333333337</v>
      </c>
      <c r="Q345" s="21" t="str">
        <f t="shared" si="32"/>
        <v>O</v>
      </c>
    </row>
    <row r="346" spans="1:17" x14ac:dyDescent="0.3">
      <c r="A346" s="44">
        <v>45680</v>
      </c>
      <c r="B346" s="24">
        <v>7.0000000000000007E-2</v>
      </c>
      <c r="C346" s="44">
        <v>45680</v>
      </c>
      <c r="D346" s="24">
        <v>0.02</v>
      </c>
      <c r="E346" s="44">
        <v>45680</v>
      </c>
      <c r="F346" s="24">
        <v>7.0000000000000007E-2</v>
      </c>
      <c r="G346" s="44">
        <v>45680</v>
      </c>
      <c r="H346" s="24">
        <v>7.0000000000000007E-2</v>
      </c>
      <c r="I346" s="44">
        <v>45680</v>
      </c>
      <c r="J346" s="24">
        <v>7.0000000000000007E-2</v>
      </c>
      <c r="K346" s="44">
        <v>45680</v>
      </c>
      <c r="L346" s="24">
        <v>7.0000000000000007E-2</v>
      </c>
      <c r="M346" s="23">
        <f t="shared" si="28"/>
        <v>5.3333333333333344E-2</v>
      </c>
      <c r="N346" s="23">
        <f t="shared" si="29"/>
        <v>6.1666666666666675E-2</v>
      </c>
      <c r="O346" s="47">
        <f t="shared" si="30"/>
        <v>1.15625</v>
      </c>
      <c r="P346" s="24">
        <f t="shared" si="31"/>
        <v>-0.83333333333333315</v>
      </c>
      <c r="Q346" s="21" t="str">
        <f t="shared" si="32"/>
        <v>X</v>
      </c>
    </row>
    <row r="347" spans="1:17" x14ac:dyDescent="0.3">
      <c r="A347" s="44">
        <v>45679</v>
      </c>
      <c r="B347" s="24">
        <v>0.05</v>
      </c>
      <c r="C347" s="44">
        <v>45679</v>
      </c>
      <c r="D347" s="24">
        <v>0.06</v>
      </c>
      <c r="E347" s="44">
        <v>45679</v>
      </c>
      <c r="F347" s="24">
        <v>0.05</v>
      </c>
      <c r="G347" s="44">
        <v>45679</v>
      </c>
      <c r="H347" s="24">
        <v>0.05</v>
      </c>
      <c r="I347" s="44">
        <v>45679</v>
      </c>
      <c r="J347" s="24">
        <v>0.05</v>
      </c>
      <c r="K347" s="44">
        <v>45679</v>
      </c>
      <c r="L347" s="24">
        <v>0.05</v>
      </c>
      <c r="M347" s="23">
        <f t="shared" si="28"/>
        <v>5.3333333333333337E-2</v>
      </c>
      <c r="N347" s="23">
        <f t="shared" si="29"/>
        <v>5.1666666666666666E-2</v>
      </c>
      <c r="O347" s="47">
        <f t="shared" si="30"/>
        <v>0.96874999999999989</v>
      </c>
      <c r="P347" s="24">
        <f t="shared" si="31"/>
        <v>0.16666666666666705</v>
      </c>
      <c r="Q347" s="21" t="str">
        <f t="shared" si="32"/>
        <v>O</v>
      </c>
    </row>
    <row r="348" spans="1:17" x14ac:dyDescent="0.3">
      <c r="A348" s="44">
        <v>45678</v>
      </c>
      <c r="B348" s="24">
        <v>0.06</v>
      </c>
      <c r="C348" s="44">
        <v>45678</v>
      </c>
      <c r="D348" s="24">
        <v>-0.01</v>
      </c>
      <c r="E348" s="44">
        <v>45678</v>
      </c>
      <c r="F348" s="24">
        <v>0.06</v>
      </c>
      <c r="G348" s="44">
        <v>45678</v>
      </c>
      <c r="H348" s="24">
        <v>0.06</v>
      </c>
      <c r="I348" s="44">
        <v>45678</v>
      </c>
      <c r="J348" s="24">
        <v>0.06</v>
      </c>
      <c r="K348" s="44">
        <v>45678</v>
      </c>
      <c r="L348" s="24">
        <v>0.06</v>
      </c>
      <c r="M348" s="23">
        <f t="shared" si="28"/>
        <v>3.666666666666666E-2</v>
      </c>
      <c r="N348" s="23">
        <f t="shared" si="29"/>
        <v>4.8333333333333332E-2</v>
      </c>
      <c r="O348" s="47">
        <f t="shared" si="30"/>
        <v>1.3181818181818183</v>
      </c>
      <c r="P348" s="24">
        <f t="shared" si="31"/>
        <v>-1.1666666666666672</v>
      </c>
      <c r="Q348" s="21" t="str">
        <f t="shared" si="32"/>
        <v>X</v>
      </c>
    </row>
    <row r="349" spans="1:17" x14ac:dyDescent="0.3">
      <c r="A349" s="44">
        <v>45677</v>
      </c>
      <c r="B349" s="24">
        <v>0.12</v>
      </c>
      <c r="C349" s="44">
        <v>45677</v>
      </c>
      <c r="D349" s="24">
        <v>0.03</v>
      </c>
      <c r="E349" s="44">
        <v>45677</v>
      </c>
      <c r="F349" s="24">
        <v>0.12</v>
      </c>
      <c r="G349" s="44">
        <v>45677</v>
      </c>
      <c r="H349" s="24">
        <v>0.12</v>
      </c>
      <c r="I349" s="44">
        <v>45677</v>
      </c>
      <c r="J349" s="24">
        <v>0.12</v>
      </c>
      <c r="K349" s="44">
        <v>45677</v>
      </c>
      <c r="L349" s="24">
        <v>0.12</v>
      </c>
      <c r="M349" s="23">
        <f t="shared" si="28"/>
        <v>9.0000000000000011E-2</v>
      </c>
      <c r="N349" s="23">
        <f t="shared" si="29"/>
        <v>0.105</v>
      </c>
      <c r="O349" s="47">
        <f t="shared" si="30"/>
        <v>1.1666666666666665</v>
      </c>
      <c r="P349" s="24">
        <f t="shared" si="31"/>
        <v>-1.4999999999999987</v>
      </c>
      <c r="Q349" s="21" t="str">
        <f t="shared" si="32"/>
        <v>X</v>
      </c>
    </row>
    <row r="350" spans="1:17" x14ac:dyDescent="0.3">
      <c r="A350" s="44">
        <v>45674</v>
      </c>
      <c r="B350" s="24">
        <v>0.1</v>
      </c>
      <c r="C350" s="44">
        <v>45674</v>
      </c>
      <c r="D350" s="24">
        <v>0.05</v>
      </c>
      <c r="E350" s="44">
        <v>45674</v>
      </c>
      <c r="F350" s="24">
        <v>0.1</v>
      </c>
      <c r="G350" s="44">
        <v>45674</v>
      </c>
      <c r="H350" s="24">
        <v>0.1</v>
      </c>
      <c r="I350" s="44">
        <v>45674</v>
      </c>
      <c r="J350" s="24">
        <v>0.1</v>
      </c>
      <c r="K350" s="44">
        <v>45674</v>
      </c>
      <c r="L350" s="24">
        <v>0.1</v>
      </c>
      <c r="M350" s="23">
        <f t="shared" si="28"/>
        <v>8.3333333333333329E-2</v>
      </c>
      <c r="N350" s="23">
        <f t="shared" si="29"/>
        <v>9.166666666666666E-2</v>
      </c>
      <c r="O350" s="47">
        <f t="shared" si="30"/>
        <v>1.1000000000000001</v>
      </c>
      <c r="P350" s="24">
        <f t="shared" si="31"/>
        <v>-0.83333333333333315</v>
      </c>
      <c r="Q350" s="21" t="str">
        <f t="shared" si="32"/>
        <v>X</v>
      </c>
    </row>
    <row r="351" spans="1:17" x14ac:dyDescent="0.3">
      <c r="A351" s="44">
        <v>45673</v>
      </c>
      <c r="B351" s="24">
        <v>0.18</v>
      </c>
      <c r="C351" s="44">
        <v>45673</v>
      </c>
      <c r="D351" s="24">
        <v>0.1</v>
      </c>
      <c r="E351" s="44">
        <v>45673</v>
      </c>
      <c r="F351" s="24">
        <v>0.18</v>
      </c>
      <c r="G351" s="44">
        <v>45673</v>
      </c>
      <c r="H351" s="24">
        <v>0.18</v>
      </c>
      <c r="I351" s="44">
        <v>45673</v>
      </c>
      <c r="J351" s="24">
        <v>0.18</v>
      </c>
      <c r="K351" s="44">
        <v>45673</v>
      </c>
      <c r="L351" s="24">
        <v>0.18</v>
      </c>
      <c r="M351" s="23">
        <f t="shared" si="28"/>
        <v>0.15333333333333335</v>
      </c>
      <c r="N351" s="23">
        <f t="shared" si="29"/>
        <v>0.16666666666666666</v>
      </c>
      <c r="O351" s="47">
        <f t="shared" si="30"/>
        <v>1.0869565217391302</v>
      </c>
      <c r="P351" s="24">
        <f t="shared" si="31"/>
        <v>-1.3333333333333308</v>
      </c>
      <c r="Q351" s="21" t="str">
        <f t="shared" si="32"/>
        <v>X</v>
      </c>
    </row>
    <row r="352" spans="1:17" x14ac:dyDescent="0.3">
      <c r="A352" s="44">
        <v>45672</v>
      </c>
      <c r="B352" s="24">
        <v>-0.02</v>
      </c>
      <c r="C352" s="44">
        <v>45672</v>
      </c>
      <c r="D352" s="24">
        <v>0.14000000000000001</v>
      </c>
      <c r="E352" s="44">
        <v>45672</v>
      </c>
      <c r="F352" s="24">
        <v>-0.02</v>
      </c>
      <c r="G352" s="44">
        <v>45672</v>
      </c>
      <c r="H352" s="24">
        <v>-0.02</v>
      </c>
      <c r="I352" s="44">
        <v>45672</v>
      </c>
      <c r="J352" s="24">
        <v>-0.02</v>
      </c>
      <c r="K352" s="44">
        <v>45672</v>
      </c>
      <c r="L352" s="24">
        <v>-0.02</v>
      </c>
      <c r="M352" s="23">
        <f t="shared" si="28"/>
        <v>3.3333333333333333E-2</v>
      </c>
      <c r="N352" s="23">
        <f t="shared" si="29"/>
        <v>6.6666666666666654E-3</v>
      </c>
      <c r="O352" s="47">
        <f t="shared" si="30"/>
        <v>0.19999999999999996</v>
      </c>
      <c r="P352" s="24">
        <f t="shared" si="31"/>
        <v>2.666666666666667</v>
      </c>
      <c r="Q352" s="21" t="str">
        <f t="shared" si="32"/>
        <v>O</v>
      </c>
    </row>
    <row r="353" spans="1:17" x14ac:dyDescent="0.3">
      <c r="A353" s="44">
        <v>45671</v>
      </c>
      <c r="B353" s="24">
        <v>0</v>
      </c>
      <c r="C353" s="44">
        <v>45671</v>
      </c>
      <c r="D353" s="24">
        <v>0.1</v>
      </c>
      <c r="E353" s="44">
        <v>45671</v>
      </c>
      <c r="F353" s="24">
        <v>0</v>
      </c>
      <c r="G353" s="44">
        <v>45671</v>
      </c>
      <c r="H353" s="24">
        <v>0</v>
      </c>
      <c r="I353" s="44">
        <v>45671</v>
      </c>
      <c r="J353" s="24">
        <v>0</v>
      </c>
      <c r="K353" s="44">
        <v>45671</v>
      </c>
      <c r="L353" s="24">
        <v>0</v>
      </c>
      <c r="M353" s="23">
        <f t="shared" si="28"/>
        <v>3.3333333333333333E-2</v>
      </c>
      <c r="N353" s="23">
        <f t="shared" si="29"/>
        <v>1.6666666666666666E-2</v>
      </c>
      <c r="O353" s="47">
        <f t="shared" si="30"/>
        <v>0.5</v>
      </c>
      <c r="P353" s="24">
        <f t="shared" si="31"/>
        <v>1.6666666666666667</v>
      </c>
      <c r="Q353" s="21" t="str">
        <f t="shared" si="32"/>
        <v>O</v>
      </c>
    </row>
    <row r="354" spans="1:17" x14ac:dyDescent="0.3">
      <c r="A354" s="44">
        <v>45670</v>
      </c>
      <c r="B354" s="24">
        <v>0</v>
      </c>
      <c r="C354" s="44">
        <v>45670</v>
      </c>
      <c r="D354" s="24">
        <v>0.08</v>
      </c>
      <c r="E354" s="44">
        <v>45670</v>
      </c>
      <c r="F354" s="24">
        <v>0</v>
      </c>
      <c r="G354" s="44">
        <v>45670</v>
      </c>
      <c r="H354" s="24">
        <v>0</v>
      </c>
      <c r="I354" s="44">
        <v>45670</v>
      </c>
      <c r="J354" s="24">
        <v>0</v>
      </c>
      <c r="K354" s="44">
        <v>45670</v>
      </c>
      <c r="L354" s="24">
        <v>0</v>
      </c>
      <c r="M354" s="23">
        <f t="shared" ref="M354:M368" si="33">AVERAGE(B354,D354,F354)</f>
        <v>2.6666666666666668E-2</v>
      </c>
      <c r="N354" s="23">
        <f t="shared" ref="N354:N368" si="34">AVERAGE(B354,D354,F354,H354,J354,L354)</f>
        <v>1.3333333333333334E-2</v>
      </c>
      <c r="O354" s="47">
        <f t="shared" ref="O354:O368" si="35">N354/M354</f>
        <v>0.5</v>
      </c>
      <c r="P354" s="24">
        <f t="shared" ref="P354:P368" si="36">(ABS(M354)-ABS(N354))*100</f>
        <v>1.3333333333333335</v>
      </c>
      <c r="Q354" s="21" t="str">
        <f t="shared" ref="Q354:Q368" si="37">IF(ABS(M354)&gt;ABS(N354),"O","X")</f>
        <v>O</v>
      </c>
    </row>
    <row r="355" spans="1:17" x14ac:dyDescent="0.3">
      <c r="A355" s="44">
        <v>45667</v>
      </c>
      <c r="B355" s="24">
        <v>-0.03</v>
      </c>
      <c r="C355" s="44">
        <v>45667</v>
      </c>
      <c r="D355" s="24">
        <v>0.05</v>
      </c>
      <c r="E355" s="44">
        <v>45667</v>
      </c>
      <c r="F355" s="24">
        <v>-0.03</v>
      </c>
      <c r="G355" s="44">
        <v>45667</v>
      </c>
      <c r="H355" s="24">
        <v>-0.03</v>
      </c>
      <c r="I355" s="44">
        <v>45667</v>
      </c>
      <c r="J355" s="24">
        <v>-0.03</v>
      </c>
      <c r="K355" s="44">
        <v>45667</v>
      </c>
      <c r="L355" s="24">
        <v>-0.03</v>
      </c>
      <c r="M355" s="23">
        <f t="shared" si="33"/>
        <v>-3.3333333333333318E-3</v>
      </c>
      <c r="N355" s="23">
        <f t="shared" si="34"/>
        <v>-1.6666666666666666E-2</v>
      </c>
      <c r="O355" s="47">
        <f t="shared" si="35"/>
        <v>5.0000000000000018</v>
      </c>
      <c r="P355" s="24">
        <f t="shared" si="36"/>
        <v>-1.3333333333333335</v>
      </c>
      <c r="Q355" s="21" t="str">
        <f t="shared" si="37"/>
        <v>X</v>
      </c>
    </row>
    <row r="356" spans="1:17" x14ac:dyDescent="0.3">
      <c r="A356" s="44">
        <v>45666</v>
      </c>
      <c r="B356" s="24">
        <v>0.06</v>
      </c>
      <c r="C356" s="44">
        <v>45666</v>
      </c>
      <c r="D356" s="24">
        <v>0.12</v>
      </c>
      <c r="E356" s="44">
        <v>45666</v>
      </c>
      <c r="F356" s="24">
        <v>0.06</v>
      </c>
      <c r="G356" s="44">
        <v>45666</v>
      </c>
      <c r="H356" s="24">
        <v>0.06</v>
      </c>
      <c r="I356" s="44">
        <v>45666</v>
      </c>
      <c r="J356" s="24">
        <v>0.06</v>
      </c>
      <c r="K356" s="44">
        <v>45666</v>
      </c>
      <c r="L356" s="24">
        <v>0.06</v>
      </c>
      <c r="M356" s="23">
        <f t="shared" si="33"/>
        <v>0.08</v>
      </c>
      <c r="N356" s="23">
        <f t="shared" si="34"/>
        <v>6.9999999999999993E-2</v>
      </c>
      <c r="O356" s="47">
        <f t="shared" si="35"/>
        <v>0.87499999999999989</v>
      </c>
      <c r="P356" s="24">
        <f t="shared" si="36"/>
        <v>1.0000000000000009</v>
      </c>
      <c r="Q356" s="21" t="str">
        <f t="shared" si="37"/>
        <v>O</v>
      </c>
    </row>
    <row r="357" spans="1:17" x14ac:dyDescent="0.3">
      <c r="A357" s="44">
        <v>45665</v>
      </c>
      <c r="B357" s="24">
        <v>-0.09</v>
      </c>
      <c r="C357" s="44">
        <v>45665</v>
      </c>
      <c r="D357" s="24">
        <v>-0.01</v>
      </c>
      <c r="E357" s="44">
        <v>45665</v>
      </c>
      <c r="F357" s="24">
        <v>-0.09</v>
      </c>
      <c r="G357" s="44">
        <v>45665</v>
      </c>
      <c r="H357" s="24">
        <v>-0.09</v>
      </c>
      <c r="I357" s="44">
        <v>45665</v>
      </c>
      <c r="J357" s="24">
        <v>-0.09</v>
      </c>
      <c r="K357" s="44">
        <v>45665</v>
      </c>
      <c r="L357" s="24">
        <v>-0.09</v>
      </c>
      <c r="M357" s="23">
        <f t="shared" si="33"/>
        <v>-6.3333333333333339E-2</v>
      </c>
      <c r="N357" s="23">
        <f t="shared" si="34"/>
        <v>-7.6666666666666661E-2</v>
      </c>
      <c r="O357" s="47">
        <f t="shared" si="35"/>
        <v>1.2105263157894735</v>
      </c>
      <c r="P357" s="24">
        <f t="shared" si="36"/>
        <v>-1.3333333333333321</v>
      </c>
      <c r="Q357" s="21" t="str">
        <f t="shared" si="37"/>
        <v>X</v>
      </c>
    </row>
    <row r="358" spans="1:17" x14ac:dyDescent="0.3">
      <c r="A358" s="44">
        <v>45664</v>
      </c>
      <c r="B358" s="24">
        <v>0.02</v>
      </c>
      <c r="C358" s="44">
        <v>45664</v>
      </c>
      <c r="D358" s="24">
        <v>-0.03</v>
      </c>
      <c r="E358" s="44">
        <v>45664</v>
      </c>
      <c r="F358" s="24">
        <v>0.02</v>
      </c>
      <c r="G358" s="44">
        <v>45664</v>
      </c>
      <c r="H358" s="24">
        <v>0.02</v>
      </c>
      <c r="I358" s="44">
        <v>45664</v>
      </c>
      <c r="J358" s="24">
        <v>0.02</v>
      </c>
      <c r="K358" s="44">
        <v>45664</v>
      </c>
      <c r="L358" s="24">
        <v>0.02</v>
      </c>
      <c r="M358" s="23">
        <f t="shared" si="33"/>
        <v>3.333333333333334E-3</v>
      </c>
      <c r="N358" s="23">
        <f t="shared" si="34"/>
        <v>1.1666666666666667E-2</v>
      </c>
      <c r="O358" s="47">
        <f t="shared" si="35"/>
        <v>3.4999999999999996</v>
      </c>
      <c r="P358" s="24">
        <f t="shared" si="36"/>
        <v>-0.83333333333333337</v>
      </c>
      <c r="Q358" s="21" t="str">
        <f t="shared" si="37"/>
        <v>X</v>
      </c>
    </row>
    <row r="359" spans="1:17" x14ac:dyDescent="0.3">
      <c r="A359" s="44">
        <v>45663</v>
      </c>
      <c r="B359" s="24">
        <v>-0.12</v>
      </c>
      <c r="C359" s="44">
        <v>45663</v>
      </c>
      <c r="D359" s="24">
        <v>-0.02</v>
      </c>
      <c r="E359" s="44">
        <v>45663</v>
      </c>
      <c r="F359" s="24">
        <v>-0.12</v>
      </c>
      <c r="G359" s="44">
        <v>45663</v>
      </c>
      <c r="H359" s="24">
        <v>-0.12</v>
      </c>
      <c r="I359" s="44">
        <v>45663</v>
      </c>
      <c r="J359" s="24">
        <v>-0.12</v>
      </c>
      <c r="K359" s="44">
        <v>45663</v>
      </c>
      <c r="L359" s="24">
        <v>-0.12</v>
      </c>
      <c r="M359" s="23">
        <f t="shared" si="33"/>
        <v>-8.666666666666667E-2</v>
      </c>
      <c r="N359" s="23">
        <f t="shared" si="34"/>
        <v>-0.10333333333333333</v>
      </c>
      <c r="O359" s="47">
        <f t="shared" si="35"/>
        <v>1.1923076923076923</v>
      </c>
      <c r="P359" s="24">
        <f t="shared" si="36"/>
        <v>-1.6666666666666663</v>
      </c>
      <c r="Q359" s="21" t="str">
        <f t="shared" si="37"/>
        <v>X</v>
      </c>
    </row>
    <row r="360" spans="1:17" x14ac:dyDescent="0.3">
      <c r="A360" s="44">
        <v>45660</v>
      </c>
      <c r="B360" s="24">
        <v>-0.12</v>
      </c>
      <c r="C360" s="44">
        <v>45660</v>
      </c>
      <c r="D360" s="24">
        <v>0.04</v>
      </c>
      <c r="E360" s="44">
        <v>45660</v>
      </c>
      <c r="F360" s="24">
        <v>-0.12</v>
      </c>
      <c r="G360" s="44">
        <v>45660</v>
      </c>
      <c r="H360" s="24">
        <v>-0.12</v>
      </c>
      <c r="I360" s="44">
        <v>45660</v>
      </c>
      <c r="J360" s="24">
        <v>-0.12</v>
      </c>
      <c r="K360" s="44">
        <v>45660</v>
      </c>
      <c r="L360" s="24">
        <v>-0.12</v>
      </c>
      <c r="M360" s="23">
        <f t="shared" si="33"/>
        <v>-6.6666666666666666E-2</v>
      </c>
      <c r="N360" s="23">
        <f t="shared" si="34"/>
        <v>-9.3333333333333324E-2</v>
      </c>
      <c r="O360" s="47">
        <f t="shared" si="35"/>
        <v>1.4</v>
      </c>
      <c r="P360" s="24">
        <f t="shared" si="36"/>
        <v>-2.6666666666666656</v>
      </c>
      <c r="Q360" s="21" t="str">
        <f t="shared" si="37"/>
        <v>X</v>
      </c>
    </row>
    <row r="361" spans="1:17" x14ac:dyDescent="0.3">
      <c r="A361" s="44">
        <v>45659</v>
      </c>
      <c r="B361" s="24">
        <v>-0.16</v>
      </c>
      <c r="C361" s="44">
        <v>45659</v>
      </c>
      <c r="D361" s="24">
        <v>0</v>
      </c>
      <c r="E361" s="44">
        <v>45659</v>
      </c>
      <c r="F361" s="24">
        <v>-0.16</v>
      </c>
      <c r="G361" s="44">
        <v>45659</v>
      </c>
      <c r="H361" s="24">
        <v>-0.16</v>
      </c>
      <c r="I361" s="44">
        <v>45659</v>
      </c>
      <c r="J361" s="24">
        <v>-0.16</v>
      </c>
      <c r="K361" s="44">
        <v>45659</v>
      </c>
      <c r="L361" s="24">
        <v>-0.16</v>
      </c>
      <c r="M361" s="23">
        <f t="shared" si="33"/>
        <v>-0.10666666666666667</v>
      </c>
      <c r="N361" s="23">
        <f t="shared" si="34"/>
        <v>-0.13333333333333333</v>
      </c>
      <c r="O361" s="47">
        <f t="shared" si="35"/>
        <v>1.25</v>
      </c>
      <c r="P361" s="24">
        <f t="shared" si="36"/>
        <v>-2.6666666666666656</v>
      </c>
      <c r="Q361" s="21" t="str">
        <f t="shared" si="37"/>
        <v>X</v>
      </c>
    </row>
    <row r="362" spans="1:17" x14ac:dyDescent="0.3">
      <c r="A362" s="44">
        <v>45656</v>
      </c>
      <c r="B362" s="24">
        <v>-0.04</v>
      </c>
      <c r="C362" s="44">
        <v>45656</v>
      </c>
      <c r="D362" s="24">
        <v>-0.01</v>
      </c>
      <c r="E362" s="44">
        <v>45656</v>
      </c>
      <c r="F362" s="24">
        <v>-0.04</v>
      </c>
      <c r="G362" s="44">
        <v>45656</v>
      </c>
      <c r="H362" s="24">
        <v>-0.04</v>
      </c>
      <c r="I362" s="44">
        <v>45656</v>
      </c>
      <c r="J362" s="24">
        <v>-0.04</v>
      </c>
      <c r="K362" s="44">
        <v>45656</v>
      </c>
      <c r="L362" s="24">
        <v>-0.04</v>
      </c>
      <c r="M362" s="23">
        <f t="shared" si="33"/>
        <v>-0.03</v>
      </c>
      <c r="N362" s="23">
        <f t="shared" si="34"/>
        <v>-3.5000000000000003E-2</v>
      </c>
      <c r="O362" s="47">
        <f t="shared" si="35"/>
        <v>1.1666666666666667</v>
      </c>
      <c r="P362" s="24">
        <f t="shared" si="36"/>
        <v>-0.50000000000000044</v>
      </c>
      <c r="Q362" s="21" t="str">
        <f t="shared" si="37"/>
        <v>X</v>
      </c>
    </row>
    <row r="363" spans="1:17" x14ac:dyDescent="0.3">
      <c r="A363" s="44">
        <v>45653</v>
      </c>
      <c r="B363" s="24">
        <v>0.13</v>
      </c>
      <c r="C363" s="44">
        <v>45653</v>
      </c>
      <c r="D363" s="24">
        <v>-0.01</v>
      </c>
      <c r="E363" s="44">
        <v>45653</v>
      </c>
      <c r="F363" s="24">
        <v>0.13</v>
      </c>
      <c r="G363" s="44">
        <v>45653</v>
      </c>
      <c r="H363" s="24">
        <v>0.13</v>
      </c>
      <c r="I363" s="44">
        <v>45653</v>
      </c>
      <c r="J363" s="24">
        <v>0.13</v>
      </c>
      <c r="K363" s="44">
        <v>45653</v>
      </c>
      <c r="L363" s="24">
        <v>0.13</v>
      </c>
      <c r="M363" s="23">
        <f t="shared" si="33"/>
        <v>8.3333333333333329E-2</v>
      </c>
      <c r="N363" s="23">
        <f t="shared" si="34"/>
        <v>0.10666666666666667</v>
      </c>
      <c r="O363" s="47">
        <f t="shared" si="35"/>
        <v>1.2800000000000002</v>
      </c>
      <c r="P363" s="24">
        <f t="shared" si="36"/>
        <v>-2.3333333333333344</v>
      </c>
      <c r="Q363" s="21" t="str">
        <f t="shared" si="37"/>
        <v>X</v>
      </c>
    </row>
    <row r="364" spans="1:17" x14ac:dyDescent="0.3">
      <c r="A364" s="44">
        <v>45652</v>
      </c>
      <c r="B364" s="24">
        <v>0.04</v>
      </c>
      <c r="C364" s="44">
        <v>45652</v>
      </c>
      <c r="D364" s="24">
        <v>0.1</v>
      </c>
      <c r="E364" s="44">
        <v>45652</v>
      </c>
      <c r="F364" s="24">
        <v>0.04</v>
      </c>
      <c r="G364" s="44">
        <v>45652</v>
      </c>
      <c r="H364" s="24">
        <v>0.04</v>
      </c>
      <c r="I364" s="44">
        <v>45652</v>
      </c>
      <c r="J364" s="24">
        <v>0.04</v>
      </c>
      <c r="K364" s="44">
        <v>45652</v>
      </c>
      <c r="L364" s="24">
        <v>0.04</v>
      </c>
      <c r="M364" s="23">
        <f t="shared" si="33"/>
        <v>6.0000000000000005E-2</v>
      </c>
      <c r="N364" s="23">
        <f t="shared" si="34"/>
        <v>4.9999999999999996E-2</v>
      </c>
      <c r="O364" s="47">
        <f t="shared" si="35"/>
        <v>0.83333333333333315</v>
      </c>
      <c r="P364" s="24">
        <f t="shared" si="36"/>
        <v>1.0000000000000009</v>
      </c>
      <c r="Q364" s="21" t="str">
        <f t="shared" si="37"/>
        <v>O</v>
      </c>
    </row>
    <row r="365" spans="1:17" x14ac:dyDescent="0.3">
      <c r="A365" s="44">
        <v>45650</v>
      </c>
      <c r="B365" s="24">
        <v>0.01</v>
      </c>
      <c r="C365" s="44">
        <v>45650</v>
      </c>
      <c r="D365" s="24">
        <v>0.05</v>
      </c>
      <c r="E365" s="44">
        <v>45650</v>
      </c>
      <c r="F365" s="24">
        <v>0.01</v>
      </c>
      <c r="G365" s="44">
        <v>45650</v>
      </c>
      <c r="H365" s="24">
        <v>0.01</v>
      </c>
      <c r="I365" s="44">
        <v>45650</v>
      </c>
      <c r="J365" s="24">
        <v>0.01</v>
      </c>
      <c r="K365" s="44">
        <v>45650</v>
      </c>
      <c r="L365" s="24">
        <v>0.01</v>
      </c>
      <c r="M365" s="23">
        <f t="shared" si="33"/>
        <v>2.3333333333333334E-2</v>
      </c>
      <c r="N365" s="23">
        <f t="shared" si="34"/>
        <v>1.6666666666666666E-2</v>
      </c>
      <c r="O365" s="47">
        <f t="shared" si="35"/>
        <v>0.71428571428571419</v>
      </c>
      <c r="P365" s="24">
        <f t="shared" si="36"/>
        <v>0.66666666666666674</v>
      </c>
      <c r="Q365" s="21" t="str">
        <f t="shared" si="37"/>
        <v>O</v>
      </c>
    </row>
    <row r="366" spans="1:17" x14ac:dyDescent="0.3">
      <c r="A366" s="44">
        <v>45649</v>
      </c>
      <c r="B366" s="24">
        <v>0.03</v>
      </c>
      <c r="C366" s="44">
        <v>45649</v>
      </c>
      <c r="D366" s="24">
        <v>0.03</v>
      </c>
      <c r="E366" s="44">
        <v>45649</v>
      </c>
      <c r="F366" s="24">
        <v>0.03</v>
      </c>
      <c r="G366" s="44">
        <v>45649</v>
      </c>
      <c r="H366" s="24">
        <v>0.03</v>
      </c>
      <c r="I366" s="44">
        <v>45649</v>
      </c>
      <c r="J366" s="24">
        <v>0.03</v>
      </c>
      <c r="K366" s="44">
        <v>45649</v>
      </c>
      <c r="L366" s="24">
        <v>0.03</v>
      </c>
      <c r="M366" s="23">
        <f t="shared" si="33"/>
        <v>0.03</v>
      </c>
      <c r="N366" s="23">
        <f t="shared" si="34"/>
        <v>0.03</v>
      </c>
      <c r="O366" s="47">
        <f t="shared" si="35"/>
        <v>1</v>
      </c>
      <c r="P366" s="24">
        <f t="shared" si="36"/>
        <v>0</v>
      </c>
      <c r="Q366" s="21" t="str">
        <f t="shared" si="37"/>
        <v>X</v>
      </c>
    </row>
    <row r="367" spans="1:17" x14ac:dyDescent="0.3">
      <c r="A367" s="44">
        <v>45646</v>
      </c>
      <c r="B367" s="24">
        <v>-0.15</v>
      </c>
      <c r="C367" s="44">
        <v>45646</v>
      </c>
      <c r="D367" s="24">
        <v>0.05</v>
      </c>
      <c r="E367" s="44">
        <v>45646</v>
      </c>
      <c r="F367" s="24">
        <v>-0.15</v>
      </c>
      <c r="G367" s="44">
        <v>45646</v>
      </c>
      <c r="H367" s="24">
        <v>-0.15</v>
      </c>
      <c r="I367" s="44">
        <v>45646</v>
      </c>
      <c r="J367" s="24">
        <v>-0.15</v>
      </c>
      <c r="K367" s="44">
        <v>45646</v>
      </c>
      <c r="L367" s="24">
        <v>-0.15</v>
      </c>
      <c r="M367" s="23">
        <f t="shared" si="33"/>
        <v>-8.3333333333333329E-2</v>
      </c>
      <c r="N367" s="23">
        <f t="shared" si="34"/>
        <v>-0.11666666666666668</v>
      </c>
      <c r="O367" s="47">
        <f t="shared" si="35"/>
        <v>1.4000000000000004</v>
      </c>
      <c r="P367" s="24">
        <f t="shared" si="36"/>
        <v>-3.3333333333333353</v>
      </c>
      <c r="Q367" s="21" t="str">
        <f t="shared" si="37"/>
        <v>X</v>
      </c>
    </row>
    <row r="368" spans="1:17" x14ac:dyDescent="0.3">
      <c r="A368" s="44">
        <v>45645</v>
      </c>
      <c r="B368" s="24">
        <v>-0.15</v>
      </c>
      <c r="C368" s="44">
        <v>45645</v>
      </c>
      <c r="D368" s="24">
        <v>-0.01</v>
      </c>
      <c r="E368" s="44">
        <v>45645</v>
      </c>
      <c r="F368" s="24">
        <v>-0.15</v>
      </c>
      <c r="G368" s="44">
        <v>45645</v>
      </c>
      <c r="H368" s="24">
        <v>-0.15</v>
      </c>
      <c r="I368" s="44">
        <v>45645</v>
      </c>
      <c r="J368" s="24">
        <v>-0.15</v>
      </c>
      <c r="K368" s="44">
        <v>45645</v>
      </c>
      <c r="L368" s="24">
        <v>-0.15</v>
      </c>
      <c r="M368" s="23">
        <f t="shared" si="33"/>
        <v>-0.10333333333333333</v>
      </c>
      <c r="N368" s="23">
        <f t="shared" si="34"/>
        <v>-0.12666666666666668</v>
      </c>
      <c r="O368" s="47">
        <f t="shared" si="35"/>
        <v>1.2258064516129032</v>
      </c>
      <c r="P368" s="24">
        <f t="shared" si="36"/>
        <v>-2.3333333333333344</v>
      </c>
      <c r="Q368" s="21" t="str">
        <f t="shared" si="37"/>
        <v>X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A092-2AF5-4B41-A879-2F513ACBEA3D}">
  <dimension ref="A1:O7225"/>
  <sheetViews>
    <sheetView topLeftCell="A7205" zoomScale="85" zoomScaleNormal="85" workbookViewId="0">
      <selection activeCell="O7225" sqref="O7225"/>
    </sheetView>
  </sheetViews>
  <sheetFormatPr defaultRowHeight="16.5" x14ac:dyDescent="0.3"/>
  <cols>
    <col min="1" max="1" width="11.125" bestFit="1" customWidth="1"/>
    <col min="14" max="14" width="15.875" bestFit="1" customWidth="1"/>
  </cols>
  <sheetData>
    <row r="1" spans="1:15" x14ac:dyDescent="0.3">
      <c r="A1" s="79" t="s">
        <v>14770</v>
      </c>
      <c r="B1" s="61" t="s">
        <v>14771</v>
      </c>
      <c r="C1" s="61" t="s">
        <v>14772</v>
      </c>
      <c r="D1" s="61" t="s">
        <v>14773</v>
      </c>
      <c r="E1" s="61" t="s">
        <v>12</v>
      </c>
      <c r="F1" s="61" t="s">
        <v>14774</v>
      </c>
      <c r="G1" s="61" t="s">
        <v>14775</v>
      </c>
      <c r="H1" s="61" t="s">
        <v>14776</v>
      </c>
      <c r="I1" s="80" t="s">
        <v>14777</v>
      </c>
      <c r="J1" s="80" t="s">
        <v>14778</v>
      </c>
      <c r="K1" s="61" t="s">
        <v>14779</v>
      </c>
      <c r="L1" s="61" t="s">
        <v>14780</v>
      </c>
      <c r="M1" s="61" t="s">
        <v>2089</v>
      </c>
      <c r="N1" t="s">
        <v>13934</v>
      </c>
      <c r="O1">
        <f>SUM(O2:O9994)/100</f>
        <v>5.4937000927999931</v>
      </c>
    </row>
    <row r="2" spans="1:15" x14ac:dyDescent="0.3">
      <c r="A2" s="72">
        <v>46311</v>
      </c>
      <c r="B2" s="62" t="s">
        <v>2090</v>
      </c>
      <c r="C2" s="63" t="s">
        <v>2091</v>
      </c>
      <c r="D2" s="63" t="s">
        <v>2093</v>
      </c>
      <c r="E2" s="62" t="s">
        <v>2094</v>
      </c>
      <c r="F2" s="64">
        <v>3.286</v>
      </c>
      <c r="G2" s="65">
        <v>0.27589999999999998</v>
      </c>
      <c r="H2" s="65">
        <v>0.34320000000000001</v>
      </c>
      <c r="I2" s="72">
        <v>44592</v>
      </c>
      <c r="J2" s="72">
        <v>46418</v>
      </c>
      <c r="K2" s="64">
        <v>1</v>
      </c>
      <c r="L2" s="63" t="s">
        <v>2092</v>
      </c>
      <c r="M2" s="66">
        <v>6.2300000000000001E-2</v>
      </c>
      <c r="N2" t="str">
        <f>_xll.IMDP("BND",D2,$N$1,A2)</f>
        <v>국민주택채권</v>
      </c>
      <c r="O2">
        <f t="shared" ref="O2:O65" si="0">M2*G2</f>
        <v>1.718857E-2</v>
      </c>
    </row>
    <row r="3" spans="1:15" x14ac:dyDescent="0.3">
      <c r="A3" s="73">
        <v>46311</v>
      </c>
      <c r="B3" s="67" t="s">
        <v>2090</v>
      </c>
      <c r="C3" s="68" t="s">
        <v>2091</v>
      </c>
      <c r="D3" s="68" t="s">
        <v>2095</v>
      </c>
      <c r="E3" s="67" t="s">
        <v>2096</v>
      </c>
      <c r="F3" s="69">
        <v>3.3759999999999999</v>
      </c>
      <c r="G3" s="70">
        <v>0.3498</v>
      </c>
      <c r="H3" s="70">
        <v>0.46079999999999999</v>
      </c>
      <c r="I3" s="73">
        <v>44620</v>
      </c>
      <c r="J3" s="73">
        <v>46446</v>
      </c>
      <c r="K3" s="69">
        <v>1</v>
      </c>
      <c r="L3" s="68" t="s">
        <v>2092</v>
      </c>
      <c r="M3" s="71">
        <v>5.8400000000000001E-2</v>
      </c>
      <c r="N3" t="str">
        <f>_xll.IMDP("BND",D3,$N$1,A3)</f>
        <v>국민주택채권</v>
      </c>
      <c r="O3">
        <f t="shared" si="0"/>
        <v>2.042832E-2</v>
      </c>
    </row>
    <row r="4" spans="1:15" x14ac:dyDescent="0.3">
      <c r="A4" s="73">
        <v>46311</v>
      </c>
      <c r="B4" s="67" t="s">
        <v>2090</v>
      </c>
      <c r="C4" s="68" t="s">
        <v>2091</v>
      </c>
      <c r="D4" s="68" t="s">
        <v>2097</v>
      </c>
      <c r="E4" s="67" t="s">
        <v>2098</v>
      </c>
      <c r="F4" s="69">
        <v>3.48</v>
      </c>
      <c r="G4" s="70">
        <v>0.43159999999999998</v>
      </c>
      <c r="H4" s="70">
        <v>0.60329999999999995</v>
      </c>
      <c r="I4" s="73">
        <v>44651</v>
      </c>
      <c r="J4" s="73">
        <v>46477</v>
      </c>
      <c r="K4" s="69">
        <v>1</v>
      </c>
      <c r="L4" s="68" t="s">
        <v>2092</v>
      </c>
      <c r="M4" s="71">
        <v>6.4199999999999993E-2</v>
      </c>
      <c r="N4" t="str">
        <f>_xll.IMDP("BND",D4,$N$1,A4)</f>
        <v>국민주택채권</v>
      </c>
      <c r="O4">
        <f t="shared" si="0"/>
        <v>2.7708719999999996E-2</v>
      </c>
    </row>
    <row r="5" spans="1:15" x14ac:dyDescent="0.3">
      <c r="A5" s="73">
        <v>46311</v>
      </c>
      <c r="B5" s="67" t="s">
        <v>2090</v>
      </c>
      <c r="C5" s="68" t="s">
        <v>2091</v>
      </c>
      <c r="D5" s="68" t="s">
        <v>2099</v>
      </c>
      <c r="E5" s="67" t="s">
        <v>2100</v>
      </c>
      <c r="F5" s="69">
        <v>3.5339999999999998</v>
      </c>
      <c r="G5" s="70">
        <v>0.51070000000000004</v>
      </c>
      <c r="H5" s="70">
        <v>0.75409999999999999</v>
      </c>
      <c r="I5" s="73">
        <v>44681</v>
      </c>
      <c r="J5" s="73">
        <v>46507</v>
      </c>
      <c r="K5" s="69">
        <v>1</v>
      </c>
      <c r="L5" s="68" t="s">
        <v>2092</v>
      </c>
      <c r="M5" s="71">
        <v>6.1199999999999997E-2</v>
      </c>
      <c r="N5" t="str">
        <f>_xll.IMDP("BND",D5,$N$1,A5)</f>
        <v>국민주택채권</v>
      </c>
      <c r="O5">
        <f t="shared" si="0"/>
        <v>3.1254839999999999E-2</v>
      </c>
    </row>
    <row r="6" spans="1:15" x14ac:dyDescent="0.3">
      <c r="A6" s="73">
        <v>46311</v>
      </c>
      <c r="B6" s="67" t="s">
        <v>2090</v>
      </c>
      <c r="C6" s="68" t="s">
        <v>2091</v>
      </c>
      <c r="D6" s="68" t="s">
        <v>2101</v>
      </c>
      <c r="E6" s="67" t="s">
        <v>2102</v>
      </c>
      <c r="F6" s="69">
        <v>3.5670000000000002</v>
      </c>
      <c r="G6" s="70">
        <v>0.59260000000000002</v>
      </c>
      <c r="H6" s="70">
        <v>0.92330000000000001</v>
      </c>
      <c r="I6" s="73">
        <v>44712</v>
      </c>
      <c r="J6" s="73">
        <v>46538</v>
      </c>
      <c r="K6" s="69">
        <v>1</v>
      </c>
      <c r="L6" s="68" t="s">
        <v>2092</v>
      </c>
      <c r="M6" s="71">
        <v>6.6000000000000003E-2</v>
      </c>
      <c r="N6" t="str">
        <f>_xll.IMDP("BND",D6,$N$1,A6)</f>
        <v>국민주택채권</v>
      </c>
      <c r="O6">
        <f t="shared" si="0"/>
        <v>3.9111600000000003E-2</v>
      </c>
    </row>
    <row r="7" spans="1:15" x14ac:dyDescent="0.3">
      <c r="A7" s="73">
        <v>46311</v>
      </c>
      <c r="B7" s="67" t="s">
        <v>2090</v>
      </c>
      <c r="C7" s="68" t="s">
        <v>2091</v>
      </c>
      <c r="D7" s="68" t="s">
        <v>2103</v>
      </c>
      <c r="E7" s="67" t="s">
        <v>2104</v>
      </c>
      <c r="F7" s="69">
        <v>3.6059999999999999</v>
      </c>
      <c r="G7" s="70">
        <v>0.67169999999999996</v>
      </c>
      <c r="H7" s="70">
        <v>1.0993999999999999</v>
      </c>
      <c r="I7" s="73">
        <v>44742</v>
      </c>
      <c r="J7" s="73">
        <v>46568</v>
      </c>
      <c r="K7" s="69">
        <v>1</v>
      </c>
      <c r="L7" s="68" t="s">
        <v>2092</v>
      </c>
      <c r="M7" s="71">
        <v>6.25E-2</v>
      </c>
      <c r="N7" t="str">
        <f>_xll.IMDP("BND",D7,$N$1,A7)</f>
        <v>국민주택채권</v>
      </c>
      <c r="O7">
        <f t="shared" si="0"/>
        <v>4.1981249999999998E-2</v>
      </c>
    </row>
    <row r="8" spans="1:15" x14ac:dyDescent="0.3">
      <c r="A8" s="73">
        <v>46311</v>
      </c>
      <c r="B8" s="67" t="s">
        <v>2090</v>
      </c>
      <c r="C8" s="68" t="s">
        <v>2091</v>
      </c>
      <c r="D8" s="68" t="s">
        <v>2105</v>
      </c>
      <c r="E8" s="67" t="s">
        <v>2106</v>
      </c>
      <c r="F8" s="69">
        <v>3.629</v>
      </c>
      <c r="G8" s="70">
        <v>0.75349999999999995</v>
      </c>
      <c r="H8" s="70">
        <v>1.2948</v>
      </c>
      <c r="I8" s="73">
        <v>44773</v>
      </c>
      <c r="J8" s="73">
        <v>46599</v>
      </c>
      <c r="K8" s="69">
        <v>1</v>
      </c>
      <c r="L8" s="68" t="s">
        <v>2092</v>
      </c>
      <c r="M8" s="71">
        <v>5.3600000000000002E-2</v>
      </c>
      <c r="N8" t="str">
        <f>_xll.IMDP("BND",D8,$N$1,A8)</f>
        <v>국민주택채권</v>
      </c>
      <c r="O8">
        <f t="shared" si="0"/>
        <v>4.0387599999999996E-2</v>
      </c>
    </row>
    <row r="9" spans="1:15" x14ac:dyDescent="0.3">
      <c r="A9" s="73">
        <v>46311</v>
      </c>
      <c r="B9" s="67" t="s">
        <v>2090</v>
      </c>
      <c r="C9" s="68" t="s">
        <v>2091</v>
      </c>
      <c r="D9" s="68" t="s">
        <v>2107</v>
      </c>
      <c r="E9" s="67" t="s">
        <v>2108</v>
      </c>
      <c r="F9" s="69">
        <v>3.637</v>
      </c>
      <c r="G9" s="70">
        <v>0.83540000000000003</v>
      </c>
      <c r="H9" s="70">
        <v>1.5039</v>
      </c>
      <c r="I9" s="73">
        <v>44804</v>
      </c>
      <c r="J9" s="73">
        <v>46630</v>
      </c>
      <c r="K9" s="69">
        <v>1</v>
      </c>
      <c r="L9" s="68" t="s">
        <v>2092</v>
      </c>
      <c r="M9" s="71">
        <v>5.3999999999999999E-2</v>
      </c>
      <c r="N9" t="str">
        <f>_xll.IMDP("BND",D9,$N$1,A9)</f>
        <v>국민주택채권</v>
      </c>
      <c r="O9">
        <f t="shared" si="0"/>
        <v>4.5111600000000002E-2</v>
      </c>
    </row>
    <row r="10" spans="1:15" x14ac:dyDescent="0.3">
      <c r="A10" s="73">
        <v>46311</v>
      </c>
      <c r="B10" s="67" t="s">
        <v>2090</v>
      </c>
      <c r="C10" s="68" t="s">
        <v>2091</v>
      </c>
      <c r="D10" s="68" t="s">
        <v>2109</v>
      </c>
      <c r="E10" s="67" t="s">
        <v>2110</v>
      </c>
      <c r="F10" s="69">
        <v>3.6440000000000001</v>
      </c>
      <c r="G10" s="70">
        <v>0.91459999999999997</v>
      </c>
      <c r="H10" s="70">
        <v>1.7190000000000001</v>
      </c>
      <c r="I10" s="73">
        <v>44834</v>
      </c>
      <c r="J10" s="73">
        <v>46660</v>
      </c>
      <c r="K10" s="69">
        <v>1</v>
      </c>
      <c r="L10" s="68" t="s">
        <v>2092</v>
      </c>
      <c r="M10" s="71">
        <v>5.0099999999999999E-2</v>
      </c>
      <c r="N10" t="str">
        <f>_xll.IMDP("BND",D10,$N$1,A10)</f>
        <v>국민주택채권</v>
      </c>
      <c r="O10">
        <f t="shared" si="0"/>
        <v>4.5821459999999994E-2</v>
      </c>
    </row>
    <row r="11" spans="1:15" x14ac:dyDescent="0.3">
      <c r="A11" s="73">
        <v>46311</v>
      </c>
      <c r="B11" s="67" t="s">
        <v>2090</v>
      </c>
      <c r="C11" s="68" t="s">
        <v>2091</v>
      </c>
      <c r="D11" s="68" t="s">
        <v>2111</v>
      </c>
      <c r="E11" s="67" t="s">
        <v>2112</v>
      </c>
      <c r="F11" s="69">
        <v>3.65</v>
      </c>
      <c r="G11" s="70">
        <v>0.99650000000000005</v>
      </c>
      <c r="H11" s="70">
        <v>1.9543999999999999</v>
      </c>
      <c r="I11" s="73">
        <v>44865</v>
      </c>
      <c r="J11" s="73">
        <v>46691</v>
      </c>
      <c r="K11" s="69">
        <v>1</v>
      </c>
      <c r="L11" s="68" t="s">
        <v>2092</v>
      </c>
      <c r="M11" s="71">
        <v>4.1700000000000001E-2</v>
      </c>
      <c r="N11" t="str">
        <f>_xll.IMDP("BND",D11,$N$1,A11)</f>
        <v>국민주택채권</v>
      </c>
      <c r="O11">
        <f t="shared" si="0"/>
        <v>4.1554050000000002E-2</v>
      </c>
    </row>
    <row r="12" spans="1:15" x14ac:dyDescent="0.3">
      <c r="A12" s="73">
        <v>46311</v>
      </c>
      <c r="B12" s="67" t="s">
        <v>2090</v>
      </c>
      <c r="C12" s="68" t="s">
        <v>2091</v>
      </c>
      <c r="D12" s="68" t="s">
        <v>2113</v>
      </c>
      <c r="E12" s="67" t="s">
        <v>2114</v>
      </c>
      <c r="F12" s="69">
        <v>3.669</v>
      </c>
      <c r="G12" s="70">
        <v>1.0755999999999999</v>
      </c>
      <c r="H12" s="70">
        <v>2.1945000000000001</v>
      </c>
      <c r="I12" s="73">
        <v>44895</v>
      </c>
      <c r="J12" s="73">
        <v>46721</v>
      </c>
      <c r="K12" s="69">
        <v>1</v>
      </c>
      <c r="L12" s="68" t="s">
        <v>2092</v>
      </c>
      <c r="M12" s="71">
        <v>4.8800000000000003E-2</v>
      </c>
      <c r="N12" t="str">
        <f>_xll.IMDP("BND",D12,$N$1,A12)</f>
        <v>국민주택채권</v>
      </c>
      <c r="O12">
        <f t="shared" si="0"/>
        <v>5.2489279999999999E-2</v>
      </c>
    </row>
    <row r="13" spans="1:15" x14ac:dyDescent="0.3">
      <c r="A13" s="73">
        <v>46311</v>
      </c>
      <c r="B13" s="67" t="s">
        <v>2090</v>
      </c>
      <c r="C13" s="68" t="s">
        <v>2091</v>
      </c>
      <c r="D13" s="68" t="s">
        <v>2115</v>
      </c>
      <c r="E13" s="67" t="s">
        <v>2116</v>
      </c>
      <c r="F13" s="69">
        <v>3.702</v>
      </c>
      <c r="G13" s="70">
        <v>1.1572</v>
      </c>
      <c r="H13" s="70">
        <v>2.4548999999999999</v>
      </c>
      <c r="I13" s="73">
        <v>44926</v>
      </c>
      <c r="J13" s="73">
        <v>46752</v>
      </c>
      <c r="K13" s="69">
        <v>1.3</v>
      </c>
      <c r="L13" s="68" t="s">
        <v>2092</v>
      </c>
      <c r="M13" s="71">
        <v>5.8099999999999999E-2</v>
      </c>
      <c r="N13" t="str">
        <f>_xll.IMDP("BND",D13,$N$1,A13)</f>
        <v>국민주택채권</v>
      </c>
      <c r="O13">
        <f t="shared" si="0"/>
        <v>6.7233319999999999E-2</v>
      </c>
    </row>
    <row r="14" spans="1:15" x14ac:dyDescent="0.3">
      <c r="A14" s="73">
        <v>46311</v>
      </c>
      <c r="B14" s="67" t="s">
        <v>2090</v>
      </c>
      <c r="C14" s="68" t="s">
        <v>2091</v>
      </c>
      <c r="D14" s="68" t="s">
        <v>2117</v>
      </c>
      <c r="E14" s="67" t="s">
        <v>2118</v>
      </c>
      <c r="F14" s="69">
        <v>3.7250000000000001</v>
      </c>
      <c r="G14" s="70">
        <v>1.2387999999999999</v>
      </c>
      <c r="H14" s="70">
        <v>2.7288999999999999</v>
      </c>
      <c r="I14" s="73">
        <v>44957</v>
      </c>
      <c r="J14" s="73">
        <v>46783</v>
      </c>
      <c r="K14" s="69">
        <v>1.3</v>
      </c>
      <c r="L14" s="68" t="s">
        <v>2092</v>
      </c>
      <c r="M14" s="71">
        <v>4.5600000000000002E-2</v>
      </c>
      <c r="N14" t="str">
        <f>_xll.IMDP("BND",D14,$N$1,A14)</f>
        <v>국민주택채권</v>
      </c>
      <c r="O14">
        <f t="shared" si="0"/>
        <v>5.6489279999999996E-2</v>
      </c>
    </row>
    <row r="15" spans="1:15" x14ac:dyDescent="0.3">
      <c r="A15" s="73">
        <v>46311</v>
      </c>
      <c r="B15" s="67" t="s">
        <v>2090</v>
      </c>
      <c r="C15" s="68" t="s">
        <v>2091</v>
      </c>
      <c r="D15" s="68" t="s">
        <v>2119</v>
      </c>
      <c r="E15" s="67" t="s">
        <v>2120</v>
      </c>
      <c r="F15" s="69">
        <v>3.7480000000000002</v>
      </c>
      <c r="G15" s="70">
        <v>1.3125</v>
      </c>
      <c r="H15" s="70">
        <v>2.9876</v>
      </c>
      <c r="I15" s="73">
        <v>44985</v>
      </c>
      <c r="J15" s="73">
        <v>46812</v>
      </c>
      <c r="K15" s="69">
        <v>1.3</v>
      </c>
      <c r="L15" s="68" t="s">
        <v>2092</v>
      </c>
      <c r="M15" s="71">
        <v>4.7E-2</v>
      </c>
      <c r="N15" t="str">
        <f>_xll.IMDP("BND",D15,$N$1,A15)</f>
        <v>국민주택채권</v>
      </c>
      <c r="O15">
        <f t="shared" si="0"/>
        <v>6.1687499999999999E-2</v>
      </c>
    </row>
    <row r="16" spans="1:15" x14ac:dyDescent="0.3">
      <c r="A16" s="73">
        <v>46311</v>
      </c>
      <c r="B16" s="67" t="s">
        <v>2090</v>
      </c>
      <c r="C16" s="68" t="s">
        <v>2091</v>
      </c>
      <c r="D16" s="68" t="s">
        <v>2121</v>
      </c>
      <c r="E16" s="67" t="s">
        <v>2122</v>
      </c>
      <c r="F16" s="69">
        <v>3.7679999999999998</v>
      </c>
      <c r="G16" s="70">
        <v>1.3939999999999999</v>
      </c>
      <c r="H16" s="70">
        <v>3.2867999999999999</v>
      </c>
      <c r="I16" s="73">
        <v>45016</v>
      </c>
      <c r="J16" s="73">
        <v>46843</v>
      </c>
      <c r="K16" s="69">
        <v>1.3</v>
      </c>
      <c r="L16" s="68" t="s">
        <v>2092</v>
      </c>
      <c r="M16" s="71">
        <v>5.9900000000000002E-2</v>
      </c>
      <c r="N16" t="str">
        <f>_xll.IMDP("BND",D16,$N$1,A16)</f>
        <v>국민주택채권</v>
      </c>
      <c r="O16">
        <f t="shared" si="0"/>
        <v>8.3500599999999994E-2</v>
      </c>
    </row>
    <row r="17" spans="1:15" x14ac:dyDescent="0.3">
      <c r="A17" s="73">
        <v>46311</v>
      </c>
      <c r="B17" s="67" t="s">
        <v>2090</v>
      </c>
      <c r="C17" s="68" t="s">
        <v>2091</v>
      </c>
      <c r="D17" s="68" t="s">
        <v>2123</v>
      </c>
      <c r="E17" s="67" t="s">
        <v>2124</v>
      </c>
      <c r="F17" s="69">
        <v>3.7850000000000001</v>
      </c>
      <c r="G17" s="70">
        <v>1.4730000000000001</v>
      </c>
      <c r="H17" s="70">
        <v>3.5891000000000002</v>
      </c>
      <c r="I17" s="73">
        <v>45046</v>
      </c>
      <c r="J17" s="73">
        <v>46873</v>
      </c>
      <c r="K17" s="69">
        <v>1.3</v>
      </c>
      <c r="L17" s="68" t="s">
        <v>2092</v>
      </c>
      <c r="M17" s="71">
        <v>5.28E-2</v>
      </c>
      <c r="N17" t="str">
        <f>_xll.IMDP("BND",D17,$N$1,A17)</f>
        <v>국민주택채권</v>
      </c>
      <c r="O17">
        <f t="shared" si="0"/>
        <v>7.7774400000000007E-2</v>
      </c>
    </row>
    <row r="18" spans="1:15" x14ac:dyDescent="0.3">
      <c r="A18" s="73">
        <v>46311</v>
      </c>
      <c r="B18" s="67" t="s">
        <v>2090</v>
      </c>
      <c r="C18" s="68" t="s">
        <v>2091</v>
      </c>
      <c r="D18" s="68" t="s">
        <v>2125</v>
      </c>
      <c r="E18" s="67" t="s">
        <v>2126</v>
      </c>
      <c r="F18" s="69">
        <v>3.79</v>
      </c>
      <c r="G18" s="70">
        <v>1.5548</v>
      </c>
      <c r="H18" s="70">
        <v>3.9152999999999998</v>
      </c>
      <c r="I18" s="73">
        <v>45077</v>
      </c>
      <c r="J18" s="73">
        <v>46904</v>
      </c>
      <c r="K18" s="69">
        <v>1.3</v>
      </c>
      <c r="L18" s="68" t="s">
        <v>2092</v>
      </c>
      <c r="M18" s="71">
        <v>5.1299999999999998E-2</v>
      </c>
      <c r="N18" t="str">
        <f>_xll.IMDP("BND",D18,$N$1,A18)</f>
        <v>국민주택채권</v>
      </c>
      <c r="O18">
        <f t="shared" si="0"/>
        <v>7.9761239999999997E-2</v>
      </c>
    </row>
    <row r="19" spans="1:15" x14ac:dyDescent="0.3">
      <c r="A19" s="73">
        <v>46311</v>
      </c>
      <c r="B19" s="67" t="s">
        <v>2090</v>
      </c>
      <c r="C19" s="68" t="s">
        <v>2091</v>
      </c>
      <c r="D19" s="68" t="s">
        <v>2127</v>
      </c>
      <c r="E19" s="67" t="s">
        <v>2128</v>
      </c>
      <c r="F19" s="69">
        <v>3.7959999999999998</v>
      </c>
      <c r="G19" s="70">
        <v>1.6338999999999999</v>
      </c>
      <c r="H19" s="70">
        <v>4.2435999999999998</v>
      </c>
      <c r="I19" s="73">
        <v>45107</v>
      </c>
      <c r="J19" s="73">
        <v>46934</v>
      </c>
      <c r="K19" s="69">
        <v>1.3</v>
      </c>
      <c r="L19" s="68" t="s">
        <v>2092</v>
      </c>
      <c r="M19" s="71">
        <v>5.16E-2</v>
      </c>
      <c r="N19" t="str">
        <f>_xll.IMDP("BND",D19,$N$1,A19)</f>
        <v>국민주택채권</v>
      </c>
      <c r="O19">
        <f t="shared" si="0"/>
        <v>8.4309239999999994E-2</v>
      </c>
    </row>
    <row r="20" spans="1:15" x14ac:dyDescent="0.3">
      <c r="A20" s="73">
        <v>46311</v>
      </c>
      <c r="B20" s="67" t="s">
        <v>2090</v>
      </c>
      <c r="C20" s="68" t="s">
        <v>2091</v>
      </c>
      <c r="D20" s="68" t="s">
        <v>1407</v>
      </c>
      <c r="E20" s="67" t="s">
        <v>1408</v>
      </c>
      <c r="F20" s="69">
        <v>3.806</v>
      </c>
      <c r="G20" s="70">
        <v>1.7155</v>
      </c>
      <c r="H20" s="70">
        <v>4.5956999999999999</v>
      </c>
      <c r="I20" s="73">
        <v>45138</v>
      </c>
      <c r="J20" s="73">
        <v>46965</v>
      </c>
      <c r="K20" s="69">
        <v>1.3</v>
      </c>
      <c r="L20" s="68" t="s">
        <v>2092</v>
      </c>
      <c r="M20" s="71">
        <v>5.1900000000000002E-2</v>
      </c>
      <c r="N20" t="str">
        <f>_xll.IMDP("BND",D20,$N$1,A20)</f>
        <v>국민주택채권</v>
      </c>
      <c r="O20">
        <f t="shared" si="0"/>
        <v>8.9034450000000001E-2</v>
      </c>
    </row>
    <row r="21" spans="1:15" x14ac:dyDescent="0.3">
      <c r="A21" s="73">
        <v>46311</v>
      </c>
      <c r="B21" s="67" t="s">
        <v>2090</v>
      </c>
      <c r="C21" s="68" t="s">
        <v>2091</v>
      </c>
      <c r="D21" s="68" t="s">
        <v>2129</v>
      </c>
      <c r="E21" s="67" t="s">
        <v>2130</v>
      </c>
      <c r="F21" s="69">
        <v>3.8130000000000002</v>
      </c>
      <c r="G21" s="70">
        <v>1.7971999999999999</v>
      </c>
      <c r="H21" s="70">
        <v>4.9611999999999998</v>
      </c>
      <c r="I21" s="73">
        <v>45169</v>
      </c>
      <c r="J21" s="73">
        <v>46996</v>
      </c>
      <c r="K21" s="69">
        <v>1.3</v>
      </c>
      <c r="L21" s="68" t="s">
        <v>2092</v>
      </c>
      <c r="M21" s="71">
        <v>5.3600000000000002E-2</v>
      </c>
      <c r="N21" t="str">
        <f>_xll.IMDP("BND",D21,$N$1,A21)</f>
        <v>국민주택채권</v>
      </c>
      <c r="O21">
        <f t="shared" si="0"/>
        <v>9.6329919999999999E-2</v>
      </c>
    </row>
    <row r="22" spans="1:15" x14ac:dyDescent="0.3">
      <c r="A22" s="73">
        <v>46311</v>
      </c>
      <c r="B22" s="67" t="s">
        <v>2090</v>
      </c>
      <c r="C22" s="68" t="s">
        <v>2091</v>
      </c>
      <c r="D22" s="68" t="s">
        <v>2131</v>
      </c>
      <c r="E22" s="67" t="s">
        <v>2132</v>
      </c>
      <c r="F22" s="69">
        <v>3.82</v>
      </c>
      <c r="G22" s="70">
        <v>1.8763000000000001</v>
      </c>
      <c r="H22" s="70">
        <v>5.3276000000000003</v>
      </c>
      <c r="I22" s="73">
        <v>45199</v>
      </c>
      <c r="J22" s="73">
        <v>47026</v>
      </c>
      <c r="K22" s="69">
        <v>1.3</v>
      </c>
      <c r="L22" s="68" t="s">
        <v>2092</v>
      </c>
      <c r="M22" s="71">
        <v>4.8599999999999997E-2</v>
      </c>
      <c r="N22" t="str">
        <f>_xll.IMDP("BND",D22,$N$1,A22)</f>
        <v>국민주택채권</v>
      </c>
      <c r="O22">
        <f t="shared" si="0"/>
        <v>9.1188179999999994E-2</v>
      </c>
    </row>
    <row r="23" spans="1:15" x14ac:dyDescent="0.3">
      <c r="A23" s="73">
        <v>46311</v>
      </c>
      <c r="B23" s="67" t="s">
        <v>2090</v>
      </c>
      <c r="C23" s="68" t="s">
        <v>2091</v>
      </c>
      <c r="D23" s="68" t="s">
        <v>1270</v>
      </c>
      <c r="E23" s="67" t="s">
        <v>1271</v>
      </c>
      <c r="F23" s="69">
        <v>3.8279999999999998</v>
      </c>
      <c r="G23" s="70">
        <v>1.9579</v>
      </c>
      <c r="H23" s="70">
        <v>5.7191999999999998</v>
      </c>
      <c r="I23" s="73">
        <v>45230</v>
      </c>
      <c r="J23" s="73">
        <v>47057</v>
      </c>
      <c r="K23" s="69">
        <v>1.3</v>
      </c>
      <c r="L23" s="68" t="s">
        <v>2092</v>
      </c>
      <c r="M23" s="71">
        <v>5.3199999999999997E-2</v>
      </c>
      <c r="N23" t="str">
        <f>_xll.IMDP("BND",D23,$N$1,A23)</f>
        <v>국민주택채권</v>
      </c>
      <c r="O23">
        <f t="shared" si="0"/>
        <v>0.10416027999999999</v>
      </c>
    </row>
    <row r="24" spans="1:15" x14ac:dyDescent="0.3">
      <c r="A24" s="73">
        <v>46311</v>
      </c>
      <c r="B24" s="67" t="s">
        <v>2090</v>
      </c>
      <c r="C24" s="68" t="s">
        <v>2091</v>
      </c>
      <c r="D24" s="68" t="s">
        <v>932</v>
      </c>
      <c r="E24" s="67" t="s">
        <v>2133</v>
      </c>
      <c r="F24" s="69">
        <v>3.83</v>
      </c>
      <c r="G24" s="70">
        <v>2.0369999999999999</v>
      </c>
      <c r="H24" s="70">
        <v>6.1115000000000004</v>
      </c>
      <c r="I24" s="73">
        <v>45260</v>
      </c>
      <c r="J24" s="73">
        <v>47087</v>
      </c>
      <c r="K24" s="69">
        <v>1.3</v>
      </c>
      <c r="L24" s="68" t="s">
        <v>2092</v>
      </c>
      <c r="M24" s="71">
        <v>5.2299999999999999E-2</v>
      </c>
      <c r="N24" t="str">
        <f>_xll.IMDP("BND",D24,$N$1,A24)</f>
        <v>국민주택채권</v>
      </c>
      <c r="O24">
        <f t="shared" si="0"/>
        <v>0.10653509999999999</v>
      </c>
    </row>
    <row r="25" spans="1:15" x14ac:dyDescent="0.3">
      <c r="A25" s="73">
        <v>46311</v>
      </c>
      <c r="B25" s="67" t="s">
        <v>2090</v>
      </c>
      <c r="C25" s="68" t="s">
        <v>2091</v>
      </c>
      <c r="D25" s="68" t="s">
        <v>2134</v>
      </c>
      <c r="E25" s="67" t="s">
        <v>2135</v>
      </c>
      <c r="F25" s="69">
        <v>3.835</v>
      </c>
      <c r="G25" s="70">
        <v>2.1187</v>
      </c>
      <c r="H25" s="70">
        <v>6.5296000000000003</v>
      </c>
      <c r="I25" s="73">
        <v>45291</v>
      </c>
      <c r="J25" s="73">
        <v>47118</v>
      </c>
      <c r="K25" s="69">
        <v>1.3</v>
      </c>
      <c r="L25" s="68" t="s">
        <v>2092</v>
      </c>
      <c r="M25" s="71">
        <v>4.8099999999999997E-2</v>
      </c>
      <c r="N25" t="str">
        <f>_xll.IMDP("BND",D25,$N$1,A25)</f>
        <v>국민주택채권</v>
      </c>
      <c r="O25">
        <f t="shared" si="0"/>
        <v>0.10190946999999999</v>
      </c>
    </row>
    <row r="26" spans="1:15" x14ac:dyDescent="0.3">
      <c r="A26" s="73">
        <v>46311</v>
      </c>
      <c r="B26" s="67" t="s">
        <v>2090</v>
      </c>
      <c r="C26" s="68" t="s">
        <v>2091</v>
      </c>
      <c r="D26" s="68" t="s">
        <v>2136</v>
      </c>
      <c r="E26" s="67" t="s">
        <v>2137</v>
      </c>
      <c r="F26" s="69">
        <v>3.8380000000000001</v>
      </c>
      <c r="G26" s="70">
        <v>2.2004999999999999</v>
      </c>
      <c r="H26" s="70">
        <v>6.9611999999999998</v>
      </c>
      <c r="I26" s="73">
        <v>45322</v>
      </c>
      <c r="J26" s="73">
        <v>47149</v>
      </c>
      <c r="K26" s="69">
        <v>1.3</v>
      </c>
      <c r="L26" s="68" t="s">
        <v>2092</v>
      </c>
      <c r="M26" s="71">
        <v>4.7399999999999998E-2</v>
      </c>
      <c r="N26" t="str">
        <f>_xll.IMDP("BND",D26,$N$1,A26)</f>
        <v>국민주택채권</v>
      </c>
      <c r="O26">
        <f t="shared" si="0"/>
        <v>0.10430369999999999</v>
      </c>
    </row>
    <row r="27" spans="1:15" x14ac:dyDescent="0.3">
      <c r="A27" s="73">
        <v>46311</v>
      </c>
      <c r="B27" s="67" t="s">
        <v>2090</v>
      </c>
      <c r="C27" s="68" t="s">
        <v>2091</v>
      </c>
      <c r="D27" s="68" t="s">
        <v>2138</v>
      </c>
      <c r="E27" s="67" t="s">
        <v>2139</v>
      </c>
      <c r="F27" s="69">
        <v>3.847</v>
      </c>
      <c r="G27" s="70">
        <v>2.2742</v>
      </c>
      <c r="H27" s="70">
        <v>7.3616999999999999</v>
      </c>
      <c r="I27" s="73">
        <v>45351</v>
      </c>
      <c r="J27" s="73">
        <v>47177</v>
      </c>
      <c r="K27" s="69">
        <v>1.3</v>
      </c>
      <c r="L27" s="68" t="s">
        <v>2092</v>
      </c>
      <c r="M27" s="71">
        <v>4.4499999999999998E-2</v>
      </c>
      <c r="N27" t="str">
        <f>_xll.IMDP("BND",D27,$N$1,A27)</f>
        <v>국민주택채권</v>
      </c>
      <c r="O27">
        <f t="shared" si="0"/>
        <v>0.1012019</v>
      </c>
    </row>
    <row r="28" spans="1:15" x14ac:dyDescent="0.3">
      <c r="A28" s="73">
        <v>46311</v>
      </c>
      <c r="B28" s="67" t="s">
        <v>2090</v>
      </c>
      <c r="C28" s="68" t="s">
        <v>2091</v>
      </c>
      <c r="D28" s="68" t="s">
        <v>1553</v>
      </c>
      <c r="E28" s="67" t="s">
        <v>1554</v>
      </c>
      <c r="F28" s="69">
        <v>3.85</v>
      </c>
      <c r="G28" s="70">
        <v>2.3559000000000001</v>
      </c>
      <c r="H28" s="70">
        <v>7.8186999999999998</v>
      </c>
      <c r="I28" s="73">
        <v>45382</v>
      </c>
      <c r="J28" s="73">
        <v>47208</v>
      </c>
      <c r="K28" s="69">
        <v>1.3</v>
      </c>
      <c r="L28" s="68" t="s">
        <v>2092</v>
      </c>
      <c r="M28" s="71">
        <v>5.0599999999999999E-2</v>
      </c>
      <c r="N28" t="str">
        <f>_xll.IMDP("BND",D28,$N$1,A28)</f>
        <v>국민주택채권</v>
      </c>
      <c r="O28">
        <f t="shared" si="0"/>
        <v>0.11920854</v>
      </c>
    </row>
    <row r="29" spans="1:15" x14ac:dyDescent="0.3">
      <c r="A29" s="73">
        <v>46311</v>
      </c>
      <c r="B29" s="67" t="s">
        <v>2090</v>
      </c>
      <c r="C29" s="68" t="s">
        <v>2091</v>
      </c>
      <c r="D29" s="68" t="s">
        <v>1256</v>
      </c>
      <c r="E29" s="67" t="s">
        <v>1257</v>
      </c>
      <c r="F29" s="69">
        <v>3.8540000000000001</v>
      </c>
      <c r="G29" s="70">
        <v>2.4348999999999998</v>
      </c>
      <c r="H29" s="70">
        <v>8.2734000000000005</v>
      </c>
      <c r="I29" s="73">
        <v>45412</v>
      </c>
      <c r="J29" s="73">
        <v>47238</v>
      </c>
      <c r="K29" s="69">
        <v>1.3</v>
      </c>
      <c r="L29" s="68" t="s">
        <v>2092</v>
      </c>
      <c r="M29" s="71">
        <v>5.2600000000000001E-2</v>
      </c>
      <c r="N29" t="str">
        <f>_xll.IMDP("BND",D29,$N$1,A29)</f>
        <v>국민주택채권</v>
      </c>
      <c r="O29">
        <f t="shared" si="0"/>
        <v>0.12807573999999999</v>
      </c>
    </row>
    <row r="30" spans="1:15" x14ac:dyDescent="0.3">
      <c r="A30" s="73">
        <v>46311</v>
      </c>
      <c r="B30" s="67" t="s">
        <v>2090</v>
      </c>
      <c r="C30" s="68" t="s">
        <v>2091</v>
      </c>
      <c r="D30" s="68" t="s">
        <v>2140</v>
      </c>
      <c r="E30" s="67" t="s">
        <v>2141</v>
      </c>
      <c r="F30" s="69">
        <v>3.8660000000000001</v>
      </c>
      <c r="G30" s="70">
        <v>2.5164</v>
      </c>
      <c r="H30" s="70">
        <v>8.7551000000000005</v>
      </c>
      <c r="I30" s="73">
        <v>45443</v>
      </c>
      <c r="J30" s="73">
        <v>47269</v>
      </c>
      <c r="K30" s="69">
        <v>1.3</v>
      </c>
      <c r="L30" s="68" t="s">
        <v>2092</v>
      </c>
      <c r="M30" s="71">
        <v>5.5E-2</v>
      </c>
      <c r="N30" t="str">
        <f>_xll.IMDP("BND",D30,$N$1,A30)</f>
        <v>국민주택채권</v>
      </c>
      <c r="O30">
        <f t="shared" si="0"/>
        <v>0.138402</v>
      </c>
    </row>
    <row r="31" spans="1:15" x14ac:dyDescent="0.3">
      <c r="A31" s="73">
        <v>46311</v>
      </c>
      <c r="B31" s="67" t="s">
        <v>2090</v>
      </c>
      <c r="C31" s="68" t="s">
        <v>2091</v>
      </c>
      <c r="D31" s="68" t="s">
        <v>1263</v>
      </c>
      <c r="E31" s="67" t="s">
        <v>1264</v>
      </c>
      <c r="F31" s="69">
        <v>3.8679999999999999</v>
      </c>
      <c r="G31" s="70">
        <v>2.5954999999999999</v>
      </c>
      <c r="H31" s="70">
        <v>9.2354000000000003</v>
      </c>
      <c r="I31" s="73">
        <v>45473</v>
      </c>
      <c r="J31" s="73">
        <v>47299</v>
      </c>
      <c r="K31" s="69">
        <v>1.3</v>
      </c>
      <c r="L31" s="68" t="s">
        <v>2092</v>
      </c>
      <c r="M31" s="71">
        <v>5.2600000000000001E-2</v>
      </c>
      <c r="N31" t="str">
        <f>_xll.IMDP("BND",D31,$N$1,A31)</f>
        <v>국민주택채권</v>
      </c>
      <c r="O31">
        <f t="shared" si="0"/>
        <v>0.13652329999999999</v>
      </c>
    </row>
    <row r="32" spans="1:15" x14ac:dyDescent="0.3">
      <c r="A32" s="73">
        <v>46311</v>
      </c>
      <c r="B32" s="67" t="s">
        <v>2090</v>
      </c>
      <c r="C32" s="68" t="s">
        <v>2091</v>
      </c>
      <c r="D32" s="68" t="s">
        <v>2142</v>
      </c>
      <c r="E32" s="67" t="s">
        <v>2143</v>
      </c>
      <c r="F32" s="69">
        <v>3.8730000000000002</v>
      </c>
      <c r="G32" s="70">
        <v>2.6770999999999998</v>
      </c>
      <c r="H32" s="70">
        <v>9.7444000000000006</v>
      </c>
      <c r="I32" s="73">
        <v>45504</v>
      </c>
      <c r="J32" s="73">
        <v>47330</v>
      </c>
      <c r="K32" s="69">
        <v>1.3</v>
      </c>
      <c r="L32" s="68" t="s">
        <v>2092</v>
      </c>
      <c r="M32" s="71">
        <v>5.8099999999999999E-2</v>
      </c>
      <c r="N32" t="str">
        <f>_xll.IMDP("BND",D32,$N$1,A32)</f>
        <v>국민주택채권</v>
      </c>
      <c r="O32">
        <f t="shared" si="0"/>
        <v>0.15553950999999999</v>
      </c>
    </row>
    <row r="33" spans="1:15" x14ac:dyDescent="0.3">
      <c r="A33" s="73">
        <v>46311</v>
      </c>
      <c r="B33" s="67" t="s">
        <v>2090</v>
      </c>
      <c r="C33" s="68" t="s">
        <v>2091</v>
      </c>
      <c r="D33" s="68" t="s">
        <v>2144</v>
      </c>
      <c r="E33" s="67" t="s">
        <v>2145</v>
      </c>
      <c r="F33" s="69">
        <v>3.88</v>
      </c>
      <c r="G33" s="70">
        <v>2.7587000000000002</v>
      </c>
      <c r="H33" s="70">
        <v>10.2662</v>
      </c>
      <c r="I33" s="73">
        <v>45535</v>
      </c>
      <c r="J33" s="73">
        <v>47361</v>
      </c>
      <c r="K33" s="69">
        <v>1.3</v>
      </c>
      <c r="L33" s="68" t="s">
        <v>2092</v>
      </c>
      <c r="M33" s="71">
        <v>5.5500000000000001E-2</v>
      </c>
      <c r="N33" t="str">
        <f>_xll.IMDP("BND",D33,$N$1,A33)</f>
        <v>국민주택채권</v>
      </c>
      <c r="O33">
        <f t="shared" si="0"/>
        <v>0.15310785000000002</v>
      </c>
    </row>
    <row r="34" spans="1:15" x14ac:dyDescent="0.3">
      <c r="A34" s="73">
        <v>46311</v>
      </c>
      <c r="B34" s="67" t="s">
        <v>2090</v>
      </c>
      <c r="C34" s="68" t="s">
        <v>2091</v>
      </c>
      <c r="D34" s="68" t="s">
        <v>2146</v>
      </c>
      <c r="E34" s="67" t="s">
        <v>2147</v>
      </c>
      <c r="F34" s="69">
        <v>3.8860000000000001</v>
      </c>
      <c r="G34" s="70">
        <v>2.8376999999999999</v>
      </c>
      <c r="H34" s="70">
        <v>10.783899999999999</v>
      </c>
      <c r="I34" s="73">
        <v>45565</v>
      </c>
      <c r="J34" s="73">
        <v>47391</v>
      </c>
      <c r="K34" s="69">
        <v>1.3</v>
      </c>
      <c r="L34" s="68" t="s">
        <v>2092</v>
      </c>
      <c r="M34" s="71">
        <v>5.3999999999999999E-2</v>
      </c>
      <c r="N34" t="str">
        <f>_xll.IMDP("BND",D34,$N$1,A34)</f>
        <v>국민주택채권</v>
      </c>
      <c r="O34">
        <f t="shared" si="0"/>
        <v>0.15323580000000001</v>
      </c>
    </row>
    <row r="35" spans="1:15" x14ac:dyDescent="0.3">
      <c r="A35" s="73">
        <v>46311</v>
      </c>
      <c r="B35" s="67" t="s">
        <v>2090</v>
      </c>
      <c r="C35" s="68" t="s">
        <v>2091</v>
      </c>
      <c r="D35" s="68" t="s">
        <v>2148</v>
      </c>
      <c r="E35" s="67" t="s">
        <v>2149</v>
      </c>
      <c r="F35" s="69">
        <v>3.8929999999999998</v>
      </c>
      <c r="G35" s="70">
        <v>2.9192</v>
      </c>
      <c r="H35" s="70">
        <v>11.331799999999999</v>
      </c>
      <c r="I35" s="73">
        <v>45596</v>
      </c>
      <c r="J35" s="73">
        <v>47422</v>
      </c>
      <c r="K35" s="69">
        <v>1.3</v>
      </c>
      <c r="L35" s="68" t="s">
        <v>2092</v>
      </c>
      <c r="M35" s="71">
        <v>5.5899999999999998E-2</v>
      </c>
      <c r="N35" t="str">
        <f>_xll.IMDP("BND",D35,$N$1,A35)</f>
        <v>국민주택채권</v>
      </c>
      <c r="O35">
        <f t="shared" si="0"/>
        <v>0.16318327999999999</v>
      </c>
    </row>
    <row r="36" spans="1:15" x14ac:dyDescent="0.3">
      <c r="A36" s="73">
        <v>46311</v>
      </c>
      <c r="B36" s="67" t="s">
        <v>2090</v>
      </c>
      <c r="C36" s="68" t="s">
        <v>2091</v>
      </c>
      <c r="D36" s="68" t="s">
        <v>1592</v>
      </c>
      <c r="E36" s="67" t="s">
        <v>1593</v>
      </c>
      <c r="F36" s="69">
        <v>3.9</v>
      </c>
      <c r="G36" s="70">
        <v>2.9981</v>
      </c>
      <c r="H36" s="70">
        <v>11.874499999999999</v>
      </c>
      <c r="I36" s="73">
        <v>45626</v>
      </c>
      <c r="J36" s="73">
        <v>47452</v>
      </c>
      <c r="K36" s="69">
        <v>1.3</v>
      </c>
      <c r="L36" s="68" t="s">
        <v>2092</v>
      </c>
      <c r="M36" s="71">
        <v>5.0200000000000002E-2</v>
      </c>
      <c r="N36" t="str">
        <f>_xll.IMDP("BND",D36,$N$1,A36)</f>
        <v>국민주택채권</v>
      </c>
      <c r="O36">
        <f t="shared" si="0"/>
        <v>0.15050462000000001</v>
      </c>
    </row>
    <row r="37" spans="1:15" x14ac:dyDescent="0.3">
      <c r="A37" s="73">
        <v>46311</v>
      </c>
      <c r="B37" s="67" t="s">
        <v>2090</v>
      </c>
      <c r="C37" s="68" t="s">
        <v>2091</v>
      </c>
      <c r="D37" s="68" t="s">
        <v>2150</v>
      </c>
      <c r="E37" s="67" t="s">
        <v>2151</v>
      </c>
      <c r="F37" s="69">
        <v>3.907</v>
      </c>
      <c r="G37" s="70">
        <v>3.0796999999999999</v>
      </c>
      <c r="H37" s="70">
        <v>12.4483</v>
      </c>
      <c r="I37" s="73">
        <v>45657</v>
      </c>
      <c r="J37" s="73">
        <v>47483</v>
      </c>
      <c r="K37" s="69">
        <v>1.3</v>
      </c>
      <c r="L37" s="68" t="s">
        <v>2092</v>
      </c>
      <c r="M37" s="71">
        <v>4.9500000000000002E-2</v>
      </c>
      <c r="N37" t="str">
        <f>_xll.IMDP("BND",D37,$N$1,A37)</f>
        <v>국민주택채권</v>
      </c>
      <c r="O37">
        <f t="shared" si="0"/>
        <v>0.15244515</v>
      </c>
    </row>
    <row r="38" spans="1:15" x14ac:dyDescent="0.3">
      <c r="A38" s="73">
        <v>46311</v>
      </c>
      <c r="B38" s="67" t="s">
        <v>2090</v>
      </c>
      <c r="C38" s="68" t="s">
        <v>2091</v>
      </c>
      <c r="D38" s="68" t="s">
        <v>2152</v>
      </c>
      <c r="E38" s="67" t="s">
        <v>2153</v>
      </c>
      <c r="F38" s="69">
        <v>3.9119999999999999</v>
      </c>
      <c r="G38" s="70">
        <v>3.1613000000000002</v>
      </c>
      <c r="H38" s="70">
        <v>13.0358</v>
      </c>
      <c r="I38" s="73">
        <v>45688</v>
      </c>
      <c r="J38" s="73">
        <v>47514</v>
      </c>
      <c r="K38" s="69">
        <v>1.3</v>
      </c>
      <c r="L38" s="68" t="s">
        <v>2092</v>
      </c>
      <c r="M38" s="71">
        <v>4.19E-2</v>
      </c>
      <c r="N38" t="str">
        <f>_xll.IMDP("BND",D38,$N$1,A38)</f>
        <v>국민주택채권</v>
      </c>
      <c r="O38">
        <f t="shared" si="0"/>
        <v>0.13245846999999999</v>
      </c>
    </row>
    <row r="39" spans="1:15" x14ac:dyDescent="0.3">
      <c r="A39" s="73">
        <v>46311</v>
      </c>
      <c r="B39" s="67" t="s">
        <v>2090</v>
      </c>
      <c r="C39" s="68" t="s">
        <v>2091</v>
      </c>
      <c r="D39" s="68" t="s">
        <v>2154</v>
      </c>
      <c r="E39" s="67" t="s">
        <v>2155</v>
      </c>
      <c r="F39" s="69">
        <v>3.9169999999999998</v>
      </c>
      <c r="G39" s="70">
        <v>3.2349000000000001</v>
      </c>
      <c r="H39" s="70">
        <v>13.5778</v>
      </c>
      <c r="I39" s="73">
        <v>45716</v>
      </c>
      <c r="J39" s="73">
        <v>47542</v>
      </c>
      <c r="K39" s="69">
        <v>1.3</v>
      </c>
      <c r="L39" s="68" t="s">
        <v>2092</v>
      </c>
      <c r="M39" s="71">
        <v>5.9299999999999999E-2</v>
      </c>
      <c r="N39" t="str">
        <f>_xll.IMDP("BND",D39,$N$1,A39)</f>
        <v>국민주택채권</v>
      </c>
      <c r="O39">
        <f t="shared" si="0"/>
        <v>0.19182957</v>
      </c>
    </row>
    <row r="40" spans="1:15" x14ac:dyDescent="0.3">
      <c r="A40" s="73">
        <v>46311</v>
      </c>
      <c r="B40" s="67" t="s">
        <v>2090</v>
      </c>
      <c r="C40" s="68" t="s">
        <v>2091</v>
      </c>
      <c r="D40" s="68" t="s">
        <v>2156</v>
      </c>
      <c r="E40" s="67" t="s">
        <v>2157</v>
      </c>
      <c r="F40" s="69">
        <v>3.927</v>
      </c>
      <c r="G40" s="70">
        <v>3.3163</v>
      </c>
      <c r="H40" s="70">
        <v>14.1892</v>
      </c>
      <c r="I40" s="73">
        <v>45747</v>
      </c>
      <c r="J40" s="73">
        <v>47573</v>
      </c>
      <c r="K40" s="69">
        <v>1.3</v>
      </c>
      <c r="L40" s="68" t="s">
        <v>2092</v>
      </c>
      <c r="M40" s="71">
        <v>5.21E-2</v>
      </c>
      <c r="N40" t="str">
        <f>_xll.IMDP("BND",D40,$N$1,A40)</f>
        <v>국민주택채권</v>
      </c>
      <c r="O40">
        <f t="shared" si="0"/>
        <v>0.17277923000000001</v>
      </c>
    </row>
    <row r="41" spans="1:15" x14ac:dyDescent="0.3">
      <c r="A41" s="73">
        <v>46311</v>
      </c>
      <c r="B41" s="67" t="s">
        <v>2090</v>
      </c>
      <c r="C41" s="68" t="s">
        <v>2091</v>
      </c>
      <c r="D41" s="68" t="s">
        <v>2158</v>
      </c>
      <c r="E41" s="67" t="s">
        <v>2159</v>
      </c>
      <c r="F41" s="69">
        <v>3.9329999999999998</v>
      </c>
      <c r="G41" s="70">
        <v>3.3952</v>
      </c>
      <c r="H41" s="70">
        <v>14.7944</v>
      </c>
      <c r="I41" s="73">
        <v>45777</v>
      </c>
      <c r="J41" s="73">
        <v>47603</v>
      </c>
      <c r="K41" s="69">
        <v>1</v>
      </c>
      <c r="L41" s="68" t="s">
        <v>2092</v>
      </c>
      <c r="M41" s="71">
        <v>5.5899999999999998E-2</v>
      </c>
      <c r="N41" t="str">
        <f>_xll.IMDP("BND",D41,$N$1,A41)</f>
        <v>국민주택채권</v>
      </c>
      <c r="O41">
        <f t="shared" si="0"/>
        <v>0.18979167999999999</v>
      </c>
    </row>
    <row r="42" spans="1:15" x14ac:dyDescent="0.3">
      <c r="A42" s="73">
        <v>46311</v>
      </c>
      <c r="B42" s="67" t="s">
        <v>2090</v>
      </c>
      <c r="C42" s="68" t="s">
        <v>2091</v>
      </c>
      <c r="D42" s="68" t="s">
        <v>2160</v>
      </c>
      <c r="E42" s="67" t="s">
        <v>2161</v>
      </c>
      <c r="F42" s="69">
        <v>3.9420000000000002</v>
      </c>
      <c r="G42" s="70">
        <v>3.4765999999999999</v>
      </c>
      <c r="H42" s="70">
        <v>15.431900000000001</v>
      </c>
      <c r="I42" s="73">
        <v>45808</v>
      </c>
      <c r="J42" s="73">
        <v>47634</v>
      </c>
      <c r="K42" s="69">
        <v>1</v>
      </c>
      <c r="L42" s="68" t="s">
        <v>2092</v>
      </c>
      <c r="M42" s="71">
        <v>5.4800000000000001E-2</v>
      </c>
      <c r="N42" t="str">
        <f>_xll.IMDP("BND",D42,$N$1,A42)</f>
        <v>국민주택채권</v>
      </c>
      <c r="O42">
        <f t="shared" si="0"/>
        <v>0.19051767999999999</v>
      </c>
    </row>
    <row r="43" spans="1:15" x14ac:dyDescent="0.3">
      <c r="A43" s="73">
        <v>46311</v>
      </c>
      <c r="B43" s="67" t="s">
        <v>2090</v>
      </c>
      <c r="C43" s="68" t="s">
        <v>2091</v>
      </c>
      <c r="D43" s="68" t="s">
        <v>2162</v>
      </c>
      <c r="E43" s="67" t="s">
        <v>2163</v>
      </c>
      <c r="F43" s="69">
        <v>3.9489999999999998</v>
      </c>
      <c r="G43" s="70">
        <v>3.5554999999999999</v>
      </c>
      <c r="H43" s="70">
        <v>16.061900000000001</v>
      </c>
      <c r="I43" s="73">
        <v>45838</v>
      </c>
      <c r="J43" s="73">
        <v>47664</v>
      </c>
      <c r="K43" s="69">
        <v>1</v>
      </c>
      <c r="L43" s="68" t="s">
        <v>2092</v>
      </c>
      <c r="M43" s="71">
        <v>5.8700000000000002E-2</v>
      </c>
      <c r="N43" t="str">
        <f>_xll.IMDP("BND",D43,$N$1,A43)</f>
        <v>국민주택채권</v>
      </c>
      <c r="O43">
        <f t="shared" si="0"/>
        <v>0.20870785</v>
      </c>
    </row>
    <row r="44" spans="1:15" x14ac:dyDescent="0.3">
      <c r="A44" s="73">
        <v>46311</v>
      </c>
      <c r="B44" s="67" t="s">
        <v>2090</v>
      </c>
      <c r="C44" s="68" t="s">
        <v>2091</v>
      </c>
      <c r="D44" s="68" t="s">
        <v>1007</v>
      </c>
      <c r="E44" s="67" t="s">
        <v>2164</v>
      </c>
      <c r="F44" s="69">
        <v>3.956</v>
      </c>
      <c r="G44" s="70">
        <v>3.6368999999999998</v>
      </c>
      <c r="H44" s="70">
        <v>16.725899999999999</v>
      </c>
      <c r="I44" s="73">
        <v>45869</v>
      </c>
      <c r="J44" s="73">
        <v>47695</v>
      </c>
      <c r="K44" s="69">
        <v>1</v>
      </c>
      <c r="L44" s="68" t="s">
        <v>2092</v>
      </c>
      <c r="M44" s="71">
        <v>5.6500000000000002E-2</v>
      </c>
      <c r="N44" t="str">
        <f>_xll.IMDP("BND",D44,$N$1,A44)</f>
        <v>국민주택채권</v>
      </c>
      <c r="O44">
        <f t="shared" si="0"/>
        <v>0.20548485</v>
      </c>
    </row>
    <row r="45" spans="1:15" x14ac:dyDescent="0.3">
      <c r="A45" s="73">
        <v>46311</v>
      </c>
      <c r="B45" s="67" t="s">
        <v>2090</v>
      </c>
      <c r="C45" s="68" t="s">
        <v>2091</v>
      </c>
      <c r="D45" s="68" t="s">
        <v>2165</v>
      </c>
      <c r="E45" s="67" t="s">
        <v>2166</v>
      </c>
      <c r="F45" s="69">
        <v>3.964</v>
      </c>
      <c r="G45" s="70">
        <v>3.7183999999999999</v>
      </c>
      <c r="H45" s="70">
        <v>17.402799999999999</v>
      </c>
      <c r="I45" s="73">
        <v>45900</v>
      </c>
      <c r="J45" s="73">
        <v>47726</v>
      </c>
      <c r="K45" s="69">
        <v>1</v>
      </c>
      <c r="L45" s="68" t="s">
        <v>2092</v>
      </c>
      <c r="M45" s="71">
        <v>5.2999999999999999E-2</v>
      </c>
      <c r="N45" t="str">
        <f>_xll.IMDP("BND",D45,$N$1,A45)</f>
        <v>국민주택채권</v>
      </c>
      <c r="O45">
        <f t="shared" si="0"/>
        <v>0.19707519999999998</v>
      </c>
    </row>
    <row r="46" spans="1:15" x14ac:dyDescent="0.3">
      <c r="A46" s="73">
        <v>46311</v>
      </c>
      <c r="B46" s="67" t="s">
        <v>2090</v>
      </c>
      <c r="C46" s="68" t="s">
        <v>2091</v>
      </c>
      <c r="D46" s="68" t="s">
        <v>2167</v>
      </c>
      <c r="E46" s="67" t="s">
        <v>2168</v>
      </c>
      <c r="F46" s="69">
        <v>3.9769999999999999</v>
      </c>
      <c r="G46" s="70">
        <v>3.7968999999999999</v>
      </c>
      <c r="H46" s="70">
        <v>18.0685</v>
      </c>
      <c r="I46" s="73">
        <v>45930</v>
      </c>
      <c r="J46" s="73">
        <v>47756</v>
      </c>
      <c r="K46" s="69">
        <v>1</v>
      </c>
      <c r="L46" s="68" t="s">
        <v>2092</v>
      </c>
      <c r="M46" s="71">
        <v>5.6099999999999997E-2</v>
      </c>
      <c r="N46" t="str">
        <f>_xll.IMDP("BND",D46,$N$1,A46)</f>
        <v>국민주택채권</v>
      </c>
      <c r="O46">
        <f t="shared" si="0"/>
        <v>0.21300608999999998</v>
      </c>
    </row>
    <row r="47" spans="1:15" x14ac:dyDescent="0.3">
      <c r="A47" s="73">
        <v>46311</v>
      </c>
      <c r="B47" s="67" t="s">
        <v>2090</v>
      </c>
      <c r="C47" s="68" t="s">
        <v>2091</v>
      </c>
      <c r="D47" s="68" t="s">
        <v>2169</v>
      </c>
      <c r="E47" s="67" t="s">
        <v>2170</v>
      </c>
      <c r="F47" s="69">
        <v>3.9910000000000001</v>
      </c>
      <c r="G47" s="70">
        <v>3.8780999999999999</v>
      </c>
      <c r="H47" s="70">
        <v>18.768899999999999</v>
      </c>
      <c r="I47" s="73">
        <v>45961</v>
      </c>
      <c r="J47" s="73">
        <v>47787</v>
      </c>
      <c r="K47" s="69">
        <v>1</v>
      </c>
      <c r="L47" s="68" t="s">
        <v>2092</v>
      </c>
      <c r="M47" s="71">
        <v>4.6899999999999997E-2</v>
      </c>
      <c r="N47" t="str">
        <f>_xll.IMDP("BND",D47,$N$1,A47)</f>
        <v>국민주택채권</v>
      </c>
      <c r="O47">
        <f t="shared" si="0"/>
        <v>0.18188288999999999</v>
      </c>
    </row>
    <row r="48" spans="1:15" x14ac:dyDescent="0.3">
      <c r="A48" s="73">
        <v>46311</v>
      </c>
      <c r="B48" s="67" t="s">
        <v>2090</v>
      </c>
      <c r="C48" s="68" t="s">
        <v>2091</v>
      </c>
      <c r="D48" s="68" t="s">
        <v>2171</v>
      </c>
      <c r="E48" s="67" t="s">
        <v>2172</v>
      </c>
      <c r="F48" s="69">
        <v>4.0090000000000003</v>
      </c>
      <c r="G48" s="70">
        <v>3.9565000000000001</v>
      </c>
      <c r="H48" s="70">
        <v>19.4575</v>
      </c>
      <c r="I48" s="73">
        <v>45991</v>
      </c>
      <c r="J48" s="73">
        <v>47817</v>
      </c>
      <c r="K48" s="69">
        <v>1</v>
      </c>
      <c r="L48" s="68" t="s">
        <v>2092</v>
      </c>
      <c r="M48" s="71">
        <v>4.5400000000000003E-2</v>
      </c>
      <c r="N48" t="str">
        <f>_xll.IMDP("BND",D48,$N$1,A48)</f>
        <v>국민주택채권</v>
      </c>
      <c r="O48">
        <f t="shared" si="0"/>
        <v>0.17962510000000001</v>
      </c>
    </row>
    <row r="49" spans="1:15" x14ac:dyDescent="0.3">
      <c r="A49" s="73">
        <v>46311</v>
      </c>
      <c r="B49" s="67" t="s">
        <v>2090</v>
      </c>
      <c r="C49" s="68" t="s">
        <v>2091</v>
      </c>
      <c r="D49" s="68" t="s">
        <v>2173</v>
      </c>
      <c r="E49" s="67" t="s">
        <v>2174</v>
      </c>
      <c r="F49" s="69">
        <v>4.0359999999999996</v>
      </c>
      <c r="G49" s="70">
        <v>4.0370999999999997</v>
      </c>
      <c r="H49" s="70">
        <v>20.1783</v>
      </c>
      <c r="I49" s="73">
        <v>46022</v>
      </c>
      <c r="J49" s="73">
        <v>47848</v>
      </c>
      <c r="K49" s="69">
        <v>1</v>
      </c>
      <c r="L49" s="68" t="s">
        <v>2092</v>
      </c>
      <c r="M49" s="71">
        <v>5.8099999999999999E-2</v>
      </c>
      <c r="N49" t="str">
        <f>_xll.IMDP("BND",D49,$N$1,A49)</f>
        <v>국민주택채권</v>
      </c>
      <c r="O49">
        <f t="shared" si="0"/>
        <v>0.23455550999999997</v>
      </c>
    </row>
    <row r="50" spans="1:15" x14ac:dyDescent="0.3">
      <c r="A50" s="73">
        <v>46311</v>
      </c>
      <c r="B50" s="67" t="s">
        <v>2090</v>
      </c>
      <c r="C50" s="68" t="s">
        <v>2091</v>
      </c>
      <c r="D50" s="68" t="s">
        <v>2175</v>
      </c>
      <c r="E50" s="67" t="s">
        <v>2176</v>
      </c>
      <c r="F50" s="69">
        <v>4.0549999999999997</v>
      </c>
      <c r="G50" s="70">
        <v>4.1178999999999997</v>
      </c>
      <c r="H50" s="70">
        <v>20.914999999999999</v>
      </c>
      <c r="I50" s="73">
        <v>46053</v>
      </c>
      <c r="J50" s="73">
        <v>47879</v>
      </c>
      <c r="K50" s="69">
        <v>1</v>
      </c>
      <c r="L50" s="68" t="s">
        <v>2092</v>
      </c>
      <c r="M50" s="71">
        <v>5.1700000000000003E-2</v>
      </c>
      <c r="N50" t="str">
        <f>_xll.IMDP("BND",D50,$N$1,A50)</f>
        <v>국민주택채권</v>
      </c>
      <c r="O50">
        <f t="shared" si="0"/>
        <v>0.21289543</v>
      </c>
    </row>
    <row r="51" spans="1:15" x14ac:dyDescent="0.3">
      <c r="A51" s="73">
        <v>46311</v>
      </c>
      <c r="B51" s="67" t="s">
        <v>2090</v>
      </c>
      <c r="C51" s="68" t="s">
        <v>2091</v>
      </c>
      <c r="D51" s="68" t="s">
        <v>1009</v>
      </c>
      <c r="E51" s="67" t="s">
        <v>2177</v>
      </c>
      <c r="F51" s="69">
        <v>4.0789999999999997</v>
      </c>
      <c r="G51" s="70">
        <v>4.1906999999999996</v>
      </c>
      <c r="H51" s="70">
        <v>21.5885</v>
      </c>
      <c r="I51" s="73">
        <v>46081</v>
      </c>
      <c r="J51" s="73">
        <v>47907</v>
      </c>
      <c r="K51" s="69">
        <v>1</v>
      </c>
      <c r="L51" s="68" t="s">
        <v>2092</v>
      </c>
      <c r="M51" s="71">
        <v>4.5600000000000002E-2</v>
      </c>
      <c r="N51" t="str">
        <f>_xll.IMDP("BND",D51,$N$1,A51)</f>
        <v>국민주택채권</v>
      </c>
      <c r="O51">
        <f t="shared" si="0"/>
        <v>0.19109592</v>
      </c>
    </row>
    <row r="52" spans="1:15" x14ac:dyDescent="0.3">
      <c r="A52" s="73">
        <v>46311</v>
      </c>
      <c r="B52" s="67" t="s">
        <v>2090</v>
      </c>
      <c r="C52" s="68" t="s">
        <v>2091</v>
      </c>
      <c r="D52" s="68" t="s">
        <v>2178</v>
      </c>
      <c r="E52" s="67" t="s">
        <v>2179</v>
      </c>
      <c r="F52" s="69">
        <v>4.101</v>
      </c>
      <c r="G52" s="70">
        <v>4.2713999999999999</v>
      </c>
      <c r="H52" s="70">
        <v>22.347999999999999</v>
      </c>
      <c r="I52" s="73">
        <v>46112</v>
      </c>
      <c r="J52" s="73">
        <v>47938</v>
      </c>
      <c r="K52" s="69">
        <v>1</v>
      </c>
      <c r="L52" s="68" t="s">
        <v>2092</v>
      </c>
      <c r="M52" s="71">
        <v>5.0500000000000003E-2</v>
      </c>
      <c r="N52" t="str">
        <f>_xll.IMDP("BND",D52,$N$1,A52)</f>
        <v>국민주택채권</v>
      </c>
      <c r="O52">
        <f t="shared" si="0"/>
        <v>0.2157057</v>
      </c>
    </row>
    <row r="53" spans="1:15" x14ac:dyDescent="0.3">
      <c r="A53" s="73">
        <v>46311</v>
      </c>
      <c r="B53" s="67" t="s">
        <v>2090</v>
      </c>
      <c r="C53" s="68" t="s">
        <v>2091</v>
      </c>
      <c r="D53" s="68" t="s">
        <v>2180</v>
      </c>
      <c r="E53" s="67" t="s">
        <v>2181</v>
      </c>
      <c r="F53" s="69">
        <v>4.1239999999999997</v>
      </c>
      <c r="G53" s="70">
        <v>4.3494000000000002</v>
      </c>
      <c r="H53" s="70">
        <v>23.0944</v>
      </c>
      <c r="I53" s="73">
        <v>46142</v>
      </c>
      <c r="J53" s="73">
        <v>47968</v>
      </c>
      <c r="K53" s="69">
        <v>1</v>
      </c>
      <c r="L53" s="68" t="s">
        <v>2092</v>
      </c>
      <c r="M53" s="71">
        <v>5.3699999999999998E-2</v>
      </c>
      <c r="N53" t="str">
        <f>_xll.IMDP("BND",D53,$N$1,A53)</f>
        <v>국민주택채권</v>
      </c>
      <c r="O53">
        <f t="shared" si="0"/>
        <v>0.23356278</v>
      </c>
    </row>
    <row r="54" spans="1:15" x14ac:dyDescent="0.3">
      <c r="A54" s="73">
        <v>46311</v>
      </c>
      <c r="B54" s="67" t="s">
        <v>2090</v>
      </c>
      <c r="C54" s="68" t="s">
        <v>2091</v>
      </c>
      <c r="D54" s="68" t="s">
        <v>2182</v>
      </c>
      <c r="E54" s="67" t="s">
        <v>2183</v>
      </c>
      <c r="F54" s="69">
        <v>4.1459999999999999</v>
      </c>
      <c r="G54" s="70">
        <v>4.43</v>
      </c>
      <c r="H54" s="70">
        <v>23.878799999999998</v>
      </c>
      <c r="I54" s="73">
        <v>46173</v>
      </c>
      <c r="J54" s="73">
        <v>47999</v>
      </c>
      <c r="K54" s="69">
        <v>1</v>
      </c>
      <c r="L54" s="68" t="s">
        <v>2092</v>
      </c>
      <c r="M54" s="71">
        <v>4.8800000000000003E-2</v>
      </c>
      <c r="N54" t="str">
        <f>_xll.IMDP("BND",D54,$N$1,A54)</f>
        <v>국민주택채권</v>
      </c>
      <c r="O54">
        <f t="shared" si="0"/>
        <v>0.21618399999999999</v>
      </c>
    </row>
    <row r="55" spans="1:15" x14ac:dyDescent="0.3">
      <c r="A55" s="73">
        <v>46311</v>
      </c>
      <c r="B55" s="67" t="s">
        <v>2090</v>
      </c>
      <c r="C55" s="68" t="s">
        <v>2091</v>
      </c>
      <c r="D55" s="68" t="s">
        <v>14028</v>
      </c>
      <c r="E55" s="67" t="s">
        <v>14029</v>
      </c>
      <c r="F55" s="69">
        <v>4.1609999999999996</v>
      </c>
      <c r="G55" s="70">
        <v>4.5083000000000002</v>
      </c>
      <c r="H55" s="70">
        <v>24.652999999999999</v>
      </c>
      <c r="I55" s="73">
        <v>46203</v>
      </c>
      <c r="J55" s="73">
        <v>48029</v>
      </c>
      <c r="K55" s="69">
        <v>1</v>
      </c>
      <c r="L55" s="68" t="s">
        <v>2092</v>
      </c>
      <c r="M55" s="71">
        <v>5.3900000000000003E-2</v>
      </c>
      <c r="N55" t="str">
        <f>_xll.IMDP("BND",D55,$N$1,A55)</f>
        <v>국민주택채권</v>
      </c>
      <c r="O55">
        <f t="shared" si="0"/>
        <v>0.24299737000000002</v>
      </c>
    </row>
    <row r="56" spans="1:15" x14ac:dyDescent="0.3">
      <c r="A56" s="73">
        <v>46311</v>
      </c>
      <c r="B56" s="67" t="s">
        <v>2090</v>
      </c>
      <c r="C56" s="68" t="s">
        <v>2091</v>
      </c>
      <c r="D56" s="68" t="s">
        <v>14624</v>
      </c>
      <c r="E56" s="67" t="s">
        <v>14625</v>
      </c>
      <c r="F56" s="69">
        <v>4.1879999999999997</v>
      </c>
      <c r="G56" s="70">
        <v>4.5885999999999996</v>
      </c>
      <c r="H56" s="70">
        <v>25.459900000000001</v>
      </c>
      <c r="I56" s="73">
        <v>46234</v>
      </c>
      <c r="J56" s="73">
        <v>48060</v>
      </c>
      <c r="K56" s="69">
        <v>1</v>
      </c>
      <c r="L56" s="68" t="s">
        <v>2092</v>
      </c>
      <c r="M56" s="71">
        <v>5.0200000000000002E-2</v>
      </c>
      <c r="N56" t="str">
        <f>_xll.IMDP("BND",D56,$N$1,A56)</f>
        <v>국민주택채권</v>
      </c>
      <c r="O56">
        <f t="shared" si="0"/>
        <v>0.23034771999999998</v>
      </c>
    </row>
    <row r="57" spans="1:15" x14ac:dyDescent="0.3">
      <c r="A57" s="73">
        <v>46311</v>
      </c>
      <c r="B57" s="67" t="s">
        <v>2090</v>
      </c>
      <c r="C57" s="68" t="s">
        <v>2091</v>
      </c>
      <c r="D57" s="68" t="s">
        <v>15133</v>
      </c>
      <c r="E57" s="67" t="s">
        <v>15134</v>
      </c>
      <c r="F57" s="69">
        <v>4.2220000000000004</v>
      </c>
      <c r="G57" s="70">
        <v>4.6685999999999996</v>
      </c>
      <c r="H57" s="70">
        <v>26.275700000000001</v>
      </c>
      <c r="I57" s="73">
        <v>46265</v>
      </c>
      <c r="J57" s="73">
        <v>48091</v>
      </c>
      <c r="K57" s="69">
        <v>1</v>
      </c>
      <c r="L57" s="68" t="s">
        <v>2092</v>
      </c>
      <c r="M57" s="71">
        <v>4.99E-2</v>
      </c>
      <c r="N57" t="str">
        <f>_xll.IMDP("BND",D57,$N$1,A57)</f>
        <v>국민주택채권</v>
      </c>
      <c r="O57">
        <f t="shared" si="0"/>
        <v>0.23296313999999999</v>
      </c>
    </row>
    <row r="58" spans="1:15" x14ac:dyDescent="0.3">
      <c r="A58" s="73">
        <v>46311</v>
      </c>
      <c r="B58" s="67" t="s">
        <v>2090</v>
      </c>
      <c r="C58" s="68" t="s">
        <v>2091</v>
      </c>
      <c r="D58" s="68" t="s">
        <v>15753</v>
      </c>
      <c r="E58" s="67" t="s">
        <v>15754</v>
      </c>
      <c r="F58" s="69">
        <v>4.2300000000000004</v>
      </c>
      <c r="G58" s="70">
        <v>4.7470999999999997</v>
      </c>
      <c r="H58" s="70">
        <v>27.0898</v>
      </c>
      <c r="I58" s="73">
        <v>46295</v>
      </c>
      <c r="J58" s="73">
        <v>48121</v>
      </c>
      <c r="K58" s="69">
        <v>1</v>
      </c>
      <c r="L58" s="68" t="s">
        <v>2092</v>
      </c>
      <c r="M58" s="71">
        <v>4.8800000000000003E-2</v>
      </c>
      <c r="N58" t="str">
        <f>_xll.IMDP("BND",D58,$N$1,A58)</f>
        <v>국민주택채권</v>
      </c>
      <c r="O58">
        <f t="shared" si="0"/>
        <v>0.23165848</v>
      </c>
    </row>
    <row r="59" spans="1:15" x14ac:dyDescent="0.3">
      <c r="A59" s="73">
        <v>46311</v>
      </c>
      <c r="B59" s="67" t="s">
        <v>2090</v>
      </c>
      <c r="C59" s="68" t="s">
        <v>2091</v>
      </c>
      <c r="D59" s="68" t="s">
        <v>2184</v>
      </c>
      <c r="E59" s="67" t="s">
        <v>2185</v>
      </c>
      <c r="F59" s="69">
        <v>3.15</v>
      </c>
      <c r="G59" s="70">
        <v>0.30499999999999999</v>
      </c>
      <c r="H59" s="70">
        <v>0.24310000000000001</v>
      </c>
      <c r="I59" s="73">
        <v>46063</v>
      </c>
      <c r="J59" s="73">
        <v>46428</v>
      </c>
      <c r="K59" s="69">
        <v>2.75</v>
      </c>
      <c r="L59" s="68" t="s">
        <v>2092</v>
      </c>
      <c r="M59" s="71">
        <v>5.91E-2</v>
      </c>
      <c r="N59" t="str">
        <f>_xll.IMDP("BND",D59,$N$1,A59)</f>
        <v>국채기타</v>
      </c>
      <c r="O59">
        <f t="shared" si="0"/>
        <v>1.80255E-2</v>
      </c>
    </row>
    <row r="60" spans="1:15" x14ac:dyDescent="0.3">
      <c r="A60" s="73">
        <v>46311</v>
      </c>
      <c r="B60" s="67" t="s">
        <v>2090</v>
      </c>
      <c r="C60" s="68" t="s">
        <v>2091</v>
      </c>
      <c r="D60" s="68" t="s">
        <v>2186</v>
      </c>
      <c r="E60" s="67" t="s">
        <v>2187</v>
      </c>
      <c r="F60" s="69">
        <v>3.18</v>
      </c>
      <c r="G60" s="70">
        <v>0.3861</v>
      </c>
      <c r="H60" s="70">
        <v>0.33910000000000001</v>
      </c>
      <c r="I60" s="73">
        <v>46091</v>
      </c>
      <c r="J60" s="73">
        <v>46456</v>
      </c>
      <c r="K60" s="69">
        <v>2.88</v>
      </c>
      <c r="L60" s="68" t="s">
        <v>2092</v>
      </c>
      <c r="M60" s="71">
        <v>5.7700000000000001E-2</v>
      </c>
      <c r="N60" t="str">
        <f>_xll.IMDP("BND",D60,$N$1,A60)</f>
        <v>국채기타</v>
      </c>
      <c r="O60">
        <f t="shared" si="0"/>
        <v>2.2277970000000001E-2</v>
      </c>
    </row>
    <row r="61" spans="1:15" x14ac:dyDescent="0.3">
      <c r="A61" s="73">
        <v>46311</v>
      </c>
      <c r="B61" s="67" t="s">
        <v>2090</v>
      </c>
      <c r="C61" s="68" t="s">
        <v>2091</v>
      </c>
      <c r="D61" s="68" t="s">
        <v>2188</v>
      </c>
      <c r="E61" s="67" t="s">
        <v>2189</v>
      </c>
      <c r="F61" s="69">
        <v>3.22</v>
      </c>
      <c r="G61" s="70">
        <v>0.4677</v>
      </c>
      <c r="H61" s="70">
        <v>0.44900000000000001</v>
      </c>
      <c r="I61" s="73">
        <v>46122</v>
      </c>
      <c r="J61" s="73">
        <v>46487</v>
      </c>
      <c r="K61" s="69">
        <v>3</v>
      </c>
      <c r="L61" s="68" t="s">
        <v>2092</v>
      </c>
      <c r="M61" s="71">
        <v>2.9000000000000001E-2</v>
      </c>
      <c r="N61" t="str">
        <f>_xll.IMDP("BND",D61,$N$1,A61)</f>
        <v>국채기타</v>
      </c>
      <c r="O61">
        <f t="shared" si="0"/>
        <v>1.35633E-2</v>
      </c>
    </row>
    <row r="62" spans="1:15" x14ac:dyDescent="0.3">
      <c r="A62" s="73">
        <v>46311</v>
      </c>
      <c r="B62" s="67" t="s">
        <v>2090</v>
      </c>
      <c r="C62" s="68" t="s">
        <v>2091</v>
      </c>
      <c r="D62" s="68" t="s">
        <v>2190</v>
      </c>
      <c r="E62" s="67" t="s">
        <v>2191</v>
      </c>
      <c r="F62" s="69">
        <v>3.4350000000000001</v>
      </c>
      <c r="G62" s="70">
        <v>0.54249999999999998</v>
      </c>
      <c r="H62" s="70">
        <v>0.56469999999999998</v>
      </c>
      <c r="I62" s="73">
        <v>46152</v>
      </c>
      <c r="J62" s="73">
        <v>46517</v>
      </c>
      <c r="K62" s="69">
        <v>3.25</v>
      </c>
      <c r="L62" s="68" t="s">
        <v>2092</v>
      </c>
      <c r="M62" s="71">
        <v>5.6300000000000003E-2</v>
      </c>
      <c r="N62" t="str">
        <f>_xll.IMDP("BND",D62,$N$1,A62)</f>
        <v>국채기타</v>
      </c>
      <c r="O62">
        <f t="shared" si="0"/>
        <v>3.054275E-2</v>
      </c>
    </row>
    <row r="63" spans="1:15" x14ac:dyDescent="0.3">
      <c r="A63" s="73">
        <v>46311</v>
      </c>
      <c r="B63" s="67" t="s">
        <v>2090</v>
      </c>
      <c r="C63" s="68" t="s">
        <v>2091</v>
      </c>
      <c r="D63" s="68" t="s">
        <v>2192</v>
      </c>
      <c r="E63" s="67" t="s">
        <v>2193</v>
      </c>
      <c r="F63" s="69">
        <v>3.56</v>
      </c>
      <c r="G63" s="70">
        <v>0.623</v>
      </c>
      <c r="H63" s="70">
        <v>0.69799999999999995</v>
      </c>
      <c r="I63" s="73">
        <v>46183</v>
      </c>
      <c r="J63" s="73">
        <v>46548</v>
      </c>
      <c r="K63" s="69">
        <v>3.25</v>
      </c>
      <c r="L63" s="68" t="s">
        <v>2092</v>
      </c>
      <c r="M63" s="71">
        <v>5.1499999999999997E-2</v>
      </c>
      <c r="N63" t="str">
        <f>_xll.IMDP("BND",D63,$N$1,A63)</f>
        <v>국채기타</v>
      </c>
      <c r="O63">
        <f t="shared" si="0"/>
        <v>3.2084499999999995E-2</v>
      </c>
    </row>
    <row r="64" spans="1:15" x14ac:dyDescent="0.3">
      <c r="A64" s="73">
        <v>46311</v>
      </c>
      <c r="B64" s="67" t="s">
        <v>2090</v>
      </c>
      <c r="C64" s="68" t="s">
        <v>2091</v>
      </c>
      <c r="D64" s="68" t="s">
        <v>14224</v>
      </c>
      <c r="E64" s="67" t="s">
        <v>14225</v>
      </c>
      <c r="F64" s="69">
        <v>3.585</v>
      </c>
      <c r="G64" s="70">
        <v>0.7046</v>
      </c>
      <c r="H64" s="70">
        <v>0.84650000000000003</v>
      </c>
      <c r="I64" s="73">
        <v>46213</v>
      </c>
      <c r="J64" s="73">
        <v>46578</v>
      </c>
      <c r="K64" s="69">
        <v>3.38</v>
      </c>
      <c r="L64" s="68" t="s">
        <v>2092</v>
      </c>
      <c r="M64" s="71">
        <v>4.6699999999999998E-2</v>
      </c>
      <c r="N64" t="str">
        <f>_xll.IMDP("BND",D64,$N$1,A64)</f>
        <v>국채기타</v>
      </c>
      <c r="O64">
        <f t="shared" si="0"/>
        <v>3.2904820000000001E-2</v>
      </c>
    </row>
    <row r="65" spans="1:15" x14ac:dyDescent="0.3">
      <c r="A65" s="73">
        <v>46311</v>
      </c>
      <c r="B65" s="67" t="s">
        <v>2090</v>
      </c>
      <c r="C65" s="68" t="s">
        <v>2091</v>
      </c>
      <c r="D65" s="68" t="s">
        <v>14980</v>
      </c>
      <c r="E65" s="67" t="s">
        <v>14981</v>
      </c>
      <c r="F65" s="69">
        <v>3.67</v>
      </c>
      <c r="G65" s="70">
        <v>0.78669999999999995</v>
      </c>
      <c r="H65" s="70">
        <v>1.0093000000000001</v>
      </c>
      <c r="I65" s="73">
        <v>46244</v>
      </c>
      <c r="J65" s="73">
        <v>46609</v>
      </c>
      <c r="K65" s="69">
        <v>3.5</v>
      </c>
      <c r="L65" s="68" t="s">
        <v>2092</v>
      </c>
      <c r="M65" s="71">
        <v>5.1200000000000002E-2</v>
      </c>
      <c r="N65" t="str">
        <f>_xll.IMDP("BND",D65,$N$1,A65)</f>
        <v>국채기타</v>
      </c>
      <c r="O65">
        <f t="shared" si="0"/>
        <v>4.0279040000000002E-2</v>
      </c>
    </row>
    <row r="66" spans="1:15" x14ac:dyDescent="0.3">
      <c r="A66" s="73">
        <v>46311</v>
      </c>
      <c r="B66" s="67" t="s">
        <v>2090</v>
      </c>
      <c r="C66" s="68" t="s">
        <v>2091</v>
      </c>
      <c r="D66" s="68" t="s">
        <v>15575</v>
      </c>
      <c r="E66" s="67" t="s">
        <v>15576</v>
      </c>
      <c r="F66" s="69">
        <v>3.72</v>
      </c>
      <c r="G66" s="70">
        <v>0.8669</v>
      </c>
      <c r="H66" s="70">
        <v>1.1815</v>
      </c>
      <c r="I66" s="73">
        <v>46275</v>
      </c>
      <c r="J66" s="73">
        <v>46640</v>
      </c>
      <c r="K66" s="69">
        <v>3.75</v>
      </c>
      <c r="L66" s="68" t="s">
        <v>2092</v>
      </c>
      <c r="M66" s="71">
        <v>4.19E-2</v>
      </c>
      <c r="N66" t="str">
        <f>_xll.IMDP("BND",D66,$N$1,A66)</f>
        <v>국채기타</v>
      </c>
      <c r="O66">
        <f t="shared" ref="O66:O129" si="1">M66*G66</f>
        <v>3.6323109999999999E-2</v>
      </c>
    </row>
    <row r="67" spans="1:15" x14ac:dyDescent="0.3">
      <c r="A67" s="73">
        <v>46311</v>
      </c>
      <c r="B67" s="67" t="s">
        <v>2090</v>
      </c>
      <c r="C67" s="68" t="s">
        <v>2091</v>
      </c>
      <c r="D67" s="68" t="s">
        <v>188</v>
      </c>
      <c r="E67" s="67" t="s">
        <v>2194</v>
      </c>
      <c r="F67" s="69">
        <v>4.2649999999999997</v>
      </c>
      <c r="G67" s="70">
        <v>12.173299999999999</v>
      </c>
      <c r="H67" s="70">
        <v>181.57400000000001</v>
      </c>
      <c r="I67" s="73">
        <v>41253</v>
      </c>
      <c r="J67" s="73">
        <v>52210</v>
      </c>
      <c r="K67" s="69">
        <v>3</v>
      </c>
      <c r="L67" s="68" t="s">
        <v>2092</v>
      </c>
      <c r="M67" s="71">
        <v>0.70150000000000001</v>
      </c>
      <c r="N67" t="str">
        <f>_xll.IMDP("BND",D67,$N$1,A67)</f>
        <v>국고채권</v>
      </c>
      <c r="O67">
        <f t="shared" si="1"/>
        <v>8.5395699499999989</v>
      </c>
    </row>
    <row r="68" spans="1:15" x14ac:dyDescent="0.3">
      <c r="A68" s="73">
        <v>46311</v>
      </c>
      <c r="B68" s="67" t="s">
        <v>2090</v>
      </c>
      <c r="C68" s="68" t="s">
        <v>2091</v>
      </c>
      <c r="D68" s="68" t="s">
        <v>1254</v>
      </c>
      <c r="E68" s="67" t="s">
        <v>2195</v>
      </c>
      <c r="F68" s="69">
        <v>3.48</v>
      </c>
      <c r="G68" s="70">
        <v>0.3856</v>
      </c>
      <c r="H68" s="70">
        <v>0.33810000000000001</v>
      </c>
      <c r="I68" s="73">
        <v>44630</v>
      </c>
      <c r="J68" s="73">
        <v>46456</v>
      </c>
      <c r="K68" s="69">
        <v>2.38</v>
      </c>
      <c r="L68" s="68" t="s">
        <v>2092</v>
      </c>
      <c r="M68" s="71">
        <v>0.69279999999999997</v>
      </c>
      <c r="N68" t="str">
        <f>_xll.IMDP("BND",D68,$N$1,A68)</f>
        <v>국고채권</v>
      </c>
      <c r="O68">
        <f t="shared" si="1"/>
        <v>0.26714367999999999</v>
      </c>
    </row>
    <row r="69" spans="1:15" x14ac:dyDescent="0.3">
      <c r="A69" s="73">
        <v>46311</v>
      </c>
      <c r="B69" s="67" t="s">
        <v>2090</v>
      </c>
      <c r="C69" s="68" t="s">
        <v>2091</v>
      </c>
      <c r="D69" s="68" t="s">
        <v>1080</v>
      </c>
      <c r="E69" s="67" t="s">
        <v>2196</v>
      </c>
      <c r="F69" s="69">
        <v>3.65</v>
      </c>
      <c r="G69" s="70">
        <v>0.86870000000000003</v>
      </c>
      <c r="H69" s="70">
        <v>1.1849000000000001</v>
      </c>
      <c r="I69" s="73">
        <v>44814</v>
      </c>
      <c r="J69" s="73">
        <v>46640</v>
      </c>
      <c r="K69" s="69">
        <v>3.13</v>
      </c>
      <c r="L69" s="68" t="s">
        <v>2092</v>
      </c>
      <c r="M69" s="71">
        <v>0.50349999999999995</v>
      </c>
      <c r="N69" t="str">
        <f>_xll.IMDP("BND",D69,$N$1,A69)</f>
        <v>국고채권</v>
      </c>
      <c r="O69">
        <f t="shared" si="1"/>
        <v>0.43739044999999999</v>
      </c>
    </row>
    <row r="70" spans="1:15" x14ac:dyDescent="0.3">
      <c r="A70" s="73">
        <v>46311</v>
      </c>
      <c r="B70" s="67" t="s">
        <v>2090</v>
      </c>
      <c r="C70" s="68" t="s">
        <v>2091</v>
      </c>
      <c r="D70" s="68" t="s">
        <v>1258</v>
      </c>
      <c r="E70" s="67" t="s">
        <v>2197</v>
      </c>
      <c r="F70" s="69">
        <v>3.75</v>
      </c>
      <c r="G70" s="70">
        <v>1.3431</v>
      </c>
      <c r="H70" s="70">
        <v>2.4819</v>
      </c>
      <c r="I70" s="73">
        <v>44995</v>
      </c>
      <c r="J70" s="73">
        <v>46822</v>
      </c>
      <c r="K70" s="69">
        <v>3.25</v>
      </c>
      <c r="L70" s="68" t="s">
        <v>2092</v>
      </c>
      <c r="M70" s="71">
        <v>0.62490000000000001</v>
      </c>
      <c r="N70" t="str">
        <f>_xll.IMDP("BND",D70,$N$1,A70)</f>
        <v>국고채권</v>
      </c>
      <c r="O70">
        <f t="shared" si="1"/>
        <v>0.83930318999999998</v>
      </c>
    </row>
    <row r="71" spans="1:15" x14ac:dyDescent="0.3">
      <c r="A71" s="73">
        <v>46311</v>
      </c>
      <c r="B71" s="67" t="s">
        <v>2090</v>
      </c>
      <c r="C71" s="68" t="s">
        <v>2091</v>
      </c>
      <c r="D71" s="68" t="s">
        <v>1153</v>
      </c>
      <c r="E71" s="67" t="s">
        <v>2198</v>
      </c>
      <c r="F71" s="69">
        <v>3.8050000000000002</v>
      </c>
      <c r="G71" s="70">
        <v>1.8067</v>
      </c>
      <c r="H71" s="70">
        <v>4.2058999999999997</v>
      </c>
      <c r="I71" s="73">
        <v>45179</v>
      </c>
      <c r="J71" s="73">
        <v>47006</v>
      </c>
      <c r="K71" s="69">
        <v>3.5</v>
      </c>
      <c r="L71" s="68" t="s">
        <v>2092</v>
      </c>
      <c r="M71" s="71">
        <v>0.47199999999999998</v>
      </c>
      <c r="N71" t="str">
        <f>_xll.IMDP("BND",D71,$N$1,A71)</f>
        <v>국고채권</v>
      </c>
      <c r="O71">
        <f t="shared" si="1"/>
        <v>0.85276239999999992</v>
      </c>
    </row>
    <row r="72" spans="1:15" x14ac:dyDescent="0.3">
      <c r="A72" s="73">
        <v>46311</v>
      </c>
      <c r="B72" s="67" t="s">
        <v>2090</v>
      </c>
      <c r="C72" s="68" t="s">
        <v>2091</v>
      </c>
      <c r="D72" s="68" t="s">
        <v>1290</v>
      </c>
      <c r="E72" s="67" t="s">
        <v>2199</v>
      </c>
      <c r="F72" s="69">
        <v>3.835</v>
      </c>
      <c r="G72" s="70">
        <v>2.2694000000000001</v>
      </c>
      <c r="H72" s="70">
        <v>6.3727999999999998</v>
      </c>
      <c r="I72" s="73">
        <v>45361</v>
      </c>
      <c r="J72" s="73">
        <v>47187</v>
      </c>
      <c r="K72" s="69">
        <v>3.25</v>
      </c>
      <c r="L72" s="68" t="s">
        <v>2092</v>
      </c>
      <c r="M72" s="71">
        <v>0.62680000000000002</v>
      </c>
      <c r="N72" t="str">
        <f>_xll.IMDP("BND",D72,$N$1,A72)</f>
        <v>국고채권</v>
      </c>
      <c r="O72">
        <f t="shared" si="1"/>
        <v>1.4224599200000001</v>
      </c>
    </row>
    <row r="73" spans="1:15" x14ac:dyDescent="0.3">
      <c r="A73" s="73">
        <v>46311</v>
      </c>
      <c r="B73" s="67" t="s">
        <v>2090</v>
      </c>
      <c r="C73" s="68" t="s">
        <v>2091</v>
      </c>
      <c r="D73" s="68" t="s">
        <v>125</v>
      </c>
      <c r="E73" s="67" t="s">
        <v>2200</v>
      </c>
      <c r="F73" s="69">
        <v>3.6</v>
      </c>
      <c r="G73" s="70">
        <v>0.62290000000000001</v>
      </c>
      <c r="H73" s="70">
        <v>0.69769999999999999</v>
      </c>
      <c r="I73" s="73">
        <v>45453</v>
      </c>
      <c r="J73" s="73">
        <v>46548</v>
      </c>
      <c r="K73" s="69">
        <v>3.25</v>
      </c>
      <c r="L73" s="68" t="s">
        <v>2092</v>
      </c>
      <c r="M73" s="71">
        <v>0.57330000000000003</v>
      </c>
      <c r="N73" t="str">
        <f>_xll.IMDP("BND",D73,$N$1,A73)</f>
        <v>국고채권</v>
      </c>
      <c r="O73">
        <f t="shared" si="1"/>
        <v>0.35710857000000001</v>
      </c>
    </row>
    <row r="74" spans="1:15" x14ac:dyDescent="0.3">
      <c r="A74" s="73">
        <v>46311</v>
      </c>
      <c r="B74" s="67" t="s">
        <v>2090</v>
      </c>
      <c r="C74" s="68" t="s">
        <v>2091</v>
      </c>
      <c r="D74" s="68" t="s">
        <v>1092</v>
      </c>
      <c r="E74" s="67" t="s">
        <v>2201</v>
      </c>
      <c r="F74" s="69">
        <v>3.8719999999999999</v>
      </c>
      <c r="G74" s="70">
        <v>2.7290999999999999</v>
      </c>
      <c r="H74" s="70">
        <v>8.9711999999999996</v>
      </c>
      <c r="I74" s="73">
        <v>45545</v>
      </c>
      <c r="J74" s="73">
        <v>47371</v>
      </c>
      <c r="K74" s="69">
        <v>3</v>
      </c>
      <c r="L74" s="68" t="s">
        <v>2092</v>
      </c>
      <c r="M74" s="71">
        <v>0.47110000000000002</v>
      </c>
      <c r="N74" t="str">
        <f>_xll.IMDP("BND",D74,$N$1,A74)</f>
        <v>국고채권</v>
      </c>
      <c r="O74">
        <f t="shared" si="1"/>
        <v>1.28567901</v>
      </c>
    </row>
    <row r="75" spans="1:15" x14ac:dyDescent="0.3">
      <c r="A75" s="73">
        <v>46311</v>
      </c>
      <c r="B75" s="67" t="s">
        <v>2090</v>
      </c>
      <c r="C75" s="68" t="s">
        <v>2091</v>
      </c>
      <c r="D75" s="68" t="s">
        <v>134</v>
      </c>
      <c r="E75" s="67" t="s">
        <v>2202</v>
      </c>
      <c r="F75" s="69">
        <v>3.69</v>
      </c>
      <c r="G75" s="70">
        <v>1.1005</v>
      </c>
      <c r="H75" s="70">
        <v>1.768</v>
      </c>
      <c r="I75" s="73">
        <v>45636</v>
      </c>
      <c r="J75" s="73">
        <v>46731</v>
      </c>
      <c r="K75" s="69">
        <v>2.88</v>
      </c>
      <c r="L75" s="68" t="s">
        <v>2092</v>
      </c>
      <c r="M75" s="71">
        <v>0.68569999999999998</v>
      </c>
      <c r="N75" t="str">
        <f>_xll.IMDP("BND",D75,$N$1,A75)</f>
        <v>국고채권</v>
      </c>
      <c r="O75">
        <f t="shared" si="1"/>
        <v>0.75461285</v>
      </c>
    </row>
    <row r="76" spans="1:15" x14ac:dyDescent="0.3">
      <c r="A76" s="73">
        <v>46311</v>
      </c>
      <c r="B76" s="67" t="s">
        <v>2090</v>
      </c>
      <c r="C76" s="68" t="s">
        <v>2091</v>
      </c>
      <c r="D76" s="68" t="s">
        <v>2203</v>
      </c>
      <c r="E76" s="67" t="s">
        <v>2204</v>
      </c>
      <c r="F76" s="69">
        <v>3.48</v>
      </c>
      <c r="G76" s="70">
        <v>0.3856</v>
      </c>
      <c r="H76" s="70">
        <v>0.33810000000000001</v>
      </c>
      <c r="I76" s="73">
        <v>45726</v>
      </c>
      <c r="J76" s="73">
        <v>46456</v>
      </c>
      <c r="K76" s="69">
        <v>2.63</v>
      </c>
      <c r="L76" s="68" t="s">
        <v>2092</v>
      </c>
      <c r="M76" s="71">
        <v>0.628</v>
      </c>
      <c r="N76" t="str">
        <f>_xll.IMDP("BND",D76,$N$1,A76)</f>
        <v>국고채권</v>
      </c>
      <c r="O76">
        <f t="shared" si="1"/>
        <v>0.24215680000000001</v>
      </c>
    </row>
    <row r="77" spans="1:15" x14ac:dyDescent="0.3">
      <c r="A77" s="73">
        <v>46311</v>
      </c>
      <c r="B77" s="67" t="s">
        <v>2090</v>
      </c>
      <c r="C77" s="68" t="s">
        <v>2091</v>
      </c>
      <c r="D77" s="68" t="s">
        <v>132</v>
      </c>
      <c r="E77" s="67" t="s">
        <v>2205</v>
      </c>
      <c r="F77" s="69">
        <v>3.7549999999999999</v>
      </c>
      <c r="G77" s="70">
        <v>1.5787</v>
      </c>
      <c r="H77" s="70">
        <v>3.3041999999999998</v>
      </c>
      <c r="I77" s="73">
        <v>45818</v>
      </c>
      <c r="J77" s="73">
        <v>46914</v>
      </c>
      <c r="K77" s="69">
        <v>2.25</v>
      </c>
      <c r="L77" s="68" t="s">
        <v>2092</v>
      </c>
      <c r="M77" s="71">
        <v>1.2757000000000001</v>
      </c>
      <c r="N77" t="str">
        <f>_xll.IMDP("BND",D77,$N$1,A77)</f>
        <v>국고채권</v>
      </c>
      <c r="O77">
        <f t="shared" si="1"/>
        <v>2.0139475899999999</v>
      </c>
    </row>
    <row r="78" spans="1:15" x14ac:dyDescent="0.3">
      <c r="A78" s="73">
        <v>46311</v>
      </c>
      <c r="B78" s="67" t="s">
        <v>2090</v>
      </c>
      <c r="C78" s="68" t="s">
        <v>2091</v>
      </c>
      <c r="D78" s="68" t="s">
        <v>2206</v>
      </c>
      <c r="E78" s="67" t="s">
        <v>2207</v>
      </c>
      <c r="F78" s="69">
        <v>3.63</v>
      </c>
      <c r="G78" s="70">
        <v>0.87090000000000001</v>
      </c>
      <c r="H78" s="70">
        <v>1.1887000000000001</v>
      </c>
      <c r="I78" s="73">
        <v>45910</v>
      </c>
      <c r="J78" s="73">
        <v>46640</v>
      </c>
      <c r="K78" s="69">
        <v>2.25</v>
      </c>
      <c r="L78" s="68" t="s">
        <v>2092</v>
      </c>
      <c r="M78" s="71">
        <v>0.60609999999999997</v>
      </c>
      <c r="N78" t="str">
        <f>_xll.IMDP("BND",D78,$N$1,A78)</f>
        <v>국고채권</v>
      </c>
      <c r="O78">
        <f t="shared" si="1"/>
        <v>0.52785249000000001</v>
      </c>
    </row>
    <row r="79" spans="1:15" x14ac:dyDescent="0.3">
      <c r="A79" s="73">
        <v>46311</v>
      </c>
      <c r="B79" s="67" t="s">
        <v>2090</v>
      </c>
      <c r="C79" s="68" t="s">
        <v>2091</v>
      </c>
      <c r="D79" s="68" t="s">
        <v>130</v>
      </c>
      <c r="E79" s="67" t="s">
        <v>2208</v>
      </c>
      <c r="F79" s="69">
        <v>3.8</v>
      </c>
      <c r="G79" s="70">
        <v>2.0354999999999999</v>
      </c>
      <c r="H79" s="70">
        <v>5.2363</v>
      </c>
      <c r="I79" s="73">
        <v>46001</v>
      </c>
      <c r="J79" s="73">
        <v>47097</v>
      </c>
      <c r="K79" s="69">
        <v>2.75</v>
      </c>
      <c r="L79" s="68" t="s">
        <v>2092</v>
      </c>
      <c r="M79" s="71">
        <v>0.88390000000000002</v>
      </c>
      <c r="N79" t="str">
        <f>_xll.IMDP("BND",D79,$N$1,A79)</f>
        <v>국고채권</v>
      </c>
      <c r="O79">
        <f t="shared" si="1"/>
        <v>1.7991784499999999</v>
      </c>
    </row>
    <row r="80" spans="1:15" x14ac:dyDescent="0.3">
      <c r="A80" s="73">
        <v>46311</v>
      </c>
      <c r="B80" s="67" t="s">
        <v>2090</v>
      </c>
      <c r="C80" s="68" t="s">
        <v>2091</v>
      </c>
      <c r="D80" s="68" t="s">
        <v>46</v>
      </c>
      <c r="E80" s="67" t="s">
        <v>2209</v>
      </c>
      <c r="F80" s="69">
        <v>4.2770000000000001</v>
      </c>
      <c r="G80" s="70">
        <v>17.2973</v>
      </c>
      <c r="H80" s="70">
        <v>415.64030000000002</v>
      </c>
      <c r="I80" s="73">
        <v>46091</v>
      </c>
      <c r="J80" s="73">
        <v>57049</v>
      </c>
      <c r="K80" s="69">
        <v>3.5</v>
      </c>
      <c r="L80" s="68" t="s">
        <v>2092</v>
      </c>
      <c r="M80" s="71">
        <v>1.1444000000000001</v>
      </c>
      <c r="N80" t="str">
        <f>_xll.IMDP("BND",D80,$N$1,A80)</f>
        <v>국고채권</v>
      </c>
      <c r="O80">
        <f t="shared" si="1"/>
        <v>19.79503012</v>
      </c>
    </row>
    <row r="81" spans="1:15" x14ac:dyDescent="0.3">
      <c r="A81" s="73">
        <v>46311</v>
      </c>
      <c r="B81" s="67" t="s">
        <v>2090</v>
      </c>
      <c r="C81" s="68" t="s">
        <v>2091</v>
      </c>
      <c r="D81" s="68" t="s">
        <v>465</v>
      </c>
      <c r="E81" s="67" t="s">
        <v>2210</v>
      </c>
      <c r="F81" s="69">
        <v>3.835</v>
      </c>
      <c r="G81" s="70">
        <v>2.468</v>
      </c>
      <c r="H81" s="70">
        <v>7.5117000000000003</v>
      </c>
      <c r="I81" s="73">
        <v>46183</v>
      </c>
      <c r="J81" s="73">
        <v>47279</v>
      </c>
      <c r="K81" s="69">
        <v>3.5</v>
      </c>
      <c r="L81" s="68" t="s">
        <v>2092</v>
      </c>
      <c r="M81" s="71">
        <v>0.79369999999999996</v>
      </c>
      <c r="N81" t="str">
        <f>_xll.IMDP("BND",D81,$N$1,A81)</f>
        <v>국고채권</v>
      </c>
      <c r="O81">
        <f t="shared" si="1"/>
        <v>1.9588515999999998</v>
      </c>
    </row>
    <row r="82" spans="1:15" x14ac:dyDescent="0.3">
      <c r="A82" s="73">
        <v>46311</v>
      </c>
      <c r="B82" s="67" t="s">
        <v>2090</v>
      </c>
      <c r="C82" s="68" t="s">
        <v>2091</v>
      </c>
      <c r="D82" s="68" t="s">
        <v>14654</v>
      </c>
      <c r="E82" s="67" t="s">
        <v>14655</v>
      </c>
      <c r="F82" s="69">
        <v>3.8050000000000002</v>
      </c>
      <c r="G82" s="70">
        <v>1.8049999999999999</v>
      </c>
      <c r="H82" s="70">
        <v>4.2008000000000001</v>
      </c>
      <c r="I82" s="73">
        <v>46275</v>
      </c>
      <c r="J82" s="73">
        <v>47006</v>
      </c>
      <c r="K82" s="69">
        <v>3.63</v>
      </c>
      <c r="L82" s="68" t="s">
        <v>2092</v>
      </c>
      <c r="M82" s="71">
        <v>0.35880000000000001</v>
      </c>
      <c r="N82" t="str">
        <f>_xll.IMDP("BND",D82,$N$1,A82)</f>
        <v>국고채권</v>
      </c>
      <c r="O82">
        <f t="shared" si="1"/>
        <v>0.64763400000000004</v>
      </c>
    </row>
    <row r="83" spans="1:15" x14ac:dyDescent="0.3">
      <c r="A83" s="73">
        <v>46311</v>
      </c>
      <c r="B83" s="67" t="s">
        <v>2090</v>
      </c>
      <c r="C83" s="68" t="s">
        <v>2091</v>
      </c>
      <c r="D83" s="68" t="s">
        <v>2211</v>
      </c>
      <c r="E83" s="67" t="s">
        <v>2212</v>
      </c>
      <c r="F83" s="69">
        <v>3.9769999999999999</v>
      </c>
      <c r="G83" s="70">
        <v>3.6804999999999999</v>
      </c>
      <c r="H83" s="70">
        <v>16.2775</v>
      </c>
      <c r="I83" s="73">
        <v>40522</v>
      </c>
      <c r="J83" s="73">
        <v>47827</v>
      </c>
      <c r="K83" s="69">
        <v>4.75</v>
      </c>
      <c r="L83" s="68" t="s">
        <v>2092</v>
      </c>
      <c r="M83" s="71">
        <v>0.53049999999999997</v>
      </c>
      <c r="N83" t="str">
        <f>_xll.IMDP("BND",D83,$N$1,A83)</f>
        <v>국고채권</v>
      </c>
      <c r="O83">
        <f t="shared" si="1"/>
        <v>1.9525052499999997</v>
      </c>
    </row>
    <row r="84" spans="1:15" x14ac:dyDescent="0.3">
      <c r="A84" s="73">
        <v>46311</v>
      </c>
      <c r="B84" s="67" t="s">
        <v>2090</v>
      </c>
      <c r="C84" s="68" t="s">
        <v>2091</v>
      </c>
      <c r="D84" s="68" t="s">
        <v>196</v>
      </c>
      <c r="E84" s="67" t="s">
        <v>2213</v>
      </c>
      <c r="F84" s="69">
        <v>3.9769999999999999</v>
      </c>
      <c r="G84" s="70">
        <v>4.5434000000000001</v>
      </c>
      <c r="H84" s="70">
        <v>24.360199999999999</v>
      </c>
      <c r="I84" s="73">
        <v>40887</v>
      </c>
      <c r="J84" s="73">
        <v>48192</v>
      </c>
      <c r="K84" s="69">
        <v>4</v>
      </c>
      <c r="L84" s="68" t="s">
        <v>2092</v>
      </c>
      <c r="M84" s="71">
        <v>0.84230000000000005</v>
      </c>
      <c r="N84" t="str">
        <f>_xll.IMDP("BND",D84,$N$1,A84)</f>
        <v>국고채권</v>
      </c>
      <c r="O84">
        <f t="shared" si="1"/>
        <v>3.8269058200000003</v>
      </c>
    </row>
    <row r="85" spans="1:15" x14ac:dyDescent="0.3">
      <c r="A85" s="73">
        <v>46311</v>
      </c>
      <c r="B85" s="67" t="s">
        <v>2090</v>
      </c>
      <c r="C85" s="68" t="s">
        <v>2091</v>
      </c>
      <c r="D85" s="68" t="s">
        <v>722</v>
      </c>
      <c r="E85" s="67" t="s">
        <v>2214</v>
      </c>
      <c r="F85" s="69">
        <v>3.75</v>
      </c>
      <c r="G85" s="70">
        <v>1.3281000000000001</v>
      </c>
      <c r="H85" s="70">
        <v>2.4458000000000002</v>
      </c>
      <c r="I85" s="73">
        <v>39517</v>
      </c>
      <c r="J85" s="73">
        <v>46822</v>
      </c>
      <c r="K85" s="69">
        <v>5.5</v>
      </c>
      <c r="L85" s="68" t="s">
        <v>2092</v>
      </c>
      <c r="M85" s="71">
        <v>0.498</v>
      </c>
      <c r="N85" t="str">
        <f>_xll.IMDP("BND",D85,$N$1,A85)</f>
        <v>국고채권</v>
      </c>
      <c r="O85">
        <f t="shared" si="1"/>
        <v>0.66139380000000003</v>
      </c>
    </row>
    <row r="86" spans="1:15" x14ac:dyDescent="0.3">
      <c r="A86" s="73">
        <v>46311</v>
      </c>
      <c r="B86" s="67" t="s">
        <v>2090</v>
      </c>
      <c r="C86" s="68" t="s">
        <v>2091</v>
      </c>
      <c r="D86" s="68" t="s">
        <v>204</v>
      </c>
      <c r="E86" s="67" t="s">
        <v>2215</v>
      </c>
      <c r="F86" s="69">
        <v>3.89</v>
      </c>
      <c r="G86" s="70">
        <v>2.8262999999999998</v>
      </c>
      <c r="H86" s="70">
        <v>9.8577999999999992</v>
      </c>
      <c r="I86" s="73">
        <v>40157</v>
      </c>
      <c r="J86" s="73">
        <v>47462</v>
      </c>
      <c r="K86" s="69">
        <v>5.5</v>
      </c>
      <c r="L86" s="68" t="s">
        <v>2092</v>
      </c>
      <c r="M86" s="71">
        <v>0.52370000000000005</v>
      </c>
      <c r="N86" t="str">
        <f>_xll.IMDP("BND",D86,$N$1,A86)</f>
        <v>국고채권</v>
      </c>
      <c r="O86">
        <f t="shared" si="1"/>
        <v>1.48013331</v>
      </c>
    </row>
    <row r="87" spans="1:15" x14ac:dyDescent="0.3">
      <c r="A87" s="73">
        <v>46311</v>
      </c>
      <c r="B87" s="67" t="s">
        <v>2090</v>
      </c>
      <c r="C87" s="68" t="s">
        <v>2091</v>
      </c>
      <c r="D87" s="68" t="s">
        <v>1171</v>
      </c>
      <c r="E87" s="67" t="s">
        <v>1172</v>
      </c>
      <c r="F87" s="69">
        <v>4.07</v>
      </c>
      <c r="G87" s="70">
        <v>6.1130000000000004</v>
      </c>
      <c r="H87" s="70">
        <v>43.877099999999999</v>
      </c>
      <c r="I87" s="73">
        <v>41618</v>
      </c>
      <c r="J87" s="73">
        <v>48923</v>
      </c>
      <c r="K87" s="69">
        <v>3.75</v>
      </c>
      <c r="L87" s="68" t="s">
        <v>2092</v>
      </c>
      <c r="M87" s="71">
        <v>0.68820000000000003</v>
      </c>
      <c r="N87" t="str">
        <f>_xll.IMDP("BND",D87,$N$1,A87)</f>
        <v>국고채권</v>
      </c>
      <c r="O87">
        <f t="shared" si="1"/>
        <v>4.2069666000000003</v>
      </c>
    </row>
    <row r="88" spans="1:15" x14ac:dyDescent="0.3">
      <c r="A88" s="73">
        <v>46311</v>
      </c>
      <c r="B88" s="67" t="s">
        <v>2090</v>
      </c>
      <c r="C88" s="68" t="s">
        <v>2091</v>
      </c>
      <c r="D88" s="68" t="s">
        <v>611</v>
      </c>
      <c r="E88" s="67" t="s">
        <v>612</v>
      </c>
      <c r="F88" s="69">
        <v>4.28</v>
      </c>
      <c r="G88" s="70">
        <v>13.4392</v>
      </c>
      <c r="H88" s="70">
        <v>223.12710000000001</v>
      </c>
      <c r="I88" s="73">
        <v>41983</v>
      </c>
      <c r="J88" s="73">
        <v>52941</v>
      </c>
      <c r="K88" s="69">
        <v>2.75</v>
      </c>
      <c r="L88" s="68" t="s">
        <v>2092</v>
      </c>
      <c r="M88" s="71">
        <v>0.5635</v>
      </c>
      <c r="N88" t="str">
        <f>_xll.IMDP("BND",D88,$N$1,A88)</f>
        <v>국고채권</v>
      </c>
      <c r="O88">
        <f t="shared" si="1"/>
        <v>7.5729891999999994</v>
      </c>
    </row>
    <row r="89" spans="1:15" x14ac:dyDescent="0.3">
      <c r="A89" s="73">
        <v>46311</v>
      </c>
      <c r="B89" s="67" t="s">
        <v>2090</v>
      </c>
      <c r="C89" s="68" t="s">
        <v>2091</v>
      </c>
      <c r="D89" s="68" t="s">
        <v>1797</v>
      </c>
      <c r="E89" s="67" t="s">
        <v>1798</v>
      </c>
      <c r="F89" s="69">
        <v>4.1500000000000004</v>
      </c>
      <c r="G89" s="70">
        <v>7.7337999999999996</v>
      </c>
      <c r="H89" s="70">
        <v>68.392899999999997</v>
      </c>
      <c r="I89" s="73">
        <v>42257</v>
      </c>
      <c r="J89" s="73">
        <v>49562</v>
      </c>
      <c r="K89" s="69">
        <v>2.63</v>
      </c>
      <c r="L89" s="68" t="s">
        <v>2092</v>
      </c>
      <c r="M89" s="71">
        <v>0.45590000000000003</v>
      </c>
      <c r="N89" t="str">
        <f>_xll.IMDP("BND",D89,$N$1,A89)</f>
        <v>국고채권</v>
      </c>
      <c r="O89">
        <f t="shared" si="1"/>
        <v>3.5258394200000001</v>
      </c>
    </row>
    <row r="90" spans="1:15" x14ac:dyDescent="0.3">
      <c r="A90" s="73">
        <v>46311</v>
      </c>
      <c r="B90" s="67" t="s">
        <v>2090</v>
      </c>
      <c r="C90" s="68" t="s">
        <v>2091</v>
      </c>
      <c r="D90" s="68" t="s">
        <v>2041</v>
      </c>
      <c r="E90" s="67" t="s">
        <v>2216</v>
      </c>
      <c r="F90" s="69">
        <v>4.28</v>
      </c>
      <c r="G90" s="70">
        <v>15.011900000000001</v>
      </c>
      <c r="H90" s="70">
        <v>270.03609999999998</v>
      </c>
      <c r="I90" s="73">
        <v>42439</v>
      </c>
      <c r="J90" s="73">
        <v>53396</v>
      </c>
      <c r="K90" s="69">
        <v>2</v>
      </c>
      <c r="L90" s="68" t="s">
        <v>2092</v>
      </c>
      <c r="M90" s="71">
        <v>0.46450000000000002</v>
      </c>
      <c r="N90" t="str">
        <f>_xll.IMDP("BND",D90,$N$1,A90)</f>
        <v>국고채권</v>
      </c>
      <c r="O90">
        <f t="shared" si="1"/>
        <v>6.9730275500000003</v>
      </c>
    </row>
    <row r="91" spans="1:15" x14ac:dyDescent="0.3">
      <c r="A91" s="73">
        <v>46311</v>
      </c>
      <c r="B91" s="67" t="s">
        <v>2090</v>
      </c>
      <c r="C91" s="68" t="s">
        <v>2091</v>
      </c>
      <c r="D91" s="68" t="s">
        <v>623</v>
      </c>
      <c r="E91" s="67" t="s">
        <v>624</v>
      </c>
      <c r="F91" s="69">
        <v>4.1420000000000003</v>
      </c>
      <c r="G91" s="70">
        <v>8.9183000000000003</v>
      </c>
      <c r="H91" s="70">
        <v>88.389700000000005</v>
      </c>
      <c r="I91" s="73">
        <v>42623</v>
      </c>
      <c r="J91" s="73">
        <v>49928</v>
      </c>
      <c r="K91" s="69">
        <v>1.5</v>
      </c>
      <c r="L91" s="68" t="s">
        <v>2092</v>
      </c>
      <c r="M91" s="71">
        <v>0.3463</v>
      </c>
      <c r="N91" t="str">
        <f>_xll.IMDP("BND",D91,$N$1,A91)</f>
        <v>국고채권</v>
      </c>
      <c r="O91">
        <f t="shared" si="1"/>
        <v>3.0884072900000001</v>
      </c>
    </row>
    <row r="92" spans="1:15" x14ac:dyDescent="0.3">
      <c r="A92" s="73">
        <v>46311</v>
      </c>
      <c r="B92" s="67" t="s">
        <v>2090</v>
      </c>
      <c r="C92" s="68" t="s">
        <v>2091</v>
      </c>
      <c r="D92" s="68" t="s">
        <v>609</v>
      </c>
      <c r="E92" s="67" t="s">
        <v>2217</v>
      </c>
      <c r="F92" s="69">
        <v>4.2850000000000001</v>
      </c>
      <c r="G92" s="70">
        <v>15.3942</v>
      </c>
      <c r="H92" s="70">
        <v>288.08870000000002</v>
      </c>
      <c r="I92" s="73">
        <v>42804</v>
      </c>
      <c r="J92" s="73">
        <v>53761</v>
      </c>
      <c r="K92" s="69">
        <v>2.13</v>
      </c>
      <c r="L92" s="68" t="s">
        <v>2092</v>
      </c>
      <c r="M92" s="71">
        <v>0.70079999999999998</v>
      </c>
      <c r="N92" t="str">
        <f>_xll.IMDP("BND",D92,$N$1,A92)</f>
        <v>국고채권</v>
      </c>
      <c r="O92">
        <f t="shared" si="1"/>
        <v>10.788255359999999</v>
      </c>
    </row>
    <row r="93" spans="1:15" x14ac:dyDescent="0.3">
      <c r="A93" s="73">
        <v>46311</v>
      </c>
      <c r="B93" s="67" t="s">
        <v>2090</v>
      </c>
      <c r="C93" s="68" t="s">
        <v>2091</v>
      </c>
      <c r="D93" s="68" t="s">
        <v>708</v>
      </c>
      <c r="E93" s="67" t="s">
        <v>709</v>
      </c>
      <c r="F93" s="69">
        <v>3.6</v>
      </c>
      <c r="G93" s="70">
        <v>0.62549999999999994</v>
      </c>
      <c r="H93" s="70">
        <v>0.70099999999999996</v>
      </c>
      <c r="I93" s="73">
        <v>42896</v>
      </c>
      <c r="J93" s="73">
        <v>46548</v>
      </c>
      <c r="K93" s="69">
        <v>2.13</v>
      </c>
      <c r="L93" s="68" t="s">
        <v>2092</v>
      </c>
      <c r="M93" s="71">
        <v>0.55579999999999996</v>
      </c>
      <c r="N93" t="str">
        <f>_xll.IMDP("BND",D93,$N$1,A93)</f>
        <v>국고채권</v>
      </c>
      <c r="O93">
        <f t="shared" si="1"/>
        <v>0.34765289999999993</v>
      </c>
    </row>
    <row r="94" spans="1:15" x14ac:dyDescent="0.3">
      <c r="A94" s="73">
        <v>46311</v>
      </c>
      <c r="B94" s="67" t="s">
        <v>2090</v>
      </c>
      <c r="C94" s="68" t="s">
        <v>2091</v>
      </c>
      <c r="D94" s="68" t="s">
        <v>614</v>
      </c>
      <c r="E94" s="67" t="s">
        <v>2218</v>
      </c>
      <c r="F94" s="69">
        <v>4.1769999999999996</v>
      </c>
      <c r="G94" s="70">
        <v>9.3559000000000001</v>
      </c>
      <c r="H94" s="70">
        <v>99.940700000000007</v>
      </c>
      <c r="I94" s="73">
        <v>42988</v>
      </c>
      <c r="J94" s="73">
        <v>50293</v>
      </c>
      <c r="K94" s="69">
        <v>2.25</v>
      </c>
      <c r="L94" s="68" t="s">
        <v>2092</v>
      </c>
      <c r="M94" s="71">
        <v>0.35539999999999999</v>
      </c>
      <c r="N94" t="str">
        <f>_xll.IMDP("BND",D94,$N$1,A94)</f>
        <v>국고채권</v>
      </c>
      <c r="O94">
        <f t="shared" si="1"/>
        <v>3.3250868599999999</v>
      </c>
    </row>
    <row r="95" spans="1:15" x14ac:dyDescent="0.3">
      <c r="A95" s="73">
        <v>46311</v>
      </c>
      <c r="B95" s="67" t="s">
        <v>2090</v>
      </c>
      <c r="C95" s="68" t="s">
        <v>2091</v>
      </c>
      <c r="D95" s="68" t="s">
        <v>1815</v>
      </c>
      <c r="E95" s="67" t="s">
        <v>2219</v>
      </c>
      <c r="F95" s="69">
        <v>3.69</v>
      </c>
      <c r="G95" s="70">
        <v>1.1040000000000001</v>
      </c>
      <c r="H95" s="70">
        <v>1.7746999999999999</v>
      </c>
      <c r="I95" s="73">
        <v>43079</v>
      </c>
      <c r="J95" s="73">
        <v>46731</v>
      </c>
      <c r="K95" s="69">
        <v>2.38</v>
      </c>
      <c r="L95" s="68" t="s">
        <v>2092</v>
      </c>
      <c r="M95" s="71">
        <v>0.46400000000000002</v>
      </c>
      <c r="N95" t="str">
        <f>_xll.IMDP("BND",D95,$N$1,A95)</f>
        <v>국고채권</v>
      </c>
      <c r="O95">
        <f t="shared" si="1"/>
        <v>0.51225600000000004</v>
      </c>
    </row>
    <row r="96" spans="1:15" x14ac:dyDescent="0.3">
      <c r="A96" s="73">
        <v>46311</v>
      </c>
      <c r="B96" s="67" t="s">
        <v>2090</v>
      </c>
      <c r="C96" s="68" t="s">
        <v>2091</v>
      </c>
      <c r="D96" s="68" t="s">
        <v>602</v>
      </c>
      <c r="E96" s="67" t="s">
        <v>2220</v>
      </c>
      <c r="F96" s="69">
        <v>4.3099999999999996</v>
      </c>
      <c r="G96" s="70">
        <v>15.2746</v>
      </c>
      <c r="H96" s="70">
        <v>292.8091</v>
      </c>
      <c r="I96" s="73">
        <v>43169</v>
      </c>
      <c r="J96" s="73">
        <v>54127</v>
      </c>
      <c r="K96" s="69">
        <v>2.63</v>
      </c>
      <c r="L96" s="68" t="s">
        <v>2092</v>
      </c>
      <c r="M96" s="71">
        <v>0.80659999999999998</v>
      </c>
      <c r="N96" t="str">
        <f>_xll.IMDP("BND",D96,$N$1,A96)</f>
        <v>국고채권</v>
      </c>
      <c r="O96">
        <f t="shared" si="1"/>
        <v>12.320492359999999</v>
      </c>
    </row>
    <row r="97" spans="1:15" x14ac:dyDescent="0.3">
      <c r="A97" s="73">
        <v>46311</v>
      </c>
      <c r="B97" s="67" t="s">
        <v>2090</v>
      </c>
      <c r="C97" s="68" t="s">
        <v>2091</v>
      </c>
      <c r="D97" s="68" t="s">
        <v>1069</v>
      </c>
      <c r="E97" s="67" t="s">
        <v>2221</v>
      </c>
      <c r="F97" s="69">
        <v>3.7549999999999999</v>
      </c>
      <c r="G97" s="70">
        <v>1.5734999999999999</v>
      </c>
      <c r="H97" s="70">
        <v>3.2907999999999999</v>
      </c>
      <c r="I97" s="73">
        <v>43261</v>
      </c>
      <c r="J97" s="73">
        <v>46914</v>
      </c>
      <c r="K97" s="69">
        <v>2.63</v>
      </c>
      <c r="L97" s="68" t="s">
        <v>2092</v>
      </c>
      <c r="M97" s="71">
        <v>0.50770000000000004</v>
      </c>
      <c r="N97" t="str">
        <f>_xll.IMDP("BND",D97,$N$1,A97)</f>
        <v>국고채권</v>
      </c>
      <c r="O97">
        <f t="shared" si="1"/>
        <v>0.79886595000000005</v>
      </c>
    </row>
    <row r="98" spans="1:15" x14ac:dyDescent="0.3">
      <c r="A98" s="73">
        <v>46311</v>
      </c>
      <c r="B98" s="67" t="s">
        <v>2090</v>
      </c>
      <c r="C98" s="68" t="s">
        <v>2091</v>
      </c>
      <c r="D98" s="68" t="s">
        <v>199</v>
      </c>
      <c r="E98" s="67" t="s">
        <v>2222</v>
      </c>
      <c r="F98" s="69">
        <v>4.1820000000000004</v>
      </c>
      <c r="G98" s="70">
        <v>10.0123</v>
      </c>
      <c r="H98" s="70">
        <v>115.518</v>
      </c>
      <c r="I98" s="73">
        <v>43353</v>
      </c>
      <c r="J98" s="73">
        <v>50658</v>
      </c>
      <c r="K98" s="69">
        <v>2.38</v>
      </c>
      <c r="L98" s="68" t="s">
        <v>2092</v>
      </c>
      <c r="M98" s="71">
        <v>0.30719999999999997</v>
      </c>
      <c r="N98" t="str">
        <f>_xll.IMDP("BND",D98,$N$1,A98)</f>
        <v>국고채권</v>
      </c>
      <c r="O98">
        <f t="shared" si="1"/>
        <v>3.0757785599999998</v>
      </c>
    </row>
    <row r="99" spans="1:15" x14ac:dyDescent="0.3">
      <c r="A99" s="73">
        <v>46311</v>
      </c>
      <c r="B99" s="67" t="s">
        <v>2090</v>
      </c>
      <c r="C99" s="68" t="s">
        <v>2091</v>
      </c>
      <c r="D99" s="68" t="s">
        <v>1161</v>
      </c>
      <c r="E99" s="67" t="s">
        <v>2223</v>
      </c>
      <c r="F99" s="69">
        <v>3.81</v>
      </c>
      <c r="G99" s="70">
        <v>2.0438999999999998</v>
      </c>
      <c r="H99" s="70">
        <v>5.2632000000000003</v>
      </c>
      <c r="I99" s="73">
        <v>43444</v>
      </c>
      <c r="J99" s="73">
        <v>47097</v>
      </c>
      <c r="K99" s="69">
        <v>2.38</v>
      </c>
      <c r="L99" s="68" t="s">
        <v>2092</v>
      </c>
      <c r="M99" s="71">
        <v>0.48570000000000002</v>
      </c>
      <c r="N99" t="str">
        <f>_xll.IMDP("BND",D99,$N$1,A99)</f>
        <v>국고채권</v>
      </c>
      <c r="O99">
        <f t="shared" si="1"/>
        <v>0.99272222999999993</v>
      </c>
    </row>
    <row r="100" spans="1:15" x14ac:dyDescent="0.3">
      <c r="A100" s="73">
        <v>46311</v>
      </c>
      <c r="B100" s="67" t="s">
        <v>2090</v>
      </c>
      <c r="C100" s="68" t="s">
        <v>2091</v>
      </c>
      <c r="D100" s="68" t="s">
        <v>194</v>
      </c>
      <c r="E100" s="67" t="s">
        <v>2224</v>
      </c>
      <c r="F100" s="69">
        <v>4.3170000000000002</v>
      </c>
      <c r="G100" s="70">
        <v>16.568999999999999</v>
      </c>
      <c r="H100" s="70">
        <v>337.43259999999998</v>
      </c>
      <c r="I100" s="73">
        <v>43534</v>
      </c>
      <c r="J100" s="73">
        <v>54492</v>
      </c>
      <c r="K100" s="69">
        <v>2</v>
      </c>
      <c r="L100" s="68" t="s">
        <v>2092</v>
      </c>
      <c r="M100" s="71">
        <v>0.81969999999999998</v>
      </c>
      <c r="N100" t="str">
        <f>_xll.IMDP("BND",D100,$N$1,A100)</f>
        <v>국고채권</v>
      </c>
      <c r="O100">
        <f t="shared" si="1"/>
        <v>13.581609299999998</v>
      </c>
    </row>
    <row r="101" spans="1:15" x14ac:dyDescent="0.3">
      <c r="A101" s="73">
        <v>46311</v>
      </c>
      <c r="B101" s="67" t="s">
        <v>2090</v>
      </c>
      <c r="C101" s="68" t="s">
        <v>2091</v>
      </c>
      <c r="D101" s="68" t="s">
        <v>184</v>
      </c>
      <c r="E101" s="67" t="s">
        <v>2225</v>
      </c>
      <c r="F101" s="69">
        <v>3.847</v>
      </c>
      <c r="G101" s="70">
        <v>2.5223</v>
      </c>
      <c r="H101" s="70">
        <v>7.7214</v>
      </c>
      <c r="I101" s="73">
        <v>43626</v>
      </c>
      <c r="J101" s="73">
        <v>47279</v>
      </c>
      <c r="K101" s="69">
        <v>1.88</v>
      </c>
      <c r="L101" s="68" t="s">
        <v>2092</v>
      </c>
      <c r="M101" s="71">
        <v>0.50580000000000003</v>
      </c>
      <c r="N101" t="str">
        <f>_xll.IMDP("BND",D101,$N$1,A101)</f>
        <v>국고채권</v>
      </c>
      <c r="O101">
        <f t="shared" si="1"/>
        <v>1.2757793400000002</v>
      </c>
    </row>
    <row r="102" spans="1:15" x14ac:dyDescent="0.3">
      <c r="A102" s="73">
        <v>46311</v>
      </c>
      <c r="B102" s="67" t="s">
        <v>2090</v>
      </c>
      <c r="C102" s="68" t="s">
        <v>2091</v>
      </c>
      <c r="D102" s="68" t="s">
        <v>1288</v>
      </c>
      <c r="E102" s="67" t="s">
        <v>2226</v>
      </c>
      <c r="F102" s="69">
        <v>4.1449999999999996</v>
      </c>
      <c r="G102" s="70">
        <v>11.5572</v>
      </c>
      <c r="H102" s="70">
        <v>147.38990000000001</v>
      </c>
      <c r="I102" s="73">
        <v>43718</v>
      </c>
      <c r="J102" s="73">
        <v>51023</v>
      </c>
      <c r="K102" s="69">
        <v>1.1299999999999999</v>
      </c>
      <c r="L102" s="68" t="s">
        <v>2092</v>
      </c>
      <c r="M102" s="71">
        <v>0.36749999999999999</v>
      </c>
      <c r="N102" t="str">
        <f>_xll.IMDP("BND",D102,$N$1,A102)</f>
        <v>국고채권</v>
      </c>
      <c r="O102">
        <f t="shared" si="1"/>
        <v>4.2472709999999996</v>
      </c>
    </row>
    <row r="103" spans="1:15" x14ac:dyDescent="0.3">
      <c r="A103" s="73">
        <v>46311</v>
      </c>
      <c r="B103" s="67" t="s">
        <v>2090</v>
      </c>
      <c r="C103" s="68" t="s">
        <v>2091</v>
      </c>
      <c r="D103" s="68" t="s">
        <v>1082</v>
      </c>
      <c r="E103" s="67" t="s">
        <v>2227</v>
      </c>
      <c r="F103" s="69">
        <v>3.887</v>
      </c>
      <c r="G103" s="70">
        <v>3.0089000000000001</v>
      </c>
      <c r="H103" s="70">
        <v>10.6812</v>
      </c>
      <c r="I103" s="73">
        <v>43809</v>
      </c>
      <c r="J103" s="73">
        <v>47462</v>
      </c>
      <c r="K103" s="69">
        <v>1.38</v>
      </c>
      <c r="L103" s="68" t="s">
        <v>2092</v>
      </c>
      <c r="M103" s="71">
        <v>0.72689999999999999</v>
      </c>
      <c r="N103" t="str">
        <f>_xll.IMDP("BND",D103,$N$1,A103)</f>
        <v>국고채권</v>
      </c>
      <c r="O103">
        <f t="shared" si="1"/>
        <v>2.1871694100000001</v>
      </c>
    </row>
    <row r="104" spans="1:15" x14ac:dyDescent="0.3">
      <c r="A104" s="73">
        <v>46311</v>
      </c>
      <c r="B104" s="67" t="s">
        <v>2090</v>
      </c>
      <c r="C104" s="68" t="s">
        <v>2091</v>
      </c>
      <c r="D104" s="68" t="s">
        <v>607</v>
      </c>
      <c r="E104" s="67" t="s">
        <v>2228</v>
      </c>
      <c r="F104" s="69">
        <v>4.28</v>
      </c>
      <c r="G104" s="70">
        <v>17.988499999999998</v>
      </c>
      <c r="H104" s="70">
        <v>388.49990000000003</v>
      </c>
      <c r="I104" s="73">
        <v>43900</v>
      </c>
      <c r="J104" s="73">
        <v>54857</v>
      </c>
      <c r="K104" s="69">
        <v>1.5</v>
      </c>
      <c r="L104" s="68" t="s">
        <v>2092</v>
      </c>
      <c r="M104" s="71">
        <v>1.1820999999999999</v>
      </c>
      <c r="N104" t="str">
        <f>_xll.IMDP("BND",D104,$N$1,A104)</f>
        <v>국고채권</v>
      </c>
      <c r="O104">
        <f t="shared" si="1"/>
        <v>21.264205849999996</v>
      </c>
    </row>
    <row r="105" spans="1:15" x14ac:dyDescent="0.3">
      <c r="A105" s="73">
        <v>46311</v>
      </c>
      <c r="B105" s="67" t="s">
        <v>2090</v>
      </c>
      <c r="C105" s="68" t="s">
        <v>2091</v>
      </c>
      <c r="D105" s="68" t="s">
        <v>123</v>
      </c>
      <c r="E105" s="67" t="s">
        <v>2229</v>
      </c>
      <c r="F105" s="69">
        <v>3.9449999999999998</v>
      </c>
      <c r="G105" s="70">
        <v>3.4733000000000001</v>
      </c>
      <c r="H105" s="70">
        <v>14.000999999999999</v>
      </c>
      <c r="I105" s="73">
        <v>43992</v>
      </c>
      <c r="J105" s="73">
        <v>47644</v>
      </c>
      <c r="K105" s="69">
        <v>1.38</v>
      </c>
      <c r="L105" s="68" t="s">
        <v>2092</v>
      </c>
      <c r="M105" s="71">
        <v>0.97040000000000004</v>
      </c>
      <c r="N105" t="str">
        <f>_xll.IMDP("BND",D105,$N$1,A105)</f>
        <v>국고채권</v>
      </c>
      <c r="O105">
        <f t="shared" si="1"/>
        <v>3.37049032</v>
      </c>
    </row>
    <row r="106" spans="1:15" x14ac:dyDescent="0.3">
      <c r="A106" s="73">
        <v>46311</v>
      </c>
      <c r="B106" s="67" t="s">
        <v>2090</v>
      </c>
      <c r="C106" s="68" t="s">
        <v>2091</v>
      </c>
      <c r="D106" s="68" t="s">
        <v>78</v>
      </c>
      <c r="E106" s="67" t="s">
        <v>2230</v>
      </c>
      <c r="F106" s="69">
        <v>4.22</v>
      </c>
      <c r="G106" s="70">
        <v>12.0036</v>
      </c>
      <c r="H106" s="70">
        <v>162.43520000000001</v>
      </c>
      <c r="I106" s="73">
        <v>44084</v>
      </c>
      <c r="J106" s="73">
        <v>51389</v>
      </c>
      <c r="K106" s="69">
        <v>1.5</v>
      </c>
      <c r="L106" s="68" t="s">
        <v>2092</v>
      </c>
      <c r="M106" s="71">
        <v>0.36699999999999999</v>
      </c>
      <c r="N106" t="str">
        <f>_xll.IMDP("BND",D106,$N$1,A106)</f>
        <v>국고채권</v>
      </c>
      <c r="O106">
        <f t="shared" si="1"/>
        <v>4.4053212000000004</v>
      </c>
    </row>
    <row r="107" spans="1:15" x14ac:dyDescent="0.3">
      <c r="A107" s="73">
        <v>46311</v>
      </c>
      <c r="B107" s="67" t="s">
        <v>2090</v>
      </c>
      <c r="C107" s="68" t="s">
        <v>2091</v>
      </c>
      <c r="D107" s="68" t="s">
        <v>156</v>
      </c>
      <c r="E107" s="67" t="s">
        <v>2231</v>
      </c>
      <c r="F107" s="69">
        <v>3.9769999999999999</v>
      </c>
      <c r="G107" s="70">
        <v>3.9232999999999998</v>
      </c>
      <c r="H107" s="70">
        <v>17.685199999999998</v>
      </c>
      <c r="I107" s="73">
        <v>44175</v>
      </c>
      <c r="J107" s="73">
        <v>47827</v>
      </c>
      <c r="K107" s="69">
        <v>1.5</v>
      </c>
      <c r="L107" s="68" t="s">
        <v>2092</v>
      </c>
      <c r="M107" s="71">
        <v>0.76039999999999996</v>
      </c>
      <c r="N107" t="str">
        <f>_xll.IMDP("BND",D107,$N$1,A107)</f>
        <v>국고채권</v>
      </c>
      <c r="O107">
        <f t="shared" si="1"/>
        <v>2.9832773199999996</v>
      </c>
    </row>
    <row r="108" spans="1:15" x14ac:dyDescent="0.3">
      <c r="A108" s="73">
        <v>46311</v>
      </c>
      <c r="B108" s="67" t="s">
        <v>2090</v>
      </c>
      <c r="C108" s="68" t="s">
        <v>2091</v>
      </c>
      <c r="D108" s="68" t="s">
        <v>67</v>
      </c>
      <c r="E108" s="67" t="s">
        <v>2232</v>
      </c>
      <c r="F108" s="69">
        <v>4.2699999999999996</v>
      </c>
      <c r="G108" s="70">
        <v>17.769200000000001</v>
      </c>
      <c r="H108" s="70">
        <v>391.48919999999998</v>
      </c>
      <c r="I108" s="73">
        <v>44265</v>
      </c>
      <c r="J108" s="73">
        <v>55222</v>
      </c>
      <c r="K108" s="69">
        <v>1.88</v>
      </c>
      <c r="L108" s="68" t="s">
        <v>2092</v>
      </c>
      <c r="M108" s="71">
        <v>1.4457</v>
      </c>
      <c r="N108" t="str">
        <f>_xll.IMDP("BND",D108,$N$1,A108)</f>
        <v>국고채권</v>
      </c>
      <c r="O108">
        <f t="shared" si="1"/>
        <v>25.688932440000002</v>
      </c>
    </row>
    <row r="109" spans="1:15" x14ac:dyDescent="0.3">
      <c r="A109" s="73">
        <v>46311</v>
      </c>
      <c r="B109" s="67" t="s">
        <v>2090</v>
      </c>
      <c r="C109" s="68" t="s">
        <v>2091</v>
      </c>
      <c r="D109" s="68" t="s">
        <v>112</v>
      </c>
      <c r="E109" s="67" t="s">
        <v>2233</v>
      </c>
      <c r="F109" s="69">
        <v>3.9849999999999999</v>
      </c>
      <c r="G109" s="70">
        <v>4.3258999999999999</v>
      </c>
      <c r="H109" s="70">
        <v>21.4937</v>
      </c>
      <c r="I109" s="73">
        <v>44357</v>
      </c>
      <c r="J109" s="73">
        <v>48009</v>
      </c>
      <c r="K109" s="69">
        <v>2</v>
      </c>
      <c r="L109" s="68" t="s">
        <v>2092</v>
      </c>
      <c r="M109" s="71">
        <v>0.754</v>
      </c>
      <c r="N109" t="str">
        <f>_xll.IMDP("BND",D109,$N$1,A109)</f>
        <v>국고채권</v>
      </c>
      <c r="O109">
        <f t="shared" si="1"/>
        <v>3.2617286000000001</v>
      </c>
    </row>
    <row r="110" spans="1:15" x14ac:dyDescent="0.3">
      <c r="A110" s="73">
        <v>46311</v>
      </c>
      <c r="B110" s="67" t="s">
        <v>2090</v>
      </c>
      <c r="C110" s="68" t="s">
        <v>2091</v>
      </c>
      <c r="D110" s="68" t="s">
        <v>121</v>
      </c>
      <c r="E110" s="67" t="s">
        <v>2234</v>
      </c>
      <c r="F110" s="69">
        <v>3.9769999999999999</v>
      </c>
      <c r="G110" s="70">
        <v>4.7202999999999999</v>
      </c>
      <c r="H110" s="70">
        <v>25.613800000000001</v>
      </c>
      <c r="I110" s="73">
        <v>44540</v>
      </c>
      <c r="J110" s="73">
        <v>48192</v>
      </c>
      <c r="K110" s="69">
        <v>2.38</v>
      </c>
      <c r="L110" s="68" t="s">
        <v>2092</v>
      </c>
      <c r="M110" s="71">
        <v>0.69030000000000002</v>
      </c>
      <c r="N110" t="str">
        <f>_xll.IMDP("BND",D110,$N$1,A110)</f>
        <v>국고채권</v>
      </c>
      <c r="O110">
        <f t="shared" si="1"/>
        <v>3.25842309</v>
      </c>
    </row>
    <row r="111" spans="1:15" x14ac:dyDescent="0.3">
      <c r="A111" s="73">
        <v>46311</v>
      </c>
      <c r="B111" s="67" t="s">
        <v>2090</v>
      </c>
      <c r="C111" s="68" t="s">
        <v>2091</v>
      </c>
      <c r="D111" s="68" t="s">
        <v>116</v>
      </c>
      <c r="E111" s="67" t="s">
        <v>2235</v>
      </c>
      <c r="F111" s="69">
        <v>4.3170000000000002</v>
      </c>
      <c r="G111" s="70">
        <v>17.148700000000002</v>
      </c>
      <c r="H111" s="70">
        <v>380.59460000000001</v>
      </c>
      <c r="I111" s="73">
        <v>44630</v>
      </c>
      <c r="J111" s="73">
        <v>55588</v>
      </c>
      <c r="K111" s="69">
        <v>2.5</v>
      </c>
      <c r="L111" s="68" t="s">
        <v>2092</v>
      </c>
      <c r="M111" s="71">
        <v>0.94520000000000004</v>
      </c>
      <c r="N111" t="str">
        <f>_xll.IMDP("BND",D111,$N$1,A111)</f>
        <v>국고채권</v>
      </c>
      <c r="O111">
        <f t="shared" si="1"/>
        <v>16.208951240000001</v>
      </c>
    </row>
    <row r="112" spans="1:15" x14ac:dyDescent="0.3">
      <c r="A112" s="73">
        <v>46311</v>
      </c>
      <c r="B112" s="67" t="s">
        <v>2090</v>
      </c>
      <c r="C112" s="68" t="s">
        <v>2091</v>
      </c>
      <c r="D112" s="68" t="s">
        <v>41</v>
      </c>
      <c r="E112" s="67" t="s">
        <v>2236</v>
      </c>
      <c r="F112" s="69">
        <v>3.9750000000000001</v>
      </c>
      <c r="G112" s="70">
        <v>5.0136000000000003</v>
      </c>
      <c r="H112" s="70">
        <v>29.3096</v>
      </c>
      <c r="I112" s="73">
        <v>44722</v>
      </c>
      <c r="J112" s="73">
        <v>48375</v>
      </c>
      <c r="K112" s="69">
        <v>3.38</v>
      </c>
      <c r="L112" s="68" t="s">
        <v>2092</v>
      </c>
      <c r="M112" s="71">
        <v>0.62849999999999995</v>
      </c>
      <c r="N112" t="str">
        <f>_xll.IMDP("BND",D112,$N$1,A112)</f>
        <v>국고채권</v>
      </c>
      <c r="O112">
        <f t="shared" si="1"/>
        <v>3.1510476000000001</v>
      </c>
    </row>
    <row r="113" spans="1:15" x14ac:dyDescent="0.3">
      <c r="A113" s="73">
        <v>46311</v>
      </c>
      <c r="B113" s="67" t="s">
        <v>2090</v>
      </c>
      <c r="C113" s="68" t="s">
        <v>2091</v>
      </c>
      <c r="D113" s="68" t="s">
        <v>74</v>
      </c>
      <c r="E113" s="67" t="s">
        <v>2237</v>
      </c>
      <c r="F113" s="69">
        <v>4.3150000000000004</v>
      </c>
      <c r="G113" s="70">
        <v>16.537199999999999</v>
      </c>
      <c r="H113" s="70">
        <v>364.48930000000001</v>
      </c>
      <c r="I113" s="73">
        <v>44814</v>
      </c>
      <c r="J113" s="73">
        <v>55772</v>
      </c>
      <c r="K113" s="69">
        <v>3.13</v>
      </c>
      <c r="L113" s="68" t="s">
        <v>2092</v>
      </c>
      <c r="M113" s="71">
        <v>0.62880000000000003</v>
      </c>
      <c r="N113" t="str">
        <f>_xll.IMDP("BND",D113,$N$1,A113)</f>
        <v>국고채권</v>
      </c>
      <c r="O113">
        <f t="shared" si="1"/>
        <v>10.398591359999999</v>
      </c>
    </row>
    <row r="114" spans="1:15" x14ac:dyDescent="0.3">
      <c r="A114" s="73">
        <v>46311</v>
      </c>
      <c r="B114" s="67" t="s">
        <v>2090</v>
      </c>
      <c r="C114" s="68" t="s">
        <v>2091</v>
      </c>
      <c r="D114" s="68" t="s">
        <v>37</v>
      </c>
      <c r="E114" s="67" t="s">
        <v>2238</v>
      </c>
      <c r="F114" s="69">
        <v>3.992</v>
      </c>
      <c r="G114" s="70">
        <v>5.2904</v>
      </c>
      <c r="H114" s="70">
        <v>33.094700000000003</v>
      </c>
      <c r="I114" s="73">
        <v>44905</v>
      </c>
      <c r="J114" s="73">
        <v>48558</v>
      </c>
      <c r="K114" s="69">
        <v>4.25</v>
      </c>
      <c r="L114" s="68" t="s">
        <v>2092</v>
      </c>
      <c r="M114" s="71">
        <v>0.66920000000000002</v>
      </c>
      <c r="N114" t="str">
        <f>_xll.IMDP("BND",D114,$N$1,A114)</f>
        <v>국고채권</v>
      </c>
      <c r="O114">
        <f t="shared" si="1"/>
        <v>3.5403356800000001</v>
      </c>
    </row>
    <row r="115" spans="1:15" x14ac:dyDescent="0.3">
      <c r="A115" s="73">
        <v>46311</v>
      </c>
      <c r="B115" s="67" t="s">
        <v>2090</v>
      </c>
      <c r="C115" s="68" t="s">
        <v>2091</v>
      </c>
      <c r="D115" s="68" t="s">
        <v>605</v>
      </c>
      <c r="E115" s="67" t="s">
        <v>2239</v>
      </c>
      <c r="F115" s="69">
        <v>4.3120000000000003</v>
      </c>
      <c r="G115" s="70">
        <v>16.575099999999999</v>
      </c>
      <c r="H115" s="70">
        <v>369.34010000000001</v>
      </c>
      <c r="I115" s="73">
        <v>44995</v>
      </c>
      <c r="J115" s="73">
        <v>55953</v>
      </c>
      <c r="K115" s="69">
        <v>3.25</v>
      </c>
      <c r="L115" s="68" t="s">
        <v>2092</v>
      </c>
      <c r="M115" s="71">
        <v>1.1234</v>
      </c>
      <c r="N115" t="str">
        <f>_xll.IMDP("BND",D115,$N$1,A115)</f>
        <v>국고채권</v>
      </c>
      <c r="O115">
        <f t="shared" si="1"/>
        <v>18.620467339999998</v>
      </c>
    </row>
    <row r="116" spans="1:15" x14ac:dyDescent="0.3">
      <c r="A116" s="73">
        <v>46311</v>
      </c>
      <c r="B116" s="67" t="s">
        <v>2090</v>
      </c>
      <c r="C116" s="68" t="s">
        <v>2091</v>
      </c>
      <c r="D116" s="68" t="s">
        <v>39</v>
      </c>
      <c r="E116" s="67" t="s">
        <v>2240</v>
      </c>
      <c r="F116" s="69">
        <v>4.0369999999999999</v>
      </c>
      <c r="G116" s="70">
        <v>5.8207000000000004</v>
      </c>
      <c r="H116" s="70">
        <v>39.367100000000001</v>
      </c>
      <c r="I116" s="73">
        <v>45087</v>
      </c>
      <c r="J116" s="73">
        <v>48740</v>
      </c>
      <c r="K116" s="69">
        <v>3.25</v>
      </c>
      <c r="L116" s="68" t="s">
        <v>2092</v>
      </c>
      <c r="M116" s="71">
        <v>0.67169999999999996</v>
      </c>
      <c r="N116" t="str">
        <f>_xll.IMDP("BND",D116,$N$1,A116)</f>
        <v>국고채권</v>
      </c>
      <c r="O116">
        <f t="shared" si="1"/>
        <v>3.9097641900000002</v>
      </c>
    </row>
    <row r="117" spans="1:15" x14ac:dyDescent="0.3">
      <c r="A117" s="73">
        <v>46311</v>
      </c>
      <c r="B117" s="67" t="s">
        <v>2090</v>
      </c>
      <c r="C117" s="68" t="s">
        <v>2091</v>
      </c>
      <c r="D117" s="68" t="s">
        <v>76</v>
      </c>
      <c r="E117" s="67" t="s">
        <v>2241</v>
      </c>
      <c r="F117" s="69">
        <v>4.3019999999999996</v>
      </c>
      <c r="G117" s="70">
        <v>16.363199999999999</v>
      </c>
      <c r="H117" s="70">
        <v>365.5856</v>
      </c>
      <c r="I117" s="73">
        <v>45179</v>
      </c>
      <c r="J117" s="73">
        <v>56137</v>
      </c>
      <c r="K117" s="69">
        <v>3.63</v>
      </c>
      <c r="L117" s="68" t="s">
        <v>2092</v>
      </c>
      <c r="M117" s="71">
        <v>0.7873</v>
      </c>
      <c r="N117" t="str">
        <f>_xll.IMDP("BND",D117,$N$1,A117)</f>
        <v>국고채권</v>
      </c>
      <c r="O117">
        <f t="shared" si="1"/>
        <v>12.88274736</v>
      </c>
    </row>
    <row r="118" spans="1:15" x14ac:dyDescent="0.3">
      <c r="A118" s="73">
        <v>46311</v>
      </c>
      <c r="B118" s="67" t="s">
        <v>2090</v>
      </c>
      <c r="C118" s="68" t="s">
        <v>2091</v>
      </c>
      <c r="D118" s="68" t="s">
        <v>35</v>
      </c>
      <c r="E118" s="67" t="s">
        <v>2242</v>
      </c>
      <c r="F118" s="69">
        <v>4.08</v>
      </c>
      <c r="G118" s="70">
        <v>6.0469999999999997</v>
      </c>
      <c r="H118" s="70">
        <v>43.239899999999999</v>
      </c>
      <c r="I118" s="73">
        <v>45270</v>
      </c>
      <c r="J118" s="73">
        <v>48923</v>
      </c>
      <c r="K118" s="69">
        <v>4.13</v>
      </c>
      <c r="L118" s="68" t="s">
        <v>2092</v>
      </c>
      <c r="M118" s="71">
        <v>0.65580000000000005</v>
      </c>
      <c r="N118" t="str">
        <f>_xll.IMDP("BND",D118,$N$1,A118)</f>
        <v>국고채권</v>
      </c>
      <c r="O118">
        <f t="shared" si="1"/>
        <v>3.9656226000000001</v>
      </c>
    </row>
    <row r="119" spans="1:15" x14ac:dyDescent="0.3">
      <c r="A119" s="73">
        <v>46311</v>
      </c>
      <c r="B119" s="67" t="s">
        <v>2090</v>
      </c>
      <c r="C119" s="68" t="s">
        <v>2091</v>
      </c>
      <c r="D119" s="68" t="s">
        <v>55</v>
      </c>
      <c r="E119" s="67" t="s">
        <v>2243</v>
      </c>
      <c r="F119" s="69">
        <v>4.3019999999999996</v>
      </c>
      <c r="G119" s="70">
        <v>16.9221</v>
      </c>
      <c r="H119" s="70">
        <v>388.29340000000002</v>
      </c>
      <c r="I119" s="73">
        <v>45361</v>
      </c>
      <c r="J119" s="73">
        <v>56318</v>
      </c>
      <c r="K119" s="69">
        <v>3.25</v>
      </c>
      <c r="L119" s="68" t="s">
        <v>2092</v>
      </c>
      <c r="M119" s="71">
        <v>1.157</v>
      </c>
      <c r="N119" t="str">
        <f>_xll.IMDP("BND",D119,$N$1,A119)</f>
        <v>국고채권</v>
      </c>
      <c r="O119">
        <f t="shared" si="1"/>
        <v>19.578869700000002</v>
      </c>
    </row>
    <row r="120" spans="1:15" x14ac:dyDescent="0.3">
      <c r="A120" s="73">
        <v>46311</v>
      </c>
      <c r="B120" s="67" t="s">
        <v>2090</v>
      </c>
      <c r="C120" s="68" t="s">
        <v>2091</v>
      </c>
      <c r="D120" s="68" t="s">
        <v>72</v>
      </c>
      <c r="E120" s="67" t="s">
        <v>2244</v>
      </c>
      <c r="F120" s="69">
        <v>4.1150000000000002</v>
      </c>
      <c r="G120" s="70">
        <v>6.5289999999999999</v>
      </c>
      <c r="H120" s="70">
        <v>49.885399999999997</v>
      </c>
      <c r="I120" s="73">
        <v>45453</v>
      </c>
      <c r="J120" s="73">
        <v>49105</v>
      </c>
      <c r="K120" s="69">
        <v>3.5</v>
      </c>
      <c r="L120" s="68" t="s">
        <v>2092</v>
      </c>
      <c r="M120" s="71">
        <v>0.68840000000000001</v>
      </c>
      <c r="N120" t="str">
        <f>_xll.IMDP("BND",D120,$N$1,A120)</f>
        <v>국고채권</v>
      </c>
      <c r="O120">
        <f t="shared" si="1"/>
        <v>4.4945636000000002</v>
      </c>
    </row>
    <row r="121" spans="1:15" x14ac:dyDescent="0.3">
      <c r="A121" s="73">
        <v>46311</v>
      </c>
      <c r="B121" s="67" t="s">
        <v>2090</v>
      </c>
      <c r="C121" s="68" t="s">
        <v>2091</v>
      </c>
      <c r="D121" s="68" t="s">
        <v>83</v>
      </c>
      <c r="E121" s="67" t="s">
        <v>2245</v>
      </c>
      <c r="F121" s="69">
        <v>4.2869999999999999</v>
      </c>
      <c r="G121" s="70">
        <v>17.738700000000001</v>
      </c>
      <c r="H121" s="70">
        <v>420.64859999999999</v>
      </c>
      <c r="I121" s="73">
        <v>45545</v>
      </c>
      <c r="J121" s="73">
        <v>56502</v>
      </c>
      <c r="K121" s="69">
        <v>2.75</v>
      </c>
      <c r="L121" s="68" t="s">
        <v>2092</v>
      </c>
      <c r="M121" s="71">
        <v>0.72009999999999996</v>
      </c>
      <c r="N121" t="str">
        <f>_xll.IMDP("BND",D121,$N$1,A121)</f>
        <v>국고채권</v>
      </c>
      <c r="O121">
        <f t="shared" si="1"/>
        <v>12.77363787</v>
      </c>
    </row>
    <row r="122" spans="1:15" x14ac:dyDescent="0.3">
      <c r="A122" s="73">
        <v>46311</v>
      </c>
      <c r="B122" s="67" t="s">
        <v>2090</v>
      </c>
      <c r="C122" s="68" t="s">
        <v>2091</v>
      </c>
      <c r="D122" s="68" t="s">
        <v>33</v>
      </c>
      <c r="E122" s="67" t="s">
        <v>2246</v>
      </c>
      <c r="F122" s="69">
        <v>4.1269999999999998</v>
      </c>
      <c r="G122" s="70">
        <v>7.0133999999999999</v>
      </c>
      <c r="H122" s="70">
        <v>57.0306</v>
      </c>
      <c r="I122" s="73">
        <v>45636</v>
      </c>
      <c r="J122" s="73">
        <v>49288</v>
      </c>
      <c r="K122" s="69">
        <v>3</v>
      </c>
      <c r="L122" s="68" t="s">
        <v>2092</v>
      </c>
      <c r="M122" s="71">
        <v>0.68210000000000004</v>
      </c>
      <c r="N122" t="str">
        <f>_xll.IMDP("BND",D122,$N$1,A122)</f>
        <v>국고채권</v>
      </c>
      <c r="O122">
        <f t="shared" si="1"/>
        <v>4.7838401400000006</v>
      </c>
    </row>
    <row r="123" spans="1:15" x14ac:dyDescent="0.3">
      <c r="A123" s="73">
        <v>46311</v>
      </c>
      <c r="B123" s="67" t="s">
        <v>2090</v>
      </c>
      <c r="C123" s="68" t="s">
        <v>2091</v>
      </c>
      <c r="D123" s="68" t="s">
        <v>44</v>
      </c>
      <c r="E123" s="67" t="s">
        <v>2247</v>
      </c>
      <c r="F123" s="69">
        <v>4.2850000000000001</v>
      </c>
      <c r="G123" s="70">
        <v>18.093800000000002</v>
      </c>
      <c r="H123" s="70">
        <v>437.31709999999998</v>
      </c>
      <c r="I123" s="73">
        <v>45726</v>
      </c>
      <c r="J123" s="73">
        <v>56683</v>
      </c>
      <c r="K123" s="69">
        <v>2.63</v>
      </c>
      <c r="L123" s="68" t="s">
        <v>2092</v>
      </c>
      <c r="M123" s="71">
        <v>1.4072</v>
      </c>
      <c r="N123" t="str">
        <f>_xll.IMDP("BND",D123,$N$1,A123)</f>
        <v>국고채권</v>
      </c>
      <c r="O123">
        <f t="shared" si="1"/>
        <v>25.461595360000004</v>
      </c>
    </row>
    <row r="124" spans="1:15" x14ac:dyDescent="0.3">
      <c r="A124" s="73">
        <v>46311</v>
      </c>
      <c r="B124" s="67" t="s">
        <v>2090</v>
      </c>
      <c r="C124" s="68" t="s">
        <v>2091</v>
      </c>
      <c r="D124" s="68" t="s">
        <v>31</v>
      </c>
      <c r="E124" s="67" t="s">
        <v>2248</v>
      </c>
      <c r="F124" s="69">
        <v>4.1550000000000002</v>
      </c>
      <c r="G124" s="70">
        <v>7.4882</v>
      </c>
      <c r="H124" s="70">
        <v>64.536000000000001</v>
      </c>
      <c r="I124" s="73">
        <v>45818</v>
      </c>
      <c r="J124" s="73">
        <v>49470</v>
      </c>
      <c r="K124" s="69">
        <v>2.63</v>
      </c>
      <c r="L124" s="68" t="s">
        <v>2092</v>
      </c>
      <c r="M124" s="71">
        <v>0.56069999999999998</v>
      </c>
      <c r="N124" t="str">
        <f>_xll.IMDP("BND",D124,$N$1,A124)</f>
        <v>국고채권</v>
      </c>
      <c r="O124">
        <f t="shared" si="1"/>
        <v>4.19863374</v>
      </c>
    </row>
    <row r="125" spans="1:15" x14ac:dyDescent="0.3">
      <c r="A125" s="73">
        <v>46311</v>
      </c>
      <c r="B125" s="67" t="s">
        <v>2090</v>
      </c>
      <c r="C125" s="68" t="s">
        <v>2091</v>
      </c>
      <c r="D125" s="68" t="s">
        <v>191</v>
      </c>
      <c r="E125" s="67" t="s">
        <v>2249</v>
      </c>
      <c r="F125" s="69">
        <v>4.2770000000000001</v>
      </c>
      <c r="G125" s="70">
        <v>18.270299999999999</v>
      </c>
      <c r="H125" s="70">
        <v>447.76639999999998</v>
      </c>
      <c r="I125" s="73">
        <v>45910</v>
      </c>
      <c r="J125" s="73">
        <v>56867</v>
      </c>
      <c r="K125" s="69">
        <v>2.63</v>
      </c>
      <c r="L125" s="68" t="s">
        <v>2092</v>
      </c>
      <c r="M125" s="71">
        <v>0.91</v>
      </c>
      <c r="N125" t="str">
        <f>_xll.IMDP("BND",D125,$N$1,A125)</f>
        <v>국고채권</v>
      </c>
      <c r="O125">
        <f t="shared" si="1"/>
        <v>16.625972999999998</v>
      </c>
    </row>
    <row r="126" spans="1:15" x14ac:dyDescent="0.3">
      <c r="A126" s="73">
        <v>46311</v>
      </c>
      <c r="B126" s="67" t="s">
        <v>2090</v>
      </c>
      <c r="C126" s="68" t="s">
        <v>2091</v>
      </c>
      <c r="D126" s="68" t="s">
        <v>28</v>
      </c>
      <c r="E126" s="67" t="s">
        <v>2250</v>
      </c>
      <c r="F126" s="69">
        <v>4.157</v>
      </c>
      <c r="G126" s="70">
        <v>7.6741000000000001</v>
      </c>
      <c r="H126" s="70">
        <v>68.989199999999997</v>
      </c>
      <c r="I126" s="73">
        <v>46001</v>
      </c>
      <c r="J126" s="73">
        <v>49653</v>
      </c>
      <c r="K126" s="69">
        <v>3.25</v>
      </c>
      <c r="L126" s="68" t="s">
        <v>2092</v>
      </c>
      <c r="M126" s="71">
        <v>0.76959999999999995</v>
      </c>
      <c r="N126" t="str">
        <f>_xll.IMDP("BND",D126,$N$1,A126)</f>
        <v>국고채권</v>
      </c>
      <c r="O126">
        <f t="shared" si="1"/>
        <v>5.9059873600000001</v>
      </c>
    </row>
    <row r="127" spans="1:15" x14ac:dyDescent="0.3">
      <c r="A127" s="73">
        <v>46311</v>
      </c>
      <c r="B127" s="67" t="s">
        <v>2090</v>
      </c>
      <c r="C127" s="68" t="s">
        <v>2091</v>
      </c>
      <c r="D127" s="68" t="s">
        <v>2251</v>
      </c>
      <c r="E127" s="67" t="s">
        <v>2252</v>
      </c>
      <c r="F127" s="69">
        <v>3.75</v>
      </c>
      <c r="G127" s="70">
        <v>1.3449</v>
      </c>
      <c r="H127" s="70">
        <v>2.4861</v>
      </c>
      <c r="I127" s="73">
        <v>46091</v>
      </c>
      <c r="J127" s="73">
        <v>46822</v>
      </c>
      <c r="K127" s="69">
        <v>3</v>
      </c>
      <c r="L127" s="68" t="s">
        <v>2092</v>
      </c>
      <c r="M127" s="71">
        <v>0.89670000000000005</v>
      </c>
      <c r="N127" t="str">
        <f>_xll.IMDP("BND",D127,$N$1,A127)</f>
        <v>국고채권</v>
      </c>
      <c r="O127">
        <f t="shared" si="1"/>
        <v>1.20597183</v>
      </c>
    </row>
    <row r="128" spans="1:15" x14ac:dyDescent="0.3">
      <c r="A128" s="73">
        <v>46311</v>
      </c>
      <c r="B128" s="67" t="s">
        <v>2090</v>
      </c>
      <c r="C128" s="68" t="s">
        <v>2091</v>
      </c>
      <c r="D128" s="68" t="s">
        <v>2253</v>
      </c>
      <c r="E128" s="67" t="s">
        <v>2254</v>
      </c>
      <c r="F128" s="69">
        <v>1.43</v>
      </c>
      <c r="G128" s="70">
        <v>9.0539000000000005</v>
      </c>
      <c r="H128" s="70">
        <v>89.589799999999997</v>
      </c>
      <c r="I128" s="73">
        <v>46183</v>
      </c>
      <c r="J128" s="73">
        <v>49836</v>
      </c>
      <c r="K128" s="69">
        <v>1.1299999999999999</v>
      </c>
      <c r="L128" s="68" t="s">
        <v>2092</v>
      </c>
      <c r="M128" s="71">
        <v>1.4E-2</v>
      </c>
      <c r="N128" t="str">
        <f>_xll.IMDP("BND",D128,$N$1,A128)</f>
        <v>국고채권</v>
      </c>
      <c r="O128">
        <f t="shared" si="1"/>
        <v>0.12675460000000002</v>
      </c>
    </row>
    <row r="129" spans="1:15" x14ac:dyDescent="0.3">
      <c r="A129" s="73">
        <v>46311</v>
      </c>
      <c r="B129" s="67" t="s">
        <v>2090</v>
      </c>
      <c r="C129" s="68" t="s">
        <v>2091</v>
      </c>
      <c r="D129" s="68" t="s">
        <v>14647</v>
      </c>
      <c r="E129" s="67" t="s">
        <v>14656</v>
      </c>
      <c r="F129" s="69">
        <v>4.2569999999999997</v>
      </c>
      <c r="G129" s="70">
        <v>16.552499999999998</v>
      </c>
      <c r="H129" s="70">
        <v>390.79360000000003</v>
      </c>
      <c r="I129" s="73">
        <v>46275</v>
      </c>
      <c r="J129" s="73">
        <v>57233</v>
      </c>
      <c r="K129" s="69">
        <v>4.5</v>
      </c>
      <c r="L129" s="68" t="s">
        <v>2092</v>
      </c>
      <c r="M129" s="71">
        <v>0.37019999999999997</v>
      </c>
      <c r="N129" t="str">
        <f>_xll.IMDP("BND",D129,$N$1,A129)</f>
        <v>국고채권</v>
      </c>
      <c r="O129">
        <f t="shared" si="1"/>
        <v>6.1277354999999991</v>
      </c>
    </row>
    <row r="130" spans="1:15" x14ac:dyDescent="0.3">
      <c r="A130" s="73">
        <v>46311</v>
      </c>
      <c r="B130" s="67" t="s">
        <v>2090</v>
      </c>
      <c r="C130" s="68" t="s">
        <v>2091</v>
      </c>
      <c r="D130" s="68" t="s">
        <v>1275</v>
      </c>
      <c r="E130" s="67" t="s">
        <v>2255</v>
      </c>
      <c r="F130" s="69">
        <v>3.4849999999999999</v>
      </c>
      <c r="G130" s="70">
        <v>0.38550000000000001</v>
      </c>
      <c r="H130" s="70">
        <v>0.33810000000000001</v>
      </c>
      <c r="I130" s="73">
        <v>39151</v>
      </c>
      <c r="J130" s="73">
        <v>46456</v>
      </c>
      <c r="K130" s="69">
        <v>5.25</v>
      </c>
      <c r="L130" s="68" t="s">
        <v>2092</v>
      </c>
      <c r="M130" s="71">
        <v>0.23760000000000001</v>
      </c>
      <c r="N130" t="str">
        <f>_xll.IMDP("BND",D130,$N$1,A130)</f>
        <v>국고채권</v>
      </c>
      <c r="O130">
        <f t="shared" ref="O130:O193" si="2">M130*G130</f>
        <v>9.1594800000000004E-2</v>
      </c>
    </row>
    <row r="131" spans="1:15" x14ac:dyDescent="0.3">
      <c r="A131" s="73">
        <v>46311</v>
      </c>
      <c r="B131" s="67" t="s">
        <v>2090</v>
      </c>
      <c r="C131" s="68" t="s">
        <v>2091</v>
      </c>
      <c r="D131" s="68" t="s">
        <v>2256</v>
      </c>
      <c r="E131" s="67" t="s">
        <v>2257</v>
      </c>
      <c r="F131" s="69">
        <v>4.202</v>
      </c>
      <c r="G131" s="70">
        <v>24.244199999999999</v>
      </c>
      <c r="H131" s="70">
        <v>811.29250000000002</v>
      </c>
      <c r="I131" s="73">
        <v>42623</v>
      </c>
      <c r="J131" s="73">
        <v>60885</v>
      </c>
      <c r="K131" s="69">
        <v>1.5</v>
      </c>
      <c r="L131" s="68" t="s">
        <v>2092</v>
      </c>
      <c r="M131" s="71">
        <v>4.7800000000000002E-2</v>
      </c>
      <c r="N131" t="str">
        <f>_xll.IMDP("BND",D131,$N$1,A131)</f>
        <v>국고채권</v>
      </c>
      <c r="O131">
        <f t="shared" si="2"/>
        <v>1.1588727599999999</v>
      </c>
    </row>
    <row r="132" spans="1:15" x14ac:dyDescent="0.3">
      <c r="A132" s="73">
        <v>46311</v>
      </c>
      <c r="B132" s="67" t="s">
        <v>2090</v>
      </c>
      <c r="C132" s="68" t="s">
        <v>2091</v>
      </c>
      <c r="D132" s="68" t="s">
        <v>201</v>
      </c>
      <c r="E132" s="67" t="s">
        <v>638</v>
      </c>
      <c r="F132" s="69">
        <v>0.52500000000000002</v>
      </c>
      <c r="G132" s="70">
        <v>1.6123000000000001</v>
      </c>
      <c r="H132" s="70">
        <v>3.4325999999999999</v>
      </c>
      <c r="I132" s="73">
        <v>43261</v>
      </c>
      <c r="J132" s="73">
        <v>46914</v>
      </c>
      <c r="K132" s="69">
        <v>1.75</v>
      </c>
      <c r="L132" s="68" t="s">
        <v>2092</v>
      </c>
      <c r="M132" s="71">
        <v>5.91E-2</v>
      </c>
      <c r="N132" t="str">
        <f>_xll.IMDP("BND",D132,$N$1,A132)</f>
        <v>국고채권</v>
      </c>
      <c r="O132">
        <f t="shared" si="2"/>
        <v>9.5286930000000006E-2</v>
      </c>
    </row>
    <row r="133" spans="1:15" x14ac:dyDescent="0.3">
      <c r="A133" s="73">
        <v>46311</v>
      </c>
      <c r="B133" s="67" t="s">
        <v>2090</v>
      </c>
      <c r="C133" s="68" t="s">
        <v>2091</v>
      </c>
      <c r="D133" s="68" t="s">
        <v>1785</v>
      </c>
      <c r="E133" s="67" t="s">
        <v>2258</v>
      </c>
      <c r="F133" s="69">
        <v>4.1950000000000003</v>
      </c>
      <c r="G133" s="70">
        <v>23.020499999999998</v>
      </c>
      <c r="H133" s="70">
        <v>769.81420000000003</v>
      </c>
      <c r="I133" s="73">
        <v>43353</v>
      </c>
      <c r="J133" s="73">
        <v>61616</v>
      </c>
      <c r="K133" s="69">
        <v>2</v>
      </c>
      <c r="L133" s="68" t="s">
        <v>2092</v>
      </c>
      <c r="M133" s="71">
        <v>0.1951</v>
      </c>
      <c r="N133" t="str">
        <f>_xll.IMDP("BND",D133,$N$1,A133)</f>
        <v>국고채권</v>
      </c>
      <c r="O133">
        <f t="shared" si="2"/>
        <v>4.4912995499999999</v>
      </c>
    </row>
    <row r="134" spans="1:15" x14ac:dyDescent="0.3">
      <c r="A134" s="73">
        <v>46311</v>
      </c>
      <c r="B134" s="67" t="s">
        <v>2090</v>
      </c>
      <c r="C134" s="68" t="s">
        <v>2091</v>
      </c>
      <c r="D134" s="68" t="s">
        <v>1807</v>
      </c>
      <c r="E134" s="67" t="s">
        <v>1808</v>
      </c>
      <c r="F134" s="69">
        <v>0.80700000000000005</v>
      </c>
      <c r="G134" s="70">
        <v>3.5508999999999999</v>
      </c>
      <c r="H134" s="70">
        <v>14.5624</v>
      </c>
      <c r="I134" s="73">
        <v>43992</v>
      </c>
      <c r="J134" s="73">
        <v>47644</v>
      </c>
      <c r="K134" s="69">
        <v>1.1299999999999999</v>
      </c>
      <c r="L134" s="68" t="s">
        <v>2092</v>
      </c>
      <c r="M134" s="71">
        <v>3.8800000000000001E-2</v>
      </c>
      <c r="N134" t="str">
        <f>_xll.IMDP("BND",D134,$N$1,A134)</f>
        <v>국고채권</v>
      </c>
      <c r="O134">
        <f t="shared" si="2"/>
        <v>0.13777492</v>
      </c>
    </row>
    <row r="135" spans="1:15" x14ac:dyDescent="0.3">
      <c r="A135" s="73">
        <v>46311</v>
      </c>
      <c r="B135" s="67" t="s">
        <v>2090</v>
      </c>
      <c r="C135" s="68" t="s">
        <v>2091</v>
      </c>
      <c r="D135" s="68" t="s">
        <v>2259</v>
      </c>
      <c r="E135" s="67" t="s">
        <v>2260</v>
      </c>
      <c r="F135" s="69">
        <v>4.1870000000000003</v>
      </c>
      <c r="G135" s="70">
        <v>24.603100000000001</v>
      </c>
      <c r="H135" s="70">
        <v>873.44680000000005</v>
      </c>
      <c r="I135" s="73">
        <v>44084</v>
      </c>
      <c r="J135" s="73">
        <v>62346</v>
      </c>
      <c r="K135" s="69">
        <v>1.63</v>
      </c>
      <c r="L135" s="68" t="s">
        <v>2092</v>
      </c>
      <c r="M135" s="71">
        <v>0.2046</v>
      </c>
      <c r="N135" t="str">
        <f>_xll.IMDP("BND",D135,$N$1,A135)</f>
        <v>국고채권</v>
      </c>
      <c r="O135">
        <f t="shared" si="2"/>
        <v>5.0337942600000005</v>
      </c>
    </row>
    <row r="136" spans="1:15" x14ac:dyDescent="0.3">
      <c r="A136" s="73">
        <v>46311</v>
      </c>
      <c r="B136" s="67" t="s">
        <v>2090</v>
      </c>
      <c r="C136" s="68" t="s">
        <v>2091</v>
      </c>
      <c r="D136" s="68" t="s">
        <v>114</v>
      </c>
      <c r="E136" s="67" t="s">
        <v>2261</v>
      </c>
      <c r="F136" s="69">
        <v>4.2270000000000003</v>
      </c>
      <c r="G136" s="70">
        <v>12.389699999999999</v>
      </c>
      <c r="H136" s="70">
        <v>176.9239</v>
      </c>
      <c r="I136" s="73">
        <v>44449</v>
      </c>
      <c r="J136" s="73">
        <v>51754</v>
      </c>
      <c r="K136" s="69">
        <v>1.88</v>
      </c>
      <c r="L136" s="68" t="s">
        <v>2092</v>
      </c>
      <c r="M136" s="71">
        <v>0.30840000000000001</v>
      </c>
      <c r="N136" t="str">
        <f>_xll.IMDP("BND",D136,$N$1,A136)</f>
        <v>국고채권</v>
      </c>
      <c r="O136">
        <f t="shared" si="2"/>
        <v>3.8209834799999998</v>
      </c>
    </row>
    <row r="137" spans="1:15" x14ac:dyDescent="0.3">
      <c r="A137" s="73">
        <v>46311</v>
      </c>
      <c r="B137" s="67" t="s">
        <v>2090</v>
      </c>
      <c r="C137" s="68" t="s">
        <v>2091</v>
      </c>
      <c r="D137" s="68" t="s">
        <v>2262</v>
      </c>
      <c r="E137" s="67" t="s">
        <v>2263</v>
      </c>
      <c r="F137" s="69">
        <v>0.72699999999999998</v>
      </c>
      <c r="G137" s="70">
        <v>5.3718000000000004</v>
      </c>
      <c r="H137" s="70">
        <v>32.427399999999999</v>
      </c>
      <c r="I137" s="73">
        <v>44722</v>
      </c>
      <c r="J137" s="73">
        <v>48375</v>
      </c>
      <c r="K137" s="69">
        <v>1.63</v>
      </c>
      <c r="L137" s="68" t="s">
        <v>2092</v>
      </c>
      <c r="M137" s="71">
        <v>9.7299999999999998E-2</v>
      </c>
      <c r="N137" t="str">
        <f>_xll.IMDP("BND",D137,$N$1,A137)</f>
        <v>국고채권</v>
      </c>
      <c r="O137">
        <f t="shared" si="2"/>
        <v>0.52267614000000007</v>
      </c>
    </row>
    <row r="138" spans="1:15" x14ac:dyDescent="0.3">
      <c r="A138" s="73">
        <v>46311</v>
      </c>
      <c r="B138" s="67" t="s">
        <v>2090</v>
      </c>
      <c r="C138" s="68" t="s">
        <v>2091</v>
      </c>
      <c r="D138" s="68" t="s">
        <v>2264</v>
      </c>
      <c r="E138" s="67" t="s">
        <v>2265</v>
      </c>
      <c r="F138" s="69">
        <v>1.18</v>
      </c>
      <c r="G138" s="70">
        <v>7.3734999999999999</v>
      </c>
      <c r="H138" s="70">
        <v>59.141800000000003</v>
      </c>
      <c r="I138" s="73">
        <v>45453</v>
      </c>
      <c r="J138" s="73">
        <v>49105</v>
      </c>
      <c r="K138" s="69">
        <v>0.75</v>
      </c>
      <c r="L138" s="68" t="s">
        <v>2092</v>
      </c>
      <c r="M138" s="71">
        <v>6.1600000000000002E-2</v>
      </c>
      <c r="N138" t="str">
        <f>_xll.IMDP("BND",D138,$N$1,A138)</f>
        <v>국고채권</v>
      </c>
      <c r="O138">
        <f t="shared" si="2"/>
        <v>0.45420759999999999</v>
      </c>
    </row>
    <row r="139" spans="1:15" x14ac:dyDescent="0.3">
      <c r="A139" s="73">
        <v>46311</v>
      </c>
      <c r="B139" s="67" t="s">
        <v>2090</v>
      </c>
      <c r="C139" s="68" t="s">
        <v>2091</v>
      </c>
      <c r="D139" s="68" t="s">
        <v>52</v>
      </c>
      <c r="E139" s="67" t="s">
        <v>2266</v>
      </c>
      <c r="F139" s="69">
        <v>3.9249999999999998</v>
      </c>
      <c r="G139" s="70">
        <v>3.1928999999999998</v>
      </c>
      <c r="H139" s="70">
        <v>12.0303</v>
      </c>
      <c r="I139" s="73">
        <v>45726</v>
      </c>
      <c r="J139" s="73">
        <v>47552</v>
      </c>
      <c r="K139" s="69">
        <v>2.63</v>
      </c>
      <c r="L139" s="68" t="s">
        <v>2092</v>
      </c>
      <c r="M139" s="71">
        <v>0.91359999999999997</v>
      </c>
      <c r="N139" t="str">
        <f>_xll.IMDP("BND",D139,$N$1,A139)</f>
        <v>국고채권</v>
      </c>
      <c r="O139">
        <f t="shared" si="2"/>
        <v>2.91703344</v>
      </c>
    </row>
    <row r="140" spans="1:15" x14ac:dyDescent="0.3">
      <c r="A140" s="73">
        <v>46311</v>
      </c>
      <c r="B140" s="67" t="s">
        <v>2090</v>
      </c>
      <c r="C140" s="68" t="s">
        <v>2091</v>
      </c>
      <c r="D140" s="68" t="s">
        <v>57</v>
      </c>
      <c r="E140" s="67" t="s">
        <v>2267</v>
      </c>
      <c r="F140" s="69">
        <v>3.9670000000000001</v>
      </c>
      <c r="G140" s="70">
        <v>3.6455000000000002</v>
      </c>
      <c r="H140" s="70">
        <v>15.4719</v>
      </c>
      <c r="I140" s="73">
        <v>45910</v>
      </c>
      <c r="J140" s="73">
        <v>47736</v>
      </c>
      <c r="K140" s="69">
        <v>2.5</v>
      </c>
      <c r="L140" s="68" t="s">
        <v>2092</v>
      </c>
      <c r="M140" s="71">
        <v>0.70640000000000003</v>
      </c>
      <c r="N140" t="str">
        <f>_xll.IMDP("BND",D140,$N$1,A140)</f>
        <v>국고채권</v>
      </c>
      <c r="O140">
        <f t="shared" si="2"/>
        <v>2.5751812000000003</v>
      </c>
    </row>
    <row r="141" spans="1:15" x14ac:dyDescent="0.3">
      <c r="A141" s="73">
        <v>46311</v>
      </c>
      <c r="B141" s="67" t="s">
        <v>2090</v>
      </c>
      <c r="C141" s="68" t="s">
        <v>2091</v>
      </c>
      <c r="D141" s="68" t="s">
        <v>65</v>
      </c>
      <c r="E141" s="67" t="s">
        <v>2268</v>
      </c>
      <c r="F141" s="69">
        <v>3.99</v>
      </c>
      <c r="G141" s="70">
        <v>4.0201000000000002</v>
      </c>
      <c r="H141" s="70">
        <v>18.856000000000002</v>
      </c>
      <c r="I141" s="73">
        <v>46091</v>
      </c>
      <c r="J141" s="73">
        <v>47917</v>
      </c>
      <c r="K141" s="69">
        <v>3.38</v>
      </c>
      <c r="L141" s="68" t="s">
        <v>2092</v>
      </c>
      <c r="M141" s="71">
        <v>0.97650000000000003</v>
      </c>
      <c r="N141" t="str">
        <f>_xll.IMDP("BND",D141,$N$1,A141)</f>
        <v>국고채권</v>
      </c>
      <c r="O141">
        <f t="shared" si="2"/>
        <v>3.9256276500000005</v>
      </c>
    </row>
    <row r="142" spans="1:15" x14ac:dyDescent="0.3">
      <c r="A142" s="73">
        <v>46311</v>
      </c>
      <c r="B142" s="67" t="s">
        <v>2090</v>
      </c>
      <c r="C142" s="68" t="s">
        <v>2091</v>
      </c>
      <c r="D142" s="68" t="s">
        <v>323</v>
      </c>
      <c r="E142" s="67" t="s">
        <v>2269</v>
      </c>
      <c r="F142" s="69">
        <v>4.165</v>
      </c>
      <c r="G142" s="70">
        <v>7.7378</v>
      </c>
      <c r="H142" s="70">
        <v>71.971999999999994</v>
      </c>
      <c r="I142" s="73">
        <v>46183</v>
      </c>
      <c r="J142" s="73">
        <v>49836</v>
      </c>
      <c r="K142" s="69">
        <v>4.25</v>
      </c>
      <c r="L142" s="68" t="s">
        <v>2092</v>
      </c>
      <c r="M142" s="71">
        <v>0.72640000000000005</v>
      </c>
      <c r="N142" t="str">
        <f>_xll.IMDP("BND",D142,$N$1,A142)</f>
        <v>국고채권</v>
      </c>
      <c r="O142">
        <f t="shared" si="2"/>
        <v>5.6207379200000007</v>
      </c>
    </row>
    <row r="143" spans="1:15" x14ac:dyDescent="0.3">
      <c r="A143" s="73">
        <v>46311</v>
      </c>
      <c r="B143" s="67" t="s">
        <v>2090</v>
      </c>
      <c r="C143" s="68" t="s">
        <v>2091</v>
      </c>
      <c r="D143" s="68" t="s">
        <v>14982</v>
      </c>
      <c r="E143" s="67" t="s">
        <v>14983</v>
      </c>
      <c r="F143" s="69">
        <v>3.972</v>
      </c>
      <c r="G143" s="70">
        <v>4.3761000000000001</v>
      </c>
      <c r="H143" s="70">
        <v>22.4452</v>
      </c>
      <c r="I143" s="73">
        <v>46275</v>
      </c>
      <c r="J143" s="73">
        <v>48101</v>
      </c>
      <c r="K143" s="69">
        <v>4.13</v>
      </c>
      <c r="L143" s="68" t="s">
        <v>2092</v>
      </c>
      <c r="M143" s="71">
        <v>0.2296</v>
      </c>
      <c r="N143" t="str">
        <f>_xll.IMDP("BND",D143,$N$1,A143)</f>
        <v>국고채권</v>
      </c>
      <c r="O143">
        <f t="shared" si="2"/>
        <v>1.00475256</v>
      </c>
    </row>
    <row r="144" spans="1:15" x14ac:dyDescent="0.3">
      <c r="A144" s="73">
        <v>46311</v>
      </c>
      <c r="B144" s="67" t="s">
        <v>2090</v>
      </c>
      <c r="C144" s="68" t="s">
        <v>2091</v>
      </c>
      <c r="D144" s="68" t="s">
        <v>107</v>
      </c>
      <c r="E144" s="67" t="s">
        <v>2270</v>
      </c>
      <c r="F144" s="69">
        <v>4.2670000000000003</v>
      </c>
      <c r="G144" s="70">
        <v>11.975099999999999</v>
      </c>
      <c r="H144" s="70">
        <v>175.2133</v>
      </c>
      <c r="I144" s="73">
        <v>44814</v>
      </c>
      <c r="J144" s="73">
        <v>52119</v>
      </c>
      <c r="K144" s="69">
        <v>3.25</v>
      </c>
      <c r="L144" s="68" t="s">
        <v>2092</v>
      </c>
      <c r="M144" s="71">
        <v>0.35089999999999999</v>
      </c>
      <c r="N144" t="str">
        <f>_xll.IMDP("BND",D144,$N$1,A144)</f>
        <v>국고채권</v>
      </c>
      <c r="O144">
        <f t="shared" si="2"/>
        <v>4.2020625899999997</v>
      </c>
    </row>
    <row r="145" spans="1:15" x14ac:dyDescent="0.3">
      <c r="A145" s="73">
        <v>46311</v>
      </c>
      <c r="B145" s="67" t="s">
        <v>2090</v>
      </c>
      <c r="C145" s="68" t="s">
        <v>2091</v>
      </c>
      <c r="D145" s="68" t="s">
        <v>100</v>
      </c>
      <c r="E145" s="67" t="s">
        <v>2271</v>
      </c>
      <c r="F145" s="69">
        <v>4.2869999999999999</v>
      </c>
      <c r="G145" s="70">
        <v>12.1081</v>
      </c>
      <c r="H145" s="70">
        <v>184.0564</v>
      </c>
      <c r="I145" s="73">
        <v>45179</v>
      </c>
      <c r="J145" s="73">
        <v>52484</v>
      </c>
      <c r="K145" s="69">
        <v>3.88</v>
      </c>
      <c r="L145" s="68" t="s">
        <v>2092</v>
      </c>
      <c r="M145" s="71">
        <v>0.34279999999999999</v>
      </c>
      <c r="N145" t="str">
        <f>_xll.IMDP("BND",D145,$N$1,A145)</f>
        <v>국고채권</v>
      </c>
      <c r="O145">
        <f t="shared" si="2"/>
        <v>4.15065668</v>
      </c>
    </row>
    <row r="146" spans="1:15" x14ac:dyDescent="0.3">
      <c r="A146" s="73">
        <v>46311</v>
      </c>
      <c r="B146" s="67" t="s">
        <v>2090</v>
      </c>
      <c r="C146" s="68" t="s">
        <v>2091</v>
      </c>
      <c r="D146" s="68" t="s">
        <v>59</v>
      </c>
      <c r="E146" s="67" t="s">
        <v>2272</v>
      </c>
      <c r="F146" s="69">
        <v>4.2569999999999997</v>
      </c>
      <c r="G146" s="70">
        <v>13.3245</v>
      </c>
      <c r="H146" s="70">
        <v>217.93870000000001</v>
      </c>
      <c r="I146" s="73">
        <v>45545</v>
      </c>
      <c r="J146" s="73">
        <v>52850</v>
      </c>
      <c r="K146" s="69">
        <v>2.88</v>
      </c>
      <c r="L146" s="68" t="s">
        <v>2092</v>
      </c>
      <c r="M146" s="71">
        <v>0.2427</v>
      </c>
      <c r="N146" t="str">
        <f>_xll.IMDP("BND",D146,$N$1,A146)</f>
        <v>국고채권</v>
      </c>
      <c r="O146">
        <f t="shared" si="2"/>
        <v>3.2338561500000003</v>
      </c>
    </row>
    <row r="147" spans="1:15" x14ac:dyDescent="0.3">
      <c r="A147" s="73">
        <v>46311</v>
      </c>
      <c r="B147" s="67" t="s">
        <v>2090</v>
      </c>
      <c r="C147" s="68" t="s">
        <v>2091</v>
      </c>
      <c r="D147" s="68" t="s">
        <v>102</v>
      </c>
      <c r="E147" s="67" t="s">
        <v>2273</v>
      </c>
      <c r="F147" s="69">
        <v>4.2699999999999996</v>
      </c>
      <c r="G147" s="70">
        <v>13.9468</v>
      </c>
      <c r="H147" s="70">
        <v>239.79349999999999</v>
      </c>
      <c r="I147" s="73">
        <v>45910</v>
      </c>
      <c r="J147" s="73">
        <v>53215</v>
      </c>
      <c r="K147" s="69">
        <v>2.75</v>
      </c>
      <c r="L147" s="68" t="s">
        <v>2092</v>
      </c>
      <c r="M147" s="71">
        <v>0.24079999999999999</v>
      </c>
      <c r="N147" t="str">
        <f>_xll.IMDP("BND",D147,$N$1,A147)</f>
        <v>국고채권</v>
      </c>
      <c r="O147">
        <f t="shared" si="2"/>
        <v>3.3583894399999998</v>
      </c>
    </row>
    <row r="148" spans="1:15" x14ac:dyDescent="0.3">
      <c r="A148" s="73">
        <v>46311</v>
      </c>
      <c r="B148" s="67" t="s">
        <v>2090</v>
      </c>
      <c r="C148" s="68" t="s">
        <v>2091</v>
      </c>
      <c r="D148" s="68" t="s">
        <v>14984</v>
      </c>
      <c r="E148" s="67" t="s">
        <v>14985</v>
      </c>
      <c r="F148" s="69">
        <v>4.2</v>
      </c>
      <c r="G148" s="70">
        <v>13.1516</v>
      </c>
      <c r="H148" s="70">
        <v>226.22190000000001</v>
      </c>
      <c r="I148" s="73">
        <v>46275</v>
      </c>
      <c r="J148" s="73">
        <v>53580</v>
      </c>
      <c r="K148" s="69">
        <v>4.5</v>
      </c>
      <c r="L148" s="68" t="s">
        <v>2092</v>
      </c>
      <c r="M148" s="71">
        <v>4.0599999999999997E-2</v>
      </c>
      <c r="N148" t="str">
        <f>_xll.IMDP("BND",D148,$N$1,A148)</f>
        <v>국고채권</v>
      </c>
      <c r="O148">
        <f t="shared" si="2"/>
        <v>0.53395495999999998</v>
      </c>
    </row>
    <row r="149" spans="1:15" x14ac:dyDescent="0.3">
      <c r="A149" s="73">
        <v>46311</v>
      </c>
      <c r="B149" s="67" t="s">
        <v>2090</v>
      </c>
      <c r="C149" s="68" t="s">
        <v>2091</v>
      </c>
      <c r="D149" s="68" t="s">
        <v>685</v>
      </c>
      <c r="E149" s="67" t="s">
        <v>2274</v>
      </c>
      <c r="F149" s="69">
        <v>4.18</v>
      </c>
      <c r="G149" s="70">
        <v>20.945900000000002</v>
      </c>
      <c r="H149" s="70">
        <v>687.40359999999998</v>
      </c>
      <c r="I149" s="73">
        <v>44814</v>
      </c>
      <c r="J149" s="73">
        <v>63077</v>
      </c>
      <c r="K149" s="69">
        <v>3.5</v>
      </c>
      <c r="L149" s="68" t="s">
        <v>2092</v>
      </c>
      <c r="M149" s="71">
        <v>0.34739999999999999</v>
      </c>
      <c r="N149" t="str">
        <f>_xll.IMDP("BND",D149,$N$1,A149)</f>
        <v>국고채권</v>
      </c>
      <c r="O149">
        <f t="shared" si="2"/>
        <v>7.2766056600000004</v>
      </c>
    </row>
    <row r="150" spans="1:15" x14ac:dyDescent="0.3">
      <c r="A150" s="73">
        <v>46311</v>
      </c>
      <c r="B150" s="67" t="s">
        <v>2090</v>
      </c>
      <c r="C150" s="68" t="s">
        <v>2091</v>
      </c>
      <c r="D150" s="68" t="s">
        <v>1783</v>
      </c>
      <c r="E150" s="67" t="s">
        <v>2275</v>
      </c>
      <c r="F150" s="69">
        <v>4.1719999999999997</v>
      </c>
      <c r="G150" s="70">
        <v>22.313700000000001</v>
      </c>
      <c r="H150" s="70">
        <v>778.68709999999999</v>
      </c>
      <c r="I150" s="73">
        <v>45545</v>
      </c>
      <c r="J150" s="73">
        <v>63807</v>
      </c>
      <c r="K150" s="69">
        <v>2.75</v>
      </c>
      <c r="L150" s="68" t="s">
        <v>2092</v>
      </c>
      <c r="M150" s="71">
        <v>0.52710000000000001</v>
      </c>
      <c r="N150" t="str">
        <f>_xll.IMDP("BND",D150,$N$1,A150)</f>
        <v>국고채권</v>
      </c>
      <c r="O150">
        <f t="shared" si="2"/>
        <v>11.76155127</v>
      </c>
    </row>
    <row r="151" spans="1:15" x14ac:dyDescent="0.3">
      <c r="A151" s="73">
        <v>46311</v>
      </c>
      <c r="B151" s="67" t="s">
        <v>2090</v>
      </c>
      <c r="C151" s="68" t="s">
        <v>2091</v>
      </c>
      <c r="D151" s="68" t="s">
        <v>15480</v>
      </c>
      <c r="E151" s="67" t="s">
        <v>15481</v>
      </c>
      <c r="F151" s="69">
        <v>4.165</v>
      </c>
      <c r="G151" s="70">
        <v>20.4879</v>
      </c>
      <c r="H151" s="70">
        <v>680.30619999999999</v>
      </c>
      <c r="I151" s="73">
        <v>46275</v>
      </c>
      <c r="J151" s="73">
        <v>64538</v>
      </c>
      <c r="K151" s="69">
        <v>4.63</v>
      </c>
      <c r="L151" s="68" t="s">
        <v>2092</v>
      </c>
      <c r="M151" s="71">
        <v>0.04</v>
      </c>
      <c r="N151" t="str">
        <f>_xll.IMDP("BND",D151,$N$1,A151)</f>
        <v>국고채권</v>
      </c>
      <c r="O151">
        <f t="shared" si="2"/>
        <v>0.81951600000000002</v>
      </c>
    </row>
    <row r="152" spans="1:15" x14ac:dyDescent="0.3">
      <c r="A152" s="73">
        <v>46311</v>
      </c>
      <c r="B152" s="67" t="s">
        <v>2090</v>
      </c>
      <c r="C152" s="68" t="s">
        <v>2276</v>
      </c>
      <c r="D152" s="68" t="s">
        <v>2277</v>
      </c>
      <c r="E152" s="67" t="s">
        <v>2278</v>
      </c>
      <c r="F152" s="69">
        <v>4.4409999999999998</v>
      </c>
      <c r="G152" s="70">
        <v>16.8688</v>
      </c>
      <c r="H152" s="70">
        <v>353.36709999999999</v>
      </c>
      <c r="I152" s="73">
        <v>43768</v>
      </c>
      <c r="J152" s="73">
        <v>54726</v>
      </c>
      <c r="K152" s="69">
        <v>1.85</v>
      </c>
      <c r="L152" s="68" t="s">
        <v>2092</v>
      </c>
      <c r="M152" s="71">
        <v>6.1999999999999998E-3</v>
      </c>
      <c r="N152" t="str">
        <f>_xll.IMDP("BND",D152,$N$1,A152)</f>
        <v>공모지방채</v>
      </c>
      <c r="O152">
        <f t="shared" si="2"/>
        <v>0.10458656</v>
      </c>
    </row>
    <row r="153" spans="1:15" x14ac:dyDescent="0.3">
      <c r="A153" s="73">
        <v>46311</v>
      </c>
      <c r="B153" s="67" t="s">
        <v>2090</v>
      </c>
      <c r="C153" s="68" t="s">
        <v>2276</v>
      </c>
      <c r="D153" s="68" t="s">
        <v>2279</v>
      </c>
      <c r="E153" s="67" t="s">
        <v>2280</v>
      </c>
      <c r="F153" s="69">
        <v>4.0220000000000002</v>
      </c>
      <c r="G153" s="70">
        <v>3.0257999999999998</v>
      </c>
      <c r="H153" s="70">
        <v>10.827199999999999</v>
      </c>
      <c r="I153" s="73">
        <v>43823</v>
      </c>
      <c r="J153" s="73">
        <v>47476</v>
      </c>
      <c r="K153" s="69">
        <v>1.74</v>
      </c>
      <c r="L153" s="68" t="s">
        <v>2092</v>
      </c>
      <c r="M153" s="71">
        <v>7.7999999999999996E-3</v>
      </c>
      <c r="N153" t="str">
        <f>_xll.IMDP("BND",D153,$N$1,A153)</f>
        <v>공모지방채</v>
      </c>
      <c r="O153">
        <f t="shared" si="2"/>
        <v>2.3601239999999999E-2</v>
      </c>
    </row>
    <row r="154" spans="1:15" x14ac:dyDescent="0.3">
      <c r="A154" s="73">
        <v>46311</v>
      </c>
      <c r="B154" s="67" t="s">
        <v>2090</v>
      </c>
      <c r="C154" s="68" t="s">
        <v>2276</v>
      </c>
      <c r="D154" s="68" t="s">
        <v>2281</v>
      </c>
      <c r="E154" s="67" t="s">
        <v>2282</v>
      </c>
      <c r="F154" s="69">
        <v>3.6709999999999998</v>
      </c>
      <c r="G154" s="70">
        <v>0.74380000000000002</v>
      </c>
      <c r="H154" s="70">
        <v>0.92010000000000003</v>
      </c>
      <c r="I154" s="73">
        <v>44035</v>
      </c>
      <c r="J154" s="73">
        <v>46591</v>
      </c>
      <c r="K154" s="69">
        <v>1.36</v>
      </c>
      <c r="L154" s="68" t="s">
        <v>2092</v>
      </c>
      <c r="M154" s="71">
        <v>6.8999999999999999E-3</v>
      </c>
      <c r="N154" t="str">
        <f>_xll.IMDP("BND",D154,$N$1,A154)</f>
        <v>공모지방채</v>
      </c>
      <c r="O154">
        <f t="shared" si="2"/>
        <v>5.1322199999999998E-3</v>
      </c>
    </row>
    <row r="155" spans="1:15" x14ac:dyDescent="0.3">
      <c r="A155" s="73">
        <v>46311</v>
      </c>
      <c r="B155" s="67" t="s">
        <v>2090</v>
      </c>
      <c r="C155" s="68" t="s">
        <v>2276</v>
      </c>
      <c r="D155" s="68" t="s">
        <v>2283</v>
      </c>
      <c r="E155" s="67" t="s">
        <v>2284</v>
      </c>
      <c r="F155" s="69">
        <v>4.1710000000000003</v>
      </c>
      <c r="G155" s="70">
        <v>4.226</v>
      </c>
      <c r="H155" s="70">
        <v>20.657699999999998</v>
      </c>
      <c r="I155" s="73">
        <v>44330</v>
      </c>
      <c r="J155" s="73">
        <v>47982</v>
      </c>
      <c r="K155" s="69">
        <v>2.25</v>
      </c>
      <c r="L155" s="68" t="s">
        <v>2092</v>
      </c>
      <c r="M155" s="71">
        <v>6.4999999999999997E-3</v>
      </c>
      <c r="N155" t="str">
        <f>_xll.IMDP("BND",D155,$N$1,A155)</f>
        <v>공모지방채</v>
      </c>
      <c r="O155">
        <f t="shared" si="2"/>
        <v>2.7468999999999997E-2</v>
      </c>
    </row>
    <row r="156" spans="1:15" x14ac:dyDescent="0.3">
      <c r="A156" s="73">
        <v>46311</v>
      </c>
      <c r="B156" s="67" t="s">
        <v>2090</v>
      </c>
      <c r="C156" s="68" t="s">
        <v>2276</v>
      </c>
      <c r="D156" s="68" t="s">
        <v>2285</v>
      </c>
      <c r="E156" s="67" t="s">
        <v>2286</v>
      </c>
      <c r="F156" s="69">
        <v>3.891</v>
      </c>
      <c r="G156" s="70">
        <v>1.5833999999999999</v>
      </c>
      <c r="H156" s="70">
        <v>3.3174000000000001</v>
      </c>
      <c r="I156" s="73">
        <v>44358</v>
      </c>
      <c r="J156" s="73">
        <v>46915</v>
      </c>
      <c r="K156" s="69">
        <v>2.0299999999999998</v>
      </c>
      <c r="L156" s="68" t="s">
        <v>2092</v>
      </c>
      <c r="M156" s="71">
        <v>5.4000000000000003E-3</v>
      </c>
      <c r="N156" t="str">
        <f>_xll.IMDP("BND",D156,$N$1,A156)</f>
        <v>공모지방채</v>
      </c>
      <c r="O156">
        <f t="shared" si="2"/>
        <v>8.5503599999999999E-3</v>
      </c>
    </row>
    <row r="157" spans="1:15" x14ac:dyDescent="0.3">
      <c r="A157" s="73">
        <v>46311</v>
      </c>
      <c r="B157" s="67" t="s">
        <v>2090</v>
      </c>
      <c r="C157" s="68" t="s">
        <v>2276</v>
      </c>
      <c r="D157" s="68" t="s">
        <v>2026</v>
      </c>
      <c r="E157" s="67" t="s">
        <v>2027</v>
      </c>
      <c r="F157" s="69">
        <v>3.9119999999999999</v>
      </c>
      <c r="G157" s="70">
        <v>2.0185</v>
      </c>
      <c r="H157" s="70">
        <v>5.1474000000000002</v>
      </c>
      <c r="I157" s="73">
        <v>44531</v>
      </c>
      <c r="J157" s="73">
        <v>47088</v>
      </c>
      <c r="K157" s="69">
        <v>2.38</v>
      </c>
      <c r="L157" s="68" t="s">
        <v>2092</v>
      </c>
      <c r="M157" s="71">
        <v>2.7000000000000001E-3</v>
      </c>
      <c r="N157" t="str">
        <f>_xll.IMDP("BND",D157,$N$1,A157)</f>
        <v>공모지방채</v>
      </c>
      <c r="O157">
        <f t="shared" si="2"/>
        <v>5.4499500000000003E-3</v>
      </c>
    </row>
    <row r="158" spans="1:15" x14ac:dyDescent="0.3">
      <c r="A158" s="73">
        <v>46311</v>
      </c>
      <c r="B158" s="67" t="s">
        <v>2090</v>
      </c>
      <c r="C158" s="68" t="s">
        <v>2276</v>
      </c>
      <c r="D158" s="68" t="s">
        <v>2287</v>
      </c>
      <c r="E158" s="67" t="s">
        <v>2288</v>
      </c>
      <c r="F158" s="69">
        <v>3.7080000000000002</v>
      </c>
      <c r="G158" s="70">
        <v>0.91459999999999997</v>
      </c>
      <c r="H158" s="70">
        <v>1.2890999999999999</v>
      </c>
      <c r="I158" s="73">
        <v>45562</v>
      </c>
      <c r="J158" s="73">
        <v>46657</v>
      </c>
      <c r="K158" s="69">
        <v>3.11</v>
      </c>
      <c r="L158" s="68" t="s">
        <v>2092</v>
      </c>
      <c r="M158" s="71">
        <v>8.6999999999999994E-3</v>
      </c>
      <c r="N158" t="str">
        <f>_xll.IMDP("BND",D158,$N$1,A158)</f>
        <v>공모지방채</v>
      </c>
      <c r="O158">
        <f t="shared" si="2"/>
        <v>7.9570199999999987E-3</v>
      </c>
    </row>
    <row r="159" spans="1:15" x14ac:dyDescent="0.3">
      <c r="A159" s="73">
        <v>46311</v>
      </c>
      <c r="B159" s="67" t="s">
        <v>2090</v>
      </c>
      <c r="C159" s="68" t="s">
        <v>2276</v>
      </c>
      <c r="D159" s="68" t="s">
        <v>2289</v>
      </c>
      <c r="E159" s="67" t="s">
        <v>2290</v>
      </c>
      <c r="F159" s="69">
        <v>3.7679999999999998</v>
      </c>
      <c r="G159" s="70">
        <v>1.0865</v>
      </c>
      <c r="H159" s="70">
        <v>1.7304999999999999</v>
      </c>
      <c r="I159" s="73">
        <v>45631</v>
      </c>
      <c r="J159" s="73">
        <v>46726</v>
      </c>
      <c r="K159" s="69">
        <v>2.9</v>
      </c>
      <c r="L159" s="68" t="s">
        <v>2092</v>
      </c>
      <c r="M159" s="71">
        <v>8.8000000000000005E-3</v>
      </c>
      <c r="N159" t="str">
        <f>_xll.IMDP("BND",D159,$N$1,A159)</f>
        <v>공모지방채</v>
      </c>
      <c r="O159">
        <f t="shared" si="2"/>
        <v>9.5612000000000006E-3</v>
      </c>
    </row>
    <row r="160" spans="1:15" x14ac:dyDescent="0.3">
      <c r="A160" s="73">
        <v>46311</v>
      </c>
      <c r="B160" s="67" t="s">
        <v>2090</v>
      </c>
      <c r="C160" s="68" t="s">
        <v>2276</v>
      </c>
      <c r="D160" s="68" t="s">
        <v>2291</v>
      </c>
      <c r="E160" s="67" t="s">
        <v>2292</v>
      </c>
      <c r="F160" s="69">
        <v>4.0449999999999999</v>
      </c>
      <c r="G160" s="70">
        <v>3.222</v>
      </c>
      <c r="H160" s="70">
        <v>12.257999999999999</v>
      </c>
      <c r="I160" s="73">
        <v>45743</v>
      </c>
      <c r="J160" s="73">
        <v>47569</v>
      </c>
      <c r="K160" s="69">
        <v>2.95</v>
      </c>
      <c r="L160" s="68" t="s">
        <v>2092</v>
      </c>
      <c r="M160" s="71">
        <v>9.7000000000000003E-3</v>
      </c>
      <c r="N160" t="str">
        <f>_xll.IMDP("BND",D160,$N$1,A160)</f>
        <v>공모지방채</v>
      </c>
      <c r="O160">
        <f t="shared" si="2"/>
        <v>3.1253400000000001E-2</v>
      </c>
    </row>
    <row r="161" spans="1:15" x14ac:dyDescent="0.3">
      <c r="A161" s="73">
        <v>46311</v>
      </c>
      <c r="B161" s="67" t="s">
        <v>2090</v>
      </c>
      <c r="C161" s="68" t="s">
        <v>2276</v>
      </c>
      <c r="D161" s="68" t="s">
        <v>2293</v>
      </c>
      <c r="E161" s="67" t="s">
        <v>2294</v>
      </c>
      <c r="F161" s="69">
        <v>4.1879999999999997</v>
      </c>
      <c r="G161" s="70">
        <v>5.3434999999999997</v>
      </c>
      <c r="H161" s="70">
        <v>33.590699999999998</v>
      </c>
      <c r="I161" s="73">
        <v>45764</v>
      </c>
      <c r="J161" s="73">
        <v>48504</v>
      </c>
      <c r="K161" s="69">
        <v>2.8</v>
      </c>
      <c r="L161" s="68" t="s">
        <v>2092</v>
      </c>
      <c r="M161" s="71">
        <v>1.2200000000000001E-2</v>
      </c>
      <c r="N161" t="str">
        <f>_xll.IMDP("BND",D161,$N$1,A161)</f>
        <v>공모지방채</v>
      </c>
      <c r="O161">
        <f t="shared" si="2"/>
        <v>6.5190700000000004E-2</v>
      </c>
    </row>
    <row r="162" spans="1:15" x14ac:dyDescent="0.3">
      <c r="A162" s="73">
        <v>46311</v>
      </c>
      <c r="B162" s="67" t="s">
        <v>2090</v>
      </c>
      <c r="C162" s="68" t="s">
        <v>2276</v>
      </c>
      <c r="D162" s="68" t="s">
        <v>2295</v>
      </c>
      <c r="E162" s="67" t="s">
        <v>2296</v>
      </c>
      <c r="F162" s="69">
        <v>4.1890000000000001</v>
      </c>
      <c r="G162" s="70">
        <v>5.1569000000000003</v>
      </c>
      <c r="H162" s="70">
        <v>30.688700000000001</v>
      </c>
      <c r="I162" s="73">
        <v>45854</v>
      </c>
      <c r="J162" s="73">
        <v>48411</v>
      </c>
      <c r="K162" s="69">
        <v>2.95</v>
      </c>
      <c r="L162" s="68" t="s">
        <v>2092</v>
      </c>
      <c r="M162" s="71">
        <v>6.6E-3</v>
      </c>
      <c r="N162" t="str">
        <f>_xll.IMDP("BND",D162,$N$1,A162)</f>
        <v>공모지방채</v>
      </c>
      <c r="O162">
        <f t="shared" si="2"/>
        <v>3.4035540000000003E-2</v>
      </c>
    </row>
    <row r="163" spans="1:15" x14ac:dyDescent="0.3">
      <c r="A163" s="73">
        <v>46311</v>
      </c>
      <c r="B163" s="67" t="s">
        <v>2090</v>
      </c>
      <c r="C163" s="68" t="s">
        <v>2276</v>
      </c>
      <c r="D163" s="68" t="s">
        <v>2297</v>
      </c>
      <c r="E163" s="67" t="s">
        <v>2298</v>
      </c>
      <c r="F163" s="69">
        <v>4.29</v>
      </c>
      <c r="G163" s="70">
        <v>7.5871000000000004</v>
      </c>
      <c r="H163" s="70">
        <v>67.503200000000007</v>
      </c>
      <c r="I163" s="73">
        <v>45959</v>
      </c>
      <c r="J163" s="73">
        <v>49611</v>
      </c>
      <c r="K163" s="69">
        <v>3.12</v>
      </c>
      <c r="L163" s="68" t="s">
        <v>2092</v>
      </c>
      <c r="M163" s="71">
        <v>8.3000000000000001E-3</v>
      </c>
      <c r="N163" t="str">
        <f>_xll.IMDP("BND",D163,$N$1,A163)</f>
        <v>공모지방채</v>
      </c>
      <c r="O163">
        <f t="shared" si="2"/>
        <v>6.297293000000001E-2</v>
      </c>
    </row>
    <row r="164" spans="1:15" x14ac:dyDescent="0.3">
      <c r="A164" s="73">
        <v>46311</v>
      </c>
      <c r="B164" s="67" t="s">
        <v>2090</v>
      </c>
      <c r="C164" s="68" t="s">
        <v>2276</v>
      </c>
      <c r="D164" s="68" t="s">
        <v>2299</v>
      </c>
      <c r="E164" s="67" t="s">
        <v>2300</v>
      </c>
      <c r="F164" s="69">
        <v>4.4279999999999999</v>
      </c>
      <c r="G164" s="70">
        <v>10.588800000000001</v>
      </c>
      <c r="H164" s="70">
        <v>138.25630000000001</v>
      </c>
      <c r="I164" s="73">
        <v>45981</v>
      </c>
      <c r="J164" s="73">
        <v>51460</v>
      </c>
      <c r="K164" s="69">
        <v>3.62</v>
      </c>
      <c r="L164" s="68" t="s">
        <v>2092</v>
      </c>
      <c r="M164" s="71">
        <v>1.03E-2</v>
      </c>
      <c r="N164" t="str">
        <f>_xll.IMDP("BND",D164,$N$1,A164)</f>
        <v>공모지방채</v>
      </c>
      <c r="O164">
        <f t="shared" si="2"/>
        <v>0.10906464</v>
      </c>
    </row>
    <row r="165" spans="1:15" x14ac:dyDescent="0.3">
      <c r="A165" s="73">
        <v>46311</v>
      </c>
      <c r="B165" s="67" t="s">
        <v>2090</v>
      </c>
      <c r="C165" s="68" t="s">
        <v>2276</v>
      </c>
      <c r="D165" s="68" t="s">
        <v>2301</v>
      </c>
      <c r="E165" s="67" t="s">
        <v>2302</v>
      </c>
      <c r="F165" s="69">
        <v>3.911</v>
      </c>
      <c r="G165" s="70">
        <v>2.0213000000000001</v>
      </c>
      <c r="H165" s="70">
        <v>5.1848999999999998</v>
      </c>
      <c r="I165" s="73">
        <v>46000</v>
      </c>
      <c r="J165" s="73">
        <v>47096</v>
      </c>
      <c r="K165" s="69">
        <v>3.21</v>
      </c>
      <c r="L165" s="68" t="s">
        <v>2092</v>
      </c>
      <c r="M165" s="71">
        <v>3.5000000000000001E-3</v>
      </c>
      <c r="N165" t="str">
        <f>_xll.IMDP("BND",D165,$N$1,A165)</f>
        <v>공모지방채</v>
      </c>
      <c r="O165">
        <f t="shared" si="2"/>
        <v>7.0745500000000006E-3</v>
      </c>
    </row>
    <row r="166" spans="1:15" x14ac:dyDescent="0.3">
      <c r="A166" s="73">
        <v>46311</v>
      </c>
      <c r="B166" s="67" t="s">
        <v>2090</v>
      </c>
      <c r="C166" s="68" t="s">
        <v>2276</v>
      </c>
      <c r="D166" s="68" t="s">
        <v>2303</v>
      </c>
      <c r="E166" s="67" t="s">
        <v>2304</v>
      </c>
      <c r="F166" s="69">
        <v>3.9220000000000002</v>
      </c>
      <c r="G166" s="70">
        <v>2.2940999999999998</v>
      </c>
      <c r="H166" s="70">
        <v>6.5096999999999996</v>
      </c>
      <c r="I166" s="73">
        <v>46104</v>
      </c>
      <c r="J166" s="73">
        <v>47200</v>
      </c>
      <c r="K166" s="69">
        <v>3.68</v>
      </c>
      <c r="L166" s="68" t="s">
        <v>2092</v>
      </c>
      <c r="M166" s="71">
        <v>4.5999999999999999E-3</v>
      </c>
      <c r="N166" t="str">
        <f>_xll.IMDP("BND",D166,$N$1,A166)</f>
        <v>공모지방채</v>
      </c>
      <c r="O166">
        <f t="shared" si="2"/>
        <v>1.0552859999999999E-2</v>
      </c>
    </row>
    <row r="167" spans="1:15" x14ac:dyDescent="0.3">
      <c r="A167" s="73">
        <v>46311</v>
      </c>
      <c r="B167" s="67" t="s">
        <v>2090</v>
      </c>
      <c r="C167" s="68" t="s">
        <v>2276</v>
      </c>
      <c r="D167" s="68" t="s">
        <v>15060</v>
      </c>
      <c r="E167" s="67" t="s">
        <v>15061</v>
      </c>
      <c r="F167" s="69">
        <v>3.9380000000000002</v>
      </c>
      <c r="G167" s="70">
        <v>1.7611000000000001</v>
      </c>
      <c r="H167" s="70">
        <v>4.0266000000000002</v>
      </c>
      <c r="I167" s="73">
        <v>46260</v>
      </c>
      <c r="J167" s="73">
        <v>46991</v>
      </c>
      <c r="K167" s="69">
        <v>3.96</v>
      </c>
      <c r="L167" s="68" t="s">
        <v>2092</v>
      </c>
      <c r="M167" s="71">
        <v>3.7000000000000002E-3</v>
      </c>
      <c r="N167" t="str">
        <f>_xll.IMDP("BND",D167,$N$1,A167)</f>
        <v>공모지방채</v>
      </c>
      <c r="O167">
        <f t="shared" si="2"/>
        <v>6.5160700000000005E-3</v>
      </c>
    </row>
    <row r="168" spans="1:15" x14ac:dyDescent="0.3">
      <c r="A168" s="73">
        <v>46311</v>
      </c>
      <c r="B168" s="67" t="s">
        <v>2090</v>
      </c>
      <c r="C168" s="68" t="s">
        <v>2276</v>
      </c>
      <c r="D168" s="68" t="s">
        <v>15577</v>
      </c>
      <c r="E168" s="67" t="s">
        <v>15578</v>
      </c>
      <c r="F168" s="69">
        <v>4.2389999999999999</v>
      </c>
      <c r="G168" s="70">
        <v>4.3425000000000002</v>
      </c>
      <c r="H168" s="70">
        <v>22.231000000000002</v>
      </c>
      <c r="I168" s="73">
        <v>46281</v>
      </c>
      <c r="J168" s="73">
        <v>48107</v>
      </c>
      <c r="K168" s="69">
        <v>4.63</v>
      </c>
      <c r="L168" s="68" t="s">
        <v>2092</v>
      </c>
      <c r="M168" s="71">
        <v>2.8E-3</v>
      </c>
      <c r="N168" t="str">
        <f>_xll.IMDP("BND",D168,$N$1,A168)</f>
        <v>공모지방채</v>
      </c>
      <c r="O168">
        <f t="shared" si="2"/>
        <v>1.2159000000000001E-2</v>
      </c>
    </row>
    <row r="169" spans="1:15" x14ac:dyDescent="0.3">
      <c r="A169" s="73">
        <v>46311</v>
      </c>
      <c r="B169" s="67" t="s">
        <v>2090</v>
      </c>
      <c r="C169" s="68" t="s">
        <v>2276</v>
      </c>
      <c r="D169" s="68" t="s">
        <v>2305</v>
      </c>
      <c r="E169" s="67" t="s">
        <v>2306</v>
      </c>
      <c r="F169" s="69">
        <v>4.0090000000000003</v>
      </c>
      <c r="G169" s="70">
        <v>2.9115000000000002</v>
      </c>
      <c r="H169" s="70">
        <v>10.106</v>
      </c>
      <c r="I169" s="73">
        <v>43783</v>
      </c>
      <c r="J169" s="73">
        <v>47436</v>
      </c>
      <c r="K169" s="69">
        <v>1.89</v>
      </c>
      <c r="L169" s="68" t="s">
        <v>2092</v>
      </c>
      <c r="M169" s="71">
        <v>7.9000000000000008E-3</v>
      </c>
      <c r="N169" t="str">
        <f>_xll.IMDP("BND",D169,$N$1,A169)</f>
        <v>공모지방채</v>
      </c>
      <c r="O169">
        <f t="shared" si="2"/>
        <v>2.3000850000000003E-2</v>
      </c>
    </row>
    <row r="170" spans="1:15" x14ac:dyDescent="0.3">
      <c r="A170" s="73">
        <v>46311</v>
      </c>
      <c r="B170" s="67" t="s">
        <v>2090</v>
      </c>
      <c r="C170" s="68" t="s">
        <v>2276</v>
      </c>
      <c r="D170" s="68" t="s">
        <v>2307</v>
      </c>
      <c r="E170" s="67" t="s">
        <v>2308</v>
      </c>
      <c r="F170" s="69">
        <v>4.0880000000000001</v>
      </c>
      <c r="G170" s="70">
        <v>3.8102</v>
      </c>
      <c r="H170" s="70">
        <v>16.796600000000002</v>
      </c>
      <c r="I170" s="73">
        <v>44140</v>
      </c>
      <c r="J170" s="73">
        <v>47792</v>
      </c>
      <c r="K170" s="69">
        <v>1.7</v>
      </c>
      <c r="L170" s="68" t="s">
        <v>2092</v>
      </c>
      <c r="M170" s="71">
        <v>5.7000000000000002E-3</v>
      </c>
      <c r="N170" t="str">
        <f>_xll.IMDP("BND",D170,$N$1,A170)</f>
        <v>공모지방채</v>
      </c>
      <c r="O170">
        <f t="shared" si="2"/>
        <v>2.171814E-2</v>
      </c>
    </row>
    <row r="171" spans="1:15" x14ac:dyDescent="0.3">
      <c r="A171" s="73">
        <v>46311</v>
      </c>
      <c r="B171" s="67" t="s">
        <v>2090</v>
      </c>
      <c r="C171" s="68" t="s">
        <v>2276</v>
      </c>
      <c r="D171" s="68" t="s">
        <v>2309</v>
      </c>
      <c r="E171" s="67" t="s">
        <v>2310</v>
      </c>
      <c r="F171" s="69">
        <v>3.911</v>
      </c>
      <c r="G171" s="70">
        <v>1.9936</v>
      </c>
      <c r="H171" s="70">
        <v>5.0427</v>
      </c>
      <c r="I171" s="73">
        <v>44524</v>
      </c>
      <c r="J171" s="73">
        <v>47081</v>
      </c>
      <c r="K171" s="69">
        <v>2.63</v>
      </c>
      <c r="L171" s="68" t="s">
        <v>2092</v>
      </c>
      <c r="M171" s="71">
        <v>8.9999999999999993E-3</v>
      </c>
      <c r="N171" t="str">
        <f>_xll.IMDP("BND",D171,$N$1,A171)</f>
        <v>공모지방채</v>
      </c>
      <c r="O171">
        <f t="shared" si="2"/>
        <v>1.7942400000000001E-2</v>
      </c>
    </row>
    <row r="172" spans="1:15" x14ac:dyDescent="0.3">
      <c r="A172" s="73">
        <v>46311</v>
      </c>
      <c r="B172" s="67" t="s">
        <v>2090</v>
      </c>
      <c r="C172" s="68" t="s">
        <v>2276</v>
      </c>
      <c r="D172" s="68" t="s">
        <v>2311</v>
      </c>
      <c r="E172" s="67" t="s">
        <v>2312</v>
      </c>
      <c r="F172" s="69">
        <v>4.2279999999999998</v>
      </c>
      <c r="G172" s="70">
        <v>4.6784999999999997</v>
      </c>
      <c r="H172" s="70">
        <v>25.23</v>
      </c>
      <c r="I172" s="73">
        <v>44531</v>
      </c>
      <c r="J172" s="73">
        <v>48183</v>
      </c>
      <c r="K172" s="69">
        <v>2.4500000000000002</v>
      </c>
      <c r="L172" s="68" t="s">
        <v>2092</v>
      </c>
      <c r="M172" s="71">
        <v>5.1999999999999998E-3</v>
      </c>
      <c r="N172" t="str">
        <f>_xll.IMDP("BND",D172,$N$1,A172)</f>
        <v>공모지방채</v>
      </c>
      <c r="O172">
        <f t="shared" si="2"/>
        <v>2.4328199999999998E-2</v>
      </c>
    </row>
    <row r="173" spans="1:15" x14ac:dyDescent="0.3">
      <c r="A173" s="73">
        <v>46311</v>
      </c>
      <c r="B173" s="67" t="s">
        <v>2090</v>
      </c>
      <c r="C173" s="68" t="s">
        <v>2276</v>
      </c>
      <c r="D173" s="68" t="s">
        <v>2313</v>
      </c>
      <c r="E173" s="67" t="s">
        <v>2314</v>
      </c>
      <c r="F173" s="69">
        <v>4.0119999999999996</v>
      </c>
      <c r="G173" s="70">
        <v>2.9390999999999998</v>
      </c>
      <c r="H173" s="70">
        <v>10.377000000000001</v>
      </c>
      <c r="I173" s="73">
        <v>45639</v>
      </c>
      <c r="J173" s="73">
        <v>47465</v>
      </c>
      <c r="K173" s="69">
        <v>2.95</v>
      </c>
      <c r="L173" s="68" t="s">
        <v>2092</v>
      </c>
      <c r="M173" s="71">
        <v>9.1000000000000004E-3</v>
      </c>
      <c r="N173" t="str">
        <f>_xll.IMDP("BND",D173,$N$1,A173)</f>
        <v>공모지방채</v>
      </c>
      <c r="O173">
        <f t="shared" si="2"/>
        <v>2.6745809999999998E-2</v>
      </c>
    </row>
    <row r="174" spans="1:15" x14ac:dyDescent="0.3">
      <c r="A174" s="73">
        <v>46311</v>
      </c>
      <c r="B174" s="67" t="s">
        <v>2090</v>
      </c>
      <c r="C174" s="68" t="s">
        <v>2276</v>
      </c>
      <c r="D174" s="68" t="s">
        <v>2315</v>
      </c>
      <c r="E174" s="67" t="s">
        <v>2316</v>
      </c>
      <c r="F174" s="69">
        <v>3.7639999999999998</v>
      </c>
      <c r="G174" s="70">
        <v>1.1037999999999999</v>
      </c>
      <c r="H174" s="70">
        <v>1.7781</v>
      </c>
      <c r="I174" s="73">
        <v>46003</v>
      </c>
      <c r="J174" s="73">
        <v>46733</v>
      </c>
      <c r="K174" s="69">
        <v>3.11</v>
      </c>
      <c r="L174" s="68" t="s">
        <v>2092</v>
      </c>
      <c r="M174" s="71">
        <v>4.1999999999999997E-3</v>
      </c>
      <c r="N174" t="str">
        <f>_xll.IMDP("BND",D174,$N$1,A174)</f>
        <v>공모지방채</v>
      </c>
      <c r="O174">
        <f t="shared" si="2"/>
        <v>4.6359599999999989E-3</v>
      </c>
    </row>
    <row r="175" spans="1:15" x14ac:dyDescent="0.3">
      <c r="A175" s="73">
        <v>46311</v>
      </c>
      <c r="B175" s="67" t="s">
        <v>2090</v>
      </c>
      <c r="C175" s="68" t="s">
        <v>2276</v>
      </c>
      <c r="D175" s="68" t="s">
        <v>302</v>
      </c>
      <c r="E175" s="67" t="s">
        <v>304</v>
      </c>
      <c r="F175" s="69">
        <v>4.2169999999999996</v>
      </c>
      <c r="G175" s="70">
        <v>5.5968</v>
      </c>
      <c r="H175" s="70">
        <v>36.487200000000001</v>
      </c>
      <c r="I175" s="73">
        <v>46104</v>
      </c>
      <c r="J175" s="73">
        <v>48661</v>
      </c>
      <c r="K175" s="69">
        <v>3.97</v>
      </c>
      <c r="L175" s="68" t="s">
        <v>2092</v>
      </c>
      <c r="M175" s="71">
        <v>3.2000000000000002E-3</v>
      </c>
      <c r="N175" t="str">
        <f>_xll.IMDP("BND",D175,$N$1,A175)</f>
        <v>공모지방채</v>
      </c>
      <c r="O175">
        <f t="shared" si="2"/>
        <v>1.790976E-2</v>
      </c>
    </row>
    <row r="176" spans="1:15" x14ac:dyDescent="0.3">
      <c r="A176" s="73">
        <v>46311</v>
      </c>
      <c r="B176" s="67" t="s">
        <v>2090</v>
      </c>
      <c r="C176" s="68" t="s">
        <v>2276</v>
      </c>
      <c r="D176" s="68" t="s">
        <v>15062</v>
      </c>
      <c r="E176" s="67" t="s">
        <v>15063</v>
      </c>
      <c r="F176" s="69">
        <v>4.0229999999999997</v>
      </c>
      <c r="G176" s="70">
        <v>2.6528999999999998</v>
      </c>
      <c r="H176" s="70">
        <v>8.5785</v>
      </c>
      <c r="I176" s="73">
        <v>46260</v>
      </c>
      <c r="J176" s="73">
        <v>47356</v>
      </c>
      <c r="K176" s="69">
        <v>4.12</v>
      </c>
      <c r="L176" s="68" t="s">
        <v>2092</v>
      </c>
      <c r="M176" s="71">
        <v>4.3E-3</v>
      </c>
      <c r="N176" t="str">
        <f>_xll.IMDP("BND",D176,$N$1,A176)</f>
        <v>공모지방채</v>
      </c>
      <c r="O176">
        <f t="shared" si="2"/>
        <v>1.1407469999999999E-2</v>
      </c>
    </row>
    <row r="177" spans="1:15" x14ac:dyDescent="0.3">
      <c r="A177" s="73">
        <v>46311</v>
      </c>
      <c r="B177" s="67" t="s">
        <v>2090</v>
      </c>
      <c r="C177" s="68" t="s">
        <v>2276</v>
      </c>
      <c r="D177" s="68" t="s">
        <v>15579</v>
      </c>
      <c r="E177" s="67" t="s">
        <v>15580</v>
      </c>
      <c r="F177" s="69">
        <v>4.1980000000000004</v>
      </c>
      <c r="G177" s="70">
        <v>3.5386000000000002</v>
      </c>
      <c r="H177" s="70">
        <v>14.8894</v>
      </c>
      <c r="I177" s="73">
        <v>46281</v>
      </c>
      <c r="J177" s="73">
        <v>47742</v>
      </c>
      <c r="K177" s="69">
        <v>4.5599999999999996</v>
      </c>
      <c r="L177" s="68" t="s">
        <v>2092</v>
      </c>
      <c r="M177" s="71">
        <v>3.5000000000000001E-3</v>
      </c>
      <c r="N177" t="str">
        <f>_xll.IMDP("BND",D177,$N$1,A177)</f>
        <v>공모지방채</v>
      </c>
      <c r="O177">
        <f t="shared" si="2"/>
        <v>1.2385100000000001E-2</v>
      </c>
    </row>
    <row r="178" spans="1:15" x14ac:dyDescent="0.3">
      <c r="A178" s="73">
        <v>46311</v>
      </c>
      <c r="B178" s="67" t="s">
        <v>2090</v>
      </c>
      <c r="C178" s="68" t="s">
        <v>2276</v>
      </c>
      <c r="D178" s="68" t="s">
        <v>2317</v>
      </c>
      <c r="E178" s="67" t="s">
        <v>2318</v>
      </c>
      <c r="F178" s="69">
        <v>3.351</v>
      </c>
      <c r="G178" s="70">
        <v>0.2757</v>
      </c>
      <c r="H178" s="70">
        <v>0.34279999999999999</v>
      </c>
      <c r="I178" s="73">
        <v>43861</v>
      </c>
      <c r="J178" s="73">
        <v>46418</v>
      </c>
      <c r="K178" s="69">
        <v>1</v>
      </c>
      <c r="L178" s="68" t="s">
        <v>2092</v>
      </c>
      <c r="M178" s="71">
        <v>2.8999999999999998E-3</v>
      </c>
      <c r="N178" t="str">
        <f>_xll.IMDP("BND",D178,$N$1,A178)</f>
        <v>도시철도채권</v>
      </c>
      <c r="O178">
        <f t="shared" si="2"/>
        <v>7.995299999999999E-4</v>
      </c>
    </row>
    <row r="179" spans="1:15" x14ac:dyDescent="0.3">
      <c r="A179" s="73">
        <v>46311</v>
      </c>
      <c r="B179" s="67" t="s">
        <v>2090</v>
      </c>
      <c r="C179" s="68" t="s">
        <v>2276</v>
      </c>
      <c r="D179" s="68" t="s">
        <v>2319</v>
      </c>
      <c r="E179" s="67" t="s">
        <v>2320</v>
      </c>
      <c r="F179" s="69">
        <v>3.8650000000000002</v>
      </c>
      <c r="G179" s="70">
        <v>1.5537000000000001</v>
      </c>
      <c r="H179" s="70">
        <v>3.9097</v>
      </c>
      <c r="I179" s="73">
        <v>44347</v>
      </c>
      <c r="J179" s="73">
        <v>46904</v>
      </c>
      <c r="K179" s="69">
        <v>1</v>
      </c>
      <c r="L179" s="68" t="s">
        <v>2092</v>
      </c>
      <c r="M179" s="71">
        <v>3.8E-3</v>
      </c>
      <c r="N179" t="str">
        <f>_xll.IMDP("BND",D179,$N$1,A179)</f>
        <v>도시철도채권</v>
      </c>
      <c r="O179">
        <f t="shared" si="2"/>
        <v>5.90406E-3</v>
      </c>
    </row>
    <row r="180" spans="1:15" x14ac:dyDescent="0.3">
      <c r="A180" s="73">
        <v>46311</v>
      </c>
      <c r="B180" s="67" t="s">
        <v>2090</v>
      </c>
      <c r="C180" s="68" t="s">
        <v>2276</v>
      </c>
      <c r="D180" s="68" t="s">
        <v>2321</v>
      </c>
      <c r="E180" s="67" t="s">
        <v>2322</v>
      </c>
      <c r="F180" s="69">
        <v>3.8929999999999998</v>
      </c>
      <c r="G180" s="70">
        <v>1.7958000000000001</v>
      </c>
      <c r="H180" s="70">
        <v>4.9535999999999998</v>
      </c>
      <c r="I180" s="73">
        <v>44439</v>
      </c>
      <c r="J180" s="73">
        <v>46996</v>
      </c>
      <c r="K180" s="69">
        <v>1</v>
      </c>
      <c r="L180" s="68" t="s">
        <v>2092</v>
      </c>
      <c r="M180" s="71">
        <v>2.5999999999999999E-3</v>
      </c>
      <c r="N180" t="str">
        <f>_xll.IMDP("BND",D180,$N$1,A180)</f>
        <v>도시철도채권</v>
      </c>
      <c r="O180">
        <f t="shared" si="2"/>
        <v>4.6690799999999999E-3</v>
      </c>
    </row>
    <row r="181" spans="1:15" x14ac:dyDescent="0.3">
      <c r="A181" s="73">
        <v>46311</v>
      </c>
      <c r="B181" s="67" t="s">
        <v>2090</v>
      </c>
      <c r="C181" s="68" t="s">
        <v>2276</v>
      </c>
      <c r="D181" s="68" t="s">
        <v>2323</v>
      </c>
      <c r="E181" s="67" t="s">
        <v>2324</v>
      </c>
      <c r="F181" s="69">
        <v>3.903</v>
      </c>
      <c r="G181" s="70">
        <v>1.8748</v>
      </c>
      <c r="H181" s="70">
        <v>5.3190999999999997</v>
      </c>
      <c r="I181" s="73">
        <v>44469</v>
      </c>
      <c r="J181" s="73">
        <v>47026</v>
      </c>
      <c r="K181" s="69">
        <v>1</v>
      </c>
      <c r="L181" s="68" t="s">
        <v>2092</v>
      </c>
      <c r="M181" s="71">
        <v>2.3999999999999998E-3</v>
      </c>
      <c r="N181" t="str">
        <f>_xll.IMDP("BND",D181,$N$1,A181)</f>
        <v>도시철도채권</v>
      </c>
      <c r="O181">
        <f t="shared" si="2"/>
        <v>4.4995199999999999E-3</v>
      </c>
    </row>
    <row r="182" spans="1:15" x14ac:dyDescent="0.3">
      <c r="A182" s="73">
        <v>46311</v>
      </c>
      <c r="B182" s="67" t="s">
        <v>2090</v>
      </c>
      <c r="C182" s="68" t="s">
        <v>2276</v>
      </c>
      <c r="D182" s="68" t="s">
        <v>2325</v>
      </c>
      <c r="E182" s="67" t="s">
        <v>2326</v>
      </c>
      <c r="F182" s="69">
        <v>3.91</v>
      </c>
      <c r="G182" s="70">
        <v>1.9563999999999999</v>
      </c>
      <c r="H182" s="70">
        <v>5.7102000000000004</v>
      </c>
      <c r="I182" s="73">
        <v>44500</v>
      </c>
      <c r="J182" s="73">
        <v>47057</v>
      </c>
      <c r="K182" s="69">
        <v>1</v>
      </c>
      <c r="L182" s="68" t="s">
        <v>2092</v>
      </c>
      <c r="M182" s="71">
        <v>2.5000000000000001E-3</v>
      </c>
      <c r="N182" t="str">
        <f>_xll.IMDP("BND",D182,$N$1,A182)</f>
        <v>도시철도채권</v>
      </c>
      <c r="O182">
        <f t="shared" si="2"/>
        <v>4.8909999999999995E-3</v>
      </c>
    </row>
    <row r="183" spans="1:15" x14ac:dyDescent="0.3">
      <c r="A183" s="73">
        <v>46311</v>
      </c>
      <c r="B183" s="67" t="s">
        <v>2090</v>
      </c>
      <c r="C183" s="68" t="s">
        <v>2276</v>
      </c>
      <c r="D183" s="68" t="s">
        <v>2327</v>
      </c>
      <c r="E183" s="67" t="s">
        <v>2328</v>
      </c>
      <c r="F183" s="69">
        <v>3.9249999999999998</v>
      </c>
      <c r="G183" s="70">
        <v>2.1985999999999999</v>
      </c>
      <c r="H183" s="70">
        <v>6.9496000000000002</v>
      </c>
      <c r="I183" s="73">
        <v>44592</v>
      </c>
      <c r="J183" s="73">
        <v>47149</v>
      </c>
      <c r="K183" s="69">
        <v>1</v>
      </c>
      <c r="L183" s="68" t="s">
        <v>2092</v>
      </c>
      <c r="M183" s="71">
        <v>2.5000000000000001E-3</v>
      </c>
      <c r="N183" t="str">
        <f>_xll.IMDP("BND",D183,$N$1,A183)</f>
        <v>도시철도채권</v>
      </c>
      <c r="O183">
        <f t="shared" si="2"/>
        <v>5.4964999999999996E-3</v>
      </c>
    </row>
    <row r="184" spans="1:15" x14ac:dyDescent="0.3">
      <c r="A184" s="73">
        <v>46311</v>
      </c>
      <c r="B184" s="67" t="s">
        <v>2090</v>
      </c>
      <c r="C184" s="68" t="s">
        <v>2276</v>
      </c>
      <c r="D184" s="68" t="s">
        <v>2329</v>
      </c>
      <c r="E184" s="67" t="s">
        <v>2330</v>
      </c>
      <c r="F184" s="69">
        <v>3.9350000000000001</v>
      </c>
      <c r="G184" s="70">
        <v>2.2722000000000002</v>
      </c>
      <c r="H184" s="70">
        <v>7.3491999999999997</v>
      </c>
      <c r="I184" s="73">
        <v>44620</v>
      </c>
      <c r="J184" s="73">
        <v>47177</v>
      </c>
      <c r="K184" s="69">
        <v>1</v>
      </c>
      <c r="L184" s="68" t="s">
        <v>2092</v>
      </c>
      <c r="M184" s="71">
        <v>2.3999999999999998E-3</v>
      </c>
      <c r="N184" t="str">
        <f>_xll.IMDP("BND",D184,$N$1,A184)</f>
        <v>도시철도채권</v>
      </c>
      <c r="O184">
        <f t="shared" si="2"/>
        <v>5.4532800000000005E-3</v>
      </c>
    </row>
    <row r="185" spans="1:15" x14ac:dyDescent="0.3">
      <c r="A185" s="73">
        <v>46311</v>
      </c>
      <c r="B185" s="67" t="s">
        <v>2090</v>
      </c>
      <c r="C185" s="68" t="s">
        <v>2276</v>
      </c>
      <c r="D185" s="68" t="s">
        <v>2331</v>
      </c>
      <c r="E185" s="67" t="s">
        <v>2332</v>
      </c>
      <c r="F185" s="69">
        <v>3.9390000000000001</v>
      </c>
      <c r="G185" s="70">
        <v>2.3538999999999999</v>
      </c>
      <c r="H185" s="70">
        <v>7.8052999999999999</v>
      </c>
      <c r="I185" s="73">
        <v>44651</v>
      </c>
      <c r="J185" s="73">
        <v>47208</v>
      </c>
      <c r="K185" s="69">
        <v>1</v>
      </c>
      <c r="L185" s="68" t="s">
        <v>2092</v>
      </c>
      <c r="M185" s="71">
        <v>3.0999999999999999E-3</v>
      </c>
      <c r="N185" t="str">
        <f>_xll.IMDP("BND",D185,$N$1,A185)</f>
        <v>도시철도채권</v>
      </c>
      <c r="O185">
        <f t="shared" si="2"/>
        <v>7.2970899999999991E-3</v>
      </c>
    </row>
    <row r="186" spans="1:15" x14ac:dyDescent="0.3">
      <c r="A186" s="73">
        <v>46311</v>
      </c>
      <c r="B186" s="67" t="s">
        <v>2090</v>
      </c>
      <c r="C186" s="68" t="s">
        <v>2276</v>
      </c>
      <c r="D186" s="68" t="s">
        <v>2333</v>
      </c>
      <c r="E186" s="67" t="s">
        <v>2334</v>
      </c>
      <c r="F186" s="69">
        <v>3.9489999999999998</v>
      </c>
      <c r="G186" s="70">
        <v>2.4327000000000001</v>
      </c>
      <c r="H186" s="70">
        <v>8.2583000000000002</v>
      </c>
      <c r="I186" s="73">
        <v>44681</v>
      </c>
      <c r="J186" s="73">
        <v>47238</v>
      </c>
      <c r="K186" s="69">
        <v>1</v>
      </c>
      <c r="L186" s="68" t="s">
        <v>2092</v>
      </c>
      <c r="M186" s="71">
        <v>2.8999999999999998E-3</v>
      </c>
      <c r="N186" t="str">
        <f>_xll.IMDP("BND",D186,$N$1,A186)</f>
        <v>도시철도채권</v>
      </c>
      <c r="O186">
        <f t="shared" si="2"/>
        <v>7.0548299999999998E-3</v>
      </c>
    </row>
    <row r="187" spans="1:15" x14ac:dyDescent="0.3">
      <c r="A187" s="73">
        <v>46311</v>
      </c>
      <c r="B187" s="67" t="s">
        <v>2090</v>
      </c>
      <c r="C187" s="68" t="s">
        <v>2276</v>
      </c>
      <c r="D187" s="68" t="s">
        <v>2335</v>
      </c>
      <c r="E187" s="67" t="s">
        <v>2336</v>
      </c>
      <c r="F187" s="69">
        <v>3.9609999999999999</v>
      </c>
      <c r="G187" s="70">
        <v>2.5141</v>
      </c>
      <c r="H187" s="70">
        <v>8.7391000000000005</v>
      </c>
      <c r="I187" s="73">
        <v>44712</v>
      </c>
      <c r="J187" s="73">
        <v>47269</v>
      </c>
      <c r="K187" s="69">
        <v>1</v>
      </c>
      <c r="L187" s="68" t="s">
        <v>2092</v>
      </c>
      <c r="M187" s="71">
        <v>3.0000000000000001E-3</v>
      </c>
      <c r="N187" t="str">
        <f>_xll.IMDP("BND",D187,$N$1,A187)</f>
        <v>도시철도채권</v>
      </c>
      <c r="O187">
        <f t="shared" si="2"/>
        <v>7.5423E-3</v>
      </c>
    </row>
    <row r="188" spans="1:15" x14ac:dyDescent="0.3">
      <c r="A188" s="73">
        <v>46311</v>
      </c>
      <c r="B188" s="67" t="s">
        <v>2090</v>
      </c>
      <c r="C188" s="68" t="s">
        <v>2276</v>
      </c>
      <c r="D188" s="68" t="s">
        <v>2337</v>
      </c>
      <c r="E188" s="67" t="s">
        <v>2338</v>
      </c>
      <c r="F188" s="69">
        <v>3.9710000000000001</v>
      </c>
      <c r="G188" s="70">
        <v>2.5929000000000002</v>
      </c>
      <c r="H188" s="70">
        <v>9.2172000000000001</v>
      </c>
      <c r="I188" s="73">
        <v>44742</v>
      </c>
      <c r="J188" s="73">
        <v>47299</v>
      </c>
      <c r="K188" s="69">
        <v>1</v>
      </c>
      <c r="L188" s="68" t="s">
        <v>2092</v>
      </c>
      <c r="M188" s="71">
        <v>2.8E-3</v>
      </c>
      <c r="N188" t="str">
        <f>_xll.IMDP("BND",D188,$N$1,A188)</f>
        <v>도시철도채권</v>
      </c>
      <c r="O188">
        <f t="shared" si="2"/>
        <v>7.2601200000000001E-3</v>
      </c>
    </row>
    <row r="189" spans="1:15" x14ac:dyDescent="0.3">
      <c r="A189" s="73">
        <v>46311</v>
      </c>
      <c r="B189" s="67" t="s">
        <v>2090</v>
      </c>
      <c r="C189" s="68" t="s">
        <v>2276</v>
      </c>
      <c r="D189" s="68" t="s">
        <v>2339</v>
      </c>
      <c r="E189" s="67" t="s">
        <v>2340</v>
      </c>
      <c r="F189" s="69">
        <v>3.9809999999999999</v>
      </c>
      <c r="G189" s="70">
        <v>2.6743999999999999</v>
      </c>
      <c r="H189" s="70">
        <v>9.7241</v>
      </c>
      <c r="I189" s="73">
        <v>44773</v>
      </c>
      <c r="J189" s="73">
        <v>47330</v>
      </c>
      <c r="K189" s="69">
        <v>1</v>
      </c>
      <c r="L189" s="68" t="s">
        <v>2092</v>
      </c>
      <c r="M189" s="71">
        <v>2.5999999999999999E-3</v>
      </c>
      <c r="N189" t="str">
        <f>_xll.IMDP("BND",D189,$N$1,A189)</f>
        <v>도시철도채권</v>
      </c>
      <c r="O189">
        <f t="shared" si="2"/>
        <v>6.9534399999999991E-3</v>
      </c>
    </row>
    <row r="190" spans="1:15" x14ac:dyDescent="0.3">
      <c r="A190" s="73">
        <v>46311</v>
      </c>
      <c r="B190" s="67" t="s">
        <v>2090</v>
      </c>
      <c r="C190" s="68" t="s">
        <v>2276</v>
      </c>
      <c r="D190" s="68" t="s">
        <v>2341</v>
      </c>
      <c r="E190" s="67" t="s">
        <v>2342</v>
      </c>
      <c r="F190" s="69">
        <v>3.992</v>
      </c>
      <c r="G190" s="70">
        <v>2.7557</v>
      </c>
      <c r="H190" s="70">
        <v>10.2441</v>
      </c>
      <c r="I190" s="73">
        <v>44804</v>
      </c>
      <c r="J190" s="73">
        <v>47361</v>
      </c>
      <c r="K190" s="69">
        <v>1</v>
      </c>
      <c r="L190" s="68" t="s">
        <v>2092</v>
      </c>
      <c r="M190" s="71">
        <v>2.8E-3</v>
      </c>
      <c r="N190" t="str">
        <f>_xll.IMDP("BND",D190,$N$1,A190)</f>
        <v>도시철도채권</v>
      </c>
      <c r="O190">
        <f t="shared" si="2"/>
        <v>7.71596E-3</v>
      </c>
    </row>
    <row r="191" spans="1:15" x14ac:dyDescent="0.3">
      <c r="A191" s="73">
        <v>46311</v>
      </c>
      <c r="B191" s="67" t="s">
        <v>2090</v>
      </c>
      <c r="C191" s="68" t="s">
        <v>2276</v>
      </c>
      <c r="D191" s="68" t="s">
        <v>2343</v>
      </c>
      <c r="E191" s="67" t="s">
        <v>2344</v>
      </c>
      <c r="F191" s="69">
        <v>4.0010000000000003</v>
      </c>
      <c r="G191" s="70">
        <v>2.8344999999999998</v>
      </c>
      <c r="H191" s="70">
        <v>10.7601</v>
      </c>
      <c r="I191" s="73">
        <v>44834</v>
      </c>
      <c r="J191" s="73">
        <v>47391</v>
      </c>
      <c r="K191" s="69">
        <v>1</v>
      </c>
      <c r="L191" s="68" t="s">
        <v>2092</v>
      </c>
      <c r="M191" s="71">
        <v>2.5000000000000001E-3</v>
      </c>
      <c r="N191" t="str">
        <f>_xll.IMDP("BND",D191,$N$1,A191)</f>
        <v>도시철도채권</v>
      </c>
      <c r="O191">
        <f t="shared" si="2"/>
        <v>7.0862499999999997E-3</v>
      </c>
    </row>
    <row r="192" spans="1:15" x14ac:dyDescent="0.3">
      <c r="A192" s="73">
        <v>46311</v>
      </c>
      <c r="B192" s="67" t="s">
        <v>2090</v>
      </c>
      <c r="C192" s="68" t="s">
        <v>2276</v>
      </c>
      <c r="D192" s="68" t="s">
        <v>2345</v>
      </c>
      <c r="E192" s="67" t="s">
        <v>2346</v>
      </c>
      <c r="F192" s="69">
        <v>4.008</v>
      </c>
      <c r="G192" s="70">
        <v>2.9159999999999999</v>
      </c>
      <c r="H192" s="70">
        <v>11.306699999999999</v>
      </c>
      <c r="I192" s="73">
        <v>44865</v>
      </c>
      <c r="J192" s="73">
        <v>47422</v>
      </c>
      <c r="K192" s="69">
        <v>1</v>
      </c>
      <c r="L192" s="68" t="s">
        <v>2092</v>
      </c>
      <c r="M192" s="71">
        <v>2.3999999999999998E-3</v>
      </c>
      <c r="N192" t="str">
        <f>_xll.IMDP("BND",D192,$N$1,A192)</f>
        <v>도시철도채권</v>
      </c>
      <c r="O192">
        <f t="shared" si="2"/>
        <v>6.9983999999999992E-3</v>
      </c>
    </row>
    <row r="193" spans="1:15" x14ac:dyDescent="0.3">
      <c r="A193" s="73">
        <v>46311</v>
      </c>
      <c r="B193" s="67" t="s">
        <v>2090</v>
      </c>
      <c r="C193" s="68" t="s">
        <v>2276</v>
      </c>
      <c r="D193" s="68" t="s">
        <v>2347</v>
      </c>
      <c r="E193" s="67" t="s">
        <v>2348</v>
      </c>
      <c r="F193" s="69">
        <v>4.0140000000000002</v>
      </c>
      <c r="G193" s="70">
        <v>2.9948999999999999</v>
      </c>
      <c r="H193" s="70">
        <v>11.8484</v>
      </c>
      <c r="I193" s="73">
        <v>44895</v>
      </c>
      <c r="J193" s="73">
        <v>47452</v>
      </c>
      <c r="K193" s="69">
        <v>1</v>
      </c>
      <c r="L193" s="68" t="s">
        <v>2092</v>
      </c>
      <c r="M193" s="71">
        <v>3.3E-3</v>
      </c>
      <c r="N193" t="str">
        <f>_xll.IMDP("BND",D193,$N$1,A193)</f>
        <v>도시철도채권</v>
      </c>
      <c r="O193">
        <f t="shared" si="2"/>
        <v>9.8831700000000001E-3</v>
      </c>
    </row>
    <row r="194" spans="1:15" x14ac:dyDescent="0.3">
      <c r="A194" s="73">
        <v>46311</v>
      </c>
      <c r="B194" s="67" t="s">
        <v>2090</v>
      </c>
      <c r="C194" s="68" t="s">
        <v>2276</v>
      </c>
      <c r="D194" s="68" t="s">
        <v>2349</v>
      </c>
      <c r="E194" s="67" t="s">
        <v>2350</v>
      </c>
      <c r="F194" s="69">
        <v>4.0199999999999996</v>
      </c>
      <c r="G194" s="70">
        <v>3.0762999999999998</v>
      </c>
      <c r="H194" s="70">
        <v>12.4213</v>
      </c>
      <c r="I194" s="73">
        <v>44926</v>
      </c>
      <c r="J194" s="73">
        <v>47483</v>
      </c>
      <c r="K194" s="69">
        <v>1</v>
      </c>
      <c r="L194" s="68" t="s">
        <v>2092</v>
      </c>
      <c r="M194" s="71">
        <v>3.5000000000000001E-3</v>
      </c>
      <c r="N194" t="str">
        <f>_xll.IMDP("BND",D194,$N$1,A194)</f>
        <v>도시철도채권</v>
      </c>
      <c r="O194">
        <f t="shared" ref="O194:O257" si="3">M194*G194</f>
        <v>1.076705E-2</v>
      </c>
    </row>
    <row r="195" spans="1:15" x14ac:dyDescent="0.3">
      <c r="A195" s="73">
        <v>46311</v>
      </c>
      <c r="B195" s="67" t="s">
        <v>2090</v>
      </c>
      <c r="C195" s="68" t="s">
        <v>2276</v>
      </c>
      <c r="D195" s="68" t="s">
        <v>2351</v>
      </c>
      <c r="E195" s="67" t="s">
        <v>2352</v>
      </c>
      <c r="F195" s="69">
        <v>4.0289999999999999</v>
      </c>
      <c r="G195" s="70">
        <v>3.1577000000000002</v>
      </c>
      <c r="H195" s="70">
        <v>13.006500000000001</v>
      </c>
      <c r="I195" s="73">
        <v>44957</v>
      </c>
      <c r="J195" s="73">
        <v>47514</v>
      </c>
      <c r="K195" s="69">
        <v>2.5</v>
      </c>
      <c r="L195" s="68" t="s">
        <v>2092</v>
      </c>
      <c r="M195" s="71">
        <v>3.0999999999999999E-3</v>
      </c>
      <c r="N195" t="str">
        <f>_xll.IMDP("BND",D195,$N$1,A195)</f>
        <v>도시철도채권</v>
      </c>
      <c r="O195">
        <f t="shared" si="3"/>
        <v>9.7888699999999999E-3</v>
      </c>
    </row>
    <row r="196" spans="1:15" x14ac:dyDescent="0.3">
      <c r="A196" s="73">
        <v>46311</v>
      </c>
      <c r="B196" s="67" t="s">
        <v>2090</v>
      </c>
      <c r="C196" s="68" t="s">
        <v>2276</v>
      </c>
      <c r="D196" s="68" t="s">
        <v>2353</v>
      </c>
      <c r="E196" s="67" t="s">
        <v>2354</v>
      </c>
      <c r="F196" s="69">
        <v>4.0359999999999996</v>
      </c>
      <c r="G196" s="70">
        <v>3.2311999999999999</v>
      </c>
      <c r="H196" s="70">
        <v>13.5467</v>
      </c>
      <c r="I196" s="73">
        <v>44985</v>
      </c>
      <c r="J196" s="73">
        <v>47542</v>
      </c>
      <c r="K196" s="69">
        <v>2.5</v>
      </c>
      <c r="L196" s="68" t="s">
        <v>2092</v>
      </c>
      <c r="M196" s="71">
        <v>3.0999999999999999E-3</v>
      </c>
      <c r="N196" t="str">
        <f>_xll.IMDP("BND",D196,$N$1,A196)</f>
        <v>도시철도채권</v>
      </c>
      <c r="O196">
        <f t="shared" si="3"/>
        <v>1.001672E-2</v>
      </c>
    </row>
    <row r="197" spans="1:15" x14ac:dyDescent="0.3">
      <c r="A197" s="73">
        <v>46311</v>
      </c>
      <c r="B197" s="67" t="s">
        <v>2090</v>
      </c>
      <c r="C197" s="68" t="s">
        <v>2276</v>
      </c>
      <c r="D197" s="68" t="s">
        <v>2355</v>
      </c>
      <c r="E197" s="67" t="s">
        <v>2356</v>
      </c>
      <c r="F197" s="69">
        <v>4.04</v>
      </c>
      <c r="G197" s="70">
        <v>3.3127</v>
      </c>
      <c r="H197" s="70">
        <v>14.1584</v>
      </c>
      <c r="I197" s="73">
        <v>45016</v>
      </c>
      <c r="J197" s="73">
        <v>47573</v>
      </c>
      <c r="K197" s="69">
        <v>2.5</v>
      </c>
      <c r="L197" s="68" t="s">
        <v>2092</v>
      </c>
      <c r="M197" s="71">
        <v>3.3999999999999998E-3</v>
      </c>
      <c r="N197" t="str">
        <f>_xll.IMDP("BND",D197,$N$1,A197)</f>
        <v>도시철도채권</v>
      </c>
      <c r="O197">
        <f t="shared" si="3"/>
        <v>1.1263179999999999E-2</v>
      </c>
    </row>
    <row r="198" spans="1:15" x14ac:dyDescent="0.3">
      <c r="A198" s="73">
        <v>46311</v>
      </c>
      <c r="B198" s="67" t="s">
        <v>2090</v>
      </c>
      <c r="C198" s="68" t="s">
        <v>2276</v>
      </c>
      <c r="D198" s="68" t="s">
        <v>2357</v>
      </c>
      <c r="E198" s="67" t="s">
        <v>2358</v>
      </c>
      <c r="F198" s="69">
        <v>4.0490000000000004</v>
      </c>
      <c r="G198" s="70">
        <v>3.3914</v>
      </c>
      <c r="H198" s="70">
        <v>14.7614</v>
      </c>
      <c r="I198" s="73">
        <v>45046</v>
      </c>
      <c r="J198" s="73">
        <v>47603</v>
      </c>
      <c r="K198" s="69">
        <v>2.5</v>
      </c>
      <c r="L198" s="68" t="s">
        <v>2092</v>
      </c>
      <c r="M198" s="71">
        <v>2.8E-3</v>
      </c>
      <c r="N198" t="str">
        <f>_xll.IMDP("BND",D198,$N$1,A198)</f>
        <v>도시철도채권</v>
      </c>
      <c r="O198">
        <f t="shared" si="3"/>
        <v>9.4959199999999997E-3</v>
      </c>
    </row>
    <row r="199" spans="1:15" x14ac:dyDescent="0.3">
      <c r="A199" s="73">
        <v>46311</v>
      </c>
      <c r="B199" s="67" t="s">
        <v>2090</v>
      </c>
      <c r="C199" s="68" t="s">
        <v>2276</v>
      </c>
      <c r="D199" s="68" t="s">
        <v>2359</v>
      </c>
      <c r="E199" s="67" t="s">
        <v>2360</v>
      </c>
      <c r="F199" s="69">
        <v>4.0570000000000004</v>
      </c>
      <c r="G199" s="70">
        <v>3.4727999999999999</v>
      </c>
      <c r="H199" s="70">
        <v>15.3978</v>
      </c>
      <c r="I199" s="73">
        <v>45077</v>
      </c>
      <c r="J199" s="73">
        <v>47634</v>
      </c>
      <c r="K199" s="69">
        <v>2.5</v>
      </c>
      <c r="L199" s="68" t="s">
        <v>2092</v>
      </c>
      <c r="M199" s="71">
        <v>2.8E-3</v>
      </c>
      <c r="N199" t="str">
        <f>_xll.IMDP("BND",D199,$N$1,A199)</f>
        <v>도시철도채권</v>
      </c>
      <c r="O199">
        <f t="shared" si="3"/>
        <v>9.7238399999999992E-3</v>
      </c>
    </row>
    <row r="200" spans="1:15" x14ac:dyDescent="0.3">
      <c r="A200" s="73">
        <v>46311</v>
      </c>
      <c r="B200" s="67" t="s">
        <v>2090</v>
      </c>
      <c r="C200" s="68" t="s">
        <v>2276</v>
      </c>
      <c r="D200" s="68" t="s">
        <v>473</v>
      </c>
      <c r="E200" s="67" t="s">
        <v>475</v>
      </c>
      <c r="F200" s="69">
        <v>4.0659999999999998</v>
      </c>
      <c r="G200" s="70">
        <v>3.5514999999999999</v>
      </c>
      <c r="H200" s="70">
        <v>16.0258</v>
      </c>
      <c r="I200" s="73">
        <v>45107</v>
      </c>
      <c r="J200" s="73">
        <v>47664</v>
      </c>
      <c r="K200" s="69">
        <v>2.5</v>
      </c>
      <c r="L200" s="68" t="s">
        <v>2092</v>
      </c>
      <c r="M200" s="71">
        <v>3.2000000000000002E-3</v>
      </c>
      <c r="N200" t="str">
        <f>_xll.IMDP("BND",D200,$N$1,A200)</f>
        <v>도시철도채권</v>
      </c>
      <c r="O200">
        <f t="shared" si="3"/>
        <v>1.13648E-2</v>
      </c>
    </row>
    <row r="201" spans="1:15" x14ac:dyDescent="0.3">
      <c r="A201" s="73">
        <v>46311</v>
      </c>
      <c r="B201" s="67" t="s">
        <v>2090</v>
      </c>
      <c r="C201" s="68" t="s">
        <v>2276</v>
      </c>
      <c r="D201" s="68" t="s">
        <v>1185</v>
      </c>
      <c r="E201" s="67" t="s">
        <v>1186</v>
      </c>
      <c r="F201" s="69">
        <v>4.0720000000000001</v>
      </c>
      <c r="G201" s="70">
        <v>3.6328999999999998</v>
      </c>
      <c r="H201" s="70">
        <v>16.688600000000001</v>
      </c>
      <c r="I201" s="73">
        <v>45138</v>
      </c>
      <c r="J201" s="73">
        <v>47695</v>
      </c>
      <c r="K201" s="69">
        <v>2.5</v>
      </c>
      <c r="L201" s="68" t="s">
        <v>2092</v>
      </c>
      <c r="M201" s="71">
        <v>2.5000000000000001E-3</v>
      </c>
      <c r="N201" t="str">
        <f>_xll.IMDP("BND",D201,$N$1,A201)</f>
        <v>도시철도채권</v>
      </c>
      <c r="O201">
        <f t="shared" si="3"/>
        <v>9.08225E-3</v>
      </c>
    </row>
    <row r="202" spans="1:15" x14ac:dyDescent="0.3">
      <c r="A202" s="73">
        <v>46311</v>
      </c>
      <c r="B202" s="67" t="s">
        <v>2090</v>
      </c>
      <c r="C202" s="68" t="s">
        <v>2276</v>
      </c>
      <c r="D202" s="68" t="s">
        <v>2361</v>
      </c>
      <c r="E202" s="67" t="s">
        <v>2362</v>
      </c>
      <c r="F202" s="69">
        <v>4.077</v>
      </c>
      <c r="G202" s="70">
        <v>3.7143000000000002</v>
      </c>
      <c r="H202" s="70">
        <v>17.364999999999998</v>
      </c>
      <c r="I202" s="73">
        <v>45169</v>
      </c>
      <c r="J202" s="73">
        <v>47726</v>
      </c>
      <c r="K202" s="69">
        <v>2.5</v>
      </c>
      <c r="L202" s="68" t="s">
        <v>2092</v>
      </c>
      <c r="M202" s="71">
        <v>2.3999999999999998E-3</v>
      </c>
      <c r="N202" t="str">
        <f>_xll.IMDP("BND",D202,$N$1,A202)</f>
        <v>도시철도채권</v>
      </c>
      <c r="O202">
        <f t="shared" si="3"/>
        <v>8.9143199999999999E-3</v>
      </c>
    </row>
    <row r="203" spans="1:15" x14ac:dyDescent="0.3">
      <c r="A203" s="73">
        <v>46311</v>
      </c>
      <c r="B203" s="67" t="s">
        <v>2090</v>
      </c>
      <c r="C203" s="68" t="s">
        <v>2276</v>
      </c>
      <c r="D203" s="68" t="s">
        <v>2363</v>
      </c>
      <c r="E203" s="67" t="s">
        <v>2364</v>
      </c>
      <c r="F203" s="69">
        <v>4.1159999999999997</v>
      </c>
      <c r="G203" s="70">
        <v>4.0339999999999998</v>
      </c>
      <c r="H203" s="70">
        <v>20.147300000000001</v>
      </c>
      <c r="I203" s="73">
        <v>45291</v>
      </c>
      <c r="J203" s="73">
        <v>47848</v>
      </c>
      <c r="K203" s="69">
        <v>2.5</v>
      </c>
      <c r="L203" s="68" t="s">
        <v>2092</v>
      </c>
      <c r="M203" s="71">
        <v>2.8E-3</v>
      </c>
      <c r="N203" t="str">
        <f>_xll.IMDP("BND",D203,$N$1,A203)</f>
        <v>도시철도채권</v>
      </c>
      <c r="O203">
        <f t="shared" si="3"/>
        <v>1.12952E-2</v>
      </c>
    </row>
    <row r="204" spans="1:15" x14ac:dyDescent="0.3">
      <c r="A204" s="73">
        <v>46311</v>
      </c>
      <c r="B204" s="67" t="s">
        <v>2090</v>
      </c>
      <c r="C204" s="68" t="s">
        <v>2276</v>
      </c>
      <c r="D204" s="68" t="s">
        <v>2365</v>
      </c>
      <c r="E204" s="67" t="s">
        <v>2366</v>
      </c>
      <c r="F204" s="69">
        <v>4.1820000000000004</v>
      </c>
      <c r="G204" s="70">
        <v>4.3470000000000004</v>
      </c>
      <c r="H204" s="70">
        <v>23.0687</v>
      </c>
      <c r="I204" s="73">
        <v>45412</v>
      </c>
      <c r="J204" s="73">
        <v>47968</v>
      </c>
      <c r="K204" s="69">
        <v>2.5</v>
      </c>
      <c r="L204" s="68" t="s">
        <v>2092</v>
      </c>
      <c r="M204" s="71">
        <v>2.5999999999999999E-3</v>
      </c>
      <c r="N204" t="str">
        <f>_xll.IMDP("BND",D204,$N$1,A204)</f>
        <v>도시철도채권</v>
      </c>
      <c r="O204">
        <f t="shared" si="3"/>
        <v>1.13022E-2</v>
      </c>
    </row>
    <row r="205" spans="1:15" x14ac:dyDescent="0.3">
      <c r="A205" s="73">
        <v>46311</v>
      </c>
      <c r="B205" s="67" t="s">
        <v>2090</v>
      </c>
      <c r="C205" s="68" t="s">
        <v>2276</v>
      </c>
      <c r="D205" s="68" t="s">
        <v>2367</v>
      </c>
      <c r="E205" s="67" t="s">
        <v>2368</v>
      </c>
      <c r="F205" s="69">
        <v>4.1950000000000003</v>
      </c>
      <c r="G205" s="70">
        <v>4.4279000000000002</v>
      </c>
      <c r="H205" s="70">
        <v>23.856400000000001</v>
      </c>
      <c r="I205" s="73">
        <v>45443</v>
      </c>
      <c r="J205" s="73">
        <v>47999</v>
      </c>
      <c r="K205" s="69">
        <v>2.5</v>
      </c>
      <c r="L205" s="68" t="s">
        <v>2092</v>
      </c>
      <c r="M205" s="71">
        <v>2.3E-3</v>
      </c>
      <c r="N205" t="str">
        <f>_xll.IMDP("BND",D205,$N$1,A205)</f>
        <v>도시철도채권</v>
      </c>
      <c r="O205">
        <f t="shared" si="3"/>
        <v>1.0184170000000001E-2</v>
      </c>
    </row>
    <row r="206" spans="1:15" x14ac:dyDescent="0.3">
      <c r="A206" s="73">
        <v>46311</v>
      </c>
      <c r="B206" s="67" t="s">
        <v>2090</v>
      </c>
      <c r="C206" s="68" t="s">
        <v>2276</v>
      </c>
      <c r="D206" s="68" t="s">
        <v>2369</v>
      </c>
      <c r="E206" s="67" t="s">
        <v>2370</v>
      </c>
      <c r="F206" s="69">
        <v>4.2190000000000003</v>
      </c>
      <c r="G206" s="70">
        <v>4.5872999999999999</v>
      </c>
      <c r="H206" s="70">
        <v>25.444800000000001</v>
      </c>
      <c r="I206" s="73">
        <v>45504</v>
      </c>
      <c r="J206" s="73">
        <v>48060</v>
      </c>
      <c r="K206" s="69">
        <v>2.5</v>
      </c>
      <c r="L206" s="68" t="s">
        <v>2092</v>
      </c>
      <c r="M206" s="71">
        <v>2.3999999999999998E-3</v>
      </c>
      <c r="N206" t="str">
        <f>_xll.IMDP("BND",D206,$N$1,A206)</f>
        <v>도시철도채권</v>
      </c>
      <c r="O206">
        <f t="shared" si="3"/>
        <v>1.1009519999999998E-2</v>
      </c>
    </row>
    <row r="207" spans="1:15" x14ac:dyDescent="0.3">
      <c r="A207" s="73">
        <v>46311</v>
      </c>
      <c r="B207" s="67" t="s">
        <v>2090</v>
      </c>
      <c r="C207" s="68" t="s">
        <v>2276</v>
      </c>
      <c r="D207" s="68" t="s">
        <v>2371</v>
      </c>
      <c r="E207" s="67" t="s">
        <v>2372</v>
      </c>
      <c r="F207" s="69">
        <v>4.2480000000000002</v>
      </c>
      <c r="G207" s="70">
        <v>4.9881000000000002</v>
      </c>
      <c r="H207" s="70">
        <v>29.666</v>
      </c>
      <c r="I207" s="73">
        <v>45657</v>
      </c>
      <c r="J207" s="73">
        <v>48213</v>
      </c>
      <c r="K207" s="69">
        <v>2.5</v>
      </c>
      <c r="L207" s="68" t="s">
        <v>2092</v>
      </c>
      <c r="M207" s="71">
        <v>3.0000000000000001E-3</v>
      </c>
      <c r="N207" t="str">
        <f>_xll.IMDP("BND",D207,$N$1,A207)</f>
        <v>도시철도채권</v>
      </c>
      <c r="O207">
        <f t="shared" si="3"/>
        <v>1.4964300000000002E-2</v>
      </c>
    </row>
    <row r="208" spans="1:15" x14ac:dyDescent="0.3">
      <c r="A208" s="73">
        <v>46311</v>
      </c>
      <c r="B208" s="67" t="s">
        <v>2090</v>
      </c>
      <c r="C208" s="68" t="s">
        <v>2276</v>
      </c>
      <c r="D208" s="68" t="s">
        <v>2373</v>
      </c>
      <c r="E208" s="67" t="s">
        <v>2374</v>
      </c>
      <c r="F208" s="69">
        <v>4.2649999999999997</v>
      </c>
      <c r="G208" s="70">
        <v>5.2237999999999998</v>
      </c>
      <c r="H208" s="70">
        <v>32.298000000000002</v>
      </c>
      <c r="I208" s="73">
        <v>45747</v>
      </c>
      <c r="J208" s="73">
        <v>48304</v>
      </c>
      <c r="K208" s="69">
        <v>2.5</v>
      </c>
      <c r="L208" s="68" t="s">
        <v>2092</v>
      </c>
      <c r="M208" s="71">
        <v>2.2000000000000001E-3</v>
      </c>
      <c r="N208" t="str">
        <f>_xll.IMDP("BND",D208,$N$1,A208)</f>
        <v>도시철도채권</v>
      </c>
      <c r="O208">
        <f t="shared" si="3"/>
        <v>1.149236E-2</v>
      </c>
    </row>
    <row r="209" spans="1:15" x14ac:dyDescent="0.3">
      <c r="A209" s="73">
        <v>46311</v>
      </c>
      <c r="B209" s="67" t="s">
        <v>2090</v>
      </c>
      <c r="C209" s="68" t="s">
        <v>2276</v>
      </c>
      <c r="D209" s="68" t="s">
        <v>2375</v>
      </c>
      <c r="E209" s="67" t="s">
        <v>2376</v>
      </c>
      <c r="F209" s="69">
        <v>4.2720000000000002</v>
      </c>
      <c r="G209" s="70">
        <v>5.7042999999999999</v>
      </c>
      <c r="H209" s="70">
        <v>38.009099999999997</v>
      </c>
      <c r="I209" s="73">
        <v>45930</v>
      </c>
      <c r="J209" s="73">
        <v>48487</v>
      </c>
      <c r="K209" s="69">
        <v>2.5</v>
      </c>
      <c r="L209" s="68" t="s">
        <v>2092</v>
      </c>
      <c r="M209" s="71">
        <v>2.0999999999999999E-3</v>
      </c>
      <c r="N209" t="str">
        <f>_xll.IMDP("BND",D209,$N$1,A209)</f>
        <v>도시철도채권</v>
      </c>
      <c r="O209">
        <f t="shared" si="3"/>
        <v>1.197903E-2</v>
      </c>
    </row>
    <row r="210" spans="1:15" x14ac:dyDescent="0.3">
      <c r="A210" s="73">
        <v>46311</v>
      </c>
      <c r="B210" s="67" t="s">
        <v>2090</v>
      </c>
      <c r="C210" s="68" t="s">
        <v>2276</v>
      </c>
      <c r="D210" s="68" t="s">
        <v>2377</v>
      </c>
      <c r="E210" s="67" t="s">
        <v>2378</v>
      </c>
      <c r="F210" s="69">
        <v>4.2699999999999996</v>
      </c>
      <c r="G210" s="70">
        <v>5.9461000000000004</v>
      </c>
      <c r="H210" s="70">
        <v>41.058700000000002</v>
      </c>
      <c r="I210" s="73">
        <v>46022</v>
      </c>
      <c r="J210" s="73">
        <v>48579</v>
      </c>
      <c r="K210" s="69">
        <v>2</v>
      </c>
      <c r="L210" s="68" t="s">
        <v>2092</v>
      </c>
      <c r="M210" s="71">
        <v>2.8E-3</v>
      </c>
      <c r="N210" t="str">
        <f>_xll.IMDP("BND",D210,$N$1,A210)</f>
        <v>도시철도채권</v>
      </c>
      <c r="O210">
        <f t="shared" si="3"/>
        <v>1.664908E-2</v>
      </c>
    </row>
    <row r="211" spans="1:15" x14ac:dyDescent="0.3">
      <c r="A211" s="73">
        <v>46311</v>
      </c>
      <c r="B211" s="67" t="s">
        <v>2090</v>
      </c>
      <c r="C211" s="68" t="s">
        <v>2276</v>
      </c>
      <c r="D211" s="68" t="s">
        <v>2379</v>
      </c>
      <c r="E211" s="67" t="s">
        <v>2380</v>
      </c>
      <c r="F211" s="69">
        <v>4.266</v>
      </c>
      <c r="G211" s="70">
        <v>6.0278</v>
      </c>
      <c r="H211" s="70">
        <v>42.115400000000001</v>
      </c>
      <c r="I211" s="73">
        <v>46053</v>
      </c>
      <c r="J211" s="73">
        <v>48610</v>
      </c>
      <c r="K211" s="69">
        <v>2</v>
      </c>
      <c r="L211" s="68" t="s">
        <v>2092</v>
      </c>
      <c r="M211" s="71">
        <v>2.0999999999999999E-3</v>
      </c>
      <c r="N211" t="str">
        <f>_xll.IMDP("BND",D211,$N$1,A211)</f>
        <v>도시철도채권</v>
      </c>
      <c r="O211">
        <f t="shared" si="3"/>
        <v>1.2658379999999999E-2</v>
      </c>
    </row>
    <row r="212" spans="1:15" x14ac:dyDescent="0.3">
      <c r="A212" s="73">
        <v>46311</v>
      </c>
      <c r="B212" s="67" t="s">
        <v>2090</v>
      </c>
      <c r="C212" s="68" t="s">
        <v>2276</v>
      </c>
      <c r="D212" s="68" t="s">
        <v>14030</v>
      </c>
      <c r="E212" s="67" t="s">
        <v>14031</v>
      </c>
      <c r="F212" s="69">
        <v>4.2610000000000001</v>
      </c>
      <c r="G212" s="70">
        <v>6.4222000000000001</v>
      </c>
      <c r="H212" s="70">
        <v>47.404899999999998</v>
      </c>
      <c r="I212" s="73">
        <v>46203</v>
      </c>
      <c r="J212" s="73">
        <v>48760</v>
      </c>
      <c r="K212" s="69">
        <v>2</v>
      </c>
      <c r="L212" s="68" t="s">
        <v>2092</v>
      </c>
      <c r="M212" s="71">
        <v>2.2000000000000001E-3</v>
      </c>
      <c r="N212" t="str">
        <f>_xll.IMDP("BND",D212,$N$1,A212)</f>
        <v>도시철도채권</v>
      </c>
      <c r="O212">
        <f t="shared" si="3"/>
        <v>1.4128840000000002E-2</v>
      </c>
    </row>
    <row r="213" spans="1:15" x14ac:dyDescent="0.3">
      <c r="A213" s="73">
        <v>46311</v>
      </c>
      <c r="B213" s="67" t="s">
        <v>2090</v>
      </c>
      <c r="C213" s="68" t="s">
        <v>2276</v>
      </c>
      <c r="D213" s="68" t="s">
        <v>2381</v>
      </c>
      <c r="E213" s="67" t="s">
        <v>2382</v>
      </c>
      <c r="F213" s="69">
        <v>4.0090000000000003</v>
      </c>
      <c r="G213" s="70">
        <v>2.9373999999999998</v>
      </c>
      <c r="H213" s="70">
        <v>10.2616</v>
      </c>
      <c r="I213" s="73">
        <v>43791</v>
      </c>
      <c r="J213" s="73">
        <v>47444</v>
      </c>
      <c r="K213" s="69">
        <v>1.79</v>
      </c>
      <c r="L213" s="68" t="s">
        <v>2092</v>
      </c>
      <c r="M213" s="71">
        <v>6.1000000000000004E-3</v>
      </c>
      <c r="N213" t="str">
        <f>_xll.IMDP("BND",D213,$N$1,A213)</f>
        <v>공모지방채</v>
      </c>
      <c r="O213">
        <f t="shared" si="3"/>
        <v>1.7918139999999999E-2</v>
      </c>
    </row>
    <row r="214" spans="1:15" x14ac:dyDescent="0.3">
      <c r="A214" s="73">
        <v>46311</v>
      </c>
      <c r="B214" s="67" t="s">
        <v>2090</v>
      </c>
      <c r="C214" s="68" t="s">
        <v>2276</v>
      </c>
      <c r="D214" s="68" t="s">
        <v>2028</v>
      </c>
      <c r="E214" s="67" t="s">
        <v>2383</v>
      </c>
      <c r="F214" s="69">
        <v>3.8730000000000002</v>
      </c>
      <c r="G214" s="70">
        <v>1.6327</v>
      </c>
      <c r="H214" s="70">
        <v>4.2374000000000001</v>
      </c>
      <c r="I214" s="73">
        <v>44377</v>
      </c>
      <c r="J214" s="73">
        <v>46934</v>
      </c>
      <c r="K214" s="69">
        <v>1</v>
      </c>
      <c r="L214" s="68" t="s">
        <v>2092</v>
      </c>
      <c r="M214" s="71">
        <v>3.5999999999999999E-3</v>
      </c>
      <c r="N214" t="str">
        <f>_xll.IMDP("BND",D214,$N$1,A214)</f>
        <v>도시철도채권</v>
      </c>
      <c r="O214">
        <f t="shared" si="3"/>
        <v>5.8777200000000003E-3</v>
      </c>
    </row>
    <row r="215" spans="1:15" x14ac:dyDescent="0.3">
      <c r="A215" s="73">
        <v>46311</v>
      </c>
      <c r="B215" s="67" t="s">
        <v>2090</v>
      </c>
      <c r="C215" s="68" t="s">
        <v>2276</v>
      </c>
      <c r="D215" s="68" t="s">
        <v>2384</v>
      </c>
      <c r="E215" s="67" t="s">
        <v>2385</v>
      </c>
      <c r="F215" s="69">
        <v>3.9180000000000001</v>
      </c>
      <c r="G215" s="70">
        <v>2.0352999999999999</v>
      </c>
      <c r="H215" s="70">
        <v>6.1010999999999997</v>
      </c>
      <c r="I215" s="73">
        <v>44530</v>
      </c>
      <c r="J215" s="73">
        <v>47087</v>
      </c>
      <c r="K215" s="69">
        <v>1</v>
      </c>
      <c r="L215" s="68" t="s">
        <v>2092</v>
      </c>
      <c r="M215" s="71">
        <v>2.5999999999999999E-3</v>
      </c>
      <c r="N215" t="str">
        <f>_xll.IMDP("BND",D215,$N$1,A215)</f>
        <v>도시철도채권</v>
      </c>
      <c r="O215">
        <f t="shared" si="3"/>
        <v>5.2917799999999994E-3</v>
      </c>
    </row>
    <row r="216" spans="1:15" x14ac:dyDescent="0.3">
      <c r="A216" s="73">
        <v>46311</v>
      </c>
      <c r="B216" s="67" t="s">
        <v>2090</v>
      </c>
      <c r="C216" s="68" t="s">
        <v>2276</v>
      </c>
      <c r="D216" s="68" t="s">
        <v>2386</v>
      </c>
      <c r="E216" s="67" t="s">
        <v>2387</v>
      </c>
      <c r="F216" s="69">
        <v>3.92</v>
      </c>
      <c r="G216" s="70">
        <v>2.117</v>
      </c>
      <c r="H216" s="70">
        <v>6.5189000000000004</v>
      </c>
      <c r="I216" s="73">
        <v>44561</v>
      </c>
      <c r="J216" s="73">
        <v>47118</v>
      </c>
      <c r="K216" s="69">
        <v>1</v>
      </c>
      <c r="L216" s="68" t="s">
        <v>2092</v>
      </c>
      <c r="M216" s="71">
        <v>4.0000000000000001E-3</v>
      </c>
      <c r="N216" t="str">
        <f>_xll.IMDP("BND",D216,$N$1,A216)</f>
        <v>도시철도채권</v>
      </c>
      <c r="O216">
        <f t="shared" si="3"/>
        <v>8.4679999999999998E-3</v>
      </c>
    </row>
    <row r="217" spans="1:15" x14ac:dyDescent="0.3">
      <c r="A217" s="73">
        <v>46311</v>
      </c>
      <c r="B217" s="67" t="s">
        <v>2090</v>
      </c>
      <c r="C217" s="68" t="s">
        <v>2276</v>
      </c>
      <c r="D217" s="68" t="s">
        <v>2388</v>
      </c>
      <c r="E217" s="67" t="s">
        <v>2389</v>
      </c>
      <c r="F217" s="69">
        <v>4.4420000000000002</v>
      </c>
      <c r="G217" s="70">
        <v>17.223600000000001</v>
      </c>
      <c r="H217" s="70">
        <v>364.07229999999998</v>
      </c>
      <c r="I217" s="73">
        <v>43791</v>
      </c>
      <c r="J217" s="73">
        <v>54749</v>
      </c>
      <c r="K217" s="69">
        <v>1.69</v>
      </c>
      <c r="L217" s="68" t="s">
        <v>2092</v>
      </c>
      <c r="M217" s="71">
        <v>5.3E-3</v>
      </c>
      <c r="N217" t="str">
        <f>_xll.IMDP("BND",D217,$N$1,A217)</f>
        <v>공모지방채</v>
      </c>
      <c r="O217">
        <f t="shared" si="3"/>
        <v>9.1285080000000005E-2</v>
      </c>
    </row>
    <row r="218" spans="1:15" x14ac:dyDescent="0.3">
      <c r="A218" s="73">
        <v>46311</v>
      </c>
      <c r="B218" s="67" t="s">
        <v>2090</v>
      </c>
      <c r="C218" s="68" t="s">
        <v>2276</v>
      </c>
      <c r="D218" s="68" t="s">
        <v>2390</v>
      </c>
      <c r="E218" s="67" t="s">
        <v>2391</v>
      </c>
      <c r="F218" s="69">
        <v>4.1779999999999999</v>
      </c>
      <c r="G218" s="70">
        <v>4.2055999999999996</v>
      </c>
      <c r="H218" s="70">
        <v>20.7652</v>
      </c>
      <c r="I218" s="73">
        <v>46010</v>
      </c>
      <c r="J218" s="73">
        <v>48018</v>
      </c>
      <c r="K218" s="69">
        <v>3.46</v>
      </c>
      <c r="L218" s="68" t="s">
        <v>2092</v>
      </c>
      <c r="M218" s="71">
        <v>7.7000000000000002E-3</v>
      </c>
      <c r="N218" t="str">
        <f>_xll.IMDP("BND",D218,$N$1,A218)</f>
        <v>공모지방채</v>
      </c>
      <c r="O218">
        <f t="shared" si="3"/>
        <v>3.2383119999999994E-2</v>
      </c>
    </row>
    <row r="219" spans="1:15" x14ac:dyDescent="0.3">
      <c r="A219" s="73">
        <v>46311</v>
      </c>
      <c r="B219" s="67" t="s">
        <v>2090</v>
      </c>
      <c r="C219" s="68" t="s">
        <v>2276</v>
      </c>
      <c r="D219" s="68" t="s">
        <v>2392</v>
      </c>
      <c r="E219" s="67" t="s">
        <v>2393</v>
      </c>
      <c r="F219" s="69">
        <v>3.8580000000000001</v>
      </c>
      <c r="G219" s="70">
        <v>1.472</v>
      </c>
      <c r="H219" s="70">
        <v>3.5840000000000001</v>
      </c>
      <c r="I219" s="73">
        <v>44316</v>
      </c>
      <c r="J219" s="73">
        <v>46873</v>
      </c>
      <c r="K219" s="69">
        <v>1</v>
      </c>
      <c r="L219" s="68" t="s">
        <v>2092</v>
      </c>
      <c r="M219" s="71">
        <v>3.5999999999999999E-3</v>
      </c>
      <c r="N219" t="str">
        <f>_xll.IMDP("BND",D219,$N$1,A219)</f>
        <v>도시철도채권</v>
      </c>
      <c r="O219">
        <f t="shared" si="3"/>
        <v>5.2991999999999996E-3</v>
      </c>
    </row>
    <row r="220" spans="1:15" x14ac:dyDescent="0.3">
      <c r="A220" s="73">
        <v>46311</v>
      </c>
      <c r="B220" s="67" t="s">
        <v>2090</v>
      </c>
      <c r="C220" s="68" t="s">
        <v>2276</v>
      </c>
      <c r="D220" s="68" t="s">
        <v>2394</v>
      </c>
      <c r="E220" s="67" t="s">
        <v>2395</v>
      </c>
      <c r="F220" s="69">
        <v>4.0949999999999998</v>
      </c>
      <c r="G220" s="70">
        <v>3.8439000000000001</v>
      </c>
      <c r="H220" s="70">
        <v>17.086400000000001</v>
      </c>
      <c r="I220" s="73">
        <v>44155</v>
      </c>
      <c r="J220" s="73">
        <v>47807</v>
      </c>
      <c r="K220" s="69">
        <v>1.77</v>
      </c>
      <c r="L220" s="68" t="s">
        <v>2092</v>
      </c>
      <c r="M220" s="71">
        <v>9.7999999999999997E-3</v>
      </c>
      <c r="N220" t="str">
        <f>_xll.IMDP("BND",D220,$N$1,A220)</f>
        <v>공모지방채</v>
      </c>
      <c r="O220">
        <f t="shared" si="3"/>
        <v>3.7670219999999997E-2</v>
      </c>
    </row>
    <row r="221" spans="1:15" x14ac:dyDescent="0.3">
      <c r="A221" s="73">
        <v>46311</v>
      </c>
      <c r="B221" s="67" t="s">
        <v>2090</v>
      </c>
      <c r="C221" s="68" t="s">
        <v>2276</v>
      </c>
      <c r="D221" s="68" t="s">
        <v>1610</v>
      </c>
      <c r="E221" s="67" t="s">
        <v>1612</v>
      </c>
      <c r="F221" s="69">
        <v>3.91</v>
      </c>
      <c r="G221" s="70">
        <v>2.0337000000000001</v>
      </c>
      <c r="H221" s="70">
        <v>5.2175000000000002</v>
      </c>
      <c r="I221" s="73">
        <v>44537</v>
      </c>
      <c r="J221" s="73">
        <v>47094</v>
      </c>
      <c r="K221" s="69">
        <v>2.42</v>
      </c>
      <c r="L221" s="68" t="s">
        <v>2092</v>
      </c>
      <c r="M221" s="71">
        <v>7.1999999999999998E-3</v>
      </c>
      <c r="N221" t="str">
        <f>_xll.IMDP("BND",D221,$N$1,A221)</f>
        <v>공모지방채</v>
      </c>
      <c r="O221">
        <f t="shared" si="3"/>
        <v>1.464264E-2</v>
      </c>
    </row>
    <row r="222" spans="1:15" x14ac:dyDescent="0.3">
      <c r="A222" s="73">
        <v>46311</v>
      </c>
      <c r="B222" s="67" t="s">
        <v>2090</v>
      </c>
      <c r="C222" s="68" t="s">
        <v>2276</v>
      </c>
      <c r="D222" s="68" t="s">
        <v>2396</v>
      </c>
      <c r="E222" s="67" t="s">
        <v>2397</v>
      </c>
      <c r="F222" s="69">
        <v>4.1879999999999997</v>
      </c>
      <c r="G222" s="70">
        <v>4.2126999999999999</v>
      </c>
      <c r="H222" s="70">
        <v>20.836600000000001</v>
      </c>
      <c r="I222" s="73">
        <v>46014</v>
      </c>
      <c r="J222" s="73">
        <v>48022</v>
      </c>
      <c r="K222" s="69">
        <v>3.5</v>
      </c>
      <c r="L222" s="68" t="s">
        <v>2092</v>
      </c>
      <c r="M222" s="71">
        <v>7.7000000000000002E-3</v>
      </c>
      <c r="N222" t="str">
        <f>_xll.IMDP("BND",D222,$N$1,A222)</f>
        <v>공모지방채</v>
      </c>
      <c r="O222">
        <f t="shared" si="3"/>
        <v>3.2437790000000001E-2</v>
      </c>
    </row>
    <row r="223" spans="1:15" x14ac:dyDescent="0.3">
      <c r="A223" s="73">
        <v>46311</v>
      </c>
      <c r="B223" s="67" t="s">
        <v>2090</v>
      </c>
      <c r="C223" s="68" t="s">
        <v>2276</v>
      </c>
      <c r="D223" s="68" t="s">
        <v>2398</v>
      </c>
      <c r="E223" s="67" t="s">
        <v>2399</v>
      </c>
      <c r="F223" s="69">
        <v>3.88</v>
      </c>
      <c r="G223" s="70">
        <v>1.7142999999999999</v>
      </c>
      <c r="H223" s="70">
        <v>4.5891000000000002</v>
      </c>
      <c r="I223" s="73">
        <v>44408</v>
      </c>
      <c r="J223" s="73">
        <v>46965</v>
      </c>
      <c r="K223" s="69">
        <v>1</v>
      </c>
      <c r="L223" s="68" t="s">
        <v>2092</v>
      </c>
      <c r="M223" s="71">
        <v>3.3E-3</v>
      </c>
      <c r="N223" t="str">
        <f>_xll.IMDP("BND",D223,$N$1,A223)</f>
        <v>도시철도채권</v>
      </c>
      <c r="O223">
        <f t="shared" si="3"/>
        <v>5.6571899999999994E-3</v>
      </c>
    </row>
    <row r="224" spans="1:15" x14ac:dyDescent="0.3">
      <c r="A224" s="73">
        <v>46311</v>
      </c>
      <c r="B224" s="67" t="s">
        <v>2090</v>
      </c>
      <c r="C224" s="68" t="s">
        <v>2276</v>
      </c>
      <c r="D224" s="68" t="s">
        <v>2400</v>
      </c>
      <c r="E224" s="67" t="s">
        <v>2401</v>
      </c>
      <c r="F224" s="69">
        <v>3.8380000000000001</v>
      </c>
      <c r="G224" s="70">
        <v>1.3931</v>
      </c>
      <c r="H224" s="70">
        <v>3.2824</v>
      </c>
      <c r="I224" s="73">
        <v>44286</v>
      </c>
      <c r="J224" s="73">
        <v>46843</v>
      </c>
      <c r="K224" s="69">
        <v>1</v>
      </c>
      <c r="L224" s="68" t="s">
        <v>2092</v>
      </c>
      <c r="M224" s="71">
        <v>3.7000000000000002E-3</v>
      </c>
      <c r="N224" t="str">
        <f>_xll.IMDP("BND",D224,$N$1,A224)</f>
        <v>도시철도채권</v>
      </c>
      <c r="O224">
        <f t="shared" si="3"/>
        <v>5.1544700000000004E-3</v>
      </c>
    </row>
    <row r="225" spans="1:15" x14ac:dyDescent="0.3">
      <c r="A225" s="73">
        <v>46311</v>
      </c>
      <c r="B225" s="67" t="s">
        <v>2090</v>
      </c>
      <c r="C225" s="68" t="s">
        <v>2276</v>
      </c>
      <c r="D225" s="68" t="s">
        <v>1762</v>
      </c>
      <c r="E225" s="67" t="s">
        <v>2402</v>
      </c>
      <c r="F225" s="69">
        <v>3.82</v>
      </c>
      <c r="G225" s="70">
        <v>1.3115000000000001</v>
      </c>
      <c r="H225" s="70">
        <v>2.9834000000000001</v>
      </c>
      <c r="I225" s="73">
        <v>44255</v>
      </c>
      <c r="J225" s="73">
        <v>46812</v>
      </c>
      <c r="K225" s="69">
        <v>1</v>
      </c>
      <c r="L225" s="68" t="s">
        <v>2092</v>
      </c>
      <c r="M225" s="71">
        <v>2.7000000000000001E-3</v>
      </c>
      <c r="N225" t="str">
        <f>_xll.IMDP("BND",D225,$N$1,A225)</f>
        <v>도시철도채권</v>
      </c>
      <c r="O225">
        <f t="shared" si="3"/>
        <v>3.5410500000000004E-3</v>
      </c>
    </row>
    <row r="226" spans="1:15" x14ac:dyDescent="0.3">
      <c r="A226" s="73">
        <v>46311</v>
      </c>
      <c r="B226" s="67" t="s">
        <v>2090</v>
      </c>
      <c r="C226" s="68" t="s">
        <v>2276</v>
      </c>
      <c r="D226" s="68" t="s">
        <v>1812</v>
      </c>
      <c r="E226" s="67" t="s">
        <v>1814</v>
      </c>
      <c r="F226" s="69">
        <v>3.5779999999999998</v>
      </c>
      <c r="G226" s="70">
        <v>0.51049999999999995</v>
      </c>
      <c r="H226" s="70">
        <v>0.75349999999999995</v>
      </c>
      <c r="I226" s="73">
        <v>43951</v>
      </c>
      <c r="J226" s="73">
        <v>46507</v>
      </c>
      <c r="K226" s="69">
        <v>1</v>
      </c>
      <c r="L226" s="68" t="s">
        <v>2092</v>
      </c>
      <c r="M226" s="71">
        <v>3.8E-3</v>
      </c>
      <c r="N226" t="str">
        <f>_xll.IMDP("BND",D226,$N$1,A226)</f>
        <v>도시철도채권</v>
      </c>
      <c r="O226">
        <f t="shared" si="3"/>
        <v>1.9398999999999998E-3</v>
      </c>
    </row>
    <row r="227" spans="1:15" x14ac:dyDescent="0.3">
      <c r="A227" s="73">
        <v>46311</v>
      </c>
      <c r="B227" s="67" t="s">
        <v>2090</v>
      </c>
      <c r="C227" s="68" t="s">
        <v>2276</v>
      </c>
      <c r="D227" s="68" t="s">
        <v>2403</v>
      </c>
      <c r="E227" s="67" t="s">
        <v>2404</v>
      </c>
      <c r="F227" s="69">
        <v>3.64</v>
      </c>
      <c r="G227" s="70">
        <v>0.6714</v>
      </c>
      <c r="H227" s="70">
        <v>1.0987</v>
      </c>
      <c r="I227" s="73">
        <v>44012</v>
      </c>
      <c r="J227" s="73">
        <v>46568</v>
      </c>
      <c r="K227" s="69">
        <v>1</v>
      </c>
      <c r="L227" s="68" t="s">
        <v>2092</v>
      </c>
      <c r="M227" s="71">
        <v>4.5999999999999999E-3</v>
      </c>
      <c r="N227" t="str">
        <f>_xll.IMDP("BND",D227,$N$1,A227)</f>
        <v>도시철도채권</v>
      </c>
      <c r="O227">
        <f t="shared" si="3"/>
        <v>3.08844E-3</v>
      </c>
    </row>
    <row r="228" spans="1:15" x14ac:dyDescent="0.3">
      <c r="A228" s="73">
        <v>46311</v>
      </c>
      <c r="B228" s="67" t="s">
        <v>2090</v>
      </c>
      <c r="C228" s="68" t="s">
        <v>2276</v>
      </c>
      <c r="D228" s="68" t="s">
        <v>1984</v>
      </c>
      <c r="E228" s="67" t="s">
        <v>2405</v>
      </c>
      <c r="F228" s="69">
        <v>3.7080000000000002</v>
      </c>
      <c r="G228" s="70">
        <v>0.99590000000000001</v>
      </c>
      <c r="H228" s="70">
        <v>1.9521999999999999</v>
      </c>
      <c r="I228" s="73">
        <v>44135</v>
      </c>
      <c r="J228" s="73">
        <v>46691</v>
      </c>
      <c r="K228" s="69">
        <v>1</v>
      </c>
      <c r="L228" s="68" t="s">
        <v>2092</v>
      </c>
      <c r="M228" s="71">
        <v>3.0999999999999999E-3</v>
      </c>
      <c r="N228" t="str">
        <f>_xll.IMDP("BND",D228,$N$1,A228)</f>
        <v>도시철도채권</v>
      </c>
      <c r="O228">
        <f t="shared" si="3"/>
        <v>3.0872899999999999E-3</v>
      </c>
    </row>
    <row r="229" spans="1:15" x14ac:dyDescent="0.3">
      <c r="A229" s="73">
        <v>46311</v>
      </c>
      <c r="B229" s="67" t="s">
        <v>2090</v>
      </c>
      <c r="C229" s="68" t="s">
        <v>2276</v>
      </c>
      <c r="D229" s="68" t="s">
        <v>2406</v>
      </c>
      <c r="E229" s="67" t="s">
        <v>2407</v>
      </c>
      <c r="F229" s="69">
        <v>3.7629999999999999</v>
      </c>
      <c r="G229" s="70">
        <v>1.1565000000000001</v>
      </c>
      <c r="H229" s="70">
        <v>2.452</v>
      </c>
      <c r="I229" s="73">
        <v>44196</v>
      </c>
      <c r="J229" s="73">
        <v>46752</v>
      </c>
      <c r="K229" s="69">
        <v>1</v>
      </c>
      <c r="L229" s="68" t="s">
        <v>2092</v>
      </c>
      <c r="M229" s="71">
        <v>4.4000000000000003E-3</v>
      </c>
      <c r="N229" t="str">
        <f>_xll.IMDP("BND",D229,$N$1,A229)</f>
        <v>도시철도채권</v>
      </c>
      <c r="O229">
        <f t="shared" si="3"/>
        <v>5.0886000000000004E-3</v>
      </c>
    </row>
    <row r="230" spans="1:15" x14ac:dyDescent="0.3">
      <c r="A230" s="73">
        <v>46311</v>
      </c>
      <c r="B230" s="67" t="s">
        <v>2090</v>
      </c>
      <c r="C230" s="68" t="s">
        <v>2276</v>
      </c>
      <c r="D230" s="68" t="s">
        <v>2408</v>
      </c>
      <c r="E230" s="67" t="s">
        <v>2409</v>
      </c>
      <c r="F230" s="69">
        <v>3.7890000000000001</v>
      </c>
      <c r="G230" s="70">
        <v>1.238</v>
      </c>
      <c r="H230" s="70">
        <v>2.7254999999999998</v>
      </c>
      <c r="I230" s="73">
        <v>44227</v>
      </c>
      <c r="J230" s="73">
        <v>46783</v>
      </c>
      <c r="K230" s="69">
        <v>1</v>
      </c>
      <c r="L230" s="68" t="s">
        <v>2092</v>
      </c>
      <c r="M230" s="71">
        <v>3.0999999999999999E-3</v>
      </c>
      <c r="N230" t="str">
        <f>_xll.IMDP("BND",D230,$N$1,A230)</f>
        <v>도시철도채권</v>
      </c>
      <c r="O230">
        <f t="shared" si="3"/>
        <v>3.8377999999999997E-3</v>
      </c>
    </row>
    <row r="231" spans="1:15" x14ac:dyDescent="0.3">
      <c r="A231" s="73">
        <v>46311</v>
      </c>
      <c r="B231" s="67" t="s">
        <v>2090</v>
      </c>
      <c r="C231" s="68" t="s">
        <v>2276</v>
      </c>
      <c r="D231" s="68" t="s">
        <v>2410</v>
      </c>
      <c r="E231" s="67" t="s">
        <v>2411</v>
      </c>
      <c r="F231" s="69">
        <v>3.66</v>
      </c>
      <c r="G231" s="70">
        <v>0.75329999999999997</v>
      </c>
      <c r="H231" s="70">
        <v>1.294</v>
      </c>
      <c r="I231" s="73">
        <v>44043</v>
      </c>
      <c r="J231" s="73">
        <v>46599</v>
      </c>
      <c r="K231" s="69">
        <v>1</v>
      </c>
      <c r="L231" s="68" t="s">
        <v>2092</v>
      </c>
      <c r="M231" s="71">
        <v>3.8E-3</v>
      </c>
      <c r="N231" t="str">
        <f>_xll.IMDP("BND",D231,$N$1,A231)</f>
        <v>도시철도채권</v>
      </c>
      <c r="O231">
        <f t="shared" si="3"/>
        <v>2.8625399999999998E-3</v>
      </c>
    </row>
    <row r="232" spans="1:15" x14ac:dyDescent="0.3">
      <c r="A232" s="73">
        <v>46311</v>
      </c>
      <c r="B232" s="67" t="s">
        <v>2090</v>
      </c>
      <c r="C232" s="68" t="s">
        <v>2276</v>
      </c>
      <c r="D232" s="68" t="s">
        <v>2412</v>
      </c>
      <c r="E232" s="67" t="s">
        <v>2413</v>
      </c>
      <c r="F232" s="69">
        <v>3.6760000000000002</v>
      </c>
      <c r="G232" s="70">
        <v>0.83509999999999995</v>
      </c>
      <c r="H232" s="70">
        <v>1.5027999999999999</v>
      </c>
      <c r="I232" s="73">
        <v>44074</v>
      </c>
      <c r="J232" s="73">
        <v>46630</v>
      </c>
      <c r="K232" s="69">
        <v>1</v>
      </c>
      <c r="L232" s="68" t="s">
        <v>2092</v>
      </c>
      <c r="M232" s="71">
        <v>2.8999999999999998E-3</v>
      </c>
      <c r="N232" t="str">
        <f>_xll.IMDP("BND",D232,$N$1,A232)</f>
        <v>도시철도채권</v>
      </c>
      <c r="O232">
        <f t="shared" si="3"/>
        <v>2.4217899999999996E-3</v>
      </c>
    </row>
    <row r="233" spans="1:15" x14ac:dyDescent="0.3">
      <c r="A233" s="73">
        <v>46311</v>
      </c>
      <c r="B233" s="67" t="s">
        <v>2090</v>
      </c>
      <c r="C233" s="68" t="s">
        <v>2276</v>
      </c>
      <c r="D233" s="68" t="s">
        <v>1906</v>
      </c>
      <c r="E233" s="67" t="s">
        <v>2414</v>
      </c>
      <c r="F233" s="69">
        <v>3.734</v>
      </c>
      <c r="G233" s="70">
        <v>1.0749</v>
      </c>
      <c r="H233" s="70">
        <v>2.1917</v>
      </c>
      <c r="I233" s="73">
        <v>44165</v>
      </c>
      <c r="J233" s="73">
        <v>46721</v>
      </c>
      <c r="K233" s="69">
        <v>1</v>
      </c>
      <c r="L233" s="68" t="s">
        <v>2092</v>
      </c>
      <c r="M233" s="71">
        <v>3.3999999999999998E-3</v>
      </c>
      <c r="N233" t="str">
        <f>_xll.IMDP("BND",D233,$N$1,A233)</f>
        <v>도시철도채권</v>
      </c>
      <c r="O233">
        <f t="shared" si="3"/>
        <v>3.6546599999999997E-3</v>
      </c>
    </row>
    <row r="234" spans="1:15" x14ac:dyDescent="0.3">
      <c r="A234" s="73">
        <v>46311</v>
      </c>
      <c r="B234" s="67" t="s">
        <v>2090</v>
      </c>
      <c r="C234" s="68" t="s">
        <v>2276</v>
      </c>
      <c r="D234" s="68" t="s">
        <v>1799</v>
      </c>
      <c r="E234" s="67" t="s">
        <v>1801</v>
      </c>
      <c r="F234" s="69">
        <v>3.528</v>
      </c>
      <c r="G234" s="70">
        <v>0.43140000000000001</v>
      </c>
      <c r="H234" s="70">
        <v>0.60270000000000001</v>
      </c>
      <c r="I234" s="73">
        <v>43921</v>
      </c>
      <c r="J234" s="73">
        <v>46477</v>
      </c>
      <c r="K234" s="69">
        <v>1</v>
      </c>
      <c r="L234" s="68" t="s">
        <v>2092</v>
      </c>
      <c r="M234" s="71">
        <v>3.3999999999999998E-3</v>
      </c>
      <c r="N234" t="str">
        <f>_xll.IMDP("BND",D234,$N$1,A234)</f>
        <v>도시철도채권</v>
      </c>
      <c r="O234">
        <f t="shared" si="3"/>
        <v>1.4667599999999999E-3</v>
      </c>
    </row>
    <row r="235" spans="1:15" x14ac:dyDescent="0.3">
      <c r="A235" s="73">
        <v>46311</v>
      </c>
      <c r="B235" s="67" t="s">
        <v>2090</v>
      </c>
      <c r="C235" s="68" t="s">
        <v>2276</v>
      </c>
      <c r="D235" s="68" t="s">
        <v>2415</v>
      </c>
      <c r="E235" s="67" t="s">
        <v>2416</v>
      </c>
      <c r="F235" s="69">
        <v>3.6030000000000002</v>
      </c>
      <c r="G235" s="70">
        <v>0.59240000000000004</v>
      </c>
      <c r="H235" s="70">
        <v>0.92259999999999998</v>
      </c>
      <c r="I235" s="73">
        <v>43982</v>
      </c>
      <c r="J235" s="73">
        <v>46538</v>
      </c>
      <c r="K235" s="69">
        <v>1</v>
      </c>
      <c r="L235" s="68" t="s">
        <v>2092</v>
      </c>
      <c r="M235" s="71">
        <v>3.8999999999999998E-3</v>
      </c>
      <c r="N235" t="str">
        <f>_xll.IMDP("BND",D235,$N$1,A235)</f>
        <v>도시철도채권</v>
      </c>
      <c r="O235">
        <f t="shared" si="3"/>
        <v>2.31036E-3</v>
      </c>
    </row>
    <row r="236" spans="1:15" x14ac:dyDescent="0.3">
      <c r="A236" s="73">
        <v>46311</v>
      </c>
      <c r="B236" s="67" t="s">
        <v>2090</v>
      </c>
      <c r="C236" s="68" t="s">
        <v>2276</v>
      </c>
      <c r="D236" s="68" t="s">
        <v>2417</v>
      </c>
      <c r="E236" s="67" t="s">
        <v>2418</v>
      </c>
      <c r="F236" s="69">
        <v>3.6880000000000002</v>
      </c>
      <c r="G236" s="70">
        <v>0.91420000000000001</v>
      </c>
      <c r="H236" s="70">
        <v>1.7175</v>
      </c>
      <c r="I236" s="73">
        <v>44104</v>
      </c>
      <c r="J236" s="73">
        <v>46660</v>
      </c>
      <c r="K236" s="69">
        <v>1</v>
      </c>
      <c r="L236" s="68" t="s">
        <v>2092</v>
      </c>
      <c r="M236" s="71">
        <v>3.5000000000000001E-3</v>
      </c>
      <c r="N236" t="str">
        <f>_xll.IMDP("BND",D236,$N$1,A236)</f>
        <v>도시철도채권</v>
      </c>
      <c r="O236">
        <f t="shared" si="3"/>
        <v>3.1997000000000002E-3</v>
      </c>
    </row>
    <row r="237" spans="1:15" x14ac:dyDescent="0.3">
      <c r="A237" s="73">
        <v>46311</v>
      </c>
      <c r="B237" s="67" t="s">
        <v>2090</v>
      </c>
      <c r="C237" s="68" t="s">
        <v>2276</v>
      </c>
      <c r="D237" s="68" t="s">
        <v>2419</v>
      </c>
      <c r="E237" s="67" t="s">
        <v>2420</v>
      </c>
      <c r="F237" s="69">
        <v>3.7040000000000002</v>
      </c>
      <c r="G237" s="70">
        <v>0.82430000000000003</v>
      </c>
      <c r="H237" s="70">
        <v>1.4742</v>
      </c>
      <c r="I237" s="73">
        <v>45896</v>
      </c>
      <c r="J237" s="73">
        <v>46626</v>
      </c>
      <c r="K237" s="69">
        <v>2.4900000000000002</v>
      </c>
      <c r="L237" s="68" t="s">
        <v>2092</v>
      </c>
      <c r="M237" s="71">
        <v>3.3999999999999998E-3</v>
      </c>
      <c r="N237" t="str">
        <f>_xll.IMDP("BND",D237,$N$1,A237)</f>
        <v>공모지방채</v>
      </c>
      <c r="O237">
        <f t="shared" si="3"/>
        <v>2.80262E-3</v>
      </c>
    </row>
    <row r="238" spans="1:15" x14ac:dyDescent="0.3">
      <c r="A238" s="73">
        <v>46311</v>
      </c>
      <c r="B238" s="67" t="s">
        <v>2090</v>
      </c>
      <c r="C238" s="68" t="s">
        <v>2276</v>
      </c>
      <c r="D238" s="68" t="s">
        <v>2421</v>
      </c>
      <c r="E238" s="67" t="s">
        <v>2422</v>
      </c>
      <c r="F238" s="69">
        <v>3.8969999999999998</v>
      </c>
      <c r="G238" s="70">
        <v>1.8317000000000001</v>
      </c>
      <c r="H238" s="70">
        <v>5.1413000000000002</v>
      </c>
      <c r="I238" s="73">
        <v>45924</v>
      </c>
      <c r="J238" s="73">
        <v>47018</v>
      </c>
      <c r="K238" s="69">
        <v>2.61</v>
      </c>
      <c r="L238" s="68" t="s">
        <v>2092</v>
      </c>
      <c r="M238" s="71">
        <v>3.3E-3</v>
      </c>
      <c r="N238" t="str">
        <f>_xll.IMDP("BND",D238,$N$1,A238)</f>
        <v>공모지방채</v>
      </c>
      <c r="O238">
        <f t="shared" si="3"/>
        <v>6.0446100000000006E-3</v>
      </c>
    </row>
    <row r="239" spans="1:15" x14ac:dyDescent="0.3">
      <c r="A239" s="73">
        <v>46311</v>
      </c>
      <c r="B239" s="67" t="s">
        <v>2090</v>
      </c>
      <c r="C239" s="68" t="s">
        <v>2276</v>
      </c>
      <c r="D239" s="68" t="s">
        <v>2423</v>
      </c>
      <c r="E239" s="67" t="s">
        <v>2424</v>
      </c>
      <c r="F239" s="69">
        <v>4.008</v>
      </c>
      <c r="G239" s="70">
        <v>1.6894</v>
      </c>
      <c r="H239" s="70">
        <v>5.0933999999999999</v>
      </c>
      <c r="I239" s="73">
        <v>44414</v>
      </c>
      <c r="J239" s="73">
        <v>47336</v>
      </c>
      <c r="K239" s="69">
        <v>2.19</v>
      </c>
      <c r="L239" s="68" t="s">
        <v>2092</v>
      </c>
      <c r="M239" s="71">
        <v>3.0000000000000001E-3</v>
      </c>
      <c r="N239" t="str">
        <f>_xll.IMDP("BND",D239,$N$1,A239)</f>
        <v>공모지방채</v>
      </c>
      <c r="O239">
        <f t="shared" si="3"/>
        <v>5.0682000000000001E-3</v>
      </c>
    </row>
    <row r="240" spans="1:15" x14ac:dyDescent="0.3">
      <c r="A240" s="73">
        <v>46311</v>
      </c>
      <c r="B240" s="67" t="s">
        <v>2090</v>
      </c>
      <c r="C240" s="68" t="s">
        <v>2276</v>
      </c>
      <c r="D240" s="68" t="s">
        <v>2425</v>
      </c>
      <c r="E240" s="67" t="s">
        <v>2426</v>
      </c>
      <c r="F240" s="69">
        <v>3.8980000000000001</v>
      </c>
      <c r="G240" s="70">
        <v>1.5119</v>
      </c>
      <c r="H240" s="70">
        <v>3.7743000000000002</v>
      </c>
      <c r="I240" s="73">
        <v>46171</v>
      </c>
      <c r="J240" s="73">
        <v>46902</v>
      </c>
      <c r="K240" s="69">
        <v>3.89</v>
      </c>
      <c r="L240" s="68" t="s">
        <v>2092</v>
      </c>
      <c r="M240" s="71">
        <v>4.3E-3</v>
      </c>
      <c r="N240" t="str">
        <f>_xll.IMDP("BND",D240,$N$1,A240)</f>
        <v>공모지방채</v>
      </c>
      <c r="O240">
        <f t="shared" si="3"/>
        <v>6.5011699999999997E-3</v>
      </c>
    </row>
    <row r="241" spans="1:15" x14ac:dyDescent="0.3">
      <c r="A241" s="73">
        <v>46311</v>
      </c>
      <c r="B241" s="67" t="s">
        <v>2090</v>
      </c>
      <c r="C241" s="68" t="s">
        <v>2276</v>
      </c>
      <c r="D241" s="68" t="s">
        <v>14626</v>
      </c>
      <c r="E241" s="67" t="s">
        <v>14627</v>
      </c>
      <c r="F241" s="69">
        <v>3.992</v>
      </c>
      <c r="G241" s="70">
        <v>2.5619999999999998</v>
      </c>
      <c r="H241" s="70">
        <v>9.1953999999999994</v>
      </c>
      <c r="I241" s="73">
        <v>46234</v>
      </c>
      <c r="J241" s="73">
        <v>47330</v>
      </c>
      <c r="K241" s="69">
        <v>4.1100000000000003</v>
      </c>
      <c r="L241" s="68" t="s">
        <v>2092</v>
      </c>
      <c r="M241" s="71">
        <v>5.7000000000000002E-3</v>
      </c>
      <c r="N241" t="str">
        <f>_xll.IMDP("BND",D241,$N$1,A241)</f>
        <v>공모지방채</v>
      </c>
      <c r="O241">
        <f t="shared" si="3"/>
        <v>1.4603399999999999E-2</v>
      </c>
    </row>
    <row r="242" spans="1:15" x14ac:dyDescent="0.3">
      <c r="A242" s="73">
        <v>46311</v>
      </c>
      <c r="B242" s="67" t="s">
        <v>2090</v>
      </c>
      <c r="C242" s="68" t="s">
        <v>2276</v>
      </c>
      <c r="D242" s="68" t="s">
        <v>313</v>
      </c>
      <c r="E242" s="67" t="s">
        <v>315</v>
      </c>
      <c r="F242" s="69">
        <v>3.617</v>
      </c>
      <c r="G242" s="70">
        <v>0.60289999999999999</v>
      </c>
      <c r="H242" s="70">
        <v>0.94520000000000004</v>
      </c>
      <c r="I242" s="73">
        <v>45447</v>
      </c>
      <c r="J242" s="73">
        <v>46542</v>
      </c>
      <c r="K242" s="69">
        <v>3.55</v>
      </c>
      <c r="L242" s="68" t="s">
        <v>2092</v>
      </c>
      <c r="M242" s="71">
        <v>1.2500000000000001E-2</v>
      </c>
      <c r="N242" t="str">
        <f>_xll.IMDP("BND",D242,$N$1,A242)</f>
        <v>공모지방채</v>
      </c>
      <c r="O242">
        <f t="shared" si="3"/>
        <v>7.5362500000000004E-3</v>
      </c>
    </row>
    <row r="243" spans="1:15" x14ac:dyDescent="0.3">
      <c r="A243" s="73">
        <v>46311</v>
      </c>
      <c r="B243" s="67" t="s">
        <v>2090</v>
      </c>
      <c r="C243" s="68" t="s">
        <v>2276</v>
      </c>
      <c r="D243" s="68" t="s">
        <v>2427</v>
      </c>
      <c r="E243" s="67" t="s">
        <v>2428</v>
      </c>
      <c r="F243" s="69">
        <v>3.794</v>
      </c>
      <c r="G243" s="70">
        <v>1.0789</v>
      </c>
      <c r="H243" s="70">
        <v>2.2286999999999999</v>
      </c>
      <c r="I243" s="73">
        <v>45639</v>
      </c>
      <c r="J243" s="73">
        <v>46733</v>
      </c>
      <c r="K243" s="69">
        <v>2.88</v>
      </c>
      <c r="L243" s="68" t="s">
        <v>2092</v>
      </c>
      <c r="M243" s="71">
        <v>4.0000000000000001E-3</v>
      </c>
      <c r="N243" t="str">
        <f>_xll.IMDP("BND",D243,$N$1,A243)</f>
        <v>공모지방채</v>
      </c>
      <c r="O243">
        <f t="shared" si="3"/>
        <v>4.3156000000000002E-3</v>
      </c>
    </row>
    <row r="244" spans="1:15" x14ac:dyDescent="0.3">
      <c r="A244" s="73">
        <v>46311</v>
      </c>
      <c r="B244" s="67" t="s">
        <v>2090</v>
      </c>
      <c r="C244" s="68" t="s">
        <v>2276</v>
      </c>
      <c r="D244" s="68" t="s">
        <v>2429</v>
      </c>
      <c r="E244" s="67" t="s">
        <v>2430</v>
      </c>
      <c r="F244" s="69">
        <v>4.2889999999999997</v>
      </c>
      <c r="G244" s="70">
        <v>5.1646999999999998</v>
      </c>
      <c r="H244" s="70">
        <v>33.873100000000001</v>
      </c>
      <c r="I244" s="73">
        <v>45961</v>
      </c>
      <c r="J244" s="73">
        <v>48518</v>
      </c>
      <c r="K244" s="69">
        <v>3.22</v>
      </c>
      <c r="L244" s="68" t="s">
        <v>2092</v>
      </c>
      <c r="M244" s="71">
        <v>7.1000000000000004E-3</v>
      </c>
      <c r="N244" t="str">
        <f>_xll.IMDP("BND",D244,$N$1,A244)</f>
        <v>공모지방채</v>
      </c>
      <c r="O244">
        <f t="shared" si="3"/>
        <v>3.666937E-2</v>
      </c>
    </row>
    <row r="245" spans="1:15" x14ac:dyDescent="0.3">
      <c r="A245" s="73">
        <v>46311</v>
      </c>
      <c r="B245" s="67" t="s">
        <v>2090</v>
      </c>
      <c r="C245" s="68" t="s">
        <v>2276</v>
      </c>
      <c r="D245" s="68" t="s">
        <v>2431</v>
      </c>
      <c r="E245" s="67" t="s">
        <v>2432</v>
      </c>
      <c r="F245" s="69">
        <v>4.1420000000000003</v>
      </c>
      <c r="G245" s="70">
        <v>3.6139000000000001</v>
      </c>
      <c r="H245" s="70">
        <v>17.335899999999999</v>
      </c>
      <c r="I245" s="73">
        <v>45980</v>
      </c>
      <c r="J245" s="73">
        <v>47806</v>
      </c>
      <c r="K245" s="69">
        <v>3.36</v>
      </c>
      <c r="L245" s="68" t="s">
        <v>2092</v>
      </c>
      <c r="M245" s="71">
        <v>5.3E-3</v>
      </c>
      <c r="N245" t="str">
        <f>_xll.IMDP("BND",D245,$N$1,A245)</f>
        <v>공모지방채</v>
      </c>
      <c r="O245">
        <f t="shared" si="3"/>
        <v>1.9153670000000001E-2</v>
      </c>
    </row>
    <row r="246" spans="1:15" x14ac:dyDescent="0.3">
      <c r="A246" s="73">
        <v>46311</v>
      </c>
      <c r="B246" s="67" t="s">
        <v>2090</v>
      </c>
      <c r="C246" s="68" t="s">
        <v>2276</v>
      </c>
      <c r="D246" s="68" t="s">
        <v>2433</v>
      </c>
      <c r="E246" s="67" t="s">
        <v>2434</v>
      </c>
      <c r="F246" s="69">
        <v>3.63</v>
      </c>
      <c r="G246" s="70">
        <v>0.63980000000000004</v>
      </c>
      <c r="H246" s="70">
        <v>1.0266999999999999</v>
      </c>
      <c r="I246" s="73">
        <v>44000</v>
      </c>
      <c r="J246" s="73">
        <v>46556</v>
      </c>
      <c r="K246" s="69">
        <v>1.48</v>
      </c>
      <c r="L246" s="68" t="s">
        <v>2092</v>
      </c>
      <c r="M246" s="71">
        <v>2.3E-3</v>
      </c>
      <c r="N246" t="str">
        <f>_xll.IMDP("BND",D246,$N$1,A246)</f>
        <v>공모지방채</v>
      </c>
      <c r="O246">
        <f t="shared" si="3"/>
        <v>1.4715400000000001E-3</v>
      </c>
    </row>
    <row r="247" spans="1:15" x14ac:dyDescent="0.3">
      <c r="A247" s="73">
        <v>46311</v>
      </c>
      <c r="B247" s="67" t="s">
        <v>2090</v>
      </c>
      <c r="C247" s="68" t="s">
        <v>2276</v>
      </c>
      <c r="D247" s="68" t="s">
        <v>2435</v>
      </c>
      <c r="E247" s="67" t="s">
        <v>2436</v>
      </c>
      <c r="F247" s="69">
        <v>3.5139999999999998</v>
      </c>
      <c r="G247" s="70">
        <v>0.42880000000000001</v>
      </c>
      <c r="H247" s="70">
        <v>0.59809999999999997</v>
      </c>
      <c r="I247" s="73">
        <v>44650</v>
      </c>
      <c r="J247" s="73">
        <v>46476</v>
      </c>
      <c r="K247" s="69">
        <v>3.13</v>
      </c>
      <c r="L247" s="68" t="s">
        <v>2092</v>
      </c>
      <c r="M247" s="71">
        <v>3.8999999999999998E-3</v>
      </c>
      <c r="N247" t="str">
        <f>_xll.IMDP("BND",D247,$N$1,A247)</f>
        <v>공모지방채</v>
      </c>
      <c r="O247">
        <f t="shared" si="3"/>
        <v>1.6723199999999999E-3</v>
      </c>
    </row>
    <row r="248" spans="1:15" x14ac:dyDescent="0.3">
      <c r="A248" s="73">
        <v>46311</v>
      </c>
      <c r="B248" s="67" t="s">
        <v>2090</v>
      </c>
      <c r="C248" s="68" t="s">
        <v>2276</v>
      </c>
      <c r="D248" s="68" t="s">
        <v>2437</v>
      </c>
      <c r="E248" s="67" t="s">
        <v>2438</v>
      </c>
      <c r="F248" s="69">
        <v>3.899</v>
      </c>
      <c r="G248" s="70">
        <v>1.5202</v>
      </c>
      <c r="H248" s="70">
        <v>3.8071999999999999</v>
      </c>
      <c r="I248" s="73">
        <v>45078</v>
      </c>
      <c r="J248" s="73">
        <v>46905</v>
      </c>
      <c r="K248" s="69">
        <v>3.84</v>
      </c>
      <c r="L248" s="68" t="s">
        <v>2092</v>
      </c>
      <c r="M248" s="71">
        <v>4.5999999999999999E-3</v>
      </c>
      <c r="N248" t="str">
        <f>_xll.IMDP("BND",D248,$N$1,A248)</f>
        <v>공모지방채</v>
      </c>
      <c r="O248">
        <f t="shared" si="3"/>
        <v>6.9929199999999997E-3</v>
      </c>
    </row>
    <row r="249" spans="1:15" x14ac:dyDescent="0.3">
      <c r="A249" s="73">
        <v>46311</v>
      </c>
      <c r="B249" s="67" t="s">
        <v>2090</v>
      </c>
      <c r="C249" s="68" t="s">
        <v>2276</v>
      </c>
      <c r="D249" s="68" t="s">
        <v>2439</v>
      </c>
      <c r="E249" s="67" t="s">
        <v>2440</v>
      </c>
      <c r="F249" s="69">
        <v>3.9369999999999998</v>
      </c>
      <c r="G249" s="70">
        <v>2.2252000000000001</v>
      </c>
      <c r="H249" s="70">
        <v>7.2431999999999999</v>
      </c>
      <c r="I249" s="73">
        <v>45371</v>
      </c>
      <c r="J249" s="73">
        <v>47197</v>
      </c>
      <c r="K249" s="69">
        <v>3.6</v>
      </c>
      <c r="L249" s="68" t="s">
        <v>2092</v>
      </c>
      <c r="M249" s="71">
        <v>2.5999999999999999E-3</v>
      </c>
      <c r="N249" t="str">
        <f>_xll.IMDP("BND",D249,$N$1,A249)</f>
        <v>공모지방채</v>
      </c>
      <c r="O249">
        <f t="shared" si="3"/>
        <v>5.7855199999999997E-3</v>
      </c>
    </row>
    <row r="250" spans="1:15" x14ac:dyDescent="0.3">
      <c r="A250" s="73">
        <v>46311</v>
      </c>
      <c r="B250" s="67" t="s">
        <v>2090</v>
      </c>
      <c r="C250" s="68" t="s">
        <v>2276</v>
      </c>
      <c r="D250" s="68" t="s">
        <v>2441</v>
      </c>
      <c r="E250" s="67" t="s">
        <v>2442</v>
      </c>
      <c r="F250" s="69">
        <v>3.7919999999999998</v>
      </c>
      <c r="G250" s="70">
        <v>1.0941000000000001</v>
      </c>
      <c r="H250" s="70">
        <v>2.2772000000000001</v>
      </c>
      <c r="I250" s="73">
        <v>45644</v>
      </c>
      <c r="J250" s="73">
        <v>46739</v>
      </c>
      <c r="K250" s="69">
        <v>2.94</v>
      </c>
      <c r="L250" s="68" t="s">
        <v>2092</v>
      </c>
      <c r="M250" s="71">
        <v>3.0999999999999999E-3</v>
      </c>
      <c r="N250" t="str">
        <f>_xll.IMDP("BND",D250,$N$1,A250)</f>
        <v>공모지방채</v>
      </c>
      <c r="O250">
        <f t="shared" si="3"/>
        <v>3.39171E-3</v>
      </c>
    </row>
    <row r="251" spans="1:15" x14ac:dyDescent="0.3">
      <c r="A251" s="73">
        <v>46311</v>
      </c>
      <c r="B251" s="67" t="s">
        <v>2090</v>
      </c>
      <c r="C251" s="68" t="s">
        <v>2276</v>
      </c>
      <c r="D251" s="68" t="s">
        <v>2443</v>
      </c>
      <c r="E251" s="67" t="s">
        <v>2444</v>
      </c>
      <c r="F251" s="69">
        <v>3.7989999999999999</v>
      </c>
      <c r="G251" s="70">
        <v>1.1687000000000001</v>
      </c>
      <c r="H251" s="70">
        <v>2.5169999999999999</v>
      </c>
      <c r="I251" s="73">
        <v>45672</v>
      </c>
      <c r="J251" s="73">
        <v>46767</v>
      </c>
      <c r="K251" s="69">
        <v>2.86</v>
      </c>
      <c r="L251" s="68" t="s">
        <v>2092</v>
      </c>
      <c r="M251" s="71">
        <v>5.0000000000000001E-3</v>
      </c>
      <c r="N251" t="str">
        <f>_xll.IMDP("BND",D251,$N$1,A251)</f>
        <v>공모지방채</v>
      </c>
      <c r="O251">
        <f t="shared" si="3"/>
        <v>5.8435000000000006E-3</v>
      </c>
    </row>
    <row r="252" spans="1:15" x14ac:dyDescent="0.3">
      <c r="A252" s="73">
        <v>46311</v>
      </c>
      <c r="B252" s="67" t="s">
        <v>2090</v>
      </c>
      <c r="C252" s="68" t="s">
        <v>2276</v>
      </c>
      <c r="D252" s="68" t="s">
        <v>2445</v>
      </c>
      <c r="E252" s="67" t="s">
        <v>2446</v>
      </c>
      <c r="F252" s="69">
        <v>3.3889999999999998</v>
      </c>
      <c r="G252" s="70">
        <v>0.31269999999999998</v>
      </c>
      <c r="H252" s="70">
        <v>0.4002</v>
      </c>
      <c r="I252" s="73">
        <v>45702</v>
      </c>
      <c r="J252" s="73">
        <v>46432</v>
      </c>
      <c r="K252" s="69">
        <v>2.82</v>
      </c>
      <c r="L252" s="68" t="s">
        <v>2092</v>
      </c>
      <c r="M252" s="71">
        <v>4.0000000000000001E-3</v>
      </c>
      <c r="N252" t="str">
        <f>_xll.IMDP("BND",D252,$N$1,A252)</f>
        <v>공모지방채</v>
      </c>
      <c r="O252">
        <f t="shared" si="3"/>
        <v>1.2508E-3</v>
      </c>
    </row>
    <row r="253" spans="1:15" x14ac:dyDescent="0.3">
      <c r="A253" s="73">
        <v>46311</v>
      </c>
      <c r="B253" s="67" t="s">
        <v>2090</v>
      </c>
      <c r="C253" s="68" t="s">
        <v>2276</v>
      </c>
      <c r="D253" s="68" t="s">
        <v>2447</v>
      </c>
      <c r="E253" s="67" t="s">
        <v>2448</v>
      </c>
      <c r="F253" s="69">
        <v>4.0410000000000004</v>
      </c>
      <c r="G253" s="70">
        <v>3.1046999999999998</v>
      </c>
      <c r="H253" s="70">
        <v>12.9612</v>
      </c>
      <c r="I253" s="73">
        <v>45729</v>
      </c>
      <c r="J253" s="73">
        <v>47555</v>
      </c>
      <c r="K253" s="69">
        <v>2.84</v>
      </c>
      <c r="L253" s="68" t="s">
        <v>2092</v>
      </c>
      <c r="M253" s="71">
        <v>4.1000000000000003E-3</v>
      </c>
      <c r="N253" t="str">
        <f>_xll.IMDP("BND",D253,$N$1,A253)</f>
        <v>공모지방채</v>
      </c>
      <c r="O253">
        <f t="shared" si="3"/>
        <v>1.2729270000000001E-2</v>
      </c>
    </row>
    <row r="254" spans="1:15" x14ac:dyDescent="0.3">
      <c r="A254" s="73">
        <v>46311</v>
      </c>
      <c r="B254" s="67" t="s">
        <v>2090</v>
      </c>
      <c r="C254" s="68" t="s">
        <v>2276</v>
      </c>
      <c r="D254" s="68" t="s">
        <v>2449</v>
      </c>
      <c r="E254" s="67" t="s">
        <v>2450</v>
      </c>
      <c r="F254" s="69">
        <v>4.0620000000000003</v>
      </c>
      <c r="G254" s="70">
        <v>3.3108</v>
      </c>
      <c r="H254" s="70">
        <v>14.462400000000001</v>
      </c>
      <c r="I254" s="73">
        <v>45804</v>
      </c>
      <c r="J254" s="73">
        <v>47630</v>
      </c>
      <c r="K254" s="69">
        <v>2.66</v>
      </c>
      <c r="L254" s="68" t="s">
        <v>2092</v>
      </c>
      <c r="M254" s="71">
        <v>2.7000000000000001E-3</v>
      </c>
      <c r="N254" t="str">
        <f>_xll.IMDP("BND",D254,$N$1,A254)</f>
        <v>공모지방채</v>
      </c>
      <c r="O254">
        <f t="shared" si="3"/>
        <v>8.9391599999999998E-3</v>
      </c>
    </row>
    <row r="255" spans="1:15" x14ac:dyDescent="0.3">
      <c r="A255" s="73">
        <v>46311</v>
      </c>
      <c r="B255" s="67" t="s">
        <v>2090</v>
      </c>
      <c r="C255" s="68" t="s">
        <v>2276</v>
      </c>
      <c r="D255" s="68" t="s">
        <v>2451</v>
      </c>
      <c r="E255" s="67" t="s">
        <v>2452</v>
      </c>
      <c r="F255" s="69">
        <v>4.0579999999999998</v>
      </c>
      <c r="G255" s="70">
        <v>3.4399000000000002</v>
      </c>
      <c r="H255" s="70">
        <v>15.468400000000001</v>
      </c>
      <c r="I255" s="73">
        <v>45855</v>
      </c>
      <c r="J255" s="73">
        <v>47681</v>
      </c>
      <c r="K255" s="69">
        <v>2.77</v>
      </c>
      <c r="L255" s="68" t="s">
        <v>2092</v>
      </c>
      <c r="M255" s="71">
        <v>2.2000000000000001E-3</v>
      </c>
      <c r="N255" t="str">
        <f>_xll.IMDP("BND",D255,$N$1,A255)</f>
        <v>공모지방채</v>
      </c>
      <c r="O255">
        <f t="shared" si="3"/>
        <v>7.5677800000000005E-3</v>
      </c>
    </row>
    <row r="256" spans="1:15" x14ac:dyDescent="0.3">
      <c r="A256" s="73">
        <v>46311</v>
      </c>
      <c r="B256" s="67" t="s">
        <v>2090</v>
      </c>
      <c r="C256" s="68" t="s">
        <v>2276</v>
      </c>
      <c r="D256" s="68" t="s">
        <v>2453</v>
      </c>
      <c r="E256" s="67" t="s">
        <v>2454</v>
      </c>
      <c r="F256" s="69">
        <v>4.0839999999999996</v>
      </c>
      <c r="G256" s="70">
        <v>3.5282</v>
      </c>
      <c r="H256" s="70">
        <v>16.168500000000002</v>
      </c>
      <c r="I256" s="73">
        <v>45889</v>
      </c>
      <c r="J256" s="73">
        <v>47715</v>
      </c>
      <c r="K256" s="69">
        <v>2.77</v>
      </c>
      <c r="L256" s="68" t="s">
        <v>2092</v>
      </c>
      <c r="M256" s="71">
        <v>2.7000000000000001E-3</v>
      </c>
      <c r="N256" t="str">
        <f>_xll.IMDP("BND",D256,$N$1,A256)</f>
        <v>공모지방채</v>
      </c>
      <c r="O256">
        <f t="shared" si="3"/>
        <v>9.5261400000000006E-3</v>
      </c>
    </row>
    <row r="257" spans="1:15" x14ac:dyDescent="0.3">
      <c r="A257" s="73">
        <v>46311</v>
      </c>
      <c r="B257" s="67" t="s">
        <v>2090</v>
      </c>
      <c r="C257" s="68" t="s">
        <v>2276</v>
      </c>
      <c r="D257" s="68" t="s">
        <v>2455</v>
      </c>
      <c r="E257" s="67" t="s">
        <v>2456</v>
      </c>
      <c r="F257" s="69">
        <v>3.613</v>
      </c>
      <c r="G257" s="70">
        <v>0.58440000000000003</v>
      </c>
      <c r="H257" s="70">
        <v>0.90549999999999997</v>
      </c>
      <c r="I257" s="73">
        <v>43979</v>
      </c>
      <c r="J257" s="73">
        <v>46535</v>
      </c>
      <c r="K257" s="69">
        <v>1.36</v>
      </c>
      <c r="L257" s="68" t="s">
        <v>2092</v>
      </c>
      <c r="M257" s="71">
        <v>2.8E-3</v>
      </c>
      <c r="N257" t="str">
        <f>_xll.IMDP("BND",D257,$N$1,A257)</f>
        <v>공모지방채</v>
      </c>
      <c r="O257">
        <f t="shared" si="3"/>
        <v>1.6363200000000001E-3</v>
      </c>
    </row>
    <row r="258" spans="1:15" x14ac:dyDescent="0.3">
      <c r="A258" s="73">
        <v>46311</v>
      </c>
      <c r="B258" s="67" t="s">
        <v>2090</v>
      </c>
      <c r="C258" s="68" t="s">
        <v>2276</v>
      </c>
      <c r="D258" s="68" t="s">
        <v>2457</v>
      </c>
      <c r="E258" s="67" t="s">
        <v>2458</v>
      </c>
      <c r="F258" s="69">
        <v>3.9089999999999998</v>
      </c>
      <c r="G258" s="70">
        <v>1.6492</v>
      </c>
      <c r="H258" s="70">
        <v>4.3257000000000003</v>
      </c>
      <c r="I258" s="73">
        <v>44391</v>
      </c>
      <c r="J258" s="73">
        <v>46948</v>
      </c>
      <c r="K258" s="69">
        <v>2.06</v>
      </c>
      <c r="L258" s="68" t="s">
        <v>2092</v>
      </c>
      <c r="M258" s="71">
        <v>5.4000000000000003E-3</v>
      </c>
      <c r="N258" t="str">
        <f>_xll.IMDP("BND",D258,$N$1,A258)</f>
        <v>공모지방채</v>
      </c>
      <c r="O258">
        <f t="shared" ref="O258:O321" si="4">M258*G258</f>
        <v>8.9056800000000009E-3</v>
      </c>
    </row>
    <row r="259" spans="1:15" x14ac:dyDescent="0.3">
      <c r="A259" s="73">
        <v>46311</v>
      </c>
      <c r="B259" s="67" t="s">
        <v>2090</v>
      </c>
      <c r="C259" s="68" t="s">
        <v>2276</v>
      </c>
      <c r="D259" s="68" t="s">
        <v>2459</v>
      </c>
      <c r="E259" s="67" t="s">
        <v>2460</v>
      </c>
      <c r="F259" s="69">
        <v>3.9420000000000002</v>
      </c>
      <c r="G259" s="70">
        <v>2.2581000000000002</v>
      </c>
      <c r="H259" s="70">
        <v>7.4276999999999997</v>
      </c>
      <c r="I259" s="73">
        <v>46115</v>
      </c>
      <c r="J259" s="73">
        <v>47211</v>
      </c>
      <c r="K259" s="69">
        <v>3.76</v>
      </c>
      <c r="L259" s="68" t="s">
        <v>2092</v>
      </c>
      <c r="M259" s="71">
        <v>2.8E-3</v>
      </c>
      <c r="N259" t="str">
        <f>_xll.IMDP("BND",D259,$N$1,A259)</f>
        <v>공모지방채</v>
      </c>
      <c r="O259">
        <f t="shared" si="4"/>
        <v>6.3226800000000007E-3</v>
      </c>
    </row>
    <row r="260" spans="1:15" x14ac:dyDescent="0.3">
      <c r="A260" s="73">
        <v>46311</v>
      </c>
      <c r="B260" s="67" t="s">
        <v>2090</v>
      </c>
      <c r="C260" s="68" t="s">
        <v>2276</v>
      </c>
      <c r="D260" s="68" t="s">
        <v>2461</v>
      </c>
      <c r="E260" s="67" t="s">
        <v>2462</v>
      </c>
      <c r="F260" s="69">
        <v>4.2240000000000002</v>
      </c>
      <c r="G260" s="70">
        <v>4.0949</v>
      </c>
      <c r="H260" s="70">
        <v>21.648399999999999</v>
      </c>
      <c r="I260" s="73">
        <v>46189</v>
      </c>
      <c r="J260" s="73">
        <v>48015</v>
      </c>
      <c r="K260" s="69">
        <v>4.2300000000000004</v>
      </c>
      <c r="L260" s="68" t="s">
        <v>2092</v>
      </c>
      <c r="M260" s="71">
        <v>4.7000000000000002E-3</v>
      </c>
      <c r="N260" t="str">
        <f>_xll.IMDP("BND",D260,$N$1,A260)</f>
        <v>공모지방채</v>
      </c>
      <c r="O260">
        <f t="shared" si="4"/>
        <v>1.9246030000000001E-2</v>
      </c>
    </row>
    <row r="261" spans="1:15" x14ac:dyDescent="0.3">
      <c r="A261" s="73">
        <v>46311</v>
      </c>
      <c r="B261" s="67" t="s">
        <v>2090</v>
      </c>
      <c r="C261" s="68" t="s">
        <v>2276</v>
      </c>
      <c r="D261" s="68" t="s">
        <v>15107</v>
      </c>
      <c r="E261" s="67" t="s">
        <v>15108</v>
      </c>
      <c r="F261" s="69">
        <v>4.0659999999999998</v>
      </c>
      <c r="G261" s="70">
        <v>2.6309</v>
      </c>
      <c r="H261" s="70">
        <v>9.6178000000000008</v>
      </c>
      <c r="I261" s="73">
        <v>46261</v>
      </c>
      <c r="J261" s="73">
        <v>47357</v>
      </c>
      <c r="K261" s="69">
        <v>4.12</v>
      </c>
      <c r="L261" s="68" t="s">
        <v>2092</v>
      </c>
      <c r="M261" s="71">
        <v>2.3E-3</v>
      </c>
      <c r="N261" t="str">
        <f>_xll.IMDP("BND",D261,$N$1,A261)</f>
        <v>공모지방채</v>
      </c>
      <c r="O261">
        <f t="shared" si="4"/>
        <v>6.0510699999999995E-3</v>
      </c>
    </row>
    <row r="262" spans="1:15" x14ac:dyDescent="0.3">
      <c r="A262" s="73">
        <v>46311</v>
      </c>
      <c r="B262" s="67" t="s">
        <v>2090</v>
      </c>
      <c r="C262" s="68" t="s">
        <v>2276</v>
      </c>
      <c r="D262" s="68" t="s">
        <v>2463</v>
      </c>
      <c r="E262" s="67" t="s">
        <v>2464</v>
      </c>
      <c r="F262" s="69">
        <v>4.0609999999999999</v>
      </c>
      <c r="G262" s="70">
        <v>3.3765999999999998</v>
      </c>
      <c r="H262" s="70">
        <v>14.837899999999999</v>
      </c>
      <c r="I262" s="73">
        <v>43979</v>
      </c>
      <c r="J262" s="73">
        <v>47631</v>
      </c>
      <c r="K262" s="69">
        <v>1.48</v>
      </c>
      <c r="L262" s="68" t="s">
        <v>2092</v>
      </c>
      <c r="M262" s="71">
        <v>2.5000000000000001E-3</v>
      </c>
      <c r="N262" t="str">
        <f>_xll.IMDP("BND",D262,$N$1,A262)</f>
        <v>공모지방채</v>
      </c>
      <c r="O262">
        <f t="shared" si="4"/>
        <v>8.4414999999999994E-3</v>
      </c>
    </row>
    <row r="263" spans="1:15" x14ac:dyDescent="0.3">
      <c r="A263" s="73">
        <v>46311</v>
      </c>
      <c r="B263" s="67" t="s">
        <v>2090</v>
      </c>
      <c r="C263" s="68" t="s">
        <v>2276</v>
      </c>
      <c r="D263" s="68" t="s">
        <v>2465</v>
      </c>
      <c r="E263" s="67" t="s">
        <v>2466</v>
      </c>
      <c r="F263" s="69">
        <v>3.9430000000000001</v>
      </c>
      <c r="G263" s="70">
        <v>2.2349000000000001</v>
      </c>
      <c r="H263" s="70">
        <v>7.3040000000000003</v>
      </c>
      <c r="I263" s="73">
        <v>46107</v>
      </c>
      <c r="J263" s="73">
        <v>47203</v>
      </c>
      <c r="K263" s="69">
        <v>3.85</v>
      </c>
      <c r="L263" s="68" t="s">
        <v>2092</v>
      </c>
      <c r="M263" s="71">
        <v>3.3E-3</v>
      </c>
      <c r="N263" t="str">
        <f>_xll.IMDP("BND",D263,$N$1,A263)</f>
        <v>공모지방채</v>
      </c>
      <c r="O263">
        <f t="shared" si="4"/>
        <v>7.3751700000000003E-3</v>
      </c>
    </row>
    <row r="264" spans="1:15" x14ac:dyDescent="0.3">
      <c r="A264" s="73">
        <v>46311</v>
      </c>
      <c r="B264" s="67" t="s">
        <v>2090</v>
      </c>
      <c r="C264" s="68" t="s">
        <v>2276</v>
      </c>
      <c r="D264" s="68" t="s">
        <v>14276</v>
      </c>
      <c r="E264" s="67" t="s">
        <v>14277</v>
      </c>
      <c r="F264" s="69">
        <v>4.234</v>
      </c>
      <c r="G264" s="70">
        <v>4.1589999999999998</v>
      </c>
      <c r="H264" s="70">
        <v>22.2576</v>
      </c>
      <c r="I264" s="73">
        <v>46217</v>
      </c>
      <c r="J264" s="73">
        <v>48043</v>
      </c>
      <c r="K264" s="69">
        <v>4.3600000000000003</v>
      </c>
      <c r="L264" s="68" t="s">
        <v>2092</v>
      </c>
      <c r="M264" s="71">
        <v>3.8E-3</v>
      </c>
      <c r="N264" t="str">
        <f>_xll.IMDP("BND",D264,$N$1,A264)</f>
        <v>공모지방채</v>
      </c>
      <c r="O264">
        <f t="shared" si="4"/>
        <v>1.5804200000000001E-2</v>
      </c>
    </row>
    <row r="265" spans="1:15" x14ac:dyDescent="0.3">
      <c r="A265" s="73">
        <v>46311</v>
      </c>
      <c r="B265" s="67" t="s">
        <v>2090</v>
      </c>
      <c r="C265" s="68" t="s">
        <v>2276</v>
      </c>
      <c r="D265" s="68" t="s">
        <v>2467</v>
      </c>
      <c r="E265" s="67" t="s">
        <v>2468</v>
      </c>
      <c r="F265" s="69">
        <v>3.9380000000000002</v>
      </c>
      <c r="G265" s="70">
        <v>2.1762999999999999</v>
      </c>
      <c r="H265" s="70">
        <v>6.9717000000000002</v>
      </c>
      <c r="I265" s="73">
        <v>46080</v>
      </c>
      <c r="J265" s="73">
        <v>47176</v>
      </c>
      <c r="K265" s="69">
        <v>3.34</v>
      </c>
      <c r="L265" s="68" t="s">
        <v>2092</v>
      </c>
      <c r="M265" s="71">
        <v>2.3E-3</v>
      </c>
      <c r="N265" t="str">
        <f>_xll.IMDP("BND",D265,$N$1,A265)</f>
        <v>공모지방채</v>
      </c>
      <c r="O265">
        <f t="shared" si="4"/>
        <v>5.0054899999999996E-3</v>
      </c>
    </row>
    <row r="266" spans="1:15" x14ac:dyDescent="0.3">
      <c r="A266" s="73">
        <v>46311</v>
      </c>
      <c r="B266" s="67" t="s">
        <v>2090</v>
      </c>
      <c r="C266" s="68" t="s">
        <v>2276</v>
      </c>
      <c r="D266" s="68" t="s">
        <v>2469</v>
      </c>
      <c r="E266" s="67" t="s">
        <v>2470</v>
      </c>
      <c r="F266" s="69">
        <v>3.9249999999999998</v>
      </c>
      <c r="G266" s="70">
        <v>2.0674999999999999</v>
      </c>
      <c r="H266" s="70">
        <v>6.3994999999999997</v>
      </c>
      <c r="I266" s="73">
        <v>46037</v>
      </c>
      <c r="J266" s="73">
        <v>47133</v>
      </c>
      <c r="K266" s="69">
        <v>3.18</v>
      </c>
      <c r="L266" s="68" t="s">
        <v>2092</v>
      </c>
      <c r="M266" s="71">
        <v>3.7000000000000002E-3</v>
      </c>
      <c r="N266" t="str">
        <f>_xll.IMDP("BND",D266,$N$1,A266)</f>
        <v>공모지방채</v>
      </c>
      <c r="O266">
        <f t="shared" si="4"/>
        <v>7.6497500000000003E-3</v>
      </c>
    </row>
    <row r="267" spans="1:15" x14ac:dyDescent="0.3">
      <c r="A267" s="73">
        <v>46311</v>
      </c>
      <c r="B267" s="67" t="s">
        <v>2090</v>
      </c>
      <c r="C267" s="68" t="s">
        <v>2276</v>
      </c>
      <c r="D267" s="68" t="s">
        <v>2471</v>
      </c>
      <c r="E267" s="67" t="s">
        <v>2472</v>
      </c>
      <c r="F267" s="69">
        <v>3.4830000000000001</v>
      </c>
      <c r="G267" s="70">
        <v>0.39450000000000002</v>
      </c>
      <c r="H267" s="70">
        <v>0.53680000000000005</v>
      </c>
      <c r="I267" s="73">
        <v>44637</v>
      </c>
      <c r="J267" s="73">
        <v>46463</v>
      </c>
      <c r="K267" s="69">
        <v>2.78</v>
      </c>
      <c r="L267" s="68" t="s">
        <v>2092</v>
      </c>
      <c r="M267" s="71">
        <v>4.7000000000000002E-3</v>
      </c>
      <c r="N267" t="str">
        <f>_xll.IMDP("BND",D267,$N$1,A267)</f>
        <v>공모지방채</v>
      </c>
      <c r="O267">
        <f t="shared" si="4"/>
        <v>1.8541500000000002E-3</v>
      </c>
    </row>
    <row r="268" spans="1:15" x14ac:dyDescent="0.3">
      <c r="A268" s="73">
        <v>46311</v>
      </c>
      <c r="B268" s="67" t="s">
        <v>2090</v>
      </c>
      <c r="C268" s="68" t="s">
        <v>2276</v>
      </c>
      <c r="D268" s="68" t="s">
        <v>2473</v>
      </c>
      <c r="E268" s="67" t="s">
        <v>2474</v>
      </c>
      <c r="F268" s="69">
        <v>3.8410000000000002</v>
      </c>
      <c r="G268" s="70">
        <v>1.2655000000000001</v>
      </c>
      <c r="H268" s="70">
        <v>2.8456999999999999</v>
      </c>
      <c r="I268" s="73">
        <v>45709</v>
      </c>
      <c r="J268" s="73">
        <v>46804</v>
      </c>
      <c r="K268" s="69">
        <v>2.9</v>
      </c>
      <c r="L268" s="68" t="s">
        <v>2092</v>
      </c>
      <c r="M268" s="71">
        <v>9.9000000000000008E-3</v>
      </c>
      <c r="N268" t="str">
        <f>_xll.IMDP("BND",D268,$N$1,A268)</f>
        <v>공모지방채</v>
      </c>
      <c r="O268">
        <f t="shared" si="4"/>
        <v>1.2528450000000002E-2</v>
      </c>
    </row>
    <row r="269" spans="1:15" x14ac:dyDescent="0.3">
      <c r="A269" s="73">
        <v>46311</v>
      </c>
      <c r="B269" s="67" t="s">
        <v>2090</v>
      </c>
      <c r="C269" s="68" t="s">
        <v>2276</v>
      </c>
      <c r="D269" s="68" t="s">
        <v>2475</v>
      </c>
      <c r="E269" s="67" t="s">
        <v>2476</v>
      </c>
      <c r="F269" s="69">
        <v>3.9380000000000002</v>
      </c>
      <c r="G269" s="70">
        <v>2.0754000000000001</v>
      </c>
      <c r="H269" s="70">
        <v>6.4462999999999999</v>
      </c>
      <c r="I269" s="73">
        <v>46043</v>
      </c>
      <c r="J269" s="73">
        <v>47137</v>
      </c>
      <c r="K269" s="69">
        <v>3.38</v>
      </c>
      <c r="L269" s="68" t="s">
        <v>2092</v>
      </c>
      <c r="M269" s="71">
        <v>5.1999999999999998E-3</v>
      </c>
      <c r="N269" t="str">
        <f>_xll.IMDP("BND",D269,$N$1,A269)</f>
        <v>공모지방채</v>
      </c>
      <c r="O269">
        <f t="shared" si="4"/>
        <v>1.0792080000000001E-2</v>
      </c>
    </row>
    <row r="270" spans="1:15" x14ac:dyDescent="0.3">
      <c r="A270" s="73">
        <v>46311</v>
      </c>
      <c r="B270" s="67" t="s">
        <v>2090</v>
      </c>
      <c r="C270" s="68" t="s">
        <v>2276</v>
      </c>
      <c r="D270" s="68" t="s">
        <v>2477</v>
      </c>
      <c r="E270" s="67" t="s">
        <v>2478</v>
      </c>
      <c r="F270" s="69">
        <v>3.9710000000000001</v>
      </c>
      <c r="G270" s="70">
        <v>2.1621000000000001</v>
      </c>
      <c r="H270" s="70">
        <v>6.8998999999999997</v>
      </c>
      <c r="I270" s="73">
        <v>46076</v>
      </c>
      <c r="J270" s="73">
        <v>47172</v>
      </c>
      <c r="K270" s="69">
        <v>3.46</v>
      </c>
      <c r="L270" s="68" t="s">
        <v>2092</v>
      </c>
      <c r="M270" s="71">
        <v>7.9000000000000008E-3</v>
      </c>
      <c r="N270" t="str">
        <f>_xll.IMDP("BND",D270,$N$1,A270)</f>
        <v>공모지방채</v>
      </c>
      <c r="O270">
        <f t="shared" si="4"/>
        <v>1.7080590000000003E-2</v>
      </c>
    </row>
    <row r="271" spans="1:15" x14ac:dyDescent="0.3">
      <c r="A271" s="73">
        <v>46311</v>
      </c>
      <c r="B271" s="67" t="s">
        <v>2090</v>
      </c>
      <c r="C271" s="68" t="s">
        <v>2276</v>
      </c>
      <c r="D271" s="68" t="s">
        <v>2479</v>
      </c>
      <c r="E271" s="67" t="s">
        <v>2480</v>
      </c>
      <c r="F271" s="69">
        <v>3.4380000000000002</v>
      </c>
      <c r="G271" s="70">
        <v>0.3473</v>
      </c>
      <c r="H271" s="70">
        <v>0.2913</v>
      </c>
      <c r="I271" s="73">
        <v>43887</v>
      </c>
      <c r="J271" s="73">
        <v>46444</v>
      </c>
      <c r="K271" s="69">
        <v>1.47</v>
      </c>
      <c r="L271" s="68" t="s">
        <v>2092</v>
      </c>
      <c r="M271" s="71">
        <v>2.3E-3</v>
      </c>
      <c r="N271" t="str">
        <f>_xll.IMDP("BND",D271,$N$1,A271)</f>
        <v>공모지방채</v>
      </c>
      <c r="O271">
        <f t="shared" si="4"/>
        <v>7.9878999999999996E-4</v>
      </c>
    </row>
    <row r="272" spans="1:15" x14ac:dyDescent="0.3">
      <c r="A272" s="73">
        <v>46311</v>
      </c>
      <c r="B272" s="67" t="s">
        <v>2090</v>
      </c>
      <c r="C272" s="68" t="s">
        <v>2276</v>
      </c>
      <c r="D272" s="68" t="s">
        <v>2481</v>
      </c>
      <c r="E272" s="67" t="s">
        <v>2482</v>
      </c>
      <c r="F272" s="69">
        <v>3.839</v>
      </c>
      <c r="G272" s="70">
        <v>1.2627999999999999</v>
      </c>
      <c r="H272" s="70">
        <v>2.8363999999999998</v>
      </c>
      <c r="I272" s="73">
        <v>45708</v>
      </c>
      <c r="J272" s="73">
        <v>46803</v>
      </c>
      <c r="K272" s="69">
        <v>2.9</v>
      </c>
      <c r="L272" s="68" t="s">
        <v>2092</v>
      </c>
      <c r="M272" s="71">
        <v>9.7999999999999997E-3</v>
      </c>
      <c r="N272" t="str">
        <f>_xll.IMDP("BND",D272,$N$1,A272)</f>
        <v>공모지방채</v>
      </c>
      <c r="O272">
        <f t="shared" si="4"/>
        <v>1.237544E-2</v>
      </c>
    </row>
    <row r="273" spans="1:15" x14ac:dyDescent="0.3">
      <c r="A273" s="73">
        <v>46311</v>
      </c>
      <c r="B273" s="67" t="s">
        <v>2090</v>
      </c>
      <c r="C273" s="68" t="s">
        <v>2276</v>
      </c>
      <c r="D273" s="68" t="s">
        <v>2483</v>
      </c>
      <c r="E273" s="67" t="s">
        <v>2484</v>
      </c>
      <c r="F273" s="69">
        <v>4.0650000000000004</v>
      </c>
      <c r="G273" s="70">
        <v>3.1214</v>
      </c>
      <c r="H273" s="70">
        <v>13.0875</v>
      </c>
      <c r="I273" s="73">
        <v>45737</v>
      </c>
      <c r="J273" s="73">
        <v>47563</v>
      </c>
      <c r="K273" s="69">
        <v>2.92</v>
      </c>
      <c r="L273" s="68" t="s">
        <v>2092</v>
      </c>
      <c r="M273" s="71">
        <v>1.24E-2</v>
      </c>
      <c r="N273" t="str">
        <f>_xll.IMDP("BND",D273,$N$1,A273)</f>
        <v>공모지방채</v>
      </c>
      <c r="O273">
        <f t="shared" si="4"/>
        <v>3.8705360000000001E-2</v>
      </c>
    </row>
    <row r="274" spans="1:15" x14ac:dyDescent="0.3">
      <c r="A274" s="73">
        <v>46311</v>
      </c>
      <c r="B274" s="67" t="s">
        <v>2090</v>
      </c>
      <c r="C274" s="68" t="s">
        <v>2276</v>
      </c>
      <c r="D274" s="68" t="s">
        <v>2485</v>
      </c>
      <c r="E274" s="67" t="s">
        <v>2486</v>
      </c>
      <c r="F274" s="69">
        <v>3.9689999999999999</v>
      </c>
      <c r="G274" s="70">
        <v>2.1124000000000001</v>
      </c>
      <c r="H274" s="70">
        <v>6.6429999999999998</v>
      </c>
      <c r="I274" s="73">
        <v>46058</v>
      </c>
      <c r="J274" s="73">
        <v>47154</v>
      </c>
      <c r="K274" s="69">
        <v>3.55</v>
      </c>
      <c r="L274" s="68" t="s">
        <v>2092</v>
      </c>
      <c r="M274" s="71">
        <v>1.4E-2</v>
      </c>
      <c r="N274" t="str">
        <f>_xll.IMDP("BND",D274,$N$1,A274)</f>
        <v>공모지방채</v>
      </c>
      <c r="O274">
        <f t="shared" si="4"/>
        <v>2.9573600000000002E-2</v>
      </c>
    </row>
    <row r="275" spans="1:15" x14ac:dyDescent="0.3">
      <c r="A275" s="73">
        <v>46311</v>
      </c>
      <c r="B275" s="67" t="s">
        <v>2090</v>
      </c>
      <c r="C275" s="68" t="s">
        <v>2276</v>
      </c>
      <c r="D275" s="68" t="s">
        <v>2487</v>
      </c>
      <c r="E275" s="67" t="s">
        <v>2488</v>
      </c>
      <c r="F275" s="69">
        <v>4.24</v>
      </c>
      <c r="G275" s="70">
        <v>4.0232999999999999</v>
      </c>
      <c r="H275" s="70">
        <v>21.0031</v>
      </c>
      <c r="I275" s="73">
        <v>46163</v>
      </c>
      <c r="J275" s="73">
        <v>47989</v>
      </c>
      <c r="K275" s="69">
        <v>4.2699999999999996</v>
      </c>
      <c r="L275" s="68" t="s">
        <v>2092</v>
      </c>
      <c r="M275" s="71">
        <v>9.2999999999999992E-3</v>
      </c>
      <c r="N275" t="str">
        <f>_xll.IMDP("BND",D275,$N$1,A275)</f>
        <v>공모지방채</v>
      </c>
      <c r="O275">
        <f t="shared" si="4"/>
        <v>3.7416689999999996E-2</v>
      </c>
    </row>
    <row r="276" spans="1:15" x14ac:dyDescent="0.3">
      <c r="A276" s="73">
        <v>46311</v>
      </c>
      <c r="B276" s="67" t="s">
        <v>2090</v>
      </c>
      <c r="C276" s="68" t="s">
        <v>2276</v>
      </c>
      <c r="D276" s="68" t="s">
        <v>2489</v>
      </c>
      <c r="E276" s="67" t="s">
        <v>2490</v>
      </c>
      <c r="F276" s="69">
        <v>3.351</v>
      </c>
      <c r="G276" s="70">
        <v>0.2757</v>
      </c>
      <c r="H276" s="70">
        <v>0.34279999999999999</v>
      </c>
      <c r="I276" s="73">
        <v>44592</v>
      </c>
      <c r="J276" s="73">
        <v>46418</v>
      </c>
      <c r="K276" s="69">
        <v>1.05</v>
      </c>
      <c r="L276" s="68" t="s">
        <v>2092</v>
      </c>
      <c r="M276" s="71">
        <v>4.7999999999999996E-3</v>
      </c>
      <c r="N276" t="str">
        <f>_xll.IMDP("BND",D276,$N$1,A276)</f>
        <v>지역개발채권</v>
      </c>
      <c r="O276">
        <f t="shared" si="4"/>
        <v>1.32336E-3</v>
      </c>
    </row>
    <row r="277" spans="1:15" x14ac:dyDescent="0.3">
      <c r="A277" s="73">
        <v>46311</v>
      </c>
      <c r="B277" s="67" t="s">
        <v>2090</v>
      </c>
      <c r="C277" s="68" t="s">
        <v>2276</v>
      </c>
      <c r="D277" s="68" t="s">
        <v>2491</v>
      </c>
      <c r="E277" s="67" t="s">
        <v>2492</v>
      </c>
      <c r="F277" s="69">
        <v>3.4449999999999998</v>
      </c>
      <c r="G277" s="70">
        <v>0.34960000000000002</v>
      </c>
      <c r="H277" s="70">
        <v>0.4602</v>
      </c>
      <c r="I277" s="73">
        <v>44620</v>
      </c>
      <c r="J277" s="73">
        <v>46446</v>
      </c>
      <c r="K277" s="69">
        <v>1.05</v>
      </c>
      <c r="L277" s="68" t="s">
        <v>2092</v>
      </c>
      <c r="M277" s="71">
        <v>4.1000000000000003E-3</v>
      </c>
      <c r="N277" t="str">
        <f>_xll.IMDP("BND",D277,$N$1,A277)</f>
        <v>지역개발채권</v>
      </c>
      <c r="O277">
        <f t="shared" si="4"/>
        <v>1.4333600000000003E-3</v>
      </c>
    </row>
    <row r="278" spans="1:15" x14ac:dyDescent="0.3">
      <c r="A278" s="73">
        <v>46311</v>
      </c>
      <c r="B278" s="67" t="s">
        <v>2090</v>
      </c>
      <c r="C278" s="68" t="s">
        <v>2276</v>
      </c>
      <c r="D278" s="68" t="s">
        <v>2493</v>
      </c>
      <c r="E278" s="67" t="s">
        <v>2494</v>
      </c>
      <c r="F278" s="69">
        <v>3.528</v>
      </c>
      <c r="G278" s="70">
        <v>0.43140000000000001</v>
      </c>
      <c r="H278" s="70">
        <v>0.60270000000000001</v>
      </c>
      <c r="I278" s="73">
        <v>44651</v>
      </c>
      <c r="J278" s="73">
        <v>46477</v>
      </c>
      <c r="K278" s="69">
        <v>1.05</v>
      </c>
      <c r="L278" s="68" t="s">
        <v>2092</v>
      </c>
      <c r="M278" s="71">
        <v>5.1999999999999998E-3</v>
      </c>
      <c r="N278" t="str">
        <f>_xll.IMDP("BND",D278,$N$1,A278)</f>
        <v>지역개발채권</v>
      </c>
      <c r="O278">
        <f t="shared" si="4"/>
        <v>2.2432799999999998E-3</v>
      </c>
    </row>
    <row r="279" spans="1:15" x14ac:dyDescent="0.3">
      <c r="A279" s="73">
        <v>46311</v>
      </c>
      <c r="B279" s="67" t="s">
        <v>2090</v>
      </c>
      <c r="C279" s="68" t="s">
        <v>2276</v>
      </c>
      <c r="D279" s="68" t="s">
        <v>2495</v>
      </c>
      <c r="E279" s="67" t="s">
        <v>2496</v>
      </c>
      <c r="F279" s="69">
        <v>3.5779999999999998</v>
      </c>
      <c r="G279" s="70">
        <v>0.51049999999999995</v>
      </c>
      <c r="H279" s="70">
        <v>0.75349999999999995</v>
      </c>
      <c r="I279" s="73">
        <v>44681</v>
      </c>
      <c r="J279" s="73">
        <v>46507</v>
      </c>
      <c r="K279" s="69">
        <v>1.05</v>
      </c>
      <c r="L279" s="68" t="s">
        <v>2092</v>
      </c>
      <c r="M279" s="71">
        <v>4.8999999999999998E-3</v>
      </c>
      <c r="N279" t="str">
        <f>_xll.IMDP("BND",D279,$N$1,A279)</f>
        <v>지역개발채권</v>
      </c>
      <c r="O279">
        <f t="shared" si="4"/>
        <v>2.5014499999999997E-3</v>
      </c>
    </row>
    <row r="280" spans="1:15" x14ac:dyDescent="0.3">
      <c r="A280" s="73">
        <v>46311</v>
      </c>
      <c r="B280" s="67" t="s">
        <v>2090</v>
      </c>
      <c r="C280" s="68" t="s">
        <v>2276</v>
      </c>
      <c r="D280" s="68" t="s">
        <v>2497</v>
      </c>
      <c r="E280" s="67" t="s">
        <v>2498</v>
      </c>
      <c r="F280" s="69">
        <v>3.6030000000000002</v>
      </c>
      <c r="G280" s="70">
        <v>0.59240000000000004</v>
      </c>
      <c r="H280" s="70">
        <v>0.92259999999999998</v>
      </c>
      <c r="I280" s="73">
        <v>44712</v>
      </c>
      <c r="J280" s="73">
        <v>46538</v>
      </c>
      <c r="K280" s="69">
        <v>1.05</v>
      </c>
      <c r="L280" s="68" t="s">
        <v>2092</v>
      </c>
      <c r="M280" s="71">
        <v>5.1999999999999998E-3</v>
      </c>
      <c r="N280" t="str">
        <f>_xll.IMDP("BND",D280,$N$1,A280)</f>
        <v>지역개발채권</v>
      </c>
      <c r="O280">
        <f t="shared" si="4"/>
        <v>3.08048E-3</v>
      </c>
    </row>
    <row r="281" spans="1:15" x14ac:dyDescent="0.3">
      <c r="A281" s="73">
        <v>46311</v>
      </c>
      <c r="B281" s="67" t="s">
        <v>2090</v>
      </c>
      <c r="C281" s="68" t="s">
        <v>2276</v>
      </c>
      <c r="D281" s="68" t="s">
        <v>2499</v>
      </c>
      <c r="E281" s="67" t="s">
        <v>2500</v>
      </c>
      <c r="F281" s="69">
        <v>3.64</v>
      </c>
      <c r="G281" s="70">
        <v>0.6714</v>
      </c>
      <c r="H281" s="70">
        <v>1.0987</v>
      </c>
      <c r="I281" s="73">
        <v>44742</v>
      </c>
      <c r="J281" s="73">
        <v>46568</v>
      </c>
      <c r="K281" s="69">
        <v>1.05</v>
      </c>
      <c r="L281" s="68" t="s">
        <v>2092</v>
      </c>
      <c r="M281" s="71">
        <v>5.1000000000000004E-3</v>
      </c>
      <c r="N281" t="str">
        <f>_xll.IMDP("BND",D281,$N$1,A281)</f>
        <v>지역개발채권</v>
      </c>
      <c r="O281">
        <f t="shared" si="4"/>
        <v>3.4241400000000004E-3</v>
      </c>
    </row>
    <row r="282" spans="1:15" x14ac:dyDescent="0.3">
      <c r="A282" s="73">
        <v>46311</v>
      </c>
      <c r="B282" s="67" t="s">
        <v>2090</v>
      </c>
      <c r="C282" s="68" t="s">
        <v>2276</v>
      </c>
      <c r="D282" s="68" t="s">
        <v>2501</v>
      </c>
      <c r="E282" s="67" t="s">
        <v>2502</v>
      </c>
      <c r="F282" s="69">
        <v>3.66</v>
      </c>
      <c r="G282" s="70">
        <v>0.75329999999999997</v>
      </c>
      <c r="H282" s="70">
        <v>1.294</v>
      </c>
      <c r="I282" s="73">
        <v>44773</v>
      </c>
      <c r="J282" s="73">
        <v>46599</v>
      </c>
      <c r="K282" s="69">
        <v>1.05</v>
      </c>
      <c r="L282" s="68" t="s">
        <v>2092</v>
      </c>
      <c r="M282" s="71">
        <v>4.8999999999999998E-3</v>
      </c>
      <c r="N282" t="str">
        <f>_xll.IMDP("BND",D282,$N$1,A282)</f>
        <v>지역개발채권</v>
      </c>
      <c r="O282">
        <f t="shared" si="4"/>
        <v>3.6911699999999997E-3</v>
      </c>
    </row>
    <row r="283" spans="1:15" x14ac:dyDescent="0.3">
      <c r="A283" s="73">
        <v>46311</v>
      </c>
      <c r="B283" s="67" t="s">
        <v>2090</v>
      </c>
      <c r="C283" s="68" t="s">
        <v>2276</v>
      </c>
      <c r="D283" s="68" t="s">
        <v>2503</v>
      </c>
      <c r="E283" s="67" t="s">
        <v>2504</v>
      </c>
      <c r="F283" s="69">
        <v>3.6760000000000002</v>
      </c>
      <c r="G283" s="70">
        <v>0.83509999999999995</v>
      </c>
      <c r="H283" s="70">
        <v>1.5027999999999999</v>
      </c>
      <c r="I283" s="73">
        <v>44804</v>
      </c>
      <c r="J283" s="73">
        <v>46630</v>
      </c>
      <c r="K283" s="69">
        <v>1.05</v>
      </c>
      <c r="L283" s="68" t="s">
        <v>2092</v>
      </c>
      <c r="M283" s="71">
        <v>4.8999999999999998E-3</v>
      </c>
      <c r="N283" t="str">
        <f>_xll.IMDP("BND",D283,$N$1,A283)</f>
        <v>지역개발채권</v>
      </c>
      <c r="O283">
        <f t="shared" si="4"/>
        <v>4.0919899999999993E-3</v>
      </c>
    </row>
    <row r="284" spans="1:15" x14ac:dyDescent="0.3">
      <c r="A284" s="73">
        <v>46311</v>
      </c>
      <c r="B284" s="67" t="s">
        <v>2090</v>
      </c>
      <c r="C284" s="68" t="s">
        <v>2276</v>
      </c>
      <c r="D284" s="68" t="s">
        <v>2505</v>
      </c>
      <c r="E284" s="67" t="s">
        <v>2506</v>
      </c>
      <c r="F284" s="69">
        <v>3.6880000000000002</v>
      </c>
      <c r="G284" s="70">
        <v>0.91420000000000001</v>
      </c>
      <c r="H284" s="70">
        <v>1.7175</v>
      </c>
      <c r="I284" s="73">
        <v>44834</v>
      </c>
      <c r="J284" s="73">
        <v>46660</v>
      </c>
      <c r="K284" s="69">
        <v>1.05</v>
      </c>
      <c r="L284" s="68" t="s">
        <v>2092</v>
      </c>
      <c r="M284" s="71">
        <v>4.7000000000000002E-3</v>
      </c>
      <c r="N284" t="str">
        <f>_xll.IMDP("BND",D284,$N$1,A284)</f>
        <v>지역개발채권</v>
      </c>
      <c r="O284">
        <f t="shared" si="4"/>
        <v>4.2967400000000003E-3</v>
      </c>
    </row>
    <row r="285" spans="1:15" x14ac:dyDescent="0.3">
      <c r="A285" s="73">
        <v>46311</v>
      </c>
      <c r="B285" s="67" t="s">
        <v>2090</v>
      </c>
      <c r="C285" s="68" t="s">
        <v>2276</v>
      </c>
      <c r="D285" s="68" t="s">
        <v>2507</v>
      </c>
      <c r="E285" s="67" t="s">
        <v>2508</v>
      </c>
      <c r="F285" s="69">
        <v>3.7080000000000002</v>
      </c>
      <c r="G285" s="70">
        <v>0.99590000000000001</v>
      </c>
      <c r="H285" s="70">
        <v>1.9521999999999999</v>
      </c>
      <c r="I285" s="73">
        <v>44865</v>
      </c>
      <c r="J285" s="73">
        <v>46691</v>
      </c>
      <c r="K285" s="69">
        <v>1.05</v>
      </c>
      <c r="L285" s="68" t="s">
        <v>2092</v>
      </c>
      <c r="M285" s="71">
        <v>4.5999999999999999E-3</v>
      </c>
      <c r="N285" t="str">
        <f>_xll.IMDP("BND",D285,$N$1,A285)</f>
        <v>지역개발채권</v>
      </c>
      <c r="O285">
        <f t="shared" si="4"/>
        <v>4.58114E-3</v>
      </c>
    </row>
    <row r="286" spans="1:15" x14ac:dyDescent="0.3">
      <c r="A286" s="73">
        <v>46311</v>
      </c>
      <c r="B286" s="67" t="s">
        <v>2090</v>
      </c>
      <c r="C286" s="68" t="s">
        <v>2276</v>
      </c>
      <c r="D286" s="68" t="s">
        <v>2509</v>
      </c>
      <c r="E286" s="67" t="s">
        <v>2510</v>
      </c>
      <c r="F286" s="69">
        <v>3.734</v>
      </c>
      <c r="G286" s="70">
        <v>1.0749</v>
      </c>
      <c r="H286" s="70">
        <v>2.1917</v>
      </c>
      <c r="I286" s="73">
        <v>44895</v>
      </c>
      <c r="J286" s="73">
        <v>46721</v>
      </c>
      <c r="K286" s="69">
        <v>1.05</v>
      </c>
      <c r="L286" s="68" t="s">
        <v>2092</v>
      </c>
      <c r="M286" s="71">
        <v>5.4000000000000003E-3</v>
      </c>
      <c r="N286" t="str">
        <f>_xll.IMDP("BND",D286,$N$1,A286)</f>
        <v>지역개발채권</v>
      </c>
      <c r="O286">
        <f t="shared" si="4"/>
        <v>5.80446E-3</v>
      </c>
    </row>
    <row r="287" spans="1:15" x14ac:dyDescent="0.3">
      <c r="A287" s="73">
        <v>46311</v>
      </c>
      <c r="B287" s="67" t="s">
        <v>2090</v>
      </c>
      <c r="C287" s="68" t="s">
        <v>2276</v>
      </c>
      <c r="D287" s="68" t="s">
        <v>1189</v>
      </c>
      <c r="E287" s="67" t="s">
        <v>1190</v>
      </c>
      <c r="F287" s="69">
        <v>3.7629999999999999</v>
      </c>
      <c r="G287" s="70">
        <v>1.1565000000000001</v>
      </c>
      <c r="H287" s="70">
        <v>2.452</v>
      </c>
      <c r="I287" s="73">
        <v>44926</v>
      </c>
      <c r="J287" s="73">
        <v>46752</v>
      </c>
      <c r="K287" s="69">
        <v>1.05</v>
      </c>
      <c r="L287" s="68" t="s">
        <v>2092</v>
      </c>
      <c r="M287" s="71">
        <v>5.8999999999999999E-3</v>
      </c>
      <c r="N287" t="str">
        <f>_xll.IMDP("BND",D287,$N$1,A287)</f>
        <v>지역개발채권</v>
      </c>
      <c r="O287">
        <f t="shared" si="4"/>
        <v>6.8233500000000006E-3</v>
      </c>
    </row>
    <row r="288" spans="1:15" x14ac:dyDescent="0.3">
      <c r="A288" s="73">
        <v>46311</v>
      </c>
      <c r="B288" s="67" t="s">
        <v>2090</v>
      </c>
      <c r="C288" s="68" t="s">
        <v>2276</v>
      </c>
      <c r="D288" s="68" t="s">
        <v>2511</v>
      </c>
      <c r="E288" s="67" t="s">
        <v>2512</v>
      </c>
      <c r="F288" s="69">
        <v>3.7890000000000001</v>
      </c>
      <c r="G288" s="70">
        <v>1.238</v>
      </c>
      <c r="H288" s="70">
        <v>2.7254999999999998</v>
      </c>
      <c r="I288" s="73">
        <v>44957</v>
      </c>
      <c r="J288" s="73">
        <v>46783</v>
      </c>
      <c r="K288" s="69">
        <v>2.5</v>
      </c>
      <c r="L288" s="68" t="s">
        <v>2092</v>
      </c>
      <c r="M288" s="71">
        <v>5.8999999999999999E-3</v>
      </c>
      <c r="N288" t="str">
        <f>_xll.IMDP("BND",D288,$N$1,A288)</f>
        <v>지역개발채권</v>
      </c>
      <c r="O288">
        <f t="shared" si="4"/>
        <v>7.3041999999999994E-3</v>
      </c>
    </row>
    <row r="289" spans="1:15" x14ac:dyDescent="0.3">
      <c r="A289" s="73">
        <v>46311</v>
      </c>
      <c r="B289" s="67" t="s">
        <v>2090</v>
      </c>
      <c r="C289" s="68" t="s">
        <v>2276</v>
      </c>
      <c r="D289" s="68" t="s">
        <v>719</v>
      </c>
      <c r="E289" s="67" t="s">
        <v>721</v>
      </c>
      <c r="F289" s="69">
        <v>3.82</v>
      </c>
      <c r="G289" s="70">
        <v>1.3115000000000001</v>
      </c>
      <c r="H289" s="70">
        <v>2.9834000000000001</v>
      </c>
      <c r="I289" s="73">
        <v>44985</v>
      </c>
      <c r="J289" s="73">
        <v>46812</v>
      </c>
      <c r="K289" s="69">
        <v>2.5</v>
      </c>
      <c r="L289" s="68" t="s">
        <v>2092</v>
      </c>
      <c r="M289" s="71">
        <v>5.3E-3</v>
      </c>
      <c r="N289" t="str">
        <f>_xll.IMDP("BND",D289,$N$1,A289)</f>
        <v>지역개발채권</v>
      </c>
      <c r="O289">
        <f t="shared" si="4"/>
        <v>6.9509500000000009E-3</v>
      </c>
    </row>
    <row r="290" spans="1:15" x14ac:dyDescent="0.3">
      <c r="A290" s="73">
        <v>46311</v>
      </c>
      <c r="B290" s="67" t="s">
        <v>2090</v>
      </c>
      <c r="C290" s="68" t="s">
        <v>2276</v>
      </c>
      <c r="D290" s="68" t="s">
        <v>1750</v>
      </c>
      <c r="E290" s="67" t="s">
        <v>1751</v>
      </c>
      <c r="F290" s="69">
        <v>3.8380000000000001</v>
      </c>
      <c r="G290" s="70">
        <v>1.3931</v>
      </c>
      <c r="H290" s="70">
        <v>3.2824</v>
      </c>
      <c r="I290" s="73">
        <v>45016</v>
      </c>
      <c r="J290" s="73">
        <v>46843</v>
      </c>
      <c r="K290" s="69">
        <v>2.5</v>
      </c>
      <c r="L290" s="68" t="s">
        <v>2092</v>
      </c>
      <c r="M290" s="71">
        <v>4.4999999999999997E-3</v>
      </c>
      <c r="N290" t="str">
        <f>_xll.IMDP("BND",D290,$N$1,A290)</f>
        <v>지역개발채권</v>
      </c>
      <c r="O290">
        <f t="shared" si="4"/>
        <v>6.2689499999999997E-3</v>
      </c>
    </row>
    <row r="291" spans="1:15" x14ac:dyDescent="0.3">
      <c r="A291" s="73">
        <v>46311</v>
      </c>
      <c r="B291" s="67" t="s">
        <v>2090</v>
      </c>
      <c r="C291" s="68" t="s">
        <v>2276</v>
      </c>
      <c r="D291" s="68" t="s">
        <v>2513</v>
      </c>
      <c r="E291" s="67" t="s">
        <v>2514</v>
      </c>
      <c r="F291" s="69">
        <v>3.8580000000000001</v>
      </c>
      <c r="G291" s="70">
        <v>1.472</v>
      </c>
      <c r="H291" s="70">
        <v>3.5840000000000001</v>
      </c>
      <c r="I291" s="73">
        <v>45046</v>
      </c>
      <c r="J291" s="73">
        <v>46873</v>
      </c>
      <c r="K291" s="69">
        <v>2.5</v>
      </c>
      <c r="L291" s="68" t="s">
        <v>2092</v>
      </c>
      <c r="M291" s="71">
        <v>4.1999999999999997E-3</v>
      </c>
      <c r="N291" t="str">
        <f>_xll.IMDP("BND",D291,$N$1,A291)</f>
        <v>지역개발채권</v>
      </c>
      <c r="O291">
        <f t="shared" si="4"/>
        <v>6.1823999999999994E-3</v>
      </c>
    </row>
    <row r="292" spans="1:15" x14ac:dyDescent="0.3">
      <c r="A292" s="73">
        <v>46311</v>
      </c>
      <c r="B292" s="67" t="s">
        <v>2090</v>
      </c>
      <c r="C292" s="68" t="s">
        <v>2276</v>
      </c>
      <c r="D292" s="68" t="s">
        <v>2515</v>
      </c>
      <c r="E292" s="67" t="s">
        <v>2516</v>
      </c>
      <c r="F292" s="69">
        <v>3.8650000000000002</v>
      </c>
      <c r="G292" s="70">
        <v>1.5537000000000001</v>
      </c>
      <c r="H292" s="70">
        <v>3.9097</v>
      </c>
      <c r="I292" s="73">
        <v>45077</v>
      </c>
      <c r="J292" s="73">
        <v>46904</v>
      </c>
      <c r="K292" s="69">
        <v>2.5</v>
      </c>
      <c r="L292" s="68" t="s">
        <v>2092</v>
      </c>
      <c r="M292" s="71">
        <v>4.1000000000000003E-3</v>
      </c>
      <c r="N292" t="str">
        <f>_xll.IMDP("BND",D292,$N$1,A292)</f>
        <v>지역개발채권</v>
      </c>
      <c r="O292">
        <f t="shared" si="4"/>
        <v>6.3701700000000005E-3</v>
      </c>
    </row>
    <row r="293" spans="1:15" x14ac:dyDescent="0.3">
      <c r="A293" s="73">
        <v>46311</v>
      </c>
      <c r="B293" s="67" t="s">
        <v>2090</v>
      </c>
      <c r="C293" s="68" t="s">
        <v>2276</v>
      </c>
      <c r="D293" s="68" t="s">
        <v>2517</v>
      </c>
      <c r="E293" s="67" t="s">
        <v>2518</v>
      </c>
      <c r="F293" s="69">
        <v>3.8730000000000002</v>
      </c>
      <c r="G293" s="70">
        <v>1.6327</v>
      </c>
      <c r="H293" s="70">
        <v>4.2374000000000001</v>
      </c>
      <c r="I293" s="73">
        <v>45107</v>
      </c>
      <c r="J293" s="73">
        <v>46934</v>
      </c>
      <c r="K293" s="69">
        <v>2.5</v>
      </c>
      <c r="L293" s="68" t="s">
        <v>2092</v>
      </c>
      <c r="M293" s="71">
        <v>4.7000000000000002E-3</v>
      </c>
      <c r="N293" t="str">
        <f>_xll.IMDP("BND",D293,$N$1,A293)</f>
        <v>지역개발채권</v>
      </c>
      <c r="O293">
        <f t="shared" si="4"/>
        <v>7.6736900000000004E-3</v>
      </c>
    </row>
    <row r="294" spans="1:15" x14ac:dyDescent="0.3">
      <c r="A294" s="73">
        <v>46311</v>
      </c>
      <c r="B294" s="67" t="s">
        <v>2090</v>
      </c>
      <c r="C294" s="68" t="s">
        <v>2276</v>
      </c>
      <c r="D294" s="68" t="s">
        <v>2519</v>
      </c>
      <c r="E294" s="67" t="s">
        <v>2520</v>
      </c>
      <c r="F294" s="69">
        <v>3.88</v>
      </c>
      <c r="G294" s="70">
        <v>1.7142999999999999</v>
      </c>
      <c r="H294" s="70">
        <v>4.5891000000000002</v>
      </c>
      <c r="I294" s="73">
        <v>45138</v>
      </c>
      <c r="J294" s="73">
        <v>46965</v>
      </c>
      <c r="K294" s="69">
        <v>2.5</v>
      </c>
      <c r="L294" s="68" t="s">
        <v>2092</v>
      </c>
      <c r="M294" s="71">
        <v>3.7000000000000002E-3</v>
      </c>
      <c r="N294" t="str">
        <f>_xll.IMDP("BND",D294,$N$1,A294)</f>
        <v>지역개발채권</v>
      </c>
      <c r="O294">
        <f t="shared" si="4"/>
        <v>6.3429100000000002E-3</v>
      </c>
    </row>
    <row r="295" spans="1:15" x14ac:dyDescent="0.3">
      <c r="A295" s="73">
        <v>46311</v>
      </c>
      <c r="B295" s="67" t="s">
        <v>2090</v>
      </c>
      <c r="C295" s="68" t="s">
        <v>2276</v>
      </c>
      <c r="D295" s="68" t="s">
        <v>2521</v>
      </c>
      <c r="E295" s="67" t="s">
        <v>2522</v>
      </c>
      <c r="F295" s="69">
        <v>3.8929999999999998</v>
      </c>
      <c r="G295" s="70">
        <v>1.7958000000000001</v>
      </c>
      <c r="H295" s="70">
        <v>4.9535999999999998</v>
      </c>
      <c r="I295" s="73">
        <v>45169</v>
      </c>
      <c r="J295" s="73">
        <v>46996</v>
      </c>
      <c r="K295" s="69">
        <v>2.5</v>
      </c>
      <c r="L295" s="68" t="s">
        <v>2092</v>
      </c>
      <c r="M295" s="71">
        <v>3.3999999999999998E-3</v>
      </c>
      <c r="N295" t="str">
        <f>_xll.IMDP("BND",D295,$N$1,A295)</f>
        <v>지역개발채권</v>
      </c>
      <c r="O295">
        <f t="shared" si="4"/>
        <v>6.1057200000000002E-3</v>
      </c>
    </row>
    <row r="296" spans="1:15" x14ac:dyDescent="0.3">
      <c r="A296" s="73">
        <v>46311</v>
      </c>
      <c r="B296" s="67" t="s">
        <v>2090</v>
      </c>
      <c r="C296" s="68" t="s">
        <v>2276</v>
      </c>
      <c r="D296" s="68" t="s">
        <v>2523</v>
      </c>
      <c r="E296" s="67" t="s">
        <v>2524</v>
      </c>
      <c r="F296" s="69">
        <v>3.903</v>
      </c>
      <c r="G296" s="70">
        <v>1.8748</v>
      </c>
      <c r="H296" s="70">
        <v>5.3190999999999997</v>
      </c>
      <c r="I296" s="73">
        <v>45199</v>
      </c>
      <c r="J296" s="73">
        <v>47026</v>
      </c>
      <c r="K296" s="69">
        <v>2.5</v>
      </c>
      <c r="L296" s="68" t="s">
        <v>2092</v>
      </c>
      <c r="M296" s="71">
        <v>3.8E-3</v>
      </c>
      <c r="N296" t="str">
        <f>_xll.IMDP("BND",D296,$N$1,A296)</f>
        <v>지역개발채권</v>
      </c>
      <c r="O296">
        <f t="shared" si="4"/>
        <v>7.1242400000000004E-3</v>
      </c>
    </row>
    <row r="297" spans="1:15" x14ac:dyDescent="0.3">
      <c r="A297" s="73">
        <v>46311</v>
      </c>
      <c r="B297" s="67" t="s">
        <v>2090</v>
      </c>
      <c r="C297" s="68" t="s">
        <v>2276</v>
      </c>
      <c r="D297" s="68" t="s">
        <v>2525</v>
      </c>
      <c r="E297" s="67" t="s">
        <v>2526</v>
      </c>
      <c r="F297" s="69">
        <v>3.91</v>
      </c>
      <c r="G297" s="70">
        <v>1.9563999999999999</v>
      </c>
      <c r="H297" s="70">
        <v>5.7102000000000004</v>
      </c>
      <c r="I297" s="73">
        <v>45230</v>
      </c>
      <c r="J297" s="73">
        <v>47057</v>
      </c>
      <c r="K297" s="69">
        <v>2.5</v>
      </c>
      <c r="L297" s="68" t="s">
        <v>2092</v>
      </c>
      <c r="M297" s="71">
        <v>3.3E-3</v>
      </c>
      <c r="N297" t="str">
        <f>_xll.IMDP("BND",D297,$N$1,A297)</f>
        <v>지역개발채권</v>
      </c>
      <c r="O297">
        <f t="shared" si="4"/>
        <v>6.4561200000000001E-3</v>
      </c>
    </row>
    <row r="298" spans="1:15" x14ac:dyDescent="0.3">
      <c r="A298" s="73">
        <v>46311</v>
      </c>
      <c r="B298" s="67" t="s">
        <v>2090</v>
      </c>
      <c r="C298" s="68" t="s">
        <v>2276</v>
      </c>
      <c r="D298" s="68" t="s">
        <v>2527</v>
      </c>
      <c r="E298" s="67" t="s">
        <v>2528</v>
      </c>
      <c r="F298" s="69">
        <v>3.9180000000000001</v>
      </c>
      <c r="G298" s="70">
        <v>2.0352999999999999</v>
      </c>
      <c r="H298" s="70">
        <v>6.1010999999999997</v>
      </c>
      <c r="I298" s="73">
        <v>45260</v>
      </c>
      <c r="J298" s="73">
        <v>47087</v>
      </c>
      <c r="K298" s="69">
        <v>2.5</v>
      </c>
      <c r="L298" s="68" t="s">
        <v>2092</v>
      </c>
      <c r="M298" s="71">
        <v>3.5000000000000001E-3</v>
      </c>
      <c r="N298" t="str">
        <f>_xll.IMDP("BND",D298,$N$1,A298)</f>
        <v>지역개발채권</v>
      </c>
      <c r="O298">
        <f t="shared" si="4"/>
        <v>7.1235499999999993E-3</v>
      </c>
    </row>
    <row r="299" spans="1:15" x14ac:dyDescent="0.3">
      <c r="A299" s="73">
        <v>46311</v>
      </c>
      <c r="B299" s="67" t="s">
        <v>2090</v>
      </c>
      <c r="C299" s="68" t="s">
        <v>2276</v>
      </c>
      <c r="D299" s="68" t="s">
        <v>2529</v>
      </c>
      <c r="E299" s="67" t="s">
        <v>2530</v>
      </c>
      <c r="F299" s="69">
        <v>3.92</v>
      </c>
      <c r="G299" s="70">
        <v>2.117</v>
      </c>
      <c r="H299" s="70">
        <v>6.5189000000000004</v>
      </c>
      <c r="I299" s="73">
        <v>45291</v>
      </c>
      <c r="J299" s="73">
        <v>47118</v>
      </c>
      <c r="K299" s="69">
        <v>2.5</v>
      </c>
      <c r="L299" s="68" t="s">
        <v>2092</v>
      </c>
      <c r="M299" s="71">
        <v>3.8999999999999998E-3</v>
      </c>
      <c r="N299" t="str">
        <f>_xll.IMDP("BND",D299,$N$1,A299)</f>
        <v>지역개발채권</v>
      </c>
      <c r="O299">
        <f t="shared" si="4"/>
        <v>8.2562999999999994E-3</v>
      </c>
    </row>
    <row r="300" spans="1:15" x14ac:dyDescent="0.3">
      <c r="A300" s="73">
        <v>46311</v>
      </c>
      <c r="B300" s="67" t="s">
        <v>2090</v>
      </c>
      <c r="C300" s="68" t="s">
        <v>2276</v>
      </c>
      <c r="D300" s="68" t="s">
        <v>2531</v>
      </c>
      <c r="E300" s="67" t="s">
        <v>2532</v>
      </c>
      <c r="F300" s="69">
        <v>3.9249999999999998</v>
      </c>
      <c r="G300" s="70">
        <v>2.1985999999999999</v>
      </c>
      <c r="H300" s="70">
        <v>6.9496000000000002</v>
      </c>
      <c r="I300" s="73">
        <v>45322</v>
      </c>
      <c r="J300" s="73">
        <v>47149</v>
      </c>
      <c r="K300" s="69">
        <v>2.5</v>
      </c>
      <c r="L300" s="68" t="s">
        <v>2092</v>
      </c>
      <c r="M300" s="71">
        <v>3.7000000000000002E-3</v>
      </c>
      <c r="N300" t="str">
        <f>_xll.IMDP("BND",D300,$N$1,A300)</f>
        <v>지역개발채권</v>
      </c>
      <c r="O300">
        <f t="shared" si="4"/>
        <v>8.1348199999999992E-3</v>
      </c>
    </row>
    <row r="301" spans="1:15" x14ac:dyDescent="0.3">
      <c r="A301" s="73">
        <v>46311</v>
      </c>
      <c r="B301" s="67" t="s">
        <v>2090</v>
      </c>
      <c r="C301" s="68" t="s">
        <v>2276</v>
      </c>
      <c r="D301" s="68" t="s">
        <v>2533</v>
      </c>
      <c r="E301" s="67" t="s">
        <v>2534</v>
      </c>
      <c r="F301" s="69">
        <v>3.9350000000000001</v>
      </c>
      <c r="G301" s="70">
        <v>2.2722000000000002</v>
      </c>
      <c r="H301" s="70">
        <v>7.3491999999999997</v>
      </c>
      <c r="I301" s="73">
        <v>45351</v>
      </c>
      <c r="J301" s="73">
        <v>47177</v>
      </c>
      <c r="K301" s="69">
        <v>2.5</v>
      </c>
      <c r="L301" s="68" t="s">
        <v>2092</v>
      </c>
      <c r="M301" s="71">
        <v>3.2000000000000002E-3</v>
      </c>
      <c r="N301" t="str">
        <f>_xll.IMDP("BND",D301,$N$1,A301)</f>
        <v>지역개발채권</v>
      </c>
      <c r="O301">
        <f t="shared" si="4"/>
        <v>7.2710400000000012E-3</v>
      </c>
    </row>
    <row r="302" spans="1:15" x14ac:dyDescent="0.3">
      <c r="A302" s="73">
        <v>46311</v>
      </c>
      <c r="B302" s="67" t="s">
        <v>2090</v>
      </c>
      <c r="C302" s="68" t="s">
        <v>2276</v>
      </c>
      <c r="D302" s="68" t="s">
        <v>2535</v>
      </c>
      <c r="E302" s="67" t="s">
        <v>2536</v>
      </c>
      <c r="F302" s="69">
        <v>3.9390000000000001</v>
      </c>
      <c r="G302" s="70">
        <v>2.3538999999999999</v>
      </c>
      <c r="H302" s="70">
        <v>7.8052999999999999</v>
      </c>
      <c r="I302" s="73">
        <v>45382</v>
      </c>
      <c r="J302" s="73">
        <v>47208</v>
      </c>
      <c r="K302" s="69">
        <v>2.5</v>
      </c>
      <c r="L302" s="68" t="s">
        <v>2092</v>
      </c>
      <c r="M302" s="71">
        <v>3.3999999999999998E-3</v>
      </c>
      <c r="N302" t="str">
        <f>_xll.IMDP("BND",D302,$N$1,A302)</f>
        <v>지역개발채권</v>
      </c>
      <c r="O302">
        <f t="shared" si="4"/>
        <v>8.0032599999999999E-3</v>
      </c>
    </row>
    <row r="303" spans="1:15" x14ac:dyDescent="0.3">
      <c r="A303" s="73">
        <v>46311</v>
      </c>
      <c r="B303" s="67" t="s">
        <v>2090</v>
      </c>
      <c r="C303" s="68" t="s">
        <v>2276</v>
      </c>
      <c r="D303" s="68" t="s">
        <v>2537</v>
      </c>
      <c r="E303" s="67" t="s">
        <v>2538</v>
      </c>
      <c r="F303" s="69">
        <v>3.9489999999999998</v>
      </c>
      <c r="G303" s="70">
        <v>2.4327000000000001</v>
      </c>
      <c r="H303" s="70">
        <v>8.2583000000000002</v>
      </c>
      <c r="I303" s="73">
        <v>45412</v>
      </c>
      <c r="J303" s="73">
        <v>47238</v>
      </c>
      <c r="K303" s="69">
        <v>2.5</v>
      </c>
      <c r="L303" s="68" t="s">
        <v>2092</v>
      </c>
      <c r="M303" s="71">
        <v>3.5999999999999999E-3</v>
      </c>
      <c r="N303" t="str">
        <f>_xll.IMDP("BND",D303,$N$1,A303)</f>
        <v>지역개발채권</v>
      </c>
      <c r="O303">
        <f t="shared" si="4"/>
        <v>8.7577200000000001E-3</v>
      </c>
    </row>
    <row r="304" spans="1:15" x14ac:dyDescent="0.3">
      <c r="A304" s="73">
        <v>46311</v>
      </c>
      <c r="B304" s="67" t="s">
        <v>2090</v>
      </c>
      <c r="C304" s="68" t="s">
        <v>2276</v>
      </c>
      <c r="D304" s="68" t="s">
        <v>2539</v>
      </c>
      <c r="E304" s="67" t="s">
        <v>2540</v>
      </c>
      <c r="F304" s="69">
        <v>3.9710000000000001</v>
      </c>
      <c r="G304" s="70">
        <v>2.5929000000000002</v>
      </c>
      <c r="H304" s="70">
        <v>9.2172000000000001</v>
      </c>
      <c r="I304" s="73">
        <v>45473</v>
      </c>
      <c r="J304" s="73">
        <v>47299</v>
      </c>
      <c r="K304" s="69">
        <v>2.5</v>
      </c>
      <c r="L304" s="68" t="s">
        <v>2092</v>
      </c>
      <c r="M304" s="71">
        <v>3.3999999999999998E-3</v>
      </c>
      <c r="N304" t="str">
        <f>_xll.IMDP("BND",D304,$N$1,A304)</f>
        <v>지역개발채권</v>
      </c>
      <c r="O304">
        <f t="shared" si="4"/>
        <v>8.81586E-3</v>
      </c>
    </row>
    <row r="305" spans="1:15" x14ac:dyDescent="0.3">
      <c r="A305" s="73">
        <v>46311</v>
      </c>
      <c r="B305" s="67" t="s">
        <v>2090</v>
      </c>
      <c r="C305" s="68" t="s">
        <v>2276</v>
      </c>
      <c r="D305" s="68" t="s">
        <v>2541</v>
      </c>
      <c r="E305" s="67" t="s">
        <v>2542</v>
      </c>
      <c r="F305" s="69">
        <v>3.9809999999999999</v>
      </c>
      <c r="G305" s="70">
        <v>2.6743999999999999</v>
      </c>
      <c r="H305" s="70">
        <v>9.7241</v>
      </c>
      <c r="I305" s="73">
        <v>45504</v>
      </c>
      <c r="J305" s="73">
        <v>47330</v>
      </c>
      <c r="K305" s="69">
        <v>2.5</v>
      </c>
      <c r="L305" s="68" t="s">
        <v>2092</v>
      </c>
      <c r="M305" s="71">
        <v>3.3999999999999998E-3</v>
      </c>
      <c r="N305" t="str">
        <f>_xll.IMDP("BND",D305,$N$1,A305)</f>
        <v>지역개발채권</v>
      </c>
      <c r="O305">
        <f t="shared" si="4"/>
        <v>9.0929599999999989E-3</v>
      </c>
    </row>
    <row r="306" spans="1:15" x14ac:dyDescent="0.3">
      <c r="A306" s="73">
        <v>46311</v>
      </c>
      <c r="B306" s="67" t="s">
        <v>2090</v>
      </c>
      <c r="C306" s="68" t="s">
        <v>2276</v>
      </c>
      <c r="D306" s="68" t="s">
        <v>2543</v>
      </c>
      <c r="E306" s="67" t="s">
        <v>2544</v>
      </c>
      <c r="F306" s="69">
        <v>4.0010000000000003</v>
      </c>
      <c r="G306" s="70">
        <v>2.8344999999999998</v>
      </c>
      <c r="H306" s="70">
        <v>10.7601</v>
      </c>
      <c r="I306" s="73">
        <v>45565</v>
      </c>
      <c r="J306" s="73">
        <v>47391</v>
      </c>
      <c r="K306" s="69">
        <v>2.5</v>
      </c>
      <c r="L306" s="68" t="s">
        <v>2092</v>
      </c>
      <c r="M306" s="71">
        <v>3.0999999999999999E-3</v>
      </c>
      <c r="N306" t="str">
        <f>_xll.IMDP("BND",D306,$N$1,A306)</f>
        <v>지역개발채권</v>
      </c>
      <c r="O306">
        <f t="shared" si="4"/>
        <v>8.7869499999999982E-3</v>
      </c>
    </row>
    <row r="307" spans="1:15" x14ac:dyDescent="0.3">
      <c r="A307" s="73">
        <v>46311</v>
      </c>
      <c r="B307" s="67" t="s">
        <v>2090</v>
      </c>
      <c r="C307" s="68" t="s">
        <v>2276</v>
      </c>
      <c r="D307" s="68" t="s">
        <v>2545</v>
      </c>
      <c r="E307" s="67" t="s">
        <v>2546</v>
      </c>
      <c r="F307" s="69">
        <v>4.008</v>
      </c>
      <c r="G307" s="70">
        <v>2.9159999999999999</v>
      </c>
      <c r="H307" s="70">
        <v>11.306699999999999</v>
      </c>
      <c r="I307" s="73">
        <v>45596</v>
      </c>
      <c r="J307" s="73">
        <v>47422</v>
      </c>
      <c r="K307" s="69">
        <v>2.5</v>
      </c>
      <c r="L307" s="68" t="s">
        <v>2092</v>
      </c>
      <c r="M307" s="71">
        <v>3.0000000000000001E-3</v>
      </c>
      <c r="N307" t="str">
        <f>_xll.IMDP("BND",D307,$N$1,A307)</f>
        <v>지역개발채권</v>
      </c>
      <c r="O307">
        <f t="shared" si="4"/>
        <v>8.7480000000000006E-3</v>
      </c>
    </row>
    <row r="308" spans="1:15" x14ac:dyDescent="0.3">
      <c r="A308" s="73">
        <v>46311</v>
      </c>
      <c r="B308" s="67" t="s">
        <v>2090</v>
      </c>
      <c r="C308" s="68" t="s">
        <v>2276</v>
      </c>
      <c r="D308" s="68" t="s">
        <v>2547</v>
      </c>
      <c r="E308" s="67" t="s">
        <v>2548</v>
      </c>
      <c r="F308" s="69">
        <v>4.0140000000000002</v>
      </c>
      <c r="G308" s="70">
        <v>2.9948999999999999</v>
      </c>
      <c r="H308" s="70">
        <v>11.8484</v>
      </c>
      <c r="I308" s="73">
        <v>45626</v>
      </c>
      <c r="J308" s="73">
        <v>47452</v>
      </c>
      <c r="K308" s="69">
        <v>2.5</v>
      </c>
      <c r="L308" s="68" t="s">
        <v>2092</v>
      </c>
      <c r="M308" s="71">
        <v>3.0000000000000001E-3</v>
      </c>
      <c r="N308" t="str">
        <f>_xll.IMDP("BND",D308,$N$1,A308)</f>
        <v>지역개발채권</v>
      </c>
      <c r="O308">
        <f t="shared" si="4"/>
        <v>8.9847E-3</v>
      </c>
    </row>
    <row r="309" spans="1:15" x14ac:dyDescent="0.3">
      <c r="A309" s="73">
        <v>46311</v>
      </c>
      <c r="B309" s="67" t="s">
        <v>2090</v>
      </c>
      <c r="C309" s="68" t="s">
        <v>2276</v>
      </c>
      <c r="D309" s="68" t="s">
        <v>2549</v>
      </c>
      <c r="E309" s="67" t="s">
        <v>2550</v>
      </c>
      <c r="F309" s="69">
        <v>4.0199999999999996</v>
      </c>
      <c r="G309" s="70">
        <v>3.0762999999999998</v>
      </c>
      <c r="H309" s="70">
        <v>12.4213</v>
      </c>
      <c r="I309" s="73">
        <v>45657</v>
      </c>
      <c r="J309" s="73">
        <v>47483</v>
      </c>
      <c r="K309" s="69">
        <v>2.5</v>
      </c>
      <c r="L309" s="68" t="s">
        <v>2092</v>
      </c>
      <c r="M309" s="71">
        <v>3.3999999999999998E-3</v>
      </c>
      <c r="N309" t="str">
        <f>_xll.IMDP("BND",D309,$N$1,A309)</f>
        <v>지역개발채권</v>
      </c>
      <c r="O309">
        <f t="shared" si="4"/>
        <v>1.0459419999999999E-2</v>
      </c>
    </row>
    <row r="310" spans="1:15" x14ac:dyDescent="0.3">
      <c r="A310" s="73">
        <v>46311</v>
      </c>
      <c r="B310" s="67" t="s">
        <v>2090</v>
      </c>
      <c r="C310" s="68" t="s">
        <v>2276</v>
      </c>
      <c r="D310" s="68" t="s">
        <v>2551</v>
      </c>
      <c r="E310" s="67" t="s">
        <v>2552</v>
      </c>
      <c r="F310" s="69">
        <v>4.0289999999999999</v>
      </c>
      <c r="G310" s="70">
        <v>3.1577000000000002</v>
      </c>
      <c r="H310" s="70">
        <v>13.006500000000001</v>
      </c>
      <c r="I310" s="73">
        <v>45688</v>
      </c>
      <c r="J310" s="73">
        <v>47514</v>
      </c>
      <c r="K310" s="69">
        <v>2.5</v>
      </c>
      <c r="L310" s="68" t="s">
        <v>2092</v>
      </c>
      <c r="M310" s="71">
        <v>2.7000000000000001E-3</v>
      </c>
      <c r="N310" t="str">
        <f>_xll.IMDP("BND",D310,$N$1,A310)</f>
        <v>지역개발채권</v>
      </c>
      <c r="O310">
        <f t="shared" si="4"/>
        <v>8.5257900000000001E-3</v>
      </c>
    </row>
    <row r="311" spans="1:15" x14ac:dyDescent="0.3">
      <c r="A311" s="73">
        <v>46311</v>
      </c>
      <c r="B311" s="67" t="s">
        <v>2090</v>
      </c>
      <c r="C311" s="68" t="s">
        <v>2276</v>
      </c>
      <c r="D311" s="68" t="s">
        <v>2553</v>
      </c>
      <c r="E311" s="67" t="s">
        <v>2554</v>
      </c>
      <c r="F311" s="69">
        <v>4.0359999999999996</v>
      </c>
      <c r="G311" s="70">
        <v>3.2311999999999999</v>
      </c>
      <c r="H311" s="70">
        <v>13.5467</v>
      </c>
      <c r="I311" s="73">
        <v>45716</v>
      </c>
      <c r="J311" s="73">
        <v>47542</v>
      </c>
      <c r="K311" s="69">
        <v>2.5</v>
      </c>
      <c r="L311" s="68" t="s">
        <v>2092</v>
      </c>
      <c r="M311" s="71">
        <v>2.8999999999999998E-3</v>
      </c>
      <c r="N311" t="str">
        <f>_xll.IMDP("BND",D311,$N$1,A311)</f>
        <v>지역개발채권</v>
      </c>
      <c r="O311">
        <f t="shared" si="4"/>
        <v>9.3704799999999987E-3</v>
      </c>
    </row>
    <row r="312" spans="1:15" x14ac:dyDescent="0.3">
      <c r="A312" s="73">
        <v>46311</v>
      </c>
      <c r="B312" s="67" t="s">
        <v>2090</v>
      </c>
      <c r="C312" s="68" t="s">
        <v>2276</v>
      </c>
      <c r="D312" s="68" t="s">
        <v>2555</v>
      </c>
      <c r="E312" s="67" t="s">
        <v>2556</v>
      </c>
      <c r="F312" s="69">
        <v>4.04</v>
      </c>
      <c r="G312" s="70">
        <v>3.3127</v>
      </c>
      <c r="H312" s="70">
        <v>14.1584</v>
      </c>
      <c r="I312" s="73">
        <v>45747</v>
      </c>
      <c r="J312" s="73">
        <v>47573</v>
      </c>
      <c r="K312" s="69">
        <v>2.5</v>
      </c>
      <c r="L312" s="68" t="s">
        <v>2092</v>
      </c>
      <c r="M312" s="71">
        <v>3.2000000000000002E-3</v>
      </c>
      <c r="N312" t="str">
        <f>_xll.IMDP("BND",D312,$N$1,A312)</f>
        <v>지역개발채권</v>
      </c>
      <c r="O312">
        <f t="shared" si="4"/>
        <v>1.060064E-2</v>
      </c>
    </row>
    <row r="313" spans="1:15" x14ac:dyDescent="0.3">
      <c r="A313" s="73">
        <v>46311</v>
      </c>
      <c r="B313" s="67" t="s">
        <v>2090</v>
      </c>
      <c r="C313" s="68" t="s">
        <v>2276</v>
      </c>
      <c r="D313" s="68" t="s">
        <v>2557</v>
      </c>
      <c r="E313" s="67" t="s">
        <v>2558</v>
      </c>
      <c r="F313" s="69">
        <v>4.0490000000000004</v>
      </c>
      <c r="G313" s="70">
        <v>3.3914</v>
      </c>
      <c r="H313" s="70">
        <v>14.7614</v>
      </c>
      <c r="I313" s="73">
        <v>45777</v>
      </c>
      <c r="J313" s="73">
        <v>47603</v>
      </c>
      <c r="K313" s="69">
        <v>2.5</v>
      </c>
      <c r="L313" s="68" t="s">
        <v>2092</v>
      </c>
      <c r="M313" s="71">
        <v>3.2000000000000002E-3</v>
      </c>
      <c r="N313" t="str">
        <f>_xll.IMDP("BND",D313,$N$1,A313)</f>
        <v>지역개발채권</v>
      </c>
      <c r="O313">
        <f t="shared" si="4"/>
        <v>1.0852480000000001E-2</v>
      </c>
    </row>
    <row r="314" spans="1:15" x14ac:dyDescent="0.3">
      <c r="A314" s="73">
        <v>46311</v>
      </c>
      <c r="B314" s="67" t="s">
        <v>2090</v>
      </c>
      <c r="C314" s="68" t="s">
        <v>2276</v>
      </c>
      <c r="D314" s="68" t="s">
        <v>2559</v>
      </c>
      <c r="E314" s="67" t="s">
        <v>2560</v>
      </c>
      <c r="F314" s="69">
        <v>4.0570000000000004</v>
      </c>
      <c r="G314" s="70">
        <v>3.4727999999999999</v>
      </c>
      <c r="H314" s="70">
        <v>15.3978</v>
      </c>
      <c r="I314" s="73">
        <v>45808</v>
      </c>
      <c r="J314" s="73">
        <v>47634</v>
      </c>
      <c r="K314" s="69">
        <v>2.5</v>
      </c>
      <c r="L314" s="68" t="s">
        <v>2092</v>
      </c>
      <c r="M314" s="71">
        <v>2.5999999999999999E-3</v>
      </c>
      <c r="N314" t="str">
        <f>_xll.IMDP("BND",D314,$N$1,A314)</f>
        <v>지역개발채권</v>
      </c>
      <c r="O314">
        <f t="shared" si="4"/>
        <v>9.0292799999999989E-3</v>
      </c>
    </row>
    <row r="315" spans="1:15" x14ac:dyDescent="0.3">
      <c r="A315" s="73">
        <v>46311</v>
      </c>
      <c r="B315" s="67" t="s">
        <v>2090</v>
      </c>
      <c r="C315" s="68" t="s">
        <v>2276</v>
      </c>
      <c r="D315" s="68" t="s">
        <v>2561</v>
      </c>
      <c r="E315" s="67" t="s">
        <v>2562</v>
      </c>
      <c r="F315" s="69">
        <v>4.0659999999999998</v>
      </c>
      <c r="G315" s="70">
        <v>3.5514999999999999</v>
      </c>
      <c r="H315" s="70">
        <v>16.0258</v>
      </c>
      <c r="I315" s="73">
        <v>45838</v>
      </c>
      <c r="J315" s="73">
        <v>47664</v>
      </c>
      <c r="K315" s="69">
        <v>2.5</v>
      </c>
      <c r="L315" s="68" t="s">
        <v>2092</v>
      </c>
      <c r="M315" s="71">
        <v>3.0000000000000001E-3</v>
      </c>
      <c r="N315" t="str">
        <f>_xll.IMDP("BND",D315,$N$1,A315)</f>
        <v>지역개발채권</v>
      </c>
      <c r="O315">
        <f t="shared" si="4"/>
        <v>1.0654499999999999E-2</v>
      </c>
    </row>
    <row r="316" spans="1:15" x14ac:dyDescent="0.3">
      <c r="A316" s="73">
        <v>46311</v>
      </c>
      <c r="B316" s="67" t="s">
        <v>2090</v>
      </c>
      <c r="C316" s="68" t="s">
        <v>2276</v>
      </c>
      <c r="D316" s="68" t="s">
        <v>2563</v>
      </c>
      <c r="E316" s="67" t="s">
        <v>2564</v>
      </c>
      <c r="F316" s="69">
        <v>4.0720000000000001</v>
      </c>
      <c r="G316" s="70">
        <v>3.6328999999999998</v>
      </c>
      <c r="H316" s="70">
        <v>16.688600000000001</v>
      </c>
      <c r="I316" s="73">
        <v>45869</v>
      </c>
      <c r="J316" s="73">
        <v>47695</v>
      </c>
      <c r="K316" s="69">
        <v>2.5</v>
      </c>
      <c r="L316" s="68" t="s">
        <v>2092</v>
      </c>
      <c r="M316" s="71">
        <v>2.5999999999999999E-3</v>
      </c>
      <c r="N316" t="str">
        <f>_xll.IMDP("BND",D316,$N$1,A316)</f>
        <v>지역개발채권</v>
      </c>
      <c r="O316">
        <f t="shared" si="4"/>
        <v>9.4455399999999988E-3</v>
      </c>
    </row>
    <row r="317" spans="1:15" x14ac:dyDescent="0.3">
      <c r="A317" s="73">
        <v>46311</v>
      </c>
      <c r="B317" s="67" t="s">
        <v>2090</v>
      </c>
      <c r="C317" s="68" t="s">
        <v>2276</v>
      </c>
      <c r="D317" s="68" t="s">
        <v>2565</v>
      </c>
      <c r="E317" s="67" t="s">
        <v>2566</v>
      </c>
      <c r="F317" s="69">
        <v>4.077</v>
      </c>
      <c r="G317" s="70">
        <v>3.7143000000000002</v>
      </c>
      <c r="H317" s="70">
        <v>17.364999999999998</v>
      </c>
      <c r="I317" s="73">
        <v>45900</v>
      </c>
      <c r="J317" s="73">
        <v>47726</v>
      </c>
      <c r="K317" s="69">
        <v>2.5</v>
      </c>
      <c r="L317" s="68" t="s">
        <v>2092</v>
      </c>
      <c r="M317" s="71">
        <v>2.3E-3</v>
      </c>
      <c r="N317" t="str">
        <f>_xll.IMDP("BND",D317,$N$1,A317)</f>
        <v>지역개발채권</v>
      </c>
      <c r="O317">
        <f t="shared" si="4"/>
        <v>8.5428900000000009E-3</v>
      </c>
    </row>
    <row r="318" spans="1:15" x14ac:dyDescent="0.3">
      <c r="A318" s="73">
        <v>46311</v>
      </c>
      <c r="B318" s="67" t="s">
        <v>2090</v>
      </c>
      <c r="C318" s="68" t="s">
        <v>2276</v>
      </c>
      <c r="D318" s="68" t="s">
        <v>2567</v>
      </c>
      <c r="E318" s="67" t="s">
        <v>2568</v>
      </c>
      <c r="F318" s="69">
        <v>4.0830000000000002</v>
      </c>
      <c r="G318" s="70">
        <v>3.7930999999999999</v>
      </c>
      <c r="H318" s="70">
        <v>18.031700000000001</v>
      </c>
      <c r="I318" s="73">
        <v>45930</v>
      </c>
      <c r="J318" s="73">
        <v>47756</v>
      </c>
      <c r="K318" s="69">
        <v>2.5</v>
      </c>
      <c r="L318" s="68" t="s">
        <v>2092</v>
      </c>
      <c r="M318" s="71">
        <v>2.7000000000000001E-3</v>
      </c>
      <c r="N318" t="str">
        <f>_xll.IMDP("BND",D318,$N$1,A318)</f>
        <v>지역개발채권</v>
      </c>
      <c r="O318">
        <f t="shared" si="4"/>
        <v>1.024137E-2</v>
      </c>
    </row>
    <row r="319" spans="1:15" x14ac:dyDescent="0.3">
      <c r="A319" s="73">
        <v>46311</v>
      </c>
      <c r="B319" s="67" t="s">
        <v>2090</v>
      </c>
      <c r="C319" s="68" t="s">
        <v>2276</v>
      </c>
      <c r="D319" s="68" t="s">
        <v>2569</v>
      </c>
      <c r="E319" s="67" t="s">
        <v>2570</v>
      </c>
      <c r="F319" s="69">
        <v>4.1040000000000001</v>
      </c>
      <c r="G319" s="70">
        <v>3.9527999999999999</v>
      </c>
      <c r="H319" s="70">
        <v>19.422000000000001</v>
      </c>
      <c r="I319" s="73">
        <v>45991</v>
      </c>
      <c r="J319" s="73">
        <v>47817</v>
      </c>
      <c r="K319" s="69">
        <v>2</v>
      </c>
      <c r="L319" s="68" t="s">
        <v>2092</v>
      </c>
      <c r="M319" s="71">
        <v>2.5000000000000001E-3</v>
      </c>
      <c r="N319" t="str">
        <f>_xll.IMDP("BND",D319,$N$1,A319)</f>
        <v>지역개발채권</v>
      </c>
      <c r="O319">
        <f t="shared" si="4"/>
        <v>9.8820000000000002E-3</v>
      </c>
    </row>
    <row r="320" spans="1:15" x14ac:dyDescent="0.3">
      <c r="A320" s="73">
        <v>46311</v>
      </c>
      <c r="B320" s="67" t="s">
        <v>2090</v>
      </c>
      <c r="C320" s="68" t="s">
        <v>2276</v>
      </c>
      <c r="D320" s="68" t="s">
        <v>2571</v>
      </c>
      <c r="E320" s="67" t="s">
        <v>2572</v>
      </c>
      <c r="F320" s="69">
        <v>4.1159999999999997</v>
      </c>
      <c r="G320" s="70">
        <v>4.0339999999999998</v>
      </c>
      <c r="H320" s="70">
        <v>20.147300000000001</v>
      </c>
      <c r="I320" s="73">
        <v>46022</v>
      </c>
      <c r="J320" s="73">
        <v>47848</v>
      </c>
      <c r="K320" s="69">
        <v>2</v>
      </c>
      <c r="L320" s="68" t="s">
        <v>2092</v>
      </c>
      <c r="M320" s="71">
        <v>3.2000000000000002E-3</v>
      </c>
      <c r="N320" t="str">
        <f>_xll.IMDP("BND",D320,$N$1,A320)</f>
        <v>지역개발채권</v>
      </c>
      <c r="O320">
        <f t="shared" si="4"/>
        <v>1.29088E-2</v>
      </c>
    </row>
    <row r="321" spans="1:15" x14ac:dyDescent="0.3">
      <c r="A321" s="73">
        <v>46311</v>
      </c>
      <c r="B321" s="67" t="s">
        <v>2090</v>
      </c>
      <c r="C321" s="68" t="s">
        <v>2276</v>
      </c>
      <c r="D321" s="68" t="s">
        <v>2573</v>
      </c>
      <c r="E321" s="67" t="s">
        <v>2574</v>
      </c>
      <c r="F321" s="69">
        <v>4.1319999999999997</v>
      </c>
      <c r="G321" s="70">
        <v>4.1148999999999996</v>
      </c>
      <c r="H321" s="70">
        <v>20.8841</v>
      </c>
      <c r="I321" s="73">
        <v>46053</v>
      </c>
      <c r="J321" s="73">
        <v>47879</v>
      </c>
      <c r="K321" s="69">
        <v>2</v>
      </c>
      <c r="L321" s="68" t="s">
        <v>2092</v>
      </c>
      <c r="M321" s="71">
        <v>2.2000000000000001E-3</v>
      </c>
      <c r="N321" t="str">
        <f>_xll.IMDP("BND",D321,$N$1,A321)</f>
        <v>지역개발채권</v>
      </c>
      <c r="O321">
        <f t="shared" si="4"/>
        <v>9.0527799999999999E-3</v>
      </c>
    </row>
    <row r="322" spans="1:15" x14ac:dyDescent="0.3">
      <c r="A322" s="73">
        <v>46311</v>
      </c>
      <c r="B322" s="67" t="s">
        <v>2090</v>
      </c>
      <c r="C322" s="68" t="s">
        <v>2276</v>
      </c>
      <c r="D322" s="68" t="s">
        <v>2575</v>
      </c>
      <c r="E322" s="67" t="s">
        <v>2576</v>
      </c>
      <c r="F322" s="69">
        <v>4.1630000000000003</v>
      </c>
      <c r="G322" s="70">
        <v>4.2689000000000004</v>
      </c>
      <c r="H322" s="70">
        <v>22.321400000000001</v>
      </c>
      <c r="I322" s="73">
        <v>46112</v>
      </c>
      <c r="J322" s="73">
        <v>47938</v>
      </c>
      <c r="K322" s="69">
        <v>2</v>
      </c>
      <c r="L322" s="68" t="s">
        <v>2092</v>
      </c>
      <c r="M322" s="71">
        <v>2.2000000000000001E-3</v>
      </c>
      <c r="N322" t="str">
        <f>_xll.IMDP("BND",D322,$N$1,A322)</f>
        <v>지역개발채권</v>
      </c>
      <c r="O322">
        <f t="shared" ref="O322:O385" si="5">M322*G322</f>
        <v>9.3915800000000018E-3</v>
      </c>
    </row>
    <row r="323" spans="1:15" x14ac:dyDescent="0.3">
      <c r="A323" s="73">
        <v>46311</v>
      </c>
      <c r="B323" s="67" t="s">
        <v>2090</v>
      </c>
      <c r="C323" s="68" t="s">
        <v>2276</v>
      </c>
      <c r="D323" s="68" t="s">
        <v>14032</v>
      </c>
      <c r="E323" s="67" t="s">
        <v>14033</v>
      </c>
      <c r="F323" s="69">
        <v>4.2060000000000004</v>
      </c>
      <c r="G323" s="70">
        <v>4.5064000000000002</v>
      </c>
      <c r="H323" s="70">
        <v>24.631699999999999</v>
      </c>
      <c r="I323" s="73">
        <v>46203</v>
      </c>
      <c r="J323" s="73">
        <v>48029</v>
      </c>
      <c r="K323" s="69">
        <v>2</v>
      </c>
      <c r="L323" s="68" t="s">
        <v>2092</v>
      </c>
      <c r="M323" s="71">
        <v>2.5999999999999999E-3</v>
      </c>
      <c r="N323" t="str">
        <f>_xll.IMDP("BND",D323,$N$1,A323)</f>
        <v>지역개발채권</v>
      </c>
      <c r="O323">
        <f t="shared" si="5"/>
        <v>1.171664E-2</v>
      </c>
    </row>
    <row r="324" spans="1:15" x14ac:dyDescent="0.3">
      <c r="A324" s="73">
        <v>46311</v>
      </c>
      <c r="B324" s="67" t="s">
        <v>2090</v>
      </c>
      <c r="C324" s="68" t="s">
        <v>2276</v>
      </c>
      <c r="D324" s="68" t="s">
        <v>14628</v>
      </c>
      <c r="E324" s="67" t="s">
        <v>14629</v>
      </c>
      <c r="F324" s="69">
        <v>4.2190000000000003</v>
      </c>
      <c r="G324" s="70">
        <v>4.5872999999999999</v>
      </c>
      <c r="H324" s="70">
        <v>25.444800000000001</v>
      </c>
      <c r="I324" s="73">
        <v>46234</v>
      </c>
      <c r="J324" s="73">
        <v>48060</v>
      </c>
      <c r="K324" s="69">
        <v>2</v>
      </c>
      <c r="L324" s="68" t="s">
        <v>2092</v>
      </c>
      <c r="M324" s="71">
        <v>2.8999999999999998E-3</v>
      </c>
      <c r="N324" t="str">
        <f>_xll.IMDP("BND",D324,$N$1,A324)</f>
        <v>지역개발채권</v>
      </c>
      <c r="O324">
        <f t="shared" si="5"/>
        <v>1.330317E-2</v>
      </c>
    </row>
    <row r="325" spans="1:15" x14ac:dyDescent="0.3">
      <c r="A325" s="73">
        <v>46311</v>
      </c>
      <c r="B325" s="67" t="s">
        <v>2090</v>
      </c>
      <c r="C325" s="68" t="s">
        <v>2276</v>
      </c>
      <c r="D325" s="68" t="s">
        <v>15135</v>
      </c>
      <c r="E325" s="67" t="s">
        <v>15136</v>
      </c>
      <c r="F325" s="69">
        <v>4.2300000000000004</v>
      </c>
      <c r="G325" s="70">
        <v>4.6683000000000003</v>
      </c>
      <c r="H325" s="70">
        <v>26.271699999999999</v>
      </c>
      <c r="I325" s="73">
        <v>46265</v>
      </c>
      <c r="J325" s="73">
        <v>48091</v>
      </c>
      <c r="K325" s="69">
        <v>2</v>
      </c>
      <c r="L325" s="68" t="s">
        <v>2092</v>
      </c>
      <c r="M325" s="71">
        <v>2.3999999999999998E-3</v>
      </c>
      <c r="N325" t="str">
        <f>_xll.IMDP("BND",D325,$N$1,A325)</f>
        <v>지역개발채권</v>
      </c>
      <c r="O325">
        <f t="shared" si="5"/>
        <v>1.1203919999999999E-2</v>
      </c>
    </row>
    <row r="326" spans="1:15" x14ac:dyDescent="0.3">
      <c r="A326" s="73">
        <v>46311</v>
      </c>
      <c r="B326" s="67" t="s">
        <v>2090</v>
      </c>
      <c r="C326" s="68" t="s">
        <v>2276</v>
      </c>
      <c r="D326" s="68" t="s">
        <v>15755</v>
      </c>
      <c r="E326" s="67" t="s">
        <v>15756</v>
      </c>
      <c r="F326" s="69">
        <v>4.242</v>
      </c>
      <c r="G326" s="70">
        <v>4.7465999999999999</v>
      </c>
      <c r="H326" s="70">
        <v>27.083600000000001</v>
      </c>
      <c r="I326" s="73">
        <v>46295</v>
      </c>
      <c r="J326" s="73">
        <v>48121</v>
      </c>
      <c r="K326" s="69">
        <v>2</v>
      </c>
      <c r="L326" s="68" t="s">
        <v>2092</v>
      </c>
      <c r="M326" s="71">
        <v>2.8999999999999998E-3</v>
      </c>
      <c r="N326" t="str">
        <f>_xll.IMDP("BND",D326,$N$1,A326)</f>
        <v>지역개발채권</v>
      </c>
      <c r="O326">
        <f t="shared" si="5"/>
        <v>1.3765139999999999E-2</v>
      </c>
    </row>
    <row r="327" spans="1:15" x14ac:dyDescent="0.3">
      <c r="A327" s="73">
        <v>46311</v>
      </c>
      <c r="B327" s="67" t="s">
        <v>2090</v>
      </c>
      <c r="C327" s="68" t="s">
        <v>2276</v>
      </c>
      <c r="D327" s="68" t="s">
        <v>2577</v>
      </c>
      <c r="E327" s="67" t="s">
        <v>2578</v>
      </c>
      <c r="F327" s="69">
        <v>3.9609999999999999</v>
      </c>
      <c r="G327" s="70">
        <v>2.5141</v>
      </c>
      <c r="H327" s="70">
        <v>8.7391000000000005</v>
      </c>
      <c r="I327" s="73">
        <v>45443</v>
      </c>
      <c r="J327" s="73">
        <v>47269</v>
      </c>
      <c r="K327" s="69">
        <v>2.5</v>
      </c>
      <c r="L327" s="68" t="s">
        <v>2092</v>
      </c>
      <c r="M327" s="71">
        <v>3.2000000000000002E-3</v>
      </c>
      <c r="N327" t="str">
        <f>_xll.IMDP("BND",D327,$N$1,A327)</f>
        <v>지역개발채권</v>
      </c>
      <c r="O327">
        <f t="shared" si="5"/>
        <v>8.0451200000000011E-3</v>
      </c>
    </row>
    <row r="328" spans="1:15" x14ac:dyDescent="0.3">
      <c r="A328" s="73">
        <v>46311</v>
      </c>
      <c r="B328" s="67" t="s">
        <v>2090</v>
      </c>
      <c r="C328" s="68" t="s">
        <v>2276</v>
      </c>
      <c r="D328" s="68" t="s">
        <v>2579</v>
      </c>
      <c r="E328" s="67" t="s">
        <v>2580</v>
      </c>
      <c r="F328" s="69">
        <v>3.992</v>
      </c>
      <c r="G328" s="70">
        <v>2.7557</v>
      </c>
      <c r="H328" s="70">
        <v>10.2441</v>
      </c>
      <c r="I328" s="73">
        <v>45535</v>
      </c>
      <c r="J328" s="73">
        <v>47361</v>
      </c>
      <c r="K328" s="69">
        <v>2.5</v>
      </c>
      <c r="L328" s="68" t="s">
        <v>2092</v>
      </c>
      <c r="M328" s="71">
        <v>2.8E-3</v>
      </c>
      <c r="N328" t="str">
        <f>_xll.IMDP("BND",D328,$N$1,A328)</f>
        <v>지역개발채권</v>
      </c>
      <c r="O328">
        <f t="shared" si="5"/>
        <v>7.71596E-3</v>
      </c>
    </row>
    <row r="329" spans="1:15" x14ac:dyDescent="0.3">
      <c r="A329" s="73">
        <v>46311</v>
      </c>
      <c r="B329" s="67" t="s">
        <v>2090</v>
      </c>
      <c r="C329" s="68" t="s">
        <v>2276</v>
      </c>
      <c r="D329" s="68" t="s">
        <v>2581</v>
      </c>
      <c r="E329" s="67" t="s">
        <v>2582</v>
      </c>
      <c r="F329" s="69">
        <v>4.0350000000000001</v>
      </c>
      <c r="G329" s="70">
        <v>2.0047000000000001</v>
      </c>
      <c r="H329" s="70">
        <v>5.1154999999999999</v>
      </c>
      <c r="I329" s="73">
        <v>45996</v>
      </c>
      <c r="J329" s="73">
        <v>47092</v>
      </c>
      <c r="K329" s="69">
        <v>3.42</v>
      </c>
      <c r="L329" s="68" t="s">
        <v>2092</v>
      </c>
      <c r="M329" s="71">
        <v>6.3E-3</v>
      </c>
      <c r="N329" t="str">
        <f>_xll.IMDP("BND",D329,$N$1,A329)</f>
        <v>공모지방채</v>
      </c>
      <c r="O329">
        <f t="shared" si="5"/>
        <v>1.2629610000000001E-2</v>
      </c>
    </row>
    <row r="330" spans="1:15" x14ac:dyDescent="0.3">
      <c r="A330" s="73">
        <v>46311</v>
      </c>
      <c r="B330" s="67" t="s">
        <v>2090</v>
      </c>
      <c r="C330" s="68" t="s">
        <v>2583</v>
      </c>
      <c r="D330" s="68" t="s">
        <v>2584</v>
      </c>
      <c r="E330" s="67" t="s">
        <v>2585</v>
      </c>
      <c r="F330" s="69">
        <v>3.2450000000000001</v>
      </c>
      <c r="G330" s="70">
        <v>0.44850000000000001</v>
      </c>
      <c r="H330" s="70">
        <v>0.31280000000000002</v>
      </c>
      <c r="I330" s="73">
        <v>45749</v>
      </c>
      <c r="J330" s="73">
        <v>46479</v>
      </c>
      <c r="K330" s="69">
        <v>2.62</v>
      </c>
      <c r="L330" s="68" t="s">
        <v>2092</v>
      </c>
      <c r="M330" s="71">
        <v>0.18229999999999999</v>
      </c>
      <c r="N330" t="str">
        <f>_xll.IMDP("BND",D330,$N$1,A330)</f>
        <v>통안증권</v>
      </c>
      <c r="O330">
        <f t="shared" si="5"/>
        <v>8.1761550000000002E-2</v>
      </c>
    </row>
    <row r="331" spans="1:15" x14ac:dyDescent="0.3">
      <c r="A331" s="73">
        <v>46311</v>
      </c>
      <c r="B331" s="67" t="s">
        <v>2090</v>
      </c>
      <c r="C331" s="68" t="s">
        <v>2583</v>
      </c>
      <c r="D331" s="68" t="s">
        <v>2586</v>
      </c>
      <c r="E331" s="67" t="s">
        <v>2587</v>
      </c>
      <c r="F331" s="69">
        <v>3.3</v>
      </c>
      <c r="G331" s="70">
        <v>0.69359999999999999</v>
      </c>
      <c r="H331" s="70">
        <v>0.65490000000000004</v>
      </c>
      <c r="I331" s="73">
        <v>45840</v>
      </c>
      <c r="J331" s="73">
        <v>46570</v>
      </c>
      <c r="K331" s="69">
        <v>2.4</v>
      </c>
      <c r="L331" s="68" t="s">
        <v>2092</v>
      </c>
      <c r="M331" s="71">
        <v>0.25259999999999999</v>
      </c>
      <c r="N331" t="str">
        <f>_xll.IMDP("BND",D331,$N$1,A331)</f>
        <v>통안증권</v>
      </c>
      <c r="O331">
        <f t="shared" si="5"/>
        <v>0.17520336</v>
      </c>
    </row>
    <row r="332" spans="1:15" x14ac:dyDescent="0.3">
      <c r="A332" s="73">
        <v>46311</v>
      </c>
      <c r="B332" s="67" t="s">
        <v>2090</v>
      </c>
      <c r="C332" s="68" t="s">
        <v>2583</v>
      </c>
      <c r="D332" s="68" t="s">
        <v>2588</v>
      </c>
      <c r="E332" s="67" t="s">
        <v>2589</v>
      </c>
      <c r="F332" s="69">
        <v>3.5550000000000002</v>
      </c>
      <c r="G332" s="70">
        <v>0.93620000000000003</v>
      </c>
      <c r="H332" s="70">
        <v>1.1135999999999999</v>
      </c>
      <c r="I332" s="73">
        <v>45932</v>
      </c>
      <c r="J332" s="73">
        <v>46662</v>
      </c>
      <c r="K332" s="69">
        <v>2.5</v>
      </c>
      <c r="L332" s="68" t="s">
        <v>2092</v>
      </c>
      <c r="M332" s="71">
        <v>0.40410000000000001</v>
      </c>
      <c r="N332" t="str">
        <f>_xll.IMDP("BND",D332,$N$1,A332)</f>
        <v>통안증권</v>
      </c>
      <c r="O332">
        <f t="shared" si="5"/>
        <v>0.37831842000000004</v>
      </c>
    </row>
    <row r="333" spans="1:15" x14ac:dyDescent="0.3">
      <c r="A333" s="73">
        <v>46311</v>
      </c>
      <c r="B333" s="67" t="s">
        <v>2090</v>
      </c>
      <c r="C333" s="68" t="s">
        <v>2583</v>
      </c>
      <c r="D333" s="68" t="s">
        <v>2590</v>
      </c>
      <c r="E333" s="67" t="s">
        <v>2591</v>
      </c>
      <c r="F333" s="69">
        <v>3.69</v>
      </c>
      <c r="G333" s="70">
        <v>1.1754</v>
      </c>
      <c r="H333" s="70">
        <v>1.6853</v>
      </c>
      <c r="I333" s="73">
        <v>46024</v>
      </c>
      <c r="J333" s="73">
        <v>46754</v>
      </c>
      <c r="K333" s="69">
        <v>2.84</v>
      </c>
      <c r="L333" s="68" t="s">
        <v>2092</v>
      </c>
      <c r="M333" s="71">
        <v>0.35370000000000001</v>
      </c>
      <c r="N333" t="str">
        <f>_xll.IMDP("BND",D333,$N$1,A333)</f>
        <v>통안증권</v>
      </c>
      <c r="O333">
        <f t="shared" si="5"/>
        <v>0.41573898000000004</v>
      </c>
    </row>
    <row r="334" spans="1:15" x14ac:dyDescent="0.3">
      <c r="A334" s="73">
        <v>46311</v>
      </c>
      <c r="B334" s="67" t="s">
        <v>2090</v>
      </c>
      <c r="C334" s="68" t="s">
        <v>2583</v>
      </c>
      <c r="D334" s="68" t="s">
        <v>2592</v>
      </c>
      <c r="E334" s="67" t="s">
        <v>2593</v>
      </c>
      <c r="F334" s="69">
        <v>3.2349999999999999</v>
      </c>
      <c r="G334" s="70">
        <v>0.38529999999999998</v>
      </c>
      <c r="H334" s="70">
        <v>0.24440000000000001</v>
      </c>
      <c r="I334" s="73">
        <v>46090</v>
      </c>
      <c r="J334" s="73">
        <v>46455</v>
      </c>
      <c r="K334" s="69">
        <v>2.7</v>
      </c>
      <c r="L334" s="68" t="s">
        <v>2092</v>
      </c>
      <c r="M334" s="71">
        <v>3.7100000000000001E-2</v>
      </c>
      <c r="N334" t="str">
        <f>_xll.IMDP("BND",D334,$N$1,A334)</f>
        <v>통안증권</v>
      </c>
      <c r="O334">
        <f t="shared" si="5"/>
        <v>1.4294629999999999E-2</v>
      </c>
    </row>
    <row r="335" spans="1:15" x14ac:dyDescent="0.3">
      <c r="A335" s="73">
        <v>46311</v>
      </c>
      <c r="B335" s="67" t="s">
        <v>2090</v>
      </c>
      <c r="C335" s="68" t="s">
        <v>2583</v>
      </c>
      <c r="D335" s="68" t="s">
        <v>2594</v>
      </c>
      <c r="E335" s="67" t="s">
        <v>2595</v>
      </c>
      <c r="F335" s="69">
        <v>3.77</v>
      </c>
      <c r="G335" s="70">
        <v>1.409</v>
      </c>
      <c r="H335" s="70">
        <v>2.3616999999999999</v>
      </c>
      <c r="I335" s="73">
        <v>46114</v>
      </c>
      <c r="J335" s="73">
        <v>46845</v>
      </c>
      <c r="K335" s="69">
        <v>3.42</v>
      </c>
      <c r="L335" s="68" t="s">
        <v>2092</v>
      </c>
      <c r="M335" s="71">
        <v>0.33979999999999999</v>
      </c>
      <c r="N335" t="str">
        <f>_xll.IMDP("BND",D335,$N$1,A335)</f>
        <v>통안증권</v>
      </c>
      <c r="O335">
        <f t="shared" si="5"/>
        <v>0.47877819999999999</v>
      </c>
    </row>
    <row r="336" spans="1:15" x14ac:dyDescent="0.3">
      <c r="A336" s="73">
        <v>46311</v>
      </c>
      <c r="B336" s="67" t="s">
        <v>2090</v>
      </c>
      <c r="C336" s="68" t="s">
        <v>2583</v>
      </c>
      <c r="D336" s="68" t="s">
        <v>2596</v>
      </c>
      <c r="E336" s="67" t="s">
        <v>2597</v>
      </c>
      <c r="F336" s="69">
        <v>3.19</v>
      </c>
      <c r="G336" s="70">
        <v>0.54730000000000001</v>
      </c>
      <c r="H336" s="70">
        <v>0.4375</v>
      </c>
      <c r="I336" s="73">
        <v>46151</v>
      </c>
      <c r="J336" s="73">
        <v>46516</v>
      </c>
      <c r="K336" s="69">
        <v>2.9</v>
      </c>
      <c r="L336" s="68" t="s">
        <v>2092</v>
      </c>
      <c r="M336" s="71">
        <v>2.7E-2</v>
      </c>
      <c r="N336" t="str">
        <f>_xll.IMDP("BND",D336,$N$1,A336)</f>
        <v>통안증권</v>
      </c>
      <c r="O336">
        <f t="shared" si="5"/>
        <v>1.47771E-2</v>
      </c>
    </row>
    <row r="337" spans="1:15" x14ac:dyDescent="0.3">
      <c r="A337" s="73">
        <v>46311</v>
      </c>
      <c r="B337" s="67" t="s">
        <v>2090</v>
      </c>
      <c r="C337" s="68" t="s">
        <v>2583</v>
      </c>
      <c r="D337" s="68" t="s">
        <v>14060</v>
      </c>
      <c r="E337" s="67" t="s">
        <v>14061</v>
      </c>
      <c r="F337" s="69">
        <v>3.81</v>
      </c>
      <c r="G337" s="70">
        <v>1.6404000000000001</v>
      </c>
      <c r="H337" s="70">
        <v>3.1459000000000001</v>
      </c>
      <c r="I337" s="73">
        <v>46205</v>
      </c>
      <c r="J337" s="73">
        <v>46936</v>
      </c>
      <c r="K337" s="69">
        <v>3.73</v>
      </c>
      <c r="L337" s="68" t="s">
        <v>2092</v>
      </c>
      <c r="M337" s="71">
        <v>0.36280000000000001</v>
      </c>
      <c r="N337" t="str">
        <f>_xll.IMDP("BND",D337,$N$1,A337)</f>
        <v>통안증권</v>
      </c>
      <c r="O337">
        <f t="shared" si="5"/>
        <v>0.59513712000000007</v>
      </c>
    </row>
    <row r="338" spans="1:15" x14ac:dyDescent="0.3">
      <c r="A338" s="73">
        <v>46311</v>
      </c>
      <c r="B338" s="67" t="s">
        <v>2090</v>
      </c>
      <c r="C338" s="68" t="s">
        <v>2583</v>
      </c>
      <c r="D338" s="68" t="s">
        <v>15232</v>
      </c>
      <c r="E338" s="67" t="s">
        <v>15233</v>
      </c>
      <c r="F338" s="69">
        <v>3.4449999999999998</v>
      </c>
      <c r="G338" s="70">
        <v>0.84809999999999997</v>
      </c>
      <c r="H338" s="70">
        <v>0.93669999999999998</v>
      </c>
      <c r="I338" s="73">
        <v>46266</v>
      </c>
      <c r="J338" s="73">
        <v>46631</v>
      </c>
      <c r="K338" s="69">
        <v>3.43</v>
      </c>
      <c r="L338" s="68" t="s">
        <v>2092</v>
      </c>
      <c r="M338" s="71">
        <v>3.0300000000000001E-2</v>
      </c>
      <c r="N338" t="str">
        <f>_xll.IMDP("BND",D338,$N$1,A338)</f>
        <v>통안증권</v>
      </c>
      <c r="O338">
        <f t="shared" si="5"/>
        <v>2.569743E-2</v>
      </c>
    </row>
    <row r="339" spans="1:15" x14ac:dyDescent="0.3">
      <c r="A339" s="73">
        <v>46311</v>
      </c>
      <c r="B339" s="67" t="s">
        <v>2090</v>
      </c>
      <c r="C339" s="68" t="s">
        <v>2583</v>
      </c>
      <c r="D339" s="68" t="s">
        <v>16034</v>
      </c>
      <c r="E339" s="67" t="s">
        <v>16035</v>
      </c>
      <c r="F339" s="69">
        <v>3.8220000000000001</v>
      </c>
      <c r="G339" s="70">
        <v>1.8703000000000001</v>
      </c>
      <c r="H339" s="70">
        <v>4.0380000000000003</v>
      </c>
      <c r="I339" s="73">
        <v>46297</v>
      </c>
      <c r="J339" s="73">
        <v>47028</v>
      </c>
      <c r="K339" s="69">
        <v>3.86</v>
      </c>
      <c r="L339" s="68" t="s">
        <v>2092</v>
      </c>
      <c r="M339" s="71">
        <v>0.1012</v>
      </c>
      <c r="N339" t="str">
        <f>_xll.IMDP("BND",D339,$N$1,A339)</f>
        <v>통안증권</v>
      </c>
      <c r="O339">
        <f t="shared" si="5"/>
        <v>0.18927436</v>
      </c>
    </row>
    <row r="340" spans="1:15" x14ac:dyDescent="0.3">
      <c r="A340" s="73">
        <v>46311</v>
      </c>
      <c r="B340" s="67" t="s">
        <v>2090</v>
      </c>
      <c r="C340" s="68" t="s">
        <v>2583</v>
      </c>
      <c r="D340" s="68" t="s">
        <v>2598</v>
      </c>
      <c r="E340" s="67" t="s">
        <v>2599</v>
      </c>
      <c r="F340" s="69">
        <v>3.22</v>
      </c>
      <c r="G340" s="70">
        <v>0.36849999999999999</v>
      </c>
      <c r="H340" s="70">
        <v>0.22770000000000001</v>
      </c>
      <c r="I340" s="73">
        <v>45354</v>
      </c>
      <c r="J340" s="73">
        <v>46449</v>
      </c>
      <c r="K340" s="69">
        <v>3.43</v>
      </c>
      <c r="L340" s="68" t="s">
        <v>2092</v>
      </c>
      <c r="M340" s="71">
        <v>0.18909999999999999</v>
      </c>
      <c r="N340" t="str">
        <f>_xll.IMDP("BND",D340,$N$1,A340)</f>
        <v>통안증권</v>
      </c>
      <c r="O340">
        <f t="shared" si="5"/>
        <v>6.9683349999999991E-2</v>
      </c>
    </row>
    <row r="341" spans="1:15" x14ac:dyDescent="0.3">
      <c r="A341" s="73">
        <v>46311</v>
      </c>
      <c r="B341" s="67" t="s">
        <v>2090</v>
      </c>
      <c r="C341" s="68" t="s">
        <v>2583</v>
      </c>
      <c r="D341" s="68" t="s">
        <v>2600</v>
      </c>
      <c r="E341" s="67" t="s">
        <v>2601</v>
      </c>
      <c r="F341" s="69">
        <v>3.39</v>
      </c>
      <c r="G341" s="70">
        <v>0.85550000000000004</v>
      </c>
      <c r="H341" s="70">
        <v>0.95</v>
      </c>
      <c r="I341" s="73">
        <v>45538</v>
      </c>
      <c r="J341" s="73">
        <v>46633</v>
      </c>
      <c r="K341" s="69">
        <v>2.94</v>
      </c>
      <c r="L341" s="68" t="s">
        <v>2092</v>
      </c>
      <c r="M341" s="71">
        <v>0.28720000000000001</v>
      </c>
      <c r="N341" t="str">
        <f>_xll.IMDP("BND",D341,$N$1,A341)</f>
        <v>통안증권</v>
      </c>
      <c r="O341">
        <f t="shared" si="5"/>
        <v>0.24569960000000002</v>
      </c>
    </row>
    <row r="342" spans="1:15" x14ac:dyDescent="0.3">
      <c r="A342" s="73">
        <v>46311</v>
      </c>
      <c r="B342" s="67" t="s">
        <v>2090</v>
      </c>
      <c r="C342" s="68" t="s">
        <v>2583</v>
      </c>
      <c r="D342" s="68" t="s">
        <v>2602</v>
      </c>
      <c r="E342" s="67" t="s">
        <v>2603</v>
      </c>
      <c r="F342" s="69">
        <v>3.65</v>
      </c>
      <c r="G342" s="70">
        <v>1.3364</v>
      </c>
      <c r="H342" s="70">
        <v>2.1389999999999998</v>
      </c>
      <c r="I342" s="73">
        <v>45719</v>
      </c>
      <c r="J342" s="73">
        <v>46815</v>
      </c>
      <c r="K342" s="69">
        <v>2.69</v>
      </c>
      <c r="L342" s="68" t="s">
        <v>2092</v>
      </c>
      <c r="M342" s="71">
        <v>0.34920000000000001</v>
      </c>
      <c r="N342" t="str">
        <f>_xll.IMDP("BND",D342,$N$1,A342)</f>
        <v>통안증권</v>
      </c>
      <c r="O342">
        <f t="shared" si="5"/>
        <v>0.46667088000000001</v>
      </c>
    </row>
    <row r="343" spans="1:15" x14ac:dyDescent="0.3">
      <c r="A343" s="73">
        <v>46311</v>
      </c>
      <c r="B343" s="67" t="s">
        <v>2090</v>
      </c>
      <c r="C343" s="68" t="s">
        <v>2583</v>
      </c>
      <c r="D343" s="68" t="s">
        <v>2604</v>
      </c>
      <c r="E343" s="67" t="s">
        <v>2605</v>
      </c>
      <c r="F343" s="69">
        <v>3.8119999999999998</v>
      </c>
      <c r="G343" s="70">
        <v>1.8133999999999999</v>
      </c>
      <c r="H343" s="70">
        <v>3.7886000000000002</v>
      </c>
      <c r="I343" s="73">
        <v>45903</v>
      </c>
      <c r="J343" s="73">
        <v>46999</v>
      </c>
      <c r="K343" s="69">
        <v>2.46</v>
      </c>
      <c r="L343" s="68" t="s">
        <v>2092</v>
      </c>
      <c r="M343" s="71">
        <v>0.38030000000000003</v>
      </c>
      <c r="N343" t="str">
        <f>_xll.IMDP("BND",D343,$N$1,A343)</f>
        <v>통안증권</v>
      </c>
      <c r="O343">
        <f t="shared" si="5"/>
        <v>0.68963602000000002</v>
      </c>
    </row>
    <row r="344" spans="1:15" x14ac:dyDescent="0.3">
      <c r="A344" s="73">
        <v>46311</v>
      </c>
      <c r="B344" s="67" t="s">
        <v>2090</v>
      </c>
      <c r="C344" s="68" t="s">
        <v>2583</v>
      </c>
      <c r="D344" s="68" t="s">
        <v>2606</v>
      </c>
      <c r="E344" s="67" t="s">
        <v>2607</v>
      </c>
      <c r="F344" s="69">
        <v>3.8650000000000002</v>
      </c>
      <c r="G344" s="70">
        <v>2.2599</v>
      </c>
      <c r="H344" s="70">
        <v>5.8023999999999996</v>
      </c>
      <c r="I344" s="73">
        <v>46084</v>
      </c>
      <c r="J344" s="73">
        <v>47180</v>
      </c>
      <c r="K344" s="69">
        <v>3.34</v>
      </c>
      <c r="L344" s="68" t="s">
        <v>2092</v>
      </c>
      <c r="M344" s="71">
        <v>0.28899999999999998</v>
      </c>
      <c r="N344" t="str">
        <f>_xll.IMDP("BND",D344,$N$1,A344)</f>
        <v>통안증권</v>
      </c>
      <c r="O344">
        <f t="shared" si="5"/>
        <v>0.65311109999999994</v>
      </c>
    </row>
    <row r="345" spans="1:15" x14ac:dyDescent="0.3">
      <c r="A345" s="73">
        <v>46311</v>
      </c>
      <c r="B345" s="67" t="s">
        <v>2090</v>
      </c>
      <c r="C345" s="68" t="s">
        <v>2583</v>
      </c>
      <c r="D345" s="68" t="s">
        <v>14147</v>
      </c>
      <c r="E345" s="67" t="s">
        <v>14148</v>
      </c>
      <c r="F345" s="69">
        <v>3.4849999999999999</v>
      </c>
      <c r="G345" s="70">
        <v>0.71040000000000003</v>
      </c>
      <c r="H345" s="70">
        <v>0.68320000000000003</v>
      </c>
      <c r="I345" s="73">
        <v>46212</v>
      </c>
      <c r="J345" s="73">
        <v>46577</v>
      </c>
      <c r="K345" s="69">
        <v>3.37</v>
      </c>
      <c r="L345" s="68" t="s">
        <v>2092</v>
      </c>
      <c r="M345" s="71">
        <v>5.1400000000000001E-2</v>
      </c>
      <c r="N345" t="str">
        <f>_xll.IMDP("BND",D345,$N$1,A345)</f>
        <v>통안증권</v>
      </c>
      <c r="O345">
        <f t="shared" si="5"/>
        <v>3.6514560000000001E-2</v>
      </c>
    </row>
    <row r="346" spans="1:15" x14ac:dyDescent="0.3">
      <c r="A346" s="73">
        <v>46311</v>
      </c>
      <c r="B346" s="67" t="s">
        <v>2090</v>
      </c>
      <c r="C346" s="68" t="s">
        <v>2583</v>
      </c>
      <c r="D346" s="68" t="s">
        <v>15581</v>
      </c>
      <c r="E346" s="67" t="s">
        <v>15582</v>
      </c>
      <c r="F346" s="69">
        <v>3.8919999999999999</v>
      </c>
      <c r="G346" s="70">
        <v>2.6844999999999999</v>
      </c>
      <c r="H346" s="70">
        <v>8.1542999999999992</v>
      </c>
      <c r="I346" s="73">
        <v>46268</v>
      </c>
      <c r="J346" s="73">
        <v>47364</v>
      </c>
      <c r="K346" s="69">
        <v>4.1500000000000004</v>
      </c>
      <c r="L346" s="68" t="s">
        <v>2092</v>
      </c>
      <c r="M346" s="71">
        <v>5.62E-2</v>
      </c>
      <c r="N346" t="str">
        <f>_xll.IMDP("BND",D346,$N$1,A346)</f>
        <v>통안증권</v>
      </c>
      <c r="O346">
        <f t="shared" si="5"/>
        <v>0.1508689</v>
      </c>
    </row>
    <row r="347" spans="1:15" x14ac:dyDescent="0.3">
      <c r="A347" s="73">
        <v>46311</v>
      </c>
      <c r="B347" s="67" t="s">
        <v>2090</v>
      </c>
      <c r="C347" s="68" t="s">
        <v>2608</v>
      </c>
      <c r="D347" s="68" t="s">
        <v>2610</v>
      </c>
      <c r="E347" s="67" t="s">
        <v>2611</v>
      </c>
      <c r="F347" s="69">
        <v>3.4009999999999998</v>
      </c>
      <c r="G347" s="70">
        <v>0.28349999999999997</v>
      </c>
      <c r="H347" s="70">
        <v>0.35460000000000003</v>
      </c>
      <c r="I347" s="73">
        <v>46056</v>
      </c>
      <c r="J347" s="73">
        <v>46421</v>
      </c>
      <c r="K347" s="69">
        <v>2.87</v>
      </c>
      <c r="L347" s="68" t="s">
        <v>2609</v>
      </c>
      <c r="M347" s="71">
        <v>1.0999999999999999E-2</v>
      </c>
      <c r="N347" t="str">
        <f>_xll.IMDP("BND",D347,$N$1,A347)</f>
        <v>은행채</v>
      </c>
      <c r="O347">
        <f t="shared" si="5"/>
        <v>3.1184999999999997E-3</v>
      </c>
    </row>
    <row r="348" spans="1:15" x14ac:dyDescent="0.3">
      <c r="A348" s="73">
        <v>46311</v>
      </c>
      <c r="B348" s="67" t="s">
        <v>2090</v>
      </c>
      <c r="C348" s="68" t="s">
        <v>2608</v>
      </c>
      <c r="D348" s="68" t="s">
        <v>2612</v>
      </c>
      <c r="E348" s="67" t="s">
        <v>2613</v>
      </c>
      <c r="F348" s="69">
        <v>3.3540000000000001</v>
      </c>
      <c r="G348" s="70">
        <v>0.23860000000000001</v>
      </c>
      <c r="H348" s="70">
        <v>0.28770000000000001</v>
      </c>
      <c r="I348" s="73">
        <v>46098</v>
      </c>
      <c r="J348" s="73">
        <v>46404</v>
      </c>
      <c r="K348" s="69">
        <v>2.77</v>
      </c>
      <c r="L348" s="68" t="s">
        <v>2609</v>
      </c>
      <c r="M348" s="71">
        <v>7.4000000000000003E-3</v>
      </c>
      <c r="N348" t="str">
        <f>_xll.IMDP("BND",D348,$N$1,A348)</f>
        <v>은행채</v>
      </c>
      <c r="O348">
        <f t="shared" si="5"/>
        <v>1.7656400000000002E-3</v>
      </c>
    </row>
    <row r="349" spans="1:15" x14ac:dyDescent="0.3">
      <c r="A349" s="73">
        <v>46311</v>
      </c>
      <c r="B349" s="67" t="s">
        <v>2090</v>
      </c>
      <c r="C349" s="68" t="s">
        <v>2608</v>
      </c>
      <c r="D349" s="68" t="s">
        <v>2614</v>
      </c>
      <c r="E349" s="67" t="s">
        <v>2615</v>
      </c>
      <c r="F349" s="69">
        <v>3.569</v>
      </c>
      <c r="G349" s="70">
        <v>0.373</v>
      </c>
      <c r="H349" s="70">
        <v>0.49930000000000002</v>
      </c>
      <c r="I349" s="73">
        <v>46121</v>
      </c>
      <c r="J349" s="73">
        <v>46455</v>
      </c>
      <c r="K349" s="69">
        <v>2.94</v>
      </c>
      <c r="L349" s="68" t="s">
        <v>2609</v>
      </c>
      <c r="M349" s="71">
        <v>1.2800000000000001E-2</v>
      </c>
      <c r="N349" t="str">
        <f>_xll.IMDP("BND",D349,$N$1,A349)</f>
        <v>은행채</v>
      </c>
      <c r="O349">
        <f t="shared" si="5"/>
        <v>4.7743999999999998E-3</v>
      </c>
    </row>
    <row r="350" spans="1:15" x14ac:dyDescent="0.3">
      <c r="A350" s="73">
        <v>46311</v>
      </c>
      <c r="B350" s="67" t="s">
        <v>2090</v>
      </c>
      <c r="C350" s="68" t="s">
        <v>2608</v>
      </c>
      <c r="D350" s="68" t="s">
        <v>14259</v>
      </c>
      <c r="E350" s="67" t="s">
        <v>14260</v>
      </c>
      <c r="F350" s="69">
        <v>3.5859999999999999</v>
      </c>
      <c r="G350" s="70">
        <v>0.38350000000000001</v>
      </c>
      <c r="H350" s="70">
        <v>0.51729999999999998</v>
      </c>
      <c r="I350" s="73">
        <v>46216</v>
      </c>
      <c r="J350" s="73">
        <v>46459</v>
      </c>
      <c r="K350" s="69">
        <v>3.37</v>
      </c>
      <c r="L350" s="68" t="s">
        <v>2609</v>
      </c>
      <c r="M350" s="71">
        <v>6.8999999999999999E-3</v>
      </c>
      <c r="N350" t="str">
        <f>_xll.IMDP("BND",D350,$N$1,A350)</f>
        <v>은행채</v>
      </c>
      <c r="O350">
        <f t="shared" si="5"/>
        <v>2.6461499999999999E-3</v>
      </c>
    </row>
    <row r="351" spans="1:15" x14ac:dyDescent="0.3">
      <c r="A351" s="73">
        <v>46311</v>
      </c>
      <c r="B351" s="67" t="s">
        <v>2090</v>
      </c>
      <c r="C351" s="68" t="s">
        <v>2608</v>
      </c>
      <c r="D351" s="68" t="s">
        <v>14794</v>
      </c>
      <c r="E351" s="67" t="s">
        <v>14795</v>
      </c>
      <c r="F351" s="69">
        <v>3.4390000000000001</v>
      </c>
      <c r="G351" s="70">
        <v>0.3019</v>
      </c>
      <c r="H351" s="70">
        <v>0.3831</v>
      </c>
      <c r="I351" s="73">
        <v>46244</v>
      </c>
      <c r="J351" s="73">
        <v>46428</v>
      </c>
      <c r="K351" s="69">
        <v>3.2</v>
      </c>
      <c r="L351" s="68" t="s">
        <v>2609</v>
      </c>
      <c r="M351" s="71">
        <v>6.0000000000000001E-3</v>
      </c>
      <c r="N351" t="str">
        <f>_xll.IMDP("BND",D351,$N$1,A351)</f>
        <v>은행채</v>
      </c>
      <c r="O351">
        <f t="shared" si="5"/>
        <v>1.8114000000000001E-3</v>
      </c>
    </row>
    <row r="352" spans="1:15" x14ac:dyDescent="0.3">
      <c r="A352" s="73">
        <v>46311</v>
      </c>
      <c r="B352" s="67" t="s">
        <v>2090</v>
      </c>
      <c r="C352" s="68" t="s">
        <v>2608</v>
      </c>
      <c r="D352" s="68" t="s">
        <v>2616</v>
      </c>
      <c r="E352" s="67" t="s">
        <v>2617</v>
      </c>
      <c r="F352" s="69">
        <v>3.9369999999999998</v>
      </c>
      <c r="G352" s="70">
        <v>0.99429999999999996</v>
      </c>
      <c r="H352" s="70">
        <v>1.2567999999999999</v>
      </c>
      <c r="I352" s="73">
        <v>44866</v>
      </c>
      <c r="J352" s="73">
        <v>46692</v>
      </c>
      <c r="K352" s="69">
        <v>5.18</v>
      </c>
      <c r="L352" s="68" t="s">
        <v>2609</v>
      </c>
      <c r="M352" s="71">
        <v>5.7000000000000002E-3</v>
      </c>
      <c r="N352" t="str">
        <f>_xll.IMDP("BND",D352,$N$1,A352)</f>
        <v>은행채</v>
      </c>
      <c r="O352">
        <f t="shared" si="5"/>
        <v>5.6675099999999997E-3</v>
      </c>
    </row>
    <row r="353" spans="1:15" x14ac:dyDescent="0.3">
      <c r="A353" s="73">
        <v>46311</v>
      </c>
      <c r="B353" s="67" t="s">
        <v>2090</v>
      </c>
      <c r="C353" s="68" t="s">
        <v>2608</v>
      </c>
      <c r="D353" s="68" t="s">
        <v>447</v>
      </c>
      <c r="E353" s="67" t="s">
        <v>2618</v>
      </c>
      <c r="F353" s="69">
        <v>3.9620000000000002</v>
      </c>
      <c r="G353" s="70">
        <v>1.1687000000000001</v>
      </c>
      <c r="H353" s="70">
        <v>1.6738999999999999</v>
      </c>
      <c r="I353" s="73">
        <v>44929</v>
      </c>
      <c r="J353" s="73">
        <v>46755</v>
      </c>
      <c r="K353" s="69">
        <v>4.3</v>
      </c>
      <c r="L353" s="68" t="s">
        <v>2609</v>
      </c>
      <c r="M353" s="71">
        <v>2.47E-2</v>
      </c>
      <c r="N353" t="str">
        <f>_xll.IMDP("BND",D353,$N$1,A353)</f>
        <v>은행채</v>
      </c>
      <c r="O353">
        <f t="shared" si="5"/>
        <v>2.8866890000000003E-2</v>
      </c>
    </row>
    <row r="354" spans="1:15" x14ac:dyDescent="0.3">
      <c r="A354" s="73">
        <v>46311</v>
      </c>
      <c r="B354" s="67" t="s">
        <v>2090</v>
      </c>
      <c r="C354" s="68" t="s">
        <v>2608</v>
      </c>
      <c r="D354" s="68" t="s">
        <v>2619</v>
      </c>
      <c r="E354" s="67" t="s">
        <v>2620</v>
      </c>
      <c r="F354" s="69">
        <v>3.98</v>
      </c>
      <c r="G354" s="70">
        <v>1.2622</v>
      </c>
      <c r="H354" s="70">
        <v>1.9338</v>
      </c>
      <c r="I354" s="73">
        <v>44966</v>
      </c>
      <c r="J354" s="73">
        <v>46792</v>
      </c>
      <c r="K354" s="69">
        <v>3.5</v>
      </c>
      <c r="L354" s="68" t="s">
        <v>2609</v>
      </c>
      <c r="M354" s="71">
        <v>1.6199999999999999E-2</v>
      </c>
      <c r="N354" t="str">
        <f>_xll.IMDP("BND",D354,$N$1,A354)</f>
        <v>은행채</v>
      </c>
      <c r="O354">
        <f t="shared" si="5"/>
        <v>2.044764E-2</v>
      </c>
    </row>
    <row r="355" spans="1:15" x14ac:dyDescent="0.3">
      <c r="A355" s="73">
        <v>46311</v>
      </c>
      <c r="B355" s="67" t="s">
        <v>2090</v>
      </c>
      <c r="C355" s="68" t="s">
        <v>2608</v>
      </c>
      <c r="D355" s="68" t="s">
        <v>2621</v>
      </c>
      <c r="E355" s="67" t="s">
        <v>2622</v>
      </c>
      <c r="F355" s="69">
        <v>4.03</v>
      </c>
      <c r="G355" s="70">
        <v>1.5717000000000001</v>
      </c>
      <c r="H355" s="70">
        <v>2.91</v>
      </c>
      <c r="I355" s="73">
        <v>45085</v>
      </c>
      <c r="J355" s="73">
        <v>46912</v>
      </c>
      <c r="K355" s="69">
        <v>3.89</v>
      </c>
      <c r="L355" s="68" t="s">
        <v>2609</v>
      </c>
      <c r="M355" s="71">
        <v>1.21E-2</v>
      </c>
      <c r="N355" t="str">
        <f>_xll.IMDP("BND",D355,$N$1,A355)</f>
        <v>은행채</v>
      </c>
      <c r="O355">
        <f t="shared" si="5"/>
        <v>1.9017570000000001E-2</v>
      </c>
    </row>
    <row r="356" spans="1:15" x14ac:dyDescent="0.3">
      <c r="A356" s="73">
        <v>46311</v>
      </c>
      <c r="B356" s="67" t="s">
        <v>2090</v>
      </c>
      <c r="C356" s="68" t="s">
        <v>2608</v>
      </c>
      <c r="D356" s="68" t="s">
        <v>2623</v>
      </c>
      <c r="E356" s="67" t="s">
        <v>2624</v>
      </c>
      <c r="F356" s="69">
        <v>3.7280000000000002</v>
      </c>
      <c r="G356" s="70">
        <v>0.52459999999999996</v>
      </c>
      <c r="H356" s="70">
        <v>0.40749999999999997</v>
      </c>
      <c r="I356" s="73">
        <v>45597</v>
      </c>
      <c r="J356" s="73">
        <v>46508</v>
      </c>
      <c r="K356" s="69">
        <v>3.15</v>
      </c>
      <c r="L356" s="68" t="s">
        <v>2609</v>
      </c>
      <c r="M356" s="71">
        <v>1.4E-2</v>
      </c>
      <c r="N356" t="str">
        <f>_xll.IMDP("BND",D356,$N$1,A356)</f>
        <v>은행채</v>
      </c>
      <c r="O356">
        <f t="shared" si="5"/>
        <v>7.3443999999999992E-3</v>
      </c>
    </row>
    <row r="357" spans="1:15" x14ac:dyDescent="0.3">
      <c r="A357" s="73">
        <v>46311</v>
      </c>
      <c r="B357" s="67" t="s">
        <v>2090</v>
      </c>
      <c r="C357" s="68" t="s">
        <v>2608</v>
      </c>
      <c r="D357" s="68" t="s">
        <v>2625</v>
      </c>
      <c r="E357" s="67" t="s">
        <v>2626</v>
      </c>
      <c r="F357" s="69">
        <v>3.742</v>
      </c>
      <c r="G357" s="70">
        <v>0.54469999999999996</v>
      </c>
      <c r="H357" s="70">
        <v>0.43340000000000001</v>
      </c>
      <c r="I357" s="73">
        <v>45785</v>
      </c>
      <c r="J357" s="73">
        <v>46515</v>
      </c>
      <c r="K357" s="69">
        <v>2.44</v>
      </c>
      <c r="L357" s="68" t="s">
        <v>2609</v>
      </c>
      <c r="M357" s="71">
        <v>1.7100000000000001E-2</v>
      </c>
      <c r="N357" t="str">
        <f>_xll.IMDP("BND",D357,$N$1,A357)</f>
        <v>은행채</v>
      </c>
      <c r="O357">
        <f t="shared" si="5"/>
        <v>9.3143699999999989E-3</v>
      </c>
    </row>
    <row r="358" spans="1:15" x14ac:dyDescent="0.3">
      <c r="A358" s="73">
        <v>46311</v>
      </c>
      <c r="B358" s="67" t="s">
        <v>2090</v>
      </c>
      <c r="C358" s="68" t="s">
        <v>2608</v>
      </c>
      <c r="D358" s="68" t="s">
        <v>2627</v>
      </c>
      <c r="E358" s="67" t="s">
        <v>2628</v>
      </c>
      <c r="F358" s="69">
        <v>3.95</v>
      </c>
      <c r="G358" s="70">
        <v>1.1000000000000001</v>
      </c>
      <c r="H358" s="70">
        <v>1.4936</v>
      </c>
      <c r="I358" s="73">
        <v>45812</v>
      </c>
      <c r="J358" s="73">
        <v>46725</v>
      </c>
      <c r="K358" s="69">
        <v>2.48</v>
      </c>
      <c r="L358" s="68" t="s">
        <v>2609</v>
      </c>
      <c r="M358" s="71">
        <v>5.4999999999999997E-3</v>
      </c>
      <c r="N358" t="str">
        <f>_xll.IMDP("BND",D358,$N$1,A358)</f>
        <v>은행채</v>
      </c>
      <c r="O358">
        <f t="shared" si="5"/>
        <v>6.0499999999999998E-3</v>
      </c>
    </row>
    <row r="359" spans="1:15" x14ac:dyDescent="0.3">
      <c r="A359" s="73">
        <v>46311</v>
      </c>
      <c r="B359" s="67" t="s">
        <v>2090</v>
      </c>
      <c r="C359" s="68" t="s">
        <v>2608</v>
      </c>
      <c r="D359" s="68" t="s">
        <v>2629</v>
      </c>
      <c r="E359" s="67" t="s">
        <v>2630</v>
      </c>
      <c r="F359" s="69">
        <v>3.9089999999999998</v>
      </c>
      <c r="G359" s="70">
        <v>0.77659999999999996</v>
      </c>
      <c r="H359" s="70">
        <v>0.80059999999999998</v>
      </c>
      <c r="I359" s="73">
        <v>45873</v>
      </c>
      <c r="J359" s="73">
        <v>46603</v>
      </c>
      <c r="K359" s="69">
        <v>2.48</v>
      </c>
      <c r="L359" s="68" t="s">
        <v>2609</v>
      </c>
      <c r="M359" s="71">
        <v>1.52E-2</v>
      </c>
      <c r="N359" t="str">
        <f>_xll.IMDP("BND",D359,$N$1,A359)</f>
        <v>은행채</v>
      </c>
      <c r="O359">
        <f t="shared" si="5"/>
        <v>1.180432E-2</v>
      </c>
    </row>
    <row r="360" spans="1:15" x14ac:dyDescent="0.3">
      <c r="A360" s="73">
        <v>46311</v>
      </c>
      <c r="B360" s="67" t="s">
        <v>2090</v>
      </c>
      <c r="C360" s="68" t="s">
        <v>2608</v>
      </c>
      <c r="D360" s="68" t="s">
        <v>2631</v>
      </c>
      <c r="E360" s="67" t="s">
        <v>2632</v>
      </c>
      <c r="F360" s="69">
        <v>3.923</v>
      </c>
      <c r="G360" s="70">
        <v>0.85040000000000004</v>
      </c>
      <c r="H360" s="70">
        <v>0.93910000000000005</v>
      </c>
      <c r="I360" s="73">
        <v>45901</v>
      </c>
      <c r="J360" s="73">
        <v>46631</v>
      </c>
      <c r="K360" s="69">
        <v>2.5</v>
      </c>
      <c r="L360" s="68" t="s">
        <v>2609</v>
      </c>
      <c r="M360" s="71">
        <v>2.0199999999999999E-2</v>
      </c>
      <c r="N360" t="str">
        <f>_xll.IMDP("BND",D360,$N$1,A360)</f>
        <v>은행채</v>
      </c>
      <c r="O360">
        <f t="shared" si="5"/>
        <v>1.7178080000000002E-2</v>
      </c>
    </row>
    <row r="361" spans="1:15" x14ac:dyDescent="0.3">
      <c r="A361" s="73">
        <v>46311</v>
      </c>
      <c r="B361" s="67" t="s">
        <v>2090</v>
      </c>
      <c r="C361" s="68" t="s">
        <v>2608</v>
      </c>
      <c r="D361" s="68" t="s">
        <v>2633</v>
      </c>
      <c r="E361" s="67" t="s">
        <v>2634</v>
      </c>
      <c r="F361" s="69">
        <v>3.964</v>
      </c>
      <c r="G361" s="70">
        <v>1.1902999999999999</v>
      </c>
      <c r="H361" s="70">
        <v>1.7244999999999999</v>
      </c>
      <c r="I361" s="73">
        <v>46030</v>
      </c>
      <c r="J361" s="73">
        <v>46760</v>
      </c>
      <c r="K361" s="69">
        <v>2.9</v>
      </c>
      <c r="L361" s="68" t="s">
        <v>2609</v>
      </c>
      <c r="M361" s="71">
        <v>2.1499999999999998E-2</v>
      </c>
      <c r="N361" t="str">
        <f>_xll.IMDP("BND",D361,$N$1,A361)</f>
        <v>은행채</v>
      </c>
      <c r="O361">
        <f t="shared" si="5"/>
        <v>2.5591449999999995E-2</v>
      </c>
    </row>
    <row r="362" spans="1:15" x14ac:dyDescent="0.3">
      <c r="A362" s="73">
        <v>46311</v>
      </c>
      <c r="B362" s="67" t="s">
        <v>2090</v>
      </c>
      <c r="C362" s="68" t="s">
        <v>2608</v>
      </c>
      <c r="D362" s="68" t="s">
        <v>2635</v>
      </c>
      <c r="E362" s="67" t="s">
        <v>2636</v>
      </c>
      <c r="F362" s="69">
        <v>3.9079999999999999</v>
      </c>
      <c r="G362" s="70">
        <v>0.77429999999999999</v>
      </c>
      <c r="H362" s="70">
        <v>0.79769999999999996</v>
      </c>
      <c r="I362" s="73">
        <v>46057</v>
      </c>
      <c r="J362" s="73">
        <v>46603</v>
      </c>
      <c r="K362" s="69">
        <v>3.13</v>
      </c>
      <c r="L362" s="68" t="s">
        <v>2609</v>
      </c>
      <c r="M362" s="71">
        <v>6.0000000000000001E-3</v>
      </c>
      <c r="N362" t="str">
        <f>_xll.IMDP("BND",D362,$N$1,A362)</f>
        <v>은행채</v>
      </c>
      <c r="O362">
        <f t="shared" si="5"/>
        <v>4.6458000000000003E-3</v>
      </c>
    </row>
    <row r="363" spans="1:15" x14ac:dyDescent="0.3">
      <c r="A363" s="73">
        <v>46311</v>
      </c>
      <c r="B363" s="67" t="s">
        <v>2090</v>
      </c>
      <c r="C363" s="68" t="s">
        <v>2608</v>
      </c>
      <c r="D363" s="68" t="s">
        <v>2637</v>
      </c>
      <c r="E363" s="67" t="s">
        <v>2638</v>
      </c>
      <c r="F363" s="69">
        <v>3.931</v>
      </c>
      <c r="G363" s="70">
        <v>0.92930000000000001</v>
      </c>
      <c r="H363" s="70">
        <v>1.1008</v>
      </c>
      <c r="I363" s="73">
        <v>46113</v>
      </c>
      <c r="J363" s="73">
        <v>46661</v>
      </c>
      <c r="K363" s="69">
        <v>3.4</v>
      </c>
      <c r="L363" s="68" t="s">
        <v>2609</v>
      </c>
      <c r="M363" s="71">
        <v>2.3099999999999999E-2</v>
      </c>
      <c r="N363" t="str">
        <f>_xll.IMDP("BND",D363,$N$1,A363)</f>
        <v>은행채</v>
      </c>
      <c r="O363">
        <f t="shared" si="5"/>
        <v>2.1466829999999999E-2</v>
      </c>
    </row>
    <row r="364" spans="1:15" x14ac:dyDescent="0.3">
      <c r="A364" s="73">
        <v>46311</v>
      </c>
      <c r="B364" s="67" t="s">
        <v>2090</v>
      </c>
      <c r="C364" s="68" t="s">
        <v>2608</v>
      </c>
      <c r="D364" s="68" t="s">
        <v>2639</v>
      </c>
      <c r="E364" s="67" t="s">
        <v>2640</v>
      </c>
      <c r="F364" s="69">
        <v>4.0190000000000001</v>
      </c>
      <c r="G364" s="70">
        <v>1.4903999999999999</v>
      </c>
      <c r="H364" s="70">
        <v>2.6375000000000002</v>
      </c>
      <c r="I364" s="73">
        <v>46149</v>
      </c>
      <c r="J364" s="73">
        <v>46880</v>
      </c>
      <c r="K364" s="69">
        <v>3.59</v>
      </c>
      <c r="L364" s="68" t="s">
        <v>2609</v>
      </c>
      <c r="M364" s="71">
        <v>1.7600000000000001E-2</v>
      </c>
      <c r="N364" t="str">
        <f>_xll.IMDP("BND",D364,$N$1,A364)</f>
        <v>은행채</v>
      </c>
      <c r="O364">
        <f t="shared" si="5"/>
        <v>2.6231040000000001E-2</v>
      </c>
    </row>
    <row r="365" spans="1:15" x14ac:dyDescent="0.3">
      <c r="A365" s="73">
        <v>46311</v>
      </c>
      <c r="B365" s="67" t="s">
        <v>2090</v>
      </c>
      <c r="C365" s="68" t="s">
        <v>2608</v>
      </c>
      <c r="D365" s="68" t="s">
        <v>2641</v>
      </c>
      <c r="E365" s="67" t="s">
        <v>2642</v>
      </c>
      <c r="F365" s="69">
        <v>4.0289999999999999</v>
      </c>
      <c r="G365" s="70">
        <v>1.5607</v>
      </c>
      <c r="H365" s="70">
        <v>2.8729</v>
      </c>
      <c r="I365" s="73">
        <v>46177</v>
      </c>
      <c r="J365" s="73">
        <v>46908</v>
      </c>
      <c r="K365" s="69">
        <v>3.9</v>
      </c>
      <c r="L365" s="68" t="s">
        <v>2609</v>
      </c>
      <c r="M365" s="71">
        <v>2.18E-2</v>
      </c>
      <c r="N365" t="str">
        <f>_xll.IMDP("BND",D365,$N$1,A365)</f>
        <v>은행채</v>
      </c>
      <c r="O365">
        <f t="shared" si="5"/>
        <v>3.402326E-2</v>
      </c>
    </row>
    <row r="366" spans="1:15" x14ac:dyDescent="0.3">
      <c r="A366" s="73">
        <v>46311</v>
      </c>
      <c r="B366" s="67" t="s">
        <v>2090</v>
      </c>
      <c r="C366" s="68" t="s">
        <v>2811</v>
      </c>
      <c r="D366" s="68" t="s">
        <v>14043</v>
      </c>
      <c r="E366" s="67" t="s">
        <v>14044</v>
      </c>
      <c r="F366" s="69">
        <v>3.8069999999999999</v>
      </c>
      <c r="G366" s="70">
        <v>0.68779999999999997</v>
      </c>
      <c r="H366" s="70">
        <v>0.64610000000000001</v>
      </c>
      <c r="I366" s="73">
        <v>46204</v>
      </c>
      <c r="J366" s="73">
        <v>46569</v>
      </c>
      <c r="K366" s="69">
        <v>3.64</v>
      </c>
      <c r="L366" s="68" t="s">
        <v>2092</v>
      </c>
      <c r="M366" s="71">
        <v>4.5999999999999999E-3</v>
      </c>
      <c r="N366" t="str">
        <f>_xll.IMDP("BND",D366,$N$1,A366)</f>
        <v>은행채</v>
      </c>
      <c r="O366">
        <f t="shared" si="5"/>
        <v>3.16388E-3</v>
      </c>
    </row>
    <row r="367" spans="1:15" x14ac:dyDescent="0.3">
      <c r="A367" s="73">
        <v>46311</v>
      </c>
      <c r="B367" s="67" t="s">
        <v>2090</v>
      </c>
      <c r="C367" s="68" t="s">
        <v>2608</v>
      </c>
      <c r="D367" s="68" t="s">
        <v>14623</v>
      </c>
      <c r="E367" s="67" t="s">
        <v>14657</v>
      </c>
      <c r="F367" s="69">
        <v>4.0529999999999999</v>
      </c>
      <c r="G367" s="70">
        <v>1.708</v>
      </c>
      <c r="H367" s="70">
        <v>3.4163999999999999</v>
      </c>
      <c r="I367" s="73">
        <v>46237</v>
      </c>
      <c r="J367" s="73">
        <v>46968</v>
      </c>
      <c r="K367" s="69">
        <v>3.84</v>
      </c>
      <c r="L367" s="68" t="s">
        <v>2609</v>
      </c>
      <c r="M367" s="71">
        <v>3.0200000000000001E-2</v>
      </c>
      <c r="N367" t="str">
        <f>_xll.IMDP("BND",D367,$N$1,A367)</f>
        <v>은행채</v>
      </c>
      <c r="O367">
        <f t="shared" si="5"/>
        <v>5.1581599999999998E-2</v>
      </c>
    </row>
    <row r="368" spans="1:15" x14ac:dyDescent="0.3">
      <c r="A368" s="73">
        <v>46311</v>
      </c>
      <c r="B368" s="67" t="s">
        <v>2090</v>
      </c>
      <c r="C368" s="68" t="s">
        <v>2608</v>
      </c>
      <c r="D368" s="68" t="s">
        <v>15170</v>
      </c>
      <c r="E368" s="67" t="s">
        <v>15171</v>
      </c>
      <c r="F368" s="69">
        <v>4.1269999999999998</v>
      </c>
      <c r="G368" s="70">
        <v>2.6789000000000001</v>
      </c>
      <c r="H368" s="70">
        <v>8.1201000000000008</v>
      </c>
      <c r="I368" s="73">
        <v>46266</v>
      </c>
      <c r="J368" s="73">
        <v>47362</v>
      </c>
      <c r="K368" s="69">
        <v>4.09</v>
      </c>
      <c r="L368" s="68" t="s">
        <v>2609</v>
      </c>
      <c r="M368" s="71">
        <v>1.26E-2</v>
      </c>
      <c r="N368" t="str">
        <f>_xll.IMDP("BND",D368,$N$1,A368)</f>
        <v>은행채</v>
      </c>
      <c r="O368">
        <f t="shared" si="5"/>
        <v>3.3754140000000002E-2</v>
      </c>
    </row>
    <row r="369" spans="1:15" x14ac:dyDescent="0.3">
      <c r="A369" s="73">
        <v>46311</v>
      </c>
      <c r="B369" s="67" t="s">
        <v>2090</v>
      </c>
      <c r="C369" s="68" t="s">
        <v>2608</v>
      </c>
      <c r="D369" s="68" t="s">
        <v>2643</v>
      </c>
      <c r="E369" s="67" t="s">
        <v>2644</v>
      </c>
      <c r="F369" s="69">
        <v>3.3780000000000001</v>
      </c>
      <c r="G369" s="70">
        <v>0.27029999999999998</v>
      </c>
      <c r="H369" s="70">
        <v>0.33460000000000001</v>
      </c>
      <c r="I369" s="73">
        <v>46051</v>
      </c>
      <c r="J369" s="73">
        <v>46416</v>
      </c>
      <c r="K369" s="69">
        <v>2.82</v>
      </c>
      <c r="L369" s="68" t="s">
        <v>2609</v>
      </c>
      <c r="M369" s="71">
        <v>6.8999999999999999E-3</v>
      </c>
      <c r="N369" t="str">
        <f>_xll.IMDP("BND",D369,$N$1,A369)</f>
        <v>은행채</v>
      </c>
      <c r="O369">
        <f t="shared" si="5"/>
        <v>1.8650699999999999E-3</v>
      </c>
    </row>
    <row r="370" spans="1:15" x14ac:dyDescent="0.3">
      <c r="A370" s="73">
        <v>46311</v>
      </c>
      <c r="B370" s="67" t="s">
        <v>2090</v>
      </c>
      <c r="C370" s="68" t="s">
        <v>2608</v>
      </c>
      <c r="D370" s="68" t="s">
        <v>2645</v>
      </c>
      <c r="E370" s="67" t="s">
        <v>2646</v>
      </c>
      <c r="F370" s="69">
        <v>3.45</v>
      </c>
      <c r="G370" s="70">
        <v>0.30719999999999997</v>
      </c>
      <c r="H370" s="70">
        <v>0.39129999999999998</v>
      </c>
      <c r="I370" s="73">
        <v>46065</v>
      </c>
      <c r="J370" s="73">
        <v>46430</v>
      </c>
      <c r="K370" s="69">
        <v>2.88</v>
      </c>
      <c r="L370" s="68" t="s">
        <v>2609</v>
      </c>
      <c r="M370" s="71">
        <v>1.15E-2</v>
      </c>
      <c r="N370" t="str">
        <f>_xll.IMDP("BND",D370,$N$1,A370)</f>
        <v>은행채</v>
      </c>
      <c r="O370">
        <f t="shared" si="5"/>
        <v>3.5327999999999996E-3</v>
      </c>
    </row>
    <row r="371" spans="1:15" x14ac:dyDescent="0.3">
      <c r="A371" s="73">
        <v>46311</v>
      </c>
      <c r="B371" s="67" t="s">
        <v>2090</v>
      </c>
      <c r="C371" s="68" t="s">
        <v>2608</v>
      </c>
      <c r="D371" s="68" t="s">
        <v>2647</v>
      </c>
      <c r="E371" s="67" t="s">
        <v>2648</v>
      </c>
      <c r="F371" s="69">
        <v>3.62</v>
      </c>
      <c r="G371" s="70">
        <v>0.40450000000000003</v>
      </c>
      <c r="H371" s="70">
        <v>0.55400000000000005</v>
      </c>
      <c r="I371" s="73">
        <v>46133</v>
      </c>
      <c r="J371" s="73">
        <v>46467</v>
      </c>
      <c r="K371" s="69">
        <v>2.93</v>
      </c>
      <c r="L371" s="68" t="s">
        <v>2609</v>
      </c>
      <c r="M371" s="71">
        <v>7.3000000000000001E-3</v>
      </c>
      <c r="N371" t="str">
        <f>_xll.IMDP("BND",D371,$N$1,A371)</f>
        <v>은행채</v>
      </c>
      <c r="O371">
        <f t="shared" si="5"/>
        <v>2.9528500000000004E-3</v>
      </c>
    </row>
    <row r="372" spans="1:15" x14ac:dyDescent="0.3">
      <c r="A372" s="73">
        <v>46311</v>
      </c>
      <c r="B372" s="67" t="s">
        <v>2090</v>
      </c>
      <c r="C372" s="68" t="s">
        <v>2608</v>
      </c>
      <c r="D372" s="68" t="s">
        <v>14874</v>
      </c>
      <c r="E372" s="67" t="s">
        <v>14875</v>
      </c>
      <c r="F372" s="69">
        <v>3.762</v>
      </c>
      <c r="G372" s="70">
        <v>0.54390000000000005</v>
      </c>
      <c r="H372" s="70">
        <v>0.82010000000000005</v>
      </c>
      <c r="I372" s="73">
        <v>46247</v>
      </c>
      <c r="J372" s="73">
        <v>46520</v>
      </c>
      <c r="K372" s="69">
        <v>3.52</v>
      </c>
      <c r="L372" s="68" t="s">
        <v>2609</v>
      </c>
      <c r="M372" s="71">
        <v>1.32E-2</v>
      </c>
      <c r="N372" t="str">
        <f>_xll.IMDP("BND",D372,$N$1,A372)</f>
        <v>은행채</v>
      </c>
      <c r="O372">
        <f t="shared" si="5"/>
        <v>7.1794800000000002E-3</v>
      </c>
    </row>
    <row r="373" spans="1:15" x14ac:dyDescent="0.3">
      <c r="A373" s="73">
        <v>46311</v>
      </c>
      <c r="B373" s="67" t="s">
        <v>2090</v>
      </c>
      <c r="C373" s="68" t="s">
        <v>2608</v>
      </c>
      <c r="D373" s="68" t="s">
        <v>2649</v>
      </c>
      <c r="E373" s="67" t="s">
        <v>2650</v>
      </c>
      <c r="F373" s="69">
        <v>3.6859999999999999</v>
      </c>
      <c r="G373" s="70">
        <v>0.46110000000000001</v>
      </c>
      <c r="H373" s="70">
        <v>0.32740000000000002</v>
      </c>
      <c r="I373" s="73">
        <v>44658</v>
      </c>
      <c r="J373" s="73">
        <v>46484</v>
      </c>
      <c r="K373" s="69">
        <v>3.22</v>
      </c>
      <c r="L373" s="68" t="s">
        <v>2609</v>
      </c>
      <c r="M373" s="71">
        <v>1.3899999999999999E-2</v>
      </c>
      <c r="N373" t="str">
        <f>_xll.IMDP("BND",D373,$N$1,A373)</f>
        <v>은행채</v>
      </c>
      <c r="O373">
        <f t="shared" si="5"/>
        <v>6.4092899999999998E-3</v>
      </c>
    </row>
    <row r="374" spans="1:15" x14ac:dyDescent="0.3">
      <c r="A374" s="73">
        <v>46311</v>
      </c>
      <c r="B374" s="67" t="s">
        <v>2090</v>
      </c>
      <c r="C374" s="68" t="s">
        <v>2608</v>
      </c>
      <c r="D374" s="68" t="s">
        <v>2651</v>
      </c>
      <c r="E374" s="67" t="s">
        <v>2652</v>
      </c>
      <c r="F374" s="69">
        <v>3.9260000000000002</v>
      </c>
      <c r="G374" s="70">
        <v>0.86350000000000005</v>
      </c>
      <c r="H374" s="70">
        <v>0.96799999999999997</v>
      </c>
      <c r="I374" s="73">
        <v>44812</v>
      </c>
      <c r="J374" s="73">
        <v>46638</v>
      </c>
      <c r="K374" s="69">
        <v>4.1900000000000004</v>
      </c>
      <c r="L374" s="68" t="s">
        <v>2609</v>
      </c>
      <c r="M374" s="71">
        <v>1.4E-2</v>
      </c>
      <c r="N374" t="str">
        <f>_xll.IMDP("BND",D374,$N$1,A374)</f>
        <v>은행채</v>
      </c>
      <c r="O374">
        <f t="shared" si="5"/>
        <v>1.2089000000000001E-2</v>
      </c>
    </row>
    <row r="375" spans="1:15" x14ac:dyDescent="0.3">
      <c r="A375" s="73">
        <v>46311</v>
      </c>
      <c r="B375" s="67" t="s">
        <v>2090</v>
      </c>
      <c r="C375" s="68" t="s">
        <v>2608</v>
      </c>
      <c r="D375" s="68" t="s">
        <v>2653</v>
      </c>
      <c r="E375" s="67" t="s">
        <v>2654</v>
      </c>
      <c r="F375" s="69">
        <v>3.9980000000000002</v>
      </c>
      <c r="G375" s="70">
        <v>1.3565</v>
      </c>
      <c r="H375" s="70">
        <v>2.2052</v>
      </c>
      <c r="I375" s="73">
        <v>44999</v>
      </c>
      <c r="J375" s="73">
        <v>46826</v>
      </c>
      <c r="K375" s="69">
        <v>3.67</v>
      </c>
      <c r="L375" s="68" t="s">
        <v>2609</v>
      </c>
      <c r="M375" s="71">
        <v>9.7000000000000003E-3</v>
      </c>
      <c r="N375" t="str">
        <f>_xll.IMDP("BND",D375,$N$1,A375)</f>
        <v>은행채</v>
      </c>
      <c r="O375">
        <f t="shared" si="5"/>
        <v>1.3158050000000001E-2</v>
      </c>
    </row>
    <row r="376" spans="1:15" x14ac:dyDescent="0.3">
      <c r="A376" s="73">
        <v>46311</v>
      </c>
      <c r="B376" s="67" t="s">
        <v>2090</v>
      </c>
      <c r="C376" s="68" t="s">
        <v>2608</v>
      </c>
      <c r="D376" s="68" t="s">
        <v>2655</v>
      </c>
      <c r="E376" s="67" t="s">
        <v>2656</v>
      </c>
      <c r="F376" s="69">
        <v>3.9239999999999999</v>
      </c>
      <c r="G376" s="70">
        <v>0.8508</v>
      </c>
      <c r="H376" s="70">
        <v>0.94110000000000005</v>
      </c>
      <c r="I376" s="73">
        <v>45537</v>
      </c>
      <c r="J376" s="73">
        <v>46632</v>
      </c>
      <c r="K376" s="69">
        <v>3.16</v>
      </c>
      <c r="L376" s="68" t="s">
        <v>2609</v>
      </c>
      <c r="M376" s="71">
        <v>9.7000000000000003E-3</v>
      </c>
      <c r="N376" t="str">
        <f>_xll.IMDP("BND",D376,$N$1,A376)</f>
        <v>은행채</v>
      </c>
      <c r="O376">
        <f t="shared" si="5"/>
        <v>8.2527599999999996E-3</v>
      </c>
    </row>
    <row r="377" spans="1:15" x14ac:dyDescent="0.3">
      <c r="A377" s="73">
        <v>46311</v>
      </c>
      <c r="B377" s="67" t="s">
        <v>2090</v>
      </c>
      <c r="C377" s="68" t="s">
        <v>2608</v>
      </c>
      <c r="D377" s="68" t="s">
        <v>2657</v>
      </c>
      <c r="E377" s="67" t="s">
        <v>2658</v>
      </c>
      <c r="F377" s="69">
        <v>3.5659999999999998</v>
      </c>
      <c r="G377" s="70">
        <v>0.3795</v>
      </c>
      <c r="H377" s="70">
        <v>0.23849999999999999</v>
      </c>
      <c r="I377" s="73">
        <v>45723</v>
      </c>
      <c r="J377" s="73">
        <v>46453</v>
      </c>
      <c r="K377" s="69">
        <v>2.75</v>
      </c>
      <c r="L377" s="68" t="s">
        <v>2609</v>
      </c>
      <c r="M377" s="71">
        <v>1.2500000000000001E-2</v>
      </c>
      <c r="N377" t="str">
        <f>_xll.IMDP("BND",D377,$N$1,A377)</f>
        <v>은행채</v>
      </c>
      <c r="O377">
        <f t="shared" si="5"/>
        <v>4.7437500000000006E-3</v>
      </c>
    </row>
    <row r="378" spans="1:15" x14ac:dyDescent="0.3">
      <c r="A378" s="73">
        <v>46311</v>
      </c>
      <c r="B378" s="67" t="s">
        <v>2090</v>
      </c>
      <c r="C378" s="68" t="s">
        <v>2608</v>
      </c>
      <c r="D378" s="68" t="s">
        <v>2659</v>
      </c>
      <c r="E378" s="67" t="s">
        <v>2660</v>
      </c>
      <c r="F378" s="69">
        <v>3.6680000000000001</v>
      </c>
      <c r="G378" s="70">
        <v>0.44800000000000001</v>
      </c>
      <c r="H378" s="70">
        <v>0.31209999999999999</v>
      </c>
      <c r="I378" s="73">
        <v>45749</v>
      </c>
      <c r="J378" s="73">
        <v>46479</v>
      </c>
      <c r="K378" s="69">
        <v>2.73</v>
      </c>
      <c r="L378" s="68" t="s">
        <v>2609</v>
      </c>
      <c r="M378" s="71">
        <v>1.1599999999999999E-2</v>
      </c>
      <c r="N378" t="str">
        <f>_xll.IMDP("BND",D378,$N$1,A378)</f>
        <v>은행채</v>
      </c>
      <c r="O378">
        <f t="shared" si="5"/>
        <v>5.1967999999999997E-3</v>
      </c>
    </row>
    <row r="379" spans="1:15" x14ac:dyDescent="0.3">
      <c r="A379" s="73">
        <v>46311</v>
      </c>
      <c r="B379" s="67" t="s">
        <v>2090</v>
      </c>
      <c r="C379" s="68" t="s">
        <v>2608</v>
      </c>
      <c r="D379" s="68" t="s">
        <v>2661</v>
      </c>
      <c r="E379" s="67" t="s">
        <v>2662</v>
      </c>
      <c r="F379" s="69">
        <v>3.754</v>
      </c>
      <c r="G379" s="70">
        <v>0.5554</v>
      </c>
      <c r="H379" s="70">
        <v>0.44779999999999998</v>
      </c>
      <c r="I379" s="73">
        <v>45789</v>
      </c>
      <c r="J379" s="73">
        <v>46519</v>
      </c>
      <c r="K379" s="69">
        <v>2.4900000000000002</v>
      </c>
      <c r="L379" s="68" t="s">
        <v>2609</v>
      </c>
      <c r="M379" s="71">
        <v>9.7000000000000003E-3</v>
      </c>
      <c r="N379" t="str">
        <f>_xll.IMDP("BND",D379,$N$1,A379)</f>
        <v>은행채</v>
      </c>
      <c r="O379">
        <f t="shared" si="5"/>
        <v>5.3873800000000006E-3</v>
      </c>
    </row>
    <row r="380" spans="1:15" x14ac:dyDescent="0.3">
      <c r="A380" s="73">
        <v>46311</v>
      </c>
      <c r="B380" s="67" t="s">
        <v>2090</v>
      </c>
      <c r="C380" s="68" t="s">
        <v>2608</v>
      </c>
      <c r="D380" s="68" t="s">
        <v>2663</v>
      </c>
      <c r="E380" s="67" t="s">
        <v>2664</v>
      </c>
      <c r="F380" s="69">
        <v>3.9740000000000002</v>
      </c>
      <c r="G380" s="70">
        <v>1.2604</v>
      </c>
      <c r="H380" s="70">
        <v>1.9212</v>
      </c>
      <c r="I380" s="73">
        <v>45874</v>
      </c>
      <c r="J380" s="73">
        <v>46788</v>
      </c>
      <c r="K380" s="69">
        <v>2.48</v>
      </c>
      <c r="L380" s="68" t="s">
        <v>2609</v>
      </c>
      <c r="M380" s="71">
        <v>1.14E-2</v>
      </c>
      <c r="N380" t="str">
        <f>_xll.IMDP("BND",D380,$N$1,A380)</f>
        <v>은행채</v>
      </c>
      <c r="O380">
        <f t="shared" si="5"/>
        <v>1.4368560000000001E-2</v>
      </c>
    </row>
    <row r="381" spans="1:15" x14ac:dyDescent="0.3">
      <c r="A381" s="73">
        <v>46311</v>
      </c>
      <c r="B381" s="67" t="s">
        <v>2090</v>
      </c>
      <c r="C381" s="68" t="s">
        <v>2608</v>
      </c>
      <c r="D381" s="68" t="s">
        <v>2665</v>
      </c>
      <c r="E381" s="67" t="s">
        <v>2666</v>
      </c>
      <c r="F381" s="69">
        <v>3.544</v>
      </c>
      <c r="G381" s="70">
        <v>0.36609999999999998</v>
      </c>
      <c r="H381" s="70">
        <v>0.22509999999999999</v>
      </c>
      <c r="I381" s="73">
        <v>45902</v>
      </c>
      <c r="J381" s="73">
        <v>46448</v>
      </c>
      <c r="K381" s="69">
        <v>2.5</v>
      </c>
      <c r="L381" s="68" t="s">
        <v>2609</v>
      </c>
      <c r="M381" s="71">
        <v>2.3199999999999998E-2</v>
      </c>
      <c r="N381" t="str">
        <f>_xll.IMDP("BND",D381,$N$1,A381)</f>
        <v>은행채</v>
      </c>
      <c r="O381">
        <f t="shared" si="5"/>
        <v>8.4935199999999992E-3</v>
      </c>
    </row>
    <row r="382" spans="1:15" x14ac:dyDescent="0.3">
      <c r="A382" s="73">
        <v>46311</v>
      </c>
      <c r="B382" s="67" t="s">
        <v>2090</v>
      </c>
      <c r="C382" s="68" t="s">
        <v>2608</v>
      </c>
      <c r="D382" s="68" t="s">
        <v>2667</v>
      </c>
      <c r="E382" s="67" t="s">
        <v>2668</v>
      </c>
      <c r="F382" s="69">
        <v>3.665</v>
      </c>
      <c r="G382" s="70">
        <v>0.44540000000000002</v>
      </c>
      <c r="H382" s="70">
        <v>0.30909999999999999</v>
      </c>
      <c r="I382" s="73">
        <v>45931</v>
      </c>
      <c r="J382" s="73">
        <v>46478</v>
      </c>
      <c r="K382" s="69">
        <v>2.57</v>
      </c>
      <c r="L382" s="68" t="s">
        <v>2609</v>
      </c>
      <c r="M382" s="71">
        <v>9.7000000000000003E-3</v>
      </c>
      <c r="N382" t="str">
        <f>_xll.IMDP("BND",D382,$N$1,A382)</f>
        <v>은행채</v>
      </c>
      <c r="O382">
        <f t="shared" si="5"/>
        <v>4.3203800000000004E-3</v>
      </c>
    </row>
    <row r="383" spans="1:15" x14ac:dyDescent="0.3">
      <c r="A383" s="73">
        <v>46311</v>
      </c>
      <c r="B383" s="67" t="s">
        <v>2090</v>
      </c>
      <c r="C383" s="68" t="s">
        <v>2608</v>
      </c>
      <c r="D383" s="68" t="s">
        <v>2669</v>
      </c>
      <c r="E383" s="67" t="s">
        <v>2670</v>
      </c>
      <c r="F383" s="69">
        <v>3.9369999999999998</v>
      </c>
      <c r="G383" s="70">
        <v>1.016</v>
      </c>
      <c r="H383" s="70">
        <v>1.2964</v>
      </c>
      <c r="I383" s="73">
        <v>45965</v>
      </c>
      <c r="J383" s="73">
        <v>46695</v>
      </c>
      <c r="K383" s="69">
        <v>2.81</v>
      </c>
      <c r="L383" s="68" t="s">
        <v>2609</v>
      </c>
      <c r="M383" s="71">
        <v>7.4000000000000003E-3</v>
      </c>
      <c r="N383" t="str">
        <f>_xll.IMDP("BND",D383,$N$1,A383)</f>
        <v>은행채</v>
      </c>
      <c r="O383">
        <f t="shared" si="5"/>
        <v>7.5184000000000006E-3</v>
      </c>
    </row>
    <row r="384" spans="1:15" x14ac:dyDescent="0.3">
      <c r="A384" s="73">
        <v>46311</v>
      </c>
      <c r="B384" s="67" t="s">
        <v>2090</v>
      </c>
      <c r="C384" s="68" t="s">
        <v>2608</v>
      </c>
      <c r="D384" s="68" t="s">
        <v>2671</v>
      </c>
      <c r="E384" s="67" t="s">
        <v>2672</v>
      </c>
      <c r="F384" s="69">
        <v>3.8119999999999998</v>
      </c>
      <c r="G384" s="70">
        <v>0.60960000000000003</v>
      </c>
      <c r="H384" s="70">
        <v>0.52480000000000004</v>
      </c>
      <c r="I384" s="73">
        <v>45993</v>
      </c>
      <c r="J384" s="73">
        <v>46540</v>
      </c>
      <c r="K384" s="69">
        <v>2.91</v>
      </c>
      <c r="L384" s="68" t="s">
        <v>2609</v>
      </c>
      <c r="M384" s="71">
        <v>1.11E-2</v>
      </c>
      <c r="N384" t="str">
        <f>_xll.IMDP("BND",D384,$N$1,A384)</f>
        <v>은행채</v>
      </c>
      <c r="O384">
        <f t="shared" si="5"/>
        <v>6.7665600000000005E-3</v>
      </c>
    </row>
    <row r="385" spans="1:15" x14ac:dyDescent="0.3">
      <c r="A385" s="73">
        <v>46311</v>
      </c>
      <c r="B385" s="67" t="s">
        <v>2090</v>
      </c>
      <c r="C385" s="68" t="s">
        <v>2608</v>
      </c>
      <c r="D385" s="68" t="s">
        <v>2673</v>
      </c>
      <c r="E385" s="67" t="s">
        <v>2674</v>
      </c>
      <c r="F385" s="69">
        <v>3.8879999999999999</v>
      </c>
      <c r="G385" s="70">
        <v>0.71870000000000001</v>
      </c>
      <c r="H385" s="70">
        <v>0.6966</v>
      </c>
      <c r="I385" s="73">
        <v>46034</v>
      </c>
      <c r="J385" s="73">
        <v>46580</v>
      </c>
      <c r="K385" s="69">
        <v>2.83</v>
      </c>
      <c r="L385" s="68" t="s">
        <v>2609</v>
      </c>
      <c r="M385" s="71">
        <v>5.4999999999999997E-3</v>
      </c>
      <c r="N385" t="str">
        <f>_xll.IMDP("BND",D385,$N$1,A385)</f>
        <v>은행채</v>
      </c>
      <c r="O385">
        <f t="shared" si="5"/>
        <v>3.9528499999999999E-3</v>
      </c>
    </row>
    <row r="386" spans="1:15" x14ac:dyDescent="0.3">
      <c r="A386" s="73">
        <v>46311</v>
      </c>
      <c r="B386" s="67" t="s">
        <v>2090</v>
      </c>
      <c r="C386" s="68" t="s">
        <v>2608</v>
      </c>
      <c r="D386" s="68" t="s">
        <v>2675</v>
      </c>
      <c r="E386" s="67" t="s">
        <v>2676</v>
      </c>
      <c r="F386" s="69">
        <v>4.0839999999999996</v>
      </c>
      <c r="G386" s="70">
        <v>2.1795</v>
      </c>
      <c r="H386" s="70">
        <v>5.4286000000000003</v>
      </c>
      <c r="I386" s="73">
        <v>46058</v>
      </c>
      <c r="J386" s="73">
        <v>47154</v>
      </c>
      <c r="K386" s="69">
        <v>3.43</v>
      </c>
      <c r="L386" s="68" t="s">
        <v>2609</v>
      </c>
      <c r="M386" s="71">
        <v>2.0199999999999999E-2</v>
      </c>
      <c r="N386" t="str">
        <f>_xll.IMDP("BND",D386,$N$1,A386)</f>
        <v>은행채</v>
      </c>
      <c r="O386">
        <f t="shared" ref="O386:O449" si="6">M386*G386</f>
        <v>4.40259E-2</v>
      </c>
    </row>
    <row r="387" spans="1:15" x14ac:dyDescent="0.3">
      <c r="A387" s="73">
        <v>46311</v>
      </c>
      <c r="B387" s="67" t="s">
        <v>2090</v>
      </c>
      <c r="C387" s="68" t="s">
        <v>2608</v>
      </c>
      <c r="D387" s="68" t="s">
        <v>2677</v>
      </c>
      <c r="E387" s="67" t="s">
        <v>2678</v>
      </c>
      <c r="F387" s="69">
        <v>3.992</v>
      </c>
      <c r="G387" s="70">
        <v>1.3332999999999999</v>
      </c>
      <c r="H387" s="70">
        <v>2.1337999999999999</v>
      </c>
      <c r="I387" s="73">
        <v>46085</v>
      </c>
      <c r="J387" s="73">
        <v>46816</v>
      </c>
      <c r="K387" s="69">
        <v>3.21</v>
      </c>
      <c r="L387" s="68" t="s">
        <v>2609</v>
      </c>
      <c r="M387" s="71">
        <v>2.6700000000000002E-2</v>
      </c>
      <c r="N387" t="str">
        <f>_xll.IMDP("BND",D387,$N$1,A387)</f>
        <v>은행채</v>
      </c>
      <c r="O387">
        <f t="shared" si="6"/>
        <v>3.5599110000000003E-2</v>
      </c>
    </row>
    <row r="388" spans="1:15" x14ac:dyDescent="0.3">
      <c r="A388" s="73">
        <v>46311</v>
      </c>
      <c r="B388" s="67" t="s">
        <v>2090</v>
      </c>
      <c r="C388" s="68" t="s">
        <v>2608</v>
      </c>
      <c r="D388" s="68" t="s">
        <v>14120</v>
      </c>
      <c r="E388" s="67" t="s">
        <v>14121</v>
      </c>
      <c r="F388" s="69">
        <v>3.8759999999999999</v>
      </c>
      <c r="G388" s="70">
        <v>0.70099999999999996</v>
      </c>
      <c r="H388" s="70">
        <v>0.66769999999999996</v>
      </c>
      <c r="I388" s="73">
        <v>46209</v>
      </c>
      <c r="J388" s="73">
        <v>46574</v>
      </c>
      <c r="K388" s="69">
        <v>3.72</v>
      </c>
      <c r="L388" s="68" t="s">
        <v>2609</v>
      </c>
      <c r="M388" s="71">
        <v>2.2700000000000001E-2</v>
      </c>
      <c r="N388" t="str">
        <f>_xll.IMDP("BND",D388,$N$1,A388)</f>
        <v>은행채</v>
      </c>
      <c r="O388">
        <f t="shared" si="6"/>
        <v>1.5912699999999998E-2</v>
      </c>
    </row>
    <row r="389" spans="1:15" x14ac:dyDescent="0.3">
      <c r="A389" s="73">
        <v>46311</v>
      </c>
      <c r="B389" s="67" t="s">
        <v>2090</v>
      </c>
      <c r="C389" s="68" t="s">
        <v>2608</v>
      </c>
      <c r="D389" s="68" t="s">
        <v>14658</v>
      </c>
      <c r="E389" s="67" t="s">
        <v>14659</v>
      </c>
      <c r="F389" s="69">
        <v>3.9740000000000002</v>
      </c>
      <c r="G389" s="70">
        <v>1.2467999999999999</v>
      </c>
      <c r="H389" s="70">
        <v>1.8929</v>
      </c>
      <c r="I389" s="73">
        <v>46238</v>
      </c>
      <c r="J389" s="73">
        <v>46787</v>
      </c>
      <c r="K389" s="69">
        <v>3.73</v>
      </c>
      <c r="L389" s="68" t="s">
        <v>2609</v>
      </c>
      <c r="M389" s="71">
        <v>9.7999999999999997E-3</v>
      </c>
      <c r="N389" t="str">
        <f>_xll.IMDP("BND",D389,$N$1,A389)</f>
        <v>은행채</v>
      </c>
      <c r="O389">
        <f t="shared" si="6"/>
        <v>1.2218639999999999E-2</v>
      </c>
    </row>
    <row r="390" spans="1:15" x14ac:dyDescent="0.3">
      <c r="A390" s="73">
        <v>46311</v>
      </c>
      <c r="B390" s="67" t="s">
        <v>2090</v>
      </c>
      <c r="C390" s="68" t="s">
        <v>2608</v>
      </c>
      <c r="D390" s="68" t="s">
        <v>15197</v>
      </c>
      <c r="E390" s="67" t="s">
        <v>15198</v>
      </c>
      <c r="F390" s="69">
        <v>3.9910000000000001</v>
      </c>
      <c r="G390" s="70">
        <v>1.3216000000000001</v>
      </c>
      <c r="H390" s="70">
        <v>2.105</v>
      </c>
      <c r="I390" s="73">
        <v>46267</v>
      </c>
      <c r="J390" s="73">
        <v>46814</v>
      </c>
      <c r="K390" s="69">
        <v>3.94</v>
      </c>
      <c r="L390" s="68" t="s">
        <v>2609</v>
      </c>
      <c r="M390" s="71">
        <v>7.9000000000000008E-3</v>
      </c>
      <c r="N390" t="str">
        <f>_xll.IMDP("BND",D390,$N$1,A390)</f>
        <v>은행채</v>
      </c>
      <c r="O390">
        <f t="shared" si="6"/>
        <v>1.0440640000000001E-2</v>
      </c>
    </row>
    <row r="391" spans="1:15" x14ac:dyDescent="0.3">
      <c r="A391" s="73">
        <v>46311</v>
      </c>
      <c r="B391" s="67" t="s">
        <v>2090</v>
      </c>
      <c r="C391" s="68" t="s">
        <v>2608</v>
      </c>
      <c r="D391" s="68" t="s">
        <v>15879</v>
      </c>
      <c r="E391" s="67" t="s">
        <v>15880</v>
      </c>
      <c r="F391" s="69">
        <v>4.0759999999999996</v>
      </c>
      <c r="G391" s="70">
        <v>1.8643000000000001</v>
      </c>
      <c r="H391" s="70">
        <v>4.0190000000000001</v>
      </c>
      <c r="I391" s="73">
        <v>46297</v>
      </c>
      <c r="J391" s="73">
        <v>47028</v>
      </c>
      <c r="K391" s="69">
        <v>4.16</v>
      </c>
      <c r="L391" s="68" t="s">
        <v>2609</v>
      </c>
      <c r="M391" s="71">
        <v>1.67E-2</v>
      </c>
      <c r="N391" t="str">
        <f>_xll.IMDP("BND",D391,$N$1,A391)</f>
        <v>은행채</v>
      </c>
      <c r="O391">
        <f t="shared" si="6"/>
        <v>3.1133810000000001E-2</v>
      </c>
    </row>
    <row r="392" spans="1:15" x14ac:dyDescent="0.3">
      <c r="A392" s="73">
        <v>46311</v>
      </c>
      <c r="B392" s="67" t="s">
        <v>2090</v>
      </c>
      <c r="C392" s="68" t="s">
        <v>2608</v>
      </c>
      <c r="D392" s="68" t="s">
        <v>2679</v>
      </c>
      <c r="E392" s="67" t="s">
        <v>2680</v>
      </c>
      <c r="F392" s="69">
        <v>3.3540000000000001</v>
      </c>
      <c r="G392" s="70">
        <v>0.25979999999999998</v>
      </c>
      <c r="H392" s="70">
        <v>0.31879999999999997</v>
      </c>
      <c r="I392" s="73">
        <v>46078</v>
      </c>
      <c r="J392" s="73">
        <v>46412</v>
      </c>
      <c r="K392" s="69">
        <v>2.78</v>
      </c>
      <c r="L392" s="68" t="s">
        <v>2609</v>
      </c>
      <c r="M392" s="71">
        <v>7.7999999999999996E-3</v>
      </c>
      <c r="N392" t="str">
        <f>_xll.IMDP("BND",D392,$N$1,A392)</f>
        <v>은행채</v>
      </c>
      <c r="O392">
        <f t="shared" si="6"/>
        <v>2.0264399999999996E-3</v>
      </c>
    </row>
    <row r="393" spans="1:15" x14ac:dyDescent="0.3">
      <c r="A393" s="73">
        <v>46311</v>
      </c>
      <c r="B393" s="67" t="s">
        <v>2090</v>
      </c>
      <c r="C393" s="68" t="s">
        <v>2608</v>
      </c>
      <c r="D393" s="68" t="s">
        <v>14986</v>
      </c>
      <c r="E393" s="67" t="s">
        <v>14987</v>
      </c>
      <c r="F393" s="69">
        <v>3.5190000000000001</v>
      </c>
      <c r="G393" s="70">
        <v>0.34139999999999998</v>
      </c>
      <c r="H393" s="70">
        <v>0.44640000000000002</v>
      </c>
      <c r="I393" s="73">
        <v>46259</v>
      </c>
      <c r="J393" s="73">
        <v>46443</v>
      </c>
      <c r="K393" s="69">
        <v>3.36</v>
      </c>
      <c r="L393" s="68" t="s">
        <v>2609</v>
      </c>
      <c r="M393" s="71">
        <v>2.3E-3</v>
      </c>
      <c r="N393" t="str">
        <f>_xll.IMDP("BND",D393,$N$1,A393)</f>
        <v>은행채</v>
      </c>
      <c r="O393">
        <f t="shared" si="6"/>
        <v>7.8521999999999999E-4</v>
      </c>
    </row>
    <row r="394" spans="1:15" x14ac:dyDescent="0.3">
      <c r="A394" s="73">
        <v>46311</v>
      </c>
      <c r="B394" s="67" t="s">
        <v>2090</v>
      </c>
      <c r="C394" s="68" t="s">
        <v>2608</v>
      </c>
      <c r="D394" s="68" t="s">
        <v>15291</v>
      </c>
      <c r="E394" s="67" t="s">
        <v>15292</v>
      </c>
      <c r="F394" s="69">
        <v>3.83</v>
      </c>
      <c r="G394" s="70">
        <v>0.61219999999999997</v>
      </c>
      <c r="H394" s="70">
        <v>0.96430000000000005</v>
      </c>
      <c r="I394" s="73">
        <v>46273</v>
      </c>
      <c r="J394" s="73">
        <v>46546</v>
      </c>
      <c r="K394" s="69">
        <v>3.65</v>
      </c>
      <c r="L394" s="68" t="s">
        <v>2609</v>
      </c>
      <c r="M394" s="71">
        <v>2.4400000000000002E-2</v>
      </c>
      <c r="N394" t="str">
        <f>_xll.IMDP("BND",D394,$N$1,A394)</f>
        <v>은행채</v>
      </c>
      <c r="O394">
        <f t="shared" si="6"/>
        <v>1.493768E-2</v>
      </c>
    </row>
    <row r="395" spans="1:15" x14ac:dyDescent="0.3">
      <c r="A395" s="73">
        <v>46311</v>
      </c>
      <c r="B395" s="67" t="s">
        <v>2090</v>
      </c>
      <c r="C395" s="68" t="s">
        <v>2608</v>
      </c>
      <c r="D395" s="68" t="s">
        <v>2681</v>
      </c>
      <c r="E395" s="67" t="s">
        <v>2682</v>
      </c>
      <c r="F395" s="69">
        <v>3.9350000000000001</v>
      </c>
      <c r="G395" s="70">
        <v>0.96540000000000004</v>
      </c>
      <c r="H395" s="70">
        <v>1.1774</v>
      </c>
      <c r="I395" s="73">
        <v>45579</v>
      </c>
      <c r="J395" s="73">
        <v>46674</v>
      </c>
      <c r="K395" s="69">
        <v>3.1</v>
      </c>
      <c r="L395" s="68" t="s">
        <v>2609</v>
      </c>
      <c r="M395" s="71">
        <v>1.15E-2</v>
      </c>
      <c r="N395" t="str">
        <f>_xll.IMDP("BND",D395,$N$1,A395)</f>
        <v>은행채</v>
      </c>
      <c r="O395">
        <f t="shared" si="6"/>
        <v>1.11021E-2</v>
      </c>
    </row>
    <row r="396" spans="1:15" x14ac:dyDescent="0.3">
      <c r="A396" s="73">
        <v>46311</v>
      </c>
      <c r="B396" s="67" t="s">
        <v>2090</v>
      </c>
      <c r="C396" s="68" t="s">
        <v>2608</v>
      </c>
      <c r="D396" s="68" t="s">
        <v>2683</v>
      </c>
      <c r="E396" s="67" t="s">
        <v>2684</v>
      </c>
      <c r="F396" s="69">
        <v>3.492</v>
      </c>
      <c r="G396" s="70">
        <v>0.32700000000000001</v>
      </c>
      <c r="H396" s="70">
        <v>0.1883</v>
      </c>
      <c r="I396" s="73">
        <v>45706</v>
      </c>
      <c r="J396" s="73">
        <v>46436</v>
      </c>
      <c r="K396" s="69">
        <v>2.76</v>
      </c>
      <c r="L396" s="68" t="s">
        <v>2609</v>
      </c>
      <c r="M396" s="71">
        <v>5.5999999999999999E-3</v>
      </c>
      <c r="N396" t="str">
        <f>_xll.IMDP("BND",D396,$N$1,A396)</f>
        <v>은행채</v>
      </c>
      <c r="O396">
        <f t="shared" si="6"/>
        <v>1.8312000000000001E-3</v>
      </c>
    </row>
    <row r="397" spans="1:15" x14ac:dyDescent="0.3">
      <c r="A397" s="73">
        <v>46311</v>
      </c>
      <c r="B397" s="67" t="s">
        <v>2090</v>
      </c>
      <c r="C397" s="68" t="s">
        <v>2608</v>
      </c>
      <c r="D397" s="68" t="s">
        <v>2685</v>
      </c>
      <c r="E397" s="67" t="s">
        <v>2686</v>
      </c>
      <c r="F397" s="69">
        <v>3.94</v>
      </c>
      <c r="G397" s="70">
        <v>1.0422</v>
      </c>
      <c r="H397" s="70">
        <v>1.3553999999999999</v>
      </c>
      <c r="I397" s="73">
        <v>45790</v>
      </c>
      <c r="J397" s="73">
        <v>46704</v>
      </c>
      <c r="K397" s="69">
        <v>2.48</v>
      </c>
      <c r="L397" s="68" t="s">
        <v>2609</v>
      </c>
      <c r="M397" s="71">
        <v>3.7000000000000002E-3</v>
      </c>
      <c r="N397" t="str">
        <f>_xll.IMDP("BND",D397,$N$1,A397)</f>
        <v>은행채</v>
      </c>
      <c r="O397">
        <f t="shared" si="6"/>
        <v>3.8561400000000001E-3</v>
      </c>
    </row>
    <row r="398" spans="1:15" x14ac:dyDescent="0.3">
      <c r="A398" s="73">
        <v>46311</v>
      </c>
      <c r="B398" s="67" t="s">
        <v>2090</v>
      </c>
      <c r="C398" s="68" t="s">
        <v>2608</v>
      </c>
      <c r="D398" s="68" t="s">
        <v>2687</v>
      </c>
      <c r="E398" s="67" t="s">
        <v>2688</v>
      </c>
      <c r="F398" s="69">
        <v>3.95</v>
      </c>
      <c r="G398" s="70">
        <v>1.1026</v>
      </c>
      <c r="H398" s="70">
        <v>1.4999</v>
      </c>
      <c r="I398" s="73">
        <v>45813</v>
      </c>
      <c r="J398" s="73">
        <v>46726</v>
      </c>
      <c r="K398" s="69">
        <v>2.5099999999999998</v>
      </c>
      <c r="L398" s="68" t="s">
        <v>2609</v>
      </c>
      <c r="M398" s="71">
        <v>2.29E-2</v>
      </c>
      <c r="N398" t="str">
        <f>_xll.IMDP("BND",D398,$N$1,A398)</f>
        <v>은행채</v>
      </c>
      <c r="O398">
        <f t="shared" si="6"/>
        <v>2.5249540000000001E-2</v>
      </c>
    </row>
    <row r="399" spans="1:15" x14ac:dyDescent="0.3">
      <c r="A399" s="73">
        <v>46311</v>
      </c>
      <c r="B399" s="67" t="s">
        <v>2090</v>
      </c>
      <c r="C399" s="68" t="s">
        <v>2608</v>
      </c>
      <c r="D399" s="68" t="s">
        <v>2689</v>
      </c>
      <c r="E399" s="67" t="s">
        <v>2690</v>
      </c>
      <c r="F399" s="69">
        <v>3.887</v>
      </c>
      <c r="G399" s="70">
        <v>0.7167</v>
      </c>
      <c r="H399" s="70">
        <v>0.69289999999999996</v>
      </c>
      <c r="I399" s="73">
        <v>45849</v>
      </c>
      <c r="J399" s="73">
        <v>46579</v>
      </c>
      <c r="K399" s="69">
        <v>2.4700000000000002</v>
      </c>
      <c r="L399" s="68" t="s">
        <v>2609</v>
      </c>
      <c r="M399" s="71">
        <v>1.15E-2</v>
      </c>
      <c r="N399" t="str">
        <f>_xll.IMDP("BND",D399,$N$1,A399)</f>
        <v>은행채</v>
      </c>
      <c r="O399">
        <f t="shared" si="6"/>
        <v>8.2420500000000008E-3</v>
      </c>
    </row>
    <row r="400" spans="1:15" x14ac:dyDescent="0.3">
      <c r="A400" s="73">
        <v>46311</v>
      </c>
      <c r="B400" s="67" t="s">
        <v>2090</v>
      </c>
      <c r="C400" s="68" t="s">
        <v>2608</v>
      </c>
      <c r="D400" s="68" t="s">
        <v>2691</v>
      </c>
      <c r="E400" s="67" t="s">
        <v>2692</v>
      </c>
      <c r="F400" s="69">
        <v>3.99</v>
      </c>
      <c r="G400" s="70">
        <v>1.3340000000000001</v>
      </c>
      <c r="H400" s="70">
        <v>2.1305000000000001</v>
      </c>
      <c r="I400" s="73">
        <v>45902</v>
      </c>
      <c r="J400" s="73">
        <v>46814</v>
      </c>
      <c r="K400" s="69">
        <v>2.52</v>
      </c>
      <c r="L400" s="68" t="s">
        <v>2609</v>
      </c>
      <c r="M400" s="71">
        <v>1.8200000000000001E-2</v>
      </c>
      <c r="N400" t="str">
        <f>_xll.IMDP("BND",D400,$N$1,A400)</f>
        <v>은행채</v>
      </c>
      <c r="O400">
        <f t="shared" si="6"/>
        <v>2.4278800000000003E-2</v>
      </c>
    </row>
    <row r="401" spans="1:15" x14ac:dyDescent="0.3">
      <c r="A401" s="73">
        <v>46311</v>
      </c>
      <c r="B401" s="67" t="s">
        <v>2090</v>
      </c>
      <c r="C401" s="68" t="s">
        <v>2608</v>
      </c>
      <c r="D401" s="68" t="s">
        <v>2693</v>
      </c>
      <c r="E401" s="67" t="s">
        <v>2694</v>
      </c>
      <c r="F401" s="69">
        <v>3.931</v>
      </c>
      <c r="G401" s="70">
        <v>0.93220000000000003</v>
      </c>
      <c r="H401" s="70">
        <v>1.1052999999999999</v>
      </c>
      <c r="I401" s="73">
        <v>45931</v>
      </c>
      <c r="J401" s="73">
        <v>46661</v>
      </c>
      <c r="K401" s="69">
        <v>2.6</v>
      </c>
      <c r="L401" s="68" t="s">
        <v>2609</v>
      </c>
      <c r="M401" s="71">
        <v>1.83E-2</v>
      </c>
      <c r="N401" t="str">
        <f>_xll.IMDP("BND",D401,$N$1,A401)</f>
        <v>은행채</v>
      </c>
      <c r="O401">
        <f t="shared" si="6"/>
        <v>1.705926E-2</v>
      </c>
    </row>
    <row r="402" spans="1:15" x14ac:dyDescent="0.3">
      <c r="A402" s="73">
        <v>46311</v>
      </c>
      <c r="B402" s="67" t="s">
        <v>2090</v>
      </c>
      <c r="C402" s="68" t="s">
        <v>2608</v>
      </c>
      <c r="D402" s="68" t="s">
        <v>2695</v>
      </c>
      <c r="E402" s="67" t="s">
        <v>2696</v>
      </c>
      <c r="F402" s="69">
        <v>3.738</v>
      </c>
      <c r="G402" s="70">
        <v>0.53869999999999996</v>
      </c>
      <c r="H402" s="70">
        <v>0.42570000000000002</v>
      </c>
      <c r="I402" s="73">
        <v>45967</v>
      </c>
      <c r="J402" s="73">
        <v>46513</v>
      </c>
      <c r="K402" s="69">
        <v>2.79</v>
      </c>
      <c r="L402" s="68" t="s">
        <v>2609</v>
      </c>
      <c r="M402" s="71">
        <v>1.44E-2</v>
      </c>
      <c r="N402" t="str">
        <f>_xll.IMDP("BND",D402,$N$1,A402)</f>
        <v>은행채</v>
      </c>
      <c r="O402">
        <f t="shared" si="6"/>
        <v>7.7572799999999992E-3</v>
      </c>
    </row>
    <row r="403" spans="1:15" x14ac:dyDescent="0.3">
      <c r="A403" s="73">
        <v>46311</v>
      </c>
      <c r="B403" s="67" t="s">
        <v>2090</v>
      </c>
      <c r="C403" s="68" t="s">
        <v>2608</v>
      </c>
      <c r="D403" s="68" t="s">
        <v>2697</v>
      </c>
      <c r="E403" s="67" t="s">
        <v>2698</v>
      </c>
      <c r="F403" s="69">
        <v>4.0270000000000001</v>
      </c>
      <c r="G403" s="70">
        <v>1.5650999999999999</v>
      </c>
      <c r="H403" s="70">
        <v>2.8780999999999999</v>
      </c>
      <c r="I403" s="73">
        <v>45993</v>
      </c>
      <c r="J403" s="73">
        <v>46906</v>
      </c>
      <c r="K403" s="69">
        <v>3.08</v>
      </c>
      <c r="L403" s="68" t="s">
        <v>2609</v>
      </c>
      <c r="M403" s="71">
        <v>9.1999999999999998E-3</v>
      </c>
      <c r="N403" t="str">
        <f>_xll.IMDP("BND",D403,$N$1,A403)</f>
        <v>은행채</v>
      </c>
      <c r="O403">
        <f t="shared" si="6"/>
        <v>1.4398919999999999E-2</v>
      </c>
    </row>
    <row r="404" spans="1:15" x14ac:dyDescent="0.3">
      <c r="A404" s="73">
        <v>46311</v>
      </c>
      <c r="B404" s="67" t="s">
        <v>2090</v>
      </c>
      <c r="C404" s="68" t="s">
        <v>2608</v>
      </c>
      <c r="D404" s="68" t="s">
        <v>2699</v>
      </c>
      <c r="E404" s="67" t="s">
        <v>2700</v>
      </c>
      <c r="F404" s="69">
        <v>4.0419999999999998</v>
      </c>
      <c r="G404" s="70">
        <v>1.6748000000000001</v>
      </c>
      <c r="H404" s="70">
        <v>3.2597999999999998</v>
      </c>
      <c r="I404" s="73">
        <v>46034</v>
      </c>
      <c r="J404" s="73">
        <v>46946</v>
      </c>
      <c r="K404" s="69">
        <v>3.02</v>
      </c>
      <c r="L404" s="68" t="s">
        <v>2609</v>
      </c>
      <c r="M404" s="71">
        <v>8.6999999999999994E-3</v>
      </c>
      <c r="N404" t="str">
        <f>_xll.IMDP("BND",D404,$N$1,A404)</f>
        <v>은행채</v>
      </c>
      <c r="O404">
        <f t="shared" si="6"/>
        <v>1.457076E-2</v>
      </c>
    </row>
    <row r="405" spans="1:15" x14ac:dyDescent="0.3">
      <c r="A405" s="73">
        <v>46311</v>
      </c>
      <c r="B405" s="67" t="s">
        <v>2090</v>
      </c>
      <c r="C405" s="68" t="s">
        <v>2608</v>
      </c>
      <c r="D405" s="68" t="s">
        <v>2701</v>
      </c>
      <c r="E405" s="67" t="s">
        <v>2702</v>
      </c>
      <c r="F405" s="69">
        <v>3.9750000000000001</v>
      </c>
      <c r="G405" s="70">
        <v>1.256</v>
      </c>
      <c r="H405" s="70">
        <v>1.915</v>
      </c>
      <c r="I405" s="73">
        <v>46059</v>
      </c>
      <c r="J405" s="73">
        <v>46789</v>
      </c>
      <c r="K405" s="69">
        <v>3.29</v>
      </c>
      <c r="L405" s="68" t="s">
        <v>2609</v>
      </c>
      <c r="M405" s="71">
        <v>1.43E-2</v>
      </c>
      <c r="N405" t="str">
        <f>_xll.IMDP("BND",D405,$N$1,A405)</f>
        <v>은행채</v>
      </c>
      <c r="O405">
        <f t="shared" si="6"/>
        <v>1.7960799999999999E-2</v>
      </c>
    </row>
    <row r="406" spans="1:15" x14ac:dyDescent="0.3">
      <c r="A406" s="73">
        <v>46311</v>
      </c>
      <c r="B406" s="67" t="s">
        <v>2090</v>
      </c>
      <c r="C406" s="68" t="s">
        <v>2608</v>
      </c>
      <c r="D406" s="68" t="s">
        <v>2703</v>
      </c>
      <c r="E406" s="67" t="s">
        <v>2704</v>
      </c>
      <c r="F406" s="69">
        <v>4.0679999999999996</v>
      </c>
      <c r="G406" s="70">
        <v>1.8042</v>
      </c>
      <c r="H406" s="70">
        <v>3.7683</v>
      </c>
      <c r="I406" s="73">
        <v>46086</v>
      </c>
      <c r="J406" s="73">
        <v>47001</v>
      </c>
      <c r="K406" s="69">
        <v>3.28</v>
      </c>
      <c r="L406" s="68" t="s">
        <v>2609</v>
      </c>
      <c r="M406" s="71">
        <v>2.29E-2</v>
      </c>
      <c r="N406" t="str">
        <f>_xll.IMDP("BND",D406,$N$1,A406)</f>
        <v>은행채</v>
      </c>
      <c r="O406">
        <f t="shared" si="6"/>
        <v>4.1316180000000001E-2</v>
      </c>
    </row>
    <row r="407" spans="1:15" x14ac:dyDescent="0.3">
      <c r="A407" s="73">
        <v>46311</v>
      </c>
      <c r="B407" s="67" t="s">
        <v>2090</v>
      </c>
      <c r="C407" s="68" t="s">
        <v>2608</v>
      </c>
      <c r="D407" s="68" t="s">
        <v>2705</v>
      </c>
      <c r="E407" s="67" t="s">
        <v>2706</v>
      </c>
      <c r="F407" s="69">
        <v>4.0880000000000001</v>
      </c>
      <c r="G407" s="70">
        <v>2.3321999999999998</v>
      </c>
      <c r="H407" s="70">
        <v>6.1635999999999997</v>
      </c>
      <c r="I407" s="73">
        <v>46115</v>
      </c>
      <c r="J407" s="73">
        <v>47211</v>
      </c>
      <c r="K407" s="69">
        <v>3.67</v>
      </c>
      <c r="L407" s="68" t="s">
        <v>2609</v>
      </c>
      <c r="M407" s="71">
        <v>2.5700000000000001E-2</v>
      </c>
      <c r="N407" t="str">
        <f>_xll.IMDP("BND",D407,$N$1,A407)</f>
        <v>은행채</v>
      </c>
      <c r="O407">
        <f t="shared" si="6"/>
        <v>5.9937539999999997E-2</v>
      </c>
    </row>
    <row r="408" spans="1:15" x14ac:dyDescent="0.3">
      <c r="A408" s="73">
        <v>46311</v>
      </c>
      <c r="B408" s="67" t="s">
        <v>2090</v>
      </c>
      <c r="C408" s="68" t="s">
        <v>2608</v>
      </c>
      <c r="D408" s="68" t="s">
        <v>2707</v>
      </c>
      <c r="E408" s="67" t="s">
        <v>2708</v>
      </c>
      <c r="F408" s="69">
        <v>3.98</v>
      </c>
      <c r="G408" s="70">
        <v>1.2594000000000001</v>
      </c>
      <c r="H408" s="70">
        <v>1.9259999999999999</v>
      </c>
      <c r="I408" s="73">
        <v>46150</v>
      </c>
      <c r="J408" s="73">
        <v>46791</v>
      </c>
      <c r="K408" s="69">
        <v>3.52</v>
      </c>
      <c r="L408" s="68" t="s">
        <v>2609</v>
      </c>
      <c r="M408" s="71">
        <v>1.21E-2</v>
      </c>
      <c r="N408" t="str">
        <f>_xll.IMDP("BND",D408,$N$1,A408)</f>
        <v>은행채</v>
      </c>
      <c r="O408">
        <f t="shared" si="6"/>
        <v>1.5238740000000001E-2</v>
      </c>
    </row>
    <row r="409" spans="1:15" x14ac:dyDescent="0.3">
      <c r="A409" s="73">
        <v>46311</v>
      </c>
      <c r="B409" s="67" t="s">
        <v>2090</v>
      </c>
      <c r="C409" s="68" t="s">
        <v>2608</v>
      </c>
      <c r="D409" s="68" t="s">
        <v>14226</v>
      </c>
      <c r="E409" s="67" t="s">
        <v>14227</v>
      </c>
      <c r="F409" s="69">
        <v>3.8849999999999998</v>
      </c>
      <c r="G409" s="70">
        <v>0.71179999999999999</v>
      </c>
      <c r="H409" s="70">
        <v>0.68559999999999999</v>
      </c>
      <c r="I409" s="73">
        <v>46213</v>
      </c>
      <c r="J409" s="73">
        <v>46578</v>
      </c>
      <c r="K409" s="69">
        <v>3.7</v>
      </c>
      <c r="L409" s="68" t="s">
        <v>2609</v>
      </c>
      <c r="M409" s="71">
        <v>1.7100000000000001E-2</v>
      </c>
      <c r="N409" t="str">
        <f>_xll.IMDP("BND",D409,$N$1,A409)</f>
        <v>은행채</v>
      </c>
      <c r="O409">
        <f t="shared" si="6"/>
        <v>1.217178E-2</v>
      </c>
    </row>
    <row r="410" spans="1:15" x14ac:dyDescent="0.3">
      <c r="A410" s="73">
        <v>46311</v>
      </c>
      <c r="B410" s="67" t="s">
        <v>2090</v>
      </c>
      <c r="C410" s="68" t="s">
        <v>2608</v>
      </c>
      <c r="D410" s="68" t="s">
        <v>14698</v>
      </c>
      <c r="E410" s="67" t="s">
        <v>14699</v>
      </c>
      <c r="F410" s="69">
        <v>4.0540000000000003</v>
      </c>
      <c r="G410" s="70">
        <v>1.7175</v>
      </c>
      <c r="H410" s="70">
        <v>3.4496000000000002</v>
      </c>
      <c r="I410" s="73">
        <v>46240</v>
      </c>
      <c r="J410" s="73">
        <v>46971</v>
      </c>
      <c r="K410" s="69">
        <v>3.75</v>
      </c>
      <c r="L410" s="68" t="s">
        <v>2609</v>
      </c>
      <c r="M410" s="71">
        <v>2.0400000000000001E-2</v>
      </c>
      <c r="N410" t="str">
        <f>_xll.IMDP("BND",D410,$N$1,A410)</f>
        <v>은행채</v>
      </c>
      <c r="O410">
        <f t="shared" si="6"/>
        <v>3.5037000000000006E-2</v>
      </c>
    </row>
    <row r="411" spans="1:15" x14ac:dyDescent="0.3">
      <c r="A411" s="73">
        <v>46311</v>
      </c>
      <c r="B411" s="67" t="s">
        <v>2090</v>
      </c>
      <c r="C411" s="68" t="s">
        <v>2811</v>
      </c>
      <c r="D411" s="68" t="s">
        <v>15881</v>
      </c>
      <c r="E411" s="67" t="s">
        <v>15882</v>
      </c>
      <c r="F411" s="69">
        <v>3.8879999999999999</v>
      </c>
      <c r="G411" s="70">
        <v>0.96</v>
      </c>
      <c r="H411" s="70">
        <v>1.1674</v>
      </c>
      <c r="I411" s="73">
        <v>46308</v>
      </c>
      <c r="J411" s="73">
        <v>46673</v>
      </c>
      <c r="K411" s="69">
        <v>3.88</v>
      </c>
      <c r="L411" s="68" t="s">
        <v>2092</v>
      </c>
      <c r="M411" s="71">
        <v>4.5999999999999999E-3</v>
      </c>
      <c r="N411" t="str">
        <f>_xll.IMDP("BND",D411,$N$1,A411)</f>
        <v>은행채</v>
      </c>
      <c r="O411">
        <f t="shared" si="6"/>
        <v>4.4159999999999998E-3</v>
      </c>
    </row>
    <row r="412" spans="1:15" x14ac:dyDescent="0.3">
      <c r="A412" s="73">
        <v>46311</v>
      </c>
      <c r="B412" s="67" t="s">
        <v>2090</v>
      </c>
      <c r="C412" s="68" t="s">
        <v>2608</v>
      </c>
      <c r="D412" s="68" t="s">
        <v>15118</v>
      </c>
      <c r="E412" s="67" t="s">
        <v>15119</v>
      </c>
      <c r="F412" s="69">
        <v>3.5310000000000001</v>
      </c>
      <c r="G412" s="70">
        <v>0.3493</v>
      </c>
      <c r="H412" s="70">
        <v>0.45939999999999998</v>
      </c>
      <c r="I412" s="73">
        <v>46262</v>
      </c>
      <c r="J412" s="73">
        <v>46446</v>
      </c>
      <c r="K412" s="69">
        <v>3.38</v>
      </c>
      <c r="L412" s="68" t="s">
        <v>2609</v>
      </c>
      <c r="M412" s="71">
        <v>4.5999999999999999E-3</v>
      </c>
      <c r="N412" t="str">
        <f>_xll.IMDP("BND",D412,$N$1,A412)</f>
        <v>은행채</v>
      </c>
      <c r="O412">
        <f t="shared" si="6"/>
        <v>1.6067799999999999E-3</v>
      </c>
    </row>
    <row r="413" spans="1:15" x14ac:dyDescent="0.3">
      <c r="A413" s="73">
        <v>46311</v>
      </c>
      <c r="B413" s="67" t="s">
        <v>2090</v>
      </c>
      <c r="C413" s="68" t="s">
        <v>2608</v>
      </c>
      <c r="D413" s="68" t="s">
        <v>2709</v>
      </c>
      <c r="E413" s="67" t="s">
        <v>2710</v>
      </c>
      <c r="F413" s="69">
        <v>3.8149999999999999</v>
      </c>
      <c r="G413" s="70">
        <v>0.61109999999999998</v>
      </c>
      <c r="H413" s="70">
        <v>0.52739999999999998</v>
      </c>
      <c r="I413" s="73">
        <v>44715</v>
      </c>
      <c r="J413" s="73">
        <v>46541</v>
      </c>
      <c r="K413" s="69">
        <v>3.64</v>
      </c>
      <c r="L413" s="68" t="s">
        <v>2609</v>
      </c>
      <c r="M413" s="71">
        <v>2.4199999999999999E-2</v>
      </c>
      <c r="N413" t="str">
        <f>_xll.IMDP("BND",D413,$N$1,A413)</f>
        <v>은행채</v>
      </c>
      <c r="O413">
        <f t="shared" si="6"/>
        <v>1.4788619999999999E-2</v>
      </c>
    </row>
    <row r="414" spans="1:15" x14ac:dyDescent="0.3">
      <c r="A414" s="73">
        <v>46311</v>
      </c>
      <c r="B414" s="67" t="s">
        <v>2090</v>
      </c>
      <c r="C414" s="68" t="s">
        <v>2608</v>
      </c>
      <c r="D414" s="68" t="s">
        <v>2711</v>
      </c>
      <c r="E414" s="67" t="s">
        <v>2712</v>
      </c>
      <c r="F414" s="69">
        <v>3.94</v>
      </c>
      <c r="G414" s="70">
        <v>1.0186999999999999</v>
      </c>
      <c r="H414" s="70">
        <v>1.3119000000000001</v>
      </c>
      <c r="I414" s="73">
        <v>44875</v>
      </c>
      <c r="J414" s="73">
        <v>46701</v>
      </c>
      <c r="K414" s="69">
        <v>5.14</v>
      </c>
      <c r="L414" s="68" t="s">
        <v>2609</v>
      </c>
      <c r="M414" s="71">
        <v>1.47E-2</v>
      </c>
      <c r="N414" t="str">
        <f>_xll.IMDP("BND",D414,$N$1,A414)</f>
        <v>은행채</v>
      </c>
      <c r="O414">
        <f t="shared" si="6"/>
        <v>1.4974889999999999E-2</v>
      </c>
    </row>
    <row r="415" spans="1:15" x14ac:dyDescent="0.3">
      <c r="A415" s="73">
        <v>46311</v>
      </c>
      <c r="B415" s="67" t="s">
        <v>2090</v>
      </c>
      <c r="C415" s="68" t="s">
        <v>2608</v>
      </c>
      <c r="D415" s="68" t="s">
        <v>2713</v>
      </c>
      <c r="E415" s="67" t="s">
        <v>2714</v>
      </c>
      <c r="F415" s="69">
        <v>3.4830000000000001</v>
      </c>
      <c r="G415" s="70">
        <v>0.32100000000000001</v>
      </c>
      <c r="H415" s="70">
        <v>0.18310000000000001</v>
      </c>
      <c r="I415" s="73">
        <v>44973</v>
      </c>
      <c r="J415" s="73">
        <v>46434</v>
      </c>
      <c r="K415" s="69">
        <v>3.73</v>
      </c>
      <c r="L415" s="68" t="s">
        <v>2609</v>
      </c>
      <c r="M415" s="71">
        <v>1.7299999999999999E-2</v>
      </c>
      <c r="N415" t="str">
        <f>_xll.IMDP("BND",D415,$N$1,A415)</f>
        <v>은행채</v>
      </c>
      <c r="O415">
        <f t="shared" si="6"/>
        <v>5.5532999999999997E-3</v>
      </c>
    </row>
    <row r="416" spans="1:15" x14ac:dyDescent="0.3">
      <c r="A416" s="73">
        <v>46311</v>
      </c>
      <c r="B416" s="67" t="s">
        <v>2090</v>
      </c>
      <c r="C416" s="68" t="s">
        <v>2608</v>
      </c>
      <c r="D416" s="68" t="s">
        <v>2715</v>
      </c>
      <c r="E416" s="67" t="s">
        <v>2716</v>
      </c>
      <c r="F416" s="69">
        <v>3.7320000000000002</v>
      </c>
      <c r="G416" s="70">
        <v>0.5292</v>
      </c>
      <c r="H416" s="70">
        <v>0.4138</v>
      </c>
      <c r="I416" s="73">
        <v>45049</v>
      </c>
      <c r="J416" s="73">
        <v>46510</v>
      </c>
      <c r="K416" s="69">
        <v>3.6</v>
      </c>
      <c r="L416" s="68" t="s">
        <v>2609</v>
      </c>
      <c r="M416" s="71">
        <v>7.4999999999999997E-3</v>
      </c>
      <c r="N416" t="str">
        <f>_xll.IMDP("BND",D416,$N$1,A416)</f>
        <v>은행채</v>
      </c>
      <c r="O416">
        <f t="shared" si="6"/>
        <v>3.9690000000000003E-3</v>
      </c>
    </row>
    <row r="417" spans="1:15" x14ac:dyDescent="0.3">
      <c r="A417" s="73">
        <v>46311</v>
      </c>
      <c r="B417" s="67" t="s">
        <v>2090</v>
      </c>
      <c r="C417" s="68" t="s">
        <v>2608</v>
      </c>
      <c r="D417" s="68" t="s">
        <v>2717</v>
      </c>
      <c r="E417" s="67" t="s">
        <v>2718</v>
      </c>
      <c r="F417" s="69">
        <v>3.84</v>
      </c>
      <c r="G417" s="70">
        <v>0.63780000000000003</v>
      </c>
      <c r="H417" s="70">
        <v>0.56769999999999998</v>
      </c>
      <c r="I417" s="73">
        <v>45090</v>
      </c>
      <c r="J417" s="73">
        <v>46551</v>
      </c>
      <c r="K417" s="69">
        <v>3.85</v>
      </c>
      <c r="L417" s="68" t="s">
        <v>2609</v>
      </c>
      <c r="M417" s="71">
        <v>7.9000000000000008E-3</v>
      </c>
      <c r="N417" t="str">
        <f>_xll.IMDP("BND",D417,$N$1,A417)</f>
        <v>은행채</v>
      </c>
      <c r="O417">
        <f t="shared" si="6"/>
        <v>5.0386200000000006E-3</v>
      </c>
    </row>
    <row r="418" spans="1:15" x14ac:dyDescent="0.3">
      <c r="A418" s="73">
        <v>46311</v>
      </c>
      <c r="B418" s="67" t="s">
        <v>2090</v>
      </c>
      <c r="C418" s="68" t="s">
        <v>2608</v>
      </c>
      <c r="D418" s="68" t="s">
        <v>2719</v>
      </c>
      <c r="E418" s="67" t="s">
        <v>2720</v>
      </c>
      <c r="F418" s="69">
        <v>3.7429999999999999</v>
      </c>
      <c r="G418" s="70">
        <v>0.54349999999999998</v>
      </c>
      <c r="H418" s="70">
        <v>0.43230000000000002</v>
      </c>
      <c r="I418" s="73">
        <v>45604</v>
      </c>
      <c r="J418" s="73">
        <v>46515</v>
      </c>
      <c r="K418" s="69">
        <v>3.1</v>
      </c>
      <c r="L418" s="68" t="s">
        <v>2609</v>
      </c>
      <c r="M418" s="71">
        <v>9.7999999999999997E-3</v>
      </c>
      <c r="N418" t="str">
        <f>_xll.IMDP("BND",D418,$N$1,A418)</f>
        <v>은행채</v>
      </c>
      <c r="O418">
        <f t="shared" si="6"/>
        <v>5.3263E-3</v>
      </c>
    </row>
    <row r="419" spans="1:15" x14ac:dyDescent="0.3">
      <c r="A419" s="73">
        <v>46311</v>
      </c>
      <c r="B419" s="67" t="s">
        <v>2090</v>
      </c>
      <c r="C419" s="68" t="s">
        <v>2608</v>
      </c>
      <c r="D419" s="68" t="s">
        <v>2721</v>
      </c>
      <c r="E419" s="67" t="s">
        <v>2722</v>
      </c>
      <c r="F419" s="69">
        <v>3.9129999999999998</v>
      </c>
      <c r="G419" s="70">
        <v>0.81579999999999997</v>
      </c>
      <c r="H419" s="70">
        <v>0.87339999999999995</v>
      </c>
      <c r="I419" s="73">
        <v>45707</v>
      </c>
      <c r="J419" s="73">
        <v>46618</v>
      </c>
      <c r="K419" s="69">
        <v>2.8</v>
      </c>
      <c r="L419" s="68" t="s">
        <v>2609</v>
      </c>
      <c r="M419" s="71">
        <v>1.8499999999999999E-2</v>
      </c>
      <c r="N419" t="str">
        <f>_xll.IMDP("BND",D419,$N$1,A419)</f>
        <v>은행채</v>
      </c>
      <c r="O419">
        <f t="shared" si="6"/>
        <v>1.5092299999999999E-2</v>
      </c>
    </row>
    <row r="420" spans="1:15" x14ac:dyDescent="0.3">
      <c r="A420" s="73">
        <v>46311</v>
      </c>
      <c r="B420" s="67" t="s">
        <v>2090</v>
      </c>
      <c r="C420" s="68" t="s">
        <v>2608</v>
      </c>
      <c r="D420" s="68" t="s">
        <v>2723</v>
      </c>
      <c r="E420" s="67" t="s">
        <v>2724</v>
      </c>
      <c r="F420" s="69">
        <v>3.758</v>
      </c>
      <c r="G420" s="70">
        <v>0.56340000000000001</v>
      </c>
      <c r="H420" s="70">
        <v>0.45889999999999997</v>
      </c>
      <c r="I420" s="73">
        <v>45792</v>
      </c>
      <c r="J420" s="73">
        <v>46522</v>
      </c>
      <c r="K420" s="69">
        <v>2.5</v>
      </c>
      <c r="L420" s="68" t="s">
        <v>2609</v>
      </c>
      <c r="M420" s="71">
        <v>1.3899999999999999E-2</v>
      </c>
      <c r="N420" t="str">
        <f>_xll.IMDP("BND",D420,$N$1,A420)</f>
        <v>은행채</v>
      </c>
      <c r="O420">
        <f t="shared" si="6"/>
        <v>7.8312599999999996E-3</v>
      </c>
    </row>
    <row r="421" spans="1:15" x14ac:dyDescent="0.3">
      <c r="A421" s="73">
        <v>46311</v>
      </c>
      <c r="B421" s="67" t="s">
        <v>2090</v>
      </c>
      <c r="C421" s="68" t="s">
        <v>2608</v>
      </c>
      <c r="D421" s="68" t="s">
        <v>2725</v>
      </c>
      <c r="E421" s="67" t="s">
        <v>2726</v>
      </c>
      <c r="F421" s="69">
        <v>3.83</v>
      </c>
      <c r="G421" s="70">
        <v>0.62939999999999996</v>
      </c>
      <c r="H421" s="70">
        <v>0.55389999999999995</v>
      </c>
      <c r="I421" s="73">
        <v>45817</v>
      </c>
      <c r="J421" s="73">
        <v>46547</v>
      </c>
      <c r="K421" s="69">
        <v>2.52</v>
      </c>
      <c r="L421" s="68" t="s">
        <v>2609</v>
      </c>
      <c r="M421" s="71">
        <v>2.3E-2</v>
      </c>
      <c r="N421" t="str">
        <f>_xll.IMDP("BND",D421,$N$1,A421)</f>
        <v>은행채</v>
      </c>
      <c r="O421">
        <f t="shared" si="6"/>
        <v>1.4476199999999998E-2</v>
      </c>
    </row>
    <row r="422" spans="1:15" x14ac:dyDescent="0.3">
      <c r="A422" s="73">
        <v>46311</v>
      </c>
      <c r="B422" s="67" t="s">
        <v>2090</v>
      </c>
      <c r="C422" s="68" t="s">
        <v>2608</v>
      </c>
      <c r="D422" s="68" t="s">
        <v>2727</v>
      </c>
      <c r="E422" s="67" t="s">
        <v>2728</v>
      </c>
      <c r="F422" s="69">
        <v>3.9660000000000002</v>
      </c>
      <c r="G422" s="70">
        <v>1.2088000000000001</v>
      </c>
      <c r="H422" s="70">
        <v>1.7717000000000001</v>
      </c>
      <c r="I422" s="73">
        <v>45852</v>
      </c>
      <c r="J422" s="73">
        <v>46766</v>
      </c>
      <c r="K422" s="69">
        <v>2.5099999999999998</v>
      </c>
      <c r="L422" s="68" t="s">
        <v>2609</v>
      </c>
      <c r="M422" s="71">
        <v>1.5900000000000001E-2</v>
      </c>
      <c r="N422" t="str">
        <f>_xll.IMDP("BND",D422,$N$1,A422)</f>
        <v>은행채</v>
      </c>
      <c r="O422">
        <f t="shared" si="6"/>
        <v>1.9219920000000001E-2</v>
      </c>
    </row>
    <row r="423" spans="1:15" x14ac:dyDescent="0.3">
      <c r="A423" s="73">
        <v>46311</v>
      </c>
      <c r="B423" s="67" t="s">
        <v>2090</v>
      </c>
      <c r="C423" s="68" t="s">
        <v>2608</v>
      </c>
      <c r="D423" s="68" t="s">
        <v>2729</v>
      </c>
      <c r="E423" s="67" t="s">
        <v>2730</v>
      </c>
      <c r="F423" s="69">
        <v>3.911</v>
      </c>
      <c r="G423" s="70">
        <v>0.79800000000000004</v>
      </c>
      <c r="H423" s="70">
        <v>0.8397</v>
      </c>
      <c r="I423" s="73">
        <v>45881</v>
      </c>
      <c r="J423" s="73">
        <v>46611</v>
      </c>
      <c r="K423" s="69">
        <v>2.52</v>
      </c>
      <c r="L423" s="68" t="s">
        <v>2609</v>
      </c>
      <c r="M423" s="71">
        <v>1.15E-2</v>
      </c>
      <c r="N423" t="str">
        <f>_xll.IMDP("BND",D423,$N$1,A423)</f>
        <v>은행채</v>
      </c>
      <c r="O423">
        <f t="shared" si="6"/>
        <v>9.1770000000000011E-3</v>
      </c>
    </row>
    <row r="424" spans="1:15" x14ac:dyDescent="0.3">
      <c r="A424" s="73">
        <v>46311</v>
      </c>
      <c r="B424" s="67" t="s">
        <v>2090</v>
      </c>
      <c r="C424" s="68" t="s">
        <v>2608</v>
      </c>
      <c r="D424" s="68" t="s">
        <v>2731</v>
      </c>
      <c r="E424" s="67" t="s">
        <v>2732</v>
      </c>
      <c r="F424" s="69">
        <v>3.9390000000000001</v>
      </c>
      <c r="G424" s="70">
        <v>1.0212000000000001</v>
      </c>
      <c r="H424" s="70">
        <v>1.3084</v>
      </c>
      <c r="I424" s="73">
        <v>45967</v>
      </c>
      <c r="J424" s="73">
        <v>46697</v>
      </c>
      <c r="K424" s="69">
        <v>2.84</v>
      </c>
      <c r="L424" s="68" t="s">
        <v>2609</v>
      </c>
      <c r="M424" s="71">
        <v>4.5999999999999999E-3</v>
      </c>
      <c r="N424" t="str">
        <f>_xll.IMDP("BND",D424,$N$1,A424)</f>
        <v>은행채</v>
      </c>
      <c r="O424">
        <f t="shared" si="6"/>
        <v>4.6975200000000002E-3</v>
      </c>
    </row>
    <row r="425" spans="1:15" x14ac:dyDescent="0.3">
      <c r="A425" s="73">
        <v>46311</v>
      </c>
      <c r="B425" s="67" t="s">
        <v>2090</v>
      </c>
      <c r="C425" s="68" t="s">
        <v>2608</v>
      </c>
      <c r="D425" s="68" t="s">
        <v>2733</v>
      </c>
      <c r="E425" s="67" t="s">
        <v>2734</v>
      </c>
      <c r="F425" s="69">
        <v>3.95</v>
      </c>
      <c r="G425" s="70">
        <v>1.0941000000000001</v>
      </c>
      <c r="H425" s="70">
        <v>1.4814000000000001</v>
      </c>
      <c r="I425" s="73">
        <v>45994</v>
      </c>
      <c r="J425" s="73">
        <v>46724</v>
      </c>
      <c r="K425" s="69">
        <v>3.02</v>
      </c>
      <c r="L425" s="68" t="s">
        <v>2609</v>
      </c>
      <c r="M425" s="71">
        <v>2.0299999999999999E-2</v>
      </c>
      <c r="N425" t="str">
        <f>_xll.IMDP("BND",D425,$N$1,A425)</f>
        <v>은행채</v>
      </c>
      <c r="O425">
        <f t="shared" si="6"/>
        <v>2.2210230000000001E-2</v>
      </c>
    </row>
    <row r="426" spans="1:15" x14ac:dyDescent="0.3">
      <c r="A426" s="73">
        <v>46311</v>
      </c>
      <c r="B426" s="67" t="s">
        <v>2090</v>
      </c>
      <c r="C426" s="68" t="s">
        <v>2608</v>
      </c>
      <c r="D426" s="68" t="s">
        <v>2735</v>
      </c>
      <c r="E426" s="67" t="s">
        <v>2736</v>
      </c>
      <c r="F426" s="69">
        <v>4.0830000000000002</v>
      </c>
      <c r="G426" s="70">
        <v>2.1421000000000001</v>
      </c>
      <c r="H426" s="70">
        <v>5.2114000000000003</v>
      </c>
      <c r="I426" s="73">
        <v>46035</v>
      </c>
      <c r="J426" s="73">
        <v>47131</v>
      </c>
      <c r="K426" s="69">
        <v>3.14</v>
      </c>
      <c r="L426" s="68" t="s">
        <v>2609</v>
      </c>
      <c r="M426" s="71">
        <v>2.5899999999999999E-2</v>
      </c>
      <c r="N426" t="str">
        <f>_xll.IMDP("BND",D426,$N$1,A426)</f>
        <v>은행채</v>
      </c>
      <c r="O426">
        <f t="shared" si="6"/>
        <v>5.5480390000000004E-2</v>
      </c>
    </row>
    <row r="427" spans="1:15" x14ac:dyDescent="0.3">
      <c r="A427" s="73">
        <v>46311</v>
      </c>
      <c r="B427" s="67" t="s">
        <v>2090</v>
      </c>
      <c r="C427" s="68" t="s">
        <v>2608</v>
      </c>
      <c r="D427" s="68" t="s">
        <v>2737</v>
      </c>
      <c r="E427" s="67" t="s">
        <v>2738</v>
      </c>
      <c r="F427" s="69">
        <v>3.4510000000000001</v>
      </c>
      <c r="G427" s="70">
        <v>0.30259999999999998</v>
      </c>
      <c r="H427" s="70">
        <v>0.16700000000000001</v>
      </c>
      <c r="I427" s="73">
        <v>46062</v>
      </c>
      <c r="J427" s="73">
        <v>46427</v>
      </c>
      <c r="K427" s="69">
        <v>2.98</v>
      </c>
      <c r="L427" s="68" t="s">
        <v>2609</v>
      </c>
      <c r="M427" s="71">
        <v>1.8200000000000001E-2</v>
      </c>
      <c r="N427" t="str">
        <f>_xll.IMDP("BND",D427,$N$1,A427)</f>
        <v>은행채</v>
      </c>
      <c r="O427">
        <f t="shared" si="6"/>
        <v>5.5073199999999996E-3</v>
      </c>
    </row>
    <row r="428" spans="1:15" x14ac:dyDescent="0.3">
      <c r="A428" s="73">
        <v>46311</v>
      </c>
      <c r="B428" s="67" t="s">
        <v>2090</v>
      </c>
      <c r="C428" s="68" t="s">
        <v>2608</v>
      </c>
      <c r="D428" s="68" t="s">
        <v>2739</v>
      </c>
      <c r="E428" s="67" t="s">
        <v>2740</v>
      </c>
      <c r="F428" s="69">
        <v>3.9350000000000001</v>
      </c>
      <c r="G428" s="70">
        <v>0.94279999999999997</v>
      </c>
      <c r="H428" s="70">
        <v>1.1293</v>
      </c>
      <c r="I428" s="73">
        <v>46118</v>
      </c>
      <c r="J428" s="73">
        <v>46666</v>
      </c>
      <c r="K428" s="69">
        <v>3.4</v>
      </c>
      <c r="L428" s="68" t="s">
        <v>2609</v>
      </c>
      <c r="M428" s="71">
        <v>1.66E-2</v>
      </c>
      <c r="N428" t="str">
        <f>_xll.IMDP("BND",D428,$N$1,A428)</f>
        <v>은행채</v>
      </c>
      <c r="O428">
        <f t="shared" si="6"/>
        <v>1.5650480000000001E-2</v>
      </c>
    </row>
    <row r="429" spans="1:15" x14ac:dyDescent="0.3">
      <c r="A429" s="73">
        <v>46311</v>
      </c>
      <c r="B429" s="67" t="s">
        <v>2090</v>
      </c>
      <c r="C429" s="68" t="s">
        <v>2608</v>
      </c>
      <c r="D429" s="68" t="s">
        <v>2741</v>
      </c>
      <c r="E429" s="67" t="s">
        <v>2742</v>
      </c>
      <c r="F429" s="69">
        <v>4.1029999999999998</v>
      </c>
      <c r="G429" s="70">
        <v>2.4699</v>
      </c>
      <c r="H429" s="70">
        <v>6.9256000000000002</v>
      </c>
      <c r="I429" s="73">
        <v>46178</v>
      </c>
      <c r="J429" s="73">
        <v>47274</v>
      </c>
      <c r="K429" s="69">
        <v>4.05</v>
      </c>
      <c r="L429" s="68" t="s">
        <v>2609</v>
      </c>
      <c r="M429" s="71">
        <v>1.95E-2</v>
      </c>
      <c r="N429" t="str">
        <f>_xll.IMDP("BND",D429,$N$1,A429)</f>
        <v>은행채</v>
      </c>
      <c r="O429">
        <f t="shared" si="6"/>
        <v>4.8163049999999999E-2</v>
      </c>
    </row>
    <row r="430" spans="1:15" x14ac:dyDescent="0.3">
      <c r="A430" s="73">
        <v>46311</v>
      </c>
      <c r="B430" s="67" t="s">
        <v>2090</v>
      </c>
      <c r="C430" s="68" t="s">
        <v>2608</v>
      </c>
      <c r="D430" s="68" t="s">
        <v>14261</v>
      </c>
      <c r="E430" s="67" t="s">
        <v>14262</v>
      </c>
      <c r="F430" s="69">
        <v>4.0430000000000001</v>
      </c>
      <c r="G430" s="70">
        <v>1.6661999999999999</v>
      </c>
      <c r="H430" s="70">
        <v>3.2401</v>
      </c>
      <c r="I430" s="73">
        <v>46216</v>
      </c>
      <c r="J430" s="73">
        <v>46947</v>
      </c>
      <c r="K430" s="69">
        <v>3.96</v>
      </c>
      <c r="L430" s="68" t="s">
        <v>2609</v>
      </c>
      <c r="M430" s="71">
        <v>9.2999999999999992E-3</v>
      </c>
      <c r="N430" t="str">
        <f>_xll.IMDP("BND",D430,$N$1,A430)</f>
        <v>은행채</v>
      </c>
      <c r="O430">
        <f t="shared" si="6"/>
        <v>1.5495659999999998E-2</v>
      </c>
    </row>
    <row r="431" spans="1:15" x14ac:dyDescent="0.3">
      <c r="A431" s="73">
        <v>46311</v>
      </c>
      <c r="B431" s="67" t="s">
        <v>2090</v>
      </c>
      <c r="C431" s="68" t="s">
        <v>2608</v>
      </c>
      <c r="D431" s="68" t="s">
        <v>14742</v>
      </c>
      <c r="E431" s="67" t="s">
        <v>14743</v>
      </c>
      <c r="F431" s="69">
        <v>4.117</v>
      </c>
      <c r="G431" s="70">
        <v>2.6183999999999998</v>
      </c>
      <c r="H431" s="70">
        <v>7.7762000000000002</v>
      </c>
      <c r="I431" s="73">
        <v>46241</v>
      </c>
      <c r="J431" s="73">
        <v>47337</v>
      </c>
      <c r="K431" s="69">
        <v>3.94</v>
      </c>
      <c r="L431" s="68" t="s">
        <v>2609</v>
      </c>
      <c r="M431" s="71">
        <v>2.2800000000000001E-2</v>
      </c>
      <c r="N431" t="str">
        <f>_xll.IMDP("BND",D431,$N$1,A431)</f>
        <v>은행채</v>
      </c>
      <c r="O431">
        <f t="shared" si="6"/>
        <v>5.9699519999999999E-2</v>
      </c>
    </row>
    <row r="432" spans="1:15" x14ac:dyDescent="0.3">
      <c r="A432" s="73">
        <v>46311</v>
      </c>
      <c r="B432" s="67" t="s">
        <v>2090</v>
      </c>
      <c r="C432" s="68" t="s">
        <v>2608</v>
      </c>
      <c r="D432" s="68" t="s">
        <v>15883</v>
      </c>
      <c r="E432" s="67" t="s">
        <v>15884</v>
      </c>
      <c r="F432" s="69">
        <v>4.0789999999999997</v>
      </c>
      <c r="G432" s="70">
        <v>1.8946000000000001</v>
      </c>
      <c r="H432" s="70">
        <v>4.1397000000000004</v>
      </c>
      <c r="I432" s="73">
        <v>46308</v>
      </c>
      <c r="J432" s="73">
        <v>47039</v>
      </c>
      <c r="K432" s="69">
        <v>4.1100000000000003</v>
      </c>
      <c r="L432" s="68" t="s">
        <v>2609</v>
      </c>
      <c r="M432" s="71">
        <v>1.1599999999999999E-2</v>
      </c>
      <c r="N432" t="str">
        <f>_xll.IMDP("BND",D432,$N$1,A432)</f>
        <v>은행채</v>
      </c>
      <c r="O432">
        <f t="shared" si="6"/>
        <v>2.1977359999999998E-2</v>
      </c>
    </row>
    <row r="433" spans="1:15" x14ac:dyDescent="0.3">
      <c r="A433" s="73">
        <v>46311</v>
      </c>
      <c r="B433" s="67" t="s">
        <v>2090</v>
      </c>
      <c r="C433" s="68" t="s">
        <v>2608</v>
      </c>
      <c r="D433" s="68" t="s">
        <v>2743</v>
      </c>
      <c r="E433" s="67" t="s">
        <v>2744</v>
      </c>
      <c r="F433" s="69">
        <v>3.887</v>
      </c>
      <c r="G433" s="70">
        <v>0.71440000000000003</v>
      </c>
      <c r="H433" s="70">
        <v>0.69</v>
      </c>
      <c r="I433" s="73">
        <v>44753</v>
      </c>
      <c r="J433" s="73">
        <v>46579</v>
      </c>
      <c r="K433" s="69">
        <v>3.73</v>
      </c>
      <c r="L433" s="68" t="s">
        <v>2609</v>
      </c>
      <c r="M433" s="71">
        <v>6.4999999999999997E-3</v>
      </c>
      <c r="N433" t="str">
        <f>_xll.IMDP("BND",D433,$N$1,A433)</f>
        <v>은행채</v>
      </c>
      <c r="O433">
        <f t="shared" si="6"/>
        <v>4.6436000000000003E-3</v>
      </c>
    </row>
    <row r="434" spans="1:15" x14ac:dyDescent="0.3">
      <c r="A434" s="73">
        <v>46311</v>
      </c>
      <c r="B434" s="67" t="s">
        <v>2090</v>
      </c>
      <c r="C434" s="68" t="s">
        <v>2608</v>
      </c>
      <c r="D434" s="68" t="s">
        <v>2745</v>
      </c>
      <c r="E434" s="67" t="s">
        <v>2746</v>
      </c>
      <c r="F434" s="69">
        <v>3.9279999999999999</v>
      </c>
      <c r="G434" s="70">
        <v>0.88270000000000004</v>
      </c>
      <c r="H434" s="70">
        <v>1.0062</v>
      </c>
      <c r="I434" s="73">
        <v>44819</v>
      </c>
      <c r="J434" s="73">
        <v>46645</v>
      </c>
      <c r="K434" s="69">
        <v>4.1399999999999997</v>
      </c>
      <c r="L434" s="68" t="s">
        <v>2609</v>
      </c>
      <c r="M434" s="71">
        <v>9.7999999999999997E-3</v>
      </c>
      <c r="N434" t="str">
        <f>_xll.IMDP("BND",D434,$N$1,A434)</f>
        <v>은행채</v>
      </c>
      <c r="O434">
        <f t="shared" si="6"/>
        <v>8.6504600000000004E-3</v>
      </c>
    </row>
    <row r="435" spans="1:15" x14ac:dyDescent="0.3">
      <c r="A435" s="73">
        <v>46311</v>
      </c>
      <c r="B435" s="67" t="s">
        <v>2090</v>
      </c>
      <c r="C435" s="68" t="s">
        <v>2608</v>
      </c>
      <c r="D435" s="68" t="s">
        <v>2747</v>
      </c>
      <c r="E435" s="67" t="s">
        <v>2748</v>
      </c>
      <c r="F435" s="69">
        <v>3.984</v>
      </c>
      <c r="G435" s="70">
        <v>1.2889999999999999</v>
      </c>
      <c r="H435" s="70">
        <v>2.0110000000000001</v>
      </c>
      <c r="I435" s="73">
        <v>44977</v>
      </c>
      <c r="J435" s="73">
        <v>46803</v>
      </c>
      <c r="K435" s="69">
        <v>3.83</v>
      </c>
      <c r="L435" s="68" t="s">
        <v>2609</v>
      </c>
      <c r="M435" s="71">
        <v>1.54E-2</v>
      </c>
      <c r="N435" t="str">
        <f>_xll.IMDP("BND",D435,$N$1,A435)</f>
        <v>은행채</v>
      </c>
      <c r="O435">
        <f t="shared" si="6"/>
        <v>1.9850599999999999E-2</v>
      </c>
    </row>
    <row r="436" spans="1:15" x14ac:dyDescent="0.3">
      <c r="A436" s="73">
        <v>46311</v>
      </c>
      <c r="B436" s="67" t="s">
        <v>2090</v>
      </c>
      <c r="C436" s="68" t="s">
        <v>2608</v>
      </c>
      <c r="D436" s="68" t="s">
        <v>2749</v>
      </c>
      <c r="E436" s="67" t="s">
        <v>2750</v>
      </c>
      <c r="F436" s="69">
        <v>3.444</v>
      </c>
      <c r="G436" s="70">
        <v>0.2999</v>
      </c>
      <c r="H436" s="70">
        <v>0.16470000000000001</v>
      </c>
      <c r="I436" s="73">
        <v>45512</v>
      </c>
      <c r="J436" s="73">
        <v>46426</v>
      </c>
      <c r="K436" s="69">
        <v>3.08</v>
      </c>
      <c r="L436" s="68" t="s">
        <v>2609</v>
      </c>
      <c r="M436" s="71">
        <v>1.4E-2</v>
      </c>
      <c r="N436" t="str">
        <f>_xll.IMDP("BND",D436,$N$1,A436)</f>
        <v>은행채</v>
      </c>
      <c r="O436">
        <f t="shared" si="6"/>
        <v>4.1986000000000002E-3</v>
      </c>
    </row>
    <row r="437" spans="1:15" x14ac:dyDescent="0.3">
      <c r="A437" s="73">
        <v>46311</v>
      </c>
      <c r="B437" s="67" t="s">
        <v>2090</v>
      </c>
      <c r="C437" s="68" t="s">
        <v>2608</v>
      </c>
      <c r="D437" s="68" t="s">
        <v>2751</v>
      </c>
      <c r="E437" s="67" t="s">
        <v>2752</v>
      </c>
      <c r="F437" s="69">
        <v>3.9409999999999998</v>
      </c>
      <c r="G437" s="70">
        <v>1.0334000000000001</v>
      </c>
      <c r="H437" s="70">
        <v>1.3372999999999999</v>
      </c>
      <c r="I437" s="73">
        <v>45607</v>
      </c>
      <c r="J437" s="73">
        <v>46702</v>
      </c>
      <c r="K437" s="69">
        <v>3.06</v>
      </c>
      <c r="L437" s="68" t="s">
        <v>2609</v>
      </c>
      <c r="M437" s="71">
        <v>1.0200000000000001E-2</v>
      </c>
      <c r="N437" t="str">
        <f>_xll.IMDP("BND",D437,$N$1,A437)</f>
        <v>은행채</v>
      </c>
      <c r="O437">
        <f t="shared" si="6"/>
        <v>1.0540680000000002E-2</v>
      </c>
    </row>
    <row r="438" spans="1:15" x14ac:dyDescent="0.3">
      <c r="A438" s="73">
        <v>46311</v>
      </c>
      <c r="B438" s="67" t="s">
        <v>2090</v>
      </c>
      <c r="C438" s="68" t="s">
        <v>2608</v>
      </c>
      <c r="D438" s="68" t="s">
        <v>2753</v>
      </c>
      <c r="E438" s="67" t="s">
        <v>2754</v>
      </c>
      <c r="F438" s="69">
        <v>3.71</v>
      </c>
      <c r="G438" s="70">
        <v>0.50429999999999997</v>
      </c>
      <c r="H438" s="70">
        <v>0.38109999999999999</v>
      </c>
      <c r="I438" s="73">
        <v>45771</v>
      </c>
      <c r="J438" s="73">
        <v>46501</v>
      </c>
      <c r="K438" s="69">
        <v>2.4900000000000002</v>
      </c>
      <c r="L438" s="68" t="s">
        <v>2609</v>
      </c>
      <c r="M438" s="71">
        <v>1.44E-2</v>
      </c>
      <c r="N438" t="str">
        <f>_xll.IMDP("BND",D438,$N$1,A438)</f>
        <v>은행채</v>
      </c>
      <c r="O438">
        <f t="shared" si="6"/>
        <v>7.261919999999999E-3</v>
      </c>
    </row>
    <row r="439" spans="1:15" x14ac:dyDescent="0.3">
      <c r="A439" s="73">
        <v>46311</v>
      </c>
      <c r="B439" s="67" t="s">
        <v>2090</v>
      </c>
      <c r="C439" s="68" t="s">
        <v>2608</v>
      </c>
      <c r="D439" s="68" t="s">
        <v>2755</v>
      </c>
      <c r="E439" s="67" t="s">
        <v>2756</v>
      </c>
      <c r="F439" s="69">
        <v>3.8919999999999999</v>
      </c>
      <c r="G439" s="70">
        <v>0.72740000000000005</v>
      </c>
      <c r="H439" s="70">
        <v>0.71109999999999995</v>
      </c>
      <c r="I439" s="73">
        <v>45853</v>
      </c>
      <c r="J439" s="73">
        <v>46583</v>
      </c>
      <c r="K439" s="69">
        <v>2.5</v>
      </c>
      <c r="L439" s="68" t="s">
        <v>2609</v>
      </c>
      <c r="M439" s="71">
        <v>1.9699999999999999E-2</v>
      </c>
      <c r="N439" t="str">
        <f>_xll.IMDP("BND",D439,$N$1,A439)</f>
        <v>은행채</v>
      </c>
      <c r="O439">
        <f t="shared" si="6"/>
        <v>1.432978E-2</v>
      </c>
    </row>
    <row r="440" spans="1:15" x14ac:dyDescent="0.3">
      <c r="A440" s="73">
        <v>46311</v>
      </c>
      <c r="B440" s="67" t="s">
        <v>2090</v>
      </c>
      <c r="C440" s="68" t="s">
        <v>2608</v>
      </c>
      <c r="D440" s="68" t="s">
        <v>2757</v>
      </c>
      <c r="E440" s="67" t="s">
        <v>2758</v>
      </c>
      <c r="F440" s="69">
        <v>4.0570000000000004</v>
      </c>
      <c r="G440" s="70">
        <v>1.7557</v>
      </c>
      <c r="H440" s="70">
        <v>3.5697999999999999</v>
      </c>
      <c r="I440" s="73">
        <v>45882</v>
      </c>
      <c r="J440" s="73">
        <v>46978</v>
      </c>
      <c r="K440" s="69">
        <v>2.54</v>
      </c>
      <c r="L440" s="68" t="s">
        <v>2609</v>
      </c>
      <c r="M440" s="71">
        <v>9.1000000000000004E-3</v>
      </c>
      <c r="N440" t="str">
        <f>_xll.IMDP("BND",D440,$N$1,A440)</f>
        <v>은행채</v>
      </c>
      <c r="O440">
        <f t="shared" si="6"/>
        <v>1.5976870000000001E-2</v>
      </c>
    </row>
    <row r="441" spans="1:15" x14ac:dyDescent="0.3">
      <c r="A441" s="73">
        <v>46311</v>
      </c>
      <c r="B441" s="67" t="s">
        <v>2090</v>
      </c>
      <c r="C441" s="68" t="s">
        <v>2608</v>
      </c>
      <c r="D441" s="68" t="s">
        <v>2759</v>
      </c>
      <c r="E441" s="67" t="s">
        <v>2760</v>
      </c>
      <c r="F441" s="69">
        <v>3.556</v>
      </c>
      <c r="G441" s="70">
        <v>0.3715</v>
      </c>
      <c r="H441" s="70">
        <v>0.23050000000000001</v>
      </c>
      <c r="I441" s="73">
        <v>45904</v>
      </c>
      <c r="J441" s="73">
        <v>46450</v>
      </c>
      <c r="K441" s="69">
        <v>2.5</v>
      </c>
      <c r="L441" s="68" t="s">
        <v>2609</v>
      </c>
      <c r="M441" s="71">
        <v>1.3899999999999999E-2</v>
      </c>
      <c r="N441" t="str">
        <f>_xll.IMDP("BND",D441,$N$1,A441)</f>
        <v>은행채</v>
      </c>
      <c r="O441">
        <f t="shared" si="6"/>
        <v>5.1638499999999993E-3</v>
      </c>
    </row>
    <row r="442" spans="1:15" x14ac:dyDescent="0.3">
      <c r="A442" s="73">
        <v>46311</v>
      </c>
      <c r="B442" s="67" t="s">
        <v>2090</v>
      </c>
      <c r="C442" s="68" t="s">
        <v>2608</v>
      </c>
      <c r="D442" s="68" t="s">
        <v>2761</v>
      </c>
      <c r="E442" s="67" t="s">
        <v>2762</v>
      </c>
      <c r="F442" s="69">
        <v>3.6880000000000002</v>
      </c>
      <c r="G442" s="70">
        <v>0.46960000000000002</v>
      </c>
      <c r="H442" s="70">
        <v>0.33729999999999999</v>
      </c>
      <c r="I442" s="73">
        <v>45940</v>
      </c>
      <c r="J442" s="73">
        <v>46487</v>
      </c>
      <c r="K442" s="69">
        <v>2.58</v>
      </c>
      <c r="L442" s="68" t="s">
        <v>2609</v>
      </c>
      <c r="M442" s="71">
        <v>1.38E-2</v>
      </c>
      <c r="N442" t="str">
        <f>_xll.IMDP("BND",D442,$N$1,A442)</f>
        <v>은행채</v>
      </c>
      <c r="O442">
        <f t="shared" si="6"/>
        <v>6.4804800000000003E-3</v>
      </c>
    </row>
    <row r="443" spans="1:15" x14ac:dyDescent="0.3">
      <c r="A443" s="73">
        <v>46311</v>
      </c>
      <c r="B443" s="67" t="s">
        <v>2090</v>
      </c>
      <c r="C443" s="68" t="s">
        <v>2608</v>
      </c>
      <c r="D443" s="68" t="s">
        <v>2763</v>
      </c>
      <c r="E443" s="67" t="s">
        <v>2764</v>
      </c>
      <c r="F443" s="69">
        <v>3.8180000000000001</v>
      </c>
      <c r="G443" s="70">
        <v>0.61509999999999998</v>
      </c>
      <c r="H443" s="70">
        <v>0.53280000000000005</v>
      </c>
      <c r="I443" s="73">
        <v>45995</v>
      </c>
      <c r="J443" s="73">
        <v>46542</v>
      </c>
      <c r="K443" s="69">
        <v>2.91</v>
      </c>
      <c r="L443" s="68" t="s">
        <v>2609</v>
      </c>
      <c r="M443" s="71">
        <v>3.7000000000000002E-3</v>
      </c>
      <c r="N443" t="str">
        <f>_xll.IMDP("BND",D443,$N$1,A443)</f>
        <v>은행채</v>
      </c>
      <c r="O443">
        <f t="shared" si="6"/>
        <v>2.2758700000000001E-3</v>
      </c>
    </row>
    <row r="444" spans="1:15" x14ac:dyDescent="0.3">
      <c r="A444" s="73">
        <v>46311</v>
      </c>
      <c r="B444" s="67" t="s">
        <v>2090</v>
      </c>
      <c r="C444" s="68" t="s">
        <v>2608</v>
      </c>
      <c r="D444" s="68" t="s">
        <v>2765</v>
      </c>
      <c r="E444" s="67" t="s">
        <v>2766</v>
      </c>
      <c r="F444" s="69">
        <v>3.98</v>
      </c>
      <c r="G444" s="70">
        <v>1.2664</v>
      </c>
      <c r="H444" s="70">
        <v>1.9440999999999999</v>
      </c>
      <c r="I444" s="73">
        <v>46063</v>
      </c>
      <c r="J444" s="73">
        <v>46793</v>
      </c>
      <c r="K444" s="69">
        <v>3.33</v>
      </c>
      <c r="L444" s="68" t="s">
        <v>2609</v>
      </c>
      <c r="M444" s="71">
        <v>1.4800000000000001E-2</v>
      </c>
      <c r="N444" t="str">
        <f>_xll.IMDP("BND",D444,$N$1,A444)</f>
        <v>은행채</v>
      </c>
      <c r="O444">
        <f t="shared" si="6"/>
        <v>1.8742720000000001E-2</v>
      </c>
    </row>
    <row r="445" spans="1:15" x14ac:dyDescent="0.3">
      <c r="A445" s="73">
        <v>46311</v>
      </c>
      <c r="B445" s="67" t="s">
        <v>2090</v>
      </c>
      <c r="C445" s="68" t="s">
        <v>2608</v>
      </c>
      <c r="D445" s="68" t="s">
        <v>2767</v>
      </c>
      <c r="E445" s="67" t="s">
        <v>2768</v>
      </c>
      <c r="F445" s="69">
        <v>3.9940000000000002</v>
      </c>
      <c r="G445" s="70">
        <v>1.3489</v>
      </c>
      <c r="H445" s="70">
        <v>2.1800999999999999</v>
      </c>
      <c r="I445" s="73">
        <v>46091</v>
      </c>
      <c r="J445" s="73">
        <v>46822</v>
      </c>
      <c r="K445" s="69">
        <v>3.29</v>
      </c>
      <c r="L445" s="68" t="s">
        <v>2609</v>
      </c>
      <c r="M445" s="71">
        <v>2.76E-2</v>
      </c>
      <c r="N445" t="str">
        <f>_xll.IMDP("BND",D445,$N$1,A445)</f>
        <v>은행채</v>
      </c>
      <c r="O445">
        <f t="shared" si="6"/>
        <v>3.7229640000000001E-2</v>
      </c>
    </row>
    <row r="446" spans="1:15" x14ac:dyDescent="0.3">
      <c r="A446" s="73">
        <v>46311</v>
      </c>
      <c r="B446" s="67" t="s">
        <v>2090</v>
      </c>
      <c r="C446" s="68" t="s">
        <v>2608</v>
      </c>
      <c r="D446" s="68" t="s">
        <v>2769</v>
      </c>
      <c r="E446" s="67" t="s">
        <v>2770</v>
      </c>
      <c r="F446" s="69">
        <v>4.0069999999999997</v>
      </c>
      <c r="G446" s="70">
        <v>1.4176</v>
      </c>
      <c r="H446" s="70">
        <v>2.3889999999999998</v>
      </c>
      <c r="I446" s="73">
        <v>46118</v>
      </c>
      <c r="J446" s="73">
        <v>46849</v>
      </c>
      <c r="K446" s="69">
        <v>3.57</v>
      </c>
      <c r="L446" s="68" t="s">
        <v>2609</v>
      </c>
      <c r="M446" s="71">
        <v>2.4400000000000002E-2</v>
      </c>
      <c r="N446" t="str">
        <f>_xll.IMDP("BND",D446,$N$1,A446)</f>
        <v>은행채</v>
      </c>
      <c r="O446">
        <f t="shared" si="6"/>
        <v>3.4589439999999999E-2</v>
      </c>
    </row>
    <row r="447" spans="1:15" x14ac:dyDescent="0.3">
      <c r="A447" s="73">
        <v>46311</v>
      </c>
      <c r="B447" s="67" t="s">
        <v>2090</v>
      </c>
      <c r="C447" s="68" t="s">
        <v>2608</v>
      </c>
      <c r="D447" s="68" t="s">
        <v>2771</v>
      </c>
      <c r="E447" s="67" t="s">
        <v>2772</v>
      </c>
      <c r="F447" s="69">
        <v>4.0190000000000001</v>
      </c>
      <c r="G447" s="70">
        <v>1.5011000000000001</v>
      </c>
      <c r="H447" s="70">
        <v>2.6720999999999999</v>
      </c>
      <c r="I447" s="73">
        <v>46153</v>
      </c>
      <c r="J447" s="73">
        <v>46884</v>
      </c>
      <c r="K447" s="69">
        <v>3.6</v>
      </c>
      <c r="L447" s="68" t="s">
        <v>2609</v>
      </c>
      <c r="M447" s="71">
        <v>2.18E-2</v>
      </c>
      <c r="N447" t="str">
        <f>_xll.IMDP("BND",D447,$N$1,A447)</f>
        <v>은행채</v>
      </c>
      <c r="O447">
        <f t="shared" si="6"/>
        <v>3.272398E-2</v>
      </c>
    </row>
    <row r="448" spans="1:15" x14ac:dyDescent="0.3">
      <c r="A448" s="73">
        <v>46311</v>
      </c>
      <c r="B448" s="67" t="s">
        <v>2090</v>
      </c>
      <c r="C448" s="68" t="s">
        <v>2608</v>
      </c>
      <c r="D448" s="68" t="s">
        <v>2773</v>
      </c>
      <c r="E448" s="67" t="s">
        <v>2774</v>
      </c>
      <c r="F448" s="69">
        <v>3.952</v>
      </c>
      <c r="G448" s="70">
        <v>1.103</v>
      </c>
      <c r="H448" s="70">
        <v>1.5065</v>
      </c>
      <c r="I448" s="73">
        <v>46181</v>
      </c>
      <c r="J448" s="73">
        <v>46729</v>
      </c>
      <c r="K448" s="69">
        <v>3.82</v>
      </c>
      <c r="L448" s="68" t="s">
        <v>2609</v>
      </c>
      <c r="M448" s="71">
        <v>8.8000000000000005E-3</v>
      </c>
      <c r="N448" t="str">
        <f>_xll.IMDP("BND",D448,$N$1,A448)</f>
        <v>은행채</v>
      </c>
      <c r="O448">
        <f t="shared" si="6"/>
        <v>9.7064000000000004E-3</v>
      </c>
    </row>
    <row r="449" spans="1:15" x14ac:dyDescent="0.3">
      <c r="A449" s="73">
        <v>46311</v>
      </c>
      <c r="B449" s="67" t="s">
        <v>2090</v>
      </c>
      <c r="C449" s="68" t="s">
        <v>2811</v>
      </c>
      <c r="D449" s="68" t="s">
        <v>14263</v>
      </c>
      <c r="E449" s="67" t="s">
        <v>14264</v>
      </c>
      <c r="F449" s="69">
        <v>4.0419999999999998</v>
      </c>
      <c r="G449" s="70">
        <v>2.5756999999999999</v>
      </c>
      <c r="H449" s="70">
        <v>7.4828999999999999</v>
      </c>
      <c r="I449" s="73">
        <v>46216</v>
      </c>
      <c r="J449" s="73">
        <v>47312</v>
      </c>
      <c r="K449" s="69">
        <v>3.99</v>
      </c>
      <c r="L449" s="68" t="s">
        <v>2092</v>
      </c>
      <c r="M449" s="71">
        <v>1.8499999999999999E-2</v>
      </c>
      <c r="N449" t="str">
        <f>_xll.IMDP("BND",D449,$N$1,A449)</f>
        <v>은행채</v>
      </c>
      <c r="O449">
        <f t="shared" si="6"/>
        <v>4.7650449999999997E-2</v>
      </c>
    </row>
    <row r="450" spans="1:15" x14ac:dyDescent="0.3">
      <c r="A450" s="73">
        <v>46311</v>
      </c>
      <c r="B450" s="67" t="s">
        <v>2090</v>
      </c>
      <c r="C450" s="68" t="s">
        <v>2608</v>
      </c>
      <c r="D450" s="68" t="s">
        <v>14796</v>
      </c>
      <c r="E450" s="67" t="s">
        <v>14797</v>
      </c>
      <c r="F450" s="69">
        <v>4.0549999999999997</v>
      </c>
      <c r="G450" s="70">
        <v>1.7277</v>
      </c>
      <c r="H450" s="70">
        <v>3.4881000000000002</v>
      </c>
      <c r="I450" s="73">
        <v>46244</v>
      </c>
      <c r="J450" s="73">
        <v>46975</v>
      </c>
      <c r="K450" s="69">
        <v>3.78</v>
      </c>
      <c r="L450" s="68" t="s">
        <v>2609</v>
      </c>
      <c r="M450" s="71">
        <v>6.4999999999999997E-3</v>
      </c>
      <c r="N450" t="str">
        <f>_xll.IMDP("BND",D450,$N$1,A450)</f>
        <v>은행채</v>
      </c>
      <c r="O450">
        <f t="shared" ref="O450:O513" si="7">M450*G450</f>
        <v>1.123005E-2</v>
      </c>
    </row>
    <row r="451" spans="1:15" x14ac:dyDescent="0.3">
      <c r="A451" s="73">
        <v>46311</v>
      </c>
      <c r="B451" s="67" t="s">
        <v>2090</v>
      </c>
      <c r="C451" s="68" t="s">
        <v>2608</v>
      </c>
      <c r="D451" s="68" t="s">
        <v>15224</v>
      </c>
      <c r="E451" s="67" t="s">
        <v>15263</v>
      </c>
      <c r="F451" s="69">
        <v>4.069</v>
      </c>
      <c r="G451" s="70">
        <v>1.7985</v>
      </c>
      <c r="H451" s="70">
        <v>3.7587000000000002</v>
      </c>
      <c r="I451" s="73">
        <v>46272</v>
      </c>
      <c r="J451" s="73">
        <v>47003</v>
      </c>
      <c r="K451" s="69">
        <v>3.99</v>
      </c>
      <c r="L451" s="68" t="s">
        <v>2609</v>
      </c>
      <c r="M451" s="71">
        <v>1.2500000000000001E-2</v>
      </c>
      <c r="N451" t="str">
        <f>_xll.IMDP("BND",D451,$N$1,A451)</f>
        <v>은행채</v>
      </c>
      <c r="O451">
        <f t="shared" si="7"/>
        <v>2.2481250000000001E-2</v>
      </c>
    </row>
    <row r="452" spans="1:15" x14ac:dyDescent="0.3">
      <c r="A452" s="73">
        <v>46311</v>
      </c>
      <c r="B452" s="67" t="s">
        <v>2090</v>
      </c>
      <c r="C452" s="68" t="s">
        <v>2608</v>
      </c>
      <c r="D452" s="68" t="s">
        <v>16036</v>
      </c>
      <c r="E452" s="67" t="s">
        <v>16037</v>
      </c>
      <c r="F452" s="69">
        <v>4.0830000000000002</v>
      </c>
      <c r="G452" s="70">
        <v>2.3517999999999999</v>
      </c>
      <c r="H452" s="70">
        <v>6.274</v>
      </c>
      <c r="I452" s="73">
        <v>46309</v>
      </c>
      <c r="J452" s="73">
        <v>47222</v>
      </c>
      <c r="K452" s="69">
        <v>4.08</v>
      </c>
      <c r="L452" s="68" t="s">
        <v>2609</v>
      </c>
      <c r="M452" s="71">
        <v>3.7000000000000002E-3</v>
      </c>
      <c r="N452" t="str">
        <f>_xll.IMDP("BND",D452,$N$1,A452)</f>
        <v>은행채</v>
      </c>
      <c r="O452">
        <f t="shared" si="7"/>
        <v>8.70166E-3</v>
      </c>
    </row>
    <row r="453" spans="1:15" x14ac:dyDescent="0.3">
      <c r="A453" s="73">
        <v>46311</v>
      </c>
      <c r="B453" s="67" t="s">
        <v>2090</v>
      </c>
      <c r="C453" s="68" t="s">
        <v>2608</v>
      </c>
      <c r="D453" s="68" t="s">
        <v>2775</v>
      </c>
      <c r="E453" s="67" t="s">
        <v>2776</v>
      </c>
      <c r="F453" s="69">
        <v>3.9660000000000002</v>
      </c>
      <c r="G453" s="70">
        <v>1.2068000000000001</v>
      </c>
      <c r="H453" s="70">
        <v>1.7717000000000001</v>
      </c>
      <c r="I453" s="73">
        <v>44942</v>
      </c>
      <c r="J453" s="73">
        <v>46768</v>
      </c>
      <c r="K453" s="69">
        <v>3.75</v>
      </c>
      <c r="L453" s="68" t="s">
        <v>2609</v>
      </c>
      <c r="M453" s="71">
        <v>8.8999999999999999E-3</v>
      </c>
      <c r="N453" t="str">
        <f>_xll.IMDP("BND",D453,$N$1,A453)</f>
        <v>은행채</v>
      </c>
      <c r="O453">
        <f t="shared" si="7"/>
        <v>1.074052E-2</v>
      </c>
    </row>
    <row r="454" spans="1:15" x14ac:dyDescent="0.3">
      <c r="A454" s="73">
        <v>46311</v>
      </c>
      <c r="B454" s="67" t="s">
        <v>2090</v>
      </c>
      <c r="C454" s="68" t="s">
        <v>2608</v>
      </c>
      <c r="D454" s="68" t="s">
        <v>2777</v>
      </c>
      <c r="E454" s="67" t="s">
        <v>2778</v>
      </c>
      <c r="F454" s="69">
        <v>3.5230000000000001</v>
      </c>
      <c r="G454" s="70">
        <v>0.34239999999999998</v>
      </c>
      <c r="H454" s="70">
        <v>0.20269999999999999</v>
      </c>
      <c r="I454" s="73">
        <v>44981</v>
      </c>
      <c r="J454" s="73">
        <v>46442</v>
      </c>
      <c r="K454" s="69">
        <v>3.89</v>
      </c>
      <c r="L454" s="68" t="s">
        <v>2609</v>
      </c>
      <c r="M454" s="71">
        <v>1.49E-2</v>
      </c>
      <c r="N454" t="str">
        <f>_xll.IMDP("BND",D454,$N$1,A454)</f>
        <v>은행채</v>
      </c>
      <c r="O454">
        <f t="shared" si="7"/>
        <v>5.1017599999999995E-3</v>
      </c>
    </row>
    <row r="455" spans="1:15" x14ac:dyDescent="0.3">
      <c r="A455" s="73">
        <v>46311</v>
      </c>
      <c r="B455" s="67" t="s">
        <v>2090</v>
      </c>
      <c r="C455" s="68" t="s">
        <v>2608</v>
      </c>
      <c r="D455" s="68" t="s">
        <v>2779</v>
      </c>
      <c r="E455" s="67" t="s">
        <v>2780</v>
      </c>
      <c r="F455" s="69">
        <v>3.7320000000000002</v>
      </c>
      <c r="G455" s="70">
        <v>0.53190000000000004</v>
      </c>
      <c r="H455" s="70">
        <v>0.41739999999999999</v>
      </c>
      <c r="I455" s="73">
        <v>45050</v>
      </c>
      <c r="J455" s="73">
        <v>46511</v>
      </c>
      <c r="K455" s="69">
        <v>3.55</v>
      </c>
      <c r="L455" s="68" t="s">
        <v>2609</v>
      </c>
      <c r="M455" s="71">
        <v>7.9000000000000008E-3</v>
      </c>
      <c r="N455" t="str">
        <f>_xll.IMDP("BND",D455,$N$1,A455)</f>
        <v>은행채</v>
      </c>
      <c r="O455">
        <f t="shared" si="7"/>
        <v>4.2020100000000008E-3</v>
      </c>
    </row>
    <row r="456" spans="1:15" x14ac:dyDescent="0.3">
      <c r="A456" s="73">
        <v>46311</v>
      </c>
      <c r="B456" s="67" t="s">
        <v>2090</v>
      </c>
      <c r="C456" s="68" t="s">
        <v>2608</v>
      </c>
      <c r="D456" s="68" t="s">
        <v>2781</v>
      </c>
      <c r="E456" s="67" t="s">
        <v>2782</v>
      </c>
      <c r="F456" s="69">
        <v>3.9119999999999999</v>
      </c>
      <c r="G456" s="70">
        <v>0.79859999999999998</v>
      </c>
      <c r="H456" s="70">
        <v>0.84199999999999997</v>
      </c>
      <c r="I456" s="73">
        <v>45517</v>
      </c>
      <c r="J456" s="73">
        <v>46612</v>
      </c>
      <c r="K456" s="69">
        <v>3.09</v>
      </c>
      <c r="L456" s="68" t="s">
        <v>2609</v>
      </c>
      <c r="M456" s="71">
        <v>1.2500000000000001E-2</v>
      </c>
      <c r="N456" t="str">
        <f>_xll.IMDP("BND",D456,$N$1,A456)</f>
        <v>은행채</v>
      </c>
      <c r="O456">
        <f t="shared" si="7"/>
        <v>9.9825000000000001E-3</v>
      </c>
    </row>
    <row r="457" spans="1:15" x14ac:dyDescent="0.3">
      <c r="A457" s="73">
        <v>46311</v>
      </c>
      <c r="B457" s="67" t="s">
        <v>2090</v>
      </c>
      <c r="C457" s="68" t="s">
        <v>2608</v>
      </c>
      <c r="D457" s="68" t="s">
        <v>2783</v>
      </c>
      <c r="E457" s="67" t="s">
        <v>2784</v>
      </c>
      <c r="F457" s="69">
        <v>3.5569999999999999</v>
      </c>
      <c r="G457" s="70">
        <v>0.37109999999999999</v>
      </c>
      <c r="H457" s="70">
        <v>0.2301</v>
      </c>
      <c r="I457" s="73">
        <v>45539</v>
      </c>
      <c r="J457" s="73">
        <v>46450</v>
      </c>
      <c r="K457" s="69">
        <v>3.19</v>
      </c>
      <c r="L457" s="68" t="s">
        <v>2609</v>
      </c>
      <c r="M457" s="71">
        <v>4.7000000000000002E-3</v>
      </c>
      <c r="N457" t="str">
        <f>_xll.IMDP("BND",D457,$N$1,A457)</f>
        <v>은행채</v>
      </c>
      <c r="O457">
        <f t="shared" si="7"/>
        <v>1.74417E-3</v>
      </c>
    </row>
    <row r="458" spans="1:15" x14ac:dyDescent="0.3">
      <c r="A458" s="73">
        <v>46311</v>
      </c>
      <c r="B458" s="67" t="s">
        <v>2090</v>
      </c>
      <c r="C458" s="68" t="s">
        <v>2608</v>
      </c>
      <c r="D458" s="68" t="s">
        <v>2785</v>
      </c>
      <c r="E458" s="67" t="s">
        <v>2786</v>
      </c>
      <c r="F458" s="69">
        <v>3.8319999999999999</v>
      </c>
      <c r="G458" s="70">
        <v>0.63149999999999995</v>
      </c>
      <c r="H458" s="70">
        <v>0.55730000000000002</v>
      </c>
      <c r="I458" s="73">
        <v>45636</v>
      </c>
      <c r="J458" s="73">
        <v>46548</v>
      </c>
      <c r="K458" s="69">
        <v>2.83</v>
      </c>
      <c r="L458" s="68" t="s">
        <v>2609</v>
      </c>
      <c r="M458" s="71">
        <v>7.9000000000000008E-3</v>
      </c>
      <c r="N458" t="str">
        <f>_xll.IMDP("BND",D458,$N$1,A458)</f>
        <v>은행채</v>
      </c>
      <c r="O458">
        <f t="shared" si="7"/>
        <v>4.9888500000000004E-3</v>
      </c>
    </row>
    <row r="459" spans="1:15" x14ac:dyDescent="0.3">
      <c r="A459" s="73">
        <v>46311</v>
      </c>
      <c r="B459" s="67" t="s">
        <v>2090</v>
      </c>
      <c r="C459" s="68" t="s">
        <v>2608</v>
      </c>
      <c r="D459" s="68" t="s">
        <v>2787</v>
      </c>
      <c r="E459" s="67" t="s">
        <v>2788</v>
      </c>
      <c r="F459" s="69">
        <v>3.891</v>
      </c>
      <c r="G459" s="70">
        <v>0.72409999999999997</v>
      </c>
      <c r="H459" s="70">
        <v>0.70579999999999998</v>
      </c>
      <c r="I459" s="73">
        <v>45671</v>
      </c>
      <c r="J459" s="73">
        <v>46582</v>
      </c>
      <c r="K459" s="69">
        <v>2.81</v>
      </c>
      <c r="L459" s="68" t="s">
        <v>2609</v>
      </c>
      <c r="M459" s="71">
        <v>1.61E-2</v>
      </c>
      <c r="N459" t="str">
        <f>_xll.IMDP("BND",D459,$N$1,A459)</f>
        <v>은행채</v>
      </c>
      <c r="O459">
        <f t="shared" si="7"/>
        <v>1.165801E-2</v>
      </c>
    </row>
    <row r="460" spans="1:15" x14ac:dyDescent="0.3">
      <c r="A460" s="73">
        <v>46311</v>
      </c>
      <c r="B460" s="67" t="s">
        <v>2090</v>
      </c>
      <c r="C460" s="68" t="s">
        <v>2608</v>
      </c>
      <c r="D460" s="68" t="s">
        <v>2789</v>
      </c>
      <c r="E460" s="67" t="s">
        <v>2790</v>
      </c>
      <c r="F460" s="69">
        <v>3.5289999999999999</v>
      </c>
      <c r="G460" s="70">
        <v>0.34849999999999998</v>
      </c>
      <c r="H460" s="70">
        <v>0.2082</v>
      </c>
      <c r="I460" s="73">
        <v>45714</v>
      </c>
      <c r="J460" s="73">
        <v>46444</v>
      </c>
      <c r="K460" s="69">
        <v>2.71</v>
      </c>
      <c r="L460" s="68" t="s">
        <v>2609</v>
      </c>
      <c r="M460" s="71">
        <v>1.3899999999999999E-2</v>
      </c>
      <c r="N460" t="str">
        <f>_xll.IMDP("BND",D460,$N$1,A460)</f>
        <v>은행채</v>
      </c>
      <c r="O460">
        <f t="shared" si="7"/>
        <v>4.8441499999999993E-3</v>
      </c>
    </row>
    <row r="461" spans="1:15" x14ac:dyDescent="0.3">
      <c r="A461" s="73">
        <v>46311</v>
      </c>
      <c r="B461" s="67" t="s">
        <v>2090</v>
      </c>
      <c r="C461" s="68" t="s">
        <v>2608</v>
      </c>
      <c r="D461" s="68" t="s">
        <v>2791</v>
      </c>
      <c r="E461" s="67" t="s">
        <v>2792</v>
      </c>
      <c r="F461" s="69">
        <v>3.722</v>
      </c>
      <c r="G461" s="70">
        <v>0.51500000000000001</v>
      </c>
      <c r="H461" s="70">
        <v>0.3947</v>
      </c>
      <c r="I461" s="73">
        <v>45775</v>
      </c>
      <c r="J461" s="73">
        <v>46505</v>
      </c>
      <c r="K461" s="69">
        <v>2.5</v>
      </c>
      <c r="L461" s="68" t="s">
        <v>2609</v>
      </c>
      <c r="M461" s="71">
        <v>2.5499999999999998E-2</v>
      </c>
      <c r="N461" t="str">
        <f>_xll.IMDP("BND",D461,$N$1,A461)</f>
        <v>은행채</v>
      </c>
      <c r="O461">
        <f t="shared" si="7"/>
        <v>1.31325E-2</v>
      </c>
    </row>
    <row r="462" spans="1:15" x14ac:dyDescent="0.3">
      <c r="A462" s="73">
        <v>46311</v>
      </c>
      <c r="B462" s="67" t="s">
        <v>2090</v>
      </c>
      <c r="C462" s="68" t="s">
        <v>2608</v>
      </c>
      <c r="D462" s="68" t="s">
        <v>2793</v>
      </c>
      <c r="E462" s="67" t="s">
        <v>2794</v>
      </c>
      <c r="F462" s="69">
        <v>3.944</v>
      </c>
      <c r="G462" s="70">
        <v>1.0609999999999999</v>
      </c>
      <c r="H462" s="70">
        <v>1.3995</v>
      </c>
      <c r="I462" s="73">
        <v>45797</v>
      </c>
      <c r="J462" s="73">
        <v>46711</v>
      </c>
      <c r="K462" s="69">
        <v>2.4900000000000002</v>
      </c>
      <c r="L462" s="68" t="s">
        <v>2609</v>
      </c>
      <c r="M462" s="71">
        <v>1.83E-2</v>
      </c>
      <c r="N462" t="str">
        <f>_xll.IMDP("BND",D462,$N$1,A462)</f>
        <v>은행채</v>
      </c>
      <c r="O462">
        <f t="shared" si="7"/>
        <v>1.9416300000000001E-2</v>
      </c>
    </row>
    <row r="463" spans="1:15" x14ac:dyDescent="0.3">
      <c r="A463" s="73">
        <v>46311</v>
      </c>
      <c r="B463" s="67" t="s">
        <v>2090</v>
      </c>
      <c r="C463" s="68" t="s">
        <v>2608</v>
      </c>
      <c r="D463" s="68" t="s">
        <v>2795</v>
      </c>
      <c r="E463" s="67" t="s">
        <v>2796</v>
      </c>
      <c r="F463" s="69">
        <v>3.8370000000000002</v>
      </c>
      <c r="G463" s="70">
        <v>0.63749999999999996</v>
      </c>
      <c r="H463" s="70">
        <v>0.56620000000000004</v>
      </c>
      <c r="I463" s="73">
        <v>45820</v>
      </c>
      <c r="J463" s="73">
        <v>46550</v>
      </c>
      <c r="K463" s="69">
        <v>2.5099999999999998</v>
      </c>
      <c r="L463" s="68" t="s">
        <v>2609</v>
      </c>
      <c r="M463" s="71">
        <v>1.84E-2</v>
      </c>
      <c r="N463" t="str">
        <f>_xll.IMDP("BND",D463,$N$1,A463)</f>
        <v>은행채</v>
      </c>
      <c r="O463">
        <f t="shared" si="7"/>
        <v>1.1729999999999999E-2</v>
      </c>
    </row>
    <row r="464" spans="1:15" x14ac:dyDescent="0.3">
      <c r="A464" s="73">
        <v>46311</v>
      </c>
      <c r="B464" s="67" t="s">
        <v>2090</v>
      </c>
      <c r="C464" s="68" t="s">
        <v>2608</v>
      </c>
      <c r="D464" s="68" t="s">
        <v>2797</v>
      </c>
      <c r="E464" s="67" t="s">
        <v>2798</v>
      </c>
      <c r="F464" s="69">
        <v>3.9660000000000002</v>
      </c>
      <c r="G464" s="70">
        <v>1.214</v>
      </c>
      <c r="H464" s="70">
        <v>1.7858000000000001</v>
      </c>
      <c r="I464" s="73">
        <v>45854</v>
      </c>
      <c r="J464" s="73">
        <v>46768</v>
      </c>
      <c r="K464" s="69">
        <v>2.5299999999999998</v>
      </c>
      <c r="L464" s="68" t="s">
        <v>2609</v>
      </c>
      <c r="M464" s="71">
        <v>1.0999999999999999E-2</v>
      </c>
      <c r="N464" t="str">
        <f>_xll.IMDP("BND",D464,$N$1,A464)</f>
        <v>은행채</v>
      </c>
      <c r="O464">
        <f t="shared" si="7"/>
        <v>1.3354E-2</v>
      </c>
    </row>
    <row r="465" spans="1:15" x14ac:dyDescent="0.3">
      <c r="A465" s="73">
        <v>46311</v>
      </c>
      <c r="B465" s="67" t="s">
        <v>2090</v>
      </c>
      <c r="C465" s="68" t="s">
        <v>2608</v>
      </c>
      <c r="D465" s="68" t="s">
        <v>2799</v>
      </c>
      <c r="E465" s="67" t="s">
        <v>2800</v>
      </c>
      <c r="F465" s="69">
        <v>3.9119999999999999</v>
      </c>
      <c r="G465" s="70">
        <v>0.8034</v>
      </c>
      <c r="H465" s="70">
        <v>0.84970000000000001</v>
      </c>
      <c r="I465" s="73">
        <v>45883</v>
      </c>
      <c r="J465" s="73">
        <v>46613</v>
      </c>
      <c r="K465" s="69">
        <v>2.5099999999999998</v>
      </c>
      <c r="L465" s="68" t="s">
        <v>2609</v>
      </c>
      <c r="M465" s="71">
        <v>1.84E-2</v>
      </c>
      <c r="N465" t="str">
        <f>_xll.IMDP("BND",D465,$N$1,A465)</f>
        <v>은행채</v>
      </c>
      <c r="O465">
        <f t="shared" si="7"/>
        <v>1.478256E-2</v>
      </c>
    </row>
    <row r="466" spans="1:15" x14ac:dyDescent="0.3">
      <c r="A466" s="73">
        <v>46311</v>
      </c>
      <c r="B466" s="67" t="s">
        <v>2090</v>
      </c>
      <c r="C466" s="68" t="s">
        <v>2608</v>
      </c>
      <c r="D466" s="68" t="s">
        <v>2801</v>
      </c>
      <c r="E466" s="67" t="s">
        <v>2802</v>
      </c>
      <c r="F466" s="69">
        <v>3.9260000000000002</v>
      </c>
      <c r="G466" s="70">
        <v>0.86939999999999995</v>
      </c>
      <c r="H466" s="70">
        <v>0.97640000000000005</v>
      </c>
      <c r="I466" s="73">
        <v>45908</v>
      </c>
      <c r="J466" s="73">
        <v>46638</v>
      </c>
      <c r="K466" s="69">
        <v>2.52</v>
      </c>
      <c r="L466" s="68" t="s">
        <v>2609</v>
      </c>
      <c r="M466" s="71">
        <v>1.84E-2</v>
      </c>
      <c r="N466" t="str">
        <f>_xll.IMDP("BND",D466,$N$1,A466)</f>
        <v>은행채</v>
      </c>
      <c r="O466">
        <f t="shared" si="7"/>
        <v>1.5996959999999998E-2</v>
      </c>
    </row>
    <row r="467" spans="1:15" x14ac:dyDescent="0.3">
      <c r="A467" s="73">
        <v>46311</v>
      </c>
      <c r="B467" s="67" t="s">
        <v>2090</v>
      </c>
      <c r="C467" s="68" t="s">
        <v>2608</v>
      </c>
      <c r="D467" s="68" t="s">
        <v>2803</v>
      </c>
      <c r="E467" s="67" t="s">
        <v>2804</v>
      </c>
      <c r="F467" s="69">
        <v>3.94</v>
      </c>
      <c r="G467" s="70">
        <v>1.0237000000000001</v>
      </c>
      <c r="H467" s="70">
        <v>1.3142</v>
      </c>
      <c r="I467" s="73">
        <v>45968</v>
      </c>
      <c r="J467" s="73">
        <v>46698</v>
      </c>
      <c r="K467" s="69">
        <v>2.88</v>
      </c>
      <c r="L467" s="68" t="s">
        <v>2609</v>
      </c>
      <c r="M467" s="71">
        <v>6.8999999999999999E-3</v>
      </c>
      <c r="N467" t="str">
        <f>_xll.IMDP("BND",D467,$N$1,A467)</f>
        <v>은행채</v>
      </c>
      <c r="O467">
        <f t="shared" si="7"/>
        <v>7.0635300000000002E-3</v>
      </c>
    </row>
    <row r="468" spans="1:15" x14ac:dyDescent="0.3">
      <c r="A468" s="73">
        <v>46311</v>
      </c>
      <c r="B468" s="67" t="s">
        <v>2090</v>
      </c>
      <c r="C468" s="68" t="s">
        <v>2608</v>
      </c>
      <c r="D468" s="68" t="s">
        <v>2805</v>
      </c>
      <c r="E468" s="67" t="s">
        <v>2806</v>
      </c>
      <c r="F468" s="69">
        <v>4.0810000000000004</v>
      </c>
      <c r="G468" s="70">
        <v>2.0388000000000002</v>
      </c>
      <c r="H468" s="70">
        <v>4.7537000000000003</v>
      </c>
      <c r="I468" s="73">
        <v>45996</v>
      </c>
      <c r="J468" s="73">
        <v>47092</v>
      </c>
      <c r="K468" s="69">
        <v>3.13</v>
      </c>
      <c r="L468" s="68" t="s">
        <v>2609</v>
      </c>
      <c r="M468" s="71">
        <v>1.8200000000000001E-2</v>
      </c>
      <c r="N468" t="str">
        <f>_xll.IMDP("BND",D468,$N$1,A468)</f>
        <v>은행채</v>
      </c>
      <c r="O468">
        <f t="shared" si="7"/>
        <v>3.7106160000000006E-2</v>
      </c>
    </row>
    <row r="469" spans="1:15" x14ac:dyDescent="0.3">
      <c r="A469" s="73">
        <v>46311</v>
      </c>
      <c r="B469" s="67" t="s">
        <v>2090</v>
      </c>
      <c r="C469" s="68" t="s">
        <v>2608</v>
      </c>
      <c r="D469" s="68" t="s">
        <v>2807</v>
      </c>
      <c r="E469" s="67" t="s">
        <v>2808</v>
      </c>
      <c r="F469" s="69">
        <v>3.9660000000000002</v>
      </c>
      <c r="G469" s="70">
        <v>1.2061999999999999</v>
      </c>
      <c r="H469" s="70">
        <v>1.7665999999999999</v>
      </c>
      <c r="I469" s="73">
        <v>46036</v>
      </c>
      <c r="J469" s="73">
        <v>46766</v>
      </c>
      <c r="K469" s="69">
        <v>2.95</v>
      </c>
      <c r="L469" s="68" t="s">
        <v>2609</v>
      </c>
      <c r="M469" s="71">
        <v>5.4999999999999997E-3</v>
      </c>
      <c r="N469" t="str">
        <f>_xll.IMDP("BND",D469,$N$1,A469)</f>
        <v>은행채</v>
      </c>
      <c r="O469">
        <f t="shared" si="7"/>
        <v>6.6340999999999995E-3</v>
      </c>
    </row>
    <row r="470" spans="1:15" x14ac:dyDescent="0.3">
      <c r="A470" s="73">
        <v>46311</v>
      </c>
      <c r="B470" s="67" t="s">
        <v>2090</v>
      </c>
      <c r="C470" s="68" t="s">
        <v>2608</v>
      </c>
      <c r="D470" s="68" t="s">
        <v>2809</v>
      </c>
      <c r="E470" s="67" t="s">
        <v>2810</v>
      </c>
      <c r="F470" s="69">
        <v>3.911</v>
      </c>
      <c r="G470" s="70">
        <v>0.79569999999999996</v>
      </c>
      <c r="H470" s="70">
        <v>0.8367</v>
      </c>
      <c r="I470" s="73">
        <v>46065</v>
      </c>
      <c r="J470" s="73">
        <v>46611</v>
      </c>
      <c r="K470" s="69">
        <v>3.16</v>
      </c>
      <c r="L470" s="68" t="s">
        <v>2609</v>
      </c>
      <c r="M470" s="71">
        <v>1.0699999999999999E-2</v>
      </c>
      <c r="N470" t="str">
        <f>_xll.IMDP("BND",D470,$N$1,A470)</f>
        <v>은행채</v>
      </c>
      <c r="O470">
        <f t="shared" si="7"/>
        <v>8.5139899999999991E-3</v>
      </c>
    </row>
    <row r="471" spans="1:15" x14ac:dyDescent="0.3">
      <c r="A471" s="73">
        <v>46311</v>
      </c>
      <c r="B471" s="67" t="s">
        <v>2090</v>
      </c>
      <c r="C471" s="68" t="s">
        <v>2811</v>
      </c>
      <c r="D471" s="68" t="s">
        <v>2812</v>
      </c>
      <c r="E471" s="67" t="s">
        <v>2813</v>
      </c>
      <c r="F471" s="69">
        <v>4.0339999999999998</v>
      </c>
      <c r="G471" s="70">
        <v>2.3414000000000001</v>
      </c>
      <c r="H471" s="70">
        <v>6.2079000000000004</v>
      </c>
      <c r="I471" s="73">
        <v>46118</v>
      </c>
      <c r="J471" s="73">
        <v>47214</v>
      </c>
      <c r="K471" s="69">
        <v>3.64</v>
      </c>
      <c r="L471" s="68" t="s">
        <v>2092</v>
      </c>
      <c r="M471" s="71">
        <v>1.15E-2</v>
      </c>
      <c r="N471" t="str">
        <f>_xll.IMDP("BND",D471,$N$1,A471)</f>
        <v>은행채</v>
      </c>
      <c r="O471">
        <f t="shared" si="7"/>
        <v>2.6926100000000001E-2</v>
      </c>
    </row>
    <row r="472" spans="1:15" x14ac:dyDescent="0.3">
      <c r="A472" s="73">
        <v>46311</v>
      </c>
      <c r="B472" s="67" t="s">
        <v>2090</v>
      </c>
      <c r="C472" s="68" t="s">
        <v>2608</v>
      </c>
      <c r="D472" s="68" t="s">
        <v>2814</v>
      </c>
      <c r="E472" s="67" t="s">
        <v>2815</v>
      </c>
      <c r="F472" s="69">
        <v>3.9409999999999998</v>
      </c>
      <c r="G472" s="70">
        <v>1.0363</v>
      </c>
      <c r="H472" s="70">
        <v>1.3459000000000001</v>
      </c>
      <c r="I472" s="73">
        <v>46155</v>
      </c>
      <c r="J472" s="73">
        <v>46704</v>
      </c>
      <c r="K472" s="69">
        <v>3.47</v>
      </c>
      <c r="L472" s="68" t="s">
        <v>2609</v>
      </c>
      <c r="M472" s="71">
        <v>1.5299999999999999E-2</v>
      </c>
      <c r="N472" t="str">
        <f>_xll.IMDP("BND",D472,$N$1,A472)</f>
        <v>은행채</v>
      </c>
      <c r="O472">
        <f t="shared" si="7"/>
        <v>1.585539E-2</v>
      </c>
    </row>
    <row r="473" spans="1:15" x14ac:dyDescent="0.3">
      <c r="A473" s="73">
        <v>46311</v>
      </c>
      <c r="B473" s="67" t="s">
        <v>2090</v>
      </c>
      <c r="C473" s="68" t="s">
        <v>2608</v>
      </c>
      <c r="D473" s="68" t="s">
        <v>2816</v>
      </c>
      <c r="E473" s="67" t="s">
        <v>2817</v>
      </c>
      <c r="F473" s="69">
        <v>4.0819999999999999</v>
      </c>
      <c r="G473" s="70">
        <v>2.0308000000000002</v>
      </c>
      <c r="H473" s="70">
        <v>4.7428999999999997</v>
      </c>
      <c r="I473" s="73">
        <v>46182</v>
      </c>
      <c r="J473" s="73">
        <v>47096</v>
      </c>
      <c r="K473" s="69">
        <v>4.07</v>
      </c>
      <c r="L473" s="68" t="s">
        <v>2609</v>
      </c>
      <c r="M473" s="71">
        <v>6.4999999999999997E-3</v>
      </c>
      <c r="N473" t="str">
        <f>_xll.IMDP("BND",D473,$N$1,A473)</f>
        <v>은행채</v>
      </c>
      <c r="O473">
        <f t="shared" si="7"/>
        <v>1.32002E-2</v>
      </c>
    </row>
    <row r="474" spans="1:15" x14ac:dyDescent="0.3">
      <c r="A474" s="73">
        <v>46311</v>
      </c>
      <c r="B474" s="67" t="s">
        <v>2090</v>
      </c>
      <c r="C474" s="68" t="s">
        <v>2608</v>
      </c>
      <c r="D474" s="68" t="s">
        <v>14335</v>
      </c>
      <c r="E474" s="67" t="s">
        <v>14336</v>
      </c>
      <c r="F474" s="69">
        <v>4.1139999999999999</v>
      </c>
      <c r="G474" s="70">
        <v>2.5644</v>
      </c>
      <c r="H474" s="70">
        <v>7.4920999999999998</v>
      </c>
      <c r="I474" s="73">
        <v>46223</v>
      </c>
      <c r="J474" s="73">
        <v>47319</v>
      </c>
      <c r="K474" s="69">
        <v>4.0999999999999996</v>
      </c>
      <c r="L474" s="68" t="s">
        <v>2609</v>
      </c>
      <c r="M474" s="71">
        <v>3.9699999999999999E-2</v>
      </c>
      <c r="N474" t="str">
        <f>_xll.IMDP("BND",D474,$N$1,A474)</f>
        <v>은행채</v>
      </c>
      <c r="O474">
        <f t="shared" si="7"/>
        <v>0.10180668</v>
      </c>
    </row>
    <row r="475" spans="1:15" x14ac:dyDescent="0.3">
      <c r="A475" s="73">
        <v>46311</v>
      </c>
      <c r="B475" s="67" t="s">
        <v>2090</v>
      </c>
      <c r="C475" s="68" t="s">
        <v>2608</v>
      </c>
      <c r="D475" s="68" t="s">
        <v>14813</v>
      </c>
      <c r="E475" s="67" t="s">
        <v>14814</v>
      </c>
      <c r="F475" s="69">
        <v>3.98</v>
      </c>
      <c r="G475" s="70">
        <v>1.2652000000000001</v>
      </c>
      <c r="H475" s="70">
        <v>1.944</v>
      </c>
      <c r="I475" s="73">
        <v>46245</v>
      </c>
      <c r="J475" s="73">
        <v>46794</v>
      </c>
      <c r="K475" s="69">
        <v>3.78</v>
      </c>
      <c r="L475" s="68" t="s">
        <v>2609</v>
      </c>
      <c r="M475" s="71">
        <v>8.8000000000000005E-3</v>
      </c>
      <c r="N475" t="str">
        <f>_xll.IMDP("BND",D475,$N$1,A475)</f>
        <v>은행채</v>
      </c>
      <c r="O475">
        <f t="shared" si="7"/>
        <v>1.1133760000000001E-2</v>
      </c>
    </row>
    <row r="476" spans="1:15" x14ac:dyDescent="0.3">
      <c r="A476" s="73">
        <v>46311</v>
      </c>
      <c r="B476" s="67" t="s">
        <v>2090</v>
      </c>
      <c r="C476" s="68" t="s">
        <v>2608</v>
      </c>
      <c r="D476" s="68" t="s">
        <v>15293</v>
      </c>
      <c r="E476" s="67" t="s">
        <v>15294</v>
      </c>
      <c r="F476" s="69">
        <v>3.9940000000000002</v>
      </c>
      <c r="G476" s="70">
        <v>1.3380000000000001</v>
      </c>
      <c r="H476" s="70">
        <v>2.1526000000000001</v>
      </c>
      <c r="I476" s="73">
        <v>46273</v>
      </c>
      <c r="J476" s="73">
        <v>46820</v>
      </c>
      <c r="K476" s="69">
        <v>3.93</v>
      </c>
      <c r="L476" s="68" t="s">
        <v>2609</v>
      </c>
      <c r="M476" s="71">
        <v>1.1599999999999999E-2</v>
      </c>
      <c r="N476" t="str">
        <f>_xll.IMDP("BND",D476,$N$1,A476)</f>
        <v>은행채</v>
      </c>
      <c r="O476">
        <f t="shared" si="7"/>
        <v>1.55208E-2</v>
      </c>
    </row>
    <row r="477" spans="1:15" x14ac:dyDescent="0.3">
      <c r="A477" s="73">
        <v>46311</v>
      </c>
      <c r="B477" s="67" t="s">
        <v>2090</v>
      </c>
      <c r="C477" s="68" t="s">
        <v>2608</v>
      </c>
      <c r="D477" s="68" t="s">
        <v>2818</v>
      </c>
      <c r="E477" s="67" t="s">
        <v>2819</v>
      </c>
      <c r="F477" s="69">
        <v>3.952</v>
      </c>
      <c r="G477" s="70">
        <v>1.0998000000000001</v>
      </c>
      <c r="H477" s="70">
        <v>1.5007999999999999</v>
      </c>
      <c r="I477" s="73">
        <v>44903</v>
      </c>
      <c r="J477" s="73">
        <v>46729</v>
      </c>
      <c r="K477" s="69">
        <v>4.38</v>
      </c>
      <c r="L477" s="68" t="s">
        <v>2609</v>
      </c>
      <c r="M477" s="71">
        <v>1.4E-2</v>
      </c>
      <c r="N477" t="str">
        <f>_xll.IMDP("BND",D477,$N$1,A477)</f>
        <v>은행채</v>
      </c>
      <c r="O477">
        <f t="shared" si="7"/>
        <v>1.5397200000000002E-2</v>
      </c>
    </row>
    <row r="478" spans="1:15" x14ac:dyDescent="0.3">
      <c r="A478" s="73">
        <v>46311</v>
      </c>
      <c r="B478" s="67" t="s">
        <v>2090</v>
      </c>
      <c r="C478" s="68" t="s">
        <v>2608</v>
      </c>
      <c r="D478" s="68" t="s">
        <v>2820</v>
      </c>
      <c r="E478" s="67" t="s">
        <v>2821</v>
      </c>
      <c r="F478" s="69">
        <v>3.4740000000000002</v>
      </c>
      <c r="G478" s="70">
        <v>0.316</v>
      </c>
      <c r="H478" s="70">
        <v>0.17860000000000001</v>
      </c>
      <c r="I478" s="73">
        <v>45518</v>
      </c>
      <c r="J478" s="73">
        <v>46432</v>
      </c>
      <c r="K478" s="69">
        <v>3.12</v>
      </c>
      <c r="L478" s="68" t="s">
        <v>2609</v>
      </c>
      <c r="M478" s="71">
        <v>1.8599999999999998E-2</v>
      </c>
      <c r="N478" t="str">
        <f>_xll.IMDP("BND",D478,$N$1,A478)</f>
        <v>은행채</v>
      </c>
      <c r="O478">
        <f t="shared" si="7"/>
        <v>5.8775999999999993E-3</v>
      </c>
    </row>
    <row r="479" spans="1:15" x14ac:dyDescent="0.3">
      <c r="A479" s="73">
        <v>46311</v>
      </c>
      <c r="B479" s="67" t="s">
        <v>2090</v>
      </c>
      <c r="C479" s="68" t="s">
        <v>2608</v>
      </c>
      <c r="D479" s="68" t="s">
        <v>2822</v>
      </c>
      <c r="E479" s="67" t="s">
        <v>2823</v>
      </c>
      <c r="F479" s="69">
        <v>3.7280000000000002</v>
      </c>
      <c r="G479" s="70">
        <v>0.52039999999999997</v>
      </c>
      <c r="H479" s="70">
        <v>0.40160000000000001</v>
      </c>
      <c r="I479" s="73">
        <v>45777</v>
      </c>
      <c r="J479" s="73">
        <v>46507</v>
      </c>
      <c r="K479" s="69">
        <v>2.5</v>
      </c>
      <c r="L479" s="68" t="s">
        <v>2609</v>
      </c>
      <c r="M479" s="71">
        <v>2.69E-2</v>
      </c>
      <c r="N479" t="str">
        <f>_xll.IMDP("BND",D479,$N$1,A479)</f>
        <v>은행채</v>
      </c>
      <c r="O479">
        <f t="shared" si="7"/>
        <v>1.3998759999999999E-2</v>
      </c>
    </row>
    <row r="480" spans="1:15" x14ac:dyDescent="0.3">
      <c r="A480" s="73">
        <v>46311</v>
      </c>
      <c r="B480" s="67" t="s">
        <v>2090</v>
      </c>
      <c r="C480" s="68" t="s">
        <v>2608</v>
      </c>
      <c r="D480" s="68" t="s">
        <v>2824</v>
      </c>
      <c r="E480" s="67" t="s">
        <v>2825</v>
      </c>
      <c r="F480" s="69">
        <v>3.915</v>
      </c>
      <c r="G480" s="70">
        <v>0.82499999999999996</v>
      </c>
      <c r="H480" s="70">
        <v>0.8901</v>
      </c>
      <c r="I480" s="73">
        <v>45799</v>
      </c>
      <c r="J480" s="73">
        <v>46621</v>
      </c>
      <c r="K480" s="69">
        <v>2.5</v>
      </c>
      <c r="L480" s="68" t="s">
        <v>2609</v>
      </c>
      <c r="M480" s="71">
        <v>1.01E-2</v>
      </c>
      <c r="N480" t="str">
        <f>_xll.IMDP("BND",D480,$N$1,A480)</f>
        <v>은행채</v>
      </c>
      <c r="O480">
        <f t="shared" si="7"/>
        <v>8.3324999999999996E-3</v>
      </c>
    </row>
    <row r="481" spans="1:15" x14ac:dyDescent="0.3">
      <c r="A481" s="73">
        <v>46311</v>
      </c>
      <c r="B481" s="67" t="s">
        <v>2090</v>
      </c>
      <c r="C481" s="68" t="s">
        <v>2608</v>
      </c>
      <c r="D481" s="68" t="s">
        <v>2826</v>
      </c>
      <c r="E481" s="67" t="s">
        <v>2827</v>
      </c>
      <c r="F481" s="69">
        <v>4.032</v>
      </c>
      <c r="G481" s="70">
        <v>1.6012999999999999</v>
      </c>
      <c r="H481" s="70">
        <v>2.9952999999999999</v>
      </c>
      <c r="I481" s="73">
        <v>45821</v>
      </c>
      <c r="J481" s="73">
        <v>46917</v>
      </c>
      <c r="K481" s="69">
        <v>2.57</v>
      </c>
      <c r="L481" s="68" t="s">
        <v>2609</v>
      </c>
      <c r="M481" s="71">
        <v>1.18E-2</v>
      </c>
      <c r="N481" t="str">
        <f>_xll.IMDP("BND",D481,$N$1,A481)</f>
        <v>은행채</v>
      </c>
      <c r="O481">
        <f t="shared" si="7"/>
        <v>1.889534E-2</v>
      </c>
    </row>
    <row r="482" spans="1:15" x14ac:dyDescent="0.3">
      <c r="A482" s="73">
        <v>46311</v>
      </c>
      <c r="B482" s="67" t="s">
        <v>2090</v>
      </c>
      <c r="C482" s="68" t="s">
        <v>2608</v>
      </c>
      <c r="D482" s="68" t="s">
        <v>2828</v>
      </c>
      <c r="E482" s="67" t="s">
        <v>2829</v>
      </c>
      <c r="F482" s="69">
        <v>3.8959999999999999</v>
      </c>
      <c r="G482" s="70">
        <v>0.72819999999999996</v>
      </c>
      <c r="H482" s="70">
        <v>0.72019999999999995</v>
      </c>
      <c r="I482" s="73">
        <v>45855</v>
      </c>
      <c r="J482" s="73">
        <v>46585</v>
      </c>
      <c r="K482" s="69">
        <v>2.5</v>
      </c>
      <c r="L482" s="68" t="s">
        <v>2609</v>
      </c>
      <c r="M482" s="71">
        <v>1.2500000000000001E-2</v>
      </c>
      <c r="N482" t="str">
        <f>_xll.IMDP("BND",D482,$N$1,A482)</f>
        <v>은행채</v>
      </c>
      <c r="O482">
        <f t="shared" si="7"/>
        <v>9.1024999999999995E-3</v>
      </c>
    </row>
    <row r="483" spans="1:15" x14ac:dyDescent="0.3">
      <c r="A483" s="73">
        <v>46311</v>
      </c>
      <c r="B483" s="67" t="s">
        <v>2090</v>
      </c>
      <c r="C483" s="68" t="s">
        <v>2608</v>
      </c>
      <c r="D483" s="68" t="s">
        <v>2830</v>
      </c>
      <c r="E483" s="67" t="s">
        <v>2831</v>
      </c>
      <c r="F483" s="69">
        <v>3.4790000000000001</v>
      </c>
      <c r="G483" s="70">
        <v>0.31630000000000003</v>
      </c>
      <c r="H483" s="70">
        <v>0.1789</v>
      </c>
      <c r="I483" s="73">
        <v>45883</v>
      </c>
      <c r="J483" s="73">
        <v>46432</v>
      </c>
      <c r="K483" s="69">
        <v>2.5099999999999998</v>
      </c>
      <c r="L483" s="68" t="s">
        <v>2609</v>
      </c>
      <c r="M483" s="71">
        <v>1.11E-2</v>
      </c>
      <c r="N483" t="str">
        <f>_xll.IMDP("BND",D483,$N$1,A483)</f>
        <v>은행채</v>
      </c>
      <c r="O483">
        <f t="shared" si="7"/>
        <v>3.5109300000000006E-3</v>
      </c>
    </row>
    <row r="484" spans="1:15" x14ac:dyDescent="0.3">
      <c r="A484" s="73">
        <v>46311</v>
      </c>
      <c r="B484" s="67" t="s">
        <v>2090</v>
      </c>
      <c r="C484" s="68" t="s">
        <v>2608</v>
      </c>
      <c r="D484" s="68" t="s">
        <v>2832</v>
      </c>
      <c r="E484" s="67" t="s">
        <v>2833</v>
      </c>
      <c r="F484" s="69">
        <v>3.9350000000000001</v>
      </c>
      <c r="G484" s="70">
        <v>0.96460000000000001</v>
      </c>
      <c r="H484" s="70">
        <v>1.1746000000000001</v>
      </c>
      <c r="I484" s="73">
        <v>45943</v>
      </c>
      <c r="J484" s="73">
        <v>46673</v>
      </c>
      <c r="K484" s="69">
        <v>2.58</v>
      </c>
      <c r="L484" s="68" t="s">
        <v>2609</v>
      </c>
      <c r="M484" s="71">
        <v>2.01E-2</v>
      </c>
      <c r="N484" t="str">
        <f>_xll.IMDP("BND",D484,$N$1,A484)</f>
        <v>은행채</v>
      </c>
      <c r="O484">
        <f t="shared" si="7"/>
        <v>1.938846E-2</v>
      </c>
    </row>
    <row r="485" spans="1:15" x14ac:dyDescent="0.3">
      <c r="A485" s="73">
        <v>46311</v>
      </c>
      <c r="B485" s="67" t="s">
        <v>2090</v>
      </c>
      <c r="C485" s="68" t="s">
        <v>2608</v>
      </c>
      <c r="D485" s="68" t="s">
        <v>2834</v>
      </c>
      <c r="E485" s="67" t="s">
        <v>2835</v>
      </c>
      <c r="F485" s="69">
        <v>3.94</v>
      </c>
      <c r="G485" s="70">
        <v>1.0314000000000001</v>
      </c>
      <c r="H485" s="70">
        <v>1.3323</v>
      </c>
      <c r="I485" s="73">
        <v>45971</v>
      </c>
      <c r="J485" s="73">
        <v>46701</v>
      </c>
      <c r="K485" s="69">
        <v>2.93</v>
      </c>
      <c r="L485" s="68" t="s">
        <v>2609</v>
      </c>
      <c r="M485" s="71">
        <v>2.7699999999999999E-2</v>
      </c>
      <c r="N485" t="str">
        <f>_xll.IMDP("BND",D485,$N$1,A485)</f>
        <v>은행채</v>
      </c>
      <c r="O485">
        <f t="shared" si="7"/>
        <v>2.8569780000000003E-2</v>
      </c>
    </row>
    <row r="486" spans="1:15" x14ac:dyDescent="0.3">
      <c r="A486" s="73">
        <v>46311</v>
      </c>
      <c r="B486" s="67" t="s">
        <v>2090</v>
      </c>
      <c r="C486" s="68" t="s">
        <v>2608</v>
      </c>
      <c r="D486" s="68" t="s">
        <v>2836</v>
      </c>
      <c r="E486" s="67" t="s">
        <v>2837</v>
      </c>
      <c r="F486" s="69">
        <v>3.8279999999999998</v>
      </c>
      <c r="G486" s="70">
        <v>0.62590000000000001</v>
      </c>
      <c r="H486" s="70">
        <v>0.54900000000000004</v>
      </c>
      <c r="I486" s="73">
        <v>45999</v>
      </c>
      <c r="J486" s="73">
        <v>46546</v>
      </c>
      <c r="K486" s="69">
        <v>2.91</v>
      </c>
      <c r="L486" s="68" t="s">
        <v>2609</v>
      </c>
      <c r="M486" s="71">
        <v>1.8499999999999999E-2</v>
      </c>
      <c r="N486" t="str">
        <f>_xll.IMDP("BND",D486,$N$1,A486)</f>
        <v>은행채</v>
      </c>
      <c r="O486">
        <f t="shared" si="7"/>
        <v>1.157915E-2</v>
      </c>
    </row>
    <row r="487" spans="1:15" x14ac:dyDescent="0.3">
      <c r="A487" s="73">
        <v>46311</v>
      </c>
      <c r="B487" s="67" t="s">
        <v>2090</v>
      </c>
      <c r="C487" s="68" t="s">
        <v>2608</v>
      </c>
      <c r="D487" s="68" t="s">
        <v>2838</v>
      </c>
      <c r="E487" s="67" t="s">
        <v>2839</v>
      </c>
      <c r="F487" s="69">
        <v>4.0430000000000001</v>
      </c>
      <c r="G487" s="70">
        <v>1.6798</v>
      </c>
      <c r="H487" s="70">
        <v>3.2782</v>
      </c>
      <c r="I487" s="73">
        <v>46036</v>
      </c>
      <c r="J487" s="73">
        <v>46948</v>
      </c>
      <c r="K487" s="69">
        <v>3.05</v>
      </c>
      <c r="L487" s="68" t="s">
        <v>2609</v>
      </c>
      <c r="M487" s="71">
        <v>7.7999999999999996E-3</v>
      </c>
      <c r="N487" t="str">
        <f>_xll.IMDP("BND",D487,$N$1,A487)</f>
        <v>은행채</v>
      </c>
      <c r="O487">
        <f t="shared" si="7"/>
        <v>1.310244E-2</v>
      </c>
    </row>
    <row r="488" spans="1:15" x14ac:dyDescent="0.3">
      <c r="A488" s="73">
        <v>46311</v>
      </c>
      <c r="B488" s="67" t="s">
        <v>2090</v>
      </c>
      <c r="C488" s="68" t="s">
        <v>2608</v>
      </c>
      <c r="D488" s="68" t="s">
        <v>2840</v>
      </c>
      <c r="E488" s="67" t="s">
        <v>2841</v>
      </c>
      <c r="F488" s="69">
        <v>3.9830000000000001</v>
      </c>
      <c r="G488" s="70">
        <v>1.2915000000000001</v>
      </c>
      <c r="H488" s="70">
        <v>2.0137999999999998</v>
      </c>
      <c r="I488" s="73">
        <v>46072</v>
      </c>
      <c r="J488" s="73">
        <v>46802</v>
      </c>
      <c r="K488" s="69">
        <v>3.22</v>
      </c>
      <c r="L488" s="68" t="s">
        <v>2609</v>
      </c>
      <c r="M488" s="71">
        <v>2.5399999999999999E-2</v>
      </c>
      <c r="N488" t="str">
        <f>_xll.IMDP("BND",D488,$N$1,A488)</f>
        <v>은행채</v>
      </c>
      <c r="O488">
        <f t="shared" si="7"/>
        <v>3.2804100000000003E-2</v>
      </c>
    </row>
    <row r="489" spans="1:15" x14ac:dyDescent="0.3">
      <c r="A489" s="73">
        <v>46311</v>
      </c>
      <c r="B489" s="67" t="s">
        <v>2090</v>
      </c>
      <c r="C489" s="68" t="s">
        <v>2608</v>
      </c>
      <c r="D489" s="68" t="s">
        <v>2842</v>
      </c>
      <c r="E489" s="67" t="s">
        <v>2843</v>
      </c>
      <c r="F489" s="69">
        <v>4.07</v>
      </c>
      <c r="G489" s="70">
        <v>1.8244</v>
      </c>
      <c r="H489" s="70">
        <v>3.8481999999999998</v>
      </c>
      <c r="I489" s="73">
        <v>46094</v>
      </c>
      <c r="J489" s="73">
        <v>47009</v>
      </c>
      <c r="K489" s="69">
        <v>3.38</v>
      </c>
      <c r="L489" s="68" t="s">
        <v>2609</v>
      </c>
      <c r="M489" s="71">
        <v>1.6500000000000001E-2</v>
      </c>
      <c r="N489" t="str">
        <f>_xll.IMDP("BND",D489,$N$1,A489)</f>
        <v>은행채</v>
      </c>
      <c r="O489">
        <f t="shared" si="7"/>
        <v>3.01026E-2</v>
      </c>
    </row>
    <row r="490" spans="1:15" x14ac:dyDescent="0.3">
      <c r="A490" s="73">
        <v>46311</v>
      </c>
      <c r="B490" s="67" t="s">
        <v>2090</v>
      </c>
      <c r="C490" s="68" t="s">
        <v>2608</v>
      </c>
      <c r="D490" s="68" t="s">
        <v>2844</v>
      </c>
      <c r="E490" s="67" t="s">
        <v>2845</v>
      </c>
      <c r="F490" s="69">
        <v>4.008</v>
      </c>
      <c r="G490" s="70">
        <v>1.4268000000000001</v>
      </c>
      <c r="H490" s="70">
        <v>2.4165000000000001</v>
      </c>
      <c r="I490" s="73">
        <v>46121</v>
      </c>
      <c r="J490" s="73">
        <v>46852</v>
      </c>
      <c r="K490" s="69">
        <v>3.44</v>
      </c>
      <c r="L490" s="68" t="s">
        <v>2609</v>
      </c>
      <c r="M490" s="71">
        <v>2.53E-2</v>
      </c>
      <c r="N490" t="str">
        <f>_xll.IMDP("BND",D490,$N$1,A490)</f>
        <v>은행채</v>
      </c>
      <c r="O490">
        <f t="shared" si="7"/>
        <v>3.6098039999999998E-2</v>
      </c>
    </row>
    <row r="491" spans="1:15" x14ac:dyDescent="0.3">
      <c r="A491" s="73">
        <v>46311</v>
      </c>
      <c r="B491" s="67" t="s">
        <v>2090</v>
      </c>
      <c r="C491" s="68" t="s">
        <v>2608</v>
      </c>
      <c r="D491" s="68" t="s">
        <v>2846</v>
      </c>
      <c r="E491" s="67" t="s">
        <v>2847</v>
      </c>
      <c r="F491" s="69">
        <v>3.9529999999999998</v>
      </c>
      <c r="G491" s="70">
        <v>1.1111</v>
      </c>
      <c r="H491" s="70">
        <v>1.5263</v>
      </c>
      <c r="I491" s="73">
        <v>46184</v>
      </c>
      <c r="J491" s="73">
        <v>46732</v>
      </c>
      <c r="K491" s="69">
        <v>3.84</v>
      </c>
      <c r="L491" s="68" t="s">
        <v>2609</v>
      </c>
      <c r="M491" s="71">
        <v>9.7999999999999997E-3</v>
      </c>
      <c r="N491" t="str">
        <f>_xll.IMDP("BND",D491,$N$1,A491)</f>
        <v>은행채</v>
      </c>
      <c r="O491">
        <f t="shared" si="7"/>
        <v>1.0888779999999999E-2</v>
      </c>
    </row>
    <row r="492" spans="1:15" x14ac:dyDescent="0.3">
      <c r="A492" s="73">
        <v>46311</v>
      </c>
      <c r="B492" s="67" t="s">
        <v>2090</v>
      </c>
      <c r="C492" s="68" t="s">
        <v>2608</v>
      </c>
      <c r="D492" s="68" t="s">
        <v>14332</v>
      </c>
      <c r="E492" s="67" t="s">
        <v>14334</v>
      </c>
      <c r="F492" s="69">
        <v>3.968</v>
      </c>
      <c r="G492" s="70">
        <v>1.208</v>
      </c>
      <c r="H492" s="70">
        <v>1.7890999999999999</v>
      </c>
      <c r="I492" s="73">
        <v>46224</v>
      </c>
      <c r="J492" s="73">
        <v>46773</v>
      </c>
      <c r="K492" s="69">
        <v>3.86</v>
      </c>
      <c r="L492" s="68" t="s">
        <v>2609</v>
      </c>
      <c r="M492" s="71">
        <v>2.3400000000000001E-2</v>
      </c>
      <c r="N492" t="str">
        <f>_xll.IMDP("BND",D492,$N$1,A492)</f>
        <v>은행채</v>
      </c>
      <c r="O492">
        <f t="shared" si="7"/>
        <v>2.8267199999999999E-2</v>
      </c>
    </row>
    <row r="493" spans="1:15" x14ac:dyDescent="0.3">
      <c r="A493" s="73">
        <v>46311</v>
      </c>
      <c r="B493" s="67" t="s">
        <v>2090</v>
      </c>
      <c r="C493" s="68" t="s">
        <v>2608</v>
      </c>
      <c r="D493" s="68" t="s">
        <v>14815</v>
      </c>
      <c r="E493" s="67" t="s">
        <v>14816</v>
      </c>
      <c r="F493" s="69">
        <v>4.085</v>
      </c>
      <c r="G493" s="70">
        <v>2.1831</v>
      </c>
      <c r="H493" s="70">
        <v>5.4622999999999999</v>
      </c>
      <c r="I493" s="73">
        <v>46245</v>
      </c>
      <c r="J493" s="73">
        <v>47160</v>
      </c>
      <c r="K493" s="69">
        <v>3.94</v>
      </c>
      <c r="L493" s="68" t="s">
        <v>2609</v>
      </c>
      <c r="M493" s="71">
        <v>9.2999999999999992E-3</v>
      </c>
      <c r="N493" t="str">
        <f>_xll.IMDP("BND",D493,$N$1,A493)</f>
        <v>은행채</v>
      </c>
      <c r="O493">
        <f t="shared" si="7"/>
        <v>2.0302829999999997E-2</v>
      </c>
    </row>
    <row r="494" spans="1:15" x14ac:dyDescent="0.3">
      <c r="A494" s="73">
        <v>46311</v>
      </c>
      <c r="B494" s="67" t="s">
        <v>2090</v>
      </c>
      <c r="C494" s="68" t="s">
        <v>2608</v>
      </c>
      <c r="D494" s="68" t="s">
        <v>15383</v>
      </c>
      <c r="E494" s="67" t="s">
        <v>15384</v>
      </c>
      <c r="F494" s="69">
        <v>4.069</v>
      </c>
      <c r="G494" s="70">
        <v>1.806</v>
      </c>
      <c r="H494" s="70">
        <v>3.7884000000000002</v>
      </c>
      <c r="I494" s="73">
        <v>46275</v>
      </c>
      <c r="J494" s="73">
        <v>47006</v>
      </c>
      <c r="K494" s="69">
        <v>4.03</v>
      </c>
      <c r="L494" s="68" t="s">
        <v>2609</v>
      </c>
      <c r="M494" s="71">
        <v>1.0699999999999999E-2</v>
      </c>
      <c r="N494" t="str">
        <f>_xll.IMDP("BND",D494,$N$1,A494)</f>
        <v>은행채</v>
      </c>
      <c r="O494">
        <f t="shared" si="7"/>
        <v>1.93242E-2</v>
      </c>
    </row>
    <row r="495" spans="1:15" x14ac:dyDescent="0.3">
      <c r="A495" s="73">
        <v>46311</v>
      </c>
      <c r="B495" s="67" t="s">
        <v>2090</v>
      </c>
      <c r="C495" s="68" t="s">
        <v>2608</v>
      </c>
      <c r="D495" s="68" t="s">
        <v>2848</v>
      </c>
      <c r="E495" s="67" t="s">
        <v>2849</v>
      </c>
      <c r="F495" s="69">
        <v>3.9430000000000001</v>
      </c>
      <c r="G495" s="70">
        <v>1.0391999999999999</v>
      </c>
      <c r="H495" s="70">
        <v>1.3580000000000001</v>
      </c>
      <c r="I495" s="73">
        <v>44882</v>
      </c>
      <c r="J495" s="73">
        <v>46708</v>
      </c>
      <c r="K495" s="69">
        <v>4.84</v>
      </c>
      <c r="L495" s="68" t="s">
        <v>2609</v>
      </c>
      <c r="M495" s="71">
        <v>4.7000000000000002E-3</v>
      </c>
      <c r="N495" t="str">
        <f>_xll.IMDP("BND",D495,$N$1,A495)</f>
        <v>은행채</v>
      </c>
      <c r="O495">
        <f t="shared" si="7"/>
        <v>4.8842399999999998E-3</v>
      </c>
    </row>
    <row r="496" spans="1:15" x14ac:dyDescent="0.3">
      <c r="A496" s="73">
        <v>46311</v>
      </c>
      <c r="B496" s="67" t="s">
        <v>2090</v>
      </c>
      <c r="C496" s="68" t="s">
        <v>2608</v>
      </c>
      <c r="D496" s="68" t="s">
        <v>2850</v>
      </c>
      <c r="E496" s="67" t="s">
        <v>2851</v>
      </c>
      <c r="F496" s="69">
        <v>4.0190000000000001</v>
      </c>
      <c r="G496" s="70">
        <v>1.5006999999999999</v>
      </c>
      <c r="H496" s="70">
        <v>2.6713</v>
      </c>
      <c r="I496" s="73">
        <v>45057</v>
      </c>
      <c r="J496" s="73">
        <v>46884</v>
      </c>
      <c r="K496" s="69">
        <v>3.63</v>
      </c>
      <c r="L496" s="68" t="s">
        <v>2609</v>
      </c>
      <c r="M496" s="71">
        <v>2.3199999999999998E-2</v>
      </c>
      <c r="N496" t="str">
        <f>_xll.IMDP("BND",D496,$N$1,A496)</f>
        <v>은행채</v>
      </c>
      <c r="O496">
        <f t="shared" si="7"/>
        <v>3.4816239999999998E-2</v>
      </c>
    </row>
    <row r="497" spans="1:15" x14ac:dyDescent="0.3">
      <c r="A497" s="73">
        <v>46311</v>
      </c>
      <c r="B497" s="67" t="s">
        <v>2090</v>
      </c>
      <c r="C497" s="68" t="s">
        <v>2608</v>
      </c>
      <c r="D497" s="68" t="s">
        <v>2852</v>
      </c>
      <c r="E497" s="67" t="s">
        <v>2853</v>
      </c>
      <c r="F497" s="69">
        <v>3.9119999999999999</v>
      </c>
      <c r="G497" s="70">
        <v>0.80130000000000001</v>
      </c>
      <c r="H497" s="70">
        <v>0.84699999999999998</v>
      </c>
      <c r="I497" s="73">
        <v>45518</v>
      </c>
      <c r="J497" s="73">
        <v>46613</v>
      </c>
      <c r="K497" s="69">
        <v>3.09</v>
      </c>
      <c r="L497" s="68" t="s">
        <v>2609</v>
      </c>
      <c r="M497" s="71">
        <v>6.0000000000000001E-3</v>
      </c>
      <c r="N497" t="str">
        <f>_xll.IMDP("BND",D497,$N$1,A497)</f>
        <v>은행채</v>
      </c>
      <c r="O497">
        <f t="shared" si="7"/>
        <v>4.8078000000000001E-3</v>
      </c>
    </row>
    <row r="498" spans="1:15" x14ac:dyDescent="0.3">
      <c r="A498" s="73">
        <v>46311</v>
      </c>
      <c r="B498" s="67" t="s">
        <v>2090</v>
      </c>
      <c r="C498" s="68" t="s">
        <v>2608</v>
      </c>
      <c r="D498" s="68" t="s">
        <v>2854</v>
      </c>
      <c r="E498" s="67" t="s">
        <v>2855</v>
      </c>
      <c r="F498" s="69">
        <v>3.9239999999999999</v>
      </c>
      <c r="G498" s="70">
        <v>0.85919999999999996</v>
      </c>
      <c r="H498" s="70">
        <v>0.95730000000000004</v>
      </c>
      <c r="I498" s="73">
        <v>45540</v>
      </c>
      <c r="J498" s="73">
        <v>46635</v>
      </c>
      <c r="K498" s="69">
        <v>3.1</v>
      </c>
      <c r="L498" s="68" t="s">
        <v>2609</v>
      </c>
      <c r="M498" s="71">
        <v>1.15E-2</v>
      </c>
      <c r="N498" t="str">
        <f>_xll.IMDP("BND",D498,$N$1,A498)</f>
        <v>은행채</v>
      </c>
      <c r="O498">
        <f t="shared" si="7"/>
        <v>9.8807999999999986E-3</v>
      </c>
    </row>
    <row r="499" spans="1:15" x14ac:dyDescent="0.3">
      <c r="A499" s="73">
        <v>46311</v>
      </c>
      <c r="B499" s="67" t="s">
        <v>2090</v>
      </c>
      <c r="C499" s="68" t="s">
        <v>2608</v>
      </c>
      <c r="D499" s="68" t="s">
        <v>2856</v>
      </c>
      <c r="E499" s="67" t="s">
        <v>2857</v>
      </c>
      <c r="F499" s="69">
        <v>3.758</v>
      </c>
      <c r="G499" s="70">
        <v>0.55689999999999995</v>
      </c>
      <c r="H499" s="70">
        <v>0.45040000000000002</v>
      </c>
      <c r="I499" s="73">
        <v>45609</v>
      </c>
      <c r="J499" s="73">
        <v>46520</v>
      </c>
      <c r="K499" s="69">
        <v>3.13</v>
      </c>
      <c r="L499" s="68" t="s">
        <v>2609</v>
      </c>
      <c r="M499" s="71">
        <v>7.9000000000000008E-3</v>
      </c>
      <c r="N499" t="str">
        <f>_xll.IMDP("BND",D499,$N$1,A499)</f>
        <v>은행채</v>
      </c>
      <c r="O499">
        <f t="shared" si="7"/>
        <v>4.3995099999999997E-3</v>
      </c>
    </row>
    <row r="500" spans="1:15" x14ac:dyDescent="0.3">
      <c r="A500" s="73">
        <v>46311</v>
      </c>
      <c r="B500" s="67" t="s">
        <v>2090</v>
      </c>
      <c r="C500" s="68" t="s">
        <v>2608</v>
      </c>
      <c r="D500" s="68" t="s">
        <v>2858</v>
      </c>
      <c r="E500" s="67" t="s">
        <v>2859</v>
      </c>
      <c r="F500" s="69">
        <v>3.698</v>
      </c>
      <c r="G500" s="70">
        <v>0.4829</v>
      </c>
      <c r="H500" s="70">
        <v>0.3533</v>
      </c>
      <c r="I500" s="73">
        <v>45672</v>
      </c>
      <c r="J500" s="73">
        <v>46492</v>
      </c>
      <c r="K500" s="69">
        <v>2.79</v>
      </c>
      <c r="L500" s="68" t="s">
        <v>2609</v>
      </c>
      <c r="M500" s="71">
        <v>8.3000000000000001E-3</v>
      </c>
      <c r="N500" t="str">
        <f>_xll.IMDP("BND",D500,$N$1,A500)</f>
        <v>은행채</v>
      </c>
      <c r="O500">
        <f t="shared" si="7"/>
        <v>4.0080699999999999E-3</v>
      </c>
    </row>
    <row r="501" spans="1:15" x14ac:dyDescent="0.3">
      <c r="A501" s="73">
        <v>46311</v>
      </c>
      <c r="B501" s="67" t="s">
        <v>2090</v>
      </c>
      <c r="C501" s="68" t="s">
        <v>2608</v>
      </c>
      <c r="D501" s="68" t="s">
        <v>2860</v>
      </c>
      <c r="E501" s="67" t="s">
        <v>2861</v>
      </c>
      <c r="F501" s="69">
        <v>3.84</v>
      </c>
      <c r="G501" s="70">
        <v>0.64019999999999999</v>
      </c>
      <c r="H501" s="70">
        <v>0.57040000000000002</v>
      </c>
      <c r="I501" s="73">
        <v>45821</v>
      </c>
      <c r="J501" s="73">
        <v>46551</v>
      </c>
      <c r="K501" s="69">
        <v>2.52</v>
      </c>
      <c r="L501" s="68" t="s">
        <v>2609</v>
      </c>
      <c r="M501" s="71">
        <v>8.3000000000000001E-3</v>
      </c>
      <c r="N501" t="str">
        <f>_xll.IMDP("BND",D501,$N$1,A501)</f>
        <v>은행채</v>
      </c>
      <c r="O501">
        <f t="shared" si="7"/>
        <v>5.3136599999999996E-3</v>
      </c>
    </row>
    <row r="502" spans="1:15" x14ac:dyDescent="0.3">
      <c r="A502" s="73">
        <v>46311</v>
      </c>
      <c r="B502" s="67" t="s">
        <v>2090</v>
      </c>
      <c r="C502" s="68" t="s">
        <v>2608</v>
      </c>
      <c r="D502" s="68" t="s">
        <v>2862</v>
      </c>
      <c r="E502" s="67" t="s">
        <v>2863</v>
      </c>
      <c r="F502" s="69">
        <v>3.367</v>
      </c>
      <c r="G502" s="70">
        <v>0.24099999999999999</v>
      </c>
      <c r="H502" s="70">
        <v>0.11890000000000001</v>
      </c>
      <c r="I502" s="73">
        <v>45855</v>
      </c>
      <c r="J502" s="73">
        <v>46404</v>
      </c>
      <c r="K502" s="69">
        <v>2.4900000000000002</v>
      </c>
      <c r="L502" s="68" t="s">
        <v>2609</v>
      </c>
      <c r="M502" s="71">
        <v>5.5999999999999999E-3</v>
      </c>
      <c r="N502" t="str">
        <f>_xll.IMDP("BND",D502,$N$1,A502)</f>
        <v>은행채</v>
      </c>
      <c r="O502">
        <f t="shared" si="7"/>
        <v>1.3495999999999998E-3</v>
      </c>
    </row>
    <row r="503" spans="1:15" x14ac:dyDescent="0.3">
      <c r="A503" s="73">
        <v>46311</v>
      </c>
      <c r="B503" s="67" t="s">
        <v>2090</v>
      </c>
      <c r="C503" s="68" t="s">
        <v>2608</v>
      </c>
      <c r="D503" s="68" t="s">
        <v>2864</v>
      </c>
      <c r="E503" s="67" t="s">
        <v>2865</v>
      </c>
      <c r="F503" s="69">
        <v>3.496</v>
      </c>
      <c r="G503" s="70">
        <v>0.32979999999999998</v>
      </c>
      <c r="H503" s="70">
        <v>0.19089999999999999</v>
      </c>
      <c r="I503" s="73">
        <v>45888</v>
      </c>
      <c r="J503" s="73">
        <v>46437</v>
      </c>
      <c r="K503" s="69">
        <v>2.52</v>
      </c>
      <c r="L503" s="68" t="s">
        <v>2609</v>
      </c>
      <c r="M503" s="71">
        <v>1.2500000000000001E-2</v>
      </c>
      <c r="N503" t="str">
        <f>_xll.IMDP("BND",D503,$N$1,A503)</f>
        <v>은행채</v>
      </c>
      <c r="O503">
        <f t="shared" si="7"/>
        <v>4.1225000000000003E-3</v>
      </c>
    </row>
    <row r="504" spans="1:15" x14ac:dyDescent="0.3">
      <c r="A504" s="73">
        <v>46311</v>
      </c>
      <c r="B504" s="67" t="s">
        <v>2090</v>
      </c>
      <c r="C504" s="68" t="s">
        <v>2608</v>
      </c>
      <c r="D504" s="68" t="s">
        <v>2866</v>
      </c>
      <c r="E504" s="67" t="s">
        <v>2867</v>
      </c>
      <c r="F504" s="69">
        <v>3.9950000000000001</v>
      </c>
      <c r="G504" s="70">
        <v>1.3585</v>
      </c>
      <c r="H504" s="70">
        <v>2.2025999999999999</v>
      </c>
      <c r="I504" s="73">
        <v>45911</v>
      </c>
      <c r="J504" s="73">
        <v>46823</v>
      </c>
      <c r="K504" s="69">
        <v>2.5099999999999998</v>
      </c>
      <c r="L504" s="68" t="s">
        <v>2609</v>
      </c>
      <c r="M504" s="71">
        <v>1.78E-2</v>
      </c>
      <c r="N504" t="str">
        <f>_xll.IMDP("BND",D504,$N$1,A504)</f>
        <v>은행채</v>
      </c>
      <c r="O504">
        <f t="shared" si="7"/>
        <v>2.4181299999999999E-2</v>
      </c>
    </row>
    <row r="505" spans="1:15" x14ac:dyDescent="0.3">
      <c r="A505" s="73">
        <v>46311</v>
      </c>
      <c r="B505" s="67" t="s">
        <v>2090</v>
      </c>
      <c r="C505" s="68" t="s">
        <v>2608</v>
      </c>
      <c r="D505" s="68" t="s">
        <v>2868</v>
      </c>
      <c r="E505" s="67" t="s">
        <v>2869</v>
      </c>
      <c r="F505" s="69">
        <v>4.0780000000000003</v>
      </c>
      <c r="G505" s="70">
        <v>1.9207000000000001</v>
      </c>
      <c r="H505" s="70">
        <v>4.2192999999999996</v>
      </c>
      <c r="I505" s="73">
        <v>45944</v>
      </c>
      <c r="J505" s="73">
        <v>47040</v>
      </c>
      <c r="K505" s="69">
        <v>2.64</v>
      </c>
      <c r="L505" s="68" t="s">
        <v>2609</v>
      </c>
      <c r="M505" s="71">
        <v>2.2499999999999999E-2</v>
      </c>
      <c r="N505" t="str">
        <f>_xll.IMDP("BND",D505,$N$1,A505)</f>
        <v>은행채</v>
      </c>
      <c r="O505">
        <f t="shared" si="7"/>
        <v>4.3215749999999997E-2</v>
      </c>
    </row>
    <row r="506" spans="1:15" x14ac:dyDescent="0.3">
      <c r="A506" s="73">
        <v>46311</v>
      </c>
      <c r="B506" s="67" t="s">
        <v>2090</v>
      </c>
      <c r="C506" s="68" t="s">
        <v>2608</v>
      </c>
      <c r="D506" s="68" t="s">
        <v>2870</v>
      </c>
      <c r="E506" s="67" t="s">
        <v>2871</v>
      </c>
      <c r="F506" s="69">
        <v>3.9510000000000001</v>
      </c>
      <c r="G506" s="70">
        <v>1.1077999999999999</v>
      </c>
      <c r="H506" s="70">
        <v>1.5147999999999999</v>
      </c>
      <c r="I506" s="73">
        <v>45999</v>
      </c>
      <c r="J506" s="73">
        <v>46729</v>
      </c>
      <c r="K506" s="69">
        <v>3.01</v>
      </c>
      <c r="L506" s="68" t="s">
        <v>2609</v>
      </c>
      <c r="M506" s="71">
        <v>2.07E-2</v>
      </c>
      <c r="N506" t="str">
        <f>_xll.IMDP("BND",D506,$N$1,A506)</f>
        <v>은행채</v>
      </c>
      <c r="O506">
        <f t="shared" si="7"/>
        <v>2.2931459999999997E-2</v>
      </c>
    </row>
    <row r="507" spans="1:15" x14ac:dyDescent="0.3">
      <c r="A507" s="73">
        <v>46311</v>
      </c>
      <c r="B507" s="67" t="s">
        <v>2090</v>
      </c>
      <c r="C507" s="68" t="s">
        <v>2608</v>
      </c>
      <c r="D507" s="68" t="s">
        <v>2872</v>
      </c>
      <c r="E507" s="67" t="s">
        <v>2873</v>
      </c>
      <c r="F507" s="69">
        <v>3.9660000000000002</v>
      </c>
      <c r="G507" s="70">
        <v>1.2111000000000001</v>
      </c>
      <c r="H507" s="70">
        <v>1.78</v>
      </c>
      <c r="I507" s="73">
        <v>46038</v>
      </c>
      <c r="J507" s="73">
        <v>46768</v>
      </c>
      <c r="K507" s="69">
        <v>3.03</v>
      </c>
      <c r="L507" s="68" t="s">
        <v>2609</v>
      </c>
      <c r="M507" s="71">
        <v>1.34E-2</v>
      </c>
      <c r="N507" t="str">
        <f>_xll.IMDP("BND",D507,$N$1,A507)</f>
        <v>은행채</v>
      </c>
      <c r="O507">
        <f t="shared" si="7"/>
        <v>1.6228740000000002E-2</v>
      </c>
    </row>
    <row r="508" spans="1:15" x14ac:dyDescent="0.3">
      <c r="A508" s="73">
        <v>46311</v>
      </c>
      <c r="B508" s="67" t="s">
        <v>2090</v>
      </c>
      <c r="C508" s="68" t="s">
        <v>2608</v>
      </c>
      <c r="D508" s="68" t="s">
        <v>2874</v>
      </c>
      <c r="E508" s="67" t="s">
        <v>2875</v>
      </c>
      <c r="F508" s="69">
        <v>3.9159999999999999</v>
      </c>
      <c r="G508" s="70">
        <v>0.82569999999999999</v>
      </c>
      <c r="H508" s="70">
        <v>0.89259999999999995</v>
      </c>
      <c r="I508" s="73">
        <v>46076</v>
      </c>
      <c r="J508" s="73">
        <v>46622</v>
      </c>
      <c r="K508" s="69">
        <v>3.04</v>
      </c>
      <c r="L508" s="68" t="s">
        <v>2609</v>
      </c>
      <c r="M508" s="71">
        <v>1.43E-2</v>
      </c>
      <c r="N508" t="str">
        <f>_xll.IMDP("BND",D508,$N$1,A508)</f>
        <v>은행채</v>
      </c>
      <c r="O508">
        <f t="shared" si="7"/>
        <v>1.180751E-2</v>
      </c>
    </row>
    <row r="509" spans="1:15" x14ac:dyDescent="0.3">
      <c r="A509" s="73">
        <v>46311</v>
      </c>
      <c r="B509" s="67" t="s">
        <v>2090</v>
      </c>
      <c r="C509" s="68" t="s">
        <v>2608</v>
      </c>
      <c r="D509" s="68" t="s">
        <v>2876</v>
      </c>
      <c r="E509" s="67" t="s">
        <v>2877</v>
      </c>
      <c r="F509" s="69">
        <v>4.0880000000000001</v>
      </c>
      <c r="G509" s="70">
        <v>2.2927</v>
      </c>
      <c r="H509" s="70">
        <v>5.9649000000000001</v>
      </c>
      <c r="I509" s="73">
        <v>46098</v>
      </c>
      <c r="J509" s="73">
        <v>47194</v>
      </c>
      <c r="K509" s="69">
        <v>3.49</v>
      </c>
      <c r="L509" s="68" t="s">
        <v>2609</v>
      </c>
      <c r="M509" s="71">
        <v>2.1100000000000001E-2</v>
      </c>
      <c r="N509" t="str">
        <f>_xll.IMDP("BND",D509,$N$1,A509)</f>
        <v>은행채</v>
      </c>
      <c r="O509">
        <f t="shared" si="7"/>
        <v>4.8375969999999997E-2</v>
      </c>
    </row>
    <row r="510" spans="1:15" x14ac:dyDescent="0.3">
      <c r="A510" s="73">
        <v>46311</v>
      </c>
      <c r="B510" s="67" t="s">
        <v>2090</v>
      </c>
      <c r="C510" s="68" t="s">
        <v>2608</v>
      </c>
      <c r="D510" s="68" t="s">
        <v>2878</v>
      </c>
      <c r="E510" s="67" t="s">
        <v>2879</v>
      </c>
      <c r="F510" s="69">
        <v>3.698</v>
      </c>
      <c r="G510" s="70">
        <v>0.48280000000000001</v>
      </c>
      <c r="H510" s="70">
        <v>0.35310000000000002</v>
      </c>
      <c r="I510" s="73">
        <v>46127</v>
      </c>
      <c r="J510" s="73">
        <v>46492</v>
      </c>
      <c r="K510" s="69">
        <v>3.04</v>
      </c>
      <c r="L510" s="68" t="s">
        <v>2609</v>
      </c>
      <c r="M510" s="71">
        <v>4.1999999999999997E-3</v>
      </c>
      <c r="N510" t="str">
        <f>_xll.IMDP("BND",D510,$N$1,A510)</f>
        <v>은행채</v>
      </c>
      <c r="O510">
        <f t="shared" si="7"/>
        <v>2.02776E-3</v>
      </c>
    </row>
    <row r="511" spans="1:15" x14ac:dyDescent="0.3">
      <c r="A511" s="73">
        <v>46311</v>
      </c>
      <c r="B511" s="67" t="s">
        <v>2090</v>
      </c>
      <c r="C511" s="68" t="s">
        <v>2811</v>
      </c>
      <c r="D511" s="68" t="s">
        <v>2880</v>
      </c>
      <c r="E511" s="67" t="s">
        <v>2881</v>
      </c>
      <c r="F511" s="69">
        <v>4.0380000000000003</v>
      </c>
      <c r="G511" s="70">
        <v>2.4325000000000001</v>
      </c>
      <c r="H511" s="70">
        <v>6.7232000000000003</v>
      </c>
      <c r="I511" s="73">
        <v>46161</v>
      </c>
      <c r="J511" s="73">
        <v>47257</v>
      </c>
      <c r="K511" s="69">
        <v>3.83</v>
      </c>
      <c r="L511" s="68" t="s">
        <v>2092</v>
      </c>
      <c r="M511" s="71">
        <v>4.5999999999999999E-3</v>
      </c>
      <c r="N511" t="str">
        <f>_xll.IMDP("BND",D511,$N$1,A511)</f>
        <v>은행채</v>
      </c>
      <c r="O511">
        <f t="shared" si="7"/>
        <v>1.11895E-2</v>
      </c>
    </row>
    <row r="512" spans="1:15" x14ac:dyDescent="0.3">
      <c r="A512" s="73">
        <v>46311</v>
      </c>
      <c r="B512" s="67" t="s">
        <v>2090</v>
      </c>
      <c r="C512" s="68" t="s">
        <v>2608</v>
      </c>
      <c r="D512" s="68" t="s">
        <v>2882</v>
      </c>
      <c r="E512" s="67" t="s">
        <v>2883</v>
      </c>
      <c r="F512" s="69">
        <v>4.032</v>
      </c>
      <c r="G512" s="70">
        <v>1.5788</v>
      </c>
      <c r="H512" s="70">
        <v>2.9350999999999998</v>
      </c>
      <c r="I512" s="73">
        <v>46184</v>
      </c>
      <c r="J512" s="73">
        <v>46915</v>
      </c>
      <c r="K512" s="69">
        <v>3.98</v>
      </c>
      <c r="L512" s="68" t="s">
        <v>2609</v>
      </c>
      <c r="M512" s="71">
        <v>7.4000000000000003E-3</v>
      </c>
      <c r="N512" t="str">
        <f>_xll.IMDP("BND",D512,$N$1,A512)</f>
        <v>은행채</v>
      </c>
      <c r="O512">
        <f t="shared" si="7"/>
        <v>1.168312E-2</v>
      </c>
    </row>
    <row r="513" spans="1:15" x14ac:dyDescent="0.3">
      <c r="A513" s="73">
        <v>46311</v>
      </c>
      <c r="B513" s="67" t="s">
        <v>2090</v>
      </c>
      <c r="C513" s="68" t="s">
        <v>2608</v>
      </c>
      <c r="D513" s="68" t="s">
        <v>14355</v>
      </c>
      <c r="E513" s="67" t="s">
        <v>14356</v>
      </c>
      <c r="F513" s="69">
        <v>4.0460000000000003</v>
      </c>
      <c r="G513" s="70">
        <v>1.6712</v>
      </c>
      <c r="H513" s="70">
        <v>3.2850000000000001</v>
      </c>
      <c r="I513" s="73">
        <v>46224</v>
      </c>
      <c r="J513" s="73">
        <v>46955</v>
      </c>
      <c r="K513" s="69">
        <v>3.96</v>
      </c>
      <c r="L513" s="68" t="s">
        <v>2609</v>
      </c>
      <c r="M513" s="71">
        <v>2.01E-2</v>
      </c>
      <c r="N513" t="str">
        <f>_xll.IMDP("BND",D513,$N$1,A513)</f>
        <v>은행채</v>
      </c>
      <c r="O513">
        <f t="shared" si="7"/>
        <v>3.3591120000000002E-2</v>
      </c>
    </row>
    <row r="514" spans="1:15" x14ac:dyDescent="0.3">
      <c r="A514" s="73">
        <v>46311</v>
      </c>
      <c r="B514" s="67" t="s">
        <v>2090</v>
      </c>
      <c r="C514" s="68" t="s">
        <v>2608</v>
      </c>
      <c r="D514" s="68" t="s">
        <v>2884</v>
      </c>
      <c r="E514" s="67" t="s">
        <v>2885</v>
      </c>
      <c r="F514" s="69">
        <v>3.7669999999999999</v>
      </c>
      <c r="G514" s="70">
        <v>0.5696</v>
      </c>
      <c r="H514" s="70">
        <v>0.46820000000000001</v>
      </c>
      <c r="I514" s="73">
        <v>44699</v>
      </c>
      <c r="J514" s="73">
        <v>46525</v>
      </c>
      <c r="K514" s="69">
        <v>3.53</v>
      </c>
      <c r="L514" s="68" t="s">
        <v>2609</v>
      </c>
      <c r="M514" s="71">
        <v>1.35E-2</v>
      </c>
      <c r="N514" t="str">
        <f>_xll.IMDP("BND",D514,$N$1,A514)</f>
        <v>은행채</v>
      </c>
      <c r="O514">
        <f t="shared" ref="O514:O577" si="8">M514*G514</f>
        <v>7.6895999999999996E-3</v>
      </c>
    </row>
    <row r="515" spans="1:15" x14ac:dyDescent="0.3">
      <c r="A515" s="73">
        <v>46311</v>
      </c>
      <c r="B515" s="67" t="s">
        <v>2090</v>
      </c>
      <c r="C515" s="68" t="s">
        <v>2608</v>
      </c>
      <c r="D515" s="68" t="s">
        <v>2886</v>
      </c>
      <c r="E515" s="67" t="s">
        <v>2887</v>
      </c>
      <c r="F515" s="69">
        <v>3.8929999999999998</v>
      </c>
      <c r="G515" s="70">
        <v>0.72519999999999996</v>
      </c>
      <c r="H515" s="70">
        <v>0.70830000000000004</v>
      </c>
      <c r="I515" s="73">
        <v>44757</v>
      </c>
      <c r="J515" s="73">
        <v>46583</v>
      </c>
      <c r="K515" s="69">
        <v>3.7</v>
      </c>
      <c r="L515" s="68" t="s">
        <v>2609</v>
      </c>
      <c r="M515" s="71">
        <v>1.4800000000000001E-2</v>
      </c>
      <c r="N515" t="str">
        <f>_xll.IMDP("BND",D515,$N$1,A515)</f>
        <v>은행채</v>
      </c>
      <c r="O515">
        <f t="shared" si="8"/>
        <v>1.073296E-2</v>
      </c>
    </row>
    <row r="516" spans="1:15" x14ac:dyDescent="0.3">
      <c r="A516" s="73">
        <v>46311</v>
      </c>
      <c r="B516" s="67" t="s">
        <v>2090</v>
      </c>
      <c r="C516" s="68" t="s">
        <v>2608</v>
      </c>
      <c r="D516" s="68" t="s">
        <v>2888</v>
      </c>
      <c r="E516" s="67" t="s">
        <v>2889</v>
      </c>
      <c r="F516" s="69">
        <v>3.9159999999999999</v>
      </c>
      <c r="G516" s="70">
        <v>0.82299999999999995</v>
      </c>
      <c r="H516" s="70">
        <v>0.88890000000000002</v>
      </c>
      <c r="I516" s="73">
        <v>44796</v>
      </c>
      <c r="J516" s="73">
        <v>46622</v>
      </c>
      <c r="K516" s="69">
        <v>3.81</v>
      </c>
      <c r="L516" s="68" t="s">
        <v>2609</v>
      </c>
      <c r="M516" s="71">
        <v>1.5800000000000002E-2</v>
      </c>
      <c r="N516" t="str">
        <f>_xll.IMDP("BND",D516,$N$1,A516)</f>
        <v>은행채</v>
      </c>
      <c r="O516">
        <f t="shared" si="8"/>
        <v>1.30034E-2</v>
      </c>
    </row>
    <row r="517" spans="1:15" x14ac:dyDescent="0.3">
      <c r="A517" s="73">
        <v>46311</v>
      </c>
      <c r="B517" s="67" t="s">
        <v>2090</v>
      </c>
      <c r="C517" s="68" t="s">
        <v>2608</v>
      </c>
      <c r="D517" s="68" t="s">
        <v>2890</v>
      </c>
      <c r="E517" s="67" t="s">
        <v>2891</v>
      </c>
      <c r="F517" s="69">
        <v>4.0199999999999996</v>
      </c>
      <c r="G517" s="70">
        <v>1.5034000000000001</v>
      </c>
      <c r="H517" s="70">
        <v>2.6800999999999999</v>
      </c>
      <c r="I517" s="73">
        <v>45058</v>
      </c>
      <c r="J517" s="73">
        <v>46885</v>
      </c>
      <c r="K517" s="69">
        <v>3.63</v>
      </c>
      <c r="L517" s="68" t="s">
        <v>2609</v>
      </c>
      <c r="M517" s="71">
        <v>1.8499999999999999E-2</v>
      </c>
      <c r="N517" t="str">
        <f>_xll.IMDP("BND",D517,$N$1,A517)</f>
        <v>은행채</v>
      </c>
      <c r="O517">
        <f t="shared" si="8"/>
        <v>2.7812900000000002E-2</v>
      </c>
    </row>
    <row r="518" spans="1:15" x14ac:dyDescent="0.3">
      <c r="A518" s="73">
        <v>46311</v>
      </c>
      <c r="B518" s="67" t="s">
        <v>2090</v>
      </c>
      <c r="C518" s="68" t="s">
        <v>2608</v>
      </c>
      <c r="D518" s="68" t="s">
        <v>2892</v>
      </c>
      <c r="E518" s="67" t="s">
        <v>2893</v>
      </c>
      <c r="F518" s="69">
        <v>3.7040000000000002</v>
      </c>
      <c r="G518" s="70">
        <v>0.49509999999999998</v>
      </c>
      <c r="H518" s="70">
        <v>0.37009999999999998</v>
      </c>
      <c r="I518" s="73">
        <v>45586</v>
      </c>
      <c r="J518" s="73">
        <v>46498</v>
      </c>
      <c r="K518" s="69">
        <v>3.11</v>
      </c>
      <c r="L518" s="68" t="s">
        <v>2609</v>
      </c>
      <c r="M518" s="71">
        <v>1.4E-2</v>
      </c>
      <c r="N518" t="str">
        <f>_xll.IMDP("BND",D518,$N$1,A518)</f>
        <v>은행채</v>
      </c>
      <c r="O518">
        <f t="shared" si="8"/>
        <v>6.9313999999999999E-3</v>
      </c>
    </row>
    <row r="519" spans="1:15" x14ac:dyDescent="0.3">
      <c r="A519" s="73">
        <v>46311</v>
      </c>
      <c r="B519" s="67" t="s">
        <v>2090</v>
      </c>
      <c r="C519" s="68" t="s">
        <v>2608</v>
      </c>
      <c r="D519" s="68" t="s">
        <v>2894</v>
      </c>
      <c r="E519" s="67" t="s">
        <v>2895</v>
      </c>
      <c r="F519" s="69">
        <v>3.84</v>
      </c>
      <c r="G519" s="70">
        <v>0.63959999999999995</v>
      </c>
      <c r="H519" s="70">
        <v>0.56969999999999998</v>
      </c>
      <c r="I519" s="73">
        <v>45639</v>
      </c>
      <c r="J519" s="73">
        <v>46551</v>
      </c>
      <c r="K519" s="69">
        <v>2.86</v>
      </c>
      <c r="L519" s="68" t="s">
        <v>2609</v>
      </c>
      <c r="M519" s="71">
        <v>1.29E-2</v>
      </c>
      <c r="N519" t="str">
        <f>_xll.IMDP("BND",D519,$N$1,A519)</f>
        <v>은행채</v>
      </c>
      <c r="O519">
        <f t="shared" si="8"/>
        <v>8.2508399999999989E-3</v>
      </c>
    </row>
    <row r="520" spans="1:15" x14ac:dyDescent="0.3">
      <c r="A520" s="73">
        <v>46311</v>
      </c>
      <c r="B520" s="67" t="s">
        <v>2090</v>
      </c>
      <c r="C520" s="68" t="s">
        <v>2608</v>
      </c>
      <c r="D520" s="68" t="s">
        <v>2896</v>
      </c>
      <c r="E520" s="67" t="s">
        <v>2897</v>
      </c>
      <c r="F520" s="69">
        <v>3.8959999999999999</v>
      </c>
      <c r="G520" s="70">
        <v>0.72719999999999996</v>
      </c>
      <c r="H520" s="70">
        <v>0.71960000000000002</v>
      </c>
      <c r="I520" s="73">
        <v>45674</v>
      </c>
      <c r="J520" s="73">
        <v>46585</v>
      </c>
      <c r="K520" s="69">
        <v>2.78</v>
      </c>
      <c r="L520" s="68" t="s">
        <v>2609</v>
      </c>
      <c r="M520" s="71">
        <v>2.3099999999999999E-2</v>
      </c>
      <c r="N520" t="str">
        <f>_xll.IMDP("BND",D520,$N$1,A520)</f>
        <v>은행채</v>
      </c>
      <c r="O520">
        <f t="shared" si="8"/>
        <v>1.6798319999999999E-2</v>
      </c>
    </row>
    <row r="521" spans="1:15" x14ac:dyDescent="0.3">
      <c r="A521" s="73">
        <v>46311</v>
      </c>
      <c r="B521" s="67" t="s">
        <v>2090</v>
      </c>
      <c r="C521" s="68" t="s">
        <v>2608</v>
      </c>
      <c r="D521" s="68" t="s">
        <v>2898</v>
      </c>
      <c r="E521" s="67" t="s">
        <v>2899</v>
      </c>
      <c r="F521" s="69">
        <v>3.847</v>
      </c>
      <c r="G521" s="70">
        <v>0.64829999999999999</v>
      </c>
      <c r="H521" s="70">
        <v>0.5827</v>
      </c>
      <c r="I521" s="73">
        <v>45824</v>
      </c>
      <c r="J521" s="73">
        <v>46554</v>
      </c>
      <c r="K521" s="69">
        <v>2.59</v>
      </c>
      <c r="L521" s="68" t="s">
        <v>2609</v>
      </c>
      <c r="M521" s="71">
        <v>1.38E-2</v>
      </c>
      <c r="N521" t="str">
        <f>_xll.IMDP("BND",D521,$N$1,A521)</f>
        <v>은행채</v>
      </c>
      <c r="O521">
        <f t="shared" si="8"/>
        <v>8.9465399999999994E-3</v>
      </c>
    </row>
    <row r="522" spans="1:15" x14ac:dyDescent="0.3">
      <c r="A522" s="73">
        <v>46311</v>
      </c>
      <c r="B522" s="67" t="s">
        <v>2090</v>
      </c>
      <c r="C522" s="68" t="s">
        <v>2608</v>
      </c>
      <c r="D522" s="68" t="s">
        <v>2900</v>
      </c>
      <c r="E522" s="67" t="s">
        <v>2901</v>
      </c>
      <c r="F522" s="69">
        <v>3.915</v>
      </c>
      <c r="G522" s="70">
        <v>0.82220000000000004</v>
      </c>
      <c r="H522" s="70">
        <v>0.88490000000000002</v>
      </c>
      <c r="I522" s="73">
        <v>45890</v>
      </c>
      <c r="J522" s="73">
        <v>46620</v>
      </c>
      <c r="K522" s="69">
        <v>2.5099999999999998</v>
      </c>
      <c r="L522" s="68" t="s">
        <v>2609</v>
      </c>
      <c r="M522" s="71">
        <v>1.06E-2</v>
      </c>
      <c r="N522" t="str">
        <f>_xll.IMDP("BND",D522,$N$1,A522)</f>
        <v>은행채</v>
      </c>
      <c r="O522">
        <f t="shared" si="8"/>
        <v>8.7153200000000004E-3</v>
      </c>
    </row>
    <row r="523" spans="1:15" x14ac:dyDescent="0.3">
      <c r="A523" s="73">
        <v>46311</v>
      </c>
      <c r="B523" s="67" t="s">
        <v>2090</v>
      </c>
      <c r="C523" s="68" t="s">
        <v>2608</v>
      </c>
      <c r="D523" s="68" t="s">
        <v>2902</v>
      </c>
      <c r="E523" s="67" t="s">
        <v>2903</v>
      </c>
      <c r="F523" s="69">
        <v>4.01</v>
      </c>
      <c r="G523" s="70">
        <v>1.4504999999999999</v>
      </c>
      <c r="H523" s="70">
        <v>2.484</v>
      </c>
      <c r="I523" s="73">
        <v>45945</v>
      </c>
      <c r="J523" s="73">
        <v>46858</v>
      </c>
      <c r="K523" s="69">
        <v>2.58</v>
      </c>
      <c r="L523" s="68" t="s">
        <v>2609</v>
      </c>
      <c r="M523" s="71">
        <v>1.54E-2</v>
      </c>
      <c r="N523" t="str">
        <f>_xll.IMDP("BND",D523,$N$1,A523)</f>
        <v>은행채</v>
      </c>
      <c r="O523">
        <f t="shared" si="8"/>
        <v>2.2337699999999999E-2</v>
      </c>
    </row>
    <row r="524" spans="1:15" x14ac:dyDescent="0.3">
      <c r="A524" s="73">
        <v>46311</v>
      </c>
      <c r="B524" s="67" t="s">
        <v>2090</v>
      </c>
      <c r="C524" s="68" t="s">
        <v>2608</v>
      </c>
      <c r="D524" s="68" t="s">
        <v>2904</v>
      </c>
      <c r="E524" s="67" t="s">
        <v>2905</v>
      </c>
      <c r="F524" s="69">
        <v>4.0190000000000001</v>
      </c>
      <c r="G524" s="70">
        <v>1.5092000000000001</v>
      </c>
      <c r="H524" s="70">
        <v>2.6905000000000001</v>
      </c>
      <c r="I524" s="73">
        <v>45972</v>
      </c>
      <c r="J524" s="73">
        <v>46884</v>
      </c>
      <c r="K524" s="69">
        <v>2.93</v>
      </c>
      <c r="L524" s="68" t="s">
        <v>2609</v>
      </c>
      <c r="M524" s="71">
        <v>6.4000000000000003E-3</v>
      </c>
      <c r="N524" t="str">
        <f>_xll.IMDP("BND",D524,$N$1,A524)</f>
        <v>은행채</v>
      </c>
      <c r="O524">
        <f t="shared" si="8"/>
        <v>9.6588800000000016E-3</v>
      </c>
    </row>
    <row r="525" spans="1:15" x14ac:dyDescent="0.3">
      <c r="A525" s="73">
        <v>46311</v>
      </c>
      <c r="B525" s="67" t="s">
        <v>2090</v>
      </c>
      <c r="C525" s="68" t="s">
        <v>2608</v>
      </c>
      <c r="D525" s="68" t="s">
        <v>2906</v>
      </c>
      <c r="E525" s="67" t="s">
        <v>2907</v>
      </c>
      <c r="F525" s="69">
        <v>4.0620000000000003</v>
      </c>
      <c r="G525" s="70">
        <v>1.7767999999999999</v>
      </c>
      <c r="H525" s="70">
        <v>3.6623000000000001</v>
      </c>
      <c r="I525" s="73">
        <v>46078</v>
      </c>
      <c r="J525" s="73">
        <v>46990</v>
      </c>
      <c r="K525" s="69">
        <v>3.23</v>
      </c>
      <c r="L525" s="68" t="s">
        <v>2609</v>
      </c>
      <c r="M525" s="71">
        <v>1.47E-2</v>
      </c>
      <c r="N525" t="str">
        <f>_xll.IMDP("BND",D525,$N$1,A525)</f>
        <v>은행채</v>
      </c>
      <c r="O525">
        <f t="shared" si="8"/>
        <v>2.6118959999999997E-2</v>
      </c>
    </row>
    <row r="526" spans="1:15" x14ac:dyDescent="0.3">
      <c r="A526" s="73">
        <v>46311</v>
      </c>
      <c r="B526" s="67" t="s">
        <v>2090</v>
      </c>
      <c r="C526" s="68" t="s">
        <v>2608</v>
      </c>
      <c r="D526" s="68" t="s">
        <v>2908</v>
      </c>
      <c r="E526" s="67" t="s">
        <v>2909</v>
      </c>
      <c r="F526" s="69">
        <v>4.01</v>
      </c>
      <c r="G526" s="70">
        <v>1.4432</v>
      </c>
      <c r="H526" s="70">
        <v>2.4676</v>
      </c>
      <c r="I526" s="73">
        <v>46127</v>
      </c>
      <c r="J526" s="73">
        <v>46858</v>
      </c>
      <c r="K526" s="69">
        <v>3.4</v>
      </c>
      <c r="L526" s="68" t="s">
        <v>2609</v>
      </c>
      <c r="M526" s="71">
        <v>1.0999999999999999E-2</v>
      </c>
      <c r="N526" t="str">
        <f>_xll.IMDP("BND",D526,$N$1,A526)</f>
        <v>은행채</v>
      </c>
      <c r="O526">
        <f t="shared" si="8"/>
        <v>1.5875199999999999E-2</v>
      </c>
    </row>
    <row r="527" spans="1:15" x14ac:dyDescent="0.3">
      <c r="A527" s="73">
        <v>46311</v>
      </c>
      <c r="B527" s="67" t="s">
        <v>2090</v>
      </c>
      <c r="C527" s="68" t="s">
        <v>2608</v>
      </c>
      <c r="D527" s="68" t="s">
        <v>2910</v>
      </c>
      <c r="E527" s="67" t="s">
        <v>2911</v>
      </c>
      <c r="F527" s="69">
        <v>4.0970000000000004</v>
      </c>
      <c r="G527" s="70">
        <v>2.4302999999999999</v>
      </c>
      <c r="H527" s="70">
        <v>6.7186000000000003</v>
      </c>
      <c r="I527" s="73">
        <v>46162</v>
      </c>
      <c r="J527" s="73">
        <v>47258</v>
      </c>
      <c r="K527" s="69">
        <v>3.98</v>
      </c>
      <c r="L527" s="68" t="s">
        <v>2609</v>
      </c>
      <c r="M527" s="71">
        <v>2.1399999999999999E-2</v>
      </c>
      <c r="N527" t="str">
        <f>_xll.IMDP("BND",D527,$N$1,A527)</f>
        <v>은행채</v>
      </c>
      <c r="O527">
        <f t="shared" si="8"/>
        <v>5.2008419999999993E-2</v>
      </c>
    </row>
    <row r="528" spans="1:15" x14ac:dyDescent="0.3">
      <c r="A528" s="73">
        <v>46311</v>
      </c>
      <c r="B528" s="67" t="s">
        <v>2090</v>
      </c>
      <c r="C528" s="68" t="s">
        <v>2608</v>
      </c>
      <c r="D528" s="68" t="s">
        <v>2912</v>
      </c>
      <c r="E528" s="67" t="s">
        <v>2913</v>
      </c>
      <c r="F528" s="69">
        <v>4.1040000000000001</v>
      </c>
      <c r="G528" s="70">
        <v>2.4849999999999999</v>
      </c>
      <c r="H528" s="70">
        <v>7.0061</v>
      </c>
      <c r="I528" s="73">
        <v>46184</v>
      </c>
      <c r="J528" s="73">
        <v>47280</v>
      </c>
      <c r="K528" s="69">
        <v>4.09</v>
      </c>
      <c r="L528" s="68" t="s">
        <v>2609</v>
      </c>
      <c r="M528" s="71">
        <v>6.4999999999999997E-3</v>
      </c>
      <c r="N528" t="str">
        <f>_xll.IMDP("BND",D528,$N$1,A528)</f>
        <v>은행채</v>
      </c>
      <c r="O528">
        <f t="shared" si="8"/>
        <v>1.6152499999999997E-2</v>
      </c>
    </row>
    <row r="529" spans="1:15" x14ac:dyDescent="0.3">
      <c r="A529" s="73">
        <v>46311</v>
      </c>
      <c r="B529" s="67" t="s">
        <v>2090</v>
      </c>
      <c r="C529" s="68" t="s">
        <v>2608</v>
      </c>
      <c r="D529" s="68" t="s">
        <v>2914</v>
      </c>
      <c r="E529" s="67" t="s">
        <v>2915</v>
      </c>
      <c r="F529" s="69">
        <v>3.9670000000000001</v>
      </c>
      <c r="G529" s="70">
        <v>1.2036</v>
      </c>
      <c r="H529" s="70">
        <v>1.7931999999999999</v>
      </c>
      <c r="I529" s="73">
        <v>44945</v>
      </c>
      <c r="J529" s="73">
        <v>46771</v>
      </c>
      <c r="K529" s="69">
        <v>3.75</v>
      </c>
      <c r="L529" s="68" t="s">
        <v>2609</v>
      </c>
      <c r="M529" s="71">
        <v>1.4E-2</v>
      </c>
      <c r="N529" t="str">
        <f>_xll.IMDP("BND",D529,$N$1,A529)</f>
        <v>은행채</v>
      </c>
      <c r="O529">
        <f t="shared" si="8"/>
        <v>1.6850400000000001E-2</v>
      </c>
    </row>
    <row r="530" spans="1:15" x14ac:dyDescent="0.3">
      <c r="A530" s="73">
        <v>46311</v>
      </c>
      <c r="B530" s="67" t="s">
        <v>2090</v>
      </c>
      <c r="C530" s="68" t="s">
        <v>2608</v>
      </c>
      <c r="D530" s="68" t="s">
        <v>2916</v>
      </c>
      <c r="E530" s="67" t="s">
        <v>2917</v>
      </c>
      <c r="F530" s="69">
        <v>3.5009999999999999</v>
      </c>
      <c r="G530" s="70">
        <v>0.33210000000000001</v>
      </c>
      <c r="H530" s="70">
        <v>0.19309999999999999</v>
      </c>
      <c r="I530" s="73">
        <v>45524</v>
      </c>
      <c r="J530" s="73">
        <v>46438</v>
      </c>
      <c r="K530" s="69">
        <v>3.15</v>
      </c>
      <c r="L530" s="68" t="s">
        <v>2609</v>
      </c>
      <c r="M530" s="71">
        <v>2.5600000000000001E-2</v>
      </c>
      <c r="N530" t="str">
        <f>_xll.IMDP("BND",D530,$N$1,A530)</f>
        <v>은행채</v>
      </c>
      <c r="O530">
        <f t="shared" si="8"/>
        <v>8.5017600000000006E-3</v>
      </c>
    </row>
    <row r="531" spans="1:15" x14ac:dyDescent="0.3">
      <c r="A531" s="73">
        <v>46311</v>
      </c>
      <c r="B531" s="67" t="s">
        <v>2090</v>
      </c>
      <c r="C531" s="68" t="s">
        <v>2608</v>
      </c>
      <c r="D531" s="68" t="s">
        <v>2918</v>
      </c>
      <c r="E531" s="67" t="s">
        <v>2919</v>
      </c>
      <c r="F531" s="69">
        <v>3.6110000000000002</v>
      </c>
      <c r="G531" s="70">
        <v>0.40960000000000002</v>
      </c>
      <c r="H531" s="70">
        <v>0.26960000000000001</v>
      </c>
      <c r="I531" s="73">
        <v>45826</v>
      </c>
      <c r="J531" s="73">
        <v>46464</v>
      </c>
      <c r="K531" s="69">
        <v>2.54</v>
      </c>
      <c r="L531" s="68" t="s">
        <v>2609</v>
      </c>
      <c r="M531" s="71">
        <v>1.5299999999999999E-2</v>
      </c>
      <c r="N531" t="str">
        <f>_xll.IMDP("BND",D531,$N$1,A531)</f>
        <v>은행채</v>
      </c>
      <c r="O531">
        <f t="shared" si="8"/>
        <v>6.2668799999999998E-3</v>
      </c>
    </row>
    <row r="532" spans="1:15" x14ac:dyDescent="0.3">
      <c r="A532" s="73">
        <v>46311</v>
      </c>
      <c r="B532" s="67" t="s">
        <v>2090</v>
      </c>
      <c r="C532" s="68" t="s">
        <v>2608</v>
      </c>
      <c r="D532" s="68" t="s">
        <v>2920</v>
      </c>
      <c r="E532" s="67" t="s">
        <v>2921</v>
      </c>
      <c r="F532" s="69">
        <v>4.0490000000000004</v>
      </c>
      <c r="G532" s="70">
        <v>1.6988000000000001</v>
      </c>
      <c r="H532" s="70">
        <v>3.3595999999999999</v>
      </c>
      <c r="I532" s="73">
        <v>45861</v>
      </c>
      <c r="J532" s="73">
        <v>46957</v>
      </c>
      <c r="K532" s="69">
        <v>2.57</v>
      </c>
      <c r="L532" s="68" t="s">
        <v>2609</v>
      </c>
      <c r="M532" s="71">
        <v>1.3599999999999999E-2</v>
      </c>
      <c r="N532" t="str">
        <f>_xll.IMDP("BND",D532,$N$1,A532)</f>
        <v>은행채</v>
      </c>
      <c r="O532">
        <f t="shared" si="8"/>
        <v>2.3103680000000001E-2</v>
      </c>
    </row>
    <row r="533" spans="1:15" x14ac:dyDescent="0.3">
      <c r="A533" s="73">
        <v>46311</v>
      </c>
      <c r="B533" s="67" t="s">
        <v>2090</v>
      </c>
      <c r="C533" s="68" t="s">
        <v>2608</v>
      </c>
      <c r="D533" s="68" t="s">
        <v>2922</v>
      </c>
      <c r="E533" s="67" t="s">
        <v>2923</v>
      </c>
      <c r="F533" s="69">
        <v>3.9870000000000001</v>
      </c>
      <c r="G533" s="70">
        <v>1.3194999999999999</v>
      </c>
      <c r="H533" s="70">
        <v>2.0882000000000001</v>
      </c>
      <c r="I533" s="73">
        <v>45896</v>
      </c>
      <c r="J533" s="73">
        <v>46810</v>
      </c>
      <c r="K533" s="69">
        <v>2.4900000000000002</v>
      </c>
      <c r="L533" s="68" t="s">
        <v>2609</v>
      </c>
      <c r="M533" s="71">
        <v>0.01</v>
      </c>
      <c r="N533" t="str">
        <f>_xll.IMDP("BND",D533,$N$1,A533)</f>
        <v>은행채</v>
      </c>
      <c r="O533">
        <f t="shared" si="8"/>
        <v>1.3194999999999998E-2</v>
      </c>
    </row>
    <row r="534" spans="1:15" x14ac:dyDescent="0.3">
      <c r="A534" s="73">
        <v>46311</v>
      </c>
      <c r="B534" s="67" t="s">
        <v>2090</v>
      </c>
      <c r="C534" s="68" t="s">
        <v>2608</v>
      </c>
      <c r="D534" s="68" t="s">
        <v>2924</v>
      </c>
      <c r="E534" s="67" t="s">
        <v>2925</v>
      </c>
      <c r="F534" s="69">
        <v>3.927</v>
      </c>
      <c r="G534" s="70">
        <v>0.88039999999999996</v>
      </c>
      <c r="H534" s="70">
        <v>0.99829999999999997</v>
      </c>
      <c r="I534" s="73">
        <v>45912</v>
      </c>
      <c r="J534" s="73">
        <v>46642</v>
      </c>
      <c r="K534" s="69">
        <v>2.5</v>
      </c>
      <c r="L534" s="68" t="s">
        <v>2609</v>
      </c>
      <c r="M534" s="71">
        <v>1.3299999999999999E-2</v>
      </c>
      <c r="N534" t="str">
        <f>_xll.IMDP("BND",D534,$N$1,A534)</f>
        <v>은행채</v>
      </c>
      <c r="O534">
        <f t="shared" si="8"/>
        <v>1.1709319999999999E-2</v>
      </c>
    </row>
    <row r="535" spans="1:15" x14ac:dyDescent="0.3">
      <c r="A535" s="73">
        <v>46311</v>
      </c>
      <c r="B535" s="67" t="s">
        <v>2090</v>
      </c>
      <c r="C535" s="68" t="s">
        <v>2608</v>
      </c>
      <c r="D535" s="68" t="s">
        <v>2926</v>
      </c>
      <c r="E535" s="67" t="s">
        <v>2927</v>
      </c>
      <c r="F535" s="69">
        <v>3.9350000000000001</v>
      </c>
      <c r="G535" s="70">
        <v>0.97270000000000001</v>
      </c>
      <c r="H535" s="70">
        <v>1.1923999999999999</v>
      </c>
      <c r="I535" s="73">
        <v>45946</v>
      </c>
      <c r="J535" s="73">
        <v>46676</v>
      </c>
      <c r="K535" s="69">
        <v>2.56</v>
      </c>
      <c r="L535" s="68" t="s">
        <v>2609</v>
      </c>
      <c r="M535" s="71">
        <v>2.3E-2</v>
      </c>
      <c r="N535" t="str">
        <f>_xll.IMDP("BND",D535,$N$1,A535)</f>
        <v>은행채</v>
      </c>
      <c r="O535">
        <f t="shared" si="8"/>
        <v>2.2372099999999999E-2</v>
      </c>
    </row>
    <row r="536" spans="1:15" x14ac:dyDescent="0.3">
      <c r="A536" s="73">
        <v>46311</v>
      </c>
      <c r="B536" s="67" t="s">
        <v>2090</v>
      </c>
      <c r="C536" s="68" t="s">
        <v>2608</v>
      </c>
      <c r="D536" s="68" t="s">
        <v>2928</v>
      </c>
      <c r="E536" s="67" t="s">
        <v>2929</v>
      </c>
      <c r="F536" s="69">
        <v>3.9409999999999998</v>
      </c>
      <c r="G536" s="70">
        <v>1.0369999999999999</v>
      </c>
      <c r="H536" s="70">
        <v>1.3451</v>
      </c>
      <c r="I536" s="73">
        <v>45973</v>
      </c>
      <c r="J536" s="73">
        <v>46703</v>
      </c>
      <c r="K536" s="69">
        <v>2.9</v>
      </c>
      <c r="L536" s="68" t="s">
        <v>2609</v>
      </c>
      <c r="M536" s="71">
        <v>1.06E-2</v>
      </c>
      <c r="N536" t="str">
        <f>_xll.IMDP("BND",D536,$N$1,A536)</f>
        <v>은행채</v>
      </c>
      <c r="O536">
        <f t="shared" si="8"/>
        <v>1.0992199999999999E-2</v>
      </c>
    </row>
    <row r="537" spans="1:15" x14ac:dyDescent="0.3">
      <c r="A537" s="73">
        <v>46311</v>
      </c>
      <c r="B537" s="67" t="s">
        <v>2090</v>
      </c>
      <c r="C537" s="68" t="s">
        <v>2608</v>
      </c>
      <c r="D537" s="68" t="s">
        <v>2930</v>
      </c>
      <c r="E537" s="67" t="s">
        <v>2931</v>
      </c>
      <c r="F537" s="69">
        <v>3.8359999999999999</v>
      </c>
      <c r="G537" s="70">
        <v>0.6341</v>
      </c>
      <c r="H537" s="70">
        <v>0.56130000000000002</v>
      </c>
      <c r="I537" s="73">
        <v>46002</v>
      </c>
      <c r="J537" s="73">
        <v>46549</v>
      </c>
      <c r="K537" s="69">
        <v>2.9</v>
      </c>
      <c r="L537" s="68" t="s">
        <v>2609</v>
      </c>
      <c r="M537" s="71">
        <v>6.0000000000000001E-3</v>
      </c>
      <c r="N537" t="str">
        <f>_xll.IMDP("BND",D537,$N$1,A537)</f>
        <v>은행채</v>
      </c>
      <c r="O537">
        <f t="shared" si="8"/>
        <v>3.8046E-3</v>
      </c>
    </row>
    <row r="538" spans="1:15" x14ac:dyDescent="0.3">
      <c r="A538" s="73">
        <v>46311</v>
      </c>
      <c r="B538" s="67" t="s">
        <v>2090</v>
      </c>
      <c r="C538" s="68" t="s">
        <v>2608</v>
      </c>
      <c r="D538" s="68" t="s">
        <v>2932</v>
      </c>
      <c r="E538" s="67" t="s">
        <v>2933</v>
      </c>
      <c r="F538" s="69">
        <v>4.0839999999999996</v>
      </c>
      <c r="G538" s="70">
        <v>2.1385999999999998</v>
      </c>
      <c r="H538" s="70">
        <v>5.2781000000000002</v>
      </c>
      <c r="I538" s="73">
        <v>46041</v>
      </c>
      <c r="J538" s="73">
        <v>47137</v>
      </c>
      <c r="K538" s="69">
        <v>3.24</v>
      </c>
      <c r="L538" s="68" t="s">
        <v>2609</v>
      </c>
      <c r="M538" s="71">
        <v>1.15E-2</v>
      </c>
      <c r="N538" t="str">
        <f>_xll.IMDP("BND",D538,$N$1,A538)</f>
        <v>은행채</v>
      </c>
      <c r="O538">
        <f t="shared" si="8"/>
        <v>2.4593899999999998E-2</v>
      </c>
    </row>
    <row r="539" spans="1:15" x14ac:dyDescent="0.3">
      <c r="A539" s="73">
        <v>46311</v>
      </c>
      <c r="B539" s="67" t="s">
        <v>2090</v>
      </c>
      <c r="C539" s="68" t="s">
        <v>2811</v>
      </c>
      <c r="D539" s="68" t="s">
        <v>2934</v>
      </c>
      <c r="E539" s="67" t="s">
        <v>2935</v>
      </c>
      <c r="F539" s="69">
        <v>3.5920000000000001</v>
      </c>
      <c r="G539" s="70">
        <v>0.42830000000000001</v>
      </c>
      <c r="H539" s="70">
        <v>0.29010000000000002</v>
      </c>
      <c r="I539" s="73">
        <v>46106</v>
      </c>
      <c r="J539" s="73">
        <v>46471</v>
      </c>
      <c r="K539" s="69">
        <v>3.04</v>
      </c>
      <c r="L539" s="68" t="s">
        <v>2092</v>
      </c>
      <c r="M539" s="71">
        <v>1.3899999999999999E-2</v>
      </c>
      <c r="N539" t="str">
        <f>_xll.IMDP("BND",D539,$N$1,A539)</f>
        <v>은행채</v>
      </c>
      <c r="O539">
        <f t="shared" si="8"/>
        <v>5.9533699999999995E-3</v>
      </c>
    </row>
    <row r="540" spans="1:15" x14ac:dyDescent="0.3">
      <c r="A540" s="73">
        <v>46311</v>
      </c>
      <c r="B540" s="67" t="s">
        <v>2090</v>
      </c>
      <c r="C540" s="68" t="s">
        <v>2608</v>
      </c>
      <c r="D540" s="68" t="s">
        <v>2936</v>
      </c>
      <c r="E540" s="67" t="s">
        <v>2937</v>
      </c>
      <c r="F540" s="69">
        <v>3.698</v>
      </c>
      <c r="G540" s="70">
        <v>0.4844</v>
      </c>
      <c r="H540" s="70">
        <v>0.35970000000000002</v>
      </c>
      <c r="I540" s="73">
        <v>46129</v>
      </c>
      <c r="J540" s="73">
        <v>46494</v>
      </c>
      <c r="K540" s="69">
        <v>3.07</v>
      </c>
      <c r="L540" s="68" t="s">
        <v>2609</v>
      </c>
      <c r="M540" s="71">
        <v>2.5100000000000001E-2</v>
      </c>
      <c r="N540" t="str">
        <f>_xll.IMDP("BND",D540,$N$1,A540)</f>
        <v>은행채</v>
      </c>
      <c r="O540">
        <f t="shared" si="8"/>
        <v>1.215844E-2</v>
      </c>
    </row>
    <row r="541" spans="1:15" x14ac:dyDescent="0.3">
      <c r="A541" s="73">
        <v>46311</v>
      </c>
      <c r="B541" s="67" t="s">
        <v>2090</v>
      </c>
      <c r="C541" s="68" t="s">
        <v>2608</v>
      </c>
      <c r="D541" s="68" t="s">
        <v>2938</v>
      </c>
      <c r="E541" s="67" t="s">
        <v>2939</v>
      </c>
      <c r="F541" s="69">
        <v>4.08</v>
      </c>
      <c r="G541" s="70">
        <v>1.9886999999999999</v>
      </c>
      <c r="H541" s="70">
        <v>4.5570000000000004</v>
      </c>
      <c r="I541" s="73">
        <v>46164</v>
      </c>
      <c r="J541" s="73">
        <v>47079</v>
      </c>
      <c r="K541" s="69">
        <v>3.81</v>
      </c>
      <c r="L541" s="68" t="s">
        <v>2609</v>
      </c>
      <c r="M541" s="71">
        <v>3.2000000000000002E-3</v>
      </c>
      <c r="N541" t="str">
        <f>_xll.IMDP("BND",D541,$N$1,A541)</f>
        <v>은행채</v>
      </c>
      <c r="O541">
        <f t="shared" si="8"/>
        <v>6.3638399999999999E-3</v>
      </c>
    </row>
    <row r="542" spans="1:15" x14ac:dyDescent="0.3">
      <c r="A542" s="73">
        <v>46311</v>
      </c>
      <c r="B542" s="67" t="s">
        <v>2090</v>
      </c>
      <c r="C542" s="68" t="s">
        <v>2608</v>
      </c>
      <c r="D542" s="68" t="s">
        <v>2940</v>
      </c>
      <c r="E542" s="67" t="s">
        <v>2941</v>
      </c>
      <c r="F542" s="69">
        <v>4.1040000000000001</v>
      </c>
      <c r="G542" s="70">
        <v>2.4885999999999999</v>
      </c>
      <c r="H542" s="70">
        <v>7.0236000000000001</v>
      </c>
      <c r="I542" s="73">
        <v>46185</v>
      </c>
      <c r="J542" s="73">
        <v>47281</v>
      </c>
      <c r="K542" s="69">
        <v>4.0599999999999996</v>
      </c>
      <c r="L542" s="68" t="s">
        <v>2609</v>
      </c>
      <c r="M542" s="71">
        <v>1.5800000000000002E-2</v>
      </c>
      <c r="N542" t="str">
        <f>_xll.IMDP("BND",D542,$N$1,A542)</f>
        <v>은행채</v>
      </c>
      <c r="O542">
        <f t="shared" si="8"/>
        <v>3.9319880000000001E-2</v>
      </c>
    </row>
    <row r="543" spans="1:15" x14ac:dyDescent="0.3">
      <c r="A543" s="73">
        <v>46311</v>
      </c>
      <c r="B543" s="67" t="s">
        <v>2090</v>
      </c>
      <c r="C543" s="68" t="s">
        <v>2608</v>
      </c>
      <c r="D543" s="68" t="s">
        <v>14412</v>
      </c>
      <c r="E543" s="67" t="s">
        <v>14413</v>
      </c>
      <c r="F543" s="69">
        <v>3.97</v>
      </c>
      <c r="G543" s="70">
        <v>1.2134</v>
      </c>
      <c r="H543" s="70">
        <v>1.8035000000000001</v>
      </c>
      <c r="I543" s="73">
        <v>46226</v>
      </c>
      <c r="J543" s="73">
        <v>46775</v>
      </c>
      <c r="K543" s="69">
        <v>3.86</v>
      </c>
      <c r="L543" s="68" t="s">
        <v>2609</v>
      </c>
      <c r="M543" s="71">
        <v>2.7099999999999999E-2</v>
      </c>
      <c r="N543" t="str">
        <f>_xll.IMDP("BND",D543,$N$1,A543)</f>
        <v>은행채</v>
      </c>
      <c r="O543">
        <f t="shared" si="8"/>
        <v>3.2883139999999998E-2</v>
      </c>
    </row>
    <row r="544" spans="1:15" x14ac:dyDescent="0.3">
      <c r="A544" s="73">
        <v>46311</v>
      </c>
      <c r="B544" s="67" t="s">
        <v>2090</v>
      </c>
      <c r="C544" s="68" t="s">
        <v>2608</v>
      </c>
      <c r="D544" s="68" t="s">
        <v>14944</v>
      </c>
      <c r="E544" s="67" t="s">
        <v>14945</v>
      </c>
      <c r="F544" s="69">
        <v>3.9830000000000001</v>
      </c>
      <c r="G544" s="70">
        <v>1.2863</v>
      </c>
      <c r="H544" s="70">
        <v>2.0034000000000001</v>
      </c>
      <c r="I544" s="73">
        <v>46253</v>
      </c>
      <c r="J544" s="73">
        <v>46802</v>
      </c>
      <c r="K544" s="69">
        <v>3.83</v>
      </c>
      <c r="L544" s="68" t="s">
        <v>2609</v>
      </c>
      <c r="M544" s="71">
        <v>7.0000000000000001E-3</v>
      </c>
      <c r="N544" t="str">
        <f>_xll.IMDP("BND",D544,$N$1,A544)</f>
        <v>은행채</v>
      </c>
      <c r="O544">
        <f t="shared" si="8"/>
        <v>9.004100000000001E-3</v>
      </c>
    </row>
    <row r="545" spans="1:15" x14ac:dyDescent="0.3">
      <c r="A545" s="73">
        <v>46311</v>
      </c>
      <c r="B545" s="67" t="s">
        <v>2090</v>
      </c>
      <c r="C545" s="68" t="s">
        <v>2608</v>
      </c>
      <c r="D545" s="68" t="s">
        <v>15482</v>
      </c>
      <c r="E545" s="67" t="s">
        <v>15483</v>
      </c>
      <c r="F545" s="69">
        <v>3.9980000000000002</v>
      </c>
      <c r="G545" s="70">
        <v>1.3536999999999999</v>
      </c>
      <c r="H545" s="70">
        <v>2.1993</v>
      </c>
      <c r="I545" s="73">
        <v>46279</v>
      </c>
      <c r="J545" s="73">
        <v>46826</v>
      </c>
      <c r="K545" s="69">
        <v>4</v>
      </c>
      <c r="L545" s="68" t="s">
        <v>2609</v>
      </c>
      <c r="M545" s="71">
        <v>7.4000000000000003E-3</v>
      </c>
      <c r="N545" t="str">
        <f>_xll.IMDP("BND",D545,$N$1,A545)</f>
        <v>은행채</v>
      </c>
      <c r="O545">
        <f t="shared" si="8"/>
        <v>1.0017379999999999E-2</v>
      </c>
    </row>
    <row r="546" spans="1:15" x14ac:dyDescent="0.3">
      <c r="A546" s="73">
        <v>46311</v>
      </c>
      <c r="B546" s="67" t="s">
        <v>2090</v>
      </c>
      <c r="C546" s="68" t="s">
        <v>2608</v>
      </c>
      <c r="D546" s="68" t="s">
        <v>2942</v>
      </c>
      <c r="E546" s="67" t="s">
        <v>2943</v>
      </c>
      <c r="F546" s="69">
        <v>3.7709999999999999</v>
      </c>
      <c r="G546" s="70">
        <v>0.57230000000000003</v>
      </c>
      <c r="H546" s="70">
        <v>0.47189999999999999</v>
      </c>
      <c r="I546" s="73">
        <v>44700</v>
      </c>
      <c r="J546" s="73">
        <v>46526</v>
      </c>
      <c r="K546" s="69">
        <v>3.53</v>
      </c>
      <c r="L546" s="68" t="s">
        <v>2609</v>
      </c>
      <c r="M546" s="71">
        <v>1.0200000000000001E-2</v>
      </c>
      <c r="N546" t="str">
        <f>_xll.IMDP("BND",D546,$N$1,A546)</f>
        <v>은행채</v>
      </c>
      <c r="O546">
        <f t="shared" si="8"/>
        <v>5.8374600000000009E-3</v>
      </c>
    </row>
    <row r="547" spans="1:15" x14ac:dyDescent="0.3">
      <c r="A547" s="73">
        <v>46311</v>
      </c>
      <c r="B547" s="67" t="s">
        <v>2090</v>
      </c>
      <c r="C547" s="68" t="s">
        <v>2608</v>
      </c>
      <c r="D547" s="68" t="s">
        <v>2944</v>
      </c>
      <c r="E547" s="67" t="s">
        <v>2945</v>
      </c>
      <c r="F547" s="69">
        <v>3.9</v>
      </c>
      <c r="G547" s="70">
        <v>0.73429999999999995</v>
      </c>
      <c r="H547" s="70">
        <v>0.72889999999999999</v>
      </c>
      <c r="I547" s="73">
        <v>44763</v>
      </c>
      <c r="J547" s="73">
        <v>46589</v>
      </c>
      <c r="K547" s="69">
        <v>3.77</v>
      </c>
      <c r="L547" s="68" t="s">
        <v>2609</v>
      </c>
      <c r="M547" s="71">
        <v>2.8000000000000001E-2</v>
      </c>
      <c r="N547" t="str">
        <f>_xll.IMDP("BND",D547,$N$1,A547)</f>
        <v>은행채</v>
      </c>
      <c r="O547">
        <f t="shared" si="8"/>
        <v>2.05604E-2</v>
      </c>
    </row>
    <row r="548" spans="1:15" x14ac:dyDescent="0.3">
      <c r="A548" s="73">
        <v>46311</v>
      </c>
      <c r="B548" s="67" t="s">
        <v>2090</v>
      </c>
      <c r="C548" s="68" t="s">
        <v>2608</v>
      </c>
      <c r="D548" s="68" t="s">
        <v>2946</v>
      </c>
      <c r="E548" s="67" t="s">
        <v>2947</v>
      </c>
      <c r="F548" s="69">
        <v>3.367</v>
      </c>
      <c r="G548" s="70">
        <v>0.2457</v>
      </c>
      <c r="H548" s="70">
        <v>0.1229</v>
      </c>
      <c r="I548" s="73">
        <v>44945</v>
      </c>
      <c r="J548" s="73">
        <v>46406</v>
      </c>
      <c r="K548" s="69">
        <v>3.67</v>
      </c>
      <c r="L548" s="68" t="s">
        <v>2609</v>
      </c>
      <c r="M548" s="71">
        <v>1.26E-2</v>
      </c>
      <c r="N548" t="str">
        <f>_xll.IMDP("BND",D548,$N$1,A548)</f>
        <v>은행채</v>
      </c>
      <c r="O548">
        <f t="shared" si="8"/>
        <v>3.09582E-3</v>
      </c>
    </row>
    <row r="549" spans="1:15" x14ac:dyDescent="0.3">
      <c r="A549" s="73">
        <v>46311</v>
      </c>
      <c r="B549" s="67" t="s">
        <v>2090</v>
      </c>
      <c r="C549" s="68" t="s">
        <v>2608</v>
      </c>
      <c r="D549" s="68" t="s">
        <v>2948</v>
      </c>
      <c r="E549" s="67" t="s">
        <v>2949</v>
      </c>
      <c r="F549" s="69">
        <v>3.3660000000000001</v>
      </c>
      <c r="G549" s="70">
        <v>0.25430000000000003</v>
      </c>
      <c r="H549" s="70">
        <v>0.12809999999999999</v>
      </c>
      <c r="I549" s="73">
        <v>45679</v>
      </c>
      <c r="J549" s="73">
        <v>46409</v>
      </c>
      <c r="K549" s="69">
        <v>2.73</v>
      </c>
      <c r="L549" s="68" t="s">
        <v>2609</v>
      </c>
      <c r="M549" s="71">
        <v>4.7000000000000002E-3</v>
      </c>
      <c r="N549" t="str">
        <f>_xll.IMDP("BND",D549,$N$1,A549)</f>
        <v>은행채</v>
      </c>
      <c r="O549">
        <f t="shared" si="8"/>
        <v>1.1952100000000002E-3</v>
      </c>
    </row>
    <row r="550" spans="1:15" x14ac:dyDescent="0.3">
      <c r="A550" s="73">
        <v>46311</v>
      </c>
      <c r="B550" s="67" t="s">
        <v>2090</v>
      </c>
      <c r="C550" s="68" t="s">
        <v>2608</v>
      </c>
      <c r="D550" s="68" t="s">
        <v>2950</v>
      </c>
      <c r="E550" s="67" t="s">
        <v>2951</v>
      </c>
      <c r="F550" s="69">
        <v>3.9169999999999998</v>
      </c>
      <c r="G550" s="70">
        <v>0.83850000000000002</v>
      </c>
      <c r="H550" s="70">
        <v>0.91590000000000005</v>
      </c>
      <c r="I550" s="73">
        <v>45804</v>
      </c>
      <c r="J550" s="73">
        <v>46626</v>
      </c>
      <c r="K550" s="69">
        <v>2.4700000000000002</v>
      </c>
      <c r="L550" s="68" t="s">
        <v>2609</v>
      </c>
      <c r="M550" s="71">
        <v>4.5999999999999999E-3</v>
      </c>
      <c r="N550" t="str">
        <f>_xll.IMDP("BND",D550,$N$1,A550)</f>
        <v>은행채</v>
      </c>
      <c r="O550">
        <f t="shared" si="8"/>
        <v>3.8571E-3</v>
      </c>
    </row>
    <row r="551" spans="1:15" x14ac:dyDescent="0.3">
      <c r="A551" s="73">
        <v>46311</v>
      </c>
      <c r="B551" s="67" t="s">
        <v>2090</v>
      </c>
      <c r="C551" s="68" t="s">
        <v>2608</v>
      </c>
      <c r="D551" s="68" t="s">
        <v>2952</v>
      </c>
      <c r="E551" s="67" t="s">
        <v>2953</v>
      </c>
      <c r="F551" s="69">
        <v>3.903</v>
      </c>
      <c r="G551" s="70">
        <v>0.74950000000000006</v>
      </c>
      <c r="H551" s="70">
        <v>0.75270000000000004</v>
      </c>
      <c r="I551" s="73">
        <v>45863</v>
      </c>
      <c r="J551" s="73">
        <v>46593</v>
      </c>
      <c r="K551" s="69">
        <v>2.5299999999999998</v>
      </c>
      <c r="L551" s="68" t="s">
        <v>2609</v>
      </c>
      <c r="M551" s="71">
        <v>1.0200000000000001E-2</v>
      </c>
      <c r="N551" t="str">
        <f>_xll.IMDP("BND",D551,$N$1,A551)</f>
        <v>은행채</v>
      </c>
      <c r="O551">
        <f t="shared" si="8"/>
        <v>7.6449000000000013E-3</v>
      </c>
    </row>
    <row r="552" spans="1:15" x14ac:dyDescent="0.3">
      <c r="A552" s="73">
        <v>46311</v>
      </c>
      <c r="B552" s="67" t="s">
        <v>2090</v>
      </c>
      <c r="C552" s="68" t="s">
        <v>2608</v>
      </c>
      <c r="D552" s="68" t="s">
        <v>2954</v>
      </c>
      <c r="E552" s="67" t="s">
        <v>2955</v>
      </c>
      <c r="F552" s="69">
        <v>3.9279999999999999</v>
      </c>
      <c r="G552" s="70">
        <v>0.89119999999999999</v>
      </c>
      <c r="H552" s="70">
        <v>1.0201</v>
      </c>
      <c r="I552" s="73">
        <v>45916</v>
      </c>
      <c r="J552" s="73">
        <v>46646</v>
      </c>
      <c r="K552" s="69">
        <v>2.52</v>
      </c>
      <c r="L552" s="68" t="s">
        <v>2609</v>
      </c>
      <c r="M552" s="71">
        <v>1.15E-2</v>
      </c>
      <c r="N552" t="str">
        <f>_xll.IMDP("BND",D552,$N$1,A552)</f>
        <v>은행채</v>
      </c>
      <c r="O552">
        <f t="shared" si="8"/>
        <v>1.0248799999999999E-2</v>
      </c>
    </row>
    <row r="553" spans="1:15" x14ac:dyDescent="0.3">
      <c r="A553" s="73">
        <v>46311</v>
      </c>
      <c r="B553" s="67" t="s">
        <v>2090</v>
      </c>
      <c r="C553" s="68" t="s">
        <v>2608</v>
      </c>
      <c r="D553" s="68" t="s">
        <v>2956</v>
      </c>
      <c r="E553" s="67" t="s">
        <v>2957</v>
      </c>
      <c r="F553" s="69">
        <v>3.698</v>
      </c>
      <c r="G553" s="70">
        <v>0.4854</v>
      </c>
      <c r="H553" s="70">
        <v>0.36</v>
      </c>
      <c r="I553" s="73">
        <v>45947</v>
      </c>
      <c r="J553" s="73">
        <v>46494</v>
      </c>
      <c r="K553" s="69">
        <v>2.5499999999999998</v>
      </c>
      <c r="L553" s="68" t="s">
        <v>2609</v>
      </c>
      <c r="M553" s="71">
        <v>6.4999999999999997E-3</v>
      </c>
      <c r="N553" t="str">
        <f>_xll.IMDP("BND",D553,$N$1,A553)</f>
        <v>은행채</v>
      </c>
      <c r="O553">
        <f t="shared" si="8"/>
        <v>3.1550999999999997E-3</v>
      </c>
    </row>
    <row r="554" spans="1:15" x14ac:dyDescent="0.3">
      <c r="A554" s="73">
        <v>46311</v>
      </c>
      <c r="B554" s="67" t="s">
        <v>2090</v>
      </c>
      <c r="C554" s="68" t="s">
        <v>2608</v>
      </c>
      <c r="D554" s="68" t="s">
        <v>2958</v>
      </c>
      <c r="E554" s="67" t="s">
        <v>2959</v>
      </c>
      <c r="F554" s="69">
        <v>3.7530000000000001</v>
      </c>
      <c r="G554" s="70">
        <v>0.55469999999999997</v>
      </c>
      <c r="H554" s="70">
        <v>0.44729999999999998</v>
      </c>
      <c r="I554" s="73">
        <v>45973</v>
      </c>
      <c r="J554" s="73">
        <v>46519</v>
      </c>
      <c r="K554" s="69">
        <v>2.83</v>
      </c>
      <c r="L554" s="68" t="s">
        <v>2609</v>
      </c>
      <c r="M554" s="71">
        <v>3.2000000000000002E-3</v>
      </c>
      <c r="N554" t="str">
        <f>_xll.IMDP("BND",D554,$N$1,A554)</f>
        <v>은행채</v>
      </c>
      <c r="O554">
        <f t="shared" si="8"/>
        <v>1.7750400000000001E-3</v>
      </c>
    </row>
    <row r="555" spans="1:15" x14ac:dyDescent="0.3">
      <c r="A555" s="73">
        <v>46311</v>
      </c>
      <c r="B555" s="67" t="s">
        <v>2090</v>
      </c>
      <c r="C555" s="68" t="s">
        <v>2608</v>
      </c>
      <c r="D555" s="68" t="s">
        <v>2960</v>
      </c>
      <c r="E555" s="67" t="s">
        <v>2961</v>
      </c>
      <c r="F555" s="69">
        <v>4.0309999999999997</v>
      </c>
      <c r="G555" s="70">
        <v>1.5892999999999999</v>
      </c>
      <c r="H555" s="70">
        <v>2.9607000000000001</v>
      </c>
      <c r="I555" s="73">
        <v>46002</v>
      </c>
      <c r="J555" s="73">
        <v>46915</v>
      </c>
      <c r="K555" s="69">
        <v>3.1</v>
      </c>
      <c r="L555" s="68" t="s">
        <v>2609</v>
      </c>
      <c r="M555" s="71">
        <v>1.5599999999999999E-2</v>
      </c>
      <c r="N555" t="str">
        <f>_xll.IMDP("BND",D555,$N$1,A555)</f>
        <v>은행채</v>
      </c>
      <c r="O555">
        <f t="shared" si="8"/>
        <v>2.4793079999999999E-2</v>
      </c>
    </row>
    <row r="556" spans="1:15" x14ac:dyDescent="0.3">
      <c r="A556" s="73">
        <v>46311</v>
      </c>
      <c r="B556" s="67" t="s">
        <v>2090</v>
      </c>
      <c r="C556" s="68" t="s">
        <v>2608</v>
      </c>
      <c r="D556" s="68" t="s">
        <v>2962</v>
      </c>
      <c r="E556" s="67" t="s">
        <v>2963</v>
      </c>
      <c r="F556" s="69">
        <v>3.367</v>
      </c>
      <c r="G556" s="70">
        <v>0.2462</v>
      </c>
      <c r="H556" s="70">
        <v>0.1229</v>
      </c>
      <c r="I556" s="73">
        <v>46041</v>
      </c>
      <c r="J556" s="73">
        <v>46406</v>
      </c>
      <c r="K556" s="69">
        <v>2.77</v>
      </c>
      <c r="L556" s="68" t="s">
        <v>2609</v>
      </c>
      <c r="M556" s="71">
        <v>1.35E-2</v>
      </c>
      <c r="N556" t="str">
        <f>_xll.IMDP("BND",D556,$N$1,A556)</f>
        <v>은행채</v>
      </c>
      <c r="O556">
        <f t="shared" si="8"/>
        <v>3.3237000000000002E-3</v>
      </c>
    </row>
    <row r="557" spans="1:15" x14ac:dyDescent="0.3">
      <c r="A557" s="73">
        <v>46311</v>
      </c>
      <c r="B557" s="67" t="s">
        <v>2090</v>
      </c>
      <c r="C557" s="68" t="s">
        <v>2608</v>
      </c>
      <c r="D557" s="68" t="s">
        <v>342</v>
      </c>
      <c r="E557" s="67" t="s">
        <v>344</v>
      </c>
      <c r="F557" s="69">
        <v>4.0880000000000001</v>
      </c>
      <c r="G557" s="70">
        <v>2.3105000000000002</v>
      </c>
      <c r="H557" s="70">
        <v>6.0603999999999996</v>
      </c>
      <c r="I557" s="73">
        <v>46107</v>
      </c>
      <c r="J557" s="73">
        <v>47203</v>
      </c>
      <c r="K557" s="69">
        <v>3.76</v>
      </c>
      <c r="L557" s="68" t="s">
        <v>2609</v>
      </c>
      <c r="M557" s="71">
        <v>1.9800000000000002E-2</v>
      </c>
      <c r="N557" t="str">
        <f>_xll.IMDP("BND",D557,$N$1,A557)</f>
        <v>은행채</v>
      </c>
      <c r="O557">
        <f t="shared" si="8"/>
        <v>4.5747900000000008E-2</v>
      </c>
    </row>
    <row r="558" spans="1:15" x14ac:dyDescent="0.3">
      <c r="A558" s="73">
        <v>46311</v>
      </c>
      <c r="B558" s="67" t="s">
        <v>2090</v>
      </c>
      <c r="C558" s="68" t="s">
        <v>2608</v>
      </c>
      <c r="D558" s="68" t="s">
        <v>2964</v>
      </c>
      <c r="E558" s="67" t="s">
        <v>2965</v>
      </c>
      <c r="F558" s="69">
        <v>4.0780000000000003</v>
      </c>
      <c r="G558" s="70">
        <v>1.8986000000000001</v>
      </c>
      <c r="H558" s="70">
        <v>4.2123999999999997</v>
      </c>
      <c r="I558" s="73">
        <v>46129</v>
      </c>
      <c r="J558" s="73">
        <v>47043</v>
      </c>
      <c r="K558" s="69">
        <v>3.48</v>
      </c>
      <c r="L558" s="68" t="s">
        <v>2609</v>
      </c>
      <c r="M558" s="71">
        <v>1.6199999999999999E-2</v>
      </c>
      <c r="N558" t="str">
        <f>_xll.IMDP("BND",D558,$N$1,A558)</f>
        <v>은행채</v>
      </c>
      <c r="O558">
        <f t="shared" si="8"/>
        <v>3.0757319999999998E-2</v>
      </c>
    </row>
    <row r="559" spans="1:15" x14ac:dyDescent="0.3">
      <c r="A559" s="73">
        <v>46311</v>
      </c>
      <c r="B559" s="67" t="s">
        <v>2090</v>
      </c>
      <c r="C559" s="68" t="s">
        <v>2608</v>
      </c>
      <c r="D559" s="68" t="s">
        <v>14414</v>
      </c>
      <c r="E559" s="67" t="s">
        <v>14415</v>
      </c>
      <c r="F559" s="69">
        <v>4.0490000000000004</v>
      </c>
      <c r="G559" s="70">
        <v>1.6767000000000001</v>
      </c>
      <c r="H559" s="70">
        <v>3.3047</v>
      </c>
      <c r="I559" s="73">
        <v>46226</v>
      </c>
      <c r="J559" s="73">
        <v>46957</v>
      </c>
      <c r="K559" s="69">
        <v>3.95</v>
      </c>
      <c r="L559" s="68" t="s">
        <v>2609</v>
      </c>
      <c r="M559" s="71">
        <v>2.24E-2</v>
      </c>
      <c r="N559" t="str">
        <f>_xll.IMDP("BND",D559,$N$1,A559)</f>
        <v>은행채</v>
      </c>
      <c r="O559">
        <f t="shared" si="8"/>
        <v>3.7558080000000001E-2</v>
      </c>
    </row>
    <row r="560" spans="1:15" x14ac:dyDescent="0.3">
      <c r="A560" s="73">
        <v>46311</v>
      </c>
      <c r="B560" s="67" t="s">
        <v>2090</v>
      </c>
      <c r="C560" s="68" t="s">
        <v>2608</v>
      </c>
      <c r="D560" s="68" t="s">
        <v>14988</v>
      </c>
      <c r="E560" s="67" t="s">
        <v>14989</v>
      </c>
      <c r="F560" s="69">
        <v>4.1219999999999999</v>
      </c>
      <c r="G560" s="70">
        <v>2.6495000000000002</v>
      </c>
      <c r="H560" s="70">
        <v>7.9538000000000002</v>
      </c>
      <c r="I560" s="73">
        <v>46254</v>
      </c>
      <c r="J560" s="73">
        <v>47350</v>
      </c>
      <c r="K560" s="69">
        <v>4.05</v>
      </c>
      <c r="L560" s="68" t="s">
        <v>2609</v>
      </c>
      <c r="M560" s="71">
        <v>1.35E-2</v>
      </c>
      <c r="N560" t="str">
        <f>_xll.IMDP("BND",D560,$N$1,A560)</f>
        <v>은행채</v>
      </c>
      <c r="O560">
        <f t="shared" si="8"/>
        <v>3.5768250000000001E-2</v>
      </c>
    </row>
    <row r="561" spans="1:15" x14ac:dyDescent="0.3">
      <c r="A561" s="73">
        <v>46311</v>
      </c>
      <c r="B561" s="67" t="s">
        <v>2090</v>
      </c>
      <c r="C561" s="68" t="s">
        <v>2608</v>
      </c>
      <c r="D561" s="68" t="s">
        <v>15484</v>
      </c>
      <c r="E561" s="67" t="s">
        <v>15485</v>
      </c>
      <c r="F561" s="69">
        <v>4.0880000000000001</v>
      </c>
      <c r="G561" s="70">
        <v>2.2679</v>
      </c>
      <c r="H561" s="70">
        <v>5.8684000000000003</v>
      </c>
      <c r="I561" s="73">
        <v>46279</v>
      </c>
      <c r="J561" s="73">
        <v>47191</v>
      </c>
      <c r="K561" s="69">
        <v>4.17</v>
      </c>
      <c r="L561" s="68" t="s">
        <v>2609</v>
      </c>
      <c r="M561" s="71">
        <v>1.03E-2</v>
      </c>
      <c r="N561" t="str">
        <f>_xll.IMDP("BND",D561,$N$1,A561)</f>
        <v>은행채</v>
      </c>
      <c r="O561">
        <f t="shared" si="8"/>
        <v>2.3359370000000001E-2</v>
      </c>
    </row>
    <row r="562" spans="1:15" x14ac:dyDescent="0.3">
      <c r="A562" s="73">
        <v>46311</v>
      </c>
      <c r="B562" s="67" t="s">
        <v>2090</v>
      </c>
      <c r="C562" s="68" t="s">
        <v>2608</v>
      </c>
      <c r="D562" s="68" t="s">
        <v>2966</v>
      </c>
      <c r="E562" s="67" t="s">
        <v>2967</v>
      </c>
      <c r="F562" s="69">
        <v>3.915</v>
      </c>
      <c r="G562" s="70">
        <v>0.82010000000000005</v>
      </c>
      <c r="H562" s="70">
        <v>0.8821</v>
      </c>
      <c r="I562" s="73">
        <v>45525</v>
      </c>
      <c r="J562" s="73">
        <v>46620</v>
      </c>
      <c r="K562" s="69">
        <v>3.1</v>
      </c>
      <c r="L562" s="68" t="s">
        <v>2609</v>
      </c>
      <c r="M562" s="71">
        <v>6.4999999999999997E-3</v>
      </c>
      <c r="N562" t="str">
        <f>_xll.IMDP("BND",D562,$N$1,A562)</f>
        <v>은행채</v>
      </c>
      <c r="O562">
        <f t="shared" si="8"/>
        <v>5.3306500000000001E-3</v>
      </c>
    </row>
    <row r="563" spans="1:15" x14ac:dyDescent="0.3">
      <c r="A563" s="73">
        <v>46311</v>
      </c>
      <c r="B563" s="67" t="s">
        <v>2090</v>
      </c>
      <c r="C563" s="68" t="s">
        <v>2608</v>
      </c>
      <c r="D563" s="68" t="s">
        <v>2968</v>
      </c>
      <c r="E563" s="67" t="s">
        <v>2969</v>
      </c>
      <c r="F563" s="69">
        <v>3.97</v>
      </c>
      <c r="G563" s="70">
        <v>1.2231000000000001</v>
      </c>
      <c r="H563" s="70">
        <v>1.8211999999999999</v>
      </c>
      <c r="I563" s="73">
        <v>45680</v>
      </c>
      <c r="J563" s="73">
        <v>46775</v>
      </c>
      <c r="K563" s="69">
        <v>2.75</v>
      </c>
      <c r="L563" s="68" t="s">
        <v>2609</v>
      </c>
      <c r="M563" s="71">
        <v>1.38E-2</v>
      </c>
      <c r="N563" t="str">
        <f>_xll.IMDP("BND",D563,$N$1,A563)</f>
        <v>은행채</v>
      </c>
      <c r="O563">
        <f t="shared" si="8"/>
        <v>1.6878779999999999E-2</v>
      </c>
    </row>
    <row r="564" spans="1:15" x14ac:dyDescent="0.3">
      <c r="A564" s="73">
        <v>46311</v>
      </c>
      <c r="B564" s="67" t="s">
        <v>2090</v>
      </c>
      <c r="C564" s="68" t="s">
        <v>2608</v>
      </c>
      <c r="D564" s="68" t="s">
        <v>2970</v>
      </c>
      <c r="E564" s="67" t="s">
        <v>2971</v>
      </c>
      <c r="F564" s="69">
        <v>3.9460000000000002</v>
      </c>
      <c r="G564" s="70">
        <v>1.0799000000000001</v>
      </c>
      <c r="H564" s="70">
        <v>1.4446000000000001</v>
      </c>
      <c r="I564" s="73">
        <v>45804</v>
      </c>
      <c r="J564" s="73">
        <v>46718</v>
      </c>
      <c r="K564" s="69">
        <v>2.48</v>
      </c>
      <c r="L564" s="68" t="s">
        <v>2609</v>
      </c>
      <c r="M564" s="71">
        <v>1.24E-2</v>
      </c>
      <c r="N564" t="str">
        <f>_xll.IMDP("BND",D564,$N$1,A564)</f>
        <v>은행채</v>
      </c>
      <c r="O564">
        <f t="shared" si="8"/>
        <v>1.339076E-2</v>
      </c>
    </row>
    <row r="565" spans="1:15" x14ac:dyDescent="0.3">
      <c r="A565" s="73">
        <v>46311</v>
      </c>
      <c r="B565" s="67" t="s">
        <v>2090</v>
      </c>
      <c r="C565" s="68" t="s">
        <v>2608</v>
      </c>
      <c r="D565" s="68" t="s">
        <v>2972</v>
      </c>
      <c r="E565" s="67" t="s">
        <v>2973</v>
      </c>
      <c r="F565" s="69">
        <v>3.387</v>
      </c>
      <c r="G565" s="70">
        <v>0.27060000000000001</v>
      </c>
      <c r="H565" s="70">
        <v>0.14069999999999999</v>
      </c>
      <c r="I565" s="73">
        <v>45866</v>
      </c>
      <c r="J565" s="73">
        <v>46415</v>
      </c>
      <c r="K565" s="69">
        <v>2.52</v>
      </c>
      <c r="L565" s="68" t="s">
        <v>2609</v>
      </c>
      <c r="M565" s="71">
        <v>7.9000000000000008E-3</v>
      </c>
      <c r="N565" t="str">
        <f>_xll.IMDP("BND",D565,$N$1,A565)</f>
        <v>은행채</v>
      </c>
      <c r="O565">
        <f t="shared" si="8"/>
        <v>2.1377400000000004E-3</v>
      </c>
    </row>
    <row r="566" spans="1:15" x14ac:dyDescent="0.3">
      <c r="A566" s="73">
        <v>46311</v>
      </c>
      <c r="B566" s="67" t="s">
        <v>2090</v>
      </c>
      <c r="C566" s="68" t="s">
        <v>2608</v>
      </c>
      <c r="D566" s="68" t="s">
        <v>2974</v>
      </c>
      <c r="E566" s="67" t="s">
        <v>2975</v>
      </c>
      <c r="F566" s="69">
        <v>4.0730000000000004</v>
      </c>
      <c r="G566" s="70">
        <v>1.8461000000000001</v>
      </c>
      <c r="H566" s="70">
        <v>3.9178000000000002</v>
      </c>
      <c r="I566" s="73">
        <v>45916</v>
      </c>
      <c r="J566" s="73">
        <v>47012</v>
      </c>
      <c r="K566" s="69">
        <v>2.54</v>
      </c>
      <c r="L566" s="68" t="s">
        <v>2609</v>
      </c>
      <c r="M566" s="71">
        <v>1.5800000000000002E-2</v>
      </c>
      <c r="N566" t="str">
        <f>_xll.IMDP("BND",D566,$N$1,A566)</f>
        <v>은행채</v>
      </c>
      <c r="O566">
        <f t="shared" si="8"/>
        <v>2.9168380000000004E-2</v>
      </c>
    </row>
    <row r="567" spans="1:15" x14ac:dyDescent="0.3">
      <c r="A567" s="73">
        <v>46311</v>
      </c>
      <c r="B567" s="67" t="s">
        <v>2090</v>
      </c>
      <c r="C567" s="68" t="s">
        <v>2608</v>
      </c>
      <c r="D567" s="68" t="s">
        <v>2976</v>
      </c>
      <c r="E567" s="67" t="s">
        <v>2977</v>
      </c>
      <c r="F567" s="69">
        <v>3.9350000000000001</v>
      </c>
      <c r="G567" s="70">
        <v>0.97709999999999997</v>
      </c>
      <c r="H567" s="70">
        <v>1.2081999999999999</v>
      </c>
      <c r="I567" s="73">
        <v>45950</v>
      </c>
      <c r="J567" s="73">
        <v>46680</v>
      </c>
      <c r="K567" s="69">
        <v>2.57</v>
      </c>
      <c r="L567" s="68" t="s">
        <v>2609</v>
      </c>
      <c r="M567" s="71">
        <v>1.29E-2</v>
      </c>
      <c r="N567" t="str">
        <f>_xll.IMDP("BND",D567,$N$1,A567)</f>
        <v>은행채</v>
      </c>
      <c r="O567">
        <f t="shared" si="8"/>
        <v>1.2604589999999999E-2</v>
      </c>
    </row>
    <row r="568" spans="1:15" x14ac:dyDescent="0.3">
      <c r="A568" s="73">
        <v>46311</v>
      </c>
      <c r="B568" s="67" t="s">
        <v>2090</v>
      </c>
      <c r="C568" s="68" t="s">
        <v>2608</v>
      </c>
      <c r="D568" s="68" t="s">
        <v>2978</v>
      </c>
      <c r="E568" s="67" t="s">
        <v>2979</v>
      </c>
      <c r="F568" s="69">
        <v>3.7589999999999999</v>
      </c>
      <c r="G568" s="70">
        <v>0.55730000000000002</v>
      </c>
      <c r="H568" s="70">
        <v>0.45079999999999998</v>
      </c>
      <c r="I568" s="73">
        <v>45974</v>
      </c>
      <c r="J568" s="73">
        <v>46520</v>
      </c>
      <c r="K568" s="69">
        <v>2.91</v>
      </c>
      <c r="L568" s="68" t="s">
        <v>2609</v>
      </c>
      <c r="M568" s="71">
        <v>1.7600000000000001E-2</v>
      </c>
      <c r="N568" t="str">
        <f>_xll.IMDP("BND",D568,$N$1,A568)</f>
        <v>은행채</v>
      </c>
      <c r="O568">
        <f t="shared" si="8"/>
        <v>9.8084800000000014E-3</v>
      </c>
    </row>
    <row r="569" spans="1:15" x14ac:dyDescent="0.3">
      <c r="A569" s="73">
        <v>46311</v>
      </c>
      <c r="B569" s="67" t="s">
        <v>2090</v>
      </c>
      <c r="C569" s="68" t="s">
        <v>2608</v>
      </c>
      <c r="D569" s="68" t="s">
        <v>2980</v>
      </c>
      <c r="E569" s="67" t="s">
        <v>2981</v>
      </c>
      <c r="F569" s="69">
        <v>3.9529999999999998</v>
      </c>
      <c r="G569" s="70">
        <v>1.1183000000000001</v>
      </c>
      <c r="H569" s="70">
        <v>1.5411999999999999</v>
      </c>
      <c r="I569" s="73">
        <v>46003</v>
      </c>
      <c r="J569" s="73">
        <v>46733</v>
      </c>
      <c r="K569" s="69">
        <v>3.06</v>
      </c>
      <c r="L569" s="68" t="s">
        <v>2609</v>
      </c>
      <c r="M569" s="71">
        <v>1.01E-2</v>
      </c>
      <c r="N569" t="str">
        <f>_xll.IMDP("BND",D569,$N$1,A569)</f>
        <v>은행채</v>
      </c>
      <c r="O569">
        <f t="shared" si="8"/>
        <v>1.129483E-2</v>
      </c>
    </row>
    <row r="570" spans="1:15" x14ac:dyDescent="0.3">
      <c r="A570" s="73">
        <v>46311</v>
      </c>
      <c r="B570" s="67" t="s">
        <v>2090</v>
      </c>
      <c r="C570" s="68" t="s">
        <v>2608</v>
      </c>
      <c r="D570" s="68" t="s">
        <v>2982</v>
      </c>
      <c r="E570" s="67" t="s">
        <v>2983</v>
      </c>
      <c r="F570" s="69">
        <v>3.9670000000000001</v>
      </c>
      <c r="G570" s="70">
        <v>1.2122999999999999</v>
      </c>
      <c r="H570" s="70">
        <v>1.7946</v>
      </c>
      <c r="I570" s="73">
        <v>46042</v>
      </c>
      <c r="J570" s="73">
        <v>46772</v>
      </c>
      <c r="K570" s="69">
        <v>3.06</v>
      </c>
      <c r="L570" s="68" t="s">
        <v>2609</v>
      </c>
      <c r="M570" s="71">
        <v>5.4999999999999997E-3</v>
      </c>
      <c r="N570" t="str">
        <f>_xll.IMDP("BND",D570,$N$1,A570)</f>
        <v>은행채</v>
      </c>
      <c r="O570">
        <f t="shared" si="8"/>
        <v>6.6676499999999989E-3</v>
      </c>
    </row>
    <row r="571" spans="1:15" x14ac:dyDescent="0.3">
      <c r="A571" s="73">
        <v>46311</v>
      </c>
      <c r="B571" s="67" t="s">
        <v>2090</v>
      </c>
      <c r="C571" s="68" t="s">
        <v>2608</v>
      </c>
      <c r="D571" s="68" t="s">
        <v>2984</v>
      </c>
      <c r="E571" s="67" t="s">
        <v>2985</v>
      </c>
      <c r="F571" s="69">
        <v>3.9350000000000001</v>
      </c>
      <c r="G571" s="70">
        <v>0.9728</v>
      </c>
      <c r="H571" s="70">
        <v>1.2018</v>
      </c>
      <c r="I571" s="73">
        <v>46132</v>
      </c>
      <c r="J571" s="73">
        <v>46680</v>
      </c>
      <c r="K571" s="69">
        <v>3.29</v>
      </c>
      <c r="L571" s="68" t="s">
        <v>2609</v>
      </c>
      <c r="M571" s="71">
        <v>2.41E-2</v>
      </c>
      <c r="N571" t="str">
        <f>_xll.IMDP("BND",D571,$N$1,A571)</f>
        <v>은행채</v>
      </c>
      <c r="O571">
        <f t="shared" si="8"/>
        <v>2.344448E-2</v>
      </c>
    </row>
    <row r="572" spans="1:15" x14ac:dyDescent="0.3">
      <c r="A572" s="73">
        <v>46311</v>
      </c>
      <c r="B572" s="67" t="s">
        <v>2090</v>
      </c>
      <c r="C572" s="68" t="s">
        <v>2608</v>
      </c>
      <c r="D572" s="68" t="s">
        <v>2986</v>
      </c>
      <c r="E572" s="67" t="s">
        <v>2987</v>
      </c>
      <c r="F572" s="69">
        <v>4.0250000000000004</v>
      </c>
      <c r="G572" s="70">
        <v>1.5429999999999999</v>
      </c>
      <c r="H572" s="70">
        <v>2.8111999999999999</v>
      </c>
      <c r="I572" s="73">
        <v>46169</v>
      </c>
      <c r="J572" s="73">
        <v>46900</v>
      </c>
      <c r="K572" s="69">
        <v>3.69</v>
      </c>
      <c r="L572" s="68" t="s">
        <v>2609</v>
      </c>
      <c r="M572" s="71">
        <v>1.9900000000000001E-2</v>
      </c>
      <c r="N572" t="str">
        <f>_xll.IMDP("BND",D572,$N$1,A572)</f>
        <v>은행채</v>
      </c>
      <c r="O572">
        <f t="shared" si="8"/>
        <v>3.0705699999999999E-2</v>
      </c>
    </row>
    <row r="573" spans="1:15" x14ac:dyDescent="0.3">
      <c r="A573" s="73">
        <v>46311</v>
      </c>
      <c r="B573" s="67" t="s">
        <v>2090</v>
      </c>
      <c r="C573" s="68" t="s">
        <v>2608</v>
      </c>
      <c r="D573" s="68" t="s">
        <v>2988</v>
      </c>
      <c r="E573" s="67" t="s">
        <v>2989</v>
      </c>
      <c r="F573" s="69">
        <v>3.9540000000000002</v>
      </c>
      <c r="G573" s="70">
        <v>1.1225000000000001</v>
      </c>
      <c r="H573" s="70">
        <v>1.5543</v>
      </c>
      <c r="I573" s="73">
        <v>46188</v>
      </c>
      <c r="J573" s="73">
        <v>46736</v>
      </c>
      <c r="K573" s="69">
        <v>3.75</v>
      </c>
      <c r="L573" s="68" t="s">
        <v>2609</v>
      </c>
      <c r="M573" s="71">
        <v>2.8299999999999999E-2</v>
      </c>
      <c r="N573" t="str">
        <f>_xll.IMDP("BND",D573,$N$1,A573)</f>
        <v>은행채</v>
      </c>
      <c r="O573">
        <f t="shared" si="8"/>
        <v>3.1766750000000003E-2</v>
      </c>
    </row>
    <row r="574" spans="1:15" x14ac:dyDescent="0.3">
      <c r="A574" s="73">
        <v>46311</v>
      </c>
      <c r="B574" s="67" t="s">
        <v>2090</v>
      </c>
      <c r="C574" s="68" t="s">
        <v>2811</v>
      </c>
      <c r="D574" s="68" t="s">
        <v>15486</v>
      </c>
      <c r="E574" s="67" t="s">
        <v>15487</v>
      </c>
      <c r="F574" s="69">
        <v>3.8780000000000001</v>
      </c>
      <c r="G574" s="70">
        <v>0.88139999999999996</v>
      </c>
      <c r="H574" s="70">
        <v>1.0028999999999999</v>
      </c>
      <c r="I574" s="73">
        <v>46279</v>
      </c>
      <c r="J574" s="73">
        <v>46644</v>
      </c>
      <c r="K574" s="69">
        <v>3.75</v>
      </c>
      <c r="L574" s="68" t="s">
        <v>2092</v>
      </c>
      <c r="M574" s="71">
        <v>2.3199999999999998E-2</v>
      </c>
      <c r="N574" t="str">
        <f>_xll.IMDP("BND",D574,$N$1,A574)</f>
        <v>은행채</v>
      </c>
      <c r="O574">
        <f t="shared" si="8"/>
        <v>2.0448479999999998E-2</v>
      </c>
    </row>
    <row r="575" spans="1:15" x14ac:dyDescent="0.3">
      <c r="A575" s="73">
        <v>46311</v>
      </c>
      <c r="B575" s="67" t="s">
        <v>2090</v>
      </c>
      <c r="C575" s="68" t="s">
        <v>2608</v>
      </c>
      <c r="D575" s="68" t="s">
        <v>2990</v>
      </c>
      <c r="E575" s="67" t="s">
        <v>2991</v>
      </c>
      <c r="F575" s="69">
        <v>3.9039999999999999</v>
      </c>
      <c r="G575" s="70">
        <v>0.74829999999999997</v>
      </c>
      <c r="H575" s="70">
        <v>0.75280000000000002</v>
      </c>
      <c r="I575" s="73">
        <v>44768</v>
      </c>
      <c r="J575" s="73">
        <v>46594</v>
      </c>
      <c r="K575" s="69">
        <v>3.62</v>
      </c>
      <c r="L575" s="68" t="s">
        <v>2609</v>
      </c>
      <c r="M575" s="71">
        <v>1.6299999999999999E-2</v>
      </c>
      <c r="N575" t="str">
        <f>_xll.IMDP("BND",D575,$N$1,A575)</f>
        <v>은행채</v>
      </c>
      <c r="O575">
        <f t="shared" si="8"/>
        <v>1.2197289999999998E-2</v>
      </c>
    </row>
    <row r="576" spans="1:15" x14ac:dyDescent="0.3">
      <c r="A576" s="73">
        <v>46311</v>
      </c>
      <c r="B576" s="67" t="s">
        <v>2090</v>
      </c>
      <c r="C576" s="68" t="s">
        <v>2608</v>
      </c>
      <c r="D576" s="68" t="s">
        <v>2992</v>
      </c>
      <c r="E576" s="67" t="s">
        <v>2993</v>
      </c>
      <c r="F576" s="69">
        <v>3.919</v>
      </c>
      <c r="G576" s="70">
        <v>0.84030000000000005</v>
      </c>
      <c r="H576" s="70">
        <v>0.92290000000000005</v>
      </c>
      <c r="I576" s="73">
        <v>44803</v>
      </c>
      <c r="J576" s="73">
        <v>46629</v>
      </c>
      <c r="K576" s="69">
        <v>4.2300000000000004</v>
      </c>
      <c r="L576" s="68" t="s">
        <v>2609</v>
      </c>
      <c r="M576" s="71">
        <v>1.12E-2</v>
      </c>
      <c r="N576" t="str">
        <f>_xll.IMDP("BND",D576,$N$1,A576)</f>
        <v>은행채</v>
      </c>
      <c r="O576">
        <f t="shared" si="8"/>
        <v>9.4113600000000006E-3</v>
      </c>
    </row>
    <row r="577" spans="1:15" x14ac:dyDescent="0.3">
      <c r="A577" s="73">
        <v>46311</v>
      </c>
      <c r="B577" s="67" t="s">
        <v>2090</v>
      </c>
      <c r="C577" s="68" t="s">
        <v>2608</v>
      </c>
      <c r="D577" s="68" t="s">
        <v>2994</v>
      </c>
      <c r="E577" s="67" t="s">
        <v>2995</v>
      </c>
      <c r="F577" s="69">
        <v>3.3679999999999999</v>
      </c>
      <c r="G577" s="70">
        <v>0.25940000000000002</v>
      </c>
      <c r="H577" s="70">
        <v>0.1321</v>
      </c>
      <c r="I577" s="73">
        <v>45497</v>
      </c>
      <c r="J577" s="73">
        <v>46411</v>
      </c>
      <c r="K577" s="69">
        <v>3.22</v>
      </c>
      <c r="L577" s="68" t="s">
        <v>2609</v>
      </c>
      <c r="M577" s="71">
        <v>1.4E-2</v>
      </c>
      <c r="N577" t="str">
        <f>_xll.IMDP("BND",D577,$N$1,A577)</f>
        <v>은행채</v>
      </c>
      <c r="O577">
        <f t="shared" si="8"/>
        <v>3.6316000000000005E-3</v>
      </c>
    </row>
    <row r="578" spans="1:15" x14ac:dyDescent="0.3">
      <c r="A578" s="73">
        <v>46311</v>
      </c>
      <c r="B578" s="67" t="s">
        <v>2090</v>
      </c>
      <c r="C578" s="68" t="s">
        <v>2608</v>
      </c>
      <c r="D578" s="68" t="s">
        <v>2996</v>
      </c>
      <c r="E578" s="67" t="s">
        <v>2997</v>
      </c>
      <c r="F578" s="69">
        <v>4.0119999999999996</v>
      </c>
      <c r="G578" s="70">
        <v>1.4542999999999999</v>
      </c>
      <c r="H578" s="70">
        <v>2.5099999999999998</v>
      </c>
      <c r="I578" s="73">
        <v>45950</v>
      </c>
      <c r="J578" s="73">
        <v>46863</v>
      </c>
      <c r="K578" s="69">
        <v>2.58</v>
      </c>
      <c r="L578" s="68" t="s">
        <v>2609</v>
      </c>
      <c r="M578" s="71">
        <v>4.5999999999999999E-3</v>
      </c>
      <c r="N578" t="str">
        <f>_xll.IMDP("BND",D578,$N$1,A578)</f>
        <v>은행채</v>
      </c>
      <c r="O578">
        <f t="shared" ref="O578:O641" si="9">M578*G578</f>
        <v>6.6897799999999993E-3</v>
      </c>
    </row>
    <row r="579" spans="1:15" x14ac:dyDescent="0.3">
      <c r="A579" s="73">
        <v>46311</v>
      </c>
      <c r="B579" s="67" t="s">
        <v>2090</v>
      </c>
      <c r="C579" s="68" t="s">
        <v>2608</v>
      </c>
      <c r="D579" s="68" t="s">
        <v>2998</v>
      </c>
      <c r="E579" s="67" t="s">
        <v>2999</v>
      </c>
      <c r="F579" s="69">
        <v>4.0199999999999996</v>
      </c>
      <c r="G579" s="70">
        <v>1.5136000000000001</v>
      </c>
      <c r="H579" s="70">
        <v>2.7058</v>
      </c>
      <c r="I579" s="73">
        <v>45974</v>
      </c>
      <c r="J579" s="73">
        <v>46886</v>
      </c>
      <c r="K579" s="69">
        <v>3.01</v>
      </c>
      <c r="L579" s="68" t="s">
        <v>2609</v>
      </c>
      <c r="M579" s="71">
        <v>7.7999999999999996E-3</v>
      </c>
      <c r="N579" t="str">
        <f>_xll.IMDP("BND",D579,$N$1,A579)</f>
        <v>은행채</v>
      </c>
      <c r="O579">
        <f t="shared" si="9"/>
        <v>1.180608E-2</v>
      </c>
    </row>
    <row r="580" spans="1:15" x14ac:dyDescent="0.3">
      <c r="A580" s="73">
        <v>46311</v>
      </c>
      <c r="B580" s="67" t="s">
        <v>2090</v>
      </c>
      <c r="C580" s="68" t="s">
        <v>2608</v>
      </c>
      <c r="D580" s="68" t="s">
        <v>3000</v>
      </c>
      <c r="E580" s="67" t="s">
        <v>3001</v>
      </c>
      <c r="F580" s="69">
        <v>4.032</v>
      </c>
      <c r="G580" s="70">
        <v>1.5915999999999999</v>
      </c>
      <c r="H580" s="70">
        <v>2.9689000000000001</v>
      </c>
      <c r="I580" s="73">
        <v>46003</v>
      </c>
      <c r="J580" s="73">
        <v>46916</v>
      </c>
      <c r="K580" s="69">
        <v>3.14</v>
      </c>
      <c r="L580" s="68" t="s">
        <v>2609</v>
      </c>
      <c r="M580" s="71">
        <v>1.37E-2</v>
      </c>
      <c r="N580" t="str">
        <f>_xll.IMDP("BND",D580,$N$1,A580)</f>
        <v>은행채</v>
      </c>
      <c r="O580">
        <f t="shared" si="9"/>
        <v>2.1804919999999998E-2</v>
      </c>
    </row>
    <row r="581" spans="1:15" x14ac:dyDescent="0.3">
      <c r="A581" s="73">
        <v>46311</v>
      </c>
      <c r="B581" s="67" t="s">
        <v>2090</v>
      </c>
      <c r="C581" s="68" t="s">
        <v>2608</v>
      </c>
      <c r="D581" s="68" t="s">
        <v>3002</v>
      </c>
      <c r="E581" s="67" t="s">
        <v>3003</v>
      </c>
      <c r="F581" s="69">
        <v>3.9009999999999998</v>
      </c>
      <c r="G581" s="70">
        <v>0.73729999999999996</v>
      </c>
      <c r="H581" s="70">
        <v>0.73229999999999995</v>
      </c>
      <c r="I581" s="73">
        <v>46043</v>
      </c>
      <c r="J581" s="73">
        <v>46589</v>
      </c>
      <c r="K581" s="69">
        <v>2.94</v>
      </c>
      <c r="L581" s="68" t="s">
        <v>2609</v>
      </c>
      <c r="M581" s="71">
        <v>8.3000000000000001E-3</v>
      </c>
      <c r="N581" t="str">
        <f>_xll.IMDP("BND",D581,$N$1,A581)</f>
        <v>은행채</v>
      </c>
      <c r="O581">
        <f t="shared" si="9"/>
        <v>6.1195899999999994E-3</v>
      </c>
    </row>
    <row r="582" spans="1:15" x14ac:dyDescent="0.3">
      <c r="A582" s="73">
        <v>46311</v>
      </c>
      <c r="B582" s="67" t="s">
        <v>2090</v>
      </c>
      <c r="C582" s="68" t="s">
        <v>2608</v>
      </c>
      <c r="D582" s="68" t="s">
        <v>376</v>
      </c>
      <c r="E582" s="67" t="s">
        <v>3004</v>
      </c>
      <c r="F582" s="69">
        <v>4.0880000000000001</v>
      </c>
      <c r="G582" s="70">
        <v>2.3588</v>
      </c>
      <c r="H582" s="70">
        <v>6.3410000000000002</v>
      </c>
      <c r="I582" s="73">
        <v>46132</v>
      </c>
      <c r="J582" s="73">
        <v>47228</v>
      </c>
      <c r="K582" s="69">
        <v>3.58</v>
      </c>
      <c r="L582" s="68" t="s">
        <v>2609</v>
      </c>
      <c r="M582" s="71">
        <v>2.2200000000000001E-2</v>
      </c>
      <c r="N582" t="str">
        <f>_xll.IMDP("BND",D582,$N$1,A582)</f>
        <v>은행채</v>
      </c>
      <c r="O582">
        <f t="shared" si="9"/>
        <v>5.236536E-2</v>
      </c>
    </row>
    <row r="583" spans="1:15" x14ac:dyDescent="0.3">
      <c r="A583" s="73">
        <v>46311</v>
      </c>
      <c r="B583" s="67" t="s">
        <v>2090</v>
      </c>
      <c r="C583" s="68" t="s">
        <v>2608</v>
      </c>
      <c r="D583" s="68" t="s">
        <v>3005</v>
      </c>
      <c r="E583" s="67" t="s">
        <v>3006</v>
      </c>
      <c r="F583" s="69">
        <v>3.6019999999999999</v>
      </c>
      <c r="G583" s="70">
        <v>0.40360000000000001</v>
      </c>
      <c r="H583" s="70">
        <v>0.26340000000000002</v>
      </c>
      <c r="I583" s="73">
        <v>46189</v>
      </c>
      <c r="J583" s="73">
        <v>46462</v>
      </c>
      <c r="K583" s="69">
        <v>3.39</v>
      </c>
      <c r="L583" s="68" t="s">
        <v>2609</v>
      </c>
      <c r="M583" s="71">
        <v>6.0000000000000001E-3</v>
      </c>
      <c r="N583" t="str">
        <f>_xll.IMDP("BND",D583,$N$1,A583)</f>
        <v>은행채</v>
      </c>
      <c r="O583">
        <f t="shared" si="9"/>
        <v>2.4216000000000003E-3</v>
      </c>
    </row>
    <row r="584" spans="1:15" x14ac:dyDescent="0.3">
      <c r="A584" s="73">
        <v>46311</v>
      </c>
      <c r="B584" s="67" t="s">
        <v>2090</v>
      </c>
      <c r="C584" s="68" t="s">
        <v>2608</v>
      </c>
      <c r="D584" s="68" t="s">
        <v>14518</v>
      </c>
      <c r="E584" s="67" t="s">
        <v>14519</v>
      </c>
      <c r="F584" s="69">
        <v>4.0149999999999997</v>
      </c>
      <c r="G584" s="70">
        <v>1.4573</v>
      </c>
      <c r="H584" s="70">
        <v>2.5350999999999999</v>
      </c>
      <c r="I584" s="73">
        <v>46230</v>
      </c>
      <c r="J584" s="73">
        <v>46870</v>
      </c>
      <c r="K584" s="69">
        <v>3.89</v>
      </c>
      <c r="L584" s="68" t="s">
        <v>2609</v>
      </c>
      <c r="M584" s="71">
        <v>1.26E-2</v>
      </c>
      <c r="N584" t="str">
        <f>_xll.IMDP("BND",D584,$N$1,A584)</f>
        <v>은행채</v>
      </c>
      <c r="O584">
        <f t="shared" si="9"/>
        <v>1.836198E-2</v>
      </c>
    </row>
    <row r="585" spans="1:15" x14ac:dyDescent="0.3">
      <c r="A585" s="73">
        <v>46311</v>
      </c>
      <c r="B585" s="67" t="s">
        <v>2090</v>
      </c>
      <c r="C585" s="68" t="s">
        <v>2608</v>
      </c>
      <c r="D585" s="68" t="s">
        <v>14990</v>
      </c>
      <c r="E585" s="67" t="s">
        <v>14991</v>
      </c>
      <c r="F585" s="69">
        <v>4.0599999999999996</v>
      </c>
      <c r="G585" s="70">
        <v>1.7549999999999999</v>
      </c>
      <c r="H585" s="70">
        <v>3.5922999999999998</v>
      </c>
      <c r="I585" s="73">
        <v>46255</v>
      </c>
      <c r="J585" s="73">
        <v>46986</v>
      </c>
      <c r="K585" s="69">
        <v>3.93</v>
      </c>
      <c r="L585" s="68" t="s">
        <v>2609</v>
      </c>
      <c r="M585" s="71">
        <v>8.3999999999999995E-3</v>
      </c>
      <c r="N585" t="str">
        <f>_xll.IMDP("BND",D585,$N$1,A585)</f>
        <v>은행채</v>
      </c>
      <c r="O585">
        <f t="shared" si="9"/>
        <v>1.4741999999999998E-2</v>
      </c>
    </row>
    <row r="586" spans="1:15" x14ac:dyDescent="0.3">
      <c r="A586" s="73">
        <v>46311</v>
      </c>
      <c r="B586" s="67" t="s">
        <v>2090</v>
      </c>
      <c r="C586" s="68" t="s">
        <v>2608</v>
      </c>
      <c r="D586" s="68" t="s">
        <v>15521</v>
      </c>
      <c r="E586" s="67" t="s">
        <v>15522</v>
      </c>
      <c r="F586" s="69">
        <v>4.07</v>
      </c>
      <c r="G586" s="70">
        <v>1.8181</v>
      </c>
      <c r="H586" s="70">
        <v>3.8368000000000002</v>
      </c>
      <c r="I586" s="73">
        <v>46280</v>
      </c>
      <c r="J586" s="73">
        <v>47011</v>
      </c>
      <c r="K586" s="69">
        <v>4.13</v>
      </c>
      <c r="L586" s="68" t="s">
        <v>2609</v>
      </c>
      <c r="M586" s="71">
        <v>5.5999999999999999E-3</v>
      </c>
      <c r="N586" t="str">
        <f>_xll.IMDP("BND",D586,$N$1,A586)</f>
        <v>은행채</v>
      </c>
      <c r="O586">
        <f t="shared" si="9"/>
        <v>1.018136E-2</v>
      </c>
    </row>
    <row r="587" spans="1:15" x14ac:dyDescent="0.3">
      <c r="A587" s="73">
        <v>46311</v>
      </c>
      <c r="B587" s="67" t="s">
        <v>2090</v>
      </c>
      <c r="C587" s="68" t="s">
        <v>2608</v>
      </c>
      <c r="D587" s="68" t="s">
        <v>3007</v>
      </c>
      <c r="E587" s="67" t="s">
        <v>3008</v>
      </c>
      <c r="F587" s="69">
        <v>3.931</v>
      </c>
      <c r="G587" s="70">
        <v>0.90249999999999997</v>
      </c>
      <c r="H587" s="70">
        <v>1.0475000000000001</v>
      </c>
      <c r="I587" s="73">
        <v>44827</v>
      </c>
      <c r="J587" s="73">
        <v>46653</v>
      </c>
      <c r="K587" s="69">
        <v>4.7</v>
      </c>
      <c r="L587" s="68" t="s">
        <v>2609</v>
      </c>
      <c r="M587" s="71">
        <v>5.5999999999999999E-3</v>
      </c>
      <c r="N587" t="str">
        <f>_xll.IMDP("BND",D587,$N$1,A587)</f>
        <v>은행채</v>
      </c>
      <c r="O587">
        <f t="shared" si="9"/>
        <v>5.0539999999999995E-3</v>
      </c>
    </row>
    <row r="588" spans="1:15" x14ac:dyDescent="0.3">
      <c r="A588" s="73">
        <v>46311</v>
      </c>
      <c r="B588" s="67" t="s">
        <v>2090</v>
      </c>
      <c r="C588" s="68" t="s">
        <v>2608</v>
      </c>
      <c r="D588" s="68" t="s">
        <v>3009</v>
      </c>
      <c r="E588" s="67" t="s">
        <v>3010</v>
      </c>
      <c r="F588" s="69">
        <v>3.9169999999999998</v>
      </c>
      <c r="G588" s="70">
        <v>0.83819999999999995</v>
      </c>
      <c r="H588" s="70">
        <v>0.91849999999999998</v>
      </c>
      <c r="I588" s="73">
        <v>45167</v>
      </c>
      <c r="J588" s="73">
        <v>46628</v>
      </c>
      <c r="K588" s="69">
        <v>4.0599999999999996</v>
      </c>
      <c r="L588" s="68" t="s">
        <v>2609</v>
      </c>
      <c r="M588" s="71">
        <v>2.8000000000000001E-2</v>
      </c>
      <c r="N588" t="str">
        <f>_xll.IMDP("BND",D588,$N$1,A588)</f>
        <v>은행채</v>
      </c>
      <c r="O588">
        <f t="shared" si="9"/>
        <v>2.34696E-2</v>
      </c>
    </row>
    <row r="589" spans="1:15" x14ac:dyDescent="0.3">
      <c r="A589" s="73">
        <v>46311</v>
      </c>
      <c r="B589" s="67" t="s">
        <v>2090</v>
      </c>
      <c r="C589" s="68" t="s">
        <v>2608</v>
      </c>
      <c r="D589" s="68" t="s">
        <v>3011</v>
      </c>
      <c r="E589" s="67" t="s">
        <v>3012</v>
      </c>
      <c r="F589" s="69">
        <v>3.7709999999999999</v>
      </c>
      <c r="G589" s="70">
        <v>0.57299999999999995</v>
      </c>
      <c r="H589" s="70">
        <v>0.47260000000000002</v>
      </c>
      <c r="I589" s="73">
        <v>45615</v>
      </c>
      <c r="J589" s="73">
        <v>46526</v>
      </c>
      <c r="K589" s="69">
        <v>3.13</v>
      </c>
      <c r="L589" s="68" t="s">
        <v>2609</v>
      </c>
      <c r="M589" s="71">
        <v>1.2500000000000001E-2</v>
      </c>
      <c r="N589" t="str">
        <f>_xll.IMDP("BND",D589,$N$1,A589)</f>
        <v>은행채</v>
      </c>
      <c r="O589">
        <f t="shared" si="9"/>
        <v>7.1624999999999996E-3</v>
      </c>
    </row>
    <row r="590" spans="1:15" x14ac:dyDescent="0.3">
      <c r="A590" s="73">
        <v>46311</v>
      </c>
      <c r="B590" s="67" t="s">
        <v>2090</v>
      </c>
      <c r="C590" s="68" t="s">
        <v>2608</v>
      </c>
      <c r="D590" s="68" t="s">
        <v>3013</v>
      </c>
      <c r="E590" s="67" t="s">
        <v>3014</v>
      </c>
      <c r="F590" s="69">
        <v>3.7970000000000002</v>
      </c>
      <c r="G590" s="70">
        <v>0.59840000000000004</v>
      </c>
      <c r="H590" s="70">
        <v>0.5081</v>
      </c>
      <c r="I590" s="73">
        <v>45805</v>
      </c>
      <c r="J590" s="73">
        <v>46535</v>
      </c>
      <c r="K590" s="69">
        <v>2.4700000000000002</v>
      </c>
      <c r="L590" s="68" t="s">
        <v>2609</v>
      </c>
      <c r="M590" s="71">
        <v>4.1999999999999997E-3</v>
      </c>
      <c r="N590" t="str">
        <f>_xll.IMDP("BND",D590,$N$1,A590)</f>
        <v>은행채</v>
      </c>
      <c r="O590">
        <f t="shared" si="9"/>
        <v>2.5132800000000001E-3</v>
      </c>
    </row>
    <row r="591" spans="1:15" x14ac:dyDescent="0.3">
      <c r="A591" s="73">
        <v>46311</v>
      </c>
      <c r="B591" s="67" t="s">
        <v>2090</v>
      </c>
      <c r="C591" s="68" t="s">
        <v>2608</v>
      </c>
      <c r="D591" s="68" t="s">
        <v>3015</v>
      </c>
      <c r="E591" s="67" t="s">
        <v>3016</v>
      </c>
      <c r="F591" s="69">
        <v>3.9289999999999998</v>
      </c>
      <c r="G591" s="70">
        <v>0.89390000000000003</v>
      </c>
      <c r="H591" s="70">
        <v>1.0257000000000001</v>
      </c>
      <c r="I591" s="73">
        <v>45917</v>
      </c>
      <c r="J591" s="73">
        <v>46647</v>
      </c>
      <c r="K591" s="69">
        <v>2.5099999999999998</v>
      </c>
      <c r="L591" s="68" t="s">
        <v>2609</v>
      </c>
      <c r="M591" s="71">
        <v>2.29E-2</v>
      </c>
      <c r="N591" t="str">
        <f>_xll.IMDP("BND",D591,$N$1,A591)</f>
        <v>은행채</v>
      </c>
      <c r="O591">
        <f t="shared" si="9"/>
        <v>2.0470310000000002E-2</v>
      </c>
    </row>
    <row r="592" spans="1:15" x14ac:dyDescent="0.3">
      <c r="A592" s="73">
        <v>46311</v>
      </c>
      <c r="B592" s="67" t="s">
        <v>2090</v>
      </c>
      <c r="C592" s="68" t="s">
        <v>2608</v>
      </c>
      <c r="D592" s="68" t="s">
        <v>3017</v>
      </c>
      <c r="E592" s="67" t="s">
        <v>3018</v>
      </c>
      <c r="F592" s="69">
        <v>3.9350000000000001</v>
      </c>
      <c r="G592" s="70">
        <v>0.97970000000000002</v>
      </c>
      <c r="H592" s="70">
        <v>1.2139</v>
      </c>
      <c r="I592" s="73">
        <v>45951</v>
      </c>
      <c r="J592" s="73">
        <v>46681</v>
      </c>
      <c r="K592" s="69">
        <v>2.59</v>
      </c>
      <c r="L592" s="68" t="s">
        <v>2609</v>
      </c>
      <c r="M592" s="71">
        <v>1.47E-2</v>
      </c>
      <c r="N592" t="str">
        <f>_xll.IMDP("BND",D592,$N$1,A592)</f>
        <v>은행채</v>
      </c>
      <c r="O592">
        <f t="shared" si="9"/>
        <v>1.4401590000000001E-2</v>
      </c>
    </row>
    <row r="593" spans="1:15" x14ac:dyDescent="0.3">
      <c r="A593" s="73">
        <v>46311</v>
      </c>
      <c r="B593" s="67" t="s">
        <v>2090</v>
      </c>
      <c r="C593" s="68" t="s">
        <v>2608</v>
      </c>
      <c r="D593" s="68" t="s">
        <v>3019</v>
      </c>
      <c r="E593" s="67" t="s">
        <v>3020</v>
      </c>
      <c r="F593" s="69">
        <v>4.0830000000000002</v>
      </c>
      <c r="G593" s="70">
        <v>2.0556000000000001</v>
      </c>
      <c r="H593" s="70">
        <v>4.8293999999999997</v>
      </c>
      <c r="I593" s="73">
        <v>46003</v>
      </c>
      <c r="J593" s="73">
        <v>47099</v>
      </c>
      <c r="K593" s="69">
        <v>3.24</v>
      </c>
      <c r="L593" s="68" t="s">
        <v>2609</v>
      </c>
      <c r="M593" s="71">
        <v>1.1900000000000001E-2</v>
      </c>
      <c r="N593" t="str">
        <f>_xll.IMDP("BND",D593,$N$1,A593)</f>
        <v>은행채</v>
      </c>
      <c r="O593">
        <f t="shared" si="9"/>
        <v>2.4461640000000003E-2</v>
      </c>
    </row>
    <row r="594" spans="1:15" x14ac:dyDescent="0.3">
      <c r="A594" s="73">
        <v>46311</v>
      </c>
      <c r="B594" s="67" t="s">
        <v>2090</v>
      </c>
      <c r="C594" s="68" t="s">
        <v>2608</v>
      </c>
      <c r="D594" s="68" t="s">
        <v>3021</v>
      </c>
      <c r="E594" s="67" t="s">
        <v>3022</v>
      </c>
      <c r="F594" s="69">
        <v>4.0460000000000003</v>
      </c>
      <c r="G594" s="70">
        <v>1.6832</v>
      </c>
      <c r="H594" s="70">
        <v>3.3147000000000002</v>
      </c>
      <c r="I594" s="73">
        <v>46043</v>
      </c>
      <c r="J594" s="73">
        <v>46955</v>
      </c>
      <c r="K594" s="69">
        <v>3.2</v>
      </c>
      <c r="L594" s="68" t="s">
        <v>2609</v>
      </c>
      <c r="M594" s="71">
        <v>5.1000000000000004E-3</v>
      </c>
      <c r="N594" t="str">
        <f>_xll.IMDP("BND",D594,$N$1,A594)</f>
        <v>은행채</v>
      </c>
      <c r="O594">
        <f t="shared" si="9"/>
        <v>8.5843200000000012E-3</v>
      </c>
    </row>
    <row r="595" spans="1:15" x14ac:dyDescent="0.3">
      <c r="A595" s="73">
        <v>46311</v>
      </c>
      <c r="B595" s="67" t="s">
        <v>2090</v>
      </c>
      <c r="C595" s="68" t="s">
        <v>2608</v>
      </c>
      <c r="D595" s="68" t="s">
        <v>3023</v>
      </c>
      <c r="E595" s="67" t="s">
        <v>3024</v>
      </c>
      <c r="F595" s="69">
        <v>4.0469999999999997</v>
      </c>
      <c r="G595" s="70">
        <v>1.6795</v>
      </c>
      <c r="H595" s="70">
        <v>3.3056000000000001</v>
      </c>
      <c r="I595" s="73">
        <v>46133</v>
      </c>
      <c r="J595" s="73">
        <v>46955</v>
      </c>
      <c r="K595" s="69">
        <v>3.43</v>
      </c>
      <c r="L595" s="68" t="s">
        <v>2609</v>
      </c>
      <c r="M595" s="71">
        <v>2.0799999999999999E-2</v>
      </c>
      <c r="N595" t="str">
        <f>_xll.IMDP("BND",D595,$N$1,A595)</f>
        <v>은행채</v>
      </c>
      <c r="O595">
        <f t="shared" si="9"/>
        <v>3.4933599999999995E-2</v>
      </c>
    </row>
    <row r="596" spans="1:15" x14ac:dyDescent="0.3">
      <c r="A596" s="73">
        <v>46311</v>
      </c>
      <c r="B596" s="67" t="s">
        <v>2090</v>
      </c>
      <c r="C596" s="68" t="s">
        <v>2608</v>
      </c>
      <c r="D596" s="68" t="s">
        <v>3025</v>
      </c>
      <c r="E596" s="67" t="s">
        <v>3026</v>
      </c>
      <c r="F596" s="69">
        <v>4.1050000000000004</v>
      </c>
      <c r="G596" s="70">
        <v>2.5015999999999998</v>
      </c>
      <c r="H596" s="70">
        <v>7.0881999999999996</v>
      </c>
      <c r="I596" s="73">
        <v>46189</v>
      </c>
      <c r="J596" s="73">
        <v>47285</v>
      </c>
      <c r="K596" s="69">
        <v>3.99</v>
      </c>
      <c r="L596" s="68" t="s">
        <v>2609</v>
      </c>
      <c r="M596" s="71">
        <v>7.4000000000000003E-3</v>
      </c>
      <c r="N596" t="str">
        <f>_xll.IMDP("BND",D596,$N$1,A596)</f>
        <v>은행채</v>
      </c>
      <c r="O596">
        <f t="shared" si="9"/>
        <v>1.8511839999999998E-2</v>
      </c>
    </row>
    <row r="597" spans="1:15" x14ac:dyDescent="0.3">
      <c r="A597" s="73">
        <v>46311</v>
      </c>
      <c r="B597" s="67" t="s">
        <v>2090</v>
      </c>
      <c r="C597" s="68" t="s">
        <v>2608</v>
      </c>
      <c r="D597" s="68" t="s">
        <v>14520</v>
      </c>
      <c r="E597" s="67" t="s">
        <v>14521</v>
      </c>
      <c r="F597" s="69">
        <v>4.0839999999999996</v>
      </c>
      <c r="G597" s="70">
        <v>2.1391</v>
      </c>
      <c r="H597" s="70">
        <v>5.2662000000000004</v>
      </c>
      <c r="I597" s="73">
        <v>46230</v>
      </c>
      <c r="J597" s="73">
        <v>47145</v>
      </c>
      <c r="K597" s="69">
        <v>4.09</v>
      </c>
      <c r="L597" s="68" t="s">
        <v>2609</v>
      </c>
      <c r="M597" s="71">
        <v>3.3700000000000001E-2</v>
      </c>
      <c r="N597" t="str">
        <f>_xll.IMDP("BND",D597,$N$1,A597)</f>
        <v>은행채</v>
      </c>
      <c r="O597">
        <f t="shared" si="9"/>
        <v>7.2087670000000006E-2</v>
      </c>
    </row>
    <row r="598" spans="1:15" x14ac:dyDescent="0.3">
      <c r="A598" s="73">
        <v>46311</v>
      </c>
      <c r="B598" s="67" t="s">
        <v>2090</v>
      </c>
      <c r="C598" s="68" t="s">
        <v>2608</v>
      </c>
      <c r="D598" s="68" t="s">
        <v>15583</v>
      </c>
      <c r="E598" s="67" t="s">
        <v>15584</v>
      </c>
      <c r="F598" s="69">
        <v>4</v>
      </c>
      <c r="G598" s="70">
        <v>1.3611</v>
      </c>
      <c r="H598" s="70">
        <v>2.2218</v>
      </c>
      <c r="I598" s="73">
        <v>46282</v>
      </c>
      <c r="J598" s="73">
        <v>46829</v>
      </c>
      <c r="K598" s="69">
        <v>4.09</v>
      </c>
      <c r="L598" s="68" t="s">
        <v>2609</v>
      </c>
      <c r="M598" s="71">
        <v>1.4E-2</v>
      </c>
      <c r="N598" t="str">
        <f>_xll.IMDP("BND",D598,$N$1,A598)</f>
        <v>은행채</v>
      </c>
      <c r="O598">
        <f t="shared" si="9"/>
        <v>1.90554E-2</v>
      </c>
    </row>
    <row r="599" spans="1:15" x14ac:dyDescent="0.3">
      <c r="A599" s="73">
        <v>46311</v>
      </c>
      <c r="B599" s="67" t="s">
        <v>2090</v>
      </c>
      <c r="C599" s="68" t="s">
        <v>2608</v>
      </c>
      <c r="D599" s="68" t="s">
        <v>3027</v>
      </c>
      <c r="E599" s="67" t="s">
        <v>3028</v>
      </c>
      <c r="F599" s="69">
        <v>3.7869999999999999</v>
      </c>
      <c r="G599" s="70">
        <v>0.58579999999999999</v>
      </c>
      <c r="H599" s="70">
        <v>0.4909</v>
      </c>
      <c r="I599" s="73">
        <v>44705</v>
      </c>
      <c r="J599" s="73">
        <v>46531</v>
      </c>
      <c r="K599" s="69">
        <v>3.49</v>
      </c>
      <c r="L599" s="68" t="s">
        <v>2609</v>
      </c>
      <c r="M599" s="71">
        <v>1.8599999999999998E-2</v>
      </c>
      <c r="N599" t="str">
        <f>_xll.IMDP("BND",D599,$N$1,A599)</f>
        <v>은행채</v>
      </c>
      <c r="O599">
        <f t="shared" si="9"/>
        <v>1.0895879999999998E-2</v>
      </c>
    </row>
    <row r="600" spans="1:15" x14ac:dyDescent="0.3">
      <c r="A600" s="73">
        <v>46311</v>
      </c>
      <c r="B600" s="67" t="s">
        <v>2090</v>
      </c>
      <c r="C600" s="68" t="s">
        <v>2608</v>
      </c>
      <c r="D600" s="68" t="s">
        <v>3029</v>
      </c>
      <c r="E600" s="67" t="s">
        <v>3030</v>
      </c>
      <c r="F600" s="69">
        <v>3.5289999999999999</v>
      </c>
      <c r="G600" s="70">
        <v>0.3483</v>
      </c>
      <c r="H600" s="70">
        <v>0.20810000000000001</v>
      </c>
      <c r="I600" s="73">
        <v>45530</v>
      </c>
      <c r="J600" s="73">
        <v>46444</v>
      </c>
      <c r="K600" s="69">
        <v>3.11</v>
      </c>
      <c r="L600" s="68" t="s">
        <v>2609</v>
      </c>
      <c r="M600" s="71">
        <v>9.2999999999999992E-3</v>
      </c>
      <c r="N600" t="str">
        <f>_xll.IMDP("BND",D600,$N$1,A600)</f>
        <v>은행채</v>
      </c>
      <c r="O600">
        <f t="shared" si="9"/>
        <v>3.2391899999999999E-3</v>
      </c>
    </row>
    <row r="601" spans="1:15" x14ac:dyDescent="0.3">
      <c r="A601" s="73">
        <v>46311</v>
      </c>
      <c r="B601" s="67" t="s">
        <v>2090</v>
      </c>
      <c r="C601" s="68" t="s">
        <v>2608</v>
      </c>
      <c r="D601" s="68" t="s">
        <v>3031</v>
      </c>
      <c r="E601" s="67" t="s">
        <v>3032</v>
      </c>
      <c r="F601" s="69">
        <v>3.9279999999999999</v>
      </c>
      <c r="G601" s="70">
        <v>0.88109999999999999</v>
      </c>
      <c r="H601" s="70">
        <v>1.0007999999999999</v>
      </c>
      <c r="I601" s="73">
        <v>45548</v>
      </c>
      <c r="J601" s="73">
        <v>46643</v>
      </c>
      <c r="K601" s="69">
        <v>3.05</v>
      </c>
      <c r="L601" s="68" t="s">
        <v>2609</v>
      </c>
      <c r="M601" s="71">
        <v>4.5999999999999999E-3</v>
      </c>
      <c r="N601" t="str">
        <f>_xll.IMDP("BND",D601,$N$1,A601)</f>
        <v>은행채</v>
      </c>
      <c r="O601">
        <f t="shared" si="9"/>
        <v>4.0530599999999998E-3</v>
      </c>
    </row>
    <row r="602" spans="1:15" x14ac:dyDescent="0.3">
      <c r="A602" s="73">
        <v>46311</v>
      </c>
      <c r="B602" s="67" t="s">
        <v>2090</v>
      </c>
      <c r="C602" s="68" t="s">
        <v>2608</v>
      </c>
      <c r="D602" s="68" t="s">
        <v>3033</v>
      </c>
      <c r="E602" s="67" t="s">
        <v>3034</v>
      </c>
      <c r="F602" s="69">
        <v>3.9359999999999999</v>
      </c>
      <c r="G602" s="70">
        <v>0.99829999999999997</v>
      </c>
      <c r="H602" s="70">
        <v>1.2574000000000001</v>
      </c>
      <c r="I602" s="73">
        <v>45594</v>
      </c>
      <c r="J602" s="73">
        <v>46689</v>
      </c>
      <c r="K602" s="69">
        <v>3.08</v>
      </c>
      <c r="L602" s="68" t="s">
        <v>2609</v>
      </c>
      <c r="M602" s="71">
        <v>4.5999999999999999E-3</v>
      </c>
      <c r="N602" t="str">
        <f>_xll.IMDP("BND",D602,$N$1,A602)</f>
        <v>은행채</v>
      </c>
      <c r="O602">
        <f t="shared" si="9"/>
        <v>4.5921799999999995E-3</v>
      </c>
    </row>
    <row r="603" spans="1:15" x14ac:dyDescent="0.3">
      <c r="A603" s="73">
        <v>46311</v>
      </c>
      <c r="B603" s="67" t="s">
        <v>2090</v>
      </c>
      <c r="C603" s="68" t="s">
        <v>2608</v>
      </c>
      <c r="D603" s="68" t="s">
        <v>3035</v>
      </c>
      <c r="E603" s="67" t="s">
        <v>3036</v>
      </c>
      <c r="F603" s="69">
        <v>3.7730000000000001</v>
      </c>
      <c r="G603" s="70">
        <v>0.57579999999999998</v>
      </c>
      <c r="H603" s="70">
        <v>0.47639999999999999</v>
      </c>
      <c r="I603" s="73">
        <v>45616</v>
      </c>
      <c r="J603" s="73">
        <v>46527</v>
      </c>
      <c r="K603" s="69">
        <v>3.1</v>
      </c>
      <c r="L603" s="68" t="s">
        <v>2609</v>
      </c>
      <c r="M603" s="71">
        <v>7.0000000000000001E-3</v>
      </c>
      <c r="N603" t="str">
        <f>_xll.IMDP("BND",D603,$N$1,A603)</f>
        <v>은행채</v>
      </c>
      <c r="O603">
        <f t="shared" si="9"/>
        <v>4.0305999999999996E-3</v>
      </c>
    </row>
    <row r="604" spans="1:15" x14ac:dyDescent="0.3">
      <c r="A604" s="73">
        <v>46311</v>
      </c>
      <c r="B604" s="67" t="s">
        <v>2090</v>
      </c>
      <c r="C604" s="68" t="s">
        <v>2608</v>
      </c>
      <c r="D604" s="68" t="s">
        <v>3037</v>
      </c>
      <c r="E604" s="67" t="s">
        <v>3038</v>
      </c>
      <c r="F604" s="69">
        <v>3.9049999999999998</v>
      </c>
      <c r="G604" s="70">
        <v>0.76500000000000001</v>
      </c>
      <c r="H604" s="70">
        <v>0.78039999999999998</v>
      </c>
      <c r="I604" s="73">
        <v>45688</v>
      </c>
      <c r="J604" s="73">
        <v>46599</v>
      </c>
      <c r="K604" s="69">
        <v>2.71</v>
      </c>
      <c r="L604" s="68" t="s">
        <v>2609</v>
      </c>
      <c r="M604" s="71">
        <v>1.0200000000000001E-2</v>
      </c>
      <c r="N604" t="str">
        <f>_xll.IMDP("BND",D604,$N$1,A604)</f>
        <v>은행채</v>
      </c>
      <c r="O604">
        <f t="shared" si="9"/>
        <v>7.8030000000000009E-3</v>
      </c>
    </row>
    <row r="605" spans="1:15" x14ac:dyDescent="0.3">
      <c r="A605" s="73">
        <v>46311</v>
      </c>
      <c r="B605" s="67" t="s">
        <v>2090</v>
      </c>
      <c r="C605" s="68" t="s">
        <v>2608</v>
      </c>
      <c r="D605" s="68" t="s">
        <v>3039</v>
      </c>
      <c r="E605" s="67" t="s">
        <v>3040</v>
      </c>
      <c r="F605" s="69">
        <v>4.0019999999999998</v>
      </c>
      <c r="G605" s="70">
        <v>1.3883000000000001</v>
      </c>
      <c r="H605" s="70">
        <v>2.2919</v>
      </c>
      <c r="I605" s="73">
        <v>45922</v>
      </c>
      <c r="J605" s="73">
        <v>46834</v>
      </c>
      <c r="K605" s="69">
        <v>2.52</v>
      </c>
      <c r="L605" s="68" t="s">
        <v>2609</v>
      </c>
      <c r="M605" s="71">
        <v>5.8999999999999999E-3</v>
      </c>
      <c r="N605" t="str">
        <f>_xll.IMDP("BND",D605,$N$1,A605)</f>
        <v>은행채</v>
      </c>
      <c r="O605">
        <f t="shared" si="9"/>
        <v>8.1909700000000005E-3</v>
      </c>
    </row>
    <row r="606" spans="1:15" x14ac:dyDescent="0.3">
      <c r="A606" s="73">
        <v>46311</v>
      </c>
      <c r="B606" s="67" t="s">
        <v>2090</v>
      </c>
      <c r="C606" s="68" t="s">
        <v>2608</v>
      </c>
      <c r="D606" s="68" t="s">
        <v>3041</v>
      </c>
      <c r="E606" s="67" t="s">
        <v>3042</v>
      </c>
      <c r="F606" s="69">
        <v>4.0119999999999996</v>
      </c>
      <c r="G606" s="70">
        <v>1.4567000000000001</v>
      </c>
      <c r="H606" s="70">
        <v>2.5177</v>
      </c>
      <c r="I606" s="73">
        <v>45951</v>
      </c>
      <c r="J606" s="73">
        <v>46864</v>
      </c>
      <c r="K606" s="69">
        <v>2.61</v>
      </c>
      <c r="L606" s="68" t="s">
        <v>2609</v>
      </c>
      <c r="M606" s="71">
        <v>1.37E-2</v>
      </c>
      <c r="N606" t="str">
        <f>_xll.IMDP("BND",D606,$N$1,A606)</f>
        <v>은행채</v>
      </c>
      <c r="O606">
        <f t="shared" si="9"/>
        <v>1.9956790000000002E-2</v>
      </c>
    </row>
    <row r="607" spans="1:15" x14ac:dyDescent="0.3">
      <c r="A607" s="73">
        <v>46311</v>
      </c>
      <c r="B607" s="67" t="s">
        <v>2090</v>
      </c>
      <c r="C607" s="68" t="s">
        <v>2608</v>
      </c>
      <c r="D607" s="68" t="s">
        <v>3043</v>
      </c>
      <c r="E607" s="67" t="s">
        <v>3044</v>
      </c>
      <c r="F607" s="69">
        <v>3.7639999999999998</v>
      </c>
      <c r="G607" s="70">
        <v>0.56799999999999995</v>
      </c>
      <c r="H607" s="70">
        <v>0.46550000000000002</v>
      </c>
      <c r="I607" s="73">
        <v>45978</v>
      </c>
      <c r="J607" s="73">
        <v>46524</v>
      </c>
      <c r="K607" s="69">
        <v>2.94</v>
      </c>
      <c r="L607" s="68" t="s">
        <v>2609</v>
      </c>
      <c r="M607" s="71">
        <v>9.2999999999999992E-3</v>
      </c>
      <c r="N607" t="str">
        <f>_xll.IMDP("BND",D607,$N$1,A607)</f>
        <v>은행채</v>
      </c>
      <c r="O607">
        <f t="shared" si="9"/>
        <v>5.2823999999999987E-3</v>
      </c>
    </row>
    <row r="608" spans="1:15" x14ac:dyDescent="0.3">
      <c r="A608" s="73">
        <v>46311</v>
      </c>
      <c r="B608" s="67" t="s">
        <v>2090</v>
      </c>
      <c r="C608" s="68" t="s">
        <v>2608</v>
      </c>
      <c r="D608" s="68" t="s">
        <v>3045</v>
      </c>
      <c r="E608" s="67" t="s">
        <v>3046</v>
      </c>
      <c r="F608" s="69">
        <v>3.9980000000000002</v>
      </c>
      <c r="G608" s="70">
        <v>1.3644000000000001</v>
      </c>
      <c r="H608" s="70">
        <v>2.2242000000000002</v>
      </c>
      <c r="I608" s="73">
        <v>46006</v>
      </c>
      <c r="J608" s="73">
        <v>46827</v>
      </c>
      <c r="K608" s="69">
        <v>3.08</v>
      </c>
      <c r="L608" s="68" t="s">
        <v>2609</v>
      </c>
      <c r="M608" s="71">
        <v>7.3000000000000001E-3</v>
      </c>
      <c r="N608" t="str">
        <f>_xll.IMDP("BND",D608,$N$1,A608)</f>
        <v>은행채</v>
      </c>
      <c r="O608">
        <f t="shared" si="9"/>
        <v>9.9601200000000011E-3</v>
      </c>
    </row>
    <row r="609" spans="1:15" x14ac:dyDescent="0.3">
      <c r="A609" s="73">
        <v>46311</v>
      </c>
      <c r="B609" s="67" t="s">
        <v>2090</v>
      </c>
      <c r="C609" s="68" t="s">
        <v>2608</v>
      </c>
      <c r="D609" s="68" t="s">
        <v>3047</v>
      </c>
      <c r="E609" s="67" t="s">
        <v>3048</v>
      </c>
      <c r="F609" s="69">
        <v>3.367</v>
      </c>
      <c r="G609" s="70">
        <v>0.25430000000000003</v>
      </c>
      <c r="H609" s="70">
        <v>0.12809999999999999</v>
      </c>
      <c r="I609" s="73">
        <v>46044</v>
      </c>
      <c r="J609" s="73">
        <v>46409</v>
      </c>
      <c r="K609" s="69">
        <v>2.81</v>
      </c>
      <c r="L609" s="68" t="s">
        <v>2609</v>
      </c>
      <c r="M609" s="71">
        <v>1.6799999999999999E-2</v>
      </c>
      <c r="N609" t="str">
        <f>_xll.IMDP("BND",D609,$N$1,A609)</f>
        <v>은행채</v>
      </c>
      <c r="O609">
        <f t="shared" si="9"/>
        <v>4.2722400000000001E-3</v>
      </c>
    </row>
    <row r="610" spans="1:15" x14ac:dyDescent="0.3">
      <c r="A610" s="73">
        <v>46311</v>
      </c>
      <c r="B610" s="67" t="s">
        <v>2090</v>
      </c>
      <c r="C610" s="68" t="s">
        <v>2608</v>
      </c>
      <c r="D610" s="68" t="s">
        <v>3049</v>
      </c>
      <c r="E610" s="67" t="s">
        <v>3050</v>
      </c>
      <c r="F610" s="69">
        <v>3.9350000000000001</v>
      </c>
      <c r="G610" s="70">
        <v>0.97819999999999996</v>
      </c>
      <c r="H610" s="70">
        <v>1.2136</v>
      </c>
      <c r="I610" s="73">
        <v>46134</v>
      </c>
      <c r="J610" s="73">
        <v>46682</v>
      </c>
      <c r="K610" s="69">
        <v>3.29</v>
      </c>
      <c r="L610" s="68" t="s">
        <v>2609</v>
      </c>
      <c r="M610" s="71">
        <v>1.1599999999999999E-2</v>
      </c>
      <c r="N610" t="str">
        <f>_xll.IMDP("BND",D610,$N$1,A610)</f>
        <v>은행채</v>
      </c>
      <c r="O610">
        <f t="shared" si="9"/>
        <v>1.1347119999999999E-2</v>
      </c>
    </row>
    <row r="611" spans="1:15" x14ac:dyDescent="0.3">
      <c r="A611" s="73">
        <v>46311</v>
      </c>
      <c r="B611" s="67" t="s">
        <v>2090</v>
      </c>
      <c r="C611" s="68" t="s">
        <v>2608</v>
      </c>
      <c r="D611" s="68" t="s">
        <v>3051</v>
      </c>
      <c r="E611" s="67" t="s">
        <v>3052</v>
      </c>
      <c r="F611" s="69">
        <v>4.0339999999999998</v>
      </c>
      <c r="G611" s="70">
        <v>1.5965</v>
      </c>
      <c r="H611" s="70">
        <v>2.9944000000000002</v>
      </c>
      <c r="I611" s="73">
        <v>46190</v>
      </c>
      <c r="J611" s="73">
        <v>46921</v>
      </c>
      <c r="K611" s="69">
        <v>3.86</v>
      </c>
      <c r="L611" s="68" t="s">
        <v>2609</v>
      </c>
      <c r="M611" s="71">
        <v>1.9E-2</v>
      </c>
      <c r="N611" t="str">
        <f>_xll.IMDP("BND",D611,$N$1,A611)</f>
        <v>은행채</v>
      </c>
      <c r="O611">
        <f t="shared" si="9"/>
        <v>3.0333499999999999E-2</v>
      </c>
    </row>
    <row r="612" spans="1:15" x14ac:dyDescent="0.3">
      <c r="A612" s="73">
        <v>46311</v>
      </c>
      <c r="B612" s="67" t="s">
        <v>2090</v>
      </c>
      <c r="C612" s="68" t="s">
        <v>2608</v>
      </c>
      <c r="D612" s="68" t="s">
        <v>14546</v>
      </c>
      <c r="E612" s="67" t="s">
        <v>14547</v>
      </c>
      <c r="F612" s="69">
        <v>4.0510000000000002</v>
      </c>
      <c r="G612" s="70">
        <v>1.6908000000000001</v>
      </c>
      <c r="H612" s="70">
        <v>3.3548</v>
      </c>
      <c r="I612" s="73">
        <v>46231</v>
      </c>
      <c r="J612" s="73">
        <v>46962</v>
      </c>
      <c r="K612" s="69">
        <v>3.91</v>
      </c>
      <c r="L612" s="68" t="s">
        <v>2609</v>
      </c>
      <c r="M612" s="71">
        <v>1.7299999999999999E-2</v>
      </c>
      <c r="N612" t="str">
        <f>_xll.IMDP("BND",D612,$N$1,A612)</f>
        <v>은행채</v>
      </c>
      <c r="O612">
        <f t="shared" si="9"/>
        <v>2.925084E-2</v>
      </c>
    </row>
    <row r="613" spans="1:15" x14ac:dyDescent="0.3">
      <c r="A613" s="73">
        <v>46311</v>
      </c>
      <c r="B613" s="67" t="s">
        <v>2090</v>
      </c>
      <c r="C613" s="68" t="s">
        <v>2608</v>
      </c>
      <c r="D613" s="68" t="s">
        <v>14992</v>
      </c>
      <c r="E613" s="67" t="s">
        <v>14993</v>
      </c>
      <c r="F613" s="69">
        <v>4.1239999999999997</v>
      </c>
      <c r="G613" s="70">
        <v>2.6585000000000001</v>
      </c>
      <c r="H613" s="70">
        <v>8.0066000000000006</v>
      </c>
      <c r="I613" s="73">
        <v>46258</v>
      </c>
      <c r="J613" s="73">
        <v>47354</v>
      </c>
      <c r="K613" s="69">
        <v>4.0999999999999996</v>
      </c>
      <c r="L613" s="68" t="s">
        <v>2609</v>
      </c>
      <c r="M613" s="71">
        <v>1.1599999999999999E-2</v>
      </c>
      <c r="N613" t="str">
        <f>_xll.IMDP("BND",D613,$N$1,A613)</f>
        <v>은행채</v>
      </c>
      <c r="O613">
        <f t="shared" si="9"/>
        <v>3.0838599999999997E-2</v>
      </c>
    </row>
    <row r="614" spans="1:15" x14ac:dyDescent="0.3">
      <c r="A614" s="73">
        <v>46311</v>
      </c>
      <c r="B614" s="67" t="s">
        <v>2090</v>
      </c>
      <c r="C614" s="68" t="s">
        <v>2608</v>
      </c>
      <c r="D614" s="68" t="s">
        <v>15585</v>
      </c>
      <c r="E614" s="67" t="s">
        <v>15586</v>
      </c>
      <c r="F614" s="69">
        <v>4.1310000000000002</v>
      </c>
      <c r="G614" s="70">
        <v>2.7189000000000001</v>
      </c>
      <c r="H614" s="70">
        <v>8.3557000000000006</v>
      </c>
      <c r="I614" s="73">
        <v>46283</v>
      </c>
      <c r="J614" s="73">
        <v>47379</v>
      </c>
      <c r="K614" s="69">
        <v>4.2699999999999996</v>
      </c>
      <c r="L614" s="68" t="s">
        <v>2609</v>
      </c>
      <c r="M614" s="71">
        <v>1.4500000000000001E-2</v>
      </c>
      <c r="N614" t="str">
        <f>_xll.IMDP("BND",D614,$N$1,A614)</f>
        <v>은행채</v>
      </c>
      <c r="O614">
        <f t="shared" si="9"/>
        <v>3.9424050000000002E-2</v>
      </c>
    </row>
    <row r="615" spans="1:15" x14ac:dyDescent="0.3">
      <c r="A615" s="73">
        <v>46311</v>
      </c>
      <c r="B615" s="67" t="s">
        <v>2090</v>
      </c>
      <c r="C615" s="68" t="s">
        <v>2608</v>
      </c>
      <c r="D615" s="68" t="s">
        <v>3053</v>
      </c>
      <c r="E615" s="67" t="s">
        <v>3054</v>
      </c>
      <c r="F615" s="69">
        <v>3.9470000000000001</v>
      </c>
      <c r="G615" s="70">
        <v>1.0880000000000001</v>
      </c>
      <c r="H615" s="70">
        <v>1.4642999999999999</v>
      </c>
      <c r="I615" s="73">
        <v>45807</v>
      </c>
      <c r="J615" s="73">
        <v>46721</v>
      </c>
      <c r="K615" s="69">
        <v>2.46</v>
      </c>
      <c r="L615" s="68" t="s">
        <v>2609</v>
      </c>
      <c r="M615" s="71">
        <v>6.8999999999999999E-3</v>
      </c>
      <c r="N615" t="str">
        <f>_xll.IMDP("BND",D615,$N$1,A615)</f>
        <v>은행채</v>
      </c>
      <c r="O615">
        <f t="shared" si="9"/>
        <v>7.5072000000000003E-3</v>
      </c>
    </row>
    <row r="616" spans="1:15" x14ac:dyDescent="0.3">
      <c r="A616" s="73">
        <v>46311</v>
      </c>
      <c r="B616" s="67" t="s">
        <v>2090</v>
      </c>
      <c r="C616" s="68" t="s">
        <v>2608</v>
      </c>
      <c r="D616" s="68" t="s">
        <v>3055</v>
      </c>
      <c r="E616" s="67" t="s">
        <v>3056</v>
      </c>
      <c r="F616" s="69">
        <v>4.0739999999999998</v>
      </c>
      <c r="G616" s="70">
        <v>1.865</v>
      </c>
      <c r="H616" s="70">
        <v>3.9927000000000001</v>
      </c>
      <c r="I616" s="73">
        <v>45923</v>
      </c>
      <c r="J616" s="73">
        <v>47019</v>
      </c>
      <c r="K616" s="69">
        <v>2.5499999999999998</v>
      </c>
      <c r="L616" s="68" t="s">
        <v>2609</v>
      </c>
      <c r="M616" s="71">
        <v>6.3E-3</v>
      </c>
      <c r="N616" t="str">
        <f>_xll.IMDP("BND",D616,$N$1,A616)</f>
        <v>은행채</v>
      </c>
      <c r="O616">
        <f t="shared" si="9"/>
        <v>1.17495E-2</v>
      </c>
    </row>
    <row r="617" spans="1:15" x14ac:dyDescent="0.3">
      <c r="A617" s="73">
        <v>46311</v>
      </c>
      <c r="B617" s="67" t="s">
        <v>2090</v>
      </c>
      <c r="C617" s="68" t="s">
        <v>2608</v>
      </c>
      <c r="D617" s="68" t="s">
        <v>3057</v>
      </c>
      <c r="E617" s="67" t="s">
        <v>3058</v>
      </c>
      <c r="F617" s="69">
        <v>3.9350000000000001</v>
      </c>
      <c r="G617" s="70">
        <v>0.98740000000000006</v>
      </c>
      <c r="H617" s="70">
        <v>1.2313000000000001</v>
      </c>
      <c r="I617" s="73">
        <v>45954</v>
      </c>
      <c r="J617" s="73">
        <v>46684</v>
      </c>
      <c r="K617" s="69">
        <v>2.64</v>
      </c>
      <c r="L617" s="68" t="s">
        <v>2609</v>
      </c>
      <c r="M617" s="71">
        <v>1.01E-2</v>
      </c>
      <c r="N617" t="str">
        <f>_xll.IMDP("BND",D617,$N$1,A617)</f>
        <v>은행채</v>
      </c>
      <c r="O617">
        <f t="shared" si="9"/>
        <v>9.9727400000000008E-3</v>
      </c>
    </row>
    <row r="618" spans="1:15" x14ac:dyDescent="0.3">
      <c r="A618" s="73">
        <v>46311</v>
      </c>
      <c r="B618" s="67" t="s">
        <v>2090</v>
      </c>
      <c r="C618" s="68" t="s">
        <v>2608</v>
      </c>
      <c r="D618" s="68" t="s">
        <v>3059</v>
      </c>
      <c r="E618" s="67" t="s">
        <v>3060</v>
      </c>
      <c r="F618" s="69">
        <v>3.9430000000000001</v>
      </c>
      <c r="G618" s="70">
        <v>1.0497000000000001</v>
      </c>
      <c r="H618" s="70">
        <v>1.3752</v>
      </c>
      <c r="I618" s="73">
        <v>45978</v>
      </c>
      <c r="J618" s="73">
        <v>46708</v>
      </c>
      <c r="K618" s="69">
        <v>3.03</v>
      </c>
      <c r="L618" s="68" t="s">
        <v>2609</v>
      </c>
      <c r="M618" s="71">
        <v>2.12E-2</v>
      </c>
      <c r="N618" t="str">
        <f>_xll.IMDP("BND",D618,$N$1,A618)</f>
        <v>은행채</v>
      </c>
      <c r="O618">
        <f t="shared" si="9"/>
        <v>2.2253640000000002E-2</v>
      </c>
    </row>
    <row r="619" spans="1:15" x14ac:dyDescent="0.3">
      <c r="A619" s="73">
        <v>46311</v>
      </c>
      <c r="B619" s="67" t="s">
        <v>2090</v>
      </c>
      <c r="C619" s="68" t="s">
        <v>2608</v>
      </c>
      <c r="D619" s="68" t="s">
        <v>3061</v>
      </c>
      <c r="E619" s="67" t="s">
        <v>3062</v>
      </c>
      <c r="F619" s="69">
        <v>3.9550000000000001</v>
      </c>
      <c r="G619" s="70">
        <v>1.1296999999999999</v>
      </c>
      <c r="H619" s="70">
        <v>1.5691999999999999</v>
      </c>
      <c r="I619" s="73">
        <v>46007</v>
      </c>
      <c r="J619" s="73">
        <v>46737</v>
      </c>
      <c r="K619" s="69">
        <v>2.98</v>
      </c>
      <c r="L619" s="68" t="s">
        <v>2609</v>
      </c>
      <c r="M619" s="71">
        <v>1.84E-2</v>
      </c>
      <c r="N619" t="str">
        <f>_xll.IMDP("BND",D619,$N$1,A619)</f>
        <v>은행채</v>
      </c>
      <c r="O619">
        <f t="shared" si="9"/>
        <v>2.078648E-2</v>
      </c>
    </row>
    <row r="620" spans="1:15" x14ac:dyDescent="0.3">
      <c r="A620" s="73">
        <v>46311</v>
      </c>
      <c r="B620" s="67" t="s">
        <v>2090</v>
      </c>
      <c r="C620" s="68" t="s">
        <v>2608</v>
      </c>
      <c r="D620" s="68" t="s">
        <v>3063</v>
      </c>
      <c r="E620" s="67" t="s">
        <v>3064</v>
      </c>
      <c r="F620" s="69">
        <v>4.0469999999999997</v>
      </c>
      <c r="G620" s="70">
        <v>1.6861999999999999</v>
      </c>
      <c r="H620" s="70">
        <v>3.3252000000000002</v>
      </c>
      <c r="I620" s="73">
        <v>46044</v>
      </c>
      <c r="J620" s="73">
        <v>46956</v>
      </c>
      <c r="K620" s="69">
        <v>3.18</v>
      </c>
      <c r="L620" s="68" t="s">
        <v>2609</v>
      </c>
      <c r="M620" s="71">
        <v>5.4999999999999997E-3</v>
      </c>
      <c r="N620" t="str">
        <f>_xll.IMDP("BND",D620,$N$1,A620)</f>
        <v>은행채</v>
      </c>
      <c r="O620">
        <f t="shared" si="9"/>
        <v>9.2740999999999987E-3</v>
      </c>
    </row>
    <row r="621" spans="1:15" x14ac:dyDescent="0.3">
      <c r="A621" s="73">
        <v>46311</v>
      </c>
      <c r="B621" s="67" t="s">
        <v>2090</v>
      </c>
      <c r="C621" s="68" t="s">
        <v>2608</v>
      </c>
      <c r="D621" s="68" t="s">
        <v>3065</v>
      </c>
      <c r="E621" s="67" t="s">
        <v>3066</v>
      </c>
      <c r="F621" s="69">
        <v>3.97</v>
      </c>
      <c r="G621" s="70">
        <v>1.2173</v>
      </c>
      <c r="H621" s="70">
        <v>1.8106</v>
      </c>
      <c r="I621" s="73">
        <v>46135</v>
      </c>
      <c r="J621" s="73">
        <v>46775</v>
      </c>
      <c r="K621" s="69">
        <v>3.41</v>
      </c>
      <c r="L621" s="68" t="s">
        <v>2609</v>
      </c>
      <c r="M621" s="71">
        <v>6.0000000000000001E-3</v>
      </c>
      <c r="N621" t="str">
        <f>_xll.IMDP("BND",D621,$N$1,A621)</f>
        <v>은행채</v>
      </c>
      <c r="O621">
        <f t="shared" si="9"/>
        <v>7.3038E-3</v>
      </c>
    </row>
    <row r="622" spans="1:15" x14ac:dyDescent="0.3">
      <c r="A622" s="73">
        <v>46311</v>
      </c>
      <c r="B622" s="67" t="s">
        <v>2090</v>
      </c>
      <c r="C622" s="68" t="s">
        <v>2811</v>
      </c>
      <c r="D622" s="68" t="s">
        <v>3067</v>
      </c>
      <c r="E622" s="67" t="s">
        <v>3068</v>
      </c>
      <c r="F622" s="69">
        <v>4.1840000000000002</v>
      </c>
      <c r="G622" s="70">
        <v>4.2049000000000003</v>
      </c>
      <c r="H622" s="70">
        <v>19.821899999999999</v>
      </c>
      <c r="I622" s="73">
        <v>46190</v>
      </c>
      <c r="J622" s="73">
        <v>48016</v>
      </c>
      <c r="K622" s="69">
        <v>4.13</v>
      </c>
      <c r="L622" s="68" t="s">
        <v>2092</v>
      </c>
      <c r="M622" s="71">
        <v>4.1999999999999997E-3</v>
      </c>
      <c r="N622" t="str">
        <f>_xll.IMDP("BND",D622,$N$1,A622)</f>
        <v>은행채</v>
      </c>
      <c r="O622">
        <f t="shared" si="9"/>
        <v>1.7660579999999999E-2</v>
      </c>
    </row>
    <row r="623" spans="1:15" x14ac:dyDescent="0.3">
      <c r="A623" s="73">
        <v>46311</v>
      </c>
      <c r="B623" s="67" t="s">
        <v>2090</v>
      </c>
      <c r="C623" s="68" t="s">
        <v>2608</v>
      </c>
      <c r="D623" s="68" t="s">
        <v>14963</v>
      </c>
      <c r="E623" s="67" t="s">
        <v>14994</v>
      </c>
      <c r="F623" s="69">
        <v>4.0860000000000003</v>
      </c>
      <c r="G623" s="70">
        <v>2.2191999999999998</v>
      </c>
      <c r="H623" s="70">
        <v>5.6325000000000003</v>
      </c>
      <c r="I623" s="73">
        <v>46259</v>
      </c>
      <c r="J623" s="73">
        <v>47174</v>
      </c>
      <c r="K623" s="69">
        <v>4</v>
      </c>
      <c r="L623" s="68" t="s">
        <v>2609</v>
      </c>
      <c r="M623" s="71">
        <v>1.0200000000000001E-2</v>
      </c>
      <c r="N623" t="str">
        <f>_xll.IMDP("BND",D623,$N$1,A623)</f>
        <v>은행채</v>
      </c>
      <c r="O623">
        <f t="shared" si="9"/>
        <v>2.2635840000000001E-2</v>
      </c>
    </row>
    <row r="624" spans="1:15" x14ac:dyDescent="0.3">
      <c r="A624" s="73">
        <v>46311</v>
      </c>
      <c r="B624" s="67" t="s">
        <v>2090</v>
      </c>
      <c r="C624" s="68" t="s">
        <v>2608</v>
      </c>
      <c r="D624" s="68" t="s">
        <v>15587</v>
      </c>
      <c r="E624" s="67" t="s">
        <v>15588</v>
      </c>
      <c r="F624" s="69">
        <v>4.0010000000000003</v>
      </c>
      <c r="G624" s="70">
        <v>1.3714999999999999</v>
      </c>
      <c r="H624" s="70">
        <v>2.2532999999999999</v>
      </c>
      <c r="I624" s="73">
        <v>46286</v>
      </c>
      <c r="J624" s="73">
        <v>46833</v>
      </c>
      <c r="K624" s="69">
        <v>4.1399999999999997</v>
      </c>
      <c r="L624" s="68" t="s">
        <v>2609</v>
      </c>
      <c r="M624" s="71">
        <v>1.21E-2</v>
      </c>
      <c r="N624" t="str">
        <f>_xll.IMDP("BND",D624,$N$1,A624)</f>
        <v>은행채</v>
      </c>
      <c r="O624">
        <f t="shared" si="9"/>
        <v>1.6595149999999999E-2</v>
      </c>
    </row>
    <row r="625" spans="1:15" x14ac:dyDescent="0.3">
      <c r="A625" s="73">
        <v>46311</v>
      </c>
      <c r="B625" s="67" t="s">
        <v>2090</v>
      </c>
      <c r="C625" s="68" t="s">
        <v>2608</v>
      </c>
      <c r="D625" s="68" t="s">
        <v>3069</v>
      </c>
      <c r="E625" s="67" t="s">
        <v>3070</v>
      </c>
      <c r="F625" s="69">
        <v>3.78</v>
      </c>
      <c r="G625" s="70">
        <v>0.58120000000000005</v>
      </c>
      <c r="H625" s="70">
        <v>0.48409999999999997</v>
      </c>
      <c r="I625" s="73">
        <v>45618</v>
      </c>
      <c r="J625" s="73">
        <v>46529</v>
      </c>
      <c r="K625" s="69">
        <v>3.05</v>
      </c>
      <c r="L625" s="68" t="s">
        <v>2609</v>
      </c>
      <c r="M625" s="71">
        <v>9.2999999999999992E-3</v>
      </c>
      <c r="N625" t="str">
        <f>_xll.IMDP("BND",D625,$N$1,A625)</f>
        <v>은행채</v>
      </c>
      <c r="O625">
        <f t="shared" si="9"/>
        <v>5.40516E-3</v>
      </c>
    </row>
    <row r="626" spans="1:15" x14ac:dyDescent="0.3">
      <c r="A626" s="73">
        <v>46311</v>
      </c>
      <c r="B626" s="67" t="s">
        <v>2090</v>
      </c>
      <c r="C626" s="68" t="s">
        <v>2608</v>
      </c>
      <c r="D626" s="68" t="s">
        <v>3071</v>
      </c>
      <c r="E626" s="67" t="s">
        <v>3072</v>
      </c>
      <c r="F626" s="69">
        <v>4.0129999999999999</v>
      </c>
      <c r="G626" s="70">
        <v>1.4641</v>
      </c>
      <c r="H626" s="70">
        <v>2.5419</v>
      </c>
      <c r="I626" s="73">
        <v>45954</v>
      </c>
      <c r="J626" s="73">
        <v>46867</v>
      </c>
      <c r="K626" s="69">
        <v>2.66</v>
      </c>
      <c r="L626" s="68" t="s">
        <v>2609</v>
      </c>
      <c r="M626" s="71">
        <v>9.1000000000000004E-3</v>
      </c>
      <c r="N626" t="str">
        <f>_xll.IMDP("BND",D626,$N$1,A626)</f>
        <v>은행채</v>
      </c>
      <c r="O626">
        <f t="shared" si="9"/>
        <v>1.332331E-2</v>
      </c>
    </row>
    <row r="627" spans="1:15" x14ac:dyDescent="0.3">
      <c r="A627" s="73">
        <v>46311</v>
      </c>
      <c r="B627" s="67" t="s">
        <v>2090</v>
      </c>
      <c r="C627" s="68" t="s">
        <v>2608</v>
      </c>
      <c r="D627" s="68" t="s">
        <v>3073</v>
      </c>
      <c r="E627" s="67" t="s">
        <v>3074</v>
      </c>
      <c r="F627" s="69">
        <v>4.08</v>
      </c>
      <c r="G627" s="70">
        <v>1.9931000000000001</v>
      </c>
      <c r="H627" s="70">
        <v>4.5564</v>
      </c>
      <c r="I627" s="73">
        <v>45979</v>
      </c>
      <c r="J627" s="73">
        <v>47075</v>
      </c>
      <c r="K627" s="69">
        <v>3.06</v>
      </c>
      <c r="L627" s="68" t="s">
        <v>2609</v>
      </c>
      <c r="M627" s="71">
        <v>2.0500000000000001E-2</v>
      </c>
      <c r="N627" t="str">
        <f>_xll.IMDP("BND",D627,$N$1,A627)</f>
        <v>은행채</v>
      </c>
      <c r="O627">
        <f t="shared" si="9"/>
        <v>4.085855E-2</v>
      </c>
    </row>
    <row r="628" spans="1:15" x14ac:dyDescent="0.3">
      <c r="A628" s="73">
        <v>46311</v>
      </c>
      <c r="B628" s="67" t="s">
        <v>2090</v>
      </c>
      <c r="C628" s="68" t="s">
        <v>2608</v>
      </c>
      <c r="D628" s="68" t="s">
        <v>3075</v>
      </c>
      <c r="E628" s="67" t="s">
        <v>3076</v>
      </c>
      <c r="F628" s="69">
        <v>4.0830000000000002</v>
      </c>
      <c r="G628" s="70">
        <v>2.1450999999999998</v>
      </c>
      <c r="H628" s="70">
        <v>5.2667999999999999</v>
      </c>
      <c r="I628" s="73">
        <v>46044</v>
      </c>
      <c r="J628" s="73">
        <v>47140</v>
      </c>
      <c r="K628" s="69">
        <v>3.3</v>
      </c>
      <c r="L628" s="68" t="s">
        <v>2609</v>
      </c>
      <c r="M628" s="71">
        <v>1.0999999999999999E-2</v>
      </c>
      <c r="N628" t="str">
        <f>_xll.IMDP("BND",D628,$N$1,A628)</f>
        <v>은행채</v>
      </c>
      <c r="O628">
        <f t="shared" si="9"/>
        <v>2.3596099999999995E-2</v>
      </c>
    </row>
    <row r="629" spans="1:15" x14ac:dyDescent="0.3">
      <c r="A629" s="73">
        <v>46311</v>
      </c>
      <c r="B629" s="67" t="s">
        <v>2090</v>
      </c>
      <c r="C629" s="68" t="s">
        <v>2608</v>
      </c>
      <c r="D629" s="68" t="s">
        <v>3077</v>
      </c>
      <c r="E629" s="67" t="s">
        <v>3078</v>
      </c>
      <c r="F629" s="69">
        <v>4.0789999999999997</v>
      </c>
      <c r="G629" s="70">
        <v>1.9232</v>
      </c>
      <c r="H629" s="70">
        <v>4.2789000000000001</v>
      </c>
      <c r="I629" s="73">
        <v>46139</v>
      </c>
      <c r="J629" s="73">
        <v>47053</v>
      </c>
      <c r="K629" s="69">
        <v>3.59</v>
      </c>
      <c r="L629" s="68" t="s">
        <v>2609</v>
      </c>
      <c r="M629" s="71">
        <v>1.0200000000000001E-2</v>
      </c>
      <c r="N629" t="str">
        <f>_xll.IMDP("BND",D629,$N$1,A629)</f>
        <v>은행채</v>
      </c>
      <c r="O629">
        <f t="shared" si="9"/>
        <v>1.9616640000000001E-2</v>
      </c>
    </row>
    <row r="630" spans="1:15" x14ac:dyDescent="0.3">
      <c r="A630" s="73">
        <v>46311</v>
      </c>
      <c r="B630" s="67" t="s">
        <v>2090</v>
      </c>
      <c r="C630" s="68" t="s">
        <v>2608</v>
      </c>
      <c r="D630" s="68" t="s">
        <v>3079</v>
      </c>
      <c r="E630" s="67" t="s">
        <v>3080</v>
      </c>
      <c r="F630" s="69">
        <v>4.0359999999999996</v>
      </c>
      <c r="G630" s="70">
        <v>1.6014999999999999</v>
      </c>
      <c r="H630" s="70">
        <v>3.0118999999999998</v>
      </c>
      <c r="I630" s="73">
        <v>46192</v>
      </c>
      <c r="J630" s="73">
        <v>46923</v>
      </c>
      <c r="K630" s="69">
        <v>3.9</v>
      </c>
      <c r="L630" s="68" t="s">
        <v>2609</v>
      </c>
      <c r="M630" s="71">
        <v>1.35E-2</v>
      </c>
      <c r="N630" t="str">
        <f>_xll.IMDP("BND",D630,$N$1,A630)</f>
        <v>은행채</v>
      </c>
      <c r="O630">
        <f t="shared" si="9"/>
        <v>2.1620249999999997E-2</v>
      </c>
    </row>
    <row r="631" spans="1:15" x14ac:dyDescent="0.3">
      <c r="A631" s="73">
        <v>46311</v>
      </c>
      <c r="B631" s="67" t="s">
        <v>2090</v>
      </c>
      <c r="C631" s="68" t="s">
        <v>2608</v>
      </c>
      <c r="D631" s="68" t="s">
        <v>15589</v>
      </c>
      <c r="E631" s="67" t="s">
        <v>15590</v>
      </c>
      <c r="F631" s="69">
        <v>4.0880000000000001</v>
      </c>
      <c r="G631" s="70">
        <v>2.2850000000000001</v>
      </c>
      <c r="H631" s="70">
        <v>5.9531000000000001</v>
      </c>
      <c r="I631" s="73">
        <v>46286</v>
      </c>
      <c r="J631" s="73">
        <v>47198</v>
      </c>
      <c r="K631" s="69">
        <v>4.25</v>
      </c>
      <c r="L631" s="68" t="s">
        <v>2609</v>
      </c>
      <c r="M631" s="71">
        <v>1.17E-2</v>
      </c>
      <c r="N631" t="str">
        <f>_xll.IMDP("BND",D631,$N$1,A631)</f>
        <v>은행채</v>
      </c>
      <c r="O631">
        <f t="shared" si="9"/>
        <v>2.6734500000000001E-2</v>
      </c>
    </row>
    <row r="632" spans="1:15" x14ac:dyDescent="0.3">
      <c r="A632" s="73">
        <v>46311</v>
      </c>
      <c r="B632" s="67" t="s">
        <v>2090</v>
      </c>
      <c r="C632" s="68" t="s">
        <v>2608</v>
      </c>
      <c r="D632" s="68" t="s">
        <v>3081</v>
      </c>
      <c r="E632" s="67" t="s">
        <v>3082</v>
      </c>
      <c r="F632" s="69">
        <v>4.2320000000000002</v>
      </c>
      <c r="G632" s="70">
        <v>5.3559000000000001</v>
      </c>
      <c r="H632" s="70">
        <v>32.345199999999998</v>
      </c>
      <c r="I632" s="73">
        <v>41201</v>
      </c>
      <c r="J632" s="73">
        <v>48506</v>
      </c>
      <c r="K632" s="69">
        <v>3.24</v>
      </c>
      <c r="L632" s="68" t="s">
        <v>2609</v>
      </c>
      <c r="M632" s="71">
        <v>2.2000000000000001E-3</v>
      </c>
      <c r="N632" t="str">
        <f>_xll.IMDP("BND",D632,$N$1,A632)</f>
        <v>은행채</v>
      </c>
      <c r="O632">
        <f t="shared" si="9"/>
        <v>1.178298E-2</v>
      </c>
    </row>
    <row r="633" spans="1:15" x14ac:dyDescent="0.3">
      <c r="A633" s="73">
        <v>46311</v>
      </c>
      <c r="B633" s="67" t="s">
        <v>2090</v>
      </c>
      <c r="C633" s="68" t="s">
        <v>2608</v>
      </c>
      <c r="D633" s="68" t="s">
        <v>3083</v>
      </c>
      <c r="E633" s="67" t="s">
        <v>3084</v>
      </c>
      <c r="F633" s="69">
        <v>3.8079999999999998</v>
      </c>
      <c r="G633" s="70">
        <v>0.60319999999999996</v>
      </c>
      <c r="H633" s="70">
        <v>0.51590000000000003</v>
      </c>
      <c r="I633" s="73">
        <v>44712</v>
      </c>
      <c r="J633" s="73">
        <v>46538</v>
      </c>
      <c r="K633" s="69">
        <v>3.45</v>
      </c>
      <c r="L633" s="68" t="s">
        <v>2609</v>
      </c>
      <c r="M633" s="71">
        <v>2.0400000000000001E-2</v>
      </c>
      <c r="N633" t="str">
        <f>_xll.IMDP("BND",D633,$N$1,A633)</f>
        <v>은행채</v>
      </c>
      <c r="O633">
        <f t="shared" si="9"/>
        <v>1.230528E-2</v>
      </c>
    </row>
    <row r="634" spans="1:15" x14ac:dyDescent="0.3">
      <c r="A634" s="73">
        <v>46311</v>
      </c>
      <c r="B634" s="67" t="s">
        <v>2090</v>
      </c>
      <c r="C634" s="68" t="s">
        <v>2608</v>
      </c>
      <c r="D634" s="68" t="s">
        <v>3085</v>
      </c>
      <c r="E634" s="67" t="s">
        <v>3086</v>
      </c>
      <c r="F634" s="69">
        <v>3.399</v>
      </c>
      <c r="G634" s="70">
        <v>0.27560000000000001</v>
      </c>
      <c r="H634" s="70">
        <v>0.14480000000000001</v>
      </c>
      <c r="I634" s="73">
        <v>45503</v>
      </c>
      <c r="J634" s="73">
        <v>46417</v>
      </c>
      <c r="K634" s="69">
        <v>3.13</v>
      </c>
      <c r="L634" s="68" t="s">
        <v>2609</v>
      </c>
      <c r="M634" s="71">
        <v>6.1000000000000004E-3</v>
      </c>
      <c r="N634" t="str">
        <f>_xll.IMDP("BND",D634,$N$1,A634)</f>
        <v>은행채</v>
      </c>
      <c r="O634">
        <f t="shared" si="9"/>
        <v>1.6811600000000001E-3</v>
      </c>
    </row>
    <row r="635" spans="1:15" x14ac:dyDescent="0.3">
      <c r="A635" s="73">
        <v>46311</v>
      </c>
      <c r="B635" s="67" t="s">
        <v>2090</v>
      </c>
      <c r="C635" s="68" t="s">
        <v>2608</v>
      </c>
      <c r="D635" s="68" t="s">
        <v>3087</v>
      </c>
      <c r="E635" s="67" t="s">
        <v>3088</v>
      </c>
      <c r="F635" s="69">
        <v>4.0019999999999998</v>
      </c>
      <c r="G635" s="70">
        <v>1.3935999999999999</v>
      </c>
      <c r="H635" s="70">
        <v>2.3079999999999998</v>
      </c>
      <c r="I635" s="73">
        <v>45924</v>
      </c>
      <c r="J635" s="73">
        <v>46836</v>
      </c>
      <c r="K635" s="69">
        <v>2.54</v>
      </c>
      <c r="L635" s="68" t="s">
        <v>2609</v>
      </c>
      <c r="M635" s="71">
        <v>0.01</v>
      </c>
      <c r="N635" t="str">
        <f>_xll.IMDP("BND",D635,$N$1,A635)</f>
        <v>은행채</v>
      </c>
      <c r="O635">
        <f t="shared" si="9"/>
        <v>1.3936E-2</v>
      </c>
    </row>
    <row r="636" spans="1:15" x14ac:dyDescent="0.3">
      <c r="A636" s="73">
        <v>46311</v>
      </c>
      <c r="B636" s="67" t="s">
        <v>2090</v>
      </c>
      <c r="C636" s="68" t="s">
        <v>2608</v>
      </c>
      <c r="D636" s="68" t="s">
        <v>3089</v>
      </c>
      <c r="E636" s="67" t="s">
        <v>3090</v>
      </c>
      <c r="F636" s="69">
        <v>4.016</v>
      </c>
      <c r="G636" s="70">
        <v>1.4772000000000001</v>
      </c>
      <c r="H636" s="70">
        <v>2.5840000000000001</v>
      </c>
      <c r="I636" s="73">
        <v>45959</v>
      </c>
      <c r="J636" s="73">
        <v>46872</v>
      </c>
      <c r="K636" s="69">
        <v>2.69</v>
      </c>
      <c r="L636" s="68" t="s">
        <v>2609</v>
      </c>
      <c r="M636" s="71">
        <v>5.0000000000000001E-3</v>
      </c>
      <c r="N636" t="str">
        <f>_xll.IMDP("BND",D636,$N$1,A636)</f>
        <v>은행채</v>
      </c>
      <c r="O636">
        <f t="shared" si="9"/>
        <v>7.3860000000000002E-3</v>
      </c>
    </row>
    <row r="637" spans="1:15" x14ac:dyDescent="0.3">
      <c r="A637" s="73">
        <v>46311</v>
      </c>
      <c r="B637" s="67" t="s">
        <v>2090</v>
      </c>
      <c r="C637" s="68" t="s">
        <v>2608</v>
      </c>
      <c r="D637" s="68" t="s">
        <v>3091</v>
      </c>
      <c r="E637" s="67" t="s">
        <v>3092</v>
      </c>
      <c r="F637" s="69">
        <v>3.4969999999999999</v>
      </c>
      <c r="G637" s="70">
        <v>0.3296</v>
      </c>
      <c r="H637" s="70">
        <v>0.19070000000000001</v>
      </c>
      <c r="I637" s="73">
        <v>45980</v>
      </c>
      <c r="J637" s="73">
        <v>46437</v>
      </c>
      <c r="K637" s="69">
        <v>2.83</v>
      </c>
      <c r="L637" s="68" t="s">
        <v>2609</v>
      </c>
      <c r="M637" s="71">
        <v>2.3199999999999998E-2</v>
      </c>
      <c r="N637" t="str">
        <f>_xll.IMDP("BND",D637,$N$1,A637)</f>
        <v>은행채</v>
      </c>
      <c r="O637">
        <f t="shared" si="9"/>
        <v>7.6467199999999992E-3</v>
      </c>
    </row>
    <row r="638" spans="1:15" x14ac:dyDescent="0.3">
      <c r="A638" s="73">
        <v>46311</v>
      </c>
      <c r="B638" s="67" t="s">
        <v>2090</v>
      </c>
      <c r="C638" s="68" t="s">
        <v>2608</v>
      </c>
      <c r="D638" s="68" t="s">
        <v>3093</v>
      </c>
      <c r="E638" s="67" t="s">
        <v>3094</v>
      </c>
      <c r="F638" s="69">
        <v>3.3730000000000002</v>
      </c>
      <c r="G638" s="70">
        <v>0.26500000000000001</v>
      </c>
      <c r="H638" s="70">
        <v>0.13639999999999999</v>
      </c>
      <c r="I638" s="73">
        <v>46048</v>
      </c>
      <c r="J638" s="73">
        <v>46413</v>
      </c>
      <c r="K638" s="69">
        <v>2.82</v>
      </c>
      <c r="L638" s="68" t="s">
        <v>2609</v>
      </c>
      <c r="M638" s="71">
        <v>6.4999999999999997E-3</v>
      </c>
      <c r="N638" t="str">
        <f>_xll.IMDP("BND",D638,$N$1,A638)</f>
        <v>은행채</v>
      </c>
      <c r="O638">
        <f t="shared" si="9"/>
        <v>1.7225000000000001E-3</v>
      </c>
    </row>
    <row r="639" spans="1:15" x14ac:dyDescent="0.3">
      <c r="A639" s="73">
        <v>46311</v>
      </c>
      <c r="B639" s="67" t="s">
        <v>2090</v>
      </c>
      <c r="C639" s="68" t="s">
        <v>2608</v>
      </c>
      <c r="D639" s="68" t="s">
        <v>3095</v>
      </c>
      <c r="E639" s="67" t="s">
        <v>3096</v>
      </c>
      <c r="F639" s="69">
        <v>3.718</v>
      </c>
      <c r="G639" s="70">
        <v>0.51129999999999998</v>
      </c>
      <c r="H639" s="70">
        <v>0.39029999999999998</v>
      </c>
      <c r="I639" s="73">
        <v>46139</v>
      </c>
      <c r="J639" s="73">
        <v>46504</v>
      </c>
      <c r="K639" s="69">
        <v>3.08</v>
      </c>
      <c r="L639" s="68" t="s">
        <v>2609</v>
      </c>
      <c r="M639" s="71">
        <v>1.12E-2</v>
      </c>
      <c r="N639" t="str">
        <f>_xll.IMDP("BND",D639,$N$1,A639)</f>
        <v>은행채</v>
      </c>
      <c r="O639">
        <f t="shared" si="9"/>
        <v>5.7265599999999995E-3</v>
      </c>
    </row>
    <row r="640" spans="1:15" x14ac:dyDescent="0.3">
      <c r="A640" s="73">
        <v>46311</v>
      </c>
      <c r="B640" s="67" t="s">
        <v>2090</v>
      </c>
      <c r="C640" s="68" t="s">
        <v>2608</v>
      </c>
      <c r="D640" s="68" t="s">
        <v>3097</v>
      </c>
      <c r="E640" s="67" t="s">
        <v>3098</v>
      </c>
      <c r="F640" s="69">
        <v>4.0369999999999999</v>
      </c>
      <c r="G640" s="70">
        <v>1.6089</v>
      </c>
      <c r="H640" s="70">
        <v>3.0384000000000002</v>
      </c>
      <c r="I640" s="73">
        <v>46195</v>
      </c>
      <c r="J640" s="73">
        <v>46926</v>
      </c>
      <c r="K640" s="69">
        <v>3.96</v>
      </c>
      <c r="L640" s="68" t="s">
        <v>2609</v>
      </c>
      <c r="M640" s="71">
        <v>2.3199999999999998E-2</v>
      </c>
      <c r="N640" t="str">
        <f>_xll.IMDP("BND",D640,$N$1,A640)</f>
        <v>은행채</v>
      </c>
      <c r="O640">
        <f t="shared" si="9"/>
        <v>3.7326479999999995E-2</v>
      </c>
    </row>
    <row r="641" spans="1:15" x14ac:dyDescent="0.3">
      <c r="A641" s="73">
        <v>46311</v>
      </c>
      <c r="B641" s="67" t="s">
        <v>2090</v>
      </c>
      <c r="C641" s="68" t="s">
        <v>2608</v>
      </c>
      <c r="D641" s="68" t="s">
        <v>15064</v>
      </c>
      <c r="E641" s="67" t="s">
        <v>15065</v>
      </c>
      <c r="F641" s="69">
        <v>4.125</v>
      </c>
      <c r="G641" s="70">
        <v>2.6659000000000002</v>
      </c>
      <c r="H641" s="70">
        <v>8.0448000000000004</v>
      </c>
      <c r="I641" s="73">
        <v>46260</v>
      </c>
      <c r="J641" s="73">
        <v>47356</v>
      </c>
      <c r="K641" s="69">
        <v>4.04</v>
      </c>
      <c r="L641" s="68" t="s">
        <v>2609</v>
      </c>
      <c r="M641" s="71">
        <v>1.49E-2</v>
      </c>
      <c r="N641" t="str">
        <f>_xll.IMDP("BND",D641,$N$1,A641)</f>
        <v>은행채</v>
      </c>
      <c r="O641">
        <f t="shared" si="9"/>
        <v>3.9721909999999999E-2</v>
      </c>
    </row>
    <row r="642" spans="1:15" x14ac:dyDescent="0.3">
      <c r="A642" s="73">
        <v>46311</v>
      </c>
      <c r="B642" s="67" t="s">
        <v>2090</v>
      </c>
      <c r="C642" s="68" t="s">
        <v>2811</v>
      </c>
      <c r="D642" s="68" t="s">
        <v>15591</v>
      </c>
      <c r="E642" s="67" t="s">
        <v>15592</v>
      </c>
      <c r="F642" s="69">
        <v>4.0910000000000002</v>
      </c>
      <c r="G642" s="70">
        <v>3.5823</v>
      </c>
      <c r="H642" s="70">
        <v>14.408799999999999</v>
      </c>
      <c r="I642" s="73">
        <v>46286</v>
      </c>
      <c r="J642" s="73">
        <v>47747</v>
      </c>
      <c r="K642" s="69">
        <v>4.33</v>
      </c>
      <c r="L642" s="68" t="s">
        <v>2092</v>
      </c>
      <c r="M642" s="71">
        <v>9.4000000000000004E-3</v>
      </c>
      <c r="N642" t="str">
        <f>_xll.IMDP("BND",D642,$N$1,A642)</f>
        <v>은행채</v>
      </c>
      <c r="O642">
        <f t="shared" ref="O642:O705" si="10">M642*G642</f>
        <v>3.3673620000000001E-2</v>
      </c>
    </row>
    <row r="643" spans="1:15" x14ac:dyDescent="0.3">
      <c r="A643" s="73">
        <v>46311</v>
      </c>
      <c r="B643" s="67" t="s">
        <v>2090</v>
      </c>
      <c r="C643" s="68" t="s">
        <v>2608</v>
      </c>
      <c r="D643" s="68" t="s">
        <v>3099</v>
      </c>
      <c r="E643" s="67" t="s">
        <v>3100</v>
      </c>
      <c r="F643" s="69">
        <v>3.8660000000000001</v>
      </c>
      <c r="G643" s="70">
        <v>0.66749999999999998</v>
      </c>
      <c r="H643" s="70">
        <v>0.61380000000000001</v>
      </c>
      <c r="I643" s="73">
        <v>44736</v>
      </c>
      <c r="J643" s="73">
        <v>46562</v>
      </c>
      <c r="K643" s="69">
        <v>4</v>
      </c>
      <c r="L643" s="68" t="s">
        <v>2609</v>
      </c>
      <c r="M643" s="71">
        <v>1.21E-2</v>
      </c>
      <c r="N643" t="str">
        <f>_xll.IMDP("BND",D643,$N$1,A643)</f>
        <v>은행채</v>
      </c>
      <c r="O643">
        <f t="shared" si="10"/>
        <v>8.0767499999999989E-3</v>
      </c>
    </row>
    <row r="644" spans="1:15" x14ac:dyDescent="0.3">
      <c r="A644" s="73">
        <v>46311</v>
      </c>
      <c r="B644" s="67" t="s">
        <v>2090</v>
      </c>
      <c r="C644" s="68" t="s">
        <v>2608</v>
      </c>
      <c r="D644" s="68" t="s">
        <v>3101</v>
      </c>
      <c r="E644" s="67" t="s">
        <v>3102</v>
      </c>
      <c r="F644" s="69">
        <v>3.7290000000000001</v>
      </c>
      <c r="G644" s="70">
        <v>0.52</v>
      </c>
      <c r="H644" s="70">
        <v>0.4012</v>
      </c>
      <c r="I644" s="73">
        <v>45960</v>
      </c>
      <c r="J644" s="73">
        <v>46507</v>
      </c>
      <c r="K644" s="69">
        <v>2.7</v>
      </c>
      <c r="L644" s="68" t="s">
        <v>2609</v>
      </c>
      <c r="M644" s="71">
        <v>6.4999999999999997E-3</v>
      </c>
      <c r="N644" t="str">
        <f>_xll.IMDP("BND",D644,$N$1,A644)</f>
        <v>은행채</v>
      </c>
      <c r="O644">
        <f t="shared" si="10"/>
        <v>3.3799999999999998E-3</v>
      </c>
    </row>
    <row r="645" spans="1:15" x14ac:dyDescent="0.3">
      <c r="A645" s="73">
        <v>46311</v>
      </c>
      <c r="B645" s="67" t="s">
        <v>2090</v>
      </c>
      <c r="C645" s="68" t="s">
        <v>2608</v>
      </c>
      <c r="D645" s="68" t="s">
        <v>3103</v>
      </c>
      <c r="E645" s="67" t="s">
        <v>3104</v>
      </c>
      <c r="F645" s="69">
        <v>3.9430000000000001</v>
      </c>
      <c r="G645" s="70">
        <v>1.0582</v>
      </c>
      <c r="H645" s="70">
        <v>1.395</v>
      </c>
      <c r="I645" s="73">
        <v>45981</v>
      </c>
      <c r="J645" s="73">
        <v>46711</v>
      </c>
      <c r="K645" s="69">
        <v>2.95</v>
      </c>
      <c r="L645" s="68" t="s">
        <v>2609</v>
      </c>
      <c r="M645" s="71">
        <v>2.53E-2</v>
      </c>
      <c r="N645" t="str">
        <f>_xll.IMDP("BND",D645,$N$1,A645)</f>
        <v>은행채</v>
      </c>
      <c r="O645">
        <f t="shared" si="10"/>
        <v>2.6772460000000001E-2</v>
      </c>
    </row>
    <row r="646" spans="1:15" x14ac:dyDescent="0.3">
      <c r="A646" s="73">
        <v>46311</v>
      </c>
      <c r="B646" s="67" t="s">
        <v>2090</v>
      </c>
      <c r="C646" s="68" t="s">
        <v>2608</v>
      </c>
      <c r="D646" s="68" t="s">
        <v>3105</v>
      </c>
      <c r="E646" s="67" t="s">
        <v>3106</v>
      </c>
      <c r="F646" s="69">
        <v>3.97</v>
      </c>
      <c r="G646" s="70">
        <v>1.2282</v>
      </c>
      <c r="H646" s="70">
        <v>1.8375999999999999</v>
      </c>
      <c r="I646" s="73">
        <v>46048</v>
      </c>
      <c r="J646" s="73">
        <v>46778</v>
      </c>
      <c r="K646" s="69">
        <v>3.08</v>
      </c>
      <c r="L646" s="68" t="s">
        <v>2609</v>
      </c>
      <c r="M646" s="71">
        <v>1.06E-2</v>
      </c>
      <c r="N646" t="str">
        <f>_xll.IMDP("BND",D646,$N$1,A646)</f>
        <v>은행채</v>
      </c>
      <c r="O646">
        <f t="shared" si="10"/>
        <v>1.301892E-2</v>
      </c>
    </row>
    <row r="647" spans="1:15" x14ac:dyDescent="0.3">
      <c r="A647" s="73">
        <v>46311</v>
      </c>
      <c r="B647" s="67" t="s">
        <v>2090</v>
      </c>
      <c r="C647" s="68" t="s">
        <v>2608</v>
      </c>
      <c r="D647" s="68" t="s">
        <v>3107</v>
      </c>
      <c r="E647" s="67" t="s">
        <v>3108</v>
      </c>
      <c r="F647" s="69">
        <v>4.1079999999999997</v>
      </c>
      <c r="G647" s="70">
        <v>2.5179</v>
      </c>
      <c r="H647" s="70">
        <v>7.1783999999999999</v>
      </c>
      <c r="I647" s="73">
        <v>46196</v>
      </c>
      <c r="J647" s="73">
        <v>47292</v>
      </c>
      <c r="K647" s="69">
        <v>4.08</v>
      </c>
      <c r="L647" s="68" t="s">
        <v>2609</v>
      </c>
      <c r="M647" s="71">
        <v>2.0400000000000001E-2</v>
      </c>
      <c r="N647" t="str">
        <f>_xll.IMDP("BND",D647,$N$1,A647)</f>
        <v>은행채</v>
      </c>
      <c r="O647">
        <f t="shared" si="10"/>
        <v>5.1365160000000007E-2</v>
      </c>
    </row>
    <row r="648" spans="1:15" x14ac:dyDescent="0.3">
      <c r="A648" s="73">
        <v>46311</v>
      </c>
      <c r="B648" s="67" t="s">
        <v>2090</v>
      </c>
      <c r="C648" s="68" t="s">
        <v>2608</v>
      </c>
      <c r="D648" s="68" t="s">
        <v>15098</v>
      </c>
      <c r="E648" s="67" t="s">
        <v>15100</v>
      </c>
      <c r="F648" s="69">
        <v>3.988</v>
      </c>
      <c r="G648" s="70">
        <v>1.3103</v>
      </c>
      <c r="H648" s="70">
        <v>2.0718999999999999</v>
      </c>
      <c r="I648" s="73">
        <v>46262</v>
      </c>
      <c r="J648" s="73">
        <v>46811</v>
      </c>
      <c r="K648" s="69">
        <v>3.85</v>
      </c>
      <c r="L648" s="68" t="s">
        <v>2609</v>
      </c>
      <c r="M648" s="71">
        <v>2.1899999999999999E-2</v>
      </c>
      <c r="N648" t="str">
        <f>_xll.IMDP("BND",D648,$N$1,A648)</f>
        <v>은행채</v>
      </c>
      <c r="O648">
        <f t="shared" si="10"/>
        <v>2.869557E-2</v>
      </c>
    </row>
    <row r="649" spans="1:15" x14ac:dyDescent="0.3">
      <c r="A649" s="73">
        <v>46311</v>
      </c>
      <c r="B649" s="67" t="s">
        <v>2090</v>
      </c>
      <c r="C649" s="68" t="s">
        <v>2608</v>
      </c>
      <c r="D649" s="68" t="s">
        <v>3109</v>
      </c>
      <c r="E649" s="67" t="s">
        <v>3110</v>
      </c>
      <c r="F649" s="69">
        <v>3.6549999999999998</v>
      </c>
      <c r="G649" s="70">
        <v>0.43940000000000001</v>
      </c>
      <c r="H649" s="70">
        <v>0.3024</v>
      </c>
      <c r="I649" s="73">
        <v>45929</v>
      </c>
      <c r="J649" s="73">
        <v>46475</v>
      </c>
      <c r="K649" s="69">
        <v>2.59</v>
      </c>
      <c r="L649" s="68" t="s">
        <v>2609</v>
      </c>
      <c r="M649" s="71">
        <v>7.4000000000000003E-3</v>
      </c>
      <c r="N649" t="str">
        <f>_xll.IMDP("BND",D649,$N$1,A649)</f>
        <v>은행채</v>
      </c>
      <c r="O649">
        <f t="shared" si="10"/>
        <v>3.2515600000000001E-3</v>
      </c>
    </row>
    <row r="650" spans="1:15" x14ac:dyDescent="0.3">
      <c r="A650" s="73">
        <v>46311</v>
      </c>
      <c r="B650" s="67" t="s">
        <v>2090</v>
      </c>
      <c r="C650" s="68" t="s">
        <v>2608</v>
      </c>
      <c r="D650" s="68" t="s">
        <v>3111</v>
      </c>
      <c r="E650" s="67" t="s">
        <v>3112</v>
      </c>
      <c r="F650" s="69">
        <v>3.9359999999999999</v>
      </c>
      <c r="G650" s="70">
        <v>1.0028999999999999</v>
      </c>
      <c r="H650" s="70">
        <v>1.2665</v>
      </c>
      <c r="I650" s="73">
        <v>45960</v>
      </c>
      <c r="J650" s="73">
        <v>46690</v>
      </c>
      <c r="K650" s="69">
        <v>2.75</v>
      </c>
      <c r="L650" s="68" t="s">
        <v>2609</v>
      </c>
      <c r="M650" s="71">
        <v>1.47E-2</v>
      </c>
      <c r="N650" t="str">
        <f>_xll.IMDP("BND",D650,$N$1,A650)</f>
        <v>은행채</v>
      </c>
      <c r="O650">
        <f t="shared" si="10"/>
        <v>1.4742629999999998E-2</v>
      </c>
    </row>
    <row r="651" spans="1:15" x14ac:dyDescent="0.3">
      <c r="A651" s="73">
        <v>46311</v>
      </c>
      <c r="B651" s="67" t="s">
        <v>2090</v>
      </c>
      <c r="C651" s="68" t="s">
        <v>2608</v>
      </c>
      <c r="D651" s="68" t="s">
        <v>3113</v>
      </c>
      <c r="E651" s="67" t="s">
        <v>3114</v>
      </c>
      <c r="F651" s="69">
        <v>3.9849999999999999</v>
      </c>
      <c r="G651" s="70">
        <v>1.3079000000000001</v>
      </c>
      <c r="H651" s="70">
        <v>2.0579000000000001</v>
      </c>
      <c r="I651" s="73">
        <v>45985</v>
      </c>
      <c r="J651" s="73">
        <v>46807</v>
      </c>
      <c r="K651" s="69">
        <v>2.89</v>
      </c>
      <c r="L651" s="68" t="s">
        <v>2609</v>
      </c>
      <c r="M651" s="71">
        <v>1.5100000000000001E-2</v>
      </c>
      <c r="N651" t="str">
        <f>_xll.IMDP("BND",D651,$N$1,A651)</f>
        <v>은행채</v>
      </c>
      <c r="O651">
        <f t="shared" si="10"/>
        <v>1.9749290000000003E-2</v>
      </c>
    </row>
    <row r="652" spans="1:15" x14ac:dyDescent="0.3">
      <c r="A652" s="73">
        <v>46311</v>
      </c>
      <c r="B652" s="67" t="s">
        <v>2090</v>
      </c>
      <c r="C652" s="68" t="s">
        <v>2608</v>
      </c>
      <c r="D652" s="68" t="s">
        <v>3115</v>
      </c>
      <c r="E652" s="67" t="s">
        <v>3116</v>
      </c>
      <c r="F652" s="69">
        <v>4.05</v>
      </c>
      <c r="G652" s="70">
        <v>1.6998</v>
      </c>
      <c r="H652" s="70">
        <v>3.3744999999999998</v>
      </c>
      <c r="I652" s="73">
        <v>46049</v>
      </c>
      <c r="J652" s="73">
        <v>46961</v>
      </c>
      <c r="K652" s="69">
        <v>3.17</v>
      </c>
      <c r="L652" s="68" t="s">
        <v>2609</v>
      </c>
      <c r="M652" s="71">
        <v>4.5999999999999999E-3</v>
      </c>
      <c r="N652" t="str">
        <f>_xll.IMDP("BND",D652,$N$1,A652)</f>
        <v>은행채</v>
      </c>
      <c r="O652">
        <f t="shared" si="10"/>
        <v>7.8190799999999991E-3</v>
      </c>
    </row>
    <row r="653" spans="1:15" x14ac:dyDescent="0.3">
      <c r="A653" s="73">
        <v>46311</v>
      </c>
      <c r="B653" s="67" t="s">
        <v>2090</v>
      </c>
      <c r="C653" s="68" t="s">
        <v>2608</v>
      </c>
      <c r="D653" s="68" t="s">
        <v>3117</v>
      </c>
      <c r="E653" s="67" t="s">
        <v>3118</v>
      </c>
      <c r="F653" s="69">
        <v>4.016</v>
      </c>
      <c r="G653" s="70">
        <v>1.4663999999999999</v>
      </c>
      <c r="H653" s="70">
        <v>2.5602999999999998</v>
      </c>
      <c r="I653" s="73">
        <v>46141</v>
      </c>
      <c r="J653" s="73">
        <v>46872</v>
      </c>
      <c r="K653" s="69">
        <v>3.58</v>
      </c>
      <c r="L653" s="68" t="s">
        <v>2609</v>
      </c>
      <c r="M653" s="71">
        <v>1.72E-2</v>
      </c>
      <c r="N653" t="str">
        <f>_xll.IMDP("BND",D653,$N$1,A653)</f>
        <v>은행채</v>
      </c>
      <c r="O653">
        <f t="shared" si="10"/>
        <v>2.5222079999999997E-2</v>
      </c>
    </row>
    <row r="654" spans="1:15" x14ac:dyDescent="0.3">
      <c r="A654" s="73">
        <v>46311</v>
      </c>
      <c r="B654" s="67" t="s">
        <v>2090</v>
      </c>
      <c r="C654" s="68" t="s">
        <v>2608</v>
      </c>
      <c r="D654" s="68" t="s">
        <v>15139</v>
      </c>
      <c r="E654" s="67" t="s">
        <v>15140</v>
      </c>
      <c r="F654" s="69">
        <v>4.0670000000000002</v>
      </c>
      <c r="G654" s="70">
        <v>1.7804</v>
      </c>
      <c r="H654" s="70">
        <v>3.6884000000000001</v>
      </c>
      <c r="I654" s="73">
        <v>46265</v>
      </c>
      <c r="J654" s="73">
        <v>46996</v>
      </c>
      <c r="K654" s="69">
        <v>3.93</v>
      </c>
      <c r="L654" s="68" t="s">
        <v>2609</v>
      </c>
      <c r="M654" s="71">
        <v>4.1999999999999997E-3</v>
      </c>
      <c r="N654" t="str">
        <f>_xll.IMDP("BND",D654,$N$1,A654)</f>
        <v>은행채</v>
      </c>
      <c r="O654">
        <f t="shared" si="10"/>
        <v>7.4776799999999996E-3</v>
      </c>
    </row>
    <row r="655" spans="1:15" x14ac:dyDescent="0.3">
      <c r="A655" s="73">
        <v>46311</v>
      </c>
      <c r="B655" s="67" t="s">
        <v>2090</v>
      </c>
      <c r="C655" s="68" t="s">
        <v>2608</v>
      </c>
      <c r="D655" s="68" t="s">
        <v>15593</v>
      </c>
      <c r="E655" s="67" t="s">
        <v>15594</v>
      </c>
      <c r="F655" s="69">
        <v>4.1319999999999997</v>
      </c>
      <c r="G655" s="70">
        <v>2.7286999999999999</v>
      </c>
      <c r="H655" s="70">
        <v>8.4133999999999993</v>
      </c>
      <c r="I655" s="73">
        <v>46287</v>
      </c>
      <c r="J655" s="73">
        <v>47383</v>
      </c>
      <c r="K655" s="69">
        <v>4.3</v>
      </c>
      <c r="L655" s="68" t="s">
        <v>2609</v>
      </c>
      <c r="M655" s="71">
        <v>2.1899999999999999E-2</v>
      </c>
      <c r="N655" t="str">
        <f>_xll.IMDP("BND",D655,$N$1,A655)</f>
        <v>은행채</v>
      </c>
      <c r="O655">
        <f t="shared" si="10"/>
        <v>5.9758529999999997E-2</v>
      </c>
    </row>
    <row r="656" spans="1:15" x14ac:dyDescent="0.3">
      <c r="A656" s="73">
        <v>46311</v>
      </c>
      <c r="B656" s="67" t="s">
        <v>2090</v>
      </c>
      <c r="C656" s="68" t="s">
        <v>2608</v>
      </c>
      <c r="D656" s="68" t="s">
        <v>3119</v>
      </c>
      <c r="E656" s="67" t="s">
        <v>3120</v>
      </c>
      <c r="F656" s="69">
        <v>3.9319999999999999</v>
      </c>
      <c r="G656" s="70">
        <v>0.92620000000000002</v>
      </c>
      <c r="H656" s="70">
        <v>1.0927</v>
      </c>
      <c r="I656" s="73">
        <v>45929</v>
      </c>
      <c r="J656" s="73">
        <v>46659</v>
      </c>
      <c r="K656" s="69">
        <v>2.6</v>
      </c>
      <c r="L656" s="68" t="s">
        <v>2609</v>
      </c>
      <c r="M656" s="71">
        <v>5.4999999999999997E-3</v>
      </c>
      <c r="N656" t="str">
        <f>_xll.IMDP("BND",D656,$N$1,A656)</f>
        <v>은행채</v>
      </c>
      <c r="O656">
        <f t="shared" si="10"/>
        <v>5.0940999999999998E-3</v>
      </c>
    </row>
    <row r="657" spans="1:15" x14ac:dyDescent="0.3">
      <c r="A657" s="73">
        <v>46311</v>
      </c>
      <c r="B657" s="67" t="s">
        <v>2090</v>
      </c>
      <c r="C657" s="68" t="s">
        <v>2608</v>
      </c>
      <c r="D657" s="68" t="s">
        <v>14022</v>
      </c>
      <c r="E657" s="67" t="s">
        <v>14023</v>
      </c>
      <c r="F657" s="69">
        <v>3.9609999999999999</v>
      </c>
      <c r="G657" s="70">
        <v>1.1597999999999999</v>
      </c>
      <c r="H657" s="70">
        <v>1.6492</v>
      </c>
      <c r="I657" s="73">
        <v>46202</v>
      </c>
      <c r="J657" s="73">
        <v>46750</v>
      </c>
      <c r="K657" s="69">
        <v>3.88</v>
      </c>
      <c r="L657" s="68" t="s">
        <v>2609</v>
      </c>
      <c r="M657" s="71">
        <v>7.9000000000000008E-3</v>
      </c>
      <c r="N657" t="str">
        <f>_xll.IMDP("BND",D657,$N$1,A657)</f>
        <v>은행채</v>
      </c>
      <c r="O657">
        <f t="shared" si="10"/>
        <v>9.162420000000001E-3</v>
      </c>
    </row>
    <row r="658" spans="1:15" x14ac:dyDescent="0.3">
      <c r="A658" s="73">
        <v>46311</v>
      </c>
      <c r="B658" s="67" t="s">
        <v>2090</v>
      </c>
      <c r="C658" s="68" t="s">
        <v>2608</v>
      </c>
      <c r="D658" s="68" t="s">
        <v>15757</v>
      </c>
      <c r="E658" s="67" t="s">
        <v>15758</v>
      </c>
      <c r="F658" s="69">
        <v>4.0739999999999998</v>
      </c>
      <c r="G658" s="70">
        <v>1.8384</v>
      </c>
      <c r="H658" s="70">
        <v>3.9177</v>
      </c>
      <c r="I658" s="73">
        <v>46288</v>
      </c>
      <c r="J658" s="73">
        <v>47019</v>
      </c>
      <c r="K658" s="69">
        <v>4.22</v>
      </c>
      <c r="L658" s="68" t="s">
        <v>2609</v>
      </c>
      <c r="M658" s="71">
        <v>7.0000000000000001E-3</v>
      </c>
      <c r="N658" t="str">
        <f>_xll.IMDP("BND",D658,$N$1,A658)</f>
        <v>은행채</v>
      </c>
      <c r="O658">
        <f t="shared" si="10"/>
        <v>1.28688E-2</v>
      </c>
    </row>
    <row r="659" spans="1:15" x14ac:dyDescent="0.3">
      <c r="A659" s="73">
        <v>46311</v>
      </c>
      <c r="B659" s="67" t="s">
        <v>2090</v>
      </c>
      <c r="C659" s="68" t="s">
        <v>2608</v>
      </c>
      <c r="D659" s="68" t="s">
        <v>3121</v>
      </c>
      <c r="E659" s="67" t="s">
        <v>3122</v>
      </c>
      <c r="F659" s="69">
        <v>3.5259999999999998</v>
      </c>
      <c r="G659" s="70">
        <v>0.3458</v>
      </c>
      <c r="H659" s="70">
        <v>0.20569999999999999</v>
      </c>
      <c r="I659" s="73">
        <v>45986</v>
      </c>
      <c r="J659" s="73">
        <v>46443</v>
      </c>
      <c r="K659" s="69">
        <v>2.77</v>
      </c>
      <c r="L659" s="68" t="s">
        <v>2609</v>
      </c>
      <c r="M659" s="71">
        <v>1.1599999999999999E-2</v>
      </c>
      <c r="N659" t="str">
        <f>_xll.IMDP("BND",D659,$N$1,A659)</f>
        <v>은행채</v>
      </c>
      <c r="O659">
        <f t="shared" si="10"/>
        <v>4.0112799999999999E-3</v>
      </c>
    </row>
    <row r="660" spans="1:15" x14ac:dyDescent="0.3">
      <c r="A660" s="73">
        <v>46311</v>
      </c>
      <c r="B660" s="67" t="s">
        <v>2090</v>
      </c>
      <c r="C660" s="68" t="s">
        <v>2608</v>
      </c>
      <c r="D660" s="68" t="s">
        <v>14034</v>
      </c>
      <c r="E660" s="67" t="s">
        <v>14035</v>
      </c>
      <c r="F660" s="69">
        <v>3.9620000000000002</v>
      </c>
      <c r="G660" s="70">
        <v>1.1624000000000001</v>
      </c>
      <c r="H660" s="70">
        <v>1.6559999999999999</v>
      </c>
      <c r="I660" s="73">
        <v>46203</v>
      </c>
      <c r="J660" s="73">
        <v>46751</v>
      </c>
      <c r="K660" s="69">
        <v>3.89</v>
      </c>
      <c r="L660" s="68" t="s">
        <v>2609</v>
      </c>
      <c r="M660" s="71">
        <v>2.0400000000000001E-2</v>
      </c>
      <c r="N660" t="str">
        <f>_xll.IMDP("BND",D660,$N$1,A660)</f>
        <v>은행채</v>
      </c>
      <c r="O660">
        <f t="shared" si="10"/>
        <v>2.3712960000000005E-2</v>
      </c>
    </row>
    <row r="661" spans="1:15" x14ac:dyDescent="0.3">
      <c r="A661" s="73">
        <v>46311</v>
      </c>
      <c r="B661" s="67" t="s">
        <v>2090</v>
      </c>
      <c r="C661" s="68" t="s">
        <v>2608</v>
      </c>
      <c r="D661" s="68" t="s">
        <v>3123</v>
      </c>
      <c r="E661" s="67" t="s">
        <v>3124</v>
      </c>
      <c r="F661" s="69">
        <v>4.0810000000000004</v>
      </c>
      <c r="G661" s="70">
        <v>2.0129999999999999</v>
      </c>
      <c r="H661" s="70">
        <v>4.6395999999999997</v>
      </c>
      <c r="I661" s="73">
        <v>45986</v>
      </c>
      <c r="J661" s="73">
        <v>47082</v>
      </c>
      <c r="K661" s="69">
        <v>3.01</v>
      </c>
      <c r="L661" s="68" t="s">
        <v>2609</v>
      </c>
      <c r="M661" s="71">
        <v>1.14E-2</v>
      </c>
      <c r="N661" t="str">
        <f>_xll.IMDP("BND",D661,$N$1,A661)</f>
        <v>은행채</v>
      </c>
      <c r="O661">
        <f t="shared" si="10"/>
        <v>2.2948199999999998E-2</v>
      </c>
    </row>
    <row r="662" spans="1:15" x14ac:dyDescent="0.3">
      <c r="A662" s="73">
        <v>46311</v>
      </c>
      <c r="B662" s="67" t="s">
        <v>2090</v>
      </c>
      <c r="C662" s="68" t="s">
        <v>2608</v>
      </c>
      <c r="D662" s="68" t="s">
        <v>15759</v>
      </c>
      <c r="E662" s="67" t="s">
        <v>15760</v>
      </c>
      <c r="F662" s="69">
        <v>4.1319999999999997</v>
      </c>
      <c r="G662" s="70">
        <v>2.746</v>
      </c>
      <c r="H662" s="70">
        <v>8.5152000000000001</v>
      </c>
      <c r="I662" s="73">
        <v>46294</v>
      </c>
      <c r="J662" s="73">
        <v>47390</v>
      </c>
      <c r="K662" s="69">
        <v>4.3499999999999996</v>
      </c>
      <c r="L662" s="68" t="s">
        <v>2609</v>
      </c>
      <c r="M662" s="71">
        <v>1.7299999999999999E-2</v>
      </c>
      <c r="N662" t="str">
        <f>_xll.IMDP("BND",D662,$N$1,A662)</f>
        <v>은행채</v>
      </c>
      <c r="O662">
        <f t="shared" si="10"/>
        <v>4.7505800000000001E-2</v>
      </c>
    </row>
    <row r="663" spans="1:15" x14ac:dyDescent="0.3">
      <c r="A663" s="73">
        <v>46311</v>
      </c>
      <c r="B663" s="67" t="s">
        <v>2090</v>
      </c>
      <c r="C663" s="68" t="s">
        <v>2608</v>
      </c>
      <c r="D663" s="68" t="s">
        <v>3125</v>
      </c>
      <c r="E663" s="67" t="s">
        <v>3126</v>
      </c>
      <c r="F663" s="69">
        <v>3.5790000000000002</v>
      </c>
      <c r="G663" s="70">
        <v>0.38090000000000002</v>
      </c>
      <c r="H663" s="70">
        <v>0.51280000000000003</v>
      </c>
      <c r="I663" s="73">
        <v>46093</v>
      </c>
      <c r="J663" s="73">
        <v>46458</v>
      </c>
      <c r="K663" s="69">
        <v>2.85</v>
      </c>
      <c r="L663" s="68" t="s">
        <v>2609</v>
      </c>
      <c r="M663" s="71">
        <v>1.0500000000000001E-2</v>
      </c>
      <c r="N663" t="str">
        <f>_xll.IMDP("BND",D663,$N$1,A663)</f>
        <v>은행채</v>
      </c>
      <c r="O663">
        <f t="shared" si="10"/>
        <v>3.9994500000000007E-3</v>
      </c>
    </row>
    <row r="664" spans="1:15" x14ac:dyDescent="0.3">
      <c r="A664" s="73">
        <v>46311</v>
      </c>
      <c r="B664" s="67" t="s">
        <v>2090</v>
      </c>
      <c r="C664" s="68" t="s">
        <v>2608</v>
      </c>
      <c r="D664" s="68" t="s">
        <v>3127</v>
      </c>
      <c r="E664" s="67" t="s">
        <v>3128</v>
      </c>
      <c r="F664" s="69">
        <v>3.68</v>
      </c>
      <c r="G664" s="70">
        <v>0.44919999999999999</v>
      </c>
      <c r="H664" s="70">
        <v>0.6351</v>
      </c>
      <c r="I664" s="73">
        <v>46149</v>
      </c>
      <c r="J664" s="73">
        <v>46484</v>
      </c>
      <c r="K664" s="69">
        <v>2.98</v>
      </c>
      <c r="L664" s="68" t="s">
        <v>2609</v>
      </c>
      <c r="M664" s="71">
        <v>1.2800000000000001E-2</v>
      </c>
      <c r="N664" t="str">
        <f>_xll.IMDP("BND",D664,$N$1,A664)</f>
        <v>은행채</v>
      </c>
      <c r="O664">
        <f t="shared" si="10"/>
        <v>5.7497600000000005E-3</v>
      </c>
    </row>
    <row r="665" spans="1:15" x14ac:dyDescent="0.3">
      <c r="A665" s="73">
        <v>46311</v>
      </c>
      <c r="B665" s="67" t="s">
        <v>2090</v>
      </c>
      <c r="C665" s="68" t="s">
        <v>2608</v>
      </c>
      <c r="D665" s="68" t="s">
        <v>3129</v>
      </c>
      <c r="E665" s="67" t="s">
        <v>3130</v>
      </c>
      <c r="F665" s="69">
        <v>3.54</v>
      </c>
      <c r="G665" s="70">
        <v>0.35460000000000003</v>
      </c>
      <c r="H665" s="70">
        <v>0.46820000000000001</v>
      </c>
      <c r="I665" s="73">
        <v>46175</v>
      </c>
      <c r="J665" s="73">
        <v>46448</v>
      </c>
      <c r="K665" s="69">
        <v>3.15</v>
      </c>
      <c r="L665" s="68" t="s">
        <v>2609</v>
      </c>
      <c r="M665" s="71">
        <v>6.4000000000000003E-3</v>
      </c>
      <c r="N665" t="str">
        <f>_xll.IMDP("BND",D665,$N$1,A665)</f>
        <v>은행채</v>
      </c>
      <c r="O665">
        <f t="shared" si="10"/>
        <v>2.2694400000000002E-3</v>
      </c>
    </row>
    <row r="666" spans="1:15" x14ac:dyDescent="0.3">
      <c r="A666" s="73">
        <v>46311</v>
      </c>
      <c r="B666" s="67" t="s">
        <v>2090</v>
      </c>
      <c r="C666" s="68" t="s">
        <v>2608</v>
      </c>
      <c r="D666" s="68" t="s">
        <v>14062</v>
      </c>
      <c r="E666" s="67" t="s">
        <v>14063</v>
      </c>
      <c r="F666" s="69">
        <v>3.66</v>
      </c>
      <c r="G666" s="70">
        <v>0.43080000000000002</v>
      </c>
      <c r="H666" s="70">
        <v>0.60119999999999996</v>
      </c>
      <c r="I666" s="73">
        <v>46205</v>
      </c>
      <c r="J666" s="73">
        <v>46477</v>
      </c>
      <c r="K666" s="69">
        <v>3.43</v>
      </c>
      <c r="L666" s="68" t="s">
        <v>2609</v>
      </c>
      <c r="M666" s="71">
        <v>4.5999999999999999E-3</v>
      </c>
      <c r="N666" t="str">
        <f>_xll.IMDP("BND",D666,$N$1,A666)</f>
        <v>은행채</v>
      </c>
      <c r="O666">
        <f t="shared" si="10"/>
        <v>1.98168E-3</v>
      </c>
    </row>
    <row r="667" spans="1:15" x14ac:dyDescent="0.3">
      <c r="A667" s="73">
        <v>46311</v>
      </c>
      <c r="B667" s="67" t="s">
        <v>2090</v>
      </c>
      <c r="C667" s="68" t="s">
        <v>2608</v>
      </c>
      <c r="D667" s="68" t="s">
        <v>14660</v>
      </c>
      <c r="E667" s="67" t="s">
        <v>14661</v>
      </c>
      <c r="F667" s="69">
        <v>3.9159999999999999</v>
      </c>
      <c r="G667" s="70">
        <v>0.75929999999999997</v>
      </c>
      <c r="H667" s="70">
        <v>1.3071999999999999</v>
      </c>
      <c r="I667" s="73">
        <v>46237</v>
      </c>
      <c r="J667" s="73">
        <v>46602</v>
      </c>
      <c r="K667" s="69">
        <v>3.49</v>
      </c>
      <c r="L667" s="68" t="s">
        <v>2609</v>
      </c>
      <c r="M667" s="71">
        <v>7.1999999999999998E-3</v>
      </c>
      <c r="N667" t="str">
        <f>_xll.IMDP("BND",D667,$N$1,A667)</f>
        <v>은행채</v>
      </c>
      <c r="O667">
        <f t="shared" si="10"/>
        <v>5.4669599999999999E-3</v>
      </c>
    </row>
    <row r="668" spans="1:15" x14ac:dyDescent="0.3">
      <c r="A668" s="73">
        <v>46311</v>
      </c>
      <c r="B668" s="67" t="s">
        <v>2090</v>
      </c>
      <c r="C668" s="68" t="s">
        <v>2608</v>
      </c>
      <c r="D668" s="68" t="s">
        <v>15172</v>
      </c>
      <c r="E668" s="67" t="s">
        <v>15173</v>
      </c>
      <c r="F668" s="69">
        <v>3.81</v>
      </c>
      <c r="G668" s="70">
        <v>0.59379999999999999</v>
      </c>
      <c r="H668" s="70">
        <v>0.92459999999999998</v>
      </c>
      <c r="I668" s="73">
        <v>46266</v>
      </c>
      <c r="J668" s="73">
        <v>46539</v>
      </c>
      <c r="K668" s="69">
        <v>3.62</v>
      </c>
      <c r="L668" s="68" t="s">
        <v>2609</v>
      </c>
      <c r="M668" s="71">
        <v>0.01</v>
      </c>
      <c r="N668" t="str">
        <f>_xll.IMDP("BND",D668,$N$1,A668)</f>
        <v>은행채</v>
      </c>
      <c r="O668">
        <f t="shared" si="10"/>
        <v>5.9379999999999997E-3</v>
      </c>
    </row>
    <row r="669" spans="1:15" x14ac:dyDescent="0.3">
      <c r="A669" s="73">
        <v>46311</v>
      </c>
      <c r="B669" s="67" t="s">
        <v>2090</v>
      </c>
      <c r="C669" s="68" t="s">
        <v>2608</v>
      </c>
      <c r="D669" s="68" t="s">
        <v>15761</v>
      </c>
      <c r="E669" s="67" t="s">
        <v>15762</v>
      </c>
      <c r="F669" s="69">
        <v>3.8849999999999998</v>
      </c>
      <c r="G669" s="70">
        <v>0.67249999999999999</v>
      </c>
      <c r="H669" s="70">
        <v>1.0995999999999999</v>
      </c>
      <c r="I669" s="73">
        <v>46296</v>
      </c>
      <c r="J669" s="73">
        <v>46569</v>
      </c>
      <c r="K669" s="69">
        <v>3.89</v>
      </c>
      <c r="L669" s="68" t="s">
        <v>2609</v>
      </c>
      <c r="M669" s="71">
        <v>3.6499999999999998E-2</v>
      </c>
      <c r="N669" t="str">
        <f>_xll.IMDP("BND",D669,$N$1,A669)</f>
        <v>은행채</v>
      </c>
      <c r="O669">
        <f t="shared" si="10"/>
        <v>2.4546249999999999E-2</v>
      </c>
    </row>
    <row r="670" spans="1:15" x14ac:dyDescent="0.3">
      <c r="A670" s="73">
        <v>46311</v>
      </c>
      <c r="B670" s="67" t="s">
        <v>2090</v>
      </c>
      <c r="C670" s="68" t="s">
        <v>2608</v>
      </c>
      <c r="D670" s="68" t="s">
        <v>3131</v>
      </c>
      <c r="E670" s="67" t="s">
        <v>3132</v>
      </c>
      <c r="F670" s="69">
        <v>3.9449999999999998</v>
      </c>
      <c r="G670" s="70">
        <v>1.0418000000000001</v>
      </c>
      <c r="H670" s="70">
        <v>1.3641000000000001</v>
      </c>
      <c r="I670" s="73">
        <v>44883</v>
      </c>
      <c r="J670" s="73">
        <v>46709</v>
      </c>
      <c r="K670" s="69">
        <v>4.8600000000000003</v>
      </c>
      <c r="L670" s="68" t="s">
        <v>2609</v>
      </c>
      <c r="M670" s="71">
        <v>1.18E-2</v>
      </c>
      <c r="N670" t="str">
        <f>_xll.IMDP("BND",D670,$N$1,A670)</f>
        <v>은행채</v>
      </c>
      <c r="O670">
        <f t="shared" si="10"/>
        <v>1.229324E-2</v>
      </c>
    </row>
    <row r="671" spans="1:15" x14ac:dyDescent="0.3">
      <c r="A671" s="73">
        <v>46311</v>
      </c>
      <c r="B671" s="67" t="s">
        <v>2090</v>
      </c>
      <c r="C671" s="68" t="s">
        <v>2608</v>
      </c>
      <c r="D671" s="68" t="s">
        <v>3133</v>
      </c>
      <c r="E671" s="67" t="s">
        <v>3134</v>
      </c>
      <c r="F671" s="69">
        <v>3.968</v>
      </c>
      <c r="G671" s="70">
        <v>1.2068000000000001</v>
      </c>
      <c r="H671" s="70">
        <v>1.7717000000000001</v>
      </c>
      <c r="I671" s="73">
        <v>44942</v>
      </c>
      <c r="J671" s="73">
        <v>46768</v>
      </c>
      <c r="K671" s="69">
        <v>3.75</v>
      </c>
      <c r="L671" s="68" t="s">
        <v>2609</v>
      </c>
      <c r="M671" s="71">
        <v>9.7999999999999997E-3</v>
      </c>
      <c r="N671" t="str">
        <f>_xll.IMDP("BND",D671,$N$1,A671)</f>
        <v>은행채</v>
      </c>
      <c r="O671">
        <f t="shared" si="10"/>
        <v>1.1826640000000001E-2</v>
      </c>
    </row>
    <row r="672" spans="1:15" x14ac:dyDescent="0.3">
      <c r="A672" s="73">
        <v>46311</v>
      </c>
      <c r="B672" s="67" t="s">
        <v>2090</v>
      </c>
      <c r="C672" s="68" t="s">
        <v>2608</v>
      </c>
      <c r="D672" s="68" t="s">
        <v>3135</v>
      </c>
      <c r="E672" s="67" t="s">
        <v>3136</v>
      </c>
      <c r="F672" s="69">
        <v>3.907</v>
      </c>
      <c r="G672" s="70">
        <v>0.77569999999999995</v>
      </c>
      <c r="H672" s="70">
        <v>0.79949999999999999</v>
      </c>
      <c r="I672" s="73">
        <v>45692</v>
      </c>
      <c r="J672" s="73">
        <v>46603</v>
      </c>
      <c r="K672" s="69">
        <v>2.73</v>
      </c>
      <c r="L672" s="68" t="s">
        <v>2609</v>
      </c>
      <c r="M672" s="71">
        <v>9.1999999999999998E-3</v>
      </c>
      <c r="N672" t="str">
        <f>_xll.IMDP("BND",D672,$N$1,A672)</f>
        <v>은행채</v>
      </c>
      <c r="O672">
        <f t="shared" si="10"/>
        <v>7.1364399999999991E-3</v>
      </c>
    </row>
    <row r="673" spans="1:15" x14ac:dyDescent="0.3">
      <c r="A673" s="73">
        <v>46311</v>
      </c>
      <c r="B673" s="67" t="s">
        <v>2090</v>
      </c>
      <c r="C673" s="68" t="s">
        <v>2608</v>
      </c>
      <c r="D673" s="68" t="s">
        <v>3137</v>
      </c>
      <c r="E673" s="67" t="s">
        <v>3138</v>
      </c>
      <c r="F673" s="69">
        <v>4.0170000000000003</v>
      </c>
      <c r="G673" s="70">
        <v>1.4910000000000001</v>
      </c>
      <c r="H673" s="70">
        <v>2.6254</v>
      </c>
      <c r="I673" s="73">
        <v>45779</v>
      </c>
      <c r="J673" s="73">
        <v>46875</v>
      </c>
      <c r="K673" s="69">
        <v>2.44</v>
      </c>
      <c r="L673" s="68" t="s">
        <v>2609</v>
      </c>
      <c r="M673" s="71">
        <v>4.5999999999999999E-3</v>
      </c>
      <c r="N673" t="str">
        <f>_xll.IMDP("BND",D673,$N$1,A673)</f>
        <v>은행채</v>
      </c>
      <c r="O673">
        <f t="shared" si="10"/>
        <v>6.8586000000000003E-3</v>
      </c>
    </row>
    <row r="674" spans="1:15" x14ac:dyDescent="0.3">
      <c r="A674" s="73">
        <v>46311</v>
      </c>
      <c r="B674" s="67" t="s">
        <v>2090</v>
      </c>
      <c r="C674" s="68" t="s">
        <v>2608</v>
      </c>
      <c r="D674" s="68" t="s">
        <v>3139</v>
      </c>
      <c r="E674" s="67" t="s">
        <v>3140</v>
      </c>
      <c r="F674" s="69">
        <v>3.5979999999999999</v>
      </c>
      <c r="G674" s="70">
        <v>0.40139999999999998</v>
      </c>
      <c r="H674" s="70">
        <v>0.26100000000000001</v>
      </c>
      <c r="I674" s="73">
        <v>45915</v>
      </c>
      <c r="J674" s="73">
        <v>46461</v>
      </c>
      <c r="K674" s="69">
        <v>2.5</v>
      </c>
      <c r="L674" s="68" t="s">
        <v>2609</v>
      </c>
      <c r="M674" s="71">
        <v>5.5999999999999999E-3</v>
      </c>
      <c r="N674" t="str">
        <f>_xll.IMDP("BND",D674,$N$1,A674)</f>
        <v>은행채</v>
      </c>
      <c r="O674">
        <f t="shared" si="10"/>
        <v>2.2478399999999996E-3</v>
      </c>
    </row>
    <row r="675" spans="1:15" x14ac:dyDescent="0.3">
      <c r="A675" s="73">
        <v>46311</v>
      </c>
      <c r="B675" s="67" t="s">
        <v>2090</v>
      </c>
      <c r="C675" s="68" t="s">
        <v>2608</v>
      </c>
      <c r="D675" s="68" t="s">
        <v>3141</v>
      </c>
      <c r="E675" s="67" t="s">
        <v>3142</v>
      </c>
      <c r="F675" s="69">
        <v>3.665</v>
      </c>
      <c r="G675" s="70">
        <v>0.44540000000000002</v>
      </c>
      <c r="H675" s="70">
        <v>0.30909999999999999</v>
      </c>
      <c r="I675" s="73">
        <v>45931</v>
      </c>
      <c r="J675" s="73">
        <v>46478</v>
      </c>
      <c r="K675" s="69">
        <v>2.57</v>
      </c>
      <c r="L675" s="68" t="s">
        <v>2609</v>
      </c>
      <c r="M675" s="71">
        <v>4.5999999999999999E-3</v>
      </c>
      <c r="N675" t="str">
        <f>_xll.IMDP("BND",D675,$N$1,A675)</f>
        <v>은행채</v>
      </c>
      <c r="O675">
        <f t="shared" si="10"/>
        <v>2.0488400000000001E-3</v>
      </c>
    </row>
    <row r="676" spans="1:15" x14ac:dyDescent="0.3">
      <c r="A676" s="73">
        <v>46311</v>
      </c>
      <c r="B676" s="67" t="s">
        <v>2090</v>
      </c>
      <c r="C676" s="68" t="s">
        <v>2608</v>
      </c>
      <c r="D676" s="68" t="s">
        <v>3143</v>
      </c>
      <c r="E676" s="67" t="s">
        <v>3144</v>
      </c>
      <c r="F676" s="69">
        <v>3.8490000000000002</v>
      </c>
      <c r="G676" s="70">
        <v>0.6532</v>
      </c>
      <c r="H676" s="70">
        <v>0.59060000000000001</v>
      </c>
      <c r="I676" s="73">
        <v>46009</v>
      </c>
      <c r="J676" s="73">
        <v>46556</v>
      </c>
      <c r="K676" s="69">
        <v>2.88</v>
      </c>
      <c r="L676" s="68" t="s">
        <v>2609</v>
      </c>
      <c r="M676" s="71">
        <v>1.2500000000000001E-2</v>
      </c>
      <c r="N676" t="str">
        <f>_xll.IMDP("BND",D676,$N$1,A676)</f>
        <v>은행채</v>
      </c>
      <c r="O676">
        <f t="shared" si="10"/>
        <v>8.1650000000000004E-3</v>
      </c>
    </row>
    <row r="677" spans="1:15" x14ac:dyDescent="0.3">
      <c r="A677" s="73">
        <v>46311</v>
      </c>
      <c r="B677" s="67" t="s">
        <v>2090</v>
      </c>
      <c r="C677" s="68" t="s">
        <v>2608</v>
      </c>
      <c r="D677" s="68" t="s">
        <v>3145</v>
      </c>
      <c r="E677" s="67" t="s">
        <v>3146</v>
      </c>
      <c r="F677" s="69">
        <v>3.964</v>
      </c>
      <c r="G677" s="70">
        <v>1.1902999999999999</v>
      </c>
      <c r="H677" s="70">
        <v>1.7244999999999999</v>
      </c>
      <c r="I677" s="73">
        <v>46030</v>
      </c>
      <c r="J677" s="73">
        <v>46760</v>
      </c>
      <c r="K677" s="69">
        <v>2.9</v>
      </c>
      <c r="L677" s="68" t="s">
        <v>2609</v>
      </c>
      <c r="M677" s="71">
        <v>1.83E-2</v>
      </c>
      <c r="N677" t="str">
        <f>_xll.IMDP("BND",D677,$N$1,A677)</f>
        <v>은행채</v>
      </c>
      <c r="O677">
        <f t="shared" si="10"/>
        <v>2.1782489999999998E-2</v>
      </c>
    </row>
    <row r="678" spans="1:15" x14ac:dyDescent="0.3">
      <c r="A678" s="73">
        <v>46311</v>
      </c>
      <c r="B678" s="67" t="s">
        <v>2090</v>
      </c>
      <c r="C678" s="68" t="s">
        <v>2608</v>
      </c>
      <c r="D678" s="68" t="s">
        <v>3147</v>
      </c>
      <c r="E678" s="67" t="s">
        <v>3148</v>
      </c>
      <c r="F678" s="69">
        <v>3.9319999999999999</v>
      </c>
      <c r="G678" s="70">
        <v>0.95130000000000003</v>
      </c>
      <c r="H678" s="70">
        <v>1.1473</v>
      </c>
      <c r="I678" s="73">
        <v>46121</v>
      </c>
      <c r="J678" s="73">
        <v>46669</v>
      </c>
      <c r="K678" s="69">
        <v>3.28</v>
      </c>
      <c r="L678" s="68" t="s">
        <v>2609</v>
      </c>
      <c r="M678" s="71">
        <v>1.15E-2</v>
      </c>
      <c r="N678" t="str">
        <f>_xll.IMDP("BND",D678,$N$1,A678)</f>
        <v>은행채</v>
      </c>
      <c r="O678">
        <f t="shared" si="10"/>
        <v>1.093995E-2</v>
      </c>
    </row>
    <row r="679" spans="1:15" x14ac:dyDescent="0.3">
      <c r="A679" s="73">
        <v>46311</v>
      </c>
      <c r="B679" s="67" t="s">
        <v>2090</v>
      </c>
      <c r="C679" s="68" t="s">
        <v>2608</v>
      </c>
      <c r="D679" s="68" t="s">
        <v>3149</v>
      </c>
      <c r="E679" s="67" t="s">
        <v>3150</v>
      </c>
      <c r="F679" s="69">
        <v>3.9489999999999998</v>
      </c>
      <c r="G679" s="70">
        <v>1.085</v>
      </c>
      <c r="H679" s="70">
        <v>1.4619</v>
      </c>
      <c r="I679" s="73">
        <v>46174</v>
      </c>
      <c r="J679" s="73">
        <v>46722</v>
      </c>
      <c r="K679" s="69">
        <v>3.64</v>
      </c>
      <c r="L679" s="68" t="s">
        <v>2609</v>
      </c>
      <c r="M679" s="71">
        <v>1.3899999999999999E-2</v>
      </c>
      <c r="N679" t="str">
        <f>_xll.IMDP("BND",D679,$N$1,A679)</f>
        <v>은행채</v>
      </c>
      <c r="O679">
        <f t="shared" si="10"/>
        <v>1.5081499999999999E-2</v>
      </c>
    </row>
    <row r="680" spans="1:15" x14ac:dyDescent="0.3">
      <c r="A680" s="73">
        <v>46311</v>
      </c>
      <c r="B680" s="67" t="s">
        <v>2090</v>
      </c>
      <c r="C680" s="68" t="s">
        <v>2608</v>
      </c>
      <c r="D680" s="68" t="s">
        <v>14045</v>
      </c>
      <c r="E680" s="67" t="s">
        <v>14046</v>
      </c>
      <c r="F680" s="69">
        <v>3.9609999999999999</v>
      </c>
      <c r="G680" s="70">
        <v>1.1656</v>
      </c>
      <c r="H680" s="70">
        <v>1.6642999999999999</v>
      </c>
      <c r="I680" s="73">
        <v>46204</v>
      </c>
      <c r="J680" s="73">
        <v>46753</v>
      </c>
      <c r="K680" s="69">
        <v>3.9</v>
      </c>
      <c r="L680" s="68" t="s">
        <v>2609</v>
      </c>
      <c r="M680" s="71">
        <v>1.8100000000000002E-2</v>
      </c>
      <c r="N680" t="str">
        <f>_xll.IMDP("BND",D680,$N$1,A680)</f>
        <v>은행채</v>
      </c>
      <c r="O680">
        <f t="shared" si="10"/>
        <v>2.1097360000000003E-2</v>
      </c>
    </row>
    <row r="681" spans="1:15" x14ac:dyDescent="0.3">
      <c r="A681" s="73">
        <v>46311</v>
      </c>
      <c r="B681" s="67" t="s">
        <v>2090</v>
      </c>
      <c r="C681" s="68" t="s">
        <v>2608</v>
      </c>
      <c r="D681" s="68" t="s">
        <v>14651</v>
      </c>
      <c r="E681" s="67" t="s">
        <v>14700</v>
      </c>
      <c r="F681" s="69">
        <v>3.98</v>
      </c>
      <c r="G681" s="70">
        <v>1.2523</v>
      </c>
      <c r="H681" s="70">
        <v>1.9079999999999999</v>
      </c>
      <c r="I681" s="73">
        <v>46240</v>
      </c>
      <c r="J681" s="73">
        <v>46789</v>
      </c>
      <c r="K681" s="69">
        <v>3.71</v>
      </c>
      <c r="L681" s="68" t="s">
        <v>2609</v>
      </c>
      <c r="M681" s="71">
        <v>2.47E-2</v>
      </c>
      <c r="N681" t="str">
        <f>_xll.IMDP("BND",D681,$N$1,A681)</f>
        <v>은행채</v>
      </c>
      <c r="O681">
        <f t="shared" si="10"/>
        <v>3.0931810000000001E-2</v>
      </c>
    </row>
    <row r="682" spans="1:15" x14ac:dyDescent="0.3">
      <c r="A682" s="73">
        <v>46311</v>
      </c>
      <c r="B682" s="67" t="s">
        <v>2090</v>
      </c>
      <c r="C682" s="68" t="s">
        <v>2608</v>
      </c>
      <c r="D682" s="68" t="s">
        <v>15885</v>
      </c>
      <c r="E682" s="67" t="s">
        <v>15886</v>
      </c>
      <c r="F682" s="69">
        <v>4.077</v>
      </c>
      <c r="G682" s="70">
        <v>1.8915999999999999</v>
      </c>
      <c r="H682" s="70">
        <v>4.1280000000000001</v>
      </c>
      <c r="I682" s="73">
        <v>46307</v>
      </c>
      <c r="J682" s="73">
        <v>47038</v>
      </c>
      <c r="K682" s="69">
        <v>4.13</v>
      </c>
      <c r="L682" s="68" t="s">
        <v>2609</v>
      </c>
      <c r="M682" s="71">
        <v>1.5299999999999999E-2</v>
      </c>
      <c r="N682" t="str">
        <f>_xll.IMDP("BND",D682,$N$1,A682)</f>
        <v>은행채</v>
      </c>
      <c r="O682">
        <f t="shared" si="10"/>
        <v>2.8941479999999999E-2</v>
      </c>
    </row>
    <row r="683" spans="1:15" x14ac:dyDescent="0.3">
      <c r="A683" s="73">
        <v>46311</v>
      </c>
      <c r="B683" s="67" t="s">
        <v>2090</v>
      </c>
      <c r="C683" s="68" t="s">
        <v>2608</v>
      </c>
      <c r="D683" s="68" t="s">
        <v>3151</v>
      </c>
      <c r="E683" s="67" t="s">
        <v>3152</v>
      </c>
      <c r="F683" s="69">
        <v>3.4079999999999999</v>
      </c>
      <c r="G683" s="70">
        <v>0.28610000000000002</v>
      </c>
      <c r="H683" s="70">
        <v>0.35859999999999997</v>
      </c>
      <c r="I683" s="73">
        <v>46057</v>
      </c>
      <c r="J683" s="73">
        <v>46422</v>
      </c>
      <c r="K683" s="69">
        <v>2.88</v>
      </c>
      <c r="L683" s="68" t="s">
        <v>2609</v>
      </c>
      <c r="M683" s="71">
        <v>1.06E-2</v>
      </c>
      <c r="N683" t="str">
        <f>_xll.IMDP("BND",D683,$N$1,A683)</f>
        <v>은행채</v>
      </c>
      <c r="O683">
        <f t="shared" si="10"/>
        <v>3.0326600000000004E-3</v>
      </c>
    </row>
    <row r="684" spans="1:15" x14ac:dyDescent="0.3">
      <c r="A684" s="73">
        <v>46311</v>
      </c>
      <c r="B684" s="67" t="s">
        <v>2090</v>
      </c>
      <c r="C684" s="68" t="s">
        <v>2608</v>
      </c>
      <c r="D684" s="68" t="s">
        <v>3153</v>
      </c>
      <c r="E684" s="67" t="s">
        <v>3154</v>
      </c>
      <c r="F684" s="69">
        <v>3.4489999999999998</v>
      </c>
      <c r="G684" s="70">
        <v>0.30990000000000001</v>
      </c>
      <c r="H684" s="70">
        <v>0.39550000000000002</v>
      </c>
      <c r="I684" s="73">
        <v>46094</v>
      </c>
      <c r="J684" s="73">
        <v>46431</v>
      </c>
      <c r="K684" s="69">
        <v>2.85</v>
      </c>
      <c r="L684" s="68" t="s">
        <v>2609</v>
      </c>
      <c r="M684" s="71">
        <v>6.4000000000000003E-3</v>
      </c>
      <c r="N684" t="str">
        <f>_xll.IMDP("BND",D684,$N$1,A684)</f>
        <v>은행채</v>
      </c>
      <c r="O684">
        <f t="shared" si="10"/>
        <v>1.98336E-3</v>
      </c>
    </row>
    <row r="685" spans="1:15" x14ac:dyDescent="0.3">
      <c r="A685" s="73">
        <v>46311</v>
      </c>
      <c r="B685" s="67" t="s">
        <v>2090</v>
      </c>
      <c r="C685" s="68" t="s">
        <v>2608</v>
      </c>
      <c r="D685" s="68" t="s">
        <v>3155</v>
      </c>
      <c r="E685" s="67" t="s">
        <v>3156</v>
      </c>
      <c r="F685" s="69">
        <v>3.7519999999999998</v>
      </c>
      <c r="G685" s="70">
        <v>0.53080000000000005</v>
      </c>
      <c r="H685" s="70">
        <v>0.79330000000000001</v>
      </c>
      <c r="I685" s="73">
        <v>46150</v>
      </c>
      <c r="J685" s="73">
        <v>46515</v>
      </c>
      <c r="K685" s="69">
        <v>3.04</v>
      </c>
      <c r="L685" s="68" t="s">
        <v>2609</v>
      </c>
      <c r="M685" s="71">
        <v>1.41E-2</v>
      </c>
      <c r="N685" t="str">
        <f>_xll.IMDP("BND",D685,$N$1,A685)</f>
        <v>은행채</v>
      </c>
      <c r="O685">
        <f t="shared" si="10"/>
        <v>7.4842800000000003E-3</v>
      </c>
    </row>
    <row r="686" spans="1:15" x14ac:dyDescent="0.3">
      <c r="A686" s="73">
        <v>46311</v>
      </c>
      <c r="B686" s="67" t="s">
        <v>2090</v>
      </c>
      <c r="C686" s="68" t="s">
        <v>2608</v>
      </c>
      <c r="D686" s="68" t="s">
        <v>3157</v>
      </c>
      <c r="E686" s="67" t="s">
        <v>3158</v>
      </c>
      <c r="F686" s="69">
        <v>3.8319999999999999</v>
      </c>
      <c r="G686" s="70">
        <v>0.61480000000000001</v>
      </c>
      <c r="H686" s="70">
        <v>0.97009999999999996</v>
      </c>
      <c r="I686" s="73">
        <v>46182</v>
      </c>
      <c r="J686" s="73">
        <v>46547</v>
      </c>
      <c r="K686" s="69">
        <v>3.46</v>
      </c>
      <c r="L686" s="68" t="s">
        <v>2609</v>
      </c>
      <c r="M686" s="71">
        <v>1.1299999999999999E-2</v>
      </c>
      <c r="N686" t="str">
        <f>_xll.IMDP("BND",D686,$N$1,A686)</f>
        <v>은행채</v>
      </c>
      <c r="O686">
        <f t="shared" si="10"/>
        <v>6.9472399999999995E-3</v>
      </c>
    </row>
    <row r="687" spans="1:15" x14ac:dyDescent="0.3">
      <c r="A687" s="73">
        <v>46311</v>
      </c>
      <c r="B687" s="67" t="s">
        <v>2090</v>
      </c>
      <c r="C687" s="68" t="s">
        <v>2608</v>
      </c>
      <c r="D687" s="68" t="s">
        <v>14127</v>
      </c>
      <c r="E687" s="67" t="s">
        <v>14128</v>
      </c>
      <c r="F687" s="69">
        <v>3.899</v>
      </c>
      <c r="G687" s="70">
        <v>0.68820000000000003</v>
      </c>
      <c r="H687" s="70">
        <v>1.1361000000000001</v>
      </c>
      <c r="I687" s="73">
        <v>46210</v>
      </c>
      <c r="J687" s="73">
        <v>46575</v>
      </c>
      <c r="K687" s="69">
        <v>3.6</v>
      </c>
      <c r="L687" s="68" t="s">
        <v>2609</v>
      </c>
      <c r="M687" s="71">
        <v>4.0099999999999997E-2</v>
      </c>
      <c r="N687" t="str">
        <f>_xll.IMDP("BND",D687,$N$1,A687)</f>
        <v>은행채</v>
      </c>
      <c r="O687">
        <f t="shared" si="10"/>
        <v>2.7596819999999998E-2</v>
      </c>
    </row>
    <row r="688" spans="1:15" x14ac:dyDescent="0.3">
      <c r="A688" s="73">
        <v>46311</v>
      </c>
      <c r="B688" s="67" t="s">
        <v>2090</v>
      </c>
      <c r="C688" s="68" t="s">
        <v>2608</v>
      </c>
      <c r="D688" s="68" t="s">
        <v>14662</v>
      </c>
      <c r="E688" s="67" t="s">
        <v>14663</v>
      </c>
      <c r="F688" s="69">
        <v>3.6520000000000001</v>
      </c>
      <c r="G688" s="70">
        <v>0.42559999999999998</v>
      </c>
      <c r="H688" s="70">
        <v>0.5917</v>
      </c>
      <c r="I688" s="73">
        <v>46238</v>
      </c>
      <c r="J688" s="73">
        <v>46475</v>
      </c>
      <c r="K688" s="69">
        <v>3.37</v>
      </c>
      <c r="L688" s="68" t="s">
        <v>2609</v>
      </c>
      <c r="M688" s="71">
        <v>2.1000000000000001E-2</v>
      </c>
      <c r="N688" t="str">
        <f>_xll.IMDP("BND",D688,$N$1,A688)</f>
        <v>은행채</v>
      </c>
      <c r="O688">
        <f t="shared" si="10"/>
        <v>8.9376000000000004E-3</v>
      </c>
    </row>
    <row r="689" spans="1:15" x14ac:dyDescent="0.3">
      <c r="A689" s="73">
        <v>46311</v>
      </c>
      <c r="B689" s="67" t="s">
        <v>2090</v>
      </c>
      <c r="C689" s="68" t="s">
        <v>2608</v>
      </c>
      <c r="D689" s="68" t="s">
        <v>15595</v>
      </c>
      <c r="E689" s="67" t="s">
        <v>15596</v>
      </c>
      <c r="F689" s="69">
        <v>3.92</v>
      </c>
      <c r="G689" s="70">
        <v>0.88060000000000005</v>
      </c>
      <c r="H689" s="70">
        <v>1.6227</v>
      </c>
      <c r="I689" s="73">
        <v>46283</v>
      </c>
      <c r="J689" s="73">
        <v>46648</v>
      </c>
      <c r="K689" s="69">
        <v>3.79</v>
      </c>
      <c r="L689" s="68" t="s">
        <v>2609</v>
      </c>
      <c r="M689" s="71">
        <v>1.2500000000000001E-2</v>
      </c>
      <c r="N689" t="str">
        <f>_xll.IMDP("BND",D689,$N$1,A689)</f>
        <v>은행채</v>
      </c>
      <c r="O689">
        <f t="shared" si="10"/>
        <v>1.1007500000000002E-2</v>
      </c>
    </row>
    <row r="690" spans="1:15" x14ac:dyDescent="0.3">
      <c r="A690" s="73">
        <v>46311</v>
      </c>
      <c r="B690" s="67" t="s">
        <v>2090</v>
      </c>
      <c r="C690" s="68" t="s">
        <v>2608</v>
      </c>
      <c r="D690" s="68" t="s">
        <v>15887</v>
      </c>
      <c r="E690" s="67" t="s">
        <v>15888</v>
      </c>
      <c r="F690" s="69">
        <v>3.919</v>
      </c>
      <c r="G690" s="70">
        <v>0.78300000000000003</v>
      </c>
      <c r="H690" s="70">
        <v>1.3666</v>
      </c>
      <c r="I690" s="73">
        <v>46307</v>
      </c>
      <c r="J690" s="73">
        <v>46611</v>
      </c>
      <c r="K690" s="69">
        <v>3.8</v>
      </c>
      <c r="L690" s="68" t="s">
        <v>2609</v>
      </c>
      <c r="M690" s="71">
        <v>2.1100000000000001E-2</v>
      </c>
      <c r="N690" t="str">
        <f>_xll.IMDP("BND",D690,$N$1,A690)</f>
        <v>은행채</v>
      </c>
      <c r="O690">
        <f t="shared" si="10"/>
        <v>1.6521300000000003E-2</v>
      </c>
    </row>
    <row r="691" spans="1:15" x14ac:dyDescent="0.3">
      <c r="A691" s="73">
        <v>46311</v>
      </c>
      <c r="B691" s="67" t="s">
        <v>2090</v>
      </c>
      <c r="C691" s="68" t="s">
        <v>2608</v>
      </c>
      <c r="D691" s="68" t="s">
        <v>3159</v>
      </c>
      <c r="E691" s="67" t="s">
        <v>3160</v>
      </c>
      <c r="F691" s="69">
        <v>4.0209999999999999</v>
      </c>
      <c r="G691" s="70">
        <v>1.5006999999999999</v>
      </c>
      <c r="H691" s="70">
        <v>2.6713</v>
      </c>
      <c r="I691" s="73">
        <v>45057</v>
      </c>
      <c r="J691" s="73">
        <v>46884</v>
      </c>
      <c r="K691" s="69">
        <v>3.63</v>
      </c>
      <c r="L691" s="68" t="s">
        <v>2609</v>
      </c>
      <c r="M691" s="71">
        <v>9.2999999999999992E-3</v>
      </c>
      <c r="N691" t="str">
        <f>_xll.IMDP("BND",D691,$N$1,A691)</f>
        <v>은행채</v>
      </c>
      <c r="O691">
        <f t="shared" si="10"/>
        <v>1.3956509999999998E-2</v>
      </c>
    </row>
    <row r="692" spans="1:15" x14ac:dyDescent="0.3">
      <c r="A692" s="73">
        <v>46311</v>
      </c>
      <c r="B692" s="67" t="s">
        <v>2090</v>
      </c>
      <c r="C692" s="68" t="s">
        <v>2608</v>
      </c>
      <c r="D692" s="68" t="s">
        <v>3161</v>
      </c>
      <c r="E692" s="67" t="s">
        <v>3162</v>
      </c>
      <c r="F692" s="69">
        <v>3.8809999999999998</v>
      </c>
      <c r="G692" s="70">
        <v>0.70299999999999996</v>
      </c>
      <c r="H692" s="70">
        <v>0.6714</v>
      </c>
      <c r="I692" s="73">
        <v>45114</v>
      </c>
      <c r="J692" s="73">
        <v>46575</v>
      </c>
      <c r="K692" s="69">
        <v>4.07</v>
      </c>
      <c r="L692" s="68" t="s">
        <v>2609</v>
      </c>
      <c r="M692" s="71">
        <v>1.9099999999999999E-2</v>
      </c>
      <c r="N692" t="str">
        <f>_xll.IMDP("BND",D692,$N$1,A692)</f>
        <v>은행채</v>
      </c>
      <c r="O692">
        <f t="shared" si="10"/>
        <v>1.3427299999999998E-2</v>
      </c>
    </row>
    <row r="693" spans="1:15" x14ac:dyDescent="0.3">
      <c r="A693" s="73">
        <v>46311</v>
      </c>
      <c r="B693" s="67" t="s">
        <v>2090</v>
      </c>
      <c r="C693" s="68" t="s">
        <v>2608</v>
      </c>
      <c r="D693" s="68" t="s">
        <v>3163</v>
      </c>
      <c r="E693" s="67" t="s">
        <v>3164</v>
      </c>
      <c r="F693" s="69">
        <v>3.4359999999999999</v>
      </c>
      <c r="G693" s="70">
        <v>0.2974</v>
      </c>
      <c r="H693" s="70">
        <v>0.16250000000000001</v>
      </c>
      <c r="I693" s="73">
        <v>45695</v>
      </c>
      <c r="J693" s="73">
        <v>46425</v>
      </c>
      <c r="K693" s="69">
        <v>2.76</v>
      </c>
      <c r="L693" s="68" t="s">
        <v>2609</v>
      </c>
      <c r="M693" s="71">
        <v>1.26E-2</v>
      </c>
      <c r="N693" t="str">
        <f>_xll.IMDP("BND",D693,$N$1,A693)</f>
        <v>은행채</v>
      </c>
      <c r="O693">
        <f t="shared" si="10"/>
        <v>3.7472400000000002E-3</v>
      </c>
    </row>
    <row r="694" spans="1:15" x14ac:dyDescent="0.3">
      <c r="A694" s="73">
        <v>46311</v>
      </c>
      <c r="B694" s="67" t="s">
        <v>2090</v>
      </c>
      <c r="C694" s="68" t="s">
        <v>2608</v>
      </c>
      <c r="D694" s="68" t="s">
        <v>3165</v>
      </c>
      <c r="E694" s="67" t="s">
        <v>3166</v>
      </c>
      <c r="F694" s="69">
        <v>4.0170000000000003</v>
      </c>
      <c r="G694" s="70">
        <v>1.4910000000000001</v>
      </c>
      <c r="H694" s="70">
        <v>2.6254</v>
      </c>
      <c r="I694" s="73">
        <v>45779</v>
      </c>
      <c r="J694" s="73">
        <v>46875</v>
      </c>
      <c r="K694" s="69">
        <v>2.44</v>
      </c>
      <c r="L694" s="68" t="s">
        <v>2609</v>
      </c>
      <c r="M694" s="71">
        <v>2.3E-3</v>
      </c>
      <c r="N694" t="str">
        <f>_xll.IMDP("BND",D694,$N$1,A694)</f>
        <v>은행채</v>
      </c>
      <c r="O694">
        <f t="shared" si="10"/>
        <v>3.4293000000000001E-3</v>
      </c>
    </row>
    <row r="695" spans="1:15" x14ac:dyDescent="0.3">
      <c r="A695" s="73">
        <v>46311</v>
      </c>
      <c r="B695" s="67" t="s">
        <v>2090</v>
      </c>
      <c r="C695" s="68" t="s">
        <v>2608</v>
      </c>
      <c r="D695" s="68" t="s">
        <v>3167</v>
      </c>
      <c r="E695" s="67" t="s">
        <v>3168</v>
      </c>
      <c r="F695" s="69">
        <v>4.0309999999999997</v>
      </c>
      <c r="G695" s="70">
        <v>1.5775999999999999</v>
      </c>
      <c r="H695" s="70">
        <v>2.9131999999999998</v>
      </c>
      <c r="I695" s="73">
        <v>45812</v>
      </c>
      <c r="J695" s="73">
        <v>46908</v>
      </c>
      <c r="K695" s="69">
        <v>2.5099999999999998</v>
      </c>
      <c r="L695" s="68" t="s">
        <v>2609</v>
      </c>
      <c r="M695" s="71">
        <v>1.18E-2</v>
      </c>
      <c r="N695" t="str">
        <f>_xll.IMDP("BND",D695,$N$1,A695)</f>
        <v>은행채</v>
      </c>
      <c r="O695">
        <f t="shared" si="10"/>
        <v>1.8615679999999999E-2</v>
      </c>
    </row>
    <row r="696" spans="1:15" x14ac:dyDescent="0.3">
      <c r="A696" s="73">
        <v>46311</v>
      </c>
      <c r="B696" s="67" t="s">
        <v>2090</v>
      </c>
      <c r="C696" s="68" t="s">
        <v>2608</v>
      </c>
      <c r="D696" s="68" t="s">
        <v>3169</v>
      </c>
      <c r="E696" s="67" t="s">
        <v>3170</v>
      </c>
      <c r="F696" s="69">
        <v>3.875</v>
      </c>
      <c r="G696" s="70">
        <v>0.69779999999999998</v>
      </c>
      <c r="H696" s="70">
        <v>0.66159999999999997</v>
      </c>
      <c r="I696" s="73">
        <v>45842</v>
      </c>
      <c r="J696" s="73">
        <v>46572</v>
      </c>
      <c r="K696" s="69">
        <v>2.5099999999999998</v>
      </c>
      <c r="L696" s="68" t="s">
        <v>2609</v>
      </c>
      <c r="M696" s="71">
        <v>1.5599999999999999E-2</v>
      </c>
      <c r="N696" t="str">
        <f>_xll.IMDP("BND",D696,$N$1,A696)</f>
        <v>은행채</v>
      </c>
      <c r="O696">
        <f t="shared" si="10"/>
        <v>1.0885679999999998E-2</v>
      </c>
    </row>
    <row r="697" spans="1:15" x14ac:dyDescent="0.3">
      <c r="A697" s="73">
        <v>46311</v>
      </c>
      <c r="B697" s="67" t="s">
        <v>2090</v>
      </c>
      <c r="C697" s="68" t="s">
        <v>2608</v>
      </c>
      <c r="D697" s="68" t="s">
        <v>3171</v>
      </c>
      <c r="E697" s="67" t="s">
        <v>3172</v>
      </c>
      <c r="F697" s="69">
        <v>4.0709999999999997</v>
      </c>
      <c r="G697" s="70">
        <v>1.8461000000000001</v>
      </c>
      <c r="H697" s="70">
        <v>3.9178999999999999</v>
      </c>
      <c r="I697" s="73">
        <v>45916</v>
      </c>
      <c r="J697" s="73">
        <v>47012</v>
      </c>
      <c r="K697" s="69">
        <v>2.54</v>
      </c>
      <c r="L697" s="68" t="s">
        <v>2609</v>
      </c>
      <c r="M697" s="71">
        <v>1.8100000000000002E-2</v>
      </c>
      <c r="N697" t="str">
        <f>_xll.IMDP("BND",D697,$N$1,A697)</f>
        <v>은행채</v>
      </c>
      <c r="O697">
        <f t="shared" si="10"/>
        <v>3.3414410000000005E-2</v>
      </c>
    </row>
    <row r="698" spans="1:15" x14ac:dyDescent="0.3">
      <c r="A698" s="73">
        <v>46311</v>
      </c>
      <c r="B698" s="67" t="s">
        <v>2090</v>
      </c>
      <c r="C698" s="68" t="s">
        <v>2608</v>
      </c>
      <c r="D698" s="68" t="s">
        <v>3173</v>
      </c>
      <c r="E698" s="67" t="s">
        <v>3174</v>
      </c>
      <c r="F698" s="69">
        <v>3.7360000000000002</v>
      </c>
      <c r="G698" s="70">
        <v>0.53549999999999998</v>
      </c>
      <c r="H698" s="70">
        <v>0.42170000000000002</v>
      </c>
      <c r="I698" s="73">
        <v>46058</v>
      </c>
      <c r="J698" s="73">
        <v>46512</v>
      </c>
      <c r="K698" s="69">
        <v>3.08</v>
      </c>
      <c r="L698" s="68" t="s">
        <v>2609</v>
      </c>
      <c r="M698" s="71">
        <v>6.0000000000000001E-3</v>
      </c>
      <c r="N698" t="str">
        <f>_xll.IMDP("BND",D698,$N$1,A698)</f>
        <v>은행채</v>
      </c>
      <c r="O698">
        <f t="shared" si="10"/>
        <v>3.2129999999999997E-3</v>
      </c>
    </row>
    <row r="699" spans="1:15" x14ac:dyDescent="0.3">
      <c r="A699" s="73">
        <v>46311</v>
      </c>
      <c r="B699" s="67" t="s">
        <v>2090</v>
      </c>
      <c r="C699" s="68" t="s">
        <v>2608</v>
      </c>
      <c r="D699" s="68" t="s">
        <v>3175</v>
      </c>
      <c r="E699" s="67" t="s">
        <v>3176</v>
      </c>
      <c r="F699" s="69">
        <v>3.823</v>
      </c>
      <c r="G699" s="70">
        <v>0.62029999999999996</v>
      </c>
      <c r="H699" s="70">
        <v>0.54069999999999996</v>
      </c>
      <c r="I699" s="73">
        <v>46087</v>
      </c>
      <c r="J699" s="73">
        <v>46544</v>
      </c>
      <c r="K699" s="69">
        <v>3.01</v>
      </c>
      <c r="L699" s="68" t="s">
        <v>2609</v>
      </c>
      <c r="M699" s="71">
        <v>1.34E-2</v>
      </c>
      <c r="N699" t="str">
        <f>_xll.IMDP("BND",D699,$N$1,A699)</f>
        <v>은행채</v>
      </c>
      <c r="O699">
        <f t="shared" si="10"/>
        <v>8.3120199999999998E-3</v>
      </c>
    </row>
    <row r="700" spans="1:15" x14ac:dyDescent="0.3">
      <c r="A700" s="73">
        <v>46311</v>
      </c>
      <c r="B700" s="67" t="s">
        <v>2090</v>
      </c>
      <c r="C700" s="68" t="s">
        <v>2608</v>
      </c>
      <c r="D700" s="68" t="s">
        <v>3177</v>
      </c>
      <c r="E700" s="67" t="s">
        <v>3178</v>
      </c>
      <c r="F700" s="69">
        <v>4.008</v>
      </c>
      <c r="G700" s="70">
        <v>1.4268000000000001</v>
      </c>
      <c r="H700" s="70">
        <v>2.4165000000000001</v>
      </c>
      <c r="I700" s="73">
        <v>46121</v>
      </c>
      <c r="J700" s="73">
        <v>46852</v>
      </c>
      <c r="K700" s="69">
        <v>3.44</v>
      </c>
      <c r="L700" s="68" t="s">
        <v>2609</v>
      </c>
      <c r="M700" s="71">
        <v>2.3E-2</v>
      </c>
      <c r="N700" t="str">
        <f>_xll.IMDP("BND",D700,$N$1,A700)</f>
        <v>은행채</v>
      </c>
      <c r="O700">
        <f t="shared" si="10"/>
        <v>3.2816400000000003E-2</v>
      </c>
    </row>
    <row r="701" spans="1:15" x14ac:dyDescent="0.3">
      <c r="A701" s="73">
        <v>46311</v>
      </c>
      <c r="B701" s="67" t="s">
        <v>2090</v>
      </c>
      <c r="C701" s="68" t="s">
        <v>2608</v>
      </c>
      <c r="D701" s="68" t="s">
        <v>3179</v>
      </c>
      <c r="E701" s="67" t="s">
        <v>3180</v>
      </c>
      <c r="F701" s="69">
        <v>3.9409999999999998</v>
      </c>
      <c r="G701" s="70">
        <v>1.0205</v>
      </c>
      <c r="H701" s="70">
        <v>1.3091999999999999</v>
      </c>
      <c r="I701" s="73">
        <v>46149</v>
      </c>
      <c r="J701" s="73">
        <v>46698</v>
      </c>
      <c r="K701" s="69">
        <v>3.41</v>
      </c>
      <c r="L701" s="68" t="s">
        <v>2609</v>
      </c>
      <c r="M701" s="71">
        <v>2.3199999999999998E-2</v>
      </c>
      <c r="N701" t="str">
        <f>_xll.IMDP("BND",D701,$N$1,A701)</f>
        <v>은행채</v>
      </c>
      <c r="O701">
        <f t="shared" si="10"/>
        <v>2.3675599999999998E-2</v>
      </c>
    </row>
    <row r="702" spans="1:15" x14ac:dyDescent="0.3">
      <c r="A702" s="73">
        <v>46311</v>
      </c>
      <c r="B702" s="67" t="s">
        <v>2090</v>
      </c>
      <c r="C702" s="68" t="s">
        <v>2608</v>
      </c>
      <c r="D702" s="68" t="s">
        <v>14064</v>
      </c>
      <c r="E702" s="67" t="s">
        <v>14065</v>
      </c>
      <c r="F702" s="69">
        <v>4.0419999999999998</v>
      </c>
      <c r="G702" s="70">
        <v>1.6362000000000001</v>
      </c>
      <c r="H702" s="70">
        <v>3.1341000000000001</v>
      </c>
      <c r="I702" s="73">
        <v>46205</v>
      </c>
      <c r="J702" s="73">
        <v>46936</v>
      </c>
      <c r="K702" s="69">
        <v>3.99</v>
      </c>
      <c r="L702" s="68" t="s">
        <v>2609</v>
      </c>
      <c r="M702" s="71">
        <v>5.1000000000000004E-3</v>
      </c>
      <c r="N702" t="str">
        <f>_xll.IMDP("BND",D702,$N$1,A702)</f>
        <v>은행채</v>
      </c>
      <c r="O702">
        <f t="shared" si="10"/>
        <v>8.3446200000000005E-3</v>
      </c>
    </row>
    <row r="703" spans="1:15" x14ac:dyDescent="0.3">
      <c r="A703" s="73">
        <v>46311</v>
      </c>
      <c r="B703" s="67" t="s">
        <v>2090</v>
      </c>
      <c r="C703" s="68" t="s">
        <v>2608</v>
      </c>
      <c r="D703" s="68" t="s">
        <v>15597</v>
      </c>
      <c r="E703" s="67" t="s">
        <v>15598</v>
      </c>
      <c r="F703" s="69">
        <v>4.0739999999999998</v>
      </c>
      <c r="G703" s="70">
        <v>1.8353999999999999</v>
      </c>
      <c r="H703" s="70">
        <v>3.9062000000000001</v>
      </c>
      <c r="I703" s="73">
        <v>46287</v>
      </c>
      <c r="J703" s="73">
        <v>47018</v>
      </c>
      <c r="K703" s="69">
        <v>4.24</v>
      </c>
      <c r="L703" s="68" t="s">
        <v>2609</v>
      </c>
      <c r="M703" s="71">
        <v>2.5600000000000001E-2</v>
      </c>
      <c r="N703" t="str">
        <f>_xll.IMDP("BND",D703,$N$1,A703)</f>
        <v>은행채</v>
      </c>
      <c r="O703">
        <f t="shared" si="10"/>
        <v>4.6986239999999999E-2</v>
      </c>
    </row>
    <row r="704" spans="1:15" x14ac:dyDescent="0.3">
      <c r="A704" s="73">
        <v>46311</v>
      </c>
      <c r="B704" s="67" t="s">
        <v>2090</v>
      </c>
      <c r="C704" s="68" t="s">
        <v>2608</v>
      </c>
      <c r="D704" s="68" t="s">
        <v>3181</v>
      </c>
      <c r="E704" s="67" t="s">
        <v>3182</v>
      </c>
      <c r="F704" s="69">
        <v>3.4169999999999998</v>
      </c>
      <c r="G704" s="70">
        <v>0.2888</v>
      </c>
      <c r="H704" s="70">
        <v>0.36259999999999998</v>
      </c>
      <c r="I704" s="73">
        <v>46058</v>
      </c>
      <c r="J704" s="73">
        <v>46423</v>
      </c>
      <c r="K704" s="69">
        <v>2.9</v>
      </c>
      <c r="L704" s="68" t="s">
        <v>2609</v>
      </c>
      <c r="M704" s="71">
        <v>1.0999999999999999E-2</v>
      </c>
      <c r="N704" t="str">
        <f>_xll.IMDP("BND",D704,$N$1,A704)</f>
        <v>은행채</v>
      </c>
      <c r="O704">
        <f t="shared" si="10"/>
        <v>3.1768E-3</v>
      </c>
    </row>
    <row r="705" spans="1:15" x14ac:dyDescent="0.3">
      <c r="A705" s="73">
        <v>46311</v>
      </c>
      <c r="B705" s="67" t="s">
        <v>2090</v>
      </c>
      <c r="C705" s="68" t="s">
        <v>2608</v>
      </c>
      <c r="D705" s="68" t="s">
        <v>3183</v>
      </c>
      <c r="E705" s="67" t="s">
        <v>3184</v>
      </c>
      <c r="F705" s="69">
        <v>3.6709999999999998</v>
      </c>
      <c r="G705" s="70">
        <v>0.43869999999999998</v>
      </c>
      <c r="H705" s="70">
        <v>0.61560000000000004</v>
      </c>
      <c r="I705" s="73">
        <v>46115</v>
      </c>
      <c r="J705" s="73">
        <v>46480</v>
      </c>
      <c r="K705" s="69">
        <v>3.04</v>
      </c>
      <c r="L705" s="68" t="s">
        <v>2609</v>
      </c>
      <c r="M705" s="71">
        <v>1.6400000000000001E-2</v>
      </c>
      <c r="N705" t="str">
        <f>_xll.IMDP("BND",D705,$N$1,A705)</f>
        <v>은행채</v>
      </c>
      <c r="O705">
        <f t="shared" si="10"/>
        <v>7.1946800000000002E-3</v>
      </c>
    </row>
    <row r="706" spans="1:15" x14ac:dyDescent="0.3">
      <c r="A706" s="73">
        <v>46311</v>
      </c>
      <c r="B706" s="67" t="s">
        <v>2090</v>
      </c>
      <c r="C706" s="68" t="s">
        <v>2608</v>
      </c>
      <c r="D706" s="68" t="s">
        <v>3185</v>
      </c>
      <c r="E706" s="67" t="s">
        <v>3186</v>
      </c>
      <c r="F706" s="69">
        <v>3.7549999999999999</v>
      </c>
      <c r="G706" s="70">
        <v>0.53869999999999996</v>
      </c>
      <c r="H706" s="70">
        <v>0.80940000000000001</v>
      </c>
      <c r="I706" s="73">
        <v>46153</v>
      </c>
      <c r="J706" s="73">
        <v>46518</v>
      </c>
      <c r="K706" s="69">
        <v>3.05</v>
      </c>
      <c r="L706" s="68" t="s">
        <v>2609</v>
      </c>
      <c r="M706" s="71">
        <v>6.7999999999999996E-3</v>
      </c>
      <c r="N706" t="str">
        <f>_xll.IMDP("BND",D706,$N$1,A706)</f>
        <v>은행채</v>
      </c>
      <c r="O706">
        <f t="shared" ref="O706:O769" si="11">M706*G706</f>
        <v>3.6631599999999995E-3</v>
      </c>
    </row>
    <row r="707" spans="1:15" x14ac:dyDescent="0.3">
      <c r="A707" s="73">
        <v>46311</v>
      </c>
      <c r="B707" s="67" t="s">
        <v>2090</v>
      </c>
      <c r="C707" s="68" t="s">
        <v>2608</v>
      </c>
      <c r="D707" s="68" t="s">
        <v>3187</v>
      </c>
      <c r="E707" s="67" t="s">
        <v>3188</v>
      </c>
      <c r="F707" s="69">
        <v>3.8530000000000002</v>
      </c>
      <c r="G707" s="70">
        <v>0.63580000000000003</v>
      </c>
      <c r="H707" s="70">
        <v>1.0164</v>
      </c>
      <c r="I707" s="73">
        <v>46190</v>
      </c>
      <c r="J707" s="73">
        <v>46555</v>
      </c>
      <c r="K707" s="69">
        <v>3.41</v>
      </c>
      <c r="L707" s="68" t="s">
        <v>2609</v>
      </c>
      <c r="M707" s="71">
        <v>1.04E-2</v>
      </c>
      <c r="N707" t="str">
        <f>_xll.IMDP("BND",D707,$N$1,A707)</f>
        <v>은행채</v>
      </c>
      <c r="O707">
        <f t="shared" si="11"/>
        <v>6.6123199999999997E-3</v>
      </c>
    </row>
    <row r="708" spans="1:15" x14ac:dyDescent="0.3">
      <c r="A708" s="73">
        <v>46311</v>
      </c>
      <c r="B708" s="67" t="s">
        <v>2090</v>
      </c>
      <c r="C708" s="68" t="s">
        <v>2608</v>
      </c>
      <c r="D708" s="68" t="s">
        <v>14149</v>
      </c>
      <c r="E708" s="67" t="s">
        <v>14150</v>
      </c>
      <c r="F708" s="69">
        <v>3.899</v>
      </c>
      <c r="G708" s="70">
        <v>0.69350000000000001</v>
      </c>
      <c r="H708" s="70">
        <v>1.1484000000000001</v>
      </c>
      <c r="I708" s="73">
        <v>46212</v>
      </c>
      <c r="J708" s="73">
        <v>46577</v>
      </c>
      <c r="K708" s="69">
        <v>3.6</v>
      </c>
      <c r="L708" s="68" t="s">
        <v>2609</v>
      </c>
      <c r="M708" s="71">
        <v>4.0599999999999997E-2</v>
      </c>
      <c r="N708" t="str">
        <f>_xll.IMDP("BND",D708,$N$1,A708)</f>
        <v>은행채</v>
      </c>
      <c r="O708">
        <f t="shared" si="11"/>
        <v>2.81561E-2</v>
      </c>
    </row>
    <row r="709" spans="1:15" x14ac:dyDescent="0.3">
      <c r="A709" s="73">
        <v>46311</v>
      </c>
      <c r="B709" s="67" t="s">
        <v>2090</v>
      </c>
      <c r="C709" s="68" t="s">
        <v>2608</v>
      </c>
      <c r="D709" s="68" t="s">
        <v>14701</v>
      </c>
      <c r="E709" s="67" t="s">
        <v>14702</v>
      </c>
      <c r="F709" s="69">
        <v>3.823</v>
      </c>
      <c r="G709" s="70">
        <v>0.6069</v>
      </c>
      <c r="H709" s="70">
        <v>0.95299999999999996</v>
      </c>
      <c r="I709" s="73">
        <v>46240</v>
      </c>
      <c r="J709" s="73">
        <v>46544</v>
      </c>
      <c r="K709" s="69">
        <v>3.45</v>
      </c>
      <c r="L709" s="68" t="s">
        <v>2609</v>
      </c>
      <c r="M709" s="71">
        <v>1.5800000000000002E-2</v>
      </c>
      <c r="N709" t="str">
        <f>_xll.IMDP("BND",D709,$N$1,A709)</f>
        <v>은행채</v>
      </c>
      <c r="O709">
        <f t="shared" si="11"/>
        <v>9.5890200000000002E-3</v>
      </c>
    </row>
    <row r="710" spans="1:15" x14ac:dyDescent="0.3">
      <c r="A710" s="73">
        <v>46311</v>
      </c>
      <c r="B710" s="67" t="s">
        <v>2090</v>
      </c>
      <c r="C710" s="68" t="s">
        <v>2608</v>
      </c>
      <c r="D710" s="68" t="s">
        <v>15599</v>
      </c>
      <c r="E710" s="67" t="s">
        <v>15600</v>
      </c>
      <c r="F710" s="69">
        <v>3.8530000000000002</v>
      </c>
      <c r="G710" s="70">
        <v>0.64629999999999999</v>
      </c>
      <c r="H710" s="70">
        <v>1.0401</v>
      </c>
      <c r="I710" s="73">
        <v>46286</v>
      </c>
      <c r="J710" s="73">
        <v>46559</v>
      </c>
      <c r="K710" s="69">
        <v>3.82</v>
      </c>
      <c r="L710" s="68" t="s">
        <v>2609</v>
      </c>
      <c r="M710" s="71">
        <v>1.3599999999999999E-2</v>
      </c>
      <c r="N710" t="str">
        <f>_xll.IMDP("BND",D710,$N$1,A710)</f>
        <v>은행채</v>
      </c>
      <c r="O710">
        <f t="shared" si="11"/>
        <v>8.7896799999999994E-3</v>
      </c>
    </row>
    <row r="711" spans="1:15" x14ac:dyDescent="0.3">
      <c r="A711" s="73">
        <v>46311</v>
      </c>
      <c r="B711" s="67" t="s">
        <v>2090</v>
      </c>
      <c r="C711" s="68" t="s">
        <v>2608</v>
      </c>
      <c r="D711" s="68" t="s">
        <v>16038</v>
      </c>
      <c r="E711" s="67" t="s">
        <v>16039</v>
      </c>
      <c r="F711" s="69">
        <v>3.91</v>
      </c>
      <c r="G711" s="70">
        <v>0.79100000000000004</v>
      </c>
      <c r="H711" s="70">
        <v>1.3869</v>
      </c>
      <c r="I711" s="73">
        <v>46310</v>
      </c>
      <c r="J711" s="73">
        <v>46614</v>
      </c>
      <c r="K711" s="69">
        <v>3.78</v>
      </c>
      <c r="L711" s="68" t="s">
        <v>2609</v>
      </c>
      <c r="M711" s="71">
        <v>6.3E-3</v>
      </c>
      <c r="N711" t="str">
        <f>_xll.IMDP("BND",D711,$N$1,A711)</f>
        <v>은행채</v>
      </c>
      <c r="O711">
        <f t="shared" si="11"/>
        <v>4.9833000000000004E-3</v>
      </c>
    </row>
    <row r="712" spans="1:15" x14ac:dyDescent="0.3">
      <c r="A712" s="73">
        <v>46311</v>
      </c>
      <c r="B712" s="67" t="s">
        <v>2090</v>
      </c>
      <c r="C712" s="68" t="s">
        <v>2608</v>
      </c>
      <c r="D712" s="68" t="s">
        <v>3189</v>
      </c>
      <c r="E712" s="67" t="s">
        <v>3190</v>
      </c>
      <c r="F712" s="69">
        <v>3.952</v>
      </c>
      <c r="G712" s="70">
        <v>1.0998000000000001</v>
      </c>
      <c r="H712" s="70">
        <v>1.5007999999999999</v>
      </c>
      <c r="I712" s="73">
        <v>44903</v>
      </c>
      <c r="J712" s="73">
        <v>46729</v>
      </c>
      <c r="K712" s="69">
        <v>4.38</v>
      </c>
      <c r="L712" s="68" t="s">
        <v>2609</v>
      </c>
      <c r="M712" s="71">
        <v>1.8200000000000001E-2</v>
      </c>
      <c r="N712" t="str">
        <f>_xll.IMDP("BND",D712,$N$1,A712)</f>
        <v>은행채</v>
      </c>
      <c r="O712">
        <f t="shared" si="11"/>
        <v>2.0016360000000004E-2</v>
      </c>
    </row>
    <row r="713" spans="1:15" x14ac:dyDescent="0.3">
      <c r="A713" s="73">
        <v>46311</v>
      </c>
      <c r="B713" s="67" t="s">
        <v>2090</v>
      </c>
      <c r="C713" s="68" t="s">
        <v>2608</v>
      </c>
      <c r="D713" s="68" t="s">
        <v>3191</v>
      </c>
      <c r="E713" s="67" t="s">
        <v>3192</v>
      </c>
      <c r="F713" s="69">
        <v>3.6560000000000001</v>
      </c>
      <c r="G713" s="70">
        <v>0.43880000000000002</v>
      </c>
      <c r="H713" s="70">
        <v>0.30180000000000001</v>
      </c>
      <c r="I713" s="73">
        <v>45014</v>
      </c>
      <c r="J713" s="73">
        <v>46475</v>
      </c>
      <c r="K713" s="69">
        <v>3.59</v>
      </c>
      <c r="L713" s="68" t="s">
        <v>2609</v>
      </c>
      <c r="M713" s="71">
        <v>9.2999999999999992E-3</v>
      </c>
      <c r="N713" t="str">
        <f>_xll.IMDP("BND",D713,$N$1,A713)</f>
        <v>은행채</v>
      </c>
      <c r="O713">
        <f t="shared" si="11"/>
        <v>4.0808399999999996E-3</v>
      </c>
    </row>
    <row r="714" spans="1:15" x14ac:dyDescent="0.3">
      <c r="A714" s="73">
        <v>46311</v>
      </c>
      <c r="B714" s="67" t="s">
        <v>2090</v>
      </c>
      <c r="C714" s="68" t="s">
        <v>2608</v>
      </c>
      <c r="D714" s="68" t="s">
        <v>3193</v>
      </c>
      <c r="E714" s="67" t="s">
        <v>3194</v>
      </c>
      <c r="F714" s="69">
        <v>3.9009999999999998</v>
      </c>
      <c r="G714" s="70">
        <v>0.73899999999999999</v>
      </c>
      <c r="H714" s="70">
        <v>0.73580000000000001</v>
      </c>
      <c r="I714" s="73">
        <v>45495</v>
      </c>
      <c r="J714" s="73">
        <v>46590</v>
      </c>
      <c r="K714" s="69">
        <v>3.21</v>
      </c>
      <c r="L714" s="68" t="s">
        <v>2609</v>
      </c>
      <c r="M714" s="71">
        <v>1.1599999999999999E-2</v>
      </c>
      <c r="N714" t="str">
        <f>_xll.IMDP("BND",D714,$N$1,A714)</f>
        <v>은행채</v>
      </c>
      <c r="O714">
        <f t="shared" si="11"/>
        <v>8.5723999999999991E-3</v>
      </c>
    </row>
    <row r="715" spans="1:15" x14ac:dyDescent="0.3">
      <c r="A715" s="73">
        <v>46311</v>
      </c>
      <c r="B715" s="67" t="s">
        <v>2090</v>
      </c>
      <c r="C715" s="68" t="s">
        <v>2608</v>
      </c>
      <c r="D715" s="68" t="s">
        <v>3195</v>
      </c>
      <c r="E715" s="67" t="s">
        <v>3196</v>
      </c>
      <c r="F715" s="69">
        <v>3.8969999999999998</v>
      </c>
      <c r="G715" s="70">
        <v>0.73529999999999995</v>
      </c>
      <c r="H715" s="70">
        <v>0.72850000000000004</v>
      </c>
      <c r="I715" s="73">
        <v>45677</v>
      </c>
      <c r="J715" s="73">
        <v>46588</v>
      </c>
      <c r="K715" s="69">
        <v>2.74</v>
      </c>
      <c r="L715" s="68" t="s">
        <v>2609</v>
      </c>
      <c r="M715" s="71">
        <v>3.7000000000000002E-3</v>
      </c>
      <c r="N715" t="str">
        <f>_xll.IMDP("BND",D715,$N$1,A715)</f>
        <v>은행채</v>
      </c>
      <c r="O715">
        <f t="shared" si="11"/>
        <v>2.72061E-3</v>
      </c>
    </row>
    <row r="716" spans="1:15" x14ac:dyDescent="0.3">
      <c r="A716" s="73">
        <v>46311</v>
      </c>
      <c r="B716" s="67" t="s">
        <v>2090</v>
      </c>
      <c r="C716" s="68" t="s">
        <v>2608</v>
      </c>
      <c r="D716" s="68" t="s">
        <v>3197</v>
      </c>
      <c r="E716" s="67" t="s">
        <v>3198</v>
      </c>
      <c r="F716" s="69">
        <v>3.6829999999999998</v>
      </c>
      <c r="G716" s="70">
        <v>0.46160000000000001</v>
      </c>
      <c r="H716" s="70">
        <v>0.32779999999999998</v>
      </c>
      <c r="I716" s="73">
        <v>45754</v>
      </c>
      <c r="J716" s="73">
        <v>46484</v>
      </c>
      <c r="K716" s="69">
        <v>2.5299999999999998</v>
      </c>
      <c r="L716" s="68" t="s">
        <v>2609</v>
      </c>
      <c r="M716" s="71">
        <v>6.8999999999999999E-3</v>
      </c>
      <c r="N716" t="str">
        <f>_xll.IMDP("BND",D716,$N$1,A716)</f>
        <v>은행채</v>
      </c>
      <c r="O716">
        <f t="shared" si="11"/>
        <v>3.1850400000000001E-3</v>
      </c>
    </row>
    <row r="717" spans="1:15" x14ac:dyDescent="0.3">
      <c r="A717" s="73">
        <v>46311</v>
      </c>
      <c r="B717" s="67" t="s">
        <v>2090</v>
      </c>
      <c r="C717" s="68" t="s">
        <v>2608</v>
      </c>
      <c r="D717" s="68" t="s">
        <v>3199</v>
      </c>
      <c r="E717" s="67" t="s">
        <v>3200</v>
      </c>
      <c r="F717" s="69">
        <v>3.82</v>
      </c>
      <c r="G717" s="70">
        <v>0.61850000000000005</v>
      </c>
      <c r="H717" s="70">
        <v>0.53769999999999996</v>
      </c>
      <c r="I717" s="73">
        <v>45813</v>
      </c>
      <c r="J717" s="73">
        <v>46543</v>
      </c>
      <c r="K717" s="69">
        <v>2.5</v>
      </c>
      <c r="L717" s="68" t="s">
        <v>2609</v>
      </c>
      <c r="M717" s="71">
        <v>1.9800000000000002E-2</v>
      </c>
      <c r="N717" t="str">
        <f>_xll.IMDP("BND",D717,$N$1,A717)</f>
        <v>은행채</v>
      </c>
      <c r="O717">
        <f t="shared" si="11"/>
        <v>1.2246300000000002E-2</v>
      </c>
    </row>
    <row r="718" spans="1:15" x14ac:dyDescent="0.3">
      <c r="A718" s="73">
        <v>46311</v>
      </c>
      <c r="B718" s="67" t="s">
        <v>2090</v>
      </c>
      <c r="C718" s="68" t="s">
        <v>2608</v>
      </c>
      <c r="D718" s="68" t="s">
        <v>3201</v>
      </c>
      <c r="E718" s="67" t="s">
        <v>3202</v>
      </c>
      <c r="F718" s="69">
        <v>3.9089999999999998</v>
      </c>
      <c r="G718" s="70">
        <v>0.78459999999999996</v>
      </c>
      <c r="H718" s="70">
        <v>0.81520000000000004</v>
      </c>
      <c r="I718" s="73">
        <v>45876</v>
      </c>
      <c r="J718" s="73">
        <v>46606</v>
      </c>
      <c r="K718" s="69">
        <v>2.4900000000000002</v>
      </c>
      <c r="L718" s="68" t="s">
        <v>2609</v>
      </c>
      <c r="M718" s="71">
        <v>8.8000000000000005E-3</v>
      </c>
      <c r="N718" t="str">
        <f>_xll.IMDP("BND",D718,$N$1,A718)</f>
        <v>은행채</v>
      </c>
      <c r="O718">
        <f t="shared" si="11"/>
        <v>6.9044800000000002E-3</v>
      </c>
    </row>
    <row r="719" spans="1:15" x14ac:dyDescent="0.3">
      <c r="A719" s="73">
        <v>46311</v>
      </c>
      <c r="B719" s="67" t="s">
        <v>2090</v>
      </c>
      <c r="C719" s="68" t="s">
        <v>2608</v>
      </c>
      <c r="D719" s="68" t="s">
        <v>3203</v>
      </c>
      <c r="E719" s="67" t="s">
        <v>3204</v>
      </c>
      <c r="F719" s="69">
        <v>3.9279999999999999</v>
      </c>
      <c r="G719" s="70">
        <v>0.89119999999999999</v>
      </c>
      <c r="H719" s="70">
        <v>1.0201</v>
      </c>
      <c r="I719" s="73">
        <v>45916</v>
      </c>
      <c r="J719" s="73">
        <v>46646</v>
      </c>
      <c r="K719" s="69">
        <v>2.52</v>
      </c>
      <c r="L719" s="68" t="s">
        <v>2609</v>
      </c>
      <c r="M719" s="71">
        <v>7.3000000000000001E-3</v>
      </c>
      <c r="N719" t="str">
        <f>_xll.IMDP("BND",D719,$N$1,A719)</f>
        <v>은행채</v>
      </c>
      <c r="O719">
        <f t="shared" si="11"/>
        <v>6.5057600000000002E-3</v>
      </c>
    </row>
    <row r="720" spans="1:15" x14ac:dyDescent="0.3">
      <c r="A720" s="73">
        <v>46311</v>
      </c>
      <c r="B720" s="67" t="s">
        <v>2090</v>
      </c>
      <c r="C720" s="68" t="s">
        <v>2608</v>
      </c>
      <c r="D720" s="68" t="s">
        <v>3205</v>
      </c>
      <c r="E720" s="67" t="s">
        <v>3206</v>
      </c>
      <c r="F720" s="69">
        <v>4.08</v>
      </c>
      <c r="G720" s="70">
        <v>1.9643999999999999</v>
      </c>
      <c r="H720" s="70">
        <v>4.4309000000000003</v>
      </c>
      <c r="I720" s="73">
        <v>45967</v>
      </c>
      <c r="J720" s="73">
        <v>47063</v>
      </c>
      <c r="K720" s="69">
        <v>2.89</v>
      </c>
      <c r="L720" s="68" t="s">
        <v>2609</v>
      </c>
      <c r="M720" s="71">
        <v>8.2000000000000007E-3</v>
      </c>
      <c r="N720" t="str">
        <f>_xll.IMDP("BND",D720,$N$1,A720)</f>
        <v>은행채</v>
      </c>
      <c r="O720">
        <f t="shared" si="11"/>
        <v>1.610808E-2</v>
      </c>
    </row>
    <row r="721" spans="1:15" x14ac:dyDescent="0.3">
      <c r="A721" s="73">
        <v>46311</v>
      </c>
      <c r="B721" s="67" t="s">
        <v>2090</v>
      </c>
      <c r="C721" s="68" t="s">
        <v>2608</v>
      </c>
      <c r="D721" s="68" t="s">
        <v>3207</v>
      </c>
      <c r="E721" s="67" t="s">
        <v>3208</v>
      </c>
      <c r="F721" s="69">
        <v>3.9790000000000001</v>
      </c>
      <c r="G721" s="70">
        <v>1.2529999999999999</v>
      </c>
      <c r="H721" s="70">
        <v>1.907</v>
      </c>
      <c r="I721" s="73">
        <v>46058</v>
      </c>
      <c r="J721" s="73">
        <v>46788</v>
      </c>
      <c r="K721" s="69">
        <v>3.32</v>
      </c>
      <c r="L721" s="68" t="s">
        <v>2609</v>
      </c>
      <c r="M721" s="71">
        <v>2.7799999999999998E-2</v>
      </c>
      <c r="N721" t="str">
        <f>_xll.IMDP("BND",D721,$N$1,A721)</f>
        <v>은행채</v>
      </c>
      <c r="O721">
        <f t="shared" si="11"/>
        <v>3.4833399999999994E-2</v>
      </c>
    </row>
    <row r="722" spans="1:15" x14ac:dyDescent="0.3">
      <c r="A722" s="73">
        <v>46311</v>
      </c>
      <c r="B722" s="67" t="s">
        <v>2090</v>
      </c>
      <c r="C722" s="68" t="s">
        <v>2608</v>
      </c>
      <c r="D722" s="68" t="s">
        <v>14066</v>
      </c>
      <c r="E722" s="67" t="s">
        <v>14067</v>
      </c>
      <c r="F722" s="69">
        <v>3.9609999999999999</v>
      </c>
      <c r="G722" s="70">
        <v>1.1680999999999999</v>
      </c>
      <c r="H722" s="70">
        <v>1.6709000000000001</v>
      </c>
      <c r="I722" s="73">
        <v>46205</v>
      </c>
      <c r="J722" s="73">
        <v>46754</v>
      </c>
      <c r="K722" s="69">
        <v>3.93</v>
      </c>
      <c r="L722" s="68" t="s">
        <v>2609</v>
      </c>
      <c r="M722" s="71">
        <v>2.3199999999999998E-2</v>
      </c>
      <c r="N722" t="str">
        <f>_xll.IMDP("BND",D722,$N$1,A722)</f>
        <v>은행채</v>
      </c>
      <c r="O722">
        <f t="shared" si="11"/>
        <v>2.7099919999999996E-2</v>
      </c>
    </row>
    <row r="723" spans="1:15" x14ac:dyDescent="0.3">
      <c r="A723" s="73">
        <v>46311</v>
      </c>
      <c r="B723" s="67" t="s">
        <v>2090</v>
      </c>
      <c r="C723" s="68" t="s">
        <v>2608</v>
      </c>
      <c r="D723" s="68" t="s">
        <v>14744</v>
      </c>
      <c r="E723" s="67" t="s">
        <v>14745</v>
      </c>
      <c r="F723" s="69">
        <v>3.94</v>
      </c>
      <c r="G723" s="70">
        <v>1.0189999999999999</v>
      </c>
      <c r="H723" s="70">
        <v>1.3067</v>
      </c>
      <c r="I723" s="73">
        <v>46241</v>
      </c>
      <c r="J723" s="73">
        <v>46698</v>
      </c>
      <c r="K723" s="69">
        <v>3.68</v>
      </c>
      <c r="L723" s="68" t="s">
        <v>2609</v>
      </c>
      <c r="M723" s="71">
        <v>1.8599999999999998E-2</v>
      </c>
      <c r="N723" t="str">
        <f>_xll.IMDP("BND",D723,$N$1,A723)</f>
        <v>은행채</v>
      </c>
      <c r="O723">
        <f t="shared" si="11"/>
        <v>1.8953399999999995E-2</v>
      </c>
    </row>
    <row r="724" spans="1:15" x14ac:dyDescent="0.3">
      <c r="A724" s="73">
        <v>46311</v>
      </c>
      <c r="B724" s="67" t="s">
        <v>2090</v>
      </c>
      <c r="C724" s="68" t="s">
        <v>2608</v>
      </c>
      <c r="D724" s="68" t="s">
        <v>15763</v>
      </c>
      <c r="E724" s="67" t="s">
        <v>15764</v>
      </c>
      <c r="F724" s="69">
        <v>4.0739999999999998</v>
      </c>
      <c r="G724" s="70">
        <v>1.8384</v>
      </c>
      <c r="H724" s="70">
        <v>3.9177</v>
      </c>
      <c r="I724" s="73">
        <v>46288</v>
      </c>
      <c r="J724" s="73">
        <v>47019</v>
      </c>
      <c r="K724" s="69">
        <v>4.22</v>
      </c>
      <c r="L724" s="68" t="s">
        <v>2609</v>
      </c>
      <c r="M724" s="71">
        <v>1.54E-2</v>
      </c>
      <c r="N724" t="str">
        <f>_xll.IMDP("BND",D724,$N$1,A724)</f>
        <v>은행채</v>
      </c>
      <c r="O724">
        <f t="shared" si="11"/>
        <v>2.8311360000000001E-2</v>
      </c>
    </row>
    <row r="725" spans="1:15" x14ac:dyDescent="0.3">
      <c r="A725" s="73">
        <v>46311</v>
      </c>
      <c r="B725" s="67" t="s">
        <v>2090</v>
      </c>
      <c r="C725" s="68" t="s">
        <v>2608</v>
      </c>
      <c r="D725" s="68" t="s">
        <v>3209</v>
      </c>
      <c r="E725" s="67" t="s">
        <v>3210</v>
      </c>
      <c r="F725" s="69">
        <v>3.6030000000000002</v>
      </c>
      <c r="G725" s="70">
        <v>0.39400000000000002</v>
      </c>
      <c r="H725" s="70">
        <v>0.53559999999999997</v>
      </c>
      <c r="I725" s="73">
        <v>46098</v>
      </c>
      <c r="J725" s="73">
        <v>46463</v>
      </c>
      <c r="K725" s="69">
        <v>2.83</v>
      </c>
      <c r="L725" s="68" t="s">
        <v>2609</v>
      </c>
      <c r="M725" s="71">
        <v>5.4999999999999997E-3</v>
      </c>
      <c r="N725" t="str">
        <f>_xll.IMDP("BND",D725,$N$1,A725)</f>
        <v>은행채</v>
      </c>
      <c r="O725">
        <f t="shared" si="11"/>
        <v>2.1670000000000001E-3</v>
      </c>
    </row>
    <row r="726" spans="1:15" x14ac:dyDescent="0.3">
      <c r="A726" s="73">
        <v>46311</v>
      </c>
      <c r="B726" s="67" t="s">
        <v>2090</v>
      </c>
      <c r="C726" s="68" t="s">
        <v>2608</v>
      </c>
      <c r="D726" s="68" t="s">
        <v>3211</v>
      </c>
      <c r="E726" s="67" t="s">
        <v>3212</v>
      </c>
      <c r="F726" s="69">
        <v>3.6779999999999999</v>
      </c>
      <c r="G726" s="70">
        <v>0.4466</v>
      </c>
      <c r="H726" s="70">
        <v>0.63019999999999998</v>
      </c>
      <c r="I726" s="73">
        <v>46118</v>
      </c>
      <c r="J726" s="73">
        <v>46483</v>
      </c>
      <c r="K726" s="69">
        <v>3.04</v>
      </c>
      <c r="L726" s="68" t="s">
        <v>2609</v>
      </c>
      <c r="M726" s="71">
        <v>1.18E-2</v>
      </c>
      <c r="N726" t="str">
        <f>_xll.IMDP("BND",D726,$N$1,A726)</f>
        <v>은행채</v>
      </c>
      <c r="O726">
        <f t="shared" si="11"/>
        <v>5.2698800000000002E-3</v>
      </c>
    </row>
    <row r="727" spans="1:15" x14ac:dyDescent="0.3">
      <c r="A727" s="73">
        <v>46311</v>
      </c>
      <c r="B727" s="67" t="s">
        <v>2090</v>
      </c>
      <c r="C727" s="68" t="s">
        <v>2608</v>
      </c>
      <c r="D727" s="68" t="s">
        <v>3213</v>
      </c>
      <c r="E727" s="67" t="s">
        <v>3214</v>
      </c>
      <c r="F727" s="69">
        <v>3.76</v>
      </c>
      <c r="G727" s="70">
        <v>0.54390000000000005</v>
      </c>
      <c r="H727" s="70">
        <v>0.82010000000000005</v>
      </c>
      <c r="I727" s="73">
        <v>46155</v>
      </c>
      <c r="J727" s="73">
        <v>46520</v>
      </c>
      <c r="K727" s="69">
        <v>3.08</v>
      </c>
      <c r="L727" s="68" t="s">
        <v>2609</v>
      </c>
      <c r="M727" s="71">
        <v>0.01</v>
      </c>
      <c r="N727" t="str">
        <f>_xll.IMDP("BND",D727,$N$1,A727)</f>
        <v>은행채</v>
      </c>
      <c r="O727">
        <f t="shared" si="11"/>
        <v>5.4390000000000003E-3</v>
      </c>
    </row>
    <row r="728" spans="1:15" x14ac:dyDescent="0.3">
      <c r="A728" s="73">
        <v>46311</v>
      </c>
      <c r="B728" s="67" t="s">
        <v>2090</v>
      </c>
      <c r="C728" s="68" t="s">
        <v>2608</v>
      </c>
      <c r="D728" s="68" t="s">
        <v>14575</v>
      </c>
      <c r="E728" s="67" t="s">
        <v>14576</v>
      </c>
      <c r="F728" s="69">
        <v>3.88</v>
      </c>
      <c r="G728" s="70">
        <v>0.6673</v>
      </c>
      <c r="H728" s="70">
        <v>1.0875999999999999</v>
      </c>
      <c r="I728" s="73">
        <v>46232</v>
      </c>
      <c r="J728" s="73">
        <v>46567</v>
      </c>
      <c r="K728" s="69">
        <v>3.48</v>
      </c>
      <c r="L728" s="68" t="s">
        <v>2609</v>
      </c>
      <c r="M728" s="71">
        <v>1.17E-2</v>
      </c>
      <c r="N728" t="str">
        <f>_xll.IMDP("BND",D728,$N$1,A728)</f>
        <v>은행채</v>
      </c>
      <c r="O728">
        <f t="shared" si="11"/>
        <v>7.8074099999999999E-3</v>
      </c>
    </row>
    <row r="729" spans="1:15" x14ac:dyDescent="0.3">
      <c r="A729" s="73">
        <v>46311</v>
      </c>
      <c r="B729" s="67" t="s">
        <v>2090</v>
      </c>
      <c r="C729" s="68" t="s">
        <v>2608</v>
      </c>
      <c r="D729" s="68" t="s">
        <v>14876</v>
      </c>
      <c r="E729" s="67" t="s">
        <v>14877</v>
      </c>
      <c r="F729" s="69">
        <v>3.4489999999999998</v>
      </c>
      <c r="G729" s="70">
        <v>0.30990000000000001</v>
      </c>
      <c r="H729" s="70">
        <v>0.39550000000000002</v>
      </c>
      <c r="I729" s="73">
        <v>46247</v>
      </c>
      <c r="J729" s="73">
        <v>46431</v>
      </c>
      <c r="K729" s="69">
        <v>3.25</v>
      </c>
      <c r="L729" s="68" t="s">
        <v>2609</v>
      </c>
      <c r="M729" s="71">
        <v>2.3E-3</v>
      </c>
      <c r="N729" t="str">
        <f>_xll.IMDP("BND",D729,$N$1,A729)</f>
        <v>은행채</v>
      </c>
      <c r="O729">
        <f t="shared" si="11"/>
        <v>7.1277000000000005E-4</v>
      </c>
    </row>
    <row r="730" spans="1:15" x14ac:dyDescent="0.3">
      <c r="A730" s="73">
        <v>46311</v>
      </c>
      <c r="B730" s="67" t="s">
        <v>2090</v>
      </c>
      <c r="C730" s="68" t="s">
        <v>2608</v>
      </c>
      <c r="D730" s="68" t="s">
        <v>15601</v>
      </c>
      <c r="E730" s="67" t="s">
        <v>15602</v>
      </c>
      <c r="F730" s="69">
        <v>3.9260000000000002</v>
      </c>
      <c r="G730" s="70">
        <v>0.89100000000000001</v>
      </c>
      <c r="H730" s="70">
        <v>1.6513</v>
      </c>
      <c r="I730" s="73">
        <v>46287</v>
      </c>
      <c r="J730" s="73">
        <v>46652</v>
      </c>
      <c r="K730" s="69">
        <v>3.86</v>
      </c>
      <c r="L730" s="68" t="s">
        <v>2609</v>
      </c>
      <c r="M730" s="71">
        <v>9.7999999999999997E-3</v>
      </c>
      <c r="N730" t="str">
        <f>_xll.IMDP("BND",D730,$N$1,A730)</f>
        <v>은행채</v>
      </c>
      <c r="O730">
        <f t="shared" si="11"/>
        <v>8.7317999999999996E-3</v>
      </c>
    </row>
    <row r="731" spans="1:15" x14ac:dyDescent="0.3">
      <c r="A731" s="73">
        <v>46311</v>
      </c>
      <c r="B731" s="67" t="s">
        <v>2090</v>
      </c>
      <c r="C731" s="68" t="s">
        <v>2608</v>
      </c>
      <c r="D731" s="68" t="s">
        <v>3215</v>
      </c>
      <c r="E731" s="67" t="s">
        <v>3216</v>
      </c>
      <c r="F731" s="69">
        <v>3.7759999999999998</v>
      </c>
      <c r="G731" s="70">
        <v>0.57499999999999996</v>
      </c>
      <c r="H731" s="70">
        <v>0.47570000000000001</v>
      </c>
      <c r="I731" s="73">
        <v>44701</v>
      </c>
      <c r="J731" s="73">
        <v>46527</v>
      </c>
      <c r="K731" s="69">
        <v>3.5</v>
      </c>
      <c r="L731" s="68" t="s">
        <v>2609</v>
      </c>
      <c r="M731" s="71">
        <v>9.7999999999999997E-3</v>
      </c>
      <c r="N731" t="str">
        <f>_xll.IMDP("BND",D731,$N$1,A731)</f>
        <v>은행채</v>
      </c>
      <c r="O731">
        <f t="shared" si="11"/>
        <v>5.6349999999999994E-3</v>
      </c>
    </row>
    <row r="732" spans="1:15" x14ac:dyDescent="0.3">
      <c r="A732" s="73">
        <v>46311</v>
      </c>
      <c r="B732" s="67" t="s">
        <v>2090</v>
      </c>
      <c r="C732" s="68" t="s">
        <v>2608</v>
      </c>
      <c r="D732" s="68" t="s">
        <v>3217</v>
      </c>
      <c r="E732" s="67" t="s">
        <v>3218</v>
      </c>
      <c r="F732" s="69">
        <v>4.0229999999999997</v>
      </c>
      <c r="G732" s="70">
        <v>1.5111000000000001</v>
      </c>
      <c r="H732" s="70">
        <v>2.7054999999999998</v>
      </c>
      <c r="I732" s="73">
        <v>45061</v>
      </c>
      <c r="J732" s="73">
        <v>46888</v>
      </c>
      <c r="K732" s="69">
        <v>3.66</v>
      </c>
      <c r="L732" s="68" t="s">
        <v>2609</v>
      </c>
      <c r="M732" s="71">
        <v>1.3899999999999999E-2</v>
      </c>
      <c r="N732" t="str">
        <f>_xll.IMDP("BND",D732,$N$1,A732)</f>
        <v>은행채</v>
      </c>
      <c r="O732">
        <f t="shared" si="11"/>
        <v>2.1004290000000002E-2</v>
      </c>
    </row>
    <row r="733" spans="1:15" x14ac:dyDescent="0.3">
      <c r="A733" s="73">
        <v>46311</v>
      </c>
      <c r="B733" s="67" t="s">
        <v>2090</v>
      </c>
      <c r="C733" s="68" t="s">
        <v>2608</v>
      </c>
      <c r="D733" s="68" t="s">
        <v>3219</v>
      </c>
      <c r="E733" s="67" t="s">
        <v>3220</v>
      </c>
      <c r="F733" s="69">
        <v>3.5470000000000002</v>
      </c>
      <c r="G733" s="70">
        <v>0.36840000000000001</v>
      </c>
      <c r="H733" s="70">
        <v>0.22750000000000001</v>
      </c>
      <c r="I733" s="73">
        <v>45538</v>
      </c>
      <c r="J733" s="73">
        <v>46449</v>
      </c>
      <c r="K733" s="69">
        <v>3.22</v>
      </c>
      <c r="L733" s="68" t="s">
        <v>2609</v>
      </c>
      <c r="M733" s="71">
        <v>7.0000000000000001E-3</v>
      </c>
      <c r="N733" t="str">
        <f>_xll.IMDP("BND",D733,$N$1,A733)</f>
        <v>은행채</v>
      </c>
      <c r="O733">
        <f t="shared" si="11"/>
        <v>2.5788E-3</v>
      </c>
    </row>
    <row r="734" spans="1:15" x14ac:dyDescent="0.3">
      <c r="A734" s="73">
        <v>46311</v>
      </c>
      <c r="B734" s="67" t="s">
        <v>2090</v>
      </c>
      <c r="C734" s="68" t="s">
        <v>2608</v>
      </c>
      <c r="D734" s="68" t="s">
        <v>3221</v>
      </c>
      <c r="E734" s="67" t="s">
        <v>3222</v>
      </c>
      <c r="F734" s="69">
        <v>3.734</v>
      </c>
      <c r="G734" s="70">
        <v>0.53259999999999996</v>
      </c>
      <c r="H734" s="70">
        <v>0.41799999999999998</v>
      </c>
      <c r="I734" s="73">
        <v>45600</v>
      </c>
      <c r="J734" s="73">
        <v>46511</v>
      </c>
      <c r="K734" s="69">
        <v>3.15</v>
      </c>
      <c r="L734" s="68" t="s">
        <v>2609</v>
      </c>
      <c r="M734" s="71">
        <v>4.7000000000000002E-3</v>
      </c>
      <c r="N734" t="str">
        <f>_xll.IMDP("BND",D734,$N$1,A734)</f>
        <v>은행채</v>
      </c>
      <c r="O734">
        <f t="shared" si="11"/>
        <v>2.50322E-3</v>
      </c>
    </row>
    <row r="735" spans="1:15" x14ac:dyDescent="0.3">
      <c r="A735" s="73">
        <v>46311</v>
      </c>
      <c r="B735" s="67" t="s">
        <v>2090</v>
      </c>
      <c r="C735" s="68" t="s">
        <v>2608</v>
      </c>
      <c r="D735" s="68" t="s">
        <v>3223</v>
      </c>
      <c r="E735" s="67" t="s">
        <v>3224</v>
      </c>
      <c r="F735" s="69">
        <v>3.8519999999999999</v>
      </c>
      <c r="G735" s="70">
        <v>0.65649999999999997</v>
      </c>
      <c r="H735" s="70">
        <v>0.59550000000000003</v>
      </c>
      <c r="I735" s="73">
        <v>45827</v>
      </c>
      <c r="J735" s="73">
        <v>46557</v>
      </c>
      <c r="K735" s="69">
        <v>2.56</v>
      </c>
      <c r="L735" s="68" t="s">
        <v>2609</v>
      </c>
      <c r="M735" s="71">
        <v>1.38E-2</v>
      </c>
      <c r="N735" t="str">
        <f>_xll.IMDP("BND",D735,$N$1,A735)</f>
        <v>은행채</v>
      </c>
      <c r="O735">
        <f t="shared" si="11"/>
        <v>9.0596999999999987E-3</v>
      </c>
    </row>
    <row r="736" spans="1:15" x14ac:dyDescent="0.3">
      <c r="A736" s="73">
        <v>46311</v>
      </c>
      <c r="B736" s="67" t="s">
        <v>2090</v>
      </c>
      <c r="C736" s="68" t="s">
        <v>2608</v>
      </c>
      <c r="D736" s="68" t="s">
        <v>3225</v>
      </c>
      <c r="E736" s="67" t="s">
        <v>3226</v>
      </c>
      <c r="F736" s="69">
        <v>3.891</v>
      </c>
      <c r="G736" s="70">
        <v>0.73009999999999997</v>
      </c>
      <c r="H736" s="70">
        <v>0.71560000000000001</v>
      </c>
      <c r="I736" s="73">
        <v>45854</v>
      </c>
      <c r="J736" s="73">
        <v>46584</v>
      </c>
      <c r="K736" s="69">
        <v>2.5099999999999998</v>
      </c>
      <c r="L736" s="68" t="s">
        <v>2609</v>
      </c>
      <c r="M736" s="71">
        <v>1.34E-2</v>
      </c>
      <c r="N736" t="str">
        <f>_xll.IMDP("BND",D736,$N$1,A736)</f>
        <v>은행채</v>
      </c>
      <c r="O736">
        <f t="shared" si="11"/>
        <v>9.7833399999999997E-3</v>
      </c>
    </row>
    <row r="737" spans="1:15" x14ac:dyDescent="0.3">
      <c r="A737" s="73">
        <v>46311</v>
      </c>
      <c r="B737" s="67" t="s">
        <v>2090</v>
      </c>
      <c r="C737" s="68" t="s">
        <v>2608</v>
      </c>
      <c r="D737" s="68" t="s">
        <v>3227</v>
      </c>
      <c r="E737" s="67" t="s">
        <v>3228</v>
      </c>
      <c r="F737" s="69">
        <v>3.9289999999999998</v>
      </c>
      <c r="G737" s="70">
        <v>0.89390000000000003</v>
      </c>
      <c r="H737" s="70">
        <v>1.0257000000000001</v>
      </c>
      <c r="I737" s="73">
        <v>45917</v>
      </c>
      <c r="J737" s="73">
        <v>46647</v>
      </c>
      <c r="K737" s="69">
        <v>2.5099999999999998</v>
      </c>
      <c r="L737" s="68" t="s">
        <v>2609</v>
      </c>
      <c r="M737" s="71">
        <v>2.1100000000000001E-2</v>
      </c>
      <c r="N737" t="str">
        <f>_xll.IMDP("BND",D737,$N$1,A737)</f>
        <v>은행채</v>
      </c>
      <c r="O737">
        <f t="shared" si="11"/>
        <v>1.8861290000000003E-2</v>
      </c>
    </row>
    <row r="738" spans="1:15" x14ac:dyDescent="0.3">
      <c r="A738" s="73">
        <v>46311</v>
      </c>
      <c r="B738" s="67" t="s">
        <v>2090</v>
      </c>
      <c r="C738" s="68" t="s">
        <v>2608</v>
      </c>
      <c r="D738" s="68" t="s">
        <v>3229</v>
      </c>
      <c r="E738" s="67" t="s">
        <v>3230</v>
      </c>
      <c r="F738" s="69">
        <v>3.9340000000000002</v>
      </c>
      <c r="G738" s="70">
        <v>0.96179999999999999</v>
      </c>
      <c r="H738" s="70">
        <v>1.1701999999999999</v>
      </c>
      <c r="I738" s="73">
        <v>46125</v>
      </c>
      <c r="J738" s="73">
        <v>46673</v>
      </c>
      <c r="K738" s="69">
        <v>3.34</v>
      </c>
      <c r="L738" s="68" t="s">
        <v>2609</v>
      </c>
      <c r="M738" s="71">
        <v>2.4899999999999999E-2</v>
      </c>
      <c r="N738" t="str">
        <f>_xll.IMDP("BND",D738,$N$1,A738)</f>
        <v>은행채</v>
      </c>
      <c r="O738">
        <f t="shared" si="11"/>
        <v>2.3948819999999999E-2</v>
      </c>
    </row>
    <row r="739" spans="1:15" x14ac:dyDescent="0.3">
      <c r="A739" s="73">
        <v>46311</v>
      </c>
      <c r="B739" s="67" t="s">
        <v>2090</v>
      </c>
      <c r="C739" s="68" t="s">
        <v>2608</v>
      </c>
      <c r="D739" s="68" t="s">
        <v>3231</v>
      </c>
      <c r="E739" s="67" t="s">
        <v>3232</v>
      </c>
      <c r="F739" s="69">
        <v>4.0090000000000003</v>
      </c>
      <c r="G739" s="70">
        <v>1.3948</v>
      </c>
      <c r="H739" s="70">
        <v>2.3258999999999999</v>
      </c>
      <c r="I739" s="73">
        <v>46178</v>
      </c>
      <c r="J739" s="73">
        <v>46842</v>
      </c>
      <c r="K739" s="69">
        <v>3.81</v>
      </c>
      <c r="L739" s="68" t="s">
        <v>2609</v>
      </c>
      <c r="M739" s="71">
        <v>1.8599999999999998E-2</v>
      </c>
      <c r="N739" t="str">
        <f>_xll.IMDP("BND",D739,$N$1,A739)</f>
        <v>은행채</v>
      </c>
      <c r="O739">
        <f t="shared" si="11"/>
        <v>2.5943279999999999E-2</v>
      </c>
    </row>
    <row r="740" spans="1:15" x14ac:dyDescent="0.3">
      <c r="A740" s="73">
        <v>46311</v>
      </c>
      <c r="B740" s="67" t="s">
        <v>2090</v>
      </c>
      <c r="C740" s="68" t="s">
        <v>2608</v>
      </c>
      <c r="D740" s="68" t="s">
        <v>14114</v>
      </c>
      <c r="E740" s="67" t="s">
        <v>14115</v>
      </c>
      <c r="F740" s="69">
        <v>3.9620000000000002</v>
      </c>
      <c r="G740" s="70">
        <v>1.1709000000000001</v>
      </c>
      <c r="H740" s="70">
        <v>1.6780999999999999</v>
      </c>
      <c r="I740" s="73">
        <v>46206</v>
      </c>
      <c r="J740" s="73">
        <v>46755</v>
      </c>
      <c r="K740" s="69">
        <v>3.91</v>
      </c>
      <c r="L740" s="68" t="s">
        <v>2609</v>
      </c>
      <c r="M740" s="71">
        <v>1.5800000000000002E-2</v>
      </c>
      <c r="N740" t="str">
        <f>_xll.IMDP("BND",D740,$N$1,A740)</f>
        <v>은행채</v>
      </c>
      <c r="O740">
        <f t="shared" si="11"/>
        <v>1.8500220000000001E-2</v>
      </c>
    </row>
    <row r="741" spans="1:15" x14ac:dyDescent="0.3">
      <c r="A741" s="73">
        <v>46311</v>
      </c>
      <c r="B741" s="67" t="s">
        <v>2090</v>
      </c>
      <c r="C741" s="68" t="s">
        <v>2608</v>
      </c>
      <c r="D741" s="68" t="s">
        <v>14798</v>
      </c>
      <c r="E741" s="67" t="s">
        <v>14799</v>
      </c>
      <c r="F741" s="69">
        <v>3.9849999999999999</v>
      </c>
      <c r="G741" s="70">
        <v>1.2628999999999999</v>
      </c>
      <c r="H741" s="70">
        <v>1.9373</v>
      </c>
      <c r="I741" s="73">
        <v>46244</v>
      </c>
      <c r="J741" s="73">
        <v>46793</v>
      </c>
      <c r="K741" s="69">
        <v>3.73</v>
      </c>
      <c r="L741" s="68" t="s">
        <v>2609</v>
      </c>
      <c r="M741" s="71">
        <v>8.3999999999999995E-3</v>
      </c>
      <c r="N741" t="str">
        <f>_xll.IMDP("BND",D741,$N$1,A741)</f>
        <v>은행채</v>
      </c>
      <c r="O741">
        <f t="shared" si="11"/>
        <v>1.0608359999999999E-2</v>
      </c>
    </row>
    <row r="742" spans="1:15" x14ac:dyDescent="0.3">
      <c r="A742" s="73">
        <v>46311</v>
      </c>
      <c r="B742" s="67" t="s">
        <v>2090</v>
      </c>
      <c r="C742" s="68" t="s">
        <v>2608</v>
      </c>
      <c r="D742" s="68" t="s">
        <v>15765</v>
      </c>
      <c r="E742" s="67" t="s">
        <v>15766</v>
      </c>
      <c r="F742" s="69">
        <v>4.0049999999999999</v>
      </c>
      <c r="G742" s="70">
        <v>1.3768</v>
      </c>
      <c r="H742" s="70">
        <v>2.2692000000000001</v>
      </c>
      <c r="I742" s="73">
        <v>46288</v>
      </c>
      <c r="J742" s="73">
        <v>46835</v>
      </c>
      <c r="K742" s="69">
        <v>4.16</v>
      </c>
      <c r="L742" s="68" t="s">
        <v>2609</v>
      </c>
      <c r="M742" s="71">
        <v>7.4999999999999997E-3</v>
      </c>
      <c r="N742" t="str">
        <f>_xll.IMDP("BND",D742,$N$1,A742)</f>
        <v>은행채</v>
      </c>
      <c r="O742">
        <f t="shared" si="11"/>
        <v>1.0326E-2</v>
      </c>
    </row>
    <row r="743" spans="1:15" x14ac:dyDescent="0.3">
      <c r="A743" s="73">
        <v>46311</v>
      </c>
      <c r="B743" s="67" t="s">
        <v>2090</v>
      </c>
      <c r="C743" s="68" t="s">
        <v>2608</v>
      </c>
      <c r="D743" s="68" t="s">
        <v>3233</v>
      </c>
      <c r="E743" s="67" t="s">
        <v>3234</v>
      </c>
      <c r="F743" s="69">
        <v>3.4489999999999998</v>
      </c>
      <c r="G743" s="70">
        <v>0.30719999999999997</v>
      </c>
      <c r="H743" s="70">
        <v>0.39129999999999998</v>
      </c>
      <c r="I743" s="73">
        <v>46065</v>
      </c>
      <c r="J743" s="73">
        <v>46430</v>
      </c>
      <c r="K743" s="69">
        <v>2.88</v>
      </c>
      <c r="L743" s="68" t="s">
        <v>2609</v>
      </c>
      <c r="M743" s="71">
        <v>1.3299999999999999E-2</v>
      </c>
      <c r="N743" t="str">
        <f>_xll.IMDP("BND",D743,$N$1,A743)</f>
        <v>은행채</v>
      </c>
      <c r="O743">
        <f t="shared" si="11"/>
        <v>4.085759999999999E-3</v>
      </c>
    </row>
    <row r="744" spans="1:15" x14ac:dyDescent="0.3">
      <c r="A744" s="73">
        <v>46311</v>
      </c>
      <c r="B744" s="67" t="s">
        <v>2090</v>
      </c>
      <c r="C744" s="68" t="s">
        <v>2608</v>
      </c>
      <c r="D744" s="68" t="s">
        <v>3235</v>
      </c>
      <c r="E744" s="67" t="s">
        <v>3236</v>
      </c>
      <c r="F744" s="69">
        <v>3.6909999999999998</v>
      </c>
      <c r="G744" s="70">
        <v>0.46500000000000002</v>
      </c>
      <c r="H744" s="70">
        <v>0.66469999999999996</v>
      </c>
      <c r="I744" s="73">
        <v>46125</v>
      </c>
      <c r="J744" s="73">
        <v>46490</v>
      </c>
      <c r="K744" s="69">
        <v>3</v>
      </c>
      <c r="L744" s="68" t="s">
        <v>2609</v>
      </c>
      <c r="M744" s="71">
        <v>0.01</v>
      </c>
      <c r="N744" t="str">
        <f>_xll.IMDP("BND",D744,$N$1,A744)</f>
        <v>은행채</v>
      </c>
      <c r="O744">
        <f t="shared" si="11"/>
        <v>4.6500000000000005E-3</v>
      </c>
    </row>
    <row r="745" spans="1:15" x14ac:dyDescent="0.3">
      <c r="A745" s="73">
        <v>46311</v>
      </c>
      <c r="B745" s="67" t="s">
        <v>2090</v>
      </c>
      <c r="C745" s="68" t="s">
        <v>2608</v>
      </c>
      <c r="D745" s="68" t="s">
        <v>14577</v>
      </c>
      <c r="E745" s="67" t="s">
        <v>14578</v>
      </c>
      <c r="F745" s="69">
        <v>3.9119999999999999</v>
      </c>
      <c r="G745" s="70">
        <v>0.74880000000000002</v>
      </c>
      <c r="H745" s="70">
        <v>1.2813000000000001</v>
      </c>
      <c r="I745" s="73">
        <v>46233</v>
      </c>
      <c r="J745" s="73">
        <v>46598</v>
      </c>
      <c r="K745" s="69">
        <v>3.49</v>
      </c>
      <c r="L745" s="68" t="s">
        <v>2609</v>
      </c>
      <c r="M745" s="71">
        <v>2.07E-2</v>
      </c>
      <c r="N745" t="str">
        <f>_xll.IMDP("BND",D745,$N$1,A745)</f>
        <v>은행채</v>
      </c>
      <c r="O745">
        <f t="shared" si="11"/>
        <v>1.5500160000000001E-2</v>
      </c>
    </row>
    <row r="746" spans="1:15" x14ac:dyDescent="0.3">
      <c r="A746" s="73">
        <v>46311</v>
      </c>
      <c r="B746" s="67" t="s">
        <v>2090</v>
      </c>
      <c r="C746" s="68" t="s">
        <v>2608</v>
      </c>
      <c r="D746" s="68" t="s">
        <v>14894</v>
      </c>
      <c r="E746" s="67" t="s">
        <v>14895</v>
      </c>
      <c r="F746" s="69">
        <v>3.7629999999999999</v>
      </c>
      <c r="G746" s="70">
        <v>0.54659999999999997</v>
      </c>
      <c r="H746" s="70">
        <v>0.82550000000000001</v>
      </c>
      <c r="I746" s="73">
        <v>46248</v>
      </c>
      <c r="J746" s="73">
        <v>46521</v>
      </c>
      <c r="K746" s="69">
        <v>3.52</v>
      </c>
      <c r="L746" s="68" t="s">
        <v>2609</v>
      </c>
      <c r="M746" s="71">
        <v>2.2700000000000001E-2</v>
      </c>
      <c r="N746" t="str">
        <f>_xll.IMDP("BND",D746,$N$1,A746)</f>
        <v>은행채</v>
      </c>
      <c r="O746">
        <f t="shared" si="11"/>
        <v>1.240782E-2</v>
      </c>
    </row>
    <row r="747" spans="1:15" x14ac:dyDescent="0.3">
      <c r="A747" s="73">
        <v>46311</v>
      </c>
      <c r="B747" s="67" t="s">
        <v>2090</v>
      </c>
      <c r="C747" s="68" t="s">
        <v>2608</v>
      </c>
      <c r="D747" s="68" t="s">
        <v>15767</v>
      </c>
      <c r="E747" s="67" t="s">
        <v>15768</v>
      </c>
      <c r="F747" s="69">
        <v>3.9260000000000002</v>
      </c>
      <c r="G747" s="70">
        <v>0.89370000000000005</v>
      </c>
      <c r="H747" s="70">
        <v>1.6586000000000001</v>
      </c>
      <c r="I747" s="73">
        <v>46288</v>
      </c>
      <c r="J747" s="73">
        <v>46653</v>
      </c>
      <c r="K747" s="69">
        <v>3.88</v>
      </c>
      <c r="L747" s="68" t="s">
        <v>2609</v>
      </c>
      <c r="M747" s="71">
        <v>1.5699999999999999E-2</v>
      </c>
      <c r="N747" t="str">
        <f>_xll.IMDP("BND",D747,$N$1,A747)</f>
        <v>은행채</v>
      </c>
      <c r="O747">
        <f t="shared" si="11"/>
        <v>1.403109E-2</v>
      </c>
    </row>
    <row r="748" spans="1:15" x14ac:dyDescent="0.3">
      <c r="A748" s="73">
        <v>46311</v>
      </c>
      <c r="B748" s="67" t="s">
        <v>2090</v>
      </c>
      <c r="C748" s="68" t="s">
        <v>2608</v>
      </c>
      <c r="D748" s="68" t="s">
        <v>3237</v>
      </c>
      <c r="E748" s="67" t="s">
        <v>3238</v>
      </c>
      <c r="F748" s="69">
        <v>3.98</v>
      </c>
      <c r="G748" s="70">
        <v>1.2622</v>
      </c>
      <c r="H748" s="70">
        <v>1.9338</v>
      </c>
      <c r="I748" s="73">
        <v>44966</v>
      </c>
      <c r="J748" s="73">
        <v>46792</v>
      </c>
      <c r="K748" s="69">
        <v>3.5</v>
      </c>
      <c r="L748" s="68" t="s">
        <v>2609</v>
      </c>
      <c r="M748" s="71">
        <v>4.5999999999999999E-3</v>
      </c>
      <c r="N748" t="str">
        <f>_xll.IMDP("BND",D748,$N$1,A748)</f>
        <v>은행채</v>
      </c>
      <c r="O748">
        <f t="shared" si="11"/>
        <v>5.8061199999999997E-3</v>
      </c>
    </row>
    <row r="749" spans="1:15" x14ac:dyDescent="0.3">
      <c r="A749" s="73">
        <v>46311</v>
      </c>
      <c r="B749" s="67" t="s">
        <v>2090</v>
      </c>
      <c r="C749" s="68" t="s">
        <v>2608</v>
      </c>
      <c r="D749" s="68" t="s">
        <v>3239</v>
      </c>
      <c r="E749" s="67" t="s">
        <v>3240</v>
      </c>
      <c r="F749" s="69">
        <v>3.7029999999999998</v>
      </c>
      <c r="G749" s="70">
        <v>0.4995</v>
      </c>
      <c r="H749" s="70">
        <v>0.376</v>
      </c>
      <c r="I749" s="73">
        <v>45405</v>
      </c>
      <c r="J749" s="73">
        <v>46500</v>
      </c>
      <c r="K749" s="69">
        <v>3.63</v>
      </c>
      <c r="L749" s="68" t="s">
        <v>2609</v>
      </c>
      <c r="M749" s="71">
        <v>1.26E-2</v>
      </c>
      <c r="N749" t="str">
        <f>_xll.IMDP("BND",D749,$N$1,A749)</f>
        <v>은행채</v>
      </c>
      <c r="O749">
        <f t="shared" si="11"/>
        <v>6.2937000000000002E-3</v>
      </c>
    </row>
    <row r="750" spans="1:15" x14ac:dyDescent="0.3">
      <c r="A750" s="73">
        <v>46311</v>
      </c>
      <c r="B750" s="67" t="s">
        <v>2090</v>
      </c>
      <c r="C750" s="68" t="s">
        <v>2608</v>
      </c>
      <c r="D750" s="68" t="s">
        <v>3241</v>
      </c>
      <c r="E750" s="67" t="s">
        <v>3242</v>
      </c>
      <c r="F750" s="69">
        <v>3.3650000000000002</v>
      </c>
      <c r="G750" s="70">
        <v>0.25700000000000001</v>
      </c>
      <c r="H750" s="70">
        <v>0.13020000000000001</v>
      </c>
      <c r="I750" s="73">
        <v>45680</v>
      </c>
      <c r="J750" s="73">
        <v>46410</v>
      </c>
      <c r="K750" s="69">
        <v>2.76</v>
      </c>
      <c r="L750" s="68" t="s">
        <v>2609</v>
      </c>
      <c r="M750" s="71">
        <v>1.72E-2</v>
      </c>
      <c r="N750" t="str">
        <f>_xll.IMDP("BND",D750,$N$1,A750)</f>
        <v>은행채</v>
      </c>
      <c r="O750">
        <f t="shared" si="11"/>
        <v>4.4203999999999997E-3</v>
      </c>
    </row>
    <row r="751" spans="1:15" x14ac:dyDescent="0.3">
      <c r="A751" s="73">
        <v>46311</v>
      </c>
      <c r="B751" s="67" t="s">
        <v>2090</v>
      </c>
      <c r="C751" s="68" t="s">
        <v>2608</v>
      </c>
      <c r="D751" s="68" t="s">
        <v>3243</v>
      </c>
      <c r="E751" s="67" t="s">
        <v>3244</v>
      </c>
      <c r="F751" s="69">
        <v>3.9460000000000002</v>
      </c>
      <c r="G751" s="70">
        <v>1.0609999999999999</v>
      </c>
      <c r="H751" s="70">
        <v>1.3995</v>
      </c>
      <c r="I751" s="73">
        <v>45797</v>
      </c>
      <c r="J751" s="73">
        <v>46711</v>
      </c>
      <c r="K751" s="69">
        <v>2.4900000000000002</v>
      </c>
      <c r="L751" s="68" t="s">
        <v>2609</v>
      </c>
      <c r="M751" s="71">
        <v>1.6E-2</v>
      </c>
      <c r="N751" t="str">
        <f>_xll.IMDP("BND",D751,$N$1,A751)</f>
        <v>은행채</v>
      </c>
      <c r="O751">
        <f t="shared" si="11"/>
        <v>1.6975999999999998E-2</v>
      </c>
    </row>
    <row r="752" spans="1:15" x14ac:dyDescent="0.3">
      <c r="A752" s="73">
        <v>46311</v>
      </c>
      <c r="B752" s="67" t="s">
        <v>2090</v>
      </c>
      <c r="C752" s="68" t="s">
        <v>2608</v>
      </c>
      <c r="D752" s="68" t="s">
        <v>3245</v>
      </c>
      <c r="E752" s="67" t="s">
        <v>3246</v>
      </c>
      <c r="F752" s="69">
        <v>3.956</v>
      </c>
      <c r="G752" s="70">
        <v>1.1400999999999999</v>
      </c>
      <c r="H752" s="70">
        <v>1.5938000000000001</v>
      </c>
      <c r="I752" s="73">
        <v>45827</v>
      </c>
      <c r="J752" s="73">
        <v>46740</v>
      </c>
      <c r="K752" s="69">
        <v>2.6</v>
      </c>
      <c r="L752" s="68" t="s">
        <v>2609</v>
      </c>
      <c r="M752" s="71">
        <v>1.14E-2</v>
      </c>
      <c r="N752" t="str">
        <f>_xll.IMDP("BND",D752,$N$1,A752)</f>
        <v>은행채</v>
      </c>
      <c r="O752">
        <f t="shared" si="11"/>
        <v>1.2997139999999999E-2</v>
      </c>
    </row>
    <row r="753" spans="1:15" x14ac:dyDescent="0.3">
      <c r="A753" s="73">
        <v>46311</v>
      </c>
      <c r="B753" s="67" t="s">
        <v>2090</v>
      </c>
      <c r="C753" s="68" t="s">
        <v>2608</v>
      </c>
      <c r="D753" s="68" t="s">
        <v>3247</v>
      </c>
      <c r="E753" s="67" t="s">
        <v>3248</v>
      </c>
      <c r="F753" s="69">
        <v>4.048</v>
      </c>
      <c r="G753" s="70">
        <v>1.6827000000000001</v>
      </c>
      <c r="H753" s="70">
        <v>3.3228</v>
      </c>
      <c r="I753" s="73">
        <v>45855</v>
      </c>
      <c r="J753" s="73">
        <v>46951</v>
      </c>
      <c r="K753" s="69">
        <v>2.57</v>
      </c>
      <c r="L753" s="68" t="s">
        <v>2609</v>
      </c>
      <c r="M753" s="71">
        <v>3.1800000000000002E-2</v>
      </c>
      <c r="N753" t="str">
        <f>_xll.IMDP("BND",D753,$N$1,A753)</f>
        <v>은행채</v>
      </c>
      <c r="O753">
        <f t="shared" si="11"/>
        <v>5.3509860000000006E-2</v>
      </c>
    </row>
    <row r="754" spans="1:15" x14ac:dyDescent="0.3">
      <c r="A754" s="73">
        <v>46311</v>
      </c>
      <c r="B754" s="67" t="s">
        <v>2090</v>
      </c>
      <c r="C754" s="68" t="s">
        <v>2608</v>
      </c>
      <c r="D754" s="68" t="s">
        <v>3249</v>
      </c>
      <c r="E754" s="67" t="s">
        <v>3250</v>
      </c>
      <c r="F754" s="69">
        <v>3.9289999999999998</v>
      </c>
      <c r="G754" s="70">
        <v>0.89659999999999995</v>
      </c>
      <c r="H754" s="70">
        <v>1.0311999999999999</v>
      </c>
      <c r="I754" s="73">
        <v>45918</v>
      </c>
      <c r="J754" s="73">
        <v>46648</v>
      </c>
      <c r="K754" s="69">
        <v>2.5099999999999998</v>
      </c>
      <c r="L754" s="68" t="s">
        <v>2609</v>
      </c>
      <c r="M754" s="71">
        <v>1.6500000000000001E-2</v>
      </c>
      <c r="N754" t="str">
        <f>_xll.IMDP("BND",D754,$N$1,A754)</f>
        <v>은행채</v>
      </c>
      <c r="O754">
        <f t="shared" si="11"/>
        <v>1.47939E-2</v>
      </c>
    </row>
    <row r="755" spans="1:15" x14ac:dyDescent="0.3">
      <c r="A755" s="73">
        <v>46311</v>
      </c>
      <c r="B755" s="67" t="s">
        <v>2090</v>
      </c>
      <c r="C755" s="68" t="s">
        <v>2608</v>
      </c>
      <c r="D755" s="68" t="s">
        <v>3251</v>
      </c>
      <c r="E755" s="67" t="s">
        <v>3252</v>
      </c>
      <c r="F755" s="69">
        <v>3.9350000000000001</v>
      </c>
      <c r="G755" s="70">
        <v>0.97970000000000002</v>
      </c>
      <c r="H755" s="70">
        <v>1.2139</v>
      </c>
      <c r="I755" s="73">
        <v>45951</v>
      </c>
      <c r="J755" s="73">
        <v>46681</v>
      </c>
      <c r="K755" s="69">
        <v>2.59</v>
      </c>
      <c r="L755" s="68" t="s">
        <v>2609</v>
      </c>
      <c r="M755" s="71">
        <v>2.6200000000000001E-2</v>
      </c>
      <c r="N755" t="str">
        <f>_xll.IMDP("BND",D755,$N$1,A755)</f>
        <v>은행채</v>
      </c>
      <c r="O755">
        <f t="shared" si="11"/>
        <v>2.5668140000000002E-2</v>
      </c>
    </row>
    <row r="756" spans="1:15" x14ac:dyDescent="0.3">
      <c r="A756" s="73">
        <v>46311</v>
      </c>
      <c r="B756" s="67" t="s">
        <v>2090</v>
      </c>
      <c r="C756" s="68" t="s">
        <v>2608</v>
      </c>
      <c r="D756" s="68" t="s">
        <v>3253</v>
      </c>
      <c r="E756" s="67" t="s">
        <v>3254</v>
      </c>
      <c r="F756" s="69">
        <v>3.94</v>
      </c>
      <c r="G756" s="70">
        <v>1.0314000000000001</v>
      </c>
      <c r="H756" s="70">
        <v>1.3323</v>
      </c>
      <c r="I756" s="73">
        <v>45971</v>
      </c>
      <c r="J756" s="73">
        <v>46701</v>
      </c>
      <c r="K756" s="69">
        <v>2.93</v>
      </c>
      <c r="L756" s="68" t="s">
        <v>2609</v>
      </c>
      <c r="M756" s="71">
        <v>1.61E-2</v>
      </c>
      <c r="N756" t="str">
        <f>_xll.IMDP("BND",D756,$N$1,A756)</f>
        <v>은행채</v>
      </c>
      <c r="O756">
        <f t="shared" si="11"/>
        <v>1.6605540000000002E-2</v>
      </c>
    </row>
    <row r="757" spans="1:15" x14ac:dyDescent="0.3">
      <c r="A757" s="73">
        <v>46311</v>
      </c>
      <c r="B757" s="67" t="s">
        <v>2090</v>
      </c>
      <c r="C757" s="68" t="s">
        <v>2608</v>
      </c>
      <c r="D757" s="68" t="s">
        <v>3255</v>
      </c>
      <c r="E757" s="67" t="s">
        <v>3256</v>
      </c>
      <c r="F757" s="69">
        <v>3.8879999999999999</v>
      </c>
      <c r="G757" s="70">
        <v>0.72409999999999997</v>
      </c>
      <c r="H757" s="70">
        <v>0.70569999999999999</v>
      </c>
      <c r="I757" s="73">
        <v>46036</v>
      </c>
      <c r="J757" s="73">
        <v>46582</v>
      </c>
      <c r="K757" s="69">
        <v>2.85</v>
      </c>
      <c r="L757" s="68" t="s">
        <v>2609</v>
      </c>
      <c r="M757" s="71">
        <v>3.7000000000000002E-3</v>
      </c>
      <c r="N757" t="str">
        <f>_xll.IMDP("BND",D757,$N$1,A757)</f>
        <v>은행채</v>
      </c>
      <c r="O757">
        <f t="shared" si="11"/>
        <v>2.6791699999999998E-3</v>
      </c>
    </row>
    <row r="758" spans="1:15" x14ac:dyDescent="0.3">
      <c r="A758" s="73">
        <v>46311</v>
      </c>
      <c r="B758" s="67" t="s">
        <v>2090</v>
      </c>
      <c r="C758" s="68" t="s">
        <v>2608</v>
      </c>
      <c r="D758" s="68" t="s">
        <v>3257</v>
      </c>
      <c r="E758" s="67" t="s">
        <v>3258</v>
      </c>
      <c r="F758" s="69">
        <v>3.9860000000000002</v>
      </c>
      <c r="G758" s="70">
        <v>1.2755000000000001</v>
      </c>
      <c r="H758" s="70">
        <v>1.9685999999999999</v>
      </c>
      <c r="I758" s="73">
        <v>46066</v>
      </c>
      <c r="J758" s="73">
        <v>46796</v>
      </c>
      <c r="K758" s="69">
        <v>3.21</v>
      </c>
      <c r="L758" s="68" t="s">
        <v>2609</v>
      </c>
      <c r="M758" s="71">
        <v>7.4000000000000003E-3</v>
      </c>
      <c r="N758" t="str">
        <f>_xll.IMDP("BND",D758,$N$1,A758)</f>
        <v>은행채</v>
      </c>
      <c r="O758">
        <f t="shared" si="11"/>
        <v>9.4387000000000013E-3</v>
      </c>
    </row>
    <row r="759" spans="1:15" x14ac:dyDescent="0.3">
      <c r="A759" s="73">
        <v>46311</v>
      </c>
      <c r="B759" s="67" t="s">
        <v>2090</v>
      </c>
      <c r="C759" s="68" t="s">
        <v>2608</v>
      </c>
      <c r="D759" s="68" t="s">
        <v>3259</v>
      </c>
      <c r="E759" s="67" t="s">
        <v>3260</v>
      </c>
      <c r="F759" s="69">
        <v>3.9350000000000001</v>
      </c>
      <c r="G759" s="70">
        <v>0.9647</v>
      </c>
      <c r="H759" s="70">
        <v>1.1762999999999999</v>
      </c>
      <c r="I759" s="73">
        <v>46126</v>
      </c>
      <c r="J759" s="73">
        <v>46674</v>
      </c>
      <c r="K759" s="69">
        <v>3.29</v>
      </c>
      <c r="L759" s="68" t="s">
        <v>2609</v>
      </c>
      <c r="M759" s="71">
        <v>1.43E-2</v>
      </c>
      <c r="N759" t="str">
        <f>_xll.IMDP("BND",D759,$N$1,A759)</f>
        <v>은행채</v>
      </c>
      <c r="O759">
        <f t="shared" si="11"/>
        <v>1.379521E-2</v>
      </c>
    </row>
    <row r="760" spans="1:15" x14ac:dyDescent="0.3">
      <c r="A760" s="73">
        <v>46311</v>
      </c>
      <c r="B760" s="67" t="s">
        <v>2090</v>
      </c>
      <c r="C760" s="68" t="s">
        <v>2608</v>
      </c>
      <c r="D760" s="68" t="s">
        <v>3261</v>
      </c>
      <c r="E760" s="67" t="s">
        <v>3262</v>
      </c>
      <c r="F760" s="69">
        <v>4.0209999999999999</v>
      </c>
      <c r="G760" s="70">
        <v>1.5011000000000001</v>
      </c>
      <c r="H760" s="70">
        <v>2.6720999999999999</v>
      </c>
      <c r="I760" s="73">
        <v>46153</v>
      </c>
      <c r="J760" s="73">
        <v>46884</v>
      </c>
      <c r="K760" s="69">
        <v>3.6</v>
      </c>
      <c r="L760" s="68" t="s">
        <v>2609</v>
      </c>
      <c r="M760" s="71">
        <v>6.0000000000000001E-3</v>
      </c>
      <c r="N760" t="str">
        <f>_xll.IMDP("BND",D760,$N$1,A760)</f>
        <v>은행채</v>
      </c>
      <c r="O760">
        <f t="shared" si="11"/>
        <v>9.0066E-3</v>
      </c>
    </row>
    <row r="761" spans="1:15" x14ac:dyDescent="0.3">
      <c r="A761" s="73">
        <v>46311</v>
      </c>
      <c r="B761" s="67" t="s">
        <v>2090</v>
      </c>
      <c r="C761" s="68" t="s">
        <v>2608</v>
      </c>
      <c r="D761" s="68" t="s">
        <v>3263</v>
      </c>
      <c r="E761" s="67" t="s">
        <v>3264</v>
      </c>
      <c r="F761" s="69">
        <v>4.0339999999999998</v>
      </c>
      <c r="G761" s="70">
        <v>1.5727</v>
      </c>
      <c r="H761" s="70">
        <v>2.9150999999999998</v>
      </c>
      <c r="I761" s="73">
        <v>46182</v>
      </c>
      <c r="J761" s="73">
        <v>46913</v>
      </c>
      <c r="K761" s="69">
        <v>4.03</v>
      </c>
      <c r="L761" s="68" t="s">
        <v>2609</v>
      </c>
      <c r="M761" s="71">
        <v>1.2999999999999999E-2</v>
      </c>
      <c r="N761" t="str">
        <f>_xll.IMDP("BND",D761,$N$1,A761)</f>
        <v>은행채</v>
      </c>
      <c r="O761">
        <f t="shared" si="11"/>
        <v>2.0445099999999997E-2</v>
      </c>
    </row>
    <row r="762" spans="1:15" x14ac:dyDescent="0.3">
      <c r="A762" s="73">
        <v>46311</v>
      </c>
      <c r="B762" s="67" t="s">
        <v>2090</v>
      </c>
      <c r="C762" s="68" t="s">
        <v>2608</v>
      </c>
      <c r="D762" s="68" t="s">
        <v>14116</v>
      </c>
      <c r="E762" s="67" t="s">
        <v>14117</v>
      </c>
      <c r="F762" s="69">
        <v>4.0419999999999998</v>
      </c>
      <c r="G762" s="70">
        <v>1.6393</v>
      </c>
      <c r="H762" s="70">
        <v>3.1444999999999999</v>
      </c>
      <c r="I762" s="73">
        <v>46206</v>
      </c>
      <c r="J762" s="73">
        <v>46937</v>
      </c>
      <c r="K762" s="69">
        <v>3.96</v>
      </c>
      <c r="L762" s="68" t="s">
        <v>2609</v>
      </c>
      <c r="M762" s="71">
        <v>1.2999999999999999E-2</v>
      </c>
      <c r="N762" t="str">
        <f>_xll.IMDP("BND",D762,$N$1,A762)</f>
        <v>은행채</v>
      </c>
      <c r="O762">
        <f t="shared" si="11"/>
        <v>2.1310899999999997E-2</v>
      </c>
    </row>
    <row r="763" spans="1:15" x14ac:dyDescent="0.3">
      <c r="A763" s="73">
        <v>46311</v>
      </c>
      <c r="B763" s="67" t="s">
        <v>2090</v>
      </c>
      <c r="C763" s="68" t="s">
        <v>2608</v>
      </c>
      <c r="D763" s="68" t="s">
        <v>14817</v>
      </c>
      <c r="E763" s="67" t="s">
        <v>14818</v>
      </c>
      <c r="F763" s="69">
        <v>4.0579999999999998</v>
      </c>
      <c r="G763" s="70">
        <v>1.7293000000000001</v>
      </c>
      <c r="H763" s="70">
        <v>3.4952000000000001</v>
      </c>
      <c r="I763" s="73">
        <v>46245</v>
      </c>
      <c r="J763" s="73">
        <v>46976</v>
      </c>
      <c r="K763" s="69">
        <v>3.85</v>
      </c>
      <c r="L763" s="68" t="s">
        <v>2609</v>
      </c>
      <c r="M763" s="71">
        <v>1.2999999999999999E-2</v>
      </c>
      <c r="N763" t="str">
        <f>_xll.IMDP("BND",D763,$N$1,A763)</f>
        <v>은행채</v>
      </c>
      <c r="O763">
        <f t="shared" si="11"/>
        <v>2.2480899999999998E-2</v>
      </c>
    </row>
    <row r="764" spans="1:15" x14ac:dyDescent="0.3">
      <c r="A764" s="73">
        <v>46311</v>
      </c>
      <c r="B764" s="67" t="s">
        <v>2090</v>
      </c>
      <c r="C764" s="68" t="s">
        <v>2608</v>
      </c>
      <c r="D764" s="68" t="s">
        <v>3265</v>
      </c>
      <c r="E764" s="67" t="s">
        <v>3266</v>
      </c>
      <c r="F764" s="69">
        <v>3.6909999999999998</v>
      </c>
      <c r="G764" s="70">
        <v>0.4677</v>
      </c>
      <c r="H764" s="70">
        <v>0.66969999999999996</v>
      </c>
      <c r="I764" s="73">
        <v>46126</v>
      </c>
      <c r="J764" s="73">
        <v>46491</v>
      </c>
      <c r="K764" s="69">
        <v>2.96</v>
      </c>
      <c r="L764" s="68" t="s">
        <v>2609</v>
      </c>
      <c r="M764" s="71">
        <v>1.14E-2</v>
      </c>
      <c r="N764" t="str">
        <f>_xll.IMDP("BND",D764,$N$1,A764)</f>
        <v>은행채</v>
      </c>
      <c r="O764">
        <f t="shared" si="11"/>
        <v>5.3317800000000004E-3</v>
      </c>
    </row>
    <row r="765" spans="1:15" x14ac:dyDescent="0.3">
      <c r="A765" s="73">
        <v>46311</v>
      </c>
      <c r="B765" s="67" t="s">
        <v>2090</v>
      </c>
      <c r="C765" s="68" t="s">
        <v>2608</v>
      </c>
      <c r="D765" s="68" t="s">
        <v>13950</v>
      </c>
      <c r="E765" s="67" t="s">
        <v>13951</v>
      </c>
      <c r="F765" s="69">
        <v>3.87</v>
      </c>
      <c r="G765" s="70">
        <v>0.65680000000000005</v>
      </c>
      <c r="H765" s="70">
        <v>1.0637000000000001</v>
      </c>
      <c r="I765" s="73">
        <v>46198</v>
      </c>
      <c r="J765" s="73">
        <v>46563</v>
      </c>
      <c r="K765" s="69">
        <v>3.55</v>
      </c>
      <c r="L765" s="68" t="s">
        <v>2609</v>
      </c>
      <c r="M765" s="71">
        <v>1.04E-2</v>
      </c>
      <c r="N765" t="str">
        <f>_xll.IMDP("BND",D765,$N$1,A765)</f>
        <v>은행채</v>
      </c>
      <c r="O765">
        <f t="shared" si="11"/>
        <v>6.8307200000000002E-3</v>
      </c>
    </row>
    <row r="766" spans="1:15" x14ac:dyDescent="0.3">
      <c r="A766" s="73">
        <v>46311</v>
      </c>
      <c r="B766" s="67" t="s">
        <v>2090</v>
      </c>
      <c r="C766" s="68" t="s">
        <v>2608</v>
      </c>
      <c r="D766" s="68" t="s">
        <v>14579</v>
      </c>
      <c r="E766" s="67" t="s">
        <v>14580</v>
      </c>
      <c r="F766" s="69">
        <v>3.7290000000000001</v>
      </c>
      <c r="G766" s="70">
        <v>0.50980000000000003</v>
      </c>
      <c r="H766" s="70">
        <v>0.75129999999999997</v>
      </c>
      <c r="I766" s="73">
        <v>46233</v>
      </c>
      <c r="J766" s="73">
        <v>46507</v>
      </c>
      <c r="K766" s="69">
        <v>3.46</v>
      </c>
      <c r="L766" s="68" t="s">
        <v>2609</v>
      </c>
      <c r="M766" s="71">
        <v>2.1399999999999999E-2</v>
      </c>
      <c r="N766" t="str">
        <f>_xll.IMDP("BND",D766,$N$1,A766)</f>
        <v>은행채</v>
      </c>
      <c r="O766">
        <f t="shared" si="11"/>
        <v>1.0909719999999999E-2</v>
      </c>
    </row>
    <row r="767" spans="1:15" x14ac:dyDescent="0.3">
      <c r="A767" s="73">
        <v>46311</v>
      </c>
      <c r="B767" s="67" t="s">
        <v>2090</v>
      </c>
      <c r="C767" s="68" t="s">
        <v>2608</v>
      </c>
      <c r="D767" s="68" t="s">
        <v>14995</v>
      </c>
      <c r="E767" s="67" t="s">
        <v>14996</v>
      </c>
      <c r="F767" s="69">
        <v>3.919</v>
      </c>
      <c r="G767" s="70">
        <v>0.80410000000000004</v>
      </c>
      <c r="H767" s="70">
        <v>1.4204000000000001</v>
      </c>
      <c r="I767" s="73">
        <v>46254</v>
      </c>
      <c r="J767" s="73">
        <v>46619</v>
      </c>
      <c r="K767" s="69">
        <v>3.54</v>
      </c>
      <c r="L767" s="68" t="s">
        <v>2609</v>
      </c>
      <c r="M767" s="71">
        <v>9.9000000000000008E-3</v>
      </c>
      <c r="N767" t="str">
        <f>_xll.IMDP("BND",D767,$N$1,A767)</f>
        <v>은행채</v>
      </c>
      <c r="O767">
        <f t="shared" si="11"/>
        <v>7.9605900000000018E-3</v>
      </c>
    </row>
    <row r="768" spans="1:15" x14ac:dyDescent="0.3">
      <c r="A768" s="73">
        <v>46311</v>
      </c>
      <c r="B768" s="67" t="s">
        <v>2090</v>
      </c>
      <c r="C768" s="68" t="s">
        <v>2608</v>
      </c>
      <c r="D768" s="68" t="s">
        <v>3267</v>
      </c>
      <c r="E768" s="67" t="s">
        <v>3268</v>
      </c>
      <c r="F768" s="69">
        <v>3.7090000000000001</v>
      </c>
      <c r="G768" s="70">
        <v>0.50700000000000001</v>
      </c>
      <c r="H768" s="70">
        <v>0.38450000000000001</v>
      </c>
      <c r="I768" s="73">
        <v>45772</v>
      </c>
      <c r="J768" s="73">
        <v>46502</v>
      </c>
      <c r="K768" s="69">
        <v>2.4900000000000002</v>
      </c>
      <c r="L768" s="68" t="s">
        <v>2609</v>
      </c>
      <c r="M768" s="71">
        <v>1.1599999999999999E-2</v>
      </c>
      <c r="N768" t="str">
        <f>_xll.IMDP("BND",D768,$N$1,A768)</f>
        <v>은행채</v>
      </c>
      <c r="O768">
        <f t="shared" si="11"/>
        <v>5.8811999999999996E-3</v>
      </c>
    </row>
    <row r="769" spans="1:15" x14ac:dyDescent="0.3">
      <c r="A769" s="73">
        <v>46311</v>
      </c>
      <c r="B769" s="67" t="s">
        <v>2090</v>
      </c>
      <c r="C769" s="68" t="s">
        <v>2608</v>
      </c>
      <c r="D769" s="68" t="s">
        <v>3269</v>
      </c>
      <c r="E769" s="67" t="s">
        <v>3270</v>
      </c>
      <c r="F769" s="69">
        <v>3.7770000000000001</v>
      </c>
      <c r="G769" s="70">
        <v>0.5796</v>
      </c>
      <c r="H769" s="70">
        <v>0.48130000000000001</v>
      </c>
      <c r="I769" s="73">
        <v>45798</v>
      </c>
      <c r="J769" s="73">
        <v>46528</v>
      </c>
      <c r="K769" s="69">
        <v>2.4700000000000002</v>
      </c>
      <c r="L769" s="68" t="s">
        <v>2609</v>
      </c>
      <c r="M769" s="71">
        <v>1.5699999999999999E-2</v>
      </c>
      <c r="N769" t="str">
        <f>_xll.IMDP("BND",D769,$N$1,A769)</f>
        <v>은행채</v>
      </c>
      <c r="O769">
        <f t="shared" si="11"/>
        <v>9.0997199999999986E-3</v>
      </c>
    </row>
    <row r="770" spans="1:15" x14ac:dyDescent="0.3">
      <c r="A770" s="73">
        <v>46311</v>
      </c>
      <c r="B770" s="67" t="s">
        <v>2090</v>
      </c>
      <c r="C770" s="68" t="s">
        <v>2608</v>
      </c>
      <c r="D770" s="68" t="s">
        <v>3271</v>
      </c>
      <c r="E770" s="67" t="s">
        <v>3272</v>
      </c>
      <c r="F770" s="69">
        <v>3.6389999999999998</v>
      </c>
      <c r="G770" s="70">
        <v>0.42859999999999998</v>
      </c>
      <c r="H770" s="70">
        <v>0.2903</v>
      </c>
      <c r="I770" s="73">
        <v>45833</v>
      </c>
      <c r="J770" s="73">
        <v>46471</v>
      </c>
      <c r="K770" s="69">
        <v>2.54</v>
      </c>
      <c r="L770" s="68" t="s">
        <v>2609</v>
      </c>
      <c r="M770" s="71">
        <v>2.0799999999999999E-2</v>
      </c>
      <c r="N770" t="str">
        <f>_xll.IMDP("BND",D770,$N$1,A770)</f>
        <v>은행채</v>
      </c>
      <c r="O770">
        <f t="shared" ref="O770:O833" si="12">M770*G770</f>
        <v>8.91488E-3</v>
      </c>
    </row>
    <row r="771" spans="1:15" x14ac:dyDescent="0.3">
      <c r="A771" s="73">
        <v>46311</v>
      </c>
      <c r="B771" s="67" t="s">
        <v>2090</v>
      </c>
      <c r="C771" s="68" t="s">
        <v>2608</v>
      </c>
      <c r="D771" s="68" t="s">
        <v>3273</v>
      </c>
      <c r="E771" s="67" t="s">
        <v>3274</v>
      </c>
      <c r="F771" s="69">
        <v>4.0579999999999998</v>
      </c>
      <c r="G771" s="70">
        <v>1.7529999999999999</v>
      </c>
      <c r="H771" s="70">
        <v>3.5596999999999999</v>
      </c>
      <c r="I771" s="73">
        <v>45881</v>
      </c>
      <c r="J771" s="73">
        <v>46977</v>
      </c>
      <c r="K771" s="69">
        <v>2.54</v>
      </c>
      <c r="L771" s="68" t="s">
        <v>2609</v>
      </c>
      <c r="M771" s="71">
        <v>1.2699999999999999E-2</v>
      </c>
      <c r="N771" t="str">
        <f>_xll.IMDP("BND",D771,$N$1,A771)</f>
        <v>은행채</v>
      </c>
      <c r="O771">
        <f t="shared" si="12"/>
        <v>2.2263099999999997E-2</v>
      </c>
    </row>
    <row r="772" spans="1:15" x14ac:dyDescent="0.3">
      <c r="A772" s="73">
        <v>46311</v>
      </c>
      <c r="B772" s="67" t="s">
        <v>2090</v>
      </c>
      <c r="C772" s="68" t="s">
        <v>2608</v>
      </c>
      <c r="D772" s="68" t="s">
        <v>3275</v>
      </c>
      <c r="E772" s="67" t="s">
        <v>3276</v>
      </c>
      <c r="F772" s="69">
        <v>3.93</v>
      </c>
      <c r="G772" s="70">
        <v>0.90749999999999997</v>
      </c>
      <c r="H772" s="70">
        <v>1.0536000000000001</v>
      </c>
      <c r="I772" s="73">
        <v>45922</v>
      </c>
      <c r="J772" s="73">
        <v>46652</v>
      </c>
      <c r="K772" s="69">
        <v>2.5099999999999998</v>
      </c>
      <c r="L772" s="68" t="s">
        <v>2609</v>
      </c>
      <c r="M772" s="71">
        <v>7.3000000000000001E-3</v>
      </c>
      <c r="N772" t="str">
        <f>_xll.IMDP("BND",D772,$N$1,A772)</f>
        <v>은행채</v>
      </c>
      <c r="O772">
        <f t="shared" si="12"/>
        <v>6.6247499999999996E-3</v>
      </c>
    </row>
    <row r="773" spans="1:15" x14ac:dyDescent="0.3">
      <c r="A773" s="73">
        <v>46311</v>
      </c>
      <c r="B773" s="67" t="s">
        <v>2090</v>
      </c>
      <c r="C773" s="68" t="s">
        <v>2608</v>
      </c>
      <c r="D773" s="68" t="s">
        <v>3277</v>
      </c>
      <c r="E773" s="67" t="s">
        <v>3278</v>
      </c>
      <c r="F773" s="69">
        <v>4.0789999999999997</v>
      </c>
      <c r="G773" s="70">
        <v>1.9281999999999999</v>
      </c>
      <c r="H773" s="70">
        <v>4.2758000000000003</v>
      </c>
      <c r="I773" s="73">
        <v>45952</v>
      </c>
      <c r="J773" s="73">
        <v>47048</v>
      </c>
      <c r="K773" s="69">
        <v>2.69</v>
      </c>
      <c r="L773" s="68" t="s">
        <v>2609</v>
      </c>
      <c r="M773" s="71">
        <v>1.72E-2</v>
      </c>
      <c r="N773" t="str">
        <f>_xll.IMDP("BND",D773,$N$1,A773)</f>
        <v>은행채</v>
      </c>
      <c r="O773">
        <f t="shared" si="12"/>
        <v>3.316504E-2</v>
      </c>
    </row>
    <row r="774" spans="1:15" x14ac:dyDescent="0.3">
      <c r="A774" s="73">
        <v>46311</v>
      </c>
      <c r="B774" s="67" t="s">
        <v>2090</v>
      </c>
      <c r="C774" s="68" t="s">
        <v>2608</v>
      </c>
      <c r="D774" s="68" t="s">
        <v>3279</v>
      </c>
      <c r="E774" s="67" t="s">
        <v>3280</v>
      </c>
      <c r="F774" s="69">
        <v>3.94</v>
      </c>
      <c r="G774" s="70">
        <v>1.0369999999999999</v>
      </c>
      <c r="H774" s="70">
        <v>1.3451</v>
      </c>
      <c r="I774" s="73">
        <v>45973</v>
      </c>
      <c r="J774" s="73">
        <v>46703</v>
      </c>
      <c r="K774" s="69">
        <v>2.9</v>
      </c>
      <c r="L774" s="68" t="s">
        <v>2609</v>
      </c>
      <c r="M774" s="71">
        <v>1.52E-2</v>
      </c>
      <c r="N774" t="str">
        <f>_xll.IMDP("BND",D774,$N$1,A774)</f>
        <v>은행채</v>
      </c>
      <c r="O774">
        <f t="shared" si="12"/>
        <v>1.5762399999999999E-2</v>
      </c>
    </row>
    <row r="775" spans="1:15" x14ac:dyDescent="0.3">
      <c r="A775" s="73">
        <v>46311</v>
      </c>
      <c r="B775" s="67" t="s">
        <v>2090</v>
      </c>
      <c r="C775" s="68" t="s">
        <v>2608</v>
      </c>
      <c r="D775" s="68" t="s">
        <v>3281</v>
      </c>
      <c r="E775" s="67" t="s">
        <v>3282</v>
      </c>
      <c r="F775" s="69">
        <v>4.01</v>
      </c>
      <c r="G775" s="70">
        <v>1.4432</v>
      </c>
      <c r="H775" s="70">
        <v>2.4676</v>
      </c>
      <c r="I775" s="73">
        <v>46127</v>
      </c>
      <c r="J775" s="73">
        <v>46858</v>
      </c>
      <c r="K775" s="69">
        <v>3.4</v>
      </c>
      <c r="L775" s="68" t="s">
        <v>2609</v>
      </c>
      <c r="M775" s="71">
        <v>1.4200000000000001E-2</v>
      </c>
      <c r="N775" t="str">
        <f>_xll.IMDP("BND",D775,$N$1,A775)</f>
        <v>은행채</v>
      </c>
      <c r="O775">
        <f t="shared" si="12"/>
        <v>2.0493440000000002E-2</v>
      </c>
    </row>
    <row r="776" spans="1:15" x14ac:dyDescent="0.3">
      <c r="A776" s="73">
        <v>46311</v>
      </c>
      <c r="B776" s="67" t="s">
        <v>2090</v>
      </c>
      <c r="C776" s="68" t="s">
        <v>2608</v>
      </c>
      <c r="D776" s="68" t="s">
        <v>3283</v>
      </c>
      <c r="E776" s="67" t="s">
        <v>3284</v>
      </c>
      <c r="F776" s="69">
        <v>4.0350000000000001</v>
      </c>
      <c r="G776" s="70">
        <v>1.5788</v>
      </c>
      <c r="H776" s="70">
        <v>2.9350999999999998</v>
      </c>
      <c r="I776" s="73">
        <v>46184</v>
      </c>
      <c r="J776" s="73">
        <v>46915</v>
      </c>
      <c r="K776" s="69">
        <v>3.98</v>
      </c>
      <c r="L776" s="68" t="s">
        <v>2609</v>
      </c>
      <c r="M776" s="71">
        <v>1.35E-2</v>
      </c>
      <c r="N776" t="str">
        <f>_xll.IMDP("BND",D776,$N$1,A776)</f>
        <v>은행채</v>
      </c>
      <c r="O776">
        <f t="shared" si="12"/>
        <v>2.1313800000000001E-2</v>
      </c>
    </row>
    <row r="777" spans="1:15" x14ac:dyDescent="0.3">
      <c r="A777" s="73">
        <v>46311</v>
      </c>
      <c r="B777" s="67" t="s">
        <v>2090</v>
      </c>
      <c r="C777" s="68" t="s">
        <v>2608</v>
      </c>
      <c r="D777" s="68" t="s">
        <v>14228</v>
      </c>
      <c r="E777" s="67" t="s">
        <v>14229</v>
      </c>
      <c r="F777" s="69">
        <v>3.9649999999999999</v>
      </c>
      <c r="G777" s="70">
        <v>1.1898</v>
      </c>
      <c r="H777" s="70">
        <v>1.7273000000000001</v>
      </c>
      <c r="I777" s="73">
        <v>46213</v>
      </c>
      <c r="J777" s="73">
        <v>46762</v>
      </c>
      <c r="K777" s="69">
        <v>3.9</v>
      </c>
      <c r="L777" s="68" t="s">
        <v>2609</v>
      </c>
      <c r="M777" s="71">
        <v>2.41E-2</v>
      </c>
      <c r="N777" t="str">
        <f>_xll.IMDP("BND",D777,$N$1,A777)</f>
        <v>은행채</v>
      </c>
      <c r="O777">
        <f t="shared" si="12"/>
        <v>2.8674180000000001E-2</v>
      </c>
    </row>
    <row r="778" spans="1:15" x14ac:dyDescent="0.3">
      <c r="A778" s="73">
        <v>46311</v>
      </c>
      <c r="B778" s="67" t="s">
        <v>2090</v>
      </c>
      <c r="C778" s="68" t="s">
        <v>2608</v>
      </c>
      <c r="D778" s="68" t="s">
        <v>14845</v>
      </c>
      <c r="E778" s="67" t="s">
        <v>14846</v>
      </c>
      <c r="F778" s="69">
        <v>3.94</v>
      </c>
      <c r="G778" s="70">
        <v>1.0323</v>
      </c>
      <c r="H778" s="70">
        <v>1.3374999999999999</v>
      </c>
      <c r="I778" s="73">
        <v>46246</v>
      </c>
      <c r="J778" s="73">
        <v>46703</v>
      </c>
      <c r="K778" s="69">
        <v>3.7</v>
      </c>
      <c r="L778" s="68" t="s">
        <v>2609</v>
      </c>
      <c r="M778" s="71">
        <v>3.3E-3</v>
      </c>
      <c r="N778" t="str">
        <f>_xll.IMDP("BND",D778,$N$1,A778)</f>
        <v>은행채</v>
      </c>
      <c r="O778">
        <f t="shared" si="12"/>
        <v>3.4065900000000001E-3</v>
      </c>
    </row>
    <row r="779" spans="1:15" x14ac:dyDescent="0.3">
      <c r="A779" s="73">
        <v>46311</v>
      </c>
      <c r="B779" s="67" t="s">
        <v>2090</v>
      </c>
      <c r="C779" s="68" t="s">
        <v>2608</v>
      </c>
      <c r="D779" s="68" t="s">
        <v>3285</v>
      </c>
      <c r="E779" s="67" t="s">
        <v>3286</v>
      </c>
      <c r="F779" s="69">
        <v>3.6920000000000002</v>
      </c>
      <c r="G779" s="70">
        <v>0.47289999999999999</v>
      </c>
      <c r="H779" s="70">
        <v>0.67979999999999996</v>
      </c>
      <c r="I779" s="73">
        <v>46128</v>
      </c>
      <c r="J779" s="73">
        <v>46493</v>
      </c>
      <c r="K779" s="69">
        <v>2.96</v>
      </c>
      <c r="L779" s="68" t="s">
        <v>2609</v>
      </c>
      <c r="M779" s="71">
        <v>1.6799999999999999E-2</v>
      </c>
      <c r="N779" t="str">
        <f>_xll.IMDP("BND",D779,$N$1,A779)</f>
        <v>은행채</v>
      </c>
      <c r="O779">
        <f t="shared" si="12"/>
        <v>7.9447199999999989E-3</v>
      </c>
    </row>
    <row r="780" spans="1:15" x14ac:dyDescent="0.3">
      <c r="A780" s="73">
        <v>46311</v>
      </c>
      <c r="B780" s="67" t="s">
        <v>2090</v>
      </c>
      <c r="C780" s="68" t="s">
        <v>2608</v>
      </c>
      <c r="D780" s="68" t="s">
        <v>3287</v>
      </c>
      <c r="E780" s="67" t="s">
        <v>3288</v>
      </c>
      <c r="F780" s="69">
        <v>3.8050000000000002</v>
      </c>
      <c r="G780" s="70">
        <v>0.58589999999999998</v>
      </c>
      <c r="H780" s="70">
        <v>0.90780000000000005</v>
      </c>
      <c r="I780" s="73">
        <v>46171</v>
      </c>
      <c r="J780" s="73">
        <v>46536</v>
      </c>
      <c r="K780" s="69">
        <v>3.27</v>
      </c>
      <c r="L780" s="68" t="s">
        <v>2609</v>
      </c>
      <c r="M780" s="71">
        <v>5.0000000000000001E-3</v>
      </c>
      <c r="N780" t="str">
        <f>_xll.IMDP("BND",D780,$N$1,A780)</f>
        <v>은행채</v>
      </c>
      <c r="O780">
        <f t="shared" si="12"/>
        <v>2.9294999999999998E-3</v>
      </c>
    </row>
    <row r="781" spans="1:15" x14ac:dyDescent="0.3">
      <c r="A781" s="73">
        <v>46311</v>
      </c>
      <c r="B781" s="67" t="s">
        <v>2090</v>
      </c>
      <c r="C781" s="68" t="s">
        <v>2608</v>
      </c>
      <c r="D781" s="68" t="s">
        <v>14997</v>
      </c>
      <c r="E781" s="67" t="s">
        <v>14998</v>
      </c>
      <c r="F781" s="69">
        <v>3.782</v>
      </c>
      <c r="G781" s="70">
        <v>0.56489999999999996</v>
      </c>
      <c r="H781" s="70">
        <v>0.86350000000000005</v>
      </c>
      <c r="I781" s="73">
        <v>46255</v>
      </c>
      <c r="J781" s="73">
        <v>46528</v>
      </c>
      <c r="K781" s="69">
        <v>3.55</v>
      </c>
      <c r="L781" s="68" t="s">
        <v>2609</v>
      </c>
      <c r="M781" s="71">
        <v>2.81E-2</v>
      </c>
      <c r="N781" t="str">
        <f>_xll.IMDP("BND",D781,$N$1,A781)</f>
        <v>은행채</v>
      </c>
      <c r="O781">
        <f t="shared" si="12"/>
        <v>1.5873689999999999E-2</v>
      </c>
    </row>
    <row r="782" spans="1:15" x14ac:dyDescent="0.3">
      <c r="A782" s="73">
        <v>46311</v>
      </c>
      <c r="B782" s="67" t="s">
        <v>2090</v>
      </c>
      <c r="C782" s="68" t="s">
        <v>2608</v>
      </c>
      <c r="D782" s="68" t="s">
        <v>3289</v>
      </c>
      <c r="E782" s="67" t="s">
        <v>3290</v>
      </c>
      <c r="F782" s="69">
        <v>3.7210000000000001</v>
      </c>
      <c r="G782" s="70">
        <v>0.51770000000000005</v>
      </c>
      <c r="H782" s="70">
        <v>0.39810000000000001</v>
      </c>
      <c r="I782" s="73">
        <v>45776</v>
      </c>
      <c r="J782" s="73">
        <v>46506</v>
      </c>
      <c r="K782" s="69">
        <v>2.4900000000000002</v>
      </c>
      <c r="L782" s="68" t="s">
        <v>2609</v>
      </c>
      <c r="M782" s="71">
        <v>8.3000000000000001E-3</v>
      </c>
      <c r="N782" t="str">
        <f>_xll.IMDP("BND",D782,$N$1,A782)</f>
        <v>은행채</v>
      </c>
      <c r="O782">
        <f t="shared" si="12"/>
        <v>4.2969100000000001E-3</v>
      </c>
    </row>
    <row r="783" spans="1:15" x14ac:dyDescent="0.3">
      <c r="A783" s="73">
        <v>46311</v>
      </c>
      <c r="B783" s="67" t="s">
        <v>2090</v>
      </c>
      <c r="C783" s="68" t="s">
        <v>2608</v>
      </c>
      <c r="D783" s="68" t="s">
        <v>3291</v>
      </c>
      <c r="E783" s="67" t="s">
        <v>3292</v>
      </c>
      <c r="F783" s="69">
        <v>4.024</v>
      </c>
      <c r="G783" s="70">
        <v>1.5415000000000001</v>
      </c>
      <c r="H783" s="70">
        <v>2.7915999999999999</v>
      </c>
      <c r="I783" s="73">
        <v>45798</v>
      </c>
      <c r="J783" s="73">
        <v>46894</v>
      </c>
      <c r="K783" s="69">
        <v>2.4900000000000002</v>
      </c>
      <c r="L783" s="68" t="s">
        <v>2609</v>
      </c>
      <c r="M783" s="71">
        <v>1.4500000000000001E-2</v>
      </c>
      <c r="N783" t="str">
        <f>_xll.IMDP("BND",D783,$N$1,A783)</f>
        <v>은행채</v>
      </c>
      <c r="O783">
        <f t="shared" si="12"/>
        <v>2.2351750000000004E-2</v>
      </c>
    </row>
    <row r="784" spans="1:15" x14ac:dyDescent="0.3">
      <c r="A784" s="73">
        <v>46311</v>
      </c>
      <c r="B784" s="67" t="s">
        <v>2090</v>
      </c>
      <c r="C784" s="68" t="s">
        <v>2608</v>
      </c>
      <c r="D784" s="68" t="s">
        <v>3293</v>
      </c>
      <c r="E784" s="67" t="s">
        <v>3294</v>
      </c>
      <c r="F784" s="69">
        <v>3.867</v>
      </c>
      <c r="G784" s="70">
        <v>0.67549999999999999</v>
      </c>
      <c r="H784" s="70">
        <v>0.62549999999999994</v>
      </c>
      <c r="I784" s="73">
        <v>45834</v>
      </c>
      <c r="J784" s="73">
        <v>46564</v>
      </c>
      <c r="K784" s="69">
        <v>2.5499999999999998</v>
      </c>
      <c r="L784" s="68" t="s">
        <v>2609</v>
      </c>
      <c r="M784" s="71">
        <v>1.24E-2</v>
      </c>
      <c r="N784" t="str">
        <f>_xll.IMDP("BND",D784,$N$1,A784)</f>
        <v>은행채</v>
      </c>
      <c r="O784">
        <f t="shared" si="12"/>
        <v>8.3762000000000003E-3</v>
      </c>
    </row>
    <row r="785" spans="1:15" x14ac:dyDescent="0.3">
      <c r="A785" s="73">
        <v>46311</v>
      </c>
      <c r="B785" s="67" t="s">
        <v>2090</v>
      </c>
      <c r="C785" s="68" t="s">
        <v>2608</v>
      </c>
      <c r="D785" s="68" t="s">
        <v>3295</v>
      </c>
      <c r="E785" s="67" t="s">
        <v>3296</v>
      </c>
      <c r="F785" s="69">
        <v>3.911</v>
      </c>
      <c r="G785" s="70">
        <v>0.80069999999999997</v>
      </c>
      <c r="H785" s="70">
        <v>0.84460000000000002</v>
      </c>
      <c r="I785" s="73">
        <v>45882</v>
      </c>
      <c r="J785" s="73">
        <v>46612</v>
      </c>
      <c r="K785" s="69">
        <v>2.52</v>
      </c>
      <c r="L785" s="68" t="s">
        <v>2609</v>
      </c>
      <c r="M785" s="71">
        <v>1.2E-2</v>
      </c>
      <c r="N785" t="str">
        <f>_xll.IMDP("BND",D785,$N$1,A785)</f>
        <v>은행채</v>
      </c>
      <c r="O785">
        <f t="shared" si="12"/>
        <v>9.6083999999999996E-3</v>
      </c>
    </row>
    <row r="786" spans="1:15" x14ac:dyDescent="0.3">
      <c r="A786" s="73">
        <v>46311</v>
      </c>
      <c r="B786" s="67" t="s">
        <v>2090</v>
      </c>
      <c r="C786" s="68" t="s">
        <v>2608</v>
      </c>
      <c r="D786" s="68" t="s">
        <v>3297</v>
      </c>
      <c r="E786" s="67" t="s">
        <v>3298</v>
      </c>
      <c r="F786" s="69">
        <v>3.63</v>
      </c>
      <c r="G786" s="70">
        <v>0.42320000000000002</v>
      </c>
      <c r="H786" s="70">
        <v>0.2843</v>
      </c>
      <c r="I786" s="73">
        <v>45923</v>
      </c>
      <c r="J786" s="73">
        <v>46469</v>
      </c>
      <c r="K786" s="69">
        <v>2.5299999999999998</v>
      </c>
      <c r="L786" s="68" t="s">
        <v>2609</v>
      </c>
      <c r="M786" s="71">
        <v>1.06E-2</v>
      </c>
      <c r="N786" t="str">
        <f>_xll.IMDP("BND",D786,$N$1,A786)</f>
        <v>은행채</v>
      </c>
      <c r="O786">
        <f t="shared" si="12"/>
        <v>4.48592E-3</v>
      </c>
    </row>
    <row r="787" spans="1:15" x14ac:dyDescent="0.3">
      <c r="A787" s="73">
        <v>46311</v>
      </c>
      <c r="B787" s="67" t="s">
        <v>2090</v>
      </c>
      <c r="C787" s="68" t="s">
        <v>2608</v>
      </c>
      <c r="D787" s="68" t="s">
        <v>3299</v>
      </c>
      <c r="E787" s="67" t="s">
        <v>3300</v>
      </c>
      <c r="F787" s="69">
        <v>3.968</v>
      </c>
      <c r="G787" s="70">
        <v>1.2088000000000001</v>
      </c>
      <c r="H787" s="70">
        <v>1.7737000000000001</v>
      </c>
      <c r="I787" s="73">
        <v>46037</v>
      </c>
      <c r="J787" s="73">
        <v>46767</v>
      </c>
      <c r="K787" s="69">
        <v>2.95</v>
      </c>
      <c r="L787" s="68" t="s">
        <v>2609</v>
      </c>
      <c r="M787" s="71">
        <v>3.2000000000000002E-3</v>
      </c>
      <c r="N787" t="str">
        <f>_xll.IMDP("BND",D787,$N$1,A787)</f>
        <v>은행채</v>
      </c>
      <c r="O787">
        <f t="shared" si="12"/>
        <v>3.8681600000000007E-3</v>
      </c>
    </row>
    <row r="788" spans="1:15" x14ac:dyDescent="0.3">
      <c r="A788" s="73">
        <v>46311</v>
      </c>
      <c r="B788" s="67" t="s">
        <v>2090</v>
      </c>
      <c r="C788" s="68" t="s">
        <v>2608</v>
      </c>
      <c r="D788" s="68" t="s">
        <v>3301</v>
      </c>
      <c r="E788" s="67" t="s">
        <v>3302</v>
      </c>
      <c r="F788" s="69">
        <v>3.847</v>
      </c>
      <c r="G788" s="70">
        <v>0.64739999999999998</v>
      </c>
      <c r="H788" s="70">
        <v>0.58179999999999998</v>
      </c>
      <c r="I788" s="73">
        <v>46097</v>
      </c>
      <c r="J788" s="73">
        <v>46554</v>
      </c>
      <c r="K788" s="69">
        <v>3.05</v>
      </c>
      <c r="L788" s="68" t="s">
        <v>2609</v>
      </c>
      <c r="M788" s="71">
        <v>1.8499999999999999E-2</v>
      </c>
      <c r="N788" t="str">
        <f>_xll.IMDP("BND",D788,$N$1,A788)</f>
        <v>은행채</v>
      </c>
      <c r="O788">
        <f t="shared" si="12"/>
        <v>1.1976899999999999E-2</v>
      </c>
    </row>
    <row r="789" spans="1:15" x14ac:dyDescent="0.3">
      <c r="A789" s="73">
        <v>46311</v>
      </c>
      <c r="B789" s="67" t="s">
        <v>2090</v>
      </c>
      <c r="C789" s="68" t="s">
        <v>2608</v>
      </c>
      <c r="D789" s="68" t="s">
        <v>3303</v>
      </c>
      <c r="E789" s="67" t="s">
        <v>3304</v>
      </c>
      <c r="F789" s="69">
        <v>3.94</v>
      </c>
      <c r="G789" s="70">
        <v>1.0337000000000001</v>
      </c>
      <c r="H789" s="70">
        <v>1.3396999999999999</v>
      </c>
      <c r="I789" s="73">
        <v>46154</v>
      </c>
      <c r="J789" s="73">
        <v>46703</v>
      </c>
      <c r="K789" s="69">
        <v>3.46</v>
      </c>
      <c r="L789" s="68" t="s">
        <v>2609</v>
      </c>
      <c r="M789" s="71">
        <v>7.9000000000000008E-3</v>
      </c>
      <c r="N789" t="str">
        <f>_xll.IMDP("BND",D789,$N$1,A789)</f>
        <v>은행채</v>
      </c>
      <c r="O789">
        <f t="shared" si="12"/>
        <v>8.1662300000000018E-3</v>
      </c>
    </row>
    <row r="790" spans="1:15" x14ac:dyDescent="0.3">
      <c r="A790" s="73">
        <v>46311</v>
      </c>
      <c r="B790" s="67" t="s">
        <v>2090</v>
      </c>
      <c r="C790" s="68" t="s">
        <v>2608</v>
      </c>
      <c r="D790" s="68" t="s">
        <v>3305</v>
      </c>
      <c r="E790" s="67" t="s">
        <v>3306</v>
      </c>
      <c r="F790" s="69">
        <v>4.0369999999999999</v>
      </c>
      <c r="G790" s="70">
        <v>1.5934999999999999</v>
      </c>
      <c r="H790" s="70">
        <v>2.9843999999999999</v>
      </c>
      <c r="I790" s="73">
        <v>46189</v>
      </c>
      <c r="J790" s="73">
        <v>46920</v>
      </c>
      <c r="K790" s="69">
        <v>3.88</v>
      </c>
      <c r="L790" s="68" t="s">
        <v>2609</v>
      </c>
      <c r="M790" s="71">
        <v>1.0200000000000001E-2</v>
      </c>
      <c r="N790" t="str">
        <f>_xll.IMDP("BND",D790,$N$1,A790)</f>
        <v>은행채</v>
      </c>
      <c r="O790">
        <f t="shared" si="12"/>
        <v>1.6253699999999999E-2</v>
      </c>
    </row>
    <row r="791" spans="1:15" x14ac:dyDescent="0.3">
      <c r="A791" s="73">
        <v>46311</v>
      </c>
      <c r="B791" s="67" t="s">
        <v>2090</v>
      </c>
      <c r="C791" s="68" t="s">
        <v>2608</v>
      </c>
      <c r="D791" s="68" t="s">
        <v>14581</v>
      </c>
      <c r="E791" s="67" t="s">
        <v>14582</v>
      </c>
      <c r="F791" s="69">
        <v>4.0529999999999999</v>
      </c>
      <c r="G791" s="70">
        <v>1.6937</v>
      </c>
      <c r="H791" s="70">
        <v>3.3653</v>
      </c>
      <c r="I791" s="73">
        <v>46232</v>
      </c>
      <c r="J791" s="73">
        <v>46963</v>
      </c>
      <c r="K791" s="69">
        <v>3.89</v>
      </c>
      <c r="L791" s="68" t="s">
        <v>2609</v>
      </c>
      <c r="M791" s="71">
        <v>9.2999999999999992E-3</v>
      </c>
      <c r="N791" t="str">
        <f>_xll.IMDP("BND",D791,$N$1,A791)</f>
        <v>은행채</v>
      </c>
      <c r="O791">
        <f t="shared" si="12"/>
        <v>1.5751409999999997E-2</v>
      </c>
    </row>
    <row r="792" spans="1:15" x14ac:dyDescent="0.3">
      <c r="A792" s="73">
        <v>46311</v>
      </c>
      <c r="B792" s="67" t="s">
        <v>2090</v>
      </c>
      <c r="C792" s="68" t="s">
        <v>2608</v>
      </c>
      <c r="D792" s="68" t="s">
        <v>14847</v>
      </c>
      <c r="E792" s="67" t="s">
        <v>14848</v>
      </c>
      <c r="F792" s="69">
        <v>3.9849999999999999</v>
      </c>
      <c r="G792" s="70">
        <v>1.2679</v>
      </c>
      <c r="H792" s="70">
        <v>1.9515</v>
      </c>
      <c r="I792" s="73">
        <v>46246</v>
      </c>
      <c r="J792" s="73">
        <v>46795</v>
      </c>
      <c r="K792" s="69">
        <v>3.78</v>
      </c>
      <c r="L792" s="68" t="s">
        <v>2609</v>
      </c>
      <c r="M792" s="71">
        <v>1.1599999999999999E-2</v>
      </c>
      <c r="N792" t="str">
        <f>_xll.IMDP("BND",D792,$N$1,A792)</f>
        <v>은행채</v>
      </c>
      <c r="O792">
        <f t="shared" si="12"/>
        <v>1.4707639999999999E-2</v>
      </c>
    </row>
    <row r="793" spans="1:15" x14ac:dyDescent="0.3">
      <c r="A793" s="73">
        <v>46311</v>
      </c>
      <c r="B793" s="67" t="s">
        <v>2090</v>
      </c>
      <c r="C793" s="68" t="s">
        <v>2608</v>
      </c>
      <c r="D793" s="68" t="s">
        <v>3307</v>
      </c>
      <c r="E793" s="67" t="s">
        <v>3308</v>
      </c>
      <c r="F793" s="69">
        <v>3.3479999999999999</v>
      </c>
      <c r="G793" s="70">
        <v>0.2465</v>
      </c>
      <c r="H793" s="70">
        <v>0.29930000000000001</v>
      </c>
      <c r="I793" s="73">
        <v>46132</v>
      </c>
      <c r="J793" s="73">
        <v>46407</v>
      </c>
      <c r="K793" s="69">
        <v>2.85</v>
      </c>
      <c r="L793" s="68" t="s">
        <v>2609</v>
      </c>
      <c r="M793" s="71">
        <v>3.2000000000000002E-3</v>
      </c>
      <c r="N793" t="str">
        <f>_xll.IMDP("BND",D793,$N$1,A793)</f>
        <v>은행채</v>
      </c>
      <c r="O793">
        <f t="shared" si="12"/>
        <v>7.8879999999999998E-4</v>
      </c>
    </row>
    <row r="794" spans="1:15" x14ac:dyDescent="0.3">
      <c r="A794" s="73">
        <v>46311</v>
      </c>
      <c r="B794" s="67" t="s">
        <v>2090</v>
      </c>
      <c r="C794" s="68" t="s">
        <v>2608</v>
      </c>
      <c r="D794" s="68" t="s">
        <v>14999</v>
      </c>
      <c r="E794" s="67" t="s">
        <v>15000</v>
      </c>
      <c r="F794" s="69">
        <v>3.8130000000000002</v>
      </c>
      <c r="G794" s="70">
        <v>0.59640000000000004</v>
      </c>
      <c r="H794" s="70">
        <v>0.93030000000000002</v>
      </c>
      <c r="I794" s="73">
        <v>46259</v>
      </c>
      <c r="J794" s="73">
        <v>46540</v>
      </c>
      <c r="K794" s="69">
        <v>3.57</v>
      </c>
      <c r="L794" s="68" t="s">
        <v>2609</v>
      </c>
      <c r="M794" s="71">
        <v>5.0000000000000001E-3</v>
      </c>
      <c r="N794" t="str">
        <f>_xll.IMDP("BND",D794,$N$1,A794)</f>
        <v>은행채</v>
      </c>
      <c r="O794">
        <f t="shared" si="12"/>
        <v>2.9820000000000003E-3</v>
      </c>
    </row>
    <row r="795" spans="1:15" x14ac:dyDescent="0.3">
      <c r="A795" s="73">
        <v>46311</v>
      </c>
      <c r="B795" s="67" t="s">
        <v>2090</v>
      </c>
      <c r="C795" s="68" t="s">
        <v>2608</v>
      </c>
      <c r="D795" s="68" t="s">
        <v>3309</v>
      </c>
      <c r="E795" s="67" t="s">
        <v>3310</v>
      </c>
      <c r="F795" s="69">
        <v>3.718</v>
      </c>
      <c r="G795" s="70">
        <v>0.51300000000000001</v>
      </c>
      <c r="H795" s="70">
        <v>0.39290000000000003</v>
      </c>
      <c r="I795" s="73">
        <v>45044</v>
      </c>
      <c r="J795" s="73">
        <v>46505</v>
      </c>
      <c r="K795" s="69">
        <v>3.63</v>
      </c>
      <c r="L795" s="68" t="s">
        <v>2609</v>
      </c>
      <c r="M795" s="71">
        <v>6.4999999999999997E-3</v>
      </c>
      <c r="N795" t="str">
        <f>_xll.IMDP("BND",D795,$N$1,A795)</f>
        <v>은행채</v>
      </c>
      <c r="O795">
        <f t="shared" si="12"/>
        <v>3.3344999999999998E-3</v>
      </c>
    </row>
    <row r="796" spans="1:15" x14ac:dyDescent="0.3">
      <c r="A796" s="73">
        <v>46311</v>
      </c>
      <c r="B796" s="67" t="s">
        <v>2090</v>
      </c>
      <c r="C796" s="68" t="s">
        <v>2608</v>
      </c>
      <c r="D796" s="68" t="s">
        <v>3311</v>
      </c>
      <c r="E796" s="67" t="s">
        <v>3312</v>
      </c>
      <c r="F796" s="69">
        <v>3.8929999999999998</v>
      </c>
      <c r="G796" s="70">
        <v>0.72299999999999998</v>
      </c>
      <c r="H796" s="70">
        <v>0.71679999999999999</v>
      </c>
      <c r="I796" s="73">
        <v>45124</v>
      </c>
      <c r="J796" s="73">
        <v>46585</v>
      </c>
      <c r="K796" s="69">
        <v>3.96</v>
      </c>
      <c r="L796" s="68" t="s">
        <v>2609</v>
      </c>
      <c r="M796" s="71">
        <v>9.4000000000000004E-3</v>
      </c>
      <c r="N796" t="str">
        <f>_xll.IMDP("BND",D796,$N$1,A796)</f>
        <v>은행채</v>
      </c>
      <c r="O796">
        <f t="shared" si="12"/>
        <v>6.7961999999999996E-3</v>
      </c>
    </row>
    <row r="797" spans="1:15" x14ac:dyDescent="0.3">
      <c r="A797" s="73">
        <v>46311</v>
      </c>
      <c r="B797" s="67" t="s">
        <v>2090</v>
      </c>
      <c r="C797" s="68" t="s">
        <v>2608</v>
      </c>
      <c r="D797" s="68" t="s">
        <v>3313</v>
      </c>
      <c r="E797" s="67" t="s">
        <v>3314</v>
      </c>
      <c r="F797" s="69">
        <v>3.915</v>
      </c>
      <c r="G797" s="70">
        <v>0.81740000000000002</v>
      </c>
      <c r="H797" s="70">
        <v>0.877</v>
      </c>
      <c r="I797" s="73">
        <v>45524</v>
      </c>
      <c r="J797" s="73">
        <v>46619</v>
      </c>
      <c r="K797" s="69">
        <v>3.11</v>
      </c>
      <c r="L797" s="68" t="s">
        <v>2609</v>
      </c>
      <c r="M797" s="71">
        <v>1.0200000000000001E-2</v>
      </c>
      <c r="N797" t="str">
        <f>_xll.IMDP("BND",D797,$N$1,A797)</f>
        <v>은행채</v>
      </c>
      <c r="O797">
        <f t="shared" si="12"/>
        <v>8.3374800000000013E-3</v>
      </c>
    </row>
    <row r="798" spans="1:15" x14ac:dyDescent="0.3">
      <c r="A798" s="73">
        <v>46311</v>
      </c>
      <c r="B798" s="67" t="s">
        <v>2090</v>
      </c>
      <c r="C798" s="68" t="s">
        <v>2608</v>
      </c>
      <c r="D798" s="68" t="s">
        <v>3315</v>
      </c>
      <c r="E798" s="67" t="s">
        <v>3316</v>
      </c>
      <c r="F798" s="69">
        <v>4.0250000000000004</v>
      </c>
      <c r="G798" s="70">
        <v>1.5438000000000001</v>
      </c>
      <c r="H798" s="70">
        <v>2.7997000000000001</v>
      </c>
      <c r="I798" s="73">
        <v>45799</v>
      </c>
      <c r="J798" s="73">
        <v>46895</v>
      </c>
      <c r="K798" s="69">
        <v>2.52</v>
      </c>
      <c r="L798" s="68" t="s">
        <v>2609</v>
      </c>
      <c r="M798" s="71">
        <v>1.6400000000000001E-2</v>
      </c>
      <c r="N798" t="str">
        <f>_xll.IMDP("BND",D798,$N$1,A798)</f>
        <v>은행채</v>
      </c>
      <c r="O798">
        <f t="shared" si="12"/>
        <v>2.5318320000000002E-2</v>
      </c>
    </row>
    <row r="799" spans="1:15" x14ac:dyDescent="0.3">
      <c r="A799" s="73">
        <v>46311</v>
      </c>
      <c r="B799" s="67" t="s">
        <v>2090</v>
      </c>
      <c r="C799" s="68" t="s">
        <v>2608</v>
      </c>
      <c r="D799" s="68" t="s">
        <v>3317</v>
      </c>
      <c r="E799" s="67" t="s">
        <v>3318</v>
      </c>
      <c r="F799" s="69">
        <v>3.867</v>
      </c>
      <c r="G799" s="70">
        <v>0.67830000000000001</v>
      </c>
      <c r="H799" s="70">
        <v>0.62990000000000002</v>
      </c>
      <c r="I799" s="73">
        <v>45835</v>
      </c>
      <c r="J799" s="73">
        <v>46565</v>
      </c>
      <c r="K799" s="69">
        <v>2.5299999999999998</v>
      </c>
      <c r="L799" s="68" t="s">
        <v>2609</v>
      </c>
      <c r="M799" s="71">
        <v>9.1999999999999998E-3</v>
      </c>
      <c r="N799" t="str">
        <f>_xll.IMDP("BND",D799,$N$1,A799)</f>
        <v>은행채</v>
      </c>
      <c r="O799">
        <f t="shared" si="12"/>
        <v>6.2403600000000004E-3</v>
      </c>
    </row>
    <row r="800" spans="1:15" x14ac:dyDescent="0.3">
      <c r="A800" s="73">
        <v>46311</v>
      </c>
      <c r="B800" s="67" t="s">
        <v>2090</v>
      </c>
      <c r="C800" s="68" t="s">
        <v>2608</v>
      </c>
      <c r="D800" s="68" t="s">
        <v>3319</v>
      </c>
      <c r="E800" s="67" t="s">
        <v>3320</v>
      </c>
      <c r="F800" s="69">
        <v>3.899</v>
      </c>
      <c r="G800" s="70">
        <v>0.73880000000000001</v>
      </c>
      <c r="H800" s="70">
        <v>0.73409999999999997</v>
      </c>
      <c r="I800" s="73">
        <v>45859</v>
      </c>
      <c r="J800" s="73">
        <v>46589</v>
      </c>
      <c r="K800" s="69">
        <v>2.52</v>
      </c>
      <c r="L800" s="68" t="s">
        <v>2609</v>
      </c>
      <c r="M800" s="71">
        <v>1.11E-2</v>
      </c>
      <c r="N800" t="str">
        <f>_xll.IMDP("BND",D800,$N$1,A800)</f>
        <v>은행채</v>
      </c>
      <c r="O800">
        <f t="shared" si="12"/>
        <v>8.2006800000000001E-3</v>
      </c>
    </row>
    <row r="801" spans="1:15" x14ac:dyDescent="0.3">
      <c r="A801" s="73">
        <v>46311</v>
      </c>
      <c r="B801" s="67" t="s">
        <v>2090</v>
      </c>
      <c r="C801" s="68" t="s">
        <v>2608</v>
      </c>
      <c r="D801" s="68" t="s">
        <v>3321</v>
      </c>
      <c r="E801" s="67" t="s">
        <v>3322</v>
      </c>
      <c r="F801" s="69">
        <v>3.6339999999999999</v>
      </c>
      <c r="G801" s="70">
        <v>0.4259</v>
      </c>
      <c r="H801" s="70">
        <v>0.2873</v>
      </c>
      <c r="I801" s="73">
        <v>45924</v>
      </c>
      <c r="J801" s="73">
        <v>46470</v>
      </c>
      <c r="K801" s="69">
        <v>2.54</v>
      </c>
      <c r="L801" s="68" t="s">
        <v>2609</v>
      </c>
      <c r="M801" s="71">
        <v>1.11E-2</v>
      </c>
      <c r="N801" t="str">
        <f>_xll.IMDP("BND",D801,$N$1,A801)</f>
        <v>은행채</v>
      </c>
      <c r="O801">
        <f t="shared" si="12"/>
        <v>4.72749E-3</v>
      </c>
    </row>
    <row r="802" spans="1:15" x14ac:dyDescent="0.3">
      <c r="A802" s="73">
        <v>46311</v>
      </c>
      <c r="B802" s="67" t="s">
        <v>2090</v>
      </c>
      <c r="C802" s="68" t="s">
        <v>2608</v>
      </c>
      <c r="D802" s="68" t="s">
        <v>3323</v>
      </c>
      <c r="E802" s="67" t="s">
        <v>3324</v>
      </c>
      <c r="F802" s="69">
        <v>4.0860000000000003</v>
      </c>
      <c r="G802" s="70">
        <v>2.1457999999999999</v>
      </c>
      <c r="H802" s="70">
        <v>5.2304000000000004</v>
      </c>
      <c r="I802" s="73">
        <v>46037</v>
      </c>
      <c r="J802" s="73">
        <v>47133</v>
      </c>
      <c r="K802" s="69">
        <v>3.22</v>
      </c>
      <c r="L802" s="68" t="s">
        <v>2609</v>
      </c>
      <c r="M802" s="71">
        <v>4.5999999999999999E-3</v>
      </c>
      <c r="N802" t="str">
        <f>_xll.IMDP("BND",D802,$N$1,A802)</f>
        <v>은행채</v>
      </c>
      <c r="O802">
        <f t="shared" si="12"/>
        <v>9.8706799999999997E-3</v>
      </c>
    </row>
    <row r="803" spans="1:15" x14ac:dyDescent="0.3">
      <c r="A803" s="73">
        <v>46311</v>
      </c>
      <c r="B803" s="67" t="s">
        <v>2090</v>
      </c>
      <c r="C803" s="68" t="s">
        <v>2608</v>
      </c>
      <c r="D803" s="68" t="s">
        <v>3325</v>
      </c>
      <c r="E803" s="67" t="s">
        <v>3326</v>
      </c>
      <c r="F803" s="69">
        <v>3.956</v>
      </c>
      <c r="G803" s="70">
        <v>1.1277999999999999</v>
      </c>
      <c r="H803" s="70">
        <v>1.5677000000000001</v>
      </c>
      <c r="I803" s="73">
        <v>46190</v>
      </c>
      <c r="J803" s="73">
        <v>46738</v>
      </c>
      <c r="K803" s="69">
        <v>3.76</v>
      </c>
      <c r="L803" s="68" t="s">
        <v>2609</v>
      </c>
      <c r="M803" s="71">
        <v>1.0699999999999999E-2</v>
      </c>
      <c r="N803" t="str">
        <f>_xll.IMDP("BND",D803,$N$1,A803)</f>
        <v>은행채</v>
      </c>
      <c r="O803">
        <f t="shared" si="12"/>
        <v>1.2067459999999999E-2</v>
      </c>
    </row>
    <row r="804" spans="1:15" x14ac:dyDescent="0.3">
      <c r="A804" s="73">
        <v>46311</v>
      </c>
      <c r="B804" s="67" t="s">
        <v>2090</v>
      </c>
      <c r="C804" s="68" t="s">
        <v>2608</v>
      </c>
      <c r="D804" s="68" t="s">
        <v>14849</v>
      </c>
      <c r="E804" s="67" t="s">
        <v>14850</v>
      </c>
      <c r="F804" s="69">
        <v>4.1210000000000004</v>
      </c>
      <c r="G804" s="70">
        <v>2.629</v>
      </c>
      <c r="H804" s="70">
        <v>7.8391000000000002</v>
      </c>
      <c r="I804" s="73">
        <v>46246</v>
      </c>
      <c r="J804" s="73">
        <v>47342</v>
      </c>
      <c r="K804" s="69">
        <v>4.0199999999999996</v>
      </c>
      <c r="L804" s="68" t="s">
        <v>2609</v>
      </c>
      <c r="M804" s="71">
        <v>1.0200000000000001E-2</v>
      </c>
      <c r="N804" t="str">
        <f>_xll.IMDP("BND",D804,$N$1,A804)</f>
        <v>은행채</v>
      </c>
      <c r="O804">
        <f t="shared" si="12"/>
        <v>2.6815800000000001E-2</v>
      </c>
    </row>
    <row r="805" spans="1:15" x14ac:dyDescent="0.3">
      <c r="A805" s="73">
        <v>46311</v>
      </c>
      <c r="B805" s="67" t="s">
        <v>2090</v>
      </c>
      <c r="C805" s="68" t="s">
        <v>2608</v>
      </c>
      <c r="D805" s="68" t="s">
        <v>3327</v>
      </c>
      <c r="E805" s="67" t="s">
        <v>3328</v>
      </c>
      <c r="F805" s="69">
        <v>3.657</v>
      </c>
      <c r="G805" s="70">
        <v>0.42820000000000003</v>
      </c>
      <c r="H805" s="70">
        <v>0.59640000000000004</v>
      </c>
      <c r="I805" s="73">
        <v>46111</v>
      </c>
      <c r="J805" s="73">
        <v>46476</v>
      </c>
      <c r="K805" s="69">
        <v>3.12</v>
      </c>
      <c r="L805" s="68" t="s">
        <v>2609</v>
      </c>
      <c r="M805" s="71">
        <v>1.8700000000000001E-2</v>
      </c>
      <c r="N805" t="str">
        <f>_xll.IMDP("BND",D805,$N$1,A805)</f>
        <v>은행채</v>
      </c>
      <c r="O805">
        <f t="shared" si="12"/>
        <v>8.0073400000000017E-3</v>
      </c>
    </row>
    <row r="806" spans="1:15" x14ac:dyDescent="0.3">
      <c r="A806" s="73">
        <v>46311</v>
      </c>
      <c r="B806" s="67" t="s">
        <v>2090</v>
      </c>
      <c r="C806" s="68" t="s">
        <v>2608</v>
      </c>
      <c r="D806" s="68" t="s">
        <v>3329</v>
      </c>
      <c r="E806" s="67" t="s">
        <v>3330</v>
      </c>
      <c r="F806" s="69">
        <v>3.7</v>
      </c>
      <c r="G806" s="70">
        <v>0.48349999999999999</v>
      </c>
      <c r="H806" s="70">
        <v>0.7</v>
      </c>
      <c r="I806" s="73">
        <v>46132</v>
      </c>
      <c r="J806" s="73">
        <v>46497</v>
      </c>
      <c r="K806" s="69">
        <v>2.97</v>
      </c>
      <c r="L806" s="68" t="s">
        <v>2609</v>
      </c>
      <c r="M806" s="71">
        <v>1.5900000000000001E-2</v>
      </c>
      <c r="N806" t="str">
        <f>_xll.IMDP("BND",D806,$N$1,A806)</f>
        <v>은행채</v>
      </c>
      <c r="O806">
        <f t="shared" si="12"/>
        <v>7.6876499999999999E-3</v>
      </c>
    </row>
    <row r="807" spans="1:15" x14ac:dyDescent="0.3">
      <c r="A807" s="73">
        <v>46311</v>
      </c>
      <c r="B807" s="67" t="s">
        <v>2090</v>
      </c>
      <c r="C807" s="68" t="s">
        <v>2608</v>
      </c>
      <c r="D807" s="68" t="s">
        <v>3331</v>
      </c>
      <c r="E807" s="67" t="s">
        <v>3332</v>
      </c>
      <c r="F807" s="69">
        <v>4.024</v>
      </c>
      <c r="G807" s="70">
        <v>1.5161</v>
      </c>
      <c r="H807" s="70">
        <v>2.7223000000000002</v>
      </c>
      <c r="I807" s="73">
        <v>45063</v>
      </c>
      <c r="J807" s="73">
        <v>46890</v>
      </c>
      <c r="K807" s="69">
        <v>3.69</v>
      </c>
      <c r="L807" s="68" t="s">
        <v>2609</v>
      </c>
      <c r="M807" s="71">
        <v>1.8599999999999998E-2</v>
      </c>
      <c r="N807" t="str">
        <f>_xll.IMDP("BND",D807,$N$1,A807)</f>
        <v>은행채</v>
      </c>
      <c r="O807">
        <f t="shared" si="12"/>
        <v>2.8199459999999999E-2</v>
      </c>
    </row>
    <row r="808" spans="1:15" x14ac:dyDescent="0.3">
      <c r="A808" s="73">
        <v>46311</v>
      </c>
      <c r="B808" s="67" t="s">
        <v>2090</v>
      </c>
      <c r="C808" s="68" t="s">
        <v>2608</v>
      </c>
      <c r="D808" s="68" t="s">
        <v>3333</v>
      </c>
      <c r="E808" s="67" t="s">
        <v>3334</v>
      </c>
      <c r="F808" s="69">
        <v>3.7240000000000002</v>
      </c>
      <c r="G808" s="70">
        <v>0.52039999999999997</v>
      </c>
      <c r="H808" s="70">
        <v>0.40160000000000001</v>
      </c>
      <c r="I808" s="73">
        <v>45777</v>
      </c>
      <c r="J808" s="73">
        <v>46507</v>
      </c>
      <c r="K808" s="69">
        <v>2.5</v>
      </c>
      <c r="L808" s="68" t="s">
        <v>2609</v>
      </c>
      <c r="M808" s="71">
        <v>2.64E-2</v>
      </c>
      <c r="N808" t="str">
        <f>_xll.IMDP("BND",D808,$N$1,A808)</f>
        <v>은행채</v>
      </c>
      <c r="O808">
        <f t="shared" si="12"/>
        <v>1.3738559999999999E-2</v>
      </c>
    </row>
    <row r="809" spans="1:15" x14ac:dyDescent="0.3">
      <c r="A809" s="73">
        <v>46311</v>
      </c>
      <c r="B809" s="67" t="s">
        <v>2090</v>
      </c>
      <c r="C809" s="68" t="s">
        <v>2608</v>
      </c>
      <c r="D809" s="68" t="s">
        <v>3335</v>
      </c>
      <c r="E809" s="67" t="s">
        <v>3336</v>
      </c>
      <c r="F809" s="69">
        <v>3.7810000000000001</v>
      </c>
      <c r="G809" s="70">
        <v>0.58220000000000005</v>
      </c>
      <c r="H809" s="70">
        <v>0.48509999999999998</v>
      </c>
      <c r="I809" s="73">
        <v>45799</v>
      </c>
      <c r="J809" s="73">
        <v>46529</v>
      </c>
      <c r="K809" s="69">
        <v>2.5</v>
      </c>
      <c r="L809" s="68" t="s">
        <v>2609</v>
      </c>
      <c r="M809" s="71">
        <v>2.9600000000000001E-2</v>
      </c>
      <c r="N809" t="str">
        <f>_xll.IMDP("BND",D809,$N$1,A809)</f>
        <v>은행채</v>
      </c>
      <c r="O809">
        <f t="shared" si="12"/>
        <v>1.7233120000000001E-2</v>
      </c>
    </row>
    <row r="810" spans="1:15" x14ac:dyDescent="0.3">
      <c r="A810" s="73">
        <v>46311</v>
      </c>
      <c r="B810" s="67" t="s">
        <v>2090</v>
      </c>
      <c r="C810" s="68" t="s">
        <v>2608</v>
      </c>
      <c r="D810" s="68" t="s">
        <v>3337</v>
      </c>
      <c r="E810" s="67" t="s">
        <v>3338</v>
      </c>
      <c r="F810" s="69">
        <v>3.9</v>
      </c>
      <c r="G810" s="70">
        <v>0.74150000000000005</v>
      </c>
      <c r="H810" s="70">
        <v>0.73880000000000001</v>
      </c>
      <c r="I810" s="73">
        <v>45860</v>
      </c>
      <c r="J810" s="73">
        <v>46590</v>
      </c>
      <c r="K810" s="69">
        <v>2.5099999999999998</v>
      </c>
      <c r="L810" s="68" t="s">
        <v>2609</v>
      </c>
      <c r="M810" s="71">
        <v>1.5699999999999999E-2</v>
      </c>
      <c r="N810" t="str">
        <f>_xll.IMDP("BND",D810,$N$1,A810)</f>
        <v>은행채</v>
      </c>
      <c r="O810">
        <f t="shared" si="12"/>
        <v>1.1641550000000001E-2</v>
      </c>
    </row>
    <row r="811" spans="1:15" x14ac:dyDescent="0.3">
      <c r="A811" s="73">
        <v>46311</v>
      </c>
      <c r="B811" s="67" t="s">
        <v>2090</v>
      </c>
      <c r="C811" s="68" t="s">
        <v>2608</v>
      </c>
      <c r="D811" s="68" t="s">
        <v>3339</v>
      </c>
      <c r="E811" s="67" t="s">
        <v>3340</v>
      </c>
      <c r="F811" s="69">
        <v>3.9140000000000001</v>
      </c>
      <c r="G811" s="70">
        <v>0.81679999999999997</v>
      </c>
      <c r="H811" s="70">
        <v>0.87470000000000003</v>
      </c>
      <c r="I811" s="73">
        <v>45888</v>
      </c>
      <c r="J811" s="73">
        <v>46618</v>
      </c>
      <c r="K811" s="69">
        <v>2.52</v>
      </c>
      <c r="L811" s="68" t="s">
        <v>2609</v>
      </c>
      <c r="M811" s="71">
        <v>6.0000000000000001E-3</v>
      </c>
      <c r="N811" t="str">
        <f>_xll.IMDP("BND",D811,$N$1,A811)</f>
        <v>은행채</v>
      </c>
      <c r="O811">
        <f t="shared" si="12"/>
        <v>4.9008000000000003E-3</v>
      </c>
    </row>
    <row r="812" spans="1:15" x14ac:dyDescent="0.3">
      <c r="A812" s="73">
        <v>46311</v>
      </c>
      <c r="B812" s="67" t="s">
        <v>2090</v>
      </c>
      <c r="C812" s="68" t="s">
        <v>2608</v>
      </c>
      <c r="D812" s="68" t="s">
        <v>3341</v>
      </c>
      <c r="E812" s="67" t="s">
        <v>3342</v>
      </c>
      <c r="F812" s="69">
        <v>3.6389999999999998</v>
      </c>
      <c r="G812" s="70">
        <v>0.42859999999999998</v>
      </c>
      <c r="H812" s="70">
        <v>0.2903</v>
      </c>
      <c r="I812" s="73">
        <v>45925</v>
      </c>
      <c r="J812" s="73">
        <v>46471</v>
      </c>
      <c r="K812" s="69">
        <v>2.54</v>
      </c>
      <c r="L812" s="68" t="s">
        <v>2609</v>
      </c>
      <c r="M812" s="71">
        <v>8.8000000000000005E-3</v>
      </c>
      <c r="N812" t="str">
        <f>_xll.IMDP("BND",D812,$N$1,A812)</f>
        <v>은행채</v>
      </c>
      <c r="O812">
        <f t="shared" si="12"/>
        <v>3.7716799999999999E-3</v>
      </c>
    </row>
    <row r="813" spans="1:15" x14ac:dyDescent="0.3">
      <c r="A813" s="73">
        <v>46311</v>
      </c>
      <c r="B813" s="67" t="s">
        <v>2090</v>
      </c>
      <c r="C813" s="68" t="s">
        <v>2608</v>
      </c>
      <c r="D813" s="68" t="s">
        <v>3343</v>
      </c>
      <c r="E813" s="67" t="s">
        <v>3344</v>
      </c>
      <c r="F813" s="69">
        <v>3.9369999999999998</v>
      </c>
      <c r="G813" s="70">
        <v>0.99560000000000004</v>
      </c>
      <c r="H813" s="70">
        <v>1.2494000000000001</v>
      </c>
      <c r="I813" s="73">
        <v>45957</v>
      </c>
      <c r="J813" s="73">
        <v>46687</v>
      </c>
      <c r="K813" s="69">
        <v>2.63</v>
      </c>
      <c r="L813" s="68" t="s">
        <v>2609</v>
      </c>
      <c r="M813" s="71">
        <v>4.5999999999999999E-3</v>
      </c>
      <c r="N813" t="str">
        <f>_xll.IMDP("BND",D813,$N$1,A813)</f>
        <v>은행채</v>
      </c>
      <c r="O813">
        <f t="shared" si="12"/>
        <v>4.5797600000000004E-3</v>
      </c>
    </row>
    <row r="814" spans="1:15" x14ac:dyDescent="0.3">
      <c r="A814" s="73">
        <v>46311</v>
      </c>
      <c r="B814" s="67" t="s">
        <v>2090</v>
      </c>
      <c r="C814" s="68" t="s">
        <v>2608</v>
      </c>
      <c r="D814" s="68" t="s">
        <v>3345</v>
      </c>
      <c r="E814" s="67" t="s">
        <v>3346</v>
      </c>
      <c r="F814" s="69">
        <v>3.9430000000000001</v>
      </c>
      <c r="G814" s="70">
        <v>1.0417000000000001</v>
      </c>
      <c r="H814" s="70">
        <v>1.3564000000000001</v>
      </c>
      <c r="I814" s="73">
        <v>45975</v>
      </c>
      <c r="J814" s="73">
        <v>46705</v>
      </c>
      <c r="K814" s="69">
        <v>3.02</v>
      </c>
      <c r="L814" s="68" t="s">
        <v>2609</v>
      </c>
      <c r="M814" s="71">
        <v>6.0000000000000001E-3</v>
      </c>
      <c r="N814" t="str">
        <f>_xll.IMDP("BND",D814,$N$1,A814)</f>
        <v>은행채</v>
      </c>
      <c r="O814">
        <f t="shared" si="12"/>
        <v>6.2502000000000009E-3</v>
      </c>
    </row>
    <row r="815" spans="1:15" x14ac:dyDescent="0.3">
      <c r="A815" s="73">
        <v>46311</v>
      </c>
      <c r="B815" s="67" t="s">
        <v>2090</v>
      </c>
      <c r="C815" s="68" t="s">
        <v>2608</v>
      </c>
      <c r="D815" s="68" t="s">
        <v>3347</v>
      </c>
      <c r="E815" s="67" t="s">
        <v>3348</v>
      </c>
      <c r="F815" s="69">
        <v>4.0010000000000003</v>
      </c>
      <c r="G815" s="70">
        <v>1.3676999999999999</v>
      </c>
      <c r="H815" s="70">
        <v>2.2359</v>
      </c>
      <c r="I815" s="73">
        <v>46098</v>
      </c>
      <c r="J815" s="73">
        <v>46829</v>
      </c>
      <c r="K815" s="69">
        <v>3.32</v>
      </c>
      <c r="L815" s="68" t="s">
        <v>2609</v>
      </c>
      <c r="M815" s="71">
        <v>2.35E-2</v>
      </c>
      <c r="N815" t="str">
        <f>_xll.IMDP("BND",D815,$N$1,A815)</f>
        <v>은행채</v>
      </c>
      <c r="O815">
        <f t="shared" si="12"/>
        <v>3.2140950000000001E-2</v>
      </c>
    </row>
    <row r="816" spans="1:15" x14ac:dyDescent="0.3">
      <c r="A816" s="73">
        <v>46311</v>
      </c>
      <c r="B816" s="67" t="s">
        <v>2090</v>
      </c>
      <c r="C816" s="68" t="s">
        <v>2608</v>
      </c>
      <c r="D816" s="68" t="s">
        <v>3349</v>
      </c>
      <c r="E816" s="67" t="s">
        <v>3350</v>
      </c>
      <c r="F816" s="69">
        <v>3.9430000000000001</v>
      </c>
      <c r="G816" s="70">
        <v>1.0363</v>
      </c>
      <c r="H816" s="70">
        <v>1.3459000000000001</v>
      </c>
      <c r="I816" s="73">
        <v>46155</v>
      </c>
      <c r="J816" s="73">
        <v>46704</v>
      </c>
      <c r="K816" s="69">
        <v>3.47</v>
      </c>
      <c r="L816" s="68" t="s">
        <v>2609</v>
      </c>
      <c r="M816" s="71">
        <v>9.2999999999999992E-3</v>
      </c>
      <c r="N816" t="str">
        <f>_xll.IMDP("BND",D816,$N$1,A816)</f>
        <v>은행채</v>
      </c>
      <c r="O816">
        <f t="shared" si="12"/>
        <v>9.6375899999999997E-3</v>
      </c>
    </row>
    <row r="817" spans="1:15" x14ac:dyDescent="0.3">
      <c r="A817" s="73">
        <v>46311</v>
      </c>
      <c r="B817" s="67" t="s">
        <v>2090</v>
      </c>
      <c r="C817" s="68" t="s">
        <v>2608</v>
      </c>
      <c r="D817" s="68" t="s">
        <v>3351</v>
      </c>
      <c r="E817" s="67" t="s">
        <v>3352</v>
      </c>
      <c r="F817" s="69">
        <v>3.7050000000000001</v>
      </c>
      <c r="G817" s="70">
        <v>0.48609999999999998</v>
      </c>
      <c r="H817" s="70">
        <v>0.70499999999999996</v>
      </c>
      <c r="I817" s="73">
        <v>46133</v>
      </c>
      <c r="J817" s="73">
        <v>46498</v>
      </c>
      <c r="K817" s="69">
        <v>2.97</v>
      </c>
      <c r="L817" s="68" t="s">
        <v>2609</v>
      </c>
      <c r="M817" s="71">
        <v>1.2699999999999999E-2</v>
      </c>
      <c r="N817" t="str">
        <f>_xll.IMDP("BND",D817,$N$1,A817)</f>
        <v>은행채</v>
      </c>
      <c r="O817">
        <f t="shared" si="12"/>
        <v>6.1734699999999995E-3</v>
      </c>
    </row>
    <row r="818" spans="1:15" x14ac:dyDescent="0.3">
      <c r="A818" s="73">
        <v>46311</v>
      </c>
      <c r="B818" s="67" t="s">
        <v>2090</v>
      </c>
      <c r="C818" s="68" t="s">
        <v>2608</v>
      </c>
      <c r="D818" s="68" t="s">
        <v>3353</v>
      </c>
      <c r="E818" s="67" t="s">
        <v>3354</v>
      </c>
      <c r="F818" s="69">
        <v>4.0359999999999996</v>
      </c>
      <c r="G818" s="70">
        <v>1.5852999999999999</v>
      </c>
      <c r="H818" s="70">
        <v>2.9561999999999999</v>
      </c>
      <c r="I818" s="73">
        <v>45090</v>
      </c>
      <c r="J818" s="73">
        <v>46917</v>
      </c>
      <c r="K818" s="69">
        <v>3.89</v>
      </c>
      <c r="L818" s="68" t="s">
        <v>2609</v>
      </c>
      <c r="M818" s="71">
        <v>1.1599999999999999E-2</v>
      </c>
      <c r="N818" t="str">
        <f>_xll.IMDP("BND",D818,$N$1,A818)</f>
        <v>은행채</v>
      </c>
      <c r="O818">
        <f t="shared" si="12"/>
        <v>1.8389479999999996E-2</v>
      </c>
    </row>
    <row r="819" spans="1:15" x14ac:dyDescent="0.3">
      <c r="A819" s="73">
        <v>46311</v>
      </c>
      <c r="B819" s="67" t="s">
        <v>2090</v>
      </c>
      <c r="C819" s="68" t="s">
        <v>2608</v>
      </c>
      <c r="D819" s="68" t="s">
        <v>3355</v>
      </c>
      <c r="E819" s="67" t="s">
        <v>3356</v>
      </c>
      <c r="F819" s="69">
        <v>3.698</v>
      </c>
      <c r="G819" s="70">
        <v>0.48699999999999999</v>
      </c>
      <c r="H819" s="70">
        <v>0.3629</v>
      </c>
      <c r="I819" s="73">
        <v>45583</v>
      </c>
      <c r="J819" s="73">
        <v>46495</v>
      </c>
      <c r="K819" s="69">
        <v>3.11</v>
      </c>
      <c r="L819" s="68" t="s">
        <v>2609</v>
      </c>
      <c r="M819" s="71">
        <v>9.2999999999999992E-3</v>
      </c>
      <c r="N819" t="str">
        <f>_xll.IMDP("BND",D819,$N$1,A819)</f>
        <v>은행채</v>
      </c>
      <c r="O819">
        <f t="shared" si="12"/>
        <v>4.5290999999999994E-3</v>
      </c>
    </row>
    <row r="820" spans="1:15" x14ac:dyDescent="0.3">
      <c r="A820" s="73">
        <v>46311</v>
      </c>
      <c r="B820" s="67" t="s">
        <v>2090</v>
      </c>
      <c r="C820" s="68" t="s">
        <v>2608</v>
      </c>
      <c r="D820" s="68" t="s">
        <v>3357</v>
      </c>
      <c r="E820" s="67" t="s">
        <v>3358</v>
      </c>
      <c r="F820" s="69">
        <v>3.9409999999999998</v>
      </c>
      <c r="G820" s="70">
        <v>1.0361</v>
      </c>
      <c r="H820" s="70">
        <v>1.3434999999999999</v>
      </c>
      <c r="I820" s="73">
        <v>45608</v>
      </c>
      <c r="J820" s="73">
        <v>46703</v>
      </c>
      <c r="K820" s="69">
        <v>3.06</v>
      </c>
      <c r="L820" s="68" t="s">
        <v>2609</v>
      </c>
      <c r="M820" s="71">
        <v>6.8999999999999999E-3</v>
      </c>
      <c r="N820" t="str">
        <f>_xll.IMDP("BND",D820,$N$1,A820)</f>
        <v>은행채</v>
      </c>
      <c r="O820">
        <f t="shared" si="12"/>
        <v>7.1490900000000003E-3</v>
      </c>
    </row>
    <row r="821" spans="1:15" x14ac:dyDescent="0.3">
      <c r="A821" s="73">
        <v>46311</v>
      </c>
      <c r="B821" s="67" t="s">
        <v>2090</v>
      </c>
      <c r="C821" s="68" t="s">
        <v>2608</v>
      </c>
      <c r="D821" s="68" t="s">
        <v>3359</v>
      </c>
      <c r="E821" s="67" t="s">
        <v>3360</v>
      </c>
      <c r="F821" s="69">
        <v>4.0250000000000004</v>
      </c>
      <c r="G821" s="70">
        <v>1.5468999999999999</v>
      </c>
      <c r="H821" s="70">
        <v>2.8094999999999999</v>
      </c>
      <c r="I821" s="73">
        <v>45800</v>
      </c>
      <c r="J821" s="73">
        <v>46896</v>
      </c>
      <c r="K821" s="69">
        <v>2.4900000000000002</v>
      </c>
      <c r="L821" s="68" t="s">
        <v>2609</v>
      </c>
      <c r="M821" s="71">
        <v>4.4999999999999997E-3</v>
      </c>
      <c r="N821" t="str">
        <f>_xll.IMDP("BND",D821,$N$1,A821)</f>
        <v>은행채</v>
      </c>
      <c r="O821">
        <f t="shared" si="12"/>
        <v>6.961049999999999E-3</v>
      </c>
    </row>
    <row r="822" spans="1:15" x14ac:dyDescent="0.3">
      <c r="A822" s="73">
        <v>46311</v>
      </c>
      <c r="B822" s="67" t="s">
        <v>2090</v>
      </c>
      <c r="C822" s="68" t="s">
        <v>2608</v>
      </c>
      <c r="D822" s="68" t="s">
        <v>3361</v>
      </c>
      <c r="E822" s="67" t="s">
        <v>3362</v>
      </c>
      <c r="F822" s="69">
        <v>3.903</v>
      </c>
      <c r="G822" s="70">
        <v>0.74419999999999997</v>
      </c>
      <c r="H822" s="70">
        <v>0.74339999999999995</v>
      </c>
      <c r="I822" s="73">
        <v>45861</v>
      </c>
      <c r="J822" s="73">
        <v>46591</v>
      </c>
      <c r="K822" s="69">
        <v>2.52</v>
      </c>
      <c r="L822" s="68" t="s">
        <v>2609</v>
      </c>
      <c r="M822" s="71">
        <v>8.8000000000000005E-3</v>
      </c>
      <c r="N822" t="str">
        <f>_xll.IMDP("BND",D822,$N$1,A822)</f>
        <v>은행채</v>
      </c>
      <c r="O822">
        <f t="shared" si="12"/>
        <v>6.5489600000000004E-3</v>
      </c>
    </row>
    <row r="823" spans="1:15" x14ac:dyDescent="0.3">
      <c r="A823" s="73">
        <v>46311</v>
      </c>
      <c r="B823" s="67" t="s">
        <v>2090</v>
      </c>
      <c r="C823" s="68" t="s">
        <v>2608</v>
      </c>
      <c r="D823" s="68" t="s">
        <v>3363</v>
      </c>
      <c r="E823" s="67" t="s">
        <v>3364</v>
      </c>
      <c r="F823" s="69">
        <v>3.9319999999999999</v>
      </c>
      <c r="G823" s="70">
        <v>0.91549999999999998</v>
      </c>
      <c r="H823" s="70">
        <v>1.0702</v>
      </c>
      <c r="I823" s="73">
        <v>45925</v>
      </c>
      <c r="J823" s="73">
        <v>46655</v>
      </c>
      <c r="K823" s="69">
        <v>2.56</v>
      </c>
      <c r="L823" s="68" t="s">
        <v>2609</v>
      </c>
      <c r="M823" s="71">
        <v>2.8000000000000001E-2</v>
      </c>
      <c r="N823" t="str">
        <f>_xll.IMDP("BND",D823,$N$1,A823)</f>
        <v>은행채</v>
      </c>
      <c r="O823">
        <f t="shared" si="12"/>
        <v>2.5634000000000001E-2</v>
      </c>
    </row>
    <row r="824" spans="1:15" x14ac:dyDescent="0.3">
      <c r="A824" s="73">
        <v>46311</v>
      </c>
      <c r="B824" s="67" t="s">
        <v>2090</v>
      </c>
      <c r="C824" s="68" t="s">
        <v>2608</v>
      </c>
      <c r="D824" s="68" t="s">
        <v>3365</v>
      </c>
      <c r="E824" s="67" t="s">
        <v>3366</v>
      </c>
      <c r="F824" s="69">
        <v>3.94</v>
      </c>
      <c r="G824" s="70">
        <v>1.0005999999999999</v>
      </c>
      <c r="H824" s="70">
        <v>1.2608999999999999</v>
      </c>
      <c r="I824" s="73">
        <v>45959</v>
      </c>
      <c r="J824" s="73">
        <v>46689</v>
      </c>
      <c r="K824" s="69">
        <v>2.69</v>
      </c>
      <c r="L824" s="68" t="s">
        <v>2609</v>
      </c>
      <c r="M824" s="71">
        <v>1.38E-2</v>
      </c>
      <c r="N824" t="str">
        <f>_xll.IMDP("BND",D824,$N$1,A824)</f>
        <v>은행채</v>
      </c>
      <c r="O824">
        <f t="shared" si="12"/>
        <v>1.3808279999999999E-2</v>
      </c>
    </row>
    <row r="825" spans="1:15" x14ac:dyDescent="0.3">
      <c r="A825" s="73">
        <v>46311</v>
      </c>
      <c r="B825" s="67" t="s">
        <v>2090</v>
      </c>
      <c r="C825" s="68" t="s">
        <v>2608</v>
      </c>
      <c r="D825" s="68" t="s">
        <v>3367</v>
      </c>
      <c r="E825" s="67" t="s">
        <v>3368</v>
      </c>
      <c r="F825" s="69">
        <v>3.944</v>
      </c>
      <c r="G825" s="70">
        <v>1.0497000000000001</v>
      </c>
      <c r="H825" s="70">
        <v>1.3752</v>
      </c>
      <c r="I825" s="73">
        <v>45978</v>
      </c>
      <c r="J825" s="73">
        <v>46708</v>
      </c>
      <c r="K825" s="69">
        <v>3.03</v>
      </c>
      <c r="L825" s="68" t="s">
        <v>2609</v>
      </c>
      <c r="M825" s="71">
        <v>2.5399999999999999E-2</v>
      </c>
      <c r="N825" t="str">
        <f>_xll.IMDP("BND",D825,$N$1,A825)</f>
        <v>은행채</v>
      </c>
      <c r="O825">
        <f t="shared" si="12"/>
        <v>2.6662379999999999E-2</v>
      </c>
    </row>
    <row r="826" spans="1:15" x14ac:dyDescent="0.3">
      <c r="A826" s="73">
        <v>46311</v>
      </c>
      <c r="B826" s="67" t="s">
        <v>2090</v>
      </c>
      <c r="C826" s="68" t="s">
        <v>2608</v>
      </c>
      <c r="D826" s="68" t="s">
        <v>3369</v>
      </c>
      <c r="E826" s="67" t="s">
        <v>3370</v>
      </c>
      <c r="F826" s="69">
        <v>4.0110000000000001</v>
      </c>
      <c r="G826" s="70">
        <v>1.4360999999999999</v>
      </c>
      <c r="H826" s="70">
        <v>2.484</v>
      </c>
      <c r="I826" s="73">
        <v>46129</v>
      </c>
      <c r="J826" s="73">
        <v>46860</v>
      </c>
      <c r="K826" s="69">
        <v>3.42</v>
      </c>
      <c r="L826" s="68" t="s">
        <v>2609</v>
      </c>
      <c r="M826" s="71">
        <v>2.41E-2</v>
      </c>
      <c r="N826" t="str">
        <f>_xll.IMDP("BND",D826,$N$1,A826)</f>
        <v>은행채</v>
      </c>
      <c r="O826">
        <f t="shared" si="12"/>
        <v>3.4610009999999997E-2</v>
      </c>
    </row>
    <row r="827" spans="1:15" x14ac:dyDescent="0.3">
      <c r="A827" s="73">
        <v>46311</v>
      </c>
      <c r="B827" s="67" t="s">
        <v>2090</v>
      </c>
      <c r="C827" s="68" t="s">
        <v>2608</v>
      </c>
      <c r="D827" s="68" t="s">
        <v>3371</v>
      </c>
      <c r="E827" s="67" t="s">
        <v>3372</v>
      </c>
      <c r="F827" s="69">
        <v>3.944</v>
      </c>
      <c r="G827" s="70">
        <v>1.0390999999999999</v>
      </c>
      <c r="H827" s="70">
        <v>1.3522000000000001</v>
      </c>
      <c r="I827" s="73">
        <v>46156</v>
      </c>
      <c r="J827" s="73">
        <v>46705</v>
      </c>
      <c r="K827" s="69">
        <v>3.46</v>
      </c>
      <c r="L827" s="68" t="s">
        <v>2609</v>
      </c>
      <c r="M827" s="71">
        <v>2.8799999999999999E-2</v>
      </c>
      <c r="N827" t="str">
        <f>_xll.IMDP("BND",D827,$N$1,A827)</f>
        <v>은행채</v>
      </c>
      <c r="O827">
        <f t="shared" si="12"/>
        <v>2.9926079999999997E-2</v>
      </c>
    </row>
    <row r="828" spans="1:15" x14ac:dyDescent="0.3">
      <c r="A828" s="73">
        <v>46311</v>
      </c>
      <c r="B828" s="67" t="s">
        <v>2090</v>
      </c>
      <c r="C828" s="68" t="s">
        <v>2608</v>
      </c>
      <c r="D828" s="68" t="s">
        <v>3373</v>
      </c>
      <c r="E828" s="67" t="s">
        <v>3374</v>
      </c>
      <c r="F828" s="69">
        <v>3.956</v>
      </c>
      <c r="G828" s="70">
        <v>1.1303000000000001</v>
      </c>
      <c r="H828" s="70">
        <v>1.5741000000000001</v>
      </c>
      <c r="I828" s="73">
        <v>46191</v>
      </c>
      <c r="J828" s="73">
        <v>46739</v>
      </c>
      <c r="K828" s="69">
        <v>3.8</v>
      </c>
      <c r="L828" s="68" t="s">
        <v>2609</v>
      </c>
      <c r="M828" s="71">
        <v>3.9899999999999998E-2</v>
      </c>
      <c r="N828" t="str">
        <f>_xll.IMDP("BND",D828,$N$1,A828)</f>
        <v>은행채</v>
      </c>
      <c r="O828">
        <f t="shared" si="12"/>
        <v>4.5098970000000002E-2</v>
      </c>
    </row>
    <row r="829" spans="1:15" x14ac:dyDescent="0.3">
      <c r="A829" s="73">
        <v>46311</v>
      </c>
      <c r="B829" s="67" t="s">
        <v>2090</v>
      </c>
      <c r="C829" s="68" t="s">
        <v>2608</v>
      </c>
      <c r="D829" s="68" t="s">
        <v>14878</v>
      </c>
      <c r="E829" s="67" t="s">
        <v>14879</v>
      </c>
      <c r="F829" s="69">
        <v>3.9870000000000001</v>
      </c>
      <c r="G829" s="70">
        <v>1.2705</v>
      </c>
      <c r="H829" s="70">
        <v>1.9589000000000001</v>
      </c>
      <c r="I829" s="73">
        <v>46247</v>
      </c>
      <c r="J829" s="73">
        <v>46796</v>
      </c>
      <c r="K829" s="69">
        <v>3.78</v>
      </c>
      <c r="L829" s="68" t="s">
        <v>2609</v>
      </c>
      <c r="M829" s="71">
        <v>5.1000000000000004E-3</v>
      </c>
      <c r="N829" t="str">
        <f>_xll.IMDP("BND",D829,$N$1,A829)</f>
        <v>은행채</v>
      </c>
      <c r="O829">
        <f t="shared" si="12"/>
        <v>6.4795500000000006E-3</v>
      </c>
    </row>
    <row r="830" spans="1:15" x14ac:dyDescent="0.3">
      <c r="A830" s="73">
        <v>46311</v>
      </c>
      <c r="B830" s="67" t="s">
        <v>2090</v>
      </c>
      <c r="C830" s="68" t="s">
        <v>2608</v>
      </c>
      <c r="D830" s="68" t="s">
        <v>3375</v>
      </c>
      <c r="E830" s="67" t="s">
        <v>3376</v>
      </c>
      <c r="F830" s="69">
        <v>3.7069999999999999</v>
      </c>
      <c r="G830" s="70">
        <v>0.48870000000000002</v>
      </c>
      <c r="H830" s="70">
        <v>0.71009999999999995</v>
      </c>
      <c r="I830" s="73">
        <v>46134</v>
      </c>
      <c r="J830" s="73">
        <v>46499</v>
      </c>
      <c r="K830" s="69">
        <v>2.98</v>
      </c>
      <c r="L830" s="68" t="s">
        <v>2609</v>
      </c>
      <c r="M830" s="71">
        <v>9.5999999999999992E-3</v>
      </c>
      <c r="N830" t="str">
        <f>_xll.IMDP("BND",D830,$N$1,A830)</f>
        <v>은행채</v>
      </c>
      <c r="O830">
        <f t="shared" si="12"/>
        <v>4.6915200000000002E-3</v>
      </c>
    </row>
    <row r="831" spans="1:15" x14ac:dyDescent="0.3">
      <c r="A831" s="73">
        <v>46311</v>
      </c>
      <c r="B831" s="67" t="s">
        <v>2090</v>
      </c>
      <c r="C831" s="68" t="s">
        <v>2608</v>
      </c>
      <c r="D831" s="68" t="s">
        <v>3377</v>
      </c>
      <c r="E831" s="67" t="s">
        <v>3378</v>
      </c>
      <c r="F831" s="69">
        <v>4.05</v>
      </c>
      <c r="G831" s="70">
        <v>1.6988000000000001</v>
      </c>
      <c r="H831" s="70">
        <v>3.3595999999999999</v>
      </c>
      <c r="I831" s="73">
        <v>45861</v>
      </c>
      <c r="J831" s="73">
        <v>46957</v>
      </c>
      <c r="K831" s="69">
        <v>2.57</v>
      </c>
      <c r="L831" s="68" t="s">
        <v>2609</v>
      </c>
      <c r="M831" s="71">
        <v>1.0500000000000001E-2</v>
      </c>
      <c r="N831" t="str">
        <f>_xll.IMDP("BND",D831,$N$1,A831)</f>
        <v>은행채</v>
      </c>
      <c r="O831">
        <f t="shared" si="12"/>
        <v>1.7837400000000003E-2</v>
      </c>
    </row>
    <row r="832" spans="1:15" x14ac:dyDescent="0.3">
      <c r="A832" s="73">
        <v>46311</v>
      </c>
      <c r="B832" s="67" t="s">
        <v>2090</v>
      </c>
      <c r="C832" s="68" t="s">
        <v>2608</v>
      </c>
      <c r="D832" s="68" t="s">
        <v>3379</v>
      </c>
      <c r="E832" s="67" t="s">
        <v>3380</v>
      </c>
      <c r="F832" s="69">
        <v>4.0789999999999997</v>
      </c>
      <c r="G832" s="70">
        <v>1.9455</v>
      </c>
      <c r="H832" s="70">
        <v>4.3491999999999997</v>
      </c>
      <c r="I832" s="73">
        <v>45959</v>
      </c>
      <c r="J832" s="73">
        <v>47055</v>
      </c>
      <c r="K832" s="69">
        <v>2.76</v>
      </c>
      <c r="L832" s="68" t="s">
        <v>2609</v>
      </c>
      <c r="M832" s="71">
        <v>1.9099999999999999E-2</v>
      </c>
      <c r="N832" t="str">
        <f>_xll.IMDP("BND",D832,$N$1,A832)</f>
        <v>은행채</v>
      </c>
      <c r="O832">
        <f t="shared" si="12"/>
        <v>3.7159049999999999E-2</v>
      </c>
    </row>
    <row r="833" spans="1:15" x14ac:dyDescent="0.3">
      <c r="A833" s="73">
        <v>46311</v>
      </c>
      <c r="B833" s="67" t="s">
        <v>2090</v>
      </c>
      <c r="C833" s="68" t="s">
        <v>2608</v>
      </c>
      <c r="D833" s="68" t="s">
        <v>3381</v>
      </c>
      <c r="E833" s="67" t="s">
        <v>3382</v>
      </c>
      <c r="F833" s="69">
        <v>4.0810000000000004</v>
      </c>
      <c r="G833" s="70">
        <v>1.9894000000000001</v>
      </c>
      <c r="H833" s="70">
        <v>4.5419999999999998</v>
      </c>
      <c r="I833" s="73">
        <v>45978</v>
      </c>
      <c r="J833" s="73">
        <v>47074</v>
      </c>
      <c r="K833" s="69">
        <v>3.11</v>
      </c>
      <c r="L833" s="68" t="s">
        <v>2609</v>
      </c>
      <c r="M833" s="71">
        <v>5.8999999999999999E-3</v>
      </c>
      <c r="N833" t="str">
        <f>_xll.IMDP("BND",D833,$N$1,A833)</f>
        <v>은행채</v>
      </c>
      <c r="O833">
        <f t="shared" si="12"/>
        <v>1.173746E-2</v>
      </c>
    </row>
    <row r="834" spans="1:15" x14ac:dyDescent="0.3">
      <c r="A834" s="73">
        <v>46311</v>
      </c>
      <c r="B834" s="67" t="s">
        <v>2090</v>
      </c>
      <c r="C834" s="68" t="s">
        <v>2608</v>
      </c>
      <c r="D834" s="68" t="s">
        <v>3383</v>
      </c>
      <c r="E834" s="67" t="s">
        <v>3384</v>
      </c>
      <c r="F834" s="69">
        <v>3.9689999999999999</v>
      </c>
      <c r="G834" s="70">
        <v>1.2099</v>
      </c>
      <c r="H834" s="70">
        <v>1.8016000000000001</v>
      </c>
      <c r="I834" s="73">
        <v>46041</v>
      </c>
      <c r="J834" s="73">
        <v>46771</v>
      </c>
      <c r="K834" s="69">
        <v>3.03</v>
      </c>
      <c r="L834" s="68" t="s">
        <v>2609</v>
      </c>
      <c r="M834" s="71">
        <v>6.8999999999999999E-3</v>
      </c>
      <c r="N834" t="str">
        <f>_xll.IMDP("BND",D834,$N$1,A834)</f>
        <v>은행채</v>
      </c>
      <c r="O834">
        <f t="shared" ref="O834:O897" si="13">M834*G834</f>
        <v>8.3483099999999994E-3</v>
      </c>
    </row>
    <row r="835" spans="1:15" x14ac:dyDescent="0.3">
      <c r="A835" s="73">
        <v>46311</v>
      </c>
      <c r="B835" s="67" t="s">
        <v>2090</v>
      </c>
      <c r="C835" s="68" t="s">
        <v>2608</v>
      </c>
      <c r="D835" s="68" t="s">
        <v>14843</v>
      </c>
      <c r="E835" s="67" t="s">
        <v>14880</v>
      </c>
      <c r="F835" s="69">
        <v>4.1210000000000004</v>
      </c>
      <c r="G835" s="70">
        <v>2.6316999999999999</v>
      </c>
      <c r="H835" s="70">
        <v>7.8539000000000003</v>
      </c>
      <c r="I835" s="73">
        <v>46247</v>
      </c>
      <c r="J835" s="73">
        <v>47343</v>
      </c>
      <c r="K835" s="69">
        <v>4.0199999999999996</v>
      </c>
      <c r="L835" s="68" t="s">
        <v>2609</v>
      </c>
      <c r="M835" s="71">
        <v>1.67E-2</v>
      </c>
      <c r="N835" t="str">
        <f>_xll.IMDP("BND",D835,$N$1,A835)</f>
        <v>은행채</v>
      </c>
      <c r="O835">
        <f t="shared" si="13"/>
        <v>4.3949389999999998E-2</v>
      </c>
    </row>
    <row r="836" spans="1:15" x14ac:dyDescent="0.3">
      <c r="A836" s="73">
        <v>46311</v>
      </c>
      <c r="B836" s="67" t="s">
        <v>2090</v>
      </c>
      <c r="C836" s="68" t="s">
        <v>2608</v>
      </c>
      <c r="D836" s="68" t="s">
        <v>3385</v>
      </c>
      <c r="E836" s="67" t="s">
        <v>3386</v>
      </c>
      <c r="F836" s="69">
        <v>3.5270000000000001</v>
      </c>
      <c r="G836" s="70">
        <v>0.34670000000000001</v>
      </c>
      <c r="H836" s="70">
        <v>0.4551</v>
      </c>
      <c r="I836" s="73">
        <v>46139</v>
      </c>
      <c r="J836" s="73">
        <v>46445</v>
      </c>
      <c r="K836" s="69">
        <v>2.89</v>
      </c>
      <c r="L836" s="68" t="s">
        <v>2609</v>
      </c>
      <c r="M836" s="71">
        <v>6.8999999999999999E-3</v>
      </c>
      <c r="N836" t="str">
        <f>_xll.IMDP("BND",D836,$N$1,A836)</f>
        <v>은행채</v>
      </c>
      <c r="O836">
        <f t="shared" si="13"/>
        <v>2.39223E-3</v>
      </c>
    </row>
    <row r="837" spans="1:15" x14ac:dyDescent="0.3">
      <c r="A837" s="73">
        <v>46311</v>
      </c>
      <c r="B837" s="67" t="s">
        <v>2090</v>
      </c>
      <c r="C837" s="68" t="s">
        <v>2608</v>
      </c>
      <c r="D837" s="68" t="s">
        <v>3387</v>
      </c>
      <c r="E837" s="67" t="s">
        <v>3388</v>
      </c>
      <c r="F837" s="69">
        <v>3.859</v>
      </c>
      <c r="G837" s="70">
        <v>0.66180000000000005</v>
      </c>
      <c r="H837" s="70">
        <v>0.60489999999999999</v>
      </c>
      <c r="I837" s="73">
        <v>44734</v>
      </c>
      <c r="J837" s="73">
        <v>46560</v>
      </c>
      <c r="K837" s="69">
        <v>4.13</v>
      </c>
      <c r="L837" s="68" t="s">
        <v>2609</v>
      </c>
      <c r="M837" s="71">
        <v>2.75E-2</v>
      </c>
      <c r="N837" t="str">
        <f>_xll.IMDP("BND",D837,$N$1,A837)</f>
        <v>은행채</v>
      </c>
      <c r="O837">
        <f t="shared" si="13"/>
        <v>1.81995E-2</v>
      </c>
    </row>
    <row r="838" spans="1:15" x14ac:dyDescent="0.3">
      <c r="A838" s="73">
        <v>46311</v>
      </c>
      <c r="B838" s="67" t="s">
        <v>2090</v>
      </c>
      <c r="C838" s="68" t="s">
        <v>2608</v>
      </c>
      <c r="D838" s="68" t="s">
        <v>3389</v>
      </c>
      <c r="E838" s="67" t="s">
        <v>3390</v>
      </c>
      <c r="F838" s="69">
        <v>3.9350000000000001</v>
      </c>
      <c r="G838" s="70">
        <v>0.95599999999999996</v>
      </c>
      <c r="H838" s="70">
        <v>1.1883999999999999</v>
      </c>
      <c r="I838" s="73">
        <v>44852</v>
      </c>
      <c r="J838" s="73">
        <v>46678</v>
      </c>
      <c r="K838" s="69">
        <v>5.3</v>
      </c>
      <c r="L838" s="68" t="s">
        <v>2609</v>
      </c>
      <c r="M838" s="71">
        <v>6.1999999999999998E-3</v>
      </c>
      <c r="N838" t="str">
        <f>_xll.IMDP("BND",D838,$N$1,A838)</f>
        <v>은행채</v>
      </c>
      <c r="O838">
        <f t="shared" si="13"/>
        <v>5.9271999999999997E-3</v>
      </c>
    </row>
    <row r="839" spans="1:15" x14ac:dyDescent="0.3">
      <c r="A839" s="73">
        <v>46311</v>
      </c>
      <c r="B839" s="67" t="s">
        <v>2090</v>
      </c>
      <c r="C839" s="68" t="s">
        <v>2608</v>
      </c>
      <c r="D839" s="68" t="s">
        <v>3391</v>
      </c>
      <c r="E839" s="67" t="s">
        <v>3392</v>
      </c>
      <c r="F839" s="69">
        <v>4.1340000000000003</v>
      </c>
      <c r="G839" s="70">
        <v>3.3881999999999999</v>
      </c>
      <c r="H839" s="70">
        <v>12.7014</v>
      </c>
      <c r="I839" s="73">
        <v>45800</v>
      </c>
      <c r="J839" s="73">
        <v>47626</v>
      </c>
      <c r="K839" s="69">
        <v>2.62</v>
      </c>
      <c r="L839" s="68" t="s">
        <v>2609</v>
      </c>
      <c r="M839" s="71">
        <v>1.06E-2</v>
      </c>
      <c r="N839" t="str">
        <f>_xll.IMDP("BND",D839,$N$1,A839)</f>
        <v>은행채</v>
      </c>
      <c r="O839">
        <f t="shared" si="13"/>
        <v>3.5914919999999996E-2</v>
      </c>
    </row>
    <row r="840" spans="1:15" x14ac:dyDescent="0.3">
      <c r="A840" s="73">
        <v>46311</v>
      </c>
      <c r="B840" s="67" t="s">
        <v>2090</v>
      </c>
      <c r="C840" s="68" t="s">
        <v>2608</v>
      </c>
      <c r="D840" s="68" t="s">
        <v>3393</v>
      </c>
      <c r="E840" s="67" t="s">
        <v>3394</v>
      </c>
      <c r="F840" s="69">
        <v>4.05</v>
      </c>
      <c r="G840" s="70">
        <v>1.7014</v>
      </c>
      <c r="H840" s="70">
        <v>3.3694000000000002</v>
      </c>
      <c r="I840" s="73">
        <v>45862</v>
      </c>
      <c r="J840" s="73">
        <v>46958</v>
      </c>
      <c r="K840" s="69">
        <v>2.57</v>
      </c>
      <c r="L840" s="68" t="s">
        <v>2609</v>
      </c>
      <c r="M840" s="71">
        <v>8.6E-3</v>
      </c>
      <c r="N840" t="str">
        <f>_xll.IMDP("BND",D840,$N$1,A840)</f>
        <v>은행채</v>
      </c>
      <c r="O840">
        <f t="shared" si="13"/>
        <v>1.4632040000000001E-2</v>
      </c>
    </row>
    <row r="841" spans="1:15" x14ac:dyDescent="0.3">
      <c r="A841" s="73">
        <v>46311</v>
      </c>
      <c r="B841" s="67" t="s">
        <v>2090</v>
      </c>
      <c r="C841" s="68" t="s">
        <v>2608</v>
      </c>
      <c r="D841" s="68" t="s">
        <v>3395</v>
      </c>
      <c r="E841" s="67" t="s">
        <v>3396</v>
      </c>
      <c r="F841" s="69">
        <v>3.5009999999999999</v>
      </c>
      <c r="G841" s="70">
        <v>0.3352</v>
      </c>
      <c r="H841" s="70">
        <v>0.1958</v>
      </c>
      <c r="I841" s="73">
        <v>45890</v>
      </c>
      <c r="J841" s="73">
        <v>46439</v>
      </c>
      <c r="K841" s="69">
        <v>2.52</v>
      </c>
      <c r="L841" s="68" t="s">
        <v>2609</v>
      </c>
      <c r="M841" s="71">
        <v>2.0899999999999998E-2</v>
      </c>
      <c r="N841" t="str">
        <f>_xll.IMDP("BND",D841,$N$1,A841)</f>
        <v>은행채</v>
      </c>
      <c r="O841">
        <f t="shared" si="13"/>
        <v>7.0056799999999994E-3</v>
      </c>
    </row>
    <row r="842" spans="1:15" x14ac:dyDescent="0.3">
      <c r="A842" s="73">
        <v>46311</v>
      </c>
      <c r="B842" s="67" t="s">
        <v>2090</v>
      </c>
      <c r="C842" s="68" t="s">
        <v>2608</v>
      </c>
      <c r="D842" s="68" t="s">
        <v>3397</v>
      </c>
      <c r="E842" s="67" t="s">
        <v>3398</v>
      </c>
      <c r="F842" s="69">
        <v>3.9409999999999998</v>
      </c>
      <c r="G842" s="70">
        <v>1.0028999999999999</v>
      </c>
      <c r="H842" s="70">
        <v>1.2664</v>
      </c>
      <c r="I842" s="73">
        <v>45960</v>
      </c>
      <c r="J842" s="73">
        <v>46690</v>
      </c>
      <c r="K842" s="69">
        <v>2.75</v>
      </c>
      <c r="L842" s="68" t="s">
        <v>2609</v>
      </c>
      <c r="M842" s="71">
        <v>1.7500000000000002E-2</v>
      </c>
      <c r="N842" t="str">
        <f>_xll.IMDP("BND",D842,$N$1,A842)</f>
        <v>은행채</v>
      </c>
      <c r="O842">
        <f t="shared" si="13"/>
        <v>1.755075E-2</v>
      </c>
    </row>
    <row r="843" spans="1:15" x14ac:dyDescent="0.3">
      <c r="A843" s="73">
        <v>46311</v>
      </c>
      <c r="B843" s="67" t="s">
        <v>2090</v>
      </c>
      <c r="C843" s="68" t="s">
        <v>2608</v>
      </c>
      <c r="D843" s="68" t="s">
        <v>3399</v>
      </c>
      <c r="E843" s="67" t="s">
        <v>3400</v>
      </c>
      <c r="F843" s="69">
        <v>3.9580000000000002</v>
      </c>
      <c r="G843" s="70">
        <v>1.1409</v>
      </c>
      <c r="H843" s="70">
        <v>1.601</v>
      </c>
      <c r="I843" s="73">
        <v>46195</v>
      </c>
      <c r="J843" s="73">
        <v>46743</v>
      </c>
      <c r="K843" s="69">
        <v>3.85</v>
      </c>
      <c r="L843" s="68" t="s">
        <v>2609</v>
      </c>
      <c r="M843" s="71">
        <v>9.7000000000000003E-3</v>
      </c>
      <c r="N843" t="str">
        <f>_xll.IMDP("BND",D843,$N$1,A843)</f>
        <v>은행채</v>
      </c>
      <c r="O843">
        <f t="shared" si="13"/>
        <v>1.106673E-2</v>
      </c>
    </row>
    <row r="844" spans="1:15" x14ac:dyDescent="0.3">
      <c r="A844" s="73">
        <v>46311</v>
      </c>
      <c r="B844" s="67" t="s">
        <v>2090</v>
      </c>
      <c r="C844" s="68" t="s">
        <v>2608</v>
      </c>
      <c r="D844" s="68" t="s">
        <v>14896</v>
      </c>
      <c r="E844" s="67" t="s">
        <v>14897</v>
      </c>
      <c r="F844" s="69">
        <v>4.1219999999999999</v>
      </c>
      <c r="G844" s="70">
        <v>2.6354000000000002</v>
      </c>
      <c r="H844" s="70">
        <v>7.8727</v>
      </c>
      <c r="I844" s="73">
        <v>46248</v>
      </c>
      <c r="J844" s="73">
        <v>47344</v>
      </c>
      <c r="K844" s="69">
        <v>3.99</v>
      </c>
      <c r="L844" s="68" t="s">
        <v>2609</v>
      </c>
      <c r="M844" s="71">
        <v>7.9000000000000008E-3</v>
      </c>
      <c r="N844" t="str">
        <f>_xll.IMDP("BND",D844,$N$1,A844)</f>
        <v>은행채</v>
      </c>
      <c r="O844">
        <f t="shared" si="13"/>
        <v>2.0819660000000004E-2</v>
      </c>
    </row>
    <row r="845" spans="1:15" x14ac:dyDescent="0.3">
      <c r="A845" s="73">
        <v>46311</v>
      </c>
      <c r="B845" s="67" t="s">
        <v>2090</v>
      </c>
      <c r="C845" s="68" t="s">
        <v>2608</v>
      </c>
      <c r="D845" s="68" t="s">
        <v>3401</v>
      </c>
      <c r="E845" s="67" t="s">
        <v>3402</v>
      </c>
      <c r="F845" s="69">
        <v>3.3479999999999999</v>
      </c>
      <c r="G845" s="70">
        <v>0.2492</v>
      </c>
      <c r="H845" s="70">
        <v>0.30320000000000003</v>
      </c>
      <c r="I845" s="73">
        <v>46043</v>
      </c>
      <c r="J845" s="73">
        <v>46408</v>
      </c>
      <c r="K845" s="69">
        <v>2.73</v>
      </c>
      <c r="L845" s="68" t="s">
        <v>2609</v>
      </c>
      <c r="M845" s="71">
        <v>1.47E-2</v>
      </c>
      <c r="N845" t="str">
        <f>_xll.IMDP("BND",D845,$N$1,A845)</f>
        <v>은행채</v>
      </c>
      <c r="O845">
        <f t="shared" si="13"/>
        <v>3.6632399999999999E-3</v>
      </c>
    </row>
    <row r="846" spans="1:15" x14ac:dyDescent="0.3">
      <c r="A846" s="73">
        <v>46311</v>
      </c>
      <c r="B846" s="67" t="s">
        <v>2090</v>
      </c>
      <c r="C846" s="68" t="s">
        <v>2608</v>
      </c>
      <c r="D846" s="68" t="s">
        <v>3403</v>
      </c>
      <c r="E846" s="67" t="s">
        <v>3404</v>
      </c>
      <c r="F846" s="69">
        <v>3.5310000000000001</v>
      </c>
      <c r="G846" s="70">
        <v>0.3493</v>
      </c>
      <c r="H846" s="70">
        <v>0.45939999999999998</v>
      </c>
      <c r="I846" s="73">
        <v>46140</v>
      </c>
      <c r="J846" s="73">
        <v>46446</v>
      </c>
      <c r="K846" s="69">
        <v>2.89</v>
      </c>
      <c r="L846" s="68" t="s">
        <v>2609</v>
      </c>
      <c r="M846" s="71">
        <v>6.0000000000000001E-3</v>
      </c>
      <c r="N846" t="str">
        <f>_xll.IMDP("BND",D846,$N$1,A846)</f>
        <v>은행채</v>
      </c>
      <c r="O846">
        <f t="shared" si="13"/>
        <v>2.0958000000000001E-3</v>
      </c>
    </row>
    <row r="847" spans="1:15" x14ac:dyDescent="0.3">
      <c r="A847" s="73">
        <v>46311</v>
      </c>
      <c r="B847" s="67" t="s">
        <v>2090</v>
      </c>
      <c r="C847" s="68" t="s">
        <v>2608</v>
      </c>
      <c r="D847" s="68" t="s">
        <v>3405</v>
      </c>
      <c r="E847" s="67" t="s">
        <v>3406</v>
      </c>
      <c r="F847" s="69">
        <v>3.7869999999999999</v>
      </c>
      <c r="G847" s="70">
        <v>0.58530000000000004</v>
      </c>
      <c r="H847" s="70">
        <v>0.49030000000000001</v>
      </c>
      <c r="I847" s="73">
        <v>45070</v>
      </c>
      <c r="J847" s="73">
        <v>46531</v>
      </c>
      <c r="K847" s="69">
        <v>3.79</v>
      </c>
      <c r="L847" s="68" t="s">
        <v>2609</v>
      </c>
      <c r="M847" s="71">
        <v>2.3300000000000001E-2</v>
      </c>
      <c r="N847" t="str">
        <f>_xll.IMDP("BND",D847,$N$1,A847)</f>
        <v>은행채</v>
      </c>
      <c r="O847">
        <f t="shared" si="13"/>
        <v>1.3637490000000002E-2</v>
      </c>
    </row>
    <row r="848" spans="1:15" x14ac:dyDescent="0.3">
      <c r="A848" s="73">
        <v>46311</v>
      </c>
      <c r="B848" s="67" t="s">
        <v>2090</v>
      </c>
      <c r="C848" s="68" t="s">
        <v>2608</v>
      </c>
      <c r="D848" s="68" t="s">
        <v>3407</v>
      </c>
      <c r="E848" s="67" t="s">
        <v>3408</v>
      </c>
      <c r="F848" s="69">
        <v>3.7909999999999999</v>
      </c>
      <c r="G848" s="70">
        <v>0.59299999999999997</v>
      </c>
      <c r="H848" s="70">
        <v>0.50039999999999996</v>
      </c>
      <c r="I848" s="73">
        <v>45803</v>
      </c>
      <c r="J848" s="73">
        <v>46533</v>
      </c>
      <c r="K848" s="69">
        <v>2.4700000000000002</v>
      </c>
      <c r="L848" s="68" t="s">
        <v>2609</v>
      </c>
      <c r="M848" s="71">
        <v>2.3099999999999999E-2</v>
      </c>
      <c r="N848" t="str">
        <f>_xll.IMDP("BND",D848,$N$1,A848)</f>
        <v>은행채</v>
      </c>
      <c r="O848">
        <f t="shared" si="13"/>
        <v>1.3698299999999998E-2</v>
      </c>
    </row>
    <row r="849" spans="1:15" x14ac:dyDescent="0.3">
      <c r="A849" s="73">
        <v>46311</v>
      </c>
      <c r="B849" s="67" t="s">
        <v>2090</v>
      </c>
      <c r="C849" s="68" t="s">
        <v>2608</v>
      </c>
      <c r="D849" s="68" t="s">
        <v>3409</v>
      </c>
      <c r="E849" s="67" t="s">
        <v>3410</v>
      </c>
      <c r="F849" s="69">
        <v>3.3690000000000002</v>
      </c>
      <c r="G849" s="70">
        <v>0.26250000000000001</v>
      </c>
      <c r="H849" s="70">
        <v>0.13439999999999999</v>
      </c>
      <c r="I849" s="73">
        <v>45863</v>
      </c>
      <c r="J849" s="73">
        <v>46412</v>
      </c>
      <c r="K849" s="69">
        <v>2.5</v>
      </c>
      <c r="L849" s="68" t="s">
        <v>2609</v>
      </c>
      <c r="M849" s="71">
        <v>4.7000000000000002E-3</v>
      </c>
      <c r="N849" t="str">
        <f>_xll.IMDP("BND",D849,$N$1,A849)</f>
        <v>은행채</v>
      </c>
      <c r="O849">
        <f t="shared" si="13"/>
        <v>1.23375E-3</v>
      </c>
    </row>
    <row r="850" spans="1:15" x14ac:dyDescent="0.3">
      <c r="A850" s="73">
        <v>46311</v>
      </c>
      <c r="B850" s="67" t="s">
        <v>2090</v>
      </c>
      <c r="C850" s="68" t="s">
        <v>2608</v>
      </c>
      <c r="D850" s="68" t="s">
        <v>3411</v>
      </c>
      <c r="E850" s="67" t="s">
        <v>3412</v>
      </c>
      <c r="F850" s="69">
        <v>3.9159999999999999</v>
      </c>
      <c r="G850" s="70">
        <v>0.8357</v>
      </c>
      <c r="H850" s="70">
        <v>0.91059999999999997</v>
      </c>
      <c r="I850" s="73">
        <v>45895</v>
      </c>
      <c r="J850" s="73">
        <v>46625</v>
      </c>
      <c r="K850" s="69">
        <v>2.5</v>
      </c>
      <c r="L850" s="68" t="s">
        <v>2609</v>
      </c>
      <c r="M850" s="71">
        <v>1.38E-2</v>
      </c>
      <c r="N850" t="str">
        <f>_xll.IMDP("BND",D850,$N$1,A850)</f>
        <v>은행채</v>
      </c>
      <c r="O850">
        <f t="shared" si="13"/>
        <v>1.153266E-2</v>
      </c>
    </row>
    <row r="851" spans="1:15" x14ac:dyDescent="0.3">
      <c r="A851" s="73">
        <v>46311</v>
      </c>
      <c r="B851" s="67" t="s">
        <v>2090</v>
      </c>
      <c r="C851" s="68" t="s">
        <v>2608</v>
      </c>
      <c r="D851" s="68" t="s">
        <v>3413</v>
      </c>
      <c r="E851" s="67" t="s">
        <v>3414</v>
      </c>
      <c r="F851" s="69">
        <v>3.9449999999999998</v>
      </c>
      <c r="G851" s="70">
        <v>1.0582</v>
      </c>
      <c r="H851" s="70">
        <v>1.395</v>
      </c>
      <c r="I851" s="73">
        <v>45981</v>
      </c>
      <c r="J851" s="73">
        <v>46711</v>
      </c>
      <c r="K851" s="69">
        <v>2.95</v>
      </c>
      <c r="L851" s="68" t="s">
        <v>2609</v>
      </c>
      <c r="M851" s="71">
        <v>3.8199999999999998E-2</v>
      </c>
      <c r="N851" t="str">
        <f>_xll.IMDP("BND",D851,$N$1,A851)</f>
        <v>은행채</v>
      </c>
      <c r="O851">
        <f t="shared" si="13"/>
        <v>4.0423239999999999E-2</v>
      </c>
    </row>
    <row r="852" spans="1:15" x14ac:dyDescent="0.3">
      <c r="A852" s="73">
        <v>46311</v>
      </c>
      <c r="B852" s="67" t="s">
        <v>2090</v>
      </c>
      <c r="C852" s="68" t="s">
        <v>2608</v>
      </c>
      <c r="D852" s="68" t="s">
        <v>3415</v>
      </c>
      <c r="E852" s="67" t="s">
        <v>3416</v>
      </c>
      <c r="F852" s="69">
        <v>4.0860000000000003</v>
      </c>
      <c r="G852" s="70">
        <v>2.14</v>
      </c>
      <c r="H852" s="70">
        <v>5.2431000000000001</v>
      </c>
      <c r="I852" s="73">
        <v>46042</v>
      </c>
      <c r="J852" s="73">
        <v>47138</v>
      </c>
      <c r="K852" s="69">
        <v>3.29</v>
      </c>
      <c r="L852" s="68" t="s">
        <v>2609</v>
      </c>
      <c r="M852" s="71">
        <v>4.1000000000000003E-3</v>
      </c>
      <c r="N852" t="str">
        <f>_xll.IMDP("BND",D852,$N$1,A852)</f>
        <v>은행채</v>
      </c>
      <c r="O852">
        <f t="shared" si="13"/>
        <v>8.7740000000000005E-3</v>
      </c>
    </row>
    <row r="853" spans="1:15" x14ac:dyDescent="0.3">
      <c r="A853" s="73">
        <v>46311</v>
      </c>
      <c r="B853" s="67" t="s">
        <v>2090</v>
      </c>
      <c r="C853" s="68" t="s">
        <v>2608</v>
      </c>
      <c r="D853" s="68" t="s">
        <v>3417</v>
      </c>
      <c r="E853" s="67" t="s">
        <v>3418</v>
      </c>
      <c r="F853" s="69">
        <v>3.9289999999999998</v>
      </c>
      <c r="G853" s="70">
        <v>0.89959999999999996</v>
      </c>
      <c r="H853" s="70">
        <v>1.0387</v>
      </c>
      <c r="I853" s="73">
        <v>46101</v>
      </c>
      <c r="J853" s="73">
        <v>46650</v>
      </c>
      <c r="K853" s="69">
        <v>3.2</v>
      </c>
      <c r="L853" s="68" t="s">
        <v>2609</v>
      </c>
      <c r="M853" s="71">
        <v>4.1999999999999997E-3</v>
      </c>
      <c r="N853" t="str">
        <f>_xll.IMDP("BND",D853,$N$1,A853)</f>
        <v>은행채</v>
      </c>
      <c r="O853">
        <f t="shared" si="13"/>
        <v>3.7783199999999995E-3</v>
      </c>
    </row>
    <row r="854" spans="1:15" x14ac:dyDescent="0.3">
      <c r="A854" s="73">
        <v>46311</v>
      </c>
      <c r="B854" s="67" t="s">
        <v>2090</v>
      </c>
      <c r="C854" s="68" t="s">
        <v>2608</v>
      </c>
      <c r="D854" s="68" t="s">
        <v>3419</v>
      </c>
      <c r="E854" s="67" t="s">
        <v>3420</v>
      </c>
      <c r="F854" s="69">
        <v>3.528</v>
      </c>
      <c r="G854" s="70">
        <v>0.34860000000000002</v>
      </c>
      <c r="H854" s="70">
        <v>0.20830000000000001</v>
      </c>
      <c r="I854" s="73">
        <v>45803</v>
      </c>
      <c r="J854" s="73">
        <v>46444</v>
      </c>
      <c r="K854" s="69">
        <v>2.4700000000000002</v>
      </c>
      <c r="L854" s="68" t="s">
        <v>2609</v>
      </c>
      <c r="M854" s="71">
        <v>7.0000000000000001E-3</v>
      </c>
      <c r="N854" t="str">
        <f>_xll.IMDP("BND",D854,$N$1,A854)</f>
        <v>은행채</v>
      </c>
      <c r="O854">
        <f t="shared" si="13"/>
        <v>2.4402E-3</v>
      </c>
    </row>
    <row r="855" spans="1:15" x14ac:dyDescent="0.3">
      <c r="A855" s="73">
        <v>46311</v>
      </c>
      <c r="B855" s="67" t="s">
        <v>2090</v>
      </c>
      <c r="C855" s="68" t="s">
        <v>2608</v>
      </c>
      <c r="D855" s="68" t="s">
        <v>3421</v>
      </c>
      <c r="E855" s="67" t="s">
        <v>3422</v>
      </c>
      <c r="F855" s="69">
        <v>4.0510000000000002</v>
      </c>
      <c r="G855" s="70">
        <v>1.704</v>
      </c>
      <c r="H855" s="70">
        <v>3.3788</v>
      </c>
      <c r="I855" s="73">
        <v>45863</v>
      </c>
      <c r="J855" s="73">
        <v>46959</v>
      </c>
      <c r="K855" s="69">
        <v>2.58</v>
      </c>
      <c r="L855" s="68" t="s">
        <v>2609</v>
      </c>
      <c r="M855" s="71">
        <v>7.3000000000000001E-3</v>
      </c>
      <c r="N855" t="str">
        <f>_xll.IMDP("BND",D855,$N$1,A855)</f>
        <v>은행채</v>
      </c>
      <c r="O855">
        <f t="shared" si="13"/>
        <v>1.2439199999999999E-2</v>
      </c>
    </row>
    <row r="856" spans="1:15" x14ac:dyDescent="0.3">
      <c r="A856" s="73">
        <v>46311</v>
      </c>
      <c r="B856" s="67" t="s">
        <v>2090</v>
      </c>
      <c r="C856" s="68" t="s">
        <v>2608</v>
      </c>
      <c r="D856" s="68" t="s">
        <v>3423</v>
      </c>
      <c r="E856" s="67" t="s">
        <v>3424</v>
      </c>
      <c r="F856" s="69">
        <v>3.528</v>
      </c>
      <c r="G856" s="70">
        <v>0.34860000000000002</v>
      </c>
      <c r="H856" s="70">
        <v>0.20830000000000001</v>
      </c>
      <c r="I856" s="73">
        <v>45895</v>
      </c>
      <c r="J856" s="73">
        <v>46444</v>
      </c>
      <c r="K856" s="69">
        <v>2.5</v>
      </c>
      <c r="L856" s="68" t="s">
        <v>2609</v>
      </c>
      <c r="M856" s="71">
        <v>6.0000000000000001E-3</v>
      </c>
      <c r="N856" t="str">
        <f>_xll.IMDP("BND",D856,$N$1,A856)</f>
        <v>은행채</v>
      </c>
      <c r="O856">
        <f t="shared" si="13"/>
        <v>2.0916000000000003E-3</v>
      </c>
    </row>
    <row r="857" spans="1:15" x14ac:dyDescent="0.3">
      <c r="A857" s="73">
        <v>46311</v>
      </c>
      <c r="B857" s="67" t="s">
        <v>2090</v>
      </c>
      <c r="C857" s="68" t="s">
        <v>2608</v>
      </c>
      <c r="D857" s="68" t="s">
        <v>3425</v>
      </c>
      <c r="E857" s="67" t="s">
        <v>3426</v>
      </c>
      <c r="F857" s="69">
        <v>3.988</v>
      </c>
      <c r="G857" s="70">
        <v>1.3079000000000001</v>
      </c>
      <c r="H857" s="70">
        <v>2.0579000000000001</v>
      </c>
      <c r="I857" s="73">
        <v>45985</v>
      </c>
      <c r="J857" s="73">
        <v>46807</v>
      </c>
      <c r="K857" s="69">
        <v>2.89</v>
      </c>
      <c r="L857" s="68" t="s">
        <v>2609</v>
      </c>
      <c r="M857" s="71">
        <v>2.3E-3</v>
      </c>
      <c r="N857" t="str">
        <f>_xll.IMDP("BND",D857,$N$1,A857)</f>
        <v>은행채</v>
      </c>
      <c r="O857">
        <f t="shared" si="13"/>
        <v>3.0081700000000001E-3</v>
      </c>
    </row>
    <row r="858" spans="1:15" x14ac:dyDescent="0.3">
      <c r="A858" s="73">
        <v>46311</v>
      </c>
      <c r="B858" s="67" t="s">
        <v>2090</v>
      </c>
      <c r="C858" s="68" t="s">
        <v>2608</v>
      </c>
      <c r="D858" s="68" t="s">
        <v>3427</v>
      </c>
      <c r="E858" s="67" t="s">
        <v>3428</v>
      </c>
      <c r="F858" s="69">
        <v>4.024</v>
      </c>
      <c r="G858" s="70">
        <v>1.518</v>
      </c>
      <c r="H858" s="70">
        <v>2.7292000000000001</v>
      </c>
      <c r="I858" s="73">
        <v>46160</v>
      </c>
      <c r="J858" s="73">
        <v>46891</v>
      </c>
      <c r="K858" s="69">
        <v>3.76</v>
      </c>
      <c r="L858" s="68" t="s">
        <v>2609</v>
      </c>
      <c r="M858" s="71">
        <v>1.1599999999999999E-2</v>
      </c>
      <c r="N858" t="str">
        <f>_xll.IMDP("BND",D858,$N$1,A858)</f>
        <v>은행채</v>
      </c>
      <c r="O858">
        <f t="shared" si="13"/>
        <v>1.7608799999999997E-2</v>
      </c>
    </row>
    <row r="859" spans="1:15" x14ac:dyDescent="0.3">
      <c r="A859" s="73">
        <v>46311</v>
      </c>
      <c r="B859" s="67" t="s">
        <v>2090</v>
      </c>
      <c r="C859" s="68" t="s">
        <v>2608</v>
      </c>
      <c r="D859" s="68" t="s">
        <v>14898</v>
      </c>
      <c r="E859" s="67" t="s">
        <v>14899</v>
      </c>
      <c r="F859" s="69">
        <v>3.9870000000000001</v>
      </c>
      <c r="G859" s="70">
        <v>1.2732000000000001</v>
      </c>
      <c r="H859" s="70">
        <v>1.9663999999999999</v>
      </c>
      <c r="I859" s="73">
        <v>46248</v>
      </c>
      <c r="J859" s="73">
        <v>46797</v>
      </c>
      <c r="K859" s="69">
        <v>3.78</v>
      </c>
      <c r="L859" s="68" t="s">
        <v>2609</v>
      </c>
      <c r="M859" s="71">
        <v>3.3E-3</v>
      </c>
      <c r="N859" t="str">
        <f>_xll.IMDP("BND",D859,$N$1,A859)</f>
        <v>은행채</v>
      </c>
      <c r="O859">
        <f t="shared" si="13"/>
        <v>4.20156E-3</v>
      </c>
    </row>
    <row r="860" spans="1:15" x14ac:dyDescent="0.3">
      <c r="A860" s="73">
        <v>46311</v>
      </c>
      <c r="B860" s="67" t="s">
        <v>2090</v>
      </c>
      <c r="C860" s="68" t="s">
        <v>2608</v>
      </c>
      <c r="D860" s="68" t="s">
        <v>3429</v>
      </c>
      <c r="E860" s="67" t="s">
        <v>3430</v>
      </c>
      <c r="F860" s="69">
        <v>3.9180000000000001</v>
      </c>
      <c r="G860" s="70">
        <v>0.83889999999999998</v>
      </c>
      <c r="H860" s="70">
        <v>0.91790000000000005</v>
      </c>
      <c r="I860" s="73">
        <v>45532</v>
      </c>
      <c r="J860" s="73">
        <v>46627</v>
      </c>
      <c r="K860" s="69">
        <v>3.12</v>
      </c>
      <c r="L860" s="68" t="s">
        <v>2609</v>
      </c>
      <c r="M860" s="71">
        <v>1.2E-2</v>
      </c>
      <c r="N860" t="str">
        <f>_xll.IMDP("BND",D860,$N$1,A860)</f>
        <v>은행채</v>
      </c>
      <c r="O860">
        <f t="shared" si="13"/>
        <v>1.0066800000000001E-2</v>
      </c>
    </row>
    <row r="861" spans="1:15" x14ac:dyDescent="0.3">
      <c r="A861" s="73">
        <v>46311</v>
      </c>
      <c r="B861" s="67" t="s">
        <v>2090</v>
      </c>
      <c r="C861" s="68" t="s">
        <v>2608</v>
      </c>
      <c r="D861" s="68" t="s">
        <v>3431</v>
      </c>
      <c r="E861" s="67" t="s">
        <v>3432</v>
      </c>
      <c r="F861" s="69">
        <v>3.9460000000000002</v>
      </c>
      <c r="G861" s="70">
        <v>1.0799000000000001</v>
      </c>
      <c r="H861" s="70">
        <v>1.4446000000000001</v>
      </c>
      <c r="I861" s="73">
        <v>45804</v>
      </c>
      <c r="J861" s="73">
        <v>46718</v>
      </c>
      <c r="K861" s="69">
        <v>2.48</v>
      </c>
      <c r="L861" s="68" t="s">
        <v>2609</v>
      </c>
      <c r="M861" s="71">
        <v>1.14E-2</v>
      </c>
      <c r="N861" t="str">
        <f>_xll.IMDP("BND",D861,$N$1,A861)</f>
        <v>은행채</v>
      </c>
      <c r="O861">
        <f t="shared" si="13"/>
        <v>1.2310860000000002E-2</v>
      </c>
    </row>
    <row r="862" spans="1:15" x14ac:dyDescent="0.3">
      <c r="A862" s="73">
        <v>46311</v>
      </c>
      <c r="B862" s="67" t="s">
        <v>2090</v>
      </c>
      <c r="C862" s="68" t="s">
        <v>2608</v>
      </c>
      <c r="D862" s="68" t="s">
        <v>3433</v>
      </c>
      <c r="E862" s="67" t="s">
        <v>3434</v>
      </c>
      <c r="F862" s="69">
        <v>4.0529999999999999</v>
      </c>
      <c r="G862" s="70">
        <v>1.7146999999999999</v>
      </c>
      <c r="H862" s="70">
        <v>3.4182000000000001</v>
      </c>
      <c r="I862" s="73">
        <v>45867</v>
      </c>
      <c r="J862" s="73">
        <v>46963</v>
      </c>
      <c r="K862" s="69">
        <v>2.58</v>
      </c>
      <c r="L862" s="68" t="s">
        <v>2609</v>
      </c>
      <c r="M862" s="71">
        <v>2.5000000000000001E-2</v>
      </c>
      <c r="N862" t="str">
        <f>_xll.IMDP("BND",D862,$N$1,A862)</f>
        <v>은행채</v>
      </c>
      <c r="O862">
        <f t="shared" si="13"/>
        <v>4.2867500000000003E-2</v>
      </c>
    </row>
    <row r="863" spans="1:15" x14ac:dyDescent="0.3">
      <c r="A863" s="73">
        <v>46311</v>
      </c>
      <c r="B863" s="67" t="s">
        <v>2090</v>
      </c>
      <c r="C863" s="68" t="s">
        <v>2608</v>
      </c>
      <c r="D863" s="68" t="s">
        <v>3435</v>
      </c>
      <c r="E863" s="67" t="s">
        <v>3436</v>
      </c>
      <c r="F863" s="69">
        <v>3.9710000000000001</v>
      </c>
      <c r="G863" s="70">
        <v>1.2146999999999999</v>
      </c>
      <c r="H863" s="70">
        <v>1.8012999999999999</v>
      </c>
      <c r="I863" s="73">
        <v>46043</v>
      </c>
      <c r="J863" s="73">
        <v>46773</v>
      </c>
      <c r="K863" s="69">
        <v>3.09</v>
      </c>
      <c r="L863" s="68" t="s">
        <v>2609</v>
      </c>
      <c r="M863" s="71">
        <v>1.34E-2</v>
      </c>
      <c r="N863" t="str">
        <f>_xll.IMDP("BND",D863,$N$1,A863)</f>
        <v>은행채</v>
      </c>
      <c r="O863">
        <f t="shared" si="13"/>
        <v>1.627698E-2</v>
      </c>
    </row>
    <row r="864" spans="1:15" x14ac:dyDescent="0.3">
      <c r="A864" s="73">
        <v>46311</v>
      </c>
      <c r="B864" s="67" t="s">
        <v>2090</v>
      </c>
      <c r="C864" s="68" t="s">
        <v>2608</v>
      </c>
      <c r="D864" s="68" t="s">
        <v>3437</v>
      </c>
      <c r="E864" s="67" t="s">
        <v>3438</v>
      </c>
      <c r="F864" s="69">
        <v>3.931</v>
      </c>
      <c r="G864" s="70">
        <v>0.90739999999999998</v>
      </c>
      <c r="H864" s="70">
        <v>1.0548</v>
      </c>
      <c r="I864" s="73">
        <v>46104</v>
      </c>
      <c r="J864" s="73">
        <v>46653</v>
      </c>
      <c r="K864" s="69">
        <v>3.31</v>
      </c>
      <c r="L864" s="68" t="s">
        <v>2609</v>
      </c>
      <c r="M864" s="71">
        <v>5.1000000000000004E-3</v>
      </c>
      <c r="N864" t="str">
        <f>_xll.IMDP("BND",D864,$N$1,A864)</f>
        <v>은행채</v>
      </c>
      <c r="O864">
        <f t="shared" si="13"/>
        <v>4.62774E-3</v>
      </c>
    </row>
    <row r="865" spans="1:15" x14ac:dyDescent="0.3">
      <c r="A865" s="73">
        <v>46311</v>
      </c>
      <c r="B865" s="67" t="s">
        <v>2090</v>
      </c>
      <c r="C865" s="68" t="s">
        <v>2608</v>
      </c>
      <c r="D865" s="68" t="s">
        <v>3439</v>
      </c>
      <c r="E865" s="67" t="s">
        <v>3440</v>
      </c>
      <c r="F865" s="69">
        <v>4.0250000000000004</v>
      </c>
      <c r="G865" s="70">
        <v>1.5207999999999999</v>
      </c>
      <c r="H865" s="70">
        <v>2.7383000000000002</v>
      </c>
      <c r="I865" s="73">
        <v>46161</v>
      </c>
      <c r="J865" s="73">
        <v>46892</v>
      </c>
      <c r="K865" s="69">
        <v>3.75</v>
      </c>
      <c r="L865" s="68" t="s">
        <v>2609</v>
      </c>
      <c r="M865" s="71">
        <v>1.9E-2</v>
      </c>
      <c r="N865" t="str">
        <f>_xll.IMDP("BND",D865,$N$1,A865)</f>
        <v>은행채</v>
      </c>
      <c r="O865">
        <f t="shared" si="13"/>
        <v>2.8895199999999999E-2</v>
      </c>
    </row>
    <row r="866" spans="1:15" x14ac:dyDescent="0.3">
      <c r="A866" s="73">
        <v>46311</v>
      </c>
      <c r="B866" s="67" t="s">
        <v>2090</v>
      </c>
      <c r="C866" s="68" t="s">
        <v>2608</v>
      </c>
      <c r="D866" s="68" t="s">
        <v>164</v>
      </c>
      <c r="E866" s="67" t="s">
        <v>3441</v>
      </c>
      <c r="F866" s="69">
        <v>4.0389999999999997</v>
      </c>
      <c r="G866" s="70">
        <v>1.6113999999999999</v>
      </c>
      <c r="H866" s="70">
        <v>3.0472000000000001</v>
      </c>
      <c r="I866" s="73">
        <v>46196</v>
      </c>
      <c r="J866" s="73">
        <v>46927</v>
      </c>
      <c r="K866" s="69">
        <v>3.98</v>
      </c>
      <c r="L866" s="68" t="s">
        <v>2609</v>
      </c>
      <c r="M866" s="71">
        <v>1.0699999999999999E-2</v>
      </c>
      <c r="N866" t="str">
        <f>_xll.IMDP("BND",D866,$N$1,A866)</f>
        <v>은행채</v>
      </c>
      <c r="O866">
        <f t="shared" si="13"/>
        <v>1.7241979999999997E-2</v>
      </c>
    </row>
    <row r="867" spans="1:15" x14ac:dyDescent="0.3">
      <c r="A867" s="73">
        <v>46311</v>
      </c>
      <c r="B867" s="67" t="s">
        <v>2090</v>
      </c>
      <c r="C867" s="68" t="s">
        <v>2608</v>
      </c>
      <c r="D867" s="68" t="s">
        <v>14924</v>
      </c>
      <c r="E867" s="67" t="s">
        <v>14925</v>
      </c>
      <c r="F867" s="69">
        <v>3.988</v>
      </c>
      <c r="G867" s="70">
        <v>1.2836000000000001</v>
      </c>
      <c r="H867" s="70">
        <v>1.9959</v>
      </c>
      <c r="I867" s="73">
        <v>46252</v>
      </c>
      <c r="J867" s="73">
        <v>46801</v>
      </c>
      <c r="K867" s="69">
        <v>3.82</v>
      </c>
      <c r="L867" s="68" t="s">
        <v>2609</v>
      </c>
      <c r="M867" s="71">
        <v>7.0000000000000001E-3</v>
      </c>
      <c r="N867" t="str">
        <f>_xll.IMDP("BND",D867,$N$1,A867)</f>
        <v>은행채</v>
      </c>
      <c r="O867">
        <f t="shared" si="13"/>
        <v>8.9852000000000005E-3</v>
      </c>
    </row>
    <row r="868" spans="1:15" x14ac:dyDescent="0.3">
      <c r="A868" s="73">
        <v>46311</v>
      </c>
      <c r="B868" s="67" t="s">
        <v>2090</v>
      </c>
      <c r="C868" s="68" t="s">
        <v>2608</v>
      </c>
      <c r="D868" s="68" t="s">
        <v>3442</v>
      </c>
      <c r="E868" s="67" t="s">
        <v>3443</v>
      </c>
      <c r="F868" s="69">
        <v>3.9369999999999998</v>
      </c>
      <c r="G868" s="70">
        <v>0.98329999999999995</v>
      </c>
      <c r="H868" s="70">
        <v>1.2325999999999999</v>
      </c>
      <c r="I868" s="73">
        <v>44862</v>
      </c>
      <c r="J868" s="73">
        <v>46688</v>
      </c>
      <c r="K868" s="69">
        <v>5.21</v>
      </c>
      <c r="L868" s="68" t="s">
        <v>2609</v>
      </c>
      <c r="M868" s="71">
        <v>6.6E-3</v>
      </c>
      <c r="N868" t="str">
        <f>_xll.IMDP("BND",D868,$N$1,A868)</f>
        <v>은행채</v>
      </c>
      <c r="O868">
        <f t="shared" si="13"/>
        <v>6.4897799999999997E-3</v>
      </c>
    </row>
    <row r="869" spans="1:15" x14ac:dyDescent="0.3">
      <c r="A869" s="73">
        <v>46311</v>
      </c>
      <c r="B869" s="67" t="s">
        <v>2090</v>
      </c>
      <c r="C869" s="68" t="s">
        <v>2608</v>
      </c>
      <c r="D869" s="68" t="s">
        <v>3444</v>
      </c>
      <c r="E869" s="67" t="s">
        <v>3445</v>
      </c>
      <c r="F869" s="69">
        <v>3.5329999999999999</v>
      </c>
      <c r="G869" s="70">
        <v>0.3513</v>
      </c>
      <c r="H869" s="70">
        <v>0.2109</v>
      </c>
      <c r="I869" s="73">
        <v>45804</v>
      </c>
      <c r="J869" s="73">
        <v>46445</v>
      </c>
      <c r="K869" s="69">
        <v>2.4700000000000002</v>
      </c>
      <c r="L869" s="68" t="s">
        <v>2609</v>
      </c>
      <c r="M869" s="71">
        <v>3.2000000000000002E-3</v>
      </c>
      <c r="N869" t="str">
        <f>_xll.IMDP("BND",D869,$N$1,A869)</f>
        <v>은행채</v>
      </c>
      <c r="O869">
        <f t="shared" si="13"/>
        <v>1.1241600000000001E-3</v>
      </c>
    </row>
    <row r="870" spans="1:15" x14ac:dyDescent="0.3">
      <c r="A870" s="73">
        <v>46311</v>
      </c>
      <c r="B870" s="67" t="s">
        <v>2090</v>
      </c>
      <c r="C870" s="68" t="s">
        <v>2608</v>
      </c>
      <c r="D870" s="68" t="s">
        <v>3446</v>
      </c>
      <c r="E870" s="67" t="s">
        <v>3447</v>
      </c>
      <c r="F870" s="69">
        <v>4.0540000000000003</v>
      </c>
      <c r="G870" s="70">
        <v>1.7176</v>
      </c>
      <c r="H870" s="70">
        <v>3.4285000000000001</v>
      </c>
      <c r="I870" s="73">
        <v>45868</v>
      </c>
      <c r="J870" s="73">
        <v>46964</v>
      </c>
      <c r="K870" s="69">
        <v>2.57</v>
      </c>
      <c r="L870" s="68" t="s">
        <v>2609</v>
      </c>
      <c r="M870" s="71">
        <v>2.2700000000000001E-2</v>
      </c>
      <c r="N870" t="str">
        <f>_xll.IMDP("BND",D870,$N$1,A870)</f>
        <v>은행채</v>
      </c>
      <c r="O870">
        <f t="shared" si="13"/>
        <v>3.898952E-2</v>
      </c>
    </row>
    <row r="871" spans="1:15" x14ac:dyDescent="0.3">
      <c r="A871" s="73">
        <v>46311</v>
      </c>
      <c r="B871" s="67" t="s">
        <v>2090</v>
      </c>
      <c r="C871" s="68" t="s">
        <v>2608</v>
      </c>
      <c r="D871" s="68" t="s">
        <v>3448</v>
      </c>
      <c r="E871" s="67" t="s">
        <v>3449</v>
      </c>
      <c r="F871" s="69">
        <v>4.0860000000000003</v>
      </c>
      <c r="G871" s="70">
        <v>2.1417000000000002</v>
      </c>
      <c r="H871" s="70">
        <v>5.2521000000000004</v>
      </c>
      <c r="I871" s="73">
        <v>46043</v>
      </c>
      <c r="J871" s="73">
        <v>47139</v>
      </c>
      <c r="K871" s="69">
        <v>3.33</v>
      </c>
      <c r="L871" s="68" t="s">
        <v>2609</v>
      </c>
      <c r="M871" s="71">
        <v>1.01E-2</v>
      </c>
      <c r="N871" t="str">
        <f>_xll.IMDP("BND",D871,$N$1,A871)</f>
        <v>은행채</v>
      </c>
      <c r="O871">
        <f t="shared" si="13"/>
        <v>2.1631170000000002E-2</v>
      </c>
    </row>
    <row r="872" spans="1:15" x14ac:dyDescent="0.3">
      <c r="A872" s="73">
        <v>46311</v>
      </c>
      <c r="B872" s="67" t="s">
        <v>2090</v>
      </c>
      <c r="C872" s="68" t="s">
        <v>2608</v>
      </c>
      <c r="D872" s="68" t="s">
        <v>3450</v>
      </c>
      <c r="E872" s="67" t="s">
        <v>3451</v>
      </c>
      <c r="F872" s="69">
        <v>4.0049999999999999</v>
      </c>
      <c r="G872" s="70">
        <v>1.3845000000000001</v>
      </c>
      <c r="H872" s="70">
        <v>2.2883</v>
      </c>
      <c r="I872" s="73">
        <v>46105</v>
      </c>
      <c r="J872" s="73">
        <v>46836</v>
      </c>
      <c r="K872" s="69">
        <v>3.57</v>
      </c>
      <c r="L872" s="68" t="s">
        <v>2609</v>
      </c>
      <c r="M872" s="71">
        <v>1.29E-2</v>
      </c>
      <c r="N872" t="str">
        <f>_xll.IMDP("BND",D872,$N$1,A872)</f>
        <v>은행채</v>
      </c>
      <c r="O872">
        <f t="shared" si="13"/>
        <v>1.7860050000000002E-2</v>
      </c>
    </row>
    <row r="873" spans="1:15" x14ac:dyDescent="0.3">
      <c r="A873" s="73">
        <v>46311</v>
      </c>
      <c r="B873" s="67" t="s">
        <v>2090</v>
      </c>
      <c r="C873" s="68" t="s">
        <v>2608</v>
      </c>
      <c r="D873" s="68" t="s">
        <v>13937</v>
      </c>
      <c r="E873" s="67" t="s">
        <v>13938</v>
      </c>
      <c r="F873" s="69">
        <v>3.9590000000000001</v>
      </c>
      <c r="G873" s="70">
        <v>1.1462000000000001</v>
      </c>
      <c r="H873" s="70">
        <v>1.6145</v>
      </c>
      <c r="I873" s="73">
        <v>46197</v>
      </c>
      <c r="J873" s="73">
        <v>46745</v>
      </c>
      <c r="K873" s="69">
        <v>3.88</v>
      </c>
      <c r="L873" s="68" t="s">
        <v>2609</v>
      </c>
      <c r="M873" s="71">
        <v>2.3199999999999998E-2</v>
      </c>
      <c r="N873" t="str">
        <f>_xll.IMDP("BND",D873,$N$1,A873)</f>
        <v>은행채</v>
      </c>
      <c r="O873">
        <f t="shared" si="13"/>
        <v>2.6591840000000002E-2</v>
      </c>
    </row>
    <row r="874" spans="1:15" x14ac:dyDescent="0.3">
      <c r="A874" s="73">
        <v>46311</v>
      </c>
      <c r="B874" s="67" t="s">
        <v>2090</v>
      </c>
      <c r="C874" s="68" t="s">
        <v>2608</v>
      </c>
      <c r="D874" s="68" t="s">
        <v>14926</v>
      </c>
      <c r="E874" s="67" t="s">
        <v>14927</v>
      </c>
      <c r="F874" s="69">
        <v>4.0609999999999999</v>
      </c>
      <c r="G874" s="70">
        <v>1.7468999999999999</v>
      </c>
      <c r="H874" s="70">
        <v>3.5619999999999998</v>
      </c>
      <c r="I874" s="73">
        <v>46252</v>
      </c>
      <c r="J874" s="73">
        <v>46983</v>
      </c>
      <c r="K874" s="69">
        <v>3.93</v>
      </c>
      <c r="L874" s="68" t="s">
        <v>2609</v>
      </c>
      <c r="M874" s="71">
        <v>9.7999999999999997E-3</v>
      </c>
      <c r="N874" t="str">
        <f>_xll.IMDP("BND",D874,$N$1,A874)</f>
        <v>은행채</v>
      </c>
      <c r="O874">
        <f t="shared" si="13"/>
        <v>1.7119619999999999E-2</v>
      </c>
    </row>
    <row r="875" spans="1:15" x14ac:dyDescent="0.3">
      <c r="A875" s="73">
        <v>46311</v>
      </c>
      <c r="B875" s="67" t="s">
        <v>2090</v>
      </c>
      <c r="C875" s="68" t="s">
        <v>2608</v>
      </c>
      <c r="D875" s="68" t="s">
        <v>3452</v>
      </c>
      <c r="E875" s="67" t="s">
        <v>3453</v>
      </c>
      <c r="F875" s="69">
        <v>4.0270000000000001</v>
      </c>
      <c r="G875" s="70">
        <v>1.5573999999999999</v>
      </c>
      <c r="H875" s="70">
        <v>2.8450000000000002</v>
      </c>
      <c r="I875" s="73">
        <v>45804</v>
      </c>
      <c r="J875" s="73">
        <v>46900</v>
      </c>
      <c r="K875" s="69">
        <v>2.5099999999999998</v>
      </c>
      <c r="L875" s="68" t="s">
        <v>2609</v>
      </c>
      <c r="M875" s="71">
        <v>0.01</v>
      </c>
      <c r="N875" t="str">
        <f>_xll.IMDP("BND",D875,$N$1,A875)</f>
        <v>은행채</v>
      </c>
      <c r="O875">
        <f t="shared" si="13"/>
        <v>1.5573999999999999E-2</v>
      </c>
    </row>
    <row r="876" spans="1:15" x14ac:dyDescent="0.3">
      <c r="A876" s="73">
        <v>46311</v>
      </c>
      <c r="B876" s="67" t="s">
        <v>2090</v>
      </c>
      <c r="C876" s="68" t="s">
        <v>2608</v>
      </c>
      <c r="D876" s="68" t="s">
        <v>3454</v>
      </c>
      <c r="E876" s="67" t="s">
        <v>3455</v>
      </c>
      <c r="F876" s="69">
        <v>3.972</v>
      </c>
      <c r="G876" s="70">
        <v>1.2175</v>
      </c>
      <c r="H876" s="70">
        <v>1.8086</v>
      </c>
      <c r="I876" s="73">
        <v>46044</v>
      </c>
      <c r="J876" s="73">
        <v>46774</v>
      </c>
      <c r="K876" s="69">
        <v>3.08</v>
      </c>
      <c r="L876" s="68" t="s">
        <v>2609</v>
      </c>
      <c r="M876" s="71">
        <v>1.66E-2</v>
      </c>
      <c r="N876" t="str">
        <f>_xll.IMDP("BND",D876,$N$1,A876)</f>
        <v>은행채</v>
      </c>
      <c r="O876">
        <f t="shared" si="13"/>
        <v>2.0210499999999999E-2</v>
      </c>
    </row>
    <row r="877" spans="1:15" x14ac:dyDescent="0.3">
      <c r="A877" s="73">
        <v>46311</v>
      </c>
      <c r="B877" s="67" t="s">
        <v>2090</v>
      </c>
      <c r="C877" s="68" t="s">
        <v>2608</v>
      </c>
      <c r="D877" s="68" t="s">
        <v>3456</v>
      </c>
      <c r="E877" s="67" t="s">
        <v>3457</v>
      </c>
      <c r="F877" s="69">
        <v>4.0250000000000004</v>
      </c>
      <c r="G877" s="70">
        <v>1.5229999999999999</v>
      </c>
      <c r="H877" s="70">
        <v>2.7461000000000002</v>
      </c>
      <c r="I877" s="73">
        <v>46162</v>
      </c>
      <c r="J877" s="73">
        <v>46893</v>
      </c>
      <c r="K877" s="69">
        <v>3.79</v>
      </c>
      <c r="L877" s="68" t="s">
        <v>2609</v>
      </c>
      <c r="M877" s="71">
        <v>4.5999999999999999E-3</v>
      </c>
      <c r="N877" t="str">
        <f>_xll.IMDP("BND",D877,$N$1,A877)</f>
        <v>은행채</v>
      </c>
      <c r="O877">
        <f t="shared" si="13"/>
        <v>7.0057999999999995E-3</v>
      </c>
    </row>
    <row r="878" spans="1:15" x14ac:dyDescent="0.3">
      <c r="A878" s="73">
        <v>46311</v>
      </c>
      <c r="B878" s="67" t="s">
        <v>2090</v>
      </c>
      <c r="C878" s="68" t="s">
        <v>2608</v>
      </c>
      <c r="D878" s="68" t="s">
        <v>13939</v>
      </c>
      <c r="E878" s="67" t="s">
        <v>13940</v>
      </c>
      <c r="F878" s="69">
        <v>4.1109999999999998</v>
      </c>
      <c r="G878" s="70">
        <v>2.5221</v>
      </c>
      <c r="H878" s="70">
        <v>7.1981999999999999</v>
      </c>
      <c r="I878" s="73">
        <v>46197</v>
      </c>
      <c r="J878" s="73">
        <v>47293</v>
      </c>
      <c r="K878" s="69">
        <v>4.03</v>
      </c>
      <c r="L878" s="68" t="s">
        <v>2609</v>
      </c>
      <c r="M878" s="71">
        <v>5.5999999999999999E-3</v>
      </c>
      <c r="N878" t="str">
        <f>_xll.IMDP("BND",D878,$N$1,A878)</f>
        <v>은행채</v>
      </c>
      <c r="O878">
        <f t="shared" si="13"/>
        <v>1.4123759999999999E-2</v>
      </c>
    </row>
    <row r="879" spans="1:15" x14ac:dyDescent="0.3">
      <c r="A879" s="73">
        <v>46311</v>
      </c>
      <c r="B879" s="67" t="s">
        <v>2090</v>
      </c>
      <c r="C879" s="68" t="s">
        <v>2608</v>
      </c>
      <c r="D879" s="68" t="s">
        <v>3458</v>
      </c>
      <c r="E879" s="67" t="s">
        <v>3459</v>
      </c>
      <c r="F879" s="69">
        <v>3.621</v>
      </c>
      <c r="G879" s="70">
        <v>0.41670000000000001</v>
      </c>
      <c r="H879" s="70">
        <v>0.27750000000000002</v>
      </c>
      <c r="I879" s="73">
        <v>45190</v>
      </c>
      <c r="J879" s="73">
        <v>46467</v>
      </c>
      <c r="K879" s="69">
        <v>4.2699999999999996</v>
      </c>
      <c r="L879" s="68" t="s">
        <v>2609</v>
      </c>
      <c r="M879" s="71">
        <v>4.7000000000000002E-3</v>
      </c>
      <c r="N879" t="str">
        <f>_xll.IMDP("BND",D879,$N$1,A879)</f>
        <v>은행채</v>
      </c>
      <c r="O879">
        <f t="shared" si="13"/>
        <v>1.9584900000000002E-3</v>
      </c>
    </row>
    <row r="880" spans="1:15" x14ac:dyDescent="0.3">
      <c r="A880" s="73">
        <v>46311</v>
      </c>
      <c r="B880" s="67" t="s">
        <v>2090</v>
      </c>
      <c r="C880" s="68" t="s">
        <v>2608</v>
      </c>
      <c r="D880" s="68" t="s">
        <v>3460</v>
      </c>
      <c r="E880" s="67" t="s">
        <v>3461</v>
      </c>
      <c r="F880" s="69">
        <v>3.5379999999999998</v>
      </c>
      <c r="G880" s="70">
        <v>0.35399999999999998</v>
      </c>
      <c r="H880" s="70">
        <v>0.21340000000000001</v>
      </c>
      <c r="I880" s="73">
        <v>45805</v>
      </c>
      <c r="J880" s="73">
        <v>46446</v>
      </c>
      <c r="K880" s="69">
        <v>2.4700000000000002</v>
      </c>
      <c r="L880" s="68" t="s">
        <v>2609</v>
      </c>
      <c r="M880" s="71">
        <v>4.5999999999999999E-3</v>
      </c>
      <c r="N880" t="str">
        <f>_xll.IMDP("BND",D880,$N$1,A880)</f>
        <v>은행채</v>
      </c>
      <c r="O880">
        <f t="shared" si="13"/>
        <v>1.6283999999999999E-3</v>
      </c>
    </row>
    <row r="881" spans="1:15" x14ac:dyDescent="0.3">
      <c r="A881" s="73">
        <v>46311</v>
      </c>
      <c r="B881" s="67" t="s">
        <v>2090</v>
      </c>
      <c r="C881" s="68" t="s">
        <v>2608</v>
      </c>
      <c r="D881" s="68" t="s">
        <v>3462</v>
      </c>
      <c r="E881" s="67" t="s">
        <v>3463</v>
      </c>
      <c r="F881" s="69">
        <v>4.0860000000000003</v>
      </c>
      <c r="G881" s="70">
        <v>2.1450999999999998</v>
      </c>
      <c r="H881" s="70">
        <v>5.2667000000000002</v>
      </c>
      <c r="I881" s="73">
        <v>46044</v>
      </c>
      <c r="J881" s="73">
        <v>47140</v>
      </c>
      <c r="K881" s="69">
        <v>3.3</v>
      </c>
      <c r="L881" s="68" t="s">
        <v>2609</v>
      </c>
      <c r="M881" s="71">
        <v>2.75E-2</v>
      </c>
      <c r="N881" t="str">
        <f>_xll.IMDP("BND",D881,$N$1,A881)</f>
        <v>은행채</v>
      </c>
      <c r="O881">
        <f t="shared" si="13"/>
        <v>5.8990249999999994E-2</v>
      </c>
    </row>
    <row r="882" spans="1:15" x14ac:dyDescent="0.3">
      <c r="A882" s="73">
        <v>46311</v>
      </c>
      <c r="B882" s="67" t="s">
        <v>2090</v>
      </c>
      <c r="C882" s="68" t="s">
        <v>2608</v>
      </c>
      <c r="D882" s="68" t="s">
        <v>13952</v>
      </c>
      <c r="E882" s="67" t="s">
        <v>13953</v>
      </c>
      <c r="F882" s="69">
        <v>4.1109999999999998</v>
      </c>
      <c r="G882" s="70">
        <v>2.5236000000000001</v>
      </c>
      <c r="H882" s="70">
        <v>7.2081</v>
      </c>
      <c r="I882" s="73">
        <v>46198</v>
      </c>
      <c r="J882" s="73">
        <v>47294</v>
      </c>
      <c r="K882" s="69">
        <v>4.07</v>
      </c>
      <c r="L882" s="68" t="s">
        <v>2609</v>
      </c>
      <c r="M882" s="71">
        <v>2.5999999999999999E-2</v>
      </c>
      <c r="N882" t="str">
        <f>_xll.IMDP("BND",D882,$N$1,A882)</f>
        <v>은행채</v>
      </c>
      <c r="O882">
        <f t="shared" si="13"/>
        <v>6.5613599999999994E-2</v>
      </c>
    </row>
    <row r="883" spans="1:15" x14ac:dyDescent="0.3">
      <c r="A883" s="73">
        <v>46311</v>
      </c>
      <c r="B883" s="67" t="s">
        <v>2090</v>
      </c>
      <c r="C883" s="68" t="s">
        <v>2608</v>
      </c>
      <c r="D883" s="68" t="s">
        <v>14946</v>
      </c>
      <c r="E883" s="67" t="s">
        <v>14947</v>
      </c>
      <c r="F883" s="69">
        <v>4.1230000000000002</v>
      </c>
      <c r="G883" s="70">
        <v>2.6457000000000002</v>
      </c>
      <c r="H883" s="70">
        <v>7.9348000000000001</v>
      </c>
      <c r="I883" s="73">
        <v>46253</v>
      </c>
      <c r="J883" s="73">
        <v>47349</v>
      </c>
      <c r="K883" s="69">
        <v>4.08</v>
      </c>
      <c r="L883" s="68" t="s">
        <v>2609</v>
      </c>
      <c r="M883" s="71">
        <v>3.2599999999999997E-2</v>
      </c>
      <c r="N883" t="str">
        <f>_xll.IMDP("BND",D883,$N$1,A883)</f>
        <v>은행채</v>
      </c>
      <c r="O883">
        <f t="shared" si="13"/>
        <v>8.6249819999999991E-2</v>
      </c>
    </row>
    <row r="884" spans="1:15" x14ac:dyDescent="0.3">
      <c r="A884" s="73">
        <v>46311</v>
      </c>
      <c r="B884" s="67" t="s">
        <v>2090</v>
      </c>
      <c r="C884" s="68" t="s">
        <v>2608</v>
      </c>
      <c r="D884" s="68" t="s">
        <v>3464</v>
      </c>
      <c r="E884" s="67" t="s">
        <v>3465</v>
      </c>
      <c r="F884" s="69">
        <v>3.7970000000000002</v>
      </c>
      <c r="G884" s="70">
        <v>0.59840000000000004</v>
      </c>
      <c r="H884" s="70">
        <v>0.5081</v>
      </c>
      <c r="I884" s="73">
        <v>45805</v>
      </c>
      <c r="J884" s="73">
        <v>46535</v>
      </c>
      <c r="K884" s="69">
        <v>2.4700000000000002</v>
      </c>
      <c r="L884" s="68" t="s">
        <v>2609</v>
      </c>
      <c r="M884" s="71">
        <v>1.52E-2</v>
      </c>
      <c r="N884" t="str">
        <f>_xll.IMDP("BND",D884,$N$1,A884)</f>
        <v>은행채</v>
      </c>
      <c r="O884">
        <f t="shared" si="13"/>
        <v>9.0956800000000001E-3</v>
      </c>
    </row>
    <row r="885" spans="1:15" x14ac:dyDescent="0.3">
      <c r="A885" s="73">
        <v>46311</v>
      </c>
      <c r="B885" s="67" t="s">
        <v>2090</v>
      </c>
      <c r="C885" s="68" t="s">
        <v>2608</v>
      </c>
      <c r="D885" s="68" t="s">
        <v>3466</v>
      </c>
      <c r="E885" s="67" t="s">
        <v>3467</v>
      </c>
      <c r="F885" s="69">
        <v>3.9750000000000001</v>
      </c>
      <c r="G885" s="70">
        <v>1.2333000000000001</v>
      </c>
      <c r="H885" s="70">
        <v>1.8516999999999999</v>
      </c>
      <c r="I885" s="73">
        <v>46050</v>
      </c>
      <c r="J885" s="73">
        <v>46780</v>
      </c>
      <c r="K885" s="69">
        <v>3.11</v>
      </c>
      <c r="L885" s="68" t="s">
        <v>2609</v>
      </c>
      <c r="M885" s="71">
        <v>1.43E-2</v>
      </c>
      <c r="N885" t="str">
        <f>_xll.IMDP("BND",D885,$N$1,A885)</f>
        <v>은행채</v>
      </c>
      <c r="O885">
        <f t="shared" si="13"/>
        <v>1.763619E-2</v>
      </c>
    </row>
    <row r="886" spans="1:15" x14ac:dyDescent="0.3">
      <c r="A886" s="73">
        <v>46311</v>
      </c>
      <c r="B886" s="67" t="s">
        <v>2090</v>
      </c>
      <c r="C886" s="68" t="s">
        <v>2608</v>
      </c>
      <c r="D886" s="68" t="s">
        <v>3468</v>
      </c>
      <c r="E886" s="67" t="s">
        <v>3469</v>
      </c>
      <c r="F886" s="69">
        <v>3.931</v>
      </c>
      <c r="G886" s="70">
        <v>0.91269999999999996</v>
      </c>
      <c r="H886" s="70">
        <v>1.0659000000000001</v>
      </c>
      <c r="I886" s="73">
        <v>46106</v>
      </c>
      <c r="J886" s="73">
        <v>46655</v>
      </c>
      <c r="K886" s="69">
        <v>3.35</v>
      </c>
      <c r="L886" s="68" t="s">
        <v>2609</v>
      </c>
      <c r="M886" s="71">
        <v>5.4999999999999997E-3</v>
      </c>
      <c r="N886" t="str">
        <f>_xll.IMDP("BND",D886,$N$1,A886)</f>
        <v>은행채</v>
      </c>
      <c r="O886">
        <f t="shared" si="13"/>
        <v>5.0198499999999993E-3</v>
      </c>
    </row>
    <row r="887" spans="1:15" x14ac:dyDescent="0.3">
      <c r="A887" s="73">
        <v>46311</v>
      </c>
      <c r="B887" s="67" t="s">
        <v>2090</v>
      </c>
      <c r="C887" s="68" t="s">
        <v>2608</v>
      </c>
      <c r="D887" s="68" t="s">
        <v>3470</v>
      </c>
      <c r="E887" s="67" t="s">
        <v>3471</v>
      </c>
      <c r="F887" s="69">
        <v>3.9870000000000001</v>
      </c>
      <c r="G887" s="70">
        <v>1.2929999999999999</v>
      </c>
      <c r="H887" s="70">
        <v>2.0213000000000001</v>
      </c>
      <c r="I887" s="73">
        <v>46163</v>
      </c>
      <c r="J887" s="73">
        <v>46804</v>
      </c>
      <c r="K887" s="69">
        <v>3.67</v>
      </c>
      <c r="L887" s="68" t="s">
        <v>2609</v>
      </c>
      <c r="M887" s="71">
        <v>7.9000000000000008E-3</v>
      </c>
      <c r="N887" t="str">
        <f>_xll.IMDP("BND",D887,$N$1,A887)</f>
        <v>은행채</v>
      </c>
      <c r="O887">
        <f t="shared" si="13"/>
        <v>1.02147E-2</v>
      </c>
    </row>
    <row r="888" spans="1:15" x14ac:dyDescent="0.3">
      <c r="A888" s="73">
        <v>46311</v>
      </c>
      <c r="B888" s="67" t="s">
        <v>2090</v>
      </c>
      <c r="C888" s="68" t="s">
        <v>2608</v>
      </c>
      <c r="D888" s="68" t="s">
        <v>13954</v>
      </c>
      <c r="E888" s="67" t="s">
        <v>13955</v>
      </c>
      <c r="F888" s="69">
        <v>4.0430000000000001</v>
      </c>
      <c r="G888" s="70">
        <v>1.6168</v>
      </c>
      <c r="H888" s="70">
        <v>3.0659999999999998</v>
      </c>
      <c r="I888" s="73">
        <v>46198</v>
      </c>
      <c r="J888" s="73">
        <v>46929</v>
      </c>
      <c r="K888" s="69">
        <v>3.98</v>
      </c>
      <c r="L888" s="68" t="s">
        <v>2609</v>
      </c>
      <c r="M888" s="71">
        <v>3.5299999999999998E-2</v>
      </c>
      <c r="N888" t="str">
        <f>_xll.IMDP("BND",D888,$N$1,A888)</f>
        <v>은행채</v>
      </c>
      <c r="O888">
        <f t="shared" si="13"/>
        <v>5.7073039999999998E-2</v>
      </c>
    </row>
    <row r="889" spans="1:15" x14ac:dyDescent="0.3">
      <c r="A889" s="73">
        <v>46311</v>
      </c>
      <c r="B889" s="67" t="s">
        <v>2090</v>
      </c>
      <c r="C889" s="68" t="s">
        <v>2608</v>
      </c>
      <c r="D889" s="68" t="s">
        <v>14948</v>
      </c>
      <c r="E889" s="67" t="s">
        <v>14949</v>
      </c>
      <c r="F889" s="69">
        <v>4.0609999999999999</v>
      </c>
      <c r="G889" s="70">
        <v>1.7497</v>
      </c>
      <c r="H889" s="70">
        <v>3.5724999999999998</v>
      </c>
      <c r="I889" s="73">
        <v>46253</v>
      </c>
      <c r="J889" s="73">
        <v>46984</v>
      </c>
      <c r="K889" s="69">
        <v>3.92</v>
      </c>
      <c r="L889" s="68" t="s">
        <v>2609</v>
      </c>
      <c r="M889" s="71">
        <v>9.2999999999999992E-3</v>
      </c>
      <c r="N889" t="str">
        <f>_xll.IMDP("BND",D889,$N$1,A889)</f>
        <v>은행채</v>
      </c>
      <c r="O889">
        <f t="shared" si="13"/>
        <v>1.6272209999999999E-2</v>
      </c>
    </row>
    <row r="890" spans="1:15" x14ac:dyDescent="0.3">
      <c r="A890" s="73">
        <v>46311</v>
      </c>
      <c r="B890" s="67" t="s">
        <v>2090</v>
      </c>
      <c r="C890" s="68" t="s">
        <v>2608</v>
      </c>
      <c r="D890" s="68" t="s">
        <v>3472</v>
      </c>
      <c r="E890" s="67" t="s">
        <v>3473</v>
      </c>
      <c r="F890" s="69">
        <v>3.855</v>
      </c>
      <c r="G890" s="70">
        <v>0.65939999999999999</v>
      </c>
      <c r="H890" s="70">
        <v>0.60109999999999997</v>
      </c>
      <c r="I890" s="73">
        <v>45098</v>
      </c>
      <c r="J890" s="73">
        <v>46559</v>
      </c>
      <c r="K890" s="69">
        <v>3.94</v>
      </c>
      <c r="L890" s="68" t="s">
        <v>2609</v>
      </c>
      <c r="M890" s="71">
        <v>2.0899999999999998E-2</v>
      </c>
      <c r="N890" t="str">
        <f>_xll.IMDP("BND",D890,$N$1,A890)</f>
        <v>은행채</v>
      </c>
      <c r="O890">
        <f t="shared" si="13"/>
        <v>1.3781459999999999E-2</v>
      </c>
    </row>
    <row r="891" spans="1:15" x14ac:dyDescent="0.3">
      <c r="A891" s="73">
        <v>46311</v>
      </c>
      <c r="B891" s="67" t="s">
        <v>2090</v>
      </c>
      <c r="C891" s="68" t="s">
        <v>2608</v>
      </c>
      <c r="D891" s="68" t="s">
        <v>3474</v>
      </c>
      <c r="E891" s="67" t="s">
        <v>3475</v>
      </c>
      <c r="F891" s="69">
        <v>4.0270000000000001</v>
      </c>
      <c r="G891" s="70">
        <v>1.5603</v>
      </c>
      <c r="H891" s="70">
        <v>2.8546</v>
      </c>
      <c r="I891" s="73">
        <v>45805</v>
      </c>
      <c r="J891" s="73">
        <v>46901</v>
      </c>
      <c r="K891" s="69">
        <v>2.4900000000000002</v>
      </c>
      <c r="L891" s="68" t="s">
        <v>2609</v>
      </c>
      <c r="M891" s="71">
        <v>7.3000000000000001E-3</v>
      </c>
      <c r="N891" t="str">
        <f>_xll.IMDP("BND",D891,$N$1,A891)</f>
        <v>은행채</v>
      </c>
      <c r="O891">
        <f t="shared" si="13"/>
        <v>1.139019E-2</v>
      </c>
    </row>
    <row r="892" spans="1:15" x14ac:dyDescent="0.3">
      <c r="A892" s="73">
        <v>46311</v>
      </c>
      <c r="B892" s="67" t="s">
        <v>2090</v>
      </c>
      <c r="C892" s="68" t="s">
        <v>2608</v>
      </c>
      <c r="D892" s="68" t="s">
        <v>3476</v>
      </c>
      <c r="E892" s="67" t="s">
        <v>3477</v>
      </c>
      <c r="F892" s="69">
        <v>4.0069999999999997</v>
      </c>
      <c r="G892" s="70">
        <v>1.387</v>
      </c>
      <c r="H892" s="70">
        <v>2.2959000000000001</v>
      </c>
      <c r="I892" s="73">
        <v>46106</v>
      </c>
      <c r="J892" s="73">
        <v>46837</v>
      </c>
      <c r="K892" s="69">
        <v>3.6</v>
      </c>
      <c r="L892" s="68" t="s">
        <v>2609</v>
      </c>
      <c r="M892" s="71">
        <v>3.0499999999999999E-2</v>
      </c>
      <c r="N892" t="str">
        <f>_xll.IMDP("BND",D892,$N$1,A892)</f>
        <v>은행채</v>
      </c>
      <c r="O892">
        <f t="shared" si="13"/>
        <v>4.2303500000000001E-2</v>
      </c>
    </row>
    <row r="893" spans="1:15" x14ac:dyDescent="0.3">
      <c r="A893" s="73">
        <v>46311</v>
      </c>
      <c r="B893" s="67" t="s">
        <v>2090</v>
      </c>
      <c r="C893" s="68" t="s">
        <v>2608</v>
      </c>
      <c r="D893" s="68" t="s">
        <v>3478</v>
      </c>
      <c r="E893" s="67" t="s">
        <v>3479</v>
      </c>
      <c r="F893" s="69">
        <v>4.0069999999999997</v>
      </c>
      <c r="G893" s="70">
        <v>1.3894</v>
      </c>
      <c r="H893" s="70">
        <v>2.3033999999999999</v>
      </c>
      <c r="I893" s="73">
        <v>46107</v>
      </c>
      <c r="J893" s="73">
        <v>46838</v>
      </c>
      <c r="K893" s="69">
        <v>3.64</v>
      </c>
      <c r="L893" s="68" t="s">
        <v>2609</v>
      </c>
      <c r="M893" s="71">
        <v>1.66E-2</v>
      </c>
      <c r="N893" t="str">
        <f>_xll.IMDP("BND",D893,$N$1,A893)</f>
        <v>은행채</v>
      </c>
      <c r="O893">
        <f t="shared" si="13"/>
        <v>2.3064040000000001E-2</v>
      </c>
    </row>
    <row r="894" spans="1:15" x14ac:dyDescent="0.3">
      <c r="A894" s="73">
        <v>46311</v>
      </c>
      <c r="B894" s="67" t="s">
        <v>2090</v>
      </c>
      <c r="C894" s="68" t="s">
        <v>2608</v>
      </c>
      <c r="D894" s="68" t="s">
        <v>3480</v>
      </c>
      <c r="E894" s="67" t="s">
        <v>3481</v>
      </c>
      <c r="F894" s="69">
        <v>3.915</v>
      </c>
      <c r="G894" s="70">
        <v>0.81899999999999995</v>
      </c>
      <c r="H894" s="70">
        <v>0.88060000000000005</v>
      </c>
      <c r="I894" s="73">
        <v>46163</v>
      </c>
      <c r="J894" s="73">
        <v>46620</v>
      </c>
      <c r="K894" s="69">
        <v>3.41</v>
      </c>
      <c r="L894" s="68" t="s">
        <v>2609</v>
      </c>
      <c r="M894" s="71">
        <v>3.7000000000000002E-3</v>
      </c>
      <c r="N894" t="str">
        <f>_xll.IMDP("BND",D894,$N$1,A894)</f>
        <v>은행채</v>
      </c>
      <c r="O894">
        <f t="shared" si="13"/>
        <v>3.0303000000000001E-3</v>
      </c>
    </row>
    <row r="895" spans="1:15" x14ac:dyDescent="0.3">
      <c r="A895" s="73">
        <v>46311</v>
      </c>
      <c r="B895" s="67" t="s">
        <v>2090</v>
      </c>
      <c r="C895" s="68" t="s">
        <v>2608</v>
      </c>
      <c r="D895" s="68" t="s">
        <v>14964</v>
      </c>
      <c r="E895" s="67" t="s">
        <v>15001</v>
      </c>
      <c r="F895" s="69">
        <v>4.1239999999999997</v>
      </c>
      <c r="G895" s="70">
        <v>2.6507999999999998</v>
      </c>
      <c r="H895" s="70">
        <v>7.9631999999999996</v>
      </c>
      <c r="I895" s="73">
        <v>46255</v>
      </c>
      <c r="J895" s="73">
        <v>47351</v>
      </c>
      <c r="K895" s="69">
        <v>4.09</v>
      </c>
      <c r="L895" s="68" t="s">
        <v>2609</v>
      </c>
      <c r="M895" s="71">
        <v>2.2800000000000001E-2</v>
      </c>
      <c r="N895" t="str">
        <f>_xll.IMDP("BND",D895,$N$1,A895)</f>
        <v>은행채</v>
      </c>
      <c r="O895">
        <f t="shared" si="13"/>
        <v>6.0438239999999997E-2</v>
      </c>
    </row>
    <row r="896" spans="1:15" x14ac:dyDescent="0.3">
      <c r="A896" s="73">
        <v>46311</v>
      </c>
      <c r="B896" s="67" t="s">
        <v>2090</v>
      </c>
      <c r="C896" s="68" t="s">
        <v>2608</v>
      </c>
      <c r="D896" s="68" t="s">
        <v>3482</v>
      </c>
      <c r="E896" s="67" t="s">
        <v>3483</v>
      </c>
      <c r="F896" s="69">
        <v>4.0259999999999998</v>
      </c>
      <c r="G896" s="70">
        <v>1.5286999999999999</v>
      </c>
      <c r="H896" s="70">
        <v>2.7646000000000002</v>
      </c>
      <c r="I896" s="73">
        <v>46164</v>
      </c>
      <c r="J896" s="73">
        <v>46895</v>
      </c>
      <c r="K896" s="69">
        <v>3.76</v>
      </c>
      <c r="L896" s="68" t="s">
        <v>2609</v>
      </c>
      <c r="M896" s="71">
        <v>1.5299999999999999E-2</v>
      </c>
      <c r="N896" t="str">
        <f>_xll.IMDP("BND",D896,$N$1,A896)</f>
        <v>은행채</v>
      </c>
      <c r="O896">
        <f t="shared" si="13"/>
        <v>2.3389109999999998E-2</v>
      </c>
    </row>
    <row r="897" spans="1:15" x14ac:dyDescent="0.3">
      <c r="A897" s="73">
        <v>46311</v>
      </c>
      <c r="B897" s="67" t="s">
        <v>2090</v>
      </c>
      <c r="C897" s="68" t="s">
        <v>2608</v>
      </c>
      <c r="D897" s="68" t="s">
        <v>13992</v>
      </c>
      <c r="E897" s="67" t="s">
        <v>13993</v>
      </c>
      <c r="F897" s="69">
        <v>4.0419999999999998</v>
      </c>
      <c r="G897" s="70">
        <v>1.6197999999999999</v>
      </c>
      <c r="H897" s="70">
        <v>3.0760999999999998</v>
      </c>
      <c r="I897" s="73">
        <v>46199</v>
      </c>
      <c r="J897" s="73">
        <v>46930</v>
      </c>
      <c r="K897" s="69">
        <v>3.96</v>
      </c>
      <c r="L897" s="68" t="s">
        <v>2609</v>
      </c>
      <c r="M897" s="71">
        <v>4.5999999999999999E-3</v>
      </c>
      <c r="N897" t="str">
        <f>_xll.IMDP("BND",D897,$N$1,A897)</f>
        <v>은행채</v>
      </c>
      <c r="O897">
        <f t="shared" si="13"/>
        <v>7.4510799999999997E-3</v>
      </c>
    </row>
    <row r="898" spans="1:15" x14ac:dyDescent="0.3">
      <c r="A898" s="73">
        <v>46311</v>
      </c>
      <c r="B898" s="67" t="s">
        <v>2090</v>
      </c>
      <c r="C898" s="68" t="s">
        <v>2608</v>
      </c>
      <c r="D898" s="68" t="s">
        <v>15002</v>
      </c>
      <c r="E898" s="67" t="s">
        <v>15003</v>
      </c>
      <c r="F898" s="69">
        <v>3.988</v>
      </c>
      <c r="G898" s="70">
        <v>1.2912999999999999</v>
      </c>
      <c r="H898" s="70">
        <v>2.0179</v>
      </c>
      <c r="I898" s="73">
        <v>46255</v>
      </c>
      <c r="J898" s="73">
        <v>46804</v>
      </c>
      <c r="K898" s="69">
        <v>3.87</v>
      </c>
      <c r="L898" s="68" t="s">
        <v>2609</v>
      </c>
      <c r="M898" s="71">
        <v>5.5999999999999999E-3</v>
      </c>
      <c r="N898" t="str">
        <f>_xll.IMDP("BND",D898,$N$1,A898)</f>
        <v>은행채</v>
      </c>
      <c r="O898">
        <f t="shared" ref="O898:O961" si="14">M898*G898</f>
        <v>7.2312799999999997E-3</v>
      </c>
    </row>
    <row r="899" spans="1:15" x14ac:dyDescent="0.3">
      <c r="A899" s="73">
        <v>46311</v>
      </c>
      <c r="B899" s="67" t="s">
        <v>2090</v>
      </c>
      <c r="C899" s="68" t="s">
        <v>2608</v>
      </c>
      <c r="D899" s="68" t="s">
        <v>13994</v>
      </c>
      <c r="E899" s="67" t="s">
        <v>13995</v>
      </c>
      <c r="F899" s="69">
        <v>4.1109999999999998</v>
      </c>
      <c r="G899" s="70">
        <v>2.5272000000000001</v>
      </c>
      <c r="H899" s="70">
        <v>7.2259000000000002</v>
      </c>
      <c r="I899" s="73">
        <v>46199</v>
      </c>
      <c r="J899" s="73">
        <v>47295</v>
      </c>
      <c r="K899" s="69">
        <v>4.04</v>
      </c>
      <c r="L899" s="68" t="s">
        <v>2609</v>
      </c>
      <c r="M899" s="71">
        <v>7.0000000000000001E-3</v>
      </c>
      <c r="N899" t="str">
        <f>_xll.IMDP("BND",D899,$N$1,A899)</f>
        <v>은행채</v>
      </c>
      <c r="O899">
        <f t="shared" si="14"/>
        <v>1.7690400000000002E-2</v>
      </c>
    </row>
    <row r="900" spans="1:15" x14ac:dyDescent="0.3">
      <c r="A900" s="73">
        <v>46311</v>
      </c>
      <c r="B900" s="67" t="s">
        <v>2090</v>
      </c>
      <c r="C900" s="68" t="s">
        <v>2608</v>
      </c>
      <c r="D900" s="68" t="s">
        <v>3484</v>
      </c>
      <c r="E900" s="67" t="s">
        <v>3485</v>
      </c>
      <c r="F900" s="69">
        <v>4.0259999999999998</v>
      </c>
      <c r="G900" s="70">
        <v>1.5399</v>
      </c>
      <c r="H900" s="70">
        <v>2.8012000000000001</v>
      </c>
      <c r="I900" s="73">
        <v>46168</v>
      </c>
      <c r="J900" s="73">
        <v>46899</v>
      </c>
      <c r="K900" s="69">
        <v>3.73</v>
      </c>
      <c r="L900" s="68" t="s">
        <v>2609</v>
      </c>
      <c r="M900" s="71">
        <v>4.36E-2</v>
      </c>
      <c r="N900" t="str">
        <f>_xll.IMDP("BND",D900,$N$1,A900)</f>
        <v>은행채</v>
      </c>
      <c r="O900">
        <f t="shared" si="14"/>
        <v>6.713964E-2</v>
      </c>
    </row>
    <row r="901" spans="1:15" x14ac:dyDescent="0.3">
      <c r="A901" s="73">
        <v>46311</v>
      </c>
      <c r="B901" s="67" t="s">
        <v>2090</v>
      </c>
      <c r="C901" s="68" t="s">
        <v>2811</v>
      </c>
      <c r="D901" s="68" t="s">
        <v>3486</v>
      </c>
      <c r="E901" s="67" t="s">
        <v>3487</v>
      </c>
      <c r="F901" s="69">
        <v>4.0940000000000003</v>
      </c>
      <c r="G901" s="70">
        <v>1.4918</v>
      </c>
      <c r="H901" s="70">
        <v>3.0059</v>
      </c>
      <c r="I901" s="73">
        <v>41407</v>
      </c>
      <c r="J901" s="73">
        <v>46886</v>
      </c>
      <c r="K901" s="69">
        <v>3.08</v>
      </c>
      <c r="L901" s="68" t="s">
        <v>2609</v>
      </c>
      <c r="M901" s="71">
        <v>4.5999999999999999E-3</v>
      </c>
      <c r="N901" t="str">
        <f>_xll.IMDP("BND",D901,$N$1,A901)</f>
        <v>일반</v>
      </c>
      <c r="O901">
        <f t="shared" si="14"/>
        <v>6.8622800000000001E-3</v>
      </c>
    </row>
    <row r="902" spans="1:15" x14ac:dyDescent="0.3">
      <c r="A902" s="73">
        <v>46311</v>
      </c>
      <c r="B902" s="67" t="s">
        <v>2090</v>
      </c>
      <c r="C902" s="68" t="s">
        <v>2811</v>
      </c>
      <c r="D902" s="68" t="s">
        <v>3488</v>
      </c>
      <c r="E902" s="67" t="s">
        <v>3489</v>
      </c>
      <c r="F902" s="69">
        <v>4.242</v>
      </c>
      <c r="G902" s="70">
        <v>2.6800999999999999</v>
      </c>
      <c r="H902" s="70">
        <v>8.6926000000000005</v>
      </c>
      <c r="I902" s="73">
        <v>41878</v>
      </c>
      <c r="J902" s="73">
        <v>47357</v>
      </c>
      <c r="K902" s="69">
        <v>3.24</v>
      </c>
      <c r="L902" s="68" t="s">
        <v>2609</v>
      </c>
      <c r="M902" s="71">
        <v>5.0000000000000001E-3</v>
      </c>
      <c r="N902" t="str">
        <f>_xll.IMDP("BND",D902,$N$1,A902)</f>
        <v>일반</v>
      </c>
      <c r="O902">
        <f t="shared" si="14"/>
        <v>1.3400499999999999E-2</v>
      </c>
    </row>
    <row r="903" spans="1:15" x14ac:dyDescent="0.3">
      <c r="A903" s="73">
        <v>46311</v>
      </c>
      <c r="B903" s="67" t="s">
        <v>2090</v>
      </c>
      <c r="C903" s="68" t="s">
        <v>2811</v>
      </c>
      <c r="D903" s="68" t="s">
        <v>3490</v>
      </c>
      <c r="E903" s="67" t="s">
        <v>3491</v>
      </c>
      <c r="F903" s="69">
        <v>4.0439999999999996</v>
      </c>
      <c r="G903" s="70">
        <v>1.0322</v>
      </c>
      <c r="H903" s="70">
        <v>1.5871999999999999</v>
      </c>
      <c r="I903" s="73">
        <v>43054</v>
      </c>
      <c r="J903" s="73">
        <v>46706</v>
      </c>
      <c r="K903" s="69">
        <v>2.73</v>
      </c>
      <c r="L903" s="68" t="s">
        <v>2609</v>
      </c>
      <c r="M903" s="71">
        <v>9.2999999999999992E-3</v>
      </c>
      <c r="N903" t="str">
        <f>_xll.IMDP("BND",D903,$N$1,A903)</f>
        <v>일반</v>
      </c>
      <c r="O903">
        <f t="shared" si="14"/>
        <v>9.5994599999999989E-3</v>
      </c>
    </row>
    <row r="904" spans="1:15" x14ac:dyDescent="0.3">
      <c r="A904" s="73">
        <v>46311</v>
      </c>
      <c r="B904" s="67" t="s">
        <v>2090</v>
      </c>
      <c r="C904" s="68" t="s">
        <v>2811</v>
      </c>
      <c r="D904" s="68" t="s">
        <v>3492</v>
      </c>
      <c r="E904" s="67" t="s">
        <v>3493</v>
      </c>
      <c r="F904" s="69">
        <v>4.141</v>
      </c>
      <c r="G904" s="70">
        <v>1.7323</v>
      </c>
      <c r="H904" s="70">
        <v>3.8917000000000002</v>
      </c>
      <c r="I904" s="73">
        <v>43321</v>
      </c>
      <c r="J904" s="73">
        <v>46974</v>
      </c>
      <c r="K904" s="69">
        <v>2.61</v>
      </c>
      <c r="L904" s="68" t="s">
        <v>2609</v>
      </c>
      <c r="M904" s="71">
        <v>6.7999999999999996E-3</v>
      </c>
      <c r="N904" t="str">
        <f>_xll.IMDP("BND",D904,$N$1,A904)</f>
        <v>일반</v>
      </c>
      <c r="O904">
        <f t="shared" si="14"/>
        <v>1.1779639999999999E-2</v>
      </c>
    </row>
    <row r="905" spans="1:15" x14ac:dyDescent="0.3">
      <c r="A905" s="73">
        <v>46311</v>
      </c>
      <c r="B905" s="67" t="s">
        <v>2090</v>
      </c>
      <c r="C905" s="68" t="s">
        <v>2811</v>
      </c>
      <c r="D905" s="68" t="s">
        <v>3494</v>
      </c>
      <c r="E905" s="67" t="s">
        <v>3495</v>
      </c>
      <c r="F905" s="69">
        <v>4.1559999999999997</v>
      </c>
      <c r="G905" s="70">
        <v>1.8023</v>
      </c>
      <c r="H905" s="70">
        <v>4.1702000000000004</v>
      </c>
      <c r="I905" s="73">
        <v>43347</v>
      </c>
      <c r="J905" s="73">
        <v>47000</v>
      </c>
      <c r="K905" s="69">
        <v>2.4</v>
      </c>
      <c r="L905" s="68" t="s">
        <v>2609</v>
      </c>
      <c r="M905" s="71">
        <v>6.7999999999999996E-3</v>
      </c>
      <c r="N905" t="str">
        <f>_xll.IMDP("BND",D905,$N$1,A905)</f>
        <v>일반</v>
      </c>
      <c r="O905">
        <f t="shared" si="14"/>
        <v>1.225564E-2</v>
      </c>
    </row>
    <row r="906" spans="1:15" x14ac:dyDescent="0.3">
      <c r="A906" s="73">
        <v>46311</v>
      </c>
      <c r="B906" s="67" t="s">
        <v>2090</v>
      </c>
      <c r="C906" s="68" t="s">
        <v>2811</v>
      </c>
      <c r="D906" s="68" t="s">
        <v>1158</v>
      </c>
      <c r="E906" s="67" t="s">
        <v>1160</v>
      </c>
      <c r="F906" s="69">
        <v>4.2140000000000004</v>
      </c>
      <c r="G906" s="70">
        <v>2.2734000000000001</v>
      </c>
      <c r="H906" s="70">
        <v>6.3575999999999997</v>
      </c>
      <c r="I906" s="73">
        <v>43528</v>
      </c>
      <c r="J906" s="73">
        <v>47181</v>
      </c>
      <c r="K906" s="69">
        <v>2.16</v>
      </c>
      <c r="L906" s="68" t="s">
        <v>2609</v>
      </c>
      <c r="M906" s="71">
        <v>8.8999999999999999E-3</v>
      </c>
      <c r="N906" t="str">
        <f>_xll.IMDP("BND",D906,$N$1,A906)</f>
        <v>일반</v>
      </c>
      <c r="O906">
        <f t="shared" si="14"/>
        <v>2.0233259999999999E-2</v>
      </c>
    </row>
    <row r="907" spans="1:15" x14ac:dyDescent="0.3">
      <c r="A907" s="73">
        <v>46311</v>
      </c>
      <c r="B907" s="67" t="s">
        <v>2090</v>
      </c>
      <c r="C907" s="68" t="s">
        <v>2811</v>
      </c>
      <c r="D907" s="68" t="s">
        <v>3496</v>
      </c>
      <c r="E907" s="67" t="s">
        <v>3497</v>
      </c>
      <c r="F907" s="69">
        <v>4.26</v>
      </c>
      <c r="G907" s="70">
        <v>3.1364999999999998</v>
      </c>
      <c r="H907" s="70">
        <v>11.565200000000001</v>
      </c>
      <c r="I907" s="73">
        <v>43867</v>
      </c>
      <c r="J907" s="73">
        <v>47520</v>
      </c>
      <c r="K907" s="69">
        <v>1.77</v>
      </c>
      <c r="L907" s="68" t="s">
        <v>2609</v>
      </c>
      <c r="M907" s="71">
        <v>8.6E-3</v>
      </c>
      <c r="N907" t="str">
        <f>_xll.IMDP("BND",D907,$N$1,A907)</f>
        <v>일반</v>
      </c>
      <c r="O907">
        <f t="shared" si="14"/>
        <v>2.6973899999999999E-2</v>
      </c>
    </row>
    <row r="908" spans="1:15" x14ac:dyDescent="0.3">
      <c r="A908" s="73">
        <v>46311</v>
      </c>
      <c r="B908" s="67" t="s">
        <v>2090</v>
      </c>
      <c r="C908" s="68" t="s">
        <v>2811</v>
      </c>
      <c r="D908" s="68" t="s">
        <v>3498</v>
      </c>
      <c r="E908" s="67" t="s">
        <v>3499</v>
      </c>
      <c r="F908" s="69">
        <v>4.2629999999999999</v>
      </c>
      <c r="G908" s="70">
        <v>3.2263000000000002</v>
      </c>
      <c r="H908" s="70">
        <v>12.151300000000001</v>
      </c>
      <c r="I908" s="73">
        <v>43894</v>
      </c>
      <c r="J908" s="73">
        <v>47546</v>
      </c>
      <c r="K908" s="69">
        <v>1.48</v>
      </c>
      <c r="L908" s="68" t="s">
        <v>2609</v>
      </c>
      <c r="M908" s="71">
        <v>8.5000000000000006E-3</v>
      </c>
      <c r="N908" t="str">
        <f>_xll.IMDP("BND",D908,$N$1,A908)</f>
        <v>일반</v>
      </c>
      <c r="O908">
        <f t="shared" si="14"/>
        <v>2.7423550000000005E-2</v>
      </c>
    </row>
    <row r="909" spans="1:15" x14ac:dyDescent="0.3">
      <c r="A909" s="73">
        <v>46311</v>
      </c>
      <c r="B909" s="67" t="s">
        <v>2090</v>
      </c>
      <c r="C909" s="68" t="s">
        <v>2811</v>
      </c>
      <c r="D909" s="68" t="s">
        <v>3500</v>
      </c>
      <c r="E909" s="67" t="s">
        <v>3501</v>
      </c>
      <c r="F909" s="69">
        <v>3.51</v>
      </c>
      <c r="G909" s="70">
        <v>0.28839999999999999</v>
      </c>
      <c r="H909" s="70">
        <v>0.22489999999999999</v>
      </c>
      <c r="I909" s="73">
        <v>44596</v>
      </c>
      <c r="J909" s="73">
        <v>46422</v>
      </c>
      <c r="K909" s="69">
        <v>2.97</v>
      </c>
      <c r="L909" s="68" t="s">
        <v>2609</v>
      </c>
      <c r="M909" s="71">
        <v>8.8000000000000005E-3</v>
      </c>
      <c r="N909" t="str">
        <f>_xll.IMDP("BND",D909,$N$1,A909)</f>
        <v>일반</v>
      </c>
      <c r="O909">
        <f t="shared" si="14"/>
        <v>2.5379199999999999E-3</v>
      </c>
    </row>
    <row r="910" spans="1:15" x14ac:dyDescent="0.3">
      <c r="A910" s="73">
        <v>46311</v>
      </c>
      <c r="B910" s="67" t="s">
        <v>2090</v>
      </c>
      <c r="C910" s="68" t="s">
        <v>2811</v>
      </c>
      <c r="D910" s="68" t="s">
        <v>3502</v>
      </c>
      <c r="E910" s="67" t="s">
        <v>3503</v>
      </c>
      <c r="F910" s="69">
        <v>3.5209999999999999</v>
      </c>
      <c r="G910" s="70">
        <v>0.29370000000000002</v>
      </c>
      <c r="H910" s="70">
        <v>0.2306</v>
      </c>
      <c r="I910" s="73">
        <v>45694</v>
      </c>
      <c r="J910" s="73">
        <v>46424</v>
      </c>
      <c r="K910" s="69">
        <v>2.88</v>
      </c>
      <c r="L910" s="68" t="s">
        <v>2609</v>
      </c>
      <c r="M910" s="71">
        <v>8.8000000000000005E-3</v>
      </c>
      <c r="N910" t="str">
        <f>_xll.IMDP("BND",D910,$N$1,A910)</f>
        <v>일반</v>
      </c>
      <c r="O910">
        <f t="shared" si="14"/>
        <v>2.5845600000000005E-3</v>
      </c>
    </row>
    <row r="911" spans="1:15" x14ac:dyDescent="0.3">
      <c r="A911" s="73">
        <v>46311</v>
      </c>
      <c r="B911" s="67" t="s">
        <v>2090</v>
      </c>
      <c r="C911" s="68" t="s">
        <v>2811</v>
      </c>
      <c r="D911" s="68" t="s">
        <v>3504</v>
      </c>
      <c r="E911" s="67" t="s">
        <v>3505</v>
      </c>
      <c r="F911" s="69">
        <v>3.6339999999999999</v>
      </c>
      <c r="G911" s="70">
        <v>0.36859999999999998</v>
      </c>
      <c r="H911" s="70">
        <v>0.31690000000000002</v>
      </c>
      <c r="I911" s="73">
        <v>45722</v>
      </c>
      <c r="J911" s="73">
        <v>46451</v>
      </c>
      <c r="K911" s="69">
        <v>2.9</v>
      </c>
      <c r="L911" s="68" t="s">
        <v>2609</v>
      </c>
      <c r="M911" s="71">
        <v>9.2999999999999992E-3</v>
      </c>
      <c r="N911" t="str">
        <f>_xll.IMDP("BND",D911,$N$1,A911)</f>
        <v>일반</v>
      </c>
      <c r="O911">
        <f t="shared" si="14"/>
        <v>3.4279799999999997E-3</v>
      </c>
    </row>
    <row r="912" spans="1:15" x14ac:dyDescent="0.3">
      <c r="A912" s="73">
        <v>46311</v>
      </c>
      <c r="B912" s="67" t="s">
        <v>2090</v>
      </c>
      <c r="C912" s="68" t="s">
        <v>2811</v>
      </c>
      <c r="D912" s="68" t="s">
        <v>3506</v>
      </c>
      <c r="E912" s="67" t="s">
        <v>3507</v>
      </c>
      <c r="F912" s="69">
        <v>3.7490000000000001</v>
      </c>
      <c r="G912" s="70">
        <v>0.44369999999999998</v>
      </c>
      <c r="H912" s="70">
        <v>0.41470000000000001</v>
      </c>
      <c r="I912" s="73">
        <v>45750</v>
      </c>
      <c r="J912" s="73">
        <v>46479</v>
      </c>
      <c r="K912" s="69">
        <v>2.79</v>
      </c>
      <c r="L912" s="68" t="s">
        <v>2609</v>
      </c>
      <c r="M912" s="71">
        <v>1.3899999999999999E-2</v>
      </c>
      <c r="N912" t="str">
        <f>_xll.IMDP("BND",D912,$N$1,A912)</f>
        <v>일반</v>
      </c>
      <c r="O912">
        <f t="shared" si="14"/>
        <v>6.1674299999999998E-3</v>
      </c>
    </row>
    <row r="913" spans="1:15" x14ac:dyDescent="0.3">
      <c r="A913" s="73">
        <v>46311</v>
      </c>
      <c r="B913" s="67" t="s">
        <v>2090</v>
      </c>
      <c r="C913" s="68" t="s">
        <v>2811</v>
      </c>
      <c r="D913" s="68" t="s">
        <v>3508</v>
      </c>
      <c r="E913" s="67" t="s">
        <v>3509</v>
      </c>
      <c r="F913" s="69">
        <v>3.827</v>
      </c>
      <c r="G913" s="70">
        <v>0.53120000000000001</v>
      </c>
      <c r="H913" s="70">
        <v>0.54559999999999997</v>
      </c>
      <c r="I913" s="73">
        <v>45785</v>
      </c>
      <c r="J913" s="73">
        <v>46514</v>
      </c>
      <c r="K913" s="69">
        <v>2.52</v>
      </c>
      <c r="L913" s="68" t="s">
        <v>2609</v>
      </c>
      <c r="M913" s="71">
        <v>4.7000000000000002E-3</v>
      </c>
      <c r="N913" t="str">
        <f>_xll.IMDP("BND",D913,$N$1,A913)</f>
        <v>일반</v>
      </c>
      <c r="O913">
        <f t="shared" si="14"/>
        <v>2.4966400000000001E-3</v>
      </c>
    </row>
    <row r="914" spans="1:15" x14ac:dyDescent="0.3">
      <c r="A914" s="73">
        <v>46311</v>
      </c>
      <c r="B914" s="67" t="s">
        <v>2090</v>
      </c>
      <c r="C914" s="68" t="s">
        <v>2811</v>
      </c>
      <c r="D914" s="68" t="s">
        <v>3510</v>
      </c>
      <c r="E914" s="67" t="s">
        <v>3511</v>
      </c>
      <c r="F914" s="69">
        <v>3.9049999999999998</v>
      </c>
      <c r="G914" s="70">
        <v>0.60740000000000005</v>
      </c>
      <c r="H914" s="70">
        <v>0.66990000000000005</v>
      </c>
      <c r="I914" s="73">
        <v>45812</v>
      </c>
      <c r="J914" s="73">
        <v>46542</v>
      </c>
      <c r="K914" s="69">
        <v>2.57</v>
      </c>
      <c r="L914" s="68" t="s">
        <v>2609</v>
      </c>
      <c r="M914" s="71">
        <v>8.3999999999999995E-3</v>
      </c>
      <c r="N914" t="str">
        <f>_xll.IMDP("BND",D914,$N$1,A914)</f>
        <v>일반</v>
      </c>
      <c r="O914">
        <f t="shared" si="14"/>
        <v>5.1021599999999997E-3</v>
      </c>
    </row>
    <row r="915" spans="1:15" x14ac:dyDescent="0.3">
      <c r="A915" s="73">
        <v>46311</v>
      </c>
      <c r="B915" s="67" t="s">
        <v>2090</v>
      </c>
      <c r="C915" s="68" t="s">
        <v>2811</v>
      </c>
      <c r="D915" s="68" t="s">
        <v>3512</v>
      </c>
      <c r="E915" s="67" t="s">
        <v>3513</v>
      </c>
      <c r="F915" s="69">
        <v>3.9660000000000002</v>
      </c>
      <c r="G915" s="70">
        <v>0.67989999999999995</v>
      </c>
      <c r="H915" s="70">
        <v>0.79849999999999999</v>
      </c>
      <c r="I915" s="73">
        <v>45842</v>
      </c>
      <c r="J915" s="73">
        <v>46570</v>
      </c>
      <c r="K915" s="69">
        <v>2.59</v>
      </c>
      <c r="L915" s="68" t="s">
        <v>2609</v>
      </c>
      <c r="M915" s="71">
        <v>6.8999999999999999E-3</v>
      </c>
      <c r="N915" t="str">
        <f>_xll.IMDP("BND",D915,$N$1,A915)</f>
        <v>일반</v>
      </c>
      <c r="O915">
        <f t="shared" si="14"/>
        <v>4.6913099999999998E-3</v>
      </c>
    </row>
    <row r="916" spans="1:15" x14ac:dyDescent="0.3">
      <c r="A916" s="73">
        <v>46311</v>
      </c>
      <c r="B916" s="67" t="s">
        <v>2090</v>
      </c>
      <c r="C916" s="68" t="s">
        <v>2811</v>
      </c>
      <c r="D916" s="68" t="s">
        <v>3514</v>
      </c>
      <c r="E916" s="67" t="s">
        <v>3515</v>
      </c>
      <c r="F916" s="69">
        <v>4.0010000000000003</v>
      </c>
      <c r="G916" s="70">
        <v>0.77439999999999998</v>
      </c>
      <c r="H916" s="70">
        <v>0.98229999999999995</v>
      </c>
      <c r="I916" s="73">
        <v>45874</v>
      </c>
      <c r="J916" s="73">
        <v>46604</v>
      </c>
      <c r="K916" s="69">
        <v>2.54</v>
      </c>
      <c r="L916" s="68" t="s">
        <v>2609</v>
      </c>
      <c r="M916" s="71">
        <v>4.5999999999999999E-3</v>
      </c>
      <c r="N916" t="str">
        <f>_xll.IMDP("BND",D916,$N$1,A916)</f>
        <v>일반</v>
      </c>
      <c r="O916">
        <f t="shared" si="14"/>
        <v>3.5622399999999999E-3</v>
      </c>
    </row>
    <row r="917" spans="1:15" x14ac:dyDescent="0.3">
      <c r="A917" s="73">
        <v>46311</v>
      </c>
      <c r="B917" s="67" t="s">
        <v>2090</v>
      </c>
      <c r="C917" s="68" t="s">
        <v>2811</v>
      </c>
      <c r="D917" s="68" t="s">
        <v>3516</v>
      </c>
      <c r="E917" s="67" t="s">
        <v>3517</v>
      </c>
      <c r="F917" s="69">
        <v>4.0140000000000002</v>
      </c>
      <c r="G917" s="70">
        <v>0.85350000000000004</v>
      </c>
      <c r="H917" s="70">
        <v>1.1498999999999999</v>
      </c>
      <c r="I917" s="73">
        <v>45904</v>
      </c>
      <c r="J917" s="73">
        <v>46633</v>
      </c>
      <c r="K917" s="69">
        <v>2.57</v>
      </c>
      <c r="L917" s="68" t="s">
        <v>2609</v>
      </c>
      <c r="M917" s="71">
        <v>3.2000000000000002E-3</v>
      </c>
      <c r="N917" t="str">
        <f>_xll.IMDP("BND",D917,$N$1,A917)</f>
        <v>일반</v>
      </c>
      <c r="O917">
        <f t="shared" si="14"/>
        <v>2.7312E-3</v>
      </c>
    </row>
    <row r="918" spans="1:15" x14ac:dyDescent="0.3">
      <c r="A918" s="73">
        <v>46311</v>
      </c>
      <c r="B918" s="67" t="s">
        <v>2090</v>
      </c>
      <c r="C918" s="68" t="s">
        <v>2811</v>
      </c>
      <c r="D918" s="68" t="s">
        <v>3518</v>
      </c>
      <c r="E918" s="67" t="s">
        <v>3519</v>
      </c>
      <c r="F918" s="69">
        <v>4.0279999999999996</v>
      </c>
      <c r="G918" s="70">
        <v>0.92520000000000002</v>
      </c>
      <c r="H918" s="70">
        <v>1.3127</v>
      </c>
      <c r="I918" s="73">
        <v>45931</v>
      </c>
      <c r="J918" s="73">
        <v>46661</v>
      </c>
      <c r="K918" s="69">
        <v>2.69</v>
      </c>
      <c r="L918" s="68" t="s">
        <v>2609</v>
      </c>
      <c r="M918" s="71">
        <v>7.3000000000000001E-3</v>
      </c>
      <c r="N918" t="str">
        <f>_xll.IMDP("BND",D918,$N$1,A918)</f>
        <v>일반</v>
      </c>
      <c r="O918">
        <f t="shared" si="14"/>
        <v>6.7539599999999998E-3</v>
      </c>
    </row>
    <row r="919" spans="1:15" x14ac:dyDescent="0.3">
      <c r="A919" s="73">
        <v>46311</v>
      </c>
      <c r="B919" s="67" t="s">
        <v>2090</v>
      </c>
      <c r="C919" s="68" t="s">
        <v>2811</v>
      </c>
      <c r="D919" s="68" t="s">
        <v>3520</v>
      </c>
      <c r="E919" s="67" t="s">
        <v>3521</v>
      </c>
      <c r="F919" s="69">
        <v>4.1829999999999998</v>
      </c>
      <c r="G919" s="70">
        <v>1.9318</v>
      </c>
      <c r="H919" s="70">
        <v>4.7834000000000003</v>
      </c>
      <c r="I919" s="73">
        <v>45967</v>
      </c>
      <c r="J919" s="73">
        <v>47063</v>
      </c>
      <c r="K919" s="69">
        <v>3.12</v>
      </c>
      <c r="L919" s="68" t="s">
        <v>2609</v>
      </c>
      <c r="M919" s="71">
        <v>1.24E-2</v>
      </c>
      <c r="N919" t="str">
        <f>_xll.IMDP("BND",D919,$N$1,A919)</f>
        <v>일반</v>
      </c>
      <c r="O919">
        <f t="shared" si="14"/>
        <v>2.3954319999999998E-2</v>
      </c>
    </row>
    <row r="920" spans="1:15" x14ac:dyDescent="0.3">
      <c r="A920" s="73">
        <v>46311</v>
      </c>
      <c r="B920" s="67" t="s">
        <v>2090</v>
      </c>
      <c r="C920" s="68" t="s">
        <v>2811</v>
      </c>
      <c r="D920" s="68" t="s">
        <v>3522</v>
      </c>
      <c r="E920" s="67" t="s">
        <v>3523</v>
      </c>
      <c r="F920" s="69">
        <v>4.0570000000000004</v>
      </c>
      <c r="G920" s="70">
        <v>1.1688000000000001</v>
      </c>
      <c r="H920" s="70">
        <v>1.9562999999999999</v>
      </c>
      <c r="I920" s="73">
        <v>46028</v>
      </c>
      <c r="J920" s="73">
        <v>46758</v>
      </c>
      <c r="K920" s="69">
        <v>2.98</v>
      </c>
      <c r="L920" s="68" t="s">
        <v>2609</v>
      </c>
      <c r="M920" s="71">
        <v>9.1999999999999998E-3</v>
      </c>
      <c r="N920" t="str">
        <f>_xll.IMDP("BND",D920,$N$1,A920)</f>
        <v>일반</v>
      </c>
      <c r="O920">
        <f t="shared" si="14"/>
        <v>1.0752960000000001E-2</v>
      </c>
    </row>
    <row r="921" spans="1:15" x14ac:dyDescent="0.3">
      <c r="A921" s="73">
        <v>46311</v>
      </c>
      <c r="B921" s="67" t="s">
        <v>2090</v>
      </c>
      <c r="C921" s="68" t="s">
        <v>2811</v>
      </c>
      <c r="D921" s="68" t="s">
        <v>3524</v>
      </c>
      <c r="E921" s="67" t="s">
        <v>3525</v>
      </c>
      <c r="F921" s="69">
        <v>4.0640000000000001</v>
      </c>
      <c r="G921" s="70">
        <v>1.2407999999999999</v>
      </c>
      <c r="H921" s="70">
        <v>2.1669999999999998</v>
      </c>
      <c r="I921" s="73">
        <v>46056</v>
      </c>
      <c r="J921" s="73">
        <v>46786</v>
      </c>
      <c r="K921" s="69">
        <v>3.35</v>
      </c>
      <c r="L921" s="68" t="s">
        <v>2609</v>
      </c>
      <c r="M921" s="71">
        <v>2.3E-3</v>
      </c>
      <c r="N921" t="str">
        <f>_xll.IMDP("BND",D921,$N$1,A921)</f>
        <v>일반</v>
      </c>
      <c r="O921">
        <f t="shared" si="14"/>
        <v>2.8538399999999998E-3</v>
      </c>
    </row>
    <row r="922" spans="1:15" x14ac:dyDescent="0.3">
      <c r="A922" s="73">
        <v>46311</v>
      </c>
      <c r="B922" s="67" t="s">
        <v>2090</v>
      </c>
      <c r="C922" s="68" t="s">
        <v>2811</v>
      </c>
      <c r="D922" s="68" t="s">
        <v>3526</v>
      </c>
      <c r="E922" s="67" t="s">
        <v>3527</v>
      </c>
      <c r="F922" s="69">
        <v>4.0720000000000001</v>
      </c>
      <c r="G922" s="70">
        <v>1.3205</v>
      </c>
      <c r="H922" s="70">
        <v>2.4096000000000002</v>
      </c>
      <c r="I922" s="73">
        <v>46086</v>
      </c>
      <c r="J922" s="73">
        <v>46815</v>
      </c>
      <c r="K922" s="69">
        <v>3.31</v>
      </c>
      <c r="L922" s="68" t="s">
        <v>2609</v>
      </c>
      <c r="M922" s="71">
        <v>5.4999999999999997E-3</v>
      </c>
      <c r="N922" t="str">
        <f>_xll.IMDP("BND",D922,$N$1,A922)</f>
        <v>일반</v>
      </c>
      <c r="O922">
        <f t="shared" si="14"/>
        <v>7.2627499999999992E-3</v>
      </c>
    </row>
    <row r="923" spans="1:15" x14ac:dyDescent="0.3">
      <c r="A923" s="73">
        <v>46311</v>
      </c>
      <c r="B923" s="67" t="s">
        <v>2090</v>
      </c>
      <c r="C923" s="68" t="s">
        <v>2811</v>
      </c>
      <c r="D923" s="68" t="s">
        <v>3528</v>
      </c>
      <c r="E923" s="67" t="s">
        <v>3529</v>
      </c>
      <c r="F923" s="69">
        <v>4.0789999999999997</v>
      </c>
      <c r="G923" s="70">
        <v>1.3936999999999999</v>
      </c>
      <c r="H923" s="70">
        <v>2.6463999999999999</v>
      </c>
      <c r="I923" s="73">
        <v>46114</v>
      </c>
      <c r="J923" s="73">
        <v>46843</v>
      </c>
      <c r="K923" s="69">
        <v>3.7</v>
      </c>
      <c r="L923" s="68" t="s">
        <v>2609</v>
      </c>
      <c r="M923" s="71">
        <v>6.0000000000000001E-3</v>
      </c>
      <c r="N923" t="str">
        <f>_xll.IMDP("BND",D923,$N$1,A923)</f>
        <v>일반</v>
      </c>
      <c r="O923">
        <f t="shared" si="14"/>
        <v>8.3622000000000002E-3</v>
      </c>
    </row>
    <row r="924" spans="1:15" x14ac:dyDescent="0.3">
      <c r="A924" s="73">
        <v>46311</v>
      </c>
      <c r="B924" s="67" t="s">
        <v>2090</v>
      </c>
      <c r="C924" s="68" t="s">
        <v>2811</v>
      </c>
      <c r="D924" s="68" t="s">
        <v>3530</v>
      </c>
      <c r="E924" s="67" t="s">
        <v>3531</v>
      </c>
      <c r="F924" s="69">
        <v>4.09</v>
      </c>
      <c r="G924" s="70">
        <v>1.4587000000000001</v>
      </c>
      <c r="H924" s="70">
        <v>2.8997000000000002</v>
      </c>
      <c r="I924" s="73">
        <v>46149</v>
      </c>
      <c r="J924" s="73">
        <v>46877</v>
      </c>
      <c r="K924" s="69">
        <v>3.7</v>
      </c>
      <c r="L924" s="68" t="s">
        <v>2609</v>
      </c>
      <c r="M924" s="71">
        <v>4.7000000000000002E-3</v>
      </c>
      <c r="N924" t="str">
        <f>_xll.IMDP("BND",D924,$N$1,A924)</f>
        <v>일반</v>
      </c>
      <c r="O924">
        <f t="shared" si="14"/>
        <v>6.8558900000000008E-3</v>
      </c>
    </row>
    <row r="925" spans="1:15" x14ac:dyDescent="0.3">
      <c r="A925" s="73">
        <v>46311</v>
      </c>
      <c r="B925" s="67" t="s">
        <v>2090</v>
      </c>
      <c r="C925" s="68" t="s">
        <v>2811</v>
      </c>
      <c r="D925" s="68" t="s">
        <v>14068</v>
      </c>
      <c r="E925" s="67" t="s">
        <v>14069</v>
      </c>
      <c r="F925" s="69">
        <v>4.1740000000000004</v>
      </c>
      <c r="G925" s="70">
        <v>1.8592</v>
      </c>
      <c r="H925" s="70">
        <v>4.4634999999999998</v>
      </c>
      <c r="I925" s="73">
        <v>46205</v>
      </c>
      <c r="J925" s="73">
        <v>47036</v>
      </c>
      <c r="K925" s="69">
        <v>4.04</v>
      </c>
      <c r="L925" s="68" t="s">
        <v>2609</v>
      </c>
      <c r="M925" s="71">
        <v>2.3800000000000002E-2</v>
      </c>
      <c r="N925" t="str">
        <f>_xll.IMDP("BND",D925,$N$1,A925)</f>
        <v>일반</v>
      </c>
      <c r="O925">
        <f t="shared" si="14"/>
        <v>4.4248960000000004E-2</v>
      </c>
    </row>
    <row r="926" spans="1:15" x14ac:dyDescent="0.3">
      <c r="A926" s="73">
        <v>46311</v>
      </c>
      <c r="B926" s="67" t="s">
        <v>2090</v>
      </c>
      <c r="C926" s="68" t="s">
        <v>2811</v>
      </c>
      <c r="D926" s="68" t="s">
        <v>14703</v>
      </c>
      <c r="E926" s="67" t="s">
        <v>14704</v>
      </c>
      <c r="F926" s="69">
        <v>4.2279999999999998</v>
      </c>
      <c r="G926" s="70">
        <v>2.3641000000000001</v>
      </c>
      <c r="H926" s="70">
        <v>6.9236000000000004</v>
      </c>
      <c r="I926" s="73">
        <v>46240</v>
      </c>
      <c r="J926" s="73">
        <v>47241</v>
      </c>
      <c r="K926" s="69">
        <v>4.07</v>
      </c>
      <c r="L926" s="68" t="s">
        <v>2609</v>
      </c>
      <c r="M926" s="71">
        <v>1.35E-2</v>
      </c>
      <c r="N926" t="str">
        <f>_xll.IMDP("BND",D926,$N$1,A926)</f>
        <v>일반</v>
      </c>
      <c r="O926">
        <f t="shared" si="14"/>
        <v>3.1915350000000002E-2</v>
      </c>
    </row>
    <row r="927" spans="1:15" x14ac:dyDescent="0.3">
      <c r="A927" s="73">
        <v>46311</v>
      </c>
      <c r="B927" s="67" t="s">
        <v>2090</v>
      </c>
      <c r="C927" s="68" t="s">
        <v>2811</v>
      </c>
      <c r="D927" s="68" t="s">
        <v>15180</v>
      </c>
      <c r="E927" s="67" t="s">
        <v>15234</v>
      </c>
      <c r="F927" s="69">
        <v>4.1539999999999999</v>
      </c>
      <c r="G927" s="70">
        <v>1.7745</v>
      </c>
      <c r="H927" s="70">
        <v>4.0822000000000003</v>
      </c>
      <c r="I927" s="73">
        <v>46268</v>
      </c>
      <c r="J927" s="73">
        <v>46997</v>
      </c>
      <c r="K927" s="69">
        <v>4.16</v>
      </c>
      <c r="L927" s="68" t="s">
        <v>2609</v>
      </c>
      <c r="M927" s="71">
        <v>3.3E-3</v>
      </c>
      <c r="N927" t="str">
        <f>_xll.IMDP("BND",D927,$N$1,A927)</f>
        <v>일반</v>
      </c>
      <c r="O927">
        <f t="shared" si="14"/>
        <v>5.8558500000000001E-3</v>
      </c>
    </row>
    <row r="928" spans="1:15" x14ac:dyDescent="0.3">
      <c r="A928" s="73">
        <v>46311</v>
      </c>
      <c r="B928" s="67" t="s">
        <v>2090</v>
      </c>
      <c r="C928" s="68" t="s">
        <v>2811</v>
      </c>
      <c r="D928" s="68" t="s">
        <v>15769</v>
      </c>
      <c r="E928" s="67" t="s">
        <v>15770</v>
      </c>
      <c r="F928" s="69">
        <v>4.1689999999999996</v>
      </c>
      <c r="G928" s="70">
        <v>1.8454999999999999</v>
      </c>
      <c r="H928" s="70">
        <v>4.3760000000000003</v>
      </c>
      <c r="I928" s="73">
        <v>46296</v>
      </c>
      <c r="J928" s="73">
        <v>47025</v>
      </c>
      <c r="K928" s="69">
        <v>4.3499999999999996</v>
      </c>
      <c r="L928" s="68" t="s">
        <v>2609</v>
      </c>
      <c r="M928" s="71">
        <v>4.7000000000000002E-3</v>
      </c>
      <c r="N928" t="str">
        <f>_xll.IMDP("BND",D928,$N$1,A928)</f>
        <v>일반</v>
      </c>
      <c r="O928">
        <f t="shared" si="14"/>
        <v>8.6738500000000003E-3</v>
      </c>
    </row>
    <row r="929" spans="1:15" x14ac:dyDescent="0.3">
      <c r="A929" s="73">
        <v>46311</v>
      </c>
      <c r="B929" s="67" t="s">
        <v>2090</v>
      </c>
      <c r="C929" s="68" t="s">
        <v>2811</v>
      </c>
      <c r="D929" s="68" t="s">
        <v>3532</v>
      </c>
      <c r="E929" s="67" t="s">
        <v>3533</v>
      </c>
      <c r="F929" s="69">
        <v>3.8530000000000002</v>
      </c>
      <c r="G929" s="70">
        <v>0.56110000000000004</v>
      </c>
      <c r="H929" s="70">
        <v>0.59460000000000002</v>
      </c>
      <c r="I929" s="73">
        <v>41047</v>
      </c>
      <c r="J929" s="73">
        <v>46525</v>
      </c>
      <c r="K929" s="69">
        <v>3.92</v>
      </c>
      <c r="L929" s="68" t="s">
        <v>2609</v>
      </c>
      <c r="M929" s="71">
        <v>5.7000000000000002E-3</v>
      </c>
      <c r="N929" t="str">
        <f>_xll.IMDP("BND",D929,$N$1,A929)</f>
        <v>일반</v>
      </c>
      <c r="O929">
        <f t="shared" si="14"/>
        <v>3.1982700000000005E-3</v>
      </c>
    </row>
    <row r="930" spans="1:15" x14ac:dyDescent="0.3">
      <c r="A930" s="73">
        <v>46311</v>
      </c>
      <c r="B930" s="67" t="s">
        <v>2090</v>
      </c>
      <c r="C930" s="68" t="s">
        <v>2811</v>
      </c>
      <c r="D930" s="68" t="s">
        <v>3534</v>
      </c>
      <c r="E930" s="67" t="s">
        <v>3535</v>
      </c>
      <c r="F930" s="69">
        <v>4.0049999999999999</v>
      </c>
      <c r="G930" s="70">
        <v>0.79669999999999996</v>
      </c>
      <c r="H930" s="70">
        <v>1.0289999999999999</v>
      </c>
      <c r="I930" s="73">
        <v>41135</v>
      </c>
      <c r="J930" s="73">
        <v>46613</v>
      </c>
      <c r="K930" s="69">
        <v>3.24</v>
      </c>
      <c r="L930" s="68" t="s">
        <v>2609</v>
      </c>
      <c r="M930" s="71">
        <v>3.2000000000000002E-3</v>
      </c>
      <c r="N930" t="str">
        <f>_xll.IMDP("BND",D930,$N$1,A930)</f>
        <v>일반</v>
      </c>
      <c r="O930">
        <f t="shared" si="14"/>
        <v>2.54944E-3</v>
      </c>
    </row>
    <row r="931" spans="1:15" x14ac:dyDescent="0.3">
      <c r="A931" s="73">
        <v>46311</v>
      </c>
      <c r="B931" s="67" t="s">
        <v>2090</v>
      </c>
      <c r="C931" s="68" t="s">
        <v>2811</v>
      </c>
      <c r="D931" s="68" t="s">
        <v>3536</v>
      </c>
      <c r="E931" s="67" t="s">
        <v>3537</v>
      </c>
      <c r="F931" s="69">
        <v>4.1269999999999998</v>
      </c>
      <c r="G931" s="70">
        <v>1.6329</v>
      </c>
      <c r="H931" s="70">
        <v>3.5265</v>
      </c>
      <c r="I931" s="73">
        <v>41464</v>
      </c>
      <c r="J931" s="73">
        <v>46943</v>
      </c>
      <c r="K931" s="69">
        <v>3.86</v>
      </c>
      <c r="L931" s="68" t="s">
        <v>2609</v>
      </c>
      <c r="M931" s="71">
        <v>3.7000000000000002E-3</v>
      </c>
      <c r="N931" t="str">
        <f>_xll.IMDP("BND",D931,$N$1,A931)</f>
        <v>일반</v>
      </c>
      <c r="O931">
        <f t="shared" si="14"/>
        <v>6.0417300000000004E-3</v>
      </c>
    </row>
    <row r="932" spans="1:15" x14ac:dyDescent="0.3">
      <c r="A932" s="73">
        <v>46311</v>
      </c>
      <c r="B932" s="67" t="s">
        <v>2090</v>
      </c>
      <c r="C932" s="68" t="s">
        <v>2811</v>
      </c>
      <c r="D932" s="68" t="s">
        <v>3538</v>
      </c>
      <c r="E932" s="67" t="s">
        <v>3539</v>
      </c>
      <c r="F932" s="69">
        <v>4.1399999999999997</v>
      </c>
      <c r="G932" s="70">
        <v>1.7089000000000001</v>
      </c>
      <c r="H932" s="70">
        <v>3.8161</v>
      </c>
      <c r="I932" s="73">
        <v>41492</v>
      </c>
      <c r="J932" s="73">
        <v>46971</v>
      </c>
      <c r="K932" s="69">
        <v>3.74</v>
      </c>
      <c r="L932" s="68" t="s">
        <v>2609</v>
      </c>
      <c r="M932" s="71">
        <v>3.2000000000000002E-3</v>
      </c>
      <c r="N932" t="str">
        <f>_xll.IMDP("BND",D932,$N$1,A932)</f>
        <v>일반</v>
      </c>
      <c r="O932">
        <f t="shared" si="14"/>
        <v>5.4684800000000004E-3</v>
      </c>
    </row>
    <row r="933" spans="1:15" x14ac:dyDescent="0.3">
      <c r="A933" s="73">
        <v>46311</v>
      </c>
      <c r="B933" s="67" t="s">
        <v>2090</v>
      </c>
      <c r="C933" s="68" t="s">
        <v>2811</v>
      </c>
      <c r="D933" s="68" t="s">
        <v>3540</v>
      </c>
      <c r="E933" s="67" t="s">
        <v>3541</v>
      </c>
      <c r="F933" s="69">
        <v>4.1630000000000003</v>
      </c>
      <c r="G933" s="70">
        <v>1.8158000000000001</v>
      </c>
      <c r="H933" s="70">
        <v>4.2458999999999998</v>
      </c>
      <c r="I933" s="73">
        <v>41533</v>
      </c>
      <c r="J933" s="73">
        <v>47012</v>
      </c>
      <c r="K933" s="69">
        <v>3.78</v>
      </c>
      <c r="L933" s="68" t="s">
        <v>2609</v>
      </c>
      <c r="M933" s="71">
        <v>2.3E-3</v>
      </c>
      <c r="N933" t="str">
        <f>_xll.IMDP("BND",D933,$N$1,A933)</f>
        <v>일반</v>
      </c>
      <c r="O933">
        <f t="shared" si="14"/>
        <v>4.1763399999999997E-3</v>
      </c>
    </row>
    <row r="934" spans="1:15" x14ac:dyDescent="0.3">
      <c r="A934" s="73">
        <v>46311</v>
      </c>
      <c r="B934" s="67" t="s">
        <v>2090</v>
      </c>
      <c r="C934" s="68" t="s">
        <v>2811</v>
      </c>
      <c r="D934" s="68" t="s">
        <v>3542</v>
      </c>
      <c r="E934" s="67" t="s">
        <v>3543</v>
      </c>
      <c r="F934" s="69">
        <v>3.9969999999999999</v>
      </c>
      <c r="G934" s="70">
        <v>0.75360000000000005</v>
      </c>
      <c r="H934" s="70">
        <v>0.94010000000000005</v>
      </c>
      <c r="I934" s="73">
        <v>42944</v>
      </c>
      <c r="J934" s="73">
        <v>46596</v>
      </c>
      <c r="K934" s="69">
        <v>2.3199999999999998</v>
      </c>
      <c r="L934" s="68" t="s">
        <v>2609</v>
      </c>
      <c r="M934" s="71">
        <v>4.5999999999999999E-3</v>
      </c>
      <c r="N934" t="str">
        <f>_xll.IMDP("BND",D934,$N$1,A934)</f>
        <v>일반</v>
      </c>
      <c r="O934">
        <f t="shared" si="14"/>
        <v>3.46656E-3</v>
      </c>
    </row>
    <row r="935" spans="1:15" x14ac:dyDescent="0.3">
      <c r="A935" s="73">
        <v>46311</v>
      </c>
      <c r="B935" s="67" t="s">
        <v>2090</v>
      </c>
      <c r="C935" s="68" t="s">
        <v>2811</v>
      </c>
      <c r="D935" s="68" t="s">
        <v>3544</v>
      </c>
      <c r="E935" s="67" t="s">
        <v>3545</v>
      </c>
      <c r="F935" s="69">
        <v>4.077</v>
      </c>
      <c r="G935" s="70">
        <v>1.3765000000000001</v>
      </c>
      <c r="H935" s="70">
        <v>2.5855000000000001</v>
      </c>
      <c r="I935" s="73">
        <v>43181</v>
      </c>
      <c r="J935" s="73">
        <v>46834</v>
      </c>
      <c r="K935" s="69">
        <v>2.81</v>
      </c>
      <c r="L935" s="68" t="s">
        <v>2609</v>
      </c>
      <c r="M935" s="71">
        <v>4.5999999999999999E-3</v>
      </c>
      <c r="N935" t="str">
        <f>_xll.IMDP("BND",D935,$N$1,A935)</f>
        <v>일반</v>
      </c>
      <c r="O935">
        <f t="shared" si="14"/>
        <v>6.3319000000000005E-3</v>
      </c>
    </row>
    <row r="936" spans="1:15" x14ac:dyDescent="0.3">
      <c r="A936" s="73">
        <v>46311</v>
      </c>
      <c r="B936" s="67" t="s">
        <v>2090</v>
      </c>
      <c r="C936" s="68" t="s">
        <v>2811</v>
      </c>
      <c r="D936" s="68" t="s">
        <v>3546</v>
      </c>
      <c r="E936" s="67" t="s">
        <v>3547</v>
      </c>
      <c r="F936" s="69">
        <v>4.1749999999999998</v>
      </c>
      <c r="G936" s="70">
        <v>1.9009</v>
      </c>
      <c r="H936" s="70">
        <v>4.5853000000000002</v>
      </c>
      <c r="I936" s="73">
        <v>43384</v>
      </c>
      <c r="J936" s="73">
        <v>47037</v>
      </c>
      <c r="K936" s="69">
        <v>2.5</v>
      </c>
      <c r="L936" s="68" t="s">
        <v>2609</v>
      </c>
      <c r="M936" s="71">
        <v>8.9999999999999993E-3</v>
      </c>
      <c r="N936" t="str">
        <f>_xll.IMDP("BND",D936,$N$1,A936)</f>
        <v>일반</v>
      </c>
      <c r="O936">
        <f t="shared" si="14"/>
        <v>1.7108099999999998E-2</v>
      </c>
    </row>
    <row r="937" spans="1:15" x14ac:dyDescent="0.3">
      <c r="A937" s="73">
        <v>46311</v>
      </c>
      <c r="B937" s="67" t="s">
        <v>2090</v>
      </c>
      <c r="C937" s="68" t="s">
        <v>2811</v>
      </c>
      <c r="D937" s="68" t="s">
        <v>3548</v>
      </c>
      <c r="E937" s="67" t="s">
        <v>3549</v>
      </c>
      <c r="F937" s="69">
        <v>4.1829999999999998</v>
      </c>
      <c r="G937" s="70">
        <v>1.966</v>
      </c>
      <c r="H937" s="70">
        <v>4.9089999999999998</v>
      </c>
      <c r="I937" s="73">
        <v>43416</v>
      </c>
      <c r="J937" s="73">
        <v>47069</v>
      </c>
      <c r="K937" s="69">
        <v>2.3199999999999998</v>
      </c>
      <c r="L937" s="68" t="s">
        <v>2609</v>
      </c>
      <c r="M937" s="71">
        <v>8.9999999999999993E-3</v>
      </c>
      <c r="N937" t="str">
        <f>_xll.IMDP("BND",D937,$N$1,A937)</f>
        <v>일반</v>
      </c>
      <c r="O937">
        <f t="shared" si="14"/>
        <v>1.7693999999999998E-2</v>
      </c>
    </row>
    <row r="938" spans="1:15" x14ac:dyDescent="0.3">
      <c r="A938" s="73">
        <v>46311</v>
      </c>
      <c r="B938" s="67" t="s">
        <v>2090</v>
      </c>
      <c r="C938" s="68" t="s">
        <v>2811</v>
      </c>
      <c r="D938" s="68" t="s">
        <v>3550</v>
      </c>
      <c r="E938" s="67" t="s">
        <v>3551</v>
      </c>
      <c r="F938" s="69">
        <v>4.2089999999999996</v>
      </c>
      <c r="G938" s="70">
        <v>2.2159</v>
      </c>
      <c r="H938" s="70">
        <v>6.0692000000000004</v>
      </c>
      <c r="I938" s="73">
        <v>43508</v>
      </c>
      <c r="J938" s="73">
        <v>47161</v>
      </c>
      <c r="K938" s="69">
        <v>2.09</v>
      </c>
      <c r="L938" s="68" t="s">
        <v>2609</v>
      </c>
      <c r="M938" s="71">
        <v>8.8999999999999999E-3</v>
      </c>
      <c r="N938" t="str">
        <f>_xll.IMDP("BND",D938,$N$1,A938)</f>
        <v>일반</v>
      </c>
      <c r="O938">
        <f t="shared" si="14"/>
        <v>1.9721510000000001E-2</v>
      </c>
    </row>
    <row r="939" spans="1:15" x14ac:dyDescent="0.3">
      <c r="A939" s="73">
        <v>46311</v>
      </c>
      <c r="B939" s="67" t="s">
        <v>2090</v>
      </c>
      <c r="C939" s="68" t="s">
        <v>2811</v>
      </c>
      <c r="D939" s="68" t="s">
        <v>3552</v>
      </c>
      <c r="E939" s="67" t="s">
        <v>3553</v>
      </c>
      <c r="F939" s="69">
        <v>4.2240000000000002</v>
      </c>
      <c r="G939" s="70">
        <v>2.3778999999999999</v>
      </c>
      <c r="H939" s="70">
        <v>6.8887</v>
      </c>
      <c r="I939" s="73">
        <v>43566</v>
      </c>
      <c r="J939" s="73">
        <v>47219</v>
      </c>
      <c r="K939" s="69">
        <v>1.97</v>
      </c>
      <c r="L939" s="68" t="s">
        <v>2609</v>
      </c>
      <c r="M939" s="71">
        <v>8.8000000000000005E-3</v>
      </c>
      <c r="N939" t="str">
        <f>_xll.IMDP("BND",D939,$N$1,A939)</f>
        <v>일반</v>
      </c>
      <c r="O939">
        <f t="shared" si="14"/>
        <v>2.092552E-2</v>
      </c>
    </row>
    <row r="940" spans="1:15" x14ac:dyDescent="0.3">
      <c r="A940" s="73">
        <v>46311</v>
      </c>
      <c r="B940" s="67" t="s">
        <v>2090</v>
      </c>
      <c r="C940" s="68" t="s">
        <v>2811</v>
      </c>
      <c r="D940" s="68" t="s">
        <v>2000</v>
      </c>
      <c r="E940" s="67" t="s">
        <v>3554</v>
      </c>
      <c r="F940" s="69">
        <v>4.2279999999999998</v>
      </c>
      <c r="G940" s="70">
        <v>2.4247000000000001</v>
      </c>
      <c r="H940" s="70">
        <v>7.1950000000000003</v>
      </c>
      <c r="I940" s="73">
        <v>43592</v>
      </c>
      <c r="J940" s="73">
        <v>47245</v>
      </c>
      <c r="K940" s="69">
        <v>1.99</v>
      </c>
      <c r="L940" s="68" t="s">
        <v>2609</v>
      </c>
      <c r="M940" s="71">
        <v>8.8999999999999999E-3</v>
      </c>
      <c r="N940" t="str">
        <f>_xll.IMDP("BND",D940,$N$1,A940)</f>
        <v>일반</v>
      </c>
      <c r="O940">
        <f t="shared" si="14"/>
        <v>2.1579830000000001E-2</v>
      </c>
    </row>
    <row r="941" spans="1:15" x14ac:dyDescent="0.3">
      <c r="A941" s="73">
        <v>46311</v>
      </c>
      <c r="B941" s="67" t="s">
        <v>2090</v>
      </c>
      <c r="C941" s="68" t="s">
        <v>2811</v>
      </c>
      <c r="D941" s="68" t="s">
        <v>3555</v>
      </c>
      <c r="E941" s="67" t="s">
        <v>3556</v>
      </c>
      <c r="F941" s="69">
        <v>4.25</v>
      </c>
      <c r="G941" s="70">
        <v>2.8948999999999998</v>
      </c>
      <c r="H941" s="70">
        <v>10.0097</v>
      </c>
      <c r="I941" s="73">
        <v>43780</v>
      </c>
      <c r="J941" s="73">
        <v>47433</v>
      </c>
      <c r="K941" s="69">
        <v>1.98</v>
      </c>
      <c r="L941" s="68" t="s">
        <v>2609</v>
      </c>
      <c r="M941" s="71">
        <v>8.6999999999999994E-3</v>
      </c>
      <c r="N941" t="str">
        <f>_xll.IMDP("BND",D941,$N$1,A941)</f>
        <v>일반</v>
      </c>
      <c r="O941">
        <f t="shared" si="14"/>
        <v>2.5185629999999997E-2</v>
      </c>
    </row>
    <row r="942" spans="1:15" x14ac:dyDescent="0.3">
      <c r="A942" s="73">
        <v>46311</v>
      </c>
      <c r="B942" s="67" t="s">
        <v>2090</v>
      </c>
      <c r="C942" s="68" t="s">
        <v>2811</v>
      </c>
      <c r="D942" s="68" t="s">
        <v>3557</v>
      </c>
      <c r="E942" s="67" t="s">
        <v>3558</v>
      </c>
      <c r="F942" s="69">
        <v>4.2560000000000002</v>
      </c>
      <c r="G942" s="70">
        <v>3.0583999999999998</v>
      </c>
      <c r="H942" s="70">
        <v>11.034700000000001</v>
      </c>
      <c r="I942" s="73">
        <v>43836</v>
      </c>
      <c r="J942" s="73">
        <v>47489</v>
      </c>
      <c r="K942" s="69">
        <v>1.68</v>
      </c>
      <c r="L942" s="68" t="s">
        <v>2609</v>
      </c>
      <c r="M942" s="71">
        <v>8.6E-3</v>
      </c>
      <c r="N942" t="str">
        <f>_xll.IMDP("BND",D942,$N$1,A942)</f>
        <v>일반</v>
      </c>
      <c r="O942">
        <f t="shared" si="14"/>
        <v>2.6302239999999998E-2</v>
      </c>
    </row>
    <row r="943" spans="1:15" x14ac:dyDescent="0.3">
      <c r="A943" s="73">
        <v>46311</v>
      </c>
      <c r="B943" s="67" t="s">
        <v>2090</v>
      </c>
      <c r="C943" s="68" t="s">
        <v>2811</v>
      </c>
      <c r="D943" s="68" t="s">
        <v>109</v>
      </c>
      <c r="E943" s="67" t="s">
        <v>111</v>
      </c>
      <c r="F943" s="69">
        <v>3.68</v>
      </c>
      <c r="G943" s="70">
        <v>0.3906</v>
      </c>
      <c r="H943" s="70">
        <v>0.34429999999999999</v>
      </c>
      <c r="I943" s="73">
        <v>43902</v>
      </c>
      <c r="J943" s="73">
        <v>46458</v>
      </c>
      <c r="K943" s="69">
        <v>1.5</v>
      </c>
      <c r="L943" s="68" t="s">
        <v>2609</v>
      </c>
      <c r="M943" s="71">
        <v>9.1999999999999998E-3</v>
      </c>
      <c r="N943" t="str">
        <f>_xll.IMDP("BND",D943,$N$1,A943)</f>
        <v>일반</v>
      </c>
      <c r="O943">
        <f t="shared" si="14"/>
        <v>3.5935199999999998E-3</v>
      </c>
    </row>
    <row r="944" spans="1:15" x14ac:dyDescent="0.3">
      <c r="A944" s="73">
        <v>46311</v>
      </c>
      <c r="B944" s="67" t="s">
        <v>2090</v>
      </c>
      <c r="C944" s="68" t="s">
        <v>2811</v>
      </c>
      <c r="D944" s="68" t="s">
        <v>3559</v>
      </c>
      <c r="E944" s="67" t="s">
        <v>3560</v>
      </c>
      <c r="F944" s="69">
        <v>4.2670000000000003</v>
      </c>
      <c r="G944" s="70">
        <v>3.2898999999999998</v>
      </c>
      <c r="H944" s="70">
        <v>12.6266</v>
      </c>
      <c r="I944" s="73">
        <v>43924</v>
      </c>
      <c r="J944" s="73">
        <v>47576</v>
      </c>
      <c r="K944" s="69">
        <v>1.78</v>
      </c>
      <c r="L944" s="68" t="s">
        <v>2609</v>
      </c>
      <c r="M944" s="71">
        <v>4.3E-3</v>
      </c>
      <c r="N944" t="str">
        <f>_xll.IMDP("BND",D944,$N$1,A944)</f>
        <v>일반</v>
      </c>
      <c r="O944">
        <f t="shared" si="14"/>
        <v>1.4146569999999999E-2</v>
      </c>
    </row>
    <row r="945" spans="1:15" x14ac:dyDescent="0.3">
      <c r="A945" s="73">
        <v>46311</v>
      </c>
      <c r="B945" s="67" t="s">
        <v>2090</v>
      </c>
      <c r="C945" s="68" t="s">
        <v>2811</v>
      </c>
      <c r="D945" s="68" t="s">
        <v>3561</v>
      </c>
      <c r="E945" s="67" t="s">
        <v>3562</v>
      </c>
      <c r="F945" s="69">
        <v>4.3369999999999997</v>
      </c>
      <c r="G945" s="70">
        <v>4.4592000000000001</v>
      </c>
      <c r="H945" s="70">
        <v>22.745000000000001</v>
      </c>
      <c r="I945" s="73">
        <v>44412</v>
      </c>
      <c r="J945" s="73">
        <v>48064</v>
      </c>
      <c r="K945" s="69">
        <v>2.0499999999999998</v>
      </c>
      <c r="L945" s="68" t="s">
        <v>2609</v>
      </c>
      <c r="M945" s="71">
        <v>4.1999999999999997E-3</v>
      </c>
      <c r="N945" t="str">
        <f>_xll.IMDP("BND",D945,$N$1,A945)</f>
        <v>일반</v>
      </c>
      <c r="O945">
        <f t="shared" si="14"/>
        <v>1.8728639999999998E-2</v>
      </c>
    </row>
    <row r="946" spans="1:15" x14ac:dyDescent="0.3">
      <c r="A946" s="73">
        <v>46311</v>
      </c>
      <c r="B946" s="67" t="s">
        <v>2090</v>
      </c>
      <c r="C946" s="68" t="s">
        <v>2811</v>
      </c>
      <c r="D946" s="68" t="s">
        <v>3563</v>
      </c>
      <c r="E946" s="67" t="s">
        <v>3564</v>
      </c>
      <c r="F946" s="69">
        <v>4.3390000000000004</v>
      </c>
      <c r="G946" s="70">
        <v>4.5308000000000002</v>
      </c>
      <c r="H946" s="70">
        <v>23.440100000000001</v>
      </c>
      <c r="I946" s="73">
        <v>44442</v>
      </c>
      <c r="J946" s="73">
        <v>48094</v>
      </c>
      <c r="K946" s="69">
        <v>2.11</v>
      </c>
      <c r="L946" s="68" t="s">
        <v>2609</v>
      </c>
      <c r="M946" s="71">
        <v>4.1999999999999997E-3</v>
      </c>
      <c r="N946" t="str">
        <f>_xll.IMDP("BND",D946,$N$1,A946)</f>
        <v>일반</v>
      </c>
      <c r="O946">
        <f t="shared" si="14"/>
        <v>1.9029359999999999E-2</v>
      </c>
    </row>
    <row r="947" spans="1:15" x14ac:dyDescent="0.3">
      <c r="A947" s="73">
        <v>46311</v>
      </c>
      <c r="B947" s="67" t="s">
        <v>2090</v>
      </c>
      <c r="C947" s="68" t="s">
        <v>2811</v>
      </c>
      <c r="D947" s="68" t="s">
        <v>3565</v>
      </c>
      <c r="E947" s="67" t="s">
        <v>3566</v>
      </c>
      <c r="F947" s="69">
        <v>4.17</v>
      </c>
      <c r="G947" s="70">
        <v>1.8769</v>
      </c>
      <c r="H947" s="70">
        <v>4.4797000000000002</v>
      </c>
      <c r="I947" s="73">
        <v>44470</v>
      </c>
      <c r="J947" s="73">
        <v>47027</v>
      </c>
      <c r="K947" s="69">
        <v>2.2999999999999998</v>
      </c>
      <c r="L947" s="68" t="s">
        <v>2609</v>
      </c>
      <c r="M947" s="71">
        <v>2.2000000000000001E-3</v>
      </c>
      <c r="N947" t="str">
        <f>_xll.IMDP("BND",D947,$N$1,A947)</f>
        <v>일반</v>
      </c>
      <c r="O947">
        <f t="shared" si="14"/>
        <v>4.1291800000000005E-3</v>
      </c>
    </row>
    <row r="948" spans="1:15" x14ac:dyDescent="0.3">
      <c r="A948" s="73">
        <v>46311</v>
      </c>
      <c r="B948" s="67" t="s">
        <v>2090</v>
      </c>
      <c r="C948" s="68" t="s">
        <v>2811</v>
      </c>
      <c r="D948" s="68" t="s">
        <v>3567</v>
      </c>
      <c r="E948" s="67" t="s">
        <v>3568</v>
      </c>
      <c r="F948" s="69">
        <v>4.1890000000000001</v>
      </c>
      <c r="G948" s="70">
        <v>2.016</v>
      </c>
      <c r="H948" s="70">
        <v>5.1376999999999997</v>
      </c>
      <c r="I948" s="73">
        <v>44532</v>
      </c>
      <c r="J948" s="73">
        <v>47089</v>
      </c>
      <c r="K948" s="69">
        <v>2.48</v>
      </c>
      <c r="L948" s="68" t="s">
        <v>2609</v>
      </c>
      <c r="M948" s="71">
        <v>4.4999999999999997E-3</v>
      </c>
      <c r="N948" t="str">
        <f>_xll.IMDP("BND",D948,$N$1,A948)</f>
        <v>일반</v>
      </c>
      <c r="O948">
        <f t="shared" si="14"/>
        <v>9.0720000000000002E-3</v>
      </c>
    </row>
    <row r="949" spans="1:15" x14ac:dyDescent="0.3">
      <c r="A949" s="73">
        <v>46311</v>
      </c>
      <c r="B949" s="67" t="s">
        <v>2090</v>
      </c>
      <c r="C949" s="68" t="s">
        <v>2811</v>
      </c>
      <c r="D949" s="68" t="s">
        <v>1885</v>
      </c>
      <c r="E949" s="67" t="s">
        <v>3569</v>
      </c>
      <c r="F949" s="69">
        <v>4.3460000000000001</v>
      </c>
      <c r="G949" s="70">
        <v>4.7785000000000002</v>
      </c>
      <c r="H949" s="70">
        <v>26.413799999999998</v>
      </c>
      <c r="I949" s="73">
        <v>44596</v>
      </c>
      <c r="J949" s="73">
        <v>48248</v>
      </c>
      <c r="K949" s="69">
        <v>3.05</v>
      </c>
      <c r="L949" s="68" t="s">
        <v>2609</v>
      </c>
      <c r="M949" s="71">
        <v>7.0000000000000001E-3</v>
      </c>
      <c r="N949" t="str">
        <f>_xll.IMDP("BND",D949,$N$1,A949)</f>
        <v>일반</v>
      </c>
      <c r="O949">
        <f t="shared" si="14"/>
        <v>3.34495E-2</v>
      </c>
    </row>
    <row r="950" spans="1:15" x14ac:dyDescent="0.3">
      <c r="A950" s="73">
        <v>46311</v>
      </c>
      <c r="B950" s="67" t="s">
        <v>2090</v>
      </c>
      <c r="C950" s="68" t="s">
        <v>2811</v>
      </c>
      <c r="D950" s="68" t="s">
        <v>3570</v>
      </c>
      <c r="E950" s="67" t="s">
        <v>3571</v>
      </c>
      <c r="F950" s="69">
        <v>3.6219999999999999</v>
      </c>
      <c r="G950" s="70">
        <v>0.36359999999999998</v>
      </c>
      <c r="H950" s="70">
        <v>0.31069999999999998</v>
      </c>
      <c r="I950" s="73">
        <v>44622</v>
      </c>
      <c r="J950" s="73">
        <v>46448</v>
      </c>
      <c r="K950" s="69">
        <v>3.12</v>
      </c>
      <c r="L950" s="68" t="s">
        <v>2609</v>
      </c>
      <c r="M950" s="71">
        <v>7.4000000000000003E-3</v>
      </c>
      <c r="N950" t="str">
        <f>_xll.IMDP("BND",D950,$N$1,A950)</f>
        <v>일반</v>
      </c>
      <c r="O950">
        <f t="shared" si="14"/>
        <v>2.6906399999999998E-3</v>
      </c>
    </row>
    <row r="951" spans="1:15" x14ac:dyDescent="0.3">
      <c r="A951" s="73">
        <v>46311</v>
      </c>
      <c r="B951" s="67" t="s">
        <v>2090</v>
      </c>
      <c r="C951" s="68" t="s">
        <v>2811</v>
      </c>
      <c r="D951" s="68" t="s">
        <v>3572</v>
      </c>
      <c r="E951" s="67" t="s">
        <v>3573</v>
      </c>
      <c r="F951" s="69">
        <v>3.927</v>
      </c>
      <c r="G951" s="70">
        <v>0.6321</v>
      </c>
      <c r="H951" s="70">
        <v>0.71350000000000002</v>
      </c>
      <c r="I951" s="73">
        <v>45457</v>
      </c>
      <c r="J951" s="73">
        <v>46552</v>
      </c>
      <c r="K951" s="69">
        <v>3.47</v>
      </c>
      <c r="L951" s="68" t="s">
        <v>2609</v>
      </c>
      <c r="M951" s="71">
        <v>1.17E-2</v>
      </c>
      <c r="N951" t="str">
        <f>_xll.IMDP("BND",D951,$N$1,A951)</f>
        <v>일반</v>
      </c>
      <c r="O951">
        <f t="shared" si="14"/>
        <v>7.3955699999999997E-3</v>
      </c>
    </row>
    <row r="952" spans="1:15" x14ac:dyDescent="0.3">
      <c r="A952" s="73">
        <v>46311</v>
      </c>
      <c r="B952" s="67" t="s">
        <v>2090</v>
      </c>
      <c r="C952" s="68" t="s">
        <v>2811</v>
      </c>
      <c r="D952" s="68" t="s">
        <v>3574</v>
      </c>
      <c r="E952" s="67" t="s">
        <v>3575</v>
      </c>
      <c r="F952" s="69">
        <v>3.968</v>
      </c>
      <c r="G952" s="70">
        <v>0.68740000000000001</v>
      </c>
      <c r="H952" s="70">
        <v>0.81340000000000001</v>
      </c>
      <c r="I952" s="73">
        <v>45477</v>
      </c>
      <c r="J952" s="73">
        <v>46572</v>
      </c>
      <c r="K952" s="69">
        <v>3.34</v>
      </c>
      <c r="L952" s="68" t="s">
        <v>2609</v>
      </c>
      <c r="M952" s="71">
        <v>9.2999999999999992E-3</v>
      </c>
      <c r="N952" t="str">
        <f>_xll.IMDP("BND",D952,$N$1,A952)</f>
        <v>일반</v>
      </c>
      <c r="O952">
        <f t="shared" si="14"/>
        <v>6.3928199999999996E-3</v>
      </c>
    </row>
    <row r="953" spans="1:15" x14ac:dyDescent="0.3">
      <c r="A953" s="73">
        <v>46311</v>
      </c>
      <c r="B953" s="67" t="s">
        <v>2090</v>
      </c>
      <c r="C953" s="68" t="s">
        <v>2811</v>
      </c>
      <c r="D953" s="68" t="s">
        <v>3576</v>
      </c>
      <c r="E953" s="67" t="s">
        <v>3577</v>
      </c>
      <c r="F953" s="69">
        <v>4</v>
      </c>
      <c r="G953" s="70">
        <v>0.77300000000000002</v>
      </c>
      <c r="H953" s="70">
        <v>0.98</v>
      </c>
      <c r="I953" s="73">
        <v>45509</v>
      </c>
      <c r="J953" s="73">
        <v>46604</v>
      </c>
      <c r="K953" s="69">
        <v>3.15</v>
      </c>
      <c r="L953" s="68" t="s">
        <v>2609</v>
      </c>
      <c r="M953" s="71">
        <v>1.3899999999999999E-2</v>
      </c>
      <c r="N953" t="str">
        <f>_xll.IMDP("BND",D953,$N$1,A953)</f>
        <v>일반</v>
      </c>
      <c r="O953">
        <f t="shared" si="14"/>
        <v>1.0744699999999999E-2</v>
      </c>
    </row>
    <row r="954" spans="1:15" x14ac:dyDescent="0.3">
      <c r="A954" s="73">
        <v>46311</v>
      </c>
      <c r="B954" s="67" t="s">
        <v>2090</v>
      </c>
      <c r="C954" s="68" t="s">
        <v>2811</v>
      </c>
      <c r="D954" s="68" t="s">
        <v>3578</v>
      </c>
      <c r="E954" s="67" t="s">
        <v>3579</v>
      </c>
      <c r="F954" s="69">
        <v>4.0149999999999997</v>
      </c>
      <c r="G954" s="70">
        <v>0.84760000000000002</v>
      </c>
      <c r="H954" s="70">
        <v>1.1377999999999999</v>
      </c>
      <c r="I954" s="73">
        <v>45538</v>
      </c>
      <c r="J954" s="73">
        <v>46633</v>
      </c>
      <c r="K954" s="69">
        <v>3.38</v>
      </c>
      <c r="L954" s="68" t="s">
        <v>2609</v>
      </c>
      <c r="M954" s="71">
        <v>1.3899999999999999E-2</v>
      </c>
      <c r="N954" t="str">
        <f>_xll.IMDP("BND",D954,$N$1,A954)</f>
        <v>일반</v>
      </c>
      <c r="O954">
        <f t="shared" si="14"/>
        <v>1.1781639999999999E-2</v>
      </c>
    </row>
    <row r="955" spans="1:15" x14ac:dyDescent="0.3">
      <c r="A955" s="73">
        <v>46311</v>
      </c>
      <c r="B955" s="67" t="s">
        <v>2090</v>
      </c>
      <c r="C955" s="68" t="s">
        <v>2811</v>
      </c>
      <c r="D955" s="68" t="s">
        <v>3580</v>
      </c>
      <c r="E955" s="67" t="s">
        <v>3581</v>
      </c>
      <c r="F955" s="69">
        <v>4.2460000000000004</v>
      </c>
      <c r="G955" s="70">
        <v>2.7757000000000001</v>
      </c>
      <c r="H955" s="70">
        <v>9.2603000000000009</v>
      </c>
      <c r="I955" s="73">
        <v>45567</v>
      </c>
      <c r="J955" s="73">
        <v>47393</v>
      </c>
      <c r="K955" s="69">
        <v>3.23</v>
      </c>
      <c r="L955" s="68" t="s">
        <v>2609</v>
      </c>
      <c r="M955" s="71">
        <v>1.35E-2</v>
      </c>
      <c r="N955" t="str">
        <f>_xll.IMDP("BND",D955,$N$1,A955)</f>
        <v>일반</v>
      </c>
      <c r="O955">
        <f t="shared" si="14"/>
        <v>3.7471949999999997E-2</v>
      </c>
    </row>
    <row r="956" spans="1:15" x14ac:dyDescent="0.3">
      <c r="A956" s="73">
        <v>46311</v>
      </c>
      <c r="B956" s="67" t="s">
        <v>2090</v>
      </c>
      <c r="C956" s="68" t="s">
        <v>2811</v>
      </c>
      <c r="D956" s="68" t="s">
        <v>3582</v>
      </c>
      <c r="E956" s="67" t="s">
        <v>3583</v>
      </c>
      <c r="F956" s="69">
        <v>4.0410000000000004</v>
      </c>
      <c r="G956" s="70">
        <v>0.99919999999999998</v>
      </c>
      <c r="H956" s="70">
        <v>1.5068999999999999</v>
      </c>
      <c r="I956" s="73">
        <v>45600</v>
      </c>
      <c r="J956" s="73">
        <v>46695</v>
      </c>
      <c r="K956" s="69">
        <v>3.26</v>
      </c>
      <c r="L956" s="68" t="s">
        <v>2609</v>
      </c>
      <c r="M956" s="71">
        <v>1.8700000000000001E-2</v>
      </c>
      <c r="N956" t="str">
        <f>_xll.IMDP("BND",D956,$N$1,A956)</f>
        <v>일반</v>
      </c>
      <c r="O956">
        <f t="shared" si="14"/>
        <v>1.868504E-2</v>
      </c>
    </row>
    <row r="957" spans="1:15" x14ac:dyDescent="0.3">
      <c r="A957" s="73">
        <v>46311</v>
      </c>
      <c r="B957" s="67" t="s">
        <v>2090</v>
      </c>
      <c r="C957" s="68" t="s">
        <v>2811</v>
      </c>
      <c r="D957" s="68" t="s">
        <v>3584</v>
      </c>
      <c r="E957" s="67" t="s">
        <v>3585</v>
      </c>
      <c r="F957" s="69">
        <v>4.048</v>
      </c>
      <c r="G957" s="70">
        <v>1.0798000000000001</v>
      </c>
      <c r="H957" s="70">
        <v>1.7118</v>
      </c>
      <c r="I957" s="73">
        <v>45629</v>
      </c>
      <c r="J957" s="73">
        <v>46724</v>
      </c>
      <c r="K957" s="69">
        <v>2.87</v>
      </c>
      <c r="L957" s="68" t="s">
        <v>2609</v>
      </c>
      <c r="M957" s="71">
        <v>9.2999999999999992E-3</v>
      </c>
      <c r="N957" t="str">
        <f>_xll.IMDP("BND",D957,$N$1,A957)</f>
        <v>일반</v>
      </c>
      <c r="O957">
        <f t="shared" si="14"/>
        <v>1.004214E-2</v>
      </c>
    </row>
    <row r="958" spans="1:15" x14ac:dyDescent="0.3">
      <c r="A958" s="73">
        <v>46311</v>
      </c>
      <c r="B958" s="67" t="s">
        <v>2090</v>
      </c>
      <c r="C958" s="68" t="s">
        <v>2811</v>
      </c>
      <c r="D958" s="68" t="s">
        <v>3586</v>
      </c>
      <c r="E958" s="67" t="s">
        <v>3587</v>
      </c>
      <c r="F958" s="69">
        <v>4.0570000000000004</v>
      </c>
      <c r="G958" s="70">
        <v>1.1697</v>
      </c>
      <c r="H958" s="70">
        <v>1.9581</v>
      </c>
      <c r="I958" s="73">
        <v>45663</v>
      </c>
      <c r="J958" s="73">
        <v>46758</v>
      </c>
      <c r="K958" s="69">
        <v>2.86</v>
      </c>
      <c r="L958" s="68" t="s">
        <v>2609</v>
      </c>
      <c r="M958" s="71">
        <v>9.1999999999999998E-3</v>
      </c>
      <c r="N958" t="str">
        <f>_xll.IMDP("BND",D958,$N$1,A958)</f>
        <v>일반</v>
      </c>
      <c r="O958">
        <f t="shared" si="14"/>
        <v>1.076124E-2</v>
      </c>
    </row>
    <row r="959" spans="1:15" x14ac:dyDescent="0.3">
      <c r="A959" s="73">
        <v>46311</v>
      </c>
      <c r="B959" s="67" t="s">
        <v>2090</v>
      </c>
      <c r="C959" s="68" t="s">
        <v>2811</v>
      </c>
      <c r="D959" s="68" t="s">
        <v>3588</v>
      </c>
      <c r="E959" s="67" t="s">
        <v>3589</v>
      </c>
      <c r="F959" s="69">
        <v>4.0650000000000004</v>
      </c>
      <c r="G959" s="70">
        <v>1.2522</v>
      </c>
      <c r="H959" s="70">
        <v>2.1983999999999999</v>
      </c>
      <c r="I959" s="73">
        <v>45694</v>
      </c>
      <c r="J959" s="73">
        <v>46789</v>
      </c>
      <c r="K959" s="69">
        <v>2.86</v>
      </c>
      <c r="L959" s="68" t="s">
        <v>2609</v>
      </c>
      <c r="M959" s="71">
        <v>1.38E-2</v>
      </c>
      <c r="N959" t="str">
        <f>_xll.IMDP("BND",D959,$N$1,A959)</f>
        <v>일반</v>
      </c>
      <c r="O959">
        <f t="shared" si="14"/>
        <v>1.7280359999999998E-2</v>
      </c>
    </row>
    <row r="960" spans="1:15" x14ac:dyDescent="0.3">
      <c r="A960" s="73">
        <v>46311</v>
      </c>
      <c r="B960" s="67" t="s">
        <v>2090</v>
      </c>
      <c r="C960" s="68" t="s">
        <v>2811</v>
      </c>
      <c r="D960" s="68" t="s">
        <v>3590</v>
      </c>
      <c r="E960" s="67" t="s">
        <v>3591</v>
      </c>
      <c r="F960" s="69">
        <v>4.0730000000000004</v>
      </c>
      <c r="G960" s="70">
        <v>1.3325</v>
      </c>
      <c r="H960" s="70">
        <v>2.4455</v>
      </c>
      <c r="I960" s="73">
        <v>45722</v>
      </c>
      <c r="J960" s="73">
        <v>46818</v>
      </c>
      <c r="K960" s="69">
        <v>2.9</v>
      </c>
      <c r="L960" s="68" t="s">
        <v>2609</v>
      </c>
      <c r="M960" s="71">
        <v>9.1999999999999998E-3</v>
      </c>
      <c r="N960" t="str">
        <f>_xll.IMDP("BND",D960,$N$1,A960)</f>
        <v>일반</v>
      </c>
      <c r="O960">
        <f t="shared" si="14"/>
        <v>1.2259000000000001E-2</v>
      </c>
    </row>
    <row r="961" spans="1:15" x14ac:dyDescent="0.3">
      <c r="A961" s="73">
        <v>46311</v>
      </c>
      <c r="B961" s="67" t="s">
        <v>2090</v>
      </c>
      <c r="C961" s="68" t="s">
        <v>2811</v>
      </c>
      <c r="D961" s="68" t="s">
        <v>3592</v>
      </c>
      <c r="E961" s="67" t="s">
        <v>3593</v>
      </c>
      <c r="F961" s="69">
        <v>4.08</v>
      </c>
      <c r="G961" s="70">
        <v>1.4064000000000001</v>
      </c>
      <c r="H961" s="70">
        <v>2.6835</v>
      </c>
      <c r="I961" s="73">
        <v>45750</v>
      </c>
      <c r="J961" s="73">
        <v>46846</v>
      </c>
      <c r="K961" s="69">
        <v>2.82</v>
      </c>
      <c r="L961" s="68" t="s">
        <v>2609</v>
      </c>
      <c r="M961" s="71">
        <v>9.1000000000000004E-3</v>
      </c>
      <c r="N961" t="str">
        <f>_xll.IMDP("BND",D961,$N$1,A961)</f>
        <v>일반</v>
      </c>
      <c r="O961">
        <f t="shared" si="14"/>
        <v>1.2798240000000001E-2</v>
      </c>
    </row>
    <row r="962" spans="1:15" x14ac:dyDescent="0.3">
      <c r="A962" s="73">
        <v>46311</v>
      </c>
      <c r="B962" s="67" t="s">
        <v>2090</v>
      </c>
      <c r="C962" s="68" t="s">
        <v>2811</v>
      </c>
      <c r="D962" s="68" t="s">
        <v>3594</v>
      </c>
      <c r="E962" s="67" t="s">
        <v>3595</v>
      </c>
      <c r="F962" s="69">
        <v>4.0910000000000002</v>
      </c>
      <c r="G962" s="70">
        <v>1.4861</v>
      </c>
      <c r="H962" s="70">
        <v>2.9777999999999998</v>
      </c>
      <c r="I962" s="73">
        <v>45785</v>
      </c>
      <c r="J962" s="73">
        <v>46881</v>
      </c>
      <c r="K962" s="69">
        <v>2.54</v>
      </c>
      <c r="L962" s="68" t="s">
        <v>2609</v>
      </c>
      <c r="M962" s="71">
        <v>9.1999999999999998E-3</v>
      </c>
      <c r="N962" t="str">
        <f>_xll.IMDP("BND",D962,$N$1,A962)</f>
        <v>일반</v>
      </c>
      <c r="O962">
        <f t="shared" ref="O962:O1025" si="15">M962*G962</f>
        <v>1.3672119999999999E-2</v>
      </c>
    </row>
    <row r="963" spans="1:15" x14ac:dyDescent="0.3">
      <c r="A963" s="73">
        <v>46311</v>
      </c>
      <c r="B963" s="67" t="s">
        <v>2090</v>
      </c>
      <c r="C963" s="68" t="s">
        <v>2811</v>
      </c>
      <c r="D963" s="68" t="s">
        <v>3596</v>
      </c>
      <c r="E963" s="67" t="s">
        <v>3597</v>
      </c>
      <c r="F963" s="69">
        <v>4.1059999999999999</v>
      </c>
      <c r="G963" s="70">
        <v>1.5504</v>
      </c>
      <c r="H963" s="70">
        <v>3.206</v>
      </c>
      <c r="I963" s="73">
        <v>45812</v>
      </c>
      <c r="J963" s="73">
        <v>46906</v>
      </c>
      <c r="K963" s="69">
        <v>2.65</v>
      </c>
      <c r="L963" s="68" t="s">
        <v>2609</v>
      </c>
      <c r="M963" s="71">
        <v>9.5999999999999992E-3</v>
      </c>
      <c r="N963" t="str">
        <f>_xll.IMDP("BND",D963,$N$1,A963)</f>
        <v>일반</v>
      </c>
      <c r="O963">
        <f t="shared" si="15"/>
        <v>1.4883839999999999E-2</v>
      </c>
    </row>
    <row r="964" spans="1:15" x14ac:dyDescent="0.3">
      <c r="A964" s="73">
        <v>46311</v>
      </c>
      <c r="B964" s="67" t="s">
        <v>2090</v>
      </c>
      <c r="C964" s="68" t="s">
        <v>2811</v>
      </c>
      <c r="D964" s="68" t="s">
        <v>3598</v>
      </c>
      <c r="E964" s="67" t="s">
        <v>3599</v>
      </c>
      <c r="F964" s="69">
        <v>4.1230000000000002</v>
      </c>
      <c r="G964" s="70">
        <v>1.6356999999999999</v>
      </c>
      <c r="H964" s="70">
        <v>3.5200999999999998</v>
      </c>
      <c r="I964" s="73">
        <v>45842</v>
      </c>
      <c r="J964" s="73">
        <v>46938</v>
      </c>
      <c r="K964" s="69">
        <v>2.67</v>
      </c>
      <c r="L964" s="68" t="s">
        <v>2609</v>
      </c>
      <c r="M964" s="71">
        <v>9.1000000000000004E-3</v>
      </c>
      <c r="N964" t="str">
        <f>_xll.IMDP("BND",D964,$N$1,A964)</f>
        <v>일반</v>
      </c>
      <c r="O964">
        <f t="shared" si="15"/>
        <v>1.488487E-2</v>
      </c>
    </row>
    <row r="965" spans="1:15" x14ac:dyDescent="0.3">
      <c r="A965" s="73">
        <v>46311</v>
      </c>
      <c r="B965" s="67" t="s">
        <v>2090</v>
      </c>
      <c r="C965" s="68" t="s">
        <v>2811</v>
      </c>
      <c r="D965" s="68" t="s">
        <v>3600</v>
      </c>
      <c r="E965" s="67" t="s">
        <v>3601</v>
      </c>
      <c r="F965" s="69">
        <v>4.1379999999999999</v>
      </c>
      <c r="G965" s="70">
        <v>1.7179</v>
      </c>
      <c r="H965" s="70">
        <v>3.8346</v>
      </c>
      <c r="I965" s="73">
        <v>45874</v>
      </c>
      <c r="J965" s="73">
        <v>46969</v>
      </c>
      <c r="K965" s="69">
        <v>2.6</v>
      </c>
      <c r="L965" s="68" t="s">
        <v>2609</v>
      </c>
      <c r="M965" s="71">
        <v>9.4999999999999998E-3</v>
      </c>
      <c r="N965" t="str">
        <f>_xll.IMDP("BND",D965,$N$1,A965)</f>
        <v>일반</v>
      </c>
      <c r="O965">
        <f t="shared" si="15"/>
        <v>1.6320049999999999E-2</v>
      </c>
    </row>
    <row r="966" spans="1:15" x14ac:dyDescent="0.3">
      <c r="A966" s="73">
        <v>46311</v>
      </c>
      <c r="B966" s="67" t="s">
        <v>2090</v>
      </c>
      <c r="C966" s="68" t="s">
        <v>2811</v>
      </c>
      <c r="D966" s="68" t="s">
        <v>3602</v>
      </c>
      <c r="E966" s="67" t="s">
        <v>3603</v>
      </c>
      <c r="F966" s="69">
        <v>4.1559999999999997</v>
      </c>
      <c r="G966" s="70">
        <v>1.7983</v>
      </c>
      <c r="H966" s="70">
        <v>4.1584000000000003</v>
      </c>
      <c r="I966" s="73">
        <v>45904</v>
      </c>
      <c r="J966" s="73">
        <v>47000</v>
      </c>
      <c r="K966" s="69">
        <v>2.68</v>
      </c>
      <c r="L966" s="68" t="s">
        <v>2609</v>
      </c>
      <c r="M966" s="71">
        <v>1.04E-2</v>
      </c>
      <c r="N966" t="str">
        <f>_xll.IMDP("BND",D966,$N$1,A966)</f>
        <v>일반</v>
      </c>
      <c r="O966">
        <f t="shared" si="15"/>
        <v>1.8702319999999998E-2</v>
      </c>
    </row>
    <row r="967" spans="1:15" x14ac:dyDescent="0.3">
      <c r="A967" s="73">
        <v>46311</v>
      </c>
      <c r="B967" s="67" t="s">
        <v>2090</v>
      </c>
      <c r="C967" s="68" t="s">
        <v>2811</v>
      </c>
      <c r="D967" s="68" t="s">
        <v>3604</v>
      </c>
      <c r="E967" s="67" t="s">
        <v>3605</v>
      </c>
      <c r="F967" s="69">
        <v>4.1689999999999996</v>
      </c>
      <c r="G967" s="70">
        <v>1.8663000000000001</v>
      </c>
      <c r="H967" s="70">
        <v>4.4417</v>
      </c>
      <c r="I967" s="73">
        <v>45931</v>
      </c>
      <c r="J967" s="73">
        <v>47025</v>
      </c>
      <c r="K967" s="69">
        <v>2.78</v>
      </c>
      <c r="L967" s="68" t="s">
        <v>2609</v>
      </c>
      <c r="M967" s="71">
        <v>1.18E-2</v>
      </c>
      <c r="N967" t="str">
        <f>_xll.IMDP("BND",D967,$N$1,A967)</f>
        <v>일반</v>
      </c>
      <c r="O967">
        <f t="shared" si="15"/>
        <v>2.2022340000000001E-2</v>
      </c>
    </row>
    <row r="968" spans="1:15" x14ac:dyDescent="0.3">
      <c r="A968" s="73">
        <v>46311</v>
      </c>
      <c r="B968" s="67" t="s">
        <v>2090</v>
      </c>
      <c r="C968" s="68" t="s">
        <v>2811</v>
      </c>
      <c r="D968" s="68" t="s">
        <v>3606</v>
      </c>
      <c r="E968" s="67" t="s">
        <v>3607</v>
      </c>
      <c r="F968" s="69">
        <v>4.2939999999999996</v>
      </c>
      <c r="G968" s="70">
        <v>3.6829000000000001</v>
      </c>
      <c r="H968" s="70">
        <v>16.0778</v>
      </c>
      <c r="I968" s="73">
        <v>45967</v>
      </c>
      <c r="J968" s="73">
        <v>47793</v>
      </c>
      <c r="K968" s="69">
        <v>3.28</v>
      </c>
      <c r="L968" s="68" t="s">
        <v>2609</v>
      </c>
      <c r="M968" s="71">
        <v>0.01</v>
      </c>
      <c r="N968" t="str">
        <f>_xll.IMDP("BND",D968,$N$1,A968)</f>
        <v>일반</v>
      </c>
      <c r="O968">
        <f t="shared" si="15"/>
        <v>3.6829000000000001E-2</v>
      </c>
    </row>
    <row r="969" spans="1:15" x14ac:dyDescent="0.3">
      <c r="A969" s="73">
        <v>46311</v>
      </c>
      <c r="B969" s="67" t="s">
        <v>2090</v>
      </c>
      <c r="C969" s="68" t="s">
        <v>2811</v>
      </c>
      <c r="D969" s="68" t="s">
        <v>3608</v>
      </c>
      <c r="E969" s="67" t="s">
        <v>3609</v>
      </c>
      <c r="F969" s="69">
        <v>4.1980000000000004</v>
      </c>
      <c r="G969" s="70">
        <v>2.0945</v>
      </c>
      <c r="H969" s="70">
        <v>5.5194000000000001</v>
      </c>
      <c r="I969" s="73">
        <v>46028</v>
      </c>
      <c r="J969" s="73">
        <v>47123</v>
      </c>
      <c r="K969" s="69">
        <v>3.15</v>
      </c>
      <c r="L969" s="68" t="s">
        <v>2609</v>
      </c>
      <c r="M969" s="71">
        <v>4.5999999999999999E-3</v>
      </c>
      <c r="N969" t="str">
        <f>_xll.IMDP("BND",D969,$N$1,A969)</f>
        <v>일반</v>
      </c>
      <c r="O969">
        <f t="shared" si="15"/>
        <v>9.6346999999999995E-3</v>
      </c>
    </row>
    <row r="970" spans="1:15" x14ac:dyDescent="0.3">
      <c r="A970" s="73">
        <v>46311</v>
      </c>
      <c r="B970" s="67" t="s">
        <v>2090</v>
      </c>
      <c r="C970" s="68" t="s">
        <v>2811</v>
      </c>
      <c r="D970" s="68" t="s">
        <v>3610</v>
      </c>
      <c r="E970" s="67" t="s">
        <v>3611</v>
      </c>
      <c r="F970" s="69">
        <v>4.2060000000000004</v>
      </c>
      <c r="G970" s="70">
        <v>2.1602999999999999</v>
      </c>
      <c r="H970" s="70">
        <v>5.8430999999999997</v>
      </c>
      <c r="I970" s="73">
        <v>46056</v>
      </c>
      <c r="J970" s="73">
        <v>47151</v>
      </c>
      <c r="K970" s="69">
        <v>3.54</v>
      </c>
      <c r="L970" s="68" t="s">
        <v>2609</v>
      </c>
      <c r="M970" s="71">
        <v>5.4999999999999997E-3</v>
      </c>
      <c r="N970" t="str">
        <f>_xll.IMDP("BND",D970,$N$1,A970)</f>
        <v>일반</v>
      </c>
      <c r="O970">
        <f t="shared" si="15"/>
        <v>1.1881649999999999E-2</v>
      </c>
    </row>
    <row r="971" spans="1:15" x14ac:dyDescent="0.3">
      <c r="A971" s="73">
        <v>46311</v>
      </c>
      <c r="B971" s="67" t="s">
        <v>2090</v>
      </c>
      <c r="C971" s="68" t="s">
        <v>2811</v>
      </c>
      <c r="D971" s="68" t="s">
        <v>3612</v>
      </c>
      <c r="E971" s="67" t="s">
        <v>3613</v>
      </c>
      <c r="F971" s="69">
        <v>4.2149999999999999</v>
      </c>
      <c r="G971" s="70">
        <v>2.2454000000000001</v>
      </c>
      <c r="H971" s="70">
        <v>6.2586000000000004</v>
      </c>
      <c r="I971" s="73">
        <v>46086</v>
      </c>
      <c r="J971" s="73">
        <v>47182</v>
      </c>
      <c r="K971" s="69">
        <v>3.52</v>
      </c>
      <c r="L971" s="68" t="s">
        <v>2609</v>
      </c>
      <c r="M971" s="71">
        <v>5.0000000000000001E-3</v>
      </c>
      <c r="N971" t="str">
        <f>_xll.IMDP("BND",D971,$N$1,A971)</f>
        <v>일반</v>
      </c>
      <c r="O971">
        <f t="shared" si="15"/>
        <v>1.1227000000000001E-2</v>
      </c>
    </row>
    <row r="972" spans="1:15" x14ac:dyDescent="0.3">
      <c r="A972" s="73">
        <v>46311</v>
      </c>
      <c r="B972" s="67" t="s">
        <v>2090</v>
      </c>
      <c r="C972" s="68" t="s">
        <v>2811</v>
      </c>
      <c r="D972" s="68" t="s">
        <v>3614</v>
      </c>
      <c r="E972" s="67" t="s">
        <v>3615</v>
      </c>
      <c r="F972" s="69">
        <v>4.2220000000000004</v>
      </c>
      <c r="G972" s="70">
        <v>2.3123999999999998</v>
      </c>
      <c r="H972" s="70">
        <v>6.6048999999999998</v>
      </c>
      <c r="I972" s="73">
        <v>46114</v>
      </c>
      <c r="J972" s="73">
        <v>47210</v>
      </c>
      <c r="K972" s="69">
        <v>3.8</v>
      </c>
      <c r="L972" s="68" t="s">
        <v>2609</v>
      </c>
      <c r="M972" s="71">
        <v>5.4999999999999997E-3</v>
      </c>
      <c r="N972" t="str">
        <f>_xll.IMDP("BND",D972,$N$1,A972)</f>
        <v>일반</v>
      </c>
      <c r="O972">
        <f t="shared" si="15"/>
        <v>1.2718199999999999E-2</v>
      </c>
    </row>
    <row r="973" spans="1:15" x14ac:dyDescent="0.3">
      <c r="A973" s="73">
        <v>46311</v>
      </c>
      <c r="B973" s="67" t="s">
        <v>2090</v>
      </c>
      <c r="C973" s="68" t="s">
        <v>2811</v>
      </c>
      <c r="D973" s="68" t="s">
        <v>3616</v>
      </c>
      <c r="E973" s="67" t="s">
        <v>3617</v>
      </c>
      <c r="F973" s="69">
        <v>4.2279999999999998</v>
      </c>
      <c r="G973" s="70">
        <v>2.3513999999999999</v>
      </c>
      <c r="H973" s="70">
        <v>6.9058999999999999</v>
      </c>
      <c r="I973" s="73">
        <v>46149</v>
      </c>
      <c r="J973" s="73">
        <v>47242</v>
      </c>
      <c r="K973" s="69">
        <v>3.86</v>
      </c>
      <c r="L973" s="68" t="s">
        <v>2609</v>
      </c>
      <c r="M973" s="71">
        <v>1.0699999999999999E-2</v>
      </c>
      <c r="N973" t="str">
        <f>_xll.IMDP("BND",D973,$N$1,A973)</f>
        <v>일반</v>
      </c>
      <c r="O973">
        <f t="shared" si="15"/>
        <v>2.5159979999999998E-2</v>
      </c>
    </row>
    <row r="974" spans="1:15" x14ac:dyDescent="0.3">
      <c r="A974" s="73">
        <v>46311</v>
      </c>
      <c r="B974" s="67" t="s">
        <v>2090</v>
      </c>
      <c r="C974" s="68" t="s">
        <v>2811</v>
      </c>
      <c r="D974" s="68" t="s">
        <v>3618</v>
      </c>
      <c r="E974" s="67" t="s">
        <v>3619</v>
      </c>
      <c r="F974" s="69">
        <v>4.2309999999999999</v>
      </c>
      <c r="G974" s="70">
        <v>2.4154</v>
      </c>
      <c r="H974" s="70">
        <v>7.2603</v>
      </c>
      <c r="I974" s="73">
        <v>46175</v>
      </c>
      <c r="J974" s="73">
        <v>47270</v>
      </c>
      <c r="K974" s="69">
        <v>4.2</v>
      </c>
      <c r="L974" s="68" t="s">
        <v>2609</v>
      </c>
      <c r="M974" s="71">
        <v>6.6E-3</v>
      </c>
      <c r="N974" t="str">
        <f>_xll.IMDP("BND",D974,$N$1,A974)</f>
        <v>일반</v>
      </c>
      <c r="O974">
        <f t="shared" si="15"/>
        <v>1.594164E-2</v>
      </c>
    </row>
    <row r="975" spans="1:15" x14ac:dyDescent="0.3">
      <c r="A975" s="73">
        <v>46311</v>
      </c>
      <c r="B975" s="67" t="s">
        <v>2090</v>
      </c>
      <c r="C975" s="68" t="s">
        <v>2811</v>
      </c>
      <c r="D975" s="68" t="s">
        <v>14070</v>
      </c>
      <c r="E975" s="67" t="s">
        <v>14071</v>
      </c>
      <c r="F975" s="69">
        <v>4.2220000000000004</v>
      </c>
      <c r="G975" s="70">
        <v>2.2825000000000002</v>
      </c>
      <c r="H975" s="70">
        <v>6.5086000000000004</v>
      </c>
      <c r="I975" s="73">
        <v>46205</v>
      </c>
      <c r="J975" s="73">
        <v>47211</v>
      </c>
      <c r="K975" s="69">
        <v>4.09</v>
      </c>
      <c r="L975" s="68" t="s">
        <v>2609</v>
      </c>
      <c r="M975" s="71">
        <v>1.4E-2</v>
      </c>
      <c r="N975" t="str">
        <f>_xll.IMDP("BND",D975,$N$1,A975)</f>
        <v>일반</v>
      </c>
      <c r="O975">
        <f t="shared" si="15"/>
        <v>3.1955000000000004E-2</v>
      </c>
    </row>
    <row r="976" spans="1:15" x14ac:dyDescent="0.3">
      <c r="A976" s="73">
        <v>46311</v>
      </c>
      <c r="B976" s="67" t="s">
        <v>2090</v>
      </c>
      <c r="C976" s="68" t="s">
        <v>2811</v>
      </c>
      <c r="D976" s="68" t="s">
        <v>14705</v>
      </c>
      <c r="E976" s="67" t="s">
        <v>14706</v>
      </c>
      <c r="F976" s="69">
        <v>4.2380000000000004</v>
      </c>
      <c r="G976" s="70">
        <v>2.5966999999999998</v>
      </c>
      <c r="H976" s="70">
        <v>8.2545999999999999</v>
      </c>
      <c r="I976" s="73">
        <v>46240</v>
      </c>
      <c r="J976" s="73">
        <v>47336</v>
      </c>
      <c r="K976" s="69">
        <v>4.1100000000000003</v>
      </c>
      <c r="L976" s="68" t="s">
        <v>2609</v>
      </c>
      <c r="M976" s="71">
        <v>3.6299999999999999E-2</v>
      </c>
      <c r="N976" t="str">
        <f>_xll.IMDP("BND",D976,$N$1,A976)</f>
        <v>일반</v>
      </c>
      <c r="O976">
        <f t="shared" si="15"/>
        <v>9.4260209999999983E-2</v>
      </c>
    </row>
    <row r="977" spans="1:15" x14ac:dyDescent="0.3">
      <c r="A977" s="73">
        <v>46311</v>
      </c>
      <c r="B977" s="67" t="s">
        <v>2090</v>
      </c>
      <c r="C977" s="68" t="s">
        <v>2811</v>
      </c>
      <c r="D977" s="68" t="s">
        <v>15235</v>
      </c>
      <c r="E977" s="67" t="s">
        <v>15236</v>
      </c>
      <c r="F977" s="69">
        <v>4.2430000000000003</v>
      </c>
      <c r="G977" s="70">
        <v>2.6616</v>
      </c>
      <c r="H977" s="70">
        <v>8.6390999999999991</v>
      </c>
      <c r="I977" s="73">
        <v>46268</v>
      </c>
      <c r="J977" s="73">
        <v>47364</v>
      </c>
      <c r="K977" s="69">
        <v>4.3499999999999996</v>
      </c>
      <c r="L977" s="68" t="s">
        <v>2609</v>
      </c>
      <c r="M977" s="71">
        <v>1.17E-2</v>
      </c>
      <c r="N977" t="str">
        <f>_xll.IMDP("BND",D977,$N$1,A977)</f>
        <v>일반</v>
      </c>
      <c r="O977">
        <f t="shared" si="15"/>
        <v>3.114072E-2</v>
      </c>
    </row>
    <row r="978" spans="1:15" x14ac:dyDescent="0.3">
      <c r="A978" s="73">
        <v>46311</v>
      </c>
      <c r="B978" s="67" t="s">
        <v>2090</v>
      </c>
      <c r="C978" s="68" t="s">
        <v>2811</v>
      </c>
      <c r="D978" s="68" t="s">
        <v>15771</v>
      </c>
      <c r="E978" s="67" t="s">
        <v>15772</v>
      </c>
      <c r="F978" s="69">
        <v>4.3449999999999998</v>
      </c>
      <c r="G978" s="70">
        <v>4.3796999999999997</v>
      </c>
      <c r="H978" s="70">
        <v>22.564299999999999</v>
      </c>
      <c r="I978" s="73">
        <v>46296</v>
      </c>
      <c r="J978" s="73">
        <v>48120</v>
      </c>
      <c r="K978" s="69">
        <v>4.59</v>
      </c>
      <c r="L978" s="68" t="s">
        <v>2609</v>
      </c>
      <c r="M978" s="71">
        <v>4.7000000000000002E-3</v>
      </c>
      <c r="N978" t="str">
        <f>_xll.IMDP("BND",D978,$N$1,A978)</f>
        <v>일반</v>
      </c>
      <c r="O978">
        <f t="shared" si="15"/>
        <v>2.058459E-2</v>
      </c>
    </row>
    <row r="979" spans="1:15" x14ac:dyDescent="0.3">
      <c r="A979" s="73">
        <v>46311</v>
      </c>
      <c r="B979" s="67" t="s">
        <v>2090</v>
      </c>
      <c r="C979" s="68" t="s">
        <v>2811</v>
      </c>
      <c r="D979" s="68" t="s">
        <v>3620</v>
      </c>
      <c r="E979" s="67" t="s">
        <v>3621</v>
      </c>
      <c r="F979" s="69">
        <v>3.73</v>
      </c>
      <c r="G979" s="70">
        <v>0.43120000000000003</v>
      </c>
      <c r="H979" s="70">
        <v>0.39760000000000001</v>
      </c>
      <c r="I979" s="73">
        <v>40995</v>
      </c>
      <c r="J979" s="73">
        <v>46473</v>
      </c>
      <c r="K979" s="69">
        <v>4.2</v>
      </c>
      <c r="L979" s="68" t="s">
        <v>2609</v>
      </c>
      <c r="M979" s="71">
        <v>6.4999999999999997E-3</v>
      </c>
      <c r="N979" t="str">
        <f>_xll.IMDP("BND",D979,$N$1,A979)</f>
        <v>일반</v>
      </c>
      <c r="O979">
        <f t="shared" si="15"/>
        <v>2.8028000000000003E-3</v>
      </c>
    </row>
    <row r="980" spans="1:15" x14ac:dyDescent="0.3">
      <c r="A980" s="73">
        <v>46311</v>
      </c>
      <c r="B980" s="67" t="s">
        <v>2090</v>
      </c>
      <c r="C980" s="68" t="s">
        <v>2811</v>
      </c>
      <c r="D980" s="68" t="s">
        <v>3622</v>
      </c>
      <c r="E980" s="67" t="s">
        <v>3623</v>
      </c>
      <c r="F980" s="69">
        <v>4.3479999999999999</v>
      </c>
      <c r="G980" s="70">
        <v>5.1779999999999999</v>
      </c>
      <c r="H980" s="70">
        <v>31.106300000000001</v>
      </c>
      <c r="I980" s="73">
        <v>41141</v>
      </c>
      <c r="J980" s="73">
        <v>48446</v>
      </c>
      <c r="K980" s="69">
        <v>3.46</v>
      </c>
      <c r="L980" s="68" t="s">
        <v>2609</v>
      </c>
      <c r="M980" s="71">
        <v>4.8999999999999998E-3</v>
      </c>
      <c r="N980" t="str">
        <f>_xll.IMDP("BND",D980,$N$1,A980)</f>
        <v>일반</v>
      </c>
      <c r="O980">
        <f t="shared" si="15"/>
        <v>2.5372199999999998E-2</v>
      </c>
    </row>
    <row r="981" spans="1:15" x14ac:dyDescent="0.3">
      <c r="A981" s="73">
        <v>46311</v>
      </c>
      <c r="B981" s="67" t="s">
        <v>2090</v>
      </c>
      <c r="C981" s="68" t="s">
        <v>2811</v>
      </c>
      <c r="D981" s="68" t="s">
        <v>3624</v>
      </c>
      <c r="E981" s="67" t="s">
        <v>3625</v>
      </c>
      <c r="F981" s="69">
        <v>4.0810000000000004</v>
      </c>
      <c r="G981" s="70">
        <v>1.4211</v>
      </c>
      <c r="H981" s="70">
        <v>2.7332999999999998</v>
      </c>
      <c r="I981" s="73">
        <v>41373</v>
      </c>
      <c r="J981" s="73">
        <v>46852</v>
      </c>
      <c r="K981" s="69">
        <v>3.03</v>
      </c>
      <c r="L981" s="68" t="s">
        <v>2609</v>
      </c>
      <c r="M981" s="71">
        <v>4.5999999999999999E-3</v>
      </c>
      <c r="N981" t="str">
        <f>_xll.IMDP("BND",D981,$N$1,A981)</f>
        <v>일반</v>
      </c>
      <c r="O981">
        <f t="shared" si="15"/>
        <v>6.5370599999999999E-3</v>
      </c>
    </row>
    <row r="982" spans="1:15" x14ac:dyDescent="0.3">
      <c r="A982" s="73">
        <v>46311</v>
      </c>
      <c r="B982" s="67" t="s">
        <v>2090</v>
      </c>
      <c r="C982" s="68" t="s">
        <v>2811</v>
      </c>
      <c r="D982" s="68" t="s">
        <v>3626</v>
      </c>
      <c r="E982" s="67" t="s">
        <v>3627</v>
      </c>
      <c r="F982" s="69">
        <v>4.1020000000000003</v>
      </c>
      <c r="G982" s="70">
        <v>1.5282</v>
      </c>
      <c r="H982" s="70">
        <v>3.1345000000000001</v>
      </c>
      <c r="I982" s="73">
        <v>41421</v>
      </c>
      <c r="J982" s="73">
        <v>46900</v>
      </c>
      <c r="K982" s="69">
        <v>3.14</v>
      </c>
      <c r="L982" s="68" t="s">
        <v>2609</v>
      </c>
      <c r="M982" s="71">
        <v>4.5999999999999999E-3</v>
      </c>
      <c r="N982" t="str">
        <f>_xll.IMDP("BND",D982,$N$1,A982)</f>
        <v>일반</v>
      </c>
      <c r="O982">
        <f t="shared" si="15"/>
        <v>7.0297199999999997E-3</v>
      </c>
    </row>
    <row r="983" spans="1:15" x14ac:dyDescent="0.3">
      <c r="A983" s="73">
        <v>46311</v>
      </c>
      <c r="B983" s="67" t="s">
        <v>2090</v>
      </c>
      <c r="C983" s="68" t="s">
        <v>2811</v>
      </c>
      <c r="D983" s="68" t="s">
        <v>3628</v>
      </c>
      <c r="E983" s="67" t="s">
        <v>3629</v>
      </c>
      <c r="F983" s="69">
        <v>4.3600000000000003</v>
      </c>
      <c r="G983" s="70">
        <v>5.8646000000000003</v>
      </c>
      <c r="H983" s="70">
        <v>40.197800000000001</v>
      </c>
      <c r="I983" s="73">
        <v>41492</v>
      </c>
      <c r="J983" s="73">
        <v>48797</v>
      </c>
      <c r="K983" s="69">
        <v>3.81</v>
      </c>
      <c r="L983" s="68" t="s">
        <v>2609</v>
      </c>
      <c r="M983" s="71">
        <v>4.4999999999999997E-3</v>
      </c>
      <c r="N983" t="str">
        <f>_xll.IMDP("BND",D983,$N$1,A983)</f>
        <v>일반</v>
      </c>
      <c r="O983">
        <f t="shared" si="15"/>
        <v>2.63907E-2</v>
      </c>
    </row>
    <row r="984" spans="1:15" x14ac:dyDescent="0.3">
      <c r="A984" s="73">
        <v>46311</v>
      </c>
      <c r="B984" s="67" t="s">
        <v>2090</v>
      </c>
      <c r="C984" s="68" t="s">
        <v>2811</v>
      </c>
      <c r="D984" s="68" t="s">
        <v>3630</v>
      </c>
      <c r="E984" s="67" t="s">
        <v>3631</v>
      </c>
      <c r="F984" s="69">
        <v>4.1840000000000002</v>
      </c>
      <c r="G984" s="70">
        <v>1.9351</v>
      </c>
      <c r="H984" s="70">
        <v>4.8181000000000003</v>
      </c>
      <c r="I984" s="73">
        <v>41591</v>
      </c>
      <c r="J984" s="73">
        <v>47070</v>
      </c>
      <c r="K984" s="69">
        <v>3.82</v>
      </c>
      <c r="L984" s="68" t="s">
        <v>2609</v>
      </c>
      <c r="M984" s="71">
        <v>2.8E-3</v>
      </c>
      <c r="N984" t="str">
        <f>_xll.IMDP("BND",D984,$N$1,A984)</f>
        <v>일반</v>
      </c>
      <c r="O984">
        <f t="shared" si="15"/>
        <v>5.4182800000000001E-3</v>
      </c>
    </row>
    <row r="985" spans="1:15" x14ac:dyDescent="0.3">
      <c r="A985" s="73">
        <v>46311</v>
      </c>
      <c r="B985" s="67" t="s">
        <v>2090</v>
      </c>
      <c r="C985" s="68" t="s">
        <v>2811</v>
      </c>
      <c r="D985" s="68" t="s">
        <v>3632</v>
      </c>
      <c r="E985" s="67" t="s">
        <v>3633</v>
      </c>
      <c r="F985" s="69">
        <v>4.1589999999999998</v>
      </c>
      <c r="G985" s="70">
        <v>1.8220000000000001</v>
      </c>
      <c r="H985" s="70">
        <v>4.2506000000000004</v>
      </c>
      <c r="I985" s="73">
        <v>43354</v>
      </c>
      <c r="J985" s="73">
        <v>47007</v>
      </c>
      <c r="K985" s="69">
        <v>2.34</v>
      </c>
      <c r="L985" s="68" t="s">
        <v>2609</v>
      </c>
      <c r="M985" s="71">
        <v>6.7000000000000002E-3</v>
      </c>
      <c r="N985" t="str">
        <f>_xll.IMDP("BND",D985,$N$1,A985)</f>
        <v>일반</v>
      </c>
      <c r="O985">
        <f t="shared" si="15"/>
        <v>1.22074E-2</v>
      </c>
    </row>
    <row r="986" spans="1:15" x14ac:dyDescent="0.3">
      <c r="A986" s="73">
        <v>46311</v>
      </c>
      <c r="B986" s="67" t="s">
        <v>2090</v>
      </c>
      <c r="C986" s="68" t="s">
        <v>2811</v>
      </c>
      <c r="D986" s="68" t="s">
        <v>3634</v>
      </c>
      <c r="E986" s="67" t="s">
        <v>3635</v>
      </c>
      <c r="F986" s="69">
        <v>4.5709999999999997</v>
      </c>
      <c r="G986" s="70">
        <v>17.013999999999999</v>
      </c>
      <c r="H986" s="70">
        <v>357.55529999999999</v>
      </c>
      <c r="I986" s="73">
        <v>43762</v>
      </c>
      <c r="J986" s="73">
        <v>54720</v>
      </c>
      <c r="K986" s="69">
        <v>1.71</v>
      </c>
      <c r="L986" s="68" t="s">
        <v>2609</v>
      </c>
      <c r="M986" s="71">
        <v>1.6999999999999999E-3</v>
      </c>
      <c r="N986" t="str">
        <f>_xll.IMDP("BND",D986,$N$1,A986)</f>
        <v>일반</v>
      </c>
      <c r="O986">
        <f t="shared" si="15"/>
        <v>2.8923799999999996E-2</v>
      </c>
    </row>
    <row r="987" spans="1:15" x14ac:dyDescent="0.3">
      <c r="A987" s="73">
        <v>46311</v>
      </c>
      <c r="B987" s="67" t="s">
        <v>2090</v>
      </c>
      <c r="C987" s="68" t="s">
        <v>2811</v>
      </c>
      <c r="D987" s="68" t="s">
        <v>3636</v>
      </c>
      <c r="E987" s="67" t="s">
        <v>3637</v>
      </c>
      <c r="F987" s="69">
        <v>4.1989999999999998</v>
      </c>
      <c r="G987" s="70">
        <v>2.1021999999999998</v>
      </c>
      <c r="H987" s="70">
        <v>5.5431999999999997</v>
      </c>
      <c r="I987" s="73">
        <v>44567</v>
      </c>
      <c r="J987" s="73">
        <v>47124</v>
      </c>
      <c r="K987" s="69">
        <v>2.75</v>
      </c>
      <c r="L987" s="68" t="s">
        <v>2609</v>
      </c>
      <c r="M987" s="71">
        <v>9.1000000000000004E-3</v>
      </c>
      <c r="N987" t="str">
        <f>_xll.IMDP("BND",D987,$N$1,A987)</f>
        <v>일반</v>
      </c>
      <c r="O987">
        <f t="shared" si="15"/>
        <v>1.9130020000000001E-2</v>
      </c>
    </row>
    <row r="988" spans="1:15" x14ac:dyDescent="0.3">
      <c r="A988" s="73">
        <v>46311</v>
      </c>
      <c r="B988" s="67" t="s">
        <v>2090</v>
      </c>
      <c r="C988" s="68" t="s">
        <v>2811</v>
      </c>
      <c r="D988" s="68" t="s">
        <v>3638</v>
      </c>
      <c r="E988" s="67" t="s">
        <v>3639</v>
      </c>
      <c r="F988" s="69">
        <v>3.9009999999999998</v>
      </c>
      <c r="G988" s="70">
        <v>0.59899999999999998</v>
      </c>
      <c r="H988" s="70">
        <v>0.65700000000000003</v>
      </c>
      <c r="I988" s="73">
        <v>44714</v>
      </c>
      <c r="J988" s="73">
        <v>46540</v>
      </c>
      <c r="K988" s="69">
        <v>3.9</v>
      </c>
      <c r="L988" s="68" t="s">
        <v>2609</v>
      </c>
      <c r="M988" s="71">
        <v>2.3999999999999998E-3</v>
      </c>
      <c r="N988" t="str">
        <f>_xll.IMDP("BND",D988,$N$1,A988)</f>
        <v>일반</v>
      </c>
      <c r="O988">
        <f t="shared" si="15"/>
        <v>1.4375999999999998E-3</v>
      </c>
    </row>
    <row r="989" spans="1:15" x14ac:dyDescent="0.3">
      <c r="A989" s="73">
        <v>46311</v>
      </c>
      <c r="B989" s="67" t="s">
        <v>2090</v>
      </c>
      <c r="C989" s="68" t="s">
        <v>2811</v>
      </c>
      <c r="D989" s="68" t="s">
        <v>3640</v>
      </c>
      <c r="E989" s="67" t="s">
        <v>3641</v>
      </c>
      <c r="F989" s="69">
        <v>3.968</v>
      </c>
      <c r="G989" s="70">
        <v>0.68510000000000004</v>
      </c>
      <c r="H989" s="70">
        <v>0.81030000000000002</v>
      </c>
      <c r="I989" s="73">
        <v>44746</v>
      </c>
      <c r="J989" s="73">
        <v>46572</v>
      </c>
      <c r="K989" s="69">
        <v>4.3</v>
      </c>
      <c r="L989" s="68" t="s">
        <v>2609</v>
      </c>
      <c r="M989" s="71">
        <v>2.3999999999999998E-3</v>
      </c>
      <c r="N989" t="str">
        <f>_xll.IMDP("BND",D989,$N$1,A989)</f>
        <v>일반</v>
      </c>
      <c r="O989">
        <f t="shared" si="15"/>
        <v>1.6442399999999999E-3</v>
      </c>
    </row>
    <row r="990" spans="1:15" x14ac:dyDescent="0.3">
      <c r="A990" s="73">
        <v>46311</v>
      </c>
      <c r="B990" s="67" t="s">
        <v>2090</v>
      </c>
      <c r="C990" s="68" t="s">
        <v>2811</v>
      </c>
      <c r="D990" s="68" t="s">
        <v>3642</v>
      </c>
      <c r="E990" s="67" t="s">
        <v>3643</v>
      </c>
      <c r="F990" s="69">
        <v>4</v>
      </c>
      <c r="G990" s="70">
        <v>0.76270000000000004</v>
      </c>
      <c r="H990" s="70">
        <v>0.96040000000000003</v>
      </c>
      <c r="I990" s="73">
        <v>44775</v>
      </c>
      <c r="J990" s="73">
        <v>46601</v>
      </c>
      <c r="K990" s="69">
        <v>4.0999999999999996</v>
      </c>
      <c r="L990" s="68" t="s">
        <v>2609</v>
      </c>
      <c r="M990" s="71">
        <v>5.1000000000000004E-3</v>
      </c>
      <c r="N990" t="str">
        <f>_xll.IMDP("BND",D990,$N$1,A990)</f>
        <v>일반</v>
      </c>
      <c r="O990">
        <f t="shared" si="15"/>
        <v>3.8897700000000003E-3</v>
      </c>
    </row>
    <row r="991" spans="1:15" x14ac:dyDescent="0.3">
      <c r="A991" s="73">
        <v>46311</v>
      </c>
      <c r="B991" s="67" t="s">
        <v>2090</v>
      </c>
      <c r="C991" s="68" t="s">
        <v>2811</v>
      </c>
      <c r="D991" s="68" t="s">
        <v>3644</v>
      </c>
      <c r="E991" s="67" t="s">
        <v>3645</v>
      </c>
      <c r="F991" s="69">
        <v>4.0140000000000002</v>
      </c>
      <c r="G991" s="70">
        <v>0.83889999999999998</v>
      </c>
      <c r="H991" s="70">
        <v>1.1205000000000001</v>
      </c>
      <c r="I991" s="73">
        <v>44805</v>
      </c>
      <c r="J991" s="73">
        <v>46631</v>
      </c>
      <c r="K991" s="69">
        <v>4.79</v>
      </c>
      <c r="L991" s="68" t="s">
        <v>2609</v>
      </c>
      <c r="M991" s="71">
        <v>3.8E-3</v>
      </c>
      <c r="N991" t="str">
        <f>_xll.IMDP("BND",D991,$N$1,A991)</f>
        <v>일반</v>
      </c>
      <c r="O991">
        <f t="shared" si="15"/>
        <v>3.1878200000000001E-3</v>
      </c>
    </row>
    <row r="992" spans="1:15" x14ac:dyDescent="0.3">
      <c r="A992" s="73">
        <v>46311</v>
      </c>
      <c r="B992" s="67" t="s">
        <v>2090</v>
      </c>
      <c r="C992" s="68" t="s">
        <v>2811</v>
      </c>
      <c r="D992" s="68" t="s">
        <v>3646</v>
      </c>
      <c r="E992" s="67" t="s">
        <v>3647</v>
      </c>
      <c r="F992" s="69">
        <v>4.2430000000000003</v>
      </c>
      <c r="G992" s="70">
        <v>2.6911999999999998</v>
      </c>
      <c r="H992" s="70">
        <v>8.7662999999999993</v>
      </c>
      <c r="I992" s="73">
        <v>45538</v>
      </c>
      <c r="J992" s="73">
        <v>47364</v>
      </c>
      <c r="K992" s="69">
        <v>3.41</v>
      </c>
      <c r="L992" s="68" t="s">
        <v>2609</v>
      </c>
      <c r="M992" s="71">
        <v>9.1000000000000004E-3</v>
      </c>
      <c r="N992" t="str">
        <f>_xll.IMDP("BND",D992,$N$1,A992)</f>
        <v>일반</v>
      </c>
      <c r="O992">
        <f t="shared" si="15"/>
        <v>2.4489919999999998E-2</v>
      </c>
    </row>
    <row r="993" spans="1:15" x14ac:dyDescent="0.3">
      <c r="A993" s="73">
        <v>46311</v>
      </c>
      <c r="B993" s="67" t="s">
        <v>2090</v>
      </c>
      <c r="C993" s="68" t="s">
        <v>2811</v>
      </c>
      <c r="D993" s="68" t="s">
        <v>3648</v>
      </c>
      <c r="E993" s="67" t="s">
        <v>3649</v>
      </c>
      <c r="F993" s="69">
        <v>4.2530000000000001</v>
      </c>
      <c r="G993" s="70">
        <v>2.9096000000000002</v>
      </c>
      <c r="H993" s="70">
        <v>10.186400000000001</v>
      </c>
      <c r="I993" s="73">
        <v>45629</v>
      </c>
      <c r="J993" s="73">
        <v>47455</v>
      </c>
      <c r="K993" s="69">
        <v>2.92</v>
      </c>
      <c r="L993" s="68" t="s">
        <v>2609</v>
      </c>
      <c r="M993" s="71">
        <v>8.9999999999999993E-3</v>
      </c>
      <c r="N993" t="str">
        <f>_xll.IMDP("BND",D993,$N$1,A993)</f>
        <v>일반</v>
      </c>
      <c r="O993">
        <f t="shared" si="15"/>
        <v>2.6186399999999999E-2</v>
      </c>
    </row>
    <row r="994" spans="1:15" x14ac:dyDescent="0.3">
      <c r="A994" s="73">
        <v>46311</v>
      </c>
      <c r="B994" s="67" t="s">
        <v>2090</v>
      </c>
      <c r="C994" s="68" t="s">
        <v>2811</v>
      </c>
      <c r="D994" s="68" t="s">
        <v>3650</v>
      </c>
      <c r="E994" s="67" t="s">
        <v>3651</v>
      </c>
      <c r="F994" s="69">
        <v>4.2569999999999997</v>
      </c>
      <c r="G994" s="70">
        <v>2.9961000000000002</v>
      </c>
      <c r="H994" s="70">
        <v>10.7455</v>
      </c>
      <c r="I994" s="73">
        <v>45663</v>
      </c>
      <c r="J994" s="73">
        <v>47489</v>
      </c>
      <c r="K994" s="69">
        <v>2.99</v>
      </c>
      <c r="L994" s="68" t="s">
        <v>2609</v>
      </c>
      <c r="M994" s="71">
        <v>4.4999999999999997E-3</v>
      </c>
      <c r="N994" t="str">
        <f>_xll.IMDP("BND",D994,$N$1,A994)</f>
        <v>일반</v>
      </c>
      <c r="O994">
        <f t="shared" si="15"/>
        <v>1.348245E-2</v>
      </c>
    </row>
    <row r="995" spans="1:15" x14ac:dyDescent="0.3">
      <c r="A995" s="73">
        <v>46311</v>
      </c>
      <c r="B995" s="67" t="s">
        <v>2090</v>
      </c>
      <c r="C995" s="68" t="s">
        <v>2811</v>
      </c>
      <c r="D995" s="68" t="s">
        <v>683</v>
      </c>
      <c r="E995" s="67" t="s">
        <v>684</v>
      </c>
      <c r="F995" s="69">
        <v>4.2610000000000001</v>
      </c>
      <c r="G995" s="70">
        <v>3.0817000000000001</v>
      </c>
      <c r="H995" s="70">
        <v>11.3019</v>
      </c>
      <c r="I995" s="73">
        <v>45694</v>
      </c>
      <c r="J995" s="73">
        <v>47520</v>
      </c>
      <c r="K995" s="69">
        <v>2.92</v>
      </c>
      <c r="L995" s="68" t="s">
        <v>2609</v>
      </c>
      <c r="M995" s="71">
        <v>9.4000000000000004E-3</v>
      </c>
      <c r="N995" t="str">
        <f>_xll.IMDP("BND",D995,$N$1,A995)</f>
        <v>일반</v>
      </c>
      <c r="O995">
        <f t="shared" si="15"/>
        <v>2.8967980000000001E-2</v>
      </c>
    </row>
    <row r="996" spans="1:15" x14ac:dyDescent="0.3">
      <c r="A996" s="73">
        <v>46311</v>
      </c>
      <c r="B996" s="67" t="s">
        <v>2090</v>
      </c>
      <c r="C996" s="68" t="s">
        <v>2811</v>
      </c>
      <c r="D996" s="68" t="s">
        <v>3652</v>
      </c>
      <c r="E996" s="67" t="s">
        <v>3653</v>
      </c>
      <c r="F996" s="69">
        <v>4.2640000000000002</v>
      </c>
      <c r="G996" s="70">
        <v>3.16</v>
      </c>
      <c r="H996" s="70">
        <v>11.833</v>
      </c>
      <c r="I996" s="73">
        <v>45722</v>
      </c>
      <c r="J996" s="73">
        <v>47548</v>
      </c>
      <c r="K996" s="69">
        <v>2.97</v>
      </c>
      <c r="L996" s="68" t="s">
        <v>2609</v>
      </c>
      <c r="M996" s="71">
        <v>4.4999999999999997E-3</v>
      </c>
      <c r="N996" t="str">
        <f>_xll.IMDP("BND",D996,$N$1,A996)</f>
        <v>일반</v>
      </c>
      <c r="O996">
        <f t="shared" si="15"/>
        <v>1.422E-2</v>
      </c>
    </row>
    <row r="997" spans="1:15" x14ac:dyDescent="0.3">
      <c r="A997" s="73">
        <v>46311</v>
      </c>
      <c r="B997" s="67" t="s">
        <v>2090</v>
      </c>
      <c r="C997" s="68" t="s">
        <v>2811</v>
      </c>
      <c r="D997" s="68" t="s">
        <v>3654</v>
      </c>
      <c r="E997" s="67" t="s">
        <v>3655</v>
      </c>
      <c r="F997" s="69">
        <v>4.2670000000000003</v>
      </c>
      <c r="G997" s="70">
        <v>3.2368000000000001</v>
      </c>
      <c r="H997" s="70">
        <v>12.3553</v>
      </c>
      <c r="I997" s="73">
        <v>45750</v>
      </c>
      <c r="J997" s="73">
        <v>47576</v>
      </c>
      <c r="K997" s="69">
        <v>2.89</v>
      </c>
      <c r="L997" s="68" t="s">
        <v>2609</v>
      </c>
      <c r="M997" s="71">
        <v>4.4000000000000003E-3</v>
      </c>
      <c r="N997" t="str">
        <f>_xll.IMDP("BND",D997,$N$1,A997)</f>
        <v>일반</v>
      </c>
      <c r="O997">
        <f t="shared" si="15"/>
        <v>1.4241920000000002E-2</v>
      </c>
    </row>
    <row r="998" spans="1:15" x14ac:dyDescent="0.3">
      <c r="A998" s="73">
        <v>46311</v>
      </c>
      <c r="B998" s="67" t="s">
        <v>2090</v>
      </c>
      <c r="C998" s="68" t="s">
        <v>2811</v>
      </c>
      <c r="D998" s="68" t="s">
        <v>3656</v>
      </c>
      <c r="E998" s="67" t="s">
        <v>3657</v>
      </c>
      <c r="F998" s="69">
        <v>4.2709999999999999</v>
      </c>
      <c r="G998" s="70">
        <v>3.2997000000000001</v>
      </c>
      <c r="H998" s="70">
        <v>12.917999999999999</v>
      </c>
      <c r="I998" s="73">
        <v>45785</v>
      </c>
      <c r="J998" s="73">
        <v>47611</v>
      </c>
      <c r="K998" s="69">
        <v>2.63</v>
      </c>
      <c r="L998" s="68" t="s">
        <v>2609</v>
      </c>
      <c r="M998" s="71">
        <v>8.8999999999999999E-3</v>
      </c>
      <c r="N998" t="str">
        <f>_xll.IMDP("BND",D998,$N$1,A998)</f>
        <v>일반</v>
      </c>
      <c r="O998">
        <f t="shared" si="15"/>
        <v>2.9367330000000001E-2</v>
      </c>
    </row>
    <row r="999" spans="1:15" x14ac:dyDescent="0.3">
      <c r="A999" s="73">
        <v>46311</v>
      </c>
      <c r="B999" s="67" t="s">
        <v>2090</v>
      </c>
      <c r="C999" s="68" t="s">
        <v>2811</v>
      </c>
      <c r="D999" s="68" t="s">
        <v>3658</v>
      </c>
      <c r="E999" s="67" t="s">
        <v>3659</v>
      </c>
      <c r="F999" s="69">
        <v>4.274</v>
      </c>
      <c r="G999" s="70">
        <v>3.3593999999999999</v>
      </c>
      <c r="H999" s="70">
        <v>13.3657</v>
      </c>
      <c r="I999" s="73">
        <v>45812</v>
      </c>
      <c r="J999" s="73">
        <v>47638</v>
      </c>
      <c r="K999" s="69">
        <v>2.8</v>
      </c>
      <c r="L999" s="68" t="s">
        <v>2609</v>
      </c>
      <c r="M999" s="71">
        <v>4.8999999999999998E-3</v>
      </c>
      <c r="N999" t="str">
        <f>_xll.IMDP("BND",D999,$N$1,A999)</f>
        <v>일반</v>
      </c>
      <c r="O999">
        <f t="shared" si="15"/>
        <v>1.646106E-2</v>
      </c>
    </row>
    <row r="1000" spans="1:15" x14ac:dyDescent="0.3">
      <c r="A1000" s="73">
        <v>46311</v>
      </c>
      <c r="B1000" s="67" t="s">
        <v>2090</v>
      </c>
      <c r="C1000" s="68" t="s">
        <v>2811</v>
      </c>
      <c r="D1000" s="68" t="s">
        <v>3660</v>
      </c>
      <c r="E1000" s="67" t="s">
        <v>3661</v>
      </c>
      <c r="F1000" s="69">
        <v>4.2779999999999996</v>
      </c>
      <c r="G1000" s="70">
        <v>3.4411999999999998</v>
      </c>
      <c r="H1000" s="70">
        <v>13.9621</v>
      </c>
      <c r="I1000" s="73">
        <v>45842</v>
      </c>
      <c r="J1000" s="73">
        <v>47668</v>
      </c>
      <c r="K1000" s="69">
        <v>2.8</v>
      </c>
      <c r="L1000" s="68" t="s">
        <v>2609</v>
      </c>
      <c r="M1000" s="71">
        <v>6.7000000000000002E-3</v>
      </c>
      <c r="N1000" t="str">
        <f>_xll.IMDP("BND",D1000,$N$1,A1000)</f>
        <v>일반</v>
      </c>
      <c r="O1000">
        <f t="shared" si="15"/>
        <v>2.305604E-2</v>
      </c>
    </row>
    <row r="1001" spans="1:15" x14ac:dyDescent="0.3">
      <c r="A1001" s="73">
        <v>46311</v>
      </c>
      <c r="B1001" s="67" t="s">
        <v>2090</v>
      </c>
      <c r="C1001" s="68" t="s">
        <v>2811</v>
      </c>
      <c r="D1001" s="68" t="s">
        <v>3662</v>
      </c>
      <c r="E1001" s="67" t="s">
        <v>3663</v>
      </c>
      <c r="F1001" s="69">
        <v>4.2809999999999997</v>
      </c>
      <c r="G1001" s="70">
        <v>3.5297999999999998</v>
      </c>
      <c r="H1001" s="70">
        <v>14.6157</v>
      </c>
      <c r="I1001" s="73">
        <v>45874</v>
      </c>
      <c r="J1001" s="73">
        <v>47700</v>
      </c>
      <c r="K1001" s="69">
        <v>2.74</v>
      </c>
      <c r="L1001" s="68" t="s">
        <v>2609</v>
      </c>
      <c r="M1001" s="71">
        <v>4.0000000000000001E-3</v>
      </c>
      <c r="N1001" t="str">
        <f>_xll.IMDP("BND",D1001,$N$1,A1001)</f>
        <v>일반</v>
      </c>
      <c r="O1001">
        <f t="shared" si="15"/>
        <v>1.41192E-2</v>
      </c>
    </row>
    <row r="1002" spans="1:15" x14ac:dyDescent="0.3">
      <c r="A1002" s="73">
        <v>46311</v>
      </c>
      <c r="B1002" s="67" t="s">
        <v>2090</v>
      </c>
      <c r="C1002" s="68" t="s">
        <v>2811</v>
      </c>
      <c r="D1002" s="68" t="s">
        <v>3664</v>
      </c>
      <c r="E1002" s="67" t="s">
        <v>3665</v>
      </c>
      <c r="F1002" s="69">
        <v>4.2850000000000001</v>
      </c>
      <c r="G1002" s="70">
        <v>3.6038999999999999</v>
      </c>
      <c r="H1002" s="70">
        <v>15.1881</v>
      </c>
      <c r="I1002" s="73">
        <v>45904</v>
      </c>
      <c r="J1002" s="73">
        <v>47730</v>
      </c>
      <c r="K1002" s="69">
        <v>2.8</v>
      </c>
      <c r="L1002" s="68" t="s">
        <v>2609</v>
      </c>
      <c r="M1002" s="71">
        <v>4.4000000000000003E-3</v>
      </c>
      <c r="N1002" t="str">
        <f>_xll.IMDP("BND",D1002,$N$1,A1002)</f>
        <v>일반</v>
      </c>
      <c r="O1002">
        <f t="shared" si="15"/>
        <v>1.5857160000000002E-2</v>
      </c>
    </row>
    <row r="1003" spans="1:15" x14ac:dyDescent="0.3">
      <c r="A1003" s="73">
        <v>46311</v>
      </c>
      <c r="B1003" s="67" t="s">
        <v>2090</v>
      </c>
      <c r="C1003" s="68" t="s">
        <v>2811</v>
      </c>
      <c r="D1003" s="68" t="s">
        <v>3666</v>
      </c>
      <c r="E1003" s="67" t="s">
        <v>3667</v>
      </c>
      <c r="F1003" s="69">
        <v>4.2889999999999997</v>
      </c>
      <c r="G1003" s="70">
        <v>3.6692999999999998</v>
      </c>
      <c r="H1003" s="70">
        <v>15.7118</v>
      </c>
      <c r="I1003" s="73">
        <v>45931</v>
      </c>
      <c r="J1003" s="73">
        <v>47757</v>
      </c>
      <c r="K1003" s="69">
        <v>2.93</v>
      </c>
      <c r="L1003" s="68" t="s">
        <v>2609</v>
      </c>
      <c r="M1003" s="71">
        <v>3.5000000000000001E-3</v>
      </c>
      <c r="N1003" t="str">
        <f>_xll.IMDP("BND",D1003,$N$1,A1003)</f>
        <v>일반</v>
      </c>
      <c r="O1003">
        <f t="shared" si="15"/>
        <v>1.2842549999999999E-2</v>
      </c>
    </row>
    <row r="1004" spans="1:15" x14ac:dyDescent="0.3">
      <c r="A1004" s="73">
        <v>46311</v>
      </c>
      <c r="B1004" s="67" t="s">
        <v>2090</v>
      </c>
      <c r="C1004" s="68" t="s">
        <v>2811</v>
      </c>
      <c r="D1004" s="68" t="s">
        <v>3668</v>
      </c>
      <c r="E1004" s="67" t="s">
        <v>3669</v>
      </c>
      <c r="F1004" s="69">
        <v>4.0590000000000002</v>
      </c>
      <c r="G1004" s="70">
        <v>1.1848000000000001</v>
      </c>
      <c r="H1004" s="70">
        <v>2.0015999999999998</v>
      </c>
      <c r="I1004" s="73">
        <v>46034</v>
      </c>
      <c r="J1004" s="73">
        <v>46764</v>
      </c>
      <c r="K1004" s="69">
        <v>2.99</v>
      </c>
      <c r="L1004" s="68" t="s">
        <v>2609</v>
      </c>
      <c r="M1004" s="71">
        <v>9.1999999999999998E-3</v>
      </c>
      <c r="N1004" t="str">
        <f>_xll.IMDP("BND",D1004,$N$1,A1004)</f>
        <v>일반</v>
      </c>
      <c r="O1004">
        <f t="shared" si="15"/>
        <v>1.0900160000000001E-2</v>
      </c>
    </row>
    <row r="1005" spans="1:15" x14ac:dyDescent="0.3">
      <c r="A1005" s="73">
        <v>46311</v>
      </c>
      <c r="B1005" s="67" t="s">
        <v>2090</v>
      </c>
      <c r="C1005" s="68" t="s">
        <v>2811</v>
      </c>
      <c r="D1005" s="68" t="s">
        <v>3670</v>
      </c>
      <c r="E1005" s="67" t="s">
        <v>3671</v>
      </c>
      <c r="F1005" s="69">
        <v>4.3079999999999998</v>
      </c>
      <c r="G1005" s="70">
        <v>3.8816000000000002</v>
      </c>
      <c r="H1005" s="70">
        <v>17.762</v>
      </c>
      <c r="I1005" s="73">
        <v>46056</v>
      </c>
      <c r="J1005" s="73">
        <v>47882</v>
      </c>
      <c r="K1005" s="69">
        <v>3.8</v>
      </c>
      <c r="L1005" s="68" t="s">
        <v>2609</v>
      </c>
      <c r="M1005" s="71">
        <v>6.0000000000000001E-3</v>
      </c>
      <c r="N1005" t="str">
        <f>_xll.IMDP("BND",D1005,$N$1,A1005)</f>
        <v>일반</v>
      </c>
      <c r="O1005">
        <f t="shared" si="15"/>
        <v>2.3289600000000001E-2</v>
      </c>
    </row>
    <row r="1006" spans="1:15" x14ac:dyDescent="0.3">
      <c r="A1006" s="73">
        <v>46311</v>
      </c>
      <c r="B1006" s="67" t="s">
        <v>2090</v>
      </c>
      <c r="C1006" s="68" t="s">
        <v>2811</v>
      </c>
      <c r="D1006" s="68" t="s">
        <v>3672</v>
      </c>
      <c r="E1006" s="67" t="s">
        <v>3673</v>
      </c>
      <c r="F1006" s="69">
        <v>4.3129999999999997</v>
      </c>
      <c r="G1006" s="70">
        <v>3.9741</v>
      </c>
      <c r="H1006" s="70">
        <v>18.518699999999999</v>
      </c>
      <c r="I1006" s="73">
        <v>46086</v>
      </c>
      <c r="J1006" s="73">
        <v>47912</v>
      </c>
      <c r="K1006" s="69">
        <v>3.71</v>
      </c>
      <c r="L1006" s="68" t="s">
        <v>2609</v>
      </c>
      <c r="M1006" s="71">
        <v>3.2000000000000002E-3</v>
      </c>
      <c r="N1006" t="str">
        <f>_xll.IMDP("BND",D1006,$N$1,A1006)</f>
        <v>일반</v>
      </c>
      <c r="O1006">
        <f t="shared" si="15"/>
        <v>1.271712E-2</v>
      </c>
    </row>
    <row r="1007" spans="1:15" x14ac:dyDescent="0.3">
      <c r="A1007" s="73">
        <v>46311</v>
      </c>
      <c r="B1007" s="67" t="s">
        <v>2090</v>
      </c>
      <c r="C1007" s="68" t="s">
        <v>2811</v>
      </c>
      <c r="D1007" s="68" t="s">
        <v>3674</v>
      </c>
      <c r="E1007" s="67" t="s">
        <v>3675</v>
      </c>
      <c r="F1007" s="69">
        <v>4.3170000000000002</v>
      </c>
      <c r="G1007" s="70">
        <v>4.0328999999999997</v>
      </c>
      <c r="H1007" s="70">
        <v>19.049600000000002</v>
      </c>
      <c r="I1007" s="73">
        <v>46114</v>
      </c>
      <c r="J1007" s="73">
        <v>47940</v>
      </c>
      <c r="K1007" s="69">
        <v>3.91</v>
      </c>
      <c r="L1007" s="68" t="s">
        <v>2609</v>
      </c>
      <c r="M1007" s="71">
        <v>3.2000000000000002E-3</v>
      </c>
      <c r="N1007" t="str">
        <f>_xll.IMDP("BND",D1007,$N$1,A1007)</f>
        <v>일반</v>
      </c>
      <c r="O1007">
        <f t="shared" si="15"/>
        <v>1.290528E-2</v>
      </c>
    </row>
    <row r="1008" spans="1:15" x14ac:dyDescent="0.3">
      <c r="A1008" s="73">
        <v>46311</v>
      </c>
      <c r="B1008" s="67" t="s">
        <v>2090</v>
      </c>
      <c r="C1008" s="68" t="s">
        <v>2811</v>
      </c>
      <c r="D1008" s="68" t="s">
        <v>3676</v>
      </c>
      <c r="E1008" s="67" t="s">
        <v>3677</v>
      </c>
      <c r="F1008" s="69">
        <v>4.3230000000000004</v>
      </c>
      <c r="G1008" s="70">
        <v>4.0396999999999998</v>
      </c>
      <c r="H1008" s="70">
        <v>19.433</v>
      </c>
      <c r="I1008" s="73">
        <v>46149</v>
      </c>
      <c r="J1008" s="73">
        <v>47975</v>
      </c>
      <c r="K1008" s="69">
        <v>4.0199999999999996</v>
      </c>
      <c r="L1008" s="68" t="s">
        <v>2609</v>
      </c>
      <c r="M1008" s="71">
        <v>3.7000000000000002E-3</v>
      </c>
      <c r="N1008" t="str">
        <f>_xll.IMDP("BND",D1008,$N$1,A1008)</f>
        <v>일반</v>
      </c>
      <c r="O1008">
        <f t="shared" si="15"/>
        <v>1.4946890000000001E-2</v>
      </c>
    </row>
    <row r="1009" spans="1:15" x14ac:dyDescent="0.3">
      <c r="A1009" s="73">
        <v>46311</v>
      </c>
      <c r="B1009" s="67" t="s">
        <v>2090</v>
      </c>
      <c r="C1009" s="68" t="s">
        <v>2811</v>
      </c>
      <c r="D1009" s="68" t="s">
        <v>223</v>
      </c>
      <c r="E1009" s="67" t="s">
        <v>3678</v>
      </c>
      <c r="F1009" s="69">
        <v>4.109</v>
      </c>
      <c r="G1009" s="70">
        <v>1.5443</v>
      </c>
      <c r="H1009" s="70">
        <v>3.2063000000000001</v>
      </c>
      <c r="I1009" s="73">
        <v>46181</v>
      </c>
      <c r="J1009" s="73">
        <v>46912</v>
      </c>
      <c r="K1009" s="69">
        <v>4.18</v>
      </c>
      <c r="L1009" s="68" t="s">
        <v>2609</v>
      </c>
      <c r="M1009" s="71">
        <v>2.3999999999999998E-3</v>
      </c>
      <c r="N1009" t="str">
        <f>_xll.IMDP("BND",D1009,$N$1,A1009)</f>
        <v>일반</v>
      </c>
      <c r="O1009">
        <f t="shared" si="15"/>
        <v>3.7063199999999995E-3</v>
      </c>
    </row>
    <row r="1010" spans="1:15" x14ac:dyDescent="0.3">
      <c r="A1010" s="73">
        <v>46311</v>
      </c>
      <c r="B1010" s="67" t="s">
        <v>2090</v>
      </c>
      <c r="C1010" s="68" t="s">
        <v>2811</v>
      </c>
      <c r="D1010" s="68" t="s">
        <v>14072</v>
      </c>
      <c r="E1010" s="67" t="s">
        <v>14073</v>
      </c>
      <c r="F1010" s="69">
        <v>4.234</v>
      </c>
      <c r="G1010" s="70">
        <v>2.5030000000000001</v>
      </c>
      <c r="H1010" s="70">
        <v>7.7319000000000004</v>
      </c>
      <c r="I1010" s="73">
        <v>46205</v>
      </c>
      <c r="J1010" s="73">
        <v>47301</v>
      </c>
      <c r="K1010" s="69">
        <v>4.12</v>
      </c>
      <c r="L1010" s="68" t="s">
        <v>2609</v>
      </c>
      <c r="M1010" s="71">
        <v>3.27E-2</v>
      </c>
      <c r="N1010" t="str">
        <f>_xll.IMDP("BND",D1010,$N$1,A1010)</f>
        <v>일반</v>
      </c>
      <c r="O1010">
        <f t="shared" si="15"/>
        <v>8.1848100000000007E-2</v>
      </c>
    </row>
    <row r="1011" spans="1:15" x14ac:dyDescent="0.3">
      <c r="A1011" s="73">
        <v>46311</v>
      </c>
      <c r="B1011" s="67" t="s">
        <v>2090</v>
      </c>
      <c r="C1011" s="68" t="s">
        <v>2811</v>
      </c>
      <c r="D1011" s="68" t="s">
        <v>14851</v>
      </c>
      <c r="E1011" s="67" t="s">
        <v>14852</v>
      </c>
      <c r="F1011" s="69">
        <v>4.1420000000000003</v>
      </c>
      <c r="G1011" s="70">
        <v>1.7176</v>
      </c>
      <c r="H1011" s="70">
        <v>3.8534000000000002</v>
      </c>
      <c r="I1011" s="73">
        <v>46246</v>
      </c>
      <c r="J1011" s="73">
        <v>46976</v>
      </c>
      <c r="K1011" s="69">
        <v>4</v>
      </c>
      <c r="L1011" s="68" t="s">
        <v>2609</v>
      </c>
      <c r="M1011" s="71">
        <v>3.7000000000000002E-3</v>
      </c>
      <c r="N1011" t="str">
        <f>_xll.IMDP("BND",D1011,$N$1,A1011)</f>
        <v>일반</v>
      </c>
      <c r="O1011">
        <f t="shared" si="15"/>
        <v>6.3551200000000006E-3</v>
      </c>
    </row>
    <row r="1012" spans="1:15" x14ac:dyDescent="0.3">
      <c r="A1012" s="73">
        <v>46311</v>
      </c>
      <c r="B1012" s="67" t="s">
        <v>2090</v>
      </c>
      <c r="C1012" s="68" t="s">
        <v>2811</v>
      </c>
      <c r="D1012" s="68" t="s">
        <v>15237</v>
      </c>
      <c r="E1012" s="67" t="s">
        <v>15238</v>
      </c>
      <c r="F1012" s="69">
        <v>4.3410000000000002</v>
      </c>
      <c r="G1012" s="70">
        <v>4.3091999999999997</v>
      </c>
      <c r="H1012" s="70">
        <v>21.916</v>
      </c>
      <c r="I1012" s="73">
        <v>46268</v>
      </c>
      <c r="J1012" s="73">
        <v>48094</v>
      </c>
      <c r="K1012" s="69">
        <v>4.5599999999999996</v>
      </c>
      <c r="L1012" s="68" t="s">
        <v>2609</v>
      </c>
      <c r="M1012" s="71">
        <v>1.03E-2</v>
      </c>
      <c r="N1012" t="str">
        <f>_xll.IMDP("BND",D1012,$N$1,A1012)</f>
        <v>일반</v>
      </c>
      <c r="O1012">
        <f t="shared" si="15"/>
        <v>4.4384759999999995E-2</v>
      </c>
    </row>
    <row r="1013" spans="1:15" x14ac:dyDescent="0.3">
      <c r="A1013" s="73">
        <v>46311</v>
      </c>
      <c r="B1013" s="67" t="s">
        <v>2090</v>
      </c>
      <c r="C1013" s="68" t="s">
        <v>2811</v>
      </c>
      <c r="D1013" s="68" t="s">
        <v>15773</v>
      </c>
      <c r="E1013" s="67" t="s">
        <v>15774</v>
      </c>
      <c r="F1013" s="69">
        <v>4.2469999999999999</v>
      </c>
      <c r="G1013" s="70">
        <v>2.7347000000000001</v>
      </c>
      <c r="H1013" s="70">
        <v>9.0734999999999992</v>
      </c>
      <c r="I1013" s="73">
        <v>46296</v>
      </c>
      <c r="J1013" s="73">
        <v>47392</v>
      </c>
      <c r="K1013" s="69">
        <v>4.4400000000000004</v>
      </c>
      <c r="L1013" s="68" t="s">
        <v>2609</v>
      </c>
      <c r="M1013" s="71">
        <v>8.8999999999999999E-3</v>
      </c>
      <c r="N1013" t="str">
        <f>_xll.IMDP("BND",D1013,$N$1,A1013)</f>
        <v>일반</v>
      </c>
      <c r="O1013">
        <f t="shared" si="15"/>
        <v>2.4338830000000002E-2</v>
      </c>
    </row>
    <row r="1014" spans="1:15" x14ac:dyDescent="0.3">
      <c r="A1014" s="73">
        <v>46311</v>
      </c>
      <c r="B1014" s="67" t="s">
        <v>2090</v>
      </c>
      <c r="C1014" s="68" t="s">
        <v>2811</v>
      </c>
      <c r="D1014" s="68" t="s">
        <v>3679</v>
      </c>
      <c r="E1014" s="67" t="s">
        <v>3680</v>
      </c>
      <c r="F1014" s="69">
        <v>3.996</v>
      </c>
      <c r="G1014" s="70">
        <v>0.74060000000000004</v>
      </c>
      <c r="H1014" s="70">
        <v>0.91549999999999998</v>
      </c>
      <c r="I1014" s="73">
        <v>41114</v>
      </c>
      <c r="J1014" s="73">
        <v>46592</v>
      </c>
      <c r="K1014" s="69">
        <v>3.3</v>
      </c>
      <c r="L1014" s="68" t="s">
        <v>2609</v>
      </c>
      <c r="M1014" s="71">
        <v>1.3899999999999999E-2</v>
      </c>
      <c r="N1014" t="str">
        <f>_xll.IMDP("BND",D1014,$N$1,A1014)</f>
        <v>일반</v>
      </c>
      <c r="O1014">
        <f t="shared" si="15"/>
        <v>1.0294339999999999E-2</v>
      </c>
    </row>
    <row r="1015" spans="1:15" x14ac:dyDescent="0.3">
      <c r="A1015" s="73">
        <v>46311</v>
      </c>
      <c r="B1015" s="67" t="s">
        <v>2090</v>
      </c>
      <c r="C1015" s="68" t="s">
        <v>2811</v>
      </c>
      <c r="D1015" s="68" t="s">
        <v>3681</v>
      </c>
      <c r="E1015" s="67" t="s">
        <v>3682</v>
      </c>
      <c r="F1015" s="69">
        <v>4.1210000000000004</v>
      </c>
      <c r="G1015" s="70">
        <v>1.6047</v>
      </c>
      <c r="H1015" s="70">
        <v>3.4184999999999999</v>
      </c>
      <c r="I1015" s="73">
        <v>41453</v>
      </c>
      <c r="J1015" s="73">
        <v>46932</v>
      </c>
      <c r="K1015" s="69">
        <v>3.66</v>
      </c>
      <c r="L1015" s="68" t="s">
        <v>2609</v>
      </c>
      <c r="M1015" s="71">
        <v>2.8E-3</v>
      </c>
      <c r="N1015" t="str">
        <f>_xll.IMDP("BND",D1015,$N$1,A1015)</f>
        <v>일반</v>
      </c>
      <c r="O1015">
        <f t="shared" si="15"/>
        <v>4.4931600000000004E-3</v>
      </c>
    </row>
    <row r="1016" spans="1:15" x14ac:dyDescent="0.3">
      <c r="A1016" s="73">
        <v>46311</v>
      </c>
      <c r="B1016" s="67" t="s">
        <v>2090</v>
      </c>
      <c r="C1016" s="68" t="s">
        <v>2811</v>
      </c>
      <c r="D1016" s="68" t="s">
        <v>2012</v>
      </c>
      <c r="E1016" s="67" t="s">
        <v>3683</v>
      </c>
      <c r="F1016" s="69">
        <v>3.7919999999999998</v>
      </c>
      <c r="G1016" s="70">
        <v>0.50109999999999999</v>
      </c>
      <c r="H1016" s="70">
        <v>0.49969999999999998</v>
      </c>
      <c r="I1016" s="73">
        <v>42850</v>
      </c>
      <c r="J1016" s="73">
        <v>46502</v>
      </c>
      <c r="K1016" s="69">
        <v>2.33</v>
      </c>
      <c r="L1016" s="68" t="s">
        <v>2609</v>
      </c>
      <c r="M1016" s="71">
        <v>4.1999999999999997E-3</v>
      </c>
      <c r="N1016" t="str">
        <f>_xll.IMDP("BND",D1016,$N$1,A1016)</f>
        <v>일반</v>
      </c>
      <c r="O1016">
        <f t="shared" si="15"/>
        <v>2.1046199999999998E-3</v>
      </c>
    </row>
    <row r="1017" spans="1:15" x14ac:dyDescent="0.3">
      <c r="A1017" s="73">
        <v>46311</v>
      </c>
      <c r="B1017" s="67" t="s">
        <v>2090</v>
      </c>
      <c r="C1017" s="68" t="s">
        <v>2811</v>
      </c>
      <c r="D1017" s="68" t="s">
        <v>3684</v>
      </c>
      <c r="E1017" s="67" t="s">
        <v>3685</v>
      </c>
      <c r="F1017" s="69">
        <v>4.4550000000000001</v>
      </c>
      <c r="G1017" s="70">
        <v>9.9981000000000009</v>
      </c>
      <c r="H1017" s="70">
        <v>116.4558</v>
      </c>
      <c r="I1017" s="73">
        <v>43402</v>
      </c>
      <c r="J1017" s="73">
        <v>50707</v>
      </c>
      <c r="K1017" s="69">
        <v>2.2999999999999998</v>
      </c>
      <c r="L1017" s="68" t="s">
        <v>2609</v>
      </c>
      <c r="M1017" s="71">
        <v>3.8E-3</v>
      </c>
      <c r="N1017" t="str">
        <f>_xll.IMDP("BND",D1017,$N$1,A1017)</f>
        <v>일반</v>
      </c>
      <c r="O1017">
        <f t="shared" si="15"/>
        <v>3.7992780000000004E-2</v>
      </c>
    </row>
    <row r="1018" spans="1:15" x14ac:dyDescent="0.3">
      <c r="A1018" s="73">
        <v>46311</v>
      </c>
      <c r="B1018" s="67" t="s">
        <v>2090</v>
      </c>
      <c r="C1018" s="68" t="s">
        <v>2811</v>
      </c>
      <c r="D1018" s="68" t="s">
        <v>2031</v>
      </c>
      <c r="E1018" s="67" t="s">
        <v>3686</v>
      </c>
      <c r="F1018" s="69">
        <v>4.258</v>
      </c>
      <c r="G1018" s="70">
        <v>3.0886</v>
      </c>
      <c r="H1018" s="70">
        <v>11.254099999999999</v>
      </c>
      <c r="I1018" s="73">
        <v>43851</v>
      </c>
      <c r="J1018" s="73">
        <v>47504</v>
      </c>
      <c r="K1018" s="69">
        <v>1.88</v>
      </c>
      <c r="L1018" s="68" t="s">
        <v>2609</v>
      </c>
      <c r="M1018" s="71">
        <v>8.6E-3</v>
      </c>
      <c r="N1018" t="str">
        <f>_xll.IMDP("BND",D1018,$N$1,A1018)</f>
        <v>일반</v>
      </c>
      <c r="O1018">
        <f t="shared" si="15"/>
        <v>2.6561959999999999E-2</v>
      </c>
    </row>
    <row r="1019" spans="1:15" x14ac:dyDescent="0.3">
      <c r="A1019" s="73">
        <v>46311</v>
      </c>
      <c r="B1019" s="67" t="s">
        <v>2090</v>
      </c>
      <c r="C1019" s="68" t="s">
        <v>2811</v>
      </c>
      <c r="D1019" s="68" t="s">
        <v>3687</v>
      </c>
      <c r="E1019" s="67" t="s">
        <v>3688</v>
      </c>
      <c r="F1019" s="69">
        <v>3.6120000000000001</v>
      </c>
      <c r="G1019" s="70">
        <v>0.34429999999999999</v>
      </c>
      <c r="H1019" s="70">
        <v>0.28770000000000001</v>
      </c>
      <c r="I1019" s="73">
        <v>43886</v>
      </c>
      <c r="J1019" s="73">
        <v>46443</v>
      </c>
      <c r="K1019" s="69">
        <v>1.52</v>
      </c>
      <c r="L1019" s="68" t="s">
        <v>2609</v>
      </c>
      <c r="M1019" s="71">
        <v>9.1999999999999998E-3</v>
      </c>
      <c r="N1019" t="str">
        <f>_xll.IMDP("BND",D1019,$N$1,A1019)</f>
        <v>일반</v>
      </c>
      <c r="O1019">
        <f t="shared" si="15"/>
        <v>3.1675599999999998E-3</v>
      </c>
    </row>
    <row r="1020" spans="1:15" x14ac:dyDescent="0.3">
      <c r="A1020" s="73">
        <v>46311</v>
      </c>
      <c r="B1020" s="67" t="s">
        <v>2090</v>
      </c>
      <c r="C1020" s="68" t="s">
        <v>2811</v>
      </c>
      <c r="D1020" s="68" t="s">
        <v>104</v>
      </c>
      <c r="E1020" s="67" t="s">
        <v>106</v>
      </c>
      <c r="F1020" s="69">
        <v>4.2670000000000003</v>
      </c>
      <c r="G1020" s="70">
        <v>3.3003</v>
      </c>
      <c r="H1020" s="70">
        <v>12.701000000000001</v>
      </c>
      <c r="I1020" s="73">
        <v>43928</v>
      </c>
      <c r="J1020" s="73">
        <v>47580</v>
      </c>
      <c r="K1020" s="69">
        <v>1.79</v>
      </c>
      <c r="L1020" s="68" t="s">
        <v>2609</v>
      </c>
      <c r="M1020" s="71">
        <v>4.3E-3</v>
      </c>
      <c r="N1020" t="str">
        <f>_xll.IMDP("BND",D1020,$N$1,A1020)</f>
        <v>일반</v>
      </c>
      <c r="O1020">
        <f t="shared" si="15"/>
        <v>1.4191290000000001E-2</v>
      </c>
    </row>
    <row r="1021" spans="1:15" x14ac:dyDescent="0.3">
      <c r="A1021" s="73">
        <v>46311</v>
      </c>
      <c r="B1021" s="67" t="s">
        <v>2090</v>
      </c>
      <c r="C1021" s="68" t="s">
        <v>2811</v>
      </c>
      <c r="D1021" s="68" t="s">
        <v>3689</v>
      </c>
      <c r="E1021" s="67" t="s">
        <v>3690</v>
      </c>
      <c r="F1021" s="69">
        <v>4.3380000000000001</v>
      </c>
      <c r="G1021" s="70">
        <v>4.4710000000000001</v>
      </c>
      <c r="H1021" s="70">
        <v>22.867599999999999</v>
      </c>
      <c r="I1021" s="73">
        <v>44418</v>
      </c>
      <c r="J1021" s="73">
        <v>48070</v>
      </c>
      <c r="K1021" s="69">
        <v>2.09</v>
      </c>
      <c r="L1021" s="68" t="s">
        <v>2609</v>
      </c>
      <c r="M1021" s="71">
        <v>4.1999999999999997E-3</v>
      </c>
      <c r="N1021" t="str">
        <f>_xll.IMDP("BND",D1021,$N$1,A1021)</f>
        <v>일반</v>
      </c>
      <c r="O1021">
        <f t="shared" si="15"/>
        <v>1.8778199999999998E-2</v>
      </c>
    </row>
    <row r="1022" spans="1:15" x14ac:dyDescent="0.3">
      <c r="A1022" s="73">
        <v>46311</v>
      </c>
      <c r="B1022" s="67" t="s">
        <v>2090</v>
      </c>
      <c r="C1022" s="68" t="s">
        <v>2811</v>
      </c>
      <c r="D1022" s="68" t="s">
        <v>3691</v>
      </c>
      <c r="E1022" s="67" t="s">
        <v>3692</v>
      </c>
      <c r="F1022" s="69">
        <v>4.3410000000000002</v>
      </c>
      <c r="G1022" s="70">
        <v>4.5419999999999998</v>
      </c>
      <c r="H1022" s="70">
        <v>23.560600000000001</v>
      </c>
      <c r="I1022" s="73">
        <v>44448</v>
      </c>
      <c r="J1022" s="73">
        <v>48100</v>
      </c>
      <c r="K1022" s="69">
        <v>2.16</v>
      </c>
      <c r="L1022" s="68" t="s">
        <v>2609</v>
      </c>
      <c r="M1022" s="71">
        <v>4.1999999999999997E-3</v>
      </c>
      <c r="N1022" t="str">
        <f>_xll.IMDP("BND",D1022,$N$1,A1022)</f>
        <v>일반</v>
      </c>
      <c r="O1022">
        <f t="shared" si="15"/>
        <v>1.9076399999999997E-2</v>
      </c>
    </row>
    <row r="1023" spans="1:15" x14ac:dyDescent="0.3">
      <c r="A1023" s="73">
        <v>46311</v>
      </c>
      <c r="B1023" s="67" t="s">
        <v>2090</v>
      </c>
      <c r="C1023" s="68" t="s">
        <v>2811</v>
      </c>
      <c r="D1023" s="68" t="s">
        <v>3693</v>
      </c>
      <c r="E1023" s="67" t="s">
        <v>3694</v>
      </c>
      <c r="F1023" s="69">
        <v>4.3460000000000001</v>
      </c>
      <c r="G1023" s="70">
        <v>4.5830000000000002</v>
      </c>
      <c r="H1023" s="70">
        <v>24.053000000000001</v>
      </c>
      <c r="I1023" s="73">
        <v>44477</v>
      </c>
      <c r="J1023" s="73">
        <v>48129</v>
      </c>
      <c r="K1023" s="69">
        <v>2.54</v>
      </c>
      <c r="L1023" s="68" t="s">
        <v>2609</v>
      </c>
      <c r="M1023" s="71">
        <v>4.3E-3</v>
      </c>
      <c r="N1023" t="str">
        <f>_xll.IMDP("BND",D1023,$N$1,A1023)</f>
        <v>일반</v>
      </c>
      <c r="O1023">
        <f t="shared" si="15"/>
        <v>1.9706899999999999E-2</v>
      </c>
    </row>
    <row r="1024" spans="1:15" x14ac:dyDescent="0.3">
      <c r="A1024" s="73">
        <v>46311</v>
      </c>
      <c r="B1024" s="67" t="s">
        <v>2090</v>
      </c>
      <c r="C1024" s="68" t="s">
        <v>2811</v>
      </c>
      <c r="D1024" s="68" t="s">
        <v>3695</v>
      </c>
      <c r="E1024" s="67" t="s">
        <v>3696</v>
      </c>
      <c r="F1024" s="69">
        <v>4.1829999999999998</v>
      </c>
      <c r="G1024" s="70">
        <v>1.9577</v>
      </c>
      <c r="H1024" s="70">
        <v>4.88</v>
      </c>
      <c r="I1024" s="73">
        <v>44511</v>
      </c>
      <c r="J1024" s="73">
        <v>47068</v>
      </c>
      <c r="K1024" s="69">
        <v>2.56</v>
      </c>
      <c r="L1024" s="68" t="s">
        <v>2609</v>
      </c>
      <c r="M1024" s="71">
        <v>4.4999999999999997E-3</v>
      </c>
      <c r="N1024" t="str">
        <f>_xll.IMDP("BND",D1024,$N$1,A1024)</f>
        <v>일반</v>
      </c>
      <c r="O1024">
        <f t="shared" si="15"/>
        <v>8.8096499999999987E-3</v>
      </c>
    </row>
    <row r="1025" spans="1:15" x14ac:dyDescent="0.3">
      <c r="A1025" s="73">
        <v>46311</v>
      </c>
      <c r="B1025" s="67" t="s">
        <v>2090</v>
      </c>
      <c r="C1025" s="68" t="s">
        <v>2811</v>
      </c>
      <c r="D1025" s="68" t="s">
        <v>1537</v>
      </c>
      <c r="E1025" s="67" t="s">
        <v>1538</v>
      </c>
      <c r="F1025" s="69">
        <v>4.1890000000000001</v>
      </c>
      <c r="G1025" s="70">
        <v>2.0175000000000001</v>
      </c>
      <c r="H1025" s="70">
        <v>5.1462000000000003</v>
      </c>
      <c r="I1025" s="73">
        <v>44533</v>
      </c>
      <c r="J1025" s="73">
        <v>47090</v>
      </c>
      <c r="K1025" s="69">
        <v>2.5299999999999998</v>
      </c>
      <c r="L1025" s="68" t="s">
        <v>2609</v>
      </c>
      <c r="M1025" s="71">
        <v>5.4000000000000003E-3</v>
      </c>
      <c r="N1025" t="str">
        <f>_xll.IMDP("BND",D1025,$N$1,A1025)</f>
        <v>일반</v>
      </c>
      <c r="O1025">
        <f t="shared" si="15"/>
        <v>1.0894500000000001E-2</v>
      </c>
    </row>
    <row r="1026" spans="1:15" x14ac:dyDescent="0.3">
      <c r="A1026" s="73">
        <v>46311</v>
      </c>
      <c r="B1026" s="67" t="s">
        <v>2090</v>
      </c>
      <c r="C1026" s="68" t="s">
        <v>2811</v>
      </c>
      <c r="D1026" s="68" t="s">
        <v>1895</v>
      </c>
      <c r="E1026" s="67" t="s">
        <v>3697</v>
      </c>
      <c r="F1026" s="69">
        <v>4.3449999999999998</v>
      </c>
      <c r="G1026" s="70">
        <v>4.7260999999999997</v>
      </c>
      <c r="H1026" s="70">
        <v>25.823499999999999</v>
      </c>
      <c r="I1026" s="73">
        <v>44567</v>
      </c>
      <c r="J1026" s="73">
        <v>48219</v>
      </c>
      <c r="K1026" s="69">
        <v>2.83</v>
      </c>
      <c r="L1026" s="68" t="s">
        <v>2609</v>
      </c>
      <c r="M1026" s="71">
        <v>4.3E-3</v>
      </c>
      <c r="N1026" t="str">
        <f>_xll.IMDP("BND",D1026,$N$1,A1026)</f>
        <v>일반</v>
      </c>
      <c r="O1026">
        <f t="shared" ref="O1026:O1089" si="16">M1026*G1026</f>
        <v>2.032223E-2</v>
      </c>
    </row>
    <row r="1027" spans="1:15" x14ac:dyDescent="0.3">
      <c r="A1027" s="73">
        <v>46311</v>
      </c>
      <c r="B1027" s="67" t="s">
        <v>2090</v>
      </c>
      <c r="C1027" s="68" t="s">
        <v>2811</v>
      </c>
      <c r="D1027" s="68" t="s">
        <v>3698</v>
      </c>
      <c r="E1027" s="67" t="s">
        <v>3699</v>
      </c>
      <c r="F1027" s="69">
        <v>4.2080000000000002</v>
      </c>
      <c r="G1027" s="70">
        <v>2.1821000000000002</v>
      </c>
      <c r="H1027" s="70">
        <v>5.9351000000000003</v>
      </c>
      <c r="I1027" s="73">
        <v>44600</v>
      </c>
      <c r="J1027" s="73">
        <v>47157</v>
      </c>
      <c r="K1027" s="69">
        <v>3.1</v>
      </c>
      <c r="L1027" s="68" t="s">
        <v>2609</v>
      </c>
      <c r="M1027" s="71">
        <v>6.4000000000000003E-3</v>
      </c>
      <c r="N1027" t="str">
        <f>_xll.IMDP("BND",D1027,$N$1,A1027)</f>
        <v>일반</v>
      </c>
      <c r="O1027">
        <f t="shared" si="16"/>
        <v>1.3965440000000001E-2</v>
      </c>
    </row>
    <row r="1028" spans="1:15" x14ac:dyDescent="0.3">
      <c r="A1028" s="73">
        <v>46311</v>
      </c>
      <c r="B1028" s="67" t="s">
        <v>2090</v>
      </c>
      <c r="C1028" s="68" t="s">
        <v>2811</v>
      </c>
      <c r="D1028" s="68" t="s">
        <v>3700</v>
      </c>
      <c r="E1028" s="67" t="s">
        <v>3701</v>
      </c>
      <c r="F1028" s="69">
        <v>3.6360000000000001</v>
      </c>
      <c r="G1028" s="70">
        <v>0.36899999999999999</v>
      </c>
      <c r="H1028" s="70">
        <v>0.31730000000000003</v>
      </c>
      <c r="I1028" s="73">
        <v>44624</v>
      </c>
      <c r="J1028" s="73">
        <v>46450</v>
      </c>
      <c r="K1028" s="69">
        <v>3.12</v>
      </c>
      <c r="L1028" s="68" t="s">
        <v>2609</v>
      </c>
      <c r="M1028" s="71">
        <v>4.1999999999999997E-3</v>
      </c>
      <c r="N1028" t="str">
        <f>_xll.IMDP("BND",D1028,$N$1,A1028)</f>
        <v>일반</v>
      </c>
      <c r="O1028">
        <f t="shared" si="16"/>
        <v>1.5497999999999998E-3</v>
      </c>
    </row>
    <row r="1029" spans="1:15" x14ac:dyDescent="0.3">
      <c r="A1029" s="73">
        <v>46311</v>
      </c>
      <c r="B1029" s="67" t="s">
        <v>2090</v>
      </c>
      <c r="C1029" s="68" t="s">
        <v>2811</v>
      </c>
      <c r="D1029" s="68" t="s">
        <v>3702</v>
      </c>
      <c r="E1029" s="67" t="s">
        <v>3703</v>
      </c>
      <c r="F1029" s="69">
        <v>4.0170000000000003</v>
      </c>
      <c r="G1029" s="70">
        <v>0.85260000000000002</v>
      </c>
      <c r="H1029" s="70">
        <v>1.1501999999999999</v>
      </c>
      <c r="I1029" s="73">
        <v>44810</v>
      </c>
      <c r="J1029" s="73">
        <v>46636</v>
      </c>
      <c r="K1029" s="69">
        <v>4.74</v>
      </c>
      <c r="L1029" s="68" t="s">
        <v>2609</v>
      </c>
      <c r="M1029" s="71">
        <v>2.8E-3</v>
      </c>
      <c r="N1029" t="str">
        <f>_xll.IMDP("BND",D1029,$N$1,A1029)</f>
        <v>일반</v>
      </c>
      <c r="O1029">
        <f t="shared" si="16"/>
        <v>2.3872799999999999E-3</v>
      </c>
    </row>
    <row r="1030" spans="1:15" x14ac:dyDescent="0.3">
      <c r="A1030" s="73">
        <v>46311</v>
      </c>
      <c r="B1030" s="67" t="s">
        <v>2090</v>
      </c>
      <c r="C1030" s="68" t="s">
        <v>2811</v>
      </c>
      <c r="D1030" s="68" t="s">
        <v>3704</v>
      </c>
      <c r="E1030" s="67" t="s">
        <v>3705</v>
      </c>
      <c r="F1030" s="69">
        <v>3.9510000000000001</v>
      </c>
      <c r="G1030" s="70">
        <v>0.66159999999999997</v>
      </c>
      <c r="H1030" s="70">
        <v>0.7661</v>
      </c>
      <c r="I1030" s="73">
        <v>45468</v>
      </c>
      <c r="J1030" s="73">
        <v>46563</v>
      </c>
      <c r="K1030" s="69">
        <v>3.4</v>
      </c>
      <c r="L1030" s="68" t="s">
        <v>2609</v>
      </c>
      <c r="M1030" s="71">
        <v>9.2999999999999992E-3</v>
      </c>
      <c r="N1030" t="str">
        <f>_xll.IMDP("BND",D1030,$N$1,A1030)</f>
        <v>일반</v>
      </c>
      <c r="O1030">
        <f t="shared" si="16"/>
        <v>6.1528799999999995E-3</v>
      </c>
    </row>
    <row r="1031" spans="1:15" x14ac:dyDescent="0.3">
      <c r="A1031" s="73">
        <v>46311</v>
      </c>
      <c r="B1031" s="67" t="s">
        <v>2090</v>
      </c>
      <c r="C1031" s="68" t="s">
        <v>2811</v>
      </c>
      <c r="D1031" s="68" t="s">
        <v>3706</v>
      </c>
      <c r="E1031" s="67" t="s">
        <v>3707</v>
      </c>
      <c r="F1031" s="69">
        <v>3.9809999999999999</v>
      </c>
      <c r="G1031" s="70">
        <v>0.7087</v>
      </c>
      <c r="H1031" s="70">
        <v>0.85360000000000003</v>
      </c>
      <c r="I1031" s="73">
        <v>45485</v>
      </c>
      <c r="J1031" s="73">
        <v>46580</v>
      </c>
      <c r="K1031" s="69">
        <v>3.3</v>
      </c>
      <c r="L1031" s="68" t="s">
        <v>2609</v>
      </c>
      <c r="M1031" s="71">
        <v>9.2999999999999992E-3</v>
      </c>
      <c r="N1031" t="str">
        <f>_xll.IMDP("BND",D1031,$N$1,A1031)</f>
        <v>일반</v>
      </c>
      <c r="O1031">
        <f t="shared" si="16"/>
        <v>6.5909099999999993E-3</v>
      </c>
    </row>
    <row r="1032" spans="1:15" x14ac:dyDescent="0.3">
      <c r="A1032" s="73">
        <v>46311</v>
      </c>
      <c r="B1032" s="67" t="s">
        <v>2090</v>
      </c>
      <c r="C1032" s="68" t="s">
        <v>2811</v>
      </c>
      <c r="D1032" s="68" t="s">
        <v>3708</v>
      </c>
      <c r="E1032" s="67" t="s">
        <v>3709</v>
      </c>
      <c r="F1032" s="69">
        <v>4.0049999999999999</v>
      </c>
      <c r="G1032" s="70">
        <v>0.7913</v>
      </c>
      <c r="H1032" s="70">
        <v>1.0179</v>
      </c>
      <c r="I1032" s="73">
        <v>45516</v>
      </c>
      <c r="J1032" s="73">
        <v>46611</v>
      </c>
      <c r="K1032" s="69">
        <v>3.26</v>
      </c>
      <c r="L1032" s="68" t="s">
        <v>2609</v>
      </c>
      <c r="M1032" s="71">
        <v>1.1599999999999999E-2</v>
      </c>
      <c r="N1032" t="str">
        <f>_xll.IMDP("BND",D1032,$N$1,A1032)</f>
        <v>일반</v>
      </c>
      <c r="O1032">
        <f t="shared" si="16"/>
        <v>9.1790799999999992E-3</v>
      </c>
    </row>
    <row r="1033" spans="1:15" x14ac:dyDescent="0.3">
      <c r="A1033" s="73">
        <v>46311</v>
      </c>
      <c r="B1033" s="67" t="s">
        <v>2090</v>
      </c>
      <c r="C1033" s="68" t="s">
        <v>2811</v>
      </c>
      <c r="D1033" s="68" t="s">
        <v>3710</v>
      </c>
      <c r="E1033" s="67" t="s">
        <v>3711</v>
      </c>
      <c r="F1033" s="69">
        <v>4.032</v>
      </c>
      <c r="G1033" s="70">
        <v>0.94</v>
      </c>
      <c r="H1033" s="70">
        <v>1.3481000000000001</v>
      </c>
      <c r="I1033" s="73">
        <v>45572</v>
      </c>
      <c r="J1033" s="73">
        <v>46667</v>
      </c>
      <c r="K1033" s="69">
        <v>3.27</v>
      </c>
      <c r="L1033" s="68" t="s">
        <v>2609</v>
      </c>
      <c r="M1033" s="71">
        <v>1.84E-2</v>
      </c>
      <c r="N1033" t="str">
        <f>_xll.IMDP("BND",D1033,$N$1,A1033)</f>
        <v>일반</v>
      </c>
      <c r="O1033">
        <f t="shared" si="16"/>
        <v>1.7295999999999999E-2</v>
      </c>
    </row>
    <row r="1034" spans="1:15" x14ac:dyDescent="0.3">
      <c r="A1034" s="73">
        <v>46311</v>
      </c>
      <c r="B1034" s="67" t="s">
        <v>2090</v>
      </c>
      <c r="C1034" s="68" t="s">
        <v>2811</v>
      </c>
      <c r="D1034" s="68" t="s">
        <v>3712</v>
      </c>
      <c r="E1034" s="67" t="s">
        <v>3713</v>
      </c>
      <c r="F1034" s="69">
        <v>4.0430000000000001</v>
      </c>
      <c r="G1034" s="70">
        <v>1.0208999999999999</v>
      </c>
      <c r="H1034" s="70">
        <v>1.5609999999999999</v>
      </c>
      <c r="I1034" s="73">
        <v>45608</v>
      </c>
      <c r="J1034" s="73">
        <v>46703</v>
      </c>
      <c r="K1034" s="69">
        <v>3.21</v>
      </c>
      <c r="L1034" s="68" t="s">
        <v>2609</v>
      </c>
      <c r="M1034" s="71">
        <v>9.2999999999999992E-3</v>
      </c>
      <c r="N1034" t="str">
        <f>_xll.IMDP("BND",D1034,$N$1,A1034)</f>
        <v>일반</v>
      </c>
      <c r="O1034">
        <f t="shared" si="16"/>
        <v>9.4943699999999985E-3</v>
      </c>
    </row>
    <row r="1035" spans="1:15" x14ac:dyDescent="0.3">
      <c r="A1035" s="73">
        <v>46311</v>
      </c>
      <c r="B1035" s="67" t="s">
        <v>2090</v>
      </c>
      <c r="C1035" s="68" t="s">
        <v>2811</v>
      </c>
      <c r="D1035" s="68" t="s">
        <v>3714</v>
      </c>
      <c r="E1035" s="67" t="s">
        <v>3715</v>
      </c>
      <c r="F1035" s="69">
        <v>3.5659999999999998</v>
      </c>
      <c r="G1035" s="70">
        <v>0.30969999999999998</v>
      </c>
      <c r="H1035" s="70">
        <v>0.248</v>
      </c>
      <c r="I1035" s="73">
        <v>45700</v>
      </c>
      <c r="J1035" s="73">
        <v>46430</v>
      </c>
      <c r="K1035" s="69">
        <v>2.9</v>
      </c>
      <c r="L1035" s="68" t="s">
        <v>2609</v>
      </c>
      <c r="M1035" s="71">
        <v>1.3899999999999999E-2</v>
      </c>
      <c r="N1035" t="str">
        <f>_xll.IMDP("BND",D1035,$N$1,A1035)</f>
        <v>일반</v>
      </c>
      <c r="O1035">
        <f t="shared" si="16"/>
        <v>4.3048299999999991E-3</v>
      </c>
    </row>
    <row r="1036" spans="1:15" x14ac:dyDescent="0.3">
      <c r="A1036" s="73">
        <v>46311</v>
      </c>
      <c r="B1036" s="67" t="s">
        <v>2090</v>
      </c>
      <c r="C1036" s="68" t="s">
        <v>2811</v>
      </c>
      <c r="D1036" s="68" t="s">
        <v>3716</v>
      </c>
      <c r="E1036" s="67" t="s">
        <v>3717</v>
      </c>
      <c r="F1036" s="69">
        <v>3.681</v>
      </c>
      <c r="G1036" s="70">
        <v>0.3906</v>
      </c>
      <c r="H1036" s="70">
        <v>0.34429999999999999</v>
      </c>
      <c r="I1036" s="73">
        <v>45728</v>
      </c>
      <c r="J1036" s="73">
        <v>46458</v>
      </c>
      <c r="K1036" s="69">
        <v>2.86</v>
      </c>
      <c r="L1036" s="68" t="s">
        <v>2609</v>
      </c>
      <c r="M1036" s="71">
        <v>1.0200000000000001E-2</v>
      </c>
      <c r="N1036" t="str">
        <f>_xll.IMDP("BND",D1036,$N$1,A1036)</f>
        <v>일반</v>
      </c>
      <c r="O1036">
        <f t="shared" si="16"/>
        <v>3.9841200000000007E-3</v>
      </c>
    </row>
    <row r="1037" spans="1:15" x14ac:dyDescent="0.3">
      <c r="A1037" s="73">
        <v>46311</v>
      </c>
      <c r="B1037" s="67" t="s">
        <v>2090</v>
      </c>
      <c r="C1037" s="68" t="s">
        <v>2811</v>
      </c>
      <c r="D1037" s="68" t="s">
        <v>3718</v>
      </c>
      <c r="E1037" s="67" t="s">
        <v>3719</v>
      </c>
      <c r="F1037" s="69">
        <v>3.77</v>
      </c>
      <c r="G1037" s="70">
        <v>0.46250000000000002</v>
      </c>
      <c r="H1037" s="70">
        <v>0.44090000000000001</v>
      </c>
      <c r="I1037" s="73">
        <v>45758</v>
      </c>
      <c r="J1037" s="73">
        <v>46486</v>
      </c>
      <c r="K1037" s="69">
        <v>2.68</v>
      </c>
      <c r="L1037" s="68" t="s">
        <v>2609</v>
      </c>
      <c r="M1037" s="71">
        <v>9.1999999999999998E-3</v>
      </c>
      <c r="N1037" t="str">
        <f>_xll.IMDP("BND",D1037,$N$1,A1037)</f>
        <v>일반</v>
      </c>
      <c r="O1037">
        <f t="shared" si="16"/>
        <v>4.2550000000000001E-3</v>
      </c>
    </row>
    <row r="1038" spans="1:15" x14ac:dyDescent="0.3">
      <c r="A1038" s="73">
        <v>46311</v>
      </c>
      <c r="B1038" s="67" t="s">
        <v>2090</v>
      </c>
      <c r="C1038" s="68" t="s">
        <v>2811</v>
      </c>
      <c r="D1038" s="68" t="s">
        <v>3720</v>
      </c>
      <c r="E1038" s="67" t="s">
        <v>3721</v>
      </c>
      <c r="F1038" s="69">
        <v>3.84</v>
      </c>
      <c r="G1038" s="70">
        <v>0.55089999999999995</v>
      </c>
      <c r="H1038" s="70">
        <v>0.57679999999999998</v>
      </c>
      <c r="I1038" s="73">
        <v>45790</v>
      </c>
      <c r="J1038" s="73">
        <v>46520</v>
      </c>
      <c r="K1038" s="69">
        <v>2.6</v>
      </c>
      <c r="L1038" s="68" t="s">
        <v>2609</v>
      </c>
      <c r="M1038" s="71">
        <v>4.7000000000000002E-3</v>
      </c>
      <c r="N1038" t="str">
        <f>_xll.IMDP("BND",D1038,$N$1,A1038)</f>
        <v>일반</v>
      </c>
      <c r="O1038">
        <f t="shared" si="16"/>
        <v>2.5892299999999997E-3</v>
      </c>
    </row>
    <row r="1039" spans="1:15" x14ac:dyDescent="0.3">
      <c r="A1039" s="73">
        <v>46311</v>
      </c>
      <c r="B1039" s="67" t="s">
        <v>2090</v>
      </c>
      <c r="C1039" s="68" t="s">
        <v>2811</v>
      </c>
      <c r="D1039" s="68" t="s">
        <v>3722</v>
      </c>
      <c r="E1039" s="67" t="s">
        <v>3723</v>
      </c>
      <c r="F1039" s="69">
        <v>3.923</v>
      </c>
      <c r="G1039" s="70">
        <v>0.62480000000000002</v>
      </c>
      <c r="H1039" s="70">
        <v>0.69979999999999998</v>
      </c>
      <c r="I1039" s="73">
        <v>45820</v>
      </c>
      <c r="J1039" s="73">
        <v>46549</v>
      </c>
      <c r="K1039" s="69">
        <v>2.59</v>
      </c>
      <c r="L1039" s="68" t="s">
        <v>2609</v>
      </c>
      <c r="M1039" s="71">
        <v>7.0000000000000001E-3</v>
      </c>
      <c r="N1039" t="str">
        <f>_xll.IMDP("BND",D1039,$N$1,A1039)</f>
        <v>일반</v>
      </c>
      <c r="O1039">
        <f t="shared" si="16"/>
        <v>4.3736000000000001E-3</v>
      </c>
    </row>
    <row r="1040" spans="1:15" x14ac:dyDescent="0.3">
      <c r="A1040" s="73">
        <v>46311</v>
      </c>
      <c r="B1040" s="67" t="s">
        <v>2090</v>
      </c>
      <c r="C1040" s="68" t="s">
        <v>2811</v>
      </c>
      <c r="D1040" s="68" t="s">
        <v>3724</v>
      </c>
      <c r="E1040" s="67" t="s">
        <v>3725</v>
      </c>
      <c r="F1040" s="69">
        <v>3.9769999999999999</v>
      </c>
      <c r="G1040" s="70">
        <v>0.6986</v>
      </c>
      <c r="H1040" s="70">
        <v>0.83340000000000003</v>
      </c>
      <c r="I1040" s="73">
        <v>45849</v>
      </c>
      <c r="J1040" s="73">
        <v>46577</v>
      </c>
      <c r="K1040" s="69">
        <v>2.5499999999999998</v>
      </c>
      <c r="L1040" s="68" t="s">
        <v>2609</v>
      </c>
      <c r="M1040" s="71">
        <v>6.8999999999999999E-3</v>
      </c>
      <c r="N1040" t="str">
        <f>_xll.IMDP("BND",D1040,$N$1,A1040)</f>
        <v>일반</v>
      </c>
      <c r="O1040">
        <f t="shared" si="16"/>
        <v>4.8203400000000002E-3</v>
      </c>
    </row>
    <row r="1041" spans="1:15" x14ac:dyDescent="0.3">
      <c r="A1041" s="73">
        <v>46311</v>
      </c>
      <c r="B1041" s="67" t="s">
        <v>2090</v>
      </c>
      <c r="C1041" s="68" t="s">
        <v>2811</v>
      </c>
      <c r="D1041" s="68" t="s">
        <v>3726</v>
      </c>
      <c r="E1041" s="67" t="s">
        <v>3727</v>
      </c>
      <c r="F1041" s="69">
        <v>4.0039999999999996</v>
      </c>
      <c r="G1041" s="70">
        <v>0.79300000000000004</v>
      </c>
      <c r="H1041" s="70">
        <v>1.0205</v>
      </c>
      <c r="I1041" s="73">
        <v>45881</v>
      </c>
      <c r="J1041" s="73">
        <v>46611</v>
      </c>
      <c r="K1041" s="69">
        <v>2.56</v>
      </c>
      <c r="L1041" s="68" t="s">
        <v>2609</v>
      </c>
      <c r="M1041" s="71">
        <v>4.1000000000000003E-3</v>
      </c>
      <c r="N1041" t="str">
        <f>_xll.IMDP("BND",D1041,$N$1,A1041)</f>
        <v>일반</v>
      </c>
      <c r="O1041">
        <f t="shared" si="16"/>
        <v>3.2513000000000004E-3</v>
      </c>
    </row>
    <row r="1042" spans="1:15" x14ac:dyDescent="0.3">
      <c r="A1042" s="73">
        <v>46311</v>
      </c>
      <c r="B1042" s="67" t="s">
        <v>2090</v>
      </c>
      <c r="C1042" s="68" t="s">
        <v>2811</v>
      </c>
      <c r="D1042" s="68" t="s">
        <v>3728</v>
      </c>
      <c r="E1042" s="67" t="s">
        <v>3729</v>
      </c>
      <c r="F1042" s="69">
        <v>4.016</v>
      </c>
      <c r="G1042" s="70">
        <v>0.87239999999999995</v>
      </c>
      <c r="H1042" s="70">
        <v>1.1919</v>
      </c>
      <c r="I1042" s="73">
        <v>45911</v>
      </c>
      <c r="J1042" s="73">
        <v>46640</v>
      </c>
      <c r="K1042" s="69">
        <v>2.58</v>
      </c>
      <c r="L1042" s="68" t="s">
        <v>2609</v>
      </c>
      <c r="M1042" s="71">
        <v>4.5999999999999999E-3</v>
      </c>
      <c r="N1042" t="str">
        <f>_xll.IMDP("BND",D1042,$N$1,A1042)</f>
        <v>일반</v>
      </c>
      <c r="O1042">
        <f t="shared" si="16"/>
        <v>4.0130399999999998E-3</v>
      </c>
    </row>
    <row r="1043" spans="1:15" x14ac:dyDescent="0.3">
      <c r="A1043" s="73">
        <v>46311</v>
      </c>
      <c r="B1043" s="67" t="s">
        <v>2090</v>
      </c>
      <c r="C1043" s="68" t="s">
        <v>2811</v>
      </c>
      <c r="D1043" s="68" t="s">
        <v>3730</v>
      </c>
      <c r="E1043" s="67" t="s">
        <v>3731</v>
      </c>
      <c r="F1043" s="69">
        <v>4.0350000000000001</v>
      </c>
      <c r="G1043" s="70">
        <v>0.95760000000000001</v>
      </c>
      <c r="H1043" s="70">
        <v>1.3895</v>
      </c>
      <c r="I1043" s="73">
        <v>45943</v>
      </c>
      <c r="J1043" s="73">
        <v>46673</v>
      </c>
      <c r="K1043" s="69">
        <v>2.65</v>
      </c>
      <c r="L1043" s="68" t="s">
        <v>2609</v>
      </c>
      <c r="M1043" s="71">
        <v>4.5999999999999999E-3</v>
      </c>
      <c r="N1043" t="str">
        <f>_xll.IMDP("BND",D1043,$N$1,A1043)</f>
        <v>일반</v>
      </c>
      <c r="O1043">
        <f t="shared" si="16"/>
        <v>4.4049600000000003E-3</v>
      </c>
    </row>
    <row r="1044" spans="1:15" x14ac:dyDescent="0.3">
      <c r="A1044" s="73">
        <v>46311</v>
      </c>
      <c r="B1044" s="67" t="s">
        <v>2090</v>
      </c>
      <c r="C1044" s="68" t="s">
        <v>2811</v>
      </c>
      <c r="D1044" s="68" t="s">
        <v>3732</v>
      </c>
      <c r="E1044" s="67" t="s">
        <v>3733</v>
      </c>
      <c r="F1044" s="69">
        <v>4.2</v>
      </c>
      <c r="G1044" s="70">
        <v>2.1092</v>
      </c>
      <c r="H1044" s="70">
        <v>5.5881999999999996</v>
      </c>
      <c r="I1044" s="73">
        <v>46034</v>
      </c>
      <c r="J1044" s="73">
        <v>47130</v>
      </c>
      <c r="K1044" s="69">
        <v>3.15</v>
      </c>
      <c r="L1044" s="68" t="s">
        <v>2609</v>
      </c>
      <c r="M1044" s="71">
        <v>9.1000000000000004E-3</v>
      </c>
      <c r="N1044" t="str">
        <f>_xll.IMDP("BND",D1044,$N$1,A1044)</f>
        <v>일반</v>
      </c>
      <c r="O1044">
        <f t="shared" si="16"/>
        <v>1.9193720000000001E-2</v>
      </c>
    </row>
    <row r="1045" spans="1:15" x14ac:dyDescent="0.3">
      <c r="A1045" s="73">
        <v>46311</v>
      </c>
      <c r="B1045" s="67" t="s">
        <v>2090</v>
      </c>
      <c r="C1045" s="68" t="s">
        <v>2811</v>
      </c>
      <c r="D1045" s="68" t="s">
        <v>1907</v>
      </c>
      <c r="E1045" s="67" t="s">
        <v>3734</v>
      </c>
      <c r="F1045" s="69">
        <v>4.3090000000000002</v>
      </c>
      <c r="G1045" s="70">
        <v>3.8959999999999999</v>
      </c>
      <c r="H1045" s="70">
        <v>17.889900000000001</v>
      </c>
      <c r="I1045" s="73">
        <v>46063</v>
      </c>
      <c r="J1045" s="73">
        <v>47889</v>
      </c>
      <c r="K1045" s="69">
        <v>3.86</v>
      </c>
      <c r="L1045" s="68" t="s">
        <v>2609</v>
      </c>
      <c r="M1045" s="71">
        <v>7.7999999999999996E-3</v>
      </c>
      <c r="N1045" t="str">
        <f>_xll.IMDP("BND",D1045,$N$1,A1045)</f>
        <v>일반</v>
      </c>
      <c r="O1045">
        <f t="shared" si="16"/>
        <v>3.0388799999999997E-2</v>
      </c>
    </row>
    <row r="1046" spans="1:15" x14ac:dyDescent="0.3">
      <c r="A1046" s="73">
        <v>46311</v>
      </c>
      <c r="B1046" s="67" t="s">
        <v>2090</v>
      </c>
      <c r="C1046" s="68" t="s">
        <v>2811</v>
      </c>
      <c r="D1046" s="68" t="s">
        <v>3735</v>
      </c>
      <c r="E1046" s="67" t="s">
        <v>3736</v>
      </c>
      <c r="F1046" s="69">
        <v>4.0750000000000002</v>
      </c>
      <c r="G1046" s="70">
        <v>1.3586</v>
      </c>
      <c r="H1046" s="70">
        <v>2.5312999999999999</v>
      </c>
      <c r="I1046" s="73">
        <v>46098</v>
      </c>
      <c r="J1046" s="73">
        <v>46829</v>
      </c>
      <c r="K1046" s="69">
        <v>3.43</v>
      </c>
      <c r="L1046" s="68" t="s">
        <v>2609</v>
      </c>
      <c r="M1046" s="71">
        <v>3.7000000000000002E-3</v>
      </c>
      <c r="N1046" t="str">
        <f>_xll.IMDP("BND",D1046,$N$1,A1046)</f>
        <v>일반</v>
      </c>
      <c r="O1046">
        <f t="shared" si="16"/>
        <v>5.0268200000000004E-3</v>
      </c>
    </row>
    <row r="1047" spans="1:15" x14ac:dyDescent="0.3">
      <c r="A1047" s="73">
        <v>46311</v>
      </c>
      <c r="B1047" s="67" t="s">
        <v>2090</v>
      </c>
      <c r="C1047" s="68" t="s">
        <v>2811</v>
      </c>
      <c r="D1047" s="68" t="s">
        <v>3737</v>
      </c>
      <c r="E1047" s="67" t="s">
        <v>3738</v>
      </c>
      <c r="F1047" s="69">
        <v>4.3179999999999996</v>
      </c>
      <c r="G1047" s="70">
        <v>4.0490000000000004</v>
      </c>
      <c r="H1047" s="70">
        <v>19.181699999999999</v>
      </c>
      <c r="I1047" s="73">
        <v>46119</v>
      </c>
      <c r="J1047" s="73">
        <v>47945</v>
      </c>
      <c r="K1047" s="69">
        <v>3.87</v>
      </c>
      <c r="L1047" s="68" t="s">
        <v>2609</v>
      </c>
      <c r="M1047" s="71">
        <v>3.2000000000000002E-3</v>
      </c>
      <c r="N1047" t="str">
        <f>_xll.IMDP("BND",D1047,$N$1,A1047)</f>
        <v>일반</v>
      </c>
      <c r="O1047">
        <f t="shared" si="16"/>
        <v>1.2956800000000003E-2</v>
      </c>
    </row>
    <row r="1048" spans="1:15" x14ac:dyDescent="0.3">
      <c r="A1048" s="73">
        <v>46311</v>
      </c>
      <c r="B1048" s="67" t="s">
        <v>2090</v>
      </c>
      <c r="C1048" s="68" t="s">
        <v>2811</v>
      </c>
      <c r="D1048" s="68" t="s">
        <v>3739</v>
      </c>
      <c r="E1048" s="67" t="s">
        <v>3740</v>
      </c>
      <c r="F1048" s="69">
        <v>4.093</v>
      </c>
      <c r="G1048" s="70">
        <v>1.4799</v>
      </c>
      <c r="H1048" s="70">
        <v>2.9742999999999999</v>
      </c>
      <c r="I1048" s="73">
        <v>46154</v>
      </c>
      <c r="J1048" s="73">
        <v>46885</v>
      </c>
      <c r="K1048" s="69">
        <v>3.77</v>
      </c>
      <c r="L1048" s="68" t="s">
        <v>2609</v>
      </c>
      <c r="M1048" s="71">
        <v>3.8E-3</v>
      </c>
      <c r="N1048" t="str">
        <f>_xll.IMDP("BND",D1048,$N$1,A1048)</f>
        <v>일반</v>
      </c>
      <c r="O1048">
        <f t="shared" si="16"/>
        <v>5.6236200000000002E-3</v>
      </c>
    </row>
    <row r="1049" spans="1:15" x14ac:dyDescent="0.3">
      <c r="A1049" s="73">
        <v>46311</v>
      </c>
      <c r="B1049" s="67" t="s">
        <v>2090</v>
      </c>
      <c r="C1049" s="68" t="s">
        <v>2811</v>
      </c>
      <c r="D1049" s="68" t="s">
        <v>14307</v>
      </c>
      <c r="E1049" s="67" t="s">
        <v>14308</v>
      </c>
      <c r="F1049" s="69">
        <v>4.2350000000000003</v>
      </c>
      <c r="G1049" s="70">
        <v>2.5257000000000001</v>
      </c>
      <c r="H1049" s="70">
        <v>7.8596000000000004</v>
      </c>
      <c r="I1049" s="73">
        <v>46218</v>
      </c>
      <c r="J1049" s="73">
        <v>47312</v>
      </c>
      <c r="K1049" s="69">
        <v>4.24</v>
      </c>
      <c r="L1049" s="68" t="s">
        <v>2609</v>
      </c>
      <c r="M1049" s="71">
        <v>1.4E-2</v>
      </c>
      <c r="N1049" t="str">
        <f>_xll.IMDP("BND",D1049,$N$1,A1049)</f>
        <v>일반</v>
      </c>
      <c r="O1049">
        <f t="shared" si="16"/>
        <v>3.5359800000000004E-2</v>
      </c>
    </row>
    <row r="1050" spans="1:15" x14ac:dyDescent="0.3">
      <c r="A1050" s="73">
        <v>46311</v>
      </c>
      <c r="B1050" s="67" t="s">
        <v>2090</v>
      </c>
      <c r="C1050" s="68" t="s">
        <v>2811</v>
      </c>
      <c r="D1050" s="68" t="s">
        <v>14853</v>
      </c>
      <c r="E1050" s="67" t="s">
        <v>14854</v>
      </c>
      <c r="F1050" s="69">
        <v>4.2380000000000004</v>
      </c>
      <c r="G1050" s="70">
        <v>2.6006999999999998</v>
      </c>
      <c r="H1050" s="70">
        <v>8.2798999999999996</v>
      </c>
      <c r="I1050" s="73">
        <v>46246</v>
      </c>
      <c r="J1050" s="73">
        <v>47340</v>
      </c>
      <c r="K1050" s="69">
        <v>4.22</v>
      </c>
      <c r="L1050" s="68" t="s">
        <v>2609</v>
      </c>
      <c r="M1050" s="71">
        <v>3.3E-3</v>
      </c>
      <c r="N1050" t="str">
        <f>_xll.IMDP("BND",D1050,$N$1,A1050)</f>
        <v>일반</v>
      </c>
      <c r="O1050">
        <f t="shared" si="16"/>
        <v>8.5823099999999992E-3</v>
      </c>
    </row>
    <row r="1051" spans="1:15" x14ac:dyDescent="0.3">
      <c r="A1051" s="73">
        <v>46311</v>
      </c>
      <c r="B1051" s="67" t="s">
        <v>2090</v>
      </c>
      <c r="C1051" s="68" t="s">
        <v>2811</v>
      </c>
      <c r="D1051" s="68" t="s">
        <v>15889</v>
      </c>
      <c r="E1051" s="67" t="s">
        <v>15890</v>
      </c>
      <c r="F1051" s="69">
        <v>4.2080000000000002</v>
      </c>
      <c r="G1051" s="70">
        <v>1.8792</v>
      </c>
      <c r="H1051" s="70">
        <v>4.5176999999999996</v>
      </c>
      <c r="I1051" s="73">
        <v>46307</v>
      </c>
      <c r="J1051" s="73">
        <v>47038</v>
      </c>
      <c r="K1051" s="69">
        <v>4.29</v>
      </c>
      <c r="L1051" s="68" t="s">
        <v>2609</v>
      </c>
      <c r="M1051" s="71">
        <v>2.8E-3</v>
      </c>
      <c r="N1051" t="str">
        <f>_xll.IMDP("BND",D1051,$N$1,A1051)</f>
        <v>일반</v>
      </c>
      <c r="O1051">
        <f t="shared" si="16"/>
        <v>5.2617599999999999E-3</v>
      </c>
    </row>
    <row r="1052" spans="1:15" x14ac:dyDescent="0.3">
      <c r="A1052" s="73">
        <v>46311</v>
      </c>
      <c r="B1052" s="67" t="s">
        <v>2090</v>
      </c>
      <c r="C1052" s="68" t="s">
        <v>2811</v>
      </c>
      <c r="D1052" s="68" t="s">
        <v>3741</v>
      </c>
      <c r="E1052" s="67" t="s">
        <v>3742</v>
      </c>
      <c r="F1052" s="69">
        <v>4.1879999999999997</v>
      </c>
      <c r="G1052" s="70">
        <v>1.9678</v>
      </c>
      <c r="H1052" s="70">
        <v>4.9640000000000004</v>
      </c>
      <c r="I1052" s="73">
        <v>41604</v>
      </c>
      <c r="J1052" s="73">
        <v>47083</v>
      </c>
      <c r="K1052" s="69">
        <v>3.9</v>
      </c>
      <c r="L1052" s="68" t="s">
        <v>2609</v>
      </c>
      <c r="M1052" s="71">
        <v>4.1999999999999997E-3</v>
      </c>
      <c r="N1052" t="str">
        <f>_xll.IMDP("BND",D1052,$N$1,A1052)</f>
        <v>일반</v>
      </c>
      <c r="O1052">
        <f t="shared" si="16"/>
        <v>8.2647599999999995E-3</v>
      </c>
    </row>
    <row r="1053" spans="1:15" x14ac:dyDescent="0.3">
      <c r="A1053" s="73">
        <v>46311</v>
      </c>
      <c r="B1053" s="67" t="s">
        <v>2090</v>
      </c>
      <c r="C1053" s="68" t="s">
        <v>2811</v>
      </c>
      <c r="D1053" s="68" t="s">
        <v>3743</v>
      </c>
      <c r="E1053" s="67" t="s">
        <v>3744</v>
      </c>
      <c r="F1053" s="69">
        <v>4.57</v>
      </c>
      <c r="G1053" s="70">
        <v>15.616400000000001</v>
      </c>
      <c r="H1053" s="70">
        <v>308.97989999999999</v>
      </c>
      <c r="I1053" s="73">
        <v>43402</v>
      </c>
      <c r="J1053" s="73">
        <v>54360</v>
      </c>
      <c r="K1053" s="69">
        <v>2.2999999999999998</v>
      </c>
      <c r="L1053" s="68" t="s">
        <v>2609</v>
      </c>
      <c r="M1053" s="71">
        <v>3.8999999999999998E-3</v>
      </c>
      <c r="N1053" t="str">
        <f>_xll.IMDP("BND",D1053,$N$1,A1053)</f>
        <v>일반</v>
      </c>
      <c r="O1053">
        <f t="shared" si="16"/>
        <v>6.090396E-2</v>
      </c>
    </row>
    <row r="1054" spans="1:15" x14ac:dyDescent="0.3">
      <c r="A1054" s="73">
        <v>46311</v>
      </c>
      <c r="B1054" s="67" t="s">
        <v>2090</v>
      </c>
      <c r="C1054" s="68" t="s">
        <v>2811</v>
      </c>
      <c r="D1054" s="68" t="s">
        <v>3745</v>
      </c>
      <c r="E1054" s="67" t="s">
        <v>3746</v>
      </c>
      <c r="F1054" s="69">
        <v>4.2510000000000003</v>
      </c>
      <c r="G1054" s="70">
        <v>2.9378000000000002</v>
      </c>
      <c r="H1054" s="70">
        <v>10.2698</v>
      </c>
      <c r="I1054" s="73">
        <v>43794</v>
      </c>
      <c r="J1054" s="73">
        <v>47447</v>
      </c>
      <c r="K1054" s="69">
        <v>1.87</v>
      </c>
      <c r="L1054" s="68" t="s">
        <v>2609</v>
      </c>
      <c r="M1054" s="71">
        <v>8.6999999999999994E-3</v>
      </c>
      <c r="N1054" t="str">
        <f>_xll.IMDP("BND",D1054,$N$1,A1054)</f>
        <v>일반</v>
      </c>
      <c r="O1054">
        <f t="shared" si="16"/>
        <v>2.5558859999999999E-2</v>
      </c>
    </row>
    <row r="1055" spans="1:15" x14ac:dyDescent="0.3">
      <c r="A1055" s="73">
        <v>46311</v>
      </c>
      <c r="B1055" s="67" t="s">
        <v>2090</v>
      </c>
      <c r="C1055" s="68" t="s">
        <v>2811</v>
      </c>
      <c r="D1055" s="68" t="s">
        <v>1727</v>
      </c>
      <c r="E1055" s="67" t="s">
        <v>1728</v>
      </c>
      <c r="F1055" s="69">
        <v>4.2539999999999996</v>
      </c>
      <c r="G1055" s="70">
        <v>3.0057999999999998</v>
      </c>
      <c r="H1055" s="70">
        <v>10.700799999999999</v>
      </c>
      <c r="I1055" s="73">
        <v>43818</v>
      </c>
      <c r="J1055" s="73">
        <v>47471</v>
      </c>
      <c r="K1055" s="69">
        <v>1.8</v>
      </c>
      <c r="L1055" s="68" t="s">
        <v>2609</v>
      </c>
      <c r="M1055" s="71">
        <v>1.0800000000000001E-2</v>
      </c>
      <c r="N1055" t="str">
        <f>_xll.IMDP("BND",D1055,$N$1,A1055)</f>
        <v>일반</v>
      </c>
      <c r="O1055">
        <f t="shared" si="16"/>
        <v>3.2462640000000001E-2</v>
      </c>
    </row>
    <row r="1056" spans="1:15" x14ac:dyDescent="0.3">
      <c r="A1056" s="73">
        <v>46311</v>
      </c>
      <c r="B1056" s="67" t="s">
        <v>2090</v>
      </c>
      <c r="C1056" s="68" t="s">
        <v>2811</v>
      </c>
      <c r="D1056" s="68" t="s">
        <v>3747</v>
      </c>
      <c r="E1056" s="67" t="s">
        <v>3748</v>
      </c>
      <c r="F1056" s="69">
        <v>4.266</v>
      </c>
      <c r="G1056" s="70">
        <v>3.2690000000000001</v>
      </c>
      <c r="H1056" s="70">
        <v>12.483000000000001</v>
      </c>
      <c r="I1056" s="73">
        <v>43916</v>
      </c>
      <c r="J1056" s="73">
        <v>47568</v>
      </c>
      <c r="K1056" s="69">
        <v>1.81</v>
      </c>
      <c r="L1056" s="68" t="s">
        <v>2609</v>
      </c>
      <c r="M1056" s="71">
        <v>4.3E-3</v>
      </c>
      <c r="N1056" t="str">
        <f>_xll.IMDP("BND",D1056,$N$1,A1056)</f>
        <v>일반</v>
      </c>
      <c r="O1056">
        <f t="shared" si="16"/>
        <v>1.40567E-2</v>
      </c>
    </row>
    <row r="1057" spans="1:15" x14ac:dyDescent="0.3">
      <c r="A1057" s="73">
        <v>46311</v>
      </c>
      <c r="B1057" s="67" t="s">
        <v>2090</v>
      </c>
      <c r="C1057" s="68" t="s">
        <v>2811</v>
      </c>
      <c r="D1057" s="68" t="s">
        <v>3749</v>
      </c>
      <c r="E1057" s="67" t="s">
        <v>3750</v>
      </c>
      <c r="F1057" s="69">
        <v>4.3460000000000001</v>
      </c>
      <c r="G1057" s="70">
        <v>4.6059000000000001</v>
      </c>
      <c r="H1057" s="70">
        <v>24.563800000000001</v>
      </c>
      <c r="I1057" s="73">
        <v>44511</v>
      </c>
      <c r="J1057" s="73">
        <v>48163</v>
      </c>
      <c r="K1057" s="69">
        <v>2.58</v>
      </c>
      <c r="L1057" s="68" t="s">
        <v>2609</v>
      </c>
      <c r="M1057" s="71">
        <v>2.2000000000000001E-3</v>
      </c>
      <c r="N1057" t="str">
        <f>_xll.IMDP("BND",D1057,$N$1,A1057)</f>
        <v>일반</v>
      </c>
      <c r="O1057">
        <f t="shared" si="16"/>
        <v>1.0132980000000001E-2</v>
      </c>
    </row>
    <row r="1058" spans="1:15" x14ac:dyDescent="0.3">
      <c r="A1058" s="73">
        <v>46311</v>
      </c>
      <c r="B1058" s="67" t="s">
        <v>2090</v>
      </c>
      <c r="C1058" s="68" t="s">
        <v>2811</v>
      </c>
      <c r="D1058" s="68" t="s">
        <v>674</v>
      </c>
      <c r="E1058" s="67" t="s">
        <v>676</v>
      </c>
      <c r="F1058" s="69">
        <v>4.1900000000000004</v>
      </c>
      <c r="G1058" s="70">
        <v>2.0329999999999999</v>
      </c>
      <c r="H1058" s="70">
        <v>5.2172999999999998</v>
      </c>
      <c r="I1058" s="73">
        <v>44539</v>
      </c>
      <c r="J1058" s="73">
        <v>47096</v>
      </c>
      <c r="K1058" s="69">
        <v>2.5499999999999998</v>
      </c>
      <c r="L1058" s="68" t="s">
        <v>2609</v>
      </c>
      <c r="M1058" s="71">
        <v>1.1299999999999999E-2</v>
      </c>
      <c r="N1058" t="str">
        <f>_xll.IMDP("BND",D1058,$N$1,A1058)</f>
        <v>일반</v>
      </c>
      <c r="O1058">
        <f t="shared" si="16"/>
        <v>2.2972899999999997E-2</v>
      </c>
    </row>
    <row r="1059" spans="1:15" x14ac:dyDescent="0.3">
      <c r="A1059" s="73">
        <v>46311</v>
      </c>
      <c r="B1059" s="67" t="s">
        <v>2090</v>
      </c>
      <c r="C1059" s="68" t="s">
        <v>2811</v>
      </c>
      <c r="D1059" s="68" t="s">
        <v>3751</v>
      </c>
      <c r="E1059" s="67" t="s">
        <v>3752</v>
      </c>
      <c r="F1059" s="69">
        <v>3.5449999999999999</v>
      </c>
      <c r="G1059" s="70">
        <v>0.3044</v>
      </c>
      <c r="H1059" s="70">
        <v>0.2422</v>
      </c>
      <c r="I1059" s="73">
        <v>44602</v>
      </c>
      <c r="J1059" s="73">
        <v>46428</v>
      </c>
      <c r="K1059" s="69">
        <v>3.03</v>
      </c>
      <c r="L1059" s="68" t="s">
        <v>2609</v>
      </c>
      <c r="M1059" s="71">
        <v>1.4E-2</v>
      </c>
      <c r="N1059" t="str">
        <f>_xll.IMDP("BND",D1059,$N$1,A1059)</f>
        <v>일반</v>
      </c>
      <c r="O1059">
        <f t="shared" si="16"/>
        <v>4.2615999999999999E-3</v>
      </c>
    </row>
    <row r="1060" spans="1:15" x14ac:dyDescent="0.3">
      <c r="A1060" s="73">
        <v>46311</v>
      </c>
      <c r="B1060" s="67" t="s">
        <v>2090</v>
      </c>
      <c r="C1060" s="68" t="s">
        <v>2811</v>
      </c>
      <c r="D1060" s="68" t="s">
        <v>3753</v>
      </c>
      <c r="E1060" s="67" t="s">
        <v>3754</v>
      </c>
      <c r="F1060" s="69">
        <v>4.0090000000000003</v>
      </c>
      <c r="G1060" s="70">
        <v>0.8206</v>
      </c>
      <c r="H1060" s="70">
        <v>1.0793999999999999</v>
      </c>
      <c r="I1060" s="73">
        <v>45527</v>
      </c>
      <c r="J1060" s="73">
        <v>46622</v>
      </c>
      <c r="K1060" s="69">
        <v>3.28</v>
      </c>
      <c r="L1060" s="68" t="s">
        <v>2609</v>
      </c>
      <c r="M1060" s="71">
        <v>1.3899999999999999E-2</v>
      </c>
      <c r="N1060" t="str">
        <f>_xll.IMDP("BND",D1060,$N$1,A1060)</f>
        <v>일반</v>
      </c>
      <c r="O1060">
        <f t="shared" si="16"/>
        <v>1.1406339999999999E-2</v>
      </c>
    </row>
    <row r="1061" spans="1:15" x14ac:dyDescent="0.3">
      <c r="A1061" s="73">
        <v>46311</v>
      </c>
      <c r="B1061" s="67" t="s">
        <v>2090</v>
      </c>
      <c r="C1061" s="68" t="s">
        <v>2811</v>
      </c>
      <c r="D1061" s="68" t="s">
        <v>3755</v>
      </c>
      <c r="E1061" s="67" t="s">
        <v>3756</v>
      </c>
      <c r="F1061" s="69">
        <v>4.0199999999999996</v>
      </c>
      <c r="G1061" s="70">
        <v>0.86680000000000001</v>
      </c>
      <c r="H1061" s="70">
        <v>1.1800999999999999</v>
      </c>
      <c r="I1061" s="73">
        <v>45545</v>
      </c>
      <c r="J1061" s="73">
        <v>46640</v>
      </c>
      <c r="K1061" s="69">
        <v>3.25</v>
      </c>
      <c r="L1061" s="68" t="s">
        <v>2609</v>
      </c>
      <c r="M1061" s="71">
        <v>1.3899999999999999E-2</v>
      </c>
      <c r="N1061" t="str">
        <f>_xll.IMDP("BND",D1061,$N$1,A1061)</f>
        <v>일반</v>
      </c>
      <c r="O1061">
        <f t="shared" si="16"/>
        <v>1.204852E-2</v>
      </c>
    </row>
    <row r="1062" spans="1:15" x14ac:dyDescent="0.3">
      <c r="A1062" s="73">
        <v>46311</v>
      </c>
      <c r="B1062" s="67" t="s">
        <v>2090</v>
      </c>
      <c r="C1062" s="68" t="s">
        <v>2811</v>
      </c>
      <c r="D1062" s="68" t="s">
        <v>3757</v>
      </c>
      <c r="E1062" s="67" t="s">
        <v>3758</v>
      </c>
      <c r="F1062" s="69">
        <v>4.2510000000000003</v>
      </c>
      <c r="G1062" s="70">
        <v>2.8376000000000001</v>
      </c>
      <c r="H1062" s="70">
        <v>9.7655999999999992</v>
      </c>
      <c r="I1062" s="73">
        <v>45608</v>
      </c>
      <c r="J1062" s="73">
        <v>47434</v>
      </c>
      <c r="K1062" s="69">
        <v>3.26</v>
      </c>
      <c r="L1062" s="68" t="s">
        <v>2609</v>
      </c>
      <c r="M1062" s="71">
        <v>9.1000000000000004E-3</v>
      </c>
      <c r="N1062" t="str">
        <f>_xll.IMDP("BND",D1062,$N$1,A1062)</f>
        <v>일반</v>
      </c>
      <c r="O1062">
        <f t="shared" si="16"/>
        <v>2.5822160000000004E-2</v>
      </c>
    </row>
    <row r="1063" spans="1:15" x14ac:dyDescent="0.3">
      <c r="A1063" s="73">
        <v>46311</v>
      </c>
      <c r="B1063" s="67" t="s">
        <v>2090</v>
      </c>
      <c r="C1063" s="68" t="s">
        <v>2811</v>
      </c>
      <c r="D1063" s="68" t="s">
        <v>3759</v>
      </c>
      <c r="E1063" s="67" t="s">
        <v>3760</v>
      </c>
      <c r="F1063" s="69">
        <v>4.05</v>
      </c>
      <c r="G1063" s="70">
        <v>1.0980000000000001</v>
      </c>
      <c r="H1063" s="70">
        <v>1.7607999999999999</v>
      </c>
      <c r="I1063" s="73">
        <v>45636</v>
      </c>
      <c r="J1063" s="73">
        <v>46731</v>
      </c>
      <c r="K1063" s="69">
        <v>2.95</v>
      </c>
      <c r="L1063" s="68" t="s">
        <v>2609</v>
      </c>
      <c r="M1063" s="71">
        <v>7.4000000000000003E-3</v>
      </c>
      <c r="N1063" t="str">
        <f>_xll.IMDP("BND",D1063,$N$1,A1063)</f>
        <v>일반</v>
      </c>
      <c r="O1063">
        <f t="shared" si="16"/>
        <v>8.1252000000000008E-3</v>
      </c>
    </row>
    <row r="1064" spans="1:15" x14ac:dyDescent="0.3">
      <c r="A1064" s="73">
        <v>46311</v>
      </c>
      <c r="B1064" s="67" t="s">
        <v>2090</v>
      </c>
      <c r="C1064" s="68" t="s">
        <v>2811</v>
      </c>
      <c r="D1064" s="68" t="s">
        <v>3761</v>
      </c>
      <c r="E1064" s="67" t="s">
        <v>3762</v>
      </c>
      <c r="F1064" s="69">
        <v>4.0590000000000002</v>
      </c>
      <c r="G1064" s="70">
        <v>1.1906000000000001</v>
      </c>
      <c r="H1064" s="70">
        <v>2.0179</v>
      </c>
      <c r="I1064" s="73">
        <v>45671</v>
      </c>
      <c r="J1064" s="73">
        <v>46766</v>
      </c>
      <c r="K1064" s="69">
        <v>2.92</v>
      </c>
      <c r="L1064" s="68" t="s">
        <v>2609</v>
      </c>
      <c r="M1064" s="71">
        <v>9.1999999999999998E-3</v>
      </c>
      <c r="N1064" t="str">
        <f>_xll.IMDP("BND",D1064,$N$1,A1064)</f>
        <v>일반</v>
      </c>
      <c r="O1064">
        <f t="shared" si="16"/>
        <v>1.0953520000000001E-2</v>
      </c>
    </row>
    <row r="1065" spans="1:15" x14ac:dyDescent="0.3">
      <c r="A1065" s="73">
        <v>46311</v>
      </c>
      <c r="B1065" s="67" t="s">
        <v>2090</v>
      </c>
      <c r="C1065" s="68" t="s">
        <v>2811</v>
      </c>
      <c r="D1065" s="68" t="s">
        <v>3763</v>
      </c>
      <c r="E1065" s="67" t="s">
        <v>3764</v>
      </c>
      <c r="F1065" s="69">
        <v>4.0670000000000002</v>
      </c>
      <c r="G1065" s="70">
        <v>1.2678</v>
      </c>
      <c r="H1065" s="70">
        <v>2.2454000000000001</v>
      </c>
      <c r="I1065" s="73">
        <v>45700</v>
      </c>
      <c r="J1065" s="73">
        <v>46795</v>
      </c>
      <c r="K1065" s="69">
        <v>2.92</v>
      </c>
      <c r="L1065" s="68" t="s">
        <v>2609</v>
      </c>
      <c r="M1065" s="71">
        <v>9.1999999999999998E-3</v>
      </c>
      <c r="N1065" t="str">
        <f>_xll.IMDP("BND",D1065,$N$1,A1065)</f>
        <v>일반</v>
      </c>
      <c r="O1065">
        <f t="shared" si="16"/>
        <v>1.166376E-2</v>
      </c>
    </row>
    <row r="1066" spans="1:15" x14ac:dyDescent="0.3">
      <c r="A1066" s="73">
        <v>46311</v>
      </c>
      <c r="B1066" s="67" t="s">
        <v>2090</v>
      </c>
      <c r="C1066" s="68" t="s">
        <v>2811</v>
      </c>
      <c r="D1066" s="68" t="s">
        <v>3765</v>
      </c>
      <c r="E1066" s="67" t="s">
        <v>3766</v>
      </c>
      <c r="F1066" s="69">
        <v>4.0739999999999998</v>
      </c>
      <c r="G1066" s="70">
        <v>1.3424</v>
      </c>
      <c r="H1066" s="70">
        <v>2.4763000000000002</v>
      </c>
      <c r="I1066" s="73">
        <v>45728</v>
      </c>
      <c r="J1066" s="73">
        <v>46822</v>
      </c>
      <c r="K1066" s="69">
        <v>2.88</v>
      </c>
      <c r="L1066" s="68" t="s">
        <v>2609</v>
      </c>
      <c r="M1066" s="71">
        <v>8.2000000000000007E-3</v>
      </c>
      <c r="N1066" t="str">
        <f>_xll.IMDP("BND",D1066,$N$1,A1066)</f>
        <v>일반</v>
      </c>
      <c r="O1066">
        <f t="shared" si="16"/>
        <v>1.1007680000000001E-2</v>
      </c>
    </row>
    <row r="1067" spans="1:15" x14ac:dyDescent="0.3">
      <c r="A1067" s="73">
        <v>46311</v>
      </c>
      <c r="B1067" s="67" t="s">
        <v>2090</v>
      </c>
      <c r="C1067" s="68" t="s">
        <v>2811</v>
      </c>
      <c r="D1067" s="68" t="s">
        <v>3767</v>
      </c>
      <c r="E1067" s="67" t="s">
        <v>3768</v>
      </c>
      <c r="F1067" s="69">
        <v>4.0819999999999999</v>
      </c>
      <c r="G1067" s="70">
        <v>1.4286000000000001</v>
      </c>
      <c r="H1067" s="70">
        <v>2.7568000000000001</v>
      </c>
      <c r="I1067" s="73">
        <v>45758</v>
      </c>
      <c r="J1067" s="73">
        <v>46854</v>
      </c>
      <c r="K1067" s="69">
        <v>2.72</v>
      </c>
      <c r="L1067" s="68" t="s">
        <v>2609</v>
      </c>
      <c r="M1067" s="71">
        <v>9.1000000000000004E-3</v>
      </c>
      <c r="N1067" t="str">
        <f>_xll.IMDP("BND",D1067,$N$1,A1067)</f>
        <v>일반</v>
      </c>
      <c r="O1067">
        <f t="shared" si="16"/>
        <v>1.3000260000000001E-2</v>
      </c>
    </row>
    <row r="1068" spans="1:15" x14ac:dyDescent="0.3">
      <c r="A1068" s="73">
        <v>46311</v>
      </c>
      <c r="B1068" s="67" t="s">
        <v>2090</v>
      </c>
      <c r="C1068" s="68" t="s">
        <v>2811</v>
      </c>
      <c r="D1068" s="68" t="s">
        <v>3769</v>
      </c>
      <c r="E1068" s="67" t="s">
        <v>3770</v>
      </c>
      <c r="F1068" s="69">
        <v>4.0940000000000003</v>
      </c>
      <c r="G1068" s="70">
        <v>1.494</v>
      </c>
      <c r="H1068" s="70">
        <v>3.0066999999999999</v>
      </c>
      <c r="I1068" s="73">
        <v>45790</v>
      </c>
      <c r="J1068" s="73">
        <v>46885</v>
      </c>
      <c r="K1068" s="69">
        <v>2.64</v>
      </c>
      <c r="L1068" s="68" t="s">
        <v>2609</v>
      </c>
      <c r="M1068" s="71">
        <v>9.5999999999999992E-3</v>
      </c>
      <c r="N1068" t="str">
        <f>_xll.IMDP("BND",D1068,$N$1,A1068)</f>
        <v>일반</v>
      </c>
      <c r="O1068">
        <f t="shared" si="16"/>
        <v>1.4342399999999998E-2</v>
      </c>
    </row>
    <row r="1069" spans="1:15" x14ac:dyDescent="0.3">
      <c r="A1069" s="73">
        <v>46311</v>
      </c>
      <c r="B1069" s="67" t="s">
        <v>2090</v>
      </c>
      <c r="C1069" s="68" t="s">
        <v>2811</v>
      </c>
      <c r="D1069" s="68" t="s">
        <v>3771</v>
      </c>
      <c r="E1069" s="67" t="s">
        <v>3772</v>
      </c>
      <c r="F1069" s="69">
        <v>4.1120000000000001</v>
      </c>
      <c r="G1069" s="70">
        <v>1.5751999999999999</v>
      </c>
      <c r="H1069" s="70">
        <v>3.2964000000000002</v>
      </c>
      <c r="I1069" s="73">
        <v>45820</v>
      </c>
      <c r="J1069" s="73">
        <v>46916</v>
      </c>
      <c r="K1069" s="69">
        <v>2.68</v>
      </c>
      <c r="L1069" s="68" t="s">
        <v>2609</v>
      </c>
      <c r="M1069" s="71">
        <v>9.1000000000000004E-3</v>
      </c>
      <c r="N1069" t="str">
        <f>_xll.IMDP("BND",D1069,$N$1,A1069)</f>
        <v>일반</v>
      </c>
      <c r="O1069">
        <f t="shared" si="16"/>
        <v>1.4334319999999999E-2</v>
      </c>
    </row>
    <row r="1070" spans="1:15" x14ac:dyDescent="0.3">
      <c r="A1070" s="73">
        <v>46311</v>
      </c>
      <c r="B1070" s="67" t="s">
        <v>2090</v>
      </c>
      <c r="C1070" s="68" t="s">
        <v>2811</v>
      </c>
      <c r="D1070" s="68" t="s">
        <v>3773</v>
      </c>
      <c r="E1070" s="67" t="s">
        <v>3774</v>
      </c>
      <c r="F1070" s="69">
        <v>4.1260000000000003</v>
      </c>
      <c r="G1070" s="70">
        <v>1.6552</v>
      </c>
      <c r="H1070" s="70">
        <v>3.5928</v>
      </c>
      <c r="I1070" s="73">
        <v>45849</v>
      </c>
      <c r="J1070" s="73">
        <v>46945</v>
      </c>
      <c r="K1070" s="69">
        <v>2.61</v>
      </c>
      <c r="L1070" s="68" t="s">
        <v>2609</v>
      </c>
      <c r="M1070" s="71">
        <v>8.6E-3</v>
      </c>
      <c r="N1070" t="str">
        <f>_xll.IMDP("BND",D1070,$N$1,A1070)</f>
        <v>일반</v>
      </c>
      <c r="O1070">
        <f t="shared" si="16"/>
        <v>1.4234719999999999E-2</v>
      </c>
    </row>
    <row r="1071" spans="1:15" x14ac:dyDescent="0.3">
      <c r="A1071" s="73">
        <v>46311</v>
      </c>
      <c r="B1071" s="67" t="s">
        <v>2090</v>
      </c>
      <c r="C1071" s="68" t="s">
        <v>2811</v>
      </c>
      <c r="D1071" s="68" t="s">
        <v>3775</v>
      </c>
      <c r="E1071" s="67" t="s">
        <v>3776</v>
      </c>
      <c r="F1071" s="69">
        <v>4.1420000000000003</v>
      </c>
      <c r="G1071" s="70">
        <v>1.736</v>
      </c>
      <c r="H1071" s="70">
        <v>3.9064999999999999</v>
      </c>
      <c r="I1071" s="73">
        <v>45881</v>
      </c>
      <c r="J1071" s="73">
        <v>46976</v>
      </c>
      <c r="K1071" s="69">
        <v>2.64</v>
      </c>
      <c r="L1071" s="68" t="s">
        <v>2609</v>
      </c>
      <c r="M1071" s="71">
        <v>9.4999999999999998E-3</v>
      </c>
      <c r="N1071" t="str">
        <f>_xll.IMDP("BND",D1071,$N$1,A1071)</f>
        <v>일반</v>
      </c>
      <c r="O1071">
        <f t="shared" si="16"/>
        <v>1.6492E-2</v>
      </c>
    </row>
    <row r="1072" spans="1:15" x14ac:dyDescent="0.3">
      <c r="A1072" s="73">
        <v>46311</v>
      </c>
      <c r="B1072" s="67" t="s">
        <v>2090</v>
      </c>
      <c r="C1072" s="68" t="s">
        <v>2811</v>
      </c>
      <c r="D1072" s="68" t="s">
        <v>3777</v>
      </c>
      <c r="E1072" s="67" t="s">
        <v>3778</v>
      </c>
      <c r="F1072" s="69">
        <v>4.1589999999999998</v>
      </c>
      <c r="G1072" s="70">
        <v>1.8178000000000001</v>
      </c>
      <c r="H1072" s="70">
        <v>4.2377000000000002</v>
      </c>
      <c r="I1072" s="73">
        <v>45911</v>
      </c>
      <c r="J1072" s="73">
        <v>47007</v>
      </c>
      <c r="K1072" s="69">
        <v>2.64</v>
      </c>
      <c r="L1072" s="68" t="s">
        <v>2609</v>
      </c>
      <c r="M1072" s="71">
        <v>9.4999999999999998E-3</v>
      </c>
      <c r="N1072" t="str">
        <f>_xll.IMDP("BND",D1072,$N$1,A1072)</f>
        <v>일반</v>
      </c>
      <c r="O1072">
        <f t="shared" si="16"/>
        <v>1.7269099999999999E-2</v>
      </c>
    </row>
    <row r="1073" spans="1:15" x14ac:dyDescent="0.3">
      <c r="A1073" s="73">
        <v>46311</v>
      </c>
      <c r="B1073" s="67" t="s">
        <v>2090</v>
      </c>
      <c r="C1073" s="68" t="s">
        <v>2811</v>
      </c>
      <c r="D1073" s="68" t="s">
        <v>3779</v>
      </c>
      <c r="E1073" s="67" t="s">
        <v>3780</v>
      </c>
      <c r="F1073" s="69">
        <v>4.1760000000000002</v>
      </c>
      <c r="G1073" s="70">
        <v>1.9025000000000001</v>
      </c>
      <c r="H1073" s="70">
        <v>4.5960999999999999</v>
      </c>
      <c r="I1073" s="73">
        <v>45943</v>
      </c>
      <c r="J1073" s="73">
        <v>47039</v>
      </c>
      <c r="K1073" s="69">
        <v>2.77</v>
      </c>
      <c r="L1073" s="68" t="s">
        <v>2609</v>
      </c>
      <c r="M1073" s="71">
        <v>8.9999999999999993E-3</v>
      </c>
      <c r="N1073" t="str">
        <f>_xll.IMDP("BND",D1073,$N$1,A1073)</f>
        <v>일반</v>
      </c>
      <c r="O1073">
        <f t="shared" si="16"/>
        <v>1.7122499999999999E-2</v>
      </c>
    </row>
    <row r="1074" spans="1:15" x14ac:dyDescent="0.3">
      <c r="A1074" s="73">
        <v>46311</v>
      </c>
      <c r="B1074" s="67" t="s">
        <v>2090</v>
      </c>
      <c r="C1074" s="68" t="s">
        <v>2811</v>
      </c>
      <c r="D1074" s="68" t="s">
        <v>3781</v>
      </c>
      <c r="E1074" s="67" t="s">
        <v>3782</v>
      </c>
      <c r="F1074" s="69">
        <v>4.0599999999999996</v>
      </c>
      <c r="G1074" s="70">
        <v>1.2025999999999999</v>
      </c>
      <c r="H1074" s="70">
        <v>2.0533999999999999</v>
      </c>
      <c r="I1074" s="73">
        <v>46041</v>
      </c>
      <c r="J1074" s="73">
        <v>46771</v>
      </c>
      <c r="K1074" s="69">
        <v>3.11</v>
      </c>
      <c r="L1074" s="68" t="s">
        <v>2609</v>
      </c>
      <c r="M1074" s="71">
        <v>5.4999999999999997E-3</v>
      </c>
      <c r="N1074" t="str">
        <f>_xll.IMDP("BND",D1074,$N$1,A1074)</f>
        <v>일반</v>
      </c>
      <c r="O1074">
        <f t="shared" si="16"/>
        <v>6.6142999999999992E-3</v>
      </c>
    </row>
    <row r="1075" spans="1:15" x14ac:dyDescent="0.3">
      <c r="A1075" s="73">
        <v>46311</v>
      </c>
      <c r="B1075" s="67" t="s">
        <v>2090</v>
      </c>
      <c r="C1075" s="68" t="s">
        <v>2811</v>
      </c>
      <c r="D1075" s="68" t="s">
        <v>3783</v>
      </c>
      <c r="E1075" s="67" t="s">
        <v>3784</v>
      </c>
      <c r="F1075" s="69">
        <v>4.2080000000000002</v>
      </c>
      <c r="G1075" s="70">
        <v>2.1764999999999999</v>
      </c>
      <c r="H1075" s="70">
        <v>5.9241000000000001</v>
      </c>
      <c r="I1075" s="73">
        <v>46063</v>
      </c>
      <c r="J1075" s="73">
        <v>47158</v>
      </c>
      <c r="K1075" s="69">
        <v>3.65</v>
      </c>
      <c r="L1075" s="68" t="s">
        <v>2609</v>
      </c>
      <c r="M1075" s="71">
        <v>4.5999999999999999E-3</v>
      </c>
      <c r="N1075" t="str">
        <f>_xll.IMDP("BND",D1075,$N$1,A1075)</f>
        <v>일반</v>
      </c>
      <c r="O1075">
        <f t="shared" si="16"/>
        <v>1.0011899999999999E-2</v>
      </c>
    </row>
    <row r="1076" spans="1:15" x14ac:dyDescent="0.3">
      <c r="A1076" s="73">
        <v>46311</v>
      </c>
      <c r="B1076" s="67" t="s">
        <v>2090</v>
      </c>
      <c r="C1076" s="68" t="s">
        <v>2811</v>
      </c>
      <c r="D1076" s="68" t="s">
        <v>3785</v>
      </c>
      <c r="E1076" s="67" t="s">
        <v>3786</v>
      </c>
      <c r="F1076" s="69">
        <v>4.2169999999999996</v>
      </c>
      <c r="G1076" s="70">
        <v>2.2690999999999999</v>
      </c>
      <c r="H1076" s="70">
        <v>6.3792999999999997</v>
      </c>
      <c r="I1076" s="73">
        <v>46098</v>
      </c>
      <c r="J1076" s="73">
        <v>47193</v>
      </c>
      <c r="K1076" s="69">
        <v>3.63</v>
      </c>
      <c r="L1076" s="68" t="s">
        <v>2609</v>
      </c>
      <c r="M1076" s="71">
        <v>7.3000000000000001E-3</v>
      </c>
      <c r="N1076" t="str">
        <f>_xll.IMDP("BND",D1076,$N$1,A1076)</f>
        <v>일반</v>
      </c>
      <c r="O1076">
        <f t="shared" si="16"/>
        <v>1.6564429999999998E-2</v>
      </c>
    </row>
    <row r="1077" spans="1:15" x14ac:dyDescent="0.3">
      <c r="A1077" s="73">
        <v>46311</v>
      </c>
      <c r="B1077" s="67" t="s">
        <v>2090</v>
      </c>
      <c r="C1077" s="68" t="s">
        <v>2811</v>
      </c>
      <c r="D1077" s="68" t="s">
        <v>3787</v>
      </c>
      <c r="E1077" s="67" t="s">
        <v>3788</v>
      </c>
      <c r="F1077" s="69">
        <v>4.2220000000000004</v>
      </c>
      <c r="G1077" s="70">
        <v>2.3218999999999999</v>
      </c>
      <c r="H1077" s="70">
        <v>6.6532</v>
      </c>
      <c r="I1077" s="73">
        <v>46119</v>
      </c>
      <c r="J1077" s="73">
        <v>47214</v>
      </c>
      <c r="K1077" s="69">
        <v>3.81</v>
      </c>
      <c r="L1077" s="68" t="s">
        <v>2609</v>
      </c>
      <c r="M1077" s="71">
        <v>8.3000000000000001E-3</v>
      </c>
      <c r="N1077" t="str">
        <f>_xll.IMDP("BND",D1077,$N$1,A1077)</f>
        <v>일반</v>
      </c>
      <c r="O1077">
        <f t="shared" si="16"/>
        <v>1.9271770000000001E-2</v>
      </c>
    </row>
    <row r="1078" spans="1:15" x14ac:dyDescent="0.3">
      <c r="A1078" s="73">
        <v>46311</v>
      </c>
      <c r="B1078" s="67" t="s">
        <v>2090</v>
      </c>
      <c r="C1078" s="68" t="s">
        <v>2811</v>
      </c>
      <c r="D1078" s="68" t="s">
        <v>3789</v>
      </c>
      <c r="E1078" s="67" t="s">
        <v>3790</v>
      </c>
      <c r="F1078" s="69">
        <v>4.2290000000000001</v>
      </c>
      <c r="G1078" s="70">
        <v>2.3666999999999998</v>
      </c>
      <c r="H1078" s="70">
        <v>6.9915000000000003</v>
      </c>
      <c r="I1078" s="73">
        <v>46154</v>
      </c>
      <c r="J1078" s="73">
        <v>47249</v>
      </c>
      <c r="K1078" s="69">
        <v>3.95</v>
      </c>
      <c r="L1078" s="68" t="s">
        <v>2609</v>
      </c>
      <c r="M1078" s="71">
        <v>9.7999999999999997E-3</v>
      </c>
      <c r="N1078" t="str">
        <f>_xll.IMDP("BND",D1078,$N$1,A1078)</f>
        <v>일반</v>
      </c>
      <c r="O1078">
        <f t="shared" si="16"/>
        <v>2.3193659999999998E-2</v>
      </c>
    </row>
    <row r="1079" spans="1:15" x14ac:dyDescent="0.3">
      <c r="A1079" s="73">
        <v>46311</v>
      </c>
      <c r="B1079" s="67" t="s">
        <v>2090</v>
      </c>
      <c r="C1079" s="68" t="s">
        <v>2811</v>
      </c>
      <c r="D1079" s="68" t="s">
        <v>3791</v>
      </c>
      <c r="E1079" s="67" t="s">
        <v>3792</v>
      </c>
      <c r="F1079" s="69">
        <v>4.327</v>
      </c>
      <c r="G1079" s="70">
        <v>4.0708000000000002</v>
      </c>
      <c r="H1079" s="70">
        <v>19.793800000000001</v>
      </c>
      <c r="I1079" s="73">
        <v>46181</v>
      </c>
      <c r="J1079" s="73">
        <v>48004</v>
      </c>
      <c r="K1079" s="69">
        <v>4.5599999999999996</v>
      </c>
      <c r="L1079" s="68" t="s">
        <v>2609</v>
      </c>
      <c r="M1079" s="71">
        <v>4.7999999999999996E-3</v>
      </c>
      <c r="N1079" t="str">
        <f>_xll.IMDP("BND",D1079,$N$1,A1079)</f>
        <v>일반</v>
      </c>
      <c r="O1079">
        <f t="shared" si="16"/>
        <v>1.9539839999999999E-2</v>
      </c>
    </row>
    <row r="1080" spans="1:15" x14ac:dyDescent="0.3">
      <c r="A1080" s="73">
        <v>46311</v>
      </c>
      <c r="B1080" s="67" t="s">
        <v>2090</v>
      </c>
      <c r="C1080" s="68" t="s">
        <v>2811</v>
      </c>
      <c r="D1080" s="68" t="s">
        <v>14151</v>
      </c>
      <c r="E1080" s="67" t="s">
        <v>14152</v>
      </c>
      <c r="F1080" s="69">
        <v>4.2290000000000001</v>
      </c>
      <c r="G1080" s="70">
        <v>2.3546</v>
      </c>
      <c r="H1080" s="70">
        <v>6.8949999999999996</v>
      </c>
      <c r="I1080" s="73">
        <v>46212</v>
      </c>
      <c r="J1080" s="73">
        <v>47241</v>
      </c>
      <c r="K1080" s="69">
        <v>4.17</v>
      </c>
      <c r="L1080" s="68" t="s">
        <v>2609</v>
      </c>
      <c r="M1080" s="71">
        <v>2.81E-2</v>
      </c>
      <c r="N1080" t="str">
        <f>_xll.IMDP("BND",D1080,$N$1,A1080)</f>
        <v>일반</v>
      </c>
      <c r="O1080">
        <f t="shared" si="16"/>
        <v>6.6164260000000003E-2</v>
      </c>
    </row>
    <row r="1081" spans="1:15" x14ac:dyDescent="0.3">
      <c r="A1081" s="73">
        <v>46311</v>
      </c>
      <c r="B1081" s="67" t="s">
        <v>2090</v>
      </c>
      <c r="C1081" s="68" t="s">
        <v>2811</v>
      </c>
      <c r="D1081" s="68" t="s">
        <v>14855</v>
      </c>
      <c r="E1081" s="67" t="s">
        <v>14856</v>
      </c>
      <c r="F1081" s="69">
        <v>4.3380000000000001</v>
      </c>
      <c r="G1081" s="70">
        <v>4.2651000000000003</v>
      </c>
      <c r="H1081" s="70">
        <v>21.488499999999998</v>
      </c>
      <c r="I1081" s="73">
        <v>46246</v>
      </c>
      <c r="J1081" s="73">
        <v>48072</v>
      </c>
      <c r="K1081" s="69">
        <v>4.41</v>
      </c>
      <c r="L1081" s="68" t="s">
        <v>2609</v>
      </c>
      <c r="M1081" s="71">
        <v>2.3E-3</v>
      </c>
      <c r="N1081" t="str">
        <f>_xll.IMDP("BND",D1081,$N$1,A1081)</f>
        <v>일반</v>
      </c>
      <c r="O1081">
        <f t="shared" si="16"/>
        <v>9.8097300000000009E-3</v>
      </c>
    </row>
    <row r="1082" spans="1:15" x14ac:dyDescent="0.3">
      <c r="A1082" s="73">
        <v>46311</v>
      </c>
      <c r="B1082" s="67" t="s">
        <v>2090</v>
      </c>
      <c r="C1082" s="68" t="s">
        <v>2811</v>
      </c>
      <c r="D1082" s="68" t="s">
        <v>15295</v>
      </c>
      <c r="E1082" s="67" t="s">
        <v>15296</v>
      </c>
      <c r="F1082" s="69">
        <v>4.2430000000000003</v>
      </c>
      <c r="G1082" s="70">
        <v>2.6777000000000002</v>
      </c>
      <c r="H1082" s="70">
        <v>8.7309999999999999</v>
      </c>
      <c r="I1082" s="73">
        <v>46273</v>
      </c>
      <c r="J1082" s="73">
        <v>47368</v>
      </c>
      <c r="K1082" s="69">
        <v>4.3</v>
      </c>
      <c r="L1082" s="68" t="s">
        <v>2609</v>
      </c>
      <c r="M1082" s="71">
        <v>8.8999999999999999E-3</v>
      </c>
      <c r="N1082" t="str">
        <f>_xll.IMDP("BND",D1082,$N$1,A1082)</f>
        <v>일반</v>
      </c>
      <c r="O1082">
        <f t="shared" si="16"/>
        <v>2.383153E-2</v>
      </c>
    </row>
    <row r="1083" spans="1:15" x14ac:dyDescent="0.3">
      <c r="A1083" s="73">
        <v>46311</v>
      </c>
      <c r="B1083" s="67" t="s">
        <v>2090</v>
      </c>
      <c r="C1083" s="68" t="s">
        <v>2811</v>
      </c>
      <c r="D1083" s="68" t="s">
        <v>15891</v>
      </c>
      <c r="E1083" s="67" t="s">
        <v>15892</v>
      </c>
      <c r="F1083" s="69">
        <v>4.2960000000000003</v>
      </c>
      <c r="G1083" s="70">
        <v>2.7642000000000002</v>
      </c>
      <c r="H1083" s="70">
        <v>9.2485999999999997</v>
      </c>
      <c r="I1083" s="73">
        <v>46307</v>
      </c>
      <c r="J1083" s="73">
        <v>47403</v>
      </c>
      <c r="K1083" s="69">
        <v>4.42</v>
      </c>
      <c r="L1083" s="68" t="s">
        <v>2609</v>
      </c>
      <c r="M1083" s="71">
        <v>7.9000000000000008E-3</v>
      </c>
      <c r="N1083" t="str">
        <f>_xll.IMDP("BND",D1083,$N$1,A1083)</f>
        <v>일반</v>
      </c>
      <c r="O1083">
        <f t="shared" si="16"/>
        <v>2.1837180000000005E-2</v>
      </c>
    </row>
    <row r="1084" spans="1:15" x14ac:dyDescent="0.3">
      <c r="A1084" s="73">
        <v>46311</v>
      </c>
      <c r="B1084" s="67" t="s">
        <v>2090</v>
      </c>
      <c r="C1084" s="68" t="s">
        <v>2811</v>
      </c>
      <c r="D1084" s="68" t="s">
        <v>3793</v>
      </c>
      <c r="E1084" s="67" t="s">
        <v>3794</v>
      </c>
      <c r="F1084" s="69">
        <v>3.96</v>
      </c>
      <c r="G1084" s="70">
        <v>0.67110000000000003</v>
      </c>
      <c r="H1084" s="70">
        <v>0.78400000000000003</v>
      </c>
      <c r="I1084" s="73">
        <v>41089</v>
      </c>
      <c r="J1084" s="73">
        <v>46567</v>
      </c>
      <c r="K1084" s="69">
        <v>3.9</v>
      </c>
      <c r="L1084" s="68" t="s">
        <v>2609</v>
      </c>
      <c r="M1084" s="71">
        <v>3.3E-3</v>
      </c>
      <c r="N1084" t="str">
        <f>_xll.IMDP("BND",D1084,$N$1,A1084)</f>
        <v>일반</v>
      </c>
      <c r="O1084">
        <f t="shared" si="16"/>
        <v>2.21463E-3</v>
      </c>
    </row>
    <row r="1085" spans="1:15" x14ac:dyDescent="0.3">
      <c r="A1085" s="73">
        <v>46311</v>
      </c>
      <c r="B1085" s="67" t="s">
        <v>2090</v>
      </c>
      <c r="C1085" s="68" t="s">
        <v>2811</v>
      </c>
      <c r="D1085" s="68" t="s">
        <v>3795</v>
      </c>
      <c r="E1085" s="67" t="s">
        <v>3796</v>
      </c>
      <c r="F1085" s="69">
        <v>4.0869999999999997</v>
      </c>
      <c r="G1085" s="70">
        <v>1.4556</v>
      </c>
      <c r="H1085" s="70">
        <v>2.8803999999999998</v>
      </c>
      <c r="I1085" s="73">
        <v>41394</v>
      </c>
      <c r="J1085" s="73">
        <v>46873</v>
      </c>
      <c r="K1085" s="69">
        <v>3.02</v>
      </c>
      <c r="L1085" s="68" t="s">
        <v>2609</v>
      </c>
      <c r="M1085" s="71">
        <v>4.5999999999999999E-3</v>
      </c>
      <c r="N1085" t="str">
        <f>_xll.IMDP("BND",D1085,$N$1,A1085)</f>
        <v>일반</v>
      </c>
      <c r="O1085">
        <f t="shared" si="16"/>
        <v>6.6957600000000003E-3</v>
      </c>
    </row>
    <row r="1086" spans="1:15" x14ac:dyDescent="0.3">
      <c r="A1086" s="73">
        <v>46311</v>
      </c>
      <c r="B1086" s="67" t="s">
        <v>2090</v>
      </c>
      <c r="C1086" s="68" t="s">
        <v>2811</v>
      </c>
      <c r="D1086" s="68" t="s">
        <v>3797</v>
      </c>
      <c r="E1086" s="67" t="s">
        <v>3798</v>
      </c>
      <c r="F1086" s="69">
        <v>4.1500000000000004</v>
      </c>
      <c r="G1086" s="70">
        <v>1.7629999999999999</v>
      </c>
      <c r="H1086" s="70">
        <v>4.0320999999999998</v>
      </c>
      <c r="I1086" s="73">
        <v>41513</v>
      </c>
      <c r="J1086" s="73">
        <v>46992</v>
      </c>
      <c r="K1086" s="69">
        <v>3.87</v>
      </c>
      <c r="L1086" s="68" t="s">
        <v>2609</v>
      </c>
      <c r="M1086" s="71">
        <v>4.5999999999999999E-3</v>
      </c>
      <c r="N1086" t="str">
        <f>_xll.IMDP("BND",D1086,$N$1,A1086)</f>
        <v>일반</v>
      </c>
      <c r="O1086">
        <f t="shared" si="16"/>
        <v>8.1097999999999986E-3</v>
      </c>
    </row>
    <row r="1087" spans="1:15" x14ac:dyDescent="0.3">
      <c r="A1087" s="73">
        <v>46311</v>
      </c>
      <c r="B1087" s="67" t="s">
        <v>2090</v>
      </c>
      <c r="C1087" s="68" t="s">
        <v>2811</v>
      </c>
      <c r="D1087" s="68" t="s">
        <v>3799</v>
      </c>
      <c r="E1087" s="67" t="s">
        <v>3800</v>
      </c>
      <c r="F1087" s="69">
        <v>4.2279999999999998</v>
      </c>
      <c r="G1087" s="70">
        <v>2.343</v>
      </c>
      <c r="H1087" s="70">
        <v>6.8585000000000003</v>
      </c>
      <c r="I1087" s="73">
        <v>41758</v>
      </c>
      <c r="J1087" s="73">
        <v>47237</v>
      </c>
      <c r="K1087" s="69">
        <v>3.72</v>
      </c>
      <c r="L1087" s="68" t="s">
        <v>2609</v>
      </c>
      <c r="M1087" s="71">
        <v>4.1999999999999997E-3</v>
      </c>
      <c r="N1087" t="str">
        <f>_xll.IMDP("BND",D1087,$N$1,A1087)</f>
        <v>일반</v>
      </c>
      <c r="O1087">
        <f t="shared" si="16"/>
        <v>9.8405999999999997E-3</v>
      </c>
    </row>
    <row r="1088" spans="1:15" x14ac:dyDescent="0.3">
      <c r="A1088" s="73">
        <v>46311</v>
      </c>
      <c r="B1088" s="67" t="s">
        <v>2090</v>
      </c>
      <c r="C1088" s="68" t="s">
        <v>2811</v>
      </c>
      <c r="D1088" s="68" t="s">
        <v>1094</v>
      </c>
      <c r="E1088" s="67" t="s">
        <v>1095</v>
      </c>
      <c r="F1088" s="69">
        <v>4.1680000000000001</v>
      </c>
      <c r="G1088" s="70">
        <v>1.8624000000000001</v>
      </c>
      <c r="H1088" s="70">
        <v>4.4222999999999999</v>
      </c>
      <c r="I1088" s="73">
        <v>43370</v>
      </c>
      <c r="J1088" s="73">
        <v>47023</v>
      </c>
      <c r="K1088" s="69">
        <v>2.54</v>
      </c>
      <c r="L1088" s="68" t="s">
        <v>2609</v>
      </c>
      <c r="M1088" s="71">
        <v>6.7999999999999996E-3</v>
      </c>
      <c r="N1088" t="str">
        <f>_xll.IMDP("BND",D1088,$N$1,A1088)</f>
        <v>일반</v>
      </c>
      <c r="O1088">
        <f t="shared" si="16"/>
        <v>1.266432E-2</v>
      </c>
    </row>
    <row r="1089" spans="1:15" x14ac:dyDescent="0.3">
      <c r="A1089" s="73">
        <v>46311</v>
      </c>
      <c r="B1089" s="67" t="s">
        <v>2090</v>
      </c>
      <c r="C1089" s="68" t="s">
        <v>2811</v>
      </c>
      <c r="D1089" s="68" t="s">
        <v>3801</v>
      </c>
      <c r="E1089" s="67" t="s">
        <v>3802</v>
      </c>
      <c r="F1089" s="69">
        <v>4.2530000000000001</v>
      </c>
      <c r="G1089" s="70">
        <v>2.9489999999999998</v>
      </c>
      <c r="H1089" s="70">
        <v>10.334899999999999</v>
      </c>
      <c r="I1089" s="73">
        <v>43797</v>
      </c>
      <c r="J1089" s="73">
        <v>47450</v>
      </c>
      <c r="K1089" s="69">
        <v>1.8</v>
      </c>
      <c r="L1089" s="68" t="s">
        <v>2609</v>
      </c>
      <c r="M1089" s="71">
        <v>8.6999999999999994E-3</v>
      </c>
      <c r="N1089" t="str">
        <f>_xll.IMDP("BND",D1089,$N$1,A1089)</f>
        <v>일반</v>
      </c>
      <c r="O1089">
        <f t="shared" si="16"/>
        <v>2.5656299999999996E-2</v>
      </c>
    </row>
    <row r="1090" spans="1:15" x14ac:dyDescent="0.3">
      <c r="A1090" s="73">
        <v>46311</v>
      </c>
      <c r="B1090" s="67" t="s">
        <v>2090</v>
      </c>
      <c r="C1090" s="68" t="s">
        <v>2811</v>
      </c>
      <c r="D1090" s="68" t="s">
        <v>3803</v>
      </c>
      <c r="E1090" s="67" t="s">
        <v>3804</v>
      </c>
      <c r="F1090" s="69">
        <v>4.2549999999999999</v>
      </c>
      <c r="G1090" s="70">
        <v>3.0331000000000001</v>
      </c>
      <c r="H1090" s="70">
        <v>10.8834</v>
      </c>
      <c r="I1090" s="73">
        <v>43829</v>
      </c>
      <c r="J1090" s="73">
        <v>47482</v>
      </c>
      <c r="K1090" s="69">
        <v>1.84</v>
      </c>
      <c r="L1090" s="68" t="s">
        <v>2609</v>
      </c>
      <c r="M1090" s="71">
        <v>8.2000000000000007E-3</v>
      </c>
      <c r="N1090" t="str">
        <f>_xll.IMDP("BND",D1090,$N$1,A1090)</f>
        <v>일반</v>
      </c>
      <c r="O1090">
        <f t="shared" ref="O1090:O1153" si="17">M1090*G1090</f>
        <v>2.4871420000000002E-2</v>
      </c>
    </row>
    <row r="1091" spans="1:15" x14ac:dyDescent="0.3">
      <c r="A1091" s="73">
        <v>46311</v>
      </c>
      <c r="B1091" s="67" t="s">
        <v>2090</v>
      </c>
      <c r="C1091" s="68" t="s">
        <v>2811</v>
      </c>
      <c r="D1091" s="68" t="s">
        <v>3805</v>
      </c>
      <c r="E1091" s="67" t="s">
        <v>3806</v>
      </c>
      <c r="F1091" s="69">
        <v>4.2670000000000003</v>
      </c>
      <c r="G1091" s="70">
        <v>3.3062</v>
      </c>
      <c r="H1091" s="70">
        <v>12.7417</v>
      </c>
      <c r="I1091" s="73">
        <v>43930</v>
      </c>
      <c r="J1091" s="73">
        <v>47582</v>
      </c>
      <c r="K1091" s="69">
        <v>1.78</v>
      </c>
      <c r="L1091" s="68" t="s">
        <v>2609</v>
      </c>
      <c r="M1091" s="71">
        <v>4.3E-3</v>
      </c>
      <c r="N1091" t="str">
        <f>_xll.IMDP("BND",D1091,$N$1,A1091)</f>
        <v>일반</v>
      </c>
      <c r="O1091">
        <f t="shared" si="17"/>
        <v>1.4216660000000001E-2</v>
      </c>
    </row>
    <row r="1092" spans="1:15" x14ac:dyDescent="0.3">
      <c r="A1092" s="73">
        <v>46311</v>
      </c>
      <c r="B1092" s="67" t="s">
        <v>2090</v>
      </c>
      <c r="C1092" s="68" t="s">
        <v>2811</v>
      </c>
      <c r="D1092" s="68" t="s">
        <v>3807</v>
      </c>
      <c r="E1092" s="67" t="s">
        <v>3808</v>
      </c>
      <c r="F1092" s="69">
        <v>4.3380000000000001</v>
      </c>
      <c r="G1092" s="70">
        <v>4.4759000000000002</v>
      </c>
      <c r="H1092" s="70">
        <v>22.915099999999999</v>
      </c>
      <c r="I1092" s="73">
        <v>44420</v>
      </c>
      <c r="J1092" s="73">
        <v>48072</v>
      </c>
      <c r="K1092" s="69">
        <v>2.09</v>
      </c>
      <c r="L1092" s="68" t="s">
        <v>2609</v>
      </c>
      <c r="M1092" s="71">
        <v>4.1999999999999997E-3</v>
      </c>
      <c r="N1092" t="str">
        <f>_xll.IMDP("BND",D1092,$N$1,A1092)</f>
        <v>일반</v>
      </c>
      <c r="O1092">
        <f t="shared" si="17"/>
        <v>1.8798780000000001E-2</v>
      </c>
    </row>
    <row r="1093" spans="1:15" x14ac:dyDescent="0.3">
      <c r="A1093" s="73">
        <v>46311</v>
      </c>
      <c r="B1093" s="67" t="s">
        <v>2090</v>
      </c>
      <c r="C1093" s="68" t="s">
        <v>2811</v>
      </c>
      <c r="D1093" s="68" t="s">
        <v>1888</v>
      </c>
      <c r="E1093" s="67" t="s">
        <v>3809</v>
      </c>
      <c r="F1093" s="69">
        <v>4.3410000000000002</v>
      </c>
      <c r="G1093" s="70">
        <v>4.5404</v>
      </c>
      <c r="H1093" s="70">
        <v>23.5565</v>
      </c>
      <c r="I1093" s="73">
        <v>44449</v>
      </c>
      <c r="J1093" s="73">
        <v>48101</v>
      </c>
      <c r="K1093" s="69">
        <v>2.2000000000000002</v>
      </c>
      <c r="L1093" s="68" t="s">
        <v>2609</v>
      </c>
      <c r="M1093" s="71">
        <v>4.1999999999999997E-3</v>
      </c>
      <c r="N1093" t="str">
        <f>_xll.IMDP("BND",D1093,$N$1,A1093)</f>
        <v>일반</v>
      </c>
      <c r="O1093">
        <f t="shared" si="17"/>
        <v>1.9069679999999999E-2</v>
      </c>
    </row>
    <row r="1094" spans="1:15" x14ac:dyDescent="0.3">
      <c r="A1094" s="73">
        <v>46311</v>
      </c>
      <c r="B1094" s="67" t="s">
        <v>2090</v>
      </c>
      <c r="C1094" s="68" t="s">
        <v>2811</v>
      </c>
      <c r="D1094" s="68" t="s">
        <v>453</v>
      </c>
      <c r="E1094" s="67" t="s">
        <v>455</v>
      </c>
      <c r="F1094" s="69">
        <v>4.3470000000000004</v>
      </c>
      <c r="G1094" s="70">
        <v>4.5488999999999997</v>
      </c>
      <c r="H1094" s="70">
        <v>24.017099999999999</v>
      </c>
      <c r="I1094" s="73">
        <v>44490</v>
      </c>
      <c r="J1094" s="73">
        <v>48142</v>
      </c>
      <c r="K1094" s="69">
        <v>2.59</v>
      </c>
      <c r="L1094" s="68" t="s">
        <v>2609</v>
      </c>
      <c r="M1094" s="71">
        <v>6.4999999999999997E-3</v>
      </c>
      <c r="N1094" t="str">
        <f>_xll.IMDP("BND",D1094,$N$1,A1094)</f>
        <v>일반</v>
      </c>
      <c r="O1094">
        <f t="shared" si="17"/>
        <v>2.9567849999999996E-2</v>
      </c>
    </row>
    <row r="1095" spans="1:15" x14ac:dyDescent="0.3">
      <c r="A1095" s="73">
        <v>46311</v>
      </c>
      <c r="B1095" s="67" t="s">
        <v>2090</v>
      </c>
      <c r="C1095" s="68" t="s">
        <v>2811</v>
      </c>
      <c r="D1095" s="68" t="s">
        <v>3810</v>
      </c>
      <c r="E1095" s="67" t="s">
        <v>3811</v>
      </c>
      <c r="F1095" s="69">
        <v>4.1829999999999998</v>
      </c>
      <c r="G1095" s="70">
        <v>1.9597</v>
      </c>
      <c r="H1095" s="70">
        <v>4.8895999999999997</v>
      </c>
      <c r="I1095" s="73">
        <v>44512</v>
      </c>
      <c r="J1095" s="73">
        <v>47069</v>
      </c>
      <c r="K1095" s="69">
        <v>2.59</v>
      </c>
      <c r="L1095" s="68" t="s">
        <v>2609</v>
      </c>
      <c r="M1095" s="71">
        <v>4.4999999999999997E-3</v>
      </c>
      <c r="N1095" t="str">
        <f>_xll.IMDP("BND",D1095,$N$1,A1095)</f>
        <v>일반</v>
      </c>
      <c r="O1095">
        <f t="shared" si="17"/>
        <v>8.8186499999999991E-3</v>
      </c>
    </row>
    <row r="1096" spans="1:15" x14ac:dyDescent="0.3">
      <c r="A1096" s="73">
        <v>46311</v>
      </c>
      <c r="B1096" s="67" t="s">
        <v>2090</v>
      </c>
      <c r="C1096" s="68" t="s">
        <v>2811</v>
      </c>
      <c r="D1096" s="68" t="s">
        <v>3812</v>
      </c>
      <c r="E1096" s="67" t="s">
        <v>3813</v>
      </c>
      <c r="F1096" s="69">
        <v>4.3449999999999998</v>
      </c>
      <c r="G1096" s="70">
        <v>4.6807999999999996</v>
      </c>
      <c r="H1096" s="70">
        <v>25.296900000000001</v>
      </c>
      <c r="I1096" s="73">
        <v>44539</v>
      </c>
      <c r="J1096" s="73">
        <v>48191</v>
      </c>
      <c r="K1096" s="69">
        <v>2.58</v>
      </c>
      <c r="L1096" s="68" t="s">
        <v>2609</v>
      </c>
      <c r="M1096" s="71">
        <v>3.3999999999999998E-3</v>
      </c>
      <c r="N1096" t="str">
        <f>_xll.IMDP("BND",D1096,$N$1,A1096)</f>
        <v>일반</v>
      </c>
      <c r="O1096">
        <f t="shared" si="17"/>
        <v>1.5914719999999997E-2</v>
      </c>
    </row>
    <row r="1097" spans="1:15" x14ac:dyDescent="0.3">
      <c r="A1097" s="73">
        <v>46311</v>
      </c>
      <c r="B1097" s="67" t="s">
        <v>2090</v>
      </c>
      <c r="C1097" s="68" t="s">
        <v>2811</v>
      </c>
      <c r="D1097" s="68" t="s">
        <v>3814</v>
      </c>
      <c r="E1097" s="67" t="s">
        <v>3815</v>
      </c>
      <c r="F1097" s="69">
        <v>4.2</v>
      </c>
      <c r="G1097" s="70">
        <v>2.1111</v>
      </c>
      <c r="H1097" s="70">
        <v>5.5872999999999999</v>
      </c>
      <c r="I1097" s="73">
        <v>44571</v>
      </c>
      <c r="J1097" s="73">
        <v>47128</v>
      </c>
      <c r="K1097" s="69">
        <v>2.83</v>
      </c>
      <c r="L1097" s="68" t="s">
        <v>2609</v>
      </c>
      <c r="M1097" s="71">
        <v>9.1000000000000004E-3</v>
      </c>
      <c r="N1097" t="str">
        <f>_xll.IMDP("BND",D1097,$N$1,A1097)</f>
        <v>일반</v>
      </c>
      <c r="O1097">
        <f t="shared" si="17"/>
        <v>1.9211010000000001E-2</v>
      </c>
    </row>
    <row r="1098" spans="1:15" x14ac:dyDescent="0.3">
      <c r="A1098" s="73">
        <v>46311</v>
      </c>
      <c r="B1098" s="67" t="s">
        <v>2090</v>
      </c>
      <c r="C1098" s="68" t="s">
        <v>2811</v>
      </c>
      <c r="D1098" s="68" t="s">
        <v>3816</v>
      </c>
      <c r="E1098" s="67" t="s">
        <v>3817</v>
      </c>
      <c r="F1098" s="69">
        <v>4.3449999999999998</v>
      </c>
      <c r="G1098" s="70">
        <v>4.7812000000000001</v>
      </c>
      <c r="H1098" s="70">
        <v>26.476700000000001</v>
      </c>
      <c r="I1098" s="73">
        <v>44602</v>
      </c>
      <c r="J1098" s="73">
        <v>48254</v>
      </c>
      <c r="K1098" s="69">
        <v>3.17</v>
      </c>
      <c r="L1098" s="68" t="s">
        <v>2609</v>
      </c>
      <c r="M1098" s="71">
        <v>3.0999999999999999E-3</v>
      </c>
      <c r="N1098" t="str">
        <f>_xll.IMDP("BND",D1098,$N$1,A1098)</f>
        <v>일반</v>
      </c>
      <c r="O1098">
        <f t="shared" si="17"/>
        <v>1.482172E-2</v>
      </c>
    </row>
    <row r="1099" spans="1:15" x14ac:dyDescent="0.3">
      <c r="A1099" s="73">
        <v>46311</v>
      </c>
      <c r="B1099" s="67" t="s">
        <v>2090</v>
      </c>
      <c r="C1099" s="68" t="s">
        <v>2811</v>
      </c>
      <c r="D1099" s="68" t="s">
        <v>3818</v>
      </c>
      <c r="E1099" s="67" t="s">
        <v>3819</v>
      </c>
      <c r="F1099" s="69">
        <v>3.7610000000000001</v>
      </c>
      <c r="G1099" s="70">
        <v>0.45300000000000001</v>
      </c>
      <c r="H1099" s="70">
        <v>0.42759999999999998</v>
      </c>
      <c r="I1099" s="73">
        <v>44656</v>
      </c>
      <c r="J1099" s="73">
        <v>46482</v>
      </c>
      <c r="K1099" s="69">
        <v>3.61</v>
      </c>
      <c r="L1099" s="68" t="s">
        <v>2609</v>
      </c>
      <c r="M1099" s="71">
        <v>3.3E-3</v>
      </c>
      <c r="N1099" t="str">
        <f>_xll.IMDP("BND",D1099,$N$1,A1099)</f>
        <v>일반</v>
      </c>
      <c r="O1099">
        <f t="shared" si="17"/>
        <v>1.4949E-3</v>
      </c>
    </row>
    <row r="1100" spans="1:15" x14ac:dyDescent="0.3">
      <c r="A1100" s="73">
        <v>46311</v>
      </c>
      <c r="B1100" s="67" t="s">
        <v>2090</v>
      </c>
      <c r="C1100" s="68" t="s">
        <v>2811</v>
      </c>
      <c r="D1100" s="68" t="s">
        <v>3820</v>
      </c>
      <c r="E1100" s="67" t="s">
        <v>3821</v>
      </c>
      <c r="F1100" s="69">
        <v>3.9140000000000001</v>
      </c>
      <c r="G1100" s="70">
        <v>0.61199999999999999</v>
      </c>
      <c r="H1100" s="70">
        <v>0.6794</v>
      </c>
      <c r="I1100" s="73">
        <v>44719</v>
      </c>
      <c r="J1100" s="73">
        <v>46545</v>
      </c>
      <c r="K1100" s="69">
        <v>4.03</v>
      </c>
      <c r="L1100" s="68" t="s">
        <v>2609</v>
      </c>
      <c r="M1100" s="71">
        <v>3.8E-3</v>
      </c>
      <c r="N1100" t="str">
        <f>_xll.IMDP("BND",D1100,$N$1,A1100)</f>
        <v>일반</v>
      </c>
      <c r="O1100">
        <f t="shared" si="17"/>
        <v>2.3256000000000001E-3</v>
      </c>
    </row>
    <row r="1101" spans="1:15" x14ac:dyDescent="0.3">
      <c r="A1101" s="73">
        <v>46311</v>
      </c>
      <c r="B1101" s="67" t="s">
        <v>2090</v>
      </c>
      <c r="C1101" s="68" t="s">
        <v>2811</v>
      </c>
      <c r="D1101" s="68" t="s">
        <v>3822</v>
      </c>
      <c r="E1101" s="67" t="s">
        <v>3823</v>
      </c>
      <c r="F1101" s="69">
        <v>3.9990000000000001</v>
      </c>
      <c r="G1101" s="70">
        <v>0.76800000000000002</v>
      </c>
      <c r="H1101" s="70">
        <v>0.97109999999999996</v>
      </c>
      <c r="I1101" s="73">
        <v>44777</v>
      </c>
      <c r="J1101" s="73">
        <v>46603</v>
      </c>
      <c r="K1101" s="69">
        <v>4.12</v>
      </c>
      <c r="L1101" s="68" t="s">
        <v>2609</v>
      </c>
      <c r="M1101" s="71">
        <v>2.8E-3</v>
      </c>
      <c r="N1101" t="str">
        <f>_xll.IMDP("BND",D1101,$N$1,A1101)</f>
        <v>일반</v>
      </c>
      <c r="O1101">
        <f t="shared" si="17"/>
        <v>2.1504000000000002E-3</v>
      </c>
    </row>
    <row r="1102" spans="1:15" x14ac:dyDescent="0.3">
      <c r="A1102" s="73">
        <v>46311</v>
      </c>
      <c r="B1102" s="67" t="s">
        <v>2090</v>
      </c>
      <c r="C1102" s="68" t="s">
        <v>2811</v>
      </c>
      <c r="D1102" s="68" t="s">
        <v>3824</v>
      </c>
      <c r="E1102" s="67" t="s">
        <v>3825</v>
      </c>
      <c r="F1102" s="69">
        <v>3.996</v>
      </c>
      <c r="G1102" s="70">
        <v>0.74329999999999996</v>
      </c>
      <c r="H1102" s="70">
        <v>0.92079999999999995</v>
      </c>
      <c r="I1102" s="73">
        <v>45498</v>
      </c>
      <c r="J1102" s="73">
        <v>46593</v>
      </c>
      <c r="K1102" s="69">
        <v>3.29</v>
      </c>
      <c r="L1102" s="68" t="s">
        <v>2609</v>
      </c>
      <c r="M1102" s="71">
        <v>1.21E-2</v>
      </c>
      <c r="N1102" t="str">
        <f>_xll.IMDP("BND",D1102,$N$1,A1102)</f>
        <v>일반</v>
      </c>
      <c r="O1102">
        <f t="shared" si="17"/>
        <v>8.9939299999999989E-3</v>
      </c>
    </row>
    <row r="1103" spans="1:15" x14ac:dyDescent="0.3">
      <c r="A1103" s="73">
        <v>46311</v>
      </c>
      <c r="B1103" s="67" t="s">
        <v>2090</v>
      </c>
      <c r="C1103" s="68" t="s">
        <v>2811</v>
      </c>
      <c r="D1103" s="68" t="s">
        <v>2010</v>
      </c>
      <c r="E1103" s="67" t="s">
        <v>3826</v>
      </c>
      <c r="F1103" s="69">
        <v>4.24</v>
      </c>
      <c r="G1103" s="70">
        <v>2.6667000000000001</v>
      </c>
      <c r="H1103" s="70">
        <v>8.6188000000000002</v>
      </c>
      <c r="I1103" s="73">
        <v>45527</v>
      </c>
      <c r="J1103" s="73">
        <v>47353</v>
      </c>
      <c r="K1103" s="69">
        <v>3.33</v>
      </c>
      <c r="L1103" s="68" t="s">
        <v>2609</v>
      </c>
      <c r="M1103" s="71">
        <v>9.1000000000000004E-3</v>
      </c>
      <c r="N1103" t="str">
        <f>_xll.IMDP("BND",D1103,$N$1,A1103)</f>
        <v>일반</v>
      </c>
      <c r="O1103">
        <f t="shared" si="17"/>
        <v>2.4266970000000002E-2</v>
      </c>
    </row>
    <row r="1104" spans="1:15" x14ac:dyDescent="0.3">
      <c r="A1104" s="73">
        <v>46311</v>
      </c>
      <c r="B1104" s="67" t="s">
        <v>2090</v>
      </c>
      <c r="C1104" s="68" t="s">
        <v>2811</v>
      </c>
      <c r="D1104" s="68" t="s">
        <v>3827</v>
      </c>
      <c r="E1104" s="67" t="s">
        <v>3828</v>
      </c>
      <c r="F1104" s="69">
        <v>4.2430000000000003</v>
      </c>
      <c r="G1104" s="70">
        <v>2.7143000000000002</v>
      </c>
      <c r="H1104" s="70">
        <v>8.8958999999999993</v>
      </c>
      <c r="I1104" s="73">
        <v>45545</v>
      </c>
      <c r="J1104" s="73">
        <v>47371</v>
      </c>
      <c r="K1104" s="69">
        <v>3.28</v>
      </c>
      <c r="L1104" s="68" t="s">
        <v>2609</v>
      </c>
      <c r="M1104" s="71">
        <v>9.1000000000000004E-3</v>
      </c>
      <c r="N1104" t="str">
        <f>_xll.IMDP("BND",D1104,$N$1,A1104)</f>
        <v>일반</v>
      </c>
      <c r="O1104">
        <f t="shared" si="17"/>
        <v>2.4700130000000004E-2</v>
      </c>
    </row>
    <row r="1105" spans="1:15" x14ac:dyDescent="0.3">
      <c r="A1105" s="73">
        <v>46311</v>
      </c>
      <c r="B1105" s="67" t="s">
        <v>2090</v>
      </c>
      <c r="C1105" s="68" t="s">
        <v>2811</v>
      </c>
      <c r="D1105" s="68" t="s">
        <v>3829</v>
      </c>
      <c r="E1105" s="67" t="s">
        <v>3830</v>
      </c>
      <c r="F1105" s="69">
        <v>4.0359999999999996</v>
      </c>
      <c r="G1105" s="70">
        <v>0.96160000000000001</v>
      </c>
      <c r="H1105" s="70">
        <v>1.3997999999999999</v>
      </c>
      <c r="I1105" s="73">
        <v>45580</v>
      </c>
      <c r="J1105" s="73">
        <v>46675</v>
      </c>
      <c r="K1105" s="69">
        <v>3.23</v>
      </c>
      <c r="L1105" s="68" t="s">
        <v>2609</v>
      </c>
      <c r="M1105" s="71">
        <v>1.38E-2</v>
      </c>
      <c r="N1105" t="str">
        <f>_xll.IMDP("BND",D1105,$N$1,A1105)</f>
        <v>일반</v>
      </c>
      <c r="O1105">
        <f t="shared" si="17"/>
        <v>1.327008E-2</v>
      </c>
    </row>
    <row r="1106" spans="1:15" x14ac:dyDescent="0.3">
      <c r="A1106" s="73">
        <v>46311</v>
      </c>
      <c r="B1106" s="67" t="s">
        <v>2090</v>
      </c>
      <c r="C1106" s="68" t="s">
        <v>2811</v>
      </c>
      <c r="D1106" s="68" t="s">
        <v>3831</v>
      </c>
      <c r="E1106" s="67" t="s">
        <v>3832</v>
      </c>
      <c r="F1106" s="69">
        <v>4.2530000000000001</v>
      </c>
      <c r="G1106" s="70">
        <v>2.9262000000000001</v>
      </c>
      <c r="H1106" s="70">
        <v>10.295400000000001</v>
      </c>
      <c r="I1106" s="73">
        <v>45636</v>
      </c>
      <c r="J1106" s="73">
        <v>47462</v>
      </c>
      <c r="K1106" s="69">
        <v>2.97</v>
      </c>
      <c r="L1106" s="68" t="s">
        <v>2609</v>
      </c>
      <c r="M1106" s="71">
        <v>8.9999999999999993E-3</v>
      </c>
      <c r="N1106" t="str">
        <f>_xll.IMDP("BND",D1106,$N$1,A1106)</f>
        <v>일반</v>
      </c>
      <c r="O1106">
        <f t="shared" si="17"/>
        <v>2.6335799999999999E-2</v>
      </c>
    </row>
    <row r="1107" spans="1:15" x14ac:dyDescent="0.3">
      <c r="A1107" s="73">
        <v>46311</v>
      </c>
      <c r="B1107" s="67" t="s">
        <v>2090</v>
      </c>
      <c r="C1107" s="68" t="s">
        <v>2811</v>
      </c>
      <c r="D1107" s="68" t="s">
        <v>3833</v>
      </c>
      <c r="E1107" s="67" t="s">
        <v>3834</v>
      </c>
      <c r="F1107" s="69">
        <v>4.258</v>
      </c>
      <c r="G1107" s="70">
        <v>3.0156000000000001</v>
      </c>
      <c r="H1107" s="70">
        <v>10.875500000000001</v>
      </c>
      <c r="I1107" s="73">
        <v>45671</v>
      </c>
      <c r="J1107" s="73">
        <v>47497</v>
      </c>
      <c r="K1107" s="69">
        <v>3.03</v>
      </c>
      <c r="L1107" s="68" t="s">
        <v>2609</v>
      </c>
      <c r="M1107" s="71">
        <v>4.4999999999999997E-3</v>
      </c>
      <c r="N1107" t="str">
        <f>_xll.IMDP("BND",D1107,$N$1,A1107)</f>
        <v>일반</v>
      </c>
      <c r="O1107">
        <f t="shared" si="17"/>
        <v>1.3570199999999999E-2</v>
      </c>
    </row>
    <row r="1108" spans="1:15" x14ac:dyDescent="0.3">
      <c r="A1108" s="73">
        <v>46311</v>
      </c>
      <c r="B1108" s="67" t="s">
        <v>2090</v>
      </c>
      <c r="C1108" s="68" t="s">
        <v>2811</v>
      </c>
      <c r="D1108" s="68" t="s">
        <v>3835</v>
      </c>
      <c r="E1108" s="67" t="s">
        <v>3836</v>
      </c>
      <c r="F1108" s="69">
        <v>4.2610000000000001</v>
      </c>
      <c r="G1108" s="70">
        <v>3.0939999999999999</v>
      </c>
      <c r="H1108" s="70">
        <v>11.390599999999999</v>
      </c>
      <c r="I1108" s="73">
        <v>45700</v>
      </c>
      <c r="J1108" s="73">
        <v>47526</v>
      </c>
      <c r="K1108" s="69">
        <v>3</v>
      </c>
      <c r="L1108" s="68" t="s">
        <v>2609</v>
      </c>
      <c r="M1108" s="71">
        <v>8.9999999999999993E-3</v>
      </c>
      <c r="N1108" t="str">
        <f>_xll.IMDP("BND",D1108,$N$1,A1108)</f>
        <v>일반</v>
      </c>
      <c r="O1108">
        <f t="shared" si="17"/>
        <v>2.7845999999999996E-2</v>
      </c>
    </row>
    <row r="1109" spans="1:15" x14ac:dyDescent="0.3">
      <c r="A1109" s="73">
        <v>46311</v>
      </c>
      <c r="B1109" s="67" t="s">
        <v>2090</v>
      </c>
      <c r="C1109" s="68" t="s">
        <v>2811</v>
      </c>
      <c r="D1109" s="68" t="s">
        <v>3837</v>
      </c>
      <c r="E1109" s="67" t="s">
        <v>3838</v>
      </c>
      <c r="F1109" s="69">
        <v>4.2649999999999997</v>
      </c>
      <c r="G1109" s="70">
        <v>3.1762000000000001</v>
      </c>
      <c r="H1109" s="70">
        <v>11.9436</v>
      </c>
      <c r="I1109" s="73">
        <v>45728</v>
      </c>
      <c r="J1109" s="73">
        <v>47554</v>
      </c>
      <c r="K1109" s="69">
        <v>2.97</v>
      </c>
      <c r="L1109" s="68" t="s">
        <v>2609</v>
      </c>
      <c r="M1109" s="71">
        <v>4.4999999999999997E-3</v>
      </c>
      <c r="N1109" t="str">
        <f>_xll.IMDP("BND",D1109,$N$1,A1109)</f>
        <v>일반</v>
      </c>
      <c r="O1109">
        <f t="shared" si="17"/>
        <v>1.4292899999999999E-2</v>
      </c>
    </row>
    <row r="1110" spans="1:15" x14ac:dyDescent="0.3">
      <c r="A1110" s="73">
        <v>46311</v>
      </c>
      <c r="B1110" s="67" t="s">
        <v>2090</v>
      </c>
      <c r="C1110" s="68" t="s">
        <v>2811</v>
      </c>
      <c r="D1110" s="68" t="s">
        <v>3839</v>
      </c>
      <c r="E1110" s="67" t="s">
        <v>3840</v>
      </c>
      <c r="F1110" s="69">
        <v>4.2679999999999998</v>
      </c>
      <c r="G1110" s="70">
        <v>3.2625999999999999</v>
      </c>
      <c r="H1110" s="70">
        <v>12.5274</v>
      </c>
      <c r="I1110" s="73">
        <v>45758</v>
      </c>
      <c r="J1110" s="73">
        <v>47584</v>
      </c>
      <c r="K1110" s="69">
        <v>2.8</v>
      </c>
      <c r="L1110" s="68" t="s">
        <v>2609</v>
      </c>
      <c r="M1110" s="71">
        <v>4.4000000000000003E-3</v>
      </c>
      <c r="N1110" t="str">
        <f>_xll.IMDP("BND",D1110,$N$1,A1110)</f>
        <v>일반</v>
      </c>
      <c r="O1110">
        <f t="shared" si="17"/>
        <v>1.4355440000000001E-2</v>
      </c>
    </row>
    <row r="1111" spans="1:15" x14ac:dyDescent="0.3">
      <c r="A1111" s="73">
        <v>46311</v>
      </c>
      <c r="B1111" s="67" t="s">
        <v>2090</v>
      </c>
      <c r="C1111" s="68" t="s">
        <v>2811</v>
      </c>
      <c r="D1111" s="68" t="s">
        <v>3841</v>
      </c>
      <c r="E1111" s="67" t="s">
        <v>3842</v>
      </c>
      <c r="F1111" s="69">
        <v>4.2709999999999999</v>
      </c>
      <c r="G1111" s="70">
        <v>3.3054000000000001</v>
      </c>
      <c r="H1111" s="70">
        <v>12.9742</v>
      </c>
      <c r="I1111" s="73">
        <v>45790</v>
      </c>
      <c r="J1111" s="73">
        <v>47616</v>
      </c>
      <c r="K1111" s="69">
        <v>2.76</v>
      </c>
      <c r="L1111" s="68" t="s">
        <v>2609</v>
      </c>
      <c r="M1111" s="71">
        <v>8.5000000000000006E-3</v>
      </c>
      <c r="N1111" t="str">
        <f>_xll.IMDP("BND",D1111,$N$1,A1111)</f>
        <v>일반</v>
      </c>
      <c r="O1111">
        <f t="shared" si="17"/>
        <v>2.8095900000000004E-2</v>
      </c>
    </row>
    <row r="1112" spans="1:15" x14ac:dyDescent="0.3">
      <c r="A1112" s="73">
        <v>46311</v>
      </c>
      <c r="B1112" s="67" t="s">
        <v>2090</v>
      </c>
      <c r="C1112" s="68" t="s">
        <v>2811</v>
      </c>
      <c r="D1112" s="68" t="s">
        <v>3843</v>
      </c>
      <c r="E1112" s="67" t="s">
        <v>3844</v>
      </c>
      <c r="F1112" s="69">
        <v>4.2750000000000004</v>
      </c>
      <c r="G1112" s="70">
        <v>3.3805999999999998</v>
      </c>
      <c r="H1112" s="70">
        <v>13.519299999999999</v>
      </c>
      <c r="I1112" s="73">
        <v>45820</v>
      </c>
      <c r="J1112" s="73">
        <v>47646</v>
      </c>
      <c r="K1112" s="69">
        <v>2.8</v>
      </c>
      <c r="L1112" s="68" t="s">
        <v>2609</v>
      </c>
      <c r="M1112" s="71">
        <v>6.7000000000000002E-3</v>
      </c>
      <c r="N1112" t="str">
        <f>_xll.IMDP("BND",D1112,$N$1,A1112)</f>
        <v>일반</v>
      </c>
      <c r="O1112">
        <f t="shared" si="17"/>
        <v>2.265002E-2</v>
      </c>
    </row>
    <row r="1113" spans="1:15" x14ac:dyDescent="0.3">
      <c r="A1113" s="73">
        <v>46311</v>
      </c>
      <c r="B1113" s="67" t="s">
        <v>2090</v>
      </c>
      <c r="C1113" s="68" t="s">
        <v>2811</v>
      </c>
      <c r="D1113" s="68" t="s">
        <v>1560</v>
      </c>
      <c r="E1113" s="67" t="s">
        <v>1561</v>
      </c>
      <c r="F1113" s="69">
        <v>4.2779999999999996</v>
      </c>
      <c r="G1113" s="70">
        <v>3.4620000000000002</v>
      </c>
      <c r="H1113" s="70">
        <v>14.1114</v>
      </c>
      <c r="I1113" s="73">
        <v>45849</v>
      </c>
      <c r="J1113" s="73">
        <v>47675</v>
      </c>
      <c r="K1113" s="69">
        <v>2.76</v>
      </c>
      <c r="L1113" s="68" t="s">
        <v>2609</v>
      </c>
      <c r="M1113" s="71">
        <v>7.1000000000000004E-3</v>
      </c>
      <c r="N1113" t="str">
        <f>_xll.IMDP("BND",D1113,$N$1,A1113)</f>
        <v>일반</v>
      </c>
      <c r="O1113">
        <f t="shared" si="17"/>
        <v>2.4580200000000003E-2</v>
      </c>
    </row>
    <row r="1114" spans="1:15" x14ac:dyDescent="0.3">
      <c r="A1114" s="73">
        <v>46311</v>
      </c>
      <c r="B1114" s="67" t="s">
        <v>2090</v>
      </c>
      <c r="C1114" s="68" t="s">
        <v>2811</v>
      </c>
      <c r="D1114" s="68" t="s">
        <v>1573</v>
      </c>
      <c r="E1114" s="67" t="s">
        <v>1574</v>
      </c>
      <c r="F1114" s="69">
        <v>4.282</v>
      </c>
      <c r="G1114" s="70">
        <v>3.5461</v>
      </c>
      <c r="H1114" s="70">
        <v>14.7438</v>
      </c>
      <c r="I1114" s="73">
        <v>45881</v>
      </c>
      <c r="J1114" s="73">
        <v>47707</v>
      </c>
      <c r="K1114" s="69">
        <v>2.78</v>
      </c>
      <c r="L1114" s="68" t="s">
        <v>2609</v>
      </c>
      <c r="M1114" s="71">
        <v>4.4000000000000003E-3</v>
      </c>
      <c r="N1114" t="str">
        <f>_xll.IMDP("BND",D1114,$N$1,A1114)</f>
        <v>일반</v>
      </c>
      <c r="O1114">
        <f t="shared" si="17"/>
        <v>1.5602840000000001E-2</v>
      </c>
    </row>
    <row r="1115" spans="1:15" x14ac:dyDescent="0.3">
      <c r="A1115" s="73">
        <v>46311</v>
      </c>
      <c r="B1115" s="67" t="s">
        <v>2090</v>
      </c>
      <c r="C1115" s="68" t="s">
        <v>2811</v>
      </c>
      <c r="D1115" s="68" t="s">
        <v>3845</v>
      </c>
      <c r="E1115" s="67" t="s">
        <v>3846</v>
      </c>
      <c r="F1115" s="69">
        <v>4.2859999999999996</v>
      </c>
      <c r="G1115" s="70">
        <v>3.6265000000000001</v>
      </c>
      <c r="H1115" s="70">
        <v>15.3576</v>
      </c>
      <c r="I1115" s="73">
        <v>45911</v>
      </c>
      <c r="J1115" s="73">
        <v>47736</v>
      </c>
      <c r="K1115" s="69">
        <v>2.76</v>
      </c>
      <c r="L1115" s="68" t="s">
        <v>2609</v>
      </c>
      <c r="M1115" s="71">
        <v>4.0000000000000001E-3</v>
      </c>
      <c r="N1115" t="str">
        <f>_xll.IMDP("BND",D1115,$N$1,A1115)</f>
        <v>일반</v>
      </c>
      <c r="O1115">
        <f t="shared" si="17"/>
        <v>1.4506E-2</v>
      </c>
    </row>
    <row r="1116" spans="1:15" x14ac:dyDescent="0.3">
      <c r="A1116" s="73">
        <v>46311</v>
      </c>
      <c r="B1116" s="67" t="s">
        <v>2090</v>
      </c>
      <c r="C1116" s="68" t="s">
        <v>2811</v>
      </c>
      <c r="D1116" s="68" t="s">
        <v>3847</v>
      </c>
      <c r="E1116" s="67" t="s">
        <v>3848</v>
      </c>
      <c r="F1116" s="69">
        <v>4.29</v>
      </c>
      <c r="G1116" s="70">
        <v>3.7006000000000001</v>
      </c>
      <c r="H1116" s="70">
        <v>15.951000000000001</v>
      </c>
      <c r="I1116" s="73">
        <v>45943</v>
      </c>
      <c r="J1116" s="73">
        <v>47767</v>
      </c>
      <c r="K1116" s="69">
        <v>2.89</v>
      </c>
      <c r="L1116" s="68" t="s">
        <v>2609</v>
      </c>
      <c r="M1116" s="71">
        <v>4.4000000000000003E-3</v>
      </c>
      <c r="N1116" t="str">
        <f>_xll.IMDP("BND",D1116,$N$1,A1116)</f>
        <v>일반</v>
      </c>
      <c r="O1116">
        <f t="shared" si="17"/>
        <v>1.6282640000000001E-2</v>
      </c>
    </row>
    <row r="1117" spans="1:15" x14ac:dyDescent="0.3">
      <c r="A1117" s="73">
        <v>46311</v>
      </c>
      <c r="B1117" s="67" t="s">
        <v>2090</v>
      </c>
      <c r="C1117" s="68" t="s">
        <v>2811</v>
      </c>
      <c r="D1117" s="68" t="s">
        <v>3849</v>
      </c>
      <c r="E1117" s="67" t="s">
        <v>3850</v>
      </c>
      <c r="F1117" s="69">
        <v>4.202</v>
      </c>
      <c r="G1117" s="70">
        <v>2.1240999999999999</v>
      </c>
      <c r="H1117" s="70">
        <v>5.6631999999999998</v>
      </c>
      <c r="I1117" s="73">
        <v>46041</v>
      </c>
      <c r="J1117" s="73">
        <v>47137</v>
      </c>
      <c r="K1117" s="69">
        <v>3.32</v>
      </c>
      <c r="L1117" s="68" t="s">
        <v>2609</v>
      </c>
      <c r="M1117" s="71">
        <v>1.15E-2</v>
      </c>
      <c r="N1117" t="str">
        <f>_xll.IMDP("BND",D1117,$N$1,A1117)</f>
        <v>일반</v>
      </c>
      <c r="O1117">
        <f t="shared" si="17"/>
        <v>2.4427149999999998E-2</v>
      </c>
    </row>
    <row r="1118" spans="1:15" x14ac:dyDescent="0.3">
      <c r="A1118" s="73">
        <v>46311</v>
      </c>
      <c r="B1118" s="67" t="s">
        <v>2090</v>
      </c>
      <c r="C1118" s="68" t="s">
        <v>2811</v>
      </c>
      <c r="D1118" s="68" t="s">
        <v>3851</v>
      </c>
      <c r="E1118" s="67" t="s">
        <v>3852</v>
      </c>
      <c r="F1118" s="69">
        <v>4.0659999999999998</v>
      </c>
      <c r="G1118" s="70">
        <v>1.2587999999999999</v>
      </c>
      <c r="H1118" s="70">
        <v>2.2212000000000001</v>
      </c>
      <c r="I1118" s="73">
        <v>46063</v>
      </c>
      <c r="J1118" s="73">
        <v>46793</v>
      </c>
      <c r="K1118" s="69">
        <v>3.44</v>
      </c>
      <c r="L1118" s="68" t="s">
        <v>2609</v>
      </c>
      <c r="M1118" s="71">
        <v>3.2000000000000002E-3</v>
      </c>
      <c r="N1118" t="str">
        <f>_xll.IMDP("BND",D1118,$N$1,A1118)</f>
        <v>일반</v>
      </c>
      <c r="O1118">
        <f t="shared" si="17"/>
        <v>4.0281600000000002E-3</v>
      </c>
    </row>
    <row r="1119" spans="1:15" x14ac:dyDescent="0.3">
      <c r="A1119" s="73">
        <v>46311</v>
      </c>
      <c r="B1119" s="67" t="s">
        <v>2090</v>
      </c>
      <c r="C1119" s="68" t="s">
        <v>2811</v>
      </c>
      <c r="D1119" s="68" t="s">
        <v>3853</v>
      </c>
      <c r="E1119" s="67" t="s">
        <v>3854</v>
      </c>
      <c r="F1119" s="69">
        <v>4.0810000000000004</v>
      </c>
      <c r="G1119" s="70">
        <v>1.4114</v>
      </c>
      <c r="H1119" s="70">
        <v>2.7044999999999999</v>
      </c>
      <c r="I1119" s="73">
        <v>46119</v>
      </c>
      <c r="J1119" s="73">
        <v>46850</v>
      </c>
      <c r="K1119" s="69">
        <v>3.65</v>
      </c>
      <c r="L1119" s="68" t="s">
        <v>2609</v>
      </c>
      <c r="M1119" s="71">
        <v>6.8999999999999999E-3</v>
      </c>
      <c r="N1119" t="str">
        <f>_xll.IMDP("BND",D1119,$N$1,A1119)</f>
        <v>일반</v>
      </c>
      <c r="O1119">
        <f t="shared" si="17"/>
        <v>9.7386599999999997E-3</v>
      </c>
    </row>
    <row r="1120" spans="1:15" x14ac:dyDescent="0.3">
      <c r="A1120" s="73">
        <v>46311</v>
      </c>
      <c r="B1120" s="67" t="s">
        <v>2090</v>
      </c>
      <c r="C1120" s="68" t="s">
        <v>2811</v>
      </c>
      <c r="D1120" s="68" t="s">
        <v>3855</v>
      </c>
      <c r="E1120" s="67" t="s">
        <v>3856</v>
      </c>
      <c r="F1120" s="69">
        <v>4.3230000000000004</v>
      </c>
      <c r="G1120" s="70">
        <v>4.0465</v>
      </c>
      <c r="H1120" s="70">
        <v>19.506399999999999</v>
      </c>
      <c r="I1120" s="73">
        <v>46154</v>
      </c>
      <c r="J1120" s="73">
        <v>47980</v>
      </c>
      <c r="K1120" s="69">
        <v>4.0999999999999996</v>
      </c>
      <c r="L1120" s="68" t="s">
        <v>2609</v>
      </c>
      <c r="M1120" s="71">
        <v>2.3E-3</v>
      </c>
      <c r="N1120" t="str">
        <f>_xll.IMDP("BND",D1120,$N$1,A1120)</f>
        <v>일반</v>
      </c>
      <c r="O1120">
        <f t="shared" si="17"/>
        <v>9.3069499999999996E-3</v>
      </c>
    </row>
    <row r="1121" spans="1:15" x14ac:dyDescent="0.3">
      <c r="A1121" s="73">
        <v>46311</v>
      </c>
      <c r="B1121" s="67" t="s">
        <v>2090</v>
      </c>
      <c r="C1121" s="68" t="s">
        <v>2811</v>
      </c>
      <c r="D1121" s="68" t="s">
        <v>3857</v>
      </c>
      <c r="E1121" s="67" t="s">
        <v>3858</v>
      </c>
      <c r="F1121" s="69">
        <v>4.1109999999999998</v>
      </c>
      <c r="G1121" s="70">
        <v>1.5489999999999999</v>
      </c>
      <c r="H1121" s="70">
        <v>3.222</v>
      </c>
      <c r="I1121" s="73">
        <v>46184</v>
      </c>
      <c r="J1121" s="73">
        <v>46913</v>
      </c>
      <c r="K1121" s="69">
        <v>4.1500000000000004</v>
      </c>
      <c r="L1121" s="68" t="s">
        <v>2609</v>
      </c>
      <c r="M1121" s="71">
        <v>7.4999999999999997E-3</v>
      </c>
      <c r="N1121" t="str">
        <f>_xll.IMDP("BND",D1121,$N$1,A1121)</f>
        <v>일반</v>
      </c>
      <c r="O1121">
        <f t="shared" si="17"/>
        <v>1.1617499999999999E-2</v>
      </c>
    </row>
    <row r="1122" spans="1:15" x14ac:dyDescent="0.3">
      <c r="A1122" s="73">
        <v>46311</v>
      </c>
      <c r="B1122" s="67" t="s">
        <v>2090</v>
      </c>
      <c r="C1122" s="68" t="s">
        <v>2811</v>
      </c>
      <c r="D1122" s="68" t="s">
        <v>14153</v>
      </c>
      <c r="E1122" s="67" t="s">
        <v>14154</v>
      </c>
      <c r="F1122" s="69">
        <v>4.2350000000000003</v>
      </c>
      <c r="G1122" s="70">
        <v>2.5175999999999998</v>
      </c>
      <c r="H1122" s="70">
        <v>7.8182</v>
      </c>
      <c r="I1122" s="73">
        <v>46212</v>
      </c>
      <c r="J1122" s="73">
        <v>47308</v>
      </c>
      <c r="K1122" s="69">
        <v>4.26</v>
      </c>
      <c r="L1122" s="68" t="s">
        <v>2609</v>
      </c>
      <c r="M1122" s="71">
        <v>2.3E-3</v>
      </c>
      <c r="N1122" t="str">
        <f>_xll.IMDP("BND",D1122,$N$1,A1122)</f>
        <v>일반</v>
      </c>
      <c r="O1122">
        <f t="shared" si="17"/>
        <v>5.7904799999999998E-3</v>
      </c>
    </row>
    <row r="1123" spans="1:15" x14ac:dyDescent="0.3">
      <c r="A1123" s="73">
        <v>46311</v>
      </c>
      <c r="B1123" s="67" t="s">
        <v>2090</v>
      </c>
      <c r="C1123" s="68" t="s">
        <v>2811</v>
      </c>
      <c r="D1123" s="68" t="s">
        <v>15297</v>
      </c>
      <c r="E1123" s="67" t="s">
        <v>15298</v>
      </c>
      <c r="F1123" s="69">
        <v>4.3419999999999996</v>
      </c>
      <c r="G1123" s="70">
        <v>4.3266999999999998</v>
      </c>
      <c r="H1123" s="70">
        <v>22.0669</v>
      </c>
      <c r="I1123" s="73">
        <v>46273</v>
      </c>
      <c r="J1123" s="73">
        <v>48099</v>
      </c>
      <c r="K1123" s="69">
        <v>4.51</v>
      </c>
      <c r="L1123" s="68" t="s">
        <v>2609</v>
      </c>
      <c r="M1123" s="71">
        <v>4.7000000000000002E-3</v>
      </c>
      <c r="N1123" t="str">
        <f>_xll.IMDP("BND",D1123,$N$1,A1123)</f>
        <v>일반</v>
      </c>
      <c r="O1123">
        <f t="shared" si="17"/>
        <v>2.0335490000000001E-2</v>
      </c>
    </row>
    <row r="1124" spans="1:15" x14ac:dyDescent="0.3">
      <c r="A1124" s="73">
        <v>46311</v>
      </c>
      <c r="B1124" s="67" t="s">
        <v>2090</v>
      </c>
      <c r="C1124" s="68" t="s">
        <v>2811</v>
      </c>
      <c r="D1124" s="68" t="s">
        <v>15893</v>
      </c>
      <c r="E1124" s="67" t="s">
        <v>15894</v>
      </c>
      <c r="F1124" s="69">
        <v>4.375</v>
      </c>
      <c r="G1124" s="70">
        <v>4.4114000000000004</v>
      </c>
      <c r="H1124" s="70">
        <v>22.852399999999999</v>
      </c>
      <c r="I1124" s="73">
        <v>46307</v>
      </c>
      <c r="J1124" s="73">
        <v>48131</v>
      </c>
      <c r="K1124" s="69">
        <v>4.55</v>
      </c>
      <c r="L1124" s="68" t="s">
        <v>2609</v>
      </c>
      <c r="M1124" s="71">
        <v>3.7000000000000002E-3</v>
      </c>
      <c r="N1124" t="str">
        <f>_xll.IMDP("BND",D1124,$N$1,A1124)</f>
        <v>일반</v>
      </c>
      <c r="O1124">
        <f t="shared" si="17"/>
        <v>1.6322180000000002E-2</v>
      </c>
    </row>
    <row r="1125" spans="1:15" x14ac:dyDescent="0.3">
      <c r="A1125" s="73">
        <v>46311</v>
      </c>
      <c r="B1125" s="67" t="s">
        <v>2090</v>
      </c>
      <c r="C1125" s="68" t="s">
        <v>2811</v>
      </c>
      <c r="D1125" s="68" t="s">
        <v>3859</v>
      </c>
      <c r="E1125" s="67" t="s">
        <v>3860</v>
      </c>
      <c r="F1125" s="69">
        <v>4.266</v>
      </c>
      <c r="G1125" s="70">
        <v>3.2829000000000002</v>
      </c>
      <c r="H1125" s="70">
        <v>12.5748</v>
      </c>
      <c r="I1125" s="73">
        <v>43920</v>
      </c>
      <c r="J1125" s="73">
        <v>47572</v>
      </c>
      <c r="K1125" s="69">
        <v>1.75</v>
      </c>
      <c r="L1125" s="68" t="s">
        <v>2609</v>
      </c>
      <c r="M1125" s="71">
        <v>4.3E-3</v>
      </c>
      <c r="N1125" t="str">
        <f>_xll.IMDP("BND",D1125,$N$1,A1125)</f>
        <v>일반</v>
      </c>
      <c r="O1125">
        <f t="shared" si="17"/>
        <v>1.4116470000000001E-2</v>
      </c>
    </row>
    <row r="1126" spans="1:15" x14ac:dyDescent="0.3">
      <c r="A1126" s="73">
        <v>46311</v>
      </c>
      <c r="B1126" s="67" t="s">
        <v>2090</v>
      </c>
      <c r="C1126" s="68" t="s">
        <v>2811</v>
      </c>
      <c r="D1126" s="68" t="s">
        <v>3861</v>
      </c>
      <c r="E1126" s="67" t="s">
        <v>3862</v>
      </c>
      <c r="F1126" s="69">
        <v>4.1790000000000003</v>
      </c>
      <c r="G1126" s="70">
        <v>1.9119999999999999</v>
      </c>
      <c r="H1126" s="70">
        <v>4.6814999999999998</v>
      </c>
      <c r="I1126" s="73">
        <v>44494</v>
      </c>
      <c r="J1126" s="73">
        <v>47051</v>
      </c>
      <c r="K1126" s="69">
        <v>2.59</v>
      </c>
      <c r="L1126" s="68" t="s">
        <v>2609</v>
      </c>
      <c r="M1126" s="71">
        <v>2.3E-3</v>
      </c>
      <c r="N1126" t="str">
        <f>_xll.IMDP("BND",D1126,$N$1,A1126)</f>
        <v>일반</v>
      </c>
      <c r="O1126">
        <f t="shared" si="17"/>
        <v>4.3975999999999998E-3</v>
      </c>
    </row>
    <row r="1127" spans="1:15" x14ac:dyDescent="0.3">
      <c r="A1127" s="73">
        <v>46311</v>
      </c>
      <c r="B1127" s="67" t="s">
        <v>2090</v>
      </c>
      <c r="C1127" s="68" t="s">
        <v>2811</v>
      </c>
      <c r="D1127" s="68" t="s">
        <v>3863</v>
      </c>
      <c r="E1127" s="67" t="s">
        <v>3864</v>
      </c>
      <c r="F1127" s="69">
        <v>4.3440000000000003</v>
      </c>
      <c r="G1127" s="70">
        <v>4.6070000000000002</v>
      </c>
      <c r="H1127" s="70">
        <v>24.578900000000001</v>
      </c>
      <c r="I1127" s="73">
        <v>44512</v>
      </c>
      <c r="J1127" s="73">
        <v>48164</v>
      </c>
      <c r="K1127" s="69">
        <v>2.59</v>
      </c>
      <c r="L1127" s="68" t="s">
        <v>2609</v>
      </c>
      <c r="M1127" s="71">
        <v>2.2000000000000001E-3</v>
      </c>
      <c r="N1127" t="str">
        <f>_xll.IMDP("BND",D1127,$N$1,A1127)</f>
        <v>일반</v>
      </c>
      <c r="O1127">
        <f t="shared" si="17"/>
        <v>1.0135400000000001E-2</v>
      </c>
    </row>
    <row r="1128" spans="1:15" x14ac:dyDescent="0.3">
      <c r="A1128" s="73">
        <v>46311</v>
      </c>
      <c r="B1128" s="67" t="s">
        <v>2090</v>
      </c>
      <c r="C1128" s="68" t="s">
        <v>2811</v>
      </c>
      <c r="D1128" s="68" t="s">
        <v>3865</v>
      </c>
      <c r="E1128" s="67" t="s">
        <v>3866</v>
      </c>
      <c r="F1128" s="69">
        <v>3.657</v>
      </c>
      <c r="G1128" s="70">
        <v>0.37709999999999999</v>
      </c>
      <c r="H1128" s="70">
        <v>0.32729999999999998</v>
      </c>
      <c r="I1128" s="73">
        <v>44627</v>
      </c>
      <c r="J1128" s="73">
        <v>46453</v>
      </c>
      <c r="K1128" s="69">
        <v>3.11</v>
      </c>
      <c r="L1128" s="68" t="s">
        <v>2609</v>
      </c>
      <c r="M1128" s="71">
        <v>4.1999999999999997E-3</v>
      </c>
      <c r="N1128" t="str">
        <f>_xll.IMDP("BND",D1128,$N$1,A1128)</f>
        <v>일반</v>
      </c>
      <c r="O1128">
        <f t="shared" si="17"/>
        <v>1.5838199999999999E-3</v>
      </c>
    </row>
    <row r="1129" spans="1:15" x14ac:dyDescent="0.3">
      <c r="A1129" s="73">
        <v>46311</v>
      </c>
      <c r="B1129" s="67" t="s">
        <v>2090</v>
      </c>
      <c r="C1129" s="68" t="s">
        <v>2811</v>
      </c>
      <c r="D1129" s="68" t="s">
        <v>3867</v>
      </c>
      <c r="E1129" s="67" t="s">
        <v>3868</v>
      </c>
      <c r="F1129" s="69">
        <v>4.2469999999999999</v>
      </c>
      <c r="G1129" s="70">
        <v>2.8083</v>
      </c>
      <c r="H1129" s="70">
        <v>9.4621999999999993</v>
      </c>
      <c r="I1129" s="73">
        <v>45580</v>
      </c>
      <c r="J1129" s="73">
        <v>47406</v>
      </c>
      <c r="K1129" s="69">
        <v>3.3</v>
      </c>
      <c r="L1129" s="68" t="s">
        <v>2609</v>
      </c>
      <c r="M1129" s="71">
        <v>8.9999999999999993E-3</v>
      </c>
      <c r="N1129" t="str">
        <f>_xll.IMDP("BND",D1129,$N$1,A1129)</f>
        <v>일반</v>
      </c>
      <c r="O1129">
        <f t="shared" si="17"/>
        <v>2.5274699999999997E-2</v>
      </c>
    </row>
    <row r="1130" spans="1:15" x14ac:dyDescent="0.3">
      <c r="A1130" s="73">
        <v>46311</v>
      </c>
      <c r="B1130" s="67" t="s">
        <v>2090</v>
      </c>
      <c r="C1130" s="68" t="s">
        <v>2811</v>
      </c>
      <c r="D1130" s="68" t="s">
        <v>3869</v>
      </c>
      <c r="E1130" s="67" t="s">
        <v>3870</v>
      </c>
      <c r="F1130" s="69">
        <v>4.0460000000000003</v>
      </c>
      <c r="G1130" s="70">
        <v>1.0559000000000001</v>
      </c>
      <c r="H1130" s="70">
        <v>1.6506000000000001</v>
      </c>
      <c r="I1130" s="73">
        <v>45621</v>
      </c>
      <c r="J1130" s="73">
        <v>46716</v>
      </c>
      <c r="K1130" s="69">
        <v>3.15</v>
      </c>
      <c r="L1130" s="68" t="s">
        <v>2609</v>
      </c>
      <c r="M1130" s="71">
        <v>1.3899999999999999E-2</v>
      </c>
      <c r="N1130" t="str">
        <f>_xll.IMDP("BND",D1130,$N$1,A1130)</f>
        <v>일반</v>
      </c>
      <c r="O1130">
        <f t="shared" si="17"/>
        <v>1.4677010000000001E-2</v>
      </c>
    </row>
    <row r="1131" spans="1:15" x14ac:dyDescent="0.3">
      <c r="A1131" s="73">
        <v>46311</v>
      </c>
      <c r="B1131" s="67" t="s">
        <v>2090</v>
      </c>
      <c r="C1131" s="68" t="s">
        <v>2811</v>
      </c>
      <c r="D1131" s="68" t="s">
        <v>3871</v>
      </c>
      <c r="E1131" s="67" t="s">
        <v>3872</v>
      </c>
      <c r="F1131" s="69">
        <v>3.45</v>
      </c>
      <c r="G1131" s="70">
        <v>0.25380000000000003</v>
      </c>
      <c r="H1131" s="70">
        <v>0.18909999999999999</v>
      </c>
      <c r="I1131" s="73">
        <v>45679</v>
      </c>
      <c r="J1131" s="73">
        <v>46409</v>
      </c>
      <c r="K1131" s="69">
        <v>2.84</v>
      </c>
      <c r="L1131" s="68" t="s">
        <v>2609</v>
      </c>
      <c r="M1131" s="71">
        <v>9.2999999999999992E-3</v>
      </c>
      <c r="N1131" t="str">
        <f>_xll.IMDP("BND",D1131,$N$1,A1131)</f>
        <v>일반</v>
      </c>
      <c r="O1131">
        <f t="shared" si="17"/>
        <v>2.3603399999999998E-3</v>
      </c>
    </row>
    <row r="1132" spans="1:15" x14ac:dyDescent="0.3">
      <c r="A1132" s="73">
        <v>46311</v>
      </c>
      <c r="B1132" s="67" t="s">
        <v>2090</v>
      </c>
      <c r="C1132" s="68" t="s">
        <v>2811</v>
      </c>
      <c r="D1132" s="68" t="s">
        <v>3873</v>
      </c>
      <c r="E1132" s="67" t="s">
        <v>3874</v>
      </c>
      <c r="F1132" s="69">
        <v>4.0679999999999996</v>
      </c>
      <c r="G1132" s="70">
        <v>1.2813000000000001</v>
      </c>
      <c r="H1132" s="70">
        <v>2.2863000000000002</v>
      </c>
      <c r="I1132" s="73">
        <v>45705</v>
      </c>
      <c r="J1132" s="73">
        <v>46800</v>
      </c>
      <c r="K1132" s="69">
        <v>2.89</v>
      </c>
      <c r="L1132" s="68" t="s">
        <v>2609</v>
      </c>
      <c r="M1132" s="71">
        <v>9.1999999999999998E-3</v>
      </c>
      <c r="N1132" t="str">
        <f>_xll.IMDP("BND",D1132,$N$1,A1132)</f>
        <v>일반</v>
      </c>
      <c r="O1132">
        <f t="shared" si="17"/>
        <v>1.178796E-2</v>
      </c>
    </row>
    <row r="1133" spans="1:15" x14ac:dyDescent="0.3">
      <c r="A1133" s="73">
        <v>46311</v>
      </c>
      <c r="B1133" s="67" t="s">
        <v>2090</v>
      </c>
      <c r="C1133" s="68" t="s">
        <v>2811</v>
      </c>
      <c r="D1133" s="68" t="s">
        <v>3875</v>
      </c>
      <c r="E1133" s="67" t="s">
        <v>3876</v>
      </c>
      <c r="F1133" s="69">
        <v>3.6989999999999998</v>
      </c>
      <c r="G1133" s="70">
        <v>0.40410000000000001</v>
      </c>
      <c r="H1133" s="70">
        <v>0.36170000000000002</v>
      </c>
      <c r="I1133" s="73">
        <v>45733</v>
      </c>
      <c r="J1133" s="73">
        <v>46463</v>
      </c>
      <c r="K1133" s="69">
        <v>2.88</v>
      </c>
      <c r="L1133" s="68" t="s">
        <v>2609</v>
      </c>
      <c r="M1133" s="71">
        <v>9.2999999999999992E-3</v>
      </c>
      <c r="N1133" t="str">
        <f>_xll.IMDP("BND",D1133,$N$1,A1133)</f>
        <v>일반</v>
      </c>
      <c r="O1133">
        <f t="shared" si="17"/>
        <v>3.7581299999999997E-3</v>
      </c>
    </row>
    <row r="1134" spans="1:15" x14ac:dyDescent="0.3">
      <c r="A1134" s="73">
        <v>46311</v>
      </c>
      <c r="B1134" s="67" t="s">
        <v>2090</v>
      </c>
      <c r="C1134" s="68" t="s">
        <v>2811</v>
      </c>
      <c r="D1134" s="68" t="s">
        <v>3877</v>
      </c>
      <c r="E1134" s="67" t="s">
        <v>3878</v>
      </c>
      <c r="F1134" s="69">
        <v>3.778</v>
      </c>
      <c r="G1134" s="70">
        <v>0.48259999999999997</v>
      </c>
      <c r="H1134" s="70">
        <v>0.4698</v>
      </c>
      <c r="I1134" s="73">
        <v>45763</v>
      </c>
      <c r="J1134" s="73">
        <v>46493</v>
      </c>
      <c r="K1134" s="69">
        <v>2.63</v>
      </c>
      <c r="L1134" s="68" t="s">
        <v>2609</v>
      </c>
      <c r="M1134" s="71">
        <v>8.8999999999999999E-3</v>
      </c>
      <c r="N1134" t="str">
        <f>_xll.IMDP("BND",D1134,$N$1,A1134)</f>
        <v>일반</v>
      </c>
      <c r="O1134">
        <f t="shared" si="17"/>
        <v>4.2951399999999994E-3</v>
      </c>
    </row>
    <row r="1135" spans="1:15" x14ac:dyDescent="0.3">
      <c r="A1135" s="73">
        <v>46311</v>
      </c>
      <c r="B1135" s="67" t="s">
        <v>2090</v>
      </c>
      <c r="C1135" s="68" t="s">
        <v>2811</v>
      </c>
      <c r="D1135" s="68" t="s">
        <v>3879</v>
      </c>
      <c r="E1135" s="67" t="s">
        <v>3880</v>
      </c>
      <c r="F1135" s="69">
        <v>3.8610000000000002</v>
      </c>
      <c r="G1135" s="70">
        <v>0.57230000000000003</v>
      </c>
      <c r="H1135" s="70">
        <v>0.61129999999999995</v>
      </c>
      <c r="I1135" s="73">
        <v>45798</v>
      </c>
      <c r="J1135" s="73">
        <v>46528</v>
      </c>
      <c r="K1135" s="69">
        <v>2.5499999999999998</v>
      </c>
      <c r="L1135" s="68" t="s">
        <v>2609</v>
      </c>
      <c r="M1135" s="71">
        <v>4.7000000000000002E-3</v>
      </c>
      <c r="N1135" t="str">
        <f>_xll.IMDP("BND",D1135,$N$1,A1135)</f>
        <v>일반</v>
      </c>
      <c r="O1135">
        <f t="shared" si="17"/>
        <v>2.6898100000000004E-3</v>
      </c>
    </row>
    <row r="1136" spans="1:15" x14ac:dyDescent="0.3">
      <c r="A1136" s="73">
        <v>46311</v>
      </c>
      <c r="B1136" s="67" t="s">
        <v>2090</v>
      </c>
      <c r="C1136" s="68" t="s">
        <v>2811</v>
      </c>
      <c r="D1136" s="68" t="s">
        <v>3881</v>
      </c>
      <c r="E1136" s="67" t="s">
        <v>3882</v>
      </c>
      <c r="F1136" s="69">
        <v>3.9289999999999998</v>
      </c>
      <c r="G1136" s="70">
        <v>0.63929999999999998</v>
      </c>
      <c r="H1136" s="70">
        <v>0.72529999999999994</v>
      </c>
      <c r="I1136" s="73">
        <v>45824</v>
      </c>
      <c r="J1136" s="73">
        <v>46554</v>
      </c>
      <c r="K1136" s="69">
        <v>2.67</v>
      </c>
      <c r="L1136" s="68" t="s">
        <v>2609</v>
      </c>
      <c r="M1136" s="71">
        <v>6.0000000000000001E-3</v>
      </c>
      <c r="N1136" t="str">
        <f>_xll.IMDP("BND",D1136,$N$1,A1136)</f>
        <v>일반</v>
      </c>
      <c r="O1136">
        <f t="shared" si="17"/>
        <v>3.8357999999999999E-3</v>
      </c>
    </row>
    <row r="1137" spans="1:15" x14ac:dyDescent="0.3">
      <c r="A1137" s="73">
        <v>46311</v>
      </c>
      <c r="B1137" s="67" t="s">
        <v>2090</v>
      </c>
      <c r="C1137" s="68" t="s">
        <v>2811</v>
      </c>
      <c r="D1137" s="68" t="s">
        <v>3883</v>
      </c>
      <c r="E1137" s="67" t="s">
        <v>3884</v>
      </c>
      <c r="F1137" s="69">
        <v>4.07</v>
      </c>
      <c r="G1137" s="70">
        <v>1.2971999999999999</v>
      </c>
      <c r="H1137" s="70">
        <v>2.3372999999999999</v>
      </c>
      <c r="I1137" s="73">
        <v>46077</v>
      </c>
      <c r="J1137" s="73">
        <v>46807</v>
      </c>
      <c r="K1137" s="69">
        <v>3.28</v>
      </c>
      <c r="L1137" s="68" t="s">
        <v>2609</v>
      </c>
      <c r="M1137" s="71">
        <v>5.1000000000000004E-3</v>
      </c>
      <c r="N1137" t="str">
        <f>_xll.IMDP("BND",D1137,$N$1,A1137)</f>
        <v>일반</v>
      </c>
      <c r="O1137">
        <f t="shared" si="17"/>
        <v>6.6157200000000003E-3</v>
      </c>
    </row>
    <row r="1138" spans="1:15" x14ac:dyDescent="0.3">
      <c r="A1138" s="73">
        <v>46311</v>
      </c>
      <c r="B1138" s="67" t="s">
        <v>2090</v>
      </c>
      <c r="C1138" s="68" t="s">
        <v>2811</v>
      </c>
      <c r="D1138" s="68" t="s">
        <v>3885</v>
      </c>
      <c r="E1138" s="67" t="s">
        <v>3886</v>
      </c>
      <c r="F1138" s="69">
        <v>4.0830000000000002</v>
      </c>
      <c r="G1138" s="70">
        <v>1.4326000000000001</v>
      </c>
      <c r="H1138" s="70">
        <v>2.7744</v>
      </c>
      <c r="I1138" s="73">
        <v>46127</v>
      </c>
      <c r="J1138" s="73">
        <v>46857</v>
      </c>
      <c r="K1138" s="69">
        <v>3.51</v>
      </c>
      <c r="L1138" s="68" t="s">
        <v>2609</v>
      </c>
      <c r="M1138" s="71">
        <v>6.8999999999999999E-3</v>
      </c>
      <c r="N1138" t="str">
        <f>_xll.IMDP("BND",D1138,$N$1,A1138)</f>
        <v>일반</v>
      </c>
      <c r="O1138">
        <f t="shared" si="17"/>
        <v>9.88494E-3</v>
      </c>
    </row>
    <row r="1139" spans="1:15" x14ac:dyDescent="0.3">
      <c r="A1139" s="73">
        <v>46311</v>
      </c>
      <c r="B1139" s="67" t="s">
        <v>2090</v>
      </c>
      <c r="C1139" s="68" t="s">
        <v>2811</v>
      </c>
      <c r="D1139" s="68" t="s">
        <v>15066</v>
      </c>
      <c r="E1139" s="67" t="s">
        <v>15067</v>
      </c>
      <c r="F1139" s="69">
        <v>4.2409999999999997</v>
      </c>
      <c r="G1139" s="70">
        <v>2.6372</v>
      </c>
      <c r="H1139" s="70">
        <v>8.4903999999999993</v>
      </c>
      <c r="I1139" s="73">
        <v>46260</v>
      </c>
      <c r="J1139" s="73">
        <v>47354</v>
      </c>
      <c r="K1139" s="69">
        <v>4.24</v>
      </c>
      <c r="L1139" s="68" t="s">
        <v>2609</v>
      </c>
      <c r="M1139" s="71">
        <v>5.5999999999999999E-3</v>
      </c>
      <c r="N1139" t="str">
        <f>_xll.IMDP("BND",D1139,$N$1,A1139)</f>
        <v>일반</v>
      </c>
      <c r="O1139">
        <f t="shared" si="17"/>
        <v>1.476832E-2</v>
      </c>
    </row>
    <row r="1140" spans="1:15" x14ac:dyDescent="0.3">
      <c r="A1140" s="73">
        <v>46311</v>
      </c>
      <c r="B1140" s="67" t="s">
        <v>2090</v>
      </c>
      <c r="C1140" s="68" t="s">
        <v>2811</v>
      </c>
      <c r="D1140" s="68" t="s">
        <v>15438</v>
      </c>
      <c r="E1140" s="67" t="s">
        <v>15439</v>
      </c>
      <c r="F1140" s="69">
        <v>4.1589999999999998</v>
      </c>
      <c r="G1140" s="70">
        <v>1.7970999999999999</v>
      </c>
      <c r="H1140" s="70">
        <v>4.1742999999999997</v>
      </c>
      <c r="I1140" s="73">
        <v>46276</v>
      </c>
      <c r="J1140" s="73">
        <v>47007</v>
      </c>
      <c r="K1140" s="69">
        <v>4.18</v>
      </c>
      <c r="L1140" s="68" t="s">
        <v>2609</v>
      </c>
      <c r="M1140" s="71">
        <v>3.3E-3</v>
      </c>
      <c r="N1140" t="str">
        <f>_xll.IMDP("BND",D1140,$N$1,A1140)</f>
        <v>일반</v>
      </c>
      <c r="O1140">
        <f t="shared" si="17"/>
        <v>5.9304299999999996E-3</v>
      </c>
    </row>
    <row r="1141" spans="1:15" x14ac:dyDescent="0.3">
      <c r="A1141" s="73">
        <v>46311</v>
      </c>
      <c r="B1141" s="67" t="s">
        <v>2090</v>
      </c>
      <c r="C1141" s="68" t="s">
        <v>2811</v>
      </c>
      <c r="D1141" s="68" t="s">
        <v>16040</v>
      </c>
      <c r="E1141" s="67" t="s">
        <v>16041</v>
      </c>
      <c r="F1141" s="69">
        <v>4.1929999999999996</v>
      </c>
      <c r="G1141" s="70">
        <v>1.8844000000000001</v>
      </c>
      <c r="H1141" s="70">
        <v>4.5388999999999999</v>
      </c>
      <c r="I1141" s="73">
        <v>46309</v>
      </c>
      <c r="J1141" s="73">
        <v>47039</v>
      </c>
      <c r="K1141" s="69">
        <v>4.21</v>
      </c>
      <c r="L1141" s="68" t="s">
        <v>2609</v>
      </c>
      <c r="M1141" s="71">
        <v>4.1999999999999997E-3</v>
      </c>
      <c r="N1141" t="str">
        <f>_xll.IMDP("BND",D1141,$N$1,A1141)</f>
        <v>일반</v>
      </c>
      <c r="O1141">
        <f t="shared" si="17"/>
        <v>7.9144799999999998E-3</v>
      </c>
    </row>
    <row r="1142" spans="1:15" x14ac:dyDescent="0.3">
      <c r="A1142" s="73">
        <v>46311</v>
      </c>
      <c r="B1142" s="67" t="s">
        <v>2090</v>
      </c>
      <c r="C1142" s="68" t="s">
        <v>2811</v>
      </c>
      <c r="D1142" s="68" t="s">
        <v>3887</v>
      </c>
      <c r="E1142" s="67" t="s">
        <v>3888</v>
      </c>
      <c r="F1142" s="69">
        <v>4.1369999999999996</v>
      </c>
      <c r="G1142" s="70">
        <v>1.6910000000000001</v>
      </c>
      <c r="H1142" s="70">
        <v>3.7456</v>
      </c>
      <c r="I1142" s="73">
        <v>41485</v>
      </c>
      <c r="J1142" s="73">
        <v>46964</v>
      </c>
      <c r="K1142" s="69">
        <v>3.69</v>
      </c>
      <c r="L1142" s="68" t="s">
        <v>2609</v>
      </c>
      <c r="M1142" s="71">
        <v>3.2000000000000002E-3</v>
      </c>
      <c r="N1142" t="str">
        <f>_xll.IMDP("BND",D1142,$N$1,A1142)</f>
        <v>일반</v>
      </c>
      <c r="O1142">
        <f t="shared" si="17"/>
        <v>5.4112000000000006E-3</v>
      </c>
    </row>
    <row r="1143" spans="1:15" x14ac:dyDescent="0.3">
      <c r="A1143" s="73">
        <v>46311</v>
      </c>
      <c r="B1143" s="67" t="s">
        <v>2090</v>
      </c>
      <c r="C1143" s="68" t="s">
        <v>2811</v>
      </c>
      <c r="D1143" s="68" t="s">
        <v>3889</v>
      </c>
      <c r="E1143" s="67" t="s">
        <v>3890</v>
      </c>
      <c r="F1143" s="69">
        <v>4.1879999999999997</v>
      </c>
      <c r="G1143" s="70">
        <v>1.9736</v>
      </c>
      <c r="H1143" s="70">
        <v>4.9890999999999996</v>
      </c>
      <c r="I1143" s="73">
        <v>41606</v>
      </c>
      <c r="J1143" s="73">
        <v>47085</v>
      </c>
      <c r="K1143" s="69">
        <v>3.88</v>
      </c>
      <c r="L1143" s="68" t="s">
        <v>2609</v>
      </c>
      <c r="M1143" s="71">
        <v>2.3E-3</v>
      </c>
      <c r="N1143" t="str">
        <f>_xll.IMDP("BND",D1143,$N$1,A1143)</f>
        <v>일반</v>
      </c>
      <c r="O1143">
        <f t="shared" si="17"/>
        <v>4.5392799999999997E-3</v>
      </c>
    </row>
    <row r="1144" spans="1:15" x14ac:dyDescent="0.3">
      <c r="A1144" s="73">
        <v>46311</v>
      </c>
      <c r="B1144" s="67" t="s">
        <v>2090</v>
      </c>
      <c r="C1144" s="68" t="s">
        <v>2811</v>
      </c>
      <c r="D1144" s="68" t="s">
        <v>1776</v>
      </c>
      <c r="E1144" s="67" t="s">
        <v>1777</v>
      </c>
      <c r="F1144" s="69">
        <v>4.2690000000000001</v>
      </c>
      <c r="G1144" s="70">
        <v>3.3283</v>
      </c>
      <c r="H1144" s="70">
        <v>13.001899999999999</v>
      </c>
      <c r="I1144" s="73">
        <v>43950</v>
      </c>
      <c r="J1144" s="73">
        <v>47602</v>
      </c>
      <c r="K1144" s="69">
        <v>1.77</v>
      </c>
      <c r="L1144" s="68" t="s">
        <v>2609</v>
      </c>
      <c r="M1144" s="71">
        <v>4.3E-3</v>
      </c>
      <c r="N1144" t="str">
        <f>_xll.IMDP("BND",D1144,$N$1,A1144)</f>
        <v>일반</v>
      </c>
      <c r="O1144">
        <f t="shared" si="17"/>
        <v>1.431169E-2</v>
      </c>
    </row>
    <row r="1145" spans="1:15" x14ac:dyDescent="0.3">
      <c r="A1145" s="73">
        <v>46311</v>
      </c>
      <c r="B1145" s="67" t="s">
        <v>2090</v>
      </c>
      <c r="C1145" s="68" t="s">
        <v>2811</v>
      </c>
      <c r="D1145" s="68" t="s">
        <v>3891</v>
      </c>
      <c r="E1145" s="67" t="s">
        <v>3892</v>
      </c>
      <c r="F1145" s="69">
        <v>4.1269999999999998</v>
      </c>
      <c r="G1145" s="70">
        <v>1.665</v>
      </c>
      <c r="H1145" s="70">
        <v>3.6225000000000001</v>
      </c>
      <c r="I1145" s="73">
        <v>44389</v>
      </c>
      <c r="J1145" s="73">
        <v>46946</v>
      </c>
      <c r="K1145" s="69">
        <v>2.1</v>
      </c>
      <c r="L1145" s="68" t="s">
        <v>2609</v>
      </c>
      <c r="M1145" s="71">
        <v>4.4999999999999997E-3</v>
      </c>
      <c r="N1145" t="str">
        <f>_xll.IMDP("BND",D1145,$N$1,A1145)</f>
        <v>일반</v>
      </c>
      <c r="O1145">
        <f t="shared" si="17"/>
        <v>7.4924999999999992E-3</v>
      </c>
    </row>
    <row r="1146" spans="1:15" x14ac:dyDescent="0.3">
      <c r="A1146" s="73">
        <v>46311</v>
      </c>
      <c r="B1146" s="67" t="s">
        <v>2090</v>
      </c>
      <c r="C1146" s="68" t="s">
        <v>2811</v>
      </c>
      <c r="D1146" s="68" t="s">
        <v>3893</v>
      </c>
      <c r="E1146" s="67" t="s">
        <v>3894</v>
      </c>
      <c r="F1146" s="69">
        <v>4.3390000000000004</v>
      </c>
      <c r="G1146" s="70">
        <v>4.5038</v>
      </c>
      <c r="H1146" s="70">
        <v>23.161200000000001</v>
      </c>
      <c r="I1146" s="73">
        <v>44428</v>
      </c>
      <c r="J1146" s="73">
        <v>48080</v>
      </c>
      <c r="K1146" s="69">
        <v>2.0299999999999998</v>
      </c>
      <c r="L1146" s="68" t="s">
        <v>2609</v>
      </c>
      <c r="M1146" s="71">
        <v>4.1999999999999997E-3</v>
      </c>
      <c r="N1146" t="str">
        <f>_xll.IMDP("BND",D1146,$N$1,A1146)</f>
        <v>일반</v>
      </c>
      <c r="O1146">
        <f t="shared" si="17"/>
        <v>1.8915959999999999E-2</v>
      </c>
    </row>
    <row r="1147" spans="1:15" x14ac:dyDescent="0.3">
      <c r="A1147" s="73">
        <v>46311</v>
      </c>
      <c r="B1147" s="67" t="s">
        <v>2090</v>
      </c>
      <c r="C1147" s="68" t="s">
        <v>2811</v>
      </c>
      <c r="D1147" s="68" t="s">
        <v>3895</v>
      </c>
      <c r="E1147" s="67" t="s">
        <v>3896</v>
      </c>
      <c r="F1147" s="69">
        <v>4.3419999999999996</v>
      </c>
      <c r="G1147" s="70">
        <v>4.5698999999999996</v>
      </c>
      <c r="H1147" s="70">
        <v>23.854700000000001</v>
      </c>
      <c r="I1147" s="73">
        <v>44462</v>
      </c>
      <c r="J1147" s="73">
        <v>48114</v>
      </c>
      <c r="K1147" s="69">
        <v>2.2599999999999998</v>
      </c>
      <c r="L1147" s="68" t="s">
        <v>2609</v>
      </c>
      <c r="M1147" s="71">
        <v>8.3999999999999995E-3</v>
      </c>
      <c r="N1147" t="str">
        <f>_xll.IMDP("BND",D1147,$N$1,A1147)</f>
        <v>일반</v>
      </c>
      <c r="O1147">
        <f t="shared" si="17"/>
        <v>3.8387159999999997E-2</v>
      </c>
    </row>
    <row r="1148" spans="1:15" x14ac:dyDescent="0.3">
      <c r="A1148" s="73">
        <v>46311</v>
      </c>
      <c r="B1148" s="67" t="s">
        <v>2090</v>
      </c>
      <c r="C1148" s="68" t="s">
        <v>2811</v>
      </c>
      <c r="D1148" s="68" t="s">
        <v>3897</v>
      </c>
      <c r="E1148" s="67" t="s">
        <v>3898</v>
      </c>
      <c r="F1148" s="69">
        <v>4.3470000000000004</v>
      </c>
      <c r="G1148" s="70">
        <v>4.5574000000000003</v>
      </c>
      <c r="H1148" s="70">
        <v>24.104700000000001</v>
      </c>
      <c r="I1148" s="73">
        <v>44494</v>
      </c>
      <c r="J1148" s="73">
        <v>48146</v>
      </c>
      <c r="K1148" s="69">
        <v>2.61</v>
      </c>
      <c r="L1148" s="68" t="s">
        <v>2609</v>
      </c>
      <c r="M1148" s="71">
        <v>5.5999999999999999E-3</v>
      </c>
      <c r="N1148" t="str">
        <f>_xll.IMDP("BND",D1148,$N$1,A1148)</f>
        <v>일반</v>
      </c>
      <c r="O1148">
        <f t="shared" si="17"/>
        <v>2.5521440000000003E-2</v>
      </c>
    </row>
    <row r="1149" spans="1:15" x14ac:dyDescent="0.3">
      <c r="A1149" s="73">
        <v>46311</v>
      </c>
      <c r="B1149" s="67" t="s">
        <v>2090</v>
      </c>
      <c r="C1149" s="68" t="s">
        <v>2811</v>
      </c>
      <c r="D1149" s="68" t="s">
        <v>1528</v>
      </c>
      <c r="E1149" s="67" t="s">
        <v>1529</v>
      </c>
      <c r="F1149" s="69">
        <v>4.1859999999999999</v>
      </c>
      <c r="G1149" s="70">
        <v>1.9775</v>
      </c>
      <c r="H1149" s="70">
        <v>4.9695</v>
      </c>
      <c r="I1149" s="73">
        <v>44519</v>
      </c>
      <c r="J1149" s="73">
        <v>47076</v>
      </c>
      <c r="K1149" s="69">
        <v>2.63</v>
      </c>
      <c r="L1149" s="68" t="s">
        <v>2609</v>
      </c>
      <c r="M1149" s="71">
        <v>9.4999999999999998E-3</v>
      </c>
      <c r="N1149" t="str">
        <f>_xll.IMDP("BND",D1149,$N$1,A1149)</f>
        <v>일반</v>
      </c>
      <c r="O1149">
        <f t="shared" si="17"/>
        <v>1.8786250000000001E-2</v>
      </c>
    </row>
    <row r="1150" spans="1:15" x14ac:dyDescent="0.3">
      <c r="A1150" s="73">
        <v>46311</v>
      </c>
      <c r="B1150" s="67" t="s">
        <v>2090</v>
      </c>
      <c r="C1150" s="68" t="s">
        <v>2811</v>
      </c>
      <c r="D1150" s="68" t="s">
        <v>3899</v>
      </c>
      <c r="E1150" s="67" t="s">
        <v>3900</v>
      </c>
      <c r="F1150" s="69">
        <v>4.1909999999999998</v>
      </c>
      <c r="G1150" s="70">
        <v>2.0356000000000001</v>
      </c>
      <c r="H1150" s="70">
        <v>5.2290000000000001</v>
      </c>
      <c r="I1150" s="73">
        <v>44540</v>
      </c>
      <c r="J1150" s="73">
        <v>47097</v>
      </c>
      <c r="K1150" s="69">
        <v>2.56</v>
      </c>
      <c r="L1150" s="68" t="s">
        <v>2609</v>
      </c>
      <c r="M1150" s="71">
        <v>8.0999999999999996E-3</v>
      </c>
      <c r="N1150" t="str">
        <f>_xll.IMDP("BND",D1150,$N$1,A1150)</f>
        <v>일반</v>
      </c>
      <c r="O1150">
        <f t="shared" si="17"/>
        <v>1.6488360000000001E-2</v>
      </c>
    </row>
    <row r="1151" spans="1:15" x14ac:dyDescent="0.3">
      <c r="A1151" s="73">
        <v>46311</v>
      </c>
      <c r="B1151" s="67" t="s">
        <v>2090</v>
      </c>
      <c r="C1151" s="68" t="s">
        <v>2811</v>
      </c>
      <c r="D1151" s="68" t="s">
        <v>144</v>
      </c>
      <c r="E1151" s="67" t="s">
        <v>1586</v>
      </c>
      <c r="F1151" s="69">
        <v>4.3449999999999998</v>
      </c>
      <c r="G1151" s="70">
        <v>4.7340999999999998</v>
      </c>
      <c r="H1151" s="70">
        <v>25.925000000000001</v>
      </c>
      <c r="I1151" s="73">
        <v>44573</v>
      </c>
      <c r="J1151" s="73">
        <v>48225</v>
      </c>
      <c r="K1151" s="69">
        <v>2.9</v>
      </c>
      <c r="L1151" s="68" t="s">
        <v>2609</v>
      </c>
      <c r="M1151" s="71">
        <v>5.1999999999999998E-3</v>
      </c>
      <c r="N1151" t="str">
        <f>_xll.IMDP("BND",D1151,$N$1,A1151)</f>
        <v>일반</v>
      </c>
      <c r="O1151">
        <f t="shared" si="17"/>
        <v>2.4617319999999998E-2</v>
      </c>
    </row>
    <row r="1152" spans="1:15" x14ac:dyDescent="0.3">
      <c r="A1152" s="73">
        <v>46311</v>
      </c>
      <c r="B1152" s="67" t="s">
        <v>2090</v>
      </c>
      <c r="C1152" s="68" t="s">
        <v>2811</v>
      </c>
      <c r="D1152" s="68" t="s">
        <v>3901</v>
      </c>
      <c r="E1152" s="67" t="s">
        <v>3902</v>
      </c>
      <c r="F1152" s="69">
        <v>4.2089999999999996</v>
      </c>
      <c r="G1152" s="70">
        <v>2.1960000000000002</v>
      </c>
      <c r="H1152" s="70">
        <v>6.0057</v>
      </c>
      <c r="I1152" s="73">
        <v>44606</v>
      </c>
      <c r="J1152" s="73">
        <v>47163</v>
      </c>
      <c r="K1152" s="69">
        <v>3.19</v>
      </c>
      <c r="L1152" s="68" t="s">
        <v>2609</v>
      </c>
      <c r="M1152" s="71">
        <v>4.1000000000000003E-3</v>
      </c>
      <c r="N1152" t="str">
        <f>_xll.IMDP("BND",D1152,$N$1,A1152)</f>
        <v>일반</v>
      </c>
      <c r="O1152">
        <f t="shared" si="17"/>
        <v>9.0036000000000022E-3</v>
      </c>
    </row>
    <row r="1153" spans="1:15" x14ac:dyDescent="0.3">
      <c r="A1153" s="73">
        <v>46311</v>
      </c>
      <c r="B1153" s="67" t="s">
        <v>2090</v>
      </c>
      <c r="C1153" s="68" t="s">
        <v>2811</v>
      </c>
      <c r="D1153" s="68" t="s">
        <v>3903</v>
      </c>
      <c r="E1153" s="67" t="s">
        <v>3904</v>
      </c>
      <c r="F1153" s="69">
        <v>4.2149999999999999</v>
      </c>
      <c r="G1153" s="70">
        <v>2.2589000000000001</v>
      </c>
      <c r="H1153" s="70">
        <v>6.3151999999999999</v>
      </c>
      <c r="I1153" s="73">
        <v>44627</v>
      </c>
      <c r="J1153" s="73">
        <v>47184</v>
      </c>
      <c r="K1153" s="69">
        <v>3.15</v>
      </c>
      <c r="L1153" s="68" t="s">
        <v>2609</v>
      </c>
      <c r="M1153" s="71">
        <v>2.3E-3</v>
      </c>
      <c r="N1153" t="str">
        <f>_xll.IMDP("BND",D1153,$N$1,A1153)</f>
        <v>일반</v>
      </c>
      <c r="O1153">
        <f t="shared" si="17"/>
        <v>5.1954700000000006E-3</v>
      </c>
    </row>
    <row r="1154" spans="1:15" x14ac:dyDescent="0.3">
      <c r="A1154" s="73">
        <v>46311</v>
      </c>
      <c r="B1154" s="67" t="s">
        <v>2090</v>
      </c>
      <c r="C1154" s="68" t="s">
        <v>2811</v>
      </c>
      <c r="D1154" s="68" t="s">
        <v>3905</v>
      </c>
      <c r="E1154" s="67" t="s">
        <v>3906</v>
      </c>
      <c r="F1154" s="69">
        <v>4.2370000000000001</v>
      </c>
      <c r="G1154" s="70">
        <v>2.6067</v>
      </c>
      <c r="H1154" s="70">
        <v>8.2712000000000003</v>
      </c>
      <c r="I1154" s="73">
        <v>45504</v>
      </c>
      <c r="J1154" s="73">
        <v>47330</v>
      </c>
      <c r="K1154" s="69">
        <v>3.29</v>
      </c>
      <c r="L1154" s="68" t="s">
        <v>2609</v>
      </c>
      <c r="M1154" s="71">
        <v>9.1000000000000004E-3</v>
      </c>
      <c r="N1154" t="str">
        <f>_xll.IMDP("BND",D1154,$N$1,A1154)</f>
        <v>일반</v>
      </c>
      <c r="O1154">
        <f t="shared" ref="O1154:O1217" si="18">M1154*G1154</f>
        <v>2.3720970000000001E-2</v>
      </c>
    </row>
    <row r="1155" spans="1:15" x14ac:dyDescent="0.3">
      <c r="A1155" s="73">
        <v>46311</v>
      </c>
      <c r="B1155" s="67" t="s">
        <v>2090</v>
      </c>
      <c r="C1155" s="68" t="s">
        <v>2811</v>
      </c>
      <c r="D1155" s="68" t="s">
        <v>3907</v>
      </c>
      <c r="E1155" s="67" t="s">
        <v>3908</v>
      </c>
      <c r="F1155" s="69">
        <v>4.0110000000000001</v>
      </c>
      <c r="G1155" s="70">
        <v>0.83120000000000005</v>
      </c>
      <c r="H1155" s="70">
        <v>1.1022000000000001</v>
      </c>
      <c r="I1155" s="73">
        <v>45531</v>
      </c>
      <c r="J1155" s="73">
        <v>46626</v>
      </c>
      <c r="K1155" s="69">
        <v>3.28</v>
      </c>
      <c r="L1155" s="68" t="s">
        <v>2609</v>
      </c>
      <c r="M1155" s="71">
        <v>1.1599999999999999E-2</v>
      </c>
      <c r="N1155" t="str">
        <f>_xll.IMDP("BND",D1155,$N$1,A1155)</f>
        <v>일반</v>
      </c>
      <c r="O1155">
        <f t="shared" si="18"/>
        <v>9.64192E-3</v>
      </c>
    </row>
    <row r="1156" spans="1:15" x14ac:dyDescent="0.3">
      <c r="A1156" s="73">
        <v>46311</v>
      </c>
      <c r="B1156" s="67" t="s">
        <v>2090</v>
      </c>
      <c r="C1156" s="68" t="s">
        <v>2811</v>
      </c>
      <c r="D1156" s="68" t="s">
        <v>3909</v>
      </c>
      <c r="E1156" s="67" t="s">
        <v>3910</v>
      </c>
      <c r="F1156" s="69">
        <v>4.0250000000000004</v>
      </c>
      <c r="G1156" s="70">
        <v>0.90210000000000001</v>
      </c>
      <c r="H1156" s="70">
        <v>1.2598</v>
      </c>
      <c r="I1156" s="73">
        <v>45558</v>
      </c>
      <c r="J1156" s="73">
        <v>46653</v>
      </c>
      <c r="K1156" s="69">
        <v>3.19</v>
      </c>
      <c r="L1156" s="68" t="s">
        <v>2609</v>
      </c>
      <c r="M1156" s="71">
        <v>1.84E-2</v>
      </c>
      <c r="N1156" t="str">
        <f>_xll.IMDP("BND",D1156,$N$1,A1156)</f>
        <v>일반</v>
      </c>
      <c r="O1156">
        <f t="shared" si="18"/>
        <v>1.6598640000000001E-2</v>
      </c>
    </row>
    <row r="1157" spans="1:15" x14ac:dyDescent="0.3">
      <c r="A1157" s="73">
        <v>46311</v>
      </c>
      <c r="B1157" s="67" t="s">
        <v>2090</v>
      </c>
      <c r="C1157" s="68" t="s">
        <v>2811</v>
      </c>
      <c r="D1157" s="68" t="s">
        <v>3911</v>
      </c>
      <c r="E1157" s="67" t="s">
        <v>3912</v>
      </c>
      <c r="F1157" s="69">
        <v>4.0380000000000003</v>
      </c>
      <c r="G1157" s="70">
        <v>0.97309999999999997</v>
      </c>
      <c r="H1157" s="70">
        <v>1.4422999999999999</v>
      </c>
      <c r="I1157" s="73">
        <v>45590</v>
      </c>
      <c r="J1157" s="73">
        <v>46685</v>
      </c>
      <c r="K1157" s="69">
        <v>3.2</v>
      </c>
      <c r="L1157" s="68" t="s">
        <v>2609</v>
      </c>
      <c r="M1157" s="71">
        <v>1.8700000000000001E-2</v>
      </c>
      <c r="N1157" t="str">
        <f>_xll.IMDP("BND",D1157,$N$1,A1157)</f>
        <v>일반</v>
      </c>
      <c r="O1157">
        <f t="shared" si="18"/>
        <v>1.819697E-2</v>
      </c>
    </row>
    <row r="1158" spans="1:15" x14ac:dyDescent="0.3">
      <c r="A1158" s="73">
        <v>46311</v>
      </c>
      <c r="B1158" s="67" t="s">
        <v>2090</v>
      </c>
      <c r="C1158" s="68" t="s">
        <v>2811</v>
      </c>
      <c r="D1158" s="68" t="s">
        <v>3913</v>
      </c>
      <c r="E1158" s="67" t="s">
        <v>3914</v>
      </c>
      <c r="F1158" s="69">
        <v>4.0519999999999996</v>
      </c>
      <c r="G1158" s="70">
        <v>1.1164000000000001</v>
      </c>
      <c r="H1158" s="70">
        <v>1.8108</v>
      </c>
      <c r="I1158" s="73">
        <v>45643</v>
      </c>
      <c r="J1158" s="73">
        <v>46738</v>
      </c>
      <c r="K1158" s="69">
        <v>2.99</v>
      </c>
      <c r="L1158" s="68" t="s">
        <v>2609</v>
      </c>
      <c r="M1158" s="71">
        <v>7.9000000000000008E-3</v>
      </c>
      <c r="N1158" t="str">
        <f>_xll.IMDP("BND",D1158,$N$1,A1158)</f>
        <v>일반</v>
      </c>
      <c r="O1158">
        <f t="shared" si="18"/>
        <v>8.8195600000000006E-3</v>
      </c>
    </row>
    <row r="1159" spans="1:15" x14ac:dyDescent="0.3">
      <c r="A1159" s="73">
        <v>46311</v>
      </c>
      <c r="B1159" s="67" t="s">
        <v>2090</v>
      </c>
      <c r="C1159" s="68" t="s">
        <v>2811</v>
      </c>
      <c r="D1159" s="68" t="s">
        <v>1375</v>
      </c>
      <c r="E1159" s="67" t="s">
        <v>1376</v>
      </c>
      <c r="F1159" s="69">
        <v>4.0609999999999999</v>
      </c>
      <c r="G1159" s="70">
        <v>1.2121</v>
      </c>
      <c r="H1159" s="70">
        <v>2.08</v>
      </c>
      <c r="I1159" s="73">
        <v>45679</v>
      </c>
      <c r="J1159" s="73">
        <v>46774</v>
      </c>
      <c r="K1159" s="69">
        <v>2.89</v>
      </c>
      <c r="L1159" s="68" t="s">
        <v>2609</v>
      </c>
      <c r="M1159" s="71">
        <v>9.1999999999999998E-3</v>
      </c>
      <c r="N1159" t="str">
        <f>_xll.IMDP("BND",D1159,$N$1,A1159)</f>
        <v>일반</v>
      </c>
      <c r="O1159">
        <f t="shared" si="18"/>
        <v>1.1151319999999999E-2</v>
      </c>
    </row>
    <row r="1160" spans="1:15" x14ac:dyDescent="0.3">
      <c r="A1160" s="73">
        <v>46311</v>
      </c>
      <c r="B1160" s="67" t="s">
        <v>2090</v>
      </c>
      <c r="C1160" s="68" t="s">
        <v>2811</v>
      </c>
      <c r="D1160" s="68" t="s">
        <v>3915</v>
      </c>
      <c r="E1160" s="67" t="s">
        <v>3916</v>
      </c>
      <c r="F1160" s="69">
        <v>4.2610000000000001</v>
      </c>
      <c r="G1160" s="70">
        <v>3.1082000000000001</v>
      </c>
      <c r="H1160" s="70">
        <v>11.4841</v>
      </c>
      <c r="I1160" s="73">
        <v>45705</v>
      </c>
      <c r="J1160" s="73">
        <v>47531</v>
      </c>
      <c r="K1160" s="69">
        <v>2.98</v>
      </c>
      <c r="L1160" s="68" t="s">
        <v>2609</v>
      </c>
      <c r="M1160" s="71">
        <v>4.4999999999999997E-3</v>
      </c>
      <c r="N1160" t="str">
        <f>_xll.IMDP("BND",D1160,$N$1,A1160)</f>
        <v>일반</v>
      </c>
      <c r="O1160">
        <f t="shared" si="18"/>
        <v>1.39869E-2</v>
      </c>
    </row>
    <row r="1161" spans="1:15" x14ac:dyDescent="0.3">
      <c r="A1161" s="73">
        <v>46311</v>
      </c>
      <c r="B1161" s="67" t="s">
        <v>2090</v>
      </c>
      <c r="C1161" s="68" t="s">
        <v>2811</v>
      </c>
      <c r="D1161" s="68" t="s">
        <v>3917</v>
      </c>
      <c r="E1161" s="67" t="s">
        <v>3918</v>
      </c>
      <c r="F1161" s="69">
        <v>4.0750000000000002</v>
      </c>
      <c r="G1161" s="70">
        <v>1.3622000000000001</v>
      </c>
      <c r="H1161" s="70">
        <v>2.54</v>
      </c>
      <c r="I1161" s="73">
        <v>45733</v>
      </c>
      <c r="J1161" s="73">
        <v>46829</v>
      </c>
      <c r="K1161" s="69">
        <v>2.92</v>
      </c>
      <c r="L1161" s="68" t="s">
        <v>2609</v>
      </c>
      <c r="M1161" s="71">
        <v>9.1000000000000004E-3</v>
      </c>
      <c r="N1161" t="str">
        <f>_xll.IMDP("BND",D1161,$N$1,A1161)</f>
        <v>일반</v>
      </c>
      <c r="O1161">
        <f t="shared" si="18"/>
        <v>1.2396020000000001E-2</v>
      </c>
    </row>
    <row r="1162" spans="1:15" x14ac:dyDescent="0.3">
      <c r="A1162" s="73">
        <v>46311</v>
      </c>
      <c r="B1162" s="67" t="s">
        <v>2090</v>
      </c>
      <c r="C1162" s="68" t="s">
        <v>2811</v>
      </c>
      <c r="D1162" s="68" t="s">
        <v>3919</v>
      </c>
      <c r="E1162" s="67" t="s">
        <v>3920</v>
      </c>
      <c r="F1162" s="69">
        <v>4.0830000000000002</v>
      </c>
      <c r="G1162" s="70">
        <v>1.4384999999999999</v>
      </c>
      <c r="H1162" s="70">
        <v>2.7896000000000001</v>
      </c>
      <c r="I1162" s="73">
        <v>45763</v>
      </c>
      <c r="J1162" s="73">
        <v>46857</v>
      </c>
      <c r="K1162" s="69">
        <v>2.67</v>
      </c>
      <c r="L1162" s="68" t="s">
        <v>2609</v>
      </c>
      <c r="M1162" s="71">
        <v>9.1999999999999998E-3</v>
      </c>
      <c r="N1162" t="str">
        <f>_xll.IMDP("BND",D1162,$N$1,A1162)</f>
        <v>일반</v>
      </c>
      <c r="O1162">
        <f t="shared" si="18"/>
        <v>1.3234199999999998E-2</v>
      </c>
    </row>
    <row r="1163" spans="1:15" x14ac:dyDescent="0.3">
      <c r="A1163" s="73">
        <v>46311</v>
      </c>
      <c r="B1163" s="67" t="s">
        <v>2090</v>
      </c>
      <c r="C1163" s="68" t="s">
        <v>2811</v>
      </c>
      <c r="D1163" s="68" t="s">
        <v>3921</v>
      </c>
      <c r="E1163" s="67" t="s">
        <v>3922</v>
      </c>
      <c r="F1163" s="69">
        <v>4.0979999999999999</v>
      </c>
      <c r="G1163" s="70">
        <v>1.5130999999999999</v>
      </c>
      <c r="H1163" s="70">
        <v>3.0728</v>
      </c>
      <c r="I1163" s="73">
        <v>45798</v>
      </c>
      <c r="J1163" s="73">
        <v>46892</v>
      </c>
      <c r="K1163" s="69">
        <v>2.61</v>
      </c>
      <c r="L1163" s="68" t="s">
        <v>2609</v>
      </c>
      <c r="M1163" s="71">
        <v>1.01E-2</v>
      </c>
      <c r="N1163" t="str">
        <f>_xll.IMDP("BND",D1163,$N$1,A1163)</f>
        <v>일반</v>
      </c>
      <c r="O1163">
        <f t="shared" si="18"/>
        <v>1.5282309999999999E-2</v>
      </c>
    </row>
    <row r="1164" spans="1:15" x14ac:dyDescent="0.3">
      <c r="A1164" s="73">
        <v>46311</v>
      </c>
      <c r="B1164" s="67" t="s">
        <v>2090</v>
      </c>
      <c r="C1164" s="68" t="s">
        <v>2811</v>
      </c>
      <c r="D1164" s="68" t="s">
        <v>3923</v>
      </c>
      <c r="E1164" s="67" t="s">
        <v>3924</v>
      </c>
      <c r="F1164" s="69">
        <v>4.1139999999999999</v>
      </c>
      <c r="G1164" s="70">
        <v>1.5848</v>
      </c>
      <c r="H1164" s="70">
        <v>3.3327</v>
      </c>
      <c r="I1164" s="73">
        <v>45824</v>
      </c>
      <c r="J1164" s="73">
        <v>46920</v>
      </c>
      <c r="K1164" s="69">
        <v>2.76</v>
      </c>
      <c r="L1164" s="68" t="s">
        <v>2609</v>
      </c>
      <c r="M1164" s="71">
        <v>9.1999999999999998E-3</v>
      </c>
      <c r="N1164" t="str">
        <f>_xll.IMDP("BND",D1164,$N$1,A1164)</f>
        <v>일반</v>
      </c>
      <c r="O1164">
        <f t="shared" si="18"/>
        <v>1.458016E-2</v>
      </c>
    </row>
    <row r="1165" spans="1:15" x14ac:dyDescent="0.3">
      <c r="A1165" s="73">
        <v>46311</v>
      </c>
      <c r="B1165" s="67" t="s">
        <v>2090</v>
      </c>
      <c r="C1165" s="68" t="s">
        <v>2811</v>
      </c>
      <c r="D1165" s="68" t="s">
        <v>3925</v>
      </c>
      <c r="E1165" s="67" t="s">
        <v>3926</v>
      </c>
      <c r="F1165" s="69">
        <v>4.2039999999999997</v>
      </c>
      <c r="G1165" s="70">
        <v>2.1446000000000001</v>
      </c>
      <c r="H1165" s="70">
        <v>5.7637999999999998</v>
      </c>
      <c r="I1165" s="73">
        <v>46049</v>
      </c>
      <c r="J1165" s="73">
        <v>47144</v>
      </c>
      <c r="K1165" s="69">
        <v>3.41</v>
      </c>
      <c r="L1165" s="68" t="s">
        <v>2609</v>
      </c>
      <c r="M1165" s="71">
        <v>4.5999999999999999E-3</v>
      </c>
      <c r="N1165" t="str">
        <f>_xll.IMDP("BND",D1165,$N$1,A1165)</f>
        <v>일반</v>
      </c>
      <c r="O1165">
        <f t="shared" si="18"/>
        <v>9.8651599999999996E-3</v>
      </c>
    </row>
    <row r="1166" spans="1:15" x14ac:dyDescent="0.3">
      <c r="A1166" s="73">
        <v>46311</v>
      </c>
      <c r="B1166" s="67" t="s">
        <v>2090</v>
      </c>
      <c r="C1166" s="68" t="s">
        <v>2811</v>
      </c>
      <c r="D1166" s="68" t="s">
        <v>3927</v>
      </c>
      <c r="E1166" s="67" t="s">
        <v>3928</v>
      </c>
      <c r="F1166" s="69">
        <v>4.2119999999999997</v>
      </c>
      <c r="G1166" s="70">
        <v>2.2168999999999999</v>
      </c>
      <c r="H1166" s="70">
        <v>6.1173999999999999</v>
      </c>
      <c r="I1166" s="73">
        <v>46077</v>
      </c>
      <c r="J1166" s="73">
        <v>47172</v>
      </c>
      <c r="K1166" s="69">
        <v>3.51</v>
      </c>
      <c r="L1166" s="68" t="s">
        <v>2609</v>
      </c>
      <c r="M1166" s="71">
        <v>1.0500000000000001E-2</v>
      </c>
      <c r="N1166" t="str">
        <f>_xll.IMDP("BND",D1166,$N$1,A1166)</f>
        <v>일반</v>
      </c>
      <c r="O1166">
        <f t="shared" si="18"/>
        <v>2.3277450000000002E-2</v>
      </c>
    </row>
    <row r="1167" spans="1:15" x14ac:dyDescent="0.3">
      <c r="A1167" s="73">
        <v>46311</v>
      </c>
      <c r="B1167" s="67" t="s">
        <v>2090</v>
      </c>
      <c r="C1167" s="68" t="s">
        <v>2811</v>
      </c>
      <c r="D1167" s="68" t="s">
        <v>3929</v>
      </c>
      <c r="E1167" s="67" t="s">
        <v>3930</v>
      </c>
      <c r="F1167" s="69">
        <v>4.2240000000000002</v>
      </c>
      <c r="G1167" s="70">
        <v>2.3433999999999999</v>
      </c>
      <c r="H1167" s="70">
        <v>6.7603</v>
      </c>
      <c r="I1167" s="73">
        <v>46127</v>
      </c>
      <c r="J1167" s="73">
        <v>47221</v>
      </c>
      <c r="K1167" s="69">
        <v>3.7</v>
      </c>
      <c r="L1167" s="68" t="s">
        <v>2609</v>
      </c>
      <c r="M1167" s="71">
        <v>1.01E-2</v>
      </c>
      <c r="N1167" t="str">
        <f>_xll.IMDP("BND",D1167,$N$1,A1167)</f>
        <v>일반</v>
      </c>
      <c r="O1167">
        <f t="shared" si="18"/>
        <v>2.366834E-2</v>
      </c>
    </row>
    <row r="1168" spans="1:15" x14ac:dyDescent="0.3">
      <c r="A1168" s="73">
        <v>46311</v>
      </c>
      <c r="B1168" s="67" t="s">
        <v>2090</v>
      </c>
      <c r="C1168" s="68" t="s">
        <v>2811</v>
      </c>
      <c r="D1168" s="68" t="s">
        <v>3931</v>
      </c>
      <c r="E1168" s="67" t="s">
        <v>3932</v>
      </c>
      <c r="F1168" s="69">
        <v>4.2300000000000004</v>
      </c>
      <c r="G1168" s="70">
        <v>2.3809</v>
      </c>
      <c r="H1168" s="70">
        <v>7.0721999999999996</v>
      </c>
      <c r="I1168" s="73">
        <v>46162</v>
      </c>
      <c r="J1168" s="73">
        <v>47256</v>
      </c>
      <c r="K1168" s="69">
        <v>4.0999999999999996</v>
      </c>
      <c r="L1168" s="68" t="s">
        <v>2609</v>
      </c>
      <c r="M1168" s="71">
        <v>3.3E-3</v>
      </c>
      <c r="N1168" t="str">
        <f>_xll.IMDP("BND",D1168,$N$1,A1168)</f>
        <v>일반</v>
      </c>
      <c r="O1168">
        <f t="shared" si="18"/>
        <v>7.8569699999999996E-3</v>
      </c>
    </row>
    <row r="1169" spans="1:15" x14ac:dyDescent="0.3">
      <c r="A1169" s="73">
        <v>46311</v>
      </c>
      <c r="B1169" s="67" t="s">
        <v>2090</v>
      </c>
      <c r="C1169" s="68" t="s">
        <v>2811</v>
      </c>
      <c r="D1169" s="68" t="s">
        <v>3933</v>
      </c>
      <c r="E1169" s="67" t="s">
        <v>3934</v>
      </c>
      <c r="F1169" s="69">
        <v>4.3280000000000003</v>
      </c>
      <c r="G1169" s="70">
        <v>4.0937000000000001</v>
      </c>
      <c r="H1169" s="70">
        <v>19.9832</v>
      </c>
      <c r="I1169" s="73">
        <v>46184</v>
      </c>
      <c r="J1169" s="73">
        <v>48010</v>
      </c>
      <c r="K1169" s="69">
        <v>4.47</v>
      </c>
      <c r="L1169" s="68" t="s">
        <v>2609</v>
      </c>
      <c r="M1169" s="71">
        <v>2.3999999999999998E-3</v>
      </c>
      <c r="N1169" t="str">
        <f>_xll.IMDP("BND",D1169,$N$1,A1169)</f>
        <v>일반</v>
      </c>
      <c r="O1169">
        <f t="shared" si="18"/>
        <v>9.8248799999999994E-3</v>
      </c>
    </row>
    <row r="1170" spans="1:15" x14ac:dyDescent="0.3">
      <c r="A1170" s="73">
        <v>46311</v>
      </c>
      <c r="B1170" s="67" t="s">
        <v>2090</v>
      </c>
      <c r="C1170" s="68" t="s">
        <v>2811</v>
      </c>
      <c r="D1170" s="68" t="s">
        <v>15068</v>
      </c>
      <c r="E1170" s="67" t="s">
        <v>15069</v>
      </c>
      <c r="F1170" s="69">
        <v>4.3390000000000004</v>
      </c>
      <c r="G1170" s="70">
        <v>4.3006000000000002</v>
      </c>
      <c r="H1170" s="70">
        <v>21.814299999999999</v>
      </c>
      <c r="I1170" s="73">
        <v>46260</v>
      </c>
      <c r="J1170" s="73">
        <v>48086</v>
      </c>
      <c r="K1170" s="69">
        <v>4.43</v>
      </c>
      <c r="L1170" s="68" t="s">
        <v>2609</v>
      </c>
      <c r="M1170" s="71">
        <v>1.4E-2</v>
      </c>
      <c r="N1170" t="str">
        <f>_xll.IMDP("BND",D1170,$N$1,A1170)</f>
        <v>일반</v>
      </c>
      <c r="O1170">
        <f t="shared" si="18"/>
        <v>6.0208400000000002E-2</v>
      </c>
    </row>
    <row r="1171" spans="1:15" x14ac:dyDescent="0.3">
      <c r="A1171" s="73">
        <v>46311</v>
      </c>
      <c r="B1171" s="67" t="s">
        <v>2090</v>
      </c>
      <c r="C1171" s="68" t="s">
        <v>2811</v>
      </c>
      <c r="D1171" s="68" t="s">
        <v>15376</v>
      </c>
      <c r="E1171" s="67" t="s">
        <v>15440</v>
      </c>
      <c r="F1171" s="69">
        <v>4.2439999999999998</v>
      </c>
      <c r="G1171" s="70">
        <v>2.6829999999999998</v>
      </c>
      <c r="H1171" s="70">
        <v>8.7638999999999996</v>
      </c>
      <c r="I1171" s="73">
        <v>46276</v>
      </c>
      <c r="J1171" s="73">
        <v>47372</v>
      </c>
      <c r="K1171" s="69">
        <v>4.3600000000000003</v>
      </c>
      <c r="L1171" s="68" t="s">
        <v>2609</v>
      </c>
      <c r="M1171" s="71">
        <v>8.8999999999999999E-3</v>
      </c>
      <c r="N1171" t="str">
        <f>_xll.IMDP("BND",D1171,$N$1,A1171)</f>
        <v>일반</v>
      </c>
      <c r="O1171">
        <f t="shared" si="18"/>
        <v>2.3878699999999999E-2</v>
      </c>
    </row>
    <row r="1172" spans="1:15" x14ac:dyDescent="0.3">
      <c r="A1172" s="73">
        <v>46311</v>
      </c>
      <c r="B1172" s="67" t="s">
        <v>2090</v>
      </c>
      <c r="C1172" s="68" t="s">
        <v>2811</v>
      </c>
      <c r="D1172" s="68" t="s">
        <v>16042</v>
      </c>
      <c r="E1172" s="67" t="s">
        <v>16043</v>
      </c>
      <c r="F1172" s="69">
        <v>4.2770000000000001</v>
      </c>
      <c r="G1172" s="70">
        <v>2.7696999999999998</v>
      </c>
      <c r="H1172" s="70">
        <v>9.2757000000000005</v>
      </c>
      <c r="I1172" s="73">
        <v>46309</v>
      </c>
      <c r="J1172" s="73">
        <v>47403</v>
      </c>
      <c r="K1172" s="69">
        <v>4.3099999999999996</v>
      </c>
      <c r="L1172" s="68" t="s">
        <v>2609</v>
      </c>
      <c r="M1172" s="71">
        <v>7.4000000000000003E-3</v>
      </c>
      <c r="N1172" t="str">
        <f>_xll.IMDP("BND",D1172,$N$1,A1172)</f>
        <v>일반</v>
      </c>
      <c r="O1172">
        <f t="shared" si="18"/>
        <v>2.0495779999999998E-2</v>
      </c>
    </row>
    <row r="1173" spans="1:15" x14ac:dyDescent="0.3">
      <c r="A1173" s="73">
        <v>46311</v>
      </c>
      <c r="B1173" s="67" t="s">
        <v>2090</v>
      </c>
      <c r="C1173" s="68" t="s">
        <v>2811</v>
      </c>
      <c r="D1173" s="68" t="s">
        <v>3935</v>
      </c>
      <c r="E1173" s="67" t="s">
        <v>3936</v>
      </c>
      <c r="F1173" s="69">
        <v>4.3330000000000002</v>
      </c>
      <c r="G1173" s="70">
        <v>4.3829000000000002</v>
      </c>
      <c r="H1173" s="70">
        <v>22.074100000000001</v>
      </c>
      <c r="I1173" s="73">
        <v>44389</v>
      </c>
      <c r="J1173" s="73">
        <v>48041</v>
      </c>
      <c r="K1173" s="69">
        <v>2.2000000000000002</v>
      </c>
      <c r="L1173" s="68" t="s">
        <v>2609</v>
      </c>
      <c r="M1173" s="71">
        <v>4.1999999999999997E-3</v>
      </c>
      <c r="N1173" t="str">
        <f>_xll.IMDP("BND",D1173,$N$1,A1173)</f>
        <v>일반</v>
      </c>
      <c r="O1173">
        <f t="shared" si="18"/>
        <v>1.840818E-2</v>
      </c>
    </row>
    <row r="1174" spans="1:15" x14ac:dyDescent="0.3">
      <c r="A1174" s="73">
        <v>46311</v>
      </c>
      <c r="B1174" s="67" t="s">
        <v>2090</v>
      </c>
      <c r="C1174" s="68" t="s">
        <v>2811</v>
      </c>
      <c r="D1174" s="68" t="s">
        <v>3937</v>
      </c>
      <c r="E1174" s="67" t="s">
        <v>3938</v>
      </c>
      <c r="F1174" s="69">
        <v>4.3440000000000003</v>
      </c>
      <c r="G1174" s="70">
        <v>4.6231</v>
      </c>
      <c r="H1174" s="70">
        <v>24.742100000000001</v>
      </c>
      <c r="I1174" s="73">
        <v>44519</v>
      </c>
      <c r="J1174" s="73">
        <v>48171</v>
      </c>
      <c r="K1174" s="69">
        <v>2.62</v>
      </c>
      <c r="L1174" s="68" t="s">
        <v>2609</v>
      </c>
      <c r="M1174" s="71">
        <v>2.2000000000000001E-3</v>
      </c>
      <c r="N1174" t="str">
        <f>_xll.IMDP("BND",D1174,$N$1,A1174)</f>
        <v>일반</v>
      </c>
      <c r="O1174">
        <f t="shared" si="18"/>
        <v>1.0170820000000001E-2</v>
      </c>
    </row>
    <row r="1175" spans="1:15" x14ac:dyDescent="0.3">
      <c r="A1175" s="73">
        <v>46311</v>
      </c>
      <c r="B1175" s="67" t="s">
        <v>2090</v>
      </c>
      <c r="C1175" s="68" t="s">
        <v>2811</v>
      </c>
      <c r="D1175" s="68" t="s">
        <v>3939</v>
      </c>
      <c r="E1175" s="67" t="s">
        <v>3940</v>
      </c>
      <c r="F1175" s="69">
        <v>3.8319999999999999</v>
      </c>
      <c r="G1175" s="70">
        <v>0.53969999999999996</v>
      </c>
      <c r="H1175" s="70">
        <v>0.56059999999999999</v>
      </c>
      <c r="I1175" s="73">
        <v>44691</v>
      </c>
      <c r="J1175" s="73">
        <v>46517</v>
      </c>
      <c r="K1175" s="69">
        <v>3.99</v>
      </c>
      <c r="L1175" s="68" t="s">
        <v>2609</v>
      </c>
      <c r="M1175" s="71">
        <v>7.1000000000000004E-3</v>
      </c>
      <c r="N1175" t="str">
        <f>_xll.IMDP("BND",D1175,$N$1,A1175)</f>
        <v>일반</v>
      </c>
      <c r="O1175">
        <f t="shared" si="18"/>
        <v>3.8318699999999998E-3</v>
      </c>
    </row>
    <row r="1176" spans="1:15" x14ac:dyDescent="0.3">
      <c r="A1176" s="73">
        <v>46311</v>
      </c>
      <c r="B1176" s="67" t="s">
        <v>2090</v>
      </c>
      <c r="C1176" s="68" t="s">
        <v>2811</v>
      </c>
      <c r="D1176" s="68" t="s">
        <v>1760</v>
      </c>
      <c r="E1176" s="67" t="s">
        <v>1761</v>
      </c>
      <c r="F1176" s="69">
        <v>3.9329999999999998</v>
      </c>
      <c r="G1176" s="70">
        <v>0.63780000000000003</v>
      </c>
      <c r="H1176" s="70">
        <v>0.72470000000000001</v>
      </c>
      <c r="I1176" s="73">
        <v>44729</v>
      </c>
      <c r="J1176" s="73">
        <v>46555</v>
      </c>
      <c r="K1176" s="69">
        <v>4.43</v>
      </c>
      <c r="L1176" s="68" t="s">
        <v>2609</v>
      </c>
      <c r="M1176" s="71">
        <v>2.8E-3</v>
      </c>
      <c r="N1176" t="str">
        <f>_xll.IMDP("BND",D1176,$N$1,A1176)</f>
        <v>일반</v>
      </c>
      <c r="O1176">
        <f t="shared" si="18"/>
        <v>1.7858400000000001E-3</v>
      </c>
    </row>
    <row r="1177" spans="1:15" x14ac:dyDescent="0.3">
      <c r="A1177" s="73">
        <v>46311</v>
      </c>
      <c r="B1177" s="67" t="s">
        <v>2090</v>
      </c>
      <c r="C1177" s="68" t="s">
        <v>2811</v>
      </c>
      <c r="D1177" s="68" t="s">
        <v>3941</v>
      </c>
      <c r="E1177" s="67" t="s">
        <v>3942</v>
      </c>
      <c r="F1177" s="69">
        <v>3.9809999999999999</v>
      </c>
      <c r="G1177" s="70">
        <v>0.70650000000000002</v>
      </c>
      <c r="H1177" s="70">
        <v>0.85040000000000004</v>
      </c>
      <c r="I1177" s="73">
        <v>44754</v>
      </c>
      <c r="J1177" s="73">
        <v>46580</v>
      </c>
      <c r="K1177" s="69">
        <v>4.2699999999999996</v>
      </c>
      <c r="L1177" s="68" t="s">
        <v>2609</v>
      </c>
      <c r="M1177" s="71">
        <v>4.1999999999999997E-3</v>
      </c>
      <c r="N1177" t="str">
        <f>_xll.IMDP("BND",D1177,$N$1,A1177)</f>
        <v>일반</v>
      </c>
      <c r="O1177">
        <f t="shared" si="18"/>
        <v>2.9673E-3</v>
      </c>
    </row>
    <row r="1178" spans="1:15" x14ac:dyDescent="0.3">
      <c r="A1178" s="73">
        <v>46311</v>
      </c>
      <c r="B1178" s="67" t="s">
        <v>2090</v>
      </c>
      <c r="C1178" s="68" t="s">
        <v>2811</v>
      </c>
      <c r="D1178" s="68" t="s">
        <v>3943</v>
      </c>
      <c r="E1178" s="67" t="s">
        <v>3944</v>
      </c>
      <c r="F1178" s="69">
        <v>4.0030000000000001</v>
      </c>
      <c r="G1178" s="70">
        <v>0.78120000000000001</v>
      </c>
      <c r="H1178" s="70">
        <v>0.998</v>
      </c>
      <c r="I1178" s="73">
        <v>44782</v>
      </c>
      <c r="J1178" s="73">
        <v>46608</v>
      </c>
      <c r="K1178" s="69">
        <v>4.18</v>
      </c>
      <c r="L1178" s="68" t="s">
        <v>2609</v>
      </c>
      <c r="M1178" s="71">
        <v>3.7000000000000002E-3</v>
      </c>
      <c r="N1178" t="str">
        <f>_xll.IMDP("BND",D1178,$N$1,A1178)</f>
        <v>일반</v>
      </c>
      <c r="O1178">
        <f t="shared" si="18"/>
        <v>2.8904400000000002E-3</v>
      </c>
    </row>
    <row r="1179" spans="1:15" x14ac:dyDescent="0.3">
      <c r="A1179" s="73">
        <v>46311</v>
      </c>
      <c r="B1179" s="67" t="s">
        <v>2090</v>
      </c>
      <c r="C1179" s="68" t="s">
        <v>2811</v>
      </c>
      <c r="D1179" s="68" t="s">
        <v>1470</v>
      </c>
      <c r="E1179" s="67" t="s">
        <v>1472</v>
      </c>
      <c r="F1179" s="69">
        <v>4.2489999999999997</v>
      </c>
      <c r="G1179" s="70">
        <v>2.7890000000000001</v>
      </c>
      <c r="H1179" s="70">
        <v>9.4701000000000004</v>
      </c>
      <c r="I1179" s="73">
        <v>45590</v>
      </c>
      <c r="J1179" s="73">
        <v>47416</v>
      </c>
      <c r="K1179" s="69">
        <v>3.28</v>
      </c>
      <c r="L1179" s="68" t="s">
        <v>2609</v>
      </c>
      <c r="M1179" s="71">
        <v>1.37E-2</v>
      </c>
      <c r="N1179" t="str">
        <f>_xll.IMDP("BND",D1179,$N$1,A1179)</f>
        <v>일반</v>
      </c>
      <c r="O1179">
        <f t="shared" si="18"/>
        <v>3.8209300000000002E-2</v>
      </c>
    </row>
    <row r="1180" spans="1:15" x14ac:dyDescent="0.3">
      <c r="A1180" s="73">
        <v>46311</v>
      </c>
      <c r="B1180" s="67" t="s">
        <v>2090</v>
      </c>
      <c r="C1180" s="68" t="s">
        <v>2811</v>
      </c>
      <c r="D1180" s="68" t="s">
        <v>3945</v>
      </c>
      <c r="E1180" s="67" t="s">
        <v>3946</v>
      </c>
      <c r="F1180" s="69">
        <v>4.2539999999999996</v>
      </c>
      <c r="G1180" s="70">
        <v>2.9405999999999999</v>
      </c>
      <c r="H1180" s="70">
        <v>10.3948</v>
      </c>
      <c r="I1180" s="73">
        <v>45643</v>
      </c>
      <c r="J1180" s="73">
        <v>47469</v>
      </c>
      <c r="K1180" s="69">
        <v>3.06</v>
      </c>
      <c r="L1180" s="68" t="s">
        <v>2609</v>
      </c>
      <c r="M1180" s="71">
        <v>8.9999999999999993E-3</v>
      </c>
      <c r="N1180" t="str">
        <f>_xll.IMDP("BND",D1180,$N$1,A1180)</f>
        <v>일반</v>
      </c>
      <c r="O1180">
        <f t="shared" si="18"/>
        <v>2.6465399999999997E-2</v>
      </c>
    </row>
    <row r="1181" spans="1:15" x14ac:dyDescent="0.3">
      <c r="A1181" s="73">
        <v>46311</v>
      </c>
      <c r="B1181" s="67" t="s">
        <v>2090</v>
      </c>
      <c r="C1181" s="68" t="s">
        <v>2811</v>
      </c>
      <c r="D1181" s="68" t="s">
        <v>3947</v>
      </c>
      <c r="E1181" s="67" t="s">
        <v>3948</v>
      </c>
      <c r="F1181" s="69">
        <v>4.2590000000000003</v>
      </c>
      <c r="G1181" s="70">
        <v>3.0386000000000002</v>
      </c>
      <c r="H1181" s="70">
        <v>11.023</v>
      </c>
      <c r="I1181" s="73">
        <v>45679</v>
      </c>
      <c r="J1181" s="73">
        <v>47505</v>
      </c>
      <c r="K1181" s="69">
        <v>2.99</v>
      </c>
      <c r="L1181" s="68" t="s">
        <v>2609</v>
      </c>
      <c r="M1181" s="71">
        <v>4.4999999999999997E-3</v>
      </c>
      <c r="N1181" t="str">
        <f>_xll.IMDP("BND",D1181,$N$1,A1181)</f>
        <v>일반</v>
      </c>
      <c r="O1181">
        <f t="shared" si="18"/>
        <v>1.36737E-2</v>
      </c>
    </row>
    <row r="1182" spans="1:15" x14ac:dyDescent="0.3">
      <c r="A1182" s="73">
        <v>46311</v>
      </c>
      <c r="B1182" s="67" t="s">
        <v>2090</v>
      </c>
      <c r="C1182" s="68" t="s">
        <v>2811</v>
      </c>
      <c r="D1182" s="68" t="s">
        <v>3949</v>
      </c>
      <c r="E1182" s="67" t="s">
        <v>3950</v>
      </c>
      <c r="F1182" s="69">
        <v>3.609</v>
      </c>
      <c r="G1182" s="70">
        <v>0.3417</v>
      </c>
      <c r="H1182" s="70">
        <v>0.28449999999999998</v>
      </c>
      <c r="I1182" s="73">
        <v>45712</v>
      </c>
      <c r="J1182" s="73">
        <v>46442</v>
      </c>
      <c r="K1182" s="69">
        <v>2.86</v>
      </c>
      <c r="L1182" s="68" t="s">
        <v>2609</v>
      </c>
      <c r="M1182" s="71">
        <v>1.3899999999999999E-2</v>
      </c>
      <c r="N1182" t="str">
        <f>_xll.IMDP("BND",D1182,$N$1,A1182)</f>
        <v>일반</v>
      </c>
      <c r="O1182">
        <f t="shared" si="18"/>
        <v>4.7496299999999995E-3</v>
      </c>
    </row>
    <row r="1183" spans="1:15" x14ac:dyDescent="0.3">
      <c r="A1183" s="73">
        <v>46311</v>
      </c>
      <c r="B1183" s="67" t="s">
        <v>2090</v>
      </c>
      <c r="C1183" s="68" t="s">
        <v>2811</v>
      </c>
      <c r="D1183" s="68" t="s">
        <v>3951</v>
      </c>
      <c r="E1183" s="67" t="s">
        <v>3952</v>
      </c>
      <c r="F1183" s="69">
        <v>4.2640000000000002</v>
      </c>
      <c r="G1183" s="70">
        <v>3.1812</v>
      </c>
      <c r="H1183" s="70">
        <v>11.9749</v>
      </c>
      <c r="I1183" s="73">
        <v>45733</v>
      </c>
      <c r="J1183" s="73">
        <v>47557</v>
      </c>
      <c r="K1183" s="69">
        <v>2.97</v>
      </c>
      <c r="L1183" s="68" t="s">
        <v>2609</v>
      </c>
      <c r="M1183" s="71">
        <v>4.4999999999999997E-3</v>
      </c>
      <c r="N1183" t="str">
        <f>_xll.IMDP("BND",D1183,$N$1,A1183)</f>
        <v>일반</v>
      </c>
      <c r="O1183">
        <f t="shared" si="18"/>
        <v>1.4315399999999999E-2</v>
      </c>
    </row>
    <row r="1184" spans="1:15" x14ac:dyDescent="0.3">
      <c r="A1184" s="73">
        <v>46311</v>
      </c>
      <c r="B1184" s="67" t="s">
        <v>2090</v>
      </c>
      <c r="C1184" s="68" t="s">
        <v>2811</v>
      </c>
      <c r="D1184" s="68" t="s">
        <v>3953</v>
      </c>
      <c r="E1184" s="67" t="s">
        <v>3954</v>
      </c>
      <c r="F1184" s="69">
        <v>4.2679999999999998</v>
      </c>
      <c r="G1184" s="70">
        <v>3.2778999999999998</v>
      </c>
      <c r="H1184" s="70">
        <v>12.6317</v>
      </c>
      <c r="I1184" s="73">
        <v>45763</v>
      </c>
      <c r="J1184" s="73">
        <v>47589</v>
      </c>
      <c r="K1184" s="69">
        <v>2.76</v>
      </c>
      <c r="L1184" s="68" t="s">
        <v>2609</v>
      </c>
      <c r="M1184" s="71">
        <v>4.8999999999999998E-3</v>
      </c>
      <c r="N1184" t="str">
        <f>_xll.IMDP("BND",D1184,$N$1,A1184)</f>
        <v>일반</v>
      </c>
      <c r="O1184">
        <f t="shared" si="18"/>
        <v>1.606171E-2</v>
      </c>
    </row>
    <row r="1185" spans="1:15" x14ac:dyDescent="0.3">
      <c r="A1185" s="73">
        <v>46311</v>
      </c>
      <c r="B1185" s="67" t="s">
        <v>2090</v>
      </c>
      <c r="C1185" s="68" t="s">
        <v>2811</v>
      </c>
      <c r="D1185" s="68" t="s">
        <v>3955</v>
      </c>
      <c r="E1185" s="67" t="s">
        <v>3956</v>
      </c>
      <c r="F1185" s="69">
        <v>4.2720000000000002</v>
      </c>
      <c r="G1185" s="70">
        <v>3.3269000000000002</v>
      </c>
      <c r="H1185" s="70">
        <v>13.126899999999999</v>
      </c>
      <c r="I1185" s="73">
        <v>45798</v>
      </c>
      <c r="J1185" s="73">
        <v>47624</v>
      </c>
      <c r="K1185" s="69">
        <v>2.76</v>
      </c>
      <c r="L1185" s="68" t="s">
        <v>2609</v>
      </c>
      <c r="M1185" s="71">
        <v>8.0000000000000002E-3</v>
      </c>
      <c r="N1185" t="str">
        <f>_xll.IMDP("BND",D1185,$N$1,A1185)</f>
        <v>일반</v>
      </c>
      <c r="O1185">
        <f t="shared" si="18"/>
        <v>2.6615200000000002E-2</v>
      </c>
    </row>
    <row r="1186" spans="1:15" x14ac:dyDescent="0.3">
      <c r="A1186" s="73">
        <v>46311</v>
      </c>
      <c r="B1186" s="67" t="s">
        <v>2090</v>
      </c>
      <c r="C1186" s="68" t="s">
        <v>2811</v>
      </c>
      <c r="D1186" s="68" t="s">
        <v>3957</v>
      </c>
      <c r="E1186" s="67" t="s">
        <v>3958</v>
      </c>
      <c r="F1186" s="69">
        <v>4.2750000000000004</v>
      </c>
      <c r="G1186" s="70">
        <v>3.3813</v>
      </c>
      <c r="H1186" s="70">
        <v>13.5305</v>
      </c>
      <c r="I1186" s="73">
        <v>45824</v>
      </c>
      <c r="J1186" s="73">
        <v>47648</v>
      </c>
      <c r="K1186" s="69">
        <v>2.87</v>
      </c>
      <c r="L1186" s="68" t="s">
        <v>2609</v>
      </c>
      <c r="M1186" s="71">
        <v>7.6E-3</v>
      </c>
      <c r="N1186" t="str">
        <f>_xll.IMDP("BND",D1186,$N$1,A1186)</f>
        <v>일반</v>
      </c>
      <c r="O1186">
        <f t="shared" si="18"/>
        <v>2.5697879999999999E-2</v>
      </c>
    </row>
    <row r="1187" spans="1:15" x14ac:dyDescent="0.3">
      <c r="A1187" s="73">
        <v>46311</v>
      </c>
      <c r="B1187" s="67" t="s">
        <v>2090</v>
      </c>
      <c r="C1187" s="68" t="s">
        <v>2811</v>
      </c>
      <c r="D1187" s="68" t="s">
        <v>3959</v>
      </c>
      <c r="E1187" s="67" t="s">
        <v>3960</v>
      </c>
      <c r="F1187" s="69">
        <v>4.3070000000000004</v>
      </c>
      <c r="G1187" s="70">
        <v>3.8736999999999999</v>
      </c>
      <c r="H1187" s="70">
        <v>17.673300000000001</v>
      </c>
      <c r="I1187" s="73">
        <v>46049</v>
      </c>
      <c r="J1187" s="73">
        <v>47875</v>
      </c>
      <c r="K1187" s="69">
        <v>3.65</v>
      </c>
      <c r="L1187" s="68" t="s">
        <v>2609</v>
      </c>
      <c r="M1187" s="71">
        <v>3.5999999999999999E-3</v>
      </c>
      <c r="N1187" t="str">
        <f>_xll.IMDP("BND",D1187,$N$1,A1187)</f>
        <v>일반</v>
      </c>
      <c r="O1187">
        <f t="shared" si="18"/>
        <v>1.3945319999999999E-2</v>
      </c>
    </row>
    <row r="1188" spans="1:15" x14ac:dyDescent="0.3">
      <c r="A1188" s="73">
        <v>46311</v>
      </c>
      <c r="B1188" s="67" t="s">
        <v>2090</v>
      </c>
      <c r="C1188" s="68" t="s">
        <v>2811</v>
      </c>
      <c r="D1188" s="68" t="s">
        <v>3961</v>
      </c>
      <c r="E1188" s="67" t="s">
        <v>3962</v>
      </c>
      <c r="F1188" s="69">
        <v>4.3109999999999999</v>
      </c>
      <c r="G1188" s="70">
        <v>3.9438</v>
      </c>
      <c r="H1188" s="70">
        <v>18.264900000000001</v>
      </c>
      <c r="I1188" s="73">
        <v>46077</v>
      </c>
      <c r="J1188" s="73">
        <v>47903</v>
      </c>
      <c r="K1188" s="69">
        <v>3.71</v>
      </c>
      <c r="L1188" s="68" t="s">
        <v>2609</v>
      </c>
      <c r="M1188" s="71">
        <v>4.4999999999999997E-3</v>
      </c>
      <c r="N1188" t="str">
        <f>_xll.IMDP("BND",D1188,$N$1,A1188)</f>
        <v>일반</v>
      </c>
      <c r="O1188">
        <f t="shared" si="18"/>
        <v>1.7747099999999998E-2</v>
      </c>
    </row>
    <row r="1189" spans="1:15" x14ac:dyDescent="0.3">
      <c r="A1189" s="73">
        <v>46311</v>
      </c>
      <c r="B1189" s="67" t="s">
        <v>2090</v>
      </c>
      <c r="C1189" s="68" t="s">
        <v>2811</v>
      </c>
      <c r="D1189" s="68" t="s">
        <v>3963</v>
      </c>
      <c r="E1189" s="67" t="s">
        <v>3964</v>
      </c>
      <c r="F1189" s="69">
        <v>4.1020000000000003</v>
      </c>
      <c r="G1189" s="70">
        <v>1.5163</v>
      </c>
      <c r="H1189" s="70">
        <v>3.1019999999999999</v>
      </c>
      <c r="I1189" s="73">
        <v>46168</v>
      </c>
      <c r="J1189" s="73">
        <v>46899</v>
      </c>
      <c r="K1189" s="69">
        <v>3.83</v>
      </c>
      <c r="L1189" s="68" t="s">
        <v>2609</v>
      </c>
      <c r="M1189" s="71">
        <v>3.3E-3</v>
      </c>
      <c r="N1189" t="str">
        <f>_xll.IMDP("BND",D1189,$N$1,A1189)</f>
        <v>일반</v>
      </c>
      <c r="O1189">
        <f t="shared" si="18"/>
        <v>5.0037900000000001E-3</v>
      </c>
    </row>
    <row r="1190" spans="1:15" x14ac:dyDescent="0.3">
      <c r="A1190" s="73">
        <v>46311</v>
      </c>
      <c r="B1190" s="67" t="s">
        <v>2090</v>
      </c>
      <c r="C1190" s="68" t="s">
        <v>2811</v>
      </c>
      <c r="D1190" s="68" t="s">
        <v>3965</v>
      </c>
      <c r="E1190" s="67" t="s">
        <v>3966</v>
      </c>
      <c r="F1190" s="69">
        <v>4.1139999999999999</v>
      </c>
      <c r="G1190" s="70">
        <v>1.5672999999999999</v>
      </c>
      <c r="H1190" s="70">
        <v>3.2873000000000001</v>
      </c>
      <c r="I1190" s="73">
        <v>46189</v>
      </c>
      <c r="J1190" s="73">
        <v>46920</v>
      </c>
      <c r="K1190" s="69">
        <v>4.0599999999999996</v>
      </c>
      <c r="L1190" s="68" t="s">
        <v>2609</v>
      </c>
      <c r="M1190" s="71">
        <v>3.8E-3</v>
      </c>
      <c r="N1190" t="str">
        <f>_xll.IMDP("BND",D1190,$N$1,A1190)</f>
        <v>일반</v>
      </c>
      <c r="O1190">
        <f t="shared" si="18"/>
        <v>5.9557399999999993E-3</v>
      </c>
    </row>
    <row r="1191" spans="1:15" x14ac:dyDescent="0.3">
      <c r="A1191" s="73">
        <v>46311</v>
      </c>
      <c r="B1191" s="67" t="s">
        <v>2090</v>
      </c>
      <c r="C1191" s="68" t="s">
        <v>2811</v>
      </c>
      <c r="D1191" s="68" t="s">
        <v>15441</v>
      </c>
      <c r="E1191" s="67" t="s">
        <v>15442</v>
      </c>
      <c r="F1191" s="69">
        <v>4.3419999999999996</v>
      </c>
      <c r="G1191" s="70">
        <v>4.3288000000000002</v>
      </c>
      <c r="H1191" s="70">
        <v>22.0992</v>
      </c>
      <c r="I1191" s="73">
        <v>46276</v>
      </c>
      <c r="J1191" s="73">
        <v>48102</v>
      </c>
      <c r="K1191" s="69">
        <v>4.59</v>
      </c>
      <c r="L1191" s="68" t="s">
        <v>2609</v>
      </c>
      <c r="M1191" s="71">
        <v>3.8E-3</v>
      </c>
      <c r="N1191" t="str">
        <f>_xll.IMDP("BND",D1191,$N$1,A1191)</f>
        <v>일반</v>
      </c>
      <c r="O1191">
        <f t="shared" si="18"/>
        <v>1.6449439999999999E-2</v>
      </c>
    </row>
    <row r="1192" spans="1:15" x14ac:dyDescent="0.3">
      <c r="A1192" s="73">
        <v>46311</v>
      </c>
      <c r="B1192" s="67" t="s">
        <v>2090</v>
      </c>
      <c r="C1192" s="68" t="s">
        <v>2811</v>
      </c>
      <c r="D1192" s="68" t="s">
        <v>3967</v>
      </c>
      <c r="E1192" s="67" t="s">
        <v>3968</v>
      </c>
      <c r="F1192" s="69">
        <v>4.34</v>
      </c>
      <c r="G1192" s="70">
        <v>4.5091999999999999</v>
      </c>
      <c r="H1192" s="70">
        <v>23.233899999999998</v>
      </c>
      <c r="I1192" s="73">
        <v>44433</v>
      </c>
      <c r="J1192" s="73">
        <v>48085</v>
      </c>
      <c r="K1192" s="69">
        <v>2.11</v>
      </c>
      <c r="L1192" s="68" t="s">
        <v>2609</v>
      </c>
      <c r="M1192" s="71">
        <v>4.1999999999999997E-3</v>
      </c>
      <c r="N1192" t="str">
        <f>_xll.IMDP("BND",D1192,$N$1,A1192)</f>
        <v>일반</v>
      </c>
      <c r="O1192">
        <f t="shared" si="18"/>
        <v>1.893864E-2</v>
      </c>
    </row>
    <row r="1193" spans="1:15" x14ac:dyDescent="0.3">
      <c r="A1193" s="73">
        <v>46311</v>
      </c>
      <c r="B1193" s="67" t="s">
        <v>2090</v>
      </c>
      <c r="C1193" s="68" t="s">
        <v>2811</v>
      </c>
      <c r="D1193" s="68" t="s">
        <v>1881</v>
      </c>
      <c r="E1193" s="67" t="s">
        <v>3969</v>
      </c>
      <c r="F1193" s="69">
        <v>4.1870000000000003</v>
      </c>
      <c r="G1193" s="70">
        <v>1.9847999999999999</v>
      </c>
      <c r="H1193" s="70">
        <v>5.0030999999999999</v>
      </c>
      <c r="I1193" s="73">
        <v>44522</v>
      </c>
      <c r="J1193" s="73">
        <v>47079</v>
      </c>
      <c r="K1193" s="69">
        <v>2.65</v>
      </c>
      <c r="L1193" s="68" t="s">
        <v>2609</v>
      </c>
      <c r="M1193" s="71">
        <v>8.6E-3</v>
      </c>
      <c r="N1193" t="str">
        <f>_xll.IMDP("BND",D1193,$N$1,A1193)</f>
        <v>일반</v>
      </c>
      <c r="O1193">
        <f t="shared" si="18"/>
        <v>1.7069279999999999E-2</v>
      </c>
    </row>
    <row r="1194" spans="1:15" x14ac:dyDescent="0.3">
      <c r="A1194" s="73">
        <v>46311</v>
      </c>
      <c r="B1194" s="67" t="s">
        <v>2090</v>
      </c>
      <c r="C1194" s="68" t="s">
        <v>2811</v>
      </c>
      <c r="D1194" s="68" t="s">
        <v>3970</v>
      </c>
      <c r="E1194" s="67" t="s">
        <v>3971</v>
      </c>
      <c r="F1194" s="69">
        <v>4.1929999999999996</v>
      </c>
      <c r="G1194" s="70">
        <v>2.0514999999999999</v>
      </c>
      <c r="H1194" s="70">
        <v>5.3019999999999996</v>
      </c>
      <c r="I1194" s="73">
        <v>44546</v>
      </c>
      <c r="J1194" s="73">
        <v>47103</v>
      </c>
      <c r="K1194" s="69">
        <v>2.57</v>
      </c>
      <c r="L1194" s="68" t="s">
        <v>2609</v>
      </c>
      <c r="M1194" s="71">
        <v>6.3E-3</v>
      </c>
      <c r="N1194" t="str">
        <f>_xll.IMDP("BND",D1194,$N$1,A1194)</f>
        <v>일반</v>
      </c>
      <c r="O1194">
        <f t="shared" si="18"/>
        <v>1.2924449999999999E-2</v>
      </c>
    </row>
    <row r="1195" spans="1:15" x14ac:dyDescent="0.3">
      <c r="A1195" s="73">
        <v>46311</v>
      </c>
      <c r="B1195" s="67" t="s">
        <v>2090</v>
      </c>
      <c r="C1195" s="68" t="s">
        <v>2811</v>
      </c>
      <c r="D1195" s="68" t="s">
        <v>3972</v>
      </c>
      <c r="E1195" s="67" t="s">
        <v>3973</v>
      </c>
      <c r="F1195" s="69">
        <v>4.2030000000000003</v>
      </c>
      <c r="G1195" s="70">
        <v>2.133</v>
      </c>
      <c r="H1195" s="70">
        <v>5.6936999999999998</v>
      </c>
      <c r="I1195" s="73">
        <v>44580</v>
      </c>
      <c r="J1195" s="73">
        <v>47137</v>
      </c>
      <c r="K1195" s="69">
        <v>2.92</v>
      </c>
      <c r="L1195" s="68" t="s">
        <v>2609</v>
      </c>
      <c r="M1195" s="71">
        <v>4.4999999999999997E-3</v>
      </c>
      <c r="N1195" t="str">
        <f>_xll.IMDP("BND",D1195,$N$1,A1195)</f>
        <v>일반</v>
      </c>
      <c r="O1195">
        <f t="shared" si="18"/>
        <v>9.5984999999999994E-3</v>
      </c>
    </row>
    <row r="1196" spans="1:15" x14ac:dyDescent="0.3">
      <c r="A1196" s="73">
        <v>46311</v>
      </c>
      <c r="B1196" s="67" t="s">
        <v>2090</v>
      </c>
      <c r="C1196" s="68" t="s">
        <v>2811</v>
      </c>
      <c r="D1196" s="68" t="s">
        <v>3974</v>
      </c>
      <c r="E1196" s="67" t="s">
        <v>3975</v>
      </c>
      <c r="F1196" s="69">
        <v>3.589</v>
      </c>
      <c r="G1196" s="70">
        <v>0.32569999999999999</v>
      </c>
      <c r="H1196" s="70">
        <v>0.26600000000000001</v>
      </c>
      <c r="I1196" s="73">
        <v>44610</v>
      </c>
      <c r="J1196" s="73">
        <v>46436</v>
      </c>
      <c r="K1196" s="69">
        <v>3.08</v>
      </c>
      <c r="L1196" s="68" t="s">
        <v>2609</v>
      </c>
      <c r="M1196" s="71">
        <v>5.1000000000000004E-3</v>
      </c>
      <c r="N1196" t="str">
        <f>_xll.IMDP("BND",D1196,$N$1,A1196)</f>
        <v>일반</v>
      </c>
      <c r="O1196">
        <f t="shared" si="18"/>
        <v>1.6610700000000002E-3</v>
      </c>
    </row>
    <row r="1197" spans="1:15" x14ac:dyDescent="0.3">
      <c r="A1197" s="73">
        <v>46311</v>
      </c>
      <c r="B1197" s="67" t="s">
        <v>2090</v>
      </c>
      <c r="C1197" s="68" t="s">
        <v>2811</v>
      </c>
      <c r="D1197" s="68" t="s">
        <v>3976</v>
      </c>
      <c r="E1197" s="67" t="s">
        <v>3977</v>
      </c>
      <c r="F1197" s="69">
        <v>3.669</v>
      </c>
      <c r="G1197" s="70">
        <v>0.38519999999999999</v>
      </c>
      <c r="H1197" s="70">
        <v>0.33750000000000002</v>
      </c>
      <c r="I1197" s="73">
        <v>44630</v>
      </c>
      <c r="J1197" s="73">
        <v>46456</v>
      </c>
      <c r="K1197" s="69">
        <v>3.1</v>
      </c>
      <c r="L1197" s="68" t="s">
        <v>2609</v>
      </c>
      <c r="M1197" s="71">
        <v>6.0000000000000001E-3</v>
      </c>
      <c r="N1197" t="str">
        <f>_xll.IMDP("BND",D1197,$N$1,A1197)</f>
        <v>일반</v>
      </c>
      <c r="O1197">
        <f t="shared" si="18"/>
        <v>2.3111999999999998E-3</v>
      </c>
    </row>
    <row r="1198" spans="1:15" x14ac:dyDescent="0.3">
      <c r="A1198" s="73">
        <v>46311</v>
      </c>
      <c r="B1198" s="67" t="s">
        <v>2090</v>
      </c>
      <c r="C1198" s="68" t="s">
        <v>2811</v>
      </c>
      <c r="D1198" s="68" t="s">
        <v>3978</v>
      </c>
      <c r="E1198" s="67" t="s">
        <v>3979</v>
      </c>
      <c r="F1198" s="69">
        <v>4.07</v>
      </c>
      <c r="G1198" s="70">
        <v>1.3</v>
      </c>
      <c r="H1198" s="70">
        <v>2.3437000000000001</v>
      </c>
      <c r="I1198" s="73">
        <v>45712</v>
      </c>
      <c r="J1198" s="73">
        <v>46807</v>
      </c>
      <c r="K1198" s="69">
        <v>2.88</v>
      </c>
      <c r="L1198" s="68" t="s">
        <v>2609</v>
      </c>
      <c r="M1198" s="71">
        <v>1.37E-2</v>
      </c>
      <c r="N1198" t="str">
        <f>_xll.IMDP("BND",D1198,$N$1,A1198)</f>
        <v>일반</v>
      </c>
      <c r="O1198">
        <f t="shared" si="18"/>
        <v>1.7809999999999999E-2</v>
      </c>
    </row>
    <row r="1199" spans="1:15" x14ac:dyDescent="0.3">
      <c r="A1199" s="73">
        <v>46311</v>
      </c>
      <c r="B1199" s="67" t="s">
        <v>2090</v>
      </c>
      <c r="C1199" s="68" t="s">
        <v>2811</v>
      </c>
      <c r="D1199" s="68" t="s">
        <v>3980</v>
      </c>
      <c r="E1199" s="67" t="s">
        <v>3981</v>
      </c>
      <c r="F1199" s="69">
        <v>3.726</v>
      </c>
      <c r="G1199" s="70">
        <v>0.42499999999999999</v>
      </c>
      <c r="H1199" s="70">
        <v>0.38919999999999999</v>
      </c>
      <c r="I1199" s="73">
        <v>45743</v>
      </c>
      <c r="J1199" s="73">
        <v>46472</v>
      </c>
      <c r="K1199" s="69">
        <v>2.88</v>
      </c>
      <c r="L1199" s="68" t="s">
        <v>2609</v>
      </c>
      <c r="M1199" s="71">
        <v>4.5999999999999999E-3</v>
      </c>
      <c r="N1199" t="str">
        <f>_xll.IMDP("BND",D1199,$N$1,A1199)</f>
        <v>일반</v>
      </c>
      <c r="O1199">
        <f t="shared" si="18"/>
        <v>1.9549999999999997E-3</v>
      </c>
    </row>
    <row r="1200" spans="1:15" x14ac:dyDescent="0.3">
      <c r="A1200" s="73">
        <v>46311</v>
      </c>
      <c r="B1200" s="67" t="s">
        <v>2090</v>
      </c>
      <c r="C1200" s="68" t="s">
        <v>2811</v>
      </c>
      <c r="D1200" s="68" t="s">
        <v>3982</v>
      </c>
      <c r="E1200" s="67" t="s">
        <v>3983</v>
      </c>
      <c r="F1200" s="69">
        <v>4.0819999999999999</v>
      </c>
      <c r="G1200" s="70">
        <v>1.4248000000000001</v>
      </c>
      <c r="H1200" s="70">
        <v>2.7837999999999998</v>
      </c>
      <c r="I1200" s="73">
        <v>46133</v>
      </c>
      <c r="J1200" s="73">
        <v>46864</v>
      </c>
      <c r="K1200" s="69">
        <v>3.52</v>
      </c>
      <c r="L1200" s="68" t="s">
        <v>2609</v>
      </c>
      <c r="M1200" s="71">
        <v>7.0000000000000001E-3</v>
      </c>
      <c r="N1200" t="str">
        <f>_xll.IMDP("BND",D1200,$N$1,A1200)</f>
        <v>일반</v>
      </c>
      <c r="O1200">
        <f t="shared" si="18"/>
        <v>9.9736000000000009E-3</v>
      </c>
    </row>
    <row r="1201" spans="1:15" x14ac:dyDescent="0.3">
      <c r="A1201" s="73">
        <v>46311</v>
      </c>
      <c r="B1201" s="67" t="s">
        <v>2090</v>
      </c>
      <c r="C1201" s="68" t="s">
        <v>2811</v>
      </c>
      <c r="D1201" s="68" t="s">
        <v>3984</v>
      </c>
      <c r="E1201" s="67" t="s">
        <v>3985</v>
      </c>
      <c r="F1201" s="69">
        <v>4.2300000000000004</v>
      </c>
      <c r="G1201" s="70">
        <v>2.4020000000000001</v>
      </c>
      <c r="H1201" s="70">
        <v>7.1798000000000002</v>
      </c>
      <c r="I1201" s="73">
        <v>46168</v>
      </c>
      <c r="J1201" s="73">
        <v>47263</v>
      </c>
      <c r="K1201" s="69">
        <v>4.0199999999999996</v>
      </c>
      <c r="L1201" s="68" t="s">
        <v>2609</v>
      </c>
      <c r="M1201" s="71">
        <v>5.5999999999999999E-3</v>
      </c>
      <c r="N1201" t="str">
        <f>_xll.IMDP("BND",D1201,$N$1,A1201)</f>
        <v>일반</v>
      </c>
      <c r="O1201">
        <f t="shared" si="18"/>
        <v>1.34512E-2</v>
      </c>
    </row>
    <row r="1202" spans="1:15" x14ac:dyDescent="0.3">
      <c r="A1202" s="73">
        <v>46311</v>
      </c>
      <c r="B1202" s="67" t="s">
        <v>2090</v>
      </c>
      <c r="C1202" s="68" t="s">
        <v>2811</v>
      </c>
      <c r="D1202" s="68" t="s">
        <v>3986</v>
      </c>
      <c r="E1202" s="67" t="s">
        <v>3987</v>
      </c>
      <c r="F1202" s="69">
        <v>4.2320000000000002</v>
      </c>
      <c r="G1202" s="70">
        <v>2.4533</v>
      </c>
      <c r="H1202" s="70">
        <v>7.4626999999999999</v>
      </c>
      <c r="I1202" s="73">
        <v>46189</v>
      </c>
      <c r="J1202" s="73">
        <v>47284</v>
      </c>
      <c r="K1202" s="69">
        <v>4.18</v>
      </c>
      <c r="L1202" s="68" t="s">
        <v>2609</v>
      </c>
      <c r="M1202" s="71">
        <v>2.3999999999999998E-3</v>
      </c>
      <c r="N1202" t="str">
        <f>_xll.IMDP("BND",D1202,$N$1,A1202)</f>
        <v>일반</v>
      </c>
      <c r="O1202">
        <f t="shared" si="18"/>
        <v>5.8879199999999996E-3</v>
      </c>
    </row>
    <row r="1203" spans="1:15" x14ac:dyDescent="0.3">
      <c r="A1203" s="73">
        <v>46311</v>
      </c>
      <c r="B1203" s="67" t="s">
        <v>2090</v>
      </c>
      <c r="C1203" s="68" t="s">
        <v>2811</v>
      </c>
      <c r="D1203" s="68" t="s">
        <v>15603</v>
      </c>
      <c r="E1203" s="67" t="s">
        <v>15604</v>
      </c>
      <c r="F1203" s="69">
        <v>4.1609999999999996</v>
      </c>
      <c r="G1203" s="70">
        <v>1.8101</v>
      </c>
      <c r="H1203" s="70">
        <v>4.2297000000000002</v>
      </c>
      <c r="I1203" s="73">
        <v>46282</v>
      </c>
      <c r="J1203" s="73">
        <v>47011</v>
      </c>
      <c r="K1203" s="69">
        <v>4.33</v>
      </c>
      <c r="L1203" s="68" t="s">
        <v>2609</v>
      </c>
      <c r="M1203" s="71">
        <v>2.3E-3</v>
      </c>
      <c r="N1203" t="str">
        <f>_xll.IMDP("BND",D1203,$N$1,A1203)</f>
        <v>일반</v>
      </c>
      <c r="O1203">
        <f t="shared" si="18"/>
        <v>4.1632300000000004E-3</v>
      </c>
    </row>
    <row r="1204" spans="1:15" x14ac:dyDescent="0.3">
      <c r="A1204" s="73">
        <v>46311</v>
      </c>
      <c r="B1204" s="67" t="s">
        <v>2090</v>
      </c>
      <c r="C1204" s="68" t="s">
        <v>2811</v>
      </c>
      <c r="D1204" s="68" t="s">
        <v>3988</v>
      </c>
      <c r="E1204" s="67" t="s">
        <v>3989</v>
      </c>
      <c r="F1204" s="69">
        <v>4.3449999999999998</v>
      </c>
      <c r="G1204" s="70">
        <v>4.6271000000000004</v>
      </c>
      <c r="H1204" s="70">
        <v>24.792000000000002</v>
      </c>
      <c r="I1204" s="73">
        <v>44522</v>
      </c>
      <c r="J1204" s="73">
        <v>48174</v>
      </c>
      <c r="K1204" s="69">
        <v>2.65</v>
      </c>
      <c r="L1204" s="68" t="s">
        <v>2609</v>
      </c>
      <c r="M1204" s="71">
        <v>2.2000000000000001E-3</v>
      </c>
      <c r="N1204" t="str">
        <f>_xll.IMDP("BND",D1204,$N$1,A1204)</f>
        <v>일반</v>
      </c>
      <c r="O1204">
        <f t="shared" si="18"/>
        <v>1.0179620000000002E-2</v>
      </c>
    </row>
    <row r="1205" spans="1:15" x14ac:dyDescent="0.3">
      <c r="A1205" s="73">
        <v>46311</v>
      </c>
      <c r="B1205" s="67" t="s">
        <v>2090</v>
      </c>
      <c r="C1205" s="68" t="s">
        <v>2811</v>
      </c>
      <c r="D1205" s="68" t="s">
        <v>3990</v>
      </c>
      <c r="E1205" s="67" t="s">
        <v>3991</v>
      </c>
      <c r="F1205" s="69">
        <v>4.3449999999999998</v>
      </c>
      <c r="G1205" s="70">
        <v>4.6986999999999997</v>
      </c>
      <c r="H1205" s="70">
        <v>25.475899999999999</v>
      </c>
      <c r="I1205" s="73">
        <v>44546</v>
      </c>
      <c r="J1205" s="73">
        <v>48198</v>
      </c>
      <c r="K1205" s="69">
        <v>2.59</v>
      </c>
      <c r="L1205" s="68" t="s">
        <v>2609</v>
      </c>
      <c r="M1205" s="71">
        <v>2.2000000000000001E-3</v>
      </c>
      <c r="N1205" t="str">
        <f>_xll.IMDP("BND",D1205,$N$1,A1205)</f>
        <v>일반</v>
      </c>
      <c r="O1205">
        <f t="shared" si="18"/>
        <v>1.033714E-2</v>
      </c>
    </row>
    <row r="1206" spans="1:15" x14ac:dyDescent="0.3">
      <c r="A1206" s="73">
        <v>46311</v>
      </c>
      <c r="B1206" s="67" t="s">
        <v>2090</v>
      </c>
      <c r="C1206" s="68" t="s">
        <v>2811</v>
      </c>
      <c r="D1206" s="68" t="s">
        <v>3992</v>
      </c>
      <c r="E1206" s="67" t="s">
        <v>3993</v>
      </c>
      <c r="F1206" s="69">
        <v>3.4660000000000002</v>
      </c>
      <c r="G1206" s="70">
        <v>0.26179999999999998</v>
      </c>
      <c r="H1206" s="70">
        <v>0.19719999999999999</v>
      </c>
      <c r="I1206" s="73">
        <v>44586</v>
      </c>
      <c r="J1206" s="73">
        <v>46412</v>
      </c>
      <c r="K1206" s="69">
        <v>2.8</v>
      </c>
      <c r="L1206" s="68" t="s">
        <v>2609</v>
      </c>
      <c r="M1206" s="71">
        <v>7.0000000000000001E-3</v>
      </c>
      <c r="N1206" t="str">
        <f>_xll.IMDP("BND",D1206,$N$1,A1206)</f>
        <v>일반</v>
      </c>
      <c r="O1206">
        <f t="shared" si="18"/>
        <v>1.8326E-3</v>
      </c>
    </row>
    <row r="1207" spans="1:15" x14ac:dyDescent="0.3">
      <c r="A1207" s="73">
        <v>46311</v>
      </c>
      <c r="B1207" s="67" t="s">
        <v>2090</v>
      </c>
      <c r="C1207" s="68" t="s">
        <v>2811</v>
      </c>
      <c r="D1207" s="68" t="s">
        <v>3994</v>
      </c>
      <c r="E1207" s="67" t="s">
        <v>3995</v>
      </c>
      <c r="F1207" s="69">
        <v>4.2489999999999997</v>
      </c>
      <c r="G1207" s="70">
        <v>2.8003999999999998</v>
      </c>
      <c r="H1207" s="70">
        <v>9.5428999999999995</v>
      </c>
      <c r="I1207" s="73">
        <v>45595</v>
      </c>
      <c r="J1207" s="73">
        <v>47421</v>
      </c>
      <c r="K1207" s="69">
        <v>3.32</v>
      </c>
      <c r="L1207" s="68" t="s">
        <v>2609</v>
      </c>
      <c r="M1207" s="71">
        <v>1.37E-2</v>
      </c>
      <c r="N1207" t="str">
        <f>_xll.IMDP("BND",D1207,$N$1,A1207)</f>
        <v>일반</v>
      </c>
      <c r="O1207">
        <f t="shared" si="18"/>
        <v>3.836548E-2</v>
      </c>
    </row>
    <row r="1208" spans="1:15" x14ac:dyDescent="0.3">
      <c r="A1208" s="73">
        <v>46311</v>
      </c>
      <c r="B1208" s="67" t="s">
        <v>2090</v>
      </c>
      <c r="C1208" s="68" t="s">
        <v>2811</v>
      </c>
      <c r="D1208" s="68" t="s">
        <v>3996</v>
      </c>
      <c r="E1208" s="67" t="s">
        <v>3997</v>
      </c>
      <c r="F1208" s="69">
        <v>4.2619999999999996</v>
      </c>
      <c r="G1208" s="70">
        <v>3.1269</v>
      </c>
      <c r="H1208" s="70">
        <v>11.609400000000001</v>
      </c>
      <c r="I1208" s="73">
        <v>45712</v>
      </c>
      <c r="J1208" s="73">
        <v>47538</v>
      </c>
      <c r="K1208" s="69">
        <v>2.98</v>
      </c>
      <c r="L1208" s="68" t="s">
        <v>2609</v>
      </c>
      <c r="M1208" s="71">
        <v>4.4999999999999997E-3</v>
      </c>
      <c r="N1208" t="str">
        <f>_xll.IMDP("BND",D1208,$N$1,A1208)</f>
        <v>일반</v>
      </c>
      <c r="O1208">
        <f t="shared" si="18"/>
        <v>1.4071049999999998E-2</v>
      </c>
    </row>
    <row r="1209" spans="1:15" x14ac:dyDescent="0.3">
      <c r="A1209" s="73">
        <v>46311</v>
      </c>
      <c r="B1209" s="67" t="s">
        <v>2090</v>
      </c>
      <c r="C1209" s="68" t="s">
        <v>2811</v>
      </c>
      <c r="D1209" s="68" t="s">
        <v>3998</v>
      </c>
      <c r="E1209" s="67" t="s">
        <v>3999</v>
      </c>
      <c r="F1209" s="69">
        <v>4.0780000000000003</v>
      </c>
      <c r="G1209" s="70">
        <v>1.3893</v>
      </c>
      <c r="H1209" s="70">
        <v>2.6278999999999999</v>
      </c>
      <c r="I1209" s="73">
        <v>45743</v>
      </c>
      <c r="J1209" s="73">
        <v>46839</v>
      </c>
      <c r="K1209" s="69">
        <v>2.91</v>
      </c>
      <c r="L1209" s="68" t="s">
        <v>2609</v>
      </c>
      <c r="M1209" s="71">
        <v>8.6999999999999994E-3</v>
      </c>
      <c r="N1209" t="str">
        <f>_xll.IMDP("BND",D1209,$N$1,A1209)</f>
        <v>일반</v>
      </c>
      <c r="O1209">
        <f t="shared" si="18"/>
        <v>1.2086909999999999E-2</v>
      </c>
    </row>
    <row r="1210" spans="1:15" x14ac:dyDescent="0.3">
      <c r="A1210" s="73">
        <v>46311</v>
      </c>
      <c r="B1210" s="67" t="s">
        <v>2090</v>
      </c>
      <c r="C1210" s="68" t="s">
        <v>2811</v>
      </c>
      <c r="D1210" s="68" t="s">
        <v>4000</v>
      </c>
      <c r="E1210" s="67" t="s">
        <v>4001</v>
      </c>
      <c r="F1210" s="69">
        <v>4.2270000000000003</v>
      </c>
      <c r="G1210" s="70">
        <v>2.3187000000000002</v>
      </c>
      <c r="H1210" s="70">
        <v>6.7313000000000001</v>
      </c>
      <c r="I1210" s="73">
        <v>46133</v>
      </c>
      <c r="J1210" s="73">
        <v>47228</v>
      </c>
      <c r="K1210" s="69">
        <v>3.7</v>
      </c>
      <c r="L1210" s="68" t="s">
        <v>2609</v>
      </c>
      <c r="M1210" s="71">
        <v>7.4999999999999997E-3</v>
      </c>
      <c r="N1210" t="str">
        <f>_xll.IMDP("BND",D1210,$N$1,A1210)</f>
        <v>일반</v>
      </c>
      <c r="O1210">
        <f t="shared" si="18"/>
        <v>1.7390249999999999E-2</v>
      </c>
    </row>
    <row r="1211" spans="1:15" x14ac:dyDescent="0.3">
      <c r="A1211" s="73">
        <v>46311</v>
      </c>
      <c r="B1211" s="67" t="s">
        <v>2090</v>
      </c>
      <c r="C1211" s="68" t="s">
        <v>2811</v>
      </c>
      <c r="D1211" s="68" t="s">
        <v>628</v>
      </c>
      <c r="E1211" s="67" t="s">
        <v>630</v>
      </c>
      <c r="F1211" s="69">
        <v>4.3259999999999996</v>
      </c>
      <c r="G1211" s="70">
        <v>4.0731999999999999</v>
      </c>
      <c r="H1211" s="70">
        <v>19.759799999999998</v>
      </c>
      <c r="I1211" s="73">
        <v>46168</v>
      </c>
      <c r="J1211" s="73">
        <v>47994</v>
      </c>
      <c r="K1211" s="69">
        <v>4.2300000000000004</v>
      </c>
      <c r="L1211" s="68" t="s">
        <v>2609</v>
      </c>
      <c r="M1211" s="71">
        <v>2.3E-3</v>
      </c>
      <c r="N1211" t="str">
        <f>_xll.IMDP("BND",D1211,$N$1,A1211)</f>
        <v>일반</v>
      </c>
      <c r="O1211">
        <f t="shared" si="18"/>
        <v>9.3683599999999992E-3</v>
      </c>
    </row>
    <row r="1212" spans="1:15" x14ac:dyDescent="0.3">
      <c r="A1212" s="73">
        <v>46311</v>
      </c>
      <c r="B1212" s="67" t="s">
        <v>2090</v>
      </c>
      <c r="C1212" s="68" t="s">
        <v>2811</v>
      </c>
      <c r="D1212" s="68" t="s">
        <v>15605</v>
      </c>
      <c r="E1212" s="67" t="s">
        <v>15606</v>
      </c>
      <c r="F1212" s="69">
        <v>4.2439999999999998</v>
      </c>
      <c r="G1212" s="70">
        <v>2.6958000000000002</v>
      </c>
      <c r="H1212" s="70">
        <v>8.8445</v>
      </c>
      <c r="I1212" s="73">
        <v>46282</v>
      </c>
      <c r="J1212" s="73">
        <v>47378</v>
      </c>
      <c r="K1212" s="69">
        <v>4.47</v>
      </c>
      <c r="L1212" s="68" t="s">
        <v>2609</v>
      </c>
      <c r="M1212" s="71">
        <v>1.12E-2</v>
      </c>
      <c r="N1212" t="str">
        <f>_xll.IMDP("BND",D1212,$N$1,A1212)</f>
        <v>일반</v>
      </c>
      <c r="O1212">
        <f t="shared" si="18"/>
        <v>3.0192960000000001E-2</v>
      </c>
    </row>
    <row r="1213" spans="1:15" x14ac:dyDescent="0.3">
      <c r="A1213" s="73">
        <v>46311</v>
      </c>
      <c r="B1213" s="67" t="s">
        <v>2090</v>
      </c>
      <c r="C1213" s="68" t="s">
        <v>2811</v>
      </c>
      <c r="D1213" s="68" t="s">
        <v>671</v>
      </c>
      <c r="E1213" s="67" t="s">
        <v>673</v>
      </c>
      <c r="F1213" s="69">
        <v>4.1870000000000003</v>
      </c>
      <c r="G1213" s="70">
        <v>1.9885999999999999</v>
      </c>
      <c r="H1213" s="70">
        <v>5.0218999999999996</v>
      </c>
      <c r="I1213" s="73">
        <v>44524</v>
      </c>
      <c r="J1213" s="73">
        <v>47081</v>
      </c>
      <c r="K1213" s="69">
        <v>2.72</v>
      </c>
      <c r="L1213" s="68" t="s">
        <v>2609</v>
      </c>
      <c r="M1213" s="71">
        <v>9.1000000000000004E-3</v>
      </c>
      <c r="N1213" t="str">
        <f>_xll.IMDP("BND",D1213,$N$1,A1213)</f>
        <v>일반</v>
      </c>
      <c r="O1213">
        <f t="shared" si="18"/>
        <v>1.8096259999999999E-2</v>
      </c>
    </row>
    <row r="1214" spans="1:15" x14ac:dyDescent="0.3">
      <c r="A1214" s="73">
        <v>46311</v>
      </c>
      <c r="B1214" s="67" t="s">
        <v>2090</v>
      </c>
      <c r="C1214" s="68" t="s">
        <v>2811</v>
      </c>
      <c r="D1214" s="68" t="s">
        <v>4002</v>
      </c>
      <c r="E1214" s="67" t="s">
        <v>4003</v>
      </c>
      <c r="F1214" s="69">
        <v>4.3449999999999998</v>
      </c>
      <c r="G1214" s="70">
        <v>4.7596999999999996</v>
      </c>
      <c r="H1214" s="70">
        <v>26.204799999999999</v>
      </c>
      <c r="I1214" s="73">
        <v>44586</v>
      </c>
      <c r="J1214" s="73">
        <v>48238</v>
      </c>
      <c r="K1214" s="69">
        <v>2.98</v>
      </c>
      <c r="L1214" s="68" t="s">
        <v>2609</v>
      </c>
      <c r="M1214" s="71">
        <v>4.4000000000000003E-3</v>
      </c>
      <c r="N1214" t="str">
        <f>_xll.IMDP("BND",D1214,$N$1,A1214)</f>
        <v>일반</v>
      </c>
      <c r="O1214">
        <f t="shared" si="18"/>
        <v>2.0942679999999998E-2</v>
      </c>
    </row>
    <row r="1215" spans="1:15" x14ac:dyDescent="0.3">
      <c r="A1215" s="73">
        <v>46311</v>
      </c>
      <c r="B1215" s="67" t="s">
        <v>2090</v>
      </c>
      <c r="C1215" s="68" t="s">
        <v>2811</v>
      </c>
      <c r="D1215" s="68" t="s">
        <v>4004</v>
      </c>
      <c r="E1215" s="67" t="s">
        <v>4005</v>
      </c>
      <c r="F1215" s="69">
        <v>3.5990000000000002</v>
      </c>
      <c r="G1215" s="70">
        <v>0.33629999999999999</v>
      </c>
      <c r="H1215" s="70">
        <v>0.27829999999999999</v>
      </c>
      <c r="I1215" s="73">
        <v>44614</v>
      </c>
      <c r="J1215" s="73">
        <v>46440</v>
      </c>
      <c r="K1215" s="69">
        <v>3.15</v>
      </c>
      <c r="L1215" s="68" t="s">
        <v>2609</v>
      </c>
      <c r="M1215" s="71">
        <v>6.0000000000000001E-3</v>
      </c>
      <c r="N1215" t="str">
        <f>_xll.IMDP("BND",D1215,$N$1,A1215)</f>
        <v>일반</v>
      </c>
      <c r="O1215">
        <f t="shared" si="18"/>
        <v>2.0178000000000001E-3</v>
      </c>
    </row>
    <row r="1216" spans="1:15" x14ac:dyDescent="0.3">
      <c r="A1216" s="73">
        <v>46311</v>
      </c>
      <c r="B1216" s="67" t="s">
        <v>2090</v>
      </c>
      <c r="C1216" s="68" t="s">
        <v>2811</v>
      </c>
      <c r="D1216" s="68" t="s">
        <v>4006</v>
      </c>
      <c r="E1216" s="67" t="s">
        <v>4007</v>
      </c>
      <c r="F1216" s="69">
        <v>3.6970000000000001</v>
      </c>
      <c r="G1216" s="70">
        <v>0.40139999999999998</v>
      </c>
      <c r="H1216" s="70">
        <v>0.35820000000000002</v>
      </c>
      <c r="I1216" s="73">
        <v>44636</v>
      </c>
      <c r="J1216" s="73">
        <v>46462</v>
      </c>
      <c r="K1216" s="69">
        <v>3.1</v>
      </c>
      <c r="L1216" s="68" t="s">
        <v>2609</v>
      </c>
      <c r="M1216" s="71">
        <v>6.0000000000000001E-3</v>
      </c>
      <c r="N1216" t="str">
        <f>_xll.IMDP("BND",D1216,$N$1,A1216)</f>
        <v>일반</v>
      </c>
      <c r="O1216">
        <f t="shared" si="18"/>
        <v>2.4083999999999998E-3</v>
      </c>
    </row>
    <row r="1217" spans="1:15" x14ac:dyDescent="0.3">
      <c r="A1217" s="73">
        <v>46311</v>
      </c>
      <c r="B1217" s="67" t="s">
        <v>2090</v>
      </c>
      <c r="C1217" s="68" t="s">
        <v>2811</v>
      </c>
      <c r="D1217" s="68" t="s">
        <v>4008</v>
      </c>
      <c r="E1217" s="67" t="s">
        <v>4009</v>
      </c>
      <c r="F1217" s="69">
        <v>3.8530000000000002</v>
      </c>
      <c r="G1217" s="70">
        <v>0.56120000000000003</v>
      </c>
      <c r="H1217" s="70">
        <v>0.5948</v>
      </c>
      <c r="I1217" s="73">
        <v>44699</v>
      </c>
      <c r="J1217" s="73">
        <v>46525</v>
      </c>
      <c r="K1217" s="69">
        <v>3.86</v>
      </c>
      <c r="L1217" s="68" t="s">
        <v>2609</v>
      </c>
      <c r="M1217" s="71">
        <v>8.0000000000000002E-3</v>
      </c>
      <c r="N1217" t="str">
        <f>_xll.IMDP("BND",D1217,$N$1,A1217)</f>
        <v>일반</v>
      </c>
      <c r="O1217">
        <f t="shared" si="18"/>
        <v>4.4896000000000007E-3</v>
      </c>
    </row>
    <row r="1218" spans="1:15" x14ac:dyDescent="0.3">
      <c r="A1218" s="73">
        <v>46311</v>
      </c>
      <c r="B1218" s="67" t="s">
        <v>2090</v>
      </c>
      <c r="C1218" s="68" t="s">
        <v>2811</v>
      </c>
      <c r="D1218" s="68" t="s">
        <v>4010</v>
      </c>
      <c r="E1218" s="67" t="s">
        <v>4011</v>
      </c>
      <c r="F1218" s="69">
        <v>3.944</v>
      </c>
      <c r="G1218" s="70">
        <v>0.65110000000000001</v>
      </c>
      <c r="H1218" s="70">
        <v>0.74829999999999997</v>
      </c>
      <c r="I1218" s="73">
        <v>44734</v>
      </c>
      <c r="J1218" s="73">
        <v>46560</v>
      </c>
      <c r="K1218" s="69">
        <v>4.4800000000000004</v>
      </c>
      <c r="L1218" s="68" t="s">
        <v>2609</v>
      </c>
      <c r="M1218" s="71">
        <v>2.3999999999999998E-3</v>
      </c>
      <c r="N1218" t="str">
        <f>_xll.IMDP("BND",D1218,$N$1,A1218)</f>
        <v>일반</v>
      </c>
      <c r="O1218">
        <f t="shared" ref="O1218:O1281" si="19">M1218*G1218</f>
        <v>1.5626399999999999E-3</v>
      </c>
    </row>
    <row r="1219" spans="1:15" x14ac:dyDescent="0.3">
      <c r="A1219" s="73">
        <v>46311</v>
      </c>
      <c r="B1219" s="67" t="s">
        <v>2090</v>
      </c>
      <c r="C1219" s="68" t="s">
        <v>2811</v>
      </c>
      <c r="D1219" s="68" t="s">
        <v>4012</v>
      </c>
      <c r="E1219" s="67" t="s">
        <v>4013</v>
      </c>
      <c r="F1219" s="69">
        <v>3.9849999999999999</v>
      </c>
      <c r="G1219" s="70">
        <v>0.7147</v>
      </c>
      <c r="H1219" s="70">
        <v>0.8659</v>
      </c>
      <c r="I1219" s="73">
        <v>44757</v>
      </c>
      <c r="J1219" s="73">
        <v>46583</v>
      </c>
      <c r="K1219" s="69">
        <v>4.17</v>
      </c>
      <c r="L1219" s="68" t="s">
        <v>2609</v>
      </c>
      <c r="M1219" s="71">
        <v>5.1999999999999998E-3</v>
      </c>
      <c r="N1219" t="str">
        <f>_xll.IMDP("BND",D1219,$N$1,A1219)</f>
        <v>일반</v>
      </c>
      <c r="O1219">
        <f t="shared" si="19"/>
        <v>3.7164399999999997E-3</v>
      </c>
    </row>
    <row r="1220" spans="1:15" x14ac:dyDescent="0.3">
      <c r="A1220" s="73">
        <v>46311</v>
      </c>
      <c r="B1220" s="67" t="s">
        <v>2090</v>
      </c>
      <c r="C1220" s="68" t="s">
        <v>2811</v>
      </c>
      <c r="D1220" s="68" t="s">
        <v>4014</v>
      </c>
      <c r="E1220" s="67" t="s">
        <v>4015</v>
      </c>
      <c r="F1220" s="69">
        <v>4.0039999999999996</v>
      </c>
      <c r="G1220" s="70">
        <v>0.78900000000000003</v>
      </c>
      <c r="H1220" s="70">
        <v>1.0142</v>
      </c>
      <c r="I1220" s="73">
        <v>44785</v>
      </c>
      <c r="J1220" s="73">
        <v>46611</v>
      </c>
      <c r="K1220" s="69">
        <v>4.25</v>
      </c>
      <c r="L1220" s="68" t="s">
        <v>2609</v>
      </c>
      <c r="M1220" s="71">
        <v>2.3E-3</v>
      </c>
      <c r="N1220" t="str">
        <f>_xll.IMDP("BND",D1220,$N$1,A1220)</f>
        <v>일반</v>
      </c>
      <c r="O1220">
        <f t="shared" si="19"/>
        <v>1.8147E-3</v>
      </c>
    </row>
    <row r="1221" spans="1:15" x14ac:dyDescent="0.3">
      <c r="A1221" s="73">
        <v>46311</v>
      </c>
      <c r="B1221" s="67" t="s">
        <v>2090</v>
      </c>
      <c r="C1221" s="68" t="s">
        <v>2811</v>
      </c>
      <c r="D1221" s="68" t="s">
        <v>4016</v>
      </c>
      <c r="E1221" s="67" t="s">
        <v>4017</v>
      </c>
      <c r="F1221" s="69">
        <v>4.266</v>
      </c>
      <c r="G1221" s="70">
        <v>3.2153999999999998</v>
      </c>
      <c r="H1221" s="70">
        <v>12.2155</v>
      </c>
      <c r="I1221" s="73">
        <v>45743</v>
      </c>
      <c r="J1221" s="73">
        <v>47569</v>
      </c>
      <c r="K1221" s="69">
        <v>3</v>
      </c>
      <c r="L1221" s="68" t="s">
        <v>2609</v>
      </c>
      <c r="M1221" s="71">
        <v>9.4000000000000004E-3</v>
      </c>
      <c r="N1221" t="str">
        <f>_xll.IMDP("BND",D1221,$N$1,A1221)</f>
        <v>일반</v>
      </c>
      <c r="O1221">
        <f t="shared" si="19"/>
        <v>3.022476E-2</v>
      </c>
    </row>
    <row r="1222" spans="1:15" x14ac:dyDescent="0.3">
      <c r="A1222" s="73">
        <v>46311</v>
      </c>
      <c r="B1222" s="67" t="s">
        <v>2090</v>
      </c>
      <c r="C1222" s="68" t="s">
        <v>2811</v>
      </c>
      <c r="D1222" s="68" t="s">
        <v>4018</v>
      </c>
      <c r="E1222" s="67" t="s">
        <v>4019</v>
      </c>
      <c r="F1222" s="69">
        <v>4.32</v>
      </c>
      <c r="G1222" s="70">
        <v>4.0088999999999997</v>
      </c>
      <c r="H1222" s="70">
        <v>19.136199999999999</v>
      </c>
      <c r="I1222" s="73">
        <v>46133</v>
      </c>
      <c r="J1222" s="73">
        <v>47959</v>
      </c>
      <c r="K1222" s="69">
        <v>3.86</v>
      </c>
      <c r="L1222" s="68" t="s">
        <v>2609</v>
      </c>
      <c r="M1222" s="71">
        <v>4.5999999999999999E-3</v>
      </c>
      <c r="N1222" t="str">
        <f>_xll.IMDP("BND",D1222,$N$1,A1222)</f>
        <v>일반</v>
      </c>
      <c r="O1222">
        <f t="shared" si="19"/>
        <v>1.8440939999999999E-2</v>
      </c>
    </row>
    <row r="1223" spans="1:15" x14ac:dyDescent="0.3">
      <c r="A1223" s="73">
        <v>46311</v>
      </c>
      <c r="B1223" s="67" t="s">
        <v>2090</v>
      </c>
      <c r="C1223" s="68" t="s">
        <v>2811</v>
      </c>
      <c r="D1223" s="68" t="s">
        <v>4020</v>
      </c>
      <c r="E1223" s="67" t="s">
        <v>4021</v>
      </c>
      <c r="F1223" s="69">
        <v>4.1749999999999998</v>
      </c>
      <c r="G1223" s="70">
        <v>1.8563000000000001</v>
      </c>
      <c r="H1223" s="70">
        <v>4.4547999999999996</v>
      </c>
      <c r="I1223" s="73">
        <v>46192</v>
      </c>
      <c r="J1223" s="73">
        <v>47036</v>
      </c>
      <c r="K1223" s="69">
        <v>3.97</v>
      </c>
      <c r="L1223" s="68" t="s">
        <v>2609</v>
      </c>
      <c r="M1223" s="71">
        <v>2.3400000000000001E-2</v>
      </c>
      <c r="N1223" t="str">
        <f>_xll.IMDP("BND",D1223,$N$1,A1223)</f>
        <v>일반</v>
      </c>
      <c r="O1223">
        <f t="shared" si="19"/>
        <v>4.3437420000000004E-2</v>
      </c>
    </row>
    <row r="1224" spans="1:15" x14ac:dyDescent="0.3">
      <c r="A1224" s="73">
        <v>46311</v>
      </c>
      <c r="B1224" s="67" t="s">
        <v>2090</v>
      </c>
      <c r="C1224" s="68" t="s">
        <v>2811</v>
      </c>
      <c r="D1224" s="68" t="s">
        <v>15607</v>
      </c>
      <c r="E1224" s="67" t="s">
        <v>15608</v>
      </c>
      <c r="F1224" s="69">
        <v>4.343</v>
      </c>
      <c r="G1224" s="70">
        <v>4.3384</v>
      </c>
      <c r="H1224" s="70">
        <v>22.201899999999998</v>
      </c>
      <c r="I1224" s="73">
        <v>46282</v>
      </c>
      <c r="J1224" s="73">
        <v>48108</v>
      </c>
      <c r="K1224" s="69">
        <v>4.67</v>
      </c>
      <c r="L1224" s="68" t="s">
        <v>2609</v>
      </c>
      <c r="M1224" s="71">
        <v>8.5000000000000006E-3</v>
      </c>
      <c r="N1224" t="str">
        <f>_xll.IMDP("BND",D1224,$N$1,A1224)</f>
        <v>일반</v>
      </c>
      <c r="O1224">
        <f t="shared" si="19"/>
        <v>3.6876400000000004E-2</v>
      </c>
    </row>
    <row r="1225" spans="1:15" x14ac:dyDescent="0.3">
      <c r="A1225" s="73">
        <v>46311</v>
      </c>
      <c r="B1225" s="67" t="s">
        <v>2090</v>
      </c>
      <c r="C1225" s="68" t="s">
        <v>2811</v>
      </c>
      <c r="D1225" s="68" t="s">
        <v>4022</v>
      </c>
      <c r="E1225" s="67" t="s">
        <v>4023</v>
      </c>
      <c r="F1225" s="69">
        <v>4.3449999999999998</v>
      </c>
      <c r="G1225" s="70">
        <v>4.6234000000000002</v>
      </c>
      <c r="H1225" s="70">
        <v>24.781099999999999</v>
      </c>
      <c r="I1225" s="73">
        <v>44524</v>
      </c>
      <c r="J1225" s="73">
        <v>48176</v>
      </c>
      <c r="K1225" s="69">
        <v>2.73</v>
      </c>
      <c r="L1225" s="68" t="s">
        <v>2609</v>
      </c>
      <c r="M1225" s="71">
        <v>3.5000000000000001E-3</v>
      </c>
      <c r="N1225" t="str">
        <f>_xll.IMDP("BND",D1225,$N$1,A1225)</f>
        <v>일반</v>
      </c>
      <c r="O1225">
        <f t="shared" si="19"/>
        <v>1.6181900000000003E-2</v>
      </c>
    </row>
    <row r="1226" spans="1:15" x14ac:dyDescent="0.3">
      <c r="A1226" s="73">
        <v>46311</v>
      </c>
      <c r="B1226" s="67" t="s">
        <v>2090</v>
      </c>
      <c r="C1226" s="68" t="s">
        <v>2811</v>
      </c>
      <c r="D1226" s="68" t="s">
        <v>4024</v>
      </c>
      <c r="E1226" s="67" t="s">
        <v>4025</v>
      </c>
      <c r="F1226" s="69">
        <v>4.194</v>
      </c>
      <c r="G1226" s="70">
        <v>2.0539999999999998</v>
      </c>
      <c r="H1226" s="70">
        <v>5.3139000000000003</v>
      </c>
      <c r="I1226" s="73">
        <v>44547</v>
      </c>
      <c r="J1226" s="73">
        <v>47104</v>
      </c>
      <c r="K1226" s="69">
        <v>2.57</v>
      </c>
      <c r="L1226" s="68" t="s">
        <v>2609</v>
      </c>
      <c r="M1226" s="71">
        <v>6.3E-3</v>
      </c>
      <c r="N1226" t="str">
        <f>_xll.IMDP("BND",D1226,$N$1,A1226)</f>
        <v>일반</v>
      </c>
      <c r="O1226">
        <f t="shared" si="19"/>
        <v>1.2940199999999999E-2</v>
      </c>
    </row>
    <row r="1227" spans="1:15" x14ac:dyDescent="0.3">
      <c r="A1227" s="73">
        <v>46311</v>
      </c>
      <c r="B1227" s="67" t="s">
        <v>2090</v>
      </c>
      <c r="C1227" s="68" t="s">
        <v>2811</v>
      </c>
      <c r="D1227" s="68" t="s">
        <v>4026</v>
      </c>
      <c r="E1227" s="67" t="s">
        <v>4027</v>
      </c>
      <c r="F1227" s="69">
        <v>4.234</v>
      </c>
      <c r="G1227" s="70">
        <v>2.4653999999999998</v>
      </c>
      <c r="H1227" s="70">
        <v>7.5407000000000002</v>
      </c>
      <c r="I1227" s="73">
        <v>44734</v>
      </c>
      <c r="J1227" s="73">
        <v>47291</v>
      </c>
      <c r="K1227" s="69">
        <v>4.43</v>
      </c>
      <c r="L1227" s="68" t="s">
        <v>2609</v>
      </c>
      <c r="M1227" s="71">
        <v>2.3999999999999998E-3</v>
      </c>
      <c r="N1227" t="str">
        <f>_xll.IMDP("BND",D1227,$N$1,A1227)</f>
        <v>일반</v>
      </c>
      <c r="O1227">
        <f t="shared" si="19"/>
        <v>5.9169599999999989E-3</v>
      </c>
    </row>
    <row r="1228" spans="1:15" x14ac:dyDescent="0.3">
      <c r="A1228" s="73">
        <v>46311</v>
      </c>
      <c r="B1228" s="67" t="s">
        <v>2090</v>
      </c>
      <c r="C1228" s="68" t="s">
        <v>2811</v>
      </c>
      <c r="D1228" s="68" t="s">
        <v>4028</v>
      </c>
      <c r="E1228" s="67" t="s">
        <v>4029</v>
      </c>
      <c r="F1228" s="69">
        <v>4.085</v>
      </c>
      <c r="G1228" s="70">
        <v>1.4418</v>
      </c>
      <c r="H1228" s="70">
        <v>2.8424999999999998</v>
      </c>
      <c r="I1228" s="73">
        <v>46140</v>
      </c>
      <c r="J1228" s="73">
        <v>46871</v>
      </c>
      <c r="K1228" s="69">
        <v>3.65</v>
      </c>
      <c r="L1228" s="68" t="s">
        <v>2609</v>
      </c>
      <c r="M1228" s="71">
        <v>6.6E-3</v>
      </c>
      <c r="N1228" t="str">
        <f>_xll.IMDP("BND",D1228,$N$1,A1228)</f>
        <v>일반</v>
      </c>
      <c r="O1228">
        <f t="shared" si="19"/>
        <v>9.5158799999999991E-3</v>
      </c>
    </row>
    <row r="1229" spans="1:15" x14ac:dyDescent="0.3">
      <c r="A1229" s="73">
        <v>46311</v>
      </c>
      <c r="B1229" s="67" t="s">
        <v>2090</v>
      </c>
      <c r="C1229" s="68" t="s">
        <v>2811</v>
      </c>
      <c r="D1229" s="68" t="s">
        <v>4030</v>
      </c>
      <c r="E1229" s="67" t="s">
        <v>4031</v>
      </c>
      <c r="F1229" s="69">
        <v>4.2220000000000004</v>
      </c>
      <c r="G1229" s="70">
        <v>2.2806000000000002</v>
      </c>
      <c r="H1229" s="70">
        <v>6.5063000000000004</v>
      </c>
      <c r="I1229" s="73">
        <v>46192</v>
      </c>
      <c r="J1229" s="73">
        <v>47211</v>
      </c>
      <c r="K1229" s="69">
        <v>4.07</v>
      </c>
      <c r="L1229" s="68" t="s">
        <v>2609</v>
      </c>
      <c r="M1229" s="71">
        <v>3.27E-2</v>
      </c>
      <c r="N1229" t="str">
        <f>_xll.IMDP("BND",D1229,$N$1,A1229)</f>
        <v>일반</v>
      </c>
      <c r="O1229">
        <f t="shared" si="19"/>
        <v>7.4575620000000009E-2</v>
      </c>
    </row>
    <row r="1230" spans="1:15" x14ac:dyDescent="0.3">
      <c r="A1230" s="73">
        <v>46311</v>
      </c>
      <c r="B1230" s="67" t="s">
        <v>2090</v>
      </c>
      <c r="C1230" s="68" t="s">
        <v>2811</v>
      </c>
      <c r="D1230" s="68" t="s">
        <v>15609</v>
      </c>
      <c r="E1230" s="67" t="s">
        <v>15610</v>
      </c>
      <c r="F1230" s="69">
        <v>4.165</v>
      </c>
      <c r="G1230" s="70">
        <v>1.8245</v>
      </c>
      <c r="H1230" s="70">
        <v>4.2893999999999997</v>
      </c>
      <c r="I1230" s="73">
        <v>46287</v>
      </c>
      <c r="J1230" s="73">
        <v>47018</v>
      </c>
      <c r="K1230" s="69">
        <v>4.3600000000000003</v>
      </c>
      <c r="L1230" s="68" t="s">
        <v>2609</v>
      </c>
      <c r="M1230" s="71">
        <v>2.3E-3</v>
      </c>
      <c r="N1230" t="str">
        <f>_xll.IMDP("BND",D1230,$N$1,A1230)</f>
        <v>일반</v>
      </c>
      <c r="O1230">
        <f t="shared" si="19"/>
        <v>4.1963499999999997E-3</v>
      </c>
    </row>
    <row r="1231" spans="1:15" x14ac:dyDescent="0.3">
      <c r="A1231" s="73">
        <v>46311</v>
      </c>
      <c r="B1231" s="67" t="s">
        <v>2090</v>
      </c>
      <c r="C1231" s="68" t="s">
        <v>2811</v>
      </c>
      <c r="D1231" s="68" t="s">
        <v>1534</v>
      </c>
      <c r="E1231" s="67" t="s">
        <v>1536</v>
      </c>
      <c r="F1231" s="69">
        <v>4.1879999999999997</v>
      </c>
      <c r="G1231" s="70">
        <v>2.0074999999999998</v>
      </c>
      <c r="H1231" s="70">
        <v>5.1029</v>
      </c>
      <c r="I1231" s="73">
        <v>44530</v>
      </c>
      <c r="J1231" s="73">
        <v>47087</v>
      </c>
      <c r="K1231" s="69">
        <v>2.59</v>
      </c>
      <c r="L1231" s="68" t="s">
        <v>2609</v>
      </c>
      <c r="M1231" s="71">
        <v>1.04E-2</v>
      </c>
      <c r="N1231" t="str">
        <f>_xll.IMDP("BND",D1231,$N$1,A1231)</f>
        <v>일반</v>
      </c>
      <c r="O1231">
        <f t="shared" si="19"/>
        <v>2.0877999999999997E-2</v>
      </c>
    </row>
    <row r="1232" spans="1:15" x14ac:dyDescent="0.3">
      <c r="A1232" s="73">
        <v>46311</v>
      </c>
      <c r="B1232" s="67" t="s">
        <v>2090</v>
      </c>
      <c r="C1232" s="68" t="s">
        <v>2811</v>
      </c>
      <c r="D1232" s="68" t="s">
        <v>4032</v>
      </c>
      <c r="E1232" s="67" t="s">
        <v>4033</v>
      </c>
      <c r="F1232" s="69">
        <v>4.2039999999999997</v>
      </c>
      <c r="G1232" s="70">
        <v>2.1526999999999998</v>
      </c>
      <c r="H1232" s="70">
        <v>5.7899000000000003</v>
      </c>
      <c r="I1232" s="73">
        <v>44588</v>
      </c>
      <c r="J1232" s="73">
        <v>47145</v>
      </c>
      <c r="K1232" s="69">
        <v>2.99</v>
      </c>
      <c r="L1232" s="68" t="s">
        <v>2609</v>
      </c>
      <c r="M1232" s="71">
        <v>6.4000000000000003E-3</v>
      </c>
      <c r="N1232" t="str">
        <f>_xll.IMDP("BND",D1232,$N$1,A1232)</f>
        <v>일반</v>
      </c>
      <c r="O1232">
        <f t="shared" si="19"/>
        <v>1.3777279999999999E-2</v>
      </c>
    </row>
    <row r="1233" spans="1:15" x14ac:dyDescent="0.3">
      <c r="A1233" s="73">
        <v>46311</v>
      </c>
      <c r="B1233" s="67" t="s">
        <v>2090</v>
      </c>
      <c r="C1233" s="68" t="s">
        <v>2811</v>
      </c>
      <c r="D1233" s="68" t="s">
        <v>4034</v>
      </c>
      <c r="E1233" s="67" t="s">
        <v>4035</v>
      </c>
      <c r="F1233" s="69">
        <v>3.7010000000000001</v>
      </c>
      <c r="G1233" s="70">
        <v>0.40679999999999999</v>
      </c>
      <c r="H1233" s="70">
        <v>0.36520000000000002</v>
      </c>
      <c r="I1233" s="73">
        <v>44638</v>
      </c>
      <c r="J1233" s="73">
        <v>46464</v>
      </c>
      <c r="K1233" s="69">
        <v>3.09</v>
      </c>
      <c r="L1233" s="68" t="s">
        <v>2609</v>
      </c>
      <c r="M1233" s="71">
        <v>8.3000000000000001E-3</v>
      </c>
      <c r="N1233" t="str">
        <f>_xll.IMDP("BND",D1233,$N$1,A1233)</f>
        <v>일반</v>
      </c>
      <c r="O1233">
        <f t="shared" si="19"/>
        <v>3.3764400000000001E-3</v>
      </c>
    </row>
    <row r="1234" spans="1:15" x14ac:dyDescent="0.3">
      <c r="A1234" s="73">
        <v>46311</v>
      </c>
      <c r="B1234" s="67" t="s">
        <v>2090</v>
      </c>
      <c r="C1234" s="68" t="s">
        <v>2811</v>
      </c>
      <c r="D1234" s="68" t="s">
        <v>4036</v>
      </c>
      <c r="E1234" s="67" t="s">
        <v>4037</v>
      </c>
      <c r="F1234" s="69">
        <v>4.2270000000000003</v>
      </c>
      <c r="G1234" s="70">
        <v>2.3329</v>
      </c>
      <c r="H1234" s="70">
        <v>6.8110999999999997</v>
      </c>
      <c r="I1234" s="73">
        <v>46140</v>
      </c>
      <c r="J1234" s="73">
        <v>47235</v>
      </c>
      <c r="K1234" s="69">
        <v>3.84</v>
      </c>
      <c r="L1234" s="68" t="s">
        <v>2609</v>
      </c>
      <c r="M1234" s="71">
        <v>6.4999999999999997E-3</v>
      </c>
      <c r="N1234" t="str">
        <f>_xll.IMDP("BND",D1234,$N$1,A1234)</f>
        <v>일반</v>
      </c>
      <c r="O1234">
        <f t="shared" si="19"/>
        <v>1.516385E-2</v>
      </c>
    </row>
    <row r="1235" spans="1:15" x14ac:dyDescent="0.3">
      <c r="A1235" s="73">
        <v>46311</v>
      </c>
      <c r="B1235" s="67" t="s">
        <v>2090</v>
      </c>
      <c r="C1235" s="68" t="s">
        <v>2811</v>
      </c>
      <c r="D1235" s="68" t="s">
        <v>13956</v>
      </c>
      <c r="E1235" s="67" t="s">
        <v>13957</v>
      </c>
      <c r="F1235" s="69">
        <v>4.1189999999999998</v>
      </c>
      <c r="G1235" s="70">
        <v>1.5864</v>
      </c>
      <c r="H1235" s="70">
        <v>3.3576000000000001</v>
      </c>
      <c r="I1235" s="73">
        <v>46198</v>
      </c>
      <c r="J1235" s="73">
        <v>46927</v>
      </c>
      <c r="K1235" s="69">
        <v>4.1500000000000004</v>
      </c>
      <c r="L1235" s="68" t="s">
        <v>2609</v>
      </c>
      <c r="M1235" s="71">
        <v>6.6E-3</v>
      </c>
      <c r="N1235" t="str">
        <f>_xll.IMDP("BND",D1235,$N$1,A1235)</f>
        <v>일반</v>
      </c>
      <c r="O1235">
        <f t="shared" si="19"/>
        <v>1.047024E-2</v>
      </c>
    </row>
    <row r="1236" spans="1:15" x14ac:dyDescent="0.3">
      <c r="A1236" s="73">
        <v>46311</v>
      </c>
      <c r="B1236" s="67" t="s">
        <v>2090</v>
      </c>
      <c r="C1236" s="68" t="s">
        <v>2811</v>
      </c>
      <c r="D1236" s="68" t="s">
        <v>15611</v>
      </c>
      <c r="E1236" s="67" t="s">
        <v>15612</v>
      </c>
      <c r="F1236" s="69">
        <v>4.2450000000000001</v>
      </c>
      <c r="G1236" s="70">
        <v>2.7082999999999999</v>
      </c>
      <c r="H1236" s="70">
        <v>8.9175000000000004</v>
      </c>
      <c r="I1236" s="73">
        <v>46287</v>
      </c>
      <c r="J1236" s="73">
        <v>47381</v>
      </c>
      <c r="K1236" s="69">
        <v>4.46</v>
      </c>
      <c r="L1236" s="68" t="s">
        <v>2609</v>
      </c>
      <c r="M1236" s="71">
        <v>5.5999999999999999E-3</v>
      </c>
      <c r="N1236" t="str">
        <f>_xll.IMDP("BND",D1236,$N$1,A1236)</f>
        <v>일반</v>
      </c>
      <c r="O1236">
        <f t="shared" si="19"/>
        <v>1.516648E-2</v>
      </c>
    </row>
    <row r="1237" spans="1:15" x14ac:dyDescent="0.3">
      <c r="A1237" s="73">
        <v>46311</v>
      </c>
      <c r="B1237" s="67" t="s">
        <v>2090</v>
      </c>
      <c r="C1237" s="68" t="s">
        <v>2811</v>
      </c>
      <c r="D1237" s="68" t="s">
        <v>4038</v>
      </c>
      <c r="E1237" s="67" t="s">
        <v>4039</v>
      </c>
      <c r="F1237" s="69">
        <v>4.3440000000000003</v>
      </c>
      <c r="G1237" s="70">
        <v>4.6519000000000004</v>
      </c>
      <c r="H1237" s="70">
        <v>25.0245</v>
      </c>
      <c r="I1237" s="73">
        <v>44530</v>
      </c>
      <c r="J1237" s="73">
        <v>48182</v>
      </c>
      <c r="K1237" s="69">
        <v>2.62</v>
      </c>
      <c r="L1237" s="68" t="s">
        <v>2609</v>
      </c>
      <c r="M1237" s="71">
        <v>2.5999999999999999E-3</v>
      </c>
      <c r="N1237" t="str">
        <f>_xll.IMDP("BND",D1237,$N$1,A1237)</f>
        <v>일반</v>
      </c>
      <c r="O1237">
        <f t="shared" si="19"/>
        <v>1.209494E-2</v>
      </c>
    </row>
    <row r="1238" spans="1:15" x14ac:dyDescent="0.3">
      <c r="A1238" s="73">
        <v>46311</v>
      </c>
      <c r="B1238" s="67" t="s">
        <v>2090</v>
      </c>
      <c r="C1238" s="68" t="s">
        <v>2811</v>
      </c>
      <c r="D1238" s="68" t="s">
        <v>4040</v>
      </c>
      <c r="E1238" s="67" t="s">
        <v>4041</v>
      </c>
      <c r="F1238" s="69">
        <v>3.8679999999999999</v>
      </c>
      <c r="G1238" s="70">
        <v>0.57720000000000005</v>
      </c>
      <c r="H1238" s="70">
        <v>0.62080000000000002</v>
      </c>
      <c r="I1238" s="73">
        <v>44705</v>
      </c>
      <c r="J1238" s="73">
        <v>46531</v>
      </c>
      <c r="K1238" s="69">
        <v>3.85</v>
      </c>
      <c r="L1238" s="68" t="s">
        <v>2609</v>
      </c>
      <c r="M1238" s="71">
        <v>7.1000000000000004E-3</v>
      </c>
      <c r="N1238" t="str">
        <f>_xll.IMDP("BND",D1238,$N$1,A1238)</f>
        <v>일반</v>
      </c>
      <c r="O1238">
        <f t="shared" si="19"/>
        <v>4.0981200000000002E-3</v>
      </c>
    </row>
    <row r="1239" spans="1:15" x14ac:dyDescent="0.3">
      <c r="A1239" s="73">
        <v>46311</v>
      </c>
      <c r="B1239" s="67" t="s">
        <v>2090</v>
      </c>
      <c r="C1239" s="68" t="s">
        <v>2811</v>
      </c>
      <c r="D1239" s="68" t="s">
        <v>4042</v>
      </c>
      <c r="E1239" s="67" t="s">
        <v>4043</v>
      </c>
      <c r="F1239" s="69">
        <v>3.9910000000000001</v>
      </c>
      <c r="G1239" s="70">
        <v>0.72789999999999999</v>
      </c>
      <c r="H1239" s="70">
        <v>0.89149999999999996</v>
      </c>
      <c r="I1239" s="73">
        <v>44762</v>
      </c>
      <c r="J1239" s="73">
        <v>46588</v>
      </c>
      <c r="K1239" s="69">
        <v>4.2</v>
      </c>
      <c r="L1239" s="68" t="s">
        <v>2609</v>
      </c>
      <c r="M1239" s="71">
        <v>5.5999999999999999E-3</v>
      </c>
      <c r="N1239" t="str">
        <f>_xll.IMDP("BND",D1239,$N$1,A1239)</f>
        <v>일반</v>
      </c>
      <c r="O1239">
        <f t="shared" si="19"/>
        <v>4.0762400000000001E-3</v>
      </c>
    </row>
    <row r="1240" spans="1:15" x14ac:dyDescent="0.3">
      <c r="A1240" s="73">
        <v>46311</v>
      </c>
      <c r="B1240" s="67" t="s">
        <v>2090</v>
      </c>
      <c r="C1240" s="68" t="s">
        <v>2811</v>
      </c>
      <c r="D1240" s="68" t="s">
        <v>4044</v>
      </c>
      <c r="E1240" s="67" t="s">
        <v>4045</v>
      </c>
      <c r="F1240" s="69">
        <v>4.0060000000000002</v>
      </c>
      <c r="G1240" s="70">
        <v>0.80249999999999999</v>
      </c>
      <c r="H1240" s="70">
        <v>1.0421</v>
      </c>
      <c r="I1240" s="73">
        <v>44790</v>
      </c>
      <c r="J1240" s="73">
        <v>46616</v>
      </c>
      <c r="K1240" s="69">
        <v>4.2</v>
      </c>
      <c r="L1240" s="68" t="s">
        <v>2609</v>
      </c>
      <c r="M1240" s="71">
        <v>4.1999999999999997E-3</v>
      </c>
      <c r="N1240" t="str">
        <f>_xll.IMDP("BND",D1240,$N$1,A1240)</f>
        <v>일반</v>
      </c>
      <c r="O1240">
        <f t="shared" si="19"/>
        <v>3.3704999999999998E-3</v>
      </c>
    </row>
    <row r="1241" spans="1:15" x14ac:dyDescent="0.3">
      <c r="A1241" s="73">
        <v>46311</v>
      </c>
      <c r="B1241" s="67" t="s">
        <v>2090</v>
      </c>
      <c r="C1241" s="68" t="s">
        <v>2811</v>
      </c>
      <c r="D1241" s="68" t="s">
        <v>4046</v>
      </c>
      <c r="E1241" s="67" t="s">
        <v>4047</v>
      </c>
      <c r="F1241" s="69">
        <v>4.3209999999999997</v>
      </c>
      <c r="G1241" s="70">
        <v>4.0171000000000001</v>
      </c>
      <c r="H1241" s="70">
        <v>19.231000000000002</v>
      </c>
      <c r="I1241" s="73">
        <v>46140</v>
      </c>
      <c r="J1241" s="73">
        <v>47966</v>
      </c>
      <c r="K1241" s="69">
        <v>3.98</v>
      </c>
      <c r="L1241" s="68" t="s">
        <v>2609</v>
      </c>
      <c r="M1241" s="71">
        <v>4.1999999999999997E-3</v>
      </c>
      <c r="N1241" t="str">
        <f>_xll.IMDP("BND",D1241,$N$1,A1241)</f>
        <v>일반</v>
      </c>
      <c r="O1241">
        <f t="shared" si="19"/>
        <v>1.6871819999999999E-2</v>
      </c>
    </row>
    <row r="1242" spans="1:15" x14ac:dyDescent="0.3">
      <c r="A1242" s="73">
        <v>46311</v>
      </c>
      <c r="B1242" s="67" t="s">
        <v>2090</v>
      </c>
      <c r="C1242" s="68" t="s">
        <v>2811</v>
      </c>
      <c r="D1242" s="68" t="s">
        <v>15613</v>
      </c>
      <c r="E1242" s="67" t="s">
        <v>15614</v>
      </c>
      <c r="F1242" s="69">
        <v>4.3440000000000003</v>
      </c>
      <c r="G1242" s="70">
        <v>4.3533999999999997</v>
      </c>
      <c r="H1242" s="70">
        <v>22.336300000000001</v>
      </c>
      <c r="I1242" s="73">
        <v>46287</v>
      </c>
      <c r="J1242" s="73">
        <v>48113</v>
      </c>
      <c r="K1242" s="69">
        <v>4.6500000000000004</v>
      </c>
      <c r="L1242" s="68" t="s">
        <v>2609</v>
      </c>
      <c r="M1242" s="71">
        <v>4.7000000000000002E-3</v>
      </c>
      <c r="N1242" t="str">
        <f>_xll.IMDP("BND",D1242,$N$1,A1242)</f>
        <v>일반</v>
      </c>
      <c r="O1242">
        <f t="shared" si="19"/>
        <v>2.046098E-2</v>
      </c>
    </row>
    <row r="1243" spans="1:15" x14ac:dyDescent="0.3">
      <c r="A1243" s="73">
        <v>46311</v>
      </c>
      <c r="B1243" s="67" t="s">
        <v>2090</v>
      </c>
      <c r="C1243" s="68" t="s">
        <v>2811</v>
      </c>
      <c r="D1243" s="68" t="s">
        <v>4048</v>
      </c>
      <c r="E1243" s="67" t="s">
        <v>4049</v>
      </c>
      <c r="F1243" s="69">
        <v>4.194</v>
      </c>
      <c r="G1243" s="70">
        <v>2.0682999999999998</v>
      </c>
      <c r="H1243" s="70">
        <v>5.3785999999999996</v>
      </c>
      <c r="I1243" s="73">
        <v>44552</v>
      </c>
      <c r="J1243" s="73">
        <v>47109</v>
      </c>
      <c r="K1243" s="69">
        <v>2.5299999999999998</v>
      </c>
      <c r="L1243" s="68" t="s">
        <v>2609</v>
      </c>
      <c r="M1243" s="71">
        <v>6.7999999999999996E-3</v>
      </c>
      <c r="N1243" t="str">
        <f>_xll.IMDP("BND",D1243,$N$1,A1243)</f>
        <v>일반</v>
      </c>
      <c r="O1243">
        <f t="shared" si="19"/>
        <v>1.4064439999999997E-2</v>
      </c>
    </row>
    <row r="1244" spans="1:15" x14ac:dyDescent="0.3">
      <c r="A1244" s="73">
        <v>46311</v>
      </c>
      <c r="B1244" s="67" t="s">
        <v>2090</v>
      </c>
      <c r="C1244" s="68" t="s">
        <v>2811</v>
      </c>
      <c r="D1244" s="68" t="s">
        <v>4050</v>
      </c>
      <c r="E1244" s="67" t="s">
        <v>4051</v>
      </c>
      <c r="F1244" s="69">
        <v>3.72</v>
      </c>
      <c r="G1244" s="70">
        <v>0.42309999999999998</v>
      </c>
      <c r="H1244" s="70">
        <v>0.38669999999999999</v>
      </c>
      <c r="I1244" s="73">
        <v>44644</v>
      </c>
      <c r="J1244" s="73">
        <v>46470</v>
      </c>
      <c r="K1244" s="69">
        <v>3.29</v>
      </c>
      <c r="L1244" s="68" t="s">
        <v>2609</v>
      </c>
      <c r="M1244" s="71">
        <v>3.7000000000000002E-3</v>
      </c>
      <c r="N1244" t="str">
        <f>_xll.IMDP("BND",D1244,$N$1,A1244)</f>
        <v>일반</v>
      </c>
      <c r="O1244">
        <f t="shared" si="19"/>
        <v>1.56547E-3</v>
      </c>
    </row>
    <row r="1245" spans="1:15" x14ac:dyDescent="0.3">
      <c r="A1245" s="73">
        <v>46311</v>
      </c>
      <c r="B1245" s="67" t="s">
        <v>2090</v>
      </c>
      <c r="C1245" s="68" t="s">
        <v>2811</v>
      </c>
      <c r="D1245" s="68" t="s">
        <v>4052</v>
      </c>
      <c r="E1245" s="67" t="s">
        <v>4053</v>
      </c>
      <c r="F1245" s="69">
        <v>3.948</v>
      </c>
      <c r="G1245" s="70">
        <v>0.65649999999999997</v>
      </c>
      <c r="H1245" s="70">
        <v>0.75800000000000001</v>
      </c>
      <c r="I1245" s="73">
        <v>44736</v>
      </c>
      <c r="J1245" s="73">
        <v>46562</v>
      </c>
      <c r="K1245" s="69">
        <v>4.47</v>
      </c>
      <c r="L1245" s="68" t="s">
        <v>2609</v>
      </c>
      <c r="M1245" s="71">
        <v>5.1999999999999998E-3</v>
      </c>
      <c r="N1245" t="str">
        <f>_xll.IMDP("BND",D1245,$N$1,A1245)</f>
        <v>일반</v>
      </c>
      <c r="O1245">
        <f t="shared" si="19"/>
        <v>3.4137999999999998E-3</v>
      </c>
    </row>
    <row r="1246" spans="1:15" x14ac:dyDescent="0.3">
      <c r="A1246" s="73">
        <v>46311</v>
      </c>
      <c r="B1246" s="67" t="s">
        <v>2090</v>
      </c>
      <c r="C1246" s="68" t="s">
        <v>2811</v>
      </c>
      <c r="D1246" s="68" t="s">
        <v>4054</v>
      </c>
      <c r="E1246" s="67" t="s">
        <v>4055</v>
      </c>
      <c r="F1246" s="69">
        <v>4.6079999999999997</v>
      </c>
      <c r="G1246" s="70">
        <v>15.958500000000001</v>
      </c>
      <c r="H1246" s="70">
        <v>342.58080000000001</v>
      </c>
      <c r="I1246" s="73">
        <v>44648</v>
      </c>
      <c r="J1246" s="73">
        <v>55606</v>
      </c>
      <c r="K1246" s="69">
        <v>3.3</v>
      </c>
      <c r="L1246" s="68" t="s">
        <v>2609</v>
      </c>
      <c r="M1246" s="71">
        <v>4.7999999999999996E-3</v>
      </c>
      <c r="N1246" t="str">
        <f>_xll.IMDP("BND",D1246,$N$1,A1246)</f>
        <v>일반</v>
      </c>
      <c r="O1246">
        <f t="shared" si="19"/>
        <v>7.6600799999999997E-2</v>
      </c>
    </row>
    <row r="1247" spans="1:15" x14ac:dyDescent="0.3">
      <c r="A1247" s="73">
        <v>46311</v>
      </c>
      <c r="B1247" s="67" t="s">
        <v>2090</v>
      </c>
      <c r="C1247" s="68" t="s">
        <v>2811</v>
      </c>
      <c r="D1247" s="68" t="s">
        <v>4056</v>
      </c>
      <c r="E1247" s="67" t="s">
        <v>4057</v>
      </c>
      <c r="F1247" s="69">
        <v>3.8849999999999998</v>
      </c>
      <c r="G1247" s="70">
        <v>0.59340000000000004</v>
      </c>
      <c r="H1247" s="70">
        <v>0.64749999999999996</v>
      </c>
      <c r="I1247" s="73">
        <v>44711</v>
      </c>
      <c r="J1247" s="73">
        <v>46537</v>
      </c>
      <c r="K1247" s="69">
        <v>3.77</v>
      </c>
      <c r="L1247" s="68" t="s">
        <v>2609</v>
      </c>
      <c r="M1247" s="71">
        <v>7.1000000000000004E-3</v>
      </c>
      <c r="N1247" t="str">
        <f>_xll.IMDP("BND",D1247,$N$1,A1247)</f>
        <v>일반</v>
      </c>
      <c r="O1247">
        <f t="shared" si="19"/>
        <v>4.2131400000000006E-3</v>
      </c>
    </row>
    <row r="1248" spans="1:15" x14ac:dyDescent="0.3">
      <c r="A1248" s="73">
        <v>46311</v>
      </c>
      <c r="B1248" s="67" t="s">
        <v>2090</v>
      </c>
      <c r="C1248" s="68" t="s">
        <v>2811</v>
      </c>
      <c r="D1248" s="68" t="s">
        <v>4058</v>
      </c>
      <c r="E1248" s="67" t="s">
        <v>4059</v>
      </c>
      <c r="F1248" s="69">
        <v>4.1959999999999997</v>
      </c>
      <c r="G1248" s="70">
        <v>2.0706000000000002</v>
      </c>
      <c r="H1248" s="70">
        <v>5.3897000000000004</v>
      </c>
      <c r="I1248" s="73">
        <v>44553</v>
      </c>
      <c r="J1248" s="73">
        <v>47110</v>
      </c>
      <c r="K1248" s="69">
        <v>2.5499999999999998</v>
      </c>
      <c r="L1248" s="68" t="s">
        <v>2609</v>
      </c>
      <c r="M1248" s="71">
        <v>6.3E-3</v>
      </c>
      <c r="N1248" t="str">
        <f>_xll.IMDP("BND",D1248,$N$1,A1248)</f>
        <v>일반</v>
      </c>
      <c r="O1248">
        <f t="shared" si="19"/>
        <v>1.3044780000000001E-2</v>
      </c>
    </row>
    <row r="1249" spans="1:15" x14ac:dyDescent="0.3">
      <c r="A1249" s="73">
        <v>46311</v>
      </c>
      <c r="B1249" s="67" t="s">
        <v>2090</v>
      </c>
      <c r="C1249" s="68" t="s">
        <v>2811</v>
      </c>
      <c r="D1249" s="68" t="s">
        <v>4060</v>
      </c>
      <c r="E1249" s="67" t="s">
        <v>4061</v>
      </c>
      <c r="F1249" s="69">
        <v>4.0090000000000003</v>
      </c>
      <c r="G1249" s="70">
        <v>0.8155</v>
      </c>
      <c r="H1249" s="70">
        <v>1.0698000000000001</v>
      </c>
      <c r="I1249" s="73">
        <v>44795</v>
      </c>
      <c r="J1249" s="73">
        <v>46621</v>
      </c>
      <c r="K1249" s="69">
        <v>4.3</v>
      </c>
      <c r="L1249" s="68" t="s">
        <v>2609</v>
      </c>
      <c r="M1249" s="71">
        <v>2.3E-3</v>
      </c>
      <c r="N1249" t="str">
        <f>_xll.IMDP("BND",D1249,$N$1,A1249)</f>
        <v>일반</v>
      </c>
      <c r="O1249">
        <f t="shared" si="19"/>
        <v>1.87565E-3</v>
      </c>
    </row>
    <row r="1250" spans="1:15" x14ac:dyDescent="0.3">
      <c r="A1250" s="73">
        <v>46311</v>
      </c>
      <c r="B1250" s="67" t="s">
        <v>2090</v>
      </c>
      <c r="C1250" s="68" t="s">
        <v>2811</v>
      </c>
      <c r="D1250" s="68" t="s">
        <v>4062</v>
      </c>
      <c r="E1250" s="67" t="s">
        <v>4063</v>
      </c>
      <c r="F1250" s="69">
        <v>4.3449999999999998</v>
      </c>
      <c r="G1250" s="70">
        <v>4.7175000000000002</v>
      </c>
      <c r="H1250" s="70">
        <v>25.661300000000001</v>
      </c>
      <c r="I1250" s="73">
        <v>44553</v>
      </c>
      <c r="J1250" s="73">
        <v>48205</v>
      </c>
      <c r="K1250" s="69">
        <v>2.59</v>
      </c>
      <c r="L1250" s="68" t="s">
        <v>2609</v>
      </c>
      <c r="M1250" s="71">
        <v>2.5999999999999999E-3</v>
      </c>
      <c r="N1250" t="str">
        <f>_xll.IMDP("BND",D1250,$N$1,A1250)</f>
        <v>일반</v>
      </c>
      <c r="O1250">
        <f t="shared" si="19"/>
        <v>1.22655E-2</v>
      </c>
    </row>
    <row r="1251" spans="1:15" x14ac:dyDescent="0.3">
      <c r="A1251" s="73">
        <v>46311</v>
      </c>
      <c r="B1251" s="67" t="s">
        <v>2090</v>
      </c>
      <c r="C1251" s="68" t="s">
        <v>2811</v>
      </c>
      <c r="D1251" s="68" t="s">
        <v>4064</v>
      </c>
      <c r="E1251" s="67" t="s">
        <v>4065</v>
      </c>
      <c r="F1251" s="69">
        <v>4.6109999999999998</v>
      </c>
      <c r="G1251" s="70">
        <v>15.2812</v>
      </c>
      <c r="H1251" s="70">
        <v>324.28590000000003</v>
      </c>
      <c r="I1251" s="73">
        <v>44672</v>
      </c>
      <c r="J1251" s="73">
        <v>55630</v>
      </c>
      <c r="K1251" s="69">
        <v>3.72</v>
      </c>
      <c r="L1251" s="68" t="s">
        <v>2609</v>
      </c>
      <c r="M1251" s="71">
        <v>4.1000000000000003E-3</v>
      </c>
      <c r="N1251" t="str">
        <f>_xll.IMDP("BND",D1251,$N$1,A1251)</f>
        <v>일반</v>
      </c>
      <c r="O1251">
        <f t="shared" si="19"/>
        <v>6.2652920000000001E-2</v>
      </c>
    </row>
    <row r="1252" spans="1:15" x14ac:dyDescent="0.3">
      <c r="A1252" s="73">
        <v>46311</v>
      </c>
      <c r="B1252" s="67" t="s">
        <v>2090</v>
      </c>
      <c r="C1252" s="68" t="s">
        <v>2811</v>
      </c>
      <c r="D1252" s="68" t="s">
        <v>4066</v>
      </c>
      <c r="E1252" s="67" t="s">
        <v>4067</v>
      </c>
      <c r="F1252" s="69">
        <v>4.0270000000000001</v>
      </c>
      <c r="G1252" s="70">
        <v>0.90990000000000004</v>
      </c>
      <c r="H1252" s="70">
        <v>1.2804</v>
      </c>
      <c r="I1252" s="73">
        <v>44832</v>
      </c>
      <c r="J1252" s="73">
        <v>46658</v>
      </c>
      <c r="K1252" s="69">
        <v>5.69</v>
      </c>
      <c r="L1252" s="68" t="s">
        <v>2609</v>
      </c>
      <c r="M1252" s="71">
        <v>7.1000000000000004E-3</v>
      </c>
      <c r="N1252" t="str">
        <f>_xll.IMDP("BND",D1252,$N$1,A1252)</f>
        <v>일반</v>
      </c>
      <c r="O1252">
        <f t="shared" si="19"/>
        <v>6.4602900000000005E-3</v>
      </c>
    </row>
    <row r="1253" spans="1:15" x14ac:dyDescent="0.3">
      <c r="A1253" s="73">
        <v>46311</v>
      </c>
      <c r="B1253" s="67" t="s">
        <v>2090</v>
      </c>
      <c r="C1253" s="68" t="s">
        <v>2811</v>
      </c>
      <c r="D1253" s="68" t="s">
        <v>4068</v>
      </c>
      <c r="E1253" s="67" t="s">
        <v>4069</v>
      </c>
      <c r="F1253" s="69">
        <v>3.794</v>
      </c>
      <c r="G1253" s="70">
        <v>0.50039999999999996</v>
      </c>
      <c r="H1253" s="70">
        <v>0.50029999999999997</v>
      </c>
      <c r="I1253" s="73">
        <v>44677</v>
      </c>
      <c r="J1253" s="73">
        <v>46503</v>
      </c>
      <c r="K1253" s="69">
        <v>3.77</v>
      </c>
      <c r="L1253" s="68" t="s">
        <v>2609</v>
      </c>
      <c r="M1253" s="71">
        <v>2.8E-3</v>
      </c>
      <c r="N1253" t="str">
        <f>_xll.IMDP("BND",D1253,$N$1,A1253)</f>
        <v>일반</v>
      </c>
      <c r="O1253">
        <f t="shared" si="19"/>
        <v>1.4011199999999998E-3</v>
      </c>
    </row>
    <row r="1254" spans="1:15" x14ac:dyDescent="0.3">
      <c r="A1254" s="73">
        <v>46311</v>
      </c>
      <c r="B1254" s="67" t="s">
        <v>2090</v>
      </c>
      <c r="C1254" s="68" t="s">
        <v>2811</v>
      </c>
      <c r="D1254" s="68" t="s">
        <v>4070</v>
      </c>
      <c r="E1254" s="67" t="s">
        <v>4071</v>
      </c>
      <c r="F1254" s="69">
        <v>4.3109999999999999</v>
      </c>
      <c r="G1254" s="70">
        <v>3.8165</v>
      </c>
      <c r="H1254" s="70">
        <v>15.8233</v>
      </c>
      <c r="I1254" s="73">
        <v>44118</v>
      </c>
      <c r="J1254" s="73">
        <v>47770</v>
      </c>
      <c r="K1254" s="69">
        <v>1.65</v>
      </c>
      <c r="L1254" s="68" t="s">
        <v>2609</v>
      </c>
      <c r="M1254" s="71">
        <v>7.9000000000000008E-3</v>
      </c>
      <c r="N1254" t="str">
        <f>_xll.IMDP("BND",D1254,$N$1,A1254)</f>
        <v>지방공기업</v>
      </c>
      <c r="O1254">
        <f t="shared" si="19"/>
        <v>3.0150350000000003E-2</v>
      </c>
    </row>
    <row r="1255" spans="1:15" x14ac:dyDescent="0.3">
      <c r="A1255" s="73">
        <v>46311</v>
      </c>
      <c r="B1255" s="67" t="s">
        <v>2090</v>
      </c>
      <c r="C1255" s="68" t="s">
        <v>2811</v>
      </c>
      <c r="D1255" s="68" t="s">
        <v>4072</v>
      </c>
      <c r="E1255" s="67" t="s">
        <v>4073</v>
      </c>
      <c r="F1255" s="69">
        <v>4.0410000000000004</v>
      </c>
      <c r="G1255" s="70">
        <v>1.0203</v>
      </c>
      <c r="H1255" s="70">
        <v>1.3008999999999999</v>
      </c>
      <c r="I1255" s="73">
        <v>44138</v>
      </c>
      <c r="J1255" s="73">
        <v>46694</v>
      </c>
      <c r="K1255" s="69">
        <v>1.61</v>
      </c>
      <c r="L1255" s="68" t="s">
        <v>2609</v>
      </c>
      <c r="M1255" s="71">
        <v>5.7000000000000002E-3</v>
      </c>
      <c r="N1255" t="str">
        <f>_xll.IMDP("BND",D1255,$N$1,A1255)</f>
        <v>지방공기업</v>
      </c>
      <c r="O1255">
        <f t="shared" si="19"/>
        <v>5.81571E-3</v>
      </c>
    </row>
    <row r="1256" spans="1:15" x14ac:dyDescent="0.3">
      <c r="A1256" s="73">
        <v>46311</v>
      </c>
      <c r="B1256" s="67" t="s">
        <v>2090</v>
      </c>
      <c r="C1256" s="68" t="s">
        <v>2811</v>
      </c>
      <c r="D1256" s="68" t="s">
        <v>4074</v>
      </c>
      <c r="E1256" s="67" t="s">
        <v>4075</v>
      </c>
      <c r="F1256" s="69">
        <v>4.0970000000000004</v>
      </c>
      <c r="G1256" s="70">
        <v>1.538</v>
      </c>
      <c r="H1256" s="70">
        <v>2.7749000000000001</v>
      </c>
      <c r="I1256" s="73">
        <v>44334</v>
      </c>
      <c r="J1256" s="73">
        <v>46891</v>
      </c>
      <c r="K1256" s="69">
        <v>2.1</v>
      </c>
      <c r="L1256" s="68" t="s">
        <v>2609</v>
      </c>
      <c r="M1256" s="71">
        <v>1.26E-2</v>
      </c>
      <c r="N1256" t="str">
        <f>_xll.IMDP("BND",D1256,$N$1,A1256)</f>
        <v>지방공기업</v>
      </c>
      <c r="O1256">
        <f t="shared" si="19"/>
        <v>1.9378800000000002E-2</v>
      </c>
    </row>
    <row r="1257" spans="1:15" x14ac:dyDescent="0.3">
      <c r="A1257" s="73">
        <v>46311</v>
      </c>
      <c r="B1257" s="67" t="s">
        <v>2090</v>
      </c>
      <c r="C1257" s="68" t="s">
        <v>2811</v>
      </c>
      <c r="D1257" s="68" t="s">
        <v>1600</v>
      </c>
      <c r="E1257" s="67" t="s">
        <v>1601</v>
      </c>
      <c r="F1257" s="69">
        <v>4.351</v>
      </c>
      <c r="G1257" s="70">
        <v>4.3650000000000002</v>
      </c>
      <c r="H1257" s="70">
        <v>20.830300000000001</v>
      </c>
      <c r="I1257" s="73">
        <v>44363</v>
      </c>
      <c r="J1257" s="73">
        <v>48015</v>
      </c>
      <c r="K1257" s="69">
        <v>2.2599999999999998</v>
      </c>
      <c r="L1257" s="68" t="s">
        <v>2609</v>
      </c>
      <c r="M1257" s="71">
        <v>1.35E-2</v>
      </c>
      <c r="N1257" t="str">
        <f>_xll.IMDP("BND",D1257,$N$1,A1257)</f>
        <v>지방공기업</v>
      </c>
      <c r="O1257">
        <f t="shared" si="19"/>
        <v>5.8927500000000001E-2</v>
      </c>
    </row>
    <row r="1258" spans="1:15" x14ac:dyDescent="0.3">
      <c r="A1258" s="73">
        <v>46311</v>
      </c>
      <c r="B1258" s="67" t="s">
        <v>2090</v>
      </c>
      <c r="C1258" s="68" t="s">
        <v>2811</v>
      </c>
      <c r="D1258" s="68" t="s">
        <v>4076</v>
      </c>
      <c r="E1258" s="67" t="s">
        <v>4077</v>
      </c>
      <c r="F1258" s="69">
        <v>4.1970000000000001</v>
      </c>
      <c r="G1258" s="70">
        <v>1.9861</v>
      </c>
      <c r="H1258" s="70">
        <v>4.5140000000000002</v>
      </c>
      <c r="I1258" s="73">
        <v>44512</v>
      </c>
      <c r="J1258" s="73">
        <v>47069</v>
      </c>
      <c r="K1258" s="69">
        <v>2.59</v>
      </c>
      <c r="L1258" s="68" t="s">
        <v>2609</v>
      </c>
      <c r="M1258" s="71">
        <v>4.1000000000000003E-3</v>
      </c>
      <c r="N1258" t="str">
        <f>_xll.IMDP("BND",D1258,$N$1,A1258)</f>
        <v>지방공기업</v>
      </c>
      <c r="O1258">
        <f t="shared" si="19"/>
        <v>8.1430100000000009E-3</v>
      </c>
    </row>
    <row r="1259" spans="1:15" x14ac:dyDescent="0.3">
      <c r="A1259" s="73">
        <v>46311</v>
      </c>
      <c r="B1259" s="67" t="s">
        <v>2090</v>
      </c>
      <c r="C1259" s="68" t="s">
        <v>2811</v>
      </c>
      <c r="D1259" s="68" t="s">
        <v>4078</v>
      </c>
      <c r="E1259" s="67" t="s">
        <v>4079</v>
      </c>
      <c r="F1259" s="69">
        <v>3.5430000000000001</v>
      </c>
      <c r="G1259" s="70">
        <v>0.28920000000000001</v>
      </c>
      <c r="H1259" s="70">
        <v>0.15570000000000001</v>
      </c>
      <c r="I1259" s="73">
        <v>44596</v>
      </c>
      <c r="J1259" s="73">
        <v>46422</v>
      </c>
      <c r="K1259" s="69">
        <v>2.73</v>
      </c>
      <c r="L1259" s="68" t="s">
        <v>2609</v>
      </c>
      <c r="M1259" s="71">
        <v>6.4999999999999997E-3</v>
      </c>
      <c r="N1259" t="str">
        <f>_xll.IMDP("BND",D1259,$N$1,A1259)</f>
        <v>지방공기업</v>
      </c>
      <c r="O1259">
        <f t="shared" si="19"/>
        <v>1.8798E-3</v>
      </c>
    </row>
    <row r="1260" spans="1:15" x14ac:dyDescent="0.3">
      <c r="A1260" s="73">
        <v>46311</v>
      </c>
      <c r="B1260" s="67" t="s">
        <v>2090</v>
      </c>
      <c r="C1260" s="68" t="s">
        <v>2811</v>
      </c>
      <c r="D1260" s="68" t="s">
        <v>4080</v>
      </c>
      <c r="E1260" s="67" t="s">
        <v>4081</v>
      </c>
      <c r="F1260" s="69">
        <v>4.1150000000000002</v>
      </c>
      <c r="G1260" s="70">
        <v>1.5643</v>
      </c>
      <c r="H1260" s="70">
        <v>2.8891</v>
      </c>
      <c r="I1260" s="73">
        <v>45084</v>
      </c>
      <c r="J1260" s="73">
        <v>46911</v>
      </c>
      <c r="K1260" s="69">
        <v>4.26</v>
      </c>
      <c r="L1260" s="68" t="s">
        <v>2609</v>
      </c>
      <c r="M1260" s="71">
        <v>1.6299999999999999E-2</v>
      </c>
      <c r="N1260" t="str">
        <f>_xll.IMDP("BND",D1260,$N$1,A1260)</f>
        <v>지방공기업</v>
      </c>
      <c r="O1260">
        <f t="shared" si="19"/>
        <v>2.5498089999999998E-2</v>
      </c>
    </row>
    <row r="1261" spans="1:15" x14ac:dyDescent="0.3">
      <c r="A1261" s="73">
        <v>46311</v>
      </c>
      <c r="B1261" s="67" t="s">
        <v>2090</v>
      </c>
      <c r="C1261" s="68" t="s">
        <v>2811</v>
      </c>
      <c r="D1261" s="68" t="s">
        <v>4082</v>
      </c>
      <c r="E1261" s="67" t="s">
        <v>4083</v>
      </c>
      <c r="F1261" s="69">
        <v>4.3170000000000002</v>
      </c>
      <c r="G1261" s="70">
        <v>3.5562</v>
      </c>
      <c r="H1261" s="70">
        <v>14.230499999999999</v>
      </c>
      <c r="I1261" s="73">
        <v>45184</v>
      </c>
      <c r="J1261" s="73">
        <v>47741</v>
      </c>
      <c r="K1261" s="69">
        <v>4.4400000000000004</v>
      </c>
      <c r="L1261" s="68" t="s">
        <v>2609</v>
      </c>
      <c r="M1261" s="71">
        <v>7.0000000000000001E-3</v>
      </c>
      <c r="N1261" t="str">
        <f>_xll.IMDP("BND",D1261,$N$1,A1261)</f>
        <v>지방공기업</v>
      </c>
      <c r="O1261">
        <f t="shared" si="19"/>
        <v>2.48934E-2</v>
      </c>
    </row>
    <row r="1262" spans="1:15" x14ac:dyDescent="0.3">
      <c r="A1262" s="73">
        <v>46311</v>
      </c>
      <c r="B1262" s="67" t="s">
        <v>2090</v>
      </c>
      <c r="C1262" s="68" t="s">
        <v>2811</v>
      </c>
      <c r="D1262" s="68" t="s">
        <v>4084</v>
      </c>
      <c r="E1262" s="67" t="s">
        <v>4085</v>
      </c>
      <c r="F1262" s="69">
        <v>4.319</v>
      </c>
      <c r="G1262" s="70">
        <v>3.5865</v>
      </c>
      <c r="H1262" s="70">
        <v>14.6576</v>
      </c>
      <c r="I1262" s="73">
        <v>45222</v>
      </c>
      <c r="J1262" s="73">
        <v>47779</v>
      </c>
      <c r="K1262" s="69">
        <v>4.95</v>
      </c>
      <c r="L1262" s="68" t="s">
        <v>2609</v>
      </c>
      <c r="M1262" s="71">
        <v>1.0500000000000001E-2</v>
      </c>
      <c r="N1262" t="str">
        <f>_xll.IMDP("BND",D1262,$N$1,A1262)</f>
        <v>지방공기업</v>
      </c>
      <c r="O1262">
        <f t="shared" si="19"/>
        <v>3.7658250000000004E-2</v>
      </c>
    </row>
    <row r="1263" spans="1:15" x14ac:dyDescent="0.3">
      <c r="A1263" s="73">
        <v>46311</v>
      </c>
      <c r="B1263" s="67" t="s">
        <v>2090</v>
      </c>
      <c r="C1263" s="68" t="s">
        <v>2811</v>
      </c>
      <c r="D1263" s="68" t="s">
        <v>4086</v>
      </c>
      <c r="E1263" s="67" t="s">
        <v>4087</v>
      </c>
      <c r="F1263" s="69">
        <v>4.242</v>
      </c>
      <c r="G1263" s="70">
        <v>2.5823999999999998</v>
      </c>
      <c r="H1263" s="70">
        <v>7.4907000000000004</v>
      </c>
      <c r="I1263" s="73">
        <v>45482</v>
      </c>
      <c r="J1263" s="73">
        <v>47308</v>
      </c>
      <c r="K1263" s="69">
        <v>3.35</v>
      </c>
      <c r="L1263" s="68" t="s">
        <v>2609</v>
      </c>
      <c r="M1263" s="71">
        <v>7.3000000000000001E-3</v>
      </c>
      <c r="N1263" t="str">
        <f>_xll.IMDP("BND",D1263,$N$1,A1263)</f>
        <v>지방공기업</v>
      </c>
      <c r="O1263">
        <f t="shared" si="19"/>
        <v>1.885152E-2</v>
      </c>
    </row>
    <row r="1264" spans="1:15" x14ac:dyDescent="0.3">
      <c r="A1264" s="73">
        <v>46311</v>
      </c>
      <c r="B1264" s="67" t="s">
        <v>2090</v>
      </c>
      <c r="C1264" s="68" t="s">
        <v>2811</v>
      </c>
      <c r="D1264" s="68" t="s">
        <v>181</v>
      </c>
      <c r="E1264" s="67" t="s">
        <v>183</v>
      </c>
      <c r="F1264" s="69">
        <v>4.2539999999999996</v>
      </c>
      <c r="G1264" s="70">
        <v>2.6947999999999999</v>
      </c>
      <c r="H1264" s="70">
        <v>8.1669999999999998</v>
      </c>
      <c r="I1264" s="73">
        <v>45532</v>
      </c>
      <c r="J1264" s="73">
        <v>47358</v>
      </c>
      <c r="K1264" s="69">
        <v>3.34</v>
      </c>
      <c r="L1264" s="68" t="s">
        <v>2609</v>
      </c>
      <c r="M1264" s="71">
        <v>6.7999999999999996E-3</v>
      </c>
      <c r="N1264" t="str">
        <f>_xll.IMDP("BND",D1264,$N$1,A1264)</f>
        <v>지방공기업</v>
      </c>
      <c r="O1264">
        <f t="shared" si="19"/>
        <v>1.832464E-2</v>
      </c>
    </row>
    <row r="1265" spans="1:15" x14ac:dyDescent="0.3">
      <c r="A1265" s="73">
        <v>46311</v>
      </c>
      <c r="B1265" s="67" t="s">
        <v>2090</v>
      </c>
      <c r="C1265" s="68" t="s">
        <v>2811</v>
      </c>
      <c r="D1265" s="68" t="s">
        <v>4088</v>
      </c>
      <c r="E1265" s="67" t="s">
        <v>4089</v>
      </c>
      <c r="F1265" s="69">
        <v>4.2699999999999996</v>
      </c>
      <c r="G1265" s="70">
        <v>2.9419</v>
      </c>
      <c r="H1265" s="70">
        <v>9.6654999999999998</v>
      </c>
      <c r="I1265" s="73">
        <v>45628</v>
      </c>
      <c r="J1265" s="73">
        <v>47454</v>
      </c>
      <c r="K1265" s="69">
        <v>3.06</v>
      </c>
      <c r="L1265" s="68" t="s">
        <v>2609</v>
      </c>
      <c r="M1265" s="71">
        <v>1.17E-2</v>
      </c>
      <c r="N1265" t="str">
        <f>_xll.IMDP("BND",D1265,$N$1,A1265)</f>
        <v>지방공기업</v>
      </c>
      <c r="O1265">
        <f t="shared" si="19"/>
        <v>3.4420230000000003E-2</v>
      </c>
    </row>
    <row r="1266" spans="1:15" x14ac:dyDescent="0.3">
      <c r="A1266" s="73">
        <v>46311</v>
      </c>
      <c r="B1266" s="67" t="s">
        <v>2090</v>
      </c>
      <c r="C1266" s="68" t="s">
        <v>2811</v>
      </c>
      <c r="D1266" s="68" t="s">
        <v>4090</v>
      </c>
      <c r="E1266" s="67" t="s">
        <v>4091</v>
      </c>
      <c r="F1266" s="69">
        <v>4.3719999999999999</v>
      </c>
      <c r="G1266" s="70">
        <v>5.0903999999999998</v>
      </c>
      <c r="H1266" s="70">
        <v>28.685300000000002</v>
      </c>
      <c r="I1266" s="73">
        <v>45804</v>
      </c>
      <c r="J1266" s="73">
        <v>48361</v>
      </c>
      <c r="K1266" s="69">
        <v>2.94</v>
      </c>
      <c r="L1266" s="68" t="s">
        <v>2609</v>
      </c>
      <c r="M1266" s="71">
        <v>4.3E-3</v>
      </c>
      <c r="N1266" t="str">
        <f>_xll.IMDP("BND",D1266,$N$1,A1266)</f>
        <v>지방공기업</v>
      </c>
      <c r="O1266">
        <f t="shared" si="19"/>
        <v>2.188872E-2</v>
      </c>
    </row>
    <row r="1267" spans="1:15" x14ac:dyDescent="0.3">
      <c r="A1267" s="73">
        <v>46311</v>
      </c>
      <c r="B1267" s="67" t="s">
        <v>2090</v>
      </c>
      <c r="C1267" s="68" t="s">
        <v>2811</v>
      </c>
      <c r="D1267" s="68" t="s">
        <v>4092</v>
      </c>
      <c r="E1267" s="67" t="s">
        <v>4093</v>
      </c>
      <c r="F1267" s="69">
        <v>4.3719999999999999</v>
      </c>
      <c r="G1267" s="70">
        <v>5.1326999999999998</v>
      </c>
      <c r="H1267" s="70">
        <v>29.127199999999998</v>
      </c>
      <c r="I1267" s="73">
        <v>45820</v>
      </c>
      <c r="J1267" s="73">
        <v>48377</v>
      </c>
      <c r="K1267" s="69">
        <v>2.94</v>
      </c>
      <c r="L1267" s="68" t="s">
        <v>2609</v>
      </c>
      <c r="M1267" s="71">
        <v>5.5999999999999999E-3</v>
      </c>
      <c r="N1267" t="str">
        <f>_xll.IMDP("BND",D1267,$N$1,A1267)</f>
        <v>지방공기업</v>
      </c>
      <c r="O1267">
        <f t="shared" si="19"/>
        <v>2.8743119999999997E-2</v>
      </c>
    </row>
    <row r="1268" spans="1:15" x14ac:dyDescent="0.3">
      <c r="A1268" s="73">
        <v>46311</v>
      </c>
      <c r="B1268" s="67" t="s">
        <v>2090</v>
      </c>
      <c r="C1268" s="68" t="s">
        <v>2811</v>
      </c>
      <c r="D1268" s="68" t="s">
        <v>4094</v>
      </c>
      <c r="E1268" s="67" t="s">
        <v>4095</v>
      </c>
      <c r="F1268" s="69">
        <v>3.9710000000000001</v>
      </c>
      <c r="G1268" s="70">
        <v>0.69210000000000005</v>
      </c>
      <c r="H1268" s="70">
        <v>0.6522</v>
      </c>
      <c r="I1268" s="73">
        <v>45840</v>
      </c>
      <c r="J1268" s="73">
        <v>46570</v>
      </c>
      <c r="K1268" s="69">
        <v>2.61</v>
      </c>
      <c r="L1268" s="68" t="s">
        <v>2609</v>
      </c>
      <c r="M1268" s="71">
        <v>9.1999999999999998E-3</v>
      </c>
      <c r="N1268" t="str">
        <f>_xll.IMDP("BND",D1268,$N$1,A1268)</f>
        <v>지방공기업</v>
      </c>
      <c r="O1268">
        <f t="shared" si="19"/>
        <v>6.3673200000000001E-3</v>
      </c>
    </row>
    <row r="1269" spans="1:15" x14ac:dyDescent="0.3">
      <c r="A1269" s="73">
        <v>46311</v>
      </c>
      <c r="B1269" s="67" t="s">
        <v>2090</v>
      </c>
      <c r="C1269" s="68" t="s">
        <v>2811</v>
      </c>
      <c r="D1269" s="68" t="s">
        <v>4096</v>
      </c>
      <c r="E1269" s="67" t="s">
        <v>4097</v>
      </c>
      <c r="F1269" s="69">
        <v>4.2480000000000002</v>
      </c>
      <c r="G1269" s="70">
        <v>2.6551</v>
      </c>
      <c r="H1269" s="70">
        <v>7.9077000000000002</v>
      </c>
      <c r="I1269" s="73">
        <v>45874</v>
      </c>
      <c r="J1269" s="73">
        <v>47335</v>
      </c>
      <c r="K1269" s="69">
        <v>2.74</v>
      </c>
      <c r="L1269" s="68" t="s">
        <v>2609</v>
      </c>
      <c r="M1269" s="71">
        <v>6.3E-3</v>
      </c>
      <c r="N1269" t="str">
        <f>_xll.IMDP("BND",D1269,$N$1,A1269)</f>
        <v>지방공기업</v>
      </c>
      <c r="O1269">
        <f t="shared" si="19"/>
        <v>1.672713E-2</v>
      </c>
    </row>
    <row r="1270" spans="1:15" x14ac:dyDescent="0.3">
      <c r="A1270" s="73">
        <v>46311</v>
      </c>
      <c r="B1270" s="67" t="s">
        <v>2090</v>
      </c>
      <c r="C1270" s="68" t="s">
        <v>2811</v>
      </c>
      <c r="D1270" s="68" t="s">
        <v>4098</v>
      </c>
      <c r="E1270" s="67" t="s">
        <v>4099</v>
      </c>
      <c r="F1270" s="69">
        <v>4.0380000000000003</v>
      </c>
      <c r="G1270" s="70">
        <v>0.91749999999999998</v>
      </c>
      <c r="H1270" s="70">
        <v>1.0746</v>
      </c>
      <c r="I1270" s="73">
        <v>45926</v>
      </c>
      <c r="J1270" s="73">
        <v>46656</v>
      </c>
      <c r="K1270" s="69">
        <v>2.69</v>
      </c>
      <c r="L1270" s="68" t="s">
        <v>2609</v>
      </c>
      <c r="M1270" s="71">
        <v>4.5999999999999999E-3</v>
      </c>
      <c r="N1270" t="str">
        <f>_xll.IMDP("BND",D1270,$N$1,A1270)</f>
        <v>지방공기업</v>
      </c>
      <c r="O1270">
        <f t="shared" si="19"/>
        <v>4.2204999999999994E-3</v>
      </c>
    </row>
    <row r="1271" spans="1:15" x14ac:dyDescent="0.3">
      <c r="A1271" s="73">
        <v>46311</v>
      </c>
      <c r="B1271" s="67" t="s">
        <v>2090</v>
      </c>
      <c r="C1271" s="68" t="s">
        <v>2811</v>
      </c>
      <c r="D1271" s="68" t="s">
        <v>4100</v>
      </c>
      <c r="E1271" s="67" t="s">
        <v>4101</v>
      </c>
      <c r="F1271" s="69">
        <v>4.1989999999999998</v>
      </c>
      <c r="G1271" s="70">
        <v>1.9979</v>
      </c>
      <c r="H1271" s="70">
        <v>4.5799000000000003</v>
      </c>
      <c r="I1271" s="73">
        <v>45982</v>
      </c>
      <c r="J1271" s="73">
        <v>47078</v>
      </c>
      <c r="K1271" s="69">
        <v>3.19</v>
      </c>
      <c r="L1271" s="68" t="s">
        <v>2609</v>
      </c>
      <c r="M1271" s="71">
        <v>6.7999999999999996E-3</v>
      </c>
      <c r="N1271" t="str">
        <f>_xll.IMDP("BND",D1271,$N$1,A1271)</f>
        <v>지방공기업</v>
      </c>
      <c r="O1271">
        <f t="shared" si="19"/>
        <v>1.3585719999999999E-2</v>
      </c>
    </row>
    <row r="1272" spans="1:15" x14ac:dyDescent="0.3">
      <c r="A1272" s="73">
        <v>46311</v>
      </c>
      <c r="B1272" s="67" t="s">
        <v>2090</v>
      </c>
      <c r="C1272" s="68" t="s">
        <v>2811</v>
      </c>
      <c r="D1272" s="68" t="s">
        <v>4102</v>
      </c>
      <c r="E1272" s="67" t="s">
        <v>4103</v>
      </c>
      <c r="F1272" s="69">
        <v>4.0220000000000002</v>
      </c>
      <c r="G1272" s="70">
        <v>0.83320000000000005</v>
      </c>
      <c r="H1272" s="70">
        <v>0.90700000000000003</v>
      </c>
      <c r="I1272" s="73">
        <v>46079</v>
      </c>
      <c r="J1272" s="73">
        <v>46625</v>
      </c>
      <c r="K1272" s="69">
        <v>3.14</v>
      </c>
      <c r="L1272" s="68" t="s">
        <v>2609</v>
      </c>
      <c r="M1272" s="71">
        <v>2.3E-3</v>
      </c>
      <c r="N1272" t="str">
        <f>_xll.IMDP("BND",D1272,$N$1,A1272)</f>
        <v>지방공기업</v>
      </c>
      <c r="O1272">
        <f t="shared" si="19"/>
        <v>1.91636E-3</v>
      </c>
    </row>
    <row r="1273" spans="1:15" x14ac:dyDescent="0.3">
      <c r="A1273" s="73">
        <v>46311</v>
      </c>
      <c r="B1273" s="67" t="s">
        <v>2090</v>
      </c>
      <c r="C1273" s="68" t="s">
        <v>2811</v>
      </c>
      <c r="D1273" s="68" t="s">
        <v>4104</v>
      </c>
      <c r="E1273" s="67" t="s">
        <v>4105</v>
      </c>
      <c r="F1273" s="69">
        <v>4.0309999999999997</v>
      </c>
      <c r="G1273" s="70">
        <v>0.87749999999999995</v>
      </c>
      <c r="H1273" s="70">
        <v>0.99399999999999999</v>
      </c>
      <c r="I1273" s="73">
        <v>46093</v>
      </c>
      <c r="J1273" s="73">
        <v>46642</v>
      </c>
      <c r="K1273" s="69">
        <v>3.23</v>
      </c>
      <c r="L1273" s="68" t="s">
        <v>2609</v>
      </c>
      <c r="M1273" s="71">
        <v>5.1000000000000004E-3</v>
      </c>
      <c r="N1273" t="str">
        <f>_xll.IMDP("BND",D1273,$N$1,A1273)</f>
        <v>지방공기업</v>
      </c>
      <c r="O1273">
        <f t="shared" si="19"/>
        <v>4.4752500000000001E-3</v>
      </c>
    </row>
    <row r="1274" spans="1:15" x14ac:dyDescent="0.3">
      <c r="A1274" s="73">
        <v>46311</v>
      </c>
      <c r="B1274" s="67" t="s">
        <v>2090</v>
      </c>
      <c r="C1274" s="68" t="s">
        <v>2811</v>
      </c>
      <c r="D1274" s="68" t="s">
        <v>299</v>
      </c>
      <c r="E1274" s="67" t="s">
        <v>300</v>
      </c>
      <c r="F1274" s="69">
        <v>4.3449999999999998</v>
      </c>
      <c r="G1274" s="70">
        <v>4.0787000000000004</v>
      </c>
      <c r="H1274" s="70">
        <v>18.730499999999999</v>
      </c>
      <c r="I1274" s="73">
        <v>46142</v>
      </c>
      <c r="J1274" s="73">
        <v>47968</v>
      </c>
      <c r="K1274" s="69">
        <v>4.03</v>
      </c>
      <c r="L1274" s="68" t="s">
        <v>2609</v>
      </c>
      <c r="M1274" s="71">
        <v>4.5999999999999999E-3</v>
      </c>
      <c r="N1274" t="str">
        <f>_xll.IMDP("BND",D1274,$N$1,A1274)</f>
        <v>지방공기업</v>
      </c>
      <c r="O1274">
        <f t="shared" si="19"/>
        <v>1.8762020000000001E-2</v>
      </c>
    </row>
    <row r="1275" spans="1:15" x14ac:dyDescent="0.3">
      <c r="A1275" s="73">
        <v>46311</v>
      </c>
      <c r="B1275" s="67" t="s">
        <v>2090</v>
      </c>
      <c r="C1275" s="68" t="s">
        <v>2811</v>
      </c>
      <c r="D1275" s="68" t="s">
        <v>4106</v>
      </c>
      <c r="E1275" s="67" t="s">
        <v>4107</v>
      </c>
      <c r="F1275" s="69">
        <v>4.2389999999999999</v>
      </c>
      <c r="G1275" s="70">
        <v>2.4980000000000002</v>
      </c>
      <c r="H1275" s="70">
        <v>7.0772000000000004</v>
      </c>
      <c r="I1275" s="73">
        <v>46190</v>
      </c>
      <c r="J1275" s="73">
        <v>47286</v>
      </c>
      <c r="K1275" s="69">
        <v>4.17</v>
      </c>
      <c r="L1275" s="68" t="s">
        <v>2609</v>
      </c>
      <c r="M1275" s="71">
        <v>4.5999999999999999E-3</v>
      </c>
      <c r="N1275" t="str">
        <f>_xll.IMDP("BND",D1275,$N$1,A1275)</f>
        <v>지방공기업</v>
      </c>
      <c r="O1275">
        <f t="shared" si="19"/>
        <v>1.1490800000000001E-2</v>
      </c>
    </row>
    <row r="1276" spans="1:15" x14ac:dyDescent="0.3">
      <c r="A1276" s="73">
        <v>46311</v>
      </c>
      <c r="B1276" s="67" t="s">
        <v>2090</v>
      </c>
      <c r="C1276" s="68" t="s">
        <v>2811</v>
      </c>
      <c r="D1276" s="68" t="s">
        <v>14950</v>
      </c>
      <c r="E1276" s="67" t="s">
        <v>14951</v>
      </c>
      <c r="F1276" s="69">
        <v>4.3650000000000002</v>
      </c>
      <c r="G1276" s="70">
        <v>4.2916999999999996</v>
      </c>
      <c r="H1276" s="70">
        <v>20.8432</v>
      </c>
      <c r="I1276" s="73">
        <v>46253</v>
      </c>
      <c r="J1276" s="73">
        <v>48079</v>
      </c>
      <c r="K1276" s="69">
        <v>4.53</v>
      </c>
      <c r="L1276" s="68" t="s">
        <v>2609</v>
      </c>
      <c r="M1276" s="71">
        <v>9.4000000000000004E-3</v>
      </c>
      <c r="N1276" t="str">
        <f>_xll.IMDP("BND",D1276,$N$1,A1276)</f>
        <v>지방공기업</v>
      </c>
      <c r="O1276">
        <f t="shared" si="19"/>
        <v>4.034198E-2</v>
      </c>
    </row>
    <row r="1277" spans="1:15" x14ac:dyDescent="0.3">
      <c r="A1277" s="73">
        <v>46311</v>
      </c>
      <c r="B1277" s="67" t="s">
        <v>2090</v>
      </c>
      <c r="C1277" s="68" t="s">
        <v>2811</v>
      </c>
      <c r="D1277" s="68" t="s">
        <v>4108</v>
      </c>
      <c r="E1277" s="67" t="s">
        <v>4109</v>
      </c>
      <c r="F1277" s="69">
        <v>3.9689999999999999</v>
      </c>
      <c r="G1277" s="70">
        <v>0.68259999999999998</v>
      </c>
      <c r="H1277" s="70">
        <v>0.63829999999999998</v>
      </c>
      <c r="I1277" s="73">
        <v>44742</v>
      </c>
      <c r="J1277" s="73">
        <v>46568</v>
      </c>
      <c r="K1277" s="69">
        <v>4.59</v>
      </c>
      <c r="L1277" s="68" t="s">
        <v>2609</v>
      </c>
      <c r="M1277" s="71">
        <v>7.0000000000000001E-3</v>
      </c>
      <c r="N1277" t="str">
        <f>_xll.IMDP("BND",D1277,$N$1,A1277)</f>
        <v>지방공기업</v>
      </c>
      <c r="O1277">
        <f t="shared" si="19"/>
        <v>4.7781999999999998E-3</v>
      </c>
    </row>
    <row r="1278" spans="1:15" x14ac:dyDescent="0.3">
      <c r="A1278" s="73">
        <v>46311</v>
      </c>
      <c r="B1278" s="67" t="s">
        <v>2090</v>
      </c>
      <c r="C1278" s="68" t="s">
        <v>2811</v>
      </c>
      <c r="D1278" s="68" t="s">
        <v>4110</v>
      </c>
      <c r="E1278" s="67" t="s">
        <v>4111</v>
      </c>
      <c r="F1278" s="69">
        <v>4.3719999999999999</v>
      </c>
      <c r="G1278" s="70">
        <v>5.1702000000000004</v>
      </c>
      <c r="H1278" s="70">
        <v>29.5246</v>
      </c>
      <c r="I1278" s="73">
        <v>45834</v>
      </c>
      <c r="J1278" s="73">
        <v>48391</v>
      </c>
      <c r="K1278" s="69">
        <v>2.94</v>
      </c>
      <c r="L1278" s="68" t="s">
        <v>2609</v>
      </c>
      <c r="M1278" s="71">
        <v>3.0000000000000001E-3</v>
      </c>
      <c r="N1278" t="str">
        <f>_xll.IMDP("BND",D1278,$N$1,A1278)</f>
        <v>지방공기업</v>
      </c>
      <c r="O1278">
        <f t="shared" si="19"/>
        <v>1.5510600000000001E-2</v>
      </c>
    </row>
    <row r="1279" spans="1:15" x14ac:dyDescent="0.3">
      <c r="A1279" s="73">
        <v>46311</v>
      </c>
      <c r="B1279" s="67" t="s">
        <v>2090</v>
      </c>
      <c r="C1279" s="68" t="s">
        <v>2811</v>
      </c>
      <c r="D1279" s="68" t="s">
        <v>1873</v>
      </c>
      <c r="E1279" s="67" t="s">
        <v>1875</v>
      </c>
      <c r="F1279" s="69">
        <v>4.335</v>
      </c>
      <c r="G1279" s="70">
        <v>3.9706000000000001</v>
      </c>
      <c r="H1279" s="70">
        <v>17.6191</v>
      </c>
      <c r="I1279" s="73">
        <v>46079</v>
      </c>
      <c r="J1279" s="73">
        <v>47905</v>
      </c>
      <c r="K1279" s="69">
        <v>3.7</v>
      </c>
      <c r="L1279" s="68" t="s">
        <v>2609</v>
      </c>
      <c r="M1279" s="71">
        <v>2.3E-3</v>
      </c>
      <c r="N1279" t="str">
        <f>_xll.IMDP("BND",D1279,$N$1,A1279)</f>
        <v>지방공기업</v>
      </c>
      <c r="O1279">
        <f t="shared" si="19"/>
        <v>9.1323800000000007E-3</v>
      </c>
    </row>
    <row r="1280" spans="1:15" x14ac:dyDescent="0.3">
      <c r="A1280" s="73">
        <v>46311</v>
      </c>
      <c r="B1280" s="67" t="s">
        <v>2090</v>
      </c>
      <c r="C1280" s="68" t="s">
        <v>2811</v>
      </c>
      <c r="D1280" s="68" t="s">
        <v>4112</v>
      </c>
      <c r="E1280" s="67" t="s">
        <v>4113</v>
      </c>
      <c r="F1280" s="69">
        <v>4.3529999999999998</v>
      </c>
      <c r="G1280" s="70">
        <v>4.1852</v>
      </c>
      <c r="H1280" s="70">
        <v>19.691500000000001</v>
      </c>
      <c r="I1280" s="73">
        <v>46190</v>
      </c>
      <c r="J1280" s="73">
        <v>48016</v>
      </c>
      <c r="K1280" s="69">
        <v>4.33</v>
      </c>
      <c r="L1280" s="68" t="s">
        <v>2609</v>
      </c>
      <c r="M1280" s="71">
        <v>3.3E-3</v>
      </c>
      <c r="N1280" t="str">
        <f>_xll.IMDP("BND",D1280,$N$1,A1280)</f>
        <v>지방공기업</v>
      </c>
      <c r="O1280">
        <f t="shared" si="19"/>
        <v>1.3811159999999999E-2</v>
      </c>
    </row>
    <row r="1281" spans="1:15" x14ac:dyDescent="0.3">
      <c r="A1281" s="73">
        <v>46311</v>
      </c>
      <c r="B1281" s="67" t="s">
        <v>2090</v>
      </c>
      <c r="C1281" s="68" t="s">
        <v>2811</v>
      </c>
      <c r="D1281" s="68" t="s">
        <v>4114</v>
      </c>
      <c r="E1281" s="67" t="s">
        <v>4115</v>
      </c>
      <c r="F1281" s="69">
        <v>3.6320000000000001</v>
      </c>
      <c r="G1281" s="70">
        <v>0.41510000000000002</v>
      </c>
      <c r="H1281" s="70">
        <v>0.37619999999999998</v>
      </c>
      <c r="I1281" s="73">
        <v>40989</v>
      </c>
      <c r="J1281" s="73">
        <v>46467</v>
      </c>
      <c r="K1281" s="69">
        <v>4.25</v>
      </c>
      <c r="L1281" s="68" t="s">
        <v>2609</v>
      </c>
      <c r="M1281" s="71">
        <v>1.17E-2</v>
      </c>
      <c r="N1281" t="str">
        <f>_xll.IMDP("BND",D1281,$N$1,A1281)</f>
        <v>일반</v>
      </c>
      <c r="O1281">
        <f t="shared" si="19"/>
        <v>4.8566700000000004E-3</v>
      </c>
    </row>
    <row r="1282" spans="1:15" x14ac:dyDescent="0.3">
      <c r="A1282" s="73">
        <v>46311</v>
      </c>
      <c r="B1282" s="67" t="s">
        <v>2090</v>
      </c>
      <c r="C1282" s="68" t="s">
        <v>2811</v>
      </c>
      <c r="D1282" s="68" t="s">
        <v>4116</v>
      </c>
      <c r="E1282" s="67" t="s">
        <v>4117</v>
      </c>
      <c r="F1282" s="69">
        <v>3.7690000000000001</v>
      </c>
      <c r="G1282" s="70">
        <v>0.54249999999999998</v>
      </c>
      <c r="H1282" s="70">
        <v>0.56520000000000004</v>
      </c>
      <c r="I1282" s="73">
        <v>41040</v>
      </c>
      <c r="J1282" s="73">
        <v>46518</v>
      </c>
      <c r="K1282" s="69">
        <v>3.99</v>
      </c>
      <c r="L1282" s="68" t="s">
        <v>2609</v>
      </c>
      <c r="M1282" s="71">
        <v>4.7000000000000002E-3</v>
      </c>
      <c r="N1282" t="str">
        <f>_xll.IMDP("BND",D1282,$N$1,A1282)</f>
        <v>일반</v>
      </c>
      <c r="O1282">
        <f t="shared" ref="O1282:O1345" si="20">M1282*G1282</f>
        <v>2.5497499999999999E-3</v>
      </c>
    </row>
    <row r="1283" spans="1:15" x14ac:dyDescent="0.3">
      <c r="A1283" s="73">
        <v>46311</v>
      </c>
      <c r="B1283" s="67" t="s">
        <v>2090</v>
      </c>
      <c r="C1283" s="68" t="s">
        <v>2811</v>
      </c>
      <c r="D1283" s="68" t="s">
        <v>4118</v>
      </c>
      <c r="E1283" s="67" t="s">
        <v>4119</v>
      </c>
      <c r="F1283" s="69">
        <v>3.95</v>
      </c>
      <c r="G1283" s="70">
        <v>0.83840000000000003</v>
      </c>
      <c r="H1283" s="70">
        <v>1.1176999999999999</v>
      </c>
      <c r="I1283" s="73">
        <v>41151</v>
      </c>
      <c r="J1283" s="73">
        <v>46629</v>
      </c>
      <c r="K1283" s="69">
        <v>3.1</v>
      </c>
      <c r="L1283" s="68" t="s">
        <v>2609</v>
      </c>
      <c r="M1283" s="71">
        <v>4.5999999999999999E-3</v>
      </c>
      <c r="N1283" t="str">
        <f>_xll.IMDP("BND",D1283,$N$1,A1283)</f>
        <v>일반</v>
      </c>
      <c r="O1283">
        <f t="shared" si="20"/>
        <v>3.8566400000000002E-3</v>
      </c>
    </row>
    <row r="1284" spans="1:15" x14ac:dyDescent="0.3">
      <c r="A1284" s="73">
        <v>46311</v>
      </c>
      <c r="B1284" s="67" t="s">
        <v>2090</v>
      </c>
      <c r="C1284" s="68" t="s">
        <v>2811</v>
      </c>
      <c r="D1284" s="68" t="s">
        <v>4120</v>
      </c>
      <c r="E1284" s="67" t="s">
        <v>4121</v>
      </c>
      <c r="F1284" s="69">
        <v>3.98</v>
      </c>
      <c r="G1284" s="70">
        <v>1.2102999999999999</v>
      </c>
      <c r="H1284" s="70">
        <v>2.0767000000000002</v>
      </c>
      <c r="I1284" s="73">
        <v>41296</v>
      </c>
      <c r="J1284" s="73">
        <v>46774</v>
      </c>
      <c r="K1284" s="69">
        <v>3.22</v>
      </c>
      <c r="L1284" s="68" t="s">
        <v>2609</v>
      </c>
      <c r="M1284" s="71">
        <v>6.8999999999999999E-3</v>
      </c>
      <c r="N1284" t="str">
        <f>_xll.IMDP("BND",D1284,$N$1,A1284)</f>
        <v>일반</v>
      </c>
      <c r="O1284">
        <f t="shared" si="20"/>
        <v>8.3510699999999986E-3</v>
      </c>
    </row>
    <row r="1285" spans="1:15" x14ac:dyDescent="0.3">
      <c r="A1285" s="73">
        <v>46311</v>
      </c>
      <c r="B1285" s="67" t="s">
        <v>2090</v>
      </c>
      <c r="C1285" s="68" t="s">
        <v>2811</v>
      </c>
      <c r="D1285" s="68" t="s">
        <v>4122</v>
      </c>
      <c r="E1285" s="67" t="s">
        <v>4123</v>
      </c>
      <c r="F1285" s="69">
        <v>3.4990000000000001</v>
      </c>
      <c r="G1285" s="70">
        <v>0.31459999999999999</v>
      </c>
      <c r="H1285" s="70">
        <v>0.17780000000000001</v>
      </c>
      <c r="I1285" s="73">
        <v>39127</v>
      </c>
      <c r="J1285" s="73">
        <v>46432</v>
      </c>
      <c r="K1285" s="69">
        <v>5.35</v>
      </c>
      <c r="L1285" s="68" t="s">
        <v>2609</v>
      </c>
      <c r="M1285" s="71">
        <v>8.5000000000000006E-3</v>
      </c>
      <c r="N1285" t="str">
        <f>_xll.IMDP("BND",D1285,$N$1,A1285)</f>
        <v>일반</v>
      </c>
      <c r="O1285">
        <f t="shared" si="20"/>
        <v>2.6741E-3</v>
      </c>
    </row>
    <row r="1286" spans="1:15" x14ac:dyDescent="0.3">
      <c r="A1286" s="73">
        <v>46311</v>
      </c>
      <c r="B1286" s="67" t="s">
        <v>2090</v>
      </c>
      <c r="C1286" s="68" t="s">
        <v>2811</v>
      </c>
      <c r="D1286" s="68" t="s">
        <v>4124</v>
      </c>
      <c r="E1286" s="67" t="s">
        <v>4125</v>
      </c>
      <c r="F1286" s="69">
        <v>4.1399999999999997</v>
      </c>
      <c r="G1286" s="70">
        <v>2.2869000000000002</v>
      </c>
      <c r="H1286" s="70">
        <v>5.9996999999999998</v>
      </c>
      <c r="I1286" s="73">
        <v>39905</v>
      </c>
      <c r="J1286" s="73">
        <v>47210</v>
      </c>
      <c r="K1286" s="69">
        <v>5.45</v>
      </c>
      <c r="L1286" s="68" t="s">
        <v>2609</v>
      </c>
      <c r="M1286" s="71">
        <v>7.1999999999999998E-3</v>
      </c>
      <c r="N1286" t="str">
        <f>_xll.IMDP("BND",D1286,$N$1,A1286)</f>
        <v>일반</v>
      </c>
      <c r="O1286">
        <f t="shared" si="20"/>
        <v>1.646568E-2</v>
      </c>
    </row>
    <row r="1287" spans="1:15" x14ac:dyDescent="0.3">
      <c r="A1287" s="73">
        <v>46311</v>
      </c>
      <c r="B1287" s="67" t="s">
        <v>2090</v>
      </c>
      <c r="C1287" s="68" t="s">
        <v>2811</v>
      </c>
      <c r="D1287" s="68" t="s">
        <v>4126</v>
      </c>
      <c r="E1287" s="67" t="s">
        <v>4127</v>
      </c>
      <c r="F1287" s="69">
        <v>4.1639999999999997</v>
      </c>
      <c r="G1287" s="70">
        <v>2.5693999999999999</v>
      </c>
      <c r="H1287" s="70">
        <v>8.0578000000000003</v>
      </c>
      <c r="I1287" s="73">
        <v>41836</v>
      </c>
      <c r="J1287" s="73">
        <v>47315</v>
      </c>
      <c r="K1287" s="69">
        <v>3.24</v>
      </c>
      <c r="L1287" s="68" t="s">
        <v>2609</v>
      </c>
      <c r="M1287" s="71">
        <v>2.3E-3</v>
      </c>
      <c r="N1287" t="str">
        <f>_xll.IMDP("BND",D1287,$N$1,A1287)</f>
        <v>일반</v>
      </c>
      <c r="O1287">
        <f t="shared" si="20"/>
        <v>5.90962E-3</v>
      </c>
    </row>
    <row r="1288" spans="1:15" x14ac:dyDescent="0.3">
      <c r="A1288" s="73">
        <v>46311</v>
      </c>
      <c r="B1288" s="67" t="s">
        <v>2090</v>
      </c>
      <c r="C1288" s="68" t="s">
        <v>2811</v>
      </c>
      <c r="D1288" s="68" t="s">
        <v>4128</v>
      </c>
      <c r="E1288" s="67" t="s">
        <v>4129</v>
      </c>
      <c r="F1288" s="69">
        <v>4.1829999999999998</v>
      </c>
      <c r="G1288" s="70">
        <v>2.7858000000000001</v>
      </c>
      <c r="H1288" s="70">
        <v>9.3073999999999995</v>
      </c>
      <c r="I1288" s="73">
        <v>41914</v>
      </c>
      <c r="J1288" s="73">
        <v>47393</v>
      </c>
      <c r="K1288" s="69">
        <v>2.95</v>
      </c>
      <c r="L1288" s="68" t="s">
        <v>2609</v>
      </c>
      <c r="M1288" s="71">
        <v>4.4999999999999997E-3</v>
      </c>
      <c r="N1288" t="str">
        <f>_xll.IMDP("BND",D1288,$N$1,A1288)</f>
        <v>일반</v>
      </c>
      <c r="O1288">
        <f t="shared" si="20"/>
        <v>1.25361E-2</v>
      </c>
    </row>
    <row r="1289" spans="1:15" x14ac:dyDescent="0.3">
      <c r="A1289" s="73">
        <v>46311</v>
      </c>
      <c r="B1289" s="67" t="s">
        <v>2090</v>
      </c>
      <c r="C1289" s="68" t="s">
        <v>2811</v>
      </c>
      <c r="D1289" s="68" t="s">
        <v>4130</v>
      </c>
      <c r="E1289" s="67" t="s">
        <v>4131</v>
      </c>
      <c r="F1289" s="69">
        <v>4.194</v>
      </c>
      <c r="G1289" s="70">
        <v>3.2993000000000001</v>
      </c>
      <c r="H1289" s="70">
        <v>12.7456</v>
      </c>
      <c r="I1289" s="73">
        <v>42110</v>
      </c>
      <c r="J1289" s="73">
        <v>47589</v>
      </c>
      <c r="K1289" s="69">
        <v>2.33</v>
      </c>
      <c r="L1289" s="68" t="s">
        <v>2609</v>
      </c>
      <c r="M1289" s="71">
        <v>4.4000000000000003E-3</v>
      </c>
      <c r="N1289" t="str">
        <f>_xll.IMDP("BND",D1289,$N$1,A1289)</f>
        <v>일반</v>
      </c>
      <c r="O1289">
        <f t="shared" si="20"/>
        <v>1.4516920000000001E-2</v>
      </c>
    </row>
    <row r="1290" spans="1:15" x14ac:dyDescent="0.3">
      <c r="A1290" s="73">
        <v>46311</v>
      </c>
      <c r="B1290" s="67" t="s">
        <v>2090</v>
      </c>
      <c r="C1290" s="68" t="s">
        <v>2811</v>
      </c>
      <c r="D1290" s="68" t="s">
        <v>4132</v>
      </c>
      <c r="E1290" s="67" t="s">
        <v>4133</v>
      </c>
      <c r="F1290" s="69">
        <v>4.1970000000000001</v>
      </c>
      <c r="G1290" s="70">
        <v>3.3069000000000002</v>
      </c>
      <c r="H1290" s="70">
        <v>12.9907</v>
      </c>
      <c r="I1290" s="73">
        <v>42138</v>
      </c>
      <c r="J1290" s="73">
        <v>47617</v>
      </c>
      <c r="K1290" s="69">
        <v>2.8</v>
      </c>
      <c r="L1290" s="68" t="s">
        <v>2609</v>
      </c>
      <c r="M1290" s="71">
        <v>7.6E-3</v>
      </c>
      <c r="N1290" t="str">
        <f>_xll.IMDP("BND",D1290,$N$1,A1290)</f>
        <v>일반</v>
      </c>
      <c r="O1290">
        <f t="shared" si="20"/>
        <v>2.5132440000000002E-2</v>
      </c>
    </row>
    <row r="1291" spans="1:15" x14ac:dyDescent="0.3">
      <c r="A1291" s="73">
        <v>46311</v>
      </c>
      <c r="B1291" s="67" t="s">
        <v>2090</v>
      </c>
      <c r="C1291" s="68" t="s">
        <v>2811</v>
      </c>
      <c r="D1291" s="68" t="s">
        <v>4134</v>
      </c>
      <c r="E1291" s="67" t="s">
        <v>4135</v>
      </c>
      <c r="F1291" s="69">
        <v>4.3070000000000004</v>
      </c>
      <c r="G1291" s="70">
        <v>7.7567000000000004</v>
      </c>
      <c r="H1291" s="70">
        <v>68.694599999999994</v>
      </c>
      <c r="I1291" s="73">
        <v>42262</v>
      </c>
      <c r="J1291" s="73">
        <v>49567</v>
      </c>
      <c r="K1291" s="69">
        <v>2.5499999999999998</v>
      </c>
      <c r="L1291" s="68" t="s">
        <v>2609</v>
      </c>
      <c r="M1291" s="71">
        <v>5.3E-3</v>
      </c>
      <c r="N1291" t="str">
        <f>_xll.IMDP("BND",D1291,$N$1,A1291)</f>
        <v>일반</v>
      </c>
      <c r="O1291">
        <f t="shared" si="20"/>
        <v>4.1110510000000003E-2</v>
      </c>
    </row>
    <row r="1292" spans="1:15" x14ac:dyDescent="0.3">
      <c r="A1292" s="73">
        <v>46311</v>
      </c>
      <c r="B1292" s="67" t="s">
        <v>2090</v>
      </c>
      <c r="C1292" s="68" t="s">
        <v>2811</v>
      </c>
      <c r="D1292" s="68" t="s">
        <v>4136</v>
      </c>
      <c r="E1292" s="67" t="s">
        <v>4137</v>
      </c>
      <c r="F1292" s="69">
        <v>4.3170000000000002</v>
      </c>
      <c r="G1292" s="70">
        <v>8.2551000000000005</v>
      </c>
      <c r="H1292" s="70">
        <v>76.890799999999999</v>
      </c>
      <c r="I1292" s="73">
        <v>42418</v>
      </c>
      <c r="J1292" s="73">
        <v>49723</v>
      </c>
      <c r="K1292" s="69">
        <v>1.98</v>
      </c>
      <c r="L1292" s="68" t="s">
        <v>2609</v>
      </c>
      <c r="M1292" s="71">
        <v>7.1999999999999998E-3</v>
      </c>
      <c r="N1292" t="str">
        <f>_xll.IMDP("BND",D1292,$N$1,A1292)</f>
        <v>일반</v>
      </c>
      <c r="O1292">
        <f t="shared" si="20"/>
        <v>5.9436720000000005E-2</v>
      </c>
    </row>
    <row r="1293" spans="1:15" x14ac:dyDescent="0.3">
      <c r="A1293" s="73">
        <v>46311</v>
      </c>
      <c r="B1293" s="67" t="s">
        <v>2090</v>
      </c>
      <c r="C1293" s="68" t="s">
        <v>2811</v>
      </c>
      <c r="D1293" s="68" t="s">
        <v>4138</v>
      </c>
      <c r="E1293" s="67" t="s">
        <v>4139</v>
      </c>
      <c r="F1293" s="69">
        <v>4.4020000000000001</v>
      </c>
      <c r="G1293" s="70">
        <v>14.938599999999999</v>
      </c>
      <c r="H1293" s="70">
        <v>270.78890000000001</v>
      </c>
      <c r="I1293" s="73">
        <v>42515</v>
      </c>
      <c r="J1293" s="73">
        <v>53472</v>
      </c>
      <c r="K1293" s="69">
        <v>2.0099999999999998</v>
      </c>
      <c r="L1293" s="68" t="s">
        <v>2609</v>
      </c>
      <c r="M1293" s="71">
        <v>4.7999999999999996E-3</v>
      </c>
      <c r="N1293" t="str">
        <f>_xll.IMDP("BND",D1293,$N$1,A1293)</f>
        <v>일반</v>
      </c>
      <c r="O1293">
        <f t="shared" si="20"/>
        <v>7.1705279999999996E-2</v>
      </c>
    </row>
    <row r="1294" spans="1:15" x14ac:dyDescent="0.3">
      <c r="A1294" s="73">
        <v>46311</v>
      </c>
      <c r="B1294" s="67" t="s">
        <v>2090</v>
      </c>
      <c r="C1294" s="68" t="s">
        <v>2811</v>
      </c>
      <c r="D1294" s="68" t="s">
        <v>4140</v>
      </c>
      <c r="E1294" s="67" t="s">
        <v>4141</v>
      </c>
      <c r="F1294" s="69">
        <v>4.3259999999999996</v>
      </c>
      <c r="G1294" s="70">
        <v>8.7469999999999999</v>
      </c>
      <c r="H1294" s="70">
        <v>85.408299999999997</v>
      </c>
      <c r="I1294" s="73">
        <v>42571</v>
      </c>
      <c r="J1294" s="73">
        <v>49876</v>
      </c>
      <c r="K1294" s="69">
        <v>1.54</v>
      </c>
      <c r="L1294" s="68" t="s">
        <v>2609</v>
      </c>
      <c r="M1294" s="71">
        <v>5.4000000000000003E-3</v>
      </c>
      <c r="N1294" t="str">
        <f>_xll.IMDP("BND",D1294,$N$1,A1294)</f>
        <v>일반</v>
      </c>
      <c r="O1294">
        <f t="shared" si="20"/>
        <v>4.7233799999999999E-2</v>
      </c>
    </row>
    <row r="1295" spans="1:15" x14ac:dyDescent="0.3">
      <c r="A1295" s="73">
        <v>46311</v>
      </c>
      <c r="B1295" s="67" t="s">
        <v>2090</v>
      </c>
      <c r="C1295" s="68" t="s">
        <v>2811</v>
      </c>
      <c r="D1295" s="68" t="s">
        <v>1648</v>
      </c>
      <c r="E1295" s="67" t="s">
        <v>1649</v>
      </c>
      <c r="F1295" s="69">
        <v>4.4080000000000004</v>
      </c>
      <c r="G1295" s="70">
        <v>15.313000000000001</v>
      </c>
      <c r="H1295" s="70">
        <v>284.2792</v>
      </c>
      <c r="I1295" s="73">
        <v>42684</v>
      </c>
      <c r="J1295" s="73">
        <v>53641</v>
      </c>
      <c r="K1295" s="69">
        <v>1.9</v>
      </c>
      <c r="L1295" s="68" t="s">
        <v>2609</v>
      </c>
      <c r="M1295" s="71">
        <v>4.4000000000000003E-3</v>
      </c>
      <c r="N1295" t="str">
        <f>_xll.IMDP("BND",D1295,$N$1,A1295)</f>
        <v>일반</v>
      </c>
      <c r="O1295">
        <f t="shared" si="20"/>
        <v>6.7377200000000012E-2</v>
      </c>
    </row>
    <row r="1296" spans="1:15" x14ac:dyDescent="0.3">
      <c r="A1296" s="73">
        <v>46311</v>
      </c>
      <c r="B1296" s="67" t="s">
        <v>2090</v>
      </c>
      <c r="C1296" s="68" t="s">
        <v>2811</v>
      </c>
      <c r="D1296" s="68" t="s">
        <v>4142</v>
      </c>
      <c r="E1296" s="67" t="s">
        <v>4143</v>
      </c>
      <c r="F1296" s="69">
        <v>4.4089999999999998</v>
      </c>
      <c r="G1296" s="70">
        <v>15.0479</v>
      </c>
      <c r="H1296" s="70">
        <v>278.72289999999998</v>
      </c>
      <c r="I1296" s="73">
        <v>42783</v>
      </c>
      <c r="J1296" s="73">
        <v>53740</v>
      </c>
      <c r="K1296" s="69">
        <v>2.2999999999999998</v>
      </c>
      <c r="L1296" s="68" t="s">
        <v>2609</v>
      </c>
      <c r="M1296" s="71">
        <v>5.0000000000000001E-3</v>
      </c>
      <c r="N1296" t="str">
        <f>_xll.IMDP("BND",D1296,$N$1,A1296)</f>
        <v>일반</v>
      </c>
      <c r="O1296">
        <f t="shared" si="20"/>
        <v>7.5239500000000001E-2</v>
      </c>
    </row>
    <row r="1297" spans="1:15" x14ac:dyDescent="0.3">
      <c r="A1297" s="73">
        <v>46311</v>
      </c>
      <c r="B1297" s="67" t="s">
        <v>2090</v>
      </c>
      <c r="C1297" s="68" t="s">
        <v>2811</v>
      </c>
      <c r="D1297" s="68" t="s">
        <v>4144</v>
      </c>
      <c r="E1297" s="67" t="s">
        <v>4145</v>
      </c>
      <c r="F1297" s="69">
        <v>4.4109999999999996</v>
      </c>
      <c r="G1297" s="70">
        <v>15.067299999999999</v>
      </c>
      <c r="H1297" s="70">
        <v>279.58699999999999</v>
      </c>
      <c r="I1297" s="73">
        <v>42811</v>
      </c>
      <c r="J1297" s="73">
        <v>53768</v>
      </c>
      <c r="K1297" s="69">
        <v>2.35</v>
      </c>
      <c r="L1297" s="68" t="s">
        <v>2609</v>
      </c>
      <c r="M1297" s="71">
        <v>3.7000000000000002E-3</v>
      </c>
      <c r="N1297" t="str">
        <f>_xll.IMDP("BND",D1297,$N$1,A1297)</f>
        <v>일반</v>
      </c>
      <c r="O1297">
        <f t="shared" si="20"/>
        <v>5.5749010000000002E-2</v>
      </c>
    </row>
    <row r="1298" spans="1:15" x14ac:dyDescent="0.3">
      <c r="A1298" s="73">
        <v>46311</v>
      </c>
      <c r="B1298" s="67" t="s">
        <v>2090</v>
      </c>
      <c r="C1298" s="68" t="s">
        <v>2811</v>
      </c>
      <c r="D1298" s="68" t="s">
        <v>4146</v>
      </c>
      <c r="E1298" s="67" t="s">
        <v>4147</v>
      </c>
      <c r="F1298" s="69">
        <v>4.4109999999999996</v>
      </c>
      <c r="G1298" s="70">
        <v>15.1351</v>
      </c>
      <c r="H1298" s="70">
        <v>284.32130000000001</v>
      </c>
      <c r="I1298" s="73">
        <v>42907</v>
      </c>
      <c r="J1298" s="73">
        <v>53864</v>
      </c>
      <c r="K1298" s="69">
        <v>2.31</v>
      </c>
      <c r="L1298" s="68" t="s">
        <v>2609</v>
      </c>
      <c r="M1298" s="71">
        <v>4.0000000000000001E-3</v>
      </c>
      <c r="N1298" t="str">
        <f>_xll.IMDP("BND",D1298,$N$1,A1298)</f>
        <v>일반</v>
      </c>
      <c r="O1298">
        <f t="shared" si="20"/>
        <v>6.0540400000000001E-2</v>
      </c>
    </row>
    <row r="1299" spans="1:15" x14ac:dyDescent="0.3">
      <c r="A1299" s="73">
        <v>46311</v>
      </c>
      <c r="B1299" s="67" t="s">
        <v>2090</v>
      </c>
      <c r="C1299" s="68" t="s">
        <v>2811</v>
      </c>
      <c r="D1299" s="68" t="s">
        <v>1615</v>
      </c>
      <c r="E1299" s="67" t="s">
        <v>1616</v>
      </c>
      <c r="F1299" s="69">
        <v>4.3360000000000003</v>
      </c>
      <c r="G1299" s="70">
        <v>9.2195</v>
      </c>
      <c r="H1299" s="70">
        <v>97.726900000000001</v>
      </c>
      <c r="I1299" s="73">
        <v>42971</v>
      </c>
      <c r="J1299" s="73">
        <v>50276</v>
      </c>
      <c r="K1299" s="69">
        <v>2.42</v>
      </c>
      <c r="L1299" s="68" t="s">
        <v>2609</v>
      </c>
      <c r="M1299" s="71">
        <v>5.4000000000000003E-3</v>
      </c>
      <c r="N1299" t="str">
        <f>_xll.IMDP("BND",D1299,$N$1,A1299)</f>
        <v>일반</v>
      </c>
      <c r="O1299">
        <f t="shared" si="20"/>
        <v>4.9785300000000005E-2</v>
      </c>
    </row>
    <row r="1300" spans="1:15" x14ac:dyDescent="0.3">
      <c r="A1300" s="73">
        <v>46311</v>
      </c>
      <c r="B1300" s="67" t="s">
        <v>2090</v>
      </c>
      <c r="C1300" s="68" t="s">
        <v>2811</v>
      </c>
      <c r="D1300" s="68" t="s">
        <v>4148</v>
      </c>
      <c r="E1300" s="67" t="s">
        <v>4149</v>
      </c>
      <c r="F1300" s="69">
        <v>4.3369999999999997</v>
      </c>
      <c r="G1300" s="70">
        <v>9.3254000000000001</v>
      </c>
      <c r="H1300" s="70">
        <v>99.849900000000005</v>
      </c>
      <c r="I1300" s="73">
        <v>43020</v>
      </c>
      <c r="J1300" s="73">
        <v>50325</v>
      </c>
      <c r="K1300" s="69">
        <v>2.4700000000000002</v>
      </c>
      <c r="L1300" s="68" t="s">
        <v>2609</v>
      </c>
      <c r="M1300" s="71">
        <v>5.7999999999999996E-3</v>
      </c>
      <c r="N1300" t="str">
        <f>_xll.IMDP("BND",D1300,$N$1,A1300)</f>
        <v>일반</v>
      </c>
      <c r="O1300">
        <f t="shared" si="20"/>
        <v>5.4087319999999994E-2</v>
      </c>
    </row>
    <row r="1301" spans="1:15" x14ac:dyDescent="0.3">
      <c r="A1301" s="73">
        <v>46311</v>
      </c>
      <c r="B1301" s="67" t="s">
        <v>2090</v>
      </c>
      <c r="C1301" s="68" t="s">
        <v>2811</v>
      </c>
      <c r="D1301" s="68" t="s">
        <v>4150</v>
      </c>
      <c r="E1301" s="67" t="s">
        <v>4151</v>
      </c>
      <c r="F1301" s="69">
        <v>4.3360000000000003</v>
      </c>
      <c r="G1301" s="70">
        <v>9.1744000000000003</v>
      </c>
      <c r="H1301" s="70">
        <v>98.440600000000003</v>
      </c>
      <c r="I1301" s="73">
        <v>43042</v>
      </c>
      <c r="J1301" s="73">
        <v>50347</v>
      </c>
      <c r="K1301" s="69">
        <v>2.64</v>
      </c>
      <c r="L1301" s="68" t="s">
        <v>2609</v>
      </c>
      <c r="M1301" s="71">
        <v>6.0000000000000001E-3</v>
      </c>
      <c r="N1301" t="str">
        <f>_xll.IMDP("BND",D1301,$N$1,A1301)</f>
        <v>일반</v>
      </c>
      <c r="O1301">
        <f t="shared" si="20"/>
        <v>5.5046400000000002E-2</v>
      </c>
    </row>
    <row r="1302" spans="1:15" x14ac:dyDescent="0.3">
      <c r="A1302" s="73">
        <v>46311</v>
      </c>
      <c r="B1302" s="67" t="s">
        <v>2090</v>
      </c>
      <c r="C1302" s="68" t="s">
        <v>2811</v>
      </c>
      <c r="D1302" s="68" t="s">
        <v>4152</v>
      </c>
      <c r="E1302" s="67" t="s">
        <v>4153</v>
      </c>
      <c r="F1302" s="69">
        <v>4.4160000000000004</v>
      </c>
      <c r="G1302" s="70">
        <v>15.061299999999999</v>
      </c>
      <c r="H1302" s="70">
        <v>286.14069999999998</v>
      </c>
      <c r="I1302" s="73">
        <v>43077</v>
      </c>
      <c r="J1302" s="73">
        <v>54034</v>
      </c>
      <c r="K1302" s="69">
        <v>2.54</v>
      </c>
      <c r="L1302" s="68" t="s">
        <v>2609</v>
      </c>
      <c r="M1302" s="71">
        <v>3.5000000000000001E-3</v>
      </c>
      <c r="N1302" t="str">
        <f>_xll.IMDP("BND",D1302,$N$1,A1302)</f>
        <v>일반</v>
      </c>
      <c r="O1302">
        <f t="shared" si="20"/>
        <v>5.2714549999999999E-2</v>
      </c>
    </row>
    <row r="1303" spans="1:15" x14ac:dyDescent="0.3">
      <c r="A1303" s="73">
        <v>46311</v>
      </c>
      <c r="B1303" s="67" t="s">
        <v>2090</v>
      </c>
      <c r="C1303" s="68" t="s">
        <v>2811</v>
      </c>
      <c r="D1303" s="68" t="s">
        <v>4154</v>
      </c>
      <c r="E1303" s="67" t="s">
        <v>4155</v>
      </c>
      <c r="F1303" s="69">
        <v>4.42</v>
      </c>
      <c r="G1303" s="70">
        <v>14.8727</v>
      </c>
      <c r="H1303" s="70">
        <v>281.65820000000002</v>
      </c>
      <c r="I1303" s="73">
        <v>43152</v>
      </c>
      <c r="J1303" s="73">
        <v>54109</v>
      </c>
      <c r="K1303" s="69">
        <v>2.89</v>
      </c>
      <c r="L1303" s="68" t="s">
        <v>2609</v>
      </c>
      <c r="M1303" s="71">
        <v>5.4999999999999997E-3</v>
      </c>
      <c r="N1303" t="str">
        <f>_xll.IMDP("BND",D1303,$N$1,A1303)</f>
        <v>일반</v>
      </c>
      <c r="O1303">
        <f t="shared" si="20"/>
        <v>8.1799849999999993E-2</v>
      </c>
    </row>
    <row r="1304" spans="1:15" x14ac:dyDescent="0.3">
      <c r="A1304" s="73">
        <v>46311</v>
      </c>
      <c r="B1304" s="67" t="s">
        <v>2090</v>
      </c>
      <c r="C1304" s="68" t="s">
        <v>2811</v>
      </c>
      <c r="D1304" s="68" t="s">
        <v>4156</v>
      </c>
      <c r="E1304" s="67" t="s">
        <v>4157</v>
      </c>
      <c r="F1304" s="69">
        <v>4.3390000000000004</v>
      </c>
      <c r="G1304" s="70">
        <v>9.4192999999999998</v>
      </c>
      <c r="H1304" s="70">
        <v>103.52509999999999</v>
      </c>
      <c r="I1304" s="73">
        <v>43168</v>
      </c>
      <c r="J1304" s="73">
        <v>50473</v>
      </c>
      <c r="K1304" s="69">
        <v>2.86</v>
      </c>
      <c r="L1304" s="68" t="s">
        <v>2609</v>
      </c>
      <c r="M1304" s="71">
        <v>5.1999999999999998E-3</v>
      </c>
      <c r="N1304" t="str">
        <f>_xll.IMDP("BND",D1304,$N$1,A1304)</f>
        <v>일반</v>
      </c>
      <c r="O1304">
        <f t="shared" si="20"/>
        <v>4.8980359999999994E-2</v>
      </c>
    </row>
    <row r="1305" spans="1:15" x14ac:dyDescent="0.3">
      <c r="A1305" s="73">
        <v>46311</v>
      </c>
      <c r="B1305" s="67" t="s">
        <v>2090</v>
      </c>
      <c r="C1305" s="68" t="s">
        <v>2811</v>
      </c>
      <c r="D1305" s="68" t="s">
        <v>4158</v>
      </c>
      <c r="E1305" s="67" t="s">
        <v>4159</v>
      </c>
      <c r="F1305" s="69">
        <v>4.4210000000000003</v>
      </c>
      <c r="G1305" s="70">
        <v>14.8384</v>
      </c>
      <c r="H1305" s="70">
        <v>283.59890000000001</v>
      </c>
      <c r="I1305" s="73">
        <v>43230</v>
      </c>
      <c r="J1305" s="73">
        <v>54188</v>
      </c>
      <c r="K1305" s="69">
        <v>2.87</v>
      </c>
      <c r="L1305" s="68" t="s">
        <v>2609</v>
      </c>
      <c r="M1305" s="71">
        <v>3.7000000000000002E-3</v>
      </c>
      <c r="N1305" t="str">
        <f>_xll.IMDP("BND",D1305,$N$1,A1305)</f>
        <v>일반</v>
      </c>
      <c r="O1305">
        <f t="shared" si="20"/>
        <v>5.4902080000000006E-2</v>
      </c>
    </row>
    <row r="1306" spans="1:15" x14ac:dyDescent="0.3">
      <c r="A1306" s="73">
        <v>46311</v>
      </c>
      <c r="B1306" s="67" t="s">
        <v>2090</v>
      </c>
      <c r="C1306" s="68" t="s">
        <v>2811</v>
      </c>
      <c r="D1306" s="68" t="s">
        <v>4160</v>
      </c>
      <c r="E1306" s="67" t="s">
        <v>4161</v>
      </c>
      <c r="F1306" s="69">
        <v>4.42</v>
      </c>
      <c r="G1306" s="70">
        <v>15.188700000000001</v>
      </c>
      <c r="H1306" s="70">
        <v>293.6182</v>
      </c>
      <c r="I1306" s="73">
        <v>43277</v>
      </c>
      <c r="J1306" s="73">
        <v>54235</v>
      </c>
      <c r="K1306" s="69">
        <v>2.66</v>
      </c>
      <c r="L1306" s="68" t="s">
        <v>2609</v>
      </c>
      <c r="M1306" s="71">
        <v>3.2000000000000002E-3</v>
      </c>
      <c r="N1306" t="str">
        <f>_xll.IMDP("BND",D1306,$N$1,A1306)</f>
        <v>일반</v>
      </c>
      <c r="O1306">
        <f t="shared" si="20"/>
        <v>4.8603840000000002E-2</v>
      </c>
    </row>
    <row r="1307" spans="1:15" x14ac:dyDescent="0.3">
      <c r="A1307" s="73">
        <v>46311</v>
      </c>
      <c r="B1307" s="67" t="s">
        <v>2090</v>
      </c>
      <c r="C1307" s="68" t="s">
        <v>2811</v>
      </c>
      <c r="D1307" s="68" t="s">
        <v>4162</v>
      </c>
      <c r="E1307" s="67" t="s">
        <v>4163</v>
      </c>
      <c r="F1307" s="69">
        <v>4.3419999999999996</v>
      </c>
      <c r="G1307" s="70">
        <v>9.7338000000000005</v>
      </c>
      <c r="H1307" s="70">
        <v>110.4804</v>
      </c>
      <c r="I1307" s="73">
        <v>43300</v>
      </c>
      <c r="J1307" s="73">
        <v>50605</v>
      </c>
      <c r="K1307" s="69">
        <v>2.61</v>
      </c>
      <c r="L1307" s="68" t="s">
        <v>2609</v>
      </c>
      <c r="M1307" s="71">
        <v>4.7000000000000002E-3</v>
      </c>
      <c r="N1307" t="str">
        <f>_xll.IMDP("BND",D1307,$N$1,A1307)</f>
        <v>일반</v>
      </c>
      <c r="O1307">
        <f t="shared" si="20"/>
        <v>4.5748860000000002E-2</v>
      </c>
    </row>
    <row r="1308" spans="1:15" x14ac:dyDescent="0.3">
      <c r="A1308" s="73">
        <v>46311</v>
      </c>
      <c r="B1308" s="67" t="s">
        <v>2090</v>
      </c>
      <c r="C1308" s="68" t="s">
        <v>2811</v>
      </c>
      <c r="D1308" s="68" t="s">
        <v>4164</v>
      </c>
      <c r="E1308" s="67" t="s">
        <v>4165</v>
      </c>
      <c r="F1308" s="69">
        <v>4.4189999999999996</v>
      </c>
      <c r="G1308" s="70">
        <v>15.8482</v>
      </c>
      <c r="H1308" s="70">
        <v>312.79039999999998</v>
      </c>
      <c r="I1308" s="73">
        <v>43357</v>
      </c>
      <c r="J1308" s="73">
        <v>54315</v>
      </c>
      <c r="K1308" s="69">
        <v>2.2999999999999998</v>
      </c>
      <c r="L1308" s="68" t="s">
        <v>2609</v>
      </c>
      <c r="M1308" s="71">
        <v>2.3E-3</v>
      </c>
      <c r="N1308" t="str">
        <f>_xll.IMDP("BND",D1308,$N$1,A1308)</f>
        <v>일반</v>
      </c>
      <c r="O1308">
        <f t="shared" si="20"/>
        <v>3.6450860000000002E-2</v>
      </c>
    </row>
    <row r="1309" spans="1:15" x14ac:dyDescent="0.3">
      <c r="A1309" s="73">
        <v>46311</v>
      </c>
      <c r="B1309" s="67" t="s">
        <v>2090</v>
      </c>
      <c r="C1309" s="68" t="s">
        <v>2811</v>
      </c>
      <c r="D1309" s="68" t="s">
        <v>4166</v>
      </c>
      <c r="E1309" s="67" t="s">
        <v>4167</v>
      </c>
      <c r="F1309" s="69">
        <v>4.4160000000000004</v>
      </c>
      <c r="G1309" s="70">
        <v>16.253799999999998</v>
      </c>
      <c r="H1309" s="70">
        <v>327.25909999999999</v>
      </c>
      <c r="I1309" s="73">
        <v>43441</v>
      </c>
      <c r="J1309" s="73">
        <v>54399</v>
      </c>
      <c r="K1309" s="69">
        <v>2</v>
      </c>
      <c r="L1309" s="68" t="s">
        <v>2609</v>
      </c>
      <c r="M1309" s="71">
        <v>3.3999999999999998E-3</v>
      </c>
      <c r="N1309" t="str">
        <f>_xll.IMDP("BND",D1309,$N$1,A1309)</f>
        <v>일반</v>
      </c>
      <c r="O1309">
        <f t="shared" si="20"/>
        <v>5.5262919999999993E-2</v>
      </c>
    </row>
    <row r="1310" spans="1:15" x14ac:dyDescent="0.3">
      <c r="A1310" s="73">
        <v>46311</v>
      </c>
      <c r="B1310" s="67" t="s">
        <v>2090</v>
      </c>
      <c r="C1310" s="68" t="s">
        <v>2811</v>
      </c>
      <c r="D1310" s="68" t="s">
        <v>4168</v>
      </c>
      <c r="E1310" s="67" t="s">
        <v>4169</v>
      </c>
      <c r="F1310" s="69">
        <v>4.4180000000000001</v>
      </c>
      <c r="G1310" s="70">
        <v>16.2867</v>
      </c>
      <c r="H1310" s="70">
        <v>329.33</v>
      </c>
      <c r="I1310" s="73">
        <v>43532</v>
      </c>
      <c r="J1310" s="73">
        <v>54490</v>
      </c>
      <c r="K1310" s="69">
        <v>2.14</v>
      </c>
      <c r="L1310" s="68" t="s">
        <v>2609</v>
      </c>
      <c r="M1310" s="71">
        <v>4.7000000000000002E-3</v>
      </c>
      <c r="N1310" t="str">
        <f>_xll.IMDP("BND",D1310,$N$1,A1310)</f>
        <v>일반</v>
      </c>
      <c r="O1310">
        <f t="shared" si="20"/>
        <v>7.6547489999999996E-2</v>
      </c>
    </row>
    <row r="1311" spans="1:15" x14ac:dyDescent="0.3">
      <c r="A1311" s="73">
        <v>46311</v>
      </c>
      <c r="B1311" s="67" t="s">
        <v>2090</v>
      </c>
      <c r="C1311" s="68" t="s">
        <v>2811</v>
      </c>
      <c r="D1311" s="68" t="s">
        <v>4170</v>
      </c>
      <c r="E1311" s="67" t="s">
        <v>4171</v>
      </c>
      <c r="F1311" s="69">
        <v>4.1520000000000001</v>
      </c>
      <c r="G1311" s="70">
        <v>2.4716999999999998</v>
      </c>
      <c r="H1311" s="70">
        <v>7.4428000000000001</v>
      </c>
      <c r="I1311" s="73">
        <v>43608</v>
      </c>
      <c r="J1311" s="73">
        <v>47261</v>
      </c>
      <c r="K1311" s="69">
        <v>1.89</v>
      </c>
      <c r="L1311" s="68" t="s">
        <v>2609</v>
      </c>
      <c r="M1311" s="71">
        <v>4.0000000000000001E-3</v>
      </c>
      <c r="N1311" t="str">
        <f>_xll.IMDP("BND",D1311,$N$1,A1311)</f>
        <v>일반</v>
      </c>
      <c r="O1311">
        <f t="shared" si="20"/>
        <v>9.8867999999999994E-3</v>
      </c>
    </row>
    <row r="1312" spans="1:15" x14ac:dyDescent="0.3">
      <c r="A1312" s="73">
        <v>46311</v>
      </c>
      <c r="B1312" s="67" t="s">
        <v>2090</v>
      </c>
      <c r="C1312" s="68" t="s">
        <v>2811</v>
      </c>
      <c r="D1312" s="68" t="s">
        <v>4172</v>
      </c>
      <c r="E1312" s="67" t="s">
        <v>4173</v>
      </c>
      <c r="F1312" s="69">
        <v>4.1609999999999996</v>
      </c>
      <c r="G1312" s="70">
        <v>2.5966</v>
      </c>
      <c r="H1312" s="70">
        <v>8.1193000000000008</v>
      </c>
      <c r="I1312" s="73">
        <v>43651</v>
      </c>
      <c r="J1312" s="73">
        <v>47304</v>
      </c>
      <c r="K1312" s="69">
        <v>1.59</v>
      </c>
      <c r="L1312" s="68" t="s">
        <v>2609</v>
      </c>
      <c r="M1312" s="71">
        <v>3.5000000000000001E-3</v>
      </c>
      <c r="N1312" t="str">
        <f>_xll.IMDP("BND",D1312,$N$1,A1312)</f>
        <v>일반</v>
      </c>
      <c r="O1312">
        <f t="shared" si="20"/>
        <v>9.0881E-3</v>
      </c>
    </row>
    <row r="1313" spans="1:15" x14ac:dyDescent="0.3">
      <c r="A1313" s="73">
        <v>46311</v>
      </c>
      <c r="B1313" s="67" t="s">
        <v>2090</v>
      </c>
      <c r="C1313" s="68" t="s">
        <v>2811</v>
      </c>
      <c r="D1313" s="68" t="s">
        <v>4174</v>
      </c>
      <c r="E1313" s="67" t="s">
        <v>4175</v>
      </c>
      <c r="F1313" s="69">
        <v>4.4169999999999998</v>
      </c>
      <c r="G1313" s="70">
        <v>17.9681</v>
      </c>
      <c r="H1313" s="70">
        <v>382.45710000000003</v>
      </c>
      <c r="I1313" s="73">
        <v>43699</v>
      </c>
      <c r="J1313" s="73">
        <v>54657</v>
      </c>
      <c r="K1313" s="69">
        <v>1.32</v>
      </c>
      <c r="L1313" s="68" t="s">
        <v>2609</v>
      </c>
      <c r="M1313" s="71">
        <v>3.0999999999999999E-3</v>
      </c>
      <c r="N1313" t="str">
        <f>_xll.IMDP("BND",D1313,$N$1,A1313)</f>
        <v>일반</v>
      </c>
      <c r="O1313">
        <f t="shared" si="20"/>
        <v>5.5701109999999998E-2</v>
      </c>
    </row>
    <row r="1314" spans="1:15" x14ac:dyDescent="0.3">
      <c r="A1314" s="73">
        <v>46311</v>
      </c>
      <c r="B1314" s="67" t="s">
        <v>2090</v>
      </c>
      <c r="C1314" s="68" t="s">
        <v>2811</v>
      </c>
      <c r="D1314" s="68" t="s">
        <v>4176</v>
      </c>
      <c r="E1314" s="67" t="s">
        <v>4177</v>
      </c>
      <c r="F1314" s="69">
        <v>4.1950000000000003</v>
      </c>
      <c r="G1314" s="70">
        <v>3.2898999999999998</v>
      </c>
      <c r="H1314" s="70">
        <v>12.624499999999999</v>
      </c>
      <c r="I1314" s="73">
        <v>43923</v>
      </c>
      <c r="J1314" s="73">
        <v>47575</v>
      </c>
      <c r="K1314" s="69">
        <v>1.75</v>
      </c>
      <c r="L1314" s="68" t="s">
        <v>2609</v>
      </c>
      <c r="M1314" s="71">
        <v>4.3E-3</v>
      </c>
      <c r="N1314" t="str">
        <f>_xll.IMDP("BND",D1314,$N$1,A1314)</f>
        <v>일반</v>
      </c>
      <c r="O1314">
        <f t="shared" si="20"/>
        <v>1.4146569999999999E-2</v>
      </c>
    </row>
    <row r="1315" spans="1:15" x14ac:dyDescent="0.3">
      <c r="A1315" s="73">
        <v>46311</v>
      </c>
      <c r="B1315" s="67" t="s">
        <v>2090</v>
      </c>
      <c r="C1315" s="68" t="s">
        <v>2811</v>
      </c>
      <c r="D1315" s="68" t="s">
        <v>4178</v>
      </c>
      <c r="E1315" s="67" t="s">
        <v>4179</v>
      </c>
      <c r="F1315" s="69">
        <v>4.359</v>
      </c>
      <c r="G1315" s="70">
        <v>11.649100000000001</v>
      </c>
      <c r="H1315" s="70">
        <v>154.62309999999999</v>
      </c>
      <c r="I1315" s="73">
        <v>44000</v>
      </c>
      <c r="J1315" s="73">
        <v>51305</v>
      </c>
      <c r="K1315" s="69">
        <v>1.63</v>
      </c>
      <c r="L1315" s="68" t="s">
        <v>2609</v>
      </c>
      <c r="M1315" s="71">
        <v>5.4000000000000003E-3</v>
      </c>
      <c r="N1315" t="str">
        <f>_xll.IMDP("BND",D1315,$N$1,A1315)</f>
        <v>일반</v>
      </c>
      <c r="O1315">
        <f t="shared" si="20"/>
        <v>6.2905140000000012E-2</v>
      </c>
    </row>
    <row r="1316" spans="1:15" x14ac:dyDescent="0.3">
      <c r="A1316" s="73">
        <v>46311</v>
      </c>
      <c r="B1316" s="67" t="s">
        <v>2090</v>
      </c>
      <c r="C1316" s="68" t="s">
        <v>2811</v>
      </c>
      <c r="D1316" s="68" t="s">
        <v>4180</v>
      </c>
      <c r="E1316" s="67" t="s">
        <v>4181</v>
      </c>
      <c r="F1316" s="69">
        <v>3.923</v>
      </c>
      <c r="G1316" s="70">
        <v>0.72399999999999998</v>
      </c>
      <c r="H1316" s="70">
        <v>0.88100000000000001</v>
      </c>
      <c r="I1316" s="73">
        <v>44028</v>
      </c>
      <c r="J1316" s="73">
        <v>46584</v>
      </c>
      <c r="K1316" s="69">
        <v>1.44</v>
      </c>
      <c r="L1316" s="68" t="s">
        <v>2609</v>
      </c>
      <c r="M1316" s="71">
        <v>3.2000000000000002E-3</v>
      </c>
      <c r="N1316" t="str">
        <f>_xll.IMDP("BND",D1316,$N$1,A1316)</f>
        <v>일반</v>
      </c>
      <c r="O1316">
        <f t="shared" si="20"/>
        <v>2.3167999999999999E-3</v>
      </c>
    </row>
    <row r="1317" spans="1:15" x14ac:dyDescent="0.3">
      <c r="A1317" s="73">
        <v>46311</v>
      </c>
      <c r="B1317" s="67" t="s">
        <v>2090</v>
      </c>
      <c r="C1317" s="68" t="s">
        <v>2811</v>
      </c>
      <c r="D1317" s="68" t="s">
        <v>4182</v>
      </c>
      <c r="E1317" s="67" t="s">
        <v>4183</v>
      </c>
      <c r="F1317" s="69">
        <v>3.9620000000000002</v>
      </c>
      <c r="G1317" s="70">
        <v>0.9093</v>
      </c>
      <c r="H1317" s="70">
        <v>1.2744</v>
      </c>
      <c r="I1317" s="73">
        <v>44098</v>
      </c>
      <c r="J1317" s="73">
        <v>46654</v>
      </c>
      <c r="K1317" s="69">
        <v>1.43</v>
      </c>
      <c r="L1317" s="68" t="s">
        <v>2609</v>
      </c>
      <c r="M1317" s="71">
        <v>5.0000000000000001E-3</v>
      </c>
      <c r="N1317" t="str">
        <f>_xll.IMDP("BND",D1317,$N$1,A1317)</f>
        <v>일반</v>
      </c>
      <c r="O1317">
        <f t="shared" si="20"/>
        <v>4.5465000000000002E-3</v>
      </c>
    </row>
    <row r="1318" spans="1:15" x14ac:dyDescent="0.3">
      <c r="A1318" s="73">
        <v>46311</v>
      </c>
      <c r="B1318" s="67" t="s">
        <v>2090</v>
      </c>
      <c r="C1318" s="68" t="s">
        <v>2811</v>
      </c>
      <c r="D1318" s="68" t="s">
        <v>4184</v>
      </c>
      <c r="E1318" s="67" t="s">
        <v>4185</v>
      </c>
      <c r="F1318" s="69">
        <v>4.21</v>
      </c>
      <c r="G1318" s="70">
        <v>3.8089</v>
      </c>
      <c r="H1318" s="70">
        <v>16.782</v>
      </c>
      <c r="I1318" s="73">
        <v>44140</v>
      </c>
      <c r="J1318" s="73">
        <v>47792</v>
      </c>
      <c r="K1318" s="69">
        <v>1.68</v>
      </c>
      <c r="L1318" s="68" t="s">
        <v>2609</v>
      </c>
      <c r="M1318" s="71">
        <v>4.1999999999999997E-3</v>
      </c>
      <c r="N1318" t="str">
        <f>_xll.IMDP("BND",D1318,$N$1,A1318)</f>
        <v>일반</v>
      </c>
      <c r="O1318">
        <f t="shared" si="20"/>
        <v>1.5997379999999999E-2</v>
      </c>
    </row>
    <row r="1319" spans="1:15" x14ac:dyDescent="0.3">
      <c r="A1319" s="73">
        <v>46311</v>
      </c>
      <c r="B1319" s="67" t="s">
        <v>2090</v>
      </c>
      <c r="C1319" s="68" t="s">
        <v>2811</v>
      </c>
      <c r="D1319" s="68" t="s">
        <v>4186</v>
      </c>
      <c r="E1319" s="67" t="s">
        <v>4187</v>
      </c>
      <c r="F1319" s="69">
        <v>4.2119999999999997</v>
      </c>
      <c r="G1319" s="70">
        <v>3.8746</v>
      </c>
      <c r="H1319" s="70">
        <v>17.3429</v>
      </c>
      <c r="I1319" s="73">
        <v>44168</v>
      </c>
      <c r="J1319" s="73">
        <v>47820</v>
      </c>
      <c r="K1319" s="69">
        <v>1.79</v>
      </c>
      <c r="L1319" s="68" t="s">
        <v>2609</v>
      </c>
      <c r="M1319" s="71">
        <v>7.1999999999999998E-3</v>
      </c>
      <c r="N1319" t="str">
        <f>_xll.IMDP("BND",D1319,$N$1,A1319)</f>
        <v>일반</v>
      </c>
      <c r="O1319">
        <f t="shared" si="20"/>
        <v>2.7897120000000001E-2</v>
      </c>
    </row>
    <row r="1320" spans="1:15" x14ac:dyDescent="0.3">
      <c r="A1320" s="73">
        <v>46311</v>
      </c>
      <c r="B1320" s="67" t="s">
        <v>2090</v>
      </c>
      <c r="C1320" s="68" t="s">
        <v>2811</v>
      </c>
      <c r="D1320" s="68" t="s">
        <v>4188</v>
      </c>
      <c r="E1320" s="67" t="s">
        <v>4189</v>
      </c>
      <c r="F1320" s="69">
        <v>4.4329999999999998</v>
      </c>
      <c r="G1320" s="70">
        <v>17.125499999999999</v>
      </c>
      <c r="H1320" s="70">
        <v>371.55759999999998</v>
      </c>
      <c r="I1320" s="73">
        <v>44266</v>
      </c>
      <c r="J1320" s="73">
        <v>55223</v>
      </c>
      <c r="K1320" s="69">
        <v>2.1800000000000002</v>
      </c>
      <c r="L1320" s="68" t="s">
        <v>2609</v>
      </c>
      <c r="M1320" s="71">
        <v>4.5999999999999999E-3</v>
      </c>
      <c r="N1320" t="str">
        <f>_xll.IMDP("BND",D1320,$N$1,A1320)</f>
        <v>일반</v>
      </c>
      <c r="O1320">
        <f t="shared" si="20"/>
        <v>7.8777299999999995E-2</v>
      </c>
    </row>
    <row r="1321" spans="1:15" x14ac:dyDescent="0.3">
      <c r="A1321" s="73">
        <v>46311</v>
      </c>
      <c r="B1321" s="67" t="s">
        <v>2090</v>
      </c>
      <c r="C1321" s="68" t="s">
        <v>2811</v>
      </c>
      <c r="D1321" s="68" t="s">
        <v>4190</v>
      </c>
      <c r="E1321" s="67" t="s">
        <v>4191</v>
      </c>
      <c r="F1321" s="69">
        <v>4.4349999999999996</v>
      </c>
      <c r="G1321" s="70">
        <v>17.0822</v>
      </c>
      <c r="H1321" s="70">
        <v>373.72680000000003</v>
      </c>
      <c r="I1321" s="73">
        <v>44364</v>
      </c>
      <c r="J1321" s="73">
        <v>55321</v>
      </c>
      <c r="K1321" s="69">
        <v>2.2000000000000002</v>
      </c>
      <c r="L1321" s="68" t="s">
        <v>2609</v>
      </c>
      <c r="M1321" s="71">
        <v>4.0000000000000001E-3</v>
      </c>
      <c r="N1321" t="str">
        <f>_xll.IMDP("BND",D1321,$N$1,A1321)</f>
        <v>일반</v>
      </c>
      <c r="O1321">
        <f t="shared" si="20"/>
        <v>6.8328800000000009E-2</v>
      </c>
    </row>
    <row r="1322" spans="1:15" x14ac:dyDescent="0.3">
      <c r="A1322" s="73">
        <v>46311</v>
      </c>
      <c r="B1322" s="67" t="s">
        <v>2090</v>
      </c>
      <c r="C1322" s="68" t="s">
        <v>2811</v>
      </c>
      <c r="D1322" s="68" t="s">
        <v>4192</v>
      </c>
      <c r="E1322" s="67" t="s">
        <v>4193</v>
      </c>
      <c r="F1322" s="69">
        <v>4.4340000000000002</v>
      </c>
      <c r="G1322" s="70">
        <v>17.505800000000001</v>
      </c>
      <c r="H1322" s="70">
        <v>387.59390000000002</v>
      </c>
      <c r="I1322" s="73">
        <v>44421</v>
      </c>
      <c r="J1322" s="73">
        <v>55378</v>
      </c>
      <c r="K1322" s="69">
        <v>2.04</v>
      </c>
      <c r="L1322" s="68" t="s">
        <v>2609</v>
      </c>
      <c r="M1322" s="71">
        <v>3.8999999999999998E-3</v>
      </c>
      <c r="N1322" t="str">
        <f>_xll.IMDP("BND",D1322,$N$1,A1322)</f>
        <v>일반</v>
      </c>
      <c r="O1322">
        <f t="shared" si="20"/>
        <v>6.8272620000000006E-2</v>
      </c>
    </row>
    <row r="1323" spans="1:15" x14ac:dyDescent="0.3">
      <c r="A1323" s="73">
        <v>46311</v>
      </c>
      <c r="B1323" s="67" t="s">
        <v>2090</v>
      </c>
      <c r="C1323" s="68" t="s">
        <v>2811</v>
      </c>
      <c r="D1323" s="68" t="s">
        <v>4194</v>
      </c>
      <c r="E1323" s="67" t="s">
        <v>4195</v>
      </c>
      <c r="F1323" s="69">
        <v>4.4340000000000002</v>
      </c>
      <c r="G1323" s="70">
        <v>17.473099999999999</v>
      </c>
      <c r="H1323" s="70">
        <v>386.82639999999998</v>
      </c>
      <c r="I1323" s="73">
        <v>44448</v>
      </c>
      <c r="J1323" s="73">
        <v>55405</v>
      </c>
      <c r="K1323" s="69">
        <v>2.1</v>
      </c>
      <c r="L1323" s="68" t="s">
        <v>2609</v>
      </c>
      <c r="M1323" s="71">
        <v>6.6E-3</v>
      </c>
      <c r="N1323" t="str">
        <f>_xll.IMDP("BND",D1323,$N$1,A1323)</f>
        <v>일반</v>
      </c>
      <c r="O1323">
        <f t="shared" si="20"/>
        <v>0.11532245999999999</v>
      </c>
    </row>
    <row r="1324" spans="1:15" x14ac:dyDescent="0.3">
      <c r="A1324" s="73">
        <v>46311</v>
      </c>
      <c r="B1324" s="67" t="s">
        <v>2090</v>
      </c>
      <c r="C1324" s="68" t="s">
        <v>2811</v>
      </c>
      <c r="D1324" s="68" t="s">
        <v>4196</v>
      </c>
      <c r="E1324" s="67" t="s">
        <v>4197</v>
      </c>
      <c r="F1324" s="69">
        <v>3.3620000000000001</v>
      </c>
      <c r="G1324" s="70">
        <v>0.25119999999999998</v>
      </c>
      <c r="H1324" s="70">
        <v>0.18659999999999999</v>
      </c>
      <c r="I1324" s="73">
        <v>44582</v>
      </c>
      <c r="J1324" s="73">
        <v>46408</v>
      </c>
      <c r="K1324" s="69">
        <v>2.5499999999999998</v>
      </c>
      <c r="L1324" s="68" t="s">
        <v>2609</v>
      </c>
      <c r="M1324" s="71">
        <v>2.8E-3</v>
      </c>
      <c r="N1324" t="str">
        <f>_xll.IMDP("BND",D1324,$N$1,A1324)</f>
        <v>일반</v>
      </c>
      <c r="O1324">
        <f t="shared" si="20"/>
        <v>7.0335999999999999E-4</v>
      </c>
    </row>
    <row r="1325" spans="1:15" x14ac:dyDescent="0.3">
      <c r="A1325" s="73">
        <v>46311</v>
      </c>
      <c r="B1325" s="67" t="s">
        <v>2090</v>
      </c>
      <c r="C1325" s="68" t="s">
        <v>2811</v>
      </c>
      <c r="D1325" s="68" t="s">
        <v>4198</v>
      </c>
      <c r="E1325" s="67" t="s">
        <v>4199</v>
      </c>
      <c r="F1325" s="69">
        <v>4.4400000000000004</v>
      </c>
      <c r="G1325" s="70">
        <v>16.5946</v>
      </c>
      <c r="H1325" s="70">
        <v>362.72770000000003</v>
      </c>
      <c r="I1325" s="73">
        <v>44603</v>
      </c>
      <c r="J1325" s="73">
        <v>55560</v>
      </c>
      <c r="K1325" s="69">
        <v>2.77</v>
      </c>
      <c r="L1325" s="68" t="s">
        <v>2609</v>
      </c>
      <c r="M1325" s="71">
        <v>3.0999999999999999E-3</v>
      </c>
      <c r="N1325" t="str">
        <f>_xll.IMDP("BND",D1325,$N$1,A1325)</f>
        <v>일반</v>
      </c>
      <c r="O1325">
        <f t="shared" si="20"/>
        <v>5.1443259999999998E-2</v>
      </c>
    </row>
    <row r="1326" spans="1:15" x14ac:dyDescent="0.3">
      <c r="A1326" s="73">
        <v>46311</v>
      </c>
      <c r="B1326" s="67" t="s">
        <v>2090</v>
      </c>
      <c r="C1326" s="68" t="s">
        <v>2811</v>
      </c>
      <c r="D1326" s="68" t="s">
        <v>4200</v>
      </c>
      <c r="E1326" s="67" t="s">
        <v>4201</v>
      </c>
      <c r="F1326" s="69">
        <v>4.4429999999999996</v>
      </c>
      <c r="G1326" s="70">
        <v>16.596399999999999</v>
      </c>
      <c r="H1326" s="70">
        <v>362.87939999999998</v>
      </c>
      <c r="I1326" s="73">
        <v>44624</v>
      </c>
      <c r="J1326" s="73">
        <v>55582</v>
      </c>
      <c r="K1326" s="69">
        <v>2.82</v>
      </c>
      <c r="L1326" s="68" t="s">
        <v>2609</v>
      </c>
      <c r="M1326" s="71">
        <v>5.8999999999999999E-3</v>
      </c>
      <c r="N1326" t="str">
        <f>_xll.IMDP("BND",D1326,$N$1,A1326)</f>
        <v>일반</v>
      </c>
      <c r="O1326">
        <f t="shared" si="20"/>
        <v>9.7918759999999994E-2</v>
      </c>
    </row>
    <row r="1327" spans="1:15" x14ac:dyDescent="0.3">
      <c r="A1327" s="73">
        <v>46311</v>
      </c>
      <c r="B1327" s="67" t="s">
        <v>2090</v>
      </c>
      <c r="C1327" s="68" t="s">
        <v>2811</v>
      </c>
      <c r="D1327" s="68" t="s">
        <v>4202</v>
      </c>
      <c r="E1327" s="67" t="s">
        <v>4203</v>
      </c>
      <c r="F1327" s="69">
        <v>4.3730000000000002</v>
      </c>
      <c r="G1327" s="70">
        <v>11.747299999999999</v>
      </c>
      <c r="H1327" s="70">
        <v>167.7424</v>
      </c>
      <c r="I1327" s="73">
        <v>44658</v>
      </c>
      <c r="J1327" s="73">
        <v>51963</v>
      </c>
      <c r="K1327" s="69">
        <v>3.24</v>
      </c>
      <c r="L1327" s="68" t="s">
        <v>2609</v>
      </c>
      <c r="M1327" s="71">
        <v>2.8E-3</v>
      </c>
      <c r="N1327" t="str">
        <f>_xll.IMDP("BND",D1327,$N$1,A1327)</f>
        <v>일반</v>
      </c>
      <c r="O1327">
        <f t="shared" si="20"/>
        <v>3.2892439999999995E-2</v>
      </c>
    </row>
    <row r="1328" spans="1:15" x14ac:dyDescent="0.3">
      <c r="A1328" s="73">
        <v>46311</v>
      </c>
      <c r="B1328" s="67" t="s">
        <v>2090</v>
      </c>
      <c r="C1328" s="68" t="s">
        <v>2811</v>
      </c>
      <c r="D1328" s="68" t="s">
        <v>4204</v>
      </c>
      <c r="E1328" s="67" t="s">
        <v>4205</v>
      </c>
      <c r="F1328" s="69">
        <v>4.4480000000000004</v>
      </c>
      <c r="G1328" s="70">
        <v>15.984500000000001</v>
      </c>
      <c r="H1328" s="70">
        <v>346.57799999999997</v>
      </c>
      <c r="I1328" s="73">
        <v>44749</v>
      </c>
      <c r="J1328" s="73">
        <v>55707</v>
      </c>
      <c r="K1328" s="69">
        <v>3.36</v>
      </c>
      <c r="L1328" s="68" t="s">
        <v>2609</v>
      </c>
      <c r="M1328" s="71">
        <v>3.5000000000000001E-3</v>
      </c>
      <c r="N1328" t="str">
        <f>_xll.IMDP("BND",D1328,$N$1,A1328)</f>
        <v>일반</v>
      </c>
      <c r="O1328">
        <f t="shared" si="20"/>
        <v>5.5945750000000002E-2</v>
      </c>
    </row>
    <row r="1329" spans="1:15" x14ac:dyDescent="0.3">
      <c r="A1329" s="73">
        <v>46311</v>
      </c>
      <c r="B1329" s="67" t="s">
        <v>2090</v>
      </c>
      <c r="C1329" s="68" t="s">
        <v>2811</v>
      </c>
      <c r="D1329" s="68" t="s">
        <v>4206</v>
      </c>
      <c r="E1329" s="67" t="s">
        <v>4207</v>
      </c>
      <c r="F1329" s="69">
        <v>4.4459999999999997</v>
      </c>
      <c r="G1329" s="70">
        <v>16.039000000000001</v>
      </c>
      <c r="H1329" s="70">
        <v>348.34160000000003</v>
      </c>
      <c r="I1329" s="73">
        <v>44784</v>
      </c>
      <c r="J1329" s="73">
        <v>55742</v>
      </c>
      <c r="K1329" s="69">
        <v>3.4</v>
      </c>
      <c r="L1329" s="68" t="s">
        <v>2609</v>
      </c>
      <c r="M1329" s="71">
        <v>4.7000000000000002E-3</v>
      </c>
      <c r="N1329" t="str">
        <f>_xll.IMDP("BND",D1329,$N$1,A1329)</f>
        <v>일반</v>
      </c>
      <c r="O1329">
        <f t="shared" si="20"/>
        <v>7.5383300000000014E-2</v>
      </c>
    </row>
    <row r="1330" spans="1:15" x14ac:dyDescent="0.3">
      <c r="A1330" s="73">
        <v>46311</v>
      </c>
      <c r="B1330" s="67" t="s">
        <v>2090</v>
      </c>
      <c r="C1330" s="68" t="s">
        <v>2811</v>
      </c>
      <c r="D1330" s="68" t="s">
        <v>4208</v>
      </c>
      <c r="E1330" s="67" t="s">
        <v>4209</v>
      </c>
      <c r="F1330" s="69">
        <v>4.4459999999999997</v>
      </c>
      <c r="G1330" s="70">
        <v>15.6942</v>
      </c>
      <c r="H1330" s="70">
        <v>336.9828</v>
      </c>
      <c r="I1330" s="73">
        <v>44812</v>
      </c>
      <c r="J1330" s="73">
        <v>55770</v>
      </c>
      <c r="K1330" s="69">
        <v>3.84</v>
      </c>
      <c r="L1330" s="68" t="s">
        <v>2609</v>
      </c>
      <c r="M1330" s="71">
        <v>3.3999999999999998E-3</v>
      </c>
      <c r="N1330" t="str">
        <f>_xll.IMDP("BND",D1330,$N$1,A1330)</f>
        <v>일반</v>
      </c>
      <c r="O1330">
        <f t="shared" si="20"/>
        <v>5.3360279999999996E-2</v>
      </c>
    </row>
    <row r="1331" spans="1:15" x14ac:dyDescent="0.3">
      <c r="A1331" s="73">
        <v>46311</v>
      </c>
      <c r="B1331" s="67" t="s">
        <v>2090</v>
      </c>
      <c r="C1331" s="68" t="s">
        <v>2811</v>
      </c>
      <c r="D1331" s="68" t="s">
        <v>4210</v>
      </c>
      <c r="E1331" s="67" t="s">
        <v>4211</v>
      </c>
      <c r="F1331" s="69">
        <v>3.9849999999999999</v>
      </c>
      <c r="G1331" s="70">
        <v>1.2585</v>
      </c>
      <c r="H1331" s="70">
        <v>2.2210999999999999</v>
      </c>
      <c r="I1331" s="73">
        <v>44967</v>
      </c>
      <c r="J1331" s="73">
        <v>46793</v>
      </c>
      <c r="K1331" s="69">
        <v>3.57</v>
      </c>
      <c r="L1331" s="68" t="s">
        <v>2609</v>
      </c>
      <c r="M1331" s="71">
        <v>1.1599999999999999E-2</v>
      </c>
      <c r="N1331" t="str">
        <f>_xll.IMDP("BND",D1331,$N$1,A1331)</f>
        <v>일반</v>
      </c>
      <c r="O1331">
        <f t="shared" si="20"/>
        <v>1.4598599999999998E-2</v>
      </c>
    </row>
    <row r="1332" spans="1:15" x14ac:dyDescent="0.3">
      <c r="A1332" s="73">
        <v>46311</v>
      </c>
      <c r="B1332" s="67" t="s">
        <v>2090</v>
      </c>
      <c r="C1332" s="68" t="s">
        <v>2811</v>
      </c>
      <c r="D1332" s="68" t="s">
        <v>4212</v>
      </c>
      <c r="E1332" s="67" t="s">
        <v>4213</v>
      </c>
      <c r="F1332" s="69">
        <v>3.9910000000000001</v>
      </c>
      <c r="G1332" s="70">
        <v>1.3168</v>
      </c>
      <c r="H1332" s="70">
        <v>2.4026000000000001</v>
      </c>
      <c r="I1332" s="73">
        <v>44988</v>
      </c>
      <c r="J1332" s="73">
        <v>46815</v>
      </c>
      <c r="K1332" s="69">
        <v>4.09</v>
      </c>
      <c r="L1332" s="68" t="s">
        <v>2609</v>
      </c>
      <c r="M1332" s="71">
        <v>1.26E-2</v>
      </c>
      <c r="N1332" t="str">
        <f>_xll.IMDP("BND",D1332,$N$1,A1332)</f>
        <v>일반</v>
      </c>
      <c r="O1332">
        <f t="shared" si="20"/>
        <v>1.6591680000000001E-2</v>
      </c>
    </row>
    <row r="1333" spans="1:15" x14ac:dyDescent="0.3">
      <c r="A1333" s="73">
        <v>46311</v>
      </c>
      <c r="B1333" s="67" t="s">
        <v>2090</v>
      </c>
      <c r="C1333" s="68" t="s">
        <v>2811</v>
      </c>
      <c r="D1333" s="68" t="s">
        <v>4214</v>
      </c>
      <c r="E1333" s="67" t="s">
        <v>4215</v>
      </c>
      <c r="F1333" s="69">
        <v>4.4470000000000001</v>
      </c>
      <c r="G1333" s="70">
        <v>16.062200000000001</v>
      </c>
      <c r="H1333" s="70">
        <v>352.35320000000002</v>
      </c>
      <c r="I1333" s="73">
        <v>45022</v>
      </c>
      <c r="J1333" s="73">
        <v>55980</v>
      </c>
      <c r="K1333" s="69">
        <v>3.7</v>
      </c>
      <c r="L1333" s="68" t="s">
        <v>2609</v>
      </c>
      <c r="M1333" s="71">
        <v>8.2000000000000007E-3</v>
      </c>
      <c r="N1333" t="str">
        <f>_xll.IMDP("BND",D1333,$N$1,A1333)</f>
        <v>일반</v>
      </c>
      <c r="O1333">
        <f t="shared" si="20"/>
        <v>0.13171004000000003</v>
      </c>
    </row>
    <row r="1334" spans="1:15" x14ac:dyDescent="0.3">
      <c r="A1334" s="73">
        <v>46311</v>
      </c>
      <c r="B1334" s="67" t="s">
        <v>2090</v>
      </c>
      <c r="C1334" s="68" t="s">
        <v>2811</v>
      </c>
      <c r="D1334" s="68" t="s">
        <v>798</v>
      </c>
      <c r="E1334" s="67" t="s">
        <v>799</v>
      </c>
      <c r="F1334" s="69">
        <v>4.2690000000000001</v>
      </c>
      <c r="G1334" s="70">
        <v>5.8944999999999999</v>
      </c>
      <c r="H1334" s="70">
        <v>40.7121</v>
      </c>
      <c r="I1334" s="73">
        <v>45174</v>
      </c>
      <c r="J1334" s="73">
        <v>48827</v>
      </c>
      <c r="K1334" s="69">
        <v>4.1500000000000004</v>
      </c>
      <c r="L1334" s="68" t="s">
        <v>2609</v>
      </c>
      <c r="M1334" s="71">
        <v>2.8E-3</v>
      </c>
      <c r="N1334" t="str">
        <f>_xll.IMDP("BND",D1334,$N$1,A1334)</f>
        <v>일반</v>
      </c>
      <c r="O1334">
        <f t="shared" si="20"/>
        <v>1.6504599999999998E-2</v>
      </c>
    </row>
    <row r="1335" spans="1:15" x14ac:dyDescent="0.3">
      <c r="A1335" s="73">
        <v>46311</v>
      </c>
      <c r="B1335" s="67" t="s">
        <v>2090</v>
      </c>
      <c r="C1335" s="68" t="s">
        <v>2811</v>
      </c>
      <c r="D1335" s="68" t="s">
        <v>4216</v>
      </c>
      <c r="E1335" s="67" t="s">
        <v>4217</v>
      </c>
      <c r="F1335" s="69">
        <v>4.2729999999999997</v>
      </c>
      <c r="G1335" s="70">
        <v>5.9051999999999998</v>
      </c>
      <c r="H1335" s="70">
        <v>41.623699999999999</v>
      </c>
      <c r="I1335" s="73">
        <v>45239</v>
      </c>
      <c r="J1335" s="73">
        <v>48892</v>
      </c>
      <c r="K1335" s="69">
        <v>4.4000000000000004</v>
      </c>
      <c r="L1335" s="68" t="s">
        <v>2609</v>
      </c>
      <c r="M1335" s="71">
        <v>5.7000000000000002E-3</v>
      </c>
      <c r="N1335" t="str">
        <f>_xll.IMDP("BND",D1335,$N$1,A1335)</f>
        <v>일반</v>
      </c>
      <c r="O1335">
        <f t="shared" si="20"/>
        <v>3.3659639999999998E-2</v>
      </c>
    </row>
    <row r="1336" spans="1:15" x14ac:dyDescent="0.3">
      <c r="A1336" s="73">
        <v>46311</v>
      </c>
      <c r="B1336" s="67" t="s">
        <v>2090</v>
      </c>
      <c r="C1336" s="68" t="s">
        <v>2811</v>
      </c>
      <c r="D1336" s="68" t="s">
        <v>4218</v>
      </c>
      <c r="E1336" s="67" t="s">
        <v>4219</v>
      </c>
      <c r="F1336" s="69">
        <v>4.2729999999999997</v>
      </c>
      <c r="G1336" s="70">
        <v>6.0537000000000001</v>
      </c>
      <c r="H1336" s="70">
        <v>43.2194</v>
      </c>
      <c r="I1336" s="73">
        <v>45264</v>
      </c>
      <c r="J1336" s="73">
        <v>48915</v>
      </c>
      <c r="K1336" s="69">
        <v>3.9</v>
      </c>
      <c r="L1336" s="68" t="s">
        <v>2609</v>
      </c>
      <c r="M1336" s="71">
        <v>6.0000000000000001E-3</v>
      </c>
      <c r="N1336" t="str">
        <f>_xll.IMDP("BND",D1336,$N$1,A1336)</f>
        <v>일반</v>
      </c>
      <c r="O1336">
        <f t="shared" si="20"/>
        <v>3.6322199999999999E-2</v>
      </c>
    </row>
    <row r="1337" spans="1:15" x14ac:dyDescent="0.3">
      <c r="A1337" s="73">
        <v>46311</v>
      </c>
      <c r="B1337" s="67" t="s">
        <v>2090</v>
      </c>
      <c r="C1337" s="68" t="s">
        <v>2811</v>
      </c>
      <c r="D1337" s="68" t="s">
        <v>4220</v>
      </c>
      <c r="E1337" s="67" t="s">
        <v>4221</v>
      </c>
      <c r="F1337" s="69">
        <v>3.419</v>
      </c>
      <c r="G1337" s="70">
        <v>0.28320000000000001</v>
      </c>
      <c r="H1337" s="70">
        <v>0.21940000000000001</v>
      </c>
      <c r="I1337" s="73">
        <v>45324</v>
      </c>
      <c r="J1337" s="73">
        <v>46420</v>
      </c>
      <c r="K1337" s="69">
        <v>3.55</v>
      </c>
      <c r="L1337" s="68" t="s">
        <v>2609</v>
      </c>
      <c r="M1337" s="71">
        <v>7.4999999999999997E-3</v>
      </c>
      <c r="N1337" t="str">
        <f>_xll.IMDP("BND",D1337,$N$1,A1337)</f>
        <v>일반</v>
      </c>
      <c r="O1337">
        <f t="shared" si="20"/>
        <v>2.124E-3</v>
      </c>
    </row>
    <row r="1338" spans="1:15" x14ac:dyDescent="0.3">
      <c r="A1338" s="73">
        <v>46311</v>
      </c>
      <c r="B1338" s="67" t="s">
        <v>2090</v>
      </c>
      <c r="C1338" s="68" t="s">
        <v>2811</v>
      </c>
      <c r="D1338" s="68" t="s">
        <v>4222</v>
      </c>
      <c r="E1338" s="67" t="s">
        <v>4223</v>
      </c>
      <c r="F1338" s="69">
        <v>4.3979999999999997</v>
      </c>
      <c r="G1338" s="70">
        <v>12.4682</v>
      </c>
      <c r="H1338" s="70">
        <v>195.06540000000001</v>
      </c>
      <c r="I1338" s="73">
        <v>45359</v>
      </c>
      <c r="J1338" s="73">
        <v>52664</v>
      </c>
      <c r="K1338" s="69">
        <v>3.61</v>
      </c>
      <c r="L1338" s="68" t="s">
        <v>2609</v>
      </c>
      <c r="M1338" s="71">
        <v>6.7000000000000002E-3</v>
      </c>
      <c r="N1338" t="str">
        <f>_xll.IMDP("BND",D1338,$N$1,A1338)</f>
        <v>일반</v>
      </c>
      <c r="O1338">
        <f t="shared" si="20"/>
        <v>8.3536940000000004E-2</v>
      </c>
    </row>
    <row r="1339" spans="1:15" x14ac:dyDescent="0.3">
      <c r="A1339" s="73">
        <v>46311</v>
      </c>
      <c r="B1339" s="67" t="s">
        <v>2090</v>
      </c>
      <c r="C1339" s="68" t="s">
        <v>2811</v>
      </c>
      <c r="D1339" s="68" t="s">
        <v>4224</v>
      </c>
      <c r="E1339" s="67" t="s">
        <v>4225</v>
      </c>
      <c r="F1339" s="69">
        <v>4.1470000000000002</v>
      </c>
      <c r="G1339" s="70">
        <v>2.3588</v>
      </c>
      <c r="H1339" s="70">
        <v>6.9385000000000003</v>
      </c>
      <c r="I1339" s="73">
        <v>45415</v>
      </c>
      <c r="J1339" s="73">
        <v>47241</v>
      </c>
      <c r="K1339" s="69">
        <v>3.67</v>
      </c>
      <c r="L1339" s="68" t="s">
        <v>2609</v>
      </c>
      <c r="M1339" s="71">
        <v>4.7000000000000002E-3</v>
      </c>
      <c r="N1339" t="str">
        <f>_xll.IMDP("BND",D1339,$N$1,A1339)</f>
        <v>일반</v>
      </c>
      <c r="O1339">
        <f t="shared" si="20"/>
        <v>1.108636E-2</v>
      </c>
    </row>
    <row r="1340" spans="1:15" x14ac:dyDescent="0.3">
      <c r="A1340" s="73">
        <v>46311</v>
      </c>
      <c r="B1340" s="67" t="s">
        <v>2090</v>
      </c>
      <c r="C1340" s="68" t="s">
        <v>2811</v>
      </c>
      <c r="D1340" s="68" t="s">
        <v>4226</v>
      </c>
      <c r="E1340" s="67" t="s">
        <v>4227</v>
      </c>
      <c r="F1340" s="69">
        <v>4.282</v>
      </c>
      <c r="G1340" s="70">
        <v>6.6727999999999996</v>
      </c>
      <c r="H1340" s="70">
        <v>51.6873</v>
      </c>
      <c r="I1340" s="73">
        <v>45490</v>
      </c>
      <c r="J1340" s="73">
        <v>49142</v>
      </c>
      <c r="K1340" s="69">
        <v>3.24</v>
      </c>
      <c r="L1340" s="68" t="s">
        <v>2609</v>
      </c>
      <c r="M1340" s="71">
        <v>7.0000000000000001E-3</v>
      </c>
      <c r="N1340" t="str">
        <f>_xll.IMDP("BND",D1340,$N$1,A1340)</f>
        <v>일반</v>
      </c>
      <c r="O1340">
        <f t="shared" si="20"/>
        <v>4.6709599999999997E-2</v>
      </c>
    </row>
    <row r="1341" spans="1:15" x14ac:dyDescent="0.3">
      <c r="A1341" s="73">
        <v>46311</v>
      </c>
      <c r="B1341" s="67" t="s">
        <v>2090</v>
      </c>
      <c r="C1341" s="68" t="s">
        <v>2811</v>
      </c>
      <c r="D1341" s="68" t="s">
        <v>4228</v>
      </c>
      <c r="E1341" s="67" t="s">
        <v>4229</v>
      </c>
      <c r="F1341" s="69">
        <v>4.391</v>
      </c>
      <c r="G1341" s="70">
        <v>13.0282</v>
      </c>
      <c r="H1341" s="70">
        <v>210.77359999999999</v>
      </c>
      <c r="I1341" s="73">
        <v>45513</v>
      </c>
      <c r="J1341" s="73">
        <v>52818</v>
      </c>
      <c r="K1341" s="69">
        <v>3.07</v>
      </c>
      <c r="L1341" s="68" t="s">
        <v>2609</v>
      </c>
      <c r="M1341" s="71">
        <v>2.3E-3</v>
      </c>
      <c r="N1341" t="str">
        <f>_xll.IMDP("BND",D1341,$N$1,A1341)</f>
        <v>일반</v>
      </c>
      <c r="O1341">
        <f t="shared" si="20"/>
        <v>2.9964859999999999E-2</v>
      </c>
    </row>
    <row r="1342" spans="1:15" x14ac:dyDescent="0.3">
      <c r="A1342" s="73">
        <v>46311</v>
      </c>
      <c r="B1342" s="67" t="s">
        <v>2090</v>
      </c>
      <c r="C1342" s="68" t="s">
        <v>2811</v>
      </c>
      <c r="D1342" s="68" t="s">
        <v>4230</v>
      </c>
      <c r="E1342" s="67" t="s">
        <v>4231</v>
      </c>
      <c r="F1342" s="69">
        <v>4.1859999999999999</v>
      </c>
      <c r="G1342" s="70">
        <v>2.7749999999999999</v>
      </c>
      <c r="H1342" s="70">
        <v>9.5250000000000004</v>
      </c>
      <c r="I1342" s="73">
        <v>45582</v>
      </c>
      <c r="J1342" s="73">
        <v>47408</v>
      </c>
      <c r="K1342" s="69">
        <v>3.14</v>
      </c>
      <c r="L1342" s="68" t="s">
        <v>2609</v>
      </c>
      <c r="M1342" s="71">
        <v>2.3E-3</v>
      </c>
      <c r="N1342" t="str">
        <f>_xll.IMDP("BND",D1342,$N$1,A1342)</f>
        <v>일반</v>
      </c>
      <c r="O1342">
        <f t="shared" si="20"/>
        <v>6.3824999999999993E-3</v>
      </c>
    </row>
    <row r="1343" spans="1:15" x14ac:dyDescent="0.3">
      <c r="A1343" s="73">
        <v>46311</v>
      </c>
      <c r="B1343" s="67" t="s">
        <v>2090</v>
      </c>
      <c r="C1343" s="68" t="s">
        <v>2811</v>
      </c>
      <c r="D1343" s="68" t="s">
        <v>4232</v>
      </c>
      <c r="E1343" s="67" t="s">
        <v>4233</v>
      </c>
      <c r="F1343" s="69">
        <v>4.1879999999999997</v>
      </c>
      <c r="G1343" s="70">
        <v>2.8290000000000002</v>
      </c>
      <c r="H1343" s="70">
        <v>9.7111999999999998</v>
      </c>
      <c r="I1343" s="73">
        <v>45604</v>
      </c>
      <c r="J1343" s="73">
        <v>47430</v>
      </c>
      <c r="K1343" s="69">
        <v>3.24</v>
      </c>
      <c r="L1343" s="68" t="s">
        <v>2609</v>
      </c>
      <c r="M1343" s="71">
        <v>1.1900000000000001E-2</v>
      </c>
      <c r="N1343" t="str">
        <f>_xll.IMDP("BND",D1343,$N$1,A1343)</f>
        <v>일반</v>
      </c>
      <c r="O1343">
        <f t="shared" si="20"/>
        <v>3.3665100000000003E-2</v>
      </c>
    </row>
    <row r="1344" spans="1:15" x14ac:dyDescent="0.3">
      <c r="A1344" s="73">
        <v>46311</v>
      </c>
      <c r="B1344" s="67" t="s">
        <v>2090</v>
      </c>
      <c r="C1344" s="68" t="s">
        <v>2811</v>
      </c>
      <c r="D1344" s="68" t="s">
        <v>4234</v>
      </c>
      <c r="E1344" s="67" t="s">
        <v>4235</v>
      </c>
      <c r="F1344" s="69">
        <v>4.1890000000000001</v>
      </c>
      <c r="G1344" s="70">
        <v>2.9039999999999999</v>
      </c>
      <c r="H1344" s="70">
        <v>10.1508</v>
      </c>
      <c r="I1344" s="73">
        <v>45628</v>
      </c>
      <c r="J1344" s="73">
        <v>47452</v>
      </c>
      <c r="K1344" s="69">
        <v>2.93</v>
      </c>
      <c r="L1344" s="68" t="s">
        <v>2609</v>
      </c>
      <c r="M1344" s="71">
        <v>6.7999999999999996E-3</v>
      </c>
      <c r="N1344" t="str">
        <f>_xll.IMDP("BND",D1344,$N$1,A1344)</f>
        <v>일반</v>
      </c>
      <c r="O1344">
        <f t="shared" si="20"/>
        <v>1.9747199999999999E-2</v>
      </c>
    </row>
    <row r="1345" spans="1:15" x14ac:dyDescent="0.3">
      <c r="A1345" s="73">
        <v>46311</v>
      </c>
      <c r="B1345" s="67" t="s">
        <v>2090</v>
      </c>
      <c r="C1345" s="68" t="s">
        <v>2811</v>
      </c>
      <c r="D1345" s="68" t="s">
        <v>484</v>
      </c>
      <c r="E1345" s="67" t="s">
        <v>485</v>
      </c>
      <c r="F1345" s="69">
        <v>3.98</v>
      </c>
      <c r="G1345" s="70">
        <v>1.2182999999999999</v>
      </c>
      <c r="H1345" s="70">
        <v>2.0979999999999999</v>
      </c>
      <c r="I1345" s="73">
        <v>45681</v>
      </c>
      <c r="J1345" s="73">
        <v>46776</v>
      </c>
      <c r="K1345" s="69">
        <v>2.83</v>
      </c>
      <c r="L1345" s="68" t="s">
        <v>2609</v>
      </c>
      <c r="M1345" s="71">
        <v>5.1000000000000004E-3</v>
      </c>
      <c r="N1345" t="str">
        <f>_xll.IMDP("BND",D1345,$N$1,A1345)</f>
        <v>일반</v>
      </c>
      <c r="O1345">
        <f t="shared" si="20"/>
        <v>6.2133300000000004E-3</v>
      </c>
    </row>
    <row r="1346" spans="1:15" x14ac:dyDescent="0.3">
      <c r="A1346" s="73">
        <v>46311</v>
      </c>
      <c r="B1346" s="67" t="s">
        <v>2090</v>
      </c>
      <c r="C1346" s="68" t="s">
        <v>2811</v>
      </c>
      <c r="D1346" s="68" t="s">
        <v>4236</v>
      </c>
      <c r="E1346" s="67" t="s">
        <v>4237</v>
      </c>
      <c r="F1346" s="69">
        <v>4.3929999999999998</v>
      </c>
      <c r="G1346" s="70">
        <v>13.453799999999999</v>
      </c>
      <c r="H1346" s="70">
        <v>224.07089999999999</v>
      </c>
      <c r="I1346" s="73">
        <v>45694</v>
      </c>
      <c r="J1346" s="73">
        <v>52999</v>
      </c>
      <c r="K1346" s="69">
        <v>2.85</v>
      </c>
      <c r="L1346" s="68" t="s">
        <v>2609</v>
      </c>
      <c r="M1346" s="71">
        <v>2.3E-3</v>
      </c>
      <c r="N1346" t="str">
        <f>_xll.IMDP("BND",D1346,$N$1,A1346)</f>
        <v>일반</v>
      </c>
      <c r="O1346">
        <f t="shared" ref="O1346:O1409" si="21">M1346*G1346</f>
        <v>3.0943739999999997E-2</v>
      </c>
    </row>
    <row r="1347" spans="1:15" x14ac:dyDescent="0.3">
      <c r="A1347" s="73">
        <v>46311</v>
      </c>
      <c r="B1347" s="67" t="s">
        <v>2090</v>
      </c>
      <c r="C1347" s="68" t="s">
        <v>2811</v>
      </c>
      <c r="D1347" s="68" t="s">
        <v>4238</v>
      </c>
      <c r="E1347" s="67" t="s">
        <v>4239</v>
      </c>
      <c r="F1347" s="69">
        <v>4.2930000000000001</v>
      </c>
      <c r="G1347" s="70">
        <v>7.2591999999999999</v>
      </c>
      <c r="H1347" s="70">
        <v>60.530799999999999</v>
      </c>
      <c r="I1347" s="73">
        <v>45720</v>
      </c>
      <c r="J1347" s="73">
        <v>49370</v>
      </c>
      <c r="K1347" s="69">
        <v>2.85</v>
      </c>
      <c r="L1347" s="68" t="s">
        <v>2609</v>
      </c>
      <c r="M1347" s="71">
        <v>4.1999999999999997E-3</v>
      </c>
      <c r="N1347" t="str">
        <f>_xll.IMDP("BND",D1347,$N$1,A1347)</f>
        <v>일반</v>
      </c>
      <c r="O1347">
        <f t="shared" si="21"/>
        <v>3.0488639999999997E-2</v>
      </c>
    </row>
    <row r="1348" spans="1:15" x14ac:dyDescent="0.3">
      <c r="A1348" s="73">
        <v>46311</v>
      </c>
      <c r="B1348" s="67" t="s">
        <v>2090</v>
      </c>
      <c r="C1348" s="68" t="s">
        <v>2811</v>
      </c>
      <c r="D1348" s="68" t="s">
        <v>4240</v>
      </c>
      <c r="E1348" s="67" t="s">
        <v>4241</v>
      </c>
      <c r="F1348" s="69">
        <v>4.4450000000000003</v>
      </c>
      <c r="G1348" s="70">
        <v>17.988299999999999</v>
      </c>
      <c r="H1348" s="70">
        <v>433.90649999999999</v>
      </c>
      <c r="I1348" s="73">
        <v>45757</v>
      </c>
      <c r="J1348" s="73">
        <v>56713</v>
      </c>
      <c r="K1348" s="69">
        <v>2.63</v>
      </c>
      <c r="L1348" s="68" t="s">
        <v>2609</v>
      </c>
      <c r="M1348" s="71">
        <v>3.8999999999999998E-3</v>
      </c>
      <c r="N1348" t="str">
        <f>_xll.IMDP("BND",D1348,$N$1,A1348)</f>
        <v>일반</v>
      </c>
      <c r="O1348">
        <f t="shared" si="21"/>
        <v>7.0154369999999994E-2</v>
      </c>
    </row>
    <row r="1349" spans="1:15" x14ac:dyDescent="0.3">
      <c r="A1349" s="73">
        <v>46311</v>
      </c>
      <c r="B1349" s="67" t="s">
        <v>2090</v>
      </c>
      <c r="C1349" s="68" t="s">
        <v>2811</v>
      </c>
      <c r="D1349" s="68" t="s">
        <v>4242</v>
      </c>
      <c r="E1349" s="67" t="s">
        <v>4243</v>
      </c>
      <c r="F1349" s="69">
        <v>4.1959999999999997</v>
      </c>
      <c r="G1349" s="70">
        <v>3.2867000000000002</v>
      </c>
      <c r="H1349" s="70">
        <v>12.822900000000001</v>
      </c>
      <c r="I1349" s="73">
        <v>45779</v>
      </c>
      <c r="J1349" s="73">
        <v>47605</v>
      </c>
      <c r="K1349" s="69">
        <v>2.61</v>
      </c>
      <c r="L1349" s="68" t="s">
        <v>2609</v>
      </c>
      <c r="M1349" s="71">
        <v>5.3E-3</v>
      </c>
      <c r="N1349" t="str">
        <f>_xll.IMDP("BND",D1349,$N$1,A1349)</f>
        <v>일반</v>
      </c>
      <c r="O1349">
        <f t="shared" si="21"/>
        <v>1.7419510000000003E-2</v>
      </c>
    </row>
    <row r="1350" spans="1:15" x14ac:dyDescent="0.3">
      <c r="A1350" s="73">
        <v>46311</v>
      </c>
      <c r="B1350" s="67" t="s">
        <v>2090</v>
      </c>
      <c r="C1350" s="68" t="s">
        <v>2811</v>
      </c>
      <c r="D1350" s="68" t="s">
        <v>4244</v>
      </c>
      <c r="E1350" s="67" t="s">
        <v>4245</v>
      </c>
      <c r="F1350" s="69">
        <v>4.3019999999999996</v>
      </c>
      <c r="G1350" s="70">
        <v>7.3849</v>
      </c>
      <c r="H1350" s="70">
        <v>63.3491</v>
      </c>
      <c r="I1350" s="73">
        <v>45821</v>
      </c>
      <c r="J1350" s="73">
        <v>49473</v>
      </c>
      <c r="K1350" s="69">
        <v>2.97</v>
      </c>
      <c r="L1350" s="68" t="s">
        <v>2609</v>
      </c>
      <c r="M1350" s="71">
        <v>2.5000000000000001E-3</v>
      </c>
      <c r="N1350" t="str">
        <f>_xll.IMDP("BND",D1350,$N$1,A1350)</f>
        <v>일반</v>
      </c>
      <c r="O1350">
        <f t="shared" si="21"/>
        <v>1.8462249999999999E-2</v>
      </c>
    </row>
    <row r="1351" spans="1:15" x14ac:dyDescent="0.3">
      <c r="A1351" s="73">
        <v>46311</v>
      </c>
      <c r="B1351" s="67" t="s">
        <v>2090</v>
      </c>
      <c r="C1351" s="68" t="s">
        <v>2811</v>
      </c>
      <c r="D1351" s="68" t="s">
        <v>4246</v>
      </c>
      <c r="E1351" s="67" t="s">
        <v>4247</v>
      </c>
      <c r="F1351" s="69">
        <v>4.3949999999999996</v>
      </c>
      <c r="G1351" s="70">
        <v>13.551500000000001</v>
      </c>
      <c r="H1351" s="70">
        <v>229.5341</v>
      </c>
      <c r="I1351" s="73">
        <v>45841</v>
      </c>
      <c r="J1351" s="73">
        <v>53146</v>
      </c>
      <c r="K1351" s="69">
        <v>2.92</v>
      </c>
      <c r="L1351" s="68" t="s">
        <v>2609</v>
      </c>
      <c r="M1351" s="71">
        <v>2.3E-3</v>
      </c>
      <c r="N1351" t="str">
        <f>_xll.IMDP("BND",D1351,$N$1,A1351)</f>
        <v>일반</v>
      </c>
      <c r="O1351">
        <f t="shared" si="21"/>
        <v>3.116845E-2</v>
      </c>
    </row>
    <row r="1352" spans="1:15" x14ac:dyDescent="0.3">
      <c r="A1352" s="73">
        <v>46311</v>
      </c>
      <c r="B1352" s="67" t="s">
        <v>2090</v>
      </c>
      <c r="C1352" s="68" t="s">
        <v>2811</v>
      </c>
      <c r="D1352" s="68" t="s">
        <v>4248</v>
      </c>
      <c r="E1352" s="67" t="s">
        <v>4249</v>
      </c>
      <c r="F1352" s="69">
        <v>4.306</v>
      </c>
      <c r="G1352" s="70">
        <v>7.5628000000000002</v>
      </c>
      <c r="H1352" s="70">
        <v>66.122699999999995</v>
      </c>
      <c r="I1352" s="73">
        <v>45890</v>
      </c>
      <c r="J1352" s="73">
        <v>49542</v>
      </c>
      <c r="K1352" s="69">
        <v>3</v>
      </c>
      <c r="L1352" s="68" t="s">
        <v>2609</v>
      </c>
      <c r="M1352" s="71">
        <v>5.8999999999999999E-3</v>
      </c>
      <c r="N1352" t="str">
        <f>_xll.IMDP("BND",D1352,$N$1,A1352)</f>
        <v>일반</v>
      </c>
      <c r="O1352">
        <f t="shared" si="21"/>
        <v>4.4620519999999997E-2</v>
      </c>
    </row>
    <row r="1353" spans="1:15" x14ac:dyDescent="0.3">
      <c r="A1353" s="73">
        <v>46311</v>
      </c>
      <c r="B1353" s="67" t="s">
        <v>2090</v>
      </c>
      <c r="C1353" s="68" t="s">
        <v>2811</v>
      </c>
      <c r="D1353" s="68" t="s">
        <v>4250</v>
      </c>
      <c r="E1353" s="67" t="s">
        <v>4251</v>
      </c>
      <c r="F1353" s="69">
        <v>4.3079999999999998</v>
      </c>
      <c r="G1353" s="70">
        <v>7.5804</v>
      </c>
      <c r="H1353" s="70">
        <v>66.462699999999998</v>
      </c>
      <c r="I1353" s="73">
        <v>45904</v>
      </c>
      <c r="J1353" s="73">
        <v>49556</v>
      </c>
      <c r="K1353" s="69">
        <v>3.06</v>
      </c>
      <c r="L1353" s="68" t="s">
        <v>2609</v>
      </c>
      <c r="M1353" s="71">
        <v>5.4999999999999997E-3</v>
      </c>
      <c r="N1353" t="str">
        <f>_xll.IMDP("BND",D1353,$N$1,A1353)</f>
        <v>일반</v>
      </c>
      <c r="O1353">
        <f t="shared" si="21"/>
        <v>4.1692199999999999E-2</v>
      </c>
    </row>
    <row r="1354" spans="1:15" x14ac:dyDescent="0.3">
      <c r="A1354" s="73">
        <v>46311</v>
      </c>
      <c r="B1354" s="67" t="s">
        <v>2090</v>
      </c>
      <c r="C1354" s="68" t="s">
        <v>2811</v>
      </c>
      <c r="D1354" s="68" t="s">
        <v>4252</v>
      </c>
      <c r="E1354" s="67" t="s">
        <v>4253</v>
      </c>
      <c r="F1354" s="69">
        <v>4.2080000000000002</v>
      </c>
      <c r="G1354" s="70">
        <v>3.6734</v>
      </c>
      <c r="H1354" s="70">
        <v>15.739699999999999</v>
      </c>
      <c r="I1354" s="73">
        <v>45931</v>
      </c>
      <c r="J1354" s="73">
        <v>47757</v>
      </c>
      <c r="K1354" s="69">
        <v>2.89</v>
      </c>
      <c r="L1354" s="68" t="s">
        <v>2609</v>
      </c>
      <c r="M1354" s="71">
        <v>2.7000000000000001E-3</v>
      </c>
      <c r="N1354" t="str">
        <f>_xll.IMDP("BND",D1354,$N$1,A1354)</f>
        <v>일반</v>
      </c>
      <c r="O1354">
        <f t="shared" si="21"/>
        <v>9.9181800000000004E-3</v>
      </c>
    </row>
    <row r="1355" spans="1:15" x14ac:dyDescent="0.3">
      <c r="A1355" s="73">
        <v>46311</v>
      </c>
      <c r="B1355" s="67" t="s">
        <v>2090</v>
      </c>
      <c r="C1355" s="68" t="s">
        <v>2811</v>
      </c>
      <c r="D1355" s="68" t="s">
        <v>4254</v>
      </c>
      <c r="E1355" s="67" t="s">
        <v>4255</v>
      </c>
      <c r="F1355" s="69">
        <v>4.3120000000000003</v>
      </c>
      <c r="G1355" s="70">
        <v>7.5354999999999999</v>
      </c>
      <c r="H1355" s="70">
        <v>66.9602</v>
      </c>
      <c r="I1355" s="73">
        <v>45967</v>
      </c>
      <c r="J1355" s="73">
        <v>49619</v>
      </c>
      <c r="K1355" s="69">
        <v>3.36</v>
      </c>
      <c r="L1355" s="68" t="s">
        <v>2609</v>
      </c>
      <c r="M1355" s="71">
        <v>7.0000000000000001E-3</v>
      </c>
      <c r="N1355" t="str">
        <f>_xll.IMDP("BND",D1355,$N$1,A1355)</f>
        <v>일반</v>
      </c>
      <c r="O1355">
        <f t="shared" si="21"/>
        <v>5.2748499999999997E-2</v>
      </c>
    </row>
    <row r="1356" spans="1:15" x14ac:dyDescent="0.3">
      <c r="A1356" s="73">
        <v>46311</v>
      </c>
      <c r="B1356" s="67" t="s">
        <v>2090</v>
      </c>
      <c r="C1356" s="68" t="s">
        <v>2811</v>
      </c>
      <c r="D1356" s="68" t="s">
        <v>270</v>
      </c>
      <c r="E1356" s="67" t="s">
        <v>4256</v>
      </c>
      <c r="F1356" s="69">
        <v>4.1260000000000003</v>
      </c>
      <c r="G1356" s="70">
        <v>2.1459999999999999</v>
      </c>
      <c r="H1356" s="70">
        <v>5.7702</v>
      </c>
      <c r="I1356" s="73">
        <v>46049</v>
      </c>
      <c r="J1356" s="73">
        <v>47144</v>
      </c>
      <c r="K1356" s="69">
        <v>3.39</v>
      </c>
      <c r="L1356" s="68" t="s">
        <v>2609</v>
      </c>
      <c r="M1356" s="71">
        <v>5.4999999999999997E-3</v>
      </c>
      <c r="N1356" t="str">
        <f>_xll.IMDP("BND",D1356,$N$1,A1356)</f>
        <v>일반</v>
      </c>
      <c r="O1356">
        <f t="shared" si="21"/>
        <v>1.1802999999999999E-2</v>
      </c>
    </row>
    <row r="1357" spans="1:15" x14ac:dyDescent="0.3">
      <c r="A1357" s="73">
        <v>46311</v>
      </c>
      <c r="B1357" s="67" t="s">
        <v>2090</v>
      </c>
      <c r="C1357" s="68" t="s">
        <v>2811</v>
      </c>
      <c r="D1357" s="68" t="s">
        <v>4257</v>
      </c>
      <c r="E1357" s="67" t="s">
        <v>4258</v>
      </c>
      <c r="F1357" s="69">
        <v>4.1280000000000001</v>
      </c>
      <c r="G1357" s="70">
        <v>2.1623000000000001</v>
      </c>
      <c r="H1357" s="70">
        <v>5.8513999999999999</v>
      </c>
      <c r="I1357" s="73">
        <v>46056</v>
      </c>
      <c r="J1357" s="73">
        <v>47151</v>
      </c>
      <c r="K1357" s="69">
        <v>3.49</v>
      </c>
      <c r="L1357" s="68" t="s">
        <v>2609</v>
      </c>
      <c r="M1357" s="71">
        <v>6.8999999999999999E-3</v>
      </c>
      <c r="N1357" t="str">
        <f>_xll.IMDP("BND",D1357,$N$1,A1357)</f>
        <v>일반</v>
      </c>
      <c r="O1357">
        <f t="shared" si="21"/>
        <v>1.491987E-2</v>
      </c>
    </row>
    <row r="1358" spans="1:15" x14ac:dyDescent="0.3">
      <c r="A1358" s="73">
        <v>46311</v>
      </c>
      <c r="B1358" s="67" t="s">
        <v>2090</v>
      </c>
      <c r="C1358" s="68" t="s">
        <v>2811</v>
      </c>
      <c r="D1358" s="68" t="s">
        <v>4259</v>
      </c>
      <c r="E1358" s="67" t="s">
        <v>4260</v>
      </c>
      <c r="F1358" s="69">
        <v>3.9940000000000002</v>
      </c>
      <c r="G1358" s="70">
        <v>1.365</v>
      </c>
      <c r="H1358" s="70">
        <v>2.5518000000000001</v>
      </c>
      <c r="I1358" s="73">
        <v>46100</v>
      </c>
      <c r="J1358" s="73">
        <v>46831</v>
      </c>
      <c r="K1358" s="69">
        <v>3.37</v>
      </c>
      <c r="L1358" s="68" t="s">
        <v>2609</v>
      </c>
      <c r="M1358" s="71">
        <v>6.8999999999999999E-3</v>
      </c>
      <c r="N1358" t="str">
        <f>_xll.IMDP("BND",D1358,$N$1,A1358)</f>
        <v>일반</v>
      </c>
      <c r="O1358">
        <f t="shared" si="21"/>
        <v>9.4184999999999998E-3</v>
      </c>
    </row>
    <row r="1359" spans="1:15" x14ac:dyDescent="0.3">
      <c r="A1359" s="73">
        <v>46311</v>
      </c>
      <c r="B1359" s="67" t="s">
        <v>2090</v>
      </c>
      <c r="C1359" s="68" t="s">
        <v>2811</v>
      </c>
      <c r="D1359" s="68" t="s">
        <v>4261</v>
      </c>
      <c r="E1359" s="67" t="s">
        <v>4262</v>
      </c>
      <c r="F1359" s="69">
        <v>4.3239999999999998</v>
      </c>
      <c r="G1359" s="70">
        <v>7.6816000000000004</v>
      </c>
      <c r="H1359" s="70">
        <v>71.121899999999997</v>
      </c>
      <c r="I1359" s="73">
        <v>46169</v>
      </c>
      <c r="J1359" s="73">
        <v>49822</v>
      </c>
      <c r="K1359" s="69">
        <v>4.26</v>
      </c>
      <c r="L1359" s="68" t="s">
        <v>2609</v>
      </c>
      <c r="M1359" s="71">
        <v>9.4000000000000004E-3</v>
      </c>
      <c r="N1359" t="str">
        <f>_xll.IMDP("BND",D1359,$N$1,A1359)</f>
        <v>일반</v>
      </c>
      <c r="O1359">
        <f t="shared" si="21"/>
        <v>7.220704E-2</v>
      </c>
    </row>
    <row r="1360" spans="1:15" x14ac:dyDescent="0.3">
      <c r="A1360" s="73">
        <v>46311</v>
      </c>
      <c r="B1360" s="67" t="s">
        <v>2090</v>
      </c>
      <c r="C1360" s="68" t="s">
        <v>2811</v>
      </c>
      <c r="D1360" s="68" t="s">
        <v>651</v>
      </c>
      <c r="E1360" s="67" t="s">
        <v>652</v>
      </c>
      <c r="F1360" s="69">
        <v>4.3250000000000002</v>
      </c>
      <c r="G1360" s="70">
        <v>7.7115</v>
      </c>
      <c r="H1360" s="70">
        <v>71.663799999999995</v>
      </c>
      <c r="I1360" s="73">
        <v>46189</v>
      </c>
      <c r="J1360" s="73">
        <v>49842</v>
      </c>
      <c r="K1360" s="69">
        <v>4.34</v>
      </c>
      <c r="L1360" s="68" t="s">
        <v>2609</v>
      </c>
      <c r="M1360" s="71">
        <v>7.0000000000000001E-3</v>
      </c>
      <c r="N1360" t="str">
        <f>_xll.IMDP("BND",D1360,$N$1,A1360)</f>
        <v>일반</v>
      </c>
      <c r="O1360">
        <f t="shared" si="21"/>
        <v>5.3980500000000001E-2</v>
      </c>
    </row>
    <row r="1361" spans="1:15" x14ac:dyDescent="0.3">
      <c r="A1361" s="73">
        <v>46311</v>
      </c>
      <c r="B1361" s="67" t="s">
        <v>2090</v>
      </c>
      <c r="C1361" s="68" t="s">
        <v>2811</v>
      </c>
      <c r="D1361" s="68" t="s">
        <v>14155</v>
      </c>
      <c r="E1361" s="67" t="s">
        <v>14156</v>
      </c>
      <c r="F1361" s="69">
        <v>4.141</v>
      </c>
      <c r="G1361" s="70">
        <v>2.2854000000000001</v>
      </c>
      <c r="H1361" s="70">
        <v>6.5190000000000001</v>
      </c>
      <c r="I1361" s="73">
        <v>46212</v>
      </c>
      <c r="J1361" s="73">
        <v>47211</v>
      </c>
      <c r="K1361" s="69">
        <v>4.08</v>
      </c>
      <c r="L1361" s="68" t="s">
        <v>2609</v>
      </c>
      <c r="M1361" s="71">
        <v>9.4000000000000004E-3</v>
      </c>
      <c r="N1361" t="str">
        <f>_xll.IMDP("BND",D1361,$N$1,A1361)</f>
        <v>일반</v>
      </c>
      <c r="O1361">
        <f t="shared" si="21"/>
        <v>2.148276E-2</v>
      </c>
    </row>
    <row r="1362" spans="1:15" x14ac:dyDescent="0.3">
      <c r="A1362" s="73">
        <v>46311</v>
      </c>
      <c r="B1362" s="67" t="s">
        <v>2090</v>
      </c>
      <c r="C1362" s="68" t="s">
        <v>2811</v>
      </c>
      <c r="D1362" s="68" t="s">
        <v>15004</v>
      </c>
      <c r="E1362" s="67" t="s">
        <v>15005</v>
      </c>
      <c r="F1362" s="69">
        <v>4.4649999999999999</v>
      </c>
      <c r="G1362" s="70">
        <v>15.946199999999999</v>
      </c>
      <c r="H1362" s="70">
        <v>369.06189999999998</v>
      </c>
      <c r="I1362" s="73">
        <v>46254</v>
      </c>
      <c r="J1362" s="73">
        <v>57210</v>
      </c>
      <c r="K1362" s="69">
        <v>4.93</v>
      </c>
      <c r="L1362" s="68" t="s">
        <v>2609</v>
      </c>
      <c r="M1362" s="71">
        <v>2.5000000000000001E-3</v>
      </c>
      <c r="N1362" t="str">
        <f>_xll.IMDP("BND",D1362,$N$1,A1362)</f>
        <v>일반</v>
      </c>
      <c r="O1362">
        <f t="shared" si="21"/>
        <v>3.9865499999999998E-2</v>
      </c>
    </row>
    <row r="1363" spans="1:15" x14ac:dyDescent="0.3">
      <c r="A1363" s="73">
        <v>46311</v>
      </c>
      <c r="B1363" s="67" t="s">
        <v>2090</v>
      </c>
      <c r="C1363" s="68" t="s">
        <v>2811</v>
      </c>
      <c r="D1363" s="68" t="s">
        <v>15615</v>
      </c>
      <c r="E1363" s="67" t="s">
        <v>15616</v>
      </c>
      <c r="F1363" s="69">
        <v>4.1790000000000003</v>
      </c>
      <c r="G1363" s="70">
        <v>2.6934</v>
      </c>
      <c r="H1363" s="70">
        <v>8.8294999999999995</v>
      </c>
      <c r="I1363" s="73">
        <v>46281</v>
      </c>
      <c r="J1363" s="73">
        <v>47375</v>
      </c>
      <c r="K1363" s="69">
        <v>4.45</v>
      </c>
      <c r="L1363" s="68" t="s">
        <v>2609</v>
      </c>
      <c r="M1363" s="71">
        <v>2.8E-3</v>
      </c>
      <c r="N1363" t="str">
        <f>_xll.IMDP("BND",D1363,$N$1,A1363)</f>
        <v>일반</v>
      </c>
      <c r="O1363">
        <f t="shared" si="21"/>
        <v>7.5415200000000003E-3</v>
      </c>
    </row>
    <row r="1364" spans="1:15" x14ac:dyDescent="0.3">
      <c r="A1364" s="73">
        <v>46311</v>
      </c>
      <c r="B1364" s="67" t="s">
        <v>2090</v>
      </c>
      <c r="C1364" s="68" t="s">
        <v>2811</v>
      </c>
      <c r="D1364" s="68" t="s">
        <v>15895</v>
      </c>
      <c r="E1364" s="67" t="s">
        <v>15896</v>
      </c>
      <c r="F1364" s="69">
        <v>4.202</v>
      </c>
      <c r="G1364" s="70">
        <v>2.7404000000000002</v>
      </c>
      <c r="H1364" s="70">
        <v>9.1044</v>
      </c>
      <c r="I1364" s="73">
        <v>46297</v>
      </c>
      <c r="J1364" s="73">
        <v>47393</v>
      </c>
      <c r="K1364" s="69">
        <v>4.37</v>
      </c>
      <c r="L1364" s="68" t="s">
        <v>2609</v>
      </c>
      <c r="M1364" s="71">
        <v>4.7000000000000002E-3</v>
      </c>
      <c r="N1364" t="str">
        <f>_xll.IMDP("BND",D1364,$N$1,A1364)</f>
        <v>일반</v>
      </c>
      <c r="O1364">
        <f t="shared" si="21"/>
        <v>1.2879880000000002E-2</v>
      </c>
    </row>
    <row r="1365" spans="1:15" x14ac:dyDescent="0.3">
      <c r="A1365" s="73">
        <v>46311</v>
      </c>
      <c r="B1365" s="67" t="s">
        <v>2090</v>
      </c>
      <c r="C1365" s="68" t="s">
        <v>2811</v>
      </c>
      <c r="D1365" s="68" t="s">
        <v>4263</v>
      </c>
      <c r="E1365" s="67" t="s">
        <v>4264</v>
      </c>
      <c r="F1365" s="69">
        <v>4.3620000000000001</v>
      </c>
      <c r="G1365" s="70">
        <v>10.011100000000001</v>
      </c>
      <c r="H1365" s="70">
        <v>125.8633</v>
      </c>
      <c r="I1365" s="73">
        <v>40416</v>
      </c>
      <c r="J1365" s="73">
        <v>51374</v>
      </c>
      <c r="K1365" s="69">
        <v>4.9800000000000004</v>
      </c>
      <c r="L1365" s="68" t="s">
        <v>2609</v>
      </c>
      <c r="M1365" s="71">
        <v>5.8999999999999999E-3</v>
      </c>
      <c r="N1365" t="str">
        <f>_xll.IMDP("BND",D1365,$N$1,A1365)</f>
        <v>일반</v>
      </c>
      <c r="O1365">
        <f t="shared" si="21"/>
        <v>5.9065490000000005E-2</v>
      </c>
    </row>
    <row r="1366" spans="1:15" x14ac:dyDescent="0.3">
      <c r="A1366" s="73">
        <v>46311</v>
      </c>
      <c r="B1366" s="67" t="s">
        <v>2090</v>
      </c>
      <c r="C1366" s="68" t="s">
        <v>2811</v>
      </c>
      <c r="D1366" s="68" t="s">
        <v>4265</v>
      </c>
      <c r="E1366" s="67" t="s">
        <v>4266</v>
      </c>
      <c r="F1366" s="69">
        <v>4.2510000000000003</v>
      </c>
      <c r="G1366" s="70">
        <v>4.3087</v>
      </c>
      <c r="H1366" s="70">
        <v>21.856999999999999</v>
      </c>
      <c r="I1366" s="73">
        <v>40778</v>
      </c>
      <c r="J1366" s="73">
        <v>48083</v>
      </c>
      <c r="K1366" s="69">
        <v>4.2699999999999996</v>
      </c>
      <c r="L1366" s="68" t="s">
        <v>2609</v>
      </c>
      <c r="M1366" s="71">
        <v>9.2999999999999992E-3</v>
      </c>
      <c r="N1366" t="str">
        <f>_xll.IMDP("BND",D1366,$N$1,A1366)</f>
        <v>일반</v>
      </c>
      <c r="O1366">
        <f t="shared" si="21"/>
        <v>4.0070909999999994E-2</v>
      </c>
    </row>
    <row r="1367" spans="1:15" x14ac:dyDescent="0.3">
      <c r="A1367" s="73">
        <v>46311</v>
      </c>
      <c r="B1367" s="67" t="s">
        <v>2090</v>
      </c>
      <c r="C1367" s="68" t="s">
        <v>2811</v>
      </c>
      <c r="D1367" s="68" t="s">
        <v>4267</v>
      </c>
      <c r="E1367" s="67" t="s">
        <v>4268</v>
      </c>
      <c r="F1367" s="69">
        <v>4.2549999999999999</v>
      </c>
      <c r="G1367" s="70">
        <v>4.3865999999999996</v>
      </c>
      <c r="H1367" s="70">
        <v>22.580100000000002</v>
      </c>
      <c r="I1367" s="73">
        <v>40809</v>
      </c>
      <c r="J1367" s="73">
        <v>48114</v>
      </c>
      <c r="K1367" s="69">
        <v>4.3099999999999996</v>
      </c>
      <c r="L1367" s="68" t="s">
        <v>2609</v>
      </c>
      <c r="M1367" s="71">
        <v>8.3999999999999995E-3</v>
      </c>
      <c r="N1367" t="str">
        <f>_xll.IMDP("BND",D1367,$N$1,A1367)</f>
        <v>일반</v>
      </c>
      <c r="O1367">
        <f t="shared" si="21"/>
        <v>3.6847439999999995E-2</v>
      </c>
    </row>
    <row r="1368" spans="1:15" x14ac:dyDescent="0.3">
      <c r="A1368" s="73">
        <v>46311</v>
      </c>
      <c r="B1368" s="67" t="s">
        <v>2090</v>
      </c>
      <c r="C1368" s="68" t="s">
        <v>2811</v>
      </c>
      <c r="D1368" s="68" t="s">
        <v>4269</v>
      </c>
      <c r="E1368" s="67" t="s">
        <v>4270</v>
      </c>
      <c r="F1368" s="69">
        <v>3.4089999999999998</v>
      </c>
      <c r="G1368" s="70">
        <v>0.27789999999999998</v>
      </c>
      <c r="H1368" s="70">
        <v>0.21379999999999999</v>
      </c>
      <c r="I1368" s="73">
        <v>40939</v>
      </c>
      <c r="J1368" s="73">
        <v>46418</v>
      </c>
      <c r="K1368" s="69">
        <v>4.13</v>
      </c>
      <c r="L1368" s="68" t="s">
        <v>2609</v>
      </c>
      <c r="M1368" s="71">
        <v>7.0000000000000001E-3</v>
      </c>
      <c r="N1368" t="str">
        <f>_xll.IMDP("BND",D1368,$N$1,A1368)</f>
        <v>일반</v>
      </c>
      <c r="O1368">
        <f t="shared" si="21"/>
        <v>1.9452999999999999E-3</v>
      </c>
    </row>
    <row r="1369" spans="1:15" x14ac:dyDescent="0.3">
      <c r="A1369" s="73">
        <v>46311</v>
      </c>
      <c r="B1369" s="67" t="s">
        <v>2090</v>
      </c>
      <c r="C1369" s="68" t="s">
        <v>2811</v>
      </c>
      <c r="D1369" s="68" t="s">
        <v>4271</v>
      </c>
      <c r="E1369" s="67" t="s">
        <v>4272</v>
      </c>
      <c r="F1369" s="69">
        <v>3.8660000000000001</v>
      </c>
      <c r="G1369" s="70">
        <v>0.63390000000000002</v>
      </c>
      <c r="H1369" s="70">
        <v>0.71730000000000005</v>
      </c>
      <c r="I1369" s="73">
        <v>41075</v>
      </c>
      <c r="J1369" s="73">
        <v>46553</v>
      </c>
      <c r="K1369" s="69">
        <v>3.9</v>
      </c>
      <c r="L1369" s="68" t="s">
        <v>2609</v>
      </c>
      <c r="M1369" s="71">
        <v>3.3E-3</v>
      </c>
      <c r="N1369" t="str">
        <f>_xll.IMDP("BND",D1369,$N$1,A1369)</f>
        <v>일반</v>
      </c>
      <c r="O1369">
        <f t="shared" si="21"/>
        <v>2.09187E-3</v>
      </c>
    </row>
    <row r="1370" spans="1:15" x14ac:dyDescent="0.3">
      <c r="A1370" s="73">
        <v>46311</v>
      </c>
      <c r="B1370" s="67" t="s">
        <v>2090</v>
      </c>
      <c r="C1370" s="68" t="s">
        <v>2811</v>
      </c>
      <c r="D1370" s="68" t="s">
        <v>4273</v>
      </c>
      <c r="E1370" s="67" t="s">
        <v>4274</v>
      </c>
      <c r="F1370" s="69">
        <v>4.2610000000000001</v>
      </c>
      <c r="G1370" s="70">
        <v>5.5842999999999998</v>
      </c>
      <c r="H1370" s="70">
        <v>36.063400000000001</v>
      </c>
      <c r="I1370" s="73">
        <v>41318</v>
      </c>
      <c r="J1370" s="73">
        <v>48623</v>
      </c>
      <c r="K1370" s="69">
        <v>3.28</v>
      </c>
      <c r="L1370" s="68" t="s">
        <v>2609</v>
      </c>
      <c r="M1370" s="71">
        <v>6.6E-3</v>
      </c>
      <c r="N1370" t="str">
        <f>_xll.IMDP("BND",D1370,$N$1,A1370)</f>
        <v>일반</v>
      </c>
      <c r="O1370">
        <f t="shared" si="21"/>
        <v>3.6856380000000001E-2</v>
      </c>
    </row>
    <row r="1371" spans="1:15" x14ac:dyDescent="0.3">
      <c r="A1371" s="73">
        <v>46311</v>
      </c>
      <c r="B1371" s="67" t="s">
        <v>2090</v>
      </c>
      <c r="C1371" s="68" t="s">
        <v>2811</v>
      </c>
      <c r="D1371" s="68" t="s">
        <v>4275</v>
      </c>
      <c r="E1371" s="67" t="s">
        <v>4276</v>
      </c>
      <c r="F1371" s="69">
        <v>4.2629999999999999</v>
      </c>
      <c r="G1371" s="70">
        <v>5.7207999999999997</v>
      </c>
      <c r="H1371" s="70">
        <v>37.620399999999997</v>
      </c>
      <c r="I1371" s="73">
        <v>41360</v>
      </c>
      <c r="J1371" s="73">
        <v>48665</v>
      </c>
      <c r="K1371" s="69">
        <v>3.16</v>
      </c>
      <c r="L1371" s="68" t="s">
        <v>2609</v>
      </c>
      <c r="M1371" s="71">
        <v>6.4999999999999997E-3</v>
      </c>
      <c r="N1371" t="str">
        <f>_xll.IMDP("BND",D1371,$N$1,A1371)</f>
        <v>일반</v>
      </c>
      <c r="O1371">
        <f t="shared" si="21"/>
        <v>3.7185199999999995E-2</v>
      </c>
    </row>
    <row r="1372" spans="1:15" x14ac:dyDescent="0.3">
      <c r="A1372" s="73">
        <v>46311</v>
      </c>
      <c r="B1372" s="67" t="s">
        <v>2090</v>
      </c>
      <c r="C1372" s="68" t="s">
        <v>2811</v>
      </c>
      <c r="D1372" s="68" t="s">
        <v>4277</v>
      </c>
      <c r="E1372" s="67" t="s">
        <v>4278</v>
      </c>
      <c r="F1372" s="69">
        <v>4.1859999999999999</v>
      </c>
      <c r="G1372" s="70">
        <v>2.8191999999999999</v>
      </c>
      <c r="H1372" s="70">
        <v>9.5134000000000007</v>
      </c>
      <c r="I1372" s="73">
        <v>41927</v>
      </c>
      <c r="J1372" s="73">
        <v>47406</v>
      </c>
      <c r="K1372" s="69">
        <v>3</v>
      </c>
      <c r="L1372" s="68" t="s">
        <v>2609</v>
      </c>
      <c r="M1372" s="71">
        <v>4.4999999999999997E-3</v>
      </c>
      <c r="N1372" t="str">
        <f>_xll.IMDP("BND",D1372,$N$1,A1372)</f>
        <v>일반</v>
      </c>
      <c r="O1372">
        <f t="shared" si="21"/>
        <v>1.2686399999999999E-2</v>
      </c>
    </row>
    <row r="1373" spans="1:15" x14ac:dyDescent="0.3">
      <c r="A1373" s="73">
        <v>46311</v>
      </c>
      <c r="B1373" s="67" t="s">
        <v>2090</v>
      </c>
      <c r="C1373" s="68" t="s">
        <v>2811</v>
      </c>
      <c r="D1373" s="68" t="s">
        <v>1575</v>
      </c>
      <c r="E1373" s="67" t="s">
        <v>1576</v>
      </c>
      <c r="F1373" s="69">
        <v>4.1920000000000002</v>
      </c>
      <c r="G1373" s="70">
        <v>3.1560999999999999</v>
      </c>
      <c r="H1373" s="70">
        <v>11.770200000000001</v>
      </c>
      <c r="I1373" s="73">
        <v>42062</v>
      </c>
      <c r="J1373" s="73">
        <v>47541</v>
      </c>
      <c r="K1373" s="69">
        <v>2.5499999999999998</v>
      </c>
      <c r="L1373" s="68" t="s">
        <v>2609</v>
      </c>
      <c r="M1373" s="71">
        <v>8.8000000000000005E-3</v>
      </c>
      <c r="N1373" t="str">
        <f>_xll.IMDP("BND",D1373,$N$1,A1373)</f>
        <v>일반</v>
      </c>
      <c r="O1373">
        <f t="shared" si="21"/>
        <v>2.7773680000000002E-2</v>
      </c>
    </row>
    <row r="1374" spans="1:15" x14ac:dyDescent="0.3">
      <c r="A1374" s="73">
        <v>46311</v>
      </c>
      <c r="B1374" s="67" t="s">
        <v>2090</v>
      </c>
      <c r="C1374" s="68" t="s">
        <v>2811</v>
      </c>
      <c r="D1374" s="68" t="s">
        <v>4279</v>
      </c>
      <c r="E1374" s="67" t="s">
        <v>4280</v>
      </c>
      <c r="F1374" s="69">
        <v>4.2160000000000002</v>
      </c>
      <c r="G1374" s="70">
        <v>3.8631000000000002</v>
      </c>
      <c r="H1374" s="70">
        <v>17.360700000000001</v>
      </c>
      <c r="I1374" s="73">
        <v>42354</v>
      </c>
      <c r="J1374" s="73">
        <v>47833</v>
      </c>
      <c r="K1374" s="69">
        <v>2.35</v>
      </c>
      <c r="L1374" s="68" t="s">
        <v>2609</v>
      </c>
      <c r="M1374" s="71">
        <v>5.1999999999999998E-3</v>
      </c>
      <c r="N1374" t="str">
        <f>_xll.IMDP("BND",D1374,$N$1,A1374)</f>
        <v>일반</v>
      </c>
      <c r="O1374">
        <f t="shared" si="21"/>
        <v>2.0088120000000001E-2</v>
      </c>
    </row>
    <row r="1375" spans="1:15" x14ac:dyDescent="0.3">
      <c r="A1375" s="73">
        <v>46311</v>
      </c>
      <c r="B1375" s="67" t="s">
        <v>2090</v>
      </c>
      <c r="C1375" s="68" t="s">
        <v>2811</v>
      </c>
      <c r="D1375" s="68" t="s">
        <v>4281</v>
      </c>
      <c r="E1375" s="67" t="s">
        <v>4282</v>
      </c>
      <c r="F1375" s="69">
        <v>4.4029999999999996</v>
      </c>
      <c r="G1375" s="70">
        <v>15.805199999999999</v>
      </c>
      <c r="H1375" s="70">
        <v>294.2081</v>
      </c>
      <c r="I1375" s="73">
        <v>42608</v>
      </c>
      <c r="J1375" s="73">
        <v>53565</v>
      </c>
      <c r="K1375" s="69">
        <v>1.57</v>
      </c>
      <c r="L1375" s="68" t="s">
        <v>2609</v>
      </c>
      <c r="M1375" s="71">
        <v>2.8999999999999998E-3</v>
      </c>
      <c r="N1375" t="str">
        <f>_xll.IMDP("BND",D1375,$N$1,A1375)</f>
        <v>일반</v>
      </c>
      <c r="O1375">
        <f t="shared" si="21"/>
        <v>4.5835079999999993E-2</v>
      </c>
    </row>
    <row r="1376" spans="1:15" x14ac:dyDescent="0.3">
      <c r="A1376" s="73">
        <v>46311</v>
      </c>
      <c r="B1376" s="67" t="s">
        <v>2090</v>
      </c>
      <c r="C1376" s="68" t="s">
        <v>2811</v>
      </c>
      <c r="D1376" s="68" t="s">
        <v>4283</v>
      </c>
      <c r="E1376" s="67" t="s">
        <v>4284</v>
      </c>
      <c r="F1376" s="69">
        <v>4.407</v>
      </c>
      <c r="G1376" s="70">
        <v>15.333500000000001</v>
      </c>
      <c r="H1376" s="70">
        <v>284.55380000000002</v>
      </c>
      <c r="I1376" s="73">
        <v>42667</v>
      </c>
      <c r="J1376" s="73">
        <v>53624</v>
      </c>
      <c r="K1376" s="69">
        <v>1.85</v>
      </c>
      <c r="L1376" s="68" t="s">
        <v>2609</v>
      </c>
      <c r="M1376" s="71">
        <v>4.0000000000000001E-3</v>
      </c>
      <c r="N1376" t="str">
        <f>_xll.IMDP("BND",D1376,$N$1,A1376)</f>
        <v>일반</v>
      </c>
      <c r="O1376">
        <f t="shared" si="21"/>
        <v>6.1334000000000007E-2</v>
      </c>
    </row>
    <row r="1377" spans="1:15" x14ac:dyDescent="0.3">
      <c r="A1377" s="73">
        <v>46311</v>
      </c>
      <c r="B1377" s="67" t="s">
        <v>2090</v>
      </c>
      <c r="C1377" s="68" t="s">
        <v>2811</v>
      </c>
      <c r="D1377" s="68" t="s">
        <v>4285</v>
      </c>
      <c r="E1377" s="67" t="s">
        <v>4286</v>
      </c>
      <c r="F1377" s="69">
        <v>4.335</v>
      </c>
      <c r="G1377" s="70">
        <v>8.8943999999999992</v>
      </c>
      <c r="H1377" s="70">
        <v>92.913799999999995</v>
      </c>
      <c r="I1377" s="73">
        <v>42844</v>
      </c>
      <c r="J1377" s="73">
        <v>50149</v>
      </c>
      <c r="K1377" s="69">
        <v>2.38</v>
      </c>
      <c r="L1377" s="68" t="s">
        <v>2609</v>
      </c>
      <c r="M1377" s="71">
        <v>4.3E-3</v>
      </c>
      <c r="N1377" t="str">
        <f>_xll.IMDP("BND",D1377,$N$1,A1377)</f>
        <v>일반</v>
      </c>
      <c r="O1377">
        <f t="shared" si="21"/>
        <v>3.8245919999999996E-2</v>
      </c>
    </row>
    <row r="1378" spans="1:15" x14ac:dyDescent="0.3">
      <c r="A1378" s="73">
        <v>46311</v>
      </c>
      <c r="B1378" s="67" t="s">
        <v>2090</v>
      </c>
      <c r="C1378" s="68" t="s">
        <v>2811</v>
      </c>
      <c r="D1378" s="68" t="s">
        <v>4287</v>
      </c>
      <c r="E1378" s="67" t="s">
        <v>4288</v>
      </c>
      <c r="F1378" s="69">
        <v>3.9510000000000001</v>
      </c>
      <c r="G1378" s="70">
        <v>0.84219999999999995</v>
      </c>
      <c r="H1378" s="70">
        <v>1.125</v>
      </c>
      <c r="I1378" s="73">
        <v>42978</v>
      </c>
      <c r="J1378" s="73">
        <v>46630</v>
      </c>
      <c r="K1378" s="69">
        <v>2.33</v>
      </c>
      <c r="L1378" s="68" t="s">
        <v>2609</v>
      </c>
      <c r="M1378" s="71">
        <v>3.2000000000000002E-3</v>
      </c>
      <c r="N1378" t="str">
        <f>_xll.IMDP("BND",D1378,$N$1,A1378)</f>
        <v>일반</v>
      </c>
      <c r="O1378">
        <f t="shared" si="21"/>
        <v>2.6950400000000001E-3</v>
      </c>
    </row>
    <row r="1379" spans="1:15" x14ac:dyDescent="0.3">
      <c r="A1379" s="73">
        <v>46311</v>
      </c>
      <c r="B1379" s="67" t="s">
        <v>2090</v>
      </c>
      <c r="C1379" s="68" t="s">
        <v>2811</v>
      </c>
      <c r="D1379" s="68" t="s">
        <v>4289</v>
      </c>
      <c r="E1379" s="67" t="s">
        <v>4290</v>
      </c>
      <c r="F1379" s="69">
        <v>4.2590000000000003</v>
      </c>
      <c r="G1379" s="70">
        <v>5.3756000000000004</v>
      </c>
      <c r="H1379" s="70">
        <v>32.864199999999997</v>
      </c>
      <c r="I1379" s="73">
        <v>42986</v>
      </c>
      <c r="J1379" s="73">
        <v>48465</v>
      </c>
      <c r="K1379" s="69">
        <v>2.37</v>
      </c>
      <c r="L1379" s="68" t="s">
        <v>2609</v>
      </c>
      <c r="M1379" s="71">
        <v>6.7000000000000002E-3</v>
      </c>
      <c r="N1379" t="str">
        <f>_xll.IMDP("BND",D1379,$N$1,A1379)</f>
        <v>일반</v>
      </c>
      <c r="O1379">
        <f t="shared" si="21"/>
        <v>3.6016520000000003E-2</v>
      </c>
    </row>
    <row r="1380" spans="1:15" x14ac:dyDescent="0.3">
      <c r="A1380" s="73">
        <v>46311</v>
      </c>
      <c r="B1380" s="67" t="s">
        <v>2090</v>
      </c>
      <c r="C1380" s="68" t="s">
        <v>2811</v>
      </c>
      <c r="D1380" s="68" t="s">
        <v>4291</v>
      </c>
      <c r="E1380" s="67" t="s">
        <v>4292</v>
      </c>
      <c r="F1380" s="69">
        <v>3.9670000000000001</v>
      </c>
      <c r="G1380" s="70">
        <v>1.02</v>
      </c>
      <c r="H1380" s="70">
        <v>1.5558000000000001</v>
      </c>
      <c r="I1380" s="73">
        <v>43049</v>
      </c>
      <c r="J1380" s="73">
        <v>46701</v>
      </c>
      <c r="K1380" s="69">
        <v>2.63</v>
      </c>
      <c r="L1380" s="68" t="s">
        <v>2609</v>
      </c>
      <c r="M1380" s="71">
        <v>4.1999999999999997E-3</v>
      </c>
      <c r="N1380" t="str">
        <f>_xll.IMDP("BND",D1380,$N$1,A1380)</f>
        <v>일반</v>
      </c>
      <c r="O1380">
        <f t="shared" si="21"/>
        <v>4.2839999999999996E-3</v>
      </c>
    </row>
    <row r="1381" spans="1:15" x14ac:dyDescent="0.3">
      <c r="A1381" s="73">
        <v>46311</v>
      </c>
      <c r="B1381" s="67" t="s">
        <v>2090</v>
      </c>
      <c r="C1381" s="68" t="s">
        <v>2811</v>
      </c>
      <c r="D1381" s="68" t="s">
        <v>4293</v>
      </c>
      <c r="E1381" s="67" t="s">
        <v>4294</v>
      </c>
      <c r="F1381" s="69">
        <v>4.2629999999999999</v>
      </c>
      <c r="G1381" s="70">
        <v>5.8129</v>
      </c>
      <c r="H1381" s="70">
        <v>39.082299999999996</v>
      </c>
      <c r="I1381" s="73">
        <v>43238</v>
      </c>
      <c r="J1381" s="73">
        <v>48717</v>
      </c>
      <c r="K1381" s="69">
        <v>2.88</v>
      </c>
      <c r="L1381" s="68" t="s">
        <v>2609</v>
      </c>
      <c r="M1381" s="71">
        <v>4.7999999999999996E-3</v>
      </c>
      <c r="N1381" t="str">
        <f>_xll.IMDP("BND",D1381,$N$1,A1381)</f>
        <v>일반</v>
      </c>
      <c r="O1381">
        <f t="shared" si="21"/>
        <v>2.7901919999999997E-2</v>
      </c>
    </row>
    <row r="1382" spans="1:15" x14ac:dyDescent="0.3">
      <c r="A1382" s="73">
        <v>46311</v>
      </c>
      <c r="B1382" s="67" t="s">
        <v>2090</v>
      </c>
      <c r="C1382" s="68" t="s">
        <v>2811</v>
      </c>
      <c r="D1382" s="68" t="s">
        <v>4295</v>
      </c>
      <c r="E1382" s="67" t="s">
        <v>4296</v>
      </c>
      <c r="F1382" s="69">
        <v>4.3440000000000003</v>
      </c>
      <c r="G1382" s="70">
        <v>9.9786999999999999</v>
      </c>
      <c r="H1382" s="70">
        <v>116.1268</v>
      </c>
      <c r="I1382" s="73">
        <v>43398</v>
      </c>
      <c r="J1382" s="73">
        <v>50703</v>
      </c>
      <c r="K1382" s="69">
        <v>2.35</v>
      </c>
      <c r="L1382" s="68" t="s">
        <v>2609</v>
      </c>
      <c r="M1382" s="71">
        <v>2.7000000000000001E-3</v>
      </c>
      <c r="N1382" t="str">
        <f>_xll.IMDP("BND",D1382,$N$1,A1382)</f>
        <v>일반</v>
      </c>
      <c r="O1382">
        <f t="shared" si="21"/>
        <v>2.6942489999999999E-2</v>
      </c>
    </row>
    <row r="1383" spans="1:15" x14ac:dyDescent="0.3">
      <c r="A1383" s="73">
        <v>46311</v>
      </c>
      <c r="B1383" s="67" t="s">
        <v>2090</v>
      </c>
      <c r="C1383" s="68" t="s">
        <v>2811</v>
      </c>
      <c r="D1383" s="68" t="s">
        <v>4297</v>
      </c>
      <c r="E1383" s="67" t="s">
        <v>4298</v>
      </c>
      <c r="F1383" s="69">
        <v>4.4169999999999998</v>
      </c>
      <c r="G1383" s="70">
        <v>15.924899999999999</v>
      </c>
      <c r="H1383" s="70">
        <v>317.81689999999998</v>
      </c>
      <c r="I1383" s="73">
        <v>43426</v>
      </c>
      <c r="J1383" s="73">
        <v>54384</v>
      </c>
      <c r="K1383" s="69">
        <v>2.2000000000000002</v>
      </c>
      <c r="L1383" s="68" t="s">
        <v>2609</v>
      </c>
      <c r="M1383" s="71">
        <v>2.8999999999999998E-3</v>
      </c>
      <c r="N1383" t="str">
        <f>_xll.IMDP("BND",D1383,$N$1,A1383)</f>
        <v>일반</v>
      </c>
      <c r="O1383">
        <f t="shared" si="21"/>
        <v>4.6182209999999994E-2</v>
      </c>
    </row>
    <row r="1384" spans="1:15" x14ac:dyDescent="0.3">
      <c r="A1384" s="73">
        <v>46311</v>
      </c>
      <c r="B1384" s="67" t="s">
        <v>2090</v>
      </c>
      <c r="C1384" s="68" t="s">
        <v>2811</v>
      </c>
      <c r="D1384" s="68" t="s">
        <v>4299</v>
      </c>
      <c r="E1384" s="67" t="s">
        <v>4300</v>
      </c>
      <c r="F1384" s="69">
        <v>4.4180000000000001</v>
      </c>
      <c r="G1384" s="70">
        <v>16.237500000000001</v>
      </c>
      <c r="H1384" s="70">
        <v>327.7319</v>
      </c>
      <c r="I1384" s="73">
        <v>43518</v>
      </c>
      <c r="J1384" s="73">
        <v>54476</v>
      </c>
      <c r="K1384" s="69">
        <v>2.15</v>
      </c>
      <c r="L1384" s="68" t="s">
        <v>2609</v>
      </c>
      <c r="M1384" s="71">
        <v>4.1000000000000003E-3</v>
      </c>
      <c r="N1384" t="str">
        <f>_xll.IMDP("BND",D1384,$N$1,A1384)</f>
        <v>일반</v>
      </c>
      <c r="O1384">
        <f t="shared" si="21"/>
        <v>6.6573750000000015E-2</v>
      </c>
    </row>
    <row r="1385" spans="1:15" x14ac:dyDescent="0.3">
      <c r="A1385" s="73">
        <v>46311</v>
      </c>
      <c r="B1385" s="67" t="s">
        <v>2090</v>
      </c>
      <c r="C1385" s="68" t="s">
        <v>2811</v>
      </c>
      <c r="D1385" s="68" t="s">
        <v>4301</v>
      </c>
      <c r="E1385" s="67" t="s">
        <v>4302</v>
      </c>
      <c r="F1385" s="69">
        <v>4.4169999999999998</v>
      </c>
      <c r="G1385" s="70">
        <v>16.337399999999999</v>
      </c>
      <c r="H1385" s="70">
        <v>330.91579999999999</v>
      </c>
      <c r="I1385" s="73">
        <v>43543</v>
      </c>
      <c r="J1385" s="73">
        <v>54501</v>
      </c>
      <c r="K1385" s="69">
        <v>2.13</v>
      </c>
      <c r="L1385" s="68" t="s">
        <v>2609</v>
      </c>
      <c r="M1385" s="71">
        <v>3.8E-3</v>
      </c>
      <c r="N1385" t="str">
        <f>_xll.IMDP("BND",D1385,$N$1,A1385)</f>
        <v>일반</v>
      </c>
      <c r="O1385">
        <f t="shared" si="21"/>
        <v>6.2082119999999998E-2</v>
      </c>
    </row>
    <row r="1386" spans="1:15" x14ac:dyDescent="0.3">
      <c r="A1386" s="73">
        <v>46311</v>
      </c>
      <c r="B1386" s="67" t="s">
        <v>2090</v>
      </c>
      <c r="C1386" s="68" t="s">
        <v>2811</v>
      </c>
      <c r="D1386" s="68" t="s">
        <v>4303</v>
      </c>
      <c r="E1386" s="67" t="s">
        <v>4304</v>
      </c>
      <c r="F1386" s="69">
        <v>4.4180000000000001</v>
      </c>
      <c r="G1386" s="70">
        <v>16.646599999999999</v>
      </c>
      <c r="H1386" s="70">
        <v>340.10180000000003</v>
      </c>
      <c r="I1386" s="73">
        <v>43566</v>
      </c>
      <c r="J1386" s="73">
        <v>54524</v>
      </c>
      <c r="K1386" s="69">
        <v>1.96</v>
      </c>
      <c r="L1386" s="68" t="s">
        <v>2609</v>
      </c>
      <c r="M1386" s="71">
        <v>5.1000000000000004E-3</v>
      </c>
      <c r="N1386" t="str">
        <f>_xll.IMDP("BND",D1386,$N$1,A1386)</f>
        <v>일반</v>
      </c>
      <c r="O1386">
        <f t="shared" si="21"/>
        <v>8.489766E-2</v>
      </c>
    </row>
    <row r="1387" spans="1:15" x14ac:dyDescent="0.3">
      <c r="A1387" s="73">
        <v>46311</v>
      </c>
      <c r="B1387" s="67" t="s">
        <v>2090</v>
      </c>
      <c r="C1387" s="68" t="s">
        <v>2811</v>
      </c>
      <c r="D1387" s="68" t="s">
        <v>4305</v>
      </c>
      <c r="E1387" s="67" t="s">
        <v>4306</v>
      </c>
      <c r="F1387" s="69">
        <v>4.4169999999999998</v>
      </c>
      <c r="G1387" s="70">
        <v>16.828099999999999</v>
      </c>
      <c r="H1387" s="70">
        <v>348.00839999999999</v>
      </c>
      <c r="I1387" s="73">
        <v>43615</v>
      </c>
      <c r="J1387" s="73">
        <v>54573</v>
      </c>
      <c r="K1387" s="69">
        <v>1.79</v>
      </c>
      <c r="L1387" s="68" t="s">
        <v>2609</v>
      </c>
      <c r="M1387" s="71">
        <v>3.8E-3</v>
      </c>
      <c r="N1387" t="str">
        <f>_xll.IMDP("BND",D1387,$N$1,A1387)</f>
        <v>일반</v>
      </c>
      <c r="O1387">
        <f t="shared" si="21"/>
        <v>6.3946779999999995E-2</v>
      </c>
    </row>
    <row r="1388" spans="1:15" x14ac:dyDescent="0.3">
      <c r="A1388" s="73">
        <v>46311</v>
      </c>
      <c r="B1388" s="67" t="s">
        <v>2090</v>
      </c>
      <c r="C1388" s="68" t="s">
        <v>2811</v>
      </c>
      <c r="D1388" s="68" t="s">
        <v>4307</v>
      </c>
      <c r="E1388" s="67" t="s">
        <v>4308</v>
      </c>
      <c r="F1388" s="69">
        <v>4.4180000000000001</v>
      </c>
      <c r="G1388" s="70">
        <v>17.7424</v>
      </c>
      <c r="H1388" s="70">
        <v>376.46170000000001</v>
      </c>
      <c r="I1388" s="73">
        <v>43733</v>
      </c>
      <c r="J1388" s="73">
        <v>54691</v>
      </c>
      <c r="K1388" s="69">
        <v>1.47</v>
      </c>
      <c r="L1388" s="68" t="s">
        <v>2609</v>
      </c>
      <c r="M1388" s="71">
        <v>3.5000000000000001E-3</v>
      </c>
      <c r="N1388" t="str">
        <f>_xll.IMDP("BND",D1388,$N$1,A1388)</f>
        <v>일반</v>
      </c>
      <c r="O1388">
        <f t="shared" si="21"/>
        <v>6.2098399999999998E-2</v>
      </c>
    </row>
    <row r="1389" spans="1:15" x14ac:dyDescent="0.3">
      <c r="A1389" s="73">
        <v>46311</v>
      </c>
      <c r="B1389" s="67" t="s">
        <v>2090</v>
      </c>
      <c r="C1389" s="68" t="s">
        <v>2811</v>
      </c>
      <c r="D1389" s="68" t="s">
        <v>4309</v>
      </c>
      <c r="E1389" s="67" t="s">
        <v>4310</v>
      </c>
      <c r="F1389" s="69">
        <v>4.423</v>
      </c>
      <c r="G1389" s="70">
        <v>17.863700000000001</v>
      </c>
      <c r="H1389" s="70">
        <v>384.80489999999998</v>
      </c>
      <c r="I1389" s="73">
        <v>43902</v>
      </c>
      <c r="J1389" s="73">
        <v>54859</v>
      </c>
      <c r="K1389" s="69">
        <v>1.52</v>
      </c>
      <c r="L1389" s="68" t="s">
        <v>2609</v>
      </c>
      <c r="M1389" s="71">
        <v>4.0000000000000001E-3</v>
      </c>
      <c r="N1389" t="str">
        <f>_xll.IMDP("BND",D1389,$N$1,A1389)</f>
        <v>일반</v>
      </c>
      <c r="O1389">
        <f t="shared" si="21"/>
        <v>7.1454800000000013E-2</v>
      </c>
    </row>
    <row r="1390" spans="1:15" x14ac:dyDescent="0.3">
      <c r="A1390" s="73">
        <v>46311</v>
      </c>
      <c r="B1390" s="67" t="s">
        <v>2090</v>
      </c>
      <c r="C1390" s="68" t="s">
        <v>2811</v>
      </c>
      <c r="D1390" s="68" t="s">
        <v>4311</v>
      </c>
      <c r="E1390" s="67" t="s">
        <v>4312</v>
      </c>
      <c r="F1390" s="69">
        <v>4.3559999999999999</v>
      </c>
      <c r="G1390" s="70">
        <v>11.4602</v>
      </c>
      <c r="H1390" s="70">
        <v>149.4564</v>
      </c>
      <c r="I1390" s="73">
        <v>43923</v>
      </c>
      <c r="J1390" s="73">
        <v>51228</v>
      </c>
      <c r="K1390" s="69">
        <v>1.78</v>
      </c>
      <c r="L1390" s="68" t="s">
        <v>2609</v>
      </c>
      <c r="M1390" s="71">
        <v>3.8E-3</v>
      </c>
      <c r="N1390" t="str">
        <f>_xll.IMDP("BND",D1390,$N$1,A1390)</f>
        <v>일반</v>
      </c>
      <c r="O1390">
        <f t="shared" si="21"/>
        <v>4.3548759999999999E-2</v>
      </c>
    </row>
    <row r="1391" spans="1:15" x14ac:dyDescent="0.3">
      <c r="A1391" s="73">
        <v>46311</v>
      </c>
      <c r="B1391" s="67" t="s">
        <v>2090</v>
      </c>
      <c r="C1391" s="68" t="s">
        <v>2811</v>
      </c>
      <c r="D1391" s="68" t="s">
        <v>4313</v>
      </c>
      <c r="E1391" s="67" t="s">
        <v>4314</v>
      </c>
      <c r="F1391" s="69">
        <v>4.3570000000000002</v>
      </c>
      <c r="G1391" s="70">
        <v>11.6175</v>
      </c>
      <c r="H1391" s="70">
        <v>153.62729999999999</v>
      </c>
      <c r="I1391" s="73">
        <v>43972</v>
      </c>
      <c r="J1391" s="73">
        <v>51277</v>
      </c>
      <c r="K1391" s="69">
        <v>1.58</v>
      </c>
      <c r="L1391" s="68" t="s">
        <v>2609</v>
      </c>
      <c r="M1391" s="71">
        <v>4.7000000000000002E-3</v>
      </c>
      <c r="N1391" t="str">
        <f>_xll.IMDP("BND",D1391,$N$1,A1391)</f>
        <v>일반</v>
      </c>
      <c r="O1391">
        <f t="shared" si="21"/>
        <v>5.4602249999999998E-2</v>
      </c>
    </row>
    <row r="1392" spans="1:15" x14ac:dyDescent="0.3">
      <c r="A1392" s="73">
        <v>46311</v>
      </c>
      <c r="B1392" s="67" t="s">
        <v>2090</v>
      </c>
      <c r="C1392" s="68" t="s">
        <v>2811</v>
      </c>
      <c r="D1392" s="68" t="s">
        <v>4315</v>
      </c>
      <c r="E1392" s="67" t="s">
        <v>4316</v>
      </c>
      <c r="F1392" s="69">
        <v>4.2089999999999996</v>
      </c>
      <c r="G1392" s="70">
        <v>3.7742</v>
      </c>
      <c r="H1392" s="70">
        <v>16.495899999999999</v>
      </c>
      <c r="I1392" s="73">
        <v>44126</v>
      </c>
      <c r="J1392" s="73">
        <v>47778</v>
      </c>
      <c r="K1392" s="69">
        <v>1.65</v>
      </c>
      <c r="L1392" s="68" t="s">
        <v>2609</v>
      </c>
      <c r="M1392" s="71">
        <v>6.4000000000000003E-3</v>
      </c>
      <c r="N1392" t="str">
        <f>_xll.IMDP("BND",D1392,$N$1,A1392)</f>
        <v>일반</v>
      </c>
      <c r="O1392">
        <f t="shared" si="21"/>
        <v>2.415488E-2</v>
      </c>
    </row>
    <row r="1393" spans="1:15" x14ac:dyDescent="0.3">
      <c r="A1393" s="73">
        <v>46311</v>
      </c>
      <c r="B1393" s="67" t="s">
        <v>2090</v>
      </c>
      <c r="C1393" s="68" t="s">
        <v>2811</v>
      </c>
      <c r="D1393" s="68" t="s">
        <v>4317</v>
      </c>
      <c r="E1393" s="67" t="s">
        <v>4318</v>
      </c>
      <c r="F1393" s="69">
        <v>4.3630000000000004</v>
      </c>
      <c r="G1393" s="70">
        <v>11.8004</v>
      </c>
      <c r="H1393" s="70">
        <v>160.21289999999999</v>
      </c>
      <c r="I1393" s="73">
        <v>44140</v>
      </c>
      <c r="J1393" s="73">
        <v>51445</v>
      </c>
      <c r="K1393" s="69">
        <v>1.73</v>
      </c>
      <c r="L1393" s="68" t="s">
        <v>2609</v>
      </c>
      <c r="M1393" s="71">
        <v>3.3999999999999998E-3</v>
      </c>
      <c r="N1393" t="str">
        <f>_xll.IMDP("BND",D1393,$N$1,A1393)</f>
        <v>일반</v>
      </c>
      <c r="O1393">
        <f t="shared" si="21"/>
        <v>4.0121359999999995E-2</v>
      </c>
    </row>
    <row r="1394" spans="1:15" x14ac:dyDescent="0.3">
      <c r="A1394" s="73">
        <v>46311</v>
      </c>
      <c r="B1394" s="67" t="s">
        <v>2090</v>
      </c>
      <c r="C1394" s="68" t="s">
        <v>2811</v>
      </c>
      <c r="D1394" s="68" t="s">
        <v>4319</v>
      </c>
      <c r="E1394" s="67" t="s">
        <v>4320</v>
      </c>
      <c r="F1394" s="69">
        <v>4.4359999999999999</v>
      </c>
      <c r="G1394" s="70">
        <v>17.239799999999999</v>
      </c>
      <c r="H1394" s="70">
        <v>378.87279999999998</v>
      </c>
      <c r="I1394" s="73">
        <v>44386</v>
      </c>
      <c r="J1394" s="73">
        <v>55343</v>
      </c>
      <c r="K1394" s="69">
        <v>2.14</v>
      </c>
      <c r="L1394" s="68" t="s">
        <v>2609</v>
      </c>
      <c r="M1394" s="71">
        <v>7.0000000000000001E-3</v>
      </c>
      <c r="N1394" t="str">
        <f>_xll.IMDP("BND",D1394,$N$1,A1394)</f>
        <v>일반</v>
      </c>
      <c r="O1394">
        <f t="shared" si="21"/>
        <v>0.1206786</v>
      </c>
    </row>
    <row r="1395" spans="1:15" x14ac:dyDescent="0.3">
      <c r="A1395" s="73">
        <v>46311</v>
      </c>
      <c r="B1395" s="67" t="s">
        <v>2090</v>
      </c>
      <c r="C1395" s="68" t="s">
        <v>2811</v>
      </c>
      <c r="D1395" s="68" t="s">
        <v>4321</v>
      </c>
      <c r="E1395" s="67" t="s">
        <v>4322</v>
      </c>
      <c r="F1395" s="69">
        <v>4.4370000000000003</v>
      </c>
      <c r="G1395" s="70">
        <v>17.098800000000001</v>
      </c>
      <c r="H1395" s="70">
        <v>375.23840000000001</v>
      </c>
      <c r="I1395" s="73">
        <v>44483</v>
      </c>
      <c r="J1395" s="73">
        <v>55440</v>
      </c>
      <c r="K1395" s="69">
        <v>2.39</v>
      </c>
      <c r="L1395" s="68" t="s">
        <v>2609</v>
      </c>
      <c r="M1395" s="71">
        <v>4.4999999999999997E-3</v>
      </c>
      <c r="N1395" t="str">
        <f>_xll.IMDP("BND",D1395,$N$1,A1395)</f>
        <v>일반</v>
      </c>
      <c r="O1395">
        <f t="shared" si="21"/>
        <v>7.6944600000000002E-2</v>
      </c>
    </row>
    <row r="1396" spans="1:15" x14ac:dyDescent="0.3">
      <c r="A1396" s="73">
        <v>46311</v>
      </c>
      <c r="B1396" s="67" t="s">
        <v>2090</v>
      </c>
      <c r="C1396" s="68" t="s">
        <v>2811</v>
      </c>
      <c r="D1396" s="68" t="s">
        <v>4323</v>
      </c>
      <c r="E1396" s="67" t="s">
        <v>4324</v>
      </c>
      <c r="F1396" s="69">
        <v>4.3650000000000002</v>
      </c>
      <c r="G1396" s="70">
        <v>11.8201</v>
      </c>
      <c r="H1396" s="70">
        <v>167.47130000000001</v>
      </c>
      <c r="I1396" s="73">
        <v>44505</v>
      </c>
      <c r="J1396" s="73">
        <v>51810</v>
      </c>
      <c r="K1396" s="69">
        <v>2.52</v>
      </c>
      <c r="L1396" s="68" t="s">
        <v>2609</v>
      </c>
      <c r="M1396" s="71">
        <v>2.5999999999999999E-3</v>
      </c>
      <c r="N1396" t="str">
        <f>_xll.IMDP("BND",D1396,$N$1,A1396)</f>
        <v>일반</v>
      </c>
      <c r="O1396">
        <f t="shared" si="21"/>
        <v>3.0732259999999997E-2</v>
      </c>
    </row>
    <row r="1397" spans="1:15" x14ac:dyDescent="0.3">
      <c r="A1397" s="73">
        <v>46311</v>
      </c>
      <c r="B1397" s="67" t="s">
        <v>2090</v>
      </c>
      <c r="C1397" s="68" t="s">
        <v>2811</v>
      </c>
      <c r="D1397" s="68" t="s">
        <v>4325</v>
      </c>
      <c r="E1397" s="67" t="s">
        <v>4326</v>
      </c>
      <c r="F1397" s="69">
        <v>4.4390000000000001</v>
      </c>
      <c r="G1397" s="70">
        <v>17.0762</v>
      </c>
      <c r="H1397" s="70">
        <v>377.71260000000001</v>
      </c>
      <c r="I1397" s="73">
        <v>44533</v>
      </c>
      <c r="J1397" s="73">
        <v>55490</v>
      </c>
      <c r="K1397" s="69">
        <v>2.2999999999999998</v>
      </c>
      <c r="L1397" s="68" t="s">
        <v>2609</v>
      </c>
      <c r="M1397" s="71">
        <v>2.8999999999999998E-3</v>
      </c>
      <c r="N1397" t="str">
        <f>_xll.IMDP("BND",D1397,$N$1,A1397)</f>
        <v>일반</v>
      </c>
      <c r="O1397">
        <f t="shared" si="21"/>
        <v>4.9520979999999999E-2</v>
      </c>
    </row>
    <row r="1398" spans="1:15" x14ac:dyDescent="0.3">
      <c r="A1398" s="73">
        <v>46311</v>
      </c>
      <c r="B1398" s="67" t="s">
        <v>2090</v>
      </c>
      <c r="C1398" s="68" t="s">
        <v>2811</v>
      </c>
      <c r="D1398" s="68" t="s">
        <v>4327</v>
      </c>
      <c r="E1398" s="67" t="s">
        <v>4328</v>
      </c>
      <c r="F1398" s="69">
        <v>4.4400000000000004</v>
      </c>
      <c r="G1398" s="70">
        <v>16.7989</v>
      </c>
      <c r="H1398" s="70">
        <v>369.18490000000003</v>
      </c>
      <c r="I1398" s="73">
        <v>44582</v>
      </c>
      <c r="J1398" s="73">
        <v>55539</v>
      </c>
      <c r="K1398" s="69">
        <v>2.58</v>
      </c>
      <c r="L1398" s="68" t="s">
        <v>2609</v>
      </c>
      <c r="M1398" s="71">
        <v>3.7000000000000002E-3</v>
      </c>
      <c r="N1398" t="str">
        <f>_xll.IMDP("BND",D1398,$N$1,A1398)</f>
        <v>일반</v>
      </c>
      <c r="O1398">
        <f t="shared" si="21"/>
        <v>6.2155930000000005E-2</v>
      </c>
    </row>
    <row r="1399" spans="1:15" x14ac:dyDescent="0.3">
      <c r="A1399" s="73">
        <v>46311</v>
      </c>
      <c r="B1399" s="67" t="s">
        <v>2090</v>
      </c>
      <c r="C1399" s="68" t="s">
        <v>2811</v>
      </c>
      <c r="D1399" s="68" t="s">
        <v>4329</v>
      </c>
      <c r="E1399" s="67" t="s">
        <v>4330</v>
      </c>
      <c r="F1399" s="69">
        <v>4.3739999999999997</v>
      </c>
      <c r="G1399" s="70">
        <v>11.542899999999999</v>
      </c>
      <c r="H1399" s="70">
        <v>165.30189999999999</v>
      </c>
      <c r="I1399" s="73">
        <v>44701</v>
      </c>
      <c r="J1399" s="73">
        <v>52006</v>
      </c>
      <c r="K1399" s="69">
        <v>3.41</v>
      </c>
      <c r="L1399" s="68" t="s">
        <v>2609</v>
      </c>
      <c r="M1399" s="71">
        <v>4.1999999999999997E-3</v>
      </c>
      <c r="N1399" t="str">
        <f>_xll.IMDP("BND",D1399,$N$1,A1399)</f>
        <v>일반</v>
      </c>
      <c r="O1399">
        <f t="shared" si="21"/>
        <v>4.8480179999999998E-2</v>
      </c>
    </row>
    <row r="1400" spans="1:15" x14ac:dyDescent="0.3">
      <c r="A1400" s="73">
        <v>46311</v>
      </c>
      <c r="B1400" s="67" t="s">
        <v>2090</v>
      </c>
      <c r="C1400" s="68" t="s">
        <v>2811</v>
      </c>
      <c r="D1400" s="68" t="s">
        <v>4331</v>
      </c>
      <c r="E1400" s="67" t="s">
        <v>4332</v>
      </c>
      <c r="F1400" s="69">
        <v>4.4480000000000004</v>
      </c>
      <c r="G1400" s="70">
        <v>15.888999999999999</v>
      </c>
      <c r="H1400" s="70">
        <v>343.48579999999998</v>
      </c>
      <c r="I1400" s="73">
        <v>44722</v>
      </c>
      <c r="J1400" s="73">
        <v>55680</v>
      </c>
      <c r="K1400" s="69">
        <v>3.39</v>
      </c>
      <c r="L1400" s="68" t="s">
        <v>2609</v>
      </c>
      <c r="M1400" s="71">
        <v>3.8999999999999998E-3</v>
      </c>
      <c r="N1400" t="str">
        <f>_xll.IMDP("BND",D1400,$N$1,A1400)</f>
        <v>일반</v>
      </c>
      <c r="O1400">
        <f t="shared" si="21"/>
        <v>6.1967099999999997E-2</v>
      </c>
    </row>
    <row r="1401" spans="1:15" x14ac:dyDescent="0.3">
      <c r="A1401" s="73">
        <v>46311</v>
      </c>
      <c r="B1401" s="67" t="s">
        <v>2090</v>
      </c>
      <c r="C1401" s="68" t="s">
        <v>2811</v>
      </c>
      <c r="D1401" s="68" t="s">
        <v>4333</v>
      </c>
      <c r="E1401" s="67" t="s">
        <v>4334</v>
      </c>
      <c r="F1401" s="69">
        <v>4.4450000000000003</v>
      </c>
      <c r="G1401" s="70">
        <v>15.931800000000001</v>
      </c>
      <c r="H1401" s="70">
        <v>344.84840000000003</v>
      </c>
      <c r="I1401" s="73">
        <v>44764</v>
      </c>
      <c r="J1401" s="73">
        <v>55722</v>
      </c>
      <c r="K1401" s="69">
        <v>3.46</v>
      </c>
      <c r="L1401" s="68" t="s">
        <v>2609</v>
      </c>
      <c r="M1401" s="71">
        <v>4.0000000000000001E-3</v>
      </c>
      <c r="N1401" t="str">
        <f>_xll.IMDP("BND",D1401,$N$1,A1401)</f>
        <v>일반</v>
      </c>
      <c r="O1401">
        <f t="shared" si="21"/>
        <v>6.3727200000000012E-2</v>
      </c>
    </row>
    <row r="1402" spans="1:15" x14ac:dyDescent="0.3">
      <c r="A1402" s="73">
        <v>46311</v>
      </c>
      <c r="B1402" s="67" t="s">
        <v>2090</v>
      </c>
      <c r="C1402" s="68" t="s">
        <v>2811</v>
      </c>
      <c r="D1402" s="68" t="s">
        <v>4335</v>
      </c>
      <c r="E1402" s="67" t="s">
        <v>4336</v>
      </c>
      <c r="F1402" s="69">
        <v>4.3780000000000001</v>
      </c>
      <c r="G1402" s="70">
        <v>11.7507</v>
      </c>
      <c r="H1402" s="70">
        <v>170.36070000000001</v>
      </c>
      <c r="I1402" s="73">
        <v>44792</v>
      </c>
      <c r="J1402" s="73">
        <v>52097</v>
      </c>
      <c r="K1402" s="69">
        <v>3.46</v>
      </c>
      <c r="L1402" s="68" t="s">
        <v>2609</v>
      </c>
      <c r="M1402" s="71">
        <v>3.3E-3</v>
      </c>
      <c r="N1402" t="str">
        <f>_xll.IMDP("BND",D1402,$N$1,A1402)</f>
        <v>일반</v>
      </c>
      <c r="O1402">
        <f t="shared" si="21"/>
        <v>3.8777310000000002E-2</v>
      </c>
    </row>
    <row r="1403" spans="1:15" x14ac:dyDescent="0.3">
      <c r="A1403" s="73">
        <v>46311</v>
      </c>
      <c r="B1403" s="67" t="s">
        <v>2090</v>
      </c>
      <c r="C1403" s="68" t="s">
        <v>2811</v>
      </c>
      <c r="D1403" s="68" t="s">
        <v>4337</v>
      </c>
      <c r="E1403" s="67" t="s">
        <v>4338</v>
      </c>
      <c r="F1403" s="69">
        <v>4.3810000000000002</v>
      </c>
      <c r="G1403" s="70">
        <v>11.543699999999999</v>
      </c>
      <c r="H1403" s="70">
        <v>166.29480000000001</v>
      </c>
      <c r="I1403" s="73">
        <v>44820</v>
      </c>
      <c r="J1403" s="73">
        <v>52125</v>
      </c>
      <c r="K1403" s="69">
        <v>3.95</v>
      </c>
      <c r="L1403" s="68" t="s">
        <v>2609</v>
      </c>
      <c r="M1403" s="71">
        <v>4.0000000000000001E-3</v>
      </c>
      <c r="N1403" t="str">
        <f>_xll.IMDP("BND",D1403,$N$1,A1403)</f>
        <v>일반</v>
      </c>
      <c r="O1403">
        <f t="shared" si="21"/>
        <v>4.6174800000000002E-2</v>
      </c>
    </row>
    <row r="1404" spans="1:15" x14ac:dyDescent="0.3">
      <c r="A1404" s="73">
        <v>46311</v>
      </c>
      <c r="B1404" s="67" t="s">
        <v>2090</v>
      </c>
      <c r="C1404" s="68" t="s">
        <v>2811</v>
      </c>
      <c r="D1404" s="68" t="s">
        <v>1178</v>
      </c>
      <c r="E1404" s="67" t="s">
        <v>1179</v>
      </c>
      <c r="F1404" s="69">
        <v>3.98</v>
      </c>
      <c r="G1404" s="70">
        <v>1.1992</v>
      </c>
      <c r="H1404" s="70">
        <v>2.0470000000000002</v>
      </c>
      <c r="I1404" s="73">
        <v>44945</v>
      </c>
      <c r="J1404" s="73">
        <v>46771</v>
      </c>
      <c r="K1404" s="69">
        <v>3.67</v>
      </c>
      <c r="L1404" s="68" t="s">
        <v>2609</v>
      </c>
      <c r="M1404" s="71">
        <v>5.5999999999999999E-3</v>
      </c>
      <c r="N1404" t="str">
        <f>_xll.IMDP("BND",D1404,$N$1,A1404)</f>
        <v>일반</v>
      </c>
      <c r="O1404">
        <f t="shared" si="21"/>
        <v>6.71552E-3</v>
      </c>
    </row>
    <row r="1405" spans="1:15" x14ac:dyDescent="0.3">
      <c r="A1405" s="73">
        <v>46311</v>
      </c>
      <c r="B1405" s="67" t="s">
        <v>2090</v>
      </c>
      <c r="C1405" s="68" t="s">
        <v>2811</v>
      </c>
      <c r="D1405" s="68" t="s">
        <v>4339</v>
      </c>
      <c r="E1405" s="67" t="s">
        <v>4340</v>
      </c>
      <c r="F1405" s="69">
        <v>4.0119999999999996</v>
      </c>
      <c r="G1405" s="70">
        <v>1.4774</v>
      </c>
      <c r="H1405" s="70">
        <v>2.9636999999999998</v>
      </c>
      <c r="I1405" s="73">
        <v>45056</v>
      </c>
      <c r="J1405" s="73">
        <v>46883</v>
      </c>
      <c r="K1405" s="69">
        <v>3.6</v>
      </c>
      <c r="L1405" s="68" t="s">
        <v>2609</v>
      </c>
      <c r="M1405" s="71">
        <v>3.3E-3</v>
      </c>
      <c r="N1405" t="str">
        <f>_xll.IMDP("BND",D1405,$N$1,A1405)</f>
        <v>일반</v>
      </c>
      <c r="O1405">
        <f t="shared" si="21"/>
        <v>4.8754200000000001E-3</v>
      </c>
    </row>
    <row r="1406" spans="1:15" x14ac:dyDescent="0.3">
      <c r="A1406" s="73">
        <v>46311</v>
      </c>
      <c r="B1406" s="67" t="s">
        <v>2090</v>
      </c>
      <c r="C1406" s="68" t="s">
        <v>2811</v>
      </c>
      <c r="D1406" s="68" t="s">
        <v>1594</v>
      </c>
      <c r="E1406" s="67" t="s">
        <v>1595</v>
      </c>
      <c r="F1406" s="69">
        <v>4.391</v>
      </c>
      <c r="G1406" s="70">
        <v>11.834199999999999</v>
      </c>
      <c r="H1406" s="70">
        <v>177.43879999999999</v>
      </c>
      <c r="I1406" s="73">
        <v>45085</v>
      </c>
      <c r="J1406" s="73">
        <v>52390</v>
      </c>
      <c r="K1406" s="69">
        <v>3.85</v>
      </c>
      <c r="L1406" s="68" t="s">
        <v>2609</v>
      </c>
      <c r="M1406" s="71">
        <v>3.5000000000000001E-3</v>
      </c>
      <c r="N1406" t="str">
        <f>_xll.IMDP("BND",D1406,$N$1,A1406)</f>
        <v>일반</v>
      </c>
      <c r="O1406">
        <f t="shared" si="21"/>
        <v>4.1419699999999997E-2</v>
      </c>
    </row>
    <row r="1407" spans="1:15" x14ac:dyDescent="0.3">
      <c r="A1407" s="73">
        <v>46311</v>
      </c>
      <c r="B1407" s="67" t="s">
        <v>2090</v>
      </c>
      <c r="C1407" s="68" t="s">
        <v>2811</v>
      </c>
      <c r="D1407" s="68" t="s">
        <v>4341</v>
      </c>
      <c r="E1407" s="67" t="s">
        <v>4342</v>
      </c>
      <c r="F1407" s="69">
        <v>4.3920000000000003</v>
      </c>
      <c r="G1407" s="70">
        <v>11.9329</v>
      </c>
      <c r="H1407" s="70">
        <v>179.7191</v>
      </c>
      <c r="I1407" s="73">
        <v>45111</v>
      </c>
      <c r="J1407" s="73">
        <v>52415</v>
      </c>
      <c r="K1407" s="69">
        <v>3.8</v>
      </c>
      <c r="L1407" s="68" t="s">
        <v>2609</v>
      </c>
      <c r="M1407" s="71">
        <v>6.4999999999999997E-3</v>
      </c>
      <c r="N1407" t="str">
        <f>_xll.IMDP("BND",D1407,$N$1,A1407)</f>
        <v>일반</v>
      </c>
      <c r="O1407">
        <f t="shared" si="21"/>
        <v>7.7563850000000004E-2</v>
      </c>
    </row>
    <row r="1408" spans="1:15" x14ac:dyDescent="0.3">
      <c r="A1408" s="73">
        <v>46311</v>
      </c>
      <c r="B1408" s="67" t="s">
        <v>2090</v>
      </c>
      <c r="C1408" s="68" t="s">
        <v>2811</v>
      </c>
      <c r="D1408" s="68" t="s">
        <v>2053</v>
      </c>
      <c r="E1408" s="67" t="s">
        <v>4343</v>
      </c>
      <c r="F1408" s="69">
        <v>4.2679999999999998</v>
      </c>
      <c r="G1408" s="70">
        <v>5.8472</v>
      </c>
      <c r="H1408" s="70">
        <v>40.129600000000003</v>
      </c>
      <c r="I1408" s="73">
        <v>45155</v>
      </c>
      <c r="J1408" s="73">
        <v>48808</v>
      </c>
      <c r="K1408" s="69">
        <v>4.1500000000000004</v>
      </c>
      <c r="L1408" s="68" t="s">
        <v>2609</v>
      </c>
      <c r="M1408" s="71">
        <v>4.5999999999999999E-3</v>
      </c>
      <c r="N1408" t="str">
        <f>_xll.IMDP("BND",D1408,$N$1,A1408)</f>
        <v>일반</v>
      </c>
      <c r="O1408">
        <f t="shared" si="21"/>
        <v>2.689712E-2</v>
      </c>
    </row>
    <row r="1409" spans="1:15" x14ac:dyDescent="0.3">
      <c r="A1409" s="73">
        <v>46311</v>
      </c>
      <c r="B1409" s="67" t="s">
        <v>2090</v>
      </c>
      <c r="C1409" s="68" t="s">
        <v>2811</v>
      </c>
      <c r="D1409" s="68" t="s">
        <v>4344</v>
      </c>
      <c r="E1409" s="67" t="s">
        <v>4345</v>
      </c>
      <c r="F1409" s="69">
        <v>4.3929999999999998</v>
      </c>
      <c r="G1409" s="70">
        <v>11.991099999999999</v>
      </c>
      <c r="H1409" s="70">
        <v>181.52619999999999</v>
      </c>
      <c r="I1409" s="73">
        <v>45184</v>
      </c>
      <c r="J1409" s="73">
        <v>52489</v>
      </c>
      <c r="K1409" s="69">
        <v>4.03</v>
      </c>
      <c r="L1409" s="68" t="s">
        <v>2609</v>
      </c>
      <c r="M1409" s="71">
        <v>6.1999999999999998E-3</v>
      </c>
      <c r="N1409" t="str">
        <f>_xll.IMDP("BND",D1409,$N$1,A1409)</f>
        <v>일반</v>
      </c>
      <c r="O1409">
        <f t="shared" si="21"/>
        <v>7.4344819999999992E-2</v>
      </c>
    </row>
    <row r="1410" spans="1:15" x14ac:dyDescent="0.3">
      <c r="A1410" s="73">
        <v>46311</v>
      </c>
      <c r="B1410" s="67" t="s">
        <v>2090</v>
      </c>
      <c r="C1410" s="68" t="s">
        <v>2811</v>
      </c>
      <c r="D1410" s="68" t="s">
        <v>1268</v>
      </c>
      <c r="E1410" s="67" t="s">
        <v>1269</v>
      </c>
      <c r="F1410" s="69">
        <v>4.2709999999999999</v>
      </c>
      <c r="G1410" s="70">
        <v>5.9512</v>
      </c>
      <c r="H1410" s="70">
        <v>41.539000000000001</v>
      </c>
      <c r="I1410" s="73">
        <v>45212</v>
      </c>
      <c r="J1410" s="73">
        <v>48865</v>
      </c>
      <c r="K1410" s="69">
        <v>4.46</v>
      </c>
      <c r="L1410" s="68" t="s">
        <v>2609</v>
      </c>
      <c r="M1410" s="71">
        <v>5.5999999999999999E-3</v>
      </c>
      <c r="N1410" t="str">
        <f>_xll.IMDP("BND",D1410,$N$1,A1410)</f>
        <v>일반</v>
      </c>
      <c r="O1410">
        <f t="shared" ref="O1410:O1473" si="22">M1410*G1410</f>
        <v>3.3326719999999997E-2</v>
      </c>
    </row>
    <row r="1411" spans="1:15" x14ac:dyDescent="0.3">
      <c r="A1411" s="73">
        <v>46311</v>
      </c>
      <c r="B1411" s="67" t="s">
        <v>2090</v>
      </c>
      <c r="C1411" s="68" t="s">
        <v>2811</v>
      </c>
      <c r="D1411" s="68" t="s">
        <v>4346</v>
      </c>
      <c r="E1411" s="67" t="s">
        <v>4347</v>
      </c>
      <c r="F1411" s="69">
        <v>4.3970000000000002</v>
      </c>
      <c r="G1411" s="70">
        <v>12.101599999999999</v>
      </c>
      <c r="H1411" s="70">
        <v>186.17910000000001</v>
      </c>
      <c r="I1411" s="73">
        <v>45264</v>
      </c>
      <c r="J1411" s="73">
        <v>52569</v>
      </c>
      <c r="K1411" s="69">
        <v>3.79</v>
      </c>
      <c r="L1411" s="68" t="s">
        <v>2609</v>
      </c>
      <c r="M1411" s="71">
        <v>6.1000000000000004E-3</v>
      </c>
      <c r="N1411" t="str">
        <f>_xll.IMDP("BND",D1411,$N$1,A1411)</f>
        <v>일반</v>
      </c>
      <c r="O1411">
        <f t="shared" si="22"/>
        <v>7.3819759999999998E-2</v>
      </c>
    </row>
    <row r="1412" spans="1:15" x14ac:dyDescent="0.3">
      <c r="A1412" s="73">
        <v>46311</v>
      </c>
      <c r="B1412" s="67" t="s">
        <v>2090</v>
      </c>
      <c r="C1412" s="68" t="s">
        <v>2811</v>
      </c>
      <c r="D1412" s="68" t="s">
        <v>4348</v>
      </c>
      <c r="E1412" s="67" t="s">
        <v>4349</v>
      </c>
      <c r="F1412" s="69">
        <v>4.1289999999999996</v>
      </c>
      <c r="G1412" s="70">
        <v>2.1573000000000002</v>
      </c>
      <c r="H1412" s="70">
        <v>5.8287000000000004</v>
      </c>
      <c r="I1412" s="73">
        <v>45324</v>
      </c>
      <c r="J1412" s="73">
        <v>47151</v>
      </c>
      <c r="K1412" s="69">
        <v>3.54</v>
      </c>
      <c r="L1412" s="68" t="s">
        <v>2609</v>
      </c>
      <c r="M1412" s="71">
        <v>7.4000000000000003E-3</v>
      </c>
      <c r="N1412" t="str">
        <f>_xll.IMDP("BND",D1412,$N$1,A1412)</f>
        <v>일반</v>
      </c>
      <c r="O1412">
        <f t="shared" si="22"/>
        <v>1.5964020000000002E-2</v>
      </c>
    </row>
    <row r="1413" spans="1:15" x14ac:dyDescent="0.3">
      <c r="A1413" s="73">
        <v>46311</v>
      </c>
      <c r="B1413" s="67" t="s">
        <v>2090</v>
      </c>
      <c r="C1413" s="68" t="s">
        <v>2811</v>
      </c>
      <c r="D1413" s="68" t="s">
        <v>4350</v>
      </c>
      <c r="E1413" s="67" t="s">
        <v>4351</v>
      </c>
      <c r="F1413" s="69">
        <v>4.1360000000000001</v>
      </c>
      <c r="G1413" s="70">
        <v>2.2715999999999998</v>
      </c>
      <c r="H1413" s="70">
        <v>6.3888999999999996</v>
      </c>
      <c r="I1413" s="73">
        <v>45365</v>
      </c>
      <c r="J1413" s="73">
        <v>47191</v>
      </c>
      <c r="K1413" s="69">
        <v>3.48</v>
      </c>
      <c r="L1413" s="68" t="s">
        <v>2609</v>
      </c>
      <c r="M1413" s="71">
        <v>7.3000000000000001E-3</v>
      </c>
      <c r="N1413" t="str">
        <f>_xll.IMDP("BND",D1413,$N$1,A1413)</f>
        <v>일반</v>
      </c>
      <c r="O1413">
        <f t="shared" si="22"/>
        <v>1.6582679999999999E-2</v>
      </c>
    </row>
    <row r="1414" spans="1:15" x14ac:dyDescent="0.3">
      <c r="A1414" s="73">
        <v>46311</v>
      </c>
      <c r="B1414" s="67" t="s">
        <v>2090</v>
      </c>
      <c r="C1414" s="68" t="s">
        <v>2811</v>
      </c>
      <c r="D1414" s="68" t="s">
        <v>1692</v>
      </c>
      <c r="E1414" s="67" t="s">
        <v>1693</v>
      </c>
      <c r="F1414" s="69">
        <v>4.3970000000000002</v>
      </c>
      <c r="G1414" s="70">
        <v>12.2889</v>
      </c>
      <c r="H1414" s="70">
        <v>193.0453</v>
      </c>
      <c r="I1414" s="73">
        <v>45406</v>
      </c>
      <c r="J1414" s="73">
        <v>52709</v>
      </c>
      <c r="K1414" s="69">
        <v>3.7</v>
      </c>
      <c r="L1414" s="68" t="s">
        <v>2609</v>
      </c>
      <c r="M1414" s="71">
        <v>5.1999999999999998E-3</v>
      </c>
      <c r="N1414" t="str">
        <f>_xll.IMDP("BND",D1414,$N$1,A1414)</f>
        <v>일반</v>
      </c>
      <c r="O1414">
        <f t="shared" si="22"/>
        <v>6.3902279999999992E-2</v>
      </c>
    </row>
    <row r="1415" spans="1:15" x14ac:dyDescent="0.3">
      <c r="A1415" s="73">
        <v>46311</v>
      </c>
      <c r="B1415" s="67" t="s">
        <v>2090</v>
      </c>
      <c r="C1415" s="68" t="s">
        <v>2811</v>
      </c>
      <c r="D1415" s="68" t="s">
        <v>1891</v>
      </c>
      <c r="E1415" s="67" t="s">
        <v>4352</v>
      </c>
      <c r="F1415" s="69">
        <v>4.4480000000000004</v>
      </c>
      <c r="G1415" s="70">
        <v>16.169</v>
      </c>
      <c r="H1415" s="70">
        <v>366.26089999999999</v>
      </c>
      <c r="I1415" s="73">
        <v>45415</v>
      </c>
      <c r="J1415" s="73">
        <v>56369</v>
      </c>
      <c r="K1415" s="69">
        <v>3.64</v>
      </c>
      <c r="L1415" s="68" t="s">
        <v>2609</v>
      </c>
      <c r="M1415" s="71">
        <v>4.4999999999999997E-3</v>
      </c>
      <c r="N1415" t="str">
        <f>_xll.IMDP("BND",D1415,$N$1,A1415)</f>
        <v>일반</v>
      </c>
      <c r="O1415">
        <f t="shared" si="22"/>
        <v>7.2760499999999992E-2</v>
      </c>
    </row>
    <row r="1416" spans="1:15" x14ac:dyDescent="0.3">
      <c r="A1416" s="73">
        <v>46311</v>
      </c>
      <c r="B1416" s="67" t="s">
        <v>2090</v>
      </c>
      <c r="C1416" s="68" t="s">
        <v>2811</v>
      </c>
      <c r="D1416" s="68" t="s">
        <v>4353</v>
      </c>
      <c r="E1416" s="67" t="s">
        <v>4354</v>
      </c>
      <c r="F1416" s="69">
        <v>4.173</v>
      </c>
      <c r="G1416" s="70">
        <v>2.6682999999999999</v>
      </c>
      <c r="H1416" s="70">
        <v>8.6190999999999995</v>
      </c>
      <c r="I1416" s="73">
        <v>45525</v>
      </c>
      <c r="J1416" s="73">
        <v>47351</v>
      </c>
      <c r="K1416" s="69">
        <v>3.14</v>
      </c>
      <c r="L1416" s="68" t="s">
        <v>2609</v>
      </c>
      <c r="M1416" s="71">
        <v>3.2000000000000002E-3</v>
      </c>
      <c r="N1416" t="str">
        <f>_xll.IMDP("BND",D1416,$N$1,A1416)</f>
        <v>일반</v>
      </c>
      <c r="O1416">
        <f t="shared" si="22"/>
        <v>8.5385600000000006E-3</v>
      </c>
    </row>
    <row r="1417" spans="1:15" x14ac:dyDescent="0.3">
      <c r="A1417" s="73">
        <v>46311</v>
      </c>
      <c r="B1417" s="67" t="s">
        <v>2090</v>
      </c>
      <c r="C1417" s="68" t="s">
        <v>2811</v>
      </c>
      <c r="D1417" s="68" t="s">
        <v>4355</v>
      </c>
      <c r="E1417" s="67" t="s">
        <v>4356</v>
      </c>
      <c r="F1417" s="69">
        <v>4.3920000000000003</v>
      </c>
      <c r="G1417" s="70">
        <v>13.040800000000001</v>
      </c>
      <c r="H1417" s="70">
        <v>211.3135</v>
      </c>
      <c r="I1417" s="73">
        <v>45541</v>
      </c>
      <c r="J1417" s="73">
        <v>52846</v>
      </c>
      <c r="K1417" s="69">
        <v>3.15</v>
      </c>
      <c r="L1417" s="68" t="s">
        <v>2609</v>
      </c>
      <c r="M1417" s="71">
        <v>3.8999999999999998E-3</v>
      </c>
      <c r="N1417" t="str">
        <f>_xll.IMDP("BND",D1417,$N$1,A1417)</f>
        <v>일반</v>
      </c>
      <c r="O1417">
        <f t="shared" si="22"/>
        <v>5.0859120000000001E-2</v>
      </c>
    </row>
    <row r="1418" spans="1:15" x14ac:dyDescent="0.3">
      <c r="A1418" s="73">
        <v>46311</v>
      </c>
      <c r="B1418" s="67" t="s">
        <v>2090</v>
      </c>
      <c r="C1418" s="68" t="s">
        <v>2811</v>
      </c>
      <c r="D1418" s="68" t="s">
        <v>4357</v>
      </c>
      <c r="E1418" s="67" t="s">
        <v>4358</v>
      </c>
      <c r="F1418" s="69">
        <v>4.4459999999999997</v>
      </c>
      <c r="G1418" s="70">
        <v>17.0045</v>
      </c>
      <c r="H1418" s="70">
        <v>406.7441</v>
      </c>
      <c r="I1418" s="73">
        <v>45582</v>
      </c>
      <c r="J1418" s="73">
        <v>56538</v>
      </c>
      <c r="K1418" s="69">
        <v>3</v>
      </c>
      <c r="L1418" s="68" t="s">
        <v>2609</v>
      </c>
      <c r="M1418" s="71">
        <v>6.8999999999999999E-3</v>
      </c>
      <c r="N1418" t="str">
        <f>_xll.IMDP("BND",D1418,$N$1,A1418)</f>
        <v>일반</v>
      </c>
      <c r="O1418">
        <f t="shared" si="22"/>
        <v>0.11733104999999999</v>
      </c>
    </row>
    <row r="1419" spans="1:15" x14ac:dyDescent="0.3">
      <c r="A1419" s="73">
        <v>46311</v>
      </c>
      <c r="B1419" s="67" t="s">
        <v>2090</v>
      </c>
      <c r="C1419" s="68" t="s">
        <v>2811</v>
      </c>
      <c r="D1419" s="68" t="s">
        <v>690</v>
      </c>
      <c r="E1419" s="67" t="s">
        <v>691</v>
      </c>
      <c r="F1419" s="69">
        <v>4.3920000000000003</v>
      </c>
      <c r="G1419" s="70">
        <v>13.009</v>
      </c>
      <c r="H1419" s="70">
        <v>212.80779999999999</v>
      </c>
      <c r="I1419" s="73">
        <v>45604</v>
      </c>
      <c r="J1419" s="73">
        <v>52909</v>
      </c>
      <c r="K1419" s="69">
        <v>3.1</v>
      </c>
      <c r="L1419" s="68" t="s">
        <v>2609</v>
      </c>
      <c r="M1419" s="71">
        <v>4.3E-3</v>
      </c>
      <c r="N1419" t="str">
        <f>_xll.IMDP("BND",D1419,$N$1,A1419)</f>
        <v>일반</v>
      </c>
      <c r="O1419">
        <f t="shared" si="22"/>
        <v>5.5938700000000001E-2</v>
      </c>
    </row>
    <row r="1420" spans="1:15" x14ac:dyDescent="0.3">
      <c r="A1420" s="73">
        <v>46311</v>
      </c>
      <c r="B1420" s="67" t="s">
        <v>2090</v>
      </c>
      <c r="C1420" s="68" t="s">
        <v>2811</v>
      </c>
      <c r="D1420" s="68" t="s">
        <v>4359</v>
      </c>
      <c r="E1420" s="67" t="s">
        <v>4360</v>
      </c>
      <c r="F1420" s="69">
        <v>4.1909999999999998</v>
      </c>
      <c r="G1420" s="70">
        <v>2.9365999999999999</v>
      </c>
      <c r="H1420" s="70">
        <v>10.359</v>
      </c>
      <c r="I1420" s="73">
        <v>45639</v>
      </c>
      <c r="J1420" s="73">
        <v>47465</v>
      </c>
      <c r="K1420" s="69">
        <v>2.94</v>
      </c>
      <c r="L1420" s="68" t="s">
        <v>2609</v>
      </c>
      <c r="M1420" s="71">
        <v>2.3E-3</v>
      </c>
      <c r="N1420" t="str">
        <f>_xll.IMDP("BND",D1420,$N$1,A1420)</f>
        <v>일반</v>
      </c>
      <c r="O1420">
        <f t="shared" si="22"/>
        <v>6.7541799999999994E-3</v>
      </c>
    </row>
    <row r="1421" spans="1:15" x14ac:dyDescent="0.3">
      <c r="A1421" s="73">
        <v>46311</v>
      </c>
      <c r="B1421" s="67" t="s">
        <v>2090</v>
      </c>
      <c r="C1421" s="68" t="s">
        <v>2811</v>
      </c>
      <c r="D1421" s="68" t="s">
        <v>4361</v>
      </c>
      <c r="E1421" s="67" t="s">
        <v>4362</v>
      </c>
      <c r="F1421" s="69">
        <v>4.1929999999999996</v>
      </c>
      <c r="G1421" s="70">
        <v>3.0482</v>
      </c>
      <c r="H1421" s="70">
        <v>11.0806</v>
      </c>
      <c r="I1421" s="73">
        <v>45681</v>
      </c>
      <c r="J1421" s="73">
        <v>47507</v>
      </c>
      <c r="K1421" s="69">
        <v>2.92</v>
      </c>
      <c r="L1421" s="68" t="s">
        <v>2609</v>
      </c>
      <c r="M1421" s="71">
        <v>3.5999999999999999E-3</v>
      </c>
      <c r="N1421" t="str">
        <f>_xll.IMDP("BND",D1421,$N$1,A1421)</f>
        <v>일반</v>
      </c>
      <c r="O1421">
        <f t="shared" si="22"/>
        <v>1.097352E-2</v>
      </c>
    </row>
    <row r="1422" spans="1:15" x14ac:dyDescent="0.3">
      <c r="A1422" s="73">
        <v>46311</v>
      </c>
      <c r="B1422" s="67" t="s">
        <v>2090</v>
      </c>
      <c r="C1422" s="68" t="s">
        <v>2811</v>
      </c>
      <c r="D1422" s="68" t="s">
        <v>429</v>
      </c>
      <c r="E1422" s="67" t="s">
        <v>431</v>
      </c>
      <c r="F1422" s="69">
        <v>4.2910000000000004</v>
      </c>
      <c r="G1422" s="70">
        <v>7.1612999999999998</v>
      </c>
      <c r="H1422" s="70">
        <v>59.194800000000001</v>
      </c>
      <c r="I1422" s="73">
        <v>45694</v>
      </c>
      <c r="J1422" s="73">
        <v>49346</v>
      </c>
      <c r="K1422" s="69">
        <v>2.97</v>
      </c>
      <c r="L1422" s="68" t="s">
        <v>2609</v>
      </c>
      <c r="M1422" s="71">
        <v>5.8999999999999999E-3</v>
      </c>
      <c r="N1422" t="str">
        <f>_xll.IMDP("BND",D1422,$N$1,A1422)</f>
        <v>일반</v>
      </c>
      <c r="O1422">
        <f t="shared" si="22"/>
        <v>4.2251669999999998E-2</v>
      </c>
    </row>
    <row r="1423" spans="1:15" x14ac:dyDescent="0.3">
      <c r="A1423" s="73">
        <v>46311</v>
      </c>
      <c r="B1423" s="67" t="s">
        <v>2090</v>
      </c>
      <c r="C1423" s="68" t="s">
        <v>2811</v>
      </c>
      <c r="D1423" s="68" t="s">
        <v>4363</v>
      </c>
      <c r="E1423" s="67" t="s">
        <v>4364</v>
      </c>
      <c r="F1423" s="69">
        <v>4.1929999999999996</v>
      </c>
      <c r="G1423" s="70">
        <v>3.1661999999999999</v>
      </c>
      <c r="H1423" s="70">
        <v>11.866300000000001</v>
      </c>
      <c r="I1423" s="73">
        <v>45722</v>
      </c>
      <c r="J1423" s="73">
        <v>47548</v>
      </c>
      <c r="K1423" s="69">
        <v>2.86</v>
      </c>
      <c r="L1423" s="68" t="s">
        <v>2609</v>
      </c>
      <c r="M1423" s="71">
        <v>4.0000000000000001E-3</v>
      </c>
      <c r="N1423" t="str">
        <f>_xll.IMDP("BND",D1423,$N$1,A1423)</f>
        <v>일반</v>
      </c>
      <c r="O1423">
        <f t="shared" si="22"/>
        <v>1.26648E-2</v>
      </c>
    </row>
    <row r="1424" spans="1:15" x14ac:dyDescent="0.3">
      <c r="A1424" s="73">
        <v>46311</v>
      </c>
      <c r="B1424" s="67" t="s">
        <v>2090</v>
      </c>
      <c r="C1424" s="68" t="s">
        <v>2811</v>
      </c>
      <c r="D1424" s="68" t="s">
        <v>4365</v>
      </c>
      <c r="E1424" s="67" t="s">
        <v>4366</v>
      </c>
      <c r="F1424" s="69">
        <v>4.4450000000000003</v>
      </c>
      <c r="G1424" s="70">
        <v>17.827200000000001</v>
      </c>
      <c r="H1424" s="70">
        <v>431.93770000000001</v>
      </c>
      <c r="I1424" s="73">
        <v>45779</v>
      </c>
      <c r="J1424" s="73">
        <v>56734</v>
      </c>
      <c r="K1424" s="69">
        <v>2.56</v>
      </c>
      <c r="L1424" s="68" t="s">
        <v>2609</v>
      </c>
      <c r="M1424" s="71">
        <v>3.3E-3</v>
      </c>
      <c r="N1424" t="str">
        <f>_xll.IMDP("BND",D1424,$N$1,A1424)</f>
        <v>일반</v>
      </c>
      <c r="O1424">
        <f t="shared" si="22"/>
        <v>5.8829760000000002E-2</v>
      </c>
    </row>
    <row r="1425" spans="1:15" x14ac:dyDescent="0.3">
      <c r="A1425" s="73">
        <v>46311</v>
      </c>
      <c r="B1425" s="67" t="s">
        <v>2090</v>
      </c>
      <c r="C1425" s="68" t="s">
        <v>2811</v>
      </c>
      <c r="D1425" s="68" t="s">
        <v>4367</v>
      </c>
      <c r="E1425" s="67" t="s">
        <v>4368</v>
      </c>
      <c r="F1425" s="69">
        <v>4.4450000000000003</v>
      </c>
      <c r="G1425" s="70">
        <v>17.545500000000001</v>
      </c>
      <c r="H1425" s="70">
        <v>421.85120000000001</v>
      </c>
      <c r="I1425" s="73">
        <v>45821</v>
      </c>
      <c r="J1425" s="73">
        <v>56776</v>
      </c>
      <c r="K1425" s="69">
        <v>2.83</v>
      </c>
      <c r="L1425" s="68" t="s">
        <v>2609</v>
      </c>
      <c r="M1425" s="71">
        <v>5.8999999999999999E-3</v>
      </c>
      <c r="N1425" t="str">
        <f>_xll.IMDP("BND",D1425,$N$1,A1425)</f>
        <v>일반</v>
      </c>
      <c r="O1425">
        <f t="shared" si="22"/>
        <v>0.10351845</v>
      </c>
    </row>
    <row r="1426" spans="1:15" x14ac:dyDescent="0.3">
      <c r="A1426" s="73">
        <v>46311</v>
      </c>
      <c r="B1426" s="67" t="s">
        <v>2090</v>
      </c>
      <c r="C1426" s="68" t="s">
        <v>2811</v>
      </c>
      <c r="D1426" s="68" t="s">
        <v>4369</v>
      </c>
      <c r="E1426" s="67" t="s">
        <v>4370</v>
      </c>
      <c r="F1426" s="69">
        <v>4.3029999999999999</v>
      </c>
      <c r="G1426" s="70">
        <v>7.4480000000000004</v>
      </c>
      <c r="H1426" s="70">
        <v>64.296400000000006</v>
      </c>
      <c r="I1426" s="73">
        <v>45842</v>
      </c>
      <c r="J1426" s="73">
        <v>49494</v>
      </c>
      <c r="K1426" s="69">
        <v>2.95</v>
      </c>
      <c r="L1426" s="68" t="s">
        <v>2609</v>
      </c>
      <c r="M1426" s="71">
        <v>4.5999999999999999E-3</v>
      </c>
      <c r="N1426" t="str">
        <f>_xll.IMDP("BND",D1426,$N$1,A1426)</f>
        <v>일반</v>
      </c>
      <c r="O1426">
        <f t="shared" si="22"/>
        <v>3.4260800000000001E-2</v>
      </c>
    </row>
    <row r="1427" spans="1:15" x14ac:dyDescent="0.3">
      <c r="A1427" s="73">
        <v>46311</v>
      </c>
      <c r="B1427" s="67" t="s">
        <v>2090</v>
      </c>
      <c r="C1427" s="68" t="s">
        <v>2811</v>
      </c>
      <c r="D1427" s="68" t="s">
        <v>4371</v>
      </c>
      <c r="E1427" s="67" t="s">
        <v>4372</v>
      </c>
      <c r="F1427" s="69">
        <v>4.3970000000000002</v>
      </c>
      <c r="G1427" s="70">
        <v>13.637700000000001</v>
      </c>
      <c r="H1427" s="70">
        <v>232.10890000000001</v>
      </c>
      <c r="I1427" s="73">
        <v>45894</v>
      </c>
      <c r="J1427" s="73">
        <v>53199</v>
      </c>
      <c r="K1427" s="69">
        <v>2.99</v>
      </c>
      <c r="L1427" s="68" t="s">
        <v>2609</v>
      </c>
      <c r="M1427" s="71">
        <v>2.7000000000000001E-3</v>
      </c>
      <c r="N1427" t="str">
        <f>_xll.IMDP("BND",D1427,$N$1,A1427)</f>
        <v>일반</v>
      </c>
      <c r="O1427">
        <f t="shared" si="22"/>
        <v>3.6821790000000007E-2</v>
      </c>
    </row>
    <row r="1428" spans="1:15" x14ac:dyDescent="0.3">
      <c r="A1428" s="73">
        <v>46311</v>
      </c>
      <c r="B1428" s="67" t="s">
        <v>2090</v>
      </c>
      <c r="C1428" s="68" t="s">
        <v>2811</v>
      </c>
      <c r="D1428" s="68" t="s">
        <v>4373</v>
      </c>
      <c r="E1428" s="67" t="s">
        <v>4374</v>
      </c>
      <c r="F1428" s="69">
        <v>4.2069999999999999</v>
      </c>
      <c r="G1428" s="70">
        <v>3.6631</v>
      </c>
      <c r="H1428" s="70">
        <v>15.645799999999999</v>
      </c>
      <c r="I1428" s="73">
        <v>45925</v>
      </c>
      <c r="J1428" s="73">
        <v>47751</v>
      </c>
      <c r="K1428" s="69">
        <v>2.79</v>
      </c>
      <c r="L1428" s="68" t="s">
        <v>2609</v>
      </c>
      <c r="M1428" s="71">
        <v>3.0999999999999999E-3</v>
      </c>
      <c r="N1428" t="str">
        <f>_xll.IMDP("BND",D1428,$N$1,A1428)</f>
        <v>일반</v>
      </c>
      <c r="O1428">
        <f t="shared" si="22"/>
        <v>1.135561E-2</v>
      </c>
    </row>
    <row r="1429" spans="1:15" x14ac:dyDescent="0.3">
      <c r="A1429" s="73">
        <v>46311</v>
      </c>
      <c r="B1429" s="67" t="s">
        <v>2090</v>
      </c>
      <c r="C1429" s="68" t="s">
        <v>2811</v>
      </c>
      <c r="D1429" s="68" t="s">
        <v>4375</v>
      </c>
      <c r="E1429" s="67" t="s">
        <v>4376</v>
      </c>
      <c r="F1429" s="69">
        <v>4.3090000000000002</v>
      </c>
      <c r="G1429" s="70">
        <v>7.6510999999999996</v>
      </c>
      <c r="H1429" s="70">
        <v>67.584100000000007</v>
      </c>
      <c r="I1429" s="73">
        <v>45931</v>
      </c>
      <c r="J1429" s="73">
        <v>49583</v>
      </c>
      <c r="K1429" s="69">
        <v>3.07</v>
      </c>
      <c r="L1429" s="68" t="s">
        <v>2609</v>
      </c>
      <c r="M1429" s="71">
        <v>3.0000000000000001E-3</v>
      </c>
      <c r="N1429" t="str">
        <f>_xll.IMDP("BND",D1429,$N$1,A1429)</f>
        <v>일반</v>
      </c>
      <c r="O1429">
        <f t="shared" si="22"/>
        <v>2.2953299999999999E-2</v>
      </c>
    </row>
    <row r="1430" spans="1:15" x14ac:dyDescent="0.3">
      <c r="A1430" s="73">
        <v>46311</v>
      </c>
      <c r="B1430" s="67" t="s">
        <v>2090</v>
      </c>
      <c r="C1430" s="68" t="s">
        <v>2811</v>
      </c>
      <c r="D1430" s="68" t="s">
        <v>4377</v>
      </c>
      <c r="E1430" s="67" t="s">
        <v>4378</v>
      </c>
      <c r="F1430" s="69">
        <v>4.3120000000000003</v>
      </c>
      <c r="G1430" s="70">
        <v>7.5231000000000003</v>
      </c>
      <c r="H1430" s="70">
        <v>66.868200000000002</v>
      </c>
      <c r="I1430" s="73">
        <v>45973</v>
      </c>
      <c r="J1430" s="73">
        <v>49625</v>
      </c>
      <c r="K1430" s="69">
        <v>3.46</v>
      </c>
      <c r="L1430" s="68" t="s">
        <v>2609</v>
      </c>
      <c r="M1430" s="71">
        <v>7.4999999999999997E-3</v>
      </c>
      <c r="N1430" t="str">
        <f>_xll.IMDP("BND",D1430,$N$1,A1430)</f>
        <v>일반</v>
      </c>
      <c r="O1430">
        <f t="shared" si="22"/>
        <v>5.6423250000000001E-2</v>
      </c>
    </row>
    <row r="1431" spans="1:15" x14ac:dyDescent="0.3">
      <c r="A1431" s="73">
        <v>46311</v>
      </c>
      <c r="B1431" s="67" t="s">
        <v>2090</v>
      </c>
      <c r="C1431" s="68" t="s">
        <v>2811</v>
      </c>
      <c r="D1431" s="68" t="s">
        <v>4379</v>
      </c>
      <c r="E1431" s="67" t="s">
        <v>4380</v>
      </c>
      <c r="F1431" s="69">
        <v>4.0010000000000003</v>
      </c>
      <c r="G1431" s="70">
        <v>1.4334</v>
      </c>
      <c r="H1431" s="70">
        <v>2.7772000000000001</v>
      </c>
      <c r="I1431" s="73">
        <v>46127</v>
      </c>
      <c r="J1431" s="73">
        <v>46857</v>
      </c>
      <c r="K1431" s="69">
        <v>3.48</v>
      </c>
      <c r="L1431" s="68" t="s">
        <v>2609</v>
      </c>
      <c r="M1431" s="71">
        <v>5.1000000000000004E-3</v>
      </c>
      <c r="N1431" t="str">
        <f>_xll.IMDP("BND",D1431,$N$1,A1431)</f>
        <v>일반</v>
      </c>
      <c r="O1431">
        <f t="shared" si="22"/>
        <v>7.3103400000000002E-3</v>
      </c>
    </row>
    <row r="1432" spans="1:15" x14ac:dyDescent="0.3">
      <c r="A1432" s="73">
        <v>46311</v>
      </c>
      <c r="B1432" s="67" t="s">
        <v>2090</v>
      </c>
      <c r="C1432" s="68" t="s">
        <v>2811</v>
      </c>
      <c r="D1432" s="68" t="s">
        <v>4381</v>
      </c>
      <c r="E1432" s="67" t="s">
        <v>4382</v>
      </c>
      <c r="F1432" s="69">
        <v>4.3250000000000002</v>
      </c>
      <c r="G1432" s="70">
        <v>7.7118000000000002</v>
      </c>
      <c r="H1432" s="70">
        <v>71.700100000000006</v>
      </c>
      <c r="I1432" s="73">
        <v>46195</v>
      </c>
      <c r="J1432" s="73">
        <v>49846</v>
      </c>
      <c r="K1432" s="69">
        <v>4.3899999999999997</v>
      </c>
      <c r="L1432" s="68" t="s">
        <v>2609</v>
      </c>
      <c r="M1432" s="71">
        <v>9.4000000000000004E-3</v>
      </c>
      <c r="N1432" t="str">
        <f>_xll.IMDP("BND",D1432,$N$1,A1432)</f>
        <v>일반</v>
      </c>
      <c r="O1432">
        <f t="shared" si="22"/>
        <v>7.249092E-2</v>
      </c>
    </row>
    <row r="1433" spans="1:15" x14ac:dyDescent="0.3">
      <c r="A1433" s="73">
        <v>46311</v>
      </c>
      <c r="B1433" s="67" t="s">
        <v>2090</v>
      </c>
      <c r="C1433" s="68" t="s">
        <v>2811</v>
      </c>
      <c r="D1433" s="68" t="s">
        <v>14416</v>
      </c>
      <c r="E1433" s="67" t="s">
        <v>14417</v>
      </c>
      <c r="F1433" s="69">
        <v>4.1669999999999998</v>
      </c>
      <c r="G1433" s="70">
        <v>2.5562999999999998</v>
      </c>
      <c r="H1433" s="70">
        <v>8.0334000000000003</v>
      </c>
      <c r="I1433" s="73">
        <v>46226</v>
      </c>
      <c r="J1433" s="73">
        <v>47322</v>
      </c>
      <c r="K1433" s="69">
        <v>4.24</v>
      </c>
      <c r="L1433" s="68" t="s">
        <v>2609</v>
      </c>
      <c r="M1433" s="71">
        <v>9.4000000000000004E-3</v>
      </c>
      <c r="N1433" t="str">
        <f>_xll.IMDP("BND",D1433,$N$1,A1433)</f>
        <v>일반</v>
      </c>
      <c r="O1433">
        <f t="shared" si="22"/>
        <v>2.402922E-2</v>
      </c>
    </row>
    <row r="1434" spans="1:15" x14ac:dyDescent="0.3">
      <c r="A1434" s="73">
        <v>46311</v>
      </c>
      <c r="B1434" s="67" t="s">
        <v>2090</v>
      </c>
      <c r="C1434" s="68" t="s">
        <v>2811</v>
      </c>
      <c r="D1434" s="68" t="s">
        <v>15006</v>
      </c>
      <c r="E1434" s="67" t="s">
        <v>15007</v>
      </c>
      <c r="F1434" s="69">
        <v>4.2859999999999996</v>
      </c>
      <c r="G1434" s="70">
        <v>6.5278</v>
      </c>
      <c r="H1434" s="70">
        <v>50.448900000000002</v>
      </c>
      <c r="I1434" s="73">
        <v>46255</v>
      </c>
      <c r="J1434" s="73">
        <v>49177</v>
      </c>
      <c r="K1434" s="69">
        <v>4.4400000000000004</v>
      </c>
      <c r="L1434" s="68" t="s">
        <v>2609</v>
      </c>
      <c r="M1434" s="71">
        <v>2.8E-3</v>
      </c>
      <c r="N1434" t="str">
        <f>_xll.IMDP("BND",D1434,$N$1,A1434)</f>
        <v>일반</v>
      </c>
      <c r="O1434">
        <f t="shared" si="22"/>
        <v>1.827784E-2</v>
      </c>
    </row>
    <row r="1435" spans="1:15" x14ac:dyDescent="0.3">
      <c r="A1435" s="73">
        <v>46311</v>
      </c>
      <c r="B1435" s="67" t="s">
        <v>2090</v>
      </c>
      <c r="C1435" s="68" t="s">
        <v>2811</v>
      </c>
      <c r="D1435" s="68" t="s">
        <v>15897</v>
      </c>
      <c r="E1435" s="67" t="s">
        <v>15898</v>
      </c>
      <c r="F1435" s="69">
        <v>4.2809999999999997</v>
      </c>
      <c r="G1435" s="70">
        <v>4.3868999999999998</v>
      </c>
      <c r="H1435" s="70">
        <v>22.618500000000001</v>
      </c>
      <c r="I1435" s="73">
        <v>46297</v>
      </c>
      <c r="J1435" s="73">
        <v>48120</v>
      </c>
      <c r="K1435" s="69">
        <v>4.53</v>
      </c>
      <c r="L1435" s="68" t="s">
        <v>2609</v>
      </c>
      <c r="M1435" s="71">
        <v>4.7000000000000002E-3</v>
      </c>
      <c r="N1435" t="str">
        <f>_xll.IMDP("BND",D1435,$N$1,A1435)</f>
        <v>일반</v>
      </c>
      <c r="O1435">
        <f t="shared" si="22"/>
        <v>2.061843E-2</v>
      </c>
    </row>
    <row r="1436" spans="1:15" x14ac:dyDescent="0.3">
      <c r="A1436" s="73">
        <v>46311</v>
      </c>
      <c r="B1436" s="67" t="s">
        <v>2090</v>
      </c>
      <c r="C1436" s="68" t="s">
        <v>2811</v>
      </c>
      <c r="D1436" s="68" t="s">
        <v>4383</v>
      </c>
      <c r="E1436" s="67" t="s">
        <v>4384</v>
      </c>
      <c r="F1436" s="69">
        <v>4.2039999999999997</v>
      </c>
      <c r="G1436" s="70">
        <v>3.3597000000000001</v>
      </c>
      <c r="H1436" s="70">
        <v>12.910600000000001</v>
      </c>
      <c r="I1436" s="73">
        <v>40379</v>
      </c>
      <c r="J1436" s="73">
        <v>47684</v>
      </c>
      <c r="K1436" s="69">
        <v>5.25</v>
      </c>
      <c r="L1436" s="68" t="s">
        <v>2609</v>
      </c>
      <c r="M1436" s="71">
        <v>4.4000000000000003E-3</v>
      </c>
      <c r="N1436" t="str">
        <f>_xll.IMDP("BND",D1436,$N$1,A1436)</f>
        <v>일반</v>
      </c>
      <c r="O1436">
        <f t="shared" si="22"/>
        <v>1.4782680000000001E-2</v>
      </c>
    </row>
    <row r="1437" spans="1:15" x14ac:dyDescent="0.3">
      <c r="A1437" s="73">
        <v>46311</v>
      </c>
      <c r="B1437" s="67" t="s">
        <v>2090</v>
      </c>
      <c r="C1437" s="68" t="s">
        <v>2811</v>
      </c>
      <c r="D1437" s="68" t="s">
        <v>4385</v>
      </c>
      <c r="E1437" s="67" t="s">
        <v>4386</v>
      </c>
      <c r="F1437" s="69">
        <v>4.26</v>
      </c>
      <c r="G1437" s="70">
        <v>4.8788999999999998</v>
      </c>
      <c r="H1437" s="70">
        <v>28.141100000000002</v>
      </c>
      <c r="I1437" s="73">
        <v>41054</v>
      </c>
      <c r="J1437" s="73">
        <v>48359</v>
      </c>
      <c r="K1437" s="69">
        <v>4.05</v>
      </c>
      <c r="L1437" s="68" t="s">
        <v>2609</v>
      </c>
      <c r="M1437" s="71">
        <v>7.0000000000000001E-3</v>
      </c>
      <c r="N1437" t="str">
        <f>_xll.IMDP("BND",D1437,$N$1,A1437)</f>
        <v>일반</v>
      </c>
      <c r="O1437">
        <f t="shared" si="22"/>
        <v>3.4152299999999997E-2</v>
      </c>
    </row>
    <row r="1438" spans="1:15" x14ac:dyDescent="0.3">
      <c r="A1438" s="73">
        <v>46311</v>
      </c>
      <c r="B1438" s="67" t="s">
        <v>2090</v>
      </c>
      <c r="C1438" s="68" t="s">
        <v>2811</v>
      </c>
      <c r="D1438" s="68" t="s">
        <v>4387</v>
      </c>
      <c r="E1438" s="67" t="s">
        <v>4388</v>
      </c>
      <c r="F1438" s="69">
        <v>4.2619999999999996</v>
      </c>
      <c r="G1438" s="70">
        <v>4.9684999999999997</v>
      </c>
      <c r="H1438" s="70">
        <v>29.058</v>
      </c>
      <c r="I1438" s="73">
        <v>41087</v>
      </c>
      <c r="J1438" s="73">
        <v>48392</v>
      </c>
      <c r="K1438" s="69">
        <v>4.0199999999999996</v>
      </c>
      <c r="L1438" s="68" t="s">
        <v>2609</v>
      </c>
      <c r="M1438" s="71">
        <v>6.8999999999999999E-3</v>
      </c>
      <c r="N1438" t="str">
        <f>_xll.IMDP("BND",D1438,$N$1,A1438)</f>
        <v>일반</v>
      </c>
      <c r="O1438">
        <f t="shared" si="22"/>
        <v>3.4282649999999998E-2</v>
      </c>
    </row>
    <row r="1439" spans="1:15" x14ac:dyDescent="0.3">
      <c r="A1439" s="73">
        <v>46311</v>
      </c>
      <c r="B1439" s="67" t="s">
        <v>2090</v>
      </c>
      <c r="C1439" s="68" t="s">
        <v>2811</v>
      </c>
      <c r="D1439" s="68" t="s">
        <v>4389</v>
      </c>
      <c r="E1439" s="67" t="s">
        <v>4390</v>
      </c>
      <c r="F1439" s="69">
        <v>3.9750000000000001</v>
      </c>
      <c r="G1439" s="70">
        <v>1.1169</v>
      </c>
      <c r="H1439" s="70">
        <v>1.8144</v>
      </c>
      <c r="I1439" s="73">
        <v>41261</v>
      </c>
      <c r="J1439" s="73">
        <v>46739</v>
      </c>
      <c r="K1439" s="69">
        <v>3.37</v>
      </c>
      <c r="L1439" s="68" t="s">
        <v>2609</v>
      </c>
      <c r="M1439" s="71">
        <v>8.8000000000000005E-3</v>
      </c>
      <c r="N1439" t="str">
        <f>_xll.IMDP("BND",D1439,$N$1,A1439)</f>
        <v>일반</v>
      </c>
      <c r="O1439">
        <f t="shared" si="22"/>
        <v>9.8287200000000009E-3</v>
      </c>
    </row>
    <row r="1440" spans="1:15" x14ac:dyDescent="0.3">
      <c r="A1440" s="73">
        <v>46311</v>
      </c>
      <c r="B1440" s="67" t="s">
        <v>2090</v>
      </c>
      <c r="C1440" s="68" t="s">
        <v>2811</v>
      </c>
      <c r="D1440" s="68" t="s">
        <v>1345</v>
      </c>
      <c r="E1440" s="67" t="s">
        <v>1347</v>
      </c>
      <c r="F1440" s="69">
        <v>3.9889999999999999</v>
      </c>
      <c r="G1440" s="70">
        <v>1.3065</v>
      </c>
      <c r="H1440" s="70">
        <v>2.3656999999999999</v>
      </c>
      <c r="I1440" s="73">
        <v>41332</v>
      </c>
      <c r="J1440" s="73">
        <v>46810</v>
      </c>
      <c r="K1440" s="69">
        <v>3.17</v>
      </c>
      <c r="L1440" s="68" t="s">
        <v>2609</v>
      </c>
      <c r="M1440" s="71">
        <v>4.5999999999999999E-3</v>
      </c>
      <c r="N1440" t="str">
        <f>_xll.IMDP("BND",D1440,$N$1,A1440)</f>
        <v>일반</v>
      </c>
      <c r="O1440">
        <f t="shared" si="22"/>
        <v>6.0098999999999994E-3</v>
      </c>
    </row>
    <row r="1441" spans="1:15" x14ac:dyDescent="0.3">
      <c r="A1441" s="73">
        <v>46311</v>
      </c>
      <c r="B1441" s="67" t="s">
        <v>2090</v>
      </c>
      <c r="C1441" s="68" t="s">
        <v>2811</v>
      </c>
      <c r="D1441" s="68" t="s">
        <v>4391</v>
      </c>
      <c r="E1441" s="67" t="s">
        <v>4392</v>
      </c>
      <c r="F1441" s="69">
        <v>3.55</v>
      </c>
      <c r="G1441" s="70">
        <v>0.34960000000000002</v>
      </c>
      <c r="H1441" s="70">
        <v>0.2097</v>
      </c>
      <c r="I1441" s="73">
        <v>39140</v>
      </c>
      <c r="J1441" s="73">
        <v>46445</v>
      </c>
      <c r="K1441" s="69">
        <v>5.29</v>
      </c>
      <c r="L1441" s="68" t="s">
        <v>2609</v>
      </c>
      <c r="M1441" s="71">
        <v>3.8E-3</v>
      </c>
      <c r="N1441" t="str">
        <f>_xll.IMDP("BND",D1441,$N$1,A1441)</f>
        <v>일반</v>
      </c>
      <c r="O1441">
        <f t="shared" si="22"/>
        <v>1.3284800000000002E-3</v>
      </c>
    </row>
    <row r="1442" spans="1:15" x14ac:dyDescent="0.3">
      <c r="A1442" s="73">
        <v>46311</v>
      </c>
      <c r="B1442" s="67" t="s">
        <v>2090</v>
      </c>
      <c r="C1442" s="68" t="s">
        <v>2811</v>
      </c>
      <c r="D1442" s="68" t="s">
        <v>4393</v>
      </c>
      <c r="E1442" s="67" t="s">
        <v>4394</v>
      </c>
      <c r="F1442" s="69">
        <v>4.3490000000000002</v>
      </c>
      <c r="G1442" s="70">
        <v>9.1593999999999998</v>
      </c>
      <c r="H1442" s="70">
        <v>103.755</v>
      </c>
      <c r="I1442" s="73">
        <v>39924</v>
      </c>
      <c r="J1442" s="73">
        <v>50881</v>
      </c>
      <c r="K1442" s="69">
        <v>5.35</v>
      </c>
      <c r="L1442" s="68" t="s">
        <v>2609</v>
      </c>
      <c r="M1442" s="71">
        <v>3.0999999999999999E-3</v>
      </c>
      <c r="N1442" t="str">
        <f>_xll.IMDP("BND",D1442,$N$1,A1442)</f>
        <v>일반</v>
      </c>
      <c r="O1442">
        <f t="shared" si="22"/>
        <v>2.8394139999999998E-2</v>
      </c>
    </row>
    <row r="1443" spans="1:15" x14ac:dyDescent="0.3">
      <c r="A1443" s="73">
        <v>46311</v>
      </c>
      <c r="B1443" s="67" t="s">
        <v>2090</v>
      </c>
      <c r="C1443" s="68" t="s">
        <v>2811</v>
      </c>
      <c r="D1443" s="68" t="s">
        <v>4395</v>
      </c>
      <c r="E1443" s="67" t="s">
        <v>4396</v>
      </c>
      <c r="F1443" s="69">
        <v>4.1029999999999998</v>
      </c>
      <c r="G1443" s="70">
        <v>1.8822000000000001</v>
      </c>
      <c r="H1443" s="70">
        <v>4.5232999999999999</v>
      </c>
      <c r="I1443" s="73">
        <v>41557</v>
      </c>
      <c r="J1443" s="73">
        <v>47036</v>
      </c>
      <c r="K1443" s="69">
        <v>3.73</v>
      </c>
      <c r="L1443" s="68" t="s">
        <v>2609</v>
      </c>
      <c r="M1443" s="71">
        <v>4.5999999999999999E-3</v>
      </c>
      <c r="N1443" t="str">
        <f>_xll.IMDP("BND",D1443,$N$1,A1443)</f>
        <v>일반</v>
      </c>
      <c r="O1443">
        <f t="shared" si="22"/>
        <v>8.6581200000000001E-3</v>
      </c>
    </row>
    <row r="1444" spans="1:15" x14ac:dyDescent="0.3">
      <c r="A1444" s="73">
        <v>46311</v>
      </c>
      <c r="B1444" s="67" t="s">
        <v>2090</v>
      </c>
      <c r="C1444" s="68" t="s">
        <v>2811</v>
      </c>
      <c r="D1444" s="68" t="s">
        <v>4397</v>
      </c>
      <c r="E1444" s="67" t="s">
        <v>4398</v>
      </c>
      <c r="F1444" s="69">
        <v>4.2869999999999999</v>
      </c>
      <c r="G1444" s="70">
        <v>6.9020999999999999</v>
      </c>
      <c r="H1444" s="70">
        <v>55.409300000000002</v>
      </c>
      <c r="I1444" s="73">
        <v>41942</v>
      </c>
      <c r="J1444" s="73">
        <v>49247</v>
      </c>
      <c r="K1444" s="69">
        <v>2.96</v>
      </c>
      <c r="L1444" s="68" t="s">
        <v>2609</v>
      </c>
      <c r="M1444" s="71">
        <v>7.3000000000000001E-3</v>
      </c>
      <c r="N1444" t="str">
        <f>_xll.IMDP("BND",D1444,$N$1,A1444)</f>
        <v>일반</v>
      </c>
      <c r="O1444">
        <f t="shared" si="22"/>
        <v>5.0385329999999999E-2</v>
      </c>
    </row>
    <row r="1445" spans="1:15" x14ac:dyDescent="0.3">
      <c r="A1445" s="73">
        <v>46311</v>
      </c>
      <c r="B1445" s="67" t="s">
        <v>2090</v>
      </c>
      <c r="C1445" s="68" t="s">
        <v>2811</v>
      </c>
      <c r="D1445" s="68" t="s">
        <v>4399</v>
      </c>
      <c r="E1445" s="67" t="s">
        <v>4400</v>
      </c>
      <c r="F1445" s="69">
        <v>4.2119999999999997</v>
      </c>
      <c r="G1445" s="70">
        <v>3.8089</v>
      </c>
      <c r="H1445" s="70">
        <v>16.944800000000001</v>
      </c>
      <c r="I1445" s="73">
        <v>42338</v>
      </c>
      <c r="J1445" s="73">
        <v>47817</v>
      </c>
      <c r="K1445" s="69">
        <v>2.4900000000000002</v>
      </c>
      <c r="L1445" s="68" t="s">
        <v>2609</v>
      </c>
      <c r="M1445" s="71">
        <v>8.8000000000000005E-3</v>
      </c>
      <c r="N1445" t="str">
        <f>_xll.IMDP("BND",D1445,$N$1,A1445)</f>
        <v>일반</v>
      </c>
      <c r="O1445">
        <f t="shared" si="22"/>
        <v>3.3518320000000004E-2</v>
      </c>
    </row>
    <row r="1446" spans="1:15" x14ac:dyDescent="0.3">
      <c r="A1446" s="73">
        <v>46311</v>
      </c>
      <c r="B1446" s="67" t="s">
        <v>2090</v>
      </c>
      <c r="C1446" s="68" t="s">
        <v>2811</v>
      </c>
      <c r="D1446" s="68" t="s">
        <v>4401</v>
      </c>
      <c r="E1446" s="67" t="s">
        <v>4402</v>
      </c>
      <c r="F1446" s="69">
        <v>3.9569999999999999</v>
      </c>
      <c r="G1446" s="70">
        <v>0.88280000000000003</v>
      </c>
      <c r="H1446" s="70">
        <v>1.2150000000000001</v>
      </c>
      <c r="I1446" s="73">
        <v>42993</v>
      </c>
      <c r="J1446" s="73">
        <v>46645</v>
      </c>
      <c r="K1446" s="69">
        <v>2.3199999999999998</v>
      </c>
      <c r="L1446" s="68" t="s">
        <v>2609</v>
      </c>
      <c r="M1446" s="71">
        <v>7.3000000000000001E-3</v>
      </c>
      <c r="N1446" t="str">
        <f>_xll.IMDP("BND",D1446,$N$1,A1446)</f>
        <v>일반</v>
      </c>
      <c r="O1446">
        <f t="shared" si="22"/>
        <v>6.4444400000000001E-3</v>
      </c>
    </row>
    <row r="1447" spans="1:15" x14ac:dyDescent="0.3">
      <c r="A1447" s="73">
        <v>46311</v>
      </c>
      <c r="B1447" s="67" t="s">
        <v>2090</v>
      </c>
      <c r="C1447" s="68" t="s">
        <v>2811</v>
      </c>
      <c r="D1447" s="68" t="s">
        <v>4403</v>
      </c>
      <c r="E1447" s="67" t="s">
        <v>4404</v>
      </c>
      <c r="F1447" s="69">
        <v>4.3460000000000001</v>
      </c>
      <c r="G1447" s="70">
        <v>10.421799999999999</v>
      </c>
      <c r="H1447" s="70">
        <v>124.8433</v>
      </c>
      <c r="I1447" s="73">
        <v>43523</v>
      </c>
      <c r="J1447" s="73">
        <v>50828</v>
      </c>
      <c r="K1447" s="69">
        <v>2.15</v>
      </c>
      <c r="L1447" s="68" t="s">
        <v>2609</v>
      </c>
      <c r="M1447" s="71">
        <v>3.7000000000000002E-3</v>
      </c>
      <c r="N1447" t="str">
        <f>_xll.IMDP("BND",D1447,$N$1,A1447)</f>
        <v>일반</v>
      </c>
      <c r="O1447">
        <f t="shared" si="22"/>
        <v>3.8560659999999997E-2</v>
      </c>
    </row>
    <row r="1448" spans="1:15" x14ac:dyDescent="0.3">
      <c r="A1448" s="73">
        <v>46311</v>
      </c>
      <c r="B1448" s="67" t="s">
        <v>2090</v>
      </c>
      <c r="C1448" s="68" t="s">
        <v>2811</v>
      </c>
      <c r="D1448" s="68" t="s">
        <v>4405</v>
      </c>
      <c r="E1448" s="67" t="s">
        <v>4406</v>
      </c>
      <c r="F1448" s="69">
        <v>4.4189999999999996</v>
      </c>
      <c r="G1448" s="70">
        <v>16.415500000000002</v>
      </c>
      <c r="H1448" s="70">
        <v>335.69560000000001</v>
      </c>
      <c r="I1448" s="73">
        <v>43580</v>
      </c>
      <c r="J1448" s="73">
        <v>54538</v>
      </c>
      <c r="K1448" s="69">
        <v>1.98</v>
      </c>
      <c r="L1448" s="68" t="s">
        <v>2609</v>
      </c>
      <c r="M1448" s="71">
        <v>3.0999999999999999E-3</v>
      </c>
      <c r="N1448" t="str">
        <f>_xll.IMDP("BND",D1448,$N$1,A1448)</f>
        <v>일반</v>
      </c>
      <c r="O1448">
        <f t="shared" si="22"/>
        <v>5.0888050000000004E-2</v>
      </c>
    </row>
    <row r="1449" spans="1:15" x14ac:dyDescent="0.3">
      <c r="A1449" s="73">
        <v>46311</v>
      </c>
      <c r="B1449" s="67" t="s">
        <v>2090</v>
      </c>
      <c r="C1449" s="68" t="s">
        <v>2811</v>
      </c>
      <c r="D1449" s="68" t="s">
        <v>4407</v>
      </c>
      <c r="E1449" s="67" t="s">
        <v>4408</v>
      </c>
      <c r="F1449" s="69">
        <v>3.6230000000000002</v>
      </c>
      <c r="G1449" s="70">
        <v>0.40970000000000001</v>
      </c>
      <c r="H1449" s="70">
        <v>0.36909999999999998</v>
      </c>
      <c r="I1449" s="73">
        <v>43909</v>
      </c>
      <c r="J1449" s="73">
        <v>46465</v>
      </c>
      <c r="K1449" s="69">
        <v>1.57</v>
      </c>
      <c r="L1449" s="68" t="s">
        <v>2609</v>
      </c>
      <c r="M1449" s="71">
        <v>5.1000000000000004E-3</v>
      </c>
      <c r="N1449" t="str">
        <f>_xll.IMDP("BND",D1449,$N$1,A1449)</f>
        <v>일반</v>
      </c>
      <c r="O1449">
        <f t="shared" si="22"/>
        <v>2.0894700000000004E-3</v>
      </c>
    </row>
    <row r="1450" spans="1:15" x14ac:dyDescent="0.3">
      <c r="A1450" s="73">
        <v>46311</v>
      </c>
      <c r="B1450" s="67" t="s">
        <v>2090</v>
      </c>
      <c r="C1450" s="68" t="s">
        <v>2811</v>
      </c>
      <c r="D1450" s="68" t="s">
        <v>80</v>
      </c>
      <c r="E1450" s="67" t="s">
        <v>82</v>
      </c>
      <c r="F1450" s="69">
        <v>4.1970000000000001</v>
      </c>
      <c r="G1450" s="70">
        <v>3.427</v>
      </c>
      <c r="H1450" s="70">
        <v>13.6777</v>
      </c>
      <c r="I1450" s="73">
        <v>43979</v>
      </c>
      <c r="J1450" s="73">
        <v>47631</v>
      </c>
      <c r="K1450" s="69">
        <v>1.5</v>
      </c>
      <c r="L1450" s="68" t="s">
        <v>2609</v>
      </c>
      <c r="M1450" s="71">
        <v>5.4999999999999997E-3</v>
      </c>
      <c r="N1450" t="str">
        <f>_xll.IMDP("BND",D1450,$N$1,A1450)</f>
        <v>일반</v>
      </c>
      <c r="O1450">
        <f t="shared" si="22"/>
        <v>1.8848500000000001E-2</v>
      </c>
    </row>
    <row r="1451" spans="1:15" x14ac:dyDescent="0.3">
      <c r="A1451" s="73">
        <v>46311</v>
      </c>
      <c r="B1451" s="67" t="s">
        <v>2090</v>
      </c>
      <c r="C1451" s="68" t="s">
        <v>2811</v>
      </c>
      <c r="D1451" s="68" t="s">
        <v>4409</v>
      </c>
      <c r="E1451" s="67" t="s">
        <v>4410</v>
      </c>
      <c r="F1451" s="69">
        <v>4.4260000000000002</v>
      </c>
      <c r="G1451" s="70">
        <v>17.615200000000002</v>
      </c>
      <c r="H1451" s="70">
        <v>385.00170000000003</v>
      </c>
      <c r="I1451" s="73">
        <v>44133</v>
      </c>
      <c r="J1451" s="73">
        <v>55090</v>
      </c>
      <c r="K1451" s="69">
        <v>1.71</v>
      </c>
      <c r="L1451" s="68" t="s">
        <v>2609</v>
      </c>
      <c r="M1451" s="71">
        <v>3.5999999999999999E-3</v>
      </c>
      <c r="N1451" t="str">
        <f>_xll.IMDP("BND",D1451,$N$1,A1451)</f>
        <v>일반</v>
      </c>
      <c r="O1451">
        <f t="shared" si="22"/>
        <v>6.3414720000000008E-2</v>
      </c>
    </row>
    <row r="1452" spans="1:15" x14ac:dyDescent="0.3">
      <c r="A1452" s="73">
        <v>46311</v>
      </c>
      <c r="B1452" s="67" t="s">
        <v>2090</v>
      </c>
      <c r="C1452" s="68" t="s">
        <v>2811</v>
      </c>
      <c r="D1452" s="68" t="s">
        <v>4411</v>
      </c>
      <c r="E1452" s="67" t="s">
        <v>4412</v>
      </c>
      <c r="F1452" s="69">
        <v>4.4269999999999996</v>
      </c>
      <c r="G1452" s="70">
        <v>17.469100000000001</v>
      </c>
      <c r="H1452" s="70">
        <v>381.28100000000001</v>
      </c>
      <c r="I1452" s="73">
        <v>44188</v>
      </c>
      <c r="J1452" s="73">
        <v>55145</v>
      </c>
      <c r="K1452" s="69">
        <v>1.86</v>
      </c>
      <c r="L1452" s="68" t="s">
        <v>2609</v>
      </c>
      <c r="M1452" s="71">
        <v>4.3E-3</v>
      </c>
      <c r="N1452" t="str">
        <f>_xll.IMDP("BND",D1452,$N$1,A1452)</f>
        <v>일반</v>
      </c>
      <c r="O1452">
        <f t="shared" si="22"/>
        <v>7.5117130000000004E-2</v>
      </c>
    </row>
    <row r="1453" spans="1:15" x14ac:dyDescent="0.3">
      <c r="A1453" s="73">
        <v>46311</v>
      </c>
      <c r="B1453" s="67" t="s">
        <v>2090</v>
      </c>
      <c r="C1453" s="68" t="s">
        <v>2811</v>
      </c>
      <c r="D1453" s="68" t="s">
        <v>4413</v>
      </c>
      <c r="E1453" s="67" t="s">
        <v>4414</v>
      </c>
      <c r="F1453" s="69">
        <v>4.2279999999999998</v>
      </c>
      <c r="G1453" s="70">
        <v>4.1226000000000003</v>
      </c>
      <c r="H1453" s="70">
        <v>19.5382</v>
      </c>
      <c r="I1453" s="73">
        <v>44273</v>
      </c>
      <c r="J1453" s="73">
        <v>47925</v>
      </c>
      <c r="K1453" s="69">
        <v>2.2400000000000002</v>
      </c>
      <c r="L1453" s="68" t="s">
        <v>2609</v>
      </c>
      <c r="M1453" s="71">
        <v>6.7999999999999996E-3</v>
      </c>
      <c r="N1453" t="str">
        <f>_xll.IMDP("BND",D1453,$N$1,A1453)</f>
        <v>일반</v>
      </c>
      <c r="O1453">
        <f t="shared" si="22"/>
        <v>2.8033680000000002E-2</v>
      </c>
    </row>
    <row r="1454" spans="1:15" x14ac:dyDescent="0.3">
      <c r="A1454" s="73">
        <v>46311</v>
      </c>
      <c r="B1454" s="67" t="s">
        <v>2090</v>
      </c>
      <c r="C1454" s="68" t="s">
        <v>2811</v>
      </c>
      <c r="D1454" s="68" t="s">
        <v>4415</v>
      </c>
      <c r="E1454" s="67" t="s">
        <v>4416</v>
      </c>
      <c r="F1454" s="69">
        <v>4.4340000000000002</v>
      </c>
      <c r="G1454" s="70">
        <v>17.0443</v>
      </c>
      <c r="H1454" s="70">
        <v>369.28070000000002</v>
      </c>
      <c r="I1454" s="73">
        <v>44294</v>
      </c>
      <c r="J1454" s="73">
        <v>55251</v>
      </c>
      <c r="K1454" s="69">
        <v>2.2799999999999998</v>
      </c>
      <c r="L1454" s="68" t="s">
        <v>2609</v>
      </c>
      <c r="M1454" s="71">
        <v>4.4000000000000003E-3</v>
      </c>
      <c r="N1454" t="str">
        <f>_xll.IMDP("BND",D1454,$N$1,A1454)</f>
        <v>일반</v>
      </c>
      <c r="O1454">
        <f t="shared" si="22"/>
        <v>7.4994920000000007E-2</v>
      </c>
    </row>
    <row r="1455" spans="1:15" x14ac:dyDescent="0.3">
      <c r="A1455" s="73">
        <v>46311</v>
      </c>
      <c r="B1455" s="67" t="s">
        <v>2090</v>
      </c>
      <c r="C1455" s="68" t="s">
        <v>2811</v>
      </c>
      <c r="D1455" s="68" t="s">
        <v>4417</v>
      </c>
      <c r="E1455" s="67" t="s">
        <v>4418</v>
      </c>
      <c r="F1455" s="69">
        <v>4.2450000000000001</v>
      </c>
      <c r="G1455" s="70">
        <v>4.4325000000000001</v>
      </c>
      <c r="H1455" s="70">
        <v>22.487500000000001</v>
      </c>
      <c r="I1455" s="73">
        <v>44400</v>
      </c>
      <c r="J1455" s="73">
        <v>48052</v>
      </c>
      <c r="K1455" s="69">
        <v>2.02</v>
      </c>
      <c r="L1455" s="68" t="s">
        <v>2609</v>
      </c>
      <c r="M1455" s="71">
        <v>2.0999999999999999E-3</v>
      </c>
      <c r="N1455" t="str">
        <f>_xll.IMDP("BND",D1455,$N$1,A1455)</f>
        <v>일반</v>
      </c>
      <c r="O1455">
        <f t="shared" si="22"/>
        <v>9.3082499999999988E-3</v>
      </c>
    </row>
    <row r="1456" spans="1:15" x14ac:dyDescent="0.3">
      <c r="A1456" s="73">
        <v>46311</v>
      </c>
      <c r="B1456" s="67" t="s">
        <v>2090</v>
      </c>
      <c r="C1456" s="68" t="s">
        <v>2811</v>
      </c>
      <c r="D1456" s="68" t="s">
        <v>4419</v>
      </c>
      <c r="E1456" s="67" t="s">
        <v>4420</v>
      </c>
      <c r="F1456" s="69">
        <v>4.3659999999999997</v>
      </c>
      <c r="G1456" s="70">
        <v>11.915699999999999</v>
      </c>
      <c r="H1456" s="70">
        <v>169.40889999999999</v>
      </c>
      <c r="I1456" s="73">
        <v>44511</v>
      </c>
      <c r="J1456" s="73">
        <v>51816</v>
      </c>
      <c r="K1456" s="69">
        <v>2.42</v>
      </c>
      <c r="L1456" s="68" t="s">
        <v>2609</v>
      </c>
      <c r="M1456" s="71">
        <v>2.2000000000000001E-3</v>
      </c>
      <c r="N1456" t="str">
        <f>_xll.IMDP("BND",D1456,$N$1,A1456)</f>
        <v>일반</v>
      </c>
      <c r="O1456">
        <f t="shared" si="22"/>
        <v>2.6214540000000001E-2</v>
      </c>
    </row>
    <row r="1457" spans="1:15" x14ac:dyDescent="0.3">
      <c r="A1457" s="73">
        <v>46311</v>
      </c>
      <c r="B1457" s="67" t="s">
        <v>2090</v>
      </c>
      <c r="C1457" s="68" t="s">
        <v>2811</v>
      </c>
      <c r="D1457" s="68" t="s">
        <v>4421</v>
      </c>
      <c r="E1457" s="67" t="s">
        <v>4422</v>
      </c>
      <c r="F1457" s="69">
        <v>4.3689999999999998</v>
      </c>
      <c r="G1457" s="70">
        <v>12.0779</v>
      </c>
      <c r="H1457" s="70">
        <v>172.9538</v>
      </c>
      <c r="I1457" s="73">
        <v>44539</v>
      </c>
      <c r="J1457" s="73">
        <v>51844</v>
      </c>
      <c r="K1457" s="69">
        <v>2.2999999999999998</v>
      </c>
      <c r="L1457" s="68" t="s">
        <v>2609</v>
      </c>
      <c r="M1457" s="71">
        <v>3.5999999999999999E-3</v>
      </c>
      <c r="N1457" t="str">
        <f>_xll.IMDP("BND",D1457,$N$1,A1457)</f>
        <v>일반</v>
      </c>
      <c r="O1457">
        <f t="shared" si="22"/>
        <v>4.3480439999999995E-2</v>
      </c>
    </row>
    <row r="1458" spans="1:15" x14ac:dyDescent="0.3">
      <c r="A1458" s="73">
        <v>46311</v>
      </c>
      <c r="B1458" s="67" t="s">
        <v>2090</v>
      </c>
      <c r="C1458" s="68" t="s">
        <v>2811</v>
      </c>
      <c r="D1458" s="68" t="s">
        <v>4423</v>
      </c>
      <c r="E1458" s="67" t="s">
        <v>4424</v>
      </c>
      <c r="F1458" s="69">
        <v>4.3710000000000004</v>
      </c>
      <c r="G1458" s="70">
        <v>11.957000000000001</v>
      </c>
      <c r="H1458" s="70">
        <v>171.7038</v>
      </c>
      <c r="I1458" s="73">
        <v>44631</v>
      </c>
      <c r="J1458" s="73">
        <v>51936</v>
      </c>
      <c r="K1458" s="69">
        <v>2.81</v>
      </c>
      <c r="L1458" s="68" t="s">
        <v>2609</v>
      </c>
      <c r="M1458" s="71">
        <v>2.3E-3</v>
      </c>
      <c r="N1458" t="str">
        <f>_xll.IMDP("BND",D1458,$N$1,A1458)</f>
        <v>일반</v>
      </c>
      <c r="O1458">
        <f t="shared" si="22"/>
        <v>2.7501100000000001E-2</v>
      </c>
    </row>
    <row r="1459" spans="1:15" x14ac:dyDescent="0.3">
      <c r="A1459" s="73">
        <v>46311</v>
      </c>
      <c r="B1459" s="67" t="s">
        <v>2090</v>
      </c>
      <c r="C1459" s="68" t="s">
        <v>2811</v>
      </c>
      <c r="D1459" s="68" t="s">
        <v>4425</v>
      </c>
      <c r="E1459" s="67" t="s">
        <v>4426</v>
      </c>
      <c r="F1459" s="69">
        <v>3.7109999999999999</v>
      </c>
      <c r="G1459" s="70">
        <v>0.48010000000000003</v>
      </c>
      <c r="H1459" s="70">
        <v>0.4662</v>
      </c>
      <c r="I1459" s="73">
        <v>44666</v>
      </c>
      <c r="J1459" s="73">
        <v>46492</v>
      </c>
      <c r="K1459" s="69">
        <v>3.32</v>
      </c>
      <c r="L1459" s="68" t="s">
        <v>2609</v>
      </c>
      <c r="M1459" s="71">
        <v>2.8E-3</v>
      </c>
      <c r="N1459" t="str">
        <f>_xll.IMDP("BND",D1459,$N$1,A1459)</f>
        <v>일반</v>
      </c>
      <c r="O1459">
        <f t="shared" si="22"/>
        <v>1.34428E-3</v>
      </c>
    </row>
    <row r="1460" spans="1:15" x14ac:dyDescent="0.3">
      <c r="A1460" s="73">
        <v>46311</v>
      </c>
      <c r="B1460" s="67" t="s">
        <v>2090</v>
      </c>
      <c r="C1460" s="68" t="s">
        <v>2811</v>
      </c>
      <c r="D1460" s="68" t="s">
        <v>4427</v>
      </c>
      <c r="E1460" s="67" t="s">
        <v>4428</v>
      </c>
      <c r="F1460" s="69">
        <v>4.375</v>
      </c>
      <c r="G1460" s="70">
        <v>11.400499999999999</v>
      </c>
      <c r="H1460" s="70">
        <v>162.7072</v>
      </c>
      <c r="I1460" s="73">
        <v>44736</v>
      </c>
      <c r="J1460" s="73">
        <v>52041</v>
      </c>
      <c r="K1460" s="69">
        <v>3.81</v>
      </c>
      <c r="L1460" s="68" t="s">
        <v>2609</v>
      </c>
      <c r="M1460" s="71">
        <v>4.4000000000000003E-3</v>
      </c>
      <c r="N1460" t="str">
        <f>_xll.IMDP("BND",D1460,$N$1,A1460)</f>
        <v>일반</v>
      </c>
      <c r="O1460">
        <f t="shared" si="22"/>
        <v>5.0162199999999997E-2</v>
      </c>
    </row>
    <row r="1461" spans="1:15" x14ac:dyDescent="0.3">
      <c r="A1461" s="73">
        <v>46311</v>
      </c>
      <c r="B1461" s="67" t="s">
        <v>2090</v>
      </c>
      <c r="C1461" s="68" t="s">
        <v>2811</v>
      </c>
      <c r="D1461" s="68" t="s">
        <v>4429</v>
      </c>
      <c r="E1461" s="67" t="s">
        <v>4430</v>
      </c>
      <c r="F1461" s="69">
        <v>4.4459999999999997</v>
      </c>
      <c r="G1461" s="70">
        <v>16.0458</v>
      </c>
      <c r="H1461" s="70">
        <v>348.56950000000001</v>
      </c>
      <c r="I1461" s="73">
        <v>44771</v>
      </c>
      <c r="J1461" s="73">
        <v>55729</v>
      </c>
      <c r="K1461" s="69">
        <v>3.36</v>
      </c>
      <c r="L1461" s="68" t="s">
        <v>2609</v>
      </c>
      <c r="M1461" s="71">
        <v>3.0999999999999999E-3</v>
      </c>
      <c r="N1461" t="str">
        <f>_xll.IMDP("BND",D1461,$N$1,A1461)</f>
        <v>일반</v>
      </c>
      <c r="O1461">
        <f t="shared" si="22"/>
        <v>4.9741979999999998E-2</v>
      </c>
    </row>
    <row r="1462" spans="1:15" x14ac:dyDescent="0.3">
      <c r="A1462" s="73">
        <v>46311</v>
      </c>
      <c r="B1462" s="67" t="s">
        <v>2090</v>
      </c>
      <c r="C1462" s="68" t="s">
        <v>2811</v>
      </c>
      <c r="D1462" s="68" t="s">
        <v>4431</v>
      </c>
      <c r="E1462" s="67" t="s">
        <v>4432</v>
      </c>
      <c r="F1462" s="69">
        <v>4.4459999999999997</v>
      </c>
      <c r="G1462" s="70">
        <v>15.484299999999999</v>
      </c>
      <c r="H1462" s="70">
        <v>330.00700000000001</v>
      </c>
      <c r="I1462" s="73">
        <v>44830</v>
      </c>
      <c r="J1462" s="73">
        <v>55788</v>
      </c>
      <c r="K1462" s="69">
        <v>4.1500000000000004</v>
      </c>
      <c r="L1462" s="68" t="s">
        <v>2609</v>
      </c>
      <c r="M1462" s="71">
        <v>2.2000000000000001E-3</v>
      </c>
      <c r="N1462" t="str">
        <f>_xll.IMDP("BND",D1462,$N$1,A1462)</f>
        <v>일반</v>
      </c>
      <c r="O1462">
        <f t="shared" si="22"/>
        <v>3.4065459999999999E-2</v>
      </c>
    </row>
    <row r="1463" spans="1:15" x14ac:dyDescent="0.3">
      <c r="A1463" s="73">
        <v>46311</v>
      </c>
      <c r="B1463" s="67" t="s">
        <v>2090</v>
      </c>
      <c r="C1463" s="68" t="s">
        <v>2811</v>
      </c>
      <c r="D1463" s="68" t="s">
        <v>4433</v>
      </c>
      <c r="E1463" s="67" t="s">
        <v>4434</v>
      </c>
      <c r="F1463" s="69">
        <v>3.97</v>
      </c>
      <c r="G1463" s="70">
        <v>1.0199</v>
      </c>
      <c r="H1463" s="70">
        <v>1.5698000000000001</v>
      </c>
      <c r="I1463" s="73">
        <v>44882</v>
      </c>
      <c r="J1463" s="73">
        <v>46708</v>
      </c>
      <c r="K1463" s="69">
        <v>5.41</v>
      </c>
      <c r="L1463" s="68" t="s">
        <v>2609</v>
      </c>
      <c r="M1463" s="71">
        <v>3.3999999999999998E-3</v>
      </c>
      <c r="N1463" t="str">
        <f>_xll.IMDP("BND",D1463,$N$1,A1463)</f>
        <v>일반</v>
      </c>
      <c r="O1463">
        <f t="shared" si="22"/>
        <v>3.46766E-3</v>
      </c>
    </row>
    <row r="1464" spans="1:15" x14ac:dyDescent="0.3">
      <c r="A1464" s="73">
        <v>46311</v>
      </c>
      <c r="B1464" s="67" t="s">
        <v>2090</v>
      </c>
      <c r="C1464" s="68" t="s">
        <v>2811</v>
      </c>
      <c r="D1464" s="68" t="s">
        <v>4435</v>
      </c>
      <c r="E1464" s="67" t="s">
        <v>4436</v>
      </c>
      <c r="F1464" s="69">
        <v>3.9889999999999999</v>
      </c>
      <c r="G1464" s="70">
        <v>1.2854000000000001</v>
      </c>
      <c r="H1464" s="70">
        <v>2.3045</v>
      </c>
      <c r="I1464" s="73">
        <v>44978</v>
      </c>
      <c r="J1464" s="73">
        <v>46804</v>
      </c>
      <c r="K1464" s="69">
        <v>3.92</v>
      </c>
      <c r="L1464" s="68" t="s">
        <v>2609</v>
      </c>
      <c r="M1464" s="71">
        <v>7.4999999999999997E-3</v>
      </c>
      <c r="N1464" t="str">
        <f>_xll.IMDP("BND",D1464,$N$1,A1464)</f>
        <v>일반</v>
      </c>
      <c r="O1464">
        <f t="shared" si="22"/>
        <v>9.6404999999999998E-3</v>
      </c>
    </row>
    <row r="1465" spans="1:15" x14ac:dyDescent="0.3">
      <c r="A1465" s="73">
        <v>46311</v>
      </c>
      <c r="B1465" s="67" t="s">
        <v>2090</v>
      </c>
      <c r="C1465" s="68" t="s">
        <v>2811</v>
      </c>
      <c r="D1465" s="68" t="s">
        <v>4437</v>
      </c>
      <c r="E1465" s="67" t="s">
        <v>4438</v>
      </c>
      <c r="F1465" s="69">
        <v>3.9929999999999999</v>
      </c>
      <c r="G1465" s="70">
        <v>1.3544</v>
      </c>
      <c r="H1465" s="70">
        <v>2.5194999999999999</v>
      </c>
      <c r="I1465" s="73">
        <v>45001</v>
      </c>
      <c r="J1465" s="73">
        <v>46828</v>
      </c>
      <c r="K1465" s="69">
        <v>3.74</v>
      </c>
      <c r="L1465" s="68" t="s">
        <v>2609</v>
      </c>
      <c r="M1465" s="71">
        <v>6.0000000000000001E-3</v>
      </c>
      <c r="N1465" t="str">
        <f>_xll.IMDP("BND",D1465,$N$1,A1465)</f>
        <v>일반</v>
      </c>
      <c r="O1465">
        <f t="shared" si="22"/>
        <v>8.1264000000000006E-3</v>
      </c>
    </row>
    <row r="1466" spans="1:15" x14ac:dyDescent="0.3">
      <c r="A1466" s="73">
        <v>46311</v>
      </c>
      <c r="B1466" s="67" t="s">
        <v>2090</v>
      </c>
      <c r="C1466" s="68" t="s">
        <v>2811</v>
      </c>
      <c r="D1466" s="68" t="s">
        <v>4439</v>
      </c>
      <c r="E1466" s="67" t="s">
        <v>4440</v>
      </c>
      <c r="F1466" s="69">
        <v>4.391</v>
      </c>
      <c r="G1466" s="70">
        <v>11.873799999999999</v>
      </c>
      <c r="H1466" s="70">
        <v>178.14609999999999</v>
      </c>
      <c r="I1466" s="73">
        <v>45065</v>
      </c>
      <c r="J1466" s="73">
        <v>52370</v>
      </c>
      <c r="K1466" s="69">
        <v>3.7</v>
      </c>
      <c r="L1466" s="68" t="s">
        <v>2609</v>
      </c>
      <c r="M1466" s="71">
        <v>5.5999999999999999E-3</v>
      </c>
      <c r="N1466" t="str">
        <f>_xll.IMDP("BND",D1466,$N$1,A1466)</f>
        <v>일반</v>
      </c>
      <c r="O1466">
        <f t="shared" si="22"/>
        <v>6.6493280000000002E-2</v>
      </c>
    </row>
    <row r="1467" spans="1:15" x14ac:dyDescent="0.3">
      <c r="A1467" s="73">
        <v>46311</v>
      </c>
      <c r="B1467" s="67" t="s">
        <v>2090</v>
      </c>
      <c r="C1467" s="68" t="s">
        <v>2811</v>
      </c>
      <c r="D1467" s="68" t="s">
        <v>4441</v>
      </c>
      <c r="E1467" s="67" t="s">
        <v>4442</v>
      </c>
      <c r="F1467" s="69">
        <v>4.1059999999999999</v>
      </c>
      <c r="G1467" s="70">
        <v>1.8627</v>
      </c>
      <c r="H1467" s="70">
        <v>4.5301999999999998</v>
      </c>
      <c r="I1467" s="73">
        <v>45222</v>
      </c>
      <c r="J1467" s="73">
        <v>47049</v>
      </c>
      <c r="K1467" s="69">
        <v>4.6399999999999997</v>
      </c>
      <c r="L1467" s="68" t="s">
        <v>2609</v>
      </c>
      <c r="M1467" s="71">
        <v>6.7000000000000002E-3</v>
      </c>
      <c r="N1467" t="str">
        <f>_xll.IMDP("BND",D1467,$N$1,A1467)</f>
        <v>일반</v>
      </c>
      <c r="O1467">
        <f t="shared" si="22"/>
        <v>1.2480090000000001E-2</v>
      </c>
    </row>
    <row r="1468" spans="1:15" x14ac:dyDescent="0.3">
      <c r="A1468" s="73">
        <v>46311</v>
      </c>
      <c r="B1468" s="67" t="s">
        <v>2090</v>
      </c>
      <c r="C1468" s="68" t="s">
        <v>2811</v>
      </c>
      <c r="D1468" s="68" t="s">
        <v>4443</v>
      </c>
      <c r="E1468" s="67" t="s">
        <v>4444</v>
      </c>
      <c r="F1468" s="69">
        <v>4.1120000000000001</v>
      </c>
      <c r="G1468" s="70">
        <v>1.9383999999999999</v>
      </c>
      <c r="H1468" s="70">
        <v>4.8398000000000003</v>
      </c>
      <c r="I1468" s="73">
        <v>45246</v>
      </c>
      <c r="J1468" s="73">
        <v>47073</v>
      </c>
      <c r="K1468" s="69">
        <v>4.07</v>
      </c>
      <c r="L1468" s="68" t="s">
        <v>2609</v>
      </c>
      <c r="M1468" s="71">
        <v>6.1000000000000004E-3</v>
      </c>
      <c r="N1468" t="str">
        <f>_xll.IMDP("BND",D1468,$N$1,A1468)</f>
        <v>일반</v>
      </c>
      <c r="O1468">
        <f t="shared" si="22"/>
        <v>1.182424E-2</v>
      </c>
    </row>
    <row r="1469" spans="1:15" x14ac:dyDescent="0.3">
      <c r="A1469" s="73">
        <v>46311</v>
      </c>
      <c r="B1469" s="67" t="s">
        <v>2090</v>
      </c>
      <c r="C1469" s="68" t="s">
        <v>2811</v>
      </c>
      <c r="D1469" s="68" t="s">
        <v>4445</v>
      </c>
      <c r="E1469" s="67" t="s">
        <v>4446</v>
      </c>
      <c r="F1469" s="69">
        <v>3.4670000000000001</v>
      </c>
      <c r="G1469" s="70">
        <v>0.31240000000000001</v>
      </c>
      <c r="H1469" s="70">
        <v>0.25109999999999999</v>
      </c>
      <c r="I1469" s="73">
        <v>45336</v>
      </c>
      <c r="J1469" s="73">
        <v>46430</v>
      </c>
      <c r="K1469" s="69">
        <v>3.57</v>
      </c>
      <c r="L1469" s="68" t="s">
        <v>2609</v>
      </c>
      <c r="M1469" s="71">
        <v>3.3E-3</v>
      </c>
      <c r="N1469" t="str">
        <f>_xll.IMDP("BND",D1469,$N$1,A1469)</f>
        <v>일반</v>
      </c>
      <c r="O1469">
        <f t="shared" si="22"/>
        <v>1.0309200000000001E-3</v>
      </c>
    </row>
    <row r="1470" spans="1:15" x14ac:dyDescent="0.3">
      <c r="A1470" s="73">
        <v>46311</v>
      </c>
      <c r="B1470" s="67" t="s">
        <v>2090</v>
      </c>
      <c r="C1470" s="68" t="s">
        <v>2811</v>
      </c>
      <c r="D1470" s="68" t="s">
        <v>4447</v>
      </c>
      <c r="E1470" s="67" t="s">
        <v>4448</v>
      </c>
      <c r="F1470" s="69">
        <v>4.3959999999999999</v>
      </c>
      <c r="G1470" s="70">
        <v>12.5631</v>
      </c>
      <c r="H1470" s="70">
        <v>197.25710000000001</v>
      </c>
      <c r="I1470" s="73">
        <v>45365</v>
      </c>
      <c r="J1470" s="73">
        <v>52670</v>
      </c>
      <c r="K1470" s="69">
        <v>3.5</v>
      </c>
      <c r="L1470" s="68" t="s">
        <v>2609</v>
      </c>
      <c r="M1470" s="71">
        <v>3.7000000000000002E-3</v>
      </c>
      <c r="N1470" t="str">
        <f>_xll.IMDP("BND",D1470,$N$1,A1470)</f>
        <v>일반</v>
      </c>
      <c r="O1470">
        <f t="shared" si="22"/>
        <v>4.6483470000000006E-2</v>
      </c>
    </row>
    <row r="1471" spans="1:15" x14ac:dyDescent="0.3">
      <c r="A1471" s="73">
        <v>46311</v>
      </c>
      <c r="B1471" s="67" t="s">
        <v>2090</v>
      </c>
      <c r="C1471" s="68" t="s">
        <v>2811</v>
      </c>
      <c r="D1471" s="68" t="s">
        <v>4449</v>
      </c>
      <c r="E1471" s="67" t="s">
        <v>4450</v>
      </c>
      <c r="F1471" s="69">
        <v>4.4450000000000003</v>
      </c>
      <c r="G1471" s="70">
        <v>17.139099999999999</v>
      </c>
      <c r="H1471" s="70">
        <v>399.86</v>
      </c>
      <c r="I1471" s="73">
        <v>45525</v>
      </c>
      <c r="J1471" s="73">
        <v>56482</v>
      </c>
      <c r="K1471" s="69">
        <v>3.04</v>
      </c>
      <c r="L1471" s="68" t="s">
        <v>2609</v>
      </c>
      <c r="M1471" s="71">
        <v>3.2000000000000002E-3</v>
      </c>
      <c r="N1471" t="str">
        <f>_xll.IMDP("BND",D1471,$N$1,A1471)</f>
        <v>일반</v>
      </c>
      <c r="O1471">
        <f t="shared" si="22"/>
        <v>5.4845119999999997E-2</v>
      </c>
    </row>
    <row r="1472" spans="1:15" x14ac:dyDescent="0.3">
      <c r="A1472" s="73">
        <v>46311</v>
      </c>
      <c r="B1472" s="67" t="s">
        <v>2090</v>
      </c>
      <c r="C1472" s="68" t="s">
        <v>2811</v>
      </c>
      <c r="D1472" s="68" t="s">
        <v>4451</v>
      </c>
      <c r="E1472" s="67" t="s">
        <v>4452</v>
      </c>
      <c r="F1472" s="69">
        <v>3.9569999999999999</v>
      </c>
      <c r="G1472" s="70">
        <v>0.87549999999999994</v>
      </c>
      <c r="H1472" s="70">
        <v>1.1994</v>
      </c>
      <c r="I1472" s="73">
        <v>45548</v>
      </c>
      <c r="J1472" s="73">
        <v>46643</v>
      </c>
      <c r="K1472" s="69">
        <v>3.14</v>
      </c>
      <c r="L1472" s="68" t="s">
        <v>2609</v>
      </c>
      <c r="M1472" s="71">
        <v>3.7000000000000002E-3</v>
      </c>
      <c r="N1472" t="str">
        <f>_xll.IMDP("BND",D1472,$N$1,A1472)</f>
        <v>일반</v>
      </c>
      <c r="O1472">
        <f t="shared" si="22"/>
        <v>3.2393499999999998E-3</v>
      </c>
    </row>
    <row r="1473" spans="1:15" x14ac:dyDescent="0.3">
      <c r="A1473" s="73">
        <v>46311</v>
      </c>
      <c r="B1473" s="67" t="s">
        <v>2090</v>
      </c>
      <c r="C1473" s="68" t="s">
        <v>2811</v>
      </c>
      <c r="D1473" s="68" t="s">
        <v>4453</v>
      </c>
      <c r="E1473" s="67" t="s">
        <v>4454</v>
      </c>
      <c r="F1473" s="69">
        <v>4.1870000000000003</v>
      </c>
      <c r="G1473" s="70">
        <v>2.7888000000000002</v>
      </c>
      <c r="H1473" s="70">
        <v>9.4664000000000001</v>
      </c>
      <c r="I1473" s="73">
        <v>45589</v>
      </c>
      <c r="J1473" s="73">
        <v>47415</v>
      </c>
      <c r="K1473" s="69">
        <v>3.25</v>
      </c>
      <c r="L1473" s="68" t="s">
        <v>2609</v>
      </c>
      <c r="M1473" s="71">
        <v>2.8E-3</v>
      </c>
      <c r="N1473" t="str">
        <f>_xll.IMDP("BND",D1473,$N$1,A1473)</f>
        <v>일반</v>
      </c>
      <c r="O1473">
        <f t="shared" si="22"/>
        <v>7.8086400000000004E-3</v>
      </c>
    </row>
    <row r="1474" spans="1:15" x14ac:dyDescent="0.3">
      <c r="A1474" s="73">
        <v>46311</v>
      </c>
      <c r="B1474" s="67" t="s">
        <v>2090</v>
      </c>
      <c r="C1474" s="68" t="s">
        <v>2811</v>
      </c>
      <c r="D1474" s="68" t="s">
        <v>4455</v>
      </c>
      <c r="E1474" s="67" t="s">
        <v>4456</v>
      </c>
      <c r="F1474" s="69">
        <v>4.1879999999999997</v>
      </c>
      <c r="G1474" s="70">
        <v>2.8450000000000002</v>
      </c>
      <c r="H1474" s="70">
        <v>9.8097999999999992</v>
      </c>
      <c r="I1474" s="73">
        <v>45610</v>
      </c>
      <c r="J1474" s="73">
        <v>47436</v>
      </c>
      <c r="K1474" s="69">
        <v>3.24</v>
      </c>
      <c r="L1474" s="68" t="s">
        <v>2609</v>
      </c>
      <c r="M1474" s="71">
        <v>4.5999999999999999E-3</v>
      </c>
      <c r="N1474" t="str">
        <f>_xll.IMDP("BND",D1474,$N$1,A1474)</f>
        <v>일반</v>
      </c>
      <c r="O1474">
        <f t="shared" ref="O1474:O1537" si="23">M1474*G1474</f>
        <v>1.3087000000000001E-2</v>
      </c>
    </row>
    <row r="1475" spans="1:15" x14ac:dyDescent="0.3">
      <c r="A1475" s="73">
        <v>46311</v>
      </c>
      <c r="B1475" s="67" t="s">
        <v>2090</v>
      </c>
      <c r="C1475" s="68" t="s">
        <v>2811</v>
      </c>
      <c r="D1475" s="68" t="s">
        <v>4457</v>
      </c>
      <c r="E1475" s="67" t="s">
        <v>4458</v>
      </c>
      <c r="F1475" s="69">
        <v>4.4459999999999997</v>
      </c>
      <c r="G1475" s="70">
        <v>17.6769</v>
      </c>
      <c r="H1475" s="70">
        <v>422.64510000000001</v>
      </c>
      <c r="I1475" s="73">
        <v>45639</v>
      </c>
      <c r="J1475" s="73">
        <v>56594</v>
      </c>
      <c r="K1475" s="69">
        <v>2.63</v>
      </c>
      <c r="L1475" s="68" t="s">
        <v>2609</v>
      </c>
      <c r="M1475" s="71">
        <v>2.3E-3</v>
      </c>
      <c r="N1475" t="str">
        <f>_xll.IMDP("BND",D1475,$N$1,A1475)</f>
        <v>일반</v>
      </c>
      <c r="O1475">
        <f t="shared" si="23"/>
        <v>4.0656869999999998E-2</v>
      </c>
    </row>
    <row r="1476" spans="1:15" x14ac:dyDescent="0.3">
      <c r="A1476" s="73">
        <v>46311</v>
      </c>
      <c r="B1476" s="67" t="s">
        <v>2090</v>
      </c>
      <c r="C1476" s="68" t="s">
        <v>2811</v>
      </c>
      <c r="D1476" s="68" t="s">
        <v>4459</v>
      </c>
      <c r="E1476" s="67" t="s">
        <v>4460</v>
      </c>
      <c r="F1476" s="69">
        <v>4.194</v>
      </c>
      <c r="G1476" s="70">
        <v>3.0962999999999998</v>
      </c>
      <c r="H1476" s="70">
        <v>11.3994</v>
      </c>
      <c r="I1476" s="73">
        <v>45699</v>
      </c>
      <c r="J1476" s="73">
        <v>47525</v>
      </c>
      <c r="K1476" s="69">
        <v>2.92</v>
      </c>
      <c r="L1476" s="68" t="s">
        <v>2609</v>
      </c>
      <c r="M1476" s="71">
        <v>7.1999999999999998E-3</v>
      </c>
      <c r="N1476" t="str">
        <f>_xll.IMDP("BND",D1476,$N$1,A1476)</f>
        <v>일반</v>
      </c>
      <c r="O1476">
        <f t="shared" si="23"/>
        <v>2.2293359999999998E-2</v>
      </c>
    </row>
    <row r="1477" spans="1:15" x14ac:dyDescent="0.3">
      <c r="A1477" s="73">
        <v>46311</v>
      </c>
      <c r="B1477" s="67" t="s">
        <v>2090</v>
      </c>
      <c r="C1477" s="68" t="s">
        <v>2811</v>
      </c>
      <c r="D1477" s="68" t="s">
        <v>4461</v>
      </c>
      <c r="E1477" s="67" t="s">
        <v>4462</v>
      </c>
      <c r="F1477" s="69">
        <v>4.4470000000000001</v>
      </c>
      <c r="G1477" s="70">
        <v>17.793500000000002</v>
      </c>
      <c r="H1477" s="70">
        <v>426.85430000000002</v>
      </c>
      <c r="I1477" s="73">
        <v>45722</v>
      </c>
      <c r="J1477" s="73">
        <v>56678</v>
      </c>
      <c r="K1477" s="69">
        <v>2.7</v>
      </c>
      <c r="L1477" s="68" t="s">
        <v>2609</v>
      </c>
      <c r="M1477" s="71">
        <v>2.7000000000000001E-3</v>
      </c>
      <c r="N1477" t="str">
        <f>_xll.IMDP("BND",D1477,$N$1,A1477)</f>
        <v>일반</v>
      </c>
      <c r="O1477">
        <f t="shared" si="23"/>
        <v>4.8042450000000007E-2</v>
      </c>
    </row>
    <row r="1478" spans="1:15" x14ac:dyDescent="0.3">
      <c r="A1478" s="73">
        <v>46311</v>
      </c>
      <c r="B1478" s="67" t="s">
        <v>2090</v>
      </c>
      <c r="C1478" s="68" t="s">
        <v>2811</v>
      </c>
      <c r="D1478" s="68" t="s">
        <v>4463</v>
      </c>
      <c r="E1478" s="67" t="s">
        <v>4464</v>
      </c>
      <c r="F1478" s="69">
        <v>4.1950000000000003</v>
      </c>
      <c r="G1478" s="70">
        <v>3.2572999999999999</v>
      </c>
      <c r="H1478" s="70">
        <v>12.622400000000001</v>
      </c>
      <c r="I1478" s="73">
        <v>45770</v>
      </c>
      <c r="J1478" s="73">
        <v>47596</v>
      </c>
      <c r="K1478" s="69">
        <v>2.66</v>
      </c>
      <c r="L1478" s="68" t="s">
        <v>2609</v>
      </c>
      <c r="M1478" s="71">
        <v>4.0000000000000001E-3</v>
      </c>
      <c r="N1478" t="str">
        <f>_xll.IMDP("BND",D1478,$N$1,A1478)</f>
        <v>일반</v>
      </c>
      <c r="O1478">
        <f t="shared" si="23"/>
        <v>1.3029199999999999E-2</v>
      </c>
    </row>
    <row r="1479" spans="1:15" x14ac:dyDescent="0.3">
      <c r="A1479" s="73">
        <v>46311</v>
      </c>
      <c r="B1479" s="67" t="s">
        <v>2090</v>
      </c>
      <c r="C1479" s="68" t="s">
        <v>2811</v>
      </c>
      <c r="D1479" s="68" t="s">
        <v>4465</v>
      </c>
      <c r="E1479" s="67" t="s">
        <v>4466</v>
      </c>
      <c r="F1479" s="69">
        <v>4.3</v>
      </c>
      <c r="G1479" s="70">
        <v>7.3548</v>
      </c>
      <c r="H1479" s="70">
        <v>62.650599999999997</v>
      </c>
      <c r="I1479" s="73">
        <v>45785</v>
      </c>
      <c r="J1479" s="73">
        <v>49437</v>
      </c>
      <c r="K1479" s="69">
        <v>2.75</v>
      </c>
      <c r="L1479" s="68" t="s">
        <v>2609</v>
      </c>
      <c r="M1479" s="71">
        <v>5.4000000000000003E-3</v>
      </c>
      <c r="N1479" t="str">
        <f>_xll.IMDP("BND",D1479,$N$1,A1479)</f>
        <v>일반</v>
      </c>
      <c r="O1479">
        <f t="shared" si="23"/>
        <v>3.9715920000000002E-2</v>
      </c>
    </row>
    <row r="1480" spans="1:15" x14ac:dyDescent="0.3">
      <c r="A1480" s="73">
        <v>46311</v>
      </c>
      <c r="B1480" s="67" t="s">
        <v>2090</v>
      </c>
      <c r="C1480" s="68" t="s">
        <v>2811</v>
      </c>
      <c r="D1480" s="68" t="s">
        <v>4467</v>
      </c>
      <c r="E1480" s="67" t="s">
        <v>4468</v>
      </c>
      <c r="F1480" s="69">
        <v>4.0369999999999999</v>
      </c>
      <c r="G1480" s="70">
        <v>1.5971</v>
      </c>
      <c r="H1480" s="70">
        <v>3.3771</v>
      </c>
      <c r="I1480" s="73">
        <v>45828</v>
      </c>
      <c r="J1480" s="73">
        <v>46924</v>
      </c>
      <c r="K1480" s="69">
        <v>2.69</v>
      </c>
      <c r="L1480" s="68" t="s">
        <v>2609</v>
      </c>
      <c r="M1480" s="71">
        <v>8.6999999999999994E-3</v>
      </c>
      <c r="N1480" t="str">
        <f>_xll.IMDP("BND",D1480,$N$1,A1480)</f>
        <v>일반</v>
      </c>
      <c r="O1480">
        <f t="shared" si="23"/>
        <v>1.3894769999999999E-2</v>
      </c>
    </row>
    <row r="1481" spans="1:15" x14ac:dyDescent="0.3">
      <c r="A1481" s="73">
        <v>46311</v>
      </c>
      <c r="B1481" s="67" t="s">
        <v>2090</v>
      </c>
      <c r="C1481" s="68" t="s">
        <v>2811</v>
      </c>
      <c r="D1481" s="68" t="s">
        <v>4469</v>
      </c>
      <c r="E1481" s="67" t="s">
        <v>4470</v>
      </c>
      <c r="F1481" s="69">
        <v>4.3029999999999999</v>
      </c>
      <c r="G1481" s="70">
        <v>7.4640000000000004</v>
      </c>
      <c r="H1481" s="70">
        <v>64.552099999999996</v>
      </c>
      <c r="I1481" s="73">
        <v>45852</v>
      </c>
      <c r="J1481" s="73">
        <v>49503</v>
      </c>
      <c r="K1481" s="69">
        <v>2.97</v>
      </c>
      <c r="L1481" s="68" t="s">
        <v>2609</v>
      </c>
      <c r="M1481" s="71">
        <v>3.8E-3</v>
      </c>
      <c r="N1481" t="str">
        <f>_xll.IMDP("BND",D1481,$N$1,A1481)</f>
        <v>일반</v>
      </c>
      <c r="O1481">
        <f t="shared" si="23"/>
        <v>2.8363200000000002E-2</v>
      </c>
    </row>
    <row r="1482" spans="1:15" x14ac:dyDescent="0.3">
      <c r="A1482" s="73">
        <v>46311</v>
      </c>
      <c r="B1482" s="67" t="s">
        <v>2090</v>
      </c>
      <c r="C1482" s="68" t="s">
        <v>2811</v>
      </c>
      <c r="D1482" s="68" t="s">
        <v>4471</v>
      </c>
      <c r="E1482" s="67" t="s">
        <v>4472</v>
      </c>
      <c r="F1482" s="69">
        <v>4.3170000000000002</v>
      </c>
      <c r="G1482" s="70">
        <v>7.6333000000000002</v>
      </c>
      <c r="H1482" s="70">
        <v>68.987099999999998</v>
      </c>
      <c r="I1482" s="73">
        <v>46058</v>
      </c>
      <c r="J1482" s="73">
        <v>49710</v>
      </c>
      <c r="K1482" s="69">
        <v>3.89</v>
      </c>
      <c r="L1482" s="68" t="s">
        <v>2609</v>
      </c>
      <c r="M1482" s="71">
        <v>3.2000000000000002E-3</v>
      </c>
      <c r="N1482" t="str">
        <f>_xll.IMDP("BND",D1482,$N$1,A1482)</f>
        <v>일반</v>
      </c>
      <c r="O1482">
        <f t="shared" si="23"/>
        <v>2.4426560000000003E-2</v>
      </c>
    </row>
    <row r="1483" spans="1:15" x14ac:dyDescent="0.3">
      <c r="A1483" s="73">
        <v>46311</v>
      </c>
      <c r="B1483" s="67" t="s">
        <v>2090</v>
      </c>
      <c r="C1483" s="68" t="s">
        <v>2811</v>
      </c>
      <c r="D1483" s="68" t="s">
        <v>13996</v>
      </c>
      <c r="E1483" s="67" t="s">
        <v>13997</v>
      </c>
      <c r="F1483" s="69">
        <v>4.4509999999999996</v>
      </c>
      <c r="G1483" s="70">
        <v>16.097799999999999</v>
      </c>
      <c r="H1483" s="70">
        <v>375.42500000000001</v>
      </c>
      <c r="I1483" s="73">
        <v>46199</v>
      </c>
      <c r="J1483" s="73">
        <v>57157</v>
      </c>
      <c r="K1483" s="69">
        <v>4.54</v>
      </c>
      <c r="L1483" s="68" t="s">
        <v>2609</v>
      </c>
      <c r="M1483" s="71">
        <v>4.7000000000000002E-3</v>
      </c>
      <c r="N1483" t="str">
        <f>_xll.IMDP("BND",D1483,$N$1,A1483)</f>
        <v>일반</v>
      </c>
      <c r="O1483">
        <f t="shared" si="23"/>
        <v>7.5659660000000004E-2</v>
      </c>
    </row>
    <row r="1484" spans="1:15" x14ac:dyDescent="0.3">
      <c r="A1484" s="73">
        <v>46311</v>
      </c>
      <c r="B1484" s="67" t="s">
        <v>2090</v>
      </c>
      <c r="C1484" s="68" t="s">
        <v>2811</v>
      </c>
      <c r="D1484" s="68" t="s">
        <v>14461</v>
      </c>
      <c r="E1484" s="67" t="s">
        <v>14462</v>
      </c>
      <c r="F1484" s="69">
        <v>4.2469999999999999</v>
      </c>
      <c r="G1484" s="70">
        <v>4.2148000000000003</v>
      </c>
      <c r="H1484" s="70">
        <v>21.042899999999999</v>
      </c>
      <c r="I1484" s="73">
        <v>46227</v>
      </c>
      <c r="J1484" s="73">
        <v>48053</v>
      </c>
      <c r="K1484" s="69">
        <v>4.4400000000000004</v>
      </c>
      <c r="L1484" s="68" t="s">
        <v>2609</v>
      </c>
      <c r="M1484" s="71">
        <v>7.1000000000000004E-3</v>
      </c>
      <c r="N1484" t="str">
        <f>_xll.IMDP("BND",D1484,$N$1,A1484)</f>
        <v>일반</v>
      </c>
      <c r="O1484">
        <f t="shared" si="23"/>
        <v>2.9925080000000003E-2</v>
      </c>
    </row>
    <row r="1485" spans="1:15" x14ac:dyDescent="0.3">
      <c r="A1485" s="73">
        <v>46311</v>
      </c>
      <c r="B1485" s="67" t="s">
        <v>2090</v>
      </c>
      <c r="C1485" s="68" t="s">
        <v>2811</v>
      </c>
      <c r="D1485" s="68" t="s">
        <v>15008</v>
      </c>
      <c r="E1485" s="67" t="s">
        <v>15009</v>
      </c>
      <c r="F1485" s="69">
        <v>4.2629999999999999</v>
      </c>
      <c r="G1485" s="70">
        <v>5.0875000000000004</v>
      </c>
      <c r="H1485" s="70">
        <v>30.414999999999999</v>
      </c>
      <c r="I1485" s="73">
        <v>46259</v>
      </c>
      <c r="J1485" s="73">
        <v>48451</v>
      </c>
      <c r="K1485" s="69">
        <v>4.3600000000000003</v>
      </c>
      <c r="L1485" s="68" t="s">
        <v>2609</v>
      </c>
      <c r="M1485" s="71">
        <v>2.3E-3</v>
      </c>
      <c r="N1485" t="str">
        <f>_xll.IMDP("BND",D1485,$N$1,A1485)</f>
        <v>일반</v>
      </c>
      <c r="O1485">
        <f t="shared" si="23"/>
        <v>1.170125E-2</v>
      </c>
    </row>
    <row r="1486" spans="1:15" x14ac:dyDescent="0.3">
      <c r="A1486" s="73">
        <v>46311</v>
      </c>
      <c r="B1486" s="67" t="s">
        <v>2090</v>
      </c>
      <c r="C1486" s="68" t="s">
        <v>2811</v>
      </c>
      <c r="D1486" s="68" t="s">
        <v>15899</v>
      </c>
      <c r="E1486" s="67" t="s">
        <v>15900</v>
      </c>
      <c r="F1486" s="69">
        <v>4.1120000000000001</v>
      </c>
      <c r="G1486" s="70">
        <v>1.8666</v>
      </c>
      <c r="H1486" s="70">
        <v>4.4634</v>
      </c>
      <c r="I1486" s="73">
        <v>46303</v>
      </c>
      <c r="J1486" s="73">
        <v>47032</v>
      </c>
      <c r="K1486" s="69">
        <v>4.21</v>
      </c>
      <c r="L1486" s="68" t="s">
        <v>2609</v>
      </c>
      <c r="M1486" s="71">
        <v>5.5999999999999999E-3</v>
      </c>
      <c r="N1486" t="str">
        <f>_xll.IMDP("BND",D1486,$N$1,A1486)</f>
        <v>일반</v>
      </c>
      <c r="O1486">
        <f t="shared" si="23"/>
        <v>1.0452960000000001E-2</v>
      </c>
    </row>
    <row r="1487" spans="1:15" x14ac:dyDescent="0.3">
      <c r="A1487" s="73">
        <v>46311</v>
      </c>
      <c r="B1487" s="67" t="s">
        <v>2090</v>
      </c>
      <c r="C1487" s="68" t="s">
        <v>2811</v>
      </c>
      <c r="D1487" s="68" t="s">
        <v>4473</v>
      </c>
      <c r="E1487" s="67" t="s">
        <v>4474</v>
      </c>
      <c r="F1487" s="69">
        <v>4.452</v>
      </c>
      <c r="G1487" s="70">
        <v>18.736499999999999</v>
      </c>
      <c r="H1487" s="70">
        <v>517.92700000000002</v>
      </c>
      <c r="I1487" s="73">
        <v>41178</v>
      </c>
      <c r="J1487" s="73">
        <v>59440</v>
      </c>
      <c r="K1487" s="69">
        <v>3.48</v>
      </c>
      <c r="L1487" s="68" t="s">
        <v>2609</v>
      </c>
      <c r="M1487" s="71">
        <v>3.8E-3</v>
      </c>
      <c r="N1487" t="str">
        <f>_xll.IMDP("BND",D1487,$N$1,A1487)</f>
        <v>일반</v>
      </c>
      <c r="O1487">
        <f t="shared" si="23"/>
        <v>7.1198700000000004E-2</v>
      </c>
    </row>
    <row r="1488" spans="1:15" x14ac:dyDescent="0.3">
      <c r="A1488" s="73">
        <v>46311</v>
      </c>
      <c r="B1488" s="67" t="s">
        <v>2090</v>
      </c>
      <c r="C1488" s="68" t="s">
        <v>2811</v>
      </c>
      <c r="D1488" s="68" t="s">
        <v>4475</v>
      </c>
      <c r="E1488" s="67" t="s">
        <v>4476</v>
      </c>
      <c r="F1488" s="69">
        <v>4.3369999999999997</v>
      </c>
      <c r="G1488" s="70">
        <v>7.9739000000000004</v>
      </c>
      <c r="H1488" s="70">
        <v>76.497699999999995</v>
      </c>
      <c r="I1488" s="73">
        <v>39140</v>
      </c>
      <c r="J1488" s="73">
        <v>50098</v>
      </c>
      <c r="K1488" s="69">
        <v>5.39</v>
      </c>
      <c r="L1488" s="68" t="s">
        <v>2609</v>
      </c>
      <c r="M1488" s="71">
        <v>2.5000000000000001E-3</v>
      </c>
      <c r="N1488" t="str">
        <f>_xll.IMDP("BND",D1488,$N$1,A1488)</f>
        <v>일반</v>
      </c>
      <c r="O1488">
        <f t="shared" si="23"/>
        <v>1.9934750000000001E-2</v>
      </c>
    </row>
    <row r="1489" spans="1:15" x14ac:dyDescent="0.3">
      <c r="A1489" s="73">
        <v>46311</v>
      </c>
      <c r="B1489" s="67" t="s">
        <v>2090</v>
      </c>
      <c r="C1489" s="68" t="s">
        <v>2811</v>
      </c>
      <c r="D1489" s="68" t="s">
        <v>4477</v>
      </c>
      <c r="E1489" s="67" t="s">
        <v>4478</v>
      </c>
      <c r="F1489" s="69">
        <v>4.4119999999999999</v>
      </c>
      <c r="G1489" s="70">
        <v>15.325699999999999</v>
      </c>
      <c r="H1489" s="70">
        <v>290.45420000000001</v>
      </c>
      <c r="I1489" s="73">
        <v>42999</v>
      </c>
      <c r="J1489" s="73">
        <v>53956</v>
      </c>
      <c r="K1489" s="69">
        <v>2.35</v>
      </c>
      <c r="L1489" s="68" t="s">
        <v>2609</v>
      </c>
      <c r="M1489" s="71">
        <v>5.0000000000000001E-3</v>
      </c>
      <c r="N1489" t="str">
        <f>_xll.IMDP("BND",D1489,$N$1,A1489)</f>
        <v>일반</v>
      </c>
      <c r="O1489">
        <f t="shared" si="23"/>
        <v>7.6628500000000002E-2</v>
      </c>
    </row>
    <row r="1490" spans="1:15" x14ac:dyDescent="0.3">
      <c r="A1490" s="73">
        <v>46311</v>
      </c>
      <c r="B1490" s="67" t="s">
        <v>2090</v>
      </c>
      <c r="C1490" s="68" t="s">
        <v>2811</v>
      </c>
      <c r="D1490" s="68" t="s">
        <v>4479</v>
      </c>
      <c r="E1490" s="67" t="s">
        <v>4480</v>
      </c>
      <c r="F1490" s="69">
        <v>4.423</v>
      </c>
      <c r="G1490" s="70">
        <v>17.570799999999998</v>
      </c>
      <c r="H1490" s="70">
        <v>376.45510000000002</v>
      </c>
      <c r="I1490" s="73">
        <v>43930</v>
      </c>
      <c r="J1490" s="73">
        <v>54887</v>
      </c>
      <c r="K1490" s="69">
        <v>1.71</v>
      </c>
      <c r="L1490" s="68" t="s">
        <v>2609</v>
      </c>
      <c r="M1490" s="71">
        <v>3.3999999999999998E-3</v>
      </c>
      <c r="N1490" t="str">
        <f>_xll.IMDP("BND",D1490,$N$1,A1490)</f>
        <v>일반</v>
      </c>
      <c r="O1490">
        <f t="shared" si="23"/>
        <v>5.974071999999999E-2</v>
      </c>
    </row>
    <row r="1491" spans="1:15" x14ac:dyDescent="0.3">
      <c r="A1491" s="73">
        <v>46311</v>
      </c>
      <c r="B1491" s="67" t="s">
        <v>2090</v>
      </c>
      <c r="C1491" s="68" t="s">
        <v>2811</v>
      </c>
      <c r="D1491" s="68" t="s">
        <v>4481</v>
      </c>
      <c r="E1491" s="67" t="s">
        <v>4482</v>
      </c>
      <c r="F1491" s="69">
        <v>4.4269999999999996</v>
      </c>
      <c r="G1491" s="70">
        <v>17.452300000000001</v>
      </c>
      <c r="H1491" s="70">
        <v>380.23590000000002</v>
      </c>
      <c r="I1491" s="73">
        <v>44147</v>
      </c>
      <c r="J1491" s="73">
        <v>55104</v>
      </c>
      <c r="K1491" s="69">
        <v>1.81</v>
      </c>
      <c r="L1491" s="68" t="s">
        <v>2609</v>
      </c>
      <c r="M1491" s="71">
        <v>2.3E-3</v>
      </c>
      <c r="N1491" t="str">
        <f>_xll.IMDP("BND",D1491,$N$1,A1491)</f>
        <v>일반</v>
      </c>
      <c r="O1491">
        <f t="shared" si="23"/>
        <v>4.0140290000000002E-2</v>
      </c>
    </row>
    <row r="1492" spans="1:15" x14ac:dyDescent="0.3">
      <c r="A1492" s="73">
        <v>46311</v>
      </c>
      <c r="B1492" s="67" t="s">
        <v>2090</v>
      </c>
      <c r="C1492" s="68" t="s">
        <v>2811</v>
      </c>
      <c r="D1492" s="68" t="s">
        <v>4483</v>
      </c>
      <c r="E1492" s="67" t="s">
        <v>4484</v>
      </c>
      <c r="F1492" s="69">
        <v>4.2290000000000001</v>
      </c>
      <c r="G1492" s="70">
        <v>4.1567999999999996</v>
      </c>
      <c r="H1492" s="70">
        <v>19.807600000000001</v>
      </c>
      <c r="I1492" s="73">
        <v>44281</v>
      </c>
      <c r="J1492" s="73">
        <v>47933</v>
      </c>
      <c r="K1492" s="69">
        <v>2.08</v>
      </c>
      <c r="L1492" s="68" t="s">
        <v>2609</v>
      </c>
      <c r="M1492" s="71">
        <v>4.1999999999999997E-3</v>
      </c>
      <c r="N1492" t="str">
        <f>_xll.IMDP("BND",D1492,$N$1,A1492)</f>
        <v>일반</v>
      </c>
      <c r="O1492">
        <f t="shared" si="23"/>
        <v>1.7458559999999998E-2</v>
      </c>
    </row>
    <row r="1493" spans="1:15" x14ac:dyDescent="0.3">
      <c r="A1493" s="73">
        <v>46311</v>
      </c>
      <c r="B1493" s="67" t="s">
        <v>2090</v>
      </c>
      <c r="C1493" s="68" t="s">
        <v>2811</v>
      </c>
      <c r="D1493" s="68" t="s">
        <v>4485</v>
      </c>
      <c r="E1493" s="67" t="s">
        <v>4486</v>
      </c>
      <c r="F1493" s="69">
        <v>4.3639999999999999</v>
      </c>
      <c r="G1493" s="70">
        <v>11.906700000000001</v>
      </c>
      <c r="H1493" s="70">
        <v>164.596</v>
      </c>
      <c r="I1493" s="73">
        <v>44301</v>
      </c>
      <c r="J1493" s="73">
        <v>51606</v>
      </c>
      <c r="K1493" s="69">
        <v>2.15</v>
      </c>
      <c r="L1493" s="68" t="s">
        <v>2609</v>
      </c>
      <c r="M1493" s="71">
        <v>4.8999999999999998E-3</v>
      </c>
      <c r="N1493" t="str">
        <f>_xll.IMDP("BND",D1493,$N$1,A1493)</f>
        <v>일반</v>
      </c>
      <c r="O1493">
        <f t="shared" si="23"/>
        <v>5.8342829999999998E-2</v>
      </c>
    </row>
    <row r="1494" spans="1:15" x14ac:dyDescent="0.3">
      <c r="A1494" s="73">
        <v>46311</v>
      </c>
      <c r="B1494" s="67" t="s">
        <v>2090</v>
      </c>
      <c r="C1494" s="68" t="s">
        <v>2811</v>
      </c>
      <c r="D1494" s="68" t="s">
        <v>4487</v>
      </c>
      <c r="E1494" s="67" t="s">
        <v>4488</v>
      </c>
      <c r="F1494" s="69">
        <v>4.3659999999999997</v>
      </c>
      <c r="G1494" s="70">
        <v>12.0707</v>
      </c>
      <c r="H1494" s="70">
        <v>169.97749999999999</v>
      </c>
      <c r="I1494" s="73">
        <v>44400</v>
      </c>
      <c r="J1494" s="73">
        <v>51705</v>
      </c>
      <c r="K1494" s="69">
        <v>2.0699999999999998</v>
      </c>
      <c r="L1494" s="68" t="s">
        <v>2609</v>
      </c>
      <c r="M1494" s="71">
        <v>3.8E-3</v>
      </c>
      <c r="N1494" t="str">
        <f>_xll.IMDP("BND",D1494,$N$1,A1494)</f>
        <v>일반</v>
      </c>
      <c r="O1494">
        <f t="shared" si="23"/>
        <v>4.5868659999999999E-2</v>
      </c>
    </row>
    <row r="1495" spans="1:15" x14ac:dyDescent="0.3">
      <c r="A1495" s="73">
        <v>46311</v>
      </c>
      <c r="B1495" s="67" t="s">
        <v>2090</v>
      </c>
      <c r="C1495" s="68" t="s">
        <v>2811</v>
      </c>
      <c r="D1495" s="68" t="s">
        <v>4489</v>
      </c>
      <c r="E1495" s="67" t="s">
        <v>4490</v>
      </c>
      <c r="F1495" s="69">
        <v>4.37</v>
      </c>
      <c r="G1495" s="70">
        <v>11.8657</v>
      </c>
      <c r="H1495" s="70">
        <v>168.1662</v>
      </c>
      <c r="I1495" s="73">
        <v>44490</v>
      </c>
      <c r="J1495" s="73">
        <v>51795</v>
      </c>
      <c r="K1495" s="69">
        <v>2.41</v>
      </c>
      <c r="L1495" s="68" t="s">
        <v>2609</v>
      </c>
      <c r="M1495" s="71">
        <v>2.8999999999999998E-3</v>
      </c>
      <c r="N1495" t="str">
        <f>_xll.IMDP("BND",D1495,$N$1,A1495)</f>
        <v>일반</v>
      </c>
      <c r="O1495">
        <f t="shared" si="23"/>
        <v>3.4410530000000002E-2</v>
      </c>
    </row>
    <row r="1496" spans="1:15" x14ac:dyDescent="0.3">
      <c r="A1496" s="73">
        <v>46311</v>
      </c>
      <c r="B1496" s="67" t="s">
        <v>2090</v>
      </c>
      <c r="C1496" s="68" t="s">
        <v>2811</v>
      </c>
      <c r="D1496" s="68" t="s">
        <v>4491</v>
      </c>
      <c r="E1496" s="67" t="s">
        <v>4492</v>
      </c>
      <c r="F1496" s="69">
        <v>4.4390000000000001</v>
      </c>
      <c r="G1496" s="70">
        <v>16.863299999999999</v>
      </c>
      <c r="H1496" s="70">
        <v>370.79680000000002</v>
      </c>
      <c r="I1496" s="73">
        <v>44511</v>
      </c>
      <c r="J1496" s="73">
        <v>55468</v>
      </c>
      <c r="K1496" s="69">
        <v>2.4</v>
      </c>
      <c r="L1496" s="68" t="s">
        <v>2609</v>
      </c>
      <c r="M1496" s="71">
        <v>5.1999999999999998E-3</v>
      </c>
      <c r="N1496" t="str">
        <f>_xll.IMDP("BND",D1496,$N$1,A1496)</f>
        <v>일반</v>
      </c>
      <c r="O1496">
        <f t="shared" si="23"/>
        <v>8.7689159999999988E-2</v>
      </c>
    </row>
    <row r="1497" spans="1:15" x14ac:dyDescent="0.3">
      <c r="A1497" s="73">
        <v>46311</v>
      </c>
      <c r="B1497" s="67" t="s">
        <v>2090</v>
      </c>
      <c r="C1497" s="68" t="s">
        <v>2811</v>
      </c>
      <c r="D1497" s="68" t="s">
        <v>4493</v>
      </c>
      <c r="E1497" s="67" t="s">
        <v>4494</v>
      </c>
      <c r="F1497" s="69">
        <v>3.6419999999999999</v>
      </c>
      <c r="G1497" s="70">
        <v>0.42320000000000002</v>
      </c>
      <c r="H1497" s="70">
        <v>0.38700000000000001</v>
      </c>
      <c r="I1497" s="73">
        <v>44644</v>
      </c>
      <c r="J1497" s="73">
        <v>46470</v>
      </c>
      <c r="K1497" s="69">
        <v>2.86</v>
      </c>
      <c r="L1497" s="68" t="s">
        <v>2609</v>
      </c>
      <c r="M1497" s="71">
        <v>3.7000000000000002E-3</v>
      </c>
      <c r="N1497" t="str">
        <f>_xll.IMDP("BND",D1497,$N$1,A1497)</f>
        <v>일반</v>
      </c>
      <c r="O1497">
        <f t="shared" si="23"/>
        <v>1.5658400000000002E-3</v>
      </c>
    </row>
    <row r="1498" spans="1:15" x14ac:dyDescent="0.3">
      <c r="A1498" s="73">
        <v>46311</v>
      </c>
      <c r="B1498" s="67" t="s">
        <v>2090</v>
      </c>
      <c r="C1498" s="68" t="s">
        <v>2811</v>
      </c>
      <c r="D1498" s="68" t="s">
        <v>4495</v>
      </c>
      <c r="E1498" s="67" t="s">
        <v>4496</v>
      </c>
      <c r="F1498" s="69">
        <v>4.4470000000000001</v>
      </c>
      <c r="G1498" s="70">
        <v>16.192399999999999</v>
      </c>
      <c r="H1498" s="70">
        <v>349.90620000000001</v>
      </c>
      <c r="I1498" s="73">
        <v>44666</v>
      </c>
      <c r="J1498" s="73">
        <v>55624</v>
      </c>
      <c r="K1498" s="69">
        <v>3.26</v>
      </c>
      <c r="L1498" s="68" t="s">
        <v>2609</v>
      </c>
      <c r="M1498" s="71">
        <v>5.3E-3</v>
      </c>
      <c r="N1498" t="str">
        <f>_xll.IMDP("BND",D1498,$N$1,A1498)</f>
        <v>일반</v>
      </c>
      <c r="O1498">
        <f t="shared" si="23"/>
        <v>8.5819720000000002E-2</v>
      </c>
    </row>
    <row r="1499" spans="1:15" x14ac:dyDescent="0.3">
      <c r="A1499" s="73">
        <v>46311</v>
      </c>
      <c r="B1499" s="67" t="s">
        <v>2090</v>
      </c>
      <c r="C1499" s="68" t="s">
        <v>2811</v>
      </c>
      <c r="D1499" s="68" t="s">
        <v>4497</v>
      </c>
      <c r="E1499" s="67" t="s">
        <v>4498</v>
      </c>
      <c r="F1499" s="69">
        <v>4.2640000000000002</v>
      </c>
      <c r="G1499" s="70">
        <v>5.6157000000000004</v>
      </c>
      <c r="H1499" s="70">
        <v>36.597999999999999</v>
      </c>
      <c r="I1499" s="73">
        <v>45001</v>
      </c>
      <c r="J1499" s="73">
        <v>48654</v>
      </c>
      <c r="K1499" s="69">
        <v>3.68</v>
      </c>
      <c r="L1499" s="68" t="s">
        <v>2609</v>
      </c>
      <c r="M1499" s="71">
        <v>3.5999999999999999E-3</v>
      </c>
      <c r="N1499" t="str">
        <f>_xll.IMDP("BND",D1499,$N$1,A1499)</f>
        <v>일반</v>
      </c>
      <c r="O1499">
        <f t="shared" si="23"/>
        <v>2.0216520000000002E-2</v>
      </c>
    </row>
    <row r="1500" spans="1:15" x14ac:dyDescent="0.3">
      <c r="A1500" s="73">
        <v>46311</v>
      </c>
      <c r="B1500" s="67" t="s">
        <v>2090</v>
      </c>
      <c r="C1500" s="68" t="s">
        <v>2811</v>
      </c>
      <c r="D1500" s="68" t="s">
        <v>4499</v>
      </c>
      <c r="E1500" s="67" t="s">
        <v>4500</v>
      </c>
      <c r="F1500" s="69">
        <v>4</v>
      </c>
      <c r="G1500" s="70">
        <v>1.4232</v>
      </c>
      <c r="H1500" s="70">
        <v>2.7810999999999999</v>
      </c>
      <c r="I1500" s="73">
        <v>45037</v>
      </c>
      <c r="J1500" s="73">
        <v>46864</v>
      </c>
      <c r="K1500" s="69">
        <v>3.68</v>
      </c>
      <c r="L1500" s="68" t="s">
        <v>2609</v>
      </c>
      <c r="M1500" s="71">
        <v>6.6E-3</v>
      </c>
      <c r="N1500" t="str">
        <f>_xll.IMDP("BND",D1500,$N$1,A1500)</f>
        <v>일반</v>
      </c>
      <c r="O1500">
        <f t="shared" si="23"/>
        <v>9.3931199999999996E-3</v>
      </c>
    </row>
    <row r="1501" spans="1:15" x14ac:dyDescent="0.3">
      <c r="A1501" s="73">
        <v>46311</v>
      </c>
      <c r="B1501" s="67" t="s">
        <v>2090</v>
      </c>
      <c r="C1501" s="68" t="s">
        <v>2811</v>
      </c>
      <c r="D1501" s="68" t="s">
        <v>4501</v>
      </c>
      <c r="E1501" s="67" t="s">
        <v>4502</v>
      </c>
      <c r="F1501" s="69">
        <v>4.0430000000000001</v>
      </c>
      <c r="G1501" s="70">
        <v>1.6042000000000001</v>
      </c>
      <c r="H1501" s="70">
        <v>3.4209999999999998</v>
      </c>
      <c r="I1501" s="73">
        <v>45106</v>
      </c>
      <c r="J1501" s="73">
        <v>46933</v>
      </c>
      <c r="K1501" s="69">
        <v>3.95</v>
      </c>
      <c r="L1501" s="68" t="s">
        <v>2609</v>
      </c>
      <c r="M1501" s="71">
        <v>3.7000000000000002E-3</v>
      </c>
      <c r="N1501" t="str">
        <f>_xll.IMDP("BND",D1501,$N$1,A1501)</f>
        <v>일반</v>
      </c>
      <c r="O1501">
        <f t="shared" si="23"/>
        <v>5.9355400000000004E-3</v>
      </c>
    </row>
    <row r="1502" spans="1:15" x14ac:dyDescent="0.3">
      <c r="A1502" s="73">
        <v>46311</v>
      </c>
      <c r="B1502" s="67" t="s">
        <v>2090</v>
      </c>
      <c r="C1502" s="68" t="s">
        <v>2811</v>
      </c>
      <c r="D1502" s="68" t="s">
        <v>4503</v>
      </c>
      <c r="E1502" s="67" t="s">
        <v>4504</v>
      </c>
      <c r="F1502" s="69">
        <v>4.2759999999999998</v>
      </c>
      <c r="G1502" s="70">
        <v>6.2896000000000001</v>
      </c>
      <c r="H1502" s="70">
        <v>46.123800000000003</v>
      </c>
      <c r="I1502" s="73">
        <v>45336</v>
      </c>
      <c r="J1502" s="73">
        <v>48989</v>
      </c>
      <c r="K1502" s="69">
        <v>3.67</v>
      </c>
      <c r="L1502" s="68" t="s">
        <v>2609</v>
      </c>
      <c r="M1502" s="71">
        <v>6.3E-3</v>
      </c>
      <c r="N1502" t="str">
        <f>_xll.IMDP("BND",D1502,$N$1,A1502)</f>
        <v>일반</v>
      </c>
      <c r="O1502">
        <f t="shared" si="23"/>
        <v>3.9624480000000004E-2</v>
      </c>
    </row>
    <row r="1503" spans="1:15" x14ac:dyDescent="0.3">
      <c r="A1503" s="73">
        <v>46311</v>
      </c>
      <c r="B1503" s="67" t="s">
        <v>2090</v>
      </c>
      <c r="C1503" s="68" t="s">
        <v>2811</v>
      </c>
      <c r="D1503" s="68" t="s">
        <v>4505</v>
      </c>
      <c r="E1503" s="67" t="s">
        <v>4506</v>
      </c>
      <c r="F1503" s="69">
        <v>4.1379999999999999</v>
      </c>
      <c r="G1503" s="70">
        <v>2.2886000000000002</v>
      </c>
      <c r="H1503" s="70">
        <v>6.4772999999999996</v>
      </c>
      <c r="I1503" s="73">
        <v>45372</v>
      </c>
      <c r="J1503" s="73">
        <v>47198</v>
      </c>
      <c r="K1503" s="69">
        <v>3.56</v>
      </c>
      <c r="L1503" s="68" t="s">
        <v>2609</v>
      </c>
      <c r="M1503" s="71">
        <v>6.0000000000000001E-3</v>
      </c>
      <c r="N1503" t="str">
        <f>_xll.IMDP("BND",D1503,$N$1,A1503)</f>
        <v>일반</v>
      </c>
      <c r="O1503">
        <f t="shared" si="23"/>
        <v>1.3731600000000002E-2</v>
      </c>
    </row>
    <row r="1504" spans="1:15" x14ac:dyDescent="0.3">
      <c r="A1504" s="73">
        <v>46311</v>
      </c>
      <c r="B1504" s="67" t="s">
        <v>2090</v>
      </c>
      <c r="C1504" s="68" t="s">
        <v>2811</v>
      </c>
      <c r="D1504" s="68" t="s">
        <v>4507</v>
      </c>
      <c r="E1504" s="67" t="s">
        <v>4508</v>
      </c>
      <c r="F1504" s="69">
        <v>4.1760000000000002</v>
      </c>
      <c r="G1504" s="70">
        <v>2.6884999999999999</v>
      </c>
      <c r="H1504" s="70">
        <v>8.7378999999999998</v>
      </c>
      <c r="I1504" s="73">
        <v>45533</v>
      </c>
      <c r="J1504" s="73">
        <v>47359</v>
      </c>
      <c r="K1504" s="69">
        <v>3.15</v>
      </c>
      <c r="L1504" s="68" t="s">
        <v>2609</v>
      </c>
      <c r="M1504" s="71">
        <v>2.3E-3</v>
      </c>
      <c r="N1504" t="str">
        <f>_xll.IMDP("BND",D1504,$N$1,A1504)</f>
        <v>일반</v>
      </c>
      <c r="O1504">
        <f t="shared" si="23"/>
        <v>6.1835499999999995E-3</v>
      </c>
    </row>
    <row r="1505" spans="1:15" x14ac:dyDescent="0.3">
      <c r="A1505" s="73">
        <v>46311</v>
      </c>
      <c r="B1505" s="67" t="s">
        <v>2090</v>
      </c>
      <c r="C1505" s="68" t="s">
        <v>2811</v>
      </c>
      <c r="D1505" s="68" t="s">
        <v>1629</v>
      </c>
      <c r="E1505" s="67" t="s">
        <v>1631</v>
      </c>
      <c r="F1505" s="69">
        <v>4.4450000000000003</v>
      </c>
      <c r="G1505" s="70">
        <v>17.243600000000001</v>
      </c>
      <c r="H1505" s="70">
        <v>403.5111</v>
      </c>
      <c r="I1505" s="73">
        <v>45548</v>
      </c>
      <c r="J1505" s="73">
        <v>56503</v>
      </c>
      <c r="K1505" s="69">
        <v>3</v>
      </c>
      <c r="L1505" s="68" t="s">
        <v>2609</v>
      </c>
      <c r="M1505" s="71">
        <v>4.3E-3</v>
      </c>
      <c r="N1505" t="str">
        <f>_xll.IMDP("BND",D1505,$N$1,A1505)</f>
        <v>일반</v>
      </c>
      <c r="O1505">
        <f t="shared" si="23"/>
        <v>7.4147480000000002E-2</v>
      </c>
    </row>
    <row r="1506" spans="1:15" x14ac:dyDescent="0.3">
      <c r="A1506" s="73">
        <v>46311</v>
      </c>
      <c r="B1506" s="67" t="s">
        <v>2090</v>
      </c>
      <c r="C1506" s="68" t="s">
        <v>2811</v>
      </c>
      <c r="D1506" s="68" t="s">
        <v>4509</v>
      </c>
      <c r="E1506" s="67" t="s">
        <v>4510</v>
      </c>
      <c r="F1506" s="69">
        <v>4.4429999999999996</v>
      </c>
      <c r="G1506" s="70">
        <v>16.961300000000001</v>
      </c>
      <c r="H1506" s="70">
        <v>397.44099999999997</v>
      </c>
      <c r="I1506" s="73">
        <v>45589</v>
      </c>
      <c r="J1506" s="73">
        <v>56545</v>
      </c>
      <c r="K1506" s="69">
        <v>3.05</v>
      </c>
      <c r="L1506" s="68" t="s">
        <v>2609</v>
      </c>
      <c r="M1506" s="71">
        <v>8.3999999999999995E-3</v>
      </c>
      <c r="N1506" t="str">
        <f>_xll.IMDP("BND",D1506,$N$1,A1506)</f>
        <v>일반</v>
      </c>
      <c r="O1506">
        <f t="shared" si="23"/>
        <v>0.14247492</v>
      </c>
    </row>
    <row r="1507" spans="1:15" x14ac:dyDescent="0.3">
      <c r="A1507" s="73">
        <v>46311</v>
      </c>
      <c r="B1507" s="67" t="s">
        <v>2090</v>
      </c>
      <c r="C1507" s="68" t="s">
        <v>2811</v>
      </c>
      <c r="D1507" s="68" t="s">
        <v>4511</v>
      </c>
      <c r="E1507" s="67" t="s">
        <v>4512</v>
      </c>
      <c r="F1507" s="69">
        <v>4.1890000000000001</v>
      </c>
      <c r="G1507" s="70">
        <v>2.8666</v>
      </c>
      <c r="H1507" s="70">
        <v>9.9383999999999997</v>
      </c>
      <c r="I1507" s="73">
        <v>45617</v>
      </c>
      <c r="J1507" s="73">
        <v>47443</v>
      </c>
      <c r="K1507" s="69">
        <v>3.17</v>
      </c>
      <c r="L1507" s="68" t="s">
        <v>2609</v>
      </c>
      <c r="M1507" s="71">
        <v>7.3000000000000001E-3</v>
      </c>
      <c r="N1507" t="str">
        <f>_xll.IMDP("BND",D1507,$N$1,A1507)</f>
        <v>일반</v>
      </c>
      <c r="O1507">
        <f t="shared" si="23"/>
        <v>2.0926179999999999E-2</v>
      </c>
    </row>
    <row r="1508" spans="1:15" x14ac:dyDescent="0.3">
      <c r="A1508" s="73">
        <v>46311</v>
      </c>
      <c r="B1508" s="67" t="s">
        <v>2090</v>
      </c>
      <c r="C1508" s="68" t="s">
        <v>2811</v>
      </c>
      <c r="D1508" s="68" t="s">
        <v>4513</v>
      </c>
      <c r="E1508" s="67" t="s">
        <v>4514</v>
      </c>
      <c r="F1508" s="69">
        <v>3.9860000000000002</v>
      </c>
      <c r="G1508" s="70">
        <v>1.2887999999999999</v>
      </c>
      <c r="H1508" s="70">
        <v>2.3094000000000001</v>
      </c>
      <c r="I1508" s="73">
        <v>45708</v>
      </c>
      <c r="J1508" s="73">
        <v>46801</v>
      </c>
      <c r="K1508" s="69">
        <v>2.84</v>
      </c>
      <c r="L1508" s="68" t="s">
        <v>2609</v>
      </c>
      <c r="M1508" s="71">
        <v>2.3E-3</v>
      </c>
      <c r="N1508" t="str">
        <f>_xll.IMDP("BND",D1508,$N$1,A1508)</f>
        <v>일반</v>
      </c>
      <c r="O1508">
        <f t="shared" si="23"/>
        <v>2.9642399999999999E-3</v>
      </c>
    </row>
    <row r="1509" spans="1:15" x14ac:dyDescent="0.3">
      <c r="A1509" s="73">
        <v>46311</v>
      </c>
      <c r="B1509" s="67" t="s">
        <v>2090</v>
      </c>
      <c r="C1509" s="68" t="s">
        <v>2811</v>
      </c>
      <c r="D1509" s="68" t="s">
        <v>4515</v>
      </c>
      <c r="E1509" s="67" t="s">
        <v>4516</v>
      </c>
      <c r="F1509" s="69">
        <v>4.194</v>
      </c>
      <c r="G1509" s="70">
        <v>3.1876000000000002</v>
      </c>
      <c r="H1509" s="70">
        <v>12.013199999999999</v>
      </c>
      <c r="I1509" s="73">
        <v>45730</v>
      </c>
      <c r="J1509" s="73">
        <v>47556</v>
      </c>
      <c r="K1509" s="69">
        <v>2.87</v>
      </c>
      <c r="L1509" s="68" t="s">
        <v>2609</v>
      </c>
      <c r="M1509" s="71">
        <v>4.4999999999999997E-3</v>
      </c>
      <c r="N1509" t="str">
        <f>_xll.IMDP("BND",D1509,$N$1,A1509)</f>
        <v>일반</v>
      </c>
      <c r="O1509">
        <f t="shared" si="23"/>
        <v>1.43442E-2</v>
      </c>
    </row>
    <row r="1510" spans="1:15" x14ac:dyDescent="0.3">
      <c r="A1510" s="73">
        <v>46311</v>
      </c>
      <c r="B1510" s="67" t="s">
        <v>2090</v>
      </c>
      <c r="C1510" s="68" t="s">
        <v>2811</v>
      </c>
      <c r="D1510" s="68" t="s">
        <v>4517</v>
      </c>
      <c r="E1510" s="67" t="s">
        <v>4518</v>
      </c>
      <c r="F1510" s="69">
        <v>4.2990000000000004</v>
      </c>
      <c r="G1510" s="70">
        <v>7.3273999999999999</v>
      </c>
      <c r="H1510" s="70">
        <v>62.248800000000003</v>
      </c>
      <c r="I1510" s="73">
        <v>45777</v>
      </c>
      <c r="J1510" s="73">
        <v>49429</v>
      </c>
      <c r="K1510" s="69">
        <v>2.76</v>
      </c>
      <c r="L1510" s="68" t="s">
        <v>2609</v>
      </c>
      <c r="M1510" s="71">
        <v>3.3E-3</v>
      </c>
      <c r="N1510" t="str">
        <f>_xll.IMDP("BND",D1510,$N$1,A1510)</f>
        <v>일반</v>
      </c>
      <c r="O1510">
        <f t="shared" si="23"/>
        <v>2.4180420000000001E-2</v>
      </c>
    </row>
    <row r="1511" spans="1:15" x14ac:dyDescent="0.3">
      <c r="A1511" s="73">
        <v>46311</v>
      </c>
      <c r="B1511" s="67" t="s">
        <v>2090</v>
      </c>
      <c r="C1511" s="68" t="s">
        <v>2811</v>
      </c>
      <c r="D1511" s="68" t="s">
        <v>4519</v>
      </c>
      <c r="E1511" s="67" t="s">
        <v>4520</v>
      </c>
      <c r="F1511" s="69">
        <v>4.01</v>
      </c>
      <c r="G1511" s="70">
        <v>1.4892000000000001</v>
      </c>
      <c r="H1511" s="70">
        <v>2.9891000000000001</v>
      </c>
      <c r="I1511" s="73">
        <v>45786</v>
      </c>
      <c r="J1511" s="73">
        <v>46882</v>
      </c>
      <c r="K1511" s="69">
        <v>2.5499999999999998</v>
      </c>
      <c r="L1511" s="68" t="s">
        <v>2609</v>
      </c>
      <c r="M1511" s="71">
        <v>6.8999999999999999E-3</v>
      </c>
      <c r="N1511" t="str">
        <f>_xll.IMDP("BND",D1511,$N$1,A1511)</f>
        <v>일반</v>
      </c>
      <c r="O1511">
        <f t="shared" si="23"/>
        <v>1.027548E-2</v>
      </c>
    </row>
    <row r="1512" spans="1:15" x14ac:dyDescent="0.3">
      <c r="A1512" s="73">
        <v>46311</v>
      </c>
      <c r="B1512" s="67" t="s">
        <v>2090</v>
      </c>
      <c r="C1512" s="68" t="s">
        <v>2811</v>
      </c>
      <c r="D1512" s="68" t="s">
        <v>4521</v>
      </c>
      <c r="E1512" s="67" t="s">
        <v>4522</v>
      </c>
      <c r="F1512" s="69">
        <v>4.4450000000000003</v>
      </c>
      <c r="G1512" s="70">
        <v>17.5656</v>
      </c>
      <c r="H1512" s="70">
        <v>422.56790000000001</v>
      </c>
      <c r="I1512" s="73">
        <v>45828</v>
      </c>
      <c r="J1512" s="73">
        <v>56783</v>
      </c>
      <c r="K1512" s="69">
        <v>2.82</v>
      </c>
      <c r="L1512" s="68" t="s">
        <v>2609</v>
      </c>
      <c r="M1512" s="71">
        <v>4.4999999999999997E-3</v>
      </c>
      <c r="N1512" t="str">
        <f>_xll.IMDP("BND",D1512,$N$1,A1512)</f>
        <v>일반</v>
      </c>
      <c r="O1512">
        <f t="shared" si="23"/>
        <v>7.9045199999999996E-2</v>
      </c>
    </row>
    <row r="1513" spans="1:15" x14ac:dyDescent="0.3">
      <c r="A1513" s="73">
        <v>46311</v>
      </c>
      <c r="B1513" s="67" t="s">
        <v>2090</v>
      </c>
      <c r="C1513" s="68" t="s">
        <v>2811</v>
      </c>
      <c r="D1513" s="68" t="s">
        <v>4523</v>
      </c>
      <c r="E1513" s="67" t="s">
        <v>4524</v>
      </c>
      <c r="F1513" s="69">
        <v>4.2080000000000002</v>
      </c>
      <c r="G1513" s="70">
        <v>3.6619999999999999</v>
      </c>
      <c r="H1513" s="70">
        <v>16.084199999999999</v>
      </c>
      <c r="I1513" s="73">
        <v>45947</v>
      </c>
      <c r="J1513" s="73">
        <v>47773</v>
      </c>
      <c r="K1513" s="69">
        <v>2.88</v>
      </c>
      <c r="L1513" s="68" t="s">
        <v>2609</v>
      </c>
      <c r="M1513" s="71">
        <v>2.2000000000000001E-3</v>
      </c>
      <c r="N1513" t="str">
        <f>_xll.IMDP("BND",D1513,$N$1,A1513)</f>
        <v>일반</v>
      </c>
      <c r="O1513">
        <f t="shared" si="23"/>
        <v>8.0564E-3</v>
      </c>
    </row>
    <row r="1514" spans="1:15" x14ac:dyDescent="0.3">
      <c r="A1514" s="73">
        <v>46311</v>
      </c>
      <c r="B1514" s="67" t="s">
        <v>2090</v>
      </c>
      <c r="C1514" s="68" t="s">
        <v>2811</v>
      </c>
      <c r="D1514" s="68" t="s">
        <v>4525</v>
      </c>
      <c r="E1514" s="67" t="s">
        <v>4526</v>
      </c>
      <c r="F1514" s="69">
        <v>4.1319999999999997</v>
      </c>
      <c r="G1514" s="70">
        <v>2.1859000000000002</v>
      </c>
      <c r="H1514" s="70">
        <v>5.9946999999999999</v>
      </c>
      <c r="I1514" s="73">
        <v>45979</v>
      </c>
      <c r="J1514" s="73">
        <v>47165</v>
      </c>
      <c r="K1514" s="69">
        <v>3.18</v>
      </c>
      <c r="L1514" s="68" t="s">
        <v>2609</v>
      </c>
      <c r="M1514" s="71">
        <v>1.8800000000000001E-2</v>
      </c>
      <c r="N1514" t="str">
        <f>_xll.IMDP("BND",D1514,$N$1,A1514)</f>
        <v>일반</v>
      </c>
      <c r="O1514">
        <f t="shared" si="23"/>
        <v>4.1094920000000007E-2</v>
      </c>
    </row>
    <row r="1515" spans="1:15" x14ac:dyDescent="0.3">
      <c r="A1515" s="73">
        <v>46311</v>
      </c>
      <c r="B1515" s="67" t="s">
        <v>2090</v>
      </c>
      <c r="C1515" s="68" t="s">
        <v>2811</v>
      </c>
      <c r="D1515" s="68" t="s">
        <v>4527</v>
      </c>
      <c r="E1515" s="67" t="s">
        <v>4528</v>
      </c>
      <c r="F1515" s="69">
        <v>4.1449999999999996</v>
      </c>
      <c r="G1515" s="70">
        <v>2.3216999999999999</v>
      </c>
      <c r="H1515" s="70">
        <v>6.7435999999999998</v>
      </c>
      <c r="I1515" s="73">
        <v>46134</v>
      </c>
      <c r="J1515" s="73">
        <v>47228</v>
      </c>
      <c r="K1515" s="69">
        <v>3.64</v>
      </c>
      <c r="L1515" s="68" t="s">
        <v>2609</v>
      </c>
      <c r="M1515" s="71">
        <v>4.7000000000000002E-3</v>
      </c>
      <c r="N1515" t="str">
        <f>_xll.IMDP("BND",D1515,$N$1,A1515)</f>
        <v>일반</v>
      </c>
      <c r="O1515">
        <f t="shared" si="23"/>
        <v>1.091199E-2</v>
      </c>
    </row>
    <row r="1516" spans="1:15" x14ac:dyDescent="0.3">
      <c r="A1516" s="73">
        <v>46311</v>
      </c>
      <c r="B1516" s="67" t="s">
        <v>2090</v>
      </c>
      <c r="C1516" s="68" t="s">
        <v>2811</v>
      </c>
      <c r="D1516" s="68" t="s">
        <v>14548</v>
      </c>
      <c r="E1516" s="67" t="s">
        <v>14549</v>
      </c>
      <c r="F1516" s="69">
        <v>4.2629999999999999</v>
      </c>
      <c r="G1516" s="70">
        <v>5.0042</v>
      </c>
      <c r="H1516" s="70">
        <v>29.555800000000001</v>
      </c>
      <c r="I1516" s="73">
        <v>46231</v>
      </c>
      <c r="J1516" s="73">
        <v>48423</v>
      </c>
      <c r="K1516" s="69">
        <v>4.4400000000000004</v>
      </c>
      <c r="L1516" s="68" t="s">
        <v>2609</v>
      </c>
      <c r="M1516" s="71">
        <v>2.3999999999999998E-3</v>
      </c>
      <c r="N1516" t="str">
        <f>_xll.IMDP("BND",D1516,$N$1,A1516)</f>
        <v>일반</v>
      </c>
      <c r="O1516">
        <f t="shared" si="23"/>
        <v>1.2010079999999999E-2</v>
      </c>
    </row>
    <row r="1517" spans="1:15" x14ac:dyDescent="0.3">
      <c r="A1517" s="73">
        <v>46311</v>
      </c>
      <c r="B1517" s="67" t="s">
        <v>2090</v>
      </c>
      <c r="C1517" s="68" t="s">
        <v>2811</v>
      </c>
      <c r="D1517" s="68" t="s">
        <v>15901</v>
      </c>
      <c r="E1517" s="67" t="s">
        <v>15902</v>
      </c>
      <c r="F1517" s="69">
        <v>4.1849999999999996</v>
      </c>
      <c r="G1517" s="70">
        <v>2.7583000000000002</v>
      </c>
      <c r="H1517" s="70">
        <v>9.2091999999999992</v>
      </c>
      <c r="I1517" s="73">
        <v>46303</v>
      </c>
      <c r="J1517" s="73">
        <v>47399</v>
      </c>
      <c r="K1517" s="69">
        <v>4.32</v>
      </c>
      <c r="L1517" s="68" t="s">
        <v>2609</v>
      </c>
      <c r="M1517" s="71">
        <v>6.1000000000000004E-3</v>
      </c>
      <c r="N1517" t="str">
        <f>_xll.IMDP("BND",D1517,$N$1,A1517)</f>
        <v>일반</v>
      </c>
      <c r="O1517">
        <f t="shared" si="23"/>
        <v>1.6825630000000001E-2</v>
      </c>
    </row>
    <row r="1518" spans="1:15" x14ac:dyDescent="0.3">
      <c r="A1518" s="73">
        <v>46311</v>
      </c>
      <c r="B1518" s="67" t="s">
        <v>2090</v>
      </c>
      <c r="C1518" s="68" t="s">
        <v>2811</v>
      </c>
      <c r="D1518" s="68" t="s">
        <v>4529</v>
      </c>
      <c r="E1518" s="67" t="s">
        <v>4530</v>
      </c>
      <c r="F1518" s="69">
        <v>4.3369999999999997</v>
      </c>
      <c r="G1518" s="70">
        <v>9.3162000000000003</v>
      </c>
      <c r="H1518" s="70">
        <v>99.534099999999995</v>
      </c>
      <c r="I1518" s="73">
        <v>43005</v>
      </c>
      <c r="J1518" s="73">
        <v>50310</v>
      </c>
      <c r="K1518" s="69">
        <v>2.4</v>
      </c>
      <c r="L1518" s="68" t="s">
        <v>2609</v>
      </c>
      <c r="M1518" s="71">
        <v>3.8999999999999998E-3</v>
      </c>
      <c r="N1518" t="str">
        <f>_xll.IMDP("BND",D1518,$N$1,A1518)</f>
        <v>일반</v>
      </c>
      <c r="O1518">
        <f t="shared" si="23"/>
        <v>3.633318E-2</v>
      </c>
    </row>
    <row r="1519" spans="1:15" x14ac:dyDescent="0.3">
      <c r="A1519" s="73">
        <v>46311</v>
      </c>
      <c r="B1519" s="67" t="s">
        <v>2090</v>
      </c>
      <c r="C1519" s="68" t="s">
        <v>2811</v>
      </c>
      <c r="D1519" s="68" t="s">
        <v>4531</v>
      </c>
      <c r="E1519" s="67" t="s">
        <v>4532</v>
      </c>
      <c r="F1519" s="69">
        <v>4.4160000000000004</v>
      </c>
      <c r="G1519" s="70">
        <v>14.884</v>
      </c>
      <c r="H1519" s="70">
        <v>281.23050000000001</v>
      </c>
      <c r="I1519" s="73">
        <v>43063</v>
      </c>
      <c r="J1519" s="73">
        <v>54020</v>
      </c>
      <c r="K1519" s="69">
        <v>2.66</v>
      </c>
      <c r="L1519" s="68" t="s">
        <v>2609</v>
      </c>
      <c r="M1519" s="71">
        <v>6.0000000000000001E-3</v>
      </c>
      <c r="N1519" t="str">
        <f>_xll.IMDP("BND",D1519,$N$1,A1519)</f>
        <v>일반</v>
      </c>
      <c r="O1519">
        <f t="shared" si="23"/>
        <v>8.9304000000000008E-2</v>
      </c>
    </row>
    <row r="1520" spans="1:15" x14ac:dyDescent="0.3">
      <c r="A1520" s="73">
        <v>46311</v>
      </c>
      <c r="B1520" s="67" t="s">
        <v>2090</v>
      </c>
      <c r="C1520" s="68" t="s">
        <v>2811</v>
      </c>
      <c r="D1520" s="68" t="s">
        <v>4533</v>
      </c>
      <c r="E1520" s="67" t="s">
        <v>4534</v>
      </c>
      <c r="F1520" s="69">
        <v>4.3639999999999999</v>
      </c>
      <c r="G1520" s="70">
        <v>11.852399999999999</v>
      </c>
      <c r="H1520" s="70">
        <v>163.29259999999999</v>
      </c>
      <c r="I1520" s="73">
        <v>44281</v>
      </c>
      <c r="J1520" s="73">
        <v>51586</v>
      </c>
      <c r="K1520" s="69">
        <v>2.15</v>
      </c>
      <c r="L1520" s="68" t="s">
        <v>2609</v>
      </c>
      <c r="M1520" s="71">
        <v>1.8E-3</v>
      </c>
      <c r="N1520" t="str">
        <f>_xll.IMDP("BND",D1520,$N$1,A1520)</f>
        <v>일반</v>
      </c>
      <c r="O1520">
        <f t="shared" si="23"/>
        <v>2.1334319999999997E-2</v>
      </c>
    </row>
    <row r="1521" spans="1:15" x14ac:dyDescent="0.3">
      <c r="A1521" s="73">
        <v>46311</v>
      </c>
      <c r="B1521" s="67" t="s">
        <v>2090</v>
      </c>
      <c r="C1521" s="68" t="s">
        <v>2811</v>
      </c>
      <c r="D1521" s="68" t="s">
        <v>4535</v>
      </c>
      <c r="E1521" s="67" t="s">
        <v>4536</v>
      </c>
      <c r="F1521" s="69">
        <v>4.4390000000000001</v>
      </c>
      <c r="G1521" s="70">
        <v>16.844100000000001</v>
      </c>
      <c r="H1521" s="70">
        <v>370.24459999999999</v>
      </c>
      <c r="I1521" s="73">
        <v>44519</v>
      </c>
      <c r="J1521" s="73">
        <v>55476</v>
      </c>
      <c r="K1521" s="69">
        <v>2.4300000000000002</v>
      </c>
      <c r="L1521" s="68" t="s">
        <v>2609</v>
      </c>
      <c r="M1521" s="71">
        <v>3.8999999999999998E-3</v>
      </c>
      <c r="N1521" t="str">
        <f>_xll.IMDP("BND",D1521,$N$1,A1521)</f>
        <v>일반</v>
      </c>
      <c r="O1521">
        <f t="shared" si="23"/>
        <v>6.5691990000000006E-2</v>
      </c>
    </row>
    <row r="1522" spans="1:15" x14ac:dyDescent="0.3">
      <c r="A1522" s="73">
        <v>46311</v>
      </c>
      <c r="B1522" s="67" t="s">
        <v>2090</v>
      </c>
      <c r="C1522" s="68" t="s">
        <v>2811</v>
      </c>
      <c r="D1522" s="68" t="s">
        <v>4537</v>
      </c>
      <c r="E1522" s="67" t="s">
        <v>4538</v>
      </c>
      <c r="F1522" s="69">
        <v>4.3689999999999998</v>
      </c>
      <c r="G1522" s="70">
        <v>12.090299999999999</v>
      </c>
      <c r="H1522" s="70">
        <v>173.2911</v>
      </c>
      <c r="I1522" s="73">
        <v>44546</v>
      </c>
      <c r="J1522" s="73">
        <v>51851</v>
      </c>
      <c r="K1522" s="69">
        <v>2.31</v>
      </c>
      <c r="L1522" s="68" t="s">
        <v>2609</v>
      </c>
      <c r="M1522" s="71">
        <v>2.5000000000000001E-3</v>
      </c>
      <c r="N1522" t="str">
        <f>_xll.IMDP("BND",D1522,$N$1,A1522)</f>
        <v>일반</v>
      </c>
      <c r="O1522">
        <f t="shared" si="23"/>
        <v>3.0225749999999999E-2</v>
      </c>
    </row>
    <row r="1523" spans="1:15" x14ac:dyDescent="0.3">
      <c r="A1523" s="73">
        <v>46311</v>
      </c>
      <c r="B1523" s="67" t="s">
        <v>2090</v>
      </c>
      <c r="C1523" s="68" t="s">
        <v>2811</v>
      </c>
      <c r="D1523" s="68" t="s">
        <v>4539</v>
      </c>
      <c r="E1523" s="67" t="s">
        <v>4540</v>
      </c>
      <c r="F1523" s="69">
        <v>4.3710000000000004</v>
      </c>
      <c r="G1523" s="70">
        <v>11.9231</v>
      </c>
      <c r="H1523" s="70">
        <v>171.16579999999999</v>
      </c>
      <c r="I1523" s="73">
        <v>44644</v>
      </c>
      <c r="J1523" s="73">
        <v>51949</v>
      </c>
      <c r="K1523" s="69">
        <v>2.91</v>
      </c>
      <c r="L1523" s="68" t="s">
        <v>2609</v>
      </c>
      <c r="M1523" s="71">
        <v>4.3E-3</v>
      </c>
      <c r="N1523" t="str">
        <f>_xll.IMDP("BND",D1523,$N$1,A1523)</f>
        <v>일반</v>
      </c>
      <c r="O1523">
        <f t="shared" si="23"/>
        <v>5.1269330000000002E-2</v>
      </c>
    </row>
    <row r="1524" spans="1:15" x14ac:dyDescent="0.3">
      <c r="A1524" s="73">
        <v>46311</v>
      </c>
      <c r="B1524" s="67" t="s">
        <v>2090</v>
      </c>
      <c r="C1524" s="68" t="s">
        <v>2811</v>
      </c>
      <c r="D1524" s="68" t="s">
        <v>4541</v>
      </c>
      <c r="E1524" s="67" t="s">
        <v>4542</v>
      </c>
      <c r="F1524" s="69">
        <v>4.3719999999999999</v>
      </c>
      <c r="G1524" s="70">
        <v>11.4421</v>
      </c>
      <c r="H1524" s="70">
        <v>163.0162</v>
      </c>
      <c r="I1524" s="73">
        <v>44673</v>
      </c>
      <c r="J1524" s="73">
        <v>51978</v>
      </c>
      <c r="K1524" s="69">
        <v>3.45</v>
      </c>
      <c r="L1524" s="68" t="s">
        <v>2609</v>
      </c>
      <c r="M1524" s="71">
        <v>3.3999999999999998E-3</v>
      </c>
      <c r="N1524" t="str">
        <f>_xll.IMDP("BND",D1524,$N$1,A1524)</f>
        <v>일반</v>
      </c>
      <c r="O1524">
        <f t="shared" si="23"/>
        <v>3.8903139999999996E-2</v>
      </c>
    </row>
    <row r="1525" spans="1:15" x14ac:dyDescent="0.3">
      <c r="A1525" s="73">
        <v>46311</v>
      </c>
      <c r="B1525" s="67" t="s">
        <v>2090</v>
      </c>
      <c r="C1525" s="68" t="s">
        <v>2811</v>
      </c>
      <c r="D1525" s="68" t="s">
        <v>4543</v>
      </c>
      <c r="E1525" s="67" t="s">
        <v>4544</v>
      </c>
      <c r="F1525" s="69">
        <v>4.3879999999999999</v>
      </c>
      <c r="G1525" s="70">
        <v>12.0306</v>
      </c>
      <c r="H1525" s="70">
        <v>179.57919999999999</v>
      </c>
      <c r="I1525" s="73">
        <v>45014</v>
      </c>
      <c r="J1525" s="73">
        <v>52319</v>
      </c>
      <c r="K1525" s="69">
        <v>3.61</v>
      </c>
      <c r="L1525" s="68" t="s">
        <v>2609</v>
      </c>
      <c r="M1525" s="71">
        <v>4.5999999999999999E-3</v>
      </c>
      <c r="N1525" t="str">
        <f>_xll.IMDP("BND",D1525,$N$1,A1525)</f>
        <v>일반</v>
      </c>
      <c r="O1525">
        <f t="shared" si="23"/>
        <v>5.5340759999999996E-2</v>
      </c>
    </row>
    <row r="1526" spans="1:15" x14ac:dyDescent="0.3">
      <c r="A1526" s="73">
        <v>46311</v>
      </c>
      <c r="B1526" s="67" t="s">
        <v>2090</v>
      </c>
      <c r="C1526" s="68" t="s">
        <v>2811</v>
      </c>
      <c r="D1526" s="68" t="s">
        <v>4545</v>
      </c>
      <c r="E1526" s="67" t="s">
        <v>4546</v>
      </c>
      <c r="F1526" s="69">
        <v>4.3899999999999997</v>
      </c>
      <c r="G1526" s="70">
        <v>11.8032</v>
      </c>
      <c r="H1526" s="70">
        <v>176.422</v>
      </c>
      <c r="I1526" s="73">
        <v>45037</v>
      </c>
      <c r="J1526" s="73">
        <v>52342</v>
      </c>
      <c r="K1526" s="69">
        <v>3.69</v>
      </c>
      <c r="L1526" s="68" t="s">
        <v>2609</v>
      </c>
      <c r="M1526" s="71">
        <v>3.8999999999999998E-3</v>
      </c>
      <c r="N1526" t="str">
        <f>_xll.IMDP("BND",D1526,$N$1,A1526)</f>
        <v>일반</v>
      </c>
      <c r="O1526">
        <f t="shared" si="23"/>
        <v>4.6032480000000001E-2</v>
      </c>
    </row>
    <row r="1527" spans="1:15" x14ac:dyDescent="0.3">
      <c r="A1527" s="73">
        <v>46311</v>
      </c>
      <c r="B1527" s="67" t="s">
        <v>2090</v>
      </c>
      <c r="C1527" s="68" t="s">
        <v>2811</v>
      </c>
      <c r="D1527" s="68" t="s">
        <v>4547</v>
      </c>
      <c r="E1527" s="67" t="s">
        <v>4548</v>
      </c>
      <c r="F1527" s="69">
        <v>4.2699999999999996</v>
      </c>
      <c r="G1527" s="70">
        <v>5.9242999999999997</v>
      </c>
      <c r="H1527" s="70">
        <v>41.141800000000003</v>
      </c>
      <c r="I1527" s="73">
        <v>45194</v>
      </c>
      <c r="J1527" s="73">
        <v>48845</v>
      </c>
      <c r="K1527" s="69">
        <v>4.3099999999999996</v>
      </c>
      <c r="L1527" s="68" t="s">
        <v>2609</v>
      </c>
      <c r="M1527" s="71">
        <v>2.3E-3</v>
      </c>
      <c r="N1527" t="str">
        <f>_xll.IMDP("BND",D1527,$N$1,A1527)</f>
        <v>일반</v>
      </c>
      <c r="O1527">
        <f t="shared" si="23"/>
        <v>1.362589E-2</v>
      </c>
    </row>
    <row r="1528" spans="1:15" x14ac:dyDescent="0.3">
      <c r="A1528" s="73">
        <v>46311</v>
      </c>
      <c r="B1528" s="67" t="s">
        <v>2090</v>
      </c>
      <c r="C1528" s="68" t="s">
        <v>2811</v>
      </c>
      <c r="D1528" s="68" t="s">
        <v>1755</v>
      </c>
      <c r="E1528" s="67" t="s">
        <v>1756</v>
      </c>
      <c r="F1528" s="69">
        <v>4.1079999999999997</v>
      </c>
      <c r="G1528" s="70">
        <v>1.871</v>
      </c>
      <c r="H1528" s="70">
        <v>4.5647000000000002</v>
      </c>
      <c r="I1528" s="73">
        <v>45225</v>
      </c>
      <c r="J1528" s="73">
        <v>47052</v>
      </c>
      <c r="K1528" s="69">
        <v>4.63</v>
      </c>
      <c r="L1528" s="68" t="s">
        <v>2609</v>
      </c>
      <c r="M1528" s="71">
        <v>6.7000000000000002E-3</v>
      </c>
      <c r="N1528" t="str">
        <f>_xll.IMDP("BND",D1528,$N$1,A1528)</f>
        <v>일반</v>
      </c>
      <c r="O1528">
        <f t="shared" si="23"/>
        <v>1.25357E-2</v>
      </c>
    </row>
    <row r="1529" spans="1:15" x14ac:dyDescent="0.3">
      <c r="A1529" s="73">
        <v>46311</v>
      </c>
      <c r="B1529" s="67" t="s">
        <v>2090</v>
      </c>
      <c r="C1529" s="68" t="s">
        <v>2811</v>
      </c>
      <c r="D1529" s="68" t="s">
        <v>4549</v>
      </c>
      <c r="E1529" s="67" t="s">
        <v>4550</v>
      </c>
      <c r="F1529" s="69">
        <v>3.4980000000000002</v>
      </c>
      <c r="G1529" s="70">
        <v>0.33119999999999999</v>
      </c>
      <c r="H1529" s="70">
        <v>0.27239999999999998</v>
      </c>
      <c r="I1529" s="73">
        <v>45343</v>
      </c>
      <c r="J1529" s="73">
        <v>46437</v>
      </c>
      <c r="K1529" s="69">
        <v>3.62</v>
      </c>
      <c r="L1529" s="68" t="s">
        <v>2609</v>
      </c>
      <c r="M1529" s="71">
        <v>6.4999999999999997E-3</v>
      </c>
      <c r="N1529" t="str">
        <f>_xll.IMDP("BND",D1529,$N$1,A1529)</f>
        <v>일반</v>
      </c>
      <c r="O1529">
        <f t="shared" si="23"/>
        <v>2.1527999999999999E-3</v>
      </c>
    </row>
    <row r="1530" spans="1:15" x14ac:dyDescent="0.3">
      <c r="A1530" s="73">
        <v>46311</v>
      </c>
      <c r="B1530" s="67" t="s">
        <v>2090</v>
      </c>
      <c r="C1530" s="68" t="s">
        <v>2811</v>
      </c>
      <c r="D1530" s="68" t="s">
        <v>4551</v>
      </c>
      <c r="E1530" s="67" t="s">
        <v>4552</v>
      </c>
      <c r="F1530" s="69">
        <v>3.645</v>
      </c>
      <c r="G1530" s="70">
        <v>0.4259</v>
      </c>
      <c r="H1530" s="70">
        <v>0.3906</v>
      </c>
      <c r="I1530" s="73">
        <v>45376</v>
      </c>
      <c r="J1530" s="73">
        <v>46471</v>
      </c>
      <c r="K1530" s="69">
        <v>3.47</v>
      </c>
      <c r="L1530" s="68" t="s">
        <v>2609</v>
      </c>
      <c r="M1530" s="71">
        <v>1.3899999999999999E-2</v>
      </c>
      <c r="N1530" t="str">
        <f>_xll.IMDP("BND",D1530,$N$1,A1530)</f>
        <v>일반</v>
      </c>
      <c r="O1530">
        <f t="shared" si="23"/>
        <v>5.9200099999999999E-3</v>
      </c>
    </row>
    <row r="1531" spans="1:15" x14ac:dyDescent="0.3">
      <c r="A1531" s="73">
        <v>46311</v>
      </c>
      <c r="B1531" s="67" t="s">
        <v>2090</v>
      </c>
      <c r="C1531" s="68" t="s">
        <v>2811</v>
      </c>
      <c r="D1531" s="68" t="s">
        <v>4553</v>
      </c>
      <c r="E1531" s="67" t="s">
        <v>4554</v>
      </c>
      <c r="F1531" s="69">
        <v>4.391</v>
      </c>
      <c r="G1531" s="70">
        <v>13.022600000000001</v>
      </c>
      <c r="H1531" s="70">
        <v>210.82429999999999</v>
      </c>
      <c r="I1531" s="73">
        <v>45533</v>
      </c>
      <c r="J1531" s="73">
        <v>52838</v>
      </c>
      <c r="K1531" s="69">
        <v>3.15</v>
      </c>
      <c r="L1531" s="68" t="s">
        <v>2609</v>
      </c>
      <c r="M1531" s="71">
        <v>4.3E-3</v>
      </c>
      <c r="N1531" t="str">
        <f>_xll.IMDP("BND",D1531,$N$1,A1531)</f>
        <v>일반</v>
      </c>
      <c r="O1531">
        <f t="shared" si="23"/>
        <v>5.5997180000000001E-2</v>
      </c>
    </row>
    <row r="1532" spans="1:15" x14ac:dyDescent="0.3">
      <c r="A1532" s="73">
        <v>46311</v>
      </c>
      <c r="B1532" s="67" t="s">
        <v>2090</v>
      </c>
      <c r="C1532" s="68" t="s">
        <v>2811</v>
      </c>
      <c r="D1532" s="68" t="s">
        <v>1694</v>
      </c>
      <c r="E1532" s="67" t="s">
        <v>1696</v>
      </c>
      <c r="F1532" s="69">
        <v>4.1070000000000002</v>
      </c>
      <c r="G1532" s="70">
        <v>1.8963000000000001</v>
      </c>
      <c r="H1532" s="70">
        <v>4.6329000000000002</v>
      </c>
      <c r="I1532" s="73">
        <v>45589</v>
      </c>
      <c r="J1532" s="73">
        <v>47050</v>
      </c>
      <c r="K1532" s="69">
        <v>3.2</v>
      </c>
      <c r="L1532" s="68" t="s">
        <v>2609</v>
      </c>
      <c r="M1532" s="71">
        <v>4.5999999999999999E-3</v>
      </c>
      <c r="N1532" t="str">
        <f>_xll.IMDP("BND",D1532,$N$1,A1532)</f>
        <v>일반</v>
      </c>
      <c r="O1532">
        <f t="shared" si="23"/>
        <v>8.72298E-3</v>
      </c>
    </row>
    <row r="1533" spans="1:15" x14ac:dyDescent="0.3">
      <c r="A1533" s="73">
        <v>46311</v>
      </c>
      <c r="B1533" s="67" t="s">
        <v>2090</v>
      </c>
      <c r="C1533" s="68" t="s">
        <v>2811</v>
      </c>
      <c r="D1533" s="68" t="s">
        <v>4555</v>
      </c>
      <c r="E1533" s="67" t="s">
        <v>4556</v>
      </c>
      <c r="F1533" s="69">
        <v>4.4450000000000003</v>
      </c>
      <c r="G1533" s="70">
        <v>17.148700000000002</v>
      </c>
      <c r="H1533" s="70">
        <v>404.01850000000002</v>
      </c>
      <c r="I1533" s="73">
        <v>45617</v>
      </c>
      <c r="J1533" s="73">
        <v>56573</v>
      </c>
      <c r="K1533" s="69">
        <v>2.96</v>
      </c>
      <c r="L1533" s="68" t="s">
        <v>2609</v>
      </c>
      <c r="M1533" s="71">
        <v>3.5999999999999999E-3</v>
      </c>
      <c r="N1533" t="str">
        <f>_xll.IMDP("BND",D1533,$N$1,A1533)</f>
        <v>일반</v>
      </c>
      <c r="O1533">
        <f t="shared" si="23"/>
        <v>6.1735320000000003E-2</v>
      </c>
    </row>
    <row r="1534" spans="1:15" x14ac:dyDescent="0.3">
      <c r="A1534" s="73">
        <v>46311</v>
      </c>
      <c r="B1534" s="67" t="s">
        <v>2090</v>
      </c>
      <c r="C1534" s="68" t="s">
        <v>2811</v>
      </c>
      <c r="D1534" s="68" t="s">
        <v>4557</v>
      </c>
      <c r="E1534" s="67" t="s">
        <v>4558</v>
      </c>
      <c r="F1534" s="69">
        <v>4.1950000000000003</v>
      </c>
      <c r="G1534" s="70">
        <v>3.1196999999999999</v>
      </c>
      <c r="H1534" s="70">
        <v>11.557</v>
      </c>
      <c r="I1534" s="73">
        <v>45708</v>
      </c>
      <c r="J1534" s="73">
        <v>47534</v>
      </c>
      <c r="K1534" s="69">
        <v>2.93</v>
      </c>
      <c r="L1534" s="68" t="s">
        <v>2609</v>
      </c>
      <c r="M1534" s="71">
        <v>5.7999999999999996E-3</v>
      </c>
      <c r="N1534" t="str">
        <f>_xll.IMDP("BND",D1534,$N$1,A1534)</f>
        <v>일반</v>
      </c>
      <c r="O1534">
        <f t="shared" si="23"/>
        <v>1.8094259999999997E-2</v>
      </c>
    </row>
    <row r="1535" spans="1:15" x14ac:dyDescent="0.3">
      <c r="A1535" s="73">
        <v>46311</v>
      </c>
      <c r="B1535" s="67" t="s">
        <v>2090</v>
      </c>
      <c r="C1535" s="68" t="s">
        <v>2811</v>
      </c>
      <c r="D1535" s="68" t="s">
        <v>4559</v>
      </c>
      <c r="E1535" s="67" t="s">
        <v>4560</v>
      </c>
      <c r="F1535" s="69">
        <v>4.4470000000000001</v>
      </c>
      <c r="G1535" s="70">
        <v>17.843599999999999</v>
      </c>
      <c r="H1535" s="70">
        <v>428.63830000000002</v>
      </c>
      <c r="I1535" s="73">
        <v>45730</v>
      </c>
      <c r="J1535" s="73">
        <v>56685</v>
      </c>
      <c r="K1535" s="69">
        <v>2.68</v>
      </c>
      <c r="L1535" s="68" t="s">
        <v>2609</v>
      </c>
      <c r="M1535" s="71">
        <v>3.0000000000000001E-3</v>
      </c>
      <c r="N1535" t="str">
        <f>_xll.IMDP("BND",D1535,$N$1,A1535)</f>
        <v>일반</v>
      </c>
      <c r="O1535">
        <f t="shared" si="23"/>
        <v>5.3530799999999996E-2</v>
      </c>
    </row>
    <row r="1536" spans="1:15" x14ac:dyDescent="0.3">
      <c r="A1536" s="73">
        <v>46311</v>
      </c>
      <c r="B1536" s="67" t="s">
        <v>2090</v>
      </c>
      <c r="C1536" s="68" t="s">
        <v>2811</v>
      </c>
      <c r="D1536" s="68" t="s">
        <v>4561</v>
      </c>
      <c r="E1536" s="67" t="s">
        <v>4562</v>
      </c>
      <c r="F1536" s="69">
        <v>4.1970000000000001</v>
      </c>
      <c r="G1536" s="70">
        <v>3.2974999999999999</v>
      </c>
      <c r="H1536" s="70">
        <v>12.900700000000001</v>
      </c>
      <c r="I1536" s="73">
        <v>45786</v>
      </c>
      <c r="J1536" s="73">
        <v>47611</v>
      </c>
      <c r="K1536" s="69">
        <v>2.64</v>
      </c>
      <c r="L1536" s="68" t="s">
        <v>2609</v>
      </c>
      <c r="M1536" s="71">
        <v>4.0000000000000001E-3</v>
      </c>
      <c r="N1536" t="str">
        <f>_xll.IMDP("BND",D1536,$N$1,A1536)</f>
        <v>일반</v>
      </c>
      <c r="O1536">
        <f t="shared" si="23"/>
        <v>1.319E-2</v>
      </c>
    </row>
    <row r="1537" spans="1:15" x14ac:dyDescent="0.3">
      <c r="A1537" s="73">
        <v>46311</v>
      </c>
      <c r="B1537" s="67" t="s">
        <v>2090</v>
      </c>
      <c r="C1537" s="68" t="s">
        <v>2811</v>
      </c>
      <c r="D1537" s="68" t="s">
        <v>4563</v>
      </c>
      <c r="E1537" s="67" t="s">
        <v>4564</v>
      </c>
      <c r="F1537" s="69">
        <v>4.3019999999999996</v>
      </c>
      <c r="G1537" s="70">
        <v>7.3901000000000003</v>
      </c>
      <c r="H1537" s="70">
        <v>63.479500000000002</v>
      </c>
      <c r="I1537" s="73">
        <v>45828</v>
      </c>
      <c r="J1537" s="73">
        <v>49480</v>
      </c>
      <c r="K1537" s="69">
        <v>3.02</v>
      </c>
      <c r="L1537" s="68" t="s">
        <v>2609</v>
      </c>
      <c r="M1537" s="71">
        <v>3.8E-3</v>
      </c>
      <c r="N1537" t="str">
        <f>_xll.IMDP("BND",D1537,$N$1,A1537)</f>
        <v>일반</v>
      </c>
      <c r="O1537">
        <f t="shared" si="23"/>
        <v>2.8082380000000001E-2</v>
      </c>
    </row>
    <row r="1538" spans="1:15" x14ac:dyDescent="0.3">
      <c r="A1538" s="73">
        <v>46311</v>
      </c>
      <c r="B1538" s="67" t="s">
        <v>2090</v>
      </c>
      <c r="C1538" s="68" t="s">
        <v>2811</v>
      </c>
      <c r="D1538" s="68" t="s">
        <v>4565</v>
      </c>
      <c r="E1538" s="67" t="s">
        <v>4566</v>
      </c>
      <c r="F1538" s="69">
        <v>4.3040000000000003</v>
      </c>
      <c r="G1538" s="70">
        <v>7.4621000000000004</v>
      </c>
      <c r="H1538" s="70">
        <v>64.599100000000007</v>
      </c>
      <c r="I1538" s="73">
        <v>45856</v>
      </c>
      <c r="J1538" s="73">
        <v>49508</v>
      </c>
      <c r="K1538" s="69">
        <v>3.04</v>
      </c>
      <c r="L1538" s="68" t="s">
        <v>2609</v>
      </c>
      <c r="M1538" s="71">
        <v>3.0000000000000001E-3</v>
      </c>
      <c r="N1538" t="str">
        <f>_xll.IMDP("BND",D1538,$N$1,A1538)</f>
        <v>일반</v>
      </c>
      <c r="O1538">
        <f t="shared" ref="O1538:O1601" si="24">M1538*G1538</f>
        <v>2.2386300000000001E-2</v>
      </c>
    </row>
    <row r="1539" spans="1:15" x14ac:dyDescent="0.3">
      <c r="A1539" s="73">
        <v>46311</v>
      </c>
      <c r="B1539" s="67" t="s">
        <v>2090</v>
      </c>
      <c r="C1539" s="68" t="s">
        <v>2811</v>
      </c>
      <c r="D1539" s="68" t="s">
        <v>4567</v>
      </c>
      <c r="E1539" s="67" t="s">
        <v>4568</v>
      </c>
      <c r="F1539" s="69">
        <v>4.3099999999999996</v>
      </c>
      <c r="G1539" s="70">
        <v>7.5602</v>
      </c>
      <c r="H1539" s="70">
        <v>68.197999999999993</v>
      </c>
      <c r="I1539" s="73">
        <v>45947</v>
      </c>
      <c r="J1539" s="73">
        <v>49599</v>
      </c>
      <c r="K1539" s="69">
        <v>3.09</v>
      </c>
      <c r="L1539" s="68" t="s">
        <v>2609</v>
      </c>
      <c r="M1539" s="71">
        <v>2.0999999999999999E-3</v>
      </c>
      <c r="N1539" t="str">
        <f>_xll.IMDP("BND",D1539,$N$1,A1539)</f>
        <v>일반</v>
      </c>
      <c r="O1539">
        <f t="shared" si="24"/>
        <v>1.5876419999999999E-2</v>
      </c>
    </row>
    <row r="1540" spans="1:15" x14ac:dyDescent="0.3">
      <c r="A1540" s="73">
        <v>46311</v>
      </c>
      <c r="B1540" s="67" t="s">
        <v>2090</v>
      </c>
      <c r="C1540" s="68" t="s">
        <v>2811</v>
      </c>
      <c r="D1540" s="68" t="s">
        <v>4569</v>
      </c>
      <c r="E1540" s="67" t="s">
        <v>4570</v>
      </c>
      <c r="F1540" s="69">
        <v>4.1289999999999996</v>
      </c>
      <c r="G1540" s="70">
        <v>2.1677</v>
      </c>
      <c r="H1540" s="70">
        <v>5.8789999999999996</v>
      </c>
      <c r="I1540" s="73">
        <v>46059</v>
      </c>
      <c r="J1540" s="73">
        <v>47155</v>
      </c>
      <c r="K1540" s="69">
        <v>3.55</v>
      </c>
      <c r="L1540" s="68" t="s">
        <v>2609</v>
      </c>
      <c r="M1540" s="71">
        <v>4.5999999999999999E-3</v>
      </c>
      <c r="N1540" t="str">
        <f>_xll.IMDP("BND",D1540,$N$1,A1540)</f>
        <v>일반</v>
      </c>
      <c r="O1540">
        <f t="shared" si="24"/>
        <v>9.9714199999999999E-3</v>
      </c>
    </row>
    <row r="1541" spans="1:15" x14ac:dyDescent="0.3">
      <c r="A1541" s="73">
        <v>46311</v>
      </c>
      <c r="B1541" s="67" t="s">
        <v>2090</v>
      </c>
      <c r="C1541" s="68" t="s">
        <v>2811</v>
      </c>
      <c r="D1541" s="68" t="s">
        <v>14583</v>
      </c>
      <c r="E1541" s="67" t="s">
        <v>14584</v>
      </c>
      <c r="F1541" s="69">
        <v>4.4569999999999999</v>
      </c>
      <c r="G1541" s="70">
        <v>16.0397</v>
      </c>
      <c r="H1541" s="70">
        <v>372.81270000000001</v>
      </c>
      <c r="I1541" s="73">
        <v>46233</v>
      </c>
      <c r="J1541" s="73">
        <v>57189</v>
      </c>
      <c r="K1541" s="69">
        <v>4.7300000000000004</v>
      </c>
      <c r="L1541" s="68" t="s">
        <v>2609</v>
      </c>
      <c r="M1541" s="71">
        <v>2.3999999999999998E-3</v>
      </c>
      <c r="N1541" t="str">
        <f>_xll.IMDP("BND",D1541,$N$1,A1541)</f>
        <v>일반</v>
      </c>
      <c r="O1541">
        <f t="shared" si="24"/>
        <v>3.8495279999999993E-2</v>
      </c>
    </row>
    <row r="1542" spans="1:15" x14ac:dyDescent="0.3">
      <c r="A1542" s="73">
        <v>46311</v>
      </c>
      <c r="B1542" s="67" t="s">
        <v>2090</v>
      </c>
      <c r="C1542" s="68" t="s">
        <v>2811</v>
      </c>
      <c r="D1542" s="68" t="s">
        <v>16044</v>
      </c>
      <c r="E1542" s="67" t="s">
        <v>16045</v>
      </c>
      <c r="F1542" s="69">
        <v>4.1390000000000002</v>
      </c>
      <c r="G1542" s="70">
        <v>1.8856999999999999</v>
      </c>
      <c r="H1542" s="70">
        <v>4.5435999999999996</v>
      </c>
      <c r="I1542" s="73">
        <v>46309</v>
      </c>
      <c r="J1542" s="73">
        <v>47039</v>
      </c>
      <c r="K1542" s="69">
        <v>4.16</v>
      </c>
      <c r="L1542" s="68" t="s">
        <v>2609</v>
      </c>
      <c r="M1542" s="71">
        <v>3.7000000000000002E-3</v>
      </c>
      <c r="N1542" t="str">
        <f>_xll.IMDP("BND",D1542,$N$1,A1542)</f>
        <v>일반</v>
      </c>
      <c r="O1542">
        <f t="shared" si="24"/>
        <v>6.97709E-3</v>
      </c>
    </row>
    <row r="1543" spans="1:15" x14ac:dyDescent="0.3">
      <c r="A1543" s="73">
        <v>46311</v>
      </c>
      <c r="B1543" s="67" t="s">
        <v>2090</v>
      </c>
      <c r="C1543" s="68" t="s">
        <v>2811</v>
      </c>
      <c r="D1543" s="68" t="s">
        <v>4571</v>
      </c>
      <c r="E1543" s="67" t="s">
        <v>4572</v>
      </c>
      <c r="F1543" s="69">
        <v>4.218</v>
      </c>
      <c r="G1543" s="70">
        <v>3.6823000000000001</v>
      </c>
      <c r="H1543" s="70">
        <v>16.313700000000001</v>
      </c>
      <c r="I1543" s="73">
        <v>40529</v>
      </c>
      <c r="J1543" s="73">
        <v>47834</v>
      </c>
      <c r="K1543" s="69">
        <v>4.91</v>
      </c>
      <c r="L1543" s="68" t="s">
        <v>2609</v>
      </c>
      <c r="M1543" s="71">
        <v>4.7999999999999996E-3</v>
      </c>
      <c r="N1543" t="str">
        <f>_xll.IMDP("BND",D1543,$N$1,A1543)</f>
        <v>일반</v>
      </c>
      <c r="O1543">
        <f t="shared" si="24"/>
        <v>1.767504E-2</v>
      </c>
    </row>
    <row r="1544" spans="1:15" x14ac:dyDescent="0.3">
      <c r="A1544" s="73">
        <v>46311</v>
      </c>
      <c r="B1544" s="67" t="s">
        <v>2090</v>
      </c>
      <c r="C1544" s="68" t="s">
        <v>2811</v>
      </c>
      <c r="D1544" s="68" t="s">
        <v>4573</v>
      </c>
      <c r="E1544" s="67" t="s">
        <v>4574</v>
      </c>
      <c r="F1544" s="69">
        <v>4.1959999999999997</v>
      </c>
      <c r="G1544" s="70">
        <v>3.3090000000000002</v>
      </c>
      <c r="H1544" s="70">
        <v>12.9504</v>
      </c>
      <c r="I1544" s="73">
        <v>43938</v>
      </c>
      <c r="J1544" s="73">
        <v>47590</v>
      </c>
      <c r="K1544" s="69">
        <v>1.6</v>
      </c>
      <c r="L1544" s="68" t="s">
        <v>2609</v>
      </c>
      <c r="M1544" s="71">
        <v>3.0000000000000001E-3</v>
      </c>
      <c r="N1544" t="str">
        <f>_xll.IMDP("BND",D1544,$N$1,A1544)</f>
        <v>일반</v>
      </c>
      <c r="O1544">
        <f t="shared" si="24"/>
        <v>9.9270000000000001E-3</v>
      </c>
    </row>
    <row r="1545" spans="1:15" x14ac:dyDescent="0.3">
      <c r="A1545" s="73">
        <v>46311</v>
      </c>
      <c r="B1545" s="67" t="s">
        <v>2090</v>
      </c>
      <c r="C1545" s="68" t="s">
        <v>2811</v>
      </c>
      <c r="D1545" s="68" t="s">
        <v>4575</v>
      </c>
      <c r="E1545" s="67" t="s">
        <v>4576</v>
      </c>
      <c r="F1545" s="69">
        <v>3.9689999999999999</v>
      </c>
      <c r="G1545" s="70">
        <v>1.0513999999999999</v>
      </c>
      <c r="H1545" s="70">
        <v>1.6305000000000001</v>
      </c>
      <c r="I1545" s="73">
        <v>44154</v>
      </c>
      <c r="J1545" s="73">
        <v>46710</v>
      </c>
      <c r="K1545" s="69">
        <v>1.58</v>
      </c>
      <c r="L1545" s="68" t="s">
        <v>2609</v>
      </c>
      <c r="M1545" s="71">
        <v>3.5999999999999999E-3</v>
      </c>
      <c r="N1545" t="str">
        <f>_xll.IMDP("BND",D1545,$N$1,A1545)</f>
        <v>일반</v>
      </c>
      <c r="O1545">
        <f t="shared" si="24"/>
        <v>3.7850399999999995E-3</v>
      </c>
    </row>
    <row r="1546" spans="1:15" x14ac:dyDescent="0.3">
      <c r="A1546" s="73">
        <v>46311</v>
      </c>
      <c r="B1546" s="67" t="s">
        <v>2090</v>
      </c>
      <c r="C1546" s="68" t="s">
        <v>2811</v>
      </c>
      <c r="D1546" s="68" t="s">
        <v>4577</v>
      </c>
      <c r="E1546" s="67" t="s">
        <v>4578</v>
      </c>
      <c r="F1546" s="69">
        <v>4.4390000000000001</v>
      </c>
      <c r="G1546" s="70">
        <v>16.553100000000001</v>
      </c>
      <c r="H1546" s="70">
        <v>360.9049</v>
      </c>
      <c r="I1546" s="73">
        <v>44497</v>
      </c>
      <c r="J1546" s="73">
        <v>55454</v>
      </c>
      <c r="K1546" s="69">
        <v>2.59</v>
      </c>
      <c r="L1546" s="68" t="s">
        <v>2609</v>
      </c>
      <c r="M1546" s="71">
        <v>4.4000000000000003E-3</v>
      </c>
      <c r="N1546" t="str">
        <f>_xll.IMDP("BND",D1546,$N$1,A1546)</f>
        <v>일반</v>
      </c>
      <c r="O1546">
        <f t="shared" si="24"/>
        <v>7.2833640000000005E-2</v>
      </c>
    </row>
    <row r="1547" spans="1:15" x14ac:dyDescent="0.3">
      <c r="A1547" s="73">
        <v>46311</v>
      </c>
      <c r="B1547" s="67" t="s">
        <v>2090</v>
      </c>
      <c r="C1547" s="68" t="s">
        <v>2811</v>
      </c>
      <c r="D1547" s="68" t="s">
        <v>1705</v>
      </c>
      <c r="E1547" s="67" t="s">
        <v>1706</v>
      </c>
      <c r="F1547" s="69">
        <v>4.2709999999999999</v>
      </c>
      <c r="G1547" s="70">
        <v>5.8226000000000004</v>
      </c>
      <c r="H1547" s="70">
        <v>40.742100000000001</v>
      </c>
      <c r="I1547" s="73">
        <v>45225</v>
      </c>
      <c r="J1547" s="73">
        <v>48878</v>
      </c>
      <c r="K1547" s="69">
        <v>4.68</v>
      </c>
      <c r="L1547" s="68" t="s">
        <v>2609</v>
      </c>
      <c r="M1547" s="71">
        <v>3.8999999999999998E-3</v>
      </c>
      <c r="N1547" t="str">
        <f>_xll.IMDP("BND",D1547,$N$1,A1547)</f>
        <v>일반</v>
      </c>
      <c r="O1547">
        <f t="shared" si="24"/>
        <v>2.2708140000000002E-2</v>
      </c>
    </row>
    <row r="1548" spans="1:15" x14ac:dyDescent="0.3">
      <c r="A1548" s="73">
        <v>46311</v>
      </c>
      <c r="B1548" s="67" t="s">
        <v>2090</v>
      </c>
      <c r="C1548" s="68" t="s">
        <v>2811</v>
      </c>
      <c r="D1548" s="68" t="s">
        <v>4579</v>
      </c>
      <c r="E1548" s="67" t="s">
        <v>4580</v>
      </c>
      <c r="F1548" s="69">
        <v>4.2759999999999998</v>
      </c>
      <c r="G1548" s="70">
        <v>6.3255999999999997</v>
      </c>
      <c r="H1548" s="70">
        <v>46.606299999999997</v>
      </c>
      <c r="I1548" s="73">
        <v>45351</v>
      </c>
      <c r="J1548" s="73">
        <v>49003</v>
      </c>
      <c r="K1548" s="69">
        <v>3.68</v>
      </c>
      <c r="L1548" s="68" t="s">
        <v>2609</v>
      </c>
      <c r="M1548" s="71">
        <v>1.12E-2</v>
      </c>
      <c r="N1548" t="str">
        <f>_xll.IMDP("BND",D1548,$N$1,A1548)</f>
        <v>일반</v>
      </c>
      <c r="O1548">
        <f t="shared" si="24"/>
        <v>7.0846720000000002E-2</v>
      </c>
    </row>
    <row r="1549" spans="1:15" x14ac:dyDescent="0.3">
      <c r="A1549" s="73">
        <v>46311</v>
      </c>
      <c r="B1549" s="67" t="s">
        <v>2090</v>
      </c>
      <c r="C1549" s="68" t="s">
        <v>2811</v>
      </c>
      <c r="D1549" s="68" t="s">
        <v>4581</v>
      </c>
      <c r="E1549" s="67" t="s">
        <v>4582</v>
      </c>
      <c r="F1549" s="69">
        <v>4.3959999999999999</v>
      </c>
      <c r="G1549" s="70">
        <v>12.5794</v>
      </c>
      <c r="H1549" s="70">
        <v>197.71629999999999</v>
      </c>
      <c r="I1549" s="73">
        <v>45376</v>
      </c>
      <c r="J1549" s="73">
        <v>52681</v>
      </c>
      <c r="K1549" s="69">
        <v>3.52</v>
      </c>
      <c r="L1549" s="68" t="s">
        <v>2609</v>
      </c>
      <c r="M1549" s="71">
        <v>4.5999999999999999E-3</v>
      </c>
      <c r="N1549" t="str">
        <f>_xll.IMDP("BND",D1549,$N$1,A1549)</f>
        <v>일반</v>
      </c>
      <c r="O1549">
        <f t="shared" si="24"/>
        <v>5.7865239999999998E-2</v>
      </c>
    </row>
    <row r="1550" spans="1:15" x14ac:dyDescent="0.3">
      <c r="A1550" s="73">
        <v>46311</v>
      </c>
      <c r="B1550" s="67" t="s">
        <v>2090</v>
      </c>
      <c r="C1550" s="68" t="s">
        <v>2811</v>
      </c>
      <c r="D1550" s="68" t="s">
        <v>4583</v>
      </c>
      <c r="E1550" s="67" t="s">
        <v>4584</v>
      </c>
      <c r="F1550" s="69">
        <v>4.181</v>
      </c>
      <c r="G1550" s="70">
        <v>2.7644000000000002</v>
      </c>
      <c r="H1550" s="70">
        <v>9.1859999999999999</v>
      </c>
      <c r="I1550" s="73">
        <v>45561</v>
      </c>
      <c r="J1550" s="73">
        <v>47387</v>
      </c>
      <c r="K1550" s="69">
        <v>3.1</v>
      </c>
      <c r="L1550" s="68" t="s">
        <v>2609</v>
      </c>
      <c r="M1550" s="71">
        <v>3.2000000000000002E-3</v>
      </c>
      <c r="N1550" t="str">
        <f>_xll.IMDP("BND",D1550,$N$1,A1550)</f>
        <v>일반</v>
      </c>
      <c r="O1550">
        <f t="shared" si="24"/>
        <v>8.846080000000001E-3</v>
      </c>
    </row>
    <row r="1551" spans="1:15" x14ac:dyDescent="0.3">
      <c r="A1551" s="73">
        <v>46311</v>
      </c>
      <c r="B1551" s="67" t="s">
        <v>2090</v>
      </c>
      <c r="C1551" s="68" t="s">
        <v>2811</v>
      </c>
      <c r="D1551" s="68" t="s">
        <v>4585</v>
      </c>
      <c r="E1551" s="67" t="s">
        <v>4586</v>
      </c>
      <c r="F1551" s="69">
        <v>4.2880000000000003</v>
      </c>
      <c r="G1551" s="70">
        <v>6.8139000000000003</v>
      </c>
      <c r="H1551" s="70">
        <v>54.412399999999998</v>
      </c>
      <c r="I1551" s="73">
        <v>45589</v>
      </c>
      <c r="J1551" s="73">
        <v>49241</v>
      </c>
      <c r="K1551" s="69">
        <v>3.25</v>
      </c>
      <c r="L1551" s="68" t="s">
        <v>2609</v>
      </c>
      <c r="M1551" s="71">
        <v>4.4000000000000003E-3</v>
      </c>
      <c r="N1551" t="str">
        <f>_xll.IMDP("BND",D1551,$N$1,A1551)</f>
        <v>일반</v>
      </c>
      <c r="O1551">
        <f t="shared" si="24"/>
        <v>2.9981160000000003E-2</v>
      </c>
    </row>
    <row r="1552" spans="1:15" x14ac:dyDescent="0.3">
      <c r="A1552" s="73">
        <v>46311</v>
      </c>
      <c r="B1552" s="67" t="s">
        <v>2090</v>
      </c>
      <c r="C1552" s="68" t="s">
        <v>2811</v>
      </c>
      <c r="D1552" s="68" t="s">
        <v>4587</v>
      </c>
      <c r="E1552" s="67" t="s">
        <v>4588</v>
      </c>
      <c r="F1552" s="69">
        <v>3.9710000000000001</v>
      </c>
      <c r="G1552" s="70">
        <v>1.0638000000000001</v>
      </c>
      <c r="H1552" s="70">
        <v>1.6707000000000001</v>
      </c>
      <c r="I1552" s="73">
        <v>45624</v>
      </c>
      <c r="J1552" s="73">
        <v>46717</v>
      </c>
      <c r="K1552" s="69">
        <v>3.03</v>
      </c>
      <c r="L1552" s="68" t="s">
        <v>2609</v>
      </c>
      <c r="M1552" s="71">
        <v>4.5999999999999999E-3</v>
      </c>
      <c r="N1552" t="str">
        <f>_xll.IMDP("BND",D1552,$N$1,A1552)</f>
        <v>일반</v>
      </c>
      <c r="O1552">
        <f t="shared" si="24"/>
        <v>4.8934800000000004E-3</v>
      </c>
    </row>
    <row r="1553" spans="1:15" x14ac:dyDescent="0.3">
      <c r="A1553" s="73">
        <v>46311</v>
      </c>
      <c r="B1553" s="67" t="s">
        <v>2090</v>
      </c>
      <c r="C1553" s="68" t="s">
        <v>2811</v>
      </c>
      <c r="D1553" s="68" t="s">
        <v>4589</v>
      </c>
      <c r="E1553" s="67" t="s">
        <v>4590</v>
      </c>
      <c r="F1553" s="69">
        <v>3.9870000000000001</v>
      </c>
      <c r="G1553" s="70">
        <v>1.3073999999999999</v>
      </c>
      <c r="H1553" s="70">
        <v>2.3668</v>
      </c>
      <c r="I1553" s="73">
        <v>45715</v>
      </c>
      <c r="J1553" s="73">
        <v>46808</v>
      </c>
      <c r="K1553" s="69">
        <v>2.85</v>
      </c>
      <c r="L1553" s="68" t="s">
        <v>2609</v>
      </c>
      <c r="M1553" s="71">
        <v>4.1000000000000003E-3</v>
      </c>
      <c r="N1553" t="str">
        <f>_xll.IMDP("BND",D1553,$N$1,A1553)</f>
        <v>일반</v>
      </c>
      <c r="O1553">
        <f t="shared" si="24"/>
        <v>5.3603399999999999E-3</v>
      </c>
    </row>
    <row r="1554" spans="1:15" x14ac:dyDescent="0.3">
      <c r="A1554" s="73">
        <v>46311</v>
      </c>
      <c r="B1554" s="67" t="s">
        <v>2090</v>
      </c>
      <c r="C1554" s="68" t="s">
        <v>2811</v>
      </c>
      <c r="D1554" s="68" t="s">
        <v>4591</v>
      </c>
      <c r="E1554" s="67" t="s">
        <v>4592</v>
      </c>
      <c r="F1554" s="69">
        <v>3.9950000000000001</v>
      </c>
      <c r="G1554" s="70">
        <v>1.3742000000000001</v>
      </c>
      <c r="H1554" s="70">
        <v>2.5783999999999998</v>
      </c>
      <c r="I1554" s="73">
        <v>45737</v>
      </c>
      <c r="J1554" s="73">
        <v>46833</v>
      </c>
      <c r="K1554" s="69">
        <v>2.83</v>
      </c>
      <c r="L1554" s="68" t="s">
        <v>2609</v>
      </c>
      <c r="M1554" s="71">
        <v>5.0000000000000001E-3</v>
      </c>
      <c r="N1554" t="str">
        <f>_xll.IMDP("BND",D1554,$N$1,A1554)</f>
        <v>일반</v>
      </c>
      <c r="O1554">
        <f t="shared" si="24"/>
        <v>6.8710000000000004E-3</v>
      </c>
    </row>
    <row r="1555" spans="1:15" x14ac:dyDescent="0.3">
      <c r="A1555" s="73">
        <v>46311</v>
      </c>
      <c r="B1555" s="67" t="s">
        <v>2090</v>
      </c>
      <c r="C1555" s="68" t="s">
        <v>2811</v>
      </c>
      <c r="D1555" s="68" t="s">
        <v>4593</v>
      </c>
      <c r="E1555" s="67" t="s">
        <v>4594</v>
      </c>
      <c r="F1555" s="69">
        <v>4.016</v>
      </c>
      <c r="G1555" s="70">
        <v>1.5073000000000001</v>
      </c>
      <c r="H1555" s="70">
        <v>3.0527000000000002</v>
      </c>
      <c r="I1555" s="73">
        <v>45793</v>
      </c>
      <c r="J1555" s="73">
        <v>46889</v>
      </c>
      <c r="K1555" s="69">
        <v>2.58</v>
      </c>
      <c r="L1555" s="68" t="s">
        <v>2609</v>
      </c>
      <c r="M1555" s="71">
        <v>5.0000000000000001E-3</v>
      </c>
      <c r="N1555" t="str">
        <f>_xll.IMDP("BND",D1555,$N$1,A1555)</f>
        <v>일반</v>
      </c>
      <c r="O1555">
        <f t="shared" si="24"/>
        <v>7.5365000000000007E-3</v>
      </c>
    </row>
    <row r="1556" spans="1:15" x14ac:dyDescent="0.3">
      <c r="A1556" s="73">
        <v>46311</v>
      </c>
      <c r="B1556" s="67" t="s">
        <v>2090</v>
      </c>
      <c r="C1556" s="68" t="s">
        <v>2811</v>
      </c>
      <c r="D1556" s="68" t="s">
        <v>1596</v>
      </c>
      <c r="E1556" s="67" t="s">
        <v>1597</v>
      </c>
      <c r="F1556" s="69">
        <v>4.3019999999999996</v>
      </c>
      <c r="G1556" s="70">
        <v>7.3990999999999998</v>
      </c>
      <c r="H1556" s="70">
        <v>63.592199999999998</v>
      </c>
      <c r="I1556" s="73">
        <v>45832</v>
      </c>
      <c r="J1556" s="73">
        <v>49482</v>
      </c>
      <c r="K1556" s="69">
        <v>3.01</v>
      </c>
      <c r="L1556" s="68" t="s">
        <v>2609</v>
      </c>
      <c r="M1556" s="71">
        <v>5.1000000000000004E-3</v>
      </c>
      <c r="N1556" t="str">
        <f>_xll.IMDP("BND",D1556,$N$1,A1556)</f>
        <v>일반</v>
      </c>
      <c r="O1556">
        <f t="shared" si="24"/>
        <v>3.7735410000000004E-2</v>
      </c>
    </row>
    <row r="1557" spans="1:15" x14ac:dyDescent="0.3">
      <c r="A1557" s="73">
        <v>46311</v>
      </c>
      <c r="B1557" s="67" t="s">
        <v>2090</v>
      </c>
      <c r="C1557" s="68" t="s">
        <v>2811</v>
      </c>
      <c r="D1557" s="68" t="s">
        <v>4595</v>
      </c>
      <c r="E1557" s="67" t="s">
        <v>4596</v>
      </c>
      <c r="F1557" s="69">
        <v>4.4450000000000003</v>
      </c>
      <c r="G1557" s="70">
        <v>17.571400000000001</v>
      </c>
      <c r="H1557" s="70">
        <v>422.71960000000001</v>
      </c>
      <c r="I1557" s="73">
        <v>45856</v>
      </c>
      <c r="J1557" s="73">
        <v>56811</v>
      </c>
      <c r="K1557" s="69">
        <v>2.87</v>
      </c>
      <c r="L1557" s="68" t="s">
        <v>2609</v>
      </c>
      <c r="M1557" s="71">
        <v>2.0999999999999999E-3</v>
      </c>
      <c r="N1557" t="str">
        <f>_xll.IMDP("BND",D1557,$N$1,A1557)</f>
        <v>일반</v>
      </c>
      <c r="O1557">
        <f t="shared" si="24"/>
        <v>3.6899939999999999E-2</v>
      </c>
    </row>
    <row r="1558" spans="1:15" x14ac:dyDescent="0.3">
      <c r="A1558" s="73">
        <v>46311</v>
      </c>
      <c r="B1558" s="67" t="s">
        <v>2090</v>
      </c>
      <c r="C1558" s="68" t="s">
        <v>2811</v>
      </c>
      <c r="D1558" s="68" t="s">
        <v>4597</v>
      </c>
      <c r="E1558" s="67" t="s">
        <v>4598</v>
      </c>
      <c r="F1558" s="69">
        <v>4.13</v>
      </c>
      <c r="G1558" s="70">
        <v>2.1778</v>
      </c>
      <c r="H1558" s="70">
        <v>5.9306000000000001</v>
      </c>
      <c r="I1558" s="73">
        <v>46063</v>
      </c>
      <c r="J1558" s="73">
        <v>47158</v>
      </c>
      <c r="K1558" s="69">
        <v>3.63</v>
      </c>
      <c r="L1558" s="68" t="s">
        <v>2609</v>
      </c>
      <c r="M1558" s="71">
        <v>4.1999999999999997E-3</v>
      </c>
      <c r="N1558" t="str">
        <f>_xll.IMDP("BND",D1558,$N$1,A1558)</f>
        <v>일반</v>
      </c>
      <c r="O1558">
        <f t="shared" si="24"/>
        <v>9.1467599999999986E-3</v>
      </c>
    </row>
    <row r="1559" spans="1:15" x14ac:dyDescent="0.3">
      <c r="A1559" s="73">
        <v>46311</v>
      </c>
      <c r="B1559" s="67" t="s">
        <v>2090</v>
      </c>
      <c r="C1559" s="68" t="s">
        <v>2811</v>
      </c>
      <c r="D1559" s="68" t="s">
        <v>662</v>
      </c>
      <c r="E1559" s="67" t="s">
        <v>664</v>
      </c>
      <c r="F1559" s="69">
        <v>4.3220000000000001</v>
      </c>
      <c r="G1559" s="70">
        <v>7.6635</v>
      </c>
      <c r="H1559" s="70">
        <v>70.638499999999993</v>
      </c>
      <c r="I1559" s="73">
        <v>46140</v>
      </c>
      <c r="J1559" s="73">
        <v>49793</v>
      </c>
      <c r="K1559" s="69">
        <v>4.03</v>
      </c>
      <c r="L1559" s="68" t="s">
        <v>2609</v>
      </c>
      <c r="M1559" s="71">
        <v>3.2000000000000002E-3</v>
      </c>
      <c r="N1559" t="str">
        <f>_xll.IMDP("BND",D1559,$N$1,A1559)</f>
        <v>일반</v>
      </c>
      <c r="O1559">
        <f t="shared" si="24"/>
        <v>2.4523200000000002E-2</v>
      </c>
    </row>
    <row r="1560" spans="1:15" x14ac:dyDescent="0.3">
      <c r="A1560" s="73">
        <v>46311</v>
      </c>
      <c r="B1560" s="67" t="s">
        <v>2090</v>
      </c>
      <c r="C1560" s="68" t="s">
        <v>2811</v>
      </c>
      <c r="D1560" s="68" t="s">
        <v>16046</v>
      </c>
      <c r="E1560" s="67" t="s">
        <v>16047</v>
      </c>
      <c r="F1560" s="69">
        <v>4.2190000000000003</v>
      </c>
      <c r="G1560" s="70">
        <v>2.7724000000000002</v>
      </c>
      <c r="H1560" s="70">
        <v>9.2896000000000001</v>
      </c>
      <c r="I1560" s="73">
        <v>46309</v>
      </c>
      <c r="J1560" s="73">
        <v>47403</v>
      </c>
      <c r="K1560" s="69">
        <v>4.25</v>
      </c>
      <c r="L1560" s="68" t="s">
        <v>2609</v>
      </c>
      <c r="M1560" s="71">
        <v>5.1000000000000004E-3</v>
      </c>
      <c r="N1560" t="str">
        <f>_xll.IMDP("BND",D1560,$N$1,A1560)</f>
        <v>일반</v>
      </c>
      <c r="O1560">
        <f t="shared" si="24"/>
        <v>1.4139240000000003E-2</v>
      </c>
    </row>
    <row r="1561" spans="1:15" x14ac:dyDescent="0.3">
      <c r="A1561" s="73">
        <v>46311</v>
      </c>
      <c r="B1561" s="67" t="s">
        <v>2090</v>
      </c>
      <c r="C1561" s="68" t="s">
        <v>2811</v>
      </c>
      <c r="D1561" s="68" t="s">
        <v>4599</v>
      </c>
      <c r="E1561" s="67" t="s">
        <v>4600</v>
      </c>
      <c r="F1561" s="69">
        <v>4.4470000000000001</v>
      </c>
      <c r="G1561" s="70">
        <v>15.8393</v>
      </c>
      <c r="H1561" s="70">
        <v>341.88630000000001</v>
      </c>
      <c r="I1561" s="73">
        <v>44678</v>
      </c>
      <c r="J1561" s="73">
        <v>55636</v>
      </c>
      <c r="K1561" s="69">
        <v>3.32</v>
      </c>
      <c r="L1561" s="68" t="s">
        <v>2609</v>
      </c>
      <c r="M1561" s="71">
        <v>3.8999999999999998E-3</v>
      </c>
      <c r="N1561" t="str">
        <f>_xll.IMDP("BND",D1561,$N$1,A1561)</f>
        <v>일반</v>
      </c>
      <c r="O1561">
        <f t="shared" si="24"/>
        <v>6.1773269999999998E-2</v>
      </c>
    </row>
    <row r="1562" spans="1:15" x14ac:dyDescent="0.3">
      <c r="A1562" s="73">
        <v>46311</v>
      </c>
      <c r="B1562" s="67" t="s">
        <v>2090</v>
      </c>
      <c r="C1562" s="68" t="s">
        <v>2811</v>
      </c>
      <c r="D1562" s="68" t="s">
        <v>4601</v>
      </c>
      <c r="E1562" s="67" t="s">
        <v>4602</v>
      </c>
      <c r="F1562" s="69">
        <v>4.1379999999999999</v>
      </c>
      <c r="G1562" s="70">
        <v>2.3039000000000001</v>
      </c>
      <c r="H1562" s="70">
        <v>6.5526999999999997</v>
      </c>
      <c r="I1562" s="73">
        <v>45377</v>
      </c>
      <c r="J1562" s="73">
        <v>47203</v>
      </c>
      <c r="K1562" s="69">
        <v>3.48</v>
      </c>
      <c r="L1562" s="68" t="s">
        <v>2609</v>
      </c>
      <c r="M1562" s="71">
        <v>6.8999999999999999E-3</v>
      </c>
      <c r="N1562" t="str">
        <f>_xll.IMDP("BND",D1562,$N$1,A1562)</f>
        <v>일반</v>
      </c>
      <c r="O1562">
        <f t="shared" si="24"/>
        <v>1.589691E-2</v>
      </c>
    </row>
    <row r="1563" spans="1:15" x14ac:dyDescent="0.3">
      <c r="A1563" s="73">
        <v>46311</v>
      </c>
      <c r="B1563" s="67" t="s">
        <v>2090</v>
      </c>
      <c r="C1563" s="68" t="s">
        <v>2811</v>
      </c>
      <c r="D1563" s="68" t="s">
        <v>4603</v>
      </c>
      <c r="E1563" s="67" t="s">
        <v>4604</v>
      </c>
      <c r="F1563" s="69">
        <v>4.2869999999999999</v>
      </c>
      <c r="G1563" s="70">
        <v>6.8392999999999997</v>
      </c>
      <c r="H1563" s="70">
        <v>54.747100000000003</v>
      </c>
      <c r="I1563" s="73">
        <v>45596</v>
      </c>
      <c r="J1563" s="73">
        <v>49248</v>
      </c>
      <c r="K1563" s="69">
        <v>3.22</v>
      </c>
      <c r="L1563" s="68" t="s">
        <v>2609</v>
      </c>
      <c r="M1563" s="71">
        <v>3.8999999999999998E-3</v>
      </c>
      <c r="N1563" t="str">
        <f>_xll.IMDP("BND",D1563,$N$1,A1563)</f>
        <v>일반</v>
      </c>
      <c r="O1563">
        <f t="shared" si="24"/>
        <v>2.6673269999999999E-2</v>
      </c>
    </row>
    <row r="1564" spans="1:15" x14ac:dyDescent="0.3">
      <c r="A1564" s="73">
        <v>46311</v>
      </c>
      <c r="B1564" s="67" t="s">
        <v>2090</v>
      </c>
      <c r="C1564" s="68" t="s">
        <v>2811</v>
      </c>
      <c r="D1564" s="68" t="s">
        <v>4605</v>
      </c>
      <c r="E1564" s="67" t="s">
        <v>4606</v>
      </c>
      <c r="F1564" s="69">
        <v>4.1890000000000001</v>
      </c>
      <c r="G1564" s="70">
        <v>2.8894000000000002</v>
      </c>
      <c r="H1564" s="70">
        <v>10.0731</v>
      </c>
      <c r="I1564" s="73">
        <v>45624</v>
      </c>
      <c r="J1564" s="73">
        <v>47450</v>
      </c>
      <c r="K1564" s="69">
        <v>3.08</v>
      </c>
      <c r="L1564" s="68" t="s">
        <v>2609</v>
      </c>
      <c r="M1564" s="71">
        <v>5.4000000000000003E-3</v>
      </c>
      <c r="N1564" t="str">
        <f>_xll.IMDP("BND",D1564,$N$1,A1564)</f>
        <v>일반</v>
      </c>
      <c r="O1564">
        <f t="shared" si="24"/>
        <v>1.5602760000000002E-2</v>
      </c>
    </row>
    <row r="1565" spans="1:15" x14ac:dyDescent="0.3">
      <c r="A1565" s="73">
        <v>46311</v>
      </c>
      <c r="B1565" s="67" t="s">
        <v>2090</v>
      </c>
      <c r="C1565" s="68" t="s">
        <v>2811</v>
      </c>
      <c r="D1565" s="68" t="s">
        <v>4607</v>
      </c>
      <c r="E1565" s="67" t="s">
        <v>4608</v>
      </c>
      <c r="F1565" s="69">
        <v>4.1929999999999996</v>
      </c>
      <c r="G1565" s="70">
        <v>3.1412</v>
      </c>
      <c r="H1565" s="70">
        <v>11.6972</v>
      </c>
      <c r="I1565" s="73">
        <v>45715</v>
      </c>
      <c r="J1565" s="73">
        <v>47541</v>
      </c>
      <c r="K1565" s="69">
        <v>2.87</v>
      </c>
      <c r="L1565" s="68" t="s">
        <v>2609</v>
      </c>
      <c r="M1565" s="71">
        <v>4.4999999999999997E-3</v>
      </c>
      <c r="N1565" t="str">
        <f>_xll.IMDP("BND",D1565,$N$1,A1565)</f>
        <v>일반</v>
      </c>
      <c r="O1565">
        <f t="shared" si="24"/>
        <v>1.4135399999999999E-2</v>
      </c>
    </row>
    <row r="1566" spans="1:15" x14ac:dyDescent="0.3">
      <c r="A1566" s="73">
        <v>46311</v>
      </c>
      <c r="B1566" s="67" t="s">
        <v>2090</v>
      </c>
      <c r="C1566" s="68" t="s">
        <v>2811</v>
      </c>
      <c r="D1566" s="68" t="s">
        <v>4609</v>
      </c>
      <c r="E1566" s="67" t="s">
        <v>4610</v>
      </c>
      <c r="F1566" s="69">
        <v>4.1959999999999997</v>
      </c>
      <c r="G1566" s="70">
        <v>3.3180000000000001</v>
      </c>
      <c r="H1566" s="70">
        <v>13.057600000000001</v>
      </c>
      <c r="I1566" s="73">
        <v>45793</v>
      </c>
      <c r="J1566" s="73">
        <v>47619</v>
      </c>
      <c r="K1566" s="69">
        <v>2.71</v>
      </c>
      <c r="L1566" s="68" t="s">
        <v>2609</v>
      </c>
      <c r="M1566" s="71">
        <v>5.4000000000000003E-3</v>
      </c>
      <c r="N1566" t="str">
        <f>_xll.IMDP("BND",D1566,$N$1,A1566)</f>
        <v>일반</v>
      </c>
      <c r="O1566">
        <f t="shared" si="24"/>
        <v>1.7917200000000001E-2</v>
      </c>
    </row>
    <row r="1567" spans="1:15" x14ac:dyDescent="0.3">
      <c r="A1567" s="73">
        <v>46311</v>
      </c>
      <c r="B1567" s="67" t="s">
        <v>2090</v>
      </c>
      <c r="C1567" s="68" t="s">
        <v>2811</v>
      </c>
      <c r="D1567" s="68" t="s">
        <v>4611</v>
      </c>
      <c r="E1567" s="67" t="s">
        <v>4612</v>
      </c>
      <c r="F1567" s="69">
        <v>4.3979999999999997</v>
      </c>
      <c r="G1567" s="70">
        <v>13.478899999999999</v>
      </c>
      <c r="H1567" s="70">
        <v>234.7689</v>
      </c>
      <c r="I1567" s="73">
        <v>45947</v>
      </c>
      <c r="J1567" s="73">
        <v>53252</v>
      </c>
      <c r="K1567" s="69">
        <v>3.05</v>
      </c>
      <c r="L1567" s="68" t="s">
        <v>2609</v>
      </c>
      <c r="M1567" s="71">
        <v>3.0999999999999999E-3</v>
      </c>
      <c r="N1567" t="str">
        <f>_xll.IMDP("BND",D1567,$N$1,A1567)</f>
        <v>일반</v>
      </c>
      <c r="O1567">
        <f t="shared" si="24"/>
        <v>4.1784589999999996E-2</v>
      </c>
    </row>
    <row r="1568" spans="1:15" x14ac:dyDescent="0.3">
      <c r="A1568" s="73">
        <v>46311</v>
      </c>
      <c r="B1568" s="67" t="s">
        <v>2090</v>
      </c>
      <c r="C1568" s="68" t="s">
        <v>2811</v>
      </c>
      <c r="D1568" s="68" t="s">
        <v>4613</v>
      </c>
      <c r="E1568" s="67" t="s">
        <v>4614</v>
      </c>
      <c r="F1568" s="69">
        <v>4.2240000000000002</v>
      </c>
      <c r="G1568" s="70">
        <v>3.8995000000000002</v>
      </c>
      <c r="H1568" s="70">
        <v>17.916</v>
      </c>
      <c r="I1568" s="73">
        <v>46063</v>
      </c>
      <c r="J1568" s="73">
        <v>47889</v>
      </c>
      <c r="K1568" s="69">
        <v>3.84</v>
      </c>
      <c r="L1568" s="68" t="s">
        <v>2609</v>
      </c>
      <c r="M1568" s="71">
        <v>3.7000000000000002E-3</v>
      </c>
      <c r="N1568" t="str">
        <f>_xll.IMDP("BND",D1568,$N$1,A1568)</f>
        <v>일반</v>
      </c>
      <c r="O1568">
        <f t="shared" si="24"/>
        <v>1.4428150000000001E-2</v>
      </c>
    </row>
    <row r="1569" spans="1:15" x14ac:dyDescent="0.3">
      <c r="A1569" s="73">
        <v>46311</v>
      </c>
      <c r="B1569" s="67" t="s">
        <v>2090</v>
      </c>
      <c r="C1569" s="68" t="s">
        <v>2811</v>
      </c>
      <c r="D1569" s="68" t="s">
        <v>356</v>
      </c>
      <c r="E1569" s="67" t="s">
        <v>358</v>
      </c>
      <c r="F1569" s="69">
        <v>4.1459999999999999</v>
      </c>
      <c r="G1569" s="70">
        <v>2.3351999999999999</v>
      </c>
      <c r="H1569" s="70">
        <v>6.8212999999999999</v>
      </c>
      <c r="I1569" s="73">
        <v>46141</v>
      </c>
      <c r="J1569" s="73">
        <v>47235</v>
      </c>
      <c r="K1569" s="69">
        <v>3.81</v>
      </c>
      <c r="L1569" s="68" t="s">
        <v>2609</v>
      </c>
      <c r="M1569" s="71">
        <v>7.4999999999999997E-3</v>
      </c>
      <c r="N1569" t="str">
        <f>_xll.IMDP("BND",D1569,$N$1,A1569)</f>
        <v>일반</v>
      </c>
      <c r="O1569">
        <f t="shared" si="24"/>
        <v>1.7513999999999998E-2</v>
      </c>
    </row>
    <row r="1570" spans="1:15" x14ac:dyDescent="0.3">
      <c r="A1570" s="73">
        <v>46311</v>
      </c>
      <c r="B1570" s="67" t="s">
        <v>2090</v>
      </c>
      <c r="C1570" s="68" t="s">
        <v>2811</v>
      </c>
      <c r="D1570" s="68" t="s">
        <v>4615</v>
      </c>
      <c r="E1570" s="67" t="s">
        <v>4616</v>
      </c>
      <c r="F1570" s="69">
        <v>4.3559999999999999</v>
      </c>
      <c r="G1570" s="70">
        <v>11.4237</v>
      </c>
      <c r="H1570" s="70">
        <v>149.77330000000001</v>
      </c>
      <c r="I1570" s="73">
        <v>43945</v>
      </c>
      <c r="J1570" s="73">
        <v>51250</v>
      </c>
      <c r="K1570" s="69">
        <v>1.73</v>
      </c>
      <c r="L1570" s="68" t="s">
        <v>2609</v>
      </c>
      <c r="M1570" s="71">
        <v>3.3999999999999998E-3</v>
      </c>
      <c r="N1570" t="str">
        <f>_xll.IMDP("BND",D1570,$N$1,A1570)</f>
        <v>일반</v>
      </c>
      <c r="O1570">
        <f t="shared" si="24"/>
        <v>3.884058E-2</v>
      </c>
    </row>
    <row r="1571" spans="1:15" x14ac:dyDescent="0.3">
      <c r="A1571" s="73">
        <v>46311</v>
      </c>
      <c r="B1571" s="67" t="s">
        <v>2090</v>
      </c>
      <c r="C1571" s="68" t="s">
        <v>2811</v>
      </c>
      <c r="D1571" s="68" t="s">
        <v>4617</v>
      </c>
      <c r="E1571" s="67" t="s">
        <v>4618</v>
      </c>
      <c r="F1571" s="69">
        <v>4.3959999999999999</v>
      </c>
      <c r="G1571" s="70">
        <v>12.566800000000001</v>
      </c>
      <c r="H1571" s="70">
        <v>197.4118</v>
      </c>
      <c r="I1571" s="73">
        <v>45377</v>
      </c>
      <c r="J1571" s="73">
        <v>52681</v>
      </c>
      <c r="K1571" s="69">
        <v>3.54</v>
      </c>
      <c r="L1571" s="68" t="s">
        <v>2609</v>
      </c>
      <c r="M1571" s="71">
        <v>3.3E-3</v>
      </c>
      <c r="N1571" t="str">
        <f>_xll.IMDP("BND",D1571,$N$1,A1571)</f>
        <v>일반</v>
      </c>
      <c r="O1571">
        <f t="shared" si="24"/>
        <v>4.1470440000000004E-2</v>
      </c>
    </row>
    <row r="1572" spans="1:15" x14ac:dyDescent="0.3">
      <c r="A1572" s="73">
        <v>46311</v>
      </c>
      <c r="B1572" s="67" t="s">
        <v>2090</v>
      </c>
      <c r="C1572" s="68" t="s">
        <v>2811</v>
      </c>
      <c r="D1572" s="68" t="s">
        <v>1210</v>
      </c>
      <c r="E1572" s="67" t="s">
        <v>4619</v>
      </c>
      <c r="F1572" s="69">
        <v>4.2949999999999999</v>
      </c>
      <c r="G1572" s="70">
        <v>7.2991000000000001</v>
      </c>
      <c r="H1572" s="70">
        <v>61.266399999999997</v>
      </c>
      <c r="I1572" s="73">
        <v>45747</v>
      </c>
      <c r="J1572" s="73">
        <v>49398</v>
      </c>
      <c r="K1572" s="69">
        <v>2.99</v>
      </c>
      <c r="L1572" s="68" t="s">
        <v>2609</v>
      </c>
      <c r="M1572" s="71">
        <v>8.3999999999999995E-3</v>
      </c>
      <c r="N1572" t="str">
        <f>_xll.IMDP("BND",D1572,$N$1,A1572)</f>
        <v>일반</v>
      </c>
      <c r="O1572">
        <f t="shared" si="24"/>
        <v>6.1312439999999996E-2</v>
      </c>
    </row>
    <row r="1573" spans="1:15" x14ac:dyDescent="0.3">
      <c r="A1573" s="73">
        <v>46311</v>
      </c>
      <c r="B1573" s="67" t="s">
        <v>2090</v>
      </c>
      <c r="C1573" s="68" t="s">
        <v>2811</v>
      </c>
      <c r="D1573" s="68" t="s">
        <v>4620</v>
      </c>
      <c r="E1573" s="67" t="s">
        <v>4621</v>
      </c>
      <c r="F1573" s="69">
        <v>4.3010000000000002</v>
      </c>
      <c r="G1573" s="70">
        <v>7.3448000000000002</v>
      </c>
      <c r="H1573" s="70">
        <v>62.687199999999997</v>
      </c>
      <c r="I1573" s="73">
        <v>45800</v>
      </c>
      <c r="J1573" s="73">
        <v>49452</v>
      </c>
      <c r="K1573" s="69">
        <v>2.92</v>
      </c>
      <c r="L1573" s="68" t="s">
        <v>2609</v>
      </c>
      <c r="M1573" s="71">
        <v>4.1999999999999997E-3</v>
      </c>
      <c r="N1573" t="str">
        <f>_xll.IMDP("BND",D1573,$N$1,A1573)</f>
        <v>일반</v>
      </c>
      <c r="O1573">
        <f t="shared" si="24"/>
        <v>3.0848159999999999E-2</v>
      </c>
    </row>
    <row r="1574" spans="1:15" x14ac:dyDescent="0.3">
      <c r="A1574" s="73">
        <v>46311</v>
      </c>
      <c r="B1574" s="67" t="s">
        <v>2090</v>
      </c>
      <c r="C1574" s="68" t="s">
        <v>2811</v>
      </c>
      <c r="D1574" s="68" t="s">
        <v>4622</v>
      </c>
      <c r="E1574" s="67" t="s">
        <v>4623</v>
      </c>
      <c r="F1574" s="69">
        <v>4.3109999999999999</v>
      </c>
      <c r="G1574" s="70">
        <v>7.5739999999999998</v>
      </c>
      <c r="H1574" s="70">
        <v>67.273399999999995</v>
      </c>
      <c r="I1574" s="73">
        <v>45952</v>
      </c>
      <c r="J1574" s="73">
        <v>49604</v>
      </c>
      <c r="K1574" s="69">
        <v>3.09</v>
      </c>
      <c r="L1574" s="68" t="s">
        <v>2609</v>
      </c>
      <c r="M1574" s="71">
        <v>6.7999999999999996E-3</v>
      </c>
      <c r="N1574" t="str">
        <f>_xll.IMDP("BND",D1574,$N$1,A1574)</f>
        <v>일반</v>
      </c>
      <c r="O1574">
        <f t="shared" si="24"/>
        <v>5.1503199999999999E-2</v>
      </c>
    </row>
    <row r="1575" spans="1:15" x14ac:dyDescent="0.3">
      <c r="A1575" s="73">
        <v>46311</v>
      </c>
      <c r="B1575" s="67" t="s">
        <v>2090</v>
      </c>
      <c r="C1575" s="68" t="s">
        <v>2811</v>
      </c>
      <c r="D1575" s="68" t="s">
        <v>4624</v>
      </c>
      <c r="E1575" s="67" t="s">
        <v>4625</v>
      </c>
      <c r="F1575" s="69">
        <v>4.13</v>
      </c>
      <c r="G1575" s="70">
        <v>2.1800999999999999</v>
      </c>
      <c r="H1575" s="70">
        <v>5.9379999999999997</v>
      </c>
      <c r="I1575" s="73">
        <v>46065</v>
      </c>
      <c r="J1575" s="73">
        <v>47158</v>
      </c>
      <c r="K1575" s="69">
        <v>3.55</v>
      </c>
      <c r="L1575" s="68" t="s">
        <v>2609</v>
      </c>
      <c r="M1575" s="71">
        <v>4.5999999999999999E-3</v>
      </c>
      <c r="N1575" t="str">
        <f>_xll.IMDP("BND",D1575,$N$1,A1575)</f>
        <v>일반</v>
      </c>
      <c r="O1575">
        <f t="shared" si="24"/>
        <v>1.0028459999999999E-2</v>
      </c>
    </row>
    <row r="1576" spans="1:15" x14ac:dyDescent="0.3">
      <c r="A1576" s="73">
        <v>46311</v>
      </c>
      <c r="B1576" s="67" t="s">
        <v>2090</v>
      </c>
      <c r="C1576" s="68" t="s">
        <v>2811</v>
      </c>
      <c r="D1576" s="68" t="s">
        <v>4626</v>
      </c>
      <c r="E1576" s="67" t="s">
        <v>4627</v>
      </c>
      <c r="F1576" s="69">
        <v>4.4450000000000003</v>
      </c>
      <c r="G1576" s="70">
        <v>17.656500000000001</v>
      </c>
      <c r="H1576" s="70">
        <v>425.83179999999999</v>
      </c>
      <c r="I1576" s="73">
        <v>45800</v>
      </c>
      <c r="J1576" s="73">
        <v>56755</v>
      </c>
      <c r="K1576" s="69">
        <v>2.71</v>
      </c>
      <c r="L1576" s="68" t="s">
        <v>2609</v>
      </c>
      <c r="M1576" s="71">
        <v>3.7000000000000002E-3</v>
      </c>
      <c r="N1576" t="str">
        <f>_xll.IMDP("BND",D1576,$N$1,A1576)</f>
        <v>일반</v>
      </c>
      <c r="O1576">
        <f t="shared" si="24"/>
        <v>6.5329050000000013E-2</v>
      </c>
    </row>
    <row r="1577" spans="1:15" x14ac:dyDescent="0.3">
      <c r="A1577" s="73">
        <v>46311</v>
      </c>
      <c r="B1577" s="67" t="s">
        <v>2090</v>
      </c>
      <c r="C1577" s="68" t="s">
        <v>2811</v>
      </c>
      <c r="D1577" s="68" t="s">
        <v>4628</v>
      </c>
      <c r="E1577" s="67" t="s">
        <v>4629</v>
      </c>
      <c r="F1577" s="69">
        <v>4.2089999999999996</v>
      </c>
      <c r="G1577" s="70">
        <v>3.6924000000000001</v>
      </c>
      <c r="H1577" s="70">
        <v>16.087399999999999</v>
      </c>
      <c r="I1577" s="73">
        <v>45959</v>
      </c>
      <c r="J1577" s="73">
        <v>47785</v>
      </c>
      <c r="K1577" s="69">
        <v>2.9</v>
      </c>
      <c r="L1577" s="68" t="s">
        <v>2609</v>
      </c>
      <c r="M1577" s="71">
        <v>3.0999999999999999E-3</v>
      </c>
      <c r="N1577" t="str">
        <f>_xll.IMDP("BND",D1577,$N$1,A1577)</f>
        <v>일반</v>
      </c>
      <c r="O1577">
        <f t="shared" si="24"/>
        <v>1.144644E-2</v>
      </c>
    </row>
    <row r="1578" spans="1:15" x14ac:dyDescent="0.3">
      <c r="A1578" s="73">
        <v>46311</v>
      </c>
      <c r="B1578" s="67" t="s">
        <v>2090</v>
      </c>
      <c r="C1578" s="68" t="s">
        <v>2811</v>
      </c>
      <c r="D1578" s="68" t="s">
        <v>4630</v>
      </c>
      <c r="E1578" s="67" t="s">
        <v>4631</v>
      </c>
      <c r="F1578" s="69">
        <v>3.9870000000000001</v>
      </c>
      <c r="G1578" s="70">
        <v>1.3046</v>
      </c>
      <c r="H1578" s="70">
        <v>2.3603999999999998</v>
      </c>
      <c r="I1578" s="73">
        <v>46079</v>
      </c>
      <c r="J1578" s="73">
        <v>46808</v>
      </c>
      <c r="K1578" s="69">
        <v>3.24</v>
      </c>
      <c r="L1578" s="68" t="s">
        <v>2609</v>
      </c>
      <c r="M1578" s="71">
        <v>4.1999999999999997E-3</v>
      </c>
      <c r="N1578" t="str">
        <f>_xll.IMDP("BND",D1578,$N$1,A1578)</f>
        <v>일반</v>
      </c>
      <c r="O1578">
        <f t="shared" si="24"/>
        <v>5.4793199999999993E-3</v>
      </c>
    </row>
    <row r="1579" spans="1:15" x14ac:dyDescent="0.3">
      <c r="A1579" s="73">
        <v>46311</v>
      </c>
      <c r="B1579" s="67" t="s">
        <v>2090</v>
      </c>
      <c r="C1579" s="68" t="s">
        <v>2811</v>
      </c>
      <c r="D1579" s="68" t="s">
        <v>4632</v>
      </c>
      <c r="E1579" s="67" t="s">
        <v>4633</v>
      </c>
      <c r="F1579" s="69">
        <v>4.3940000000000001</v>
      </c>
      <c r="G1579" s="70">
        <v>13.5611</v>
      </c>
      <c r="H1579" s="70">
        <v>229.36879999999999</v>
      </c>
      <c r="I1579" s="73">
        <v>45800</v>
      </c>
      <c r="J1579" s="73">
        <v>53105</v>
      </c>
      <c r="K1579" s="69">
        <v>2.79</v>
      </c>
      <c r="L1579" s="68" t="s">
        <v>2609</v>
      </c>
      <c r="M1579" s="71">
        <v>3.7000000000000002E-3</v>
      </c>
      <c r="N1579" t="str">
        <f>_xll.IMDP("BND",D1579,$N$1,A1579)</f>
        <v>일반</v>
      </c>
      <c r="O1579">
        <f t="shared" si="24"/>
        <v>5.0176070000000003E-2</v>
      </c>
    </row>
    <row r="1580" spans="1:15" x14ac:dyDescent="0.3">
      <c r="A1580" s="73">
        <v>46311</v>
      </c>
      <c r="B1580" s="67" t="s">
        <v>2090</v>
      </c>
      <c r="C1580" s="68" t="s">
        <v>2811</v>
      </c>
      <c r="D1580" s="68" t="s">
        <v>4634</v>
      </c>
      <c r="E1580" s="67" t="s">
        <v>4635</v>
      </c>
      <c r="F1580" s="69">
        <v>4.3109999999999999</v>
      </c>
      <c r="G1580" s="70">
        <v>7.5782999999999996</v>
      </c>
      <c r="H1580" s="70">
        <v>67.394000000000005</v>
      </c>
      <c r="I1580" s="73">
        <v>45959</v>
      </c>
      <c r="J1580" s="73">
        <v>49611</v>
      </c>
      <c r="K1580" s="69">
        <v>3.14</v>
      </c>
      <c r="L1580" s="68" t="s">
        <v>2609</v>
      </c>
      <c r="M1580" s="71">
        <v>6.0000000000000001E-3</v>
      </c>
      <c r="N1580" t="str">
        <f>_xll.IMDP("BND",D1580,$N$1,A1580)</f>
        <v>일반</v>
      </c>
      <c r="O1580">
        <f t="shared" si="24"/>
        <v>4.5469799999999998E-2</v>
      </c>
    </row>
    <row r="1581" spans="1:15" x14ac:dyDescent="0.3">
      <c r="A1581" s="73">
        <v>46311</v>
      </c>
      <c r="B1581" s="67" t="s">
        <v>2090</v>
      </c>
      <c r="C1581" s="68" t="s">
        <v>2811</v>
      </c>
      <c r="D1581" s="68" t="s">
        <v>4636</v>
      </c>
      <c r="E1581" s="67" t="s">
        <v>4637</v>
      </c>
      <c r="F1581" s="69">
        <v>4.226</v>
      </c>
      <c r="G1581" s="70">
        <v>3.9565999999999999</v>
      </c>
      <c r="H1581" s="70">
        <v>18.360499999999998</v>
      </c>
      <c r="I1581" s="73">
        <v>46079</v>
      </c>
      <c r="J1581" s="73">
        <v>47905</v>
      </c>
      <c r="K1581" s="69">
        <v>3.64</v>
      </c>
      <c r="L1581" s="68" t="s">
        <v>2609</v>
      </c>
      <c r="M1581" s="71">
        <v>4.1000000000000003E-3</v>
      </c>
      <c r="N1581" t="str">
        <f>_xll.IMDP("BND",D1581,$N$1,A1581)</f>
        <v>일반</v>
      </c>
      <c r="O1581">
        <f t="shared" si="24"/>
        <v>1.622206E-2</v>
      </c>
    </row>
    <row r="1582" spans="1:15" x14ac:dyDescent="0.3">
      <c r="A1582" s="73">
        <v>46311</v>
      </c>
      <c r="B1582" s="67" t="s">
        <v>2090</v>
      </c>
      <c r="C1582" s="68" t="s">
        <v>2811</v>
      </c>
      <c r="D1582" s="68" t="s">
        <v>4638</v>
      </c>
      <c r="E1582" s="67" t="s">
        <v>4639</v>
      </c>
      <c r="F1582" s="69">
        <v>4.1970000000000001</v>
      </c>
      <c r="G1582" s="70">
        <v>3.3531</v>
      </c>
      <c r="H1582" s="70">
        <v>13.302</v>
      </c>
      <c r="I1582" s="73">
        <v>45805</v>
      </c>
      <c r="J1582" s="73">
        <v>47631</v>
      </c>
      <c r="K1582" s="69">
        <v>2.66</v>
      </c>
      <c r="L1582" s="68" t="s">
        <v>2609</v>
      </c>
      <c r="M1582" s="71">
        <v>7.6E-3</v>
      </c>
      <c r="N1582" t="str">
        <f>_xll.IMDP("BND",D1582,$N$1,A1582)</f>
        <v>일반</v>
      </c>
      <c r="O1582">
        <f t="shared" si="24"/>
        <v>2.5483559999999999E-2</v>
      </c>
    </row>
    <row r="1583" spans="1:15" x14ac:dyDescent="0.3">
      <c r="A1583" s="73">
        <v>46311</v>
      </c>
      <c r="B1583" s="67" t="s">
        <v>2090</v>
      </c>
      <c r="C1583" s="68" t="s">
        <v>2811</v>
      </c>
      <c r="D1583" s="68" t="s">
        <v>4640</v>
      </c>
      <c r="E1583" s="67" t="s">
        <v>4641</v>
      </c>
      <c r="F1583" s="69">
        <v>4.4450000000000003</v>
      </c>
      <c r="G1583" s="70">
        <v>17.726500000000001</v>
      </c>
      <c r="H1583" s="70">
        <v>428.4221</v>
      </c>
      <c r="I1583" s="73">
        <v>45805</v>
      </c>
      <c r="J1583" s="73">
        <v>56762</v>
      </c>
      <c r="K1583" s="69">
        <v>2.67</v>
      </c>
      <c r="L1583" s="68" t="s">
        <v>2609</v>
      </c>
      <c r="M1583" s="71">
        <v>2.3E-3</v>
      </c>
      <c r="N1583" t="str">
        <f>_xll.IMDP("BND",D1583,$N$1,A1583)</f>
        <v>일반</v>
      </c>
      <c r="O1583">
        <f t="shared" si="24"/>
        <v>4.077095E-2</v>
      </c>
    </row>
    <row r="1584" spans="1:15" x14ac:dyDescent="0.3">
      <c r="A1584" s="73">
        <v>46311</v>
      </c>
      <c r="B1584" s="67" t="s">
        <v>2090</v>
      </c>
      <c r="C1584" s="68" t="s">
        <v>2811</v>
      </c>
      <c r="D1584" s="68" t="s">
        <v>4642</v>
      </c>
      <c r="E1584" s="67" t="s">
        <v>4643</v>
      </c>
      <c r="F1584" s="69">
        <v>3.992</v>
      </c>
      <c r="G1584" s="70">
        <v>0.85360000000000003</v>
      </c>
      <c r="H1584" s="70">
        <v>0.94789999999999996</v>
      </c>
      <c r="I1584" s="73">
        <v>41521</v>
      </c>
      <c r="J1584" s="73">
        <v>46634</v>
      </c>
      <c r="K1584" s="69">
        <v>3.86</v>
      </c>
      <c r="L1584" s="68" t="s">
        <v>2609</v>
      </c>
      <c r="M1584" s="71">
        <v>4.1999999999999997E-3</v>
      </c>
      <c r="N1584" t="str">
        <f>_xll.IMDP("BND",D1584,$N$1,A1584)</f>
        <v>일반</v>
      </c>
      <c r="O1584">
        <f t="shared" si="24"/>
        <v>3.5851199999999998E-3</v>
      </c>
    </row>
    <row r="1585" spans="1:15" x14ac:dyDescent="0.3">
      <c r="A1585" s="73">
        <v>46311</v>
      </c>
      <c r="B1585" s="67" t="s">
        <v>2090</v>
      </c>
      <c r="C1585" s="68" t="s">
        <v>2811</v>
      </c>
      <c r="D1585" s="68" t="s">
        <v>4644</v>
      </c>
      <c r="E1585" s="67" t="s">
        <v>4645</v>
      </c>
      <c r="F1585" s="69">
        <v>4.3129999999999997</v>
      </c>
      <c r="G1585" s="70">
        <v>6.3121</v>
      </c>
      <c r="H1585" s="70">
        <v>45.231000000000002</v>
      </c>
      <c r="I1585" s="73">
        <v>41690</v>
      </c>
      <c r="J1585" s="73">
        <v>48995</v>
      </c>
      <c r="K1585" s="69">
        <v>3.79</v>
      </c>
      <c r="L1585" s="68" t="s">
        <v>2609</v>
      </c>
      <c r="M1585" s="71">
        <v>4.1000000000000003E-3</v>
      </c>
      <c r="N1585" t="str">
        <f>_xll.IMDP("BND",D1585,$N$1,A1585)</f>
        <v>일반</v>
      </c>
      <c r="O1585">
        <f t="shared" si="24"/>
        <v>2.5879610000000001E-2</v>
      </c>
    </row>
    <row r="1586" spans="1:15" x14ac:dyDescent="0.3">
      <c r="A1586" s="73">
        <v>46311</v>
      </c>
      <c r="B1586" s="67" t="s">
        <v>2090</v>
      </c>
      <c r="C1586" s="68" t="s">
        <v>2811</v>
      </c>
      <c r="D1586" s="68" t="s">
        <v>4646</v>
      </c>
      <c r="E1586" s="67" t="s">
        <v>4647</v>
      </c>
      <c r="F1586" s="69">
        <v>4.3159999999999998</v>
      </c>
      <c r="G1586" s="70">
        <v>6.4074999999999998</v>
      </c>
      <c r="H1586" s="70">
        <v>46.867800000000003</v>
      </c>
      <c r="I1586" s="73">
        <v>41751</v>
      </c>
      <c r="J1586" s="73">
        <v>49056</v>
      </c>
      <c r="K1586" s="69">
        <v>3.85</v>
      </c>
      <c r="L1586" s="68" t="s">
        <v>2609</v>
      </c>
      <c r="M1586" s="71">
        <v>2.7000000000000001E-3</v>
      </c>
      <c r="N1586" t="str">
        <f>_xll.IMDP("BND",D1586,$N$1,A1586)</f>
        <v>일반</v>
      </c>
      <c r="O1586">
        <f t="shared" si="24"/>
        <v>1.730025E-2</v>
      </c>
    </row>
    <row r="1587" spans="1:15" x14ac:dyDescent="0.3">
      <c r="A1587" s="73">
        <v>46311</v>
      </c>
      <c r="B1587" s="67" t="s">
        <v>2090</v>
      </c>
      <c r="C1587" s="68" t="s">
        <v>2811</v>
      </c>
      <c r="D1587" s="68" t="s">
        <v>4648</v>
      </c>
      <c r="E1587" s="67" t="s">
        <v>4649</v>
      </c>
      <c r="F1587" s="69">
        <v>4.1920000000000002</v>
      </c>
      <c r="G1587" s="70">
        <v>2.4413999999999998</v>
      </c>
      <c r="H1587" s="70">
        <v>6.7577999999999996</v>
      </c>
      <c r="I1587" s="73">
        <v>41779</v>
      </c>
      <c r="J1587" s="73">
        <v>47258</v>
      </c>
      <c r="K1587" s="69">
        <v>3.58</v>
      </c>
      <c r="L1587" s="68" t="s">
        <v>2609</v>
      </c>
      <c r="M1587" s="71">
        <v>5.4999999999999997E-3</v>
      </c>
      <c r="N1587" t="str">
        <f>_xll.IMDP("BND",D1587,$N$1,A1587)</f>
        <v>일반</v>
      </c>
      <c r="O1587">
        <f t="shared" si="24"/>
        <v>1.3427699999999997E-2</v>
      </c>
    </row>
    <row r="1588" spans="1:15" x14ac:dyDescent="0.3">
      <c r="A1588" s="73">
        <v>46311</v>
      </c>
      <c r="B1588" s="67" t="s">
        <v>2090</v>
      </c>
      <c r="C1588" s="68" t="s">
        <v>2811</v>
      </c>
      <c r="D1588" s="68" t="s">
        <v>4650</v>
      </c>
      <c r="E1588" s="67" t="s">
        <v>4651</v>
      </c>
      <c r="F1588" s="69">
        <v>4.2</v>
      </c>
      <c r="G1588" s="70">
        <v>2.5181</v>
      </c>
      <c r="H1588" s="70">
        <v>7.1535000000000002</v>
      </c>
      <c r="I1588" s="73">
        <v>41807</v>
      </c>
      <c r="J1588" s="73">
        <v>47286</v>
      </c>
      <c r="K1588" s="69">
        <v>3.5</v>
      </c>
      <c r="L1588" s="68" t="s">
        <v>2609</v>
      </c>
      <c r="M1588" s="71">
        <v>4.5999999999999999E-3</v>
      </c>
      <c r="N1588" t="str">
        <f>_xll.IMDP("BND",D1588,$N$1,A1588)</f>
        <v>일반</v>
      </c>
      <c r="O1588">
        <f t="shared" si="24"/>
        <v>1.158326E-2</v>
      </c>
    </row>
    <row r="1589" spans="1:15" x14ac:dyDescent="0.3">
      <c r="A1589" s="73">
        <v>46311</v>
      </c>
      <c r="B1589" s="67" t="s">
        <v>2090</v>
      </c>
      <c r="C1589" s="68" t="s">
        <v>2811</v>
      </c>
      <c r="D1589" s="68" t="s">
        <v>4652</v>
      </c>
      <c r="E1589" s="67" t="s">
        <v>4653</v>
      </c>
      <c r="F1589" s="69">
        <v>4.2270000000000003</v>
      </c>
      <c r="G1589" s="70">
        <v>2.8929999999999998</v>
      </c>
      <c r="H1589" s="70">
        <v>9.3576999999999995</v>
      </c>
      <c r="I1589" s="73">
        <v>41955</v>
      </c>
      <c r="J1589" s="73">
        <v>47434</v>
      </c>
      <c r="K1589" s="69">
        <v>2.93</v>
      </c>
      <c r="L1589" s="68" t="s">
        <v>2609</v>
      </c>
      <c r="M1589" s="71">
        <v>3.5999999999999999E-3</v>
      </c>
      <c r="N1589" t="str">
        <f>_xll.IMDP("BND",D1589,$N$1,A1589)</f>
        <v>일반</v>
      </c>
      <c r="O1589">
        <f t="shared" si="24"/>
        <v>1.0414799999999998E-2</v>
      </c>
    </row>
    <row r="1590" spans="1:15" x14ac:dyDescent="0.3">
      <c r="A1590" s="73">
        <v>46311</v>
      </c>
      <c r="B1590" s="67" t="s">
        <v>2090</v>
      </c>
      <c r="C1590" s="68" t="s">
        <v>2811</v>
      </c>
      <c r="D1590" s="68" t="s">
        <v>4654</v>
      </c>
      <c r="E1590" s="67" t="s">
        <v>4655</v>
      </c>
      <c r="F1590" s="69">
        <v>4.2489999999999997</v>
      </c>
      <c r="G1590" s="70">
        <v>3.5728</v>
      </c>
      <c r="H1590" s="70">
        <v>14.0905</v>
      </c>
      <c r="I1590" s="73">
        <v>42040</v>
      </c>
      <c r="J1590" s="73">
        <v>47700</v>
      </c>
      <c r="K1590" s="69">
        <v>2.4500000000000002</v>
      </c>
      <c r="L1590" s="68" t="s">
        <v>2609</v>
      </c>
      <c r="M1590" s="71">
        <v>5.1999999999999998E-3</v>
      </c>
      <c r="N1590" t="str">
        <f>_xll.IMDP("BND",D1590,$N$1,A1590)</f>
        <v>일반</v>
      </c>
      <c r="O1590">
        <f t="shared" si="24"/>
        <v>1.8578559999999997E-2</v>
      </c>
    </row>
    <row r="1591" spans="1:15" x14ac:dyDescent="0.3">
      <c r="A1591" s="73">
        <v>46311</v>
      </c>
      <c r="B1591" s="67" t="s">
        <v>2090</v>
      </c>
      <c r="C1591" s="68" t="s">
        <v>2811</v>
      </c>
      <c r="D1591" s="68" t="s">
        <v>4656</v>
      </c>
      <c r="E1591" s="67" t="s">
        <v>4657</v>
      </c>
      <c r="F1591" s="69">
        <v>4.242</v>
      </c>
      <c r="G1591" s="70">
        <v>3.3723999999999998</v>
      </c>
      <c r="H1591" s="70">
        <v>12.6097</v>
      </c>
      <c r="I1591" s="73">
        <v>42145</v>
      </c>
      <c r="J1591" s="73">
        <v>47624</v>
      </c>
      <c r="K1591" s="69">
        <v>2.78</v>
      </c>
      <c r="L1591" s="68" t="s">
        <v>2609</v>
      </c>
      <c r="M1591" s="71">
        <v>6.6E-3</v>
      </c>
      <c r="N1591" t="str">
        <f>_xll.IMDP("BND",D1591,$N$1,A1591)</f>
        <v>일반</v>
      </c>
      <c r="O1591">
        <f t="shared" si="24"/>
        <v>2.2257839999999997E-2</v>
      </c>
    </row>
    <row r="1592" spans="1:15" x14ac:dyDescent="0.3">
      <c r="A1592" s="73">
        <v>46311</v>
      </c>
      <c r="B1592" s="67" t="s">
        <v>2090</v>
      </c>
      <c r="C1592" s="68" t="s">
        <v>2811</v>
      </c>
      <c r="D1592" s="68" t="s">
        <v>4658</v>
      </c>
      <c r="E1592" s="67" t="s">
        <v>4659</v>
      </c>
      <c r="F1592" s="69">
        <v>4.2460000000000004</v>
      </c>
      <c r="G1592" s="70">
        <v>3.5244</v>
      </c>
      <c r="H1592" s="70">
        <v>13.693099999999999</v>
      </c>
      <c r="I1592" s="73">
        <v>42201</v>
      </c>
      <c r="J1592" s="73">
        <v>47680</v>
      </c>
      <c r="K1592" s="69">
        <v>2.75</v>
      </c>
      <c r="L1592" s="68" t="s">
        <v>2609</v>
      </c>
      <c r="M1592" s="71">
        <v>5.3E-3</v>
      </c>
      <c r="N1592" t="str">
        <f>_xll.IMDP("BND",D1592,$N$1,A1592)</f>
        <v>일반</v>
      </c>
      <c r="O1592">
        <f t="shared" si="24"/>
        <v>1.8679319999999999E-2</v>
      </c>
    </row>
    <row r="1593" spans="1:15" x14ac:dyDescent="0.3">
      <c r="A1593" s="73">
        <v>46311</v>
      </c>
      <c r="B1593" s="67" t="s">
        <v>2090</v>
      </c>
      <c r="C1593" s="68" t="s">
        <v>2811</v>
      </c>
      <c r="D1593" s="68" t="s">
        <v>4660</v>
      </c>
      <c r="E1593" s="67" t="s">
        <v>4661</v>
      </c>
      <c r="F1593" s="69">
        <v>4.2510000000000003</v>
      </c>
      <c r="G1593" s="70">
        <v>3.6286</v>
      </c>
      <c r="H1593" s="70">
        <v>14.513299999999999</v>
      </c>
      <c r="I1593" s="73">
        <v>42243</v>
      </c>
      <c r="J1593" s="73">
        <v>47722</v>
      </c>
      <c r="K1593" s="69">
        <v>2.5</v>
      </c>
      <c r="L1593" s="68" t="s">
        <v>2609</v>
      </c>
      <c r="M1593" s="71">
        <v>4.4000000000000003E-3</v>
      </c>
      <c r="N1593" t="str">
        <f>_xll.IMDP("BND",D1593,$N$1,A1593)</f>
        <v>일반</v>
      </c>
      <c r="O1593">
        <f t="shared" si="24"/>
        <v>1.5965840000000002E-2</v>
      </c>
    </row>
    <row r="1594" spans="1:15" x14ac:dyDescent="0.3">
      <c r="A1594" s="73">
        <v>46311</v>
      </c>
      <c r="B1594" s="67" t="s">
        <v>2090</v>
      </c>
      <c r="C1594" s="68" t="s">
        <v>2811</v>
      </c>
      <c r="D1594" s="68" t="s">
        <v>4662</v>
      </c>
      <c r="E1594" s="67" t="s">
        <v>4663</v>
      </c>
      <c r="F1594" s="69">
        <v>4.3559999999999999</v>
      </c>
      <c r="G1594" s="70">
        <v>8.3970000000000002</v>
      </c>
      <c r="H1594" s="70">
        <v>77.672499999999999</v>
      </c>
      <c r="I1594" s="73">
        <v>42453</v>
      </c>
      <c r="J1594" s="73">
        <v>49758</v>
      </c>
      <c r="K1594" s="69">
        <v>2.0099999999999998</v>
      </c>
      <c r="L1594" s="68" t="s">
        <v>2609</v>
      </c>
      <c r="M1594" s="71">
        <v>3.8E-3</v>
      </c>
      <c r="N1594" t="str">
        <f>_xll.IMDP("BND",D1594,$N$1,A1594)</f>
        <v>일반</v>
      </c>
      <c r="O1594">
        <f t="shared" si="24"/>
        <v>3.1908600000000002E-2</v>
      </c>
    </row>
    <row r="1595" spans="1:15" x14ac:dyDescent="0.3">
      <c r="A1595" s="73">
        <v>46311</v>
      </c>
      <c r="B1595" s="67" t="s">
        <v>2090</v>
      </c>
      <c r="C1595" s="68" t="s">
        <v>2811</v>
      </c>
      <c r="D1595" s="68" t="s">
        <v>4664</v>
      </c>
      <c r="E1595" s="67" t="s">
        <v>4665</v>
      </c>
      <c r="F1595" s="69">
        <v>4.3739999999999997</v>
      </c>
      <c r="G1595" s="70">
        <v>9.5548999999999999</v>
      </c>
      <c r="H1595" s="70">
        <v>105.1784</v>
      </c>
      <c r="I1595" s="73">
        <v>43235</v>
      </c>
      <c r="J1595" s="73">
        <v>50540</v>
      </c>
      <c r="K1595" s="69">
        <v>2.9</v>
      </c>
      <c r="L1595" s="68" t="s">
        <v>2609</v>
      </c>
      <c r="M1595" s="71">
        <v>4.0000000000000001E-3</v>
      </c>
      <c r="N1595" t="str">
        <f>_xll.IMDP("BND",D1595,$N$1,A1595)</f>
        <v>일반</v>
      </c>
      <c r="O1595">
        <f t="shared" si="24"/>
        <v>3.8219599999999999E-2</v>
      </c>
    </row>
    <row r="1596" spans="1:15" x14ac:dyDescent="0.3">
      <c r="A1596" s="73">
        <v>46311</v>
      </c>
      <c r="B1596" s="67" t="s">
        <v>2090</v>
      </c>
      <c r="C1596" s="68" t="s">
        <v>2811</v>
      </c>
      <c r="D1596" s="68" t="s">
        <v>4666</v>
      </c>
      <c r="E1596" s="67" t="s">
        <v>4667</v>
      </c>
      <c r="F1596" s="69">
        <v>4.38</v>
      </c>
      <c r="G1596" s="70">
        <v>10.4726</v>
      </c>
      <c r="H1596" s="70">
        <v>123.99079999999999</v>
      </c>
      <c r="I1596" s="73">
        <v>43515</v>
      </c>
      <c r="J1596" s="73">
        <v>50820</v>
      </c>
      <c r="K1596" s="69">
        <v>2.14</v>
      </c>
      <c r="L1596" s="68" t="s">
        <v>2609</v>
      </c>
      <c r="M1596" s="71">
        <v>5.4999999999999997E-3</v>
      </c>
      <c r="N1596" t="str">
        <f>_xll.IMDP("BND",D1596,$N$1,A1596)</f>
        <v>일반</v>
      </c>
      <c r="O1596">
        <f t="shared" si="24"/>
        <v>5.7599299999999999E-2</v>
      </c>
    </row>
    <row r="1597" spans="1:15" x14ac:dyDescent="0.3">
      <c r="A1597" s="73">
        <v>46311</v>
      </c>
      <c r="B1597" s="67" t="s">
        <v>2090</v>
      </c>
      <c r="C1597" s="68" t="s">
        <v>2811</v>
      </c>
      <c r="D1597" s="68" t="s">
        <v>4668</v>
      </c>
      <c r="E1597" s="67" t="s">
        <v>4669</v>
      </c>
      <c r="F1597" s="69">
        <v>4.3810000000000002</v>
      </c>
      <c r="G1597" s="70">
        <v>10.5092</v>
      </c>
      <c r="H1597" s="70">
        <v>124.8343</v>
      </c>
      <c r="I1597" s="73">
        <v>43531</v>
      </c>
      <c r="J1597" s="73">
        <v>50836</v>
      </c>
      <c r="K1597" s="69">
        <v>2.16</v>
      </c>
      <c r="L1597" s="68" t="s">
        <v>2609</v>
      </c>
      <c r="M1597" s="71">
        <v>5.4999999999999997E-3</v>
      </c>
      <c r="N1597" t="str">
        <f>_xll.IMDP("BND",D1597,$N$1,A1597)</f>
        <v>일반</v>
      </c>
      <c r="O1597">
        <f t="shared" si="24"/>
        <v>5.7800599999999994E-2</v>
      </c>
    </row>
    <row r="1598" spans="1:15" x14ac:dyDescent="0.3">
      <c r="A1598" s="73">
        <v>46311</v>
      </c>
      <c r="B1598" s="67" t="s">
        <v>2090</v>
      </c>
      <c r="C1598" s="68" t="s">
        <v>2811</v>
      </c>
      <c r="D1598" s="68" t="s">
        <v>1781</v>
      </c>
      <c r="E1598" s="67" t="s">
        <v>1782</v>
      </c>
      <c r="F1598" s="69">
        <v>3.786</v>
      </c>
      <c r="G1598" s="70">
        <v>0.50780000000000003</v>
      </c>
      <c r="H1598" s="70">
        <v>0.3851</v>
      </c>
      <c r="I1598" s="73">
        <v>43580</v>
      </c>
      <c r="J1598" s="73">
        <v>46502</v>
      </c>
      <c r="K1598" s="69">
        <v>1.97</v>
      </c>
      <c r="L1598" s="68" t="s">
        <v>2609</v>
      </c>
      <c r="M1598" s="71">
        <v>4.5999999999999999E-3</v>
      </c>
      <c r="N1598" t="str">
        <f>_xll.IMDP("BND",D1598,$N$1,A1598)</f>
        <v>일반</v>
      </c>
      <c r="O1598">
        <f t="shared" si="24"/>
        <v>2.3358800000000002E-3</v>
      </c>
    </row>
    <row r="1599" spans="1:15" x14ac:dyDescent="0.3">
      <c r="A1599" s="73">
        <v>46311</v>
      </c>
      <c r="B1599" s="67" t="s">
        <v>2090</v>
      </c>
      <c r="C1599" s="68" t="s">
        <v>2811</v>
      </c>
      <c r="D1599" s="68" t="s">
        <v>4670</v>
      </c>
      <c r="E1599" s="67" t="s">
        <v>4671</v>
      </c>
      <c r="F1599" s="69">
        <v>4.3140000000000001</v>
      </c>
      <c r="G1599" s="70">
        <v>6.8933999999999997</v>
      </c>
      <c r="H1599" s="70">
        <v>51.957900000000002</v>
      </c>
      <c r="I1599" s="73">
        <v>43600</v>
      </c>
      <c r="J1599" s="73">
        <v>49079</v>
      </c>
      <c r="K1599" s="69">
        <v>1.97</v>
      </c>
      <c r="L1599" s="68" t="s">
        <v>2609</v>
      </c>
      <c r="M1599" s="71">
        <v>4.3E-3</v>
      </c>
      <c r="N1599" t="str">
        <f>_xll.IMDP("BND",D1599,$N$1,A1599)</f>
        <v>일반</v>
      </c>
      <c r="O1599">
        <f t="shared" si="24"/>
        <v>2.964162E-2</v>
      </c>
    </row>
    <row r="1600" spans="1:15" x14ac:dyDescent="0.3">
      <c r="A1600" s="73">
        <v>46311</v>
      </c>
      <c r="B1600" s="67" t="s">
        <v>2090</v>
      </c>
      <c r="C1600" s="68" t="s">
        <v>2811</v>
      </c>
      <c r="D1600" s="68" t="s">
        <v>4672</v>
      </c>
      <c r="E1600" s="67" t="s">
        <v>4673</v>
      </c>
      <c r="F1600" s="69">
        <v>4.0869999999999997</v>
      </c>
      <c r="G1600" s="70">
        <v>1.6455</v>
      </c>
      <c r="H1600" s="70">
        <v>3.1377000000000002</v>
      </c>
      <c r="I1600" s="73">
        <v>43641</v>
      </c>
      <c r="J1600" s="73">
        <v>46929</v>
      </c>
      <c r="K1600" s="69">
        <v>1.63</v>
      </c>
      <c r="L1600" s="68" t="s">
        <v>2609</v>
      </c>
      <c r="M1600" s="71">
        <v>5.7999999999999996E-3</v>
      </c>
      <c r="N1600" t="str">
        <f>_xll.IMDP("BND",D1600,$N$1,A1600)</f>
        <v>일반</v>
      </c>
      <c r="O1600">
        <f t="shared" si="24"/>
        <v>9.5438999999999993E-3</v>
      </c>
    </row>
    <row r="1601" spans="1:15" x14ac:dyDescent="0.3">
      <c r="A1601" s="73">
        <v>46311</v>
      </c>
      <c r="B1601" s="67" t="s">
        <v>2090</v>
      </c>
      <c r="C1601" s="68" t="s">
        <v>2811</v>
      </c>
      <c r="D1601" s="68" t="s">
        <v>4674</v>
      </c>
      <c r="E1601" s="67" t="s">
        <v>4675</v>
      </c>
      <c r="F1601" s="69">
        <v>4.1319999999999997</v>
      </c>
      <c r="G1601" s="70">
        <v>1.8321000000000001</v>
      </c>
      <c r="H1601" s="70">
        <v>3.8405</v>
      </c>
      <c r="I1601" s="73">
        <v>43712</v>
      </c>
      <c r="J1601" s="73">
        <v>47000</v>
      </c>
      <c r="K1601" s="69">
        <v>1.42</v>
      </c>
      <c r="L1601" s="68" t="s">
        <v>2609</v>
      </c>
      <c r="M1601" s="71">
        <v>4.0000000000000001E-3</v>
      </c>
      <c r="N1601" t="str">
        <f>_xll.IMDP("BND",D1601,$N$1,A1601)</f>
        <v>일반</v>
      </c>
      <c r="O1601">
        <f t="shared" si="24"/>
        <v>7.3284000000000005E-3</v>
      </c>
    </row>
    <row r="1602" spans="1:15" x14ac:dyDescent="0.3">
      <c r="A1602" s="73">
        <v>46311</v>
      </c>
      <c r="B1602" s="67" t="s">
        <v>2090</v>
      </c>
      <c r="C1602" s="68" t="s">
        <v>2811</v>
      </c>
      <c r="D1602" s="68" t="s">
        <v>4676</v>
      </c>
      <c r="E1602" s="67" t="s">
        <v>4677</v>
      </c>
      <c r="F1602" s="69">
        <v>4.4009999999999998</v>
      </c>
      <c r="G1602" s="70">
        <v>11.5116</v>
      </c>
      <c r="H1602" s="70">
        <v>148.05240000000001</v>
      </c>
      <c r="I1602" s="73">
        <v>43881</v>
      </c>
      <c r="J1602" s="73">
        <v>51186</v>
      </c>
      <c r="K1602" s="69">
        <v>1.66</v>
      </c>
      <c r="L1602" s="68" t="s">
        <v>2609</v>
      </c>
      <c r="M1602" s="71">
        <v>3.3999999999999998E-3</v>
      </c>
      <c r="N1602" t="str">
        <f>_xll.IMDP("BND",D1602,$N$1,A1602)</f>
        <v>일반</v>
      </c>
      <c r="O1602">
        <f t="shared" ref="O1602:O1665" si="25">M1602*G1602</f>
        <v>3.9139439999999998E-2</v>
      </c>
    </row>
    <row r="1603" spans="1:15" x14ac:dyDescent="0.3">
      <c r="A1603" s="73">
        <v>46311</v>
      </c>
      <c r="B1603" s="67" t="s">
        <v>2090</v>
      </c>
      <c r="C1603" s="68" t="s">
        <v>2811</v>
      </c>
      <c r="D1603" s="68" t="s">
        <v>4678</v>
      </c>
      <c r="E1603" s="67" t="s">
        <v>4679</v>
      </c>
      <c r="F1603" s="69">
        <v>4.2389999999999999</v>
      </c>
      <c r="G1603" s="70">
        <v>3.3677999999999999</v>
      </c>
      <c r="H1603" s="70">
        <v>12.444699999999999</v>
      </c>
      <c r="I1603" s="73">
        <v>43948</v>
      </c>
      <c r="J1603" s="73">
        <v>47600</v>
      </c>
      <c r="K1603" s="69">
        <v>1.74</v>
      </c>
      <c r="L1603" s="68" t="s">
        <v>2609</v>
      </c>
      <c r="M1603" s="71">
        <v>4.3E-3</v>
      </c>
      <c r="N1603" t="str">
        <f>_xll.IMDP("BND",D1603,$N$1,A1603)</f>
        <v>일반</v>
      </c>
      <c r="O1603">
        <f t="shared" si="25"/>
        <v>1.4481539999999999E-2</v>
      </c>
    </row>
    <row r="1604" spans="1:15" x14ac:dyDescent="0.3">
      <c r="A1604" s="73">
        <v>46311</v>
      </c>
      <c r="B1604" s="67" t="s">
        <v>2090</v>
      </c>
      <c r="C1604" s="68" t="s">
        <v>2811</v>
      </c>
      <c r="D1604" s="68" t="s">
        <v>4680</v>
      </c>
      <c r="E1604" s="67" t="s">
        <v>4681</v>
      </c>
      <c r="F1604" s="69">
        <v>3.8570000000000002</v>
      </c>
      <c r="G1604" s="70">
        <v>0.59489999999999998</v>
      </c>
      <c r="H1604" s="70">
        <v>0.50229999999999997</v>
      </c>
      <c r="I1604" s="73">
        <v>43977</v>
      </c>
      <c r="J1604" s="73">
        <v>46533</v>
      </c>
      <c r="K1604" s="69">
        <v>1.39</v>
      </c>
      <c r="L1604" s="68" t="s">
        <v>2609</v>
      </c>
      <c r="M1604" s="71">
        <v>6.4000000000000003E-3</v>
      </c>
      <c r="N1604" t="str">
        <f>_xll.IMDP("BND",D1604,$N$1,A1604)</f>
        <v>일반</v>
      </c>
      <c r="O1604">
        <f t="shared" si="25"/>
        <v>3.8073600000000001E-3</v>
      </c>
    </row>
    <row r="1605" spans="1:15" x14ac:dyDescent="0.3">
      <c r="A1605" s="73">
        <v>46311</v>
      </c>
      <c r="B1605" s="67" t="s">
        <v>2090</v>
      </c>
      <c r="C1605" s="68" t="s">
        <v>2811</v>
      </c>
      <c r="D1605" s="68" t="s">
        <v>4682</v>
      </c>
      <c r="E1605" s="67" t="s">
        <v>4683</v>
      </c>
      <c r="F1605" s="69">
        <v>4.2430000000000003</v>
      </c>
      <c r="G1605" s="70">
        <v>3.5167000000000002</v>
      </c>
      <c r="H1605" s="70">
        <v>13.4847</v>
      </c>
      <c r="I1605" s="73">
        <v>43999</v>
      </c>
      <c r="J1605" s="73">
        <v>47651</v>
      </c>
      <c r="K1605" s="69">
        <v>1.58</v>
      </c>
      <c r="L1605" s="68" t="s">
        <v>2609</v>
      </c>
      <c r="M1605" s="71">
        <v>4.5999999999999999E-3</v>
      </c>
      <c r="N1605" t="str">
        <f>_xll.IMDP("BND",D1605,$N$1,A1605)</f>
        <v>일반</v>
      </c>
      <c r="O1605">
        <f t="shared" si="25"/>
        <v>1.6176820000000001E-2</v>
      </c>
    </row>
    <row r="1606" spans="1:15" x14ac:dyDescent="0.3">
      <c r="A1606" s="73">
        <v>46311</v>
      </c>
      <c r="B1606" s="67" t="s">
        <v>2090</v>
      </c>
      <c r="C1606" s="68" t="s">
        <v>2811</v>
      </c>
      <c r="D1606" s="68" t="s">
        <v>4684</v>
      </c>
      <c r="E1606" s="67" t="s">
        <v>4685</v>
      </c>
      <c r="F1606" s="69">
        <v>3.968</v>
      </c>
      <c r="G1606" s="70">
        <v>0.7319</v>
      </c>
      <c r="H1606" s="70">
        <v>0.71789999999999998</v>
      </c>
      <c r="I1606" s="73">
        <v>44028</v>
      </c>
      <c r="J1606" s="73">
        <v>46584</v>
      </c>
      <c r="K1606" s="69">
        <v>1.44</v>
      </c>
      <c r="L1606" s="68" t="s">
        <v>2609</v>
      </c>
      <c r="M1606" s="71">
        <v>3.7000000000000002E-3</v>
      </c>
      <c r="N1606" t="str">
        <f>_xll.IMDP("BND",D1606,$N$1,A1606)</f>
        <v>일반</v>
      </c>
      <c r="O1606">
        <f t="shared" si="25"/>
        <v>2.7080300000000002E-3</v>
      </c>
    </row>
    <row r="1607" spans="1:15" x14ac:dyDescent="0.3">
      <c r="A1607" s="73">
        <v>46311</v>
      </c>
      <c r="B1607" s="67" t="s">
        <v>2090</v>
      </c>
      <c r="C1607" s="68" t="s">
        <v>2811</v>
      </c>
      <c r="D1607" s="68" t="s">
        <v>4686</v>
      </c>
      <c r="E1607" s="67" t="s">
        <v>4687</v>
      </c>
      <c r="F1607" s="69">
        <v>4.282</v>
      </c>
      <c r="G1607" s="70">
        <v>4.2432999999999996</v>
      </c>
      <c r="H1607" s="70">
        <v>19.731000000000002</v>
      </c>
      <c r="I1607" s="73">
        <v>44315</v>
      </c>
      <c r="J1607" s="73">
        <v>47967</v>
      </c>
      <c r="K1607" s="69">
        <v>2.1800000000000002</v>
      </c>
      <c r="L1607" s="68" t="s">
        <v>2609</v>
      </c>
      <c r="M1607" s="71">
        <v>3.0000000000000001E-3</v>
      </c>
      <c r="N1607" t="str">
        <f>_xll.IMDP("BND",D1607,$N$1,A1607)</f>
        <v>일반</v>
      </c>
      <c r="O1607">
        <f t="shared" si="25"/>
        <v>1.2729899999999999E-2</v>
      </c>
    </row>
    <row r="1608" spans="1:15" x14ac:dyDescent="0.3">
      <c r="A1608" s="73">
        <v>46311</v>
      </c>
      <c r="B1608" s="67" t="s">
        <v>2090</v>
      </c>
      <c r="C1608" s="68" t="s">
        <v>2811</v>
      </c>
      <c r="D1608" s="68" t="s">
        <v>1545</v>
      </c>
      <c r="E1608" s="67" t="s">
        <v>1546</v>
      </c>
      <c r="F1608" s="69">
        <v>4.0780000000000003</v>
      </c>
      <c r="G1608" s="70">
        <v>1.5936999999999999</v>
      </c>
      <c r="H1608" s="70">
        <v>2.9628999999999999</v>
      </c>
      <c r="I1608" s="73">
        <v>44355</v>
      </c>
      <c r="J1608" s="73">
        <v>46912</v>
      </c>
      <c r="K1608" s="69">
        <v>2.0699999999999998</v>
      </c>
      <c r="L1608" s="68" t="s">
        <v>2609</v>
      </c>
      <c r="M1608" s="71">
        <v>5.7999999999999996E-3</v>
      </c>
      <c r="N1608" t="str">
        <f>_xll.IMDP("BND",D1608,$N$1,A1608)</f>
        <v>일반</v>
      </c>
      <c r="O1608">
        <f t="shared" si="25"/>
        <v>9.2434599999999985E-3</v>
      </c>
    </row>
    <row r="1609" spans="1:15" x14ac:dyDescent="0.3">
      <c r="A1609" s="73">
        <v>46311</v>
      </c>
      <c r="B1609" s="67" t="s">
        <v>2090</v>
      </c>
      <c r="C1609" s="68" t="s">
        <v>2811</v>
      </c>
      <c r="D1609" s="68" t="s">
        <v>1163</v>
      </c>
      <c r="E1609" s="67" t="s">
        <v>1165</v>
      </c>
      <c r="F1609" s="69">
        <v>4.3</v>
      </c>
      <c r="G1609" s="70">
        <v>4.5487000000000002</v>
      </c>
      <c r="H1609" s="70">
        <v>22.563800000000001</v>
      </c>
      <c r="I1609" s="73">
        <v>44432</v>
      </c>
      <c r="J1609" s="73">
        <v>48084</v>
      </c>
      <c r="K1609" s="69">
        <v>2.04</v>
      </c>
      <c r="L1609" s="68" t="s">
        <v>2609</v>
      </c>
      <c r="M1609" s="71">
        <v>4.1999999999999997E-3</v>
      </c>
      <c r="N1609" t="str">
        <f>_xll.IMDP("BND",D1609,$N$1,A1609)</f>
        <v>일반</v>
      </c>
      <c r="O1609">
        <f t="shared" si="25"/>
        <v>1.910454E-2</v>
      </c>
    </row>
    <row r="1610" spans="1:15" x14ac:dyDescent="0.3">
      <c r="A1610" s="73">
        <v>46311</v>
      </c>
      <c r="B1610" s="67" t="s">
        <v>2090</v>
      </c>
      <c r="C1610" s="68" t="s">
        <v>2811</v>
      </c>
      <c r="D1610" s="68" t="s">
        <v>4688</v>
      </c>
      <c r="E1610" s="67" t="s">
        <v>4689</v>
      </c>
      <c r="F1610" s="69">
        <v>3.57</v>
      </c>
      <c r="G1610" s="70">
        <v>0.32690000000000002</v>
      </c>
      <c r="H1610" s="70">
        <v>0.1883</v>
      </c>
      <c r="I1610" s="73">
        <v>44610</v>
      </c>
      <c r="J1610" s="73">
        <v>46436</v>
      </c>
      <c r="K1610" s="69">
        <v>2.69</v>
      </c>
      <c r="L1610" s="68" t="s">
        <v>2609</v>
      </c>
      <c r="M1610" s="71">
        <v>2.8E-3</v>
      </c>
      <c r="N1610" t="str">
        <f>_xll.IMDP("BND",D1610,$N$1,A1610)</f>
        <v>일반</v>
      </c>
      <c r="O1610">
        <f t="shared" si="25"/>
        <v>9.1532000000000007E-4</v>
      </c>
    </row>
    <row r="1611" spans="1:15" x14ac:dyDescent="0.3">
      <c r="A1611" s="73">
        <v>46311</v>
      </c>
      <c r="B1611" s="67" t="s">
        <v>2090</v>
      </c>
      <c r="C1611" s="68" t="s">
        <v>2811</v>
      </c>
      <c r="D1611" s="68" t="s">
        <v>4690</v>
      </c>
      <c r="E1611" s="67" t="s">
        <v>4691</v>
      </c>
      <c r="F1611" s="69">
        <v>3.669</v>
      </c>
      <c r="G1611" s="70">
        <v>0.40939999999999999</v>
      </c>
      <c r="H1611" s="70">
        <v>0.26939999999999997</v>
      </c>
      <c r="I1611" s="73">
        <v>44638</v>
      </c>
      <c r="J1611" s="73">
        <v>46464</v>
      </c>
      <c r="K1611" s="69">
        <v>2.7</v>
      </c>
      <c r="L1611" s="68" t="s">
        <v>2609</v>
      </c>
      <c r="M1611" s="71">
        <v>7.9000000000000008E-3</v>
      </c>
      <c r="N1611" t="str">
        <f>_xll.IMDP("BND",D1611,$N$1,A1611)</f>
        <v>일반</v>
      </c>
      <c r="O1611">
        <f t="shared" si="25"/>
        <v>3.2342600000000001E-3</v>
      </c>
    </row>
    <row r="1612" spans="1:15" x14ac:dyDescent="0.3">
      <c r="A1612" s="73">
        <v>46311</v>
      </c>
      <c r="B1612" s="67" t="s">
        <v>2090</v>
      </c>
      <c r="C1612" s="68" t="s">
        <v>2811</v>
      </c>
      <c r="D1612" s="68" t="s">
        <v>4692</v>
      </c>
      <c r="E1612" s="67" t="s">
        <v>4693</v>
      </c>
      <c r="F1612" s="69">
        <v>3.9790000000000001</v>
      </c>
      <c r="G1612" s="70">
        <v>0.75570000000000004</v>
      </c>
      <c r="H1612" s="70">
        <v>0.76600000000000001</v>
      </c>
      <c r="I1612" s="73">
        <v>44771</v>
      </c>
      <c r="J1612" s="73">
        <v>46597</v>
      </c>
      <c r="K1612" s="69">
        <v>3.77</v>
      </c>
      <c r="L1612" s="68" t="s">
        <v>2609</v>
      </c>
      <c r="M1612" s="71">
        <v>3.7000000000000002E-3</v>
      </c>
      <c r="N1612" t="str">
        <f>_xll.IMDP("BND",D1612,$N$1,A1612)</f>
        <v>일반</v>
      </c>
      <c r="O1612">
        <f t="shared" si="25"/>
        <v>2.7960900000000002E-3</v>
      </c>
    </row>
    <row r="1613" spans="1:15" x14ac:dyDescent="0.3">
      <c r="A1613" s="73">
        <v>46311</v>
      </c>
      <c r="B1613" s="67" t="s">
        <v>2090</v>
      </c>
      <c r="C1613" s="68" t="s">
        <v>2811</v>
      </c>
      <c r="D1613" s="68" t="s">
        <v>4694</v>
      </c>
      <c r="E1613" s="67" t="s">
        <v>4695</v>
      </c>
      <c r="F1613" s="69">
        <v>3.9830000000000001</v>
      </c>
      <c r="G1613" s="70">
        <v>0.79059999999999997</v>
      </c>
      <c r="H1613" s="70">
        <v>0.82869999999999999</v>
      </c>
      <c r="I1613" s="73">
        <v>44784</v>
      </c>
      <c r="J1613" s="73">
        <v>46610</v>
      </c>
      <c r="K1613" s="69">
        <v>3.78</v>
      </c>
      <c r="L1613" s="68" t="s">
        <v>2609</v>
      </c>
      <c r="M1613" s="71">
        <v>4.1999999999999997E-3</v>
      </c>
      <c r="N1613" t="str">
        <f>_xll.IMDP("BND",D1613,$N$1,A1613)</f>
        <v>일반</v>
      </c>
      <c r="O1613">
        <f t="shared" si="25"/>
        <v>3.3205199999999995E-3</v>
      </c>
    </row>
    <row r="1614" spans="1:15" x14ac:dyDescent="0.3">
      <c r="A1614" s="73">
        <v>46311</v>
      </c>
      <c r="B1614" s="67" t="s">
        <v>2090</v>
      </c>
      <c r="C1614" s="68" t="s">
        <v>2811</v>
      </c>
      <c r="D1614" s="68" t="s">
        <v>4696</v>
      </c>
      <c r="E1614" s="67" t="s">
        <v>4697</v>
      </c>
      <c r="F1614" s="69">
        <v>4.032</v>
      </c>
      <c r="G1614" s="70">
        <v>1.2632000000000001</v>
      </c>
      <c r="H1614" s="70">
        <v>1.9377</v>
      </c>
      <c r="I1614" s="73">
        <v>44967</v>
      </c>
      <c r="J1614" s="73">
        <v>46793</v>
      </c>
      <c r="K1614" s="69">
        <v>3.68</v>
      </c>
      <c r="L1614" s="68" t="s">
        <v>2609</v>
      </c>
      <c r="M1614" s="71">
        <v>6.0000000000000001E-3</v>
      </c>
      <c r="N1614" t="str">
        <f>_xll.IMDP("BND",D1614,$N$1,A1614)</f>
        <v>일반</v>
      </c>
      <c r="O1614">
        <f t="shared" si="25"/>
        <v>7.5792000000000003E-3</v>
      </c>
    </row>
    <row r="1615" spans="1:15" x14ac:dyDescent="0.3">
      <c r="A1615" s="73">
        <v>46311</v>
      </c>
      <c r="B1615" s="67" t="s">
        <v>2090</v>
      </c>
      <c r="C1615" s="68" t="s">
        <v>2811</v>
      </c>
      <c r="D1615" s="68" t="s">
        <v>4698</v>
      </c>
      <c r="E1615" s="67" t="s">
        <v>4699</v>
      </c>
      <c r="F1615" s="69">
        <v>4.173</v>
      </c>
      <c r="G1615" s="70">
        <v>2.202</v>
      </c>
      <c r="H1615" s="70">
        <v>5.5415999999999999</v>
      </c>
      <c r="I1615" s="73">
        <v>45338</v>
      </c>
      <c r="J1615" s="73">
        <v>47165</v>
      </c>
      <c r="K1615" s="69">
        <v>3.69</v>
      </c>
      <c r="L1615" s="68" t="s">
        <v>2609</v>
      </c>
      <c r="M1615" s="71">
        <v>5.1000000000000004E-3</v>
      </c>
      <c r="N1615" t="str">
        <f>_xll.IMDP("BND",D1615,$N$1,A1615)</f>
        <v>일반</v>
      </c>
      <c r="O1615">
        <f t="shared" si="25"/>
        <v>1.1230200000000001E-2</v>
      </c>
    </row>
    <row r="1616" spans="1:15" x14ac:dyDescent="0.3">
      <c r="A1616" s="73">
        <v>46311</v>
      </c>
      <c r="B1616" s="67" t="s">
        <v>2090</v>
      </c>
      <c r="C1616" s="68" t="s">
        <v>2811</v>
      </c>
      <c r="D1616" s="68" t="s">
        <v>4700</v>
      </c>
      <c r="E1616" s="67" t="s">
        <v>4701</v>
      </c>
      <c r="F1616" s="69">
        <v>4.18</v>
      </c>
      <c r="G1616" s="70">
        <v>2.2831000000000001</v>
      </c>
      <c r="H1616" s="70">
        <v>5.9195000000000002</v>
      </c>
      <c r="I1616" s="73">
        <v>45365</v>
      </c>
      <c r="J1616" s="73">
        <v>47191</v>
      </c>
      <c r="K1616" s="69">
        <v>3.52</v>
      </c>
      <c r="L1616" s="68" t="s">
        <v>2609</v>
      </c>
      <c r="M1616" s="71">
        <v>2.8E-3</v>
      </c>
      <c r="N1616" t="str">
        <f>_xll.IMDP("BND",D1616,$N$1,A1616)</f>
        <v>일반</v>
      </c>
      <c r="O1616">
        <f t="shared" si="25"/>
        <v>6.3926800000000004E-3</v>
      </c>
    </row>
    <row r="1617" spans="1:15" x14ac:dyDescent="0.3">
      <c r="A1617" s="73">
        <v>46311</v>
      </c>
      <c r="B1617" s="67" t="s">
        <v>2090</v>
      </c>
      <c r="C1617" s="68" t="s">
        <v>2811</v>
      </c>
      <c r="D1617" s="68" t="s">
        <v>4702</v>
      </c>
      <c r="E1617" s="67" t="s">
        <v>4703</v>
      </c>
      <c r="F1617" s="69">
        <v>3.7530000000000001</v>
      </c>
      <c r="G1617" s="70">
        <v>0.4743</v>
      </c>
      <c r="H1617" s="70">
        <v>0.34300000000000003</v>
      </c>
      <c r="I1617" s="73">
        <v>45394</v>
      </c>
      <c r="J1617" s="73">
        <v>46489</v>
      </c>
      <c r="K1617" s="69">
        <v>3.64</v>
      </c>
      <c r="L1617" s="68" t="s">
        <v>2609</v>
      </c>
      <c r="M1617" s="71">
        <v>6.4999999999999997E-3</v>
      </c>
      <c r="N1617" t="str">
        <f>_xll.IMDP("BND",D1617,$N$1,A1617)</f>
        <v>일반</v>
      </c>
      <c r="O1617">
        <f t="shared" si="25"/>
        <v>3.0829499999999997E-3</v>
      </c>
    </row>
    <row r="1618" spans="1:15" x14ac:dyDescent="0.3">
      <c r="A1618" s="73">
        <v>46311</v>
      </c>
      <c r="B1618" s="67" t="s">
        <v>2090</v>
      </c>
      <c r="C1618" s="68" t="s">
        <v>2811</v>
      </c>
      <c r="D1618" s="68" t="s">
        <v>4704</v>
      </c>
      <c r="E1618" s="67" t="s">
        <v>4705</v>
      </c>
      <c r="F1618" s="69">
        <v>3.8340000000000001</v>
      </c>
      <c r="G1618" s="70">
        <v>0.56389999999999996</v>
      </c>
      <c r="H1618" s="70">
        <v>0.46029999999999999</v>
      </c>
      <c r="I1618" s="73">
        <v>45428</v>
      </c>
      <c r="J1618" s="73">
        <v>46523</v>
      </c>
      <c r="K1618" s="69">
        <v>3.66</v>
      </c>
      <c r="L1618" s="68" t="s">
        <v>2609</v>
      </c>
      <c r="M1618" s="71">
        <v>6.1000000000000004E-3</v>
      </c>
      <c r="N1618" t="str">
        <f>_xll.IMDP("BND",D1618,$N$1,A1618)</f>
        <v>일반</v>
      </c>
      <c r="O1618">
        <f t="shared" si="25"/>
        <v>3.4397899999999999E-3</v>
      </c>
    </row>
    <row r="1619" spans="1:15" x14ac:dyDescent="0.3">
      <c r="A1619" s="73">
        <v>46311</v>
      </c>
      <c r="B1619" s="67" t="s">
        <v>2090</v>
      </c>
      <c r="C1619" s="68" t="s">
        <v>2811</v>
      </c>
      <c r="D1619" s="68" t="s">
        <v>4706</v>
      </c>
      <c r="E1619" s="67" t="s">
        <v>4707</v>
      </c>
      <c r="F1619" s="69">
        <v>3.9740000000000002</v>
      </c>
      <c r="G1619" s="70">
        <v>0.72560000000000002</v>
      </c>
      <c r="H1619" s="70">
        <v>0.71830000000000005</v>
      </c>
      <c r="I1619" s="73">
        <v>45490</v>
      </c>
      <c r="J1619" s="73">
        <v>46585</v>
      </c>
      <c r="K1619" s="69">
        <v>3.18</v>
      </c>
      <c r="L1619" s="68" t="s">
        <v>2609</v>
      </c>
      <c r="M1619" s="71">
        <v>4.5999999999999999E-3</v>
      </c>
      <c r="N1619" t="str">
        <f>_xll.IMDP("BND",D1619,$N$1,A1619)</f>
        <v>일반</v>
      </c>
      <c r="O1619">
        <f t="shared" si="25"/>
        <v>3.3377599999999999E-3</v>
      </c>
    </row>
    <row r="1620" spans="1:15" x14ac:dyDescent="0.3">
      <c r="A1620" s="73">
        <v>46311</v>
      </c>
      <c r="B1620" s="67" t="s">
        <v>2090</v>
      </c>
      <c r="C1620" s="68" t="s">
        <v>2811</v>
      </c>
      <c r="D1620" s="68" t="s">
        <v>4708</v>
      </c>
      <c r="E1620" s="67" t="s">
        <v>4709</v>
      </c>
      <c r="F1620" s="69">
        <v>3.996</v>
      </c>
      <c r="G1620" s="70">
        <v>0.88049999999999995</v>
      </c>
      <c r="H1620" s="70">
        <v>0.99990000000000001</v>
      </c>
      <c r="I1620" s="73">
        <v>45548</v>
      </c>
      <c r="J1620" s="73">
        <v>46643</v>
      </c>
      <c r="K1620" s="69">
        <v>3.16</v>
      </c>
      <c r="L1620" s="68" t="s">
        <v>2609</v>
      </c>
      <c r="M1620" s="71">
        <v>4.1999999999999997E-3</v>
      </c>
      <c r="N1620" t="str">
        <f>_xll.IMDP("BND",D1620,$N$1,A1620)</f>
        <v>일반</v>
      </c>
      <c r="O1620">
        <f t="shared" si="25"/>
        <v>3.6980999999999997E-3</v>
      </c>
    </row>
    <row r="1621" spans="1:15" x14ac:dyDescent="0.3">
      <c r="A1621" s="73">
        <v>46311</v>
      </c>
      <c r="B1621" s="67" t="s">
        <v>2090</v>
      </c>
      <c r="C1621" s="68" t="s">
        <v>2811</v>
      </c>
      <c r="D1621" s="68" t="s">
        <v>4710</v>
      </c>
      <c r="E1621" s="67" t="s">
        <v>4711</v>
      </c>
      <c r="F1621" s="69">
        <v>4.008</v>
      </c>
      <c r="G1621" s="70">
        <v>0.96760000000000002</v>
      </c>
      <c r="H1621" s="70">
        <v>1.1822999999999999</v>
      </c>
      <c r="I1621" s="73">
        <v>45580</v>
      </c>
      <c r="J1621" s="73">
        <v>46675</v>
      </c>
      <c r="K1621" s="69">
        <v>3.19</v>
      </c>
      <c r="L1621" s="68" t="s">
        <v>2609</v>
      </c>
      <c r="M1621" s="71">
        <v>6.4000000000000003E-3</v>
      </c>
      <c r="N1621" t="str">
        <f>_xll.IMDP("BND",D1621,$N$1,A1621)</f>
        <v>일반</v>
      </c>
      <c r="O1621">
        <f t="shared" si="25"/>
        <v>6.1926400000000001E-3</v>
      </c>
    </row>
    <row r="1622" spans="1:15" x14ac:dyDescent="0.3">
      <c r="A1622" s="73">
        <v>46311</v>
      </c>
      <c r="B1622" s="67" t="s">
        <v>2090</v>
      </c>
      <c r="C1622" s="68" t="s">
        <v>2811</v>
      </c>
      <c r="D1622" s="68" t="s">
        <v>4712</v>
      </c>
      <c r="E1622" s="67" t="s">
        <v>4713</v>
      </c>
      <c r="F1622" s="69">
        <v>4.01</v>
      </c>
      <c r="G1622" s="70">
        <v>1.0055000000000001</v>
      </c>
      <c r="H1622" s="70">
        <v>1.2741</v>
      </c>
      <c r="I1622" s="73">
        <v>45597</v>
      </c>
      <c r="J1622" s="73">
        <v>46692</v>
      </c>
      <c r="K1622" s="69">
        <v>3.19</v>
      </c>
      <c r="L1622" s="68" t="s">
        <v>2609</v>
      </c>
      <c r="M1622" s="71">
        <v>3.7000000000000002E-3</v>
      </c>
      <c r="N1622" t="str">
        <f>_xll.IMDP("BND",D1622,$N$1,A1622)</f>
        <v>일반</v>
      </c>
      <c r="O1622">
        <f t="shared" si="25"/>
        <v>3.7203500000000003E-3</v>
      </c>
    </row>
    <row r="1623" spans="1:15" x14ac:dyDescent="0.3">
      <c r="A1623" s="73">
        <v>46311</v>
      </c>
      <c r="B1623" s="67" t="s">
        <v>2090</v>
      </c>
      <c r="C1623" s="68" t="s">
        <v>2811</v>
      </c>
      <c r="D1623" s="68" t="s">
        <v>4714</v>
      </c>
      <c r="E1623" s="67" t="s">
        <v>4715</v>
      </c>
      <c r="F1623" s="69">
        <v>4.2290000000000001</v>
      </c>
      <c r="G1623" s="70">
        <v>2.9701</v>
      </c>
      <c r="H1623" s="70">
        <v>9.8280999999999992</v>
      </c>
      <c r="I1623" s="73">
        <v>45636</v>
      </c>
      <c r="J1623" s="73">
        <v>47462</v>
      </c>
      <c r="K1623" s="69">
        <v>2.92</v>
      </c>
      <c r="L1623" s="68" t="s">
        <v>2609</v>
      </c>
      <c r="M1623" s="71">
        <v>4.0000000000000001E-3</v>
      </c>
      <c r="N1623" t="str">
        <f>_xll.IMDP("BND",D1623,$N$1,A1623)</f>
        <v>일반</v>
      </c>
      <c r="O1623">
        <f t="shared" si="25"/>
        <v>1.1880399999999999E-2</v>
      </c>
    </row>
    <row r="1624" spans="1:15" x14ac:dyDescent="0.3">
      <c r="A1624" s="73">
        <v>46311</v>
      </c>
      <c r="B1624" s="67" t="s">
        <v>2090</v>
      </c>
      <c r="C1624" s="68" t="s">
        <v>2811</v>
      </c>
      <c r="D1624" s="68" t="s">
        <v>4716</v>
      </c>
      <c r="E1624" s="67" t="s">
        <v>4717</v>
      </c>
      <c r="F1624" s="69">
        <v>3.6440000000000001</v>
      </c>
      <c r="G1624" s="70">
        <v>0.39029999999999998</v>
      </c>
      <c r="H1624" s="70">
        <v>0.24940000000000001</v>
      </c>
      <c r="I1624" s="73">
        <v>45727</v>
      </c>
      <c r="J1624" s="73">
        <v>46457</v>
      </c>
      <c r="K1624" s="69">
        <v>2.88</v>
      </c>
      <c r="L1624" s="68" t="s">
        <v>2609</v>
      </c>
      <c r="M1624" s="71">
        <v>6.0000000000000001E-3</v>
      </c>
      <c r="N1624" t="str">
        <f>_xll.IMDP("BND",D1624,$N$1,A1624)</f>
        <v>일반</v>
      </c>
      <c r="O1624">
        <f t="shared" si="25"/>
        <v>2.3417999999999998E-3</v>
      </c>
    </row>
    <row r="1625" spans="1:15" x14ac:dyDescent="0.3">
      <c r="A1625" s="73">
        <v>46311</v>
      </c>
      <c r="B1625" s="67" t="s">
        <v>2090</v>
      </c>
      <c r="C1625" s="68" t="s">
        <v>2811</v>
      </c>
      <c r="D1625" s="68" t="s">
        <v>4718</v>
      </c>
      <c r="E1625" s="67" t="s">
        <v>4719</v>
      </c>
      <c r="F1625" s="69">
        <v>3.75</v>
      </c>
      <c r="G1625" s="70">
        <v>0.46949999999999997</v>
      </c>
      <c r="H1625" s="70">
        <v>0.33710000000000001</v>
      </c>
      <c r="I1625" s="73">
        <v>45757</v>
      </c>
      <c r="J1625" s="73">
        <v>46487</v>
      </c>
      <c r="K1625" s="69">
        <v>2.71</v>
      </c>
      <c r="L1625" s="68" t="s">
        <v>2609</v>
      </c>
      <c r="M1625" s="71">
        <v>5.1000000000000004E-3</v>
      </c>
      <c r="N1625" t="str">
        <f>_xll.IMDP("BND",D1625,$N$1,A1625)</f>
        <v>일반</v>
      </c>
      <c r="O1625">
        <f t="shared" si="25"/>
        <v>2.3944500000000002E-3</v>
      </c>
    </row>
    <row r="1626" spans="1:15" x14ac:dyDescent="0.3">
      <c r="A1626" s="73">
        <v>46311</v>
      </c>
      <c r="B1626" s="67" t="s">
        <v>2090</v>
      </c>
      <c r="C1626" s="68" t="s">
        <v>2811</v>
      </c>
      <c r="D1626" s="68" t="s">
        <v>4720</v>
      </c>
      <c r="E1626" s="67" t="s">
        <v>4721</v>
      </c>
      <c r="F1626" s="69">
        <v>3.8290000000000002</v>
      </c>
      <c r="G1626" s="70">
        <v>0.56040000000000001</v>
      </c>
      <c r="H1626" s="70">
        <v>0.45479999999999998</v>
      </c>
      <c r="I1626" s="73">
        <v>45791</v>
      </c>
      <c r="J1626" s="73">
        <v>46521</v>
      </c>
      <c r="K1626" s="69">
        <v>2.6</v>
      </c>
      <c r="L1626" s="68" t="s">
        <v>2609</v>
      </c>
      <c r="M1626" s="71">
        <v>4.1999999999999997E-3</v>
      </c>
      <c r="N1626" t="str">
        <f>_xll.IMDP("BND",D1626,$N$1,A1626)</f>
        <v>일반</v>
      </c>
      <c r="O1626">
        <f t="shared" si="25"/>
        <v>2.3536799999999999E-3</v>
      </c>
    </row>
    <row r="1627" spans="1:15" x14ac:dyDescent="0.3">
      <c r="A1627" s="73">
        <v>46311</v>
      </c>
      <c r="B1627" s="67" t="s">
        <v>2090</v>
      </c>
      <c r="C1627" s="68" t="s">
        <v>2811</v>
      </c>
      <c r="D1627" s="68" t="s">
        <v>4722</v>
      </c>
      <c r="E1627" s="67" t="s">
        <v>4723</v>
      </c>
      <c r="F1627" s="69">
        <v>4.0750000000000002</v>
      </c>
      <c r="G1627" s="70">
        <v>1.571</v>
      </c>
      <c r="H1627" s="70">
        <v>2.8919000000000001</v>
      </c>
      <c r="I1627" s="73">
        <v>45810</v>
      </c>
      <c r="J1627" s="73">
        <v>46906</v>
      </c>
      <c r="K1627" s="69">
        <v>2.58</v>
      </c>
      <c r="L1627" s="68" t="s">
        <v>2609</v>
      </c>
      <c r="M1627" s="71">
        <v>4.1000000000000003E-3</v>
      </c>
      <c r="N1627" t="str">
        <f>_xll.IMDP("BND",D1627,$N$1,A1627)</f>
        <v>일반</v>
      </c>
      <c r="O1627">
        <f t="shared" si="25"/>
        <v>6.4411E-3</v>
      </c>
    </row>
    <row r="1628" spans="1:15" x14ac:dyDescent="0.3">
      <c r="A1628" s="73">
        <v>46311</v>
      </c>
      <c r="B1628" s="67" t="s">
        <v>2090</v>
      </c>
      <c r="C1628" s="68" t="s">
        <v>2811</v>
      </c>
      <c r="D1628" s="68" t="s">
        <v>4724</v>
      </c>
      <c r="E1628" s="67" t="s">
        <v>4725</v>
      </c>
      <c r="F1628" s="69">
        <v>4.2450000000000001</v>
      </c>
      <c r="G1628" s="70">
        <v>3.4861</v>
      </c>
      <c r="H1628" s="70">
        <v>13.421900000000001</v>
      </c>
      <c r="I1628" s="73">
        <v>45841</v>
      </c>
      <c r="J1628" s="73">
        <v>47667</v>
      </c>
      <c r="K1628" s="69">
        <v>2.81</v>
      </c>
      <c r="L1628" s="68" t="s">
        <v>2609</v>
      </c>
      <c r="M1628" s="71">
        <v>4.4000000000000003E-3</v>
      </c>
      <c r="N1628" t="str">
        <f>_xll.IMDP("BND",D1628,$N$1,A1628)</f>
        <v>일반</v>
      </c>
      <c r="O1628">
        <f t="shared" si="25"/>
        <v>1.5338840000000001E-2</v>
      </c>
    </row>
    <row r="1629" spans="1:15" x14ac:dyDescent="0.3">
      <c r="A1629" s="73">
        <v>46311</v>
      </c>
      <c r="B1629" s="67" t="s">
        <v>2090</v>
      </c>
      <c r="C1629" s="68" t="s">
        <v>2811</v>
      </c>
      <c r="D1629" s="68" t="s">
        <v>4726</v>
      </c>
      <c r="E1629" s="67" t="s">
        <v>4727</v>
      </c>
      <c r="F1629" s="69">
        <v>4.117</v>
      </c>
      <c r="G1629" s="70">
        <v>1.7541</v>
      </c>
      <c r="H1629" s="70">
        <v>3.5653999999999999</v>
      </c>
      <c r="I1629" s="73">
        <v>45882</v>
      </c>
      <c r="J1629" s="73">
        <v>46978</v>
      </c>
      <c r="K1629" s="69">
        <v>2.62</v>
      </c>
      <c r="L1629" s="68" t="s">
        <v>2609</v>
      </c>
      <c r="M1629" s="71">
        <v>6.4000000000000003E-3</v>
      </c>
      <c r="N1629" t="str">
        <f>_xll.IMDP("BND",D1629,$N$1,A1629)</f>
        <v>일반</v>
      </c>
      <c r="O1629">
        <f t="shared" si="25"/>
        <v>1.122624E-2</v>
      </c>
    </row>
    <row r="1630" spans="1:15" x14ac:dyDescent="0.3">
      <c r="A1630" s="73">
        <v>46311</v>
      </c>
      <c r="B1630" s="67" t="s">
        <v>2090</v>
      </c>
      <c r="C1630" s="68" t="s">
        <v>2811</v>
      </c>
      <c r="D1630" s="68" t="s">
        <v>4728</v>
      </c>
      <c r="E1630" s="67" t="s">
        <v>4729</v>
      </c>
      <c r="F1630" s="69">
        <v>4.133</v>
      </c>
      <c r="G1630" s="70">
        <v>1.831</v>
      </c>
      <c r="H1630" s="70">
        <v>3.8599000000000001</v>
      </c>
      <c r="I1630" s="73">
        <v>45911</v>
      </c>
      <c r="J1630" s="73">
        <v>47007</v>
      </c>
      <c r="K1630" s="69">
        <v>2.61</v>
      </c>
      <c r="L1630" s="68" t="s">
        <v>2609</v>
      </c>
      <c r="M1630" s="71">
        <v>3.5999999999999999E-3</v>
      </c>
      <c r="N1630" t="str">
        <f>_xll.IMDP("BND",D1630,$N$1,A1630)</f>
        <v>일반</v>
      </c>
      <c r="O1630">
        <f t="shared" si="25"/>
        <v>6.5915999999999995E-3</v>
      </c>
    </row>
    <row r="1631" spans="1:15" x14ac:dyDescent="0.3">
      <c r="A1631" s="73">
        <v>46311</v>
      </c>
      <c r="B1631" s="67" t="s">
        <v>2090</v>
      </c>
      <c r="C1631" s="68" t="s">
        <v>2811</v>
      </c>
      <c r="D1631" s="68" t="s">
        <v>4730</v>
      </c>
      <c r="E1631" s="67" t="s">
        <v>4731</v>
      </c>
      <c r="F1631" s="69">
        <v>4.1470000000000002</v>
      </c>
      <c r="G1631" s="70">
        <v>1.9218</v>
      </c>
      <c r="H1631" s="70">
        <v>4.2251000000000003</v>
      </c>
      <c r="I1631" s="73">
        <v>45945</v>
      </c>
      <c r="J1631" s="73">
        <v>47041</v>
      </c>
      <c r="K1631" s="69">
        <v>2.72</v>
      </c>
      <c r="L1631" s="68" t="s">
        <v>2609</v>
      </c>
      <c r="M1631" s="71">
        <v>5.8999999999999999E-3</v>
      </c>
      <c r="N1631" t="str">
        <f>_xll.IMDP("BND",D1631,$N$1,A1631)</f>
        <v>일반</v>
      </c>
      <c r="O1631">
        <f t="shared" si="25"/>
        <v>1.1338619999999999E-2</v>
      </c>
    </row>
    <row r="1632" spans="1:15" x14ac:dyDescent="0.3">
      <c r="A1632" s="73">
        <v>46311</v>
      </c>
      <c r="B1632" s="67" t="s">
        <v>2090</v>
      </c>
      <c r="C1632" s="68" t="s">
        <v>2811</v>
      </c>
      <c r="D1632" s="68" t="s">
        <v>4732</v>
      </c>
      <c r="E1632" s="67" t="s">
        <v>4733</v>
      </c>
      <c r="F1632" s="69">
        <v>4.0140000000000002</v>
      </c>
      <c r="G1632" s="70">
        <v>1.0547</v>
      </c>
      <c r="H1632" s="70">
        <v>1.387</v>
      </c>
      <c r="I1632" s="73">
        <v>45980</v>
      </c>
      <c r="J1632" s="73">
        <v>46710</v>
      </c>
      <c r="K1632" s="69">
        <v>3.06</v>
      </c>
      <c r="L1632" s="68" t="s">
        <v>2609</v>
      </c>
      <c r="M1632" s="71">
        <v>4.1999999999999997E-3</v>
      </c>
      <c r="N1632" t="str">
        <f>_xll.IMDP("BND",D1632,$N$1,A1632)</f>
        <v>일반</v>
      </c>
      <c r="O1632">
        <f t="shared" si="25"/>
        <v>4.4297399999999997E-3</v>
      </c>
    </row>
    <row r="1633" spans="1:15" x14ac:dyDescent="0.3">
      <c r="A1633" s="73">
        <v>46311</v>
      </c>
      <c r="B1633" s="67" t="s">
        <v>2090</v>
      </c>
      <c r="C1633" s="68" t="s">
        <v>2811</v>
      </c>
      <c r="D1633" s="68" t="s">
        <v>4734</v>
      </c>
      <c r="E1633" s="67" t="s">
        <v>4735</v>
      </c>
      <c r="F1633" s="69">
        <v>4.016</v>
      </c>
      <c r="G1633" s="70">
        <v>1.0907</v>
      </c>
      <c r="H1633" s="70">
        <v>1.4734</v>
      </c>
      <c r="I1633" s="73">
        <v>45993</v>
      </c>
      <c r="J1633" s="73">
        <v>46723</v>
      </c>
      <c r="K1633" s="69">
        <v>3.11</v>
      </c>
      <c r="L1633" s="68" t="s">
        <v>2609</v>
      </c>
      <c r="M1633" s="71">
        <v>6.4999999999999997E-3</v>
      </c>
      <c r="N1633" t="str">
        <f>_xll.IMDP("BND",D1633,$N$1,A1633)</f>
        <v>일반</v>
      </c>
      <c r="O1633">
        <f t="shared" si="25"/>
        <v>7.08955E-3</v>
      </c>
    </row>
    <row r="1634" spans="1:15" x14ac:dyDescent="0.3">
      <c r="A1634" s="73">
        <v>46311</v>
      </c>
      <c r="B1634" s="67" t="s">
        <v>2090</v>
      </c>
      <c r="C1634" s="68" t="s">
        <v>2811</v>
      </c>
      <c r="D1634" s="68" t="s">
        <v>4736</v>
      </c>
      <c r="E1634" s="67" t="s">
        <v>4737</v>
      </c>
      <c r="F1634" s="69">
        <v>4.18</v>
      </c>
      <c r="G1634" s="70">
        <v>2.2759</v>
      </c>
      <c r="H1634" s="70">
        <v>5.8875999999999999</v>
      </c>
      <c r="I1634" s="73">
        <v>46093</v>
      </c>
      <c r="J1634" s="73">
        <v>47189</v>
      </c>
      <c r="K1634" s="69">
        <v>3.59</v>
      </c>
      <c r="L1634" s="68" t="s">
        <v>2609</v>
      </c>
      <c r="M1634" s="71">
        <v>4.5999999999999999E-3</v>
      </c>
      <c r="N1634" t="str">
        <f>_xll.IMDP("BND",D1634,$N$1,A1634)</f>
        <v>일반</v>
      </c>
      <c r="O1634">
        <f t="shared" si="25"/>
        <v>1.046914E-2</v>
      </c>
    </row>
    <row r="1635" spans="1:15" x14ac:dyDescent="0.3">
      <c r="A1635" s="73">
        <v>46311</v>
      </c>
      <c r="B1635" s="67" t="s">
        <v>2090</v>
      </c>
      <c r="C1635" s="68" t="s">
        <v>2811</v>
      </c>
      <c r="D1635" s="68" t="s">
        <v>4738</v>
      </c>
      <c r="E1635" s="67" t="s">
        <v>4739</v>
      </c>
      <c r="F1635" s="69">
        <v>4.0460000000000003</v>
      </c>
      <c r="G1635" s="70">
        <v>1.4449000000000001</v>
      </c>
      <c r="H1635" s="70">
        <v>2.4733999999999998</v>
      </c>
      <c r="I1635" s="73">
        <v>46128</v>
      </c>
      <c r="J1635" s="73">
        <v>46859</v>
      </c>
      <c r="K1635" s="69">
        <v>3.51</v>
      </c>
      <c r="L1635" s="68" t="s">
        <v>2609</v>
      </c>
      <c r="M1635" s="71">
        <v>5.5999999999999999E-3</v>
      </c>
      <c r="N1635" t="str">
        <f>_xll.IMDP("BND",D1635,$N$1,A1635)</f>
        <v>일반</v>
      </c>
      <c r="O1635">
        <f t="shared" si="25"/>
        <v>8.0914400000000001E-3</v>
      </c>
    </row>
    <row r="1636" spans="1:15" x14ac:dyDescent="0.3">
      <c r="A1636" s="73">
        <v>46311</v>
      </c>
      <c r="B1636" s="67" t="s">
        <v>2090</v>
      </c>
      <c r="C1636" s="68" t="s">
        <v>2811</v>
      </c>
      <c r="D1636" s="68" t="s">
        <v>4740</v>
      </c>
      <c r="E1636" s="67" t="s">
        <v>4741</v>
      </c>
      <c r="F1636" s="69">
        <v>4.1890000000000001</v>
      </c>
      <c r="G1636" s="70">
        <v>2.4146000000000001</v>
      </c>
      <c r="H1636" s="70">
        <v>6.6371000000000002</v>
      </c>
      <c r="I1636" s="73">
        <v>46156</v>
      </c>
      <c r="J1636" s="73">
        <v>47252</v>
      </c>
      <c r="K1636" s="69">
        <v>3.94</v>
      </c>
      <c r="L1636" s="68" t="s">
        <v>2609</v>
      </c>
      <c r="M1636" s="71">
        <v>6.0000000000000001E-3</v>
      </c>
      <c r="N1636" t="str">
        <f>_xll.IMDP("BND",D1636,$N$1,A1636)</f>
        <v>일반</v>
      </c>
      <c r="O1636">
        <f t="shared" si="25"/>
        <v>1.4487600000000002E-2</v>
      </c>
    </row>
    <row r="1637" spans="1:15" x14ac:dyDescent="0.3">
      <c r="A1637" s="73">
        <v>46311</v>
      </c>
      <c r="B1637" s="67" t="s">
        <v>2090</v>
      </c>
      <c r="C1637" s="68" t="s">
        <v>2811</v>
      </c>
      <c r="D1637" s="68" t="s">
        <v>4742</v>
      </c>
      <c r="E1637" s="67" t="s">
        <v>4743</v>
      </c>
      <c r="F1637" s="69">
        <v>4.1980000000000004</v>
      </c>
      <c r="G1637" s="70">
        <v>2.4811000000000001</v>
      </c>
      <c r="H1637" s="70">
        <v>6.9942000000000002</v>
      </c>
      <c r="I1637" s="73">
        <v>46185</v>
      </c>
      <c r="J1637" s="73">
        <v>47281</v>
      </c>
      <c r="K1637" s="69">
        <v>4.29</v>
      </c>
      <c r="L1637" s="68" t="s">
        <v>2609</v>
      </c>
      <c r="M1637" s="71">
        <v>4.7000000000000002E-3</v>
      </c>
      <c r="N1637" t="str">
        <f>_xll.IMDP("BND",D1637,$N$1,A1637)</f>
        <v>일반</v>
      </c>
      <c r="O1637">
        <f t="shared" si="25"/>
        <v>1.166117E-2</v>
      </c>
    </row>
    <row r="1638" spans="1:15" x14ac:dyDescent="0.3">
      <c r="A1638" s="73">
        <v>46311</v>
      </c>
      <c r="B1638" s="67" t="s">
        <v>2090</v>
      </c>
      <c r="C1638" s="68" t="s">
        <v>2811</v>
      </c>
      <c r="D1638" s="68" t="s">
        <v>14157</v>
      </c>
      <c r="E1638" s="67" t="s">
        <v>14158</v>
      </c>
      <c r="F1638" s="69">
        <v>4.2039999999999997</v>
      </c>
      <c r="G1638" s="70">
        <v>2.5589</v>
      </c>
      <c r="H1638" s="70">
        <v>7.3994999999999997</v>
      </c>
      <c r="I1638" s="73">
        <v>46212</v>
      </c>
      <c r="J1638" s="73">
        <v>47308</v>
      </c>
      <c r="K1638" s="69">
        <v>4.1500000000000004</v>
      </c>
      <c r="L1638" s="68" t="s">
        <v>2609</v>
      </c>
      <c r="M1638" s="71">
        <v>9.2999999999999992E-3</v>
      </c>
      <c r="N1638" t="str">
        <f>_xll.IMDP("BND",D1638,$N$1,A1638)</f>
        <v>일반</v>
      </c>
      <c r="O1638">
        <f t="shared" si="25"/>
        <v>2.3797769999999999E-2</v>
      </c>
    </row>
    <row r="1639" spans="1:15" x14ac:dyDescent="0.3">
      <c r="A1639" s="73">
        <v>46311</v>
      </c>
      <c r="B1639" s="67" t="s">
        <v>2090</v>
      </c>
      <c r="C1639" s="68" t="s">
        <v>2811</v>
      </c>
      <c r="D1639" s="68" t="s">
        <v>14819</v>
      </c>
      <c r="E1639" s="67" t="s">
        <v>14820</v>
      </c>
      <c r="F1639" s="69">
        <v>4.1159999999999997</v>
      </c>
      <c r="G1639" s="70">
        <v>1.7282</v>
      </c>
      <c r="H1639" s="70">
        <v>3.4918999999999998</v>
      </c>
      <c r="I1639" s="73">
        <v>46245</v>
      </c>
      <c r="J1639" s="73">
        <v>46976</v>
      </c>
      <c r="K1639" s="69">
        <v>3.9</v>
      </c>
      <c r="L1639" s="68" t="s">
        <v>2609</v>
      </c>
      <c r="M1639" s="71">
        <v>4.7000000000000002E-3</v>
      </c>
      <c r="N1639" t="str">
        <f>_xll.IMDP("BND",D1639,$N$1,A1639)</f>
        <v>일반</v>
      </c>
      <c r="O1639">
        <f t="shared" si="25"/>
        <v>8.1225399999999993E-3</v>
      </c>
    </row>
    <row r="1640" spans="1:15" x14ac:dyDescent="0.3">
      <c r="A1640" s="73">
        <v>46311</v>
      </c>
      <c r="B1640" s="67" t="s">
        <v>2090</v>
      </c>
      <c r="C1640" s="68" t="s">
        <v>2811</v>
      </c>
      <c r="D1640" s="68" t="s">
        <v>15182</v>
      </c>
      <c r="E1640" s="67" t="s">
        <v>15183</v>
      </c>
      <c r="F1640" s="69">
        <v>4.2160000000000002</v>
      </c>
      <c r="G1640" s="70">
        <v>2.6764000000000001</v>
      </c>
      <c r="H1640" s="70">
        <v>8.1173999999999999</v>
      </c>
      <c r="I1640" s="73">
        <v>46268</v>
      </c>
      <c r="J1640" s="73">
        <v>47364</v>
      </c>
      <c r="K1640" s="69">
        <v>4.3</v>
      </c>
      <c r="L1640" s="68" t="s">
        <v>2609</v>
      </c>
      <c r="M1640" s="71">
        <v>4.7000000000000002E-3</v>
      </c>
      <c r="N1640" t="str">
        <f>_xll.IMDP("BND",D1640,$N$1,A1640)</f>
        <v>일반</v>
      </c>
      <c r="O1640">
        <f t="shared" si="25"/>
        <v>1.2579080000000001E-2</v>
      </c>
    </row>
    <row r="1641" spans="1:15" x14ac:dyDescent="0.3">
      <c r="A1641" s="73">
        <v>46311</v>
      </c>
      <c r="B1641" s="67" t="s">
        <v>2090</v>
      </c>
      <c r="C1641" s="68" t="s">
        <v>2811</v>
      </c>
      <c r="D1641" s="68" t="s">
        <v>16048</v>
      </c>
      <c r="E1641" s="67" t="s">
        <v>16049</v>
      </c>
      <c r="F1641" s="69">
        <v>4.2709999999999999</v>
      </c>
      <c r="G1641" s="70">
        <v>2.7896000000000001</v>
      </c>
      <c r="H1641" s="70">
        <v>8.7654999999999994</v>
      </c>
      <c r="I1641" s="73">
        <v>46310</v>
      </c>
      <c r="J1641" s="73">
        <v>47406</v>
      </c>
      <c r="K1641" s="69">
        <v>4.3099999999999996</v>
      </c>
      <c r="L1641" s="68" t="s">
        <v>2609</v>
      </c>
      <c r="M1641" s="71">
        <v>4.5999999999999999E-3</v>
      </c>
      <c r="N1641" t="str">
        <f>_xll.IMDP("BND",D1641,$N$1,A1641)</f>
        <v>일반</v>
      </c>
      <c r="O1641">
        <f t="shared" si="25"/>
        <v>1.283216E-2</v>
      </c>
    </row>
    <row r="1642" spans="1:15" x14ac:dyDescent="0.3">
      <c r="A1642" s="73">
        <v>46311</v>
      </c>
      <c r="B1642" s="67" t="s">
        <v>2090</v>
      </c>
      <c r="C1642" s="68" t="s">
        <v>2811</v>
      </c>
      <c r="D1642" s="68" t="s">
        <v>4744</v>
      </c>
      <c r="E1642" s="67" t="s">
        <v>4745</v>
      </c>
      <c r="F1642" s="69">
        <v>3.9769999999999999</v>
      </c>
      <c r="G1642" s="70">
        <v>0.74939999999999996</v>
      </c>
      <c r="H1642" s="70">
        <v>0.75390000000000001</v>
      </c>
      <c r="I1642" s="73">
        <v>41116</v>
      </c>
      <c r="J1642" s="73">
        <v>46594</v>
      </c>
      <c r="K1642" s="69">
        <v>3.28</v>
      </c>
      <c r="L1642" s="68" t="s">
        <v>2609</v>
      </c>
      <c r="M1642" s="71">
        <v>7.9000000000000008E-3</v>
      </c>
      <c r="N1642" t="str">
        <f>_xll.IMDP("BND",D1642,$N$1,A1642)</f>
        <v>일반</v>
      </c>
      <c r="O1642">
        <f t="shared" si="25"/>
        <v>5.9202600000000001E-3</v>
      </c>
    </row>
    <row r="1643" spans="1:15" x14ac:dyDescent="0.3">
      <c r="A1643" s="73">
        <v>46311</v>
      </c>
      <c r="B1643" s="67" t="s">
        <v>2090</v>
      </c>
      <c r="C1643" s="68" t="s">
        <v>2811</v>
      </c>
      <c r="D1643" s="68" t="s">
        <v>4746</v>
      </c>
      <c r="E1643" s="67" t="s">
        <v>4747</v>
      </c>
      <c r="F1643" s="69">
        <v>4.0529999999999999</v>
      </c>
      <c r="G1643" s="70">
        <v>1.4752000000000001</v>
      </c>
      <c r="H1643" s="70">
        <v>2.5821000000000001</v>
      </c>
      <c r="I1643" s="73">
        <v>41394</v>
      </c>
      <c r="J1643" s="73">
        <v>46873</v>
      </c>
      <c r="K1643" s="69">
        <v>3.06</v>
      </c>
      <c r="L1643" s="68" t="s">
        <v>2609</v>
      </c>
      <c r="M1643" s="71">
        <v>6.8999999999999999E-3</v>
      </c>
      <c r="N1643" t="str">
        <f>_xll.IMDP("BND",D1643,$N$1,A1643)</f>
        <v>일반</v>
      </c>
      <c r="O1643">
        <f t="shared" si="25"/>
        <v>1.017888E-2</v>
      </c>
    </row>
    <row r="1644" spans="1:15" x14ac:dyDescent="0.3">
      <c r="A1644" s="73">
        <v>46311</v>
      </c>
      <c r="B1644" s="67" t="s">
        <v>2090</v>
      </c>
      <c r="C1644" s="68" t="s">
        <v>2811</v>
      </c>
      <c r="D1644" s="68" t="s">
        <v>4748</v>
      </c>
      <c r="E1644" s="67" t="s">
        <v>4749</v>
      </c>
      <c r="F1644" s="69">
        <v>3.996</v>
      </c>
      <c r="G1644" s="70">
        <v>0.87839999999999996</v>
      </c>
      <c r="H1644" s="70">
        <v>0.99670000000000003</v>
      </c>
      <c r="I1644" s="73">
        <v>41530</v>
      </c>
      <c r="J1644" s="73">
        <v>46643</v>
      </c>
      <c r="K1644" s="69">
        <v>3.78</v>
      </c>
      <c r="L1644" s="68" t="s">
        <v>2609</v>
      </c>
      <c r="M1644" s="71">
        <v>2.3E-3</v>
      </c>
      <c r="N1644" t="str">
        <f>_xll.IMDP("BND",D1644,$N$1,A1644)</f>
        <v>일반</v>
      </c>
      <c r="O1644">
        <f t="shared" si="25"/>
        <v>2.0203199999999999E-3</v>
      </c>
    </row>
    <row r="1645" spans="1:15" x14ac:dyDescent="0.3">
      <c r="A1645" s="73">
        <v>46311</v>
      </c>
      <c r="B1645" s="67" t="s">
        <v>2090</v>
      </c>
      <c r="C1645" s="68" t="s">
        <v>2811</v>
      </c>
      <c r="D1645" s="68" t="s">
        <v>4750</v>
      </c>
      <c r="E1645" s="67" t="s">
        <v>4751</v>
      </c>
      <c r="F1645" s="69">
        <v>4.3070000000000004</v>
      </c>
      <c r="G1645" s="70">
        <v>6.0751999999999997</v>
      </c>
      <c r="H1645" s="70">
        <v>41.922699999999999</v>
      </c>
      <c r="I1645" s="73">
        <v>41583</v>
      </c>
      <c r="J1645" s="73">
        <v>48888</v>
      </c>
      <c r="K1645" s="69">
        <v>3.85</v>
      </c>
      <c r="L1645" s="68" t="s">
        <v>2609</v>
      </c>
      <c r="M1645" s="71">
        <v>3.5999999999999999E-3</v>
      </c>
      <c r="N1645" t="str">
        <f>_xll.IMDP("BND",D1645,$N$1,A1645)</f>
        <v>일반</v>
      </c>
      <c r="O1645">
        <f t="shared" si="25"/>
        <v>2.187072E-2</v>
      </c>
    </row>
    <row r="1646" spans="1:15" x14ac:dyDescent="0.3">
      <c r="A1646" s="73">
        <v>46311</v>
      </c>
      <c r="B1646" s="67" t="s">
        <v>2090</v>
      </c>
      <c r="C1646" s="68" t="s">
        <v>2811</v>
      </c>
      <c r="D1646" s="68" t="s">
        <v>4752</v>
      </c>
      <c r="E1646" s="67" t="s">
        <v>4753</v>
      </c>
      <c r="F1646" s="69">
        <v>4.1989999999999998</v>
      </c>
      <c r="G1646" s="70">
        <v>2.4933000000000001</v>
      </c>
      <c r="H1646" s="70">
        <v>7.0442</v>
      </c>
      <c r="I1646" s="73">
        <v>41621</v>
      </c>
      <c r="J1646" s="73">
        <v>47282</v>
      </c>
      <c r="K1646" s="69">
        <v>3.97</v>
      </c>
      <c r="L1646" s="68" t="s">
        <v>2609</v>
      </c>
      <c r="M1646" s="71">
        <v>6.8999999999999999E-3</v>
      </c>
      <c r="N1646" t="str">
        <f>_xll.IMDP("BND",D1646,$N$1,A1646)</f>
        <v>일반</v>
      </c>
      <c r="O1646">
        <f t="shared" si="25"/>
        <v>1.720377E-2</v>
      </c>
    </row>
    <row r="1647" spans="1:15" x14ac:dyDescent="0.3">
      <c r="A1647" s="73">
        <v>46311</v>
      </c>
      <c r="B1647" s="67" t="s">
        <v>2090</v>
      </c>
      <c r="C1647" s="68" t="s">
        <v>2811</v>
      </c>
      <c r="D1647" s="68" t="s">
        <v>4754</v>
      </c>
      <c r="E1647" s="67" t="s">
        <v>4755</v>
      </c>
      <c r="F1647" s="69">
        <v>4.3730000000000002</v>
      </c>
      <c r="G1647" s="70">
        <v>9.5092999999999996</v>
      </c>
      <c r="H1647" s="70">
        <v>103.52500000000001</v>
      </c>
      <c r="I1647" s="73">
        <v>43179</v>
      </c>
      <c r="J1647" s="73">
        <v>50484</v>
      </c>
      <c r="K1647" s="69">
        <v>2.84</v>
      </c>
      <c r="L1647" s="68" t="s">
        <v>2609</v>
      </c>
      <c r="M1647" s="71">
        <v>2E-3</v>
      </c>
      <c r="N1647" t="str">
        <f>_xll.IMDP("BND",D1647,$N$1,A1647)</f>
        <v>일반</v>
      </c>
      <c r="O1647">
        <f t="shared" si="25"/>
        <v>1.90186E-2</v>
      </c>
    </row>
    <row r="1648" spans="1:15" x14ac:dyDescent="0.3">
      <c r="A1648" s="73">
        <v>46311</v>
      </c>
      <c r="B1648" s="67" t="s">
        <v>2090</v>
      </c>
      <c r="C1648" s="68" t="s">
        <v>2811</v>
      </c>
      <c r="D1648" s="68" t="s">
        <v>4756</v>
      </c>
      <c r="E1648" s="67" t="s">
        <v>4757</v>
      </c>
      <c r="F1648" s="69">
        <v>4.18</v>
      </c>
      <c r="G1648" s="70">
        <v>2.3334000000000001</v>
      </c>
      <c r="H1648" s="70">
        <v>6.1120999999999999</v>
      </c>
      <c r="I1648" s="73">
        <v>43543</v>
      </c>
      <c r="J1648" s="73">
        <v>47196</v>
      </c>
      <c r="K1648" s="69">
        <v>2.1</v>
      </c>
      <c r="L1648" s="68" t="s">
        <v>2609</v>
      </c>
      <c r="M1648" s="71">
        <v>7.1000000000000004E-3</v>
      </c>
      <c r="N1648" t="str">
        <f>_xll.IMDP("BND",D1648,$N$1,A1648)</f>
        <v>일반</v>
      </c>
      <c r="O1648">
        <f t="shared" si="25"/>
        <v>1.6567140000000001E-2</v>
      </c>
    </row>
    <row r="1649" spans="1:15" x14ac:dyDescent="0.3">
      <c r="A1649" s="73">
        <v>46311</v>
      </c>
      <c r="B1649" s="67" t="s">
        <v>2090</v>
      </c>
      <c r="C1649" s="68" t="s">
        <v>2811</v>
      </c>
      <c r="D1649" s="68" t="s">
        <v>4758</v>
      </c>
      <c r="E1649" s="67" t="s">
        <v>4759</v>
      </c>
      <c r="F1649" s="69">
        <v>4.1369999999999996</v>
      </c>
      <c r="G1649" s="70">
        <v>1.8836999999999999</v>
      </c>
      <c r="H1649" s="70">
        <v>4.0484999999999998</v>
      </c>
      <c r="I1649" s="73">
        <v>43732</v>
      </c>
      <c r="J1649" s="73">
        <v>47020</v>
      </c>
      <c r="K1649" s="69">
        <v>1.57</v>
      </c>
      <c r="L1649" s="68" t="s">
        <v>2609</v>
      </c>
      <c r="M1649" s="71">
        <v>3.5000000000000001E-3</v>
      </c>
      <c r="N1649" t="str">
        <f>_xll.IMDP("BND",D1649,$N$1,A1649)</f>
        <v>일반</v>
      </c>
      <c r="O1649">
        <f t="shared" si="25"/>
        <v>6.5929500000000002E-3</v>
      </c>
    </row>
    <row r="1650" spans="1:15" x14ac:dyDescent="0.3">
      <c r="A1650" s="73">
        <v>46311</v>
      </c>
      <c r="B1650" s="67" t="s">
        <v>2090</v>
      </c>
      <c r="C1650" s="68" t="s">
        <v>2811</v>
      </c>
      <c r="D1650" s="68" t="s">
        <v>4760</v>
      </c>
      <c r="E1650" s="67" t="s">
        <v>4761</v>
      </c>
      <c r="F1650" s="69">
        <v>4.3940000000000001</v>
      </c>
      <c r="G1650" s="70">
        <v>11.284000000000001</v>
      </c>
      <c r="H1650" s="70">
        <v>142.64439999999999</v>
      </c>
      <c r="I1650" s="73">
        <v>43755</v>
      </c>
      <c r="J1650" s="73">
        <v>51060</v>
      </c>
      <c r="K1650" s="69">
        <v>1.6</v>
      </c>
      <c r="L1650" s="68" t="s">
        <v>2609</v>
      </c>
      <c r="M1650" s="71">
        <v>3.7000000000000002E-3</v>
      </c>
      <c r="N1650" t="str">
        <f>_xll.IMDP("BND",D1650,$N$1,A1650)</f>
        <v>일반</v>
      </c>
      <c r="O1650">
        <f t="shared" si="25"/>
        <v>4.1750800000000005E-2</v>
      </c>
    </row>
    <row r="1651" spans="1:15" x14ac:dyDescent="0.3">
      <c r="A1651" s="73">
        <v>46311</v>
      </c>
      <c r="B1651" s="67" t="s">
        <v>2090</v>
      </c>
      <c r="C1651" s="68" t="s">
        <v>2811</v>
      </c>
      <c r="D1651" s="68" t="s">
        <v>4762</v>
      </c>
      <c r="E1651" s="67" t="s">
        <v>4763</v>
      </c>
      <c r="F1651" s="69">
        <v>4.2480000000000002</v>
      </c>
      <c r="G1651" s="70">
        <v>3.6221999999999999</v>
      </c>
      <c r="H1651" s="70">
        <v>14.3017</v>
      </c>
      <c r="I1651" s="73">
        <v>44041</v>
      </c>
      <c r="J1651" s="73">
        <v>47693</v>
      </c>
      <c r="K1651" s="69">
        <v>1.48</v>
      </c>
      <c r="L1651" s="68" t="s">
        <v>2609</v>
      </c>
      <c r="M1651" s="71">
        <v>4.1999999999999997E-3</v>
      </c>
      <c r="N1651" t="str">
        <f>_xll.IMDP("BND",D1651,$N$1,A1651)</f>
        <v>일반</v>
      </c>
      <c r="O1651">
        <f t="shared" si="25"/>
        <v>1.5213239999999998E-2</v>
      </c>
    </row>
    <row r="1652" spans="1:15" x14ac:dyDescent="0.3">
      <c r="A1652" s="73">
        <v>46311</v>
      </c>
      <c r="B1652" s="67" t="s">
        <v>2090</v>
      </c>
      <c r="C1652" s="68" t="s">
        <v>2811</v>
      </c>
      <c r="D1652" s="68" t="s">
        <v>4764</v>
      </c>
      <c r="E1652" s="67" t="s">
        <v>4765</v>
      </c>
      <c r="F1652" s="69">
        <v>3.7930000000000001</v>
      </c>
      <c r="G1652" s="70">
        <v>0.51329999999999998</v>
      </c>
      <c r="H1652" s="70">
        <v>0.3931</v>
      </c>
      <c r="I1652" s="73">
        <v>44679</v>
      </c>
      <c r="J1652" s="73">
        <v>46505</v>
      </c>
      <c r="K1652" s="69">
        <v>3.38</v>
      </c>
      <c r="L1652" s="68" t="s">
        <v>2609</v>
      </c>
      <c r="M1652" s="71">
        <v>9.7999999999999997E-3</v>
      </c>
      <c r="N1652" t="str">
        <f>_xll.IMDP("BND",D1652,$N$1,A1652)</f>
        <v>일반</v>
      </c>
      <c r="O1652">
        <f t="shared" si="25"/>
        <v>5.0303399999999995E-3</v>
      </c>
    </row>
    <row r="1653" spans="1:15" x14ac:dyDescent="0.3">
      <c r="A1653" s="73">
        <v>46311</v>
      </c>
      <c r="B1653" s="67" t="s">
        <v>2090</v>
      </c>
      <c r="C1653" s="68" t="s">
        <v>2811</v>
      </c>
      <c r="D1653" s="68" t="s">
        <v>1187</v>
      </c>
      <c r="E1653" s="67" t="s">
        <v>1188</v>
      </c>
      <c r="F1653" s="69">
        <v>4.0460000000000003</v>
      </c>
      <c r="G1653" s="70">
        <v>1.4377</v>
      </c>
      <c r="H1653" s="70">
        <v>2.4525000000000001</v>
      </c>
      <c r="I1653" s="73">
        <v>45030</v>
      </c>
      <c r="J1653" s="73">
        <v>46857</v>
      </c>
      <c r="K1653" s="69">
        <v>3.71</v>
      </c>
      <c r="L1653" s="68" t="s">
        <v>2609</v>
      </c>
      <c r="M1653" s="71">
        <v>7.7999999999999996E-3</v>
      </c>
      <c r="N1653" t="str">
        <f>_xll.IMDP("BND",D1653,$N$1,A1653)</f>
        <v>일반</v>
      </c>
      <c r="O1653">
        <f t="shared" si="25"/>
        <v>1.121406E-2</v>
      </c>
    </row>
    <row r="1654" spans="1:15" x14ac:dyDescent="0.3">
      <c r="A1654" s="73">
        <v>46311</v>
      </c>
      <c r="B1654" s="67" t="s">
        <v>2090</v>
      </c>
      <c r="C1654" s="68" t="s">
        <v>2811</v>
      </c>
      <c r="D1654" s="68" t="s">
        <v>4766</v>
      </c>
      <c r="E1654" s="67" t="s">
        <v>4767</v>
      </c>
      <c r="F1654" s="69">
        <v>4.0650000000000004</v>
      </c>
      <c r="G1654" s="70">
        <v>1.5175000000000001</v>
      </c>
      <c r="H1654" s="70">
        <v>2.7279</v>
      </c>
      <c r="I1654" s="73">
        <v>45064</v>
      </c>
      <c r="J1654" s="73">
        <v>46891</v>
      </c>
      <c r="K1654" s="69">
        <v>3.79</v>
      </c>
      <c r="L1654" s="68" t="s">
        <v>2609</v>
      </c>
      <c r="M1654" s="71">
        <v>7.9000000000000008E-3</v>
      </c>
      <c r="N1654" t="str">
        <f>_xll.IMDP("BND",D1654,$N$1,A1654)</f>
        <v>일반</v>
      </c>
      <c r="O1654">
        <f t="shared" si="25"/>
        <v>1.1988250000000002E-2</v>
      </c>
    </row>
    <row r="1655" spans="1:15" x14ac:dyDescent="0.3">
      <c r="A1655" s="73">
        <v>46311</v>
      </c>
      <c r="B1655" s="67" t="s">
        <v>2090</v>
      </c>
      <c r="C1655" s="68" t="s">
        <v>2811</v>
      </c>
      <c r="D1655" s="68" t="s">
        <v>212</v>
      </c>
      <c r="E1655" s="67" t="s">
        <v>213</v>
      </c>
      <c r="F1655" s="69">
        <v>4.1040000000000001</v>
      </c>
      <c r="G1655" s="70">
        <v>1.6701999999999999</v>
      </c>
      <c r="H1655" s="70">
        <v>3.2823000000000002</v>
      </c>
      <c r="I1655" s="73">
        <v>45128</v>
      </c>
      <c r="J1655" s="73">
        <v>46955</v>
      </c>
      <c r="K1655" s="69">
        <v>4</v>
      </c>
      <c r="L1655" s="68" t="s">
        <v>2609</v>
      </c>
      <c r="M1655" s="71">
        <v>3.7000000000000002E-3</v>
      </c>
      <c r="N1655" t="str">
        <f>_xll.IMDP("BND",D1655,$N$1,A1655)</f>
        <v>일반</v>
      </c>
      <c r="O1655">
        <f t="shared" si="25"/>
        <v>6.1797399999999995E-3</v>
      </c>
    </row>
    <row r="1656" spans="1:15" x14ac:dyDescent="0.3">
      <c r="A1656" s="73">
        <v>46311</v>
      </c>
      <c r="B1656" s="67" t="s">
        <v>2090</v>
      </c>
      <c r="C1656" s="68" t="s">
        <v>2811</v>
      </c>
      <c r="D1656" s="68" t="s">
        <v>4768</v>
      </c>
      <c r="E1656" s="67" t="s">
        <v>4769</v>
      </c>
      <c r="F1656" s="69">
        <v>4.117</v>
      </c>
      <c r="G1656" s="70">
        <v>1.7256</v>
      </c>
      <c r="H1656" s="70">
        <v>3.4851999999999999</v>
      </c>
      <c r="I1656" s="73">
        <v>45149</v>
      </c>
      <c r="J1656" s="73">
        <v>46976</v>
      </c>
      <c r="K1656" s="69">
        <v>4.07</v>
      </c>
      <c r="L1656" s="68" t="s">
        <v>2609</v>
      </c>
      <c r="M1656" s="71">
        <v>6.4999999999999997E-3</v>
      </c>
      <c r="N1656" t="str">
        <f>_xll.IMDP("BND",D1656,$N$1,A1656)</f>
        <v>일반</v>
      </c>
      <c r="O1656">
        <f t="shared" si="25"/>
        <v>1.12164E-2</v>
      </c>
    </row>
    <row r="1657" spans="1:15" x14ac:dyDescent="0.3">
      <c r="A1657" s="73">
        <v>46311</v>
      </c>
      <c r="B1657" s="67" t="s">
        <v>2090</v>
      </c>
      <c r="C1657" s="68" t="s">
        <v>2811</v>
      </c>
      <c r="D1657" s="68" t="s">
        <v>4770</v>
      </c>
      <c r="E1657" s="67" t="s">
        <v>4771</v>
      </c>
      <c r="F1657" s="69">
        <v>4.133</v>
      </c>
      <c r="G1657" s="70">
        <v>1.7947</v>
      </c>
      <c r="H1657" s="70">
        <v>3.7479</v>
      </c>
      <c r="I1657" s="73">
        <v>45176</v>
      </c>
      <c r="J1657" s="73">
        <v>47003</v>
      </c>
      <c r="K1657" s="69">
        <v>4.21</v>
      </c>
      <c r="L1657" s="68" t="s">
        <v>2609</v>
      </c>
      <c r="M1657" s="71">
        <v>5.1000000000000004E-3</v>
      </c>
      <c r="N1657" t="str">
        <f>_xll.IMDP("BND",D1657,$N$1,A1657)</f>
        <v>일반</v>
      </c>
      <c r="O1657">
        <f t="shared" si="25"/>
        <v>9.1529699999999999E-3</v>
      </c>
    </row>
    <row r="1658" spans="1:15" x14ac:dyDescent="0.3">
      <c r="A1658" s="73">
        <v>46311</v>
      </c>
      <c r="B1658" s="67" t="s">
        <v>2090</v>
      </c>
      <c r="C1658" s="68" t="s">
        <v>2811</v>
      </c>
      <c r="D1658" s="68" t="s">
        <v>750</v>
      </c>
      <c r="E1658" s="67" t="s">
        <v>751</v>
      </c>
      <c r="F1658" s="69">
        <v>4.1539999999999999</v>
      </c>
      <c r="G1658" s="70">
        <v>1.9643999999999999</v>
      </c>
      <c r="H1658" s="70">
        <v>4.4644000000000004</v>
      </c>
      <c r="I1658" s="73">
        <v>45246</v>
      </c>
      <c r="J1658" s="73">
        <v>47073</v>
      </c>
      <c r="K1658" s="69">
        <v>4.2</v>
      </c>
      <c r="L1658" s="68" t="s">
        <v>2609</v>
      </c>
      <c r="M1658" s="71">
        <v>6.4999999999999997E-3</v>
      </c>
      <c r="N1658" t="str">
        <f>_xll.IMDP("BND",D1658,$N$1,A1658)</f>
        <v>일반</v>
      </c>
      <c r="O1658">
        <f t="shared" si="25"/>
        <v>1.27686E-2</v>
      </c>
    </row>
    <row r="1659" spans="1:15" x14ac:dyDescent="0.3">
      <c r="A1659" s="73">
        <v>46311</v>
      </c>
      <c r="B1659" s="67" t="s">
        <v>2090</v>
      </c>
      <c r="C1659" s="68" t="s">
        <v>2811</v>
      </c>
      <c r="D1659" s="68" t="s">
        <v>4772</v>
      </c>
      <c r="E1659" s="67" t="s">
        <v>4773</v>
      </c>
      <c r="F1659" s="69">
        <v>4.16</v>
      </c>
      <c r="G1659" s="70">
        <v>2.0468999999999999</v>
      </c>
      <c r="H1659" s="70">
        <v>4.8087999999999997</v>
      </c>
      <c r="I1659" s="73">
        <v>45274</v>
      </c>
      <c r="J1659" s="73">
        <v>47101</v>
      </c>
      <c r="K1659" s="69">
        <v>3.92</v>
      </c>
      <c r="L1659" s="68" t="s">
        <v>2609</v>
      </c>
      <c r="M1659" s="71">
        <v>3.2000000000000002E-3</v>
      </c>
      <c r="N1659" t="str">
        <f>_xll.IMDP("BND",D1659,$N$1,A1659)</f>
        <v>일반</v>
      </c>
      <c r="O1659">
        <f t="shared" si="25"/>
        <v>6.5500799999999998E-3</v>
      </c>
    </row>
    <row r="1660" spans="1:15" x14ac:dyDescent="0.3">
      <c r="A1660" s="73">
        <v>46311</v>
      </c>
      <c r="B1660" s="67" t="s">
        <v>2090</v>
      </c>
      <c r="C1660" s="68" t="s">
        <v>2811</v>
      </c>
      <c r="D1660" s="68" t="s">
        <v>4774</v>
      </c>
      <c r="E1660" s="67" t="s">
        <v>4775</v>
      </c>
      <c r="F1660" s="69">
        <v>3.5579999999999998</v>
      </c>
      <c r="G1660" s="70">
        <v>0.32100000000000001</v>
      </c>
      <c r="H1660" s="70">
        <v>0.18310000000000001</v>
      </c>
      <c r="I1660" s="73">
        <v>45338</v>
      </c>
      <c r="J1660" s="73">
        <v>46434</v>
      </c>
      <c r="K1660" s="69">
        <v>3.68</v>
      </c>
      <c r="L1660" s="68" t="s">
        <v>2609</v>
      </c>
      <c r="M1660" s="71">
        <v>5.1000000000000004E-3</v>
      </c>
      <c r="N1660" t="str">
        <f>_xll.IMDP("BND",D1660,$N$1,A1660)</f>
        <v>일반</v>
      </c>
      <c r="O1660">
        <f t="shared" si="25"/>
        <v>1.6371000000000001E-3</v>
      </c>
    </row>
    <row r="1661" spans="1:15" x14ac:dyDescent="0.3">
      <c r="A1661" s="73">
        <v>46311</v>
      </c>
      <c r="B1661" s="67" t="s">
        <v>2090</v>
      </c>
      <c r="C1661" s="68" t="s">
        <v>2811</v>
      </c>
      <c r="D1661" s="68" t="s">
        <v>4776</v>
      </c>
      <c r="E1661" s="67" t="s">
        <v>4777</v>
      </c>
      <c r="F1661" s="69">
        <v>3.657</v>
      </c>
      <c r="G1661" s="70">
        <v>0.39800000000000002</v>
      </c>
      <c r="H1661" s="70">
        <v>0.2576</v>
      </c>
      <c r="I1661" s="73">
        <v>45365</v>
      </c>
      <c r="J1661" s="73">
        <v>46460</v>
      </c>
      <c r="K1661" s="69">
        <v>3.52</v>
      </c>
      <c r="L1661" s="68" t="s">
        <v>2609</v>
      </c>
      <c r="M1661" s="71">
        <v>6.4999999999999997E-3</v>
      </c>
      <c r="N1661" t="str">
        <f>_xll.IMDP("BND",D1661,$N$1,A1661)</f>
        <v>일반</v>
      </c>
      <c r="O1661">
        <f t="shared" si="25"/>
        <v>2.5869999999999999E-3</v>
      </c>
    </row>
    <row r="1662" spans="1:15" x14ac:dyDescent="0.3">
      <c r="A1662" s="73">
        <v>46311</v>
      </c>
      <c r="B1662" s="67" t="s">
        <v>2090</v>
      </c>
      <c r="C1662" s="68" t="s">
        <v>2811</v>
      </c>
      <c r="D1662" s="68" t="s">
        <v>4778</v>
      </c>
      <c r="E1662" s="67" t="s">
        <v>4779</v>
      </c>
      <c r="F1662" s="69">
        <v>4.1840000000000002</v>
      </c>
      <c r="G1662" s="70">
        <v>2.3557999999999999</v>
      </c>
      <c r="H1662" s="70">
        <v>6.2797999999999998</v>
      </c>
      <c r="I1662" s="73">
        <v>45394</v>
      </c>
      <c r="J1662" s="73">
        <v>47220</v>
      </c>
      <c r="K1662" s="69">
        <v>3.67</v>
      </c>
      <c r="L1662" s="68" t="s">
        <v>2609</v>
      </c>
      <c r="M1662" s="71">
        <v>3.7000000000000002E-3</v>
      </c>
      <c r="N1662" t="str">
        <f>_xll.IMDP("BND",D1662,$N$1,A1662)</f>
        <v>일반</v>
      </c>
      <c r="O1662">
        <f t="shared" si="25"/>
        <v>8.7164600000000005E-3</v>
      </c>
    </row>
    <row r="1663" spans="1:15" x14ac:dyDescent="0.3">
      <c r="A1663" s="73">
        <v>46311</v>
      </c>
      <c r="B1663" s="67" t="s">
        <v>2090</v>
      </c>
      <c r="C1663" s="68" t="s">
        <v>2811</v>
      </c>
      <c r="D1663" s="68" t="s">
        <v>4780</v>
      </c>
      <c r="E1663" s="67" t="s">
        <v>4781</v>
      </c>
      <c r="F1663" s="69">
        <v>4.1890000000000001</v>
      </c>
      <c r="G1663" s="70">
        <v>2.4278</v>
      </c>
      <c r="H1663" s="70">
        <v>6.6924000000000001</v>
      </c>
      <c r="I1663" s="73">
        <v>45428</v>
      </c>
      <c r="J1663" s="73">
        <v>47254</v>
      </c>
      <c r="K1663" s="69">
        <v>3.68</v>
      </c>
      <c r="L1663" s="68" t="s">
        <v>2609</v>
      </c>
      <c r="M1663" s="71">
        <v>3.2000000000000002E-3</v>
      </c>
      <c r="N1663" t="str">
        <f>_xll.IMDP("BND",D1663,$N$1,A1663)</f>
        <v>일반</v>
      </c>
      <c r="O1663">
        <f t="shared" si="25"/>
        <v>7.7689600000000001E-3</v>
      </c>
    </row>
    <row r="1664" spans="1:15" x14ac:dyDescent="0.3">
      <c r="A1664" s="73">
        <v>46311</v>
      </c>
      <c r="B1664" s="67" t="s">
        <v>2090</v>
      </c>
      <c r="C1664" s="68" t="s">
        <v>2811</v>
      </c>
      <c r="D1664" s="68" t="s">
        <v>4782</v>
      </c>
      <c r="E1664" s="67" t="s">
        <v>4783</v>
      </c>
      <c r="F1664" s="69">
        <v>4.1980000000000004</v>
      </c>
      <c r="G1664" s="70">
        <v>2.5043000000000002</v>
      </c>
      <c r="H1664" s="70">
        <v>7.0810000000000004</v>
      </c>
      <c r="I1664" s="73">
        <v>45455</v>
      </c>
      <c r="J1664" s="73">
        <v>47281</v>
      </c>
      <c r="K1664" s="69">
        <v>3.51</v>
      </c>
      <c r="L1664" s="68" t="s">
        <v>2609</v>
      </c>
      <c r="M1664" s="71">
        <v>5.0000000000000001E-3</v>
      </c>
      <c r="N1664" t="str">
        <f>_xll.IMDP("BND",D1664,$N$1,A1664)</f>
        <v>일반</v>
      </c>
      <c r="O1664">
        <f t="shared" si="25"/>
        <v>1.2521500000000001E-2</v>
      </c>
    </row>
    <row r="1665" spans="1:15" x14ac:dyDescent="0.3">
      <c r="A1665" s="73">
        <v>46311</v>
      </c>
      <c r="B1665" s="67" t="s">
        <v>2090</v>
      </c>
      <c r="C1665" s="68" t="s">
        <v>2811</v>
      </c>
      <c r="D1665" s="68" t="s">
        <v>4784</v>
      </c>
      <c r="E1665" s="67" t="s">
        <v>4785</v>
      </c>
      <c r="F1665" s="69">
        <v>4.2060000000000004</v>
      </c>
      <c r="G1665" s="70">
        <v>2.5867</v>
      </c>
      <c r="H1665" s="70">
        <v>7.6241000000000003</v>
      </c>
      <c r="I1665" s="73">
        <v>45490</v>
      </c>
      <c r="J1665" s="73">
        <v>47316</v>
      </c>
      <c r="K1665" s="69">
        <v>3.22</v>
      </c>
      <c r="L1665" s="68" t="s">
        <v>2609</v>
      </c>
      <c r="M1665" s="71">
        <v>4.5999999999999999E-3</v>
      </c>
      <c r="N1665" t="str">
        <f>_xll.IMDP("BND",D1665,$N$1,A1665)</f>
        <v>일반</v>
      </c>
      <c r="O1665">
        <f t="shared" si="25"/>
        <v>1.1898819999999999E-2</v>
      </c>
    </row>
    <row r="1666" spans="1:15" x14ac:dyDescent="0.3">
      <c r="A1666" s="73">
        <v>46311</v>
      </c>
      <c r="B1666" s="67" t="s">
        <v>2090</v>
      </c>
      <c r="C1666" s="68" t="s">
        <v>2811</v>
      </c>
      <c r="D1666" s="68" t="s">
        <v>88</v>
      </c>
      <c r="E1666" s="67" t="s">
        <v>90</v>
      </c>
      <c r="F1666" s="69">
        <v>4.2110000000000003</v>
      </c>
      <c r="G1666" s="70">
        <v>2.6629</v>
      </c>
      <c r="H1666" s="70">
        <v>7.9793000000000003</v>
      </c>
      <c r="I1666" s="73">
        <v>45518</v>
      </c>
      <c r="J1666" s="73">
        <v>47344</v>
      </c>
      <c r="K1666" s="69">
        <v>3.2</v>
      </c>
      <c r="L1666" s="68" t="s">
        <v>2609</v>
      </c>
      <c r="M1666" s="71">
        <v>5.4000000000000003E-3</v>
      </c>
      <c r="N1666" t="str">
        <f>_xll.IMDP("BND",D1666,$N$1,A1666)</f>
        <v>일반</v>
      </c>
      <c r="O1666">
        <f t="shared" ref="O1666:O1729" si="26">M1666*G1666</f>
        <v>1.4379660000000001E-2</v>
      </c>
    </row>
    <row r="1667" spans="1:15" x14ac:dyDescent="0.3">
      <c r="A1667" s="73">
        <v>46311</v>
      </c>
      <c r="B1667" s="67" t="s">
        <v>2090</v>
      </c>
      <c r="C1667" s="68" t="s">
        <v>2811</v>
      </c>
      <c r="D1667" s="68" t="s">
        <v>4786</v>
      </c>
      <c r="E1667" s="67" t="s">
        <v>4787</v>
      </c>
      <c r="F1667" s="69">
        <v>4.2169999999999996</v>
      </c>
      <c r="G1667" s="70">
        <v>2.7429000000000001</v>
      </c>
      <c r="H1667" s="70">
        <v>8.4307999999999996</v>
      </c>
      <c r="I1667" s="73">
        <v>45548</v>
      </c>
      <c r="J1667" s="73">
        <v>47374</v>
      </c>
      <c r="K1667" s="69">
        <v>3.18</v>
      </c>
      <c r="L1667" s="68" t="s">
        <v>2609</v>
      </c>
      <c r="M1667" s="71">
        <v>5.0000000000000001E-3</v>
      </c>
      <c r="N1667" t="str">
        <f>_xll.IMDP("BND",D1667,$N$1,A1667)</f>
        <v>일반</v>
      </c>
      <c r="O1667">
        <f t="shared" si="26"/>
        <v>1.3714500000000001E-2</v>
      </c>
    </row>
    <row r="1668" spans="1:15" x14ac:dyDescent="0.3">
      <c r="A1668" s="73">
        <v>46311</v>
      </c>
      <c r="B1668" s="67" t="s">
        <v>2090</v>
      </c>
      <c r="C1668" s="68" t="s">
        <v>2811</v>
      </c>
      <c r="D1668" s="68" t="s">
        <v>4788</v>
      </c>
      <c r="E1668" s="67" t="s">
        <v>4789</v>
      </c>
      <c r="F1668" s="69">
        <v>4.2249999999999996</v>
      </c>
      <c r="G1668" s="70">
        <v>2.8275000000000001</v>
      </c>
      <c r="H1668" s="70">
        <v>8.9269999999999996</v>
      </c>
      <c r="I1668" s="73">
        <v>45580</v>
      </c>
      <c r="J1668" s="73">
        <v>47406</v>
      </c>
      <c r="K1668" s="69">
        <v>3.25</v>
      </c>
      <c r="L1668" s="68" t="s">
        <v>2609</v>
      </c>
      <c r="M1668" s="71">
        <v>4.1000000000000003E-3</v>
      </c>
      <c r="N1668" t="str">
        <f>_xll.IMDP("BND",D1668,$N$1,A1668)</f>
        <v>일반</v>
      </c>
      <c r="O1668">
        <f t="shared" si="26"/>
        <v>1.1592750000000001E-2</v>
      </c>
    </row>
    <row r="1669" spans="1:15" x14ac:dyDescent="0.3">
      <c r="A1669" s="73">
        <v>46311</v>
      </c>
      <c r="B1669" s="67" t="s">
        <v>2090</v>
      </c>
      <c r="C1669" s="68" t="s">
        <v>2811</v>
      </c>
      <c r="D1669" s="68" t="s">
        <v>4790</v>
      </c>
      <c r="E1669" s="67" t="s">
        <v>4791</v>
      </c>
      <c r="F1669" s="69">
        <v>4.226</v>
      </c>
      <c r="G1669" s="70">
        <v>2.8496000000000001</v>
      </c>
      <c r="H1669" s="70">
        <v>9.1221999999999994</v>
      </c>
      <c r="I1669" s="73">
        <v>45597</v>
      </c>
      <c r="J1669" s="73">
        <v>47423</v>
      </c>
      <c r="K1669" s="69">
        <v>3.25</v>
      </c>
      <c r="L1669" s="68" t="s">
        <v>2609</v>
      </c>
      <c r="M1669" s="71">
        <v>6.4000000000000003E-3</v>
      </c>
      <c r="N1669" t="str">
        <f>_xll.IMDP("BND",D1669,$N$1,A1669)</f>
        <v>일반</v>
      </c>
      <c r="O1669">
        <f t="shared" si="26"/>
        <v>1.8237440000000001E-2</v>
      </c>
    </row>
    <row r="1670" spans="1:15" x14ac:dyDescent="0.3">
      <c r="A1670" s="73">
        <v>46311</v>
      </c>
      <c r="B1670" s="67" t="s">
        <v>2090</v>
      </c>
      <c r="C1670" s="68" t="s">
        <v>2811</v>
      </c>
      <c r="D1670" s="68" t="s">
        <v>4792</v>
      </c>
      <c r="E1670" s="67" t="s">
        <v>4793</v>
      </c>
      <c r="F1670" s="69">
        <v>4.2350000000000003</v>
      </c>
      <c r="G1670" s="70">
        <v>3.1953</v>
      </c>
      <c r="H1670" s="70">
        <v>11.3443</v>
      </c>
      <c r="I1670" s="73">
        <v>45727</v>
      </c>
      <c r="J1670" s="73">
        <v>47553</v>
      </c>
      <c r="K1670" s="69">
        <v>2.96</v>
      </c>
      <c r="L1670" s="68" t="s">
        <v>2609</v>
      </c>
      <c r="M1670" s="71">
        <v>3.5999999999999999E-3</v>
      </c>
      <c r="N1670" t="str">
        <f>_xll.IMDP("BND",D1670,$N$1,A1670)</f>
        <v>일반</v>
      </c>
      <c r="O1670">
        <f t="shared" si="26"/>
        <v>1.1503080000000001E-2</v>
      </c>
    </row>
    <row r="1671" spans="1:15" x14ac:dyDescent="0.3">
      <c r="A1671" s="73">
        <v>46311</v>
      </c>
      <c r="B1671" s="67" t="s">
        <v>2090</v>
      </c>
      <c r="C1671" s="68" t="s">
        <v>2811</v>
      </c>
      <c r="D1671" s="68" t="s">
        <v>4794</v>
      </c>
      <c r="E1671" s="67" t="s">
        <v>4795</v>
      </c>
      <c r="F1671" s="69">
        <v>4.0460000000000003</v>
      </c>
      <c r="G1671" s="70">
        <v>1.4354</v>
      </c>
      <c r="H1671" s="70">
        <v>2.4380999999999999</v>
      </c>
      <c r="I1671" s="73">
        <v>45757</v>
      </c>
      <c r="J1671" s="73">
        <v>46853</v>
      </c>
      <c r="K1671" s="69">
        <v>2.74</v>
      </c>
      <c r="L1671" s="68" t="s">
        <v>2609</v>
      </c>
      <c r="M1671" s="71">
        <v>4.1000000000000003E-3</v>
      </c>
      <c r="N1671" t="str">
        <f>_xll.IMDP("BND",D1671,$N$1,A1671)</f>
        <v>일반</v>
      </c>
      <c r="O1671">
        <f t="shared" si="26"/>
        <v>5.8851400000000005E-3</v>
      </c>
    </row>
    <row r="1672" spans="1:15" x14ac:dyDescent="0.3">
      <c r="A1672" s="73">
        <v>46311</v>
      </c>
      <c r="B1672" s="67" t="s">
        <v>2090</v>
      </c>
      <c r="C1672" s="68" t="s">
        <v>2811</v>
      </c>
      <c r="D1672" s="68" t="s">
        <v>4796</v>
      </c>
      <c r="E1672" s="67" t="s">
        <v>4797</v>
      </c>
      <c r="F1672" s="69">
        <v>4.0620000000000003</v>
      </c>
      <c r="G1672" s="70">
        <v>1.5205</v>
      </c>
      <c r="H1672" s="70">
        <v>2.7240000000000002</v>
      </c>
      <c r="I1672" s="73">
        <v>45791</v>
      </c>
      <c r="J1672" s="73">
        <v>46887</v>
      </c>
      <c r="K1672" s="69">
        <v>2.66</v>
      </c>
      <c r="L1672" s="68" t="s">
        <v>2609</v>
      </c>
      <c r="M1672" s="71">
        <v>5.8999999999999999E-3</v>
      </c>
      <c r="N1672" t="str">
        <f>_xll.IMDP("BND",D1672,$N$1,A1672)</f>
        <v>일반</v>
      </c>
      <c r="O1672">
        <f t="shared" si="26"/>
        <v>8.9709500000000001E-3</v>
      </c>
    </row>
    <row r="1673" spans="1:15" x14ac:dyDescent="0.3">
      <c r="A1673" s="73">
        <v>46311</v>
      </c>
      <c r="B1673" s="67" t="s">
        <v>2090</v>
      </c>
      <c r="C1673" s="68" t="s">
        <v>2811</v>
      </c>
      <c r="D1673" s="68" t="s">
        <v>4798</v>
      </c>
      <c r="E1673" s="67" t="s">
        <v>4799</v>
      </c>
      <c r="F1673" s="69">
        <v>3.8719999999999999</v>
      </c>
      <c r="G1673" s="70">
        <v>0.61029999999999995</v>
      </c>
      <c r="H1673" s="70">
        <v>0.52539999999999998</v>
      </c>
      <c r="I1673" s="73">
        <v>45810</v>
      </c>
      <c r="J1673" s="73">
        <v>46540</v>
      </c>
      <c r="K1673" s="69">
        <v>2.52</v>
      </c>
      <c r="L1673" s="68" t="s">
        <v>2609</v>
      </c>
      <c r="M1673" s="71">
        <v>5.4999999999999997E-3</v>
      </c>
      <c r="N1673" t="str">
        <f>_xll.IMDP("BND",D1673,$N$1,A1673)</f>
        <v>일반</v>
      </c>
      <c r="O1673">
        <f t="shared" si="26"/>
        <v>3.3566499999999997E-3</v>
      </c>
    </row>
    <row r="1674" spans="1:15" x14ac:dyDescent="0.3">
      <c r="A1674" s="73">
        <v>46311</v>
      </c>
      <c r="B1674" s="67" t="s">
        <v>2090</v>
      </c>
      <c r="C1674" s="68" t="s">
        <v>2811</v>
      </c>
      <c r="D1674" s="68" t="s">
        <v>4800</v>
      </c>
      <c r="E1674" s="67" t="s">
        <v>4801</v>
      </c>
      <c r="F1674" s="69">
        <v>4.0919999999999996</v>
      </c>
      <c r="G1674" s="70">
        <v>1.6545000000000001</v>
      </c>
      <c r="H1674" s="70">
        <v>3.1829999999999998</v>
      </c>
      <c r="I1674" s="73">
        <v>45841</v>
      </c>
      <c r="J1674" s="73">
        <v>46937</v>
      </c>
      <c r="K1674" s="69">
        <v>2.69</v>
      </c>
      <c r="L1674" s="68" t="s">
        <v>2609</v>
      </c>
      <c r="M1674" s="71">
        <v>4.4999999999999997E-3</v>
      </c>
      <c r="N1674" t="str">
        <f>_xll.IMDP("BND",D1674,$N$1,A1674)</f>
        <v>일반</v>
      </c>
      <c r="O1674">
        <f t="shared" si="26"/>
        <v>7.4452499999999996E-3</v>
      </c>
    </row>
    <row r="1675" spans="1:15" x14ac:dyDescent="0.3">
      <c r="A1675" s="73">
        <v>46311</v>
      </c>
      <c r="B1675" s="67" t="s">
        <v>2090</v>
      </c>
      <c r="C1675" s="68" t="s">
        <v>2811</v>
      </c>
      <c r="D1675" s="68" t="s">
        <v>4802</v>
      </c>
      <c r="E1675" s="67" t="s">
        <v>4803</v>
      </c>
      <c r="F1675" s="69">
        <v>4.2489999999999997</v>
      </c>
      <c r="G1675" s="70">
        <v>3.5737000000000001</v>
      </c>
      <c r="H1675" s="70">
        <v>14.1427</v>
      </c>
      <c r="I1675" s="73">
        <v>45882</v>
      </c>
      <c r="J1675" s="73">
        <v>47708</v>
      </c>
      <c r="K1675" s="69">
        <v>2.76</v>
      </c>
      <c r="L1675" s="68" t="s">
        <v>2609</v>
      </c>
      <c r="M1675" s="71">
        <v>3.5000000000000001E-3</v>
      </c>
      <c r="N1675" t="str">
        <f>_xll.IMDP("BND",D1675,$N$1,A1675)</f>
        <v>일반</v>
      </c>
      <c r="O1675">
        <f t="shared" si="26"/>
        <v>1.250795E-2</v>
      </c>
    </row>
    <row r="1676" spans="1:15" x14ac:dyDescent="0.3">
      <c r="A1676" s="73">
        <v>46311</v>
      </c>
      <c r="B1676" s="67" t="s">
        <v>2090</v>
      </c>
      <c r="C1676" s="68" t="s">
        <v>2811</v>
      </c>
      <c r="D1676" s="68" t="s">
        <v>4804</v>
      </c>
      <c r="E1676" s="67" t="s">
        <v>4805</v>
      </c>
      <c r="F1676" s="69">
        <v>4.2530000000000001</v>
      </c>
      <c r="G1676" s="70">
        <v>3.6511</v>
      </c>
      <c r="H1676" s="70">
        <v>14.717700000000001</v>
      </c>
      <c r="I1676" s="73">
        <v>45911</v>
      </c>
      <c r="J1676" s="73">
        <v>47736</v>
      </c>
      <c r="K1676" s="69">
        <v>2.74</v>
      </c>
      <c r="L1676" s="68" t="s">
        <v>2609</v>
      </c>
      <c r="M1676" s="71">
        <v>6.1999999999999998E-3</v>
      </c>
      <c r="N1676" t="str">
        <f>_xll.IMDP("BND",D1676,$N$1,A1676)</f>
        <v>일반</v>
      </c>
      <c r="O1676">
        <f t="shared" si="26"/>
        <v>2.2636819999999998E-2</v>
      </c>
    </row>
    <row r="1677" spans="1:15" x14ac:dyDescent="0.3">
      <c r="A1677" s="73">
        <v>46311</v>
      </c>
      <c r="B1677" s="67" t="s">
        <v>2090</v>
      </c>
      <c r="C1677" s="68" t="s">
        <v>2811</v>
      </c>
      <c r="D1677" s="68" t="s">
        <v>4806</v>
      </c>
      <c r="E1677" s="67" t="s">
        <v>4807</v>
      </c>
      <c r="F1677" s="69">
        <v>4.2549999999999999</v>
      </c>
      <c r="G1677" s="70">
        <v>3.7393999999999998</v>
      </c>
      <c r="H1677" s="70">
        <v>15.402900000000001</v>
      </c>
      <c r="I1677" s="73">
        <v>45945</v>
      </c>
      <c r="J1677" s="73">
        <v>47771</v>
      </c>
      <c r="K1677" s="69">
        <v>2.81</v>
      </c>
      <c r="L1677" s="68" t="s">
        <v>2609</v>
      </c>
      <c r="M1677" s="71">
        <v>3.0999999999999999E-3</v>
      </c>
      <c r="N1677" t="str">
        <f>_xll.IMDP("BND",D1677,$N$1,A1677)</f>
        <v>일반</v>
      </c>
      <c r="O1677">
        <f t="shared" si="26"/>
        <v>1.1592139999999999E-2</v>
      </c>
    </row>
    <row r="1678" spans="1:15" x14ac:dyDescent="0.3">
      <c r="A1678" s="73">
        <v>46311</v>
      </c>
      <c r="B1678" s="67" t="s">
        <v>2090</v>
      </c>
      <c r="C1678" s="68" t="s">
        <v>2811</v>
      </c>
      <c r="D1678" s="68" t="s">
        <v>4808</v>
      </c>
      <c r="E1678" s="67" t="s">
        <v>4809</v>
      </c>
      <c r="F1678" s="69">
        <v>4.2590000000000003</v>
      </c>
      <c r="G1678" s="70">
        <v>3.7679</v>
      </c>
      <c r="H1678" s="70">
        <v>15.8085</v>
      </c>
      <c r="I1678" s="73">
        <v>45980</v>
      </c>
      <c r="J1678" s="73">
        <v>47806</v>
      </c>
      <c r="K1678" s="69">
        <v>3.34</v>
      </c>
      <c r="L1678" s="68" t="s">
        <v>2609</v>
      </c>
      <c r="M1678" s="71">
        <v>3.2000000000000002E-3</v>
      </c>
      <c r="N1678" t="str">
        <f>_xll.IMDP("BND",D1678,$N$1,A1678)</f>
        <v>일반</v>
      </c>
      <c r="O1678">
        <f t="shared" si="26"/>
        <v>1.205728E-2</v>
      </c>
    </row>
    <row r="1679" spans="1:15" x14ac:dyDescent="0.3">
      <c r="A1679" s="73">
        <v>46311</v>
      </c>
      <c r="B1679" s="67" t="s">
        <v>2090</v>
      </c>
      <c r="C1679" s="68" t="s">
        <v>2811</v>
      </c>
      <c r="D1679" s="68" t="s">
        <v>4810</v>
      </c>
      <c r="E1679" s="67" t="s">
        <v>4811</v>
      </c>
      <c r="F1679" s="69">
        <v>4.2759999999999998</v>
      </c>
      <c r="G1679" s="70">
        <v>4.0122</v>
      </c>
      <c r="H1679" s="70">
        <v>17.9697</v>
      </c>
      <c r="I1679" s="73">
        <v>46093</v>
      </c>
      <c r="J1679" s="73">
        <v>47919</v>
      </c>
      <c r="K1679" s="69">
        <v>3.76</v>
      </c>
      <c r="L1679" s="68" t="s">
        <v>2609</v>
      </c>
      <c r="M1679" s="71">
        <v>4.5999999999999999E-3</v>
      </c>
      <c r="N1679" t="str">
        <f>_xll.IMDP("BND",D1679,$N$1,A1679)</f>
        <v>일반</v>
      </c>
      <c r="O1679">
        <f t="shared" si="26"/>
        <v>1.8456119999999999E-2</v>
      </c>
    </row>
    <row r="1680" spans="1:15" x14ac:dyDescent="0.3">
      <c r="A1680" s="73">
        <v>46311</v>
      </c>
      <c r="B1680" s="67" t="s">
        <v>2090</v>
      </c>
      <c r="C1680" s="68" t="s">
        <v>2811</v>
      </c>
      <c r="D1680" s="68" t="s">
        <v>4812</v>
      </c>
      <c r="E1680" s="67" t="s">
        <v>4813</v>
      </c>
      <c r="F1680" s="69">
        <v>4.1829999999999998</v>
      </c>
      <c r="G1680" s="70">
        <v>2.3660999999999999</v>
      </c>
      <c r="H1680" s="70">
        <v>6.3315999999999999</v>
      </c>
      <c r="I1680" s="73">
        <v>46128</v>
      </c>
      <c r="J1680" s="73">
        <v>47224</v>
      </c>
      <c r="K1680" s="69">
        <v>3.69</v>
      </c>
      <c r="L1680" s="68" t="s">
        <v>2609</v>
      </c>
      <c r="M1680" s="71">
        <v>4.1999999999999997E-3</v>
      </c>
      <c r="N1680" t="str">
        <f>_xll.IMDP("BND",D1680,$N$1,A1680)</f>
        <v>일반</v>
      </c>
      <c r="O1680">
        <f t="shared" si="26"/>
        <v>9.9376199999999994E-3</v>
      </c>
    </row>
    <row r="1681" spans="1:15" x14ac:dyDescent="0.3">
      <c r="A1681" s="73">
        <v>46311</v>
      </c>
      <c r="B1681" s="67" t="s">
        <v>2090</v>
      </c>
      <c r="C1681" s="68" t="s">
        <v>2811</v>
      </c>
      <c r="D1681" s="68" t="s">
        <v>1918</v>
      </c>
      <c r="E1681" s="67" t="s">
        <v>1919</v>
      </c>
      <c r="F1681" s="69">
        <v>4.2859999999999996</v>
      </c>
      <c r="G1681" s="70">
        <v>4.1119000000000003</v>
      </c>
      <c r="H1681" s="70">
        <v>19.027999999999999</v>
      </c>
      <c r="I1681" s="73">
        <v>46156</v>
      </c>
      <c r="J1681" s="73">
        <v>47982</v>
      </c>
      <c r="K1681" s="69">
        <v>4.1399999999999997</v>
      </c>
      <c r="L1681" s="68" t="s">
        <v>2609</v>
      </c>
      <c r="M1681" s="71">
        <v>3.2000000000000002E-3</v>
      </c>
      <c r="N1681" t="str">
        <f>_xll.IMDP("BND",D1681,$N$1,A1681)</f>
        <v>일반</v>
      </c>
      <c r="O1681">
        <f t="shared" si="26"/>
        <v>1.3158080000000003E-2</v>
      </c>
    </row>
    <row r="1682" spans="1:15" x14ac:dyDescent="0.3">
      <c r="A1682" s="73">
        <v>46311</v>
      </c>
      <c r="B1682" s="67" t="s">
        <v>2090</v>
      </c>
      <c r="C1682" s="68" t="s">
        <v>2811</v>
      </c>
      <c r="D1682" s="68" t="s">
        <v>4814</v>
      </c>
      <c r="E1682" s="67" t="s">
        <v>4815</v>
      </c>
      <c r="F1682" s="69">
        <v>4.1459999999999999</v>
      </c>
      <c r="G1682" s="70">
        <v>1.8831</v>
      </c>
      <c r="H1682" s="70">
        <v>4.0987999999999998</v>
      </c>
      <c r="I1682" s="73">
        <v>46192</v>
      </c>
      <c r="J1682" s="73">
        <v>47036</v>
      </c>
      <c r="K1682" s="69">
        <v>4</v>
      </c>
      <c r="L1682" s="68" t="s">
        <v>2609</v>
      </c>
      <c r="M1682" s="71">
        <v>9.2999999999999992E-3</v>
      </c>
      <c r="N1682" t="str">
        <f>_xll.IMDP("BND",D1682,$N$1,A1682)</f>
        <v>일반</v>
      </c>
      <c r="O1682">
        <f t="shared" si="26"/>
        <v>1.751283E-2</v>
      </c>
    </row>
    <row r="1683" spans="1:15" x14ac:dyDescent="0.3">
      <c r="A1683" s="73">
        <v>46311</v>
      </c>
      <c r="B1683" s="67" t="s">
        <v>2090</v>
      </c>
      <c r="C1683" s="68" t="s">
        <v>2811</v>
      </c>
      <c r="D1683" s="68" t="s">
        <v>14522</v>
      </c>
      <c r="E1683" s="67" t="s">
        <v>14523</v>
      </c>
      <c r="F1683" s="69">
        <v>4.2080000000000002</v>
      </c>
      <c r="G1683" s="70">
        <v>2.5754999999999999</v>
      </c>
      <c r="H1683" s="70">
        <v>7.5631000000000004</v>
      </c>
      <c r="I1683" s="73">
        <v>46230</v>
      </c>
      <c r="J1683" s="73">
        <v>47326</v>
      </c>
      <c r="K1683" s="69">
        <v>4.3</v>
      </c>
      <c r="L1683" s="68" t="s">
        <v>2609</v>
      </c>
      <c r="M1683" s="71">
        <v>9.7999999999999997E-3</v>
      </c>
      <c r="N1683" t="str">
        <f>_xll.IMDP("BND",D1683,$N$1,A1683)</f>
        <v>일반</v>
      </c>
      <c r="O1683">
        <f t="shared" si="26"/>
        <v>2.5239899999999999E-2</v>
      </c>
    </row>
    <row r="1684" spans="1:15" x14ac:dyDescent="0.3">
      <c r="A1684" s="73">
        <v>46311</v>
      </c>
      <c r="B1684" s="67" t="s">
        <v>2090</v>
      </c>
      <c r="C1684" s="68" t="s">
        <v>2811</v>
      </c>
      <c r="D1684" s="68" t="s">
        <v>15010</v>
      </c>
      <c r="E1684" s="67" t="s">
        <v>15011</v>
      </c>
      <c r="F1684" s="69">
        <v>4.2119999999999997</v>
      </c>
      <c r="G1684" s="70">
        <v>2.6459999999999999</v>
      </c>
      <c r="H1684" s="70">
        <v>7.9390000000000001</v>
      </c>
      <c r="I1684" s="73">
        <v>46254</v>
      </c>
      <c r="J1684" s="73">
        <v>47350</v>
      </c>
      <c r="K1684" s="69">
        <v>4.13</v>
      </c>
      <c r="L1684" s="68" t="s">
        <v>2609</v>
      </c>
      <c r="M1684" s="71">
        <v>3.7000000000000002E-3</v>
      </c>
      <c r="N1684" t="str">
        <f>_xll.IMDP("BND",D1684,$N$1,A1684)</f>
        <v>일반</v>
      </c>
      <c r="O1684">
        <f t="shared" si="26"/>
        <v>9.7902000000000006E-3</v>
      </c>
    </row>
    <row r="1685" spans="1:15" x14ac:dyDescent="0.3">
      <c r="A1685" s="73">
        <v>46311</v>
      </c>
      <c r="B1685" s="67" t="s">
        <v>2090</v>
      </c>
      <c r="C1685" s="68" t="s">
        <v>2811</v>
      </c>
      <c r="D1685" s="68" t="s">
        <v>15336</v>
      </c>
      <c r="E1685" s="67" t="s">
        <v>15337</v>
      </c>
      <c r="F1685" s="69">
        <v>4.3049999999999997</v>
      </c>
      <c r="G1685" s="70">
        <v>4.3525</v>
      </c>
      <c r="H1685" s="70">
        <v>21.379300000000001</v>
      </c>
      <c r="I1685" s="73">
        <v>46275</v>
      </c>
      <c r="J1685" s="73">
        <v>48101</v>
      </c>
      <c r="K1685" s="69">
        <v>4.5199999999999996</v>
      </c>
      <c r="L1685" s="68" t="s">
        <v>2609</v>
      </c>
      <c r="M1685" s="71">
        <v>3.8E-3</v>
      </c>
      <c r="N1685" t="str">
        <f>_xll.IMDP("BND",D1685,$N$1,A1685)</f>
        <v>일반</v>
      </c>
      <c r="O1685">
        <f t="shared" si="26"/>
        <v>1.6539499999999999E-2</v>
      </c>
    </row>
    <row r="1686" spans="1:15" x14ac:dyDescent="0.3">
      <c r="A1686" s="73">
        <v>46311</v>
      </c>
      <c r="B1686" s="67" t="s">
        <v>2090</v>
      </c>
      <c r="C1686" s="68" t="s">
        <v>2811</v>
      </c>
      <c r="D1686" s="68" t="s">
        <v>16026</v>
      </c>
      <c r="E1686" s="67" t="s">
        <v>16027</v>
      </c>
      <c r="F1686" s="69">
        <v>4.4089999999999998</v>
      </c>
      <c r="G1686" s="70">
        <v>4.4496000000000002</v>
      </c>
      <c r="H1686" s="70">
        <v>22.250299999999999</v>
      </c>
      <c r="I1686" s="73">
        <v>46310</v>
      </c>
      <c r="J1686" s="73">
        <v>48136</v>
      </c>
      <c r="K1686" s="69">
        <v>4.47</v>
      </c>
      <c r="L1686" s="68" t="s">
        <v>2609</v>
      </c>
      <c r="M1686" s="71">
        <v>3.3E-3</v>
      </c>
      <c r="N1686" t="str">
        <f>_xll.IMDP("BND",D1686,$N$1,A1686)</f>
        <v>일반</v>
      </c>
      <c r="O1686">
        <f t="shared" si="26"/>
        <v>1.4683680000000001E-2</v>
      </c>
    </row>
    <row r="1687" spans="1:15" x14ac:dyDescent="0.3">
      <c r="A1687" s="73">
        <v>46311</v>
      </c>
      <c r="B1687" s="67" t="s">
        <v>2090</v>
      </c>
      <c r="C1687" s="68" t="s">
        <v>2811</v>
      </c>
      <c r="D1687" s="68" t="s">
        <v>4816</v>
      </c>
      <c r="E1687" s="67" t="s">
        <v>4817</v>
      </c>
      <c r="F1687" s="69">
        <v>4.1219999999999999</v>
      </c>
      <c r="G1687" s="70">
        <v>1.7655000000000001</v>
      </c>
      <c r="H1687" s="70">
        <v>3.6198999999999999</v>
      </c>
      <c r="I1687" s="73">
        <v>41326</v>
      </c>
      <c r="J1687" s="73">
        <v>46986</v>
      </c>
      <c r="K1687" s="69">
        <v>3.24</v>
      </c>
      <c r="L1687" s="68" t="s">
        <v>2609</v>
      </c>
      <c r="M1687" s="71">
        <v>7.3000000000000001E-3</v>
      </c>
      <c r="N1687" t="str">
        <f>_xll.IMDP("BND",D1687,$N$1,A1687)</f>
        <v>일반</v>
      </c>
      <c r="O1687">
        <f t="shared" si="26"/>
        <v>1.2888150000000001E-2</v>
      </c>
    </row>
    <row r="1688" spans="1:15" x14ac:dyDescent="0.3">
      <c r="A1688" s="73">
        <v>46311</v>
      </c>
      <c r="B1688" s="67" t="s">
        <v>2090</v>
      </c>
      <c r="C1688" s="68" t="s">
        <v>2811</v>
      </c>
      <c r="D1688" s="68" t="s">
        <v>4818</v>
      </c>
      <c r="E1688" s="67" t="s">
        <v>4819</v>
      </c>
      <c r="F1688" s="69">
        <v>4.0449999999999999</v>
      </c>
      <c r="G1688" s="70">
        <v>1.3579000000000001</v>
      </c>
      <c r="H1688" s="70">
        <v>2.2103000000000002</v>
      </c>
      <c r="I1688" s="73">
        <v>45000</v>
      </c>
      <c r="J1688" s="73">
        <v>46827</v>
      </c>
      <c r="K1688" s="69">
        <v>3.81</v>
      </c>
      <c r="L1688" s="68" t="s">
        <v>2609</v>
      </c>
      <c r="M1688" s="71">
        <v>4.5999999999999999E-3</v>
      </c>
      <c r="N1688" t="str">
        <f>_xll.IMDP("BND",D1688,$N$1,A1688)</f>
        <v>일반</v>
      </c>
      <c r="O1688">
        <f t="shared" si="26"/>
        <v>6.2463400000000004E-3</v>
      </c>
    </row>
    <row r="1689" spans="1:15" x14ac:dyDescent="0.3">
      <c r="A1689" s="73">
        <v>46311</v>
      </c>
      <c r="B1689" s="67" t="s">
        <v>2090</v>
      </c>
      <c r="C1689" s="68" t="s">
        <v>2811</v>
      </c>
      <c r="D1689" s="68" t="s">
        <v>4820</v>
      </c>
      <c r="E1689" s="67" t="s">
        <v>4821</v>
      </c>
      <c r="F1689" s="69">
        <v>4.0519999999999996</v>
      </c>
      <c r="G1689" s="70">
        <v>1.4590000000000001</v>
      </c>
      <c r="H1689" s="70">
        <v>2.5386000000000002</v>
      </c>
      <c r="I1689" s="73">
        <v>45043</v>
      </c>
      <c r="J1689" s="73">
        <v>46870</v>
      </c>
      <c r="K1689" s="69">
        <v>3.74</v>
      </c>
      <c r="L1689" s="68" t="s">
        <v>2609</v>
      </c>
      <c r="M1689" s="71">
        <v>7.9000000000000008E-3</v>
      </c>
      <c r="N1689" t="str">
        <f>_xll.IMDP("BND",D1689,$N$1,A1689)</f>
        <v>일반</v>
      </c>
      <c r="O1689">
        <f t="shared" si="26"/>
        <v>1.1526100000000001E-2</v>
      </c>
    </row>
    <row r="1690" spans="1:15" x14ac:dyDescent="0.3">
      <c r="A1690" s="73">
        <v>46311</v>
      </c>
      <c r="B1690" s="67" t="s">
        <v>2090</v>
      </c>
      <c r="C1690" s="68" t="s">
        <v>2811</v>
      </c>
      <c r="D1690" s="68" t="s">
        <v>4822</v>
      </c>
      <c r="E1690" s="67" t="s">
        <v>4823</v>
      </c>
      <c r="F1690" s="69">
        <v>4.0750000000000002</v>
      </c>
      <c r="G1690" s="70">
        <v>1.5465</v>
      </c>
      <c r="H1690" s="70">
        <v>2.8283</v>
      </c>
      <c r="I1690" s="73">
        <v>45077</v>
      </c>
      <c r="J1690" s="73">
        <v>46904</v>
      </c>
      <c r="K1690" s="69">
        <v>4.17</v>
      </c>
      <c r="L1690" s="68" t="s">
        <v>2609</v>
      </c>
      <c r="M1690" s="71">
        <v>5.1000000000000004E-3</v>
      </c>
      <c r="N1690" t="str">
        <f>_xll.IMDP("BND",D1690,$N$1,A1690)</f>
        <v>일반</v>
      </c>
      <c r="O1690">
        <f t="shared" si="26"/>
        <v>7.8871500000000008E-3</v>
      </c>
    </row>
    <row r="1691" spans="1:15" x14ac:dyDescent="0.3">
      <c r="A1691" s="73">
        <v>46311</v>
      </c>
      <c r="B1691" s="67" t="s">
        <v>2090</v>
      </c>
      <c r="C1691" s="68" t="s">
        <v>2811</v>
      </c>
      <c r="D1691" s="68" t="s">
        <v>4824</v>
      </c>
      <c r="E1691" s="67" t="s">
        <v>4825</v>
      </c>
      <c r="F1691" s="69">
        <v>4.1239999999999997</v>
      </c>
      <c r="G1691" s="70">
        <v>1.7591000000000001</v>
      </c>
      <c r="H1691" s="70">
        <v>3.6118000000000001</v>
      </c>
      <c r="I1691" s="73">
        <v>45162</v>
      </c>
      <c r="J1691" s="73">
        <v>46989</v>
      </c>
      <c r="K1691" s="69">
        <v>4.16</v>
      </c>
      <c r="L1691" s="68" t="s">
        <v>2609</v>
      </c>
      <c r="M1691" s="71">
        <v>3.7000000000000002E-3</v>
      </c>
      <c r="N1691" t="str">
        <f>_xll.IMDP("BND",D1691,$N$1,A1691)</f>
        <v>일반</v>
      </c>
      <c r="O1691">
        <f t="shared" si="26"/>
        <v>6.5086700000000011E-3</v>
      </c>
    </row>
    <row r="1692" spans="1:15" x14ac:dyDescent="0.3">
      <c r="A1692" s="73">
        <v>46311</v>
      </c>
      <c r="B1692" s="67" t="s">
        <v>2090</v>
      </c>
      <c r="C1692" s="68" t="s">
        <v>2811</v>
      </c>
      <c r="D1692" s="68" t="s">
        <v>4826</v>
      </c>
      <c r="E1692" s="67" t="s">
        <v>4827</v>
      </c>
      <c r="F1692" s="69">
        <v>4.2370000000000001</v>
      </c>
      <c r="G1692" s="70">
        <v>3.2176999999999998</v>
      </c>
      <c r="H1692" s="70">
        <v>11.492000000000001</v>
      </c>
      <c r="I1692" s="73">
        <v>45735</v>
      </c>
      <c r="J1692" s="73">
        <v>47561</v>
      </c>
      <c r="K1692" s="69">
        <v>2.94</v>
      </c>
      <c r="L1692" s="68" t="s">
        <v>2609</v>
      </c>
      <c r="M1692" s="71">
        <v>4.4999999999999997E-3</v>
      </c>
      <c r="N1692" t="str">
        <f>_xll.IMDP("BND",D1692,$N$1,A1692)</f>
        <v>일반</v>
      </c>
      <c r="O1692">
        <f t="shared" si="26"/>
        <v>1.4479649999999998E-2</v>
      </c>
    </row>
    <row r="1693" spans="1:15" x14ac:dyDescent="0.3">
      <c r="A1693" s="73">
        <v>46311</v>
      </c>
      <c r="B1693" s="67" t="s">
        <v>2090</v>
      </c>
      <c r="C1693" s="68" t="s">
        <v>2811</v>
      </c>
      <c r="D1693" s="68" t="s">
        <v>4828</v>
      </c>
      <c r="E1693" s="67" t="s">
        <v>4829</v>
      </c>
      <c r="F1693" s="69">
        <v>4.048</v>
      </c>
      <c r="G1693" s="70">
        <v>1.4616</v>
      </c>
      <c r="H1693" s="70">
        <v>2.5335999999999999</v>
      </c>
      <c r="I1693" s="73">
        <v>45770</v>
      </c>
      <c r="J1693" s="73">
        <v>46866</v>
      </c>
      <c r="K1693" s="69">
        <v>2.64</v>
      </c>
      <c r="L1693" s="68" t="s">
        <v>2609</v>
      </c>
      <c r="M1693" s="71">
        <v>5.0000000000000001E-3</v>
      </c>
      <c r="N1693" t="str">
        <f>_xll.IMDP("BND",D1693,$N$1,A1693)</f>
        <v>일반</v>
      </c>
      <c r="O1693">
        <f t="shared" si="26"/>
        <v>7.3080000000000003E-3</v>
      </c>
    </row>
    <row r="1694" spans="1:15" x14ac:dyDescent="0.3">
      <c r="A1694" s="73">
        <v>46311</v>
      </c>
      <c r="B1694" s="67" t="s">
        <v>2090</v>
      </c>
      <c r="C1694" s="68" t="s">
        <v>2811</v>
      </c>
      <c r="D1694" s="68" t="s">
        <v>4830</v>
      </c>
      <c r="E1694" s="67" t="s">
        <v>4831</v>
      </c>
      <c r="F1694" s="69">
        <v>4.2450000000000001</v>
      </c>
      <c r="G1694" s="70">
        <v>3.4459</v>
      </c>
      <c r="H1694" s="70">
        <v>13.136699999999999</v>
      </c>
      <c r="I1694" s="73">
        <v>45827</v>
      </c>
      <c r="J1694" s="73">
        <v>47653</v>
      </c>
      <c r="K1694" s="69">
        <v>2.84</v>
      </c>
      <c r="L1694" s="68" t="s">
        <v>2609</v>
      </c>
      <c r="M1694" s="71">
        <v>4.4000000000000003E-3</v>
      </c>
      <c r="N1694" t="str">
        <f>_xll.IMDP("BND",D1694,$N$1,A1694)</f>
        <v>일반</v>
      </c>
      <c r="O1694">
        <f t="shared" si="26"/>
        <v>1.516196E-2</v>
      </c>
    </row>
    <row r="1695" spans="1:15" x14ac:dyDescent="0.3">
      <c r="A1695" s="73">
        <v>46311</v>
      </c>
      <c r="B1695" s="67" t="s">
        <v>2090</v>
      </c>
      <c r="C1695" s="68" t="s">
        <v>2811</v>
      </c>
      <c r="D1695" s="68" t="s">
        <v>4832</v>
      </c>
      <c r="E1695" s="67" t="s">
        <v>4833</v>
      </c>
      <c r="F1695" s="69">
        <v>3.976</v>
      </c>
      <c r="G1695" s="70">
        <v>0.74380000000000002</v>
      </c>
      <c r="H1695" s="70">
        <v>0.74280000000000002</v>
      </c>
      <c r="I1695" s="73">
        <v>45861</v>
      </c>
      <c r="J1695" s="73">
        <v>46591</v>
      </c>
      <c r="K1695" s="69">
        <v>2.59</v>
      </c>
      <c r="L1695" s="68" t="s">
        <v>2609</v>
      </c>
      <c r="M1695" s="71">
        <v>5.4999999999999997E-3</v>
      </c>
      <c r="N1695" t="str">
        <f>_xll.IMDP("BND",D1695,$N$1,A1695)</f>
        <v>일반</v>
      </c>
      <c r="O1695">
        <f t="shared" si="26"/>
        <v>4.0908999999999997E-3</v>
      </c>
    </row>
    <row r="1696" spans="1:15" x14ac:dyDescent="0.3">
      <c r="A1696" s="73">
        <v>46311</v>
      </c>
      <c r="B1696" s="67" t="s">
        <v>2090</v>
      </c>
      <c r="C1696" s="68" t="s">
        <v>2811</v>
      </c>
      <c r="D1696" s="68" t="s">
        <v>4834</v>
      </c>
      <c r="E1696" s="67" t="s">
        <v>4835</v>
      </c>
      <c r="F1696" s="69">
        <v>3.9860000000000002</v>
      </c>
      <c r="G1696" s="70">
        <v>0.8165</v>
      </c>
      <c r="H1696" s="70">
        <v>0.87419999999999998</v>
      </c>
      <c r="I1696" s="73">
        <v>45888</v>
      </c>
      <c r="J1696" s="73">
        <v>46618</v>
      </c>
      <c r="K1696" s="69">
        <v>2.57</v>
      </c>
      <c r="L1696" s="68" t="s">
        <v>2609</v>
      </c>
      <c r="M1696" s="71">
        <v>4.5999999999999999E-3</v>
      </c>
      <c r="N1696" t="str">
        <f>_xll.IMDP("BND",D1696,$N$1,A1696)</f>
        <v>일반</v>
      </c>
      <c r="O1696">
        <f t="shared" si="26"/>
        <v>3.7559E-3</v>
      </c>
    </row>
    <row r="1697" spans="1:15" x14ac:dyDescent="0.3">
      <c r="A1697" s="73">
        <v>46311</v>
      </c>
      <c r="B1697" s="67" t="s">
        <v>2090</v>
      </c>
      <c r="C1697" s="68" t="s">
        <v>2811</v>
      </c>
      <c r="D1697" s="68" t="s">
        <v>4836</v>
      </c>
      <c r="E1697" s="67" t="s">
        <v>4837</v>
      </c>
      <c r="F1697" s="69">
        <v>4.2549999999999999</v>
      </c>
      <c r="G1697" s="70">
        <v>3.6821000000000002</v>
      </c>
      <c r="H1697" s="70">
        <v>14.957800000000001</v>
      </c>
      <c r="I1697" s="73">
        <v>45923</v>
      </c>
      <c r="J1697" s="73">
        <v>47749</v>
      </c>
      <c r="K1697" s="69">
        <v>2.77</v>
      </c>
      <c r="L1697" s="68" t="s">
        <v>2609</v>
      </c>
      <c r="M1697" s="71">
        <v>4.7999999999999996E-3</v>
      </c>
      <c r="N1697" t="str">
        <f>_xll.IMDP("BND",D1697,$N$1,A1697)</f>
        <v>일반</v>
      </c>
      <c r="O1697">
        <f t="shared" si="26"/>
        <v>1.7674079999999998E-2</v>
      </c>
    </row>
    <row r="1698" spans="1:15" x14ac:dyDescent="0.3">
      <c r="A1698" s="73">
        <v>46311</v>
      </c>
      <c r="B1698" s="67" t="s">
        <v>2090</v>
      </c>
      <c r="C1698" s="68" t="s">
        <v>2811</v>
      </c>
      <c r="D1698" s="68" t="s">
        <v>4838</v>
      </c>
      <c r="E1698" s="67" t="s">
        <v>4839</v>
      </c>
      <c r="F1698" s="69">
        <v>4.2560000000000002</v>
      </c>
      <c r="G1698" s="70">
        <v>3.7412000000000001</v>
      </c>
      <c r="H1698" s="70">
        <v>15.534800000000001</v>
      </c>
      <c r="I1698" s="73">
        <v>45959</v>
      </c>
      <c r="J1698" s="73">
        <v>47785</v>
      </c>
      <c r="K1698" s="69">
        <v>2.93</v>
      </c>
      <c r="L1698" s="68" t="s">
        <v>2609</v>
      </c>
      <c r="M1698" s="71">
        <v>3.5999999999999999E-3</v>
      </c>
      <c r="N1698" t="str">
        <f>_xll.IMDP("BND",D1698,$N$1,A1698)</f>
        <v>일반</v>
      </c>
      <c r="O1698">
        <f t="shared" si="26"/>
        <v>1.3468320000000001E-2</v>
      </c>
    </row>
    <row r="1699" spans="1:15" x14ac:dyDescent="0.3">
      <c r="A1699" s="73">
        <v>46311</v>
      </c>
      <c r="B1699" s="67" t="s">
        <v>2090</v>
      </c>
      <c r="C1699" s="68" t="s">
        <v>2811</v>
      </c>
      <c r="D1699" s="68" t="s">
        <v>4840</v>
      </c>
      <c r="E1699" s="67" t="s">
        <v>4841</v>
      </c>
      <c r="F1699" s="69">
        <v>4.0149999999999997</v>
      </c>
      <c r="G1699" s="70">
        <v>1.0713999999999999</v>
      </c>
      <c r="H1699" s="70">
        <v>1.4262999999999999</v>
      </c>
      <c r="I1699" s="73">
        <v>45986</v>
      </c>
      <c r="J1699" s="73">
        <v>46716</v>
      </c>
      <c r="K1699" s="69">
        <v>2.97</v>
      </c>
      <c r="L1699" s="68" t="s">
        <v>2609</v>
      </c>
      <c r="M1699" s="71">
        <v>5.4999999999999997E-3</v>
      </c>
      <c r="N1699" t="str">
        <f>_xll.IMDP("BND",D1699,$N$1,A1699)</f>
        <v>일반</v>
      </c>
      <c r="O1699">
        <f t="shared" si="26"/>
        <v>5.892699999999999E-3</v>
      </c>
    </row>
    <row r="1700" spans="1:15" x14ac:dyDescent="0.3">
      <c r="A1700" s="73">
        <v>46311</v>
      </c>
      <c r="B1700" s="67" t="s">
        <v>2090</v>
      </c>
      <c r="C1700" s="68" t="s">
        <v>2811</v>
      </c>
      <c r="D1700" s="68" t="s">
        <v>4842</v>
      </c>
      <c r="E1700" s="67" t="s">
        <v>4843</v>
      </c>
      <c r="F1700" s="69">
        <v>4.1829999999999998</v>
      </c>
      <c r="G1700" s="70">
        <v>2.3058999999999998</v>
      </c>
      <c r="H1700" s="70">
        <v>6.0435999999999996</v>
      </c>
      <c r="I1700" s="73">
        <v>46107</v>
      </c>
      <c r="J1700" s="73">
        <v>47203</v>
      </c>
      <c r="K1700" s="69">
        <v>3.92</v>
      </c>
      <c r="L1700" s="68" t="s">
        <v>2609</v>
      </c>
      <c r="M1700" s="71">
        <v>5.4999999999999997E-3</v>
      </c>
      <c r="N1700" t="str">
        <f>_xll.IMDP("BND",D1700,$N$1,A1700)</f>
        <v>일반</v>
      </c>
      <c r="O1700">
        <f t="shared" si="26"/>
        <v>1.2682449999999998E-2</v>
      </c>
    </row>
    <row r="1701" spans="1:15" x14ac:dyDescent="0.3">
      <c r="A1701" s="73">
        <v>46311</v>
      </c>
      <c r="B1701" s="67" t="s">
        <v>2090</v>
      </c>
      <c r="C1701" s="68" t="s">
        <v>2811</v>
      </c>
      <c r="D1701" s="68" t="s">
        <v>4844</v>
      </c>
      <c r="E1701" s="67" t="s">
        <v>4845</v>
      </c>
      <c r="F1701" s="69">
        <v>4.1859999999999999</v>
      </c>
      <c r="G1701" s="70">
        <v>2.3704999999999998</v>
      </c>
      <c r="H1701" s="70">
        <v>6.4085000000000001</v>
      </c>
      <c r="I1701" s="73">
        <v>46139</v>
      </c>
      <c r="J1701" s="73">
        <v>47235</v>
      </c>
      <c r="K1701" s="69">
        <v>3.8</v>
      </c>
      <c r="L1701" s="68" t="s">
        <v>2609</v>
      </c>
      <c r="M1701" s="71">
        <v>6.4999999999999997E-3</v>
      </c>
      <c r="N1701" t="str">
        <f>_xll.IMDP("BND",D1701,$N$1,A1701)</f>
        <v>일반</v>
      </c>
      <c r="O1701">
        <f t="shared" si="26"/>
        <v>1.5408249999999998E-2</v>
      </c>
    </row>
    <row r="1702" spans="1:15" x14ac:dyDescent="0.3">
      <c r="A1702" s="73">
        <v>46311</v>
      </c>
      <c r="B1702" s="67" t="s">
        <v>2090</v>
      </c>
      <c r="C1702" s="68" t="s">
        <v>2811</v>
      </c>
      <c r="D1702" s="68" t="s">
        <v>4846</v>
      </c>
      <c r="E1702" s="67" t="s">
        <v>4847</v>
      </c>
      <c r="F1702" s="69">
        <v>4.0679999999999996</v>
      </c>
      <c r="G1702" s="70">
        <v>1.5269999999999999</v>
      </c>
      <c r="H1702" s="70">
        <v>2.7605</v>
      </c>
      <c r="I1702" s="73">
        <v>46164</v>
      </c>
      <c r="J1702" s="73">
        <v>46895</v>
      </c>
      <c r="K1702" s="69">
        <v>3.89</v>
      </c>
      <c r="L1702" s="68" t="s">
        <v>2609</v>
      </c>
      <c r="M1702" s="71">
        <v>2.3E-3</v>
      </c>
      <c r="N1702" t="str">
        <f>_xll.IMDP("BND",D1702,$N$1,A1702)</f>
        <v>일반</v>
      </c>
      <c r="O1702">
        <f t="shared" si="26"/>
        <v>3.5120999999999998E-3</v>
      </c>
    </row>
    <row r="1703" spans="1:15" x14ac:dyDescent="0.3">
      <c r="A1703" s="73">
        <v>46311</v>
      </c>
      <c r="B1703" s="67" t="s">
        <v>2090</v>
      </c>
      <c r="C1703" s="68" t="s">
        <v>2811</v>
      </c>
      <c r="D1703" s="68" t="s">
        <v>13958</v>
      </c>
      <c r="E1703" s="67" t="s">
        <v>13959</v>
      </c>
      <c r="F1703" s="69">
        <v>4.1849999999999996</v>
      </c>
      <c r="G1703" s="70">
        <v>2.3210000000000002</v>
      </c>
      <c r="H1703" s="70">
        <v>6.1276000000000002</v>
      </c>
      <c r="I1703" s="73">
        <v>46198</v>
      </c>
      <c r="J1703" s="73">
        <v>47211</v>
      </c>
      <c r="K1703" s="69">
        <v>4.09</v>
      </c>
      <c r="L1703" s="68" t="s">
        <v>2609</v>
      </c>
      <c r="M1703" s="71">
        <v>1.3899999999999999E-2</v>
      </c>
      <c r="N1703" t="str">
        <f>_xll.IMDP("BND",D1703,$N$1,A1703)</f>
        <v>일반</v>
      </c>
      <c r="O1703">
        <f t="shared" si="26"/>
        <v>3.2261900000000003E-2</v>
      </c>
    </row>
    <row r="1704" spans="1:15" x14ac:dyDescent="0.3">
      <c r="A1704" s="73">
        <v>46311</v>
      </c>
      <c r="B1704" s="67" t="s">
        <v>2090</v>
      </c>
      <c r="C1704" s="68" t="s">
        <v>2811</v>
      </c>
      <c r="D1704" s="68" t="s">
        <v>15332</v>
      </c>
      <c r="E1704" s="67" t="s">
        <v>15334</v>
      </c>
      <c r="F1704" s="69">
        <v>4.2169999999999996</v>
      </c>
      <c r="G1704" s="70">
        <v>2.6955</v>
      </c>
      <c r="H1704" s="70">
        <v>8.2247000000000003</v>
      </c>
      <c r="I1704" s="73">
        <v>46275</v>
      </c>
      <c r="J1704" s="73">
        <v>47371</v>
      </c>
      <c r="K1704" s="69">
        <v>4.29</v>
      </c>
      <c r="L1704" s="68" t="s">
        <v>2609</v>
      </c>
      <c r="M1704" s="71">
        <v>5.1000000000000004E-3</v>
      </c>
      <c r="N1704" t="str">
        <f>_xll.IMDP("BND",D1704,$N$1,A1704)</f>
        <v>일반</v>
      </c>
      <c r="O1704">
        <f t="shared" si="26"/>
        <v>1.374705E-2</v>
      </c>
    </row>
    <row r="1705" spans="1:15" x14ac:dyDescent="0.3">
      <c r="A1705" s="73">
        <v>46311</v>
      </c>
      <c r="B1705" s="67" t="s">
        <v>2090</v>
      </c>
      <c r="C1705" s="68" t="s">
        <v>2811</v>
      </c>
      <c r="D1705" s="68" t="s">
        <v>4848</v>
      </c>
      <c r="E1705" s="67" t="s">
        <v>4849</v>
      </c>
      <c r="F1705" s="69">
        <v>4.1890000000000001</v>
      </c>
      <c r="G1705" s="70">
        <v>2.4194</v>
      </c>
      <c r="H1705" s="70">
        <v>6.6585000000000001</v>
      </c>
      <c r="I1705" s="73">
        <v>41593</v>
      </c>
      <c r="J1705" s="73">
        <v>47253</v>
      </c>
      <c r="K1705" s="69">
        <v>3.87</v>
      </c>
      <c r="L1705" s="68" t="s">
        <v>2609</v>
      </c>
      <c r="M1705" s="71">
        <v>3.7000000000000002E-3</v>
      </c>
      <c r="N1705" t="str">
        <f>_xll.IMDP("BND",D1705,$N$1,A1705)</f>
        <v>일반</v>
      </c>
      <c r="O1705">
        <f t="shared" si="26"/>
        <v>8.9517800000000012E-3</v>
      </c>
    </row>
    <row r="1706" spans="1:15" x14ac:dyDescent="0.3">
      <c r="A1706" s="73">
        <v>46311</v>
      </c>
      <c r="B1706" s="67" t="s">
        <v>2090</v>
      </c>
      <c r="C1706" s="68" t="s">
        <v>2811</v>
      </c>
      <c r="D1706" s="68" t="s">
        <v>4850</v>
      </c>
      <c r="E1706" s="67" t="s">
        <v>4851</v>
      </c>
      <c r="F1706" s="69">
        <v>4.0369999999999999</v>
      </c>
      <c r="G1706" s="70">
        <v>1.3078000000000001</v>
      </c>
      <c r="H1706" s="70">
        <v>2.0667</v>
      </c>
      <c r="I1706" s="73">
        <v>44985</v>
      </c>
      <c r="J1706" s="73">
        <v>46811</v>
      </c>
      <c r="K1706" s="69">
        <v>4.12</v>
      </c>
      <c r="L1706" s="68" t="s">
        <v>2609</v>
      </c>
      <c r="M1706" s="71">
        <v>7.0000000000000001E-3</v>
      </c>
      <c r="N1706" t="str">
        <f>_xll.IMDP("BND",D1706,$N$1,A1706)</f>
        <v>일반</v>
      </c>
      <c r="O1706">
        <f t="shared" si="26"/>
        <v>9.1546000000000006E-3</v>
      </c>
    </row>
    <row r="1707" spans="1:15" x14ac:dyDescent="0.3">
      <c r="A1707" s="73">
        <v>46311</v>
      </c>
      <c r="B1707" s="67" t="s">
        <v>2090</v>
      </c>
      <c r="C1707" s="68" t="s">
        <v>2811</v>
      </c>
      <c r="D1707" s="68" t="s">
        <v>4852</v>
      </c>
      <c r="E1707" s="67" t="s">
        <v>4853</v>
      </c>
      <c r="F1707" s="69">
        <v>4.0449999999999999</v>
      </c>
      <c r="G1707" s="70">
        <v>1.3937999999999999</v>
      </c>
      <c r="H1707" s="70">
        <v>2.3174999999999999</v>
      </c>
      <c r="I1707" s="73">
        <v>45013</v>
      </c>
      <c r="J1707" s="73">
        <v>46840</v>
      </c>
      <c r="K1707" s="69">
        <v>3.74</v>
      </c>
      <c r="L1707" s="68" t="s">
        <v>2609</v>
      </c>
      <c r="M1707" s="71">
        <v>8.8000000000000005E-3</v>
      </c>
      <c r="N1707" t="str">
        <f>_xll.IMDP("BND",D1707,$N$1,A1707)</f>
        <v>일반</v>
      </c>
      <c r="O1707">
        <f t="shared" si="26"/>
        <v>1.2265440000000001E-2</v>
      </c>
    </row>
    <row r="1708" spans="1:15" x14ac:dyDescent="0.3">
      <c r="A1708" s="73">
        <v>46311</v>
      </c>
      <c r="B1708" s="67" t="s">
        <v>2090</v>
      </c>
      <c r="C1708" s="68" t="s">
        <v>2811</v>
      </c>
      <c r="D1708" s="68" t="s">
        <v>4854</v>
      </c>
      <c r="E1708" s="67" t="s">
        <v>4855</v>
      </c>
      <c r="F1708" s="69">
        <v>4.1070000000000002</v>
      </c>
      <c r="G1708" s="70">
        <v>1.6861999999999999</v>
      </c>
      <c r="H1708" s="70">
        <v>3.3401000000000001</v>
      </c>
      <c r="I1708" s="73">
        <v>45134</v>
      </c>
      <c r="J1708" s="73">
        <v>46961</v>
      </c>
      <c r="K1708" s="69">
        <v>4.01</v>
      </c>
      <c r="L1708" s="68" t="s">
        <v>2609</v>
      </c>
      <c r="M1708" s="71">
        <v>4.7000000000000002E-3</v>
      </c>
      <c r="N1708" t="str">
        <f>_xll.IMDP("BND",D1708,$N$1,A1708)</f>
        <v>일반</v>
      </c>
      <c r="O1708">
        <f t="shared" si="26"/>
        <v>7.9251400000000007E-3</v>
      </c>
    </row>
    <row r="1709" spans="1:15" x14ac:dyDescent="0.3">
      <c r="A1709" s="73">
        <v>46311</v>
      </c>
      <c r="B1709" s="67" t="s">
        <v>2090</v>
      </c>
      <c r="C1709" s="68" t="s">
        <v>2811</v>
      </c>
      <c r="D1709" s="68" t="s">
        <v>4856</v>
      </c>
      <c r="E1709" s="67" t="s">
        <v>4857</v>
      </c>
      <c r="F1709" s="69">
        <v>4.1559999999999997</v>
      </c>
      <c r="G1709" s="70">
        <v>1.9895</v>
      </c>
      <c r="H1709" s="70">
        <v>4.5652999999999997</v>
      </c>
      <c r="I1709" s="73">
        <v>45254</v>
      </c>
      <c r="J1709" s="73">
        <v>47081</v>
      </c>
      <c r="K1709" s="69">
        <v>4.0199999999999996</v>
      </c>
      <c r="L1709" s="68" t="s">
        <v>2609</v>
      </c>
      <c r="M1709" s="71">
        <v>2.8E-3</v>
      </c>
      <c r="N1709" t="str">
        <f>_xll.IMDP("BND",D1709,$N$1,A1709)</f>
        <v>일반</v>
      </c>
      <c r="O1709">
        <f t="shared" si="26"/>
        <v>5.5706000000000002E-3</v>
      </c>
    </row>
    <row r="1710" spans="1:15" x14ac:dyDescent="0.3">
      <c r="A1710" s="73">
        <v>46311</v>
      </c>
      <c r="B1710" s="67" t="s">
        <v>2090</v>
      </c>
      <c r="C1710" s="68" t="s">
        <v>2811</v>
      </c>
      <c r="D1710" s="68" t="s">
        <v>4858</v>
      </c>
      <c r="E1710" s="67" t="s">
        <v>4859</v>
      </c>
      <c r="F1710" s="69">
        <v>3.7040000000000002</v>
      </c>
      <c r="G1710" s="70">
        <v>0.43340000000000001</v>
      </c>
      <c r="H1710" s="70">
        <v>0.29570000000000002</v>
      </c>
      <c r="I1710" s="73">
        <v>45378</v>
      </c>
      <c r="J1710" s="73">
        <v>46473</v>
      </c>
      <c r="K1710" s="69">
        <v>3.52</v>
      </c>
      <c r="L1710" s="68" t="s">
        <v>2609</v>
      </c>
      <c r="M1710" s="71">
        <v>3.7000000000000002E-3</v>
      </c>
      <c r="N1710" t="str">
        <f>_xll.IMDP("BND",D1710,$N$1,A1710)</f>
        <v>일반</v>
      </c>
      <c r="O1710">
        <f t="shared" si="26"/>
        <v>1.6035800000000001E-3</v>
      </c>
    </row>
    <row r="1711" spans="1:15" x14ac:dyDescent="0.3">
      <c r="A1711" s="73">
        <v>46311</v>
      </c>
      <c r="B1711" s="67" t="s">
        <v>2090</v>
      </c>
      <c r="C1711" s="68" t="s">
        <v>2811</v>
      </c>
      <c r="D1711" s="68" t="s">
        <v>4860</v>
      </c>
      <c r="E1711" s="67" t="s">
        <v>4861</v>
      </c>
      <c r="F1711" s="69">
        <v>3.7890000000000001</v>
      </c>
      <c r="G1711" s="70">
        <v>0.50729999999999997</v>
      </c>
      <c r="H1711" s="70">
        <v>0.38579999999999998</v>
      </c>
      <c r="I1711" s="73">
        <v>45408</v>
      </c>
      <c r="J1711" s="73">
        <v>46503</v>
      </c>
      <c r="K1711" s="69">
        <v>3.73</v>
      </c>
      <c r="L1711" s="68" t="s">
        <v>2609</v>
      </c>
      <c r="M1711" s="71">
        <v>3.7000000000000002E-3</v>
      </c>
      <c r="N1711" t="str">
        <f>_xll.IMDP("BND",D1711,$N$1,A1711)</f>
        <v>일반</v>
      </c>
      <c r="O1711">
        <f t="shared" si="26"/>
        <v>1.8770099999999999E-3</v>
      </c>
    </row>
    <row r="1712" spans="1:15" x14ac:dyDescent="0.3">
      <c r="A1712" s="73">
        <v>46311</v>
      </c>
      <c r="B1712" s="67" t="s">
        <v>2090</v>
      </c>
      <c r="C1712" s="68" t="s">
        <v>2811</v>
      </c>
      <c r="D1712" s="68" t="s">
        <v>4862</v>
      </c>
      <c r="E1712" s="67" t="s">
        <v>4863</v>
      </c>
      <c r="F1712" s="69">
        <v>3.8660000000000001</v>
      </c>
      <c r="G1712" s="70">
        <v>0.60170000000000001</v>
      </c>
      <c r="H1712" s="70">
        <v>0.51370000000000005</v>
      </c>
      <c r="I1712" s="73">
        <v>45442</v>
      </c>
      <c r="J1712" s="73">
        <v>46537</v>
      </c>
      <c r="K1712" s="69">
        <v>3.59</v>
      </c>
      <c r="L1712" s="68" t="s">
        <v>2609</v>
      </c>
      <c r="M1712" s="71">
        <v>4.1999999999999997E-3</v>
      </c>
      <c r="N1712" t="str">
        <f>_xll.IMDP("BND",D1712,$N$1,A1712)</f>
        <v>일반</v>
      </c>
      <c r="O1712">
        <f t="shared" si="26"/>
        <v>2.5271399999999998E-3</v>
      </c>
    </row>
    <row r="1713" spans="1:15" x14ac:dyDescent="0.3">
      <c r="A1713" s="73">
        <v>46311</v>
      </c>
      <c r="B1713" s="67" t="s">
        <v>2090</v>
      </c>
      <c r="C1713" s="68" t="s">
        <v>2811</v>
      </c>
      <c r="D1713" s="68" t="s">
        <v>4864</v>
      </c>
      <c r="E1713" s="67" t="s">
        <v>4865</v>
      </c>
      <c r="F1713" s="69">
        <v>3.9790000000000001</v>
      </c>
      <c r="G1713" s="70">
        <v>0.75760000000000005</v>
      </c>
      <c r="H1713" s="70">
        <v>0.76819999999999999</v>
      </c>
      <c r="I1713" s="73">
        <v>45502</v>
      </c>
      <c r="J1713" s="73">
        <v>46597</v>
      </c>
      <c r="K1713" s="69">
        <v>3.25</v>
      </c>
      <c r="L1713" s="68" t="s">
        <v>2609</v>
      </c>
      <c r="M1713" s="71">
        <v>6.0000000000000001E-3</v>
      </c>
      <c r="N1713" t="str">
        <f>_xll.IMDP("BND",D1713,$N$1,A1713)</f>
        <v>일반</v>
      </c>
      <c r="O1713">
        <f t="shared" si="26"/>
        <v>4.5456000000000003E-3</v>
      </c>
    </row>
    <row r="1714" spans="1:15" x14ac:dyDescent="0.3">
      <c r="A1714" s="73">
        <v>46311</v>
      </c>
      <c r="B1714" s="67" t="s">
        <v>2090</v>
      </c>
      <c r="C1714" s="68" t="s">
        <v>2811</v>
      </c>
      <c r="D1714" s="68" t="s">
        <v>4866</v>
      </c>
      <c r="E1714" s="67" t="s">
        <v>4867</v>
      </c>
      <c r="F1714" s="69">
        <v>4.2270000000000003</v>
      </c>
      <c r="G1714" s="70">
        <v>2.8837000000000002</v>
      </c>
      <c r="H1714" s="70">
        <v>9.3229000000000006</v>
      </c>
      <c r="I1714" s="73">
        <v>45609</v>
      </c>
      <c r="J1714" s="73">
        <v>47435</v>
      </c>
      <c r="K1714" s="69">
        <v>3.21</v>
      </c>
      <c r="L1714" s="68" t="s">
        <v>2609</v>
      </c>
      <c r="M1714" s="71">
        <v>5.8999999999999999E-3</v>
      </c>
      <c r="N1714" t="str">
        <f>_xll.IMDP("BND",D1714,$N$1,A1714)</f>
        <v>일반</v>
      </c>
      <c r="O1714">
        <f t="shared" si="26"/>
        <v>1.7013830000000001E-2</v>
      </c>
    </row>
    <row r="1715" spans="1:15" x14ac:dyDescent="0.3">
      <c r="A1715" s="73">
        <v>46311</v>
      </c>
      <c r="B1715" s="67" t="s">
        <v>2090</v>
      </c>
      <c r="C1715" s="68" t="s">
        <v>2811</v>
      </c>
      <c r="D1715" s="68" t="s">
        <v>4868</v>
      </c>
      <c r="E1715" s="67" t="s">
        <v>4869</v>
      </c>
      <c r="F1715" s="69">
        <v>4.0439999999999996</v>
      </c>
      <c r="G1715" s="70">
        <v>1.3766</v>
      </c>
      <c r="H1715" s="70">
        <v>2.2595000000000001</v>
      </c>
      <c r="I1715" s="73">
        <v>45735</v>
      </c>
      <c r="J1715" s="73">
        <v>46831</v>
      </c>
      <c r="K1715" s="69">
        <v>2.9</v>
      </c>
      <c r="L1715" s="68" t="s">
        <v>2609</v>
      </c>
      <c r="M1715" s="71">
        <v>3.7000000000000002E-3</v>
      </c>
      <c r="N1715" t="str">
        <f>_xll.IMDP("BND",D1715,$N$1,A1715)</f>
        <v>일반</v>
      </c>
      <c r="O1715">
        <f t="shared" si="26"/>
        <v>5.0934200000000004E-3</v>
      </c>
    </row>
    <row r="1716" spans="1:15" x14ac:dyDescent="0.3">
      <c r="A1716" s="73">
        <v>46311</v>
      </c>
      <c r="B1716" s="67" t="s">
        <v>2090</v>
      </c>
      <c r="C1716" s="68" t="s">
        <v>2811</v>
      </c>
      <c r="D1716" s="68" t="s">
        <v>4870</v>
      </c>
      <c r="E1716" s="67" t="s">
        <v>4871</v>
      </c>
      <c r="F1716" s="69">
        <v>3.782</v>
      </c>
      <c r="G1716" s="70">
        <v>0.50129999999999997</v>
      </c>
      <c r="H1716" s="70">
        <v>0.37740000000000001</v>
      </c>
      <c r="I1716" s="73">
        <v>45770</v>
      </c>
      <c r="J1716" s="73">
        <v>46500</v>
      </c>
      <c r="K1716" s="69">
        <v>2.61</v>
      </c>
      <c r="L1716" s="68" t="s">
        <v>2609</v>
      </c>
      <c r="M1716" s="71">
        <v>4.1999999999999997E-3</v>
      </c>
      <c r="N1716" t="str">
        <f>_xll.IMDP("BND",D1716,$N$1,A1716)</f>
        <v>일반</v>
      </c>
      <c r="O1716">
        <f t="shared" si="26"/>
        <v>2.1054599999999995E-3</v>
      </c>
    </row>
    <row r="1717" spans="1:15" x14ac:dyDescent="0.3">
      <c r="A1717" s="73">
        <v>46311</v>
      </c>
      <c r="B1717" s="67" t="s">
        <v>2090</v>
      </c>
      <c r="C1717" s="68" t="s">
        <v>2811</v>
      </c>
      <c r="D1717" s="68" t="s">
        <v>4872</v>
      </c>
      <c r="E1717" s="67" t="s">
        <v>4873</v>
      </c>
      <c r="F1717" s="69">
        <v>4.085</v>
      </c>
      <c r="G1717" s="70">
        <v>1.6155999999999999</v>
      </c>
      <c r="H1717" s="70">
        <v>3.0467</v>
      </c>
      <c r="I1717" s="73">
        <v>45827</v>
      </c>
      <c r="J1717" s="73">
        <v>46923</v>
      </c>
      <c r="K1717" s="69">
        <v>2.71</v>
      </c>
      <c r="L1717" s="68" t="s">
        <v>2609</v>
      </c>
      <c r="M1717" s="71">
        <v>4.4999999999999997E-3</v>
      </c>
      <c r="N1717" t="str">
        <f>_xll.IMDP("BND",D1717,$N$1,A1717)</f>
        <v>일반</v>
      </c>
      <c r="O1717">
        <f t="shared" si="26"/>
        <v>7.2701999999999992E-3</v>
      </c>
    </row>
    <row r="1718" spans="1:15" x14ac:dyDescent="0.3">
      <c r="A1718" s="73">
        <v>46311</v>
      </c>
      <c r="B1718" s="67" t="s">
        <v>2090</v>
      </c>
      <c r="C1718" s="68" t="s">
        <v>2811</v>
      </c>
      <c r="D1718" s="68" t="s">
        <v>4874</v>
      </c>
      <c r="E1718" s="67" t="s">
        <v>4875</v>
      </c>
      <c r="F1718" s="69">
        <v>4.2469999999999999</v>
      </c>
      <c r="G1718" s="70">
        <v>3.5158999999999998</v>
      </c>
      <c r="H1718" s="70">
        <v>13.721399999999999</v>
      </c>
      <c r="I1718" s="73">
        <v>45861</v>
      </c>
      <c r="J1718" s="73">
        <v>47687</v>
      </c>
      <c r="K1718" s="69">
        <v>2.78</v>
      </c>
      <c r="L1718" s="68" t="s">
        <v>2609</v>
      </c>
      <c r="M1718" s="71">
        <v>3.5000000000000001E-3</v>
      </c>
      <c r="N1718" t="str">
        <f>_xll.IMDP("BND",D1718,$N$1,A1718)</f>
        <v>일반</v>
      </c>
      <c r="O1718">
        <f t="shared" si="26"/>
        <v>1.230565E-2</v>
      </c>
    </row>
    <row r="1719" spans="1:15" x14ac:dyDescent="0.3">
      <c r="A1719" s="73">
        <v>46311</v>
      </c>
      <c r="B1719" s="67" t="s">
        <v>2090</v>
      </c>
      <c r="C1719" s="68" t="s">
        <v>2811</v>
      </c>
      <c r="D1719" s="68" t="s">
        <v>4876</v>
      </c>
      <c r="E1719" s="67" t="s">
        <v>4877</v>
      </c>
      <c r="F1719" s="69">
        <v>4.25</v>
      </c>
      <c r="G1719" s="70">
        <v>3.5878000000000001</v>
      </c>
      <c r="H1719" s="70">
        <v>14.250999999999999</v>
      </c>
      <c r="I1719" s="73">
        <v>45888</v>
      </c>
      <c r="J1719" s="73">
        <v>47714</v>
      </c>
      <c r="K1719" s="69">
        <v>2.79</v>
      </c>
      <c r="L1719" s="68" t="s">
        <v>2609</v>
      </c>
      <c r="M1719" s="71">
        <v>4.4000000000000003E-3</v>
      </c>
      <c r="N1719" t="str">
        <f>_xll.IMDP("BND",D1719,$N$1,A1719)</f>
        <v>일반</v>
      </c>
      <c r="O1719">
        <f t="shared" si="26"/>
        <v>1.5786320000000003E-2</v>
      </c>
    </row>
    <row r="1720" spans="1:15" x14ac:dyDescent="0.3">
      <c r="A1720" s="73">
        <v>46311</v>
      </c>
      <c r="B1720" s="67" t="s">
        <v>2090</v>
      </c>
      <c r="C1720" s="68" t="s">
        <v>2811</v>
      </c>
      <c r="D1720" s="68" t="s">
        <v>4878</v>
      </c>
      <c r="E1720" s="67" t="s">
        <v>4879</v>
      </c>
      <c r="F1720" s="69">
        <v>3.9990000000000001</v>
      </c>
      <c r="G1720" s="70">
        <v>0.90969999999999995</v>
      </c>
      <c r="H1720" s="70">
        <v>1.0583</v>
      </c>
      <c r="I1720" s="73">
        <v>45923</v>
      </c>
      <c r="J1720" s="73">
        <v>46653</v>
      </c>
      <c r="K1720" s="69">
        <v>2.6</v>
      </c>
      <c r="L1720" s="68" t="s">
        <v>2609</v>
      </c>
      <c r="M1720" s="71">
        <v>4.5999999999999999E-3</v>
      </c>
      <c r="N1720" t="str">
        <f>_xll.IMDP("BND",D1720,$N$1,A1720)</f>
        <v>일반</v>
      </c>
      <c r="O1720">
        <f t="shared" si="26"/>
        <v>4.18462E-3</v>
      </c>
    </row>
    <row r="1721" spans="1:15" x14ac:dyDescent="0.3">
      <c r="A1721" s="73">
        <v>46311</v>
      </c>
      <c r="B1721" s="67" t="s">
        <v>2090</v>
      </c>
      <c r="C1721" s="68" t="s">
        <v>2811</v>
      </c>
      <c r="D1721" s="68" t="s">
        <v>4880</v>
      </c>
      <c r="E1721" s="67" t="s">
        <v>4881</v>
      </c>
      <c r="F1721" s="69">
        <v>4.1509999999999998</v>
      </c>
      <c r="G1721" s="70">
        <v>1.9438</v>
      </c>
      <c r="H1721" s="70">
        <v>4.3437000000000001</v>
      </c>
      <c r="I1721" s="73">
        <v>45959</v>
      </c>
      <c r="J1721" s="73">
        <v>47055</v>
      </c>
      <c r="K1721" s="69">
        <v>2.83</v>
      </c>
      <c r="L1721" s="68" t="s">
        <v>2609</v>
      </c>
      <c r="M1721" s="71">
        <v>5.4999999999999997E-3</v>
      </c>
      <c r="N1721" t="str">
        <f>_xll.IMDP("BND",D1721,$N$1,A1721)</f>
        <v>일반</v>
      </c>
      <c r="O1721">
        <f t="shared" si="26"/>
        <v>1.06909E-2</v>
      </c>
    </row>
    <row r="1722" spans="1:15" x14ac:dyDescent="0.3">
      <c r="A1722" s="73">
        <v>46311</v>
      </c>
      <c r="B1722" s="67" t="s">
        <v>2090</v>
      </c>
      <c r="C1722" s="68" t="s">
        <v>2811</v>
      </c>
      <c r="D1722" s="68" t="s">
        <v>4882</v>
      </c>
      <c r="E1722" s="67" t="s">
        <v>4883</v>
      </c>
      <c r="F1722" s="69">
        <v>4.2590000000000003</v>
      </c>
      <c r="G1722" s="70">
        <v>3.7841999999999998</v>
      </c>
      <c r="H1722" s="70">
        <v>15.935499999999999</v>
      </c>
      <c r="I1722" s="73">
        <v>45986</v>
      </c>
      <c r="J1722" s="73">
        <v>47812</v>
      </c>
      <c r="K1722" s="69">
        <v>3.33</v>
      </c>
      <c r="L1722" s="68" t="s">
        <v>2609</v>
      </c>
      <c r="M1722" s="71">
        <v>5.4000000000000003E-3</v>
      </c>
      <c r="N1722" t="str">
        <f>_xll.IMDP("BND",D1722,$N$1,A1722)</f>
        <v>일반</v>
      </c>
      <c r="O1722">
        <f t="shared" si="26"/>
        <v>2.043468E-2</v>
      </c>
    </row>
    <row r="1723" spans="1:15" x14ac:dyDescent="0.3">
      <c r="A1723" s="73">
        <v>46311</v>
      </c>
      <c r="B1723" s="67" t="s">
        <v>2090</v>
      </c>
      <c r="C1723" s="68" t="s">
        <v>2811</v>
      </c>
      <c r="D1723" s="68" t="s">
        <v>4884</v>
      </c>
      <c r="E1723" s="67" t="s">
        <v>4885</v>
      </c>
      <c r="F1723" s="69">
        <v>4.2770000000000001</v>
      </c>
      <c r="G1723" s="70">
        <v>4.0301</v>
      </c>
      <c r="H1723" s="70">
        <v>18.1629</v>
      </c>
      <c r="I1723" s="73">
        <v>46107</v>
      </c>
      <c r="J1723" s="73">
        <v>47933</v>
      </c>
      <c r="K1723" s="69">
        <v>4.0199999999999996</v>
      </c>
      <c r="L1723" s="68" t="s">
        <v>2609</v>
      </c>
      <c r="M1723" s="71">
        <v>2.8E-3</v>
      </c>
      <c r="N1723" t="str">
        <f>_xll.IMDP("BND",D1723,$N$1,A1723)</f>
        <v>일반</v>
      </c>
      <c r="O1723">
        <f t="shared" si="26"/>
        <v>1.1284280000000001E-2</v>
      </c>
    </row>
    <row r="1724" spans="1:15" x14ac:dyDescent="0.3">
      <c r="A1724" s="73">
        <v>46311</v>
      </c>
      <c r="B1724" s="67" t="s">
        <v>2090</v>
      </c>
      <c r="C1724" s="68" t="s">
        <v>2811</v>
      </c>
      <c r="D1724" s="68" t="s">
        <v>4886</v>
      </c>
      <c r="E1724" s="67" t="s">
        <v>4887</v>
      </c>
      <c r="F1724" s="69">
        <v>4.0519999999999996</v>
      </c>
      <c r="G1724" s="70">
        <v>1.4602999999999999</v>
      </c>
      <c r="H1724" s="70">
        <v>2.5415000000000001</v>
      </c>
      <c r="I1724" s="73">
        <v>46139</v>
      </c>
      <c r="J1724" s="73">
        <v>46870</v>
      </c>
      <c r="K1724" s="69">
        <v>3.63</v>
      </c>
      <c r="L1724" s="68" t="s">
        <v>2609</v>
      </c>
      <c r="M1724" s="71">
        <v>3.3E-3</v>
      </c>
      <c r="N1724" t="str">
        <f>_xll.IMDP("BND",D1724,$N$1,A1724)</f>
        <v>일반</v>
      </c>
      <c r="O1724">
        <f t="shared" si="26"/>
        <v>4.8189899999999996E-3</v>
      </c>
    </row>
    <row r="1725" spans="1:15" x14ac:dyDescent="0.3">
      <c r="A1725" s="73">
        <v>46311</v>
      </c>
      <c r="B1725" s="67" t="s">
        <v>2090</v>
      </c>
      <c r="C1725" s="68" t="s">
        <v>2811</v>
      </c>
      <c r="D1725" s="68" t="s">
        <v>4888</v>
      </c>
      <c r="E1725" s="67" t="s">
        <v>4889</v>
      </c>
      <c r="F1725" s="69">
        <v>4.1929999999999996</v>
      </c>
      <c r="G1725" s="70">
        <v>2.4325999999999999</v>
      </c>
      <c r="H1725" s="70">
        <v>6.7339000000000002</v>
      </c>
      <c r="I1725" s="73">
        <v>46164</v>
      </c>
      <c r="J1725" s="73">
        <v>47260</v>
      </c>
      <c r="K1725" s="69">
        <v>4.0599999999999996</v>
      </c>
      <c r="L1725" s="68" t="s">
        <v>2609</v>
      </c>
      <c r="M1725" s="71">
        <v>7.0000000000000001E-3</v>
      </c>
      <c r="N1725" t="str">
        <f>_xll.IMDP("BND",D1725,$N$1,A1725)</f>
        <v>일반</v>
      </c>
      <c r="O1725">
        <f t="shared" si="26"/>
        <v>1.70282E-2</v>
      </c>
    </row>
    <row r="1726" spans="1:15" x14ac:dyDescent="0.3">
      <c r="A1726" s="73">
        <v>46311</v>
      </c>
      <c r="B1726" s="67" t="s">
        <v>2090</v>
      </c>
      <c r="C1726" s="68" t="s">
        <v>2811</v>
      </c>
      <c r="D1726" s="68" t="s">
        <v>4890</v>
      </c>
      <c r="E1726" s="67" t="s">
        <v>4891</v>
      </c>
      <c r="F1726" s="69">
        <v>4.1859999999999999</v>
      </c>
      <c r="G1726" s="70">
        <v>2.3664000000000001</v>
      </c>
      <c r="H1726" s="70">
        <v>6.3825000000000003</v>
      </c>
      <c r="I1726" s="73">
        <v>41571</v>
      </c>
      <c r="J1726" s="73">
        <v>47232</v>
      </c>
      <c r="K1726" s="69">
        <v>3.66</v>
      </c>
      <c r="L1726" s="68" t="s">
        <v>2609</v>
      </c>
      <c r="M1726" s="71">
        <v>7.4000000000000003E-3</v>
      </c>
      <c r="N1726" t="str">
        <f>_xll.IMDP("BND",D1726,$N$1,A1726)</f>
        <v>일반</v>
      </c>
      <c r="O1726">
        <f t="shared" si="26"/>
        <v>1.751136E-2</v>
      </c>
    </row>
    <row r="1727" spans="1:15" x14ac:dyDescent="0.3">
      <c r="A1727" s="73">
        <v>46311</v>
      </c>
      <c r="B1727" s="67" t="s">
        <v>2090</v>
      </c>
      <c r="C1727" s="68" t="s">
        <v>2811</v>
      </c>
      <c r="D1727" s="68" t="s">
        <v>4892</v>
      </c>
      <c r="E1727" s="67" t="s">
        <v>4893</v>
      </c>
      <c r="F1727" s="69">
        <v>4.2270000000000003</v>
      </c>
      <c r="G1727" s="70">
        <v>2.9026000000000001</v>
      </c>
      <c r="H1727" s="70">
        <v>9.4369999999999994</v>
      </c>
      <c r="I1727" s="73">
        <v>45616</v>
      </c>
      <c r="J1727" s="73">
        <v>47442</v>
      </c>
      <c r="K1727" s="69">
        <v>3.21</v>
      </c>
      <c r="L1727" s="68" t="s">
        <v>2609</v>
      </c>
      <c r="M1727" s="71">
        <v>5.8999999999999999E-3</v>
      </c>
      <c r="N1727" t="str">
        <f>_xll.IMDP("BND",D1727,$N$1,A1727)</f>
        <v>일반</v>
      </c>
      <c r="O1727">
        <f t="shared" si="26"/>
        <v>1.7125339999999999E-2</v>
      </c>
    </row>
    <row r="1728" spans="1:15" x14ac:dyDescent="0.3">
      <c r="A1728" s="73">
        <v>46311</v>
      </c>
      <c r="B1728" s="67" t="s">
        <v>2090</v>
      </c>
      <c r="C1728" s="68" t="s">
        <v>2811</v>
      </c>
      <c r="D1728" s="68" t="s">
        <v>4894</v>
      </c>
      <c r="E1728" s="67" t="s">
        <v>4895</v>
      </c>
      <c r="F1728" s="69">
        <v>3.7010000000000001</v>
      </c>
      <c r="G1728" s="70">
        <v>0.43099999999999999</v>
      </c>
      <c r="H1728" s="70">
        <v>0.29299999999999998</v>
      </c>
      <c r="I1728" s="73">
        <v>45742</v>
      </c>
      <c r="J1728" s="73">
        <v>46472</v>
      </c>
      <c r="K1728" s="69">
        <v>2.88</v>
      </c>
      <c r="L1728" s="68" t="s">
        <v>2609</v>
      </c>
      <c r="M1728" s="71">
        <v>5.1000000000000004E-3</v>
      </c>
      <c r="N1728" t="str">
        <f>_xll.IMDP("BND",D1728,$N$1,A1728)</f>
        <v>일반</v>
      </c>
      <c r="O1728">
        <f t="shared" si="26"/>
        <v>2.1981000000000001E-3</v>
      </c>
    </row>
    <row r="1729" spans="1:15" x14ac:dyDescent="0.3">
      <c r="A1729" s="73">
        <v>46311</v>
      </c>
      <c r="B1729" s="67" t="s">
        <v>2090</v>
      </c>
      <c r="C1729" s="68" t="s">
        <v>2811</v>
      </c>
      <c r="D1729" s="68" t="s">
        <v>4896</v>
      </c>
      <c r="E1729" s="67" t="s">
        <v>4897</v>
      </c>
      <c r="F1729" s="69">
        <v>4.0880000000000001</v>
      </c>
      <c r="G1729" s="70">
        <v>1.635</v>
      </c>
      <c r="H1729" s="70">
        <v>3.1139999999999999</v>
      </c>
      <c r="I1729" s="73">
        <v>45834</v>
      </c>
      <c r="J1729" s="73">
        <v>46930</v>
      </c>
      <c r="K1729" s="69">
        <v>2.69</v>
      </c>
      <c r="L1729" s="68" t="s">
        <v>2609</v>
      </c>
      <c r="M1729" s="71">
        <v>6.4000000000000003E-3</v>
      </c>
      <c r="N1729" t="str">
        <f>_xll.IMDP("BND",D1729,$N$1,A1729)</f>
        <v>일반</v>
      </c>
      <c r="O1729">
        <f t="shared" si="26"/>
        <v>1.0464000000000001E-2</v>
      </c>
    </row>
    <row r="1730" spans="1:15" x14ac:dyDescent="0.3">
      <c r="A1730" s="73">
        <v>46311</v>
      </c>
      <c r="B1730" s="67" t="s">
        <v>2090</v>
      </c>
      <c r="C1730" s="68" t="s">
        <v>2811</v>
      </c>
      <c r="D1730" s="68" t="s">
        <v>4898</v>
      </c>
      <c r="E1730" s="67" t="s">
        <v>4899</v>
      </c>
      <c r="F1730" s="69">
        <v>4.1390000000000002</v>
      </c>
      <c r="G1730" s="70">
        <v>1.8297000000000001</v>
      </c>
      <c r="H1730" s="70">
        <v>3.8868999999999998</v>
      </c>
      <c r="I1730" s="73">
        <v>45190</v>
      </c>
      <c r="J1730" s="73">
        <v>47017</v>
      </c>
      <c r="K1730" s="69">
        <v>4.41</v>
      </c>
      <c r="L1730" s="68" t="s">
        <v>2609</v>
      </c>
      <c r="M1730" s="71">
        <v>2.8E-3</v>
      </c>
      <c r="N1730" t="str">
        <f>_xll.IMDP("BND",D1730,$N$1,A1730)</f>
        <v>일반</v>
      </c>
      <c r="O1730">
        <f t="shared" ref="O1730:O1793" si="27">M1730*G1730</f>
        <v>5.1231599999999999E-3</v>
      </c>
    </row>
    <row r="1731" spans="1:15" x14ac:dyDescent="0.3">
      <c r="A1731" s="73">
        <v>46311</v>
      </c>
      <c r="B1731" s="67" t="s">
        <v>2090</v>
      </c>
      <c r="C1731" s="68" t="s">
        <v>2811</v>
      </c>
      <c r="D1731" s="68" t="s">
        <v>4900</v>
      </c>
      <c r="E1731" s="67" t="s">
        <v>4901</v>
      </c>
      <c r="F1731" s="69">
        <v>4.0449999999999999</v>
      </c>
      <c r="G1731" s="70">
        <v>1.3956</v>
      </c>
      <c r="H1731" s="70">
        <v>2.3168000000000002</v>
      </c>
      <c r="I1731" s="73">
        <v>45742</v>
      </c>
      <c r="J1731" s="73">
        <v>46838</v>
      </c>
      <c r="K1731" s="69">
        <v>2.92</v>
      </c>
      <c r="L1731" s="68" t="s">
        <v>2609</v>
      </c>
      <c r="M1731" s="71">
        <v>4.5999999999999999E-3</v>
      </c>
      <c r="N1731" t="str">
        <f>_xll.IMDP("BND",D1731,$N$1,A1731)</f>
        <v>일반</v>
      </c>
      <c r="O1731">
        <f t="shared" si="27"/>
        <v>6.41976E-3</v>
      </c>
    </row>
    <row r="1732" spans="1:15" x14ac:dyDescent="0.3">
      <c r="A1732" s="73">
        <v>46311</v>
      </c>
      <c r="B1732" s="67" t="s">
        <v>2090</v>
      </c>
      <c r="C1732" s="68" t="s">
        <v>2811</v>
      </c>
      <c r="D1732" s="68" t="s">
        <v>4902</v>
      </c>
      <c r="E1732" s="67" t="s">
        <v>4903</v>
      </c>
      <c r="F1732" s="69">
        <v>4.2450000000000001</v>
      </c>
      <c r="G1732" s="70">
        <v>3.4666999999999999</v>
      </c>
      <c r="H1732" s="70">
        <v>13.2818</v>
      </c>
      <c r="I1732" s="73">
        <v>45834</v>
      </c>
      <c r="J1732" s="73">
        <v>47660</v>
      </c>
      <c r="K1732" s="69">
        <v>2.81</v>
      </c>
      <c r="L1732" s="68" t="s">
        <v>2609</v>
      </c>
      <c r="M1732" s="71">
        <v>3.5000000000000001E-3</v>
      </c>
      <c r="N1732" t="str">
        <f>_xll.IMDP("BND",D1732,$N$1,A1732)</f>
        <v>일반</v>
      </c>
      <c r="O1732">
        <f t="shared" si="27"/>
        <v>1.213345E-2</v>
      </c>
    </row>
    <row r="1733" spans="1:15" x14ac:dyDescent="0.3">
      <c r="A1733" s="73">
        <v>46311</v>
      </c>
      <c r="B1733" s="67" t="s">
        <v>2090</v>
      </c>
      <c r="C1733" s="68" t="s">
        <v>2811</v>
      </c>
      <c r="D1733" s="68" t="s">
        <v>4904</v>
      </c>
      <c r="E1733" s="67" t="s">
        <v>4905</v>
      </c>
      <c r="F1733" s="69">
        <v>4.1870000000000003</v>
      </c>
      <c r="G1733" s="70">
        <v>2.3811</v>
      </c>
      <c r="H1733" s="70">
        <v>6.4577999999999998</v>
      </c>
      <c r="I1733" s="73">
        <v>41577</v>
      </c>
      <c r="J1733" s="73">
        <v>47238</v>
      </c>
      <c r="K1733" s="69">
        <v>3.71</v>
      </c>
      <c r="L1733" s="68" t="s">
        <v>2609</v>
      </c>
      <c r="M1733" s="71">
        <v>3.2000000000000002E-3</v>
      </c>
      <c r="N1733" t="str">
        <f>_xll.IMDP("BND",D1733,$N$1,A1733)</f>
        <v>일반</v>
      </c>
      <c r="O1733">
        <f t="shared" si="27"/>
        <v>7.6195200000000003E-3</v>
      </c>
    </row>
    <row r="1734" spans="1:15" x14ac:dyDescent="0.3">
      <c r="A1734" s="73">
        <v>46311</v>
      </c>
      <c r="B1734" s="67" t="s">
        <v>2090</v>
      </c>
      <c r="C1734" s="68" t="s">
        <v>2811</v>
      </c>
      <c r="D1734" s="68" t="s">
        <v>4906</v>
      </c>
      <c r="E1734" s="67" t="s">
        <v>4907</v>
      </c>
      <c r="F1734" s="69">
        <v>4.3170000000000002</v>
      </c>
      <c r="G1734" s="70">
        <v>6.4569999999999999</v>
      </c>
      <c r="H1734" s="70">
        <v>47.621499999999997</v>
      </c>
      <c r="I1734" s="73">
        <v>41600</v>
      </c>
      <c r="J1734" s="73">
        <v>49086</v>
      </c>
      <c r="K1734" s="69">
        <v>4.0199999999999996</v>
      </c>
      <c r="L1734" s="68" t="s">
        <v>2609</v>
      </c>
      <c r="M1734" s="71">
        <v>3.2000000000000002E-3</v>
      </c>
      <c r="N1734" t="str">
        <f>_xll.IMDP("BND",D1734,$N$1,A1734)</f>
        <v>일반</v>
      </c>
      <c r="O1734">
        <f t="shared" si="27"/>
        <v>2.0662400000000001E-2</v>
      </c>
    </row>
    <row r="1735" spans="1:15" x14ac:dyDescent="0.3">
      <c r="A1735" s="73">
        <v>46311</v>
      </c>
      <c r="B1735" s="67" t="s">
        <v>2090</v>
      </c>
      <c r="C1735" s="68" t="s">
        <v>2811</v>
      </c>
      <c r="D1735" s="68" t="s">
        <v>4908</v>
      </c>
      <c r="E1735" s="67" t="s">
        <v>4909</v>
      </c>
      <c r="F1735" s="69">
        <v>4.2530000000000001</v>
      </c>
      <c r="G1735" s="70">
        <v>4.3437999999999999</v>
      </c>
      <c r="H1735" s="70">
        <v>22.171900000000001</v>
      </c>
      <c r="I1735" s="73">
        <v>40791</v>
      </c>
      <c r="J1735" s="73">
        <v>48096</v>
      </c>
      <c r="K1735" s="69">
        <v>4.24</v>
      </c>
      <c r="L1735" s="68" t="s">
        <v>2609</v>
      </c>
      <c r="M1735" s="71">
        <v>5.5999999999999999E-3</v>
      </c>
      <c r="N1735" t="str">
        <f>_xll.IMDP("BND",D1735,$N$1,A1735)</f>
        <v>일반</v>
      </c>
      <c r="O1735">
        <f t="shared" si="27"/>
        <v>2.4325279999999998E-2</v>
      </c>
    </row>
    <row r="1736" spans="1:15" x14ac:dyDescent="0.3">
      <c r="A1736" s="73">
        <v>46311</v>
      </c>
      <c r="B1736" s="67" t="s">
        <v>2090</v>
      </c>
      <c r="C1736" s="68" t="s">
        <v>2811</v>
      </c>
      <c r="D1736" s="68" t="s">
        <v>4910</v>
      </c>
      <c r="E1736" s="67" t="s">
        <v>4911</v>
      </c>
      <c r="F1736" s="69">
        <v>3.827</v>
      </c>
      <c r="G1736" s="70">
        <v>0.59650000000000003</v>
      </c>
      <c r="H1736" s="70">
        <v>0.65290000000000004</v>
      </c>
      <c r="I1736" s="73">
        <v>41061</v>
      </c>
      <c r="J1736" s="73">
        <v>46539</v>
      </c>
      <c r="K1736" s="69">
        <v>3.92</v>
      </c>
      <c r="L1736" s="68" t="s">
        <v>2609</v>
      </c>
      <c r="M1736" s="71">
        <v>4.7000000000000002E-3</v>
      </c>
      <c r="N1736" t="str">
        <f>_xll.IMDP("BND",D1736,$N$1,A1736)</f>
        <v>일반</v>
      </c>
      <c r="O1736">
        <f t="shared" si="27"/>
        <v>2.8035500000000001E-3</v>
      </c>
    </row>
    <row r="1737" spans="1:15" x14ac:dyDescent="0.3">
      <c r="A1737" s="73">
        <v>46311</v>
      </c>
      <c r="B1737" s="67" t="s">
        <v>2090</v>
      </c>
      <c r="C1737" s="68" t="s">
        <v>2811</v>
      </c>
      <c r="D1737" s="68" t="s">
        <v>4912</v>
      </c>
      <c r="E1737" s="67" t="s">
        <v>4913</v>
      </c>
      <c r="F1737" s="69">
        <v>3.93</v>
      </c>
      <c r="G1737" s="70">
        <v>0.749</v>
      </c>
      <c r="H1737" s="70">
        <v>0.93200000000000005</v>
      </c>
      <c r="I1737" s="73">
        <v>41117</v>
      </c>
      <c r="J1737" s="73">
        <v>46595</v>
      </c>
      <c r="K1737" s="69">
        <v>3.27</v>
      </c>
      <c r="L1737" s="68" t="s">
        <v>2609</v>
      </c>
      <c r="M1737" s="71">
        <v>7.0000000000000001E-3</v>
      </c>
      <c r="N1737" t="str">
        <f>_xll.IMDP("BND",D1737,$N$1,A1737)</f>
        <v>일반</v>
      </c>
      <c r="O1737">
        <f t="shared" si="27"/>
        <v>5.2430000000000003E-3</v>
      </c>
    </row>
    <row r="1738" spans="1:15" x14ac:dyDescent="0.3">
      <c r="A1738" s="73">
        <v>46311</v>
      </c>
      <c r="B1738" s="67" t="s">
        <v>2090</v>
      </c>
      <c r="C1738" s="68" t="s">
        <v>2811</v>
      </c>
      <c r="D1738" s="68" t="s">
        <v>4914</v>
      </c>
      <c r="E1738" s="67" t="s">
        <v>4915</v>
      </c>
      <c r="F1738" s="69">
        <v>3.9750000000000001</v>
      </c>
      <c r="G1738" s="70">
        <v>1.1169</v>
      </c>
      <c r="H1738" s="70">
        <v>1.8144</v>
      </c>
      <c r="I1738" s="73">
        <v>41261</v>
      </c>
      <c r="J1738" s="73">
        <v>46739</v>
      </c>
      <c r="K1738" s="69">
        <v>3.37</v>
      </c>
      <c r="L1738" s="68" t="s">
        <v>2609</v>
      </c>
      <c r="M1738" s="71">
        <v>5.5999999999999999E-3</v>
      </c>
      <c r="N1738" t="str">
        <f>_xll.IMDP("BND",D1738,$N$1,A1738)</f>
        <v>일반</v>
      </c>
      <c r="O1738">
        <f t="shared" si="27"/>
        <v>6.2546399999999997E-3</v>
      </c>
    </row>
    <row r="1739" spans="1:15" x14ac:dyDescent="0.3">
      <c r="A1739" s="73">
        <v>46311</v>
      </c>
      <c r="B1739" s="67" t="s">
        <v>2090</v>
      </c>
      <c r="C1739" s="68" t="s">
        <v>2811</v>
      </c>
      <c r="D1739" s="68" t="s">
        <v>4916</v>
      </c>
      <c r="E1739" s="67" t="s">
        <v>4917</v>
      </c>
      <c r="F1739" s="69">
        <v>3.7189999999999999</v>
      </c>
      <c r="G1739" s="70">
        <v>0.49490000000000001</v>
      </c>
      <c r="H1739" s="70">
        <v>0.36990000000000001</v>
      </c>
      <c r="I1739" s="73">
        <v>45586</v>
      </c>
      <c r="J1739" s="73">
        <v>46498</v>
      </c>
      <c r="K1739" s="69">
        <v>3.17</v>
      </c>
      <c r="L1739" s="68" t="s">
        <v>2609</v>
      </c>
      <c r="M1739" s="71">
        <v>2.3E-3</v>
      </c>
      <c r="N1739" t="str">
        <f>_xll.IMDP("BND",D1739,$N$1,A1739)</f>
        <v>일반</v>
      </c>
      <c r="O1739">
        <f t="shared" si="27"/>
        <v>1.13827E-3</v>
      </c>
    </row>
    <row r="1740" spans="1:15" x14ac:dyDescent="0.3">
      <c r="A1740" s="73">
        <v>46311</v>
      </c>
      <c r="B1740" s="67" t="s">
        <v>2090</v>
      </c>
      <c r="C1740" s="68" t="s">
        <v>2811</v>
      </c>
      <c r="D1740" s="68" t="s">
        <v>4918</v>
      </c>
      <c r="E1740" s="67" t="s">
        <v>4919</v>
      </c>
      <c r="F1740" s="69">
        <v>4.1859999999999999</v>
      </c>
      <c r="G1740" s="70">
        <v>2.7945000000000002</v>
      </c>
      <c r="H1740" s="70">
        <v>9.4757999999999996</v>
      </c>
      <c r="I1740" s="73">
        <v>41933</v>
      </c>
      <c r="J1740" s="73">
        <v>47412</v>
      </c>
      <c r="K1740" s="69">
        <v>2.95</v>
      </c>
      <c r="L1740" s="68" t="s">
        <v>2609</v>
      </c>
      <c r="M1740" s="71">
        <v>5.8999999999999999E-3</v>
      </c>
      <c r="N1740" t="str">
        <f>_xll.IMDP("BND",D1740,$N$1,A1740)</f>
        <v>일반</v>
      </c>
      <c r="O1740">
        <f t="shared" si="27"/>
        <v>1.648755E-2</v>
      </c>
    </row>
    <row r="1741" spans="1:15" x14ac:dyDescent="0.3">
      <c r="A1741" s="73">
        <v>46311</v>
      </c>
      <c r="B1741" s="67" t="s">
        <v>2090</v>
      </c>
      <c r="C1741" s="68" t="s">
        <v>2811</v>
      </c>
      <c r="D1741" s="68" t="s">
        <v>4920</v>
      </c>
      <c r="E1741" s="67" t="s">
        <v>4921</v>
      </c>
      <c r="F1741" s="69">
        <v>4.1890000000000001</v>
      </c>
      <c r="G1741" s="70">
        <v>2.9485000000000001</v>
      </c>
      <c r="H1741" s="70">
        <v>10.4331</v>
      </c>
      <c r="I1741" s="73">
        <v>41990</v>
      </c>
      <c r="J1741" s="73">
        <v>47469</v>
      </c>
      <c r="K1741" s="69">
        <v>2.91</v>
      </c>
      <c r="L1741" s="68" t="s">
        <v>2609</v>
      </c>
      <c r="M1741" s="71">
        <v>5.4000000000000003E-3</v>
      </c>
      <c r="N1741" t="str">
        <f>_xll.IMDP("BND",D1741,$N$1,A1741)</f>
        <v>일반</v>
      </c>
      <c r="O1741">
        <f t="shared" si="27"/>
        <v>1.5921900000000003E-2</v>
      </c>
    </row>
    <row r="1742" spans="1:15" x14ac:dyDescent="0.3">
      <c r="A1742" s="73">
        <v>46311</v>
      </c>
      <c r="B1742" s="67" t="s">
        <v>2090</v>
      </c>
      <c r="C1742" s="68" t="s">
        <v>2811</v>
      </c>
      <c r="D1742" s="68" t="s">
        <v>4922</v>
      </c>
      <c r="E1742" s="67" t="s">
        <v>4923</v>
      </c>
      <c r="F1742" s="69">
        <v>4.2</v>
      </c>
      <c r="G1742" s="70">
        <v>3.3289</v>
      </c>
      <c r="H1742" s="70">
        <v>13.1456</v>
      </c>
      <c r="I1742" s="73">
        <v>42146</v>
      </c>
      <c r="J1742" s="73">
        <v>47625</v>
      </c>
      <c r="K1742" s="69">
        <v>2.79</v>
      </c>
      <c r="L1742" s="68" t="s">
        <v>2609</v>
      </c>
      <c r="M1742" s="71">
        <v>5.7999999999999996E-3</v>
      </c>
      <c r="N1742" t="str">
        <f>_xll.IMDP("BND",D1742,$N$1,A1742)</f>
        <v>일반</v>
      </c>
      <c r="O1742">
        <f t="shared" si="27"/>
        <v>1.9307619999999998E-2</v>
      </c>
    </row>
    <row r="1743" spans="1:15" x14ac:dyDescent="0.3">
      <c r="A1743" s="73">
        <v>46311</v>
      </c>
      <c r="B1743" s="67" t="s">
        <v>2090</v>
      </c>
      <c r="C1743" s="68" t="s">
        <v>2811</v>
      </c>
      <c r="D1743" s="68" t="s">
        <v>4924</v>
      </c>
      <c r="E1743" s="67" t="s">
        <v>4925</v>
      </c>
      <c r="F1743" s="69">
        <v>4.3159999999999998</v>
      </c>
      <c r="G1743" s="70">
        <v>8.1096000000000004</v>
      </c>
      <c r="H1743" s="70">
        <v>74.830399999999997</v>
      </c>
      <c r="I1743" s="73">
        <v>42397</v>
      </c>
      <c r="J1743" s="73">
        <v>49702</v>
      </c>
      <c r="K1743" s="69">
        <v>2.23</v>
      </c>
      <c r="L1743" s="68" t="s">
        <v>2609</v>
      </c>
      <c r="M1743" s="71">
        <v>5.1000000000000004E-3</v>
      </c>
      <c r="N1743" t="str">
        <f>_xll.IMDP("BND",D1743,$N$1,A1743)</f>
        <v>일반</v>
      </c>
      <c r="O1743">
        <f t="shared" si="27"/>
        <v>4.1358960000000007E-2</v>
      </c>
    </row>
    <row r="1744" spans="1:15" x14ac:dyDescent="0.3">
      <c r="A1744" s="73">
        <v>46311</v>
      </c>
      <c r="B1744" s="67" t="s">
        <v>2090</v>
      </c>
      <c r="C1744" s="68" t="s">
        <v>2811</v>
      </c>
      <c r="D1744" s="68" t="s">
        <v>4926</v>
      </c>
      <c r="E1744" s="67" t="s">
        <v>4927</v>
      </c>
      <c r="F1744" s="69">
        <v>4.3179999999999996</v>
      </c>
      <c r="G1744" s="70">
        <v>8.3437000000000001</v>
      </c>
      <c r="H1744" s="70">
        <v>78.418899999999994</v>
      </c>
      <c r="I1744" s="73">
        <v>42451</v>
      </c>
      <c r="J1744" s="73">
        <v>49756</v>
      </c>
      <c r="K1744" s="69">
        <v>1.99</v>
      </c>
      <c r="L1744" s="68" t="s">
        <v>2609</v>
      </c>
      <c r="M1744" s="71">
        <v>3.8E-3</v>
      </c>
      <c r="N1744" t="str">
        <f>_xll.IMDP("BND",D1744,$N$1,A1744)</f>
        <v>일반</v>
      </c>
      <c r="O1744">
        <f t="shared" si="27"/>
        <v>3.1706060000000001E-2</v>
      </c>
    </row>
    <row r="1745" spans="1:15" x14ac:dyDescent="0.3">
      <c r="A1745" s="73">
        <v>46311</v>
      </c>
      <c r="B1745" s="67" t="s">
        <v>2090</v>
      </c>
      <c r="C1745" s="68" t="s">
        <v>2811</v>
      </c>
      <c r="D1745" s="68" t="s">
        <v>4928</v>
      </c>
      <c r="E1745" s="67" t="s">
        <v>4929</v>
      </c>
      <c r="F1745" s="69">
        <v>4.3940000000000001</v>
      </c>
      <c r="G1745" s="70">
        <v>15.266299999999999</v>
      </c>
      <c r="H1745" s="70">
        <v>279.44009999999997</v>
      </c>
      <c r="I1745" s="73">
        <v>42543</v>
      </c>
      <c r="J1745" s="73">
        <v>53500</v>
      </c>
      <c r="K1745" s="69">
        <v>1.82</v>
      </c>
      <c r="L1745" s="68" t="s">
        <v>2609</v>
      </c>
      <c r="M1745" s="71">
        <v>5.5999999999999999E-3</v>
      </c>
      <c r="N1745" t="str">
        <f>_xll.IMDP("BND",D1745,$N$1,A1745)</f>
        <v>일반</v>
      </c>
      <c r="O1745">
        <f t="shared" si="27"/>
        <v>8.5491279999999989E-2</v>
      </c>
    </row>
    <row r="1746" spans="1:15" x14ac:dyDescent="0.3">
      <c r="A1746" s="73">
        <v>46311</v>
      </c>
      <c r="B1746" s="67" t="s">
        <v>2090</v>
      </c>
      <c r="C1746" s="68" t="s">
        <v>2811</v>
      </c>
      <c r="D1746" s="68" t="s">
        <v>4930</v>
      </c>
      <c r="E1746" s="67" t="s">
        <v>4931</v>
      </c>
      <c r="F1746" s="69">
        <v>4.2450000000000001</v>
      </c>
      <c r="G1746" s="70">
        <v>4.4806999999999997</v>
      </c>
      <c r="H1746" s="70">
        <v>22.793399999999998</v>
      </c>
      <c r="I1746" s="73">
        <v>42572</v>
      </c>
      <c r="J1746" s="73">
        <v>48050</v>
      </c>
      <c r="K1746" s="69">
        <v>1.51</v>
      </c>
      <c r="L1746" s="68" t="s">
        <v>2609</v>
      </c>
      <c r="M1746" s="71">
        <v>4.1000000000000003E-3</v>
      </c>
      <c r="N1746" t="str">
        <f>_xll.IMDP("BND",D1746,$N$1,A1746)</f>
        <v>일반</v>
      </c>
      <c r="O1746">
        <f t="shared" si="27"/>
        <v>1.8370870000000001E-2</v>
      </c>
    </row>
    <row r="1747" spans="1:15" x14ac:dyDescent="0.3">
      <c r="A1747" s="73">
        <v>46311</v>
      </c>
      <c r="B1747" s="67" t="s">
        <v>2090</v>
      </c>
      <c r="C1747" s="68" t="s">
        <v>2811</v>
      </c>
      <c r="D1747" s="68" t="s">
        <v>4932</v>
      </c>
      <c r="E1747" s="67" t="s">
        <v>4933</v>
      </c>
      <c r="F1747" s="69">
        <v>4.407</v>
      </c>
      <c r="G1747" s="70">
        <v>14.752000000000001</v>
      </c>
      <c r="H1747" s="70">
        <v>270.28359999999998</v>
      </c>
      <c r="I1747" s="73">
        <v>42717</v>
      </c>
      <c r="J1747" s="73">
        <v>53674</v>
      </c>
      <c r="K1747" s="69">
        <v>2.41</v>
      </c>
      <c r="L1747" s="68" t="s">
        <v>2609</v>
      </c>
      <c r="M1747" s="71">
        <v>2.3999999999999998E-3</v>
      </c>
      <c r="N1747" t="str">
        <f>_xll.IMDP("BND",D1747,$N$1,A1747)</f>
        <v>일반</v>
      </c>
      <c r="O1747">
        <f t="shared" si="27"/>
        <v>3.54048E-2</v>
      </c>
    </row>
    <row r="1748" spans="1:15" x14ac:dyDescent="0.3">
      <c r="A1748" s="73">
        <v>46311</v>
      </c>
      <c r="B1748" s="67" t="s">
        <v>2090</v>
      </c>
      <c r="C1748" s="68" t="s">
        <v>2811</v>
      </c>
      <c r="D1748" s="68" t="s">
        <v>4934</v>
      </c>
      <c r="E1748" s="67" t="s">
        <v>4935</v>
      </c>
      <c r="F1748" s="69">
        <v>3.9809999999999999</v>
      </c>
      <c r="G1748" s="70">
        <v>1.2005999999999999</v>
      </c>
      <c r="H1748" s="70">
        <v>2.0457999999999998</v>
      </c>
      <c r="I1748" s="73">
        <v>43117</v>
      </c>
      <c r="J1748" s="73">
        <v>46769</v>
      </c>
      <c r="K1748" s="69">
        <v>2.7</v>
      </c>
      <c r="L1748" s="68" t="s">
        <v>2609</v>
      </c>
      <c r="M1748" s="71">
        <v>4.1000000000000003E-3</v>
      </c>
      <c r="N1748" t="str">
        <f>_xll.IMDP("BND",D1748,$N$1,A1748)</f>
        <v>일반</v>
      </c>
      <c r="O1748">
        <f t="shared" si="27"/>
        <v>4.92246E-3</v>
      </c>
    </row>
    <row r="1749" spans="1:15" x14ac:dyDescent="0.3">
      <c r="A1749" s="73">
        <v>46311</v>
      </c>
      <c r="B1749" s="67" t="s">
        <v>2090</v>
      </c>
      <c r="C1749" s="68" t="s">
        <v>2811</v>
      </c>
      <c r="D1749" s="68" t="s">
        <v>4936</v>
      </c>
      <c r="E1749" s="67" t="s">
        <v>4937</v>
      </c>
      <c r="F1749" s="69">
        <v>4.3339999999999996</v>
      </c>
      <c r="G1749" s="70">
        <v>9.3325999999999993</v>
      </c>
      <c r="H1749" s="70">
        <v>101.9269</v>
      </c>
      <c r="I1749" s="73">
        <v>43144</v>
      </c>
      <c r="J1749" s="73">
        <v>50449</v>
      </c>
      <c r="K1749" s="69">
        <v>2.9</v>
      </c>
      <c r="L1749" s="68" t="s">
        <v>2609</v>
      </c>
      <c r="M1749" s="71">
        <v>6.1000000000000004E-3</v>
      </c>
      <c r="N1749" t="str">
        <f>_xll.IMDP("BND",D1749,$N$1,A1749)</f>
        <v>일반</v>
      </c>
      <c r="O1749">
        <f t="shared" si="27"/>
        <v>5.6928859999999998E-2</v>
      </c>
    </row>
    <row r="1750" spans="1:15" x14ac:dyDescent="0.3">
      <c r="A1750" s="73">
        <v>46311</v>
      </c>
      <c r="B1750" s="67" t="s">
        <v>2090</v>
      </c>
      <c r="C1750" s="68" t="s">
        <v>2811</v>
      </c>
      <c r="D1750" s="68" t="s">
        <v>692</v>
      </c>
      <c r="E1750" s="67" t="s">
        <v>693</v>
      </c>
      <c r="F1750" s="69">
        <v>4.3369999999999997</v>
      </c>
      <c r="G1750" s="70">
        <v>10.1107</v>
      </c>
      <c r="H1750" s="70">
        <v>118.57940000000001</v>
      </c>
      <c r="I1750" s="73">
        <v>43427</v>
      </c>
      <c r="J1750" s="73">
        <v>50732</v>
      </c>
      <c r="K1750" s="69">
        <v>2.25</v>
      </c>
      <c r="L1750" s="68" t="s">
        <v>2609</v>
      </c>
      <c r="M1750" s="71">
        <v>1.9E-3</v>
      </c>
      <c r="N1750" t="str">
        <f>_xll.IMDP("BND",D1750,$N$1,A1750)</f>
        <v>일반</v>
      </c>
      <c r="O1750">
        <f t="shared" si="27"/>
        <v>1.9210329999999998E-2</v>
      </c>
    </row>
    <row r="1751" spans="1:15" x14ac:dyDescent="0.3">
      <c r="A1751" s="73">
        <v>46311</v>
      </c>
      <c r="B1751" s="67" t="s">
        <v>2090</v>
      </c>
      <c r="C1751" s="68" t="s">
        <v>2811</v>
      </c>
      <c r="D1751" s="68" t="s">
        <v>4938</v>
      </c>
      <c r="E1751" s="67" t="s">
        <v>4939</v>
      </c>
      <c r="F1751" s="69">
        <v>4.3440000000000003</v>
      </c>
      <c r="G1751" s="70">
        <v>10.840299999999999</v>
      </c>
      <c r="H1751" s="70">
        <v>133.83879999999999</v>
      </c>
      <c r="I1751" s="73">
        <v>43630</v>
      </c>
      <c r="J1751" s="73">
        <v>50935</v>
      </c>
      <c r="K1751" s="69">
        <v>1.74</v>
      </c>
      <c r="L1751" s="68" t="s">
        <v>2609</v>
      </c>
      <c r="M1751" s="71">
        <v>3.0999999999999999E-3</v>
      </c>
      <c r="N1751" t="str">
        <f>_xll.IMDP("BND",D1751,$N$1,A1751)</f>
        <v>일반</v>
      </c>
      <c r="O1751">
        <f t="shared" si="27"/>
        <v>3.3604929999999998E-2</v>
      </c>
    </row>
    <row r="1752" spans="1:15" x14ac:dyDescent="0.3">
      <c r="A1752" s="73">
        <v>46311</v>
      </c>
      <c r="B1752" s="67" t="s">
        <v>2090</v>
      </c>
      <c r="C1752" s="68" t="s">
        <v>2811</v>
      </c>
      <c r="D1752" s="68" t="s">
        <v>4940</v>
      </c>
      <c r="E1752" s="67" t="s">
        <v>4941</v>
      </c>
      <c r="F1752" s="69">
        <v>4.4119999999999999</v>
      </c>
      <c r="G1752" s="70">
        <v>17.116800000000001</v>
      </c>
      <c r="H1752" s="70">
        <v>356.81029999999998</v>
      </c>
      <c r="I1752" s="73">
        <v>43647</v>
      </c>
      <c r="J1752" s="73">
        <v>54605</v>
      </c>
      <c r="K1752" s="69">
        <v>1.68</v>
      </c>
      <c r="L1752" s="68" t="s">
        <v>2609</v>
      </c>
      <c r="M1752" s="71">
        <v>2.8E-3</v>
      </c>
      <c r="N1752" t="str">
        <f>_xll.IMDP("BND",D1752,$N$1,A1752)</f>
        <v>일반</v>
      </c>
      <c r="O1752">
        <f t="shared" si="27"/>
        <v>4.7927040000000004E-2</v>
      </c>
    </row>
    <row r="1753" spans="1:15" x14ac:dyDescent="0.3">
      <c r="A1753" s="73">
        <v>46311</v>
      </c>
      <c r="B1753" s="67" t="s">
        <v>2090</v>
      </c>
      <c r="C1753" s="68" t="s">
        <v>2811</v>
      </c>
      <c r="D1753" s="68" t="s">
        <v>4942</v>
      </c>
      <c r="E1753" s="67" t="s">
        <v>4943</v>
      </c>
      <c r="F1753" s="69">
        <v>4.2770000000000001</v>
      </c>
      <c r="G1753" s="70">
        <v>6.2935999999999996</v>
      </c>
      <c r="H1753" s="70">
        <v>44.546199999999999</v>
      </c>
      <c r="I1753" s="73">
        <v>45300</v>
      </c>
      <c r="J1753" s="73">
        <v>48953</v>
      </c>
      <c r="K1753" s="69">
        <v>3.61</v>
      </c>
      <c r="L1753" s="68" t="s">
        <v>2609</v>
      </c>
      <c r="M1753" s="71">
        <v>4.4000000000000003E-3</v>
      </c>
      <c r="N1753" t="str">
        <f>_xll.IMDP("BND",D1753,$N$1,A1753)</f>
        <v>일반</v>
      </c>
      <c r="O1753">
        <f t="shared" si="27"/>
        <v>2.7691839999999999E-2</v>
      </c>
    </row>
    <row r="1754" spans="1:15" x14ac:dyDescent="0.3">
      <c r="A1754" s="73">
        <v>46311</v>
      </c>
      <c r="B1754" s="67" t="s">
        <v>2090</v>
      </c>
      <c r="C1754" s="68" t="s">
        <v>2811</v>
      </c>
      <c r="D1754" s="68" t="s">
        <v>4944</v>
      </c>
      <c r="E1754" s="67" t="s">
        <v>4945</v>
      </c>
      <c r="F1754" s="69">
        <v>3.42</v>
      </c>
      <c r="G1754" s="70">
        <v>0.28070000000000001</v>
      </c>
      <c r="H1754" s="70">
        <v>0.1489</v>
      </c>
      <c r="I1754" s="73">
        <v>45323</v>
      </c>
      <c r="J1754" s="73">
        <v>46419</v>
      </c>
      <c r="K1754" s="69">
        <v>3.56</v>
      </c>
      <c r="L1754" s="68" t="s">
        <v>2609</v>
      </c>
      <c r="M1754" s="71">
        <v>6.1000000000000004E-3</v>
      </c>
      <c r="N1754" t="str">
        <f>_xll.IMDP("BND",D1754,$N$1,A1754)</f>
        <v>일반</v>
      </c>
      <c r="O1754">
        <f t="shared" si="27"/>
        <v>1.7122700000000001E-3</v>
      </c>
    </row>
    <row r="1755" spans="1:15" x14ac:dyDescent="0.3">
      <c r="A1755" s="73">
        <v>46311</v>
      </c>
      <c r="B1755" s="67" t="s">
        <v>2090</v>
      </c>
      <c r="C1755" s="68" t="s">
        <v>2811</v>
      </c>
      <c r="D1755" s="68" t="s">
        <v>4946</v>
      </c>
      <c r="E1755" s="67" t="s">
        <v>4947</v>
      </c>
      <c r="F1755" s="69">
        <v>3.6080000000000001</v>
      </c>
      <c r="G1755" s="70">
        <v>0.40079999999999999</v>
      </c>
      <c r="H1755" s="70">
        <v>0.26050000000000001</v>
      </c>
      <c r="I1755" s="73">
        <v>45366</v>
      </c>
      <c r="J1755" s="73">
        <v>46461</v>
      </c>
      <c r="K1755" s="69">
        <v>3.5</v>
      </c>
      <c r="L1755" s="68" t="s">
        <v>2609</v>
      </c>
      <c r="M1755" s="71">
        <v>7.0000000000000001E-3</v>
      </c>
      <c r="N1755" t="str">
        <f>_xll.IMDP("BND",D1755,$N$1,A1755)</f>
        <v>일반</v>
      </c>
      <c r="O1755">
        <f t="shared" si="27"/>
        <v>2.8056000000000001E-3</v>
      </c>
    </row>
    <row r="1756" spans="1:15" x14ac:dyDescent="0.3">
      <c r="A1756" s="73">
        <v>46311</v>
      </c>
      <c r="B1756" s="67" t="s">
        <v>2090</v>
      </c>
      <c r="C1756" s="68" t="s">
        <v>2811</v>
      </c>
      <c r="D1756" s="68" t="s">
        <v>4948</v>
      </c>
      <c r="E1756" s="67" t="s">
        <v>4949</v>
      </c>
      <c r="F1756" s="69">
        <v>4.28</v>
      </c>
      <c r="G1756" s="70">
        <v>6.3220999999999998</v>
      </c>
      <c r="H1756" s="70">
        <v>48.221400000000003</v>
      </c>
      <c r="I1756" s="73">
        <v>45399</v>
      </c>
      <c r="J1756" s="73">
        <v>49051</v>
      </c>
      <c r="K1756" s="69">
        <v>3.75</v>
      </c>
      <c r="L1756" s="68" t="s">
        <v>2609</v>
      </c>
      <c r="M1756" s="71">
        <v>4.5999999999999999E-3</v>
      </c>
      <c r="N1756" t="str">
        <f>_xll.IMDP("BND",D1756,$N$1,A1756)</f>
        <v>일반</v>
      </c>
      <c r="O1756">
        <f t="shared" si="27"/>
        <v>2.9081659999999999E-2</v>
      </c>
    </row>
    <row r="1757" spans="1:15" x14ac:dyDescent="0.3">
      <c r="A1757" s="73">
        <v>46311</v>
      </c>
      <c r="B1757" s="67" t="s">
        <v>2090</v>
      </c>
      <c r="C1757" s="68" t="s">
        <v>2811</v>
      </c>
      <c r="D1757" s="68" t="s">
        <v>4950</v>
      </c>
      <c r="E1757" s="67" t="s">
        <v>4951</v>
      </c>
      <c r="F1757" s="69">
        <v>4.1909999999999998</v>
      </c>
      <c r="G1757" s="70">
        <v>2.9950000000000001</v>
      </c>
      <c r="H1757" s="70">
        <v>9.9906000000000006</v>
      </c>
      <c r="I1757" s="73">
        <v>45649</v>
      </c>
      <c r="J1757" s="73">
        <v>47473</v>
      </c>
      <c r="K1757" s="69">
        <v>3.05</v>
      </c>
      <c r="L1757" s="68" t="s">
        <v>2609</v>
      </c>
      <c r="M1757" s="71">
        <v>3.5999999999999999E-3</v>
      </c>
      <c r="N1757" t="str">
        <f>_xll.IMDP("BND",D1757,$N$1,A1757)</f>
        <v>일반</v>
      </c>
      <c r="O1757">
        <f t="shared" si="27"/>
        <v>1.0782E-2</v>
      </c>
    </row>
    <row r="1758" spans="1:15" x14ac:dyDescent="0.3">
      <c r="A1758" s="73">
        <v>46311</v>
      </c>
      <c r="B1758" s="67" t="s">
        <v>2090</v>
      </c>
      <c r="C1758" s="68" t="s">
        <v>2811</v>
      </c>
      <c r="D1758" s="68" t="s">
        <v>4952</v>
      </c>
      <c r="E1758" s="67" t="s">
        <v>4953</v>
      </c>
      <c r="F1758" s="69">
        <v>3.9089999999999998</v>
      </c>
      <c r="G1758" s="70">
        <v>0.7107</v>
      </c>
      <c r="H1758" s="70">
        <v>0.68310000000000004</v>
      </c>
      <c r="I1758" s="73">
        <v>45666</v>
      </c>
      <c r="J1758" s="73">
        <v>46577</v>
      </c>
      <c r="K1758" s="69">
        <v>2.8</v>
      </c>
      <c r="L1758" s="68" t="s">
        <v>2609</v>
      </c>
      <c r="M1758" s="71">
        <v>9.1999999999999998E-3</v>
      </c>
      <c r="N1758" t="str">
        <f>_xll.IMDP("BND",D1758,$N$1,A1758)</f>
        <v>일반</v>
      </c>
      <c r="O1758">
        <f t="shared" si="27"/>
        <v>6.5384399999999995E-3</v>
      </c>
    </row>
    <row r="1759" spans="1:15" x14ac:dyDescent="0.3">
      <c r="A1759" s="73">
        <v>46311</v>
      </c>
      <c r="B1759" s="67" t="s">
        <v>2090</v>
      </c>
      <c r="C1759" s="68" t="s">
        <v>2811</v>
      </c>
      <c r="D1759" s="68" t="s">
        <v>4954</v>
      </c>
      <c r="E1759" s="67" t="s">
        <v>4955</v>
      </c>
      <c r="F1759" s="69">
        <v>4.1959999999999997</v>
      </c>
      <c r="G1759" s="70">
        <v>3.2227000000000001</v>
      </c>
      <c r="H1759" s="70">
        <v>11.521800000000001</v>
      </c>
      <c r="I1759" s="73">
        <v>45736</v>
      </c>
      <c r="J1759" s="73">
        <v>47562</v>
      </c>
      <c r="K1759" s="69">
        <v>2.91</v>
      </c>
      <c r="L1759" s="68" t="s">
        <v>2609</v>
      </c>
      <c r="M1759" s="71">
        <v>4.8999999999999998E-3</v>
      </c>
      <c r="N1759" t="str">
        <f>_xll.IMDP("BND",D1759,$N$1,A1759)</f>
        <v>일반</v>
      </c>
      <c r="O1759">
        <f t="shared" si="27"/>
        <v>1.579123E-2</v>
      </c>
    </row>
    <row r="1760" spans="1:15" x14ac:dyDescent="0.3">
      <c r="A1760" s="73">
        <v>46311</v>
      </c>
      <c r="B1760" s="67" t="s">
        <v>2090</v>
      </c>
      <c r="C1760" s="68" t="s">
        <v>2811</v>
      </c>
      <c r="D1760" s="68" t="s">
        <v>4956</v>
      </c>
      <c r="E1760" s="67" t="s">
        <v>4957</v>
      </c>
      <c r="F1760" s="69">
        <v>4.4249999999999998</v>
      </c>
      <c r="G1760" s="70">
        <v>17.595099999999999</v>
      </c>
      <c r="H1760" s="70">
        <v>423.63080000000002</v>
      </c>
      <c r="I1760" s="73">
        <v>45826</v>
      </c>
      <c r="J1760" s="73">
        <v>56783</v>
      </c>
      <c r="K1760" s="69">
        <v>2.82</v>
      </c>
      <c r="L1760" s="68" t="s">
        <v>2609</v>
      </c>
      <c r="M1760" s="71">
        <v>1.6999999999999999E-3</v>
      </c>
      <c r="N1760" t="str">
        <f>_xll.IMDP("BND",D1760,$N$1,A1760)</f>
        <v>일반</v>
      </c>
      <c r="O1760">
        <f t="shared" si="27"/>
        <v>2.9911669999999994E-2</v>
      </c>
    </row>
    <row r="1761" spans="1:15" x14ac:dyDescent="0.3">
      <c r="A1761" s="73">
        <v>46311</v>
      </c>
      <c r="B1761" s="67" t="s">
        <v>2090</v>
      </c>
      <c r="C1761" s="68" t="s">
        <v>2811</v>
      </c>
      <c r="D1761" s="68" t="s">
        <v>717</v>
      </c>
      <c r="E1761" s="67" t="s">
        <v>718</v>
      </c>
      <c r="F1761" s="69">
        <v>4.4249999999999998</v>
      </c>
      <c r="G1761" s="70">
        <v>17.637699999999999</v>
      </c>
      <c r="H1761" s="70">
        <v>425.14319999999998</v>
      </c>
      <c r="I1761" s="73">
        <v>45853</v>
      </c>
      <c r="J1761" s="73">
        <v>56810</v>
      </c>
      <c r="K1761" s="69">
        <v>2.84</v>
      </c>
      <c r="L1761" s="68" t="s">
        <v>2609</v>
      </c>
      <c r="M1761" s="71">
        <v>4.1000000000000003E-3</v>
      </c>
      <c r="N1761" t="str">
        <f>_xll.IMDP("BND",D1761,$N$1,A1761)</f>
        <v>일반</v>
      </c>
      <c r="O1761">
        <f t="shared" si="27"/>
        <v>7.2314569999999995E-2</v>
      </c>
    </row>
    <row r="1762" spans="1:15" x14ac:dyDescent="0.3">
      <c r="A1762" s="73">
        <v>46311</v>
      </c>
      <c r="B1762" s="67" t="s">
        <v>2090</v>
      </c>
      <c r="C1762" s="68" t="s">
        <v>2811</v>
      </c>
      <c r="D1762" s="68" t="s">
        <v>4958</v>
      </c>
      <c r="E1762" s="67" t="s">
        <v>4959</v>
      </c>
      <c r="F1762" s="69">
        <v>4.2060000000000004</v>
      </c>
      <c r="G1762" s="70">
        <v>3.5977999999999999</v>
      </c>
      <c r="H1762" s="70">
        <v>14.3224</v>
      </c>
      <c r="I1762" s="73">
        <v>45891</v>
      </c>
      <c r="J1762" s="73">
        <v>47717</v>
      </c>
      <c r="K1762" s="69">
        <v>2.77</v>
      </c>
      <c r="L1762" s="68" t="s">
        <v>2609</v>
      </c>
      <c r="M1762" s="71">
        <v>2.2000000000000001E-3</v>
      </c>
      <c r="N1762" t="str">
        <f>_xll.IMDP("BND",D1762,$N$1,A1762)</f>
        <v>일반</v>
      </c>
      <c r="O1762">
        <f t="shared" si="27"/>
        <v>7.9151600000000009E-3</v>
      </c>
    </row>
    <row r="1763" spans="1:15" x14ac:dyDescent="0.3">
      <c r="A1763" s="73">
        <v>46311</v>
      </c>
      <c r="B1763" s="67" t="s">
        <v>2090</v>
      </c>
      <c r="C1763" s="68" t="s">
        <v>2811</v>
      </c>
      <c r="D1763" s="68" t="s">
        <v>4960</v>
      </c>
      <c r="E1763" s="67" t="s">
        <v>4961</v>
      </c>
      <c r="F1763" s="69">
        <v>4.0869999999999997</v>
      </c>
      <c r="G1763" s="70">
        <v>1.8250999999999999</v>
      </c>
      <c r="H1763" s="70">
        <v>3.8369</v>
      </c>
      <c r="I1763" s="73">
        <v>45909</v>
      </c>
      <c r="J1763" s="73">
        <v>47004</v>
      </c>
      <c r="K1763" s="69">
        <v>2.62</v>
      </c>
      <c r="L1763" s="68" t="s">
        <v>2609</v>
      </c>
      <c r="M1763" s="71">
        <v>6.3E-3</v>
      </c>
      <c r="N1763" t="str">
        <f>_xll.IMDP("BND",D1763,$N$1,A1763)</f>
        <v>일반</v>
      </c>
      <c r="O1763">
        <f t="shared" si="27"/>
        <v>1.1498130000000001E-2</v>
      </c>
    </row>
    <row r="1764" spans="1:15" x14ac:dyDescent="0.3">
      <c r="A1764" s="73">
        <v>46311</v>
      </c>
      <c r="B1764" s="67" t="s">
        <v>2090</v>
      </c>
      <c r="C1764" s="68" t="s">
        <v>2811</v>
      </c>
      <c r="D1764" s="68" t="s">
        <v>1860</v>
      </c>
      <c r="E1764" s="67" t="s">
        <v>1861</v>
      </c>
      <c r="F1764" s="69">
        <v>4.117</v>
      </c>
      <c r="G1764" s="70">
        <v>2.0440999999999998</v>
      </c>
      <c r="H1764" s="70">
        <v>4.7789999999999999</v>
      </c>
      <c r="I1764" s="73">
        <v>46000</v>
      </c>
      <c r="J1764" s="73">
        <v>47095</v>
      </c>
      <c r="K1764" s="69">
        <v>3.24</v>
      </c>
      <c r="L1764" s="68" t="s">
        <v>2609</v>
      </c>
      <c r="M1764" s="71">
        <v>1.1900000000000001E-2</v>
      </c>
      <c r="N1764" t="str">
        <f>_xll.IMDP("BND",D1764,$N$1,A1764)</f>
        <v>일반</v>
      </c>
      <c r="O1764">
        <f t="shared" si="27"/>
        <v>2.4324789999999999E-2</v>
      </c>
    </row>
    <row r="1765" spans="1:15" x14ac:dyDescent="0.3">
      <c r="A1765" s="73">
        <v>46311</v>
      </c>
      <c r="B1765" s="67" t="s">
        <v>2090</v>
      </c>
      <c r="C1765" s="68" t="s">
        <v>2811</v>
      </c>
      <c r="D1765" s="68" t="s">
        <v>4962</v>
      </c>
      <c r="E1765" s="67" t="s">
        <v>4963</v>
      </c>
      <c r="F1765" s="69">
        <v>4.125</v>
      </c>
      <c r="G1765" s="70">
        <v>2.1377999999999999</v>
      </c>
      <c r="H1765" s="70">
        <v>5.2756999999999996</v>
      </c>
      <c r="I1765" s="73">
        <v>46041</v>
      </c>
      <c r="J1765" s="73">
        <v>47137</v>
      </c>
      <c r="K1765" s="69">
        <v>3.26</v>
      </c>
      <c r="L1765" s="68" t="s">
        <v>2609</v>
      </c>
      <c r="M1765" s="71">
        <v>6.8999999999999999E-3</v>
      </c>
      <c r="N1765" t="str">
        <f>_xll.IMDP("BND",D1765,$N$1,A1765)</f>
        <v>일반</v>
      </c>
      <c r="O1765">
        <f t="shared" si="27"/>
        <v>1.475082E-2</v>
      </c>
    </row>
    <row r="1766" spans="1:15" x14ac:dyDescent="0.3">
      <c r="A1766" s="73">
        <v>46311</v>
      </c>
      <c r="B1766" s="67" t="s">
        <v>2090</v>
      </c>
      <c r="C1766" s="68" t="s">
        <v>2811</v>
      </c>
      <c r="D1766" s="68" t="s">
        <v>373</v>
      </c>
      <c r="E1766" s="67" t="s">
        <v>375</v>
      </c>
      <c r="F1766" s="69">
        <v>4.1420000000000003</v>
      </c>
      <c r="G1766" s="70">
        <v>2.3481000000000001</v>
      </c>
      <c r="H1766" s="70">
        <v>6.3493000000000004</v>
      </c>
      <c r="I1766" s="73">
        <v>46129</v>
      </c>
      <c r="J1766" s="73">
        <v>47225</v>
      </c>
      <c r="K1766" s="69">
        <v>3.66</v>
      </c>
      <c r="L1766" s="68" t="s">
        <v>2609</v>
      </c>
      <c r="M1766" s="71">
        <v>6.0000000000000001E-3</v>
      </c>
      <c r="N1766" t="str">
        <f>_xll.IMDP("BND",D1766,$N$1,A1766)</f>
        <v>일반</v>
      </c>
      <c r="O1766">
        <f t="shared" si="27"/>
        <v>1.4088600000000001E-2</v>
      </c>
    </row>
    <row r="1767" spans="1:15" x14ac:dyDescent="0.3">
      <c r="A1767" s="73">
        <v>46311</v>
      </c>
      <c r="B1767" s="67" t="s">
        <v>2090</v>
      </c>
      <c r="C1767" s="68" t="s">
        <v>2811</v>
      </c>
      <c r="D1767" s="68" t="s">
        <v>15617</v>
      </c>
      <c r="E1767" s="67" t="s">
        <v>15618</v>
      </c>
      <c r="F1767" s="69">
        <v>4.2539999999999996</v>
      </c>
      <c r="G1767" s="70">
        <v>4.3701999999999996</v>
      </c>
      <c r="H1767" s="70">
        <v>21.548400000000001</v>
      </c>
      <c r="I1767" s="73">
        <v>46283</v>
      </c>
      <c r="J1767" s="73">
        <v>48109</v>
      </c>
      <c r="K1767" s="69">
        <v>4.58</v>
      </c>
      <c r="L1767" s="68" t="s">
        <v>2609</v>
      </c>
      <c r="M1767" s="71">
        <v>7.1000000000000004E-3</v>
      </c>
      <c r="N1767" t="str">
        <f>_xll.IMDP("BND",D1767,$N$1,A1767)</f>
        <v>일반</v>
      </c>
      <c r="O1767">
        <f t="shared" si="27"/>
        <v>3.1028419999999998E-2</v>
      </c>
    </row>
    <row r="1768" spans="1:15" x14ac:dyDescent="0.3">
      <c r="A1768" s="73">
        <v>46311</v>
      </c>
      <c r="B1768" s="67" t="s">
        <v>2090</v>
      </c>
      <c r="C1768" s="68" t="s">
        <v>2811</v>
      </c>
      <c r="D1768" s="68" t="s">
        <v>16050</v>
      </c>
      <c r="E1768" s="67" t="s">
        <v>16051</v>
      </c>
      <c r="F1768" s="69">
        <v>4.2679999999999998</v>
      </c>
      <c r="G1768" s="70">
        <v>2.7898000000000001</v>
      </c>
      <c r="H1768" s="70">
        <v>8.7660999999999998</v>
      </c>
      <c r="I1768" s="73">
        <v>46310</v>
      </c>
      <c r="J1768" s="73">
        <v>47406</v>
      </c>
      <c r="K1768" s="69">
        <v>4.3099999999999996</v>
      </c>
      <c r="L1768" s="68" t="s">
        <v>2609</v>
      </c>
      <c r="M1768" s="71">
        <v>6.0000000000000001E-3</v>
      </c>
      <c r="N1768" t="str">
        <f>_xll.IMDP("BND",D1768,$N$1,A1768)</f>
        <v>일반</v>
      </c>
      <c r="O1768">
        <f t="shared" si="27"/>
        <v>1.6738800000000002E-2</v>
      </c>
    </row>
    <row r="1769" spans="1:15" x14ac:dyDescent="0.3">
      <c r="A1769" s="73">
        <v>46311</v>
      </c>
      <c r="B1769" s="67" t="s">
        <v>2090</v>
      </c>
      <c r="C1769" s="68" t="s">
        <v>2811</v>
      </c>
      <c r="D1769" s="68" t="s">
        <v>4964</v>
      </c>
      <c r="E1769" s="67" t="s">
        <v>4965</v>
      </c>
      <c r="F1769" s="69">
        <v>4.2619999999999996</v>
      </c>
      <c r="G1769" s="70">
        <v>4.9184999999999999</v>
      </c>
      <c r="H1769" s="70">
        <v>28.530200000000001</v>
      </c>
      <c r="I1769" s="73">
        <v>41067</v>
      </c>
      <c r="J1769" s="73">
        <v>48372</v>
      </c>
      <c r="K1769" s="69">
        <v>3.99</v>
      </c>
      <c r="L1769" s="68" t="s">
        <v>2609</v>
      </c>
      <c r="M1769" s="71">
        <v>4.5999999999999999E-3</v>
      </c>
      <c r="N1769" t="str">
        <f>_xll.IMDP("BND",D1769,$N$1,A1769)</f>
        <v>일반</v>
      </c>
      <c r="O1769">
        <f t="shared" si="27"/>
        <v>2.2625099999999999E-2</v>
      </c>
    </row>
    <row r="1770" spans="1:15" x14ac:dyDescent="0.3">
      <c r="A1770" s="73">
        <v>46311</v>
      </c>
      <c r="B1770" s="67" t="s">
        <v>2090</v>
      </c>
      <c r="C1770" s="68" t="s">
        <v>2811</v>
      </c>
      <c r="D1770" s="68" t="s">
        <v>4966</v>
      </c>
      <c r="E1770" s="67" t="s">
        <v>4967</v>
      </c>
      <c r="F1770" s="69">
        <v>4.3920000000000003</v>
      </c>
      <c r="G1770" s="70">
        <v>15.2559</v>
      </c>
      <c r="H1770" s="70">
        <v>279.20839999999998</v>
      </c>
      <c r="I1770" s="73">
        <v>42545</v>
      </c>
      <c r="J1770" s="73">
        <v>53502</v>
      </c>
      <c r="K1770" s="69">
        <v>1.83</v>
      </c>
      <c r="L1770" s="68" t="s">
        <v>2609</v>
      </c>
      <c r="M1770" s="71">
        <v>1.5E-3</v>
      </c>
      <c r="N1770" t="str">
        <f>_xll.IMDP("BND",D1770,$N$1,A1770)</f>
        <v>일반</v>
      </c>
      <c r="O1770">
        <f t="shared" si="27"/>
        <v>2.2883850000000001E-2</v>
      </c>
    </row>
    <row r="1771" spans="1:15" x14ac:dyDescent="0.3">
      <c r="A1771" s="73">
        <v>46311</v>
      </c>
      <c r="B1771" s="67" t="s">
        <v>2090</v>
      </c>
      <c r="C1771" s="68" t="s">
        <v>2811</v>
      </c>
      <c r="D1771" s="68" t="s">
        <v>694</v>
      </c>
      <c r="E1771" s="67" t="s">
        <v>4968</v>
      </c>
      <c r="F1771" s="69">
        <v>4.306</v>
      </c>
      <c r="G1771" s="70">
        <v>8.0176999999999996</v>
      </c>
      <c r="H1771" s="70">
        <v>71.58</v>
      </c>
      <c r="I1771" s="73">
        <v>42606</v>
      </c>
      <c r="J1771" s="73">
        <v>49545</v>
      </c>
      <c r="K1771" s="69">
        <v>1.56</v>
      </c>
      <c r="L1771" s="68" t="s">
        <v>2609</v>
      </c>
      <c r="M1771" s="71">
        <v>4.7999999999999996E-3</v>
      </c>
      <c r="N1771" t="str">
        <f>_xll.IMDP("BND",D1771,$N$1,A1771)</f>
        <v>일반</v>
      </c>
      <c r="O1771">
        <f t="shared" si="27"/>
        <v>3.8484959999999992E-2</v>
      </c>
    </row>
    <row r="1772" spans="1:15" x14ac:dyDescent="0.3">
      <c r="A1772" s="73">
        <v>46311</v>
      </c>
      <c r="B1772" s="67" t="s">
        <v>2090</v>
      </c>
      <c r="C1772" s="68" t="s">
        <v>2811</v>
      </c>
      <c r="D1772" s="68" t="s">
        <v>4969</v>
      </c>
      <c r="E1772" s="67" t="s">
        <v>4970</v>
      </c>
      <c r="F1772" s="69">
        <v>3.4430000000000001</v>
      </c>
      <c r="G1772" s="70">
        <v>0.29389999999999999</v>
      </c>
      <c r="H1772" s="70">
        <v>0.23080000000000001</v>
      </c>
      <c r="I1772" s="73">
        <v>42772</v>
      </c>
      <c r="J1772" s="73">
        <v>46424</v>
      </c>
      <c r="K1772" s="69">
        <v>2.2400000000000002</v>
      </c>
      <c r="L1772" s="68" t="s">
        <v>2609</v>
      </c>
      <c r="M1772" s="71">
        <v>4.5999999999999999E-3</v>
      </c>
      <c r="N1772" t="str">
        <f>_xll.IMDP("BND",D1772,$N$1,A1772)</f>
        <v>일반</v>
      </c>
      <c r="O1772">
        <f t="shared" si="27"/>
        <v>1.35194E-3</v>
      </c>
    </row>
    <row r="1773" spans="1:15" x14ac:dyDescent="0.3">
      <c r="A1773" s="73">
        <v>46311</v>
      </c>
      <c r="B1773" s="67" t="s">
        <v>2090</v>
      </c>
      <c r="C1773" s="68" t="s">
        <v>2811</v>
      </c>
      <c r="D1773" s="68" t="s">
        <v>4971</v>
      </c>
      <c r="E1773" s="67" t="s">
        <v>4972</v>
      </c>
      <c r="F1773" s="69">
        <v>4.3289999999999997</v>
      </c>
      <c r="G1773" s="70">
        <v>9.0029000000000003</v>
      </c>
      <c r="H1773" s="70">
        <v>92.505099999999999</v>
      </c>
      <c r="I1773" s="73">
        <v>42831</v>
      </c>
      <c r="J1773" s="73">
        <v>50136</v>
      </c>
      <c r="K1773" s="69">
        <v>2.34</v>
      </c>
      <c r="L1773" s="68" t="s">
        <v>2609</v>
      </c>
      <c r="M1773" s="71">
        <v>2.3E-3</v>
      </c>
      <c r="N1773" t="str">
        <f>_xll.IMDP("BND",D1773,$N$1,A1773)</f>
        <v>일반</v>
      </c>
      <c r="O1773">
        <f t="shared" si="27"/>
        <v>2.070667E-2</v>
      </c>
    </row>
    <row r="1774" spans="1:15" x14ac:dyDescent="0.3">
      <c r="A1774" s="73">
        <v>46311</v>
      </c>
      <c r="B1774" s="67" t="s">
        <v>2090</v>
      </c>
      <c r="C1774" s="68" t="s">
        <v>2811</v>
      </c>
      <c r="D1774" s="68" t="s">
        <v>4973</v>
      </c>
      <c r="E1774" s="67" t="s">
        <v>4974</v>
      </c>
      <c r="F1774" s="69">
        <v>4.3330000000000002</v>
      </c>
      <c r="G1774" s="70">
        <v>9.3379999999999992</v>
      </c>
      <c r="H1774" s="70">
        <v>101.7055</v>
      </c>
      <c r="I1774" s="73">
        <v>43117</v>
      </c>
      <c r="J1774" s="73">
        <v>50422</v>
      </c>
      <c r="K1774" s="69">
        <v>2.72</v>
      </c>
      <c r="L1774" s="68" t="s">
        <v>2609</v>
      </c>
      <c r="M1774" s="71">
        <v>4.0000000000000001E-3</v>
      </c>
      <c r="N1774" t="str">
        <f>_xll.IMDP("BND",D1774,$N$1,A1774)</f>
        <v>일반</v>
      </c>
      <c r="O1774">
        <f t="shared" si="27"/>
        <v>3.7351999999999996E-2</v>
      </c>
    </row>
    <row r="1775" spans="1:15" x14ac:dyDescent="0.3">
      <c r="A1775" s="73">
        <v>46311</v>
      </c>
      <c r="B1775" s="67" t="s">
        <v>2090</v>
      </c>
      <c r="C1775" s="68" t="s">
        <v>2811</v>
      </c>
      <c r="D1775" s="68" t="s">
        <v>4975</v>
      </c>
      <c r="E1775" s="67" t="s">
        <v>4976</v>
      </c>
      <c r="F1775" s="69">
        <v>4.4050000000000002</v>
      </c>
      <c r="G1775" s="70">
        <v>16.346499999999999</v>
      </c>
      <c r="H1775" s="70">
        <v>330.0437</v>
      </c>
      <c r="I1775" s="73">
        <v>43454</v>
      </c>
      <c r="J1775" s="73">
        <v>54412</v>
      </c>
      <c r="K1775" s="69">
        <v>1.97</v>
      </c>
      <c r="L1775" s="68" t="s">
        <v>2609</v>
      </c>
      <c r="M1775" s="71">
        <v>1.5E-3</v>
      </c>
      <c r="N1775" t="str">
        <f>_xll.IMDP("BND",D1775,$N$1,A1775)</f>
        <v>일반</v>
      </c>
      <c r="O1775">
        <f t="shared" si="27"/>
        <v>2.451975E-2</v>
      </c>
    </row>
    <row r="1776" spans="1:15" x14ac:dyDescent="0.3">
      <c r="A1776" s="73">
        <v>46311</v>
      </c>
      <c r="B1776" s="67" t="s">
        <v>2090</v>
      </c>
      <c r="C1776" s="68" t="s">
        <v>2811</v>
      </c>
      <c r="D1776" s="68" t="s">
        <v>4977</v>
      </c>
      <c r="E1776" s="67" t="s">
        <v>4978</v>
      </c>
      <c r="F1776" s="69">
        <v>4.41</v>
      </c>
      <c r="G1776" s="70">
        <v>17.234000000000002</v>
      </c>
      <c r="H1776" s="70">
        <v>360.43900000000002</v>
      </c>
      <c r="I1776" s="73">
        <v>43662</v>
      </c>
      <c r="J1776" s="73">
        <v>54620</v>
      </c>
      <c r="K1776" s="69">
        <v>1.63</v>
      </c>
      <c r="L1776" s="68" t="s">
        <v>2609</v>
      </c>
      <c r="M1776" s="71">
        <v>1.6999999999999999E-3</v>
      </c>
      <c r="N1776" t="str">
        <f>_xll.IMDP("BND",D1776,$N$1,A1776)</f>
        <v>일반</v>
      </c>
      <c r="O1776">
        <f t="shared" si="27"/>
        <v>2.9297800000000002E-2</v>
      </c>
    </row>
    <row r="1777" spans="1:15" x14ac:dyDescent="0.3">
      <c r="A1777" s="73">
        <v>46311</v>
      </c>
      <c r="B1777" s="67" t="s">
        <v>2090</v>
      </c>
      <c r="C1777" s="68" t="s">
        <v>2811</v>
      </c>
      <c r="D1777" s="68" t="s">
        <v>4979</v>
      </c>
      <c r="E1777" s="67" t="s">
        <v>4980</v>
      </c>
      <c r="F1777" s="69">
        <v>4.4119999999999999</v>
      </c>
      <c r="G1777" s="70">
        <v>17.262</v>
      </c>
      <c r="H1777" s="70">
        <v>364.69959999999998</v>
      </c>
      <c r="I1777" s="73">
        <v>43759</v>
      </c>
      <c r="J1777" s="73">
        <v>54717</v>
      </c>
      <c r="K1777" s="69">
        <v>1.63</v>
      </c>
      <c r="L1777" s="68" t="s">
        <v>2609</v>
      </c>
      <c r="M1777" s="71">
        <v>2E-3</v>
      </c>
      <c r="N1777" t="str">
        <f>_xll.IMDP("BND",D1777,$N$1,A1777)</f>
        <v>일반</v>
      </c>
      <c r="O1777">
        <f t="shared" si="27"/>
        <v>3.4523999999999999E-2</v>
      </c>
    </row>
    <row r="1778" spans="1:15" x14ac:dyDescent="0.3">
      <c r="A1778" s="73">
        <v>46311</v>
      </c>
      <c r="B1778" s="67" t="s">
        <v>2090</v>
      </c>
      <c r="C1778" s="68" t="s">
        <v>2811</v>
      </c>
      <c r="D1778" s="68" t="s">
        <v>4981</v>
      </c>
      <c r="E1778" s="67" t="s">
        <v>4982</v>
      </c>
      <c r="F1778" s="69">
        <v>4.415</v>
      </c>
      <c r="G1778" s="70">
        <v>17.3215</v>
      </c>
      <c r="H1778" s="70">
        <v>367.67540000000002</v>
      </c>
      <c r="I1778" s="73">
        <v>43840</v>
      </c>
      <c r="J1778" s="73">
        <v>54798</v>
      </c>
      <c r="K1778" s="69">
        <v>1.71</v>
      </c>
      <c r="L1778" s="68" t="s">
        <v>2609</v>
      </c>
      <c r="M1778" s="71">
        <v>3.3999999999999998E-3</v>
      </c>
      <c r="N1778" t="str">
        <f>_xll.IMDP("BND",D1778,$N$1,A1778)</f>
        <v>일반</v>
      </c>
      <c r="O1778">
        <f t="shared" si="27"/>
        <v>5.8893099999999997E-2</v>
      </c>
    </row>
    <row r="1779" spans="1:15" x14ac:dyDescent="0.3">
      <c r="A1779" s="73">
        <v>46311</v>
      </c>
      <c r="B1779" s="67" t="s">
        <v>2090</v>
      </c>
      <c r="C1779" s="68" t="s">
        <v>2811</v>
      </c>
      <c r="D1779" s="68" t="s">
        <v>4983</v>
      </c>
      <c r="E1779" s="67" t="s">
        <v>4984</v>
      </c>
      <c r="F1779" s="69">
        <v>4.4139999999999997</v>
      </c>
      <c r="G1779" s="70">
        <v>17.827500000000001</v>
      </c>
      <c r="H1779" s="70">
        <v>383.738</v>
      </c>
      <c r="I1779" s="73">
        <v>43903</v>
      </c>
      <c r="J1779" s="73">
        <v>54860</v>
      </c>
      <c r="K1779" s="69">
        <v>1.54</v>
      </c>
      <c r="L1779" s="68" t="s">
        <v>2609</v>
      </c>
      <c r="M1779" s="71">
        <v>2.7000000000000001E-3</v>
      </c>
      <c r="N1779" t="str">
        <f>_xll.IMDP("BND",D1779,$N$1,A1779)</f>
        <v>일반</v>
      </c>
      <c r="O1779">
        <f t="shared" si="27"/>
        <v>4.8134250000000003E-2</v>
      </c>
    </row>
    <row r="1780" spans="1:15" x14ac:dyDescent="0.3">
      <c r="A1780" s="73">
        <v>46311</v>
      </c>
      <c r="B1780" s="67" t="s">
        <v>2090</v>
      </c>
      <c r="C1780" s="68" t="s">
        <v>2811</v>
      </c>
      <c r="D1780" s="68" t="s">
        <v>4985</v>
      </c>
      <c r="E1780" s="67" t="s">
        <v>4986</v>
      </c>
      <c r="F1780" s="69">
        <v>4.12</v>
      </c>
      <c r="G1780" s="70">
        <v>2.0747</v>
      </c>
      <c r="H1780" s="70">
        <v>4.9227999999999996</v>
      </c>
      <c r="I1780" s="73">
        <v>45282</v>
      </c>
      <c r="J1780" s="73">
        <v>47109</v>
      </c>
      <c r="K1780" s="69">
        <v>3.63</v>
      </c>
      <c r="L1780" s="68" t="s">
        <v>2609</v>
      </c>
      <c r="M1780" s="71">
        <v>6.8999999999999999E-3</v>
      </c>
      <c r="N1780" t="str">
        <f>_xll.IMDP("BND",D1780,$N$1,A1780)</f>
        <v>일반</v>
      </c>
      <c r="O1780">
        <f t="shared" si="27"/>
        <v>1.4315430000000001E-2</v>
      </c>
    </row>
    <row r="1781" spans="1:15" x14ac:dyDescent="0.3">
      <c r="A1781" s="73">
        <v>46311</v>
      </c>
      <c r="B1781" s="67" t="s">
        <v>2090</v>
      </c>
      <c r="C1781" s="68" t="s">
        <v>2811</v>
      </c>
      <c r="D1781" s="68" t="s">
        <v>4987</v>
      </c>
      <c r="E1781" s="67" t="s">
        <v>4988</v>
      </c>
      <c r="F1781" s="69">
        <v>4.1280000000000001</v>
      </c>
      <c r="G1781" s="70">
        <v>2.1648999999999998</v>
      </c>
      <c r="H1781" s="70">
        <v>5.3663999999999996</v>
      </c>
      <c r="I1781" s="73">
        <v>45323</v>
      </c>
      <c r="J1781" s="73">
        <v>47150</v>
      </c>
      <c r="K1781" s="69">
        <v>3.57</v>
      </c>
      <c r="L1781" s="68" t="s">
        <v>2609</v>
      </c>
      <c r="M1781" s="71">
        <v>3.2000000000000002E-3</v>
      </c>
      <c r="N1781" t="str">
        <f>_xll.IMDP("BND",D1781,$N$1,A1781)</f>
        <v>일반</v>
      </c>
      <c r="O1781">
        <f t="shared" si="27"/>
        <v>6.9276799999999994E-3</v>
      </c>
    </row>
    <row r="1782" spans="1:15" x14ac:dyDescent="0.3">
      <c r="A1782" s="73">
        <v>46311</v>
      </c>
      <c r="B1782" s="67" t="s">
        <v>2090</v>
      </c>
      <c r="C1782" s="68" t="s">
        <v>2811</v>
      </c>
      <c r="D1782" s="68" t="s">
        <v>4989</v>
      </c>
      <c r="E1782" s="67" t="s">
        <v>4990</v>
      </c>
      <c r="F1782" s="69">
        <v>3.8919999999999999</v>
      </c>
      <c r="G1782" s="70">
        <v>0.67669999999999997</v>
      </c>
      <c r="H1782" s="70">
        <v>0.628</v>
      </c>
      <c r="I1782" s="73">
        <v>45470</v>
      </c>
      <c r="J1782" s="73">
        <v>46565</v>
      </c>
      <c r="K1782" s="69">
        <v>3.36</v>
      </c>
      <c r="L1782" s="68" t="s">
        <v>2609</v>
      </c>
      <c r="M1782" s="71">
        <v>4.5999999999999999E-3</v>
      </c>
      <c r="N1782" t="str">
        <f>_xll.IMDP("BND",D1782,$N$1,A1782)</f>
        <v>일반</v>
      </c>
      <c r="O1782">
        <f t="shared" si="27"/>
        <v>3.1128199999999996E-3</v>
      </c>
    </row>
    <row r="1783" spans="1:15" x14ac:dyDescent="0.3">
      <c r="A1783" s="73">
        <v>46311</v>
      </c>
      <c r="B1783" s="67" t="s">
        <v>2090</v>
      </c>
      <c r="C1783" s="68" t="s">
        <v>2811</v>
      </c>
      <c r="D1783" s="68" t="s">
        <v>4991</v>
      </c>
      <c r="E1783" s="67" t="s">
        <v>4992</v>
      </c>
      <c r="F1783" s="69">
        <v>4.1920000000000002</v>
      </c>
      <c r="G1783" s="70">
        <v>3.0577999999999999</v>
      </c>
      <c r="H1783" s="70">
        <v>10.448700000000001</v>
      </c>
      <c r="I1783" s="73">
        <v>45678</v>
      </c>
      <c r="J1783" s="73">
        <v>47504</v>
      </c>
      <c r="K1783" s="69">
        <v>2.94</v>
      </c>
      <c r="L1783" s="68" t="s">
        <v>2609</v>
      </c>
      <c r="M1783" s="71">
        <v>8.0999999999999996E-3</v>
      </c>
      <c r="N1783" t="str">
        <f>_xll.IMDP("BND",D1783,$N$1,A1783)</f>
        <v>일반</v>
      </c>
      <c r="O1783">
        <f t="shared" si="27"/>
        <v>2.4768179999999997E-2</v>
      </c>
    </row>
    <row r="1784" spans="1:15" x14ac:dyDescent="0.3">
      <c r="A1784" s="73">
        <v>46311</v>
      </c>
      <c r="B1784" s="67" t="s">
        <v>2090</v>
      </c>
      <c r="C1784" s="68" t="s">
        <v>2811</v>
      </c>
      <c r="D1784" s="68" t="s">
        <v>4993</v>
      </c>
      <c r="E1784" s="67" t="s">
        <v>4994</v>
      </c>
      <c r="F1784" s="69">
        <v>4.0430000000000001</v>
      </c>
      <c r="G1784" s="70">
        <v>1.6354</v>
      </c>
      <c r="H1784" s="70">
        <v>3.1154000000000002</v>
      </c>
      <c r="I1784" s="73">
        <v>45834</v>
      </c>
      <c r="J1784" s="73">
        <v>46930</v>
      </c>
      <c r="K1784" s="69">
        <v>2.66</v>
      </c>
      <c r="L1784" s="68" t="s">
        <v>2609</v>
      </c>
      <c r="M1784" s="71">
        <v>4.4999999999999997E-3</v>
      </c>
      <c r="N1784" t="str">
        <f>_xll.IMDP("BND",D1784,$N$1,A1784)</f>
        <v>일반</v>
      </c>
      <c r="O1784">
        <f t="shared" si="27"/>
        <v>7.3592999999999992E-3</v>
      </c>
    </row>
    <row r="1785" spans="1:15" x14ac:dyDescent="0.3">
      <c r="A1785" s="73">
        <v>46311</v>
      </c>
      <c r="B1785" s="67" t="s">
        <v>2090</v>
      </c>
      <c r="C1785" s="68" t="s">
        <v>2811</v>
      </c>
      <c r="D1785" s="68" t="s">
        <v>4995</v>
      </c>
      <c r="E1785" s="67" t="s">
        <v>4996</v>
      </c>
      <c r="F1785" s="69">
        <v>4.2039999999999997</v>
      </c>
      <c r="G1785" s="70">
        <v>3.52</v>
      </c>
      <c r="H1785" s="70">
        <v>13.748900000000001</v>
      </c>
      <c r="I1785" s="73">
        <v>45862</v>
      </c>
      <c r="J1785" s="73">
        <v>47688</v>
      </c>
      <c r="K1785" s="69">
        <v>2.77</v>
      </c>
      <c r="L1785" s="68" t="s">
        <v>2609</v>
      </c>
      <c r="M1785" s="71">
        <v>4.4000000000000003E-3</v>
      </c>
      <c r="N1785" t="str">
        <f>_xll.IMDP("BND",D1785,$N$1,A1785)</f>
        <v>일반</v>
      </c>
      <c r="O1785">
        <f t="shared" si="27"/>
        <v>1.5488000000000002E-2</v>
      </c>
    </row>
    <row r="1786" spans="1:15" x14ac:dyDescent="0.3">
      <c r="A1786" s="73">
        <v>46311</v>
      </c>
      <c r="B1786" s="67" t="s">
        <v>2090</v>
      </c>
      <c r="C1786" s="68" t="s">
        <v>2811</v>
      </c>
      <c r="D1786" s="68" t="s">
        <v>4997</v>
      </c>
      <c r="E1786" s="67" t="s">
        <v>4998</v>
      </c>
      <c r="F1786" s="69">
        <v>4.4260000000000002</v>
      </c>
      <c r="G1786" s="70">
        <v>17.831199999999999</v>
      </c>
      <c r="H1786" s="70">
        <v>432.10199999999998</v>
      </c>
      <c r="I1786" s="73">
        <v>45925</v>
      </c>
      <c r="J1786" s="73">
        <v>56882</v>
      </c>
      <c r="K1786" s="69">
        <v>2.84</v>
      </c>
      <c r="L1786" s="68" t="s">
        <v>2609</v>
      </c>
      <c r="M1786" s="71">
        <v>1.6999999999999999E-3</v>
      </c>
      <c r="N1786" t="str">
        <f>_xll.IMDP("BND",D1786,$N$1,A1786)</f>
        <v>일반</v>
      </c>
      <c r="O1786">
        <f t="shared" si="27"/>
        <v>3.0313039999999996E-2</v>
      </c>
    </row>
    <row r="1787" spans="1:15" x14ac:dyDescent="0.3">
      <c r="A1787" s="73">
        <v>46311</v>
      </c>
      <c r="B1787" s="67" t="s">
        <v>2090</v>
      </c>
      <c r="C1787" s="68" t="s">
        <v>2811</v>
      </c>
      <c r="D1787" s="68" t="s">
        <v>4999</v>
      </c>
      <c r="E1787" s="67" t="s">
        <v>5000</v>
      </c>
      <c r="F1787" s="69">
        <v>3.867</v>
      </c>
      <c r="G1787" s="70">
        <v>0.64200000000000002</v>
      </c>
      <c r="H1787" s="70">
        <v>0.73150000000000004</v>
      </c>
      <c r="I1787" s="73">
        <v>41078</v>
      </c>
      <c r="J1787" s="73">
        <v>46556</v>
      </c>
      <c r="K1787" s="69">
        <v>3.9</v>
      </c>
      <c r="L1787" s="68" t="s">
        <v>2609</v>
      </c>
      <c r="M1787" s="71">
        <v>6.1000000000000004E-3</v>
      </c>
      <c r="N1787" t="str">
        <f>_xll.IMDP("BND",D1787,$N$1,A1787)</f>
        <v>일반</v>
      </c>
      <c r="O1787">
        <f t="shared" si="27"/>
        <v>3.9162000000000008E-3</v>
      </c>
    </row>
    <row r="1788" spans="1:15" x14ac:dyDescent="0.3">
      <c r="A1788" s="73">
        <v>46311</v>
      </c>
      <c r="B1788" s="67" t="s">
        <v>2090</v>
      </c>
      <c r="C1788" s="68" t="s">
        <v>2811</v>
      </c>
      <c r="D1788" s="68" t="s">
        <v>5001</v>
      </c>
      <c r="E1788" s="67" t="s">
        <v>5002</v>
      </c>
      <c r="F1788" s="69">
        <v>4.4109999999999996</v>
      </c>
      <c r="G1788" s="70">
        <v>15.028</v>
      </c>
      <c r="H1788" s="70">
        <v>278.10829999999999</v>
      </c>
      <c r="I1788" s="73">
        <v>42775</v>
      </c>
      <c r="J1788" s="73">
        <v>53732</v>
      </c>
      <c r="K1788" s="69">
        <v>2.2999999999999998</v>
      </c>
      <c r="L1788" s="68" t="s">
        <v>2609</v>
      </c>
      <c r="M1788" s="71">
        <v>2.3E-3</v>
      </c>
      <c r="N1788" t="str">
        <f>_xll.IMDP("BND",D1788,$N$1,A1788)</f>
        <v>일반</v>
      </c>
      <c r="O1788">
        <f t="shared" si="27"/>
        <v>3.4564400000000002E-2</v>
      </c>
    </row>
    <row r="1789" spans="1:15" x14ac:dyDescent="0.3">
      <c r="A1789" s="73">
        <v>46311</v>
      </c>
      <c r="B1789" s="67" t="s">
        <v>2090</v>
      </c>
      <c r="C1789" s="68" t="s">
        <v>2811</v>
      </c>
      <c r="D1789" s="68" t="s">
        <v>5003</v>
      </c>
      <c r="E1789" s="67" t="s">
        <v>5004</v>
      </c>
      <c r="F1789" s="69">
        <v>4.1219999999999999</v>
      </c>
      <c r="G1789" s="70">
        <v>2.1025</v>
      </c>
      <c r="H1789" s="70">
        <v>5.0349000000000004</v>
      </c>
      <c r="I1789" s="73">
        <v>46020</v>
      </c>
      <c r="J1789" s="73">
        <v>47116</v>
      </c>
      <c r="K1789" s="69">
        <v>3.2</v>
      </c>
      <c r="L1789" s="68" t="s">
        <v>2609</v>
      </c>
      <c r="M1789" s="71">
        <v>2.3E-3</v>
      </c>
      <c r="N1789" t="str">
        <f>_xll.IMDP("BND",D1789,$N$1,A1789)</f>
        <v>일반</v>
      </c>
      <c r="O1789">
        <f t="shared" si="27"/>
        <v>4.8357499999999998E-3</v>
      </c>
    </row>
    <row r="1790" spans="1:15" x14ac:dyDescent="0.3">
      <c r="A1790" s="73">
        <v>46311</v>
      </c>
      <c r="B1790" s="67" t="s">
        <v>2090</v>
      </c>
      <c r="C1790" s="68" t="s">
        <v>2811</v>
      </c>
      <c r="D1790" s="68" t="s">
        <v>5005</v>
      </c>
      <c r="E1790" s="67" t="s">
        <v>5006</v>
      </c>
      <c r="F1790" s="69">
        <v>4.3289999999999997</v>
      </c>
      <c r="G1790" s="70">
        <v>8.9489000000000001</v>
      </c>
      <c r="H1790" s="70">
        <v>91.520099999999999</v>
      </c>
      <c r="I1790" s="73">
        <v>42811</v>
      </c>
      <c r="J1790" s="73">
        <v>50116</v>
      </c>
      <c r="K1790" s="69">
        <v>2.35</v>
      </c>
      <c r="L1790" s="68" t="s">
        <v>2609</v>
      </c>
      <c r="M1790" s="71">
        <v>4.5999999999999999E-3</v>
      </c>
      <c r="N1790" t="str">
        <f>_xll.IMDP("BND",D1790,$N$1,A1790)</f>
        <v>일반</v>
      </c>
      <c r="O1790">
        <f t="shared" si="27"/>
        <v>4.1164939999999997E-2</v>
      </c>
    </row>
    <row r="1791" spans="1:15" x14ac:dyDescent="0.3">
      <c r="A1791" s="73">
        <v>46311</v>
      </c>
      <c r="B1791" s="67" t="s">
        <v>2090</v>
      </c>
      <c r="C1791" s="68" t="s">
        <v>2811</v>
      </c>
      <c r="D1791" s="68" t="s">
        <v>5007</v>
      </c>
      <c r="E1791" s="67" t="s">
        <v>5008</v>
      </c>
      <c r="F1791" s="69">
        <v>3.9969999999999999</v>
      </c>
      <c r="G1791" s="70">
        <v>1.0162</v>
      </c>
      <c r="H1791" s="70">
        <v>1.2985</v>
      </c>
      <c r="I1791" s="73">
        <v>45601</v>
      </c>
      <c r="J1791" s="73">
        <v>46696</v>
      </c>
      <c r="K1791" s="69">
        <v>3.2</v>
      </c>
      <c r="L1791" s="68" t="s">
        <v>2609</v>
      </c>
      <c r="M1791" s="71">
        <v>6.8999999999999999E-3</v>
      </c>
      <c r="N1791" t="str">
        <f>_xll.IMDP("BND",D1791,$N$1,A1791)</f>
        <v>일반</v>
      </c>
      <c r="O1791">
        <f t="shared" si="27"/>
        <v>7.0117799999999996E-3</v>
      </c>
    </row>
    <row r="1792" spans="1:15" x14ac:dyDescent="0.3">
      <c r="A1792" s="73">
        <v>46311</v>
      </c>
      <c r="B1792" s="67" t="s">
        <v>2090</v>
      </c>
      <c r="C1792" s="68" t="s">
        <v>2811</v>
      </c>
      <c r="D1792" s="68" t="s">
        <v>5009</v>
      </c>
      <c r="E1792" s="67" t="s">
        <v>5010</v>
      </c>
      <c r="F1792" s="69">
        <v>4.008</v>
      </c>
      <c r="G1792" s="70">
        <v>1.0974999999999999</v>
      </c>
      <c r="H1792" s="70">
        <v>1.4891000000000001</v>
      </c>
      <c r="I1792" s="73">
        <v>45630</v>
      </c>
      <c r="J1792" s="73">
        <v>46725</v>
      </c>
      <c r="K1792" s="69">
        <v>2.88</v>
      </c>
      <c r="L1792" s="68" t="s">
        <v>2609</v>
      </c>
      <c r="M1792" s="71">
        <v>6.4000000000000003E-3</v>
      </c>
      <c r="N1792" t="str">
        <f>_xll.IMDP("BND",D1792,$N$1,A1792)</f>
        <v>일반</v>
      </c>
      <c r="O1792">
        <f t="shared" si="27"/>
        <v>7.0239999999999999E-3</v>
      </c>
    </row>
    <row r="1793" spans="1:15" x14ac:dyDescent="0.3">
      <c r="A1793" s="73">
        <v>46311</v>
      </c>
      <c r="B1793" s="67" t="s">
        <v>2090</v>
      </c>
      <c r="C1793" s="68" t="s">
        <v>2811</v>
      </c>
      <c r="D1793" s="68" t="s">
        <v>5011</v>
      </c>
      <c r="E1793" s="67" t="s">
        <v>5012</v>
      </c>
      <c r="F1793" s="69">
        <v>4.2389999999999999</v>
      </c>
      <c r="G1793" s="70">
        <v>3.7393000000000001</v>
      </c>
      <c r="H1793" s="70">
        <v>15.5791</v>
      </c>
      <c r="I1793" s="73">
        <v>45968</v>
      </c>
      <c r="J1793" s="73">
        <v>47794</v>
      </c>
      <c r="K1793" s="69">
        <v>3.29</v>
      </c>
      <c r="L1793" s="68" t="s">
        <v>2609</v>
      </c>
      <c r="M1793" s="71">
        <v>6.7000000000000002E-3</v>
      </c>
      <c r="N1793" t="str">
        <f>_xll.IMDP("BND",D1793,$N$1,A1793)</f>
        <v>일반</v>
      </c>
      <c r="O1793">
        <f t="shared" si="27"/>
        <v>2.5053310000000002E-2</v>
      </c>
    </row>
    <row r="1794" spans="1:15" x14ac:dyDescent="0.3">
      <c r="A1794" s="73">
        <v>46311</v>
      </c>
      <c r="B1794" s="67" t="s">
        <v>2090</v>
      </c>
      <c r="C1794" s="68" t="s">
        <v>2811</v>
      </c>
      <c r="D1794" s="68" t="s">
        <v>5013</v>
      </c>
      <c r="E1794" s="67" t="s">
        <v>5014</v>
      </c>
      <c r="F1794" s="69">
        <v>4.1660000000000004</v>
      </c>
      <c r="G1794" s="70">
        <v>2.3632</v>
      </c>
      <c r="H1794" s="70">
        <v>6.3715000000000002</v>
      </c>
      <c r="I1794" s="73">
        <v>46136</v>
      </c>
      <c r="J1794" s="73">
        <v>47232</v>
      </c>
      <c r="K1794" s="69">
        <v>3.77</v>
      </c>
      <c r="L1794" s="68" t="s">
        <v>2609</v>
      </c>
      <c r="M1794" s="71">
        <v>6.4999999999999997E-3</v>
      </c>
      <c r="N1794" t="str">
        <f>_xll.IMDP("BND",D1794,$N$1,A1794)</f>
        <v>일반</v>
      </c>
      <c r="O1794">
        <f t="shared" ref="O1794:O1857" si="28">M1794*G1794</f>
        <v>1.5360799999999999E-2</v>
      </c>
    </row>
    <row r="1795" spans="1:15" x14ac:dyDescent="0.3">
      <c r="A1795" s="73">
        <v>46311</v>
      </c>
      <c r="B1795" s="67" t="s">
        <v>2090</v>
      </c>
      <c r="C1795" s="68" t="s">
        <v>2811</v>
      </c>
      <c r="D1795" s="68" t="s">
        <v>5015</v>
      </c>
      <c r="E1795" s="67" t="s">
        <v>5016</v>
      </c>
      <c r="F1795" s="69">
        <v>4.17</v>
      </c>
      <c r="G1795" s="70">
        <v>2.4169</v>
      </c>
      <c r="H1795" s="70">
        <v>6.6496000000000004</v>
      </c>
      <c r="I1795" s="73">
        <v>46157</v>
      </c>
      <c r="J1795" s="73">
        <v>47253</v>
      </c>
      <c r="K1795" s="69">
        <v>3.96</v>
      </c>
      <c r="L1795" s="68" t="s">
        <v>2609</v>
      </c>
      <c r="M1795" s="71">
        <v>6.4999999999999997E-3</v>
      </c>
      <c r="N1795" t="str">
        <f>_xll.IMDP("BND",D1795,$N$1,A1795)</f>
        <v>일반</v>
      </c>
      <c r="O1795">
        <f t="shared" si="28"/>
        <v>1.5709850000000001E-2</v>
      </c>
    </row>
    <row r="1796" spans="1:15" x14ac:dyDescent="0.3">
      <c r="A1796" s="73">
        <v>46311</v>
      </c>
      <c r="B1796" s="67" t="s">
        <v>2090</v>
      </c>
      <c r="C1796" s="68" t="s">
        <v>2811</v>
      </c>
      <c r="D1796" s="68" t="s">
        <v>5017</v>
      </c>
      <c r="E1796" s="67" t="s">
        <v>5018</v>
      </c>
      <c r="F1796" s="69">
        <v>4.0039999999999996</v>
      </c>
      <c r="G1796" s="70">
        <v>1.0762</v>
      </c>
      <c r="H1796" s="70">
        <v>1.4382999999999999</v>
      </c>
      <c r="I1796" s="73">
        <v>45623</v>
      </c>
      <c r="J1796" s="73">
        <v>46718</v>
      </c>
      <c r="K1796" s="69">
        <v>3.06</v>
      </c>
      <c r="L1796" s="68" t="s">
        <v>2609</v>
      </c>
      <c r="M1796" s="71">
        <v>6.8999999999999999E-3</v>
      </c>
      <c r="N1796" t="str">
        <f>_xll.IMDP("BND",D1796,$N$1,A1796)</f>
        <v>일반</v>
      </c>
      <c r="O1796">
        <f t="shared" si="28"/>
        <v>7.4257799999999999E-3</v>
      </c>
    </row>
    <row r="1797" spans="1:15" x14ac:dyDescent="0.3">
      <c r="A1797" s="73">
        <v>46311</v>
      </c>
      <c r="B1797" s="67" t="s">
        <v>2090</v>
      </c>
      <c r="C1797" s="68" t="s">
        <v>2811</v>
      </c>
      <c r="D1797" s="68" t="s">
        <v>5019</v>
      </c>
      <c r="E1797" s="67" t="s">
        <v>5020</v>
      </c>
      <c r="F1797" s="69">
        <v>4.2619999999999996</v>
      </c>
      <c r="G1797" s="70">
        <v>4.0613000000000001</v>
      </c>
      <c r="H1797" s="70">
        <v>18.949300000000001</v>
      </c>
      <c r="I1797" s="73">
        <v>44244</v>
      </c>
      <c r="J1797" s="73">
        <v>47896</v>
      </c>
      <c r="K1797" s="69">
        <v>1.95</v>
      </c>
      <c r="L1797" s="68" t="s">
        <v>2609</v>
      </c>
      <c r="M1797" s="71">
        <v>3.8E-3</v>
      </c>
      <c r="N1797" t="str">
        <f>_xll.IMDP("BND",D1797,$N$1,A1797)</f>
        <v>일반</v>
      </c>
      <c r="O1797">
        <f t="shared" si="28"/>
        <v>1.5432940000000001E-2</v>
      </c>
    </row>
    <row r="1798" spans="1:15" x14ac:dyDescent="0.3">
      <c r="A1798" s="73">
        <v>46311</v>
      </c>
      <c r="B1798" s="67" t="s">
        <v>2090</v>
      </c>
      <c r="C1798" s="68" t="s">
        <v>2811</v>
      </c>
      <c r="D1798" s="68" t="s">
        <v>5021</v>
      </c>
      <c r="E1798" s="67" t="s">
        <v>5022</v>
      </c>
      <c r="F1798" s="69">
        <v>4.0140000000000002</v>
      </c>
      <c r="G1798" s="70">
        <v>1.4142999999999999</v>
      </c>
      <c r="H1798" s="70">
        <v>2.4517000000000002</v>
      </c>
      <c r="I1798" s="73">
        <v>39556</v>
      </c>
      <c r="J1798" s="73">
        <v>46861</v>
      </c>
      <c r="K1798" s="69">
        <v>5.52</v>
      </c>
      <c r="L1798" s="68" t="s">
        <v>2609</v>
      </c>
      <c r="M1798" s="71">
        <v>4.7999999999999996E-3</v>
      </c>
      <c r="N1798" t="str">
        <f>_xll.IMDP("BND",D1798,$N$1,A1798)</f>
        <v>일반</v>
      </c>
      <c r="O1798">
        <f t="shared" si="28"/>
        <v>6.7886399999999986E-3</v>
      </c>
    </row>
    <row r="1799" spans="1:15" x14ac:dyDescent="0.3">
      <c r="A1799" s="73">
        <v>46311</v>
      </c>
      <c r="B1799" s="67" t="s">
        <v>2090</v>
      </c>
      <c r="C1799" s="68" t="s">
        <v>2811</v>
      </c>
      <c r="D1799" s="68" t="s">
        <v>5023</v>
      </c>
      <c r="E1799" s="67" t="s">
        <v>5024</v>
      </c>
      <c r="F1799" s="69">
        <v>4.0129999999999999</v>
      </c>
      <c r="G1799" s="70">
        <v>1.3666</v>
      </c>
      <c r="H1799" s="70">
        <v>2.2494000000000001</v>
      </c>
      <c r="I1799" s="73">
        <v>39531</v>
      </c>
      <c r="J1799" s="73">
        <v>46836</v>
      </c>
      <c r="K1799" s="69">
        <v>5.7</v>
      </c>
      <c r="L1799" s="68" t="s">
        <v>2609</v>
      </c>
      <c r="M1799" s="71">
        <v>4.7999999999999996E-3</v>
      </c>
      <c r="N1799" t="str">
        <f>_xll.IMDP("BND",D1799,$N$1,A1799)</f>
        <v>일반</v>
      </c>
      <c r="O1799">
        <f t="shared" si="28"/>
        <v>6.55968E-3</v>
      </c>
    </row>
    <row r="1800" spans="1:15" x14ac:dyDescent="0.3">
      <c r="A1800" s="73">
        <v>46311</v>
      </c>
      <c r="B1800" s="67" t="s">
        <v>2090</v>
      </c>
      <c r="C1800" s="68" t="s">
        <v>2811</v>
      </c>
      <c r="D1800" s="68" t="s">
        <v>5025</v>
      </c>
      <c r="E1800" s="67" t="s">
        <v>5026</v>
      </c>
      <c r="F1800" s="69">
        <v>4.1760000000000002</v>
      </c>
      <c r="G1800" s="70">
        <v>3.5657999999999999</v>
      </c>
      <c r="H1800" s="70">
        <v>14.067500000000001</v>
      </c>
      <c r="I1800" s="73">
        <v>42223</v>
      </c>
      <c r="J1800" s="73">
        <v>47702</v>
      </c>
      <c r="K1800" s="69">
        <v>2.65</v>
      </c>
      <c r="L1800" s="68" t="s">
        <v>2609</v>
      </c>
      <c r="M1800" s="71">
        <v>6.6E-3</v>
      </c>
      <c r="N1800" t="str">
        <f>_xll.IMDP("BND",D1800,$N$1,A1800)</f>
        <v>일반</v>
      </c>
      <c r="O1800">
        <f t="shared" si="28"/>
        <v>2.3534279999999998E-2</v>
      </c>
    </row>
    <row r="1801" spans="1:15" x14ac:dyDescent="0.3">
      <c r="A1801" s="73">
        <v>46311</v>
      </c>
      <c r="B1801" s="67" t="s">
        <v>2090</v>
      </c>
      <c r="C1801" s="68" t="s">
        <v>2811</v>
      </c>
      <c r="D1801" s="68" t="s">
        <v>1658</v>
      </c>
      <c r="E1801" s="67" t="s">
        <v>5027</v>
      </c>
      <c r="F1801" s="69">
        <v>4.1970000000000001</v>
      </c>
      <c r="G1801" s="70">
        <v>4.1443000000000003</v>
      </c>
      <c r="H1801" s="70">
        <v>18.7332</v>
      </c>
      <c r="I1801" s="73">
        <v>42436</v>
      </c>
      <c r="J1801" s="73">
        <v>47914</v>
      </c>
      <c r="K1801" s="69">
        <v>2</v>
      </c>
      <c r="L1801" s="68" t="s">
        <v>2609</v>
      </c>
      <c r="M1801" s="71">
        <v>6.4000000000000003E-3</v>
      </c>
      <c r="N1801" t="str">
        <f>_xll.IMDP("BND",D1801,$N$1,A1801)</f>
        <v>일반</v>
      </c>
      <c r="O1801">
        <f t="shared" si="28"/>
        <v>2.6523520000000002E-2</v>
      </c>
    </row>
    <row r="1802" spans="1:15" x14ac:dyDescent="0.3">
      <c r="A1802" s="73">
        <v>46311</v>
      </c>
      <c r="B1802" s="67" t="s">
        <v>2090</v>
      </c>
      <c r="C1802" s="68" t="s">
        <v>2811</v>
      </c>
      <c r="D1802" s="68" t="s">
        <v>5028</v>
      </c>
      <c r="E1802" s="67" t="s">
        <v>5029</v>
      </c>
      <c r="F1802" s="69">
        <v>4.3380000000000001</v>
      </c>
      <c r="G1802" s="70">
        <v>11.3916</v>
      </c>
      <c r="H1802" s="70">
        <v>142.28659999999999</v>
      </c>
      <c r="I1802" s="73">
        <v>43686</v>
      </c>
      <c r="J1802" s="73">
        <v>50991</v>
      </c>
      <c r="K1802" s="69">
        <v>1.31</v>
      </c>
      <c r="L1802" s="68" t="s">
        <v>2609</v>
      </c>
      <c r="M1802" s="71">
        <v>3.3E-3</v>
      </c>
      <c r="N1802" t="str">
        <f>_xll.IMDP("BND",D1802,$N$1,A1802)</f>
        <v>일반</v>
      </c>
      <c r="O1802">
        <f t="shared" si="28"/>
        <v>3.7592279999999999E-2</v>
      </c>
    </row>
    <row r="1803" spans="1:15" x14ac:dyDescent="0.3">
      <c r="A1803" s="73">
        <v>46311</v>
      </c>
      <c r="B1803" s="67" t="s">
        <v>2090</v>
      </c>
      <c r="C1803" s="68" t="s">
        <v>2811</v>
      </c>
      <c r="D1803" s="68" t="s">
        <v>5030</v>
      </c>
      <c r="E1803" s="67" t="s">
        <v>5031</v>
      </c>
      <c r="F1803" s="69">
        <v>3.7519999999999998</v>
      </c>
      <c r="G1803" s="70">
        <v>0.54779999999999995</v>
      </c>
      <c r="H1803" s="70">
        <v>0.43819999999999998</v>
      </c>
      <c r="I1803" s="73">
        <v>44694</v>
      </c>
      <c r="J1803" s="73">
        <v>46519</v>
      </c>
      <c r="K1803" s="69">
        <v>3.34</v>
      </c>
      <c r="L1803" s="68" t="s">
        <v>2609</v>
      </c>
      <c r="M1803" s="71">
        <v>1.0200000000000001E-2</v>
      </c>
      <c r="N1803" t="str">
        <f>_xll.IMDP("BND",D1803,$N$1,A1803)</f>
        <v>일반</v>
      </c>
      <c r="O1803">
        <f t="shared" si="28"/>
        <v>5.5875600000000001E-3</v>
      </c>
    </row>
    <row r="1804" spans="1:15" x14ac:dyDescent="0.3">
      <c r="A1804" s="73">
        <v>46311</v>
      </c>
      <c r="B1804" s="67" t="s">
        <v>2090</v>
      </c>
      <c r="C1804" s="68" t="s">
        <v>2811</v>
      </c>
      <c r="D1804" s="68" t="s">
        <v>5032</v>
      </c>
      <c r="E1804" s="67" t="s">
        <v>5033</v>
      </c>
      <c r="F1804" s="69">
        <v>4.2359999999999998</v>
      </c>
      <c r="G1804" s="70">
        <v>4.8627000000000002</v>
      </c>
      <c r="H1804" s="70">
        <v>26.477</v>
      </c>
      <c r="I1804" s="73">
        <v>44728</v>
      </c>
      <c r="J1804" s="73">
        <v>48303</v>
      </c>
      <c r="K1804" s="69">
        <v>3.94</v>
      </c>
      <c r="L1804" s="68" t="s">
        <v>2609</v>
      </c>
      <c r="M1804" s="71">
        <v>2.7000000000000001E-3</v>
      </c>
      <c r="N1804" t="str">
        <f>_xll.IMDP("BND",D1804,$N$1,A1804)</f>
        <v>일반</v>
      </c>
      <c r="O1804">
        <f t="shared" si="28"/>
        <v>1.3129290000000002E-2</v>
      </c>
    </row>
    <row r="1805" spans="1:15" x14ac:dyDescent="0.3">
      <c r="A1805" s="73">
        <v>46311</v>
      </c>
      <c r="B1805" s="67" t="s">
        <v>2090</v>
      </c>
      <c r="C1805" s="68" t="s">
        <v>2811</v>
      </c>
      <c r="D1805" s="68" t="s">
        <v>5034</v>
      </c>
      <c r="E1805" s="67" t="s">
        <v>5035</v>
      </c>
      <c r="F1805" s="69">
        <v>3.96</v>
      </c>
      <c r="G1805" s="70">
        <v>1.2526999999999999</v>
      </c>
      <c r="H1805" s="70">
        <v>1.9057999999999999</v>
      </c>
      <c r="I1805" s="73">
        <v>44963</v>
      </c>
      <c r="J1805" s="73">
        <v>46787</v>
      </c>
      <c r="K1805" s="69">
        <v>3.3</v>
      </c>
      <c r="L1805" s="68" t="s">
        <v>2609</v>
      </c>
      <c r="M1805" s="71">
        <v>7.9000000000000008E-3</v>
      </c>
      <c r="N1805" t="str">
        <f>_xll.IMDP("BND",D1805,$N$1,A1805)</f>
        <v>일반</v>
      </c>
      <c r="O1805">
        <f t="shared" si="28"/>
        <v>9.8963300000000001E-3</v>
      </c>
    </row>
    <row r="1806" spans="1:15" x14ac:dyDescent="0.3">
      <c r="A1806" s="73">
        <v>46311</v>
      </c>
      <c r="B1806" s="67" t="s">
        <v>2090</v>
      </c>
      <c r="C1806" s="68" t="s">
        <v>2811</v>
      </c>
      <c r="D1806" s="68" t="s">
        <v>5036</v>
      </c>
      <c r="E1806" s="67" t="s">
        <v>5037</v>
      </c>
      <c r="F1806" s="69">
        <v>4.0549999999999997</v>
      </c>
      <c r="G1806" s="70">
        <v>1.7782</v>
      </c>
      <c r="H1806" s="70">
        <v>3.6827000000000001</v>
      </c>
      <c r="I1806" s="73">
        <v>45169</v>
      </c>
      <c r="J1806" s="73">
        <v>46996</v>
      </c>
      <c r="K1806" s="69">
        <v>4.07</v>
      </c>
      <c r="L1806" s="68" t="s">
        <v>2609</v>
      </c>
      <c r="M1806" s="71">
        <v>3.7000000000000002E-3</v>
      </c>
      <c r="N1806" t="str">
        <f>_xll.IMDP("BND",D1806,$N$1,A1806)</f>
        <v>일반</v>
      </c>
      <c r="O1806">
        <f t="shared" si="28"/>
        <v>6.5793400000000004E-3</v>
      </c>
    </row>
    <row r="1807" spans="1:15" x14ac:dyDescent="0.3">
      <c r="A1807" s="73">
        <v>46311</v>
      </c>
      <c r="B1807" s="67" t="s">
        <v>2090</v>
      </c>
      <c r="C1807" s="68" t="s">
        <v>2811</v>
      </c>
      <c r="D1807" s="68" t="s">
        <v>5038</v>
      </c>
      <c r="E1807" s="67" t="s">
        <v>5039</v>
      </c>
      <c r="F1807" s="69">
        <v>4.0730000000000004</v>
      </c>
      <c r="G1807" s="70">
        <v>1.8637999999999999</v>
      </c>
      <c r="H1807" s="70">
        <v>4.0263999999999998</v>
      </c>
      <c r="I1807" s="73">
        <v>45204</v>
      </c>
      <c r="J1807" s="73">
        <v>47031</v>
      </c>
      <c r="K1807" s="69">
        <v>4.72</v>
      </c>
      <c r="L1807" s="68" t="s">
        <v>2609</v>
      </c>
      <c r="M1807" s="71">
        <v>4.7000000000000002E-3</v>
      </c>
      <c r="N1807" t="str">
        <f>_xll.IMDP("BND",D1807,$N$1,A1807)</f>
        <v>일반</v>
      </c>
      <c r="O1807">
        <f t="shared" si="28"/>
        <v>8.7598599999999995E-3</v>
      </c>
    </row>
    <row r="1808" spans="1:15" x14ac:dyDescent="0.3">
      <c r="A1808" s="73">
        <v>46311</v>
      </c>
      <c r="B1808" s="67" t="s">
        <v>2090</v>
      </c>
      <c r="C1808" s="68" t="s">
        <v>2811</v>
      </c>
      <c r="D1808" s="68" t="s">
        <v>5040</v>
      </c>
      <c r="E1808" s="67" t="s">
        <v>5041</v>
      </c>
      <c r="F1808" s="69">
        <v>4.0869999999999997</v>
      </c>
      <c r="G1808" s="70">
        <v>2.0474999999999999</v>
      </c>
      <c r="H1808" s="70">
        <v>4.8076999999999996</v>
      </c>
      <c r="I1808" s="73">
        <v>45273</v>
      </c>
      <c r="J1808" s="73">
        <v>47100</v>
      </c>
      <c r="K1808" s="69">
        <v>3.78</v>
      </c>
      <c r="L1808" s="68" t="s">
        <v>2609</v>
      </c>
      <c r="M1808" s="71">
        <v>6.0000000000000001E-3</v>
      </c>
      <c r="N1808" t="str">
        <f>_xll.IMDP("BND",D1808,$N$1,A1808)</f>
        <v>일반</v>
      </c>
      <c r="O1808">
        <f t="shared" si="28"/>
        <v>1.2284999999999999E-2</v>
      </c>
    </row>
    <row r="1809" spans="1:15" x14ac:dyDescent="0.3">
      <c r="A1809" s="73">
        <v>46311</v>
      </c>
      <c r="B1809" s="67" t="s">
        <v>2090</v>
      </c>
      <c r="C1809" s="68" t="s">
        <v>2811</v>
      </c>
      <c r="D1809" s="68" t="s">
        <v>5042</v>
      </c>
      <c r="E1809" s="67" t="s">
        <v>5043</v>
      </c>
      <c r="F1809" s="69">
        <v>3.407</v>
      </c>
      <c r="G1809" s="70">
        <v>0.29349999999999998</v>
      </c>
      <c r="H1809" s="70">
        <v>0.1595</v>
      </c>
      <c r="I1809" s="73">
        <v>45328</v>
      </c>
      <c r="J1809" s="73">
        <v>46423</v>
      </c>
      <c r="K1809" s="69">
        <v>3.53</v>
      </c>
      <c r="L1809" s="68" t="s">
        <v>2609</v>
      </c>
      <c r="M1809" s="71">
        <v>7.4999999999999997E-3</v>
      </c>
      <c r="N1809" t="str">
        <f>_xll.IMDP("BND",D1809,$N$1,A1809)</f>
        <v>일반</v>
      </c>
      <c r="O1809">
        <f t="shared" si="28"/>
        <v>2.2012499999999996E-3</v>
      </c>
    </row>
    <row r="1810" spans="1:15" x14ac:dyDescent="0.3">
      <c r="A1810" s="73">
        <v>46311</v>
      </c>
      <c r="B1810" s="67" t="s">
        <v>2090</v>
      </c>
      <c r="C1810" s="68" t="s">
        <v>2811</v>
      </c>
      <c r="D1810" s="68" t="s">
        <v>5044</v>
      </c>
      <c r="E1810" s="67" t="s">
        <v>5045</v>
      </c>
      <c r="F1810" s="69">
        <v>4.101</v>
      </c>
      <c r="G1810" s="70">
        <v>2.2675000000000001</v>
      </c>
      <c r="H1810" s="70">
        <v>5.8446999999999996</v>
      </c>
      <c r="I1810" s="73">
        <v>45359</v>
      </c>
      <c r="J1810" s="73">
        <v>47185</v>
      </c>
      <c r="K1810" s="69">
        <v>3.51</v>
      </c>
      <c r="L1810" s="68" t="s">
        <v>2609</v>
      </c>
      <c r="M1810" s="71">
        <v>6.4000000000000003E-3</v>
      </c>
      <c r="N1810" t="str">
        <f>_xll.IMDP("BND",D1810,$N$1,A1810)</f>
        <v>일반</v>
      </c>
      <c r="O1810">
        <f t="shared" si="28"/>
        <v>1.4512000000000001E-2</v>
      </c>
    </row>
    <row r="1811" spans="1:15" x14ac:dyDescent="0.3">
      <c r="A1811" s="73">
        <v>46311</v>
      </c>
      <c r="B1811" s="67" t="s">
        <v>2090</v>
      </c>
      <c r="C1811" s="68" t="s">
        <v>2811</v>
      </c>
      <c r="D1811" s="68" t="s">
        <v>5046</v>
      </c>
      <c r="E1811" s="67" t="s">
        <v>5047</v>
      </c>
      <c r="F1811" s="69">
        <v>4.1050000000000004</v>
      </c>
      <c r="G1811" s="70">
        <v>2.3374000000000001</v>
      </c>
      <c r="H1811" s="70">
        <v>6.1817000000000002</v>
      </c>
      <c r="I1811" s="73">
        <v>45385</v>
      </c>
      <c r="J1811" s="73">
        <v>47211</v>
      </c>
      <c r="K1811" s="69">
        <v>3.46</v>
      </c>
      <c r="L1811" s="68" t="s">
        <v>2609</v>
      </c>
      <c r="M1811" s="71">
        <v>4.5999999999999999E-3</v>
      </c>
      <c r="N1811" t="str">
        <f>_xll.IMDP("BND",D1811,$N$1,A1811)</f>
        <v>일반</v>
      </c>
      <c r="O1811">
        <f t="shared" si="28"/>
        <v>1.0752040000000001E-2</v>
      </c>
    </row>
    <row r="1812" spans="1:15" x14ac:dyDescent="0.3">
      <c r="A1812" s="73">
        <v>46311</v>
      </c>
      <c r="B1812" s="67" t="s">
        <v>2090</v>
      </c>
      <c r="C1812" s="68" t="s">
        <v>2811</v>
      </c>
      <c r="D1812" s="68" t="s">
        <v>5048</v>
      </c>
      <c r="E1812" s="67" t="s">
        <v>5049</v>
      </c>
      <c r="F1812" s="69">
        <v>3.74</v>
      </c>
      <c r="G1812" s="70">
        <v>0.53400000000000003</v>
      </c>
      <c r="H1812" s="70">
        <v>0.42</v>
      </c>
      <c r="I1812" s="73">
        <v>45421</v>
      </c>
      <c r="J1812" s="73">
        <v>46514</v>
      </c>
      <c r="K1812" s="69">
        <v>3.55</v>
      </c>
      <c r="L1812" s="68" t="s">
        <v>2609</v>
      </c>
      <c r="M1812" s="71">
        <v>8.8999999999999999E-3</v>
      </c>
      <c r="N1812" t="str">
        <f>_xll.IMDP("BND",D1812,$N$1,A1812)</f>
        <v>일반</v>
      </c>
      <c r="O1812">
        <f t="shared" si="28"/>
        <v>4.7526000000000001E-3</v>
      </c>
    </row>
    <row r="1813" spans="1:15" x14ac:dyDescent="0.3">
      <c r="A1813" s="73">
        <v>46311</v>
      </c>
      <c r="B1813" s="67" t="s">
        <v>2090</v>
      </c>
      <c r="C1813" s="68" t="s">
        <v>2811</v>
      </c>
      <c r="D1813" s="68" t="s">
        <v>5050</v>
      </c>
      <c r="E1813" s="67" t="s">
        <v>5051</v>
      </c>
      <c r="F1813" s="69">
        <v>3.819</v>
      </c>
      <c r="G1813" s="70">
        <v>0.62229999999999996</v>
      </c>
      <c r="H1813" s="70">
        <v>0.54390000000000005</v>
      </c>
      <c r="I1813" s="73">
        <v>45450</v>
      </c>
      <c r="J1813" s="73">
        <v>46545</v>
      </c>
      <c r="K1813" s="69">
        <v>3.45</v>
      </c>
      <c r="L1813" s="68" t="s">
        <v>2609</v>
      </c>
      <c r="M1813" s="71">
        <v>5.1000000000000004E-3</v>
      </c>
      <c r="N1813" t="str">
        <f>_xll.IMDP("BND",D1813,$N$1,A1813)</f>
        <v>일반</v>
      </c>
      <c r="O1813">
        <f t="shared" si="28"/>
        <v>3.17373E-3</v>
      </c>
    </row>
    <row r="1814" spans="1:15" x14ac:dyDescent="0.3">
      <c r="A1814" s="73">
        <v>46311</v>
      </c>
      <c r="B1814" s="67" t="s">
        <v>2090</v>
      </c>
      <c r="C1814" s="68" t="s">
        <v>2811</v>
      </c>
      <c r="D1814" s="68" t="s">
        <v>5052</v>
      </c>
      <c r="E1814" s="67" t="s">
        <v>5053</v>
      </c>
      <c r="F1814" s="69">
        <v>4.125</v>
      </c>
      <c r="G1814" s="70">
        <v>2.5718000000000001</v>
      </c>
      <c r="H1814" s="70">
        <v>7.4302000000000001</v>
      </c>
      <c r="I1814" s="73">
        <v>45477</v>
      </c>
      <c r="J1814" s="73">
        <v>47303</v>
      </c>
      <c r="K1814" s="69">
        <v>3.29</v>
      </c>
      <c r="L1814" s="68" t="s">
        <v>2609</v>
      </c>
      <c r="M1814" s="71">
        <v>5.0000000000000001E-3</v>
      </c>
      <c r="N1814" t="str">
        <f>_xll.IMDP("BND",D1814,$N$1,A1814)</f>
        <v>일반</v>
      </c>
      <c r="O1814">
        <f t="shared" si="28"/>
        <v>1.2859000000000001E-2</v>
      </c>
    </row>
    <row r="1815" spans="1:15" x14ac:dyDescent="0.3">
      <c r="A1815" s="73">
        <v>46311</v>
      </c>
      <c r="B1815" s="67" t="s">
        <v>2090</v>
      </c>
      <c r="C1815" s="68" t="s">
        <v>2811</v>
      </c>
      <c r="D1815" s="68" t="s">
        <v>5054</v>
      </c>
      <c r="E1815" s="67" t="s">
        <v>5055</v>
      </c>
      <c r="F1815" s="69">
        <v>3.9239999999999999</v>
      </c>
      <c r="G1815" s="70">
        <v>0.85570000000000002</v>
      </c>
      <c r="H1815" s="70">
        <v>0.9506</v>
      </c>
      <c r="I1815" s="73">
        <v>45540</v>
      </c>
      <c r="J1815" s="73">
        <v>46633</v>
      </c>
      <c r="K1815" s="69">
        <v>3.13</v>
      </c>
      <c r="L1815" s="68" t="s">
        <v>2609</v>
      </c>
      <c r="M1815" s="71">
        <v>2.8E-3</v>
      </c>
      <c r="N1815" t="str">
        <f>_xll.IMDP("BND",D1815,$N$1,A1815)</f>
        <v>일반</v>
      </c>
      <c r="O1815">
        <f t="shared" si="28"/>
        <v>2.3959599999999999E-3</v>
      </c>
    </row>
    <row r="1816" spans="1:15" x14ac:dyDescent="0.3">
      <c r="A1816" s="73">
        <v>46311</v>
      </c>
      <c r="B1816" s="67" t="s">
        <v>2090</v>
      </c>
      <c r="C1816" s="68" t="s">
        <v>2811</v>
      </c>
      <c r="D1816" s="68" t="s">
        <v>1301</v>
      </c>
      <c r="E1816" s="67" t="s">
        <v>1303</v>
      </c>
      <c r="F1816" s="69">
        <v>3.702</v>
      </c>
      <c r="G1816" s="70">
        <v>0.49709999999999999</v>
      </c>
      <c r="H1816" s="70">
        <v>0.3725</v>
      </c>
      <c r="I1816" s="73">
        <v>45590</v>
      </c>
      <c r="J1816" s="73">
        <v>46500</v>
      </c>
      <c r="K1816" s="69">
        <v>3.12</v>
      </c>
      <c r="L1816" s="68" t="s">
        <v>2609</v>
      </c>
      <c r="M1816" s="71">
        <v>4.1999999999999997E-3</v>
      </c>
      <c r="N1816" t="str">
        <f>_xll.IMDP("BND",D1816,$N$1,A1816)</f>
        <v>일반</v>
      </c>
      <c r="O1816">
        <f t="shared" si="28"/>
        <v>2.0878199999999998E-3</v>
      </c>
    </row>
    <row r="1817" spans="1:15" x14ac:dyDescent="0.3">
      <c r="A1817" s="73">
        <v>46311</v>
      </c>
      <c r="B1817" s="67" t="s">
        <v>2090</v>
      </c>
      <c r="C1817" s="68" t="s">
        <v>2811</v>
      </c>
      <c r="D1817" s="68" t="s">
        <v>5056</v>
      </c>
      <c r="E1817" s="67" t="s">
        <v>5057</v>
      </c>
      <c r="F1817" s="69">
        <v>4.1529999999999996</v>
      </c>
      <c r="G1817" s="70">
        <v>2.9140999999999999</v>
      </c>
      <c r="H1817" s="70">
        <v>9.4969999999999999</v>
      </c>
      <c r="I1817" s="73">
        <v>45618</v>
      </c>
      <c r="J1817" s="73">
        <v>47444</v>
      </c>
      <c r="K1817" s="69">
        <v>3.08</v>
      </c>
      <c r="L1817" s="68" t="s">
        <v>2609</v>
      </c>
      <c r="M1817" s="71">
        <v>4.4999999999999997E-3</v>
      </c>
      <c r="N1817" t="str">
        <f>_xll.IMDP("BND",D1817,$N$1,A1817)</f>
        <v>일반</v>
      </c>
      <c r="O1817">
        <f t="shared" si="28"/>
        <v>1.3113449999999999E-2</v>
      </c>
    </row>
    <row r="1818" spans="1:15" x14ac:dyDescent="0.3">
      <c r="A1818" s="73">
        <v>46311</v>
      </c>
      <c r="B1818" s="67" t="s">
        <v>2090</v>
      </c>
      <c r="C1818" s="68" t="s">
        <v>2811</v>
      </c>
      <c r="D1818" s="68" t="s">
        <v>5058</v>
      </c>
      <c r="E1818" s="67" t="s">
        <v>5059</v>
      </c>
      <c r="F1818" s="69">
        <v>3.952</v>
      </c>
      <c r="G1818" s="70">
        <v>1.1411</v>
      </c>
      <c r="H1818" s="70">
        <v>1.5974999999999999</v>
      </c>
      <c r="I1818" s="73">
        <v>45646</v>
      </c>
      <c r="J1818" s="73">
        <v>46741</v>
      </c>
      <c r="K1818" s="69">
        <v>2.89</v>
      </c>
      <c r="L1818" s="68" t="s">
        <v>2609</v>
      </c>
      <c r="M1818" s="71">
        <v>3.7000000000000002E-3</v>
      </c>
      <c r="N1818" t="str">
        <f>_xll.IMDP("BND",D1818,$N$1,A1818)</f>
        <v>일반</v>
      </c>
      <c r="O1818">
        <f t="shared" si="28"/>
        <v>4.2220700000000005E-3</v>
      </c>
    </row>
    <row r="1819" spans="1:15" x14ac:dyDescent="0.3">
      <c r="A1819" s="73">
        <v>46311</v>
      </c>
      <c r="B1819" s="67" t="s">
        <v>2090</v>
      </c>
      <c r="C1819" s="68" t="s">
        <v>2811</v>
      </c>
      <c r="D1819" s="68" t="s">
        <v>5060</v>
      </c>
      <c r="E1819" s="67" t="s">
        <v>5061</v>
      </c>
      <c r="F1819" s="69">
        <v>4.16</v>
      </c>
      <c r="G1819" s="70">
        <v>3.1265999999999998</v>
      </c>
      <c r="H1819" s="70">
        <v>10.883900000000001</v>
      </c>
      <c r="I1819" s="73">
        <v>45702</v>
      </c>
      <c r="J1819" s="73">
        <v>47528</v>
      </c>
      <c r="K1819" s="69">
        <v>2.86</v>
      </c>
      <c r="L1819" s="68" t="s">
        <v>2609</v>
      </c>
      <c r="M1819" s="71">
        <v>8.5000000000000006E-3</v>
      </c>
      <c r="N1819" t="str">
        <f>_xll.IMDP("BND",D1819,$N$1,A1819)</f>
        <v>일반</v>
      </c>
      <c r="O1819">
        <f t="shared" si="28"/>
        <v>2.6576100000000002E-2</v>
      </c>
    </row>
    <row r="1820" spans="1:15" x14ac:dyDescent="0.3">
      <c r="A1820" s="73">
        <v>46311</v>
      </c>
      <c r="B1820" s="67" t="s">
        <v>2090</v>
      </c>
      <c r="C1820" s="68" t="s">
        <v>2811</v>
      </c>
      <c r="D1820" s="68" t="s">
        <v>5062</v>
      </c>
      <c r="E1820" s="67" t="s">
        <v>5063</v>
      </c>
      <c r="F1820" s="69">
        <v>4.1619999999999999</v>
      </c>
      <c r="G1820" s="70">
        <v>3.1901000000000002</v>
      </c>
      <c r="H1820" s="70">
        <v>11.295</v>
      </c>
      <c r="I1820" s="73">
        <v>45722</v>
      </c>
      <c r="J1820" s="73">
        <v>47548</v>
      </c>
      <c r="K1820" s="69">
        <v>2.81</v>
      </c>
      <c r="L1820" s="68" t="s">
        <v>2609</v>
      </c>
      <c r="M1820" s="71">
        <v>5.7999999999999996E-3</v>
      </c>
      <c r="N1820" t="str">
        <f>_xll.IMDP("BND",D1820,$N$1,A1820)</f>
        <v>일반</v>
      </c>
      <c r="O1820">
        <f t="shared" si="28"/>
        <v>1.8502580000000001E-2</v>
      </c>
    </row>
    <row r="1821" spans="1:15" x14ac:dyDescent="0.3">
      <c r="A1821" s="73">
        <v>46311</v>
      </c>
      <c r="B1821" s="67" t="s">
        <v>2090</v>
      </c>
      <c r="C1821" s="68" t="s">
        <v>2811</v>
      </c>
      <c r="D1821" s="68" t="s">
        <v>5064</v>
      </c>
      <c r="E1821" s="67" t="s">
        <v>5065</v>
      </c>
      <c r="F1821" s="69">
        <v>4.1639999999999997</v>
      </c>
      <c r="G1821" s="70">
        <v>3.2652000000000001</v>
      </c>
      <c r="H1821" s="70">
        <v>11.7957</v>
      </c>
      <c r="I1821" s="73">
        <v>45750</v>
      </c>
      <c r="J1821" s="73">
        <v>47576</v>
      </c>
      <c r="K1821" s="69">
        <v>2.78</v>
      </c>
      <c r="L1821" s="68" t="s">
        <v>2609</v>
      </c>
      <c r="M1821" s="71">
        <v>4.8999999999999998E-3</v>
      </c>
      <c r="N1821" t="str">
        <f>_xll.IMDP("BND",D1821,$N$1,A1821)</f>
        <v>일반</v>
      </c>
      <c r="O1821">
        <f t="shared" si="28"/>
        <v>1.599948E-2</v>
      </c>
    </row>
    <row r="1822" spans="1:15" x14ac:dyDescent="0.3">
      <c r="A1822" s="73">
        <v>46311</v>
      </c>
      <c r="B1822" s="67" t="s">
        <v>2090</v>
      </c>
      <c r="C1822" s="68" t="s">
        <v>2811</v>
      </c>
      <c r="D1822" s="68" t="s">
        <v>5066</v>
      </c>
      <c r="E1822" s="67" t="s">
        <v>5067</v>
      </c>
      <c r="F1822" s="69">
        <v>3.74</v>
      </c>
      <c r="G1822" s="70">
        <v>0.53600000000000003</v>
      </c>
      <c r="H1822" s="70">
        <v>0.42180000000000001</v>
      </c>
      <c r="I1822" s="73">
        <v>45786</v>
      </c>
      <c r="J1822" s="73">
        <v>46514</v>
      </c>
      <c r="K1822" s="69">
        <v>2.46</v>
      </c>
      <c r="L1822" s="68" t="s">
        <v>2609</v>
      </c>
      <c r="M1822" s="71">
        <v>6.0000000000000001E-3</v>
      </c>
      <c r="N1822" t="str">
        <f>_xll.IMDP("BND",D1822,$N$1,A1822)</f>
        <v>일반</v>
      </c>
      <c r="O1822">
        <f t="shared" si="28"/>
        <v>3.2160000000000001E-3</v>
      </c>
    </row>
    <row r="1823" spans="1:15" x14ac:dyDescent="0.3">
      <c r="A1823" s="73">
        <v>46311</v>
      </c>
      <c r="B1823" s="67" t="s">
        <v>2090</v>
      </c>
      <c r="C1823" s="68" t="s">
        <v>2811</v>
      </c>
      <c r="D1823" s="68" t="s">
        <v>5068</v>
      </c>
      <c r="E1823" s="67" t="s">
        <v>5069</v>
      </c>
      <c r="F1823" s="69">
        <v>3.81</v>
      </c>
      <c r="G1823" s="70">
        <v>0.6179</v>
      </c>
      <c r="H1823" s="70">
        <v>0.53669999999999995</v>
      </c>
      <c r="I1823" s="73">
        <v>45813</v>
      </c>
      <c r="J1823" s="73">
        <v>46542</v>
      </c>
      <c r="K1823" s="69">
        <v>2.52</v>
      </c>
      <c r="L1823" s="68" t="s">
        <v>2609</v>
      </c>
      <c r="M1823" s="71">
        <v>4.5999999999999999E-3</v>
      </c>
      <c r="N1823" t="str">
        <f>_xll.IMDP("BND",D1823,$N$1,A1823)</f>
        <v>일반</v>
      </c>
      <c r="O1823">
        <f t="shared" si="28"/>
        <v>2.8423400000000001E-3</v>
      </c>
    </row>
    <row r="1824" spans="1:15" x14ac:dyDescent="0.3">
      <c r="A1824" s="73">
        <v>46311</v>
      </c>
      <c r="B1824" s="67" t="s">
        <v>2090</v>
      </c>
      <c r="C1824" s="68" t="s">
        <v>2811</v>
      </c>
      <c r="D1824" s="68" t="s">
        <v>5070</v>
      </c>
      <c r="E1824" s="67" t="s">
        <v>5071</v>
      </c>
      <c r="F1824" s="69">
        <v>3.8679999999999999</v>
      </c>
      <c r="G1824" s="70">
        <v>0.69240000000000002</v>
      </c>
      <c r="H1824" s="70">
        <v>0.65280000000000005</v>
      </c>
      <c r="I1824" s="73">
        <v>45840</v>
      </c>
      <c r="J1824" s="73">
        <v>46570</v>
      </c>
      <c r="K1824" s="69">
        <v>2.52</v>
      </c>
      <c r="L1824" s="68" t="s">
        <v>2609</v>
      </c>
      <c r="M1824" s="71">
        <v>4.5999999999999999E-3</v>
      </c>
      <c r="N1824" t="str">
        <f>_xll.IMDP("BND",D1824,$N$1,A1824)</f>
        <v>일반</v>
      </c>
      <c r="O1824">
        <f t="shared" si="28"/>
        <v>3.1850400000000001E-3</v>
      </c>
    </row>
    <row r="1825" spans="1:15" x14ac:dyDescent="0.3">
      <c r="A1825" s="73">
        <v>46311</v>
      </c>
      <c r="B1825" s="67" t="s">
        <v>2090</v>
      </c>
      <c r="C1825" s="68" t="s">
        <v>2811</v>
      </c>
      <c r="D1825" s="68" t="s">
        <v>5072</v>
      </c>
      <c r="E1825" s="67" t="s">
        <v>5073</v>
      </c>
      <c r="F1825" s="69">
        <v>3.9039999999999999</v>
      </c>
      <c r="G1825" s="70">
        <v>0.77659999999999996</v>
      </c>
      <c r="H1825" s="70">
        <v>0.80059999999999998</v>
      </c>
      <c r="I1825" s="73">
        <v>45873</v>
      </c>
      <c r="J1825" s="73">
        <v>46603</v>
      </c>
      <c r="K1825" s="69">
        <v>2.4900000000000002</v>
      </c>
      <c r="L1825" s="68" t="s">
        <v>2609</v>
      </c>
      <c r="M1825" s="71">
        <v>2.8E-3</v>
      </c>
      <c r="N1825" t="str">
        <f>_xll.IMDP("BND",D1825,$N$1,A1825)</f>
        <v>일반</v>
      </c>
      <c r="O1825">
        <f t="shared" si="28"/>
        <v>2.1744799999999999E-3</v>
      </c>
    </row>
    <row r="1826" spans="1:15" x14ac:dyDescent="0.3">
      <c r="A1826" s="73">
        <v>46311</v>
      </c>
      <c r="B1826" s="67" t="s">
        <v>2090</v>
      </c>
      <c r="C1826" s="68" t="s">
        <v>2811</v>
      </c>
      <c r="D1826" s="68" t="s">
        <v>5074</v>
      </c>
      <c r="E1826" s="67" t="s">
        <v>5075</v>
      </c>
      <c r="F1826" s="69">
        <v>4.1779999999999999</v>
      </c>
      <c r="G1826" s="70">
        <v>3.6448999999999998</v>
      </c>
      <c r="H1826" s="70">
        <v>14.6625</v>
      </c>
      <c r="I1826" s="73">
        <v>45908</v>
      </c>
      <c r="J1826" s="73">
        <v>47732</v>
      </c>
      <c r="K1826" s="69">
        <v>2.69</v>
      </c>
      <c r="L1826" s="68" t="s">
        <v>2609</v>
      </c>
      <c r="M1826" s="71">
        <v>2.2000000000000001E-3</v>
      </c>
      <c r="N1826" t="str">
        <f>_xll.IMDP("BND",D1826,$N$1,A1826)</f>
        <v>일반</v>
      </c>
      <c r="O1826">
        <f t="shared" si="28"/>
        <v>8.0187799999999997E-3</v>
      </c>
    </row>
    <row r="1827" spans="1:15" x14ac:dyDescent="0.3">
      <c r="A1827" s="73">
        <v>46311</v>
      </c>
      <c r="B1827" s="67" t="s">
        <v>2090</v>
      </c>
      <c r="C1827" s="68" t="s">
        <v>2811</v>
      </c>
      <c r="D1827" s="68" t="s">
        <v>5076</v>
      </c>
      <c r="E1827" s="67" t="s">
        <v>5077</v>
      </c>
      <c r="F1827" s="69">
        <v>4.18</v>
      </c>
      <c r="G1827" s="70">
        <v>3.7490999999999999</v>
      </c>
      <c r="H1827" s="70">
        <v>15.464700000000001</v>
      </c>
      <c r="I1827" s="73">
        <v>45946</v>
      </c>
      <c r="J1827" s="73">
        <v>47772</v>
      </c>
      <c r="K1827" s="69">
        <v>2.72</v>
      </c>
      <c r="L1827" s="68" t="s">
        <v>2609</v>
      </c>
      <c r="M1827" s="71">
        <v>2.2000000000000001E-3</v>
      </c>
      <c r="N1827" t="str">
        <f>_xll.IMDP("BND",D1827,$N$1,A1827)</f>
        <v>일반</v>
      </c>
      <c r="O1827">
        <f t="shared" si="28"/>
        <v>8.24802E-3</v>
      </c>
    </row>
    <row r="1828" spans="1:15" x14ac:dyDescent="0.3">
      <c r="A1828" s="73">
        <v>46311</v>
      </c>
      <c r="B1828" s="67" t="s">
        <v>2090</v>
      </c>
      <c r="C1828" s="68" t="s">
        <v>2811</v>
      </c>
      <c r="D1828" s="68" t="s">
        <v>5078</v>
      </c>
      <c r="E1828" s="67" t="s">
        <v>5079</v>
      </c>
      <c r="F1828" s="69">
        <v>4.0810000000000004</v>
      </c>
      <c r="G1828" s="70">
        <v>1.9569000000000001</v>
      </c>
      <c r="H1828" s="70">
        <v>4.399</v>
      </c>
      <c r="I1828" s="73">
        <v>45964</v>
      </c>
      <c r="J1828" s="73">
        <v>47060</v>
      </c>
      <c r="K1828" s="69">
        <v>2.86</v>
      </c>
      <c r="L1828" s="68" t="s">
        <v>2609</v>
      </c>
      <c r="M1828" s="71">
        <v>4.1000000000000003E-3</v>
      </c>
      <c r="N1828" t="str">
        <f>_xll.IMDP("BND",D1828,$N$1,A1828)</f>
        <v>일반</v>
      </c>
      <c r="O1828">
        <f t="shared" si="28"/>
        <v>8.0232900000000006E-3</v>
      </c>
    </row>
    <row r="1829" spans="1:15" x14ac:dyDescent="0.3">
      <c r="A1829" s="73">
        <v>46311</v>
      </c>
      <c r="B1829" s="67" t="s">
        <v>2090</v>
      </c>
      <c r="C1829" s="68" t="s">
        <v>2811</v>
      </c>
      <c r="D1829" s="68" t="s">
        <v>5080</v>
      </c>
      <c r="E1829" s="67" t="s">
        <v>5081</v>
      </c>
      <c r="F1829" s="69">
        <v>4.1989999999999998</v>
      </c>
      <c r="G1829" s="70">
        <v>4.0019</v>
      </c>
      <c r="H1829" s="70">
        <v>17.860900000000001</v>
      </c>
      <c r="I1829" s="73">
        <v>46085</v>
      </c>
      <c r="J1829" s="73">
        <v>47911</v>
      </c>
      <c r="K1829" s="69">
        <v>3.62</v>
      </c>
      <c r="L1829" s="68" t="s">
        <v>2609</v>
      </c>
      <c r="M1829" s="71">
        <v>5.8999999999999999E-3</v>
      </c>
      <c r="N1829" t="str">
        <f>_xll.IMDP("BND",D1829,$N$1,A1829)</f>
        <v>일반</v>
      </c>
      <c r="O1829">
        <f t="shared" si="28"/>
        <v>2.3611210000000001E-2</v>
      </c>
    </row>
    <row r="1830" spans="1:15" x14ac:dyDescent="0.3">
      <c r="A1830" s="73">
        <v>46311</v>
      </c>
      <c r="B1830" s="67" t="s">
        <v>2090</v>
      </c>
      <c r="C1830" s="68" t="s">
        <v>2811</v>
      </c>
      <c r="D1830" s="68" t="s">
        <v>5082</v>
      </c>
      <c r="E1830" s="67" t="s">
        <v>5083</v>
      </c>
      <c r="F1830" s="69">
        <v>4.1050000000000004</v>
      </c>
      <c r="G1830" s="70">
        <v>2.3296999999999999</v>
      </c>
      <c r="H1830" s="70">
        <v>6.1508000000000003</v>
      </c>
      <c r="I1830" s="73">
        <v>46114</v>
      </c>
      <c r="J1830" s="73">
        <v>47210</v>
      </c>
      <c r="K1830" s="69">
        <v>3.66</v>
      </c>
      <c r="L1830" s="68" t="s">
        <v>2609</v>
      </c>
      <c r="M1830" s="71">
        <v>4.5999999999999999E-3</v>
      </c>
      <c r="N1830" t="str">
        <f>_xll.IMDP("BND",D1830,$N$1,A1830)</f>
        <v>일반</v>
      </c>
      <c r="O1830">
        <f t="shared" si="28"/>
        <v>1.071662E-2</v>
      </c>
    </row>
    <row r="1831" spans="1:15" x14ac:dyDescent="0.3">
      <c r="A1831" s="73">
        <v>46311</v>
      </c>
      <c r="B1831" s="67" t="s">
        <v>2090</v>
      </c>
      <c r="C1831" s="68" t="s">
        <v>2811</v>
      </c>
      <c r="D1831" s="68" t="s">
        <v>5084</v>
      </c>
      <c r="E1831" s="67" t="s">
        <v>5085</v>
      </c>
      <c r="F1831" s="69">
        <v>4.1150000000000002</v>
      </c>
      <c r="G1831" s="70">
        <v>2.4205999999999999</v>
      </c>
      <c r="H1831" s="70">
        <v>6.6650999999999998</v>
      </c>
      <c r="I1831" s="73">
        <v>46162</v>
      </c>
      <c r="J1831" s="73">
        <v>47256</v>
      </c>
      <c r="K1831" s="69">
        <v>3.95</v>
      </c>
      <c r="L1831" s="68" t="s">
        <v>2609</v>
      </c>
      <c r="M1831" s="71">
        <v>8.3999999999999995E-3</v>
      </c>
      <c r="N1831" t="str">
        <f>_xll.IMDP("BND",D1831,$N$1,A1831)</f>
        <v>일반</v>
      </c>
      <c r="O1831">
        <f t="shared" si="28"/>
        <v>2.0333039999999997E-2</v>
      </c>
    </row>
    <row r="1832" spans="1:15" x14ac:dyDescent="0.3">
      <c r="A1832" s="73">
        <v>46311</v>
      </c>
      <c r="B1832" s="67" t="s">
        <v>2090</v>
      </c>
      <c r="C1832" s="68" t="s">
        <v>2811</v>
      </c>
      <c r="D1832" s="68" t="s">
        <v>5086</v>
      </c>
      <c r="E1832" s="67" t="s">
        <v>5087</v>
      </c>
      <c r="F1832" s="69">
        <v>4.1180000000000003</v>
      </c>
      <c r="G1832" s="70">
        <v>2.4632000000000001</v>
      </c>
      <c r="H1832" s="70">
        <v>6.8875999999999999</v>
      </c>
      <c r="I1832" s="73">
        <v>46175</v>
      </c>
      <c r="J1832" s="73">
        <v>47270</v>
      </c>
      <c r="K1832" s="69">
        <v>3.98</v>
      </c>
      <c r="L1832" s="68" t="s">
        <v>2609</v>
      </c>
      <c r="M1832" s="71">
        <v>4.1999999999999997E-3</v>
      </c>
      <c r="N1832" t="str">
        <f>_xll.IMDP("BND",D1832,$N$1,A1832)</f>
        <v>일반</v>
      </c>
      <c r="O1832">
        <f t="shared" si="28"/>
        <v>1.0345439999999999E-2</v>
      </c>
    </row>
    <row r="1833" spans="1:15" x14ac:dyDescent="0.3">
      <c r="A1833" s="73">
        <v>46311</v>
      </c>
      <c r="B1833" s="67" t="s">
        <v>2090</v>
      </c>
      <c r="C1833" s="68" t="s">
        <v>2811</v>
      </c>
      <c r="D1833" s="68" t="s">
        <v>14047</v>
      </c>
      <c r="E1833" s="67" t="s">
        <v>14048</v>
      </c>
      <c r="F1833" s="69">
        <v>4.1239999999999997</v>
      </c>
      <c r="G1833" s="70">
        <v>2.5358999999999998</v>
      </c>
      <c r="H1833" s="70">
        <v>7.2702</v>
      </c>
      <c r="I1833" s="73">
        <v>46204</v>
      </c>
      <c r="J1833" s="73">
        <v>47298</v>
      </c>
      <c r="K1833" s="69">
        <v>4.04</v>
      </c>
      <c r="L1833" s="68" t="s">
        <v>2609</v>
      </c>
      <c r="M1833" s="71">
        <v>5.5999999999999999E-3</v>
      </c>
      <c r="N1833" t="str">
        <f>_xll.IMDP("BND",D1833,$N$1,A1833)</f>
        <v>일반</v>
      </c>
      <c r="O1833">
        <f t="shared" si="28"/>
        <v>1.4201039999999998E-2</v>
      </c>
    </row>
    <row r="1834" spans="1:15" x14ac:dyDescent="0.3">
      <c r="A1834" s="73">
        <v>46311</v>
      </c>
      <c r="B1834" s="67" t="s">
        <v>2090</v>
      </c>
      <c r="C1834" s="68" t="s">
        <v>2811</v>
      </c>
      <c r="D1834" s="68" t="s">
        <v>15012</v>
      </c>
      <c r="E1834" s="67" t="s">
        <v>15013</v>
      </c>
      <c r="F1834" s="69">
        <v>4.226</v>
      </c>
      <c r="G1834" s="70">
        <v>4.3314000000000004</v>
      </c>
      <c r="H1834" s="70">
        <v>21.1448</v>
      </c>
      <c r="I1834" s="73">
        <v>46259</v>
      </c>
      <c r="J1834" s="73">
        <v>48085</v>
      </c>
      <c r="K1834" s="69">
        <v>4.3</v>
      </c>
      <c r="L1834" s="68" t="s">
        <v>2609</v>
      </c>
      <c r="M1834" s="71">
        <v>6.1000000000000004E-3</v>
      </c>
      <c r="N1834" t="str">
        <f>_xll.IMDP("BND",D1834,$N$1,A1834)</f>
        <v>일반</v>
      </c>
      <c r="O1834">
        <f t="shared" si="28"/>
        <v>2.6421540000000004E-2</v>
      </c>
    </row>
    <row r="1835" spans="1:15" x14ac:dyDescent="0.3">
      <c r="A1835" s="73">
        <v>46311</v>
      </c>
      <c r="B1835" s="67" t="s">
        <v>2090</v>
      </c>
      <c r="C1835" s="68" t="s">
        <v>2811</v>
      </c>
      <c r="D1835" s="68" t="s">
        <v>15199</v>
      </c>
      <c r="E1835" s="67" t="s">
        <v>15200</v>
      </c>
      <c r="F1835" s="69">
        <v>4.2290000000000001</v>
      </c>
      <c r="G1835" s="70">
        <v>4.3459000000000003</v>
      </c>
      <c r="H1835" s="70">
        <v>21.287400000000002</v>
      </c>
      <c r="I1835" s="73">
        <v>46267</v>
      </c>
      <c r="J1835" s="73">
        <v>48093</v>
      </c>
      <c r="K1835" s="69">
        <v>4.3600000000000003</v>
      </c>
      <c r="L1835" s="68" t="s">
        <v>2609</v>
      </c>
      <c r="M1835" s="71">
        <v>5.1999999999999998E-3</v>
      </c>
      <c r="N1835" t="str">
        <f>_xll.IMDP("BND",D1835,$N$1,A1835)</f>
        <v>일반</v>
      </c>
      <c r="O1835">
        <f t="shared" si="28"/>
        <v>2.2598679999999999E-2</v>
      </c>
    </row>
    <row r="1836" spans="1:15" x14ac:dyDescent="0.3">
      <c r="A1836" s="73">
        <v>46311</v>
      </c>
      <c r="B1836" s="67" t="s">
        <v>2090</v>
      </c>
      <c r="C1836" s="68" t="s">
        <v>2811</v>
      </c>
      <c r="D1836" s="68" t="s">
        <v>15775</v>
      </c>
      <c r="E1836" s="67" t="s">
        <v>15776</v>
      </c>
      <c r="F1836" s="69">
        <v>4.1470000000000002</v>
      </c>
      <c r="G1836" s="70">
        <v>2.7534999999999998</v>
      </c>
      <c r="H1836" s="70">
        <v>8.5556999999999999</v>
      </c>
      <c r="I1836" s="73">
        <v>46296</v>
      </c>
      <c r="J1836" s="73">
        <v>47392</v>
      </c>
      <c r="K1836" s="69">
        <v>4.3</v>
      </c>
      <c r="L1836" s="68" t="s">
        <v>2609</v>
      </c>
      <c r="M1836" s="71">
        <v>7.0000000000000001E-3</v>
      </c>
      <c r="N1836" t="str">
        <f>_xll.IMDP("BND",D1836,$N$1,A1836)</f>
        <v>일반</v>
      </c>
      <c r="O1836">
        <f t="shared" si="28"/>
        <v>1.92745E-2</v>
      </c>
    </row>
    <row r="1837" spans="1:15" x14ac:dyDescent="0.3">
      <c r="A1837" s="73">
        <v>46311</v>
      </c>
      <c r="B1837" s="67" t="s">
        <v>2090</v>
      </c>
      <c r="C1837" s="68" t="s">
        <v>2811</v>
      </c>
      <c r="D1837" s="68" t="s">
        <v>5088</v>
      </c>
      <c r="E1837" s="67" t="s">
        <v>5089</v>
      </c>
      <c r="F1837" s="69">
        <v>4.2329999999999997</v>
      </c>
      <c r="G1837" s="70">
        <v>5.1449999999999996</v>
      </c>
      <c r="H1837" s="70">
        <v>29.038699999999999</v>
      </c>
      <c r="I1837" s="73">
        <v>42874</v>
      </c>
      <c r="J1837" s="73">
        <v>48353</v>
      </c>
      <c r="K1837" s="69">
        <v>2.4</v>
      </c>
      <c r="L1837" s="68" t="s">
        <v>2609</v>
      </c>
      <c r="M1837" s="71">
        <v>3.0000000000000001E-3</v>
      </c>
      <c r="N1837" t="str">
        <f>_xll.IMDP("BND",D1837,$N$1,A1837)</f>
        <v>일반</v>
      </c>
      <c r="O1837">
        <f t="shared" si="28"/>
        <v>1.5434999999999999E-2</v>
      </c>
    </row>
    <row r="1838" spans="1:15" x14ac:dyDescent="0.3">
      <c r="A1838" s="73">
        <v>46311</v>
      </c>
      <c r="B1838" s="67" t="s">
        <v>2090</v>
      </c>
      <c r="C1838" s="68" t="s">
        <v>2811</v>
      </c>
      <c r="D1838" s="68" t="s">
        <v>5090</v>
      </c>
      <c r="E1838" s="67" t="s">
        <v>5091</v>
      </c>
      <c r="F1838" s="69">
        <v>4.32</v>
      </c>
      <c r="G1838" s="70">
        <v>9.9694000000000003</v>
      </c>
      <c r="H1838" s="70">
        <v>113.02719999999999</v>
      </c>
      <c r="I1838" s="73">
        <v>43333</v>
      </c>
      <c r="J1838" s="73">
        <v>50637</v>
      </c>
      <c r="K1838" s="69">
        <v>2.44</v>
      </c>
      <c r="L1838" s="68" t="s">
        <v>2609</v>
      </c>
      <c r="M1838" s="71">
        <v>4.1999999999999997E-3</v>
      </c>
      <c r="N1838" t="str">
        <f>_xll.IMDP("BND",D1838,$N$1,A1838)</f>
        <v>일반</v>
      </c>
      <c r="O1838">
        <f t="shared" si="28"/>
        <v>4.1871479999999996E-2</v>
      </c>
    </row>
    <row r="1839" spans="1:15" x14ac:dyDescent="0.3">
      <c r="A1839" s="73">
        <v>46311</v>
      </c>
      <c r="B1839" s="67" t="s">
        <v>2090</v>
      </c>
      <c r="C1839" s="68" t="s">
        <v>2811</v>
      </c>
      <c r="D1839" s="68" t="s">
        <v>5092</v>
      </c>
      <c r="E1839" s="67" t="s">
        <v>5093</v>
      </c>
      <c r="F1839" s="69">
        <v>4.3479999999999999</v>
      </c>
      <c r="G1839" s="70">
        <v>11.187900000000001</v>
      </c>
      <c r="H1839" s="70">
        <v>140.66640000000001</v>
      </c>
      <c r="I1839" s="73">
        <v>43783</v>
      </c>
      <c r="J1839" s="73">
        <v>51088</v>
      </c>
      <c r="K1839" s="69">
        <v>1.84</v>
      </c>
      <c r="L1839" s="68" t="s">
        <v>2609</v>
      </c>
      <c r="M1839" s="71">
        <v>5.1999999999999998E-3</v>
      </c>
      <c r="N1839" t="str">
        <f>_xll.IMDP("BND",D1839,$N$1,A1839)</f>
        <v>일반</v>
      </c>
      <c r="O1839">
        <f t="shared" si="28"/>
        <v>5.8177079999999999E-2</v>
      </c>
    </row>
    <row r="1840" spans="1:15" x14ac:dyDescent="0.3">
      <c r="A1840" s="73">
        <v>46311</v>
      </c>
      <c r="B1840" s="67" t="s">
        <v>2090</v>
      </c>
      <c r="C1840" s="68" t="s">
        <v>2811</v>
      </c>
      <c r="D1840" s="68" t="s">
        <v>5094</v>
      </c>
      <c r="E1840" s="67" t="s">
        <v>5095</v>
      </c>
      <c r="F1840" s="69">
        <v>4.3630000000000004</v>
      </c>
      <c r="G1840" s="70">
        <v>11.837400000000001</v>
      </c>
      <c r="H1840" s="70">
        <v>157.58420000000001</v>
      </c>
      <c r="I1840" s="73">
        <v>44077</v>
      </c>
      <c r="J1840" s="73">
        <v>51382</v>
      </c>
      <c r="K1840" s="69">
        <v>1.76</v>
      </c>
      <c r="L1840" s="68" t="s">
        <v>2609</v>
      </c>
      <c r="M1840" s="71">
        <v>5.4000000000000003E-3</v>
      </c>
      <c r="N1840" t="str">
        <f>_xll.IMDP("BND",D1840,$N$1,A1840)</f>
        <v>일반</v>
      </c>
      <c r="O1840">
        <f t="shared" si="28"/>
        <v>6.392196E-2</v>
      </c>
    </row>
    <row r="1841" spans="1:15" x14ac:dyDescent="0.3">
      <c r="A1841" s="73">
        <v>46311</v>
      </c>
      <c r="B1841" s="67" t="s">
        <v>2090</v>
      </c>
      <c r="C1841" s="68" t="s">
        <v>2811</v>
      </c>
      <c r="D1841" s="68" t="s">
        <v>5096</v>
      </c>
      <c r="E1841" s="67" t="s">
        <v>5097</v>
      </c>
      <c r="F1841" s="69">
        <v>3.4359999999999999</v>
      </c>
      <c r="G1841" s="70">
        <v>0.30819999999999997</v>
      </c>
      <c r="H1841" s="70">
        <v>0.17180000000000001</v>
      </c>
      <c r="I1841" s="73">
        <v>44603</v>
      </c>
      <c r="J1841" s="73">
        <v>46429</v>
      </c>
      <c r="K1841" s="69">
        <v>2.68</v>
      </c>
      <c r="L1841" s="68" t="s">
        <v>2609</v>
      </c>
      <c r="M1841" s="71">
        <v>2.3E-3</v>
      </c>
      <c r="N1841" t="str">
        <f>_xll.IMDP("BND",D1841,$N$1,A1841)</f>
        <v>일반</v>
      </c>
      <c r="O1841">
        <f t="shared" si="28"/>
        <v>7.0885999999999996E-4</v>
      </c>
    </row>
    <row r="1842" spans="1:15" x14ac:dyDescent="0.3">
      <c r="A1842" s="73">
        <v>46311</v>
      </c>
      <c r="B1842" s="67" t="s">
        <v>2090</v>
      </c>
      <c r="C1842" s="68" t="s">
        <v>2811</v>
      </c>
      <c r="D1842" s="68" t="s">
        <v>5098</v>
      </c>
      <c r="E1842" s="67" t="s">
        <v>5099</v>
      </c>
      <c r="F1842" s="69">
        <v>3.5369999999999999</v>
      </c>
      <c r="G1842" s="70">
        <v>0.37140000000000001</v>
      </c>
      <c r="H1842" s="70">
        <v>0.23039999999999999</v>
      </c>
      <c r="I1842" s="73">
        <v>44624</v>
      </c>
      <c r="J1842" s="73">
        <v>46450</v>
      </c>
      <c r="K1842" s="69">
        <v>2.68</v>
      </c>
      <c r="L1842" s="68" t="s">
        <v>2609</v>
      </c>
      <c r="M1842" s="71">
        <v>5.1000000000000004E-3</v>
      </c>
      <c r="N1842" t="str">
        <f>_xll.IMDP("BND",D1842,$N$1,A1842)</f>
        <v>일반</v>
      </c>
      <c r="O1842">
        <f t="shared" si="28"/>
        <v>1.8941400000000001E-3</v>
      </c>
    </row>
    <row r="1843" spans="1:15" x14ac:dyDescent="0.3">
      <c r="A1843" s="73">
        <v>46311</v>
      </c>
      <c r="B1843" s="67" t="s">
        <v>2090</v>
      </c>
      <c r="C1843" s="68" t="s">
        <v>2811</v>
      </c>
      <c r="D1843" s="68" t="s">
        <v>5100</v>
      </c>
      <c r="E1843" s="67" t="s">
        <v>5101</v>
      </c>
      <c r="F1843" s="69">
        <v>3.6789999999999998</v>
      </c>
      <c r="G1843" s="70">
        <v>0.46379999999999999</v>
      </c>
      <c r="H1843" s="70">
        <v>0.33050000000000002</v>
      </c>
      <c r="I1843" s="73">
        <v>44659</v>
      </c>
      <c r="J1843" s="73">
        <v>46485</v>
      </c>
      <c r="K1843" s="69">
        <v>3.23</v>
      </c>
      <c r="L1843" s="68" t="s">
        <v>2609</v>
      </c>
      <c r="M1843" s="71">
        <v>4.1999999999999997E-3</v>
      </c>
      <c r="N1843" t="str">
        <f>_xll.IMDP("BND",D1843,$N$1,A1843)</f>
        <v>일반</v>
      </c>
      <c r="O1843">
        <f t="shared" si="28"/>
        <v>1.9479599999999999E-3</v>
      </c>
    </row>
    <row r="1844" spans="1:15" x14ac:dyDescent="0.3">
      <c r="A1844" s="73">
        <v>46311</v>
      </c>
      <c r="B1844" s="67" t="s">
        <v>2090</v>
      </c>
      <c r="C1844" s="68" t="s">
        <v>2811</v>
      </c>
      <c r="D1844" s="68" t="s">
        <v>5102</v>
      </c>
      <c r="E1844" s="67" t="s">
        <v>5103</v>
      </c>
      <c r="F1844" s="69">
        <v>4.1349999999999998</v>
      </c>
      <c r="G1844" s="70">
        <v>2.6513</v>
      </c>
      <c r="H1844" s="70">
        <v>7.9433999999999996</v>
      </c>
      <c r="I1844" s="73">
        <v>44789</v>
      </c>
      <c r="J1844" s="73">
        <v>47346</v>
      </c>
      <c r="K1844" s="69">
        <v>3.69</v>
      </c>
      <c r="L1844" s="68" t="s">
        <v>2609</v>
      </c>
      <c r="M1844" s="71">
        <v>7.4000000000000003E-3</v>
      </c>
      <c r="N1844" t="str">
        <f>_xll.IMDP("BND",D1844,$N$1,A1844)</f>
        <v>일반</v>
      </c>
      <c r="O1844">
        <f t="shared" si="28"/>
        <v>1.9619620000000001E-2</v>
      </c>
    </row>
    <row r="1845" spans="1:15" x14ac:dyDescent="0.3">
      <c r="A1845" s="73">
        <v>46311</v>
      </c>
      <c r="B1845" s="67" t="s">
        <v>2090</v>
      </c>
      <c r="C1845" s="68" t="s">
        <v>2811</v>
      </c>
      <c r="D1845" s="68" t="s">
        <v>5104</v>
      </c>
      <c r="E1845" s="67" t="s">
        <v>5105</v>
      </c>
      <c r="F1845" s="69">
        <v>3.9279999999999999</v>
      </c>
      <c r="G1845" s="70">
        <v>0.85799999999999998</v>
      </c>
      <c r="H1845" s="70">
        <v>0.95709999999999995</v>
      </c>
      <c r="I1845" s="73">
        <v>44810</v>
      </c>
      <c r="J1845" s="73">
        <v>46636</v>
      </c>
      <c r="K1845" s="69">
        <v>4.21</v>
      </c>
      <c r="L1845" s="68" t="s">
        <v>2609</v>
      </c>
      <c r="M1845" s="71">
        <v>5.5999999999999999E-3</v>
      </c>
      <c r="N1845" t="str">
        <f>_xll.IMDP("BND",D1845,$N$1,A1845)</f>
        <v>일반</v>
      </c>
      <c r="O1845">
        <f t="shared" si="28"/>
        <v>4.8047999999999997E-3</v>
      </c>
    </row>
    <row r="1846" spans="1:15" x14ac:dyDescent="0.3">
      <c r="A1846" s="73">
        <v>46311</v>
      </c>
      <c r="B1846" s="67" t="s">
        <v>2090</v>
      </c>
      <c r="C1846" s="68" t="s">
        <v>2811</v>
      </c>
      <c r="D1846" s="68" t="s">
        <v>5106</v>
      </c>
      <c r="E1846" s="67" t="s">
        <v>5107</v>
      </c>
      <c r="F1846" s="69">
        <v>3.9430000000000001</v>
      </c>
      <c r="G1846" s="70">
        <v>1.0041</v>
      </c>
      <c r="H1846" s="70">
        <v>1.2807999999999999</v>
      </c>
      <c r="I1846" s="73">
        <v>44872</v>
      </c>
      <c r="J1846" s="73">
        <v>46696</v>
      </c>
      <c r="K1846" s="69">
        <v>5.73</v>
      </c>
      <c r="L1846" s="68" t="s">
        <v>2609</v>
      </c>
      <c r="M1846" s="71">
        <v>7.1999999999999998E-3</v>
      </c>
      <c r="N1846" t="str">
        <f>_xll.IMDP("BND",D1846,$N$1,A1846)</f>
        <v>일반</v>
      </c>
      <c r="O1846">
        <f t="shared" si="28"/>
        <v>7.2295199999999997E-3</v>
      </c>
    </row>
    <row r="1847" spans="1:15" x14ac:dyDescent="0.3">
      <c r="A1847" s="73">
        <v>46311</v>
      </c>
      <c r="B1847" s="67" t="s">
        <v>2090</v>
      </c>
      <c r="C1847" s="68" t="s">
        <v>2811</v>
      </c>
      <c r="D1847" s="68" t="s">
        <v>5108</v>
      </c>
      <c r="E1847" s="67" t="s">
        <v>5109</v>
      </c>
      <c r="F1847" s="69">
        <v>3.9649999999999999</v>
      </c>
      <c r="G1847" s="70">
        <v>1.2999000000000001</v>
      </c>
      <c r="H1847" s="70">
        <v>2.0419</v>
      </c>
      <c r="I1847" s="73">
        <v>44981</v>
      </c>
      <c r="J1847" s="73">
        <v>46807</v>
      </c>
      <c r="K1847" s="69">
        <v>3.82</v>
      </c>
      <c r="L1847" s="68" t="s">
        <v>2609</v>
      </c>
      <c r="M1847" s="71">
        <v>1.0699999999999999E-2</v>
      </c>
      <c r="N1847" t="str">
        <f>_xll.IMDP("BND",D1847,$N$1,A1847)</f>
        <v>일반</v>
      </c>
      <c r="O1847">
        <f t="shared" si="28"/>
        <v>1.390893E-2</v>
      </c>
    </row>
    <row r="1848" spans="1:15" x14ac:dyDescent="0.3">
      <c r="A1848" s="73">
        <v>46311</v>
      </c>
      <c r="B1848" s="67" t="s">
        <v>2090</v>
      </c>
      <c r="C1848" s="68" t="s">
        <v>2811</v>
      </c>
      <c r="D1848" s="68" t="s">
        <v>5110</v>
      </c>
      <c r="E1848" s="67" t="s">
        <v>5111</v>
      </c>
      <c r="F1848" s="69">
        <v>3.972</v>
      </c>
      <c r="G1848" s="70">
        <v>1.3398000000000001</v>
      </c>
      <c r="H1848" s="70">
        <v>2.1587999999999998</v>
      </c>
      <c r="I1848" s="73">
        <v>44994</v>
      </c>
      <c r="J1848" s="73">
        <v>46821</v>
      </c>
      <c r="K1848" s="69">
        <v>4.04</v>
      </c>
      <c r="L1848" s="68" t="s">
        <v>2609</v>
      </c>
      <c r="M1848" s="71">
        <v>7.9000000000000008E-3</v>
      </c>
      <c r="N1848" t="str">
        <f>_xll.IMDP("BND",D1848,$N$1,A1848)</f>
        <v>일반</v>
      </c>
      <c r="O1848">
        <f t="shared" si="28"/>
        <v>1.0584420000000002E-2</v>
      </c>
    </row>
    <row r="1849" spans="1:15" x14ac:dyDescent="0.3">
      <c r="A1849" s="73">
        <v>46311</v>
      </c>
      <c r="B1849" s="67" t="s">
        <v>2090</v>
      </c>
      <c r="C1849" s="68" t="s">
        <v>2811</v>
      </c>
      <c r="D1849" s="68" t="s">
        <v>5112</v>
      </c>
      <c r="E1849" s="67" t="s">
        <v>5113</v>
      </c>
      <c r="F1849" s="69">
        <v>3.9780000000000002</v>
      </c>
      <c r="G1849" s="70">
        <v>1.4409000000000001</v>
      </c>
      <c r="H1849" s="70">
        <v>2.4811999999999999</v>
      </c>
      <c r="I1849" s="73">
        <v>45036</v>
      </c>
      <c r="J1849" s="73">
        <v>46863</v>
      </c>
      <c r="K1849" s="69">
        <v>3.7</v>
      </c>
      <c r="L1849" s="68" t="s">
        <v>2609</v>
      </c>
      <c r="M1849" s="71">
        <v>5.1000000000000004E-3</v>
      </c>
      <c r="N1849" t="str">
        <f>_xll.IMDP("BND",D1849,$N$1,A1849)</f>
        <v>일반</v>
      </c>
      <c r="O1849">
        <f t="shared" si="28"/>
        <v>7.3485900000000012E-3</v>
      </c>
    </row>
    <row r="1850" spans="1:15" x14ac:dyDescent="0.3">
      <c r="A1850" s="73">
        <v>46311</v>
      </c>
      <c r="B1850" s="67" t="s">
        <v>2090</v>
      </c>
      <c r="C1850" s="68" t="s">
        <v>2811</v>
      </c>
      <c r="D1850" s="68" t="s">
        <v>5114</v>
      </c>
      <c r="E1850" s="67" t="s">
        <v>5115</v>
      </c>
      <c r="F1850" s="69">
        <v>3.9950000000000001</v>
      </c>
      <c r="G1850" s="70">
        <v>1.5198</v>
      </c>
      <c r="H1850" s="70">
        <v>2.7334999999999998</v>
      </c>
      <c r="I1850" s="73">
        <v>45064</v>
      </c>
      <c r="J1850" s="73">
        <v>46891</v>
      </c>
      <c r="K1850" s="69">
        <v>3.62</v>
      </c>
      <c r="L1850" s="68" t="s">
        <v>2609</v>
      </c>
      <c r="M1850" s="71">
        <v>6.4999999999999997E-3</v>
      </c>
      <c r="N1850" t="str">
        <f>_xll.IMDP("BND",D1850,$N$1,A1850)</f>
        <v>일반</v>
      </c>
      <c r="O1850">
        <f t="shared" si="28"/>
        <v>9.8786999999999989E-3</v>
      </c>
    </row>
    <row r="1851" spans="1:15" x14ac:dyDescent="0.3">
      <c r="A1851" s="73">
        <v>46311</v>
      </c>
      <c r="B1851" s="67" t="s">
        <v>2090</v>
      </c>
      <c r="C1851" s="68" t="s">
        <v>2811</v>
      </c>
      <c r="D1851" s="68" t="s">
        <v>5116</v>
      </c>
      <c r="E1851" s="67" t="s">
        <v>5117</v>
      </c>
      <c r="F1851" s="69">
        <v>4.0110000000000001</v>
      </c>
      <c r="G1851" s="70">
        <v>1.5718000000000001</v>
      </c>
      <c r="H1851" s="70">
        <v>2.9102000000000001</v>
      </c>
      <c r="I1851" s="73">
        <v>45085</v>
      </c>
      <c r="J1851" s="73">
        <v>46912</v>
      </c>
      <c r="K1851" s="69">
        <v>3.89</v>
      </c>
      <c r="L1851" s="68" t="s">
        <v>2609</v>
      </c>
      <c r="M1851" s="71">
        <v>1.11E-2</v>
      </c>
      <c r="N1851" t="str">
        <f>_xll.IMDP("BND",D1851,$N$1,A1851)</f>
        <v>일반</v>
      </c>
      <c r="O1851">
        <f t="shared" si="28"/>
        <v>1.7446980000000001E-2</v>
      </c>
    </row>
    <row r="1852" spans="1:15" x14ac:dyDescent="0.3">
      <c r="A1852" s="73">
        <v>46311</v>
      </c>
      <c r="B1852" s="67" t="s">
        <v>2090</v>
      </c>
      <c r="C1852" s="68" t="s">
        <v>2811</v>
      </c>
      <c r="D1852" s="68" t="s">
        <v>5118</v>
      </c>
      <c r="E1852" s="67" t="s">
        <v>5119</v>
      </c>
      <c r="F1852" s="69">
        <v>4.0250000000000004</v>
      </c>
      <c r="G1852" s="70">
        <v>1.6474</v>
      </c>
      <c r="H1852" s="70">
        <v>3.1732999999999998</v>
      </c>
      <c r="I1852" s="73">
        <v>45113</v>
      </c>
      <c r="J1852" s="73">
        <v>46940</v>
      </c>
      <c r="K1852" s="69">
        <v>3.96</v>
      </c>
      <c r="L1852" s="68" t="s">
        <v>2609</v>
      </c>
      <c r="M1852" s="71">
        <v>7.0000000000000001E-3</v>
      </c>
      <c r="N1852" t="str">
        <f>_xll.IMDP("BND",D1852,$N$1,A1852)</f>
        <v>일반</v>
      </c>
      <c r="O1852">
        <f t="shared" si="28"/>
        <v>1.15318E-2</v>
      </c>
    </row>
    <row r="1853" spans="1:15" x14ac:dyDescent="0.3">
      <c r="A1853" s="73">
        <v>46311</v>
      </c>
      <c r="B1853" s="67" t="s">
        <v>2090</v>
      </c>
      <c r="C1853" s="68" t="s">
        <v>2811</v>
      </c>
      <c r="D1853" s="68" t="s">
        <v>5120</v>
      </c>
      <c r="E1853" s="67" t="s">
        <v>5121</v>
      </c>
      <c r="F1853" s="69">
        <v>4.0590000000000002</v>
      </c>
      <c r="G1853" s="70">
        <v>1.798</v>
      </c>
      <c r="H1853" s="70">
        <v>3.7605</v>
      </c>
      <c r="I1853" s="73">
        <v>45177</v>
      </c>
      <c r="J1853" s="73">
        <v>47004</v>
      </c>
      <c r="K1853" s="69">
        <v>4.2</v>
      </c>
      <c r="L1853" s="68" t="s">
        <v>2609</v>
      </c>
      <c r="M1853" s="71">
        <v>6.4999999999999997E-3</v>
      </c>
      <c r="N1853" t="str">
        <f>_xll.IMDP("BND",D1853,$N$1,A1853)</f>
        <v>일반</v>
      </c>
      <c r="O1853">
        <f t="shared" si="28"/>
        <v>1.1686999999999999E-2</v>
      </c>
    </row>
    <row r="1854" spans="1:15" x14ac:dyDescent="0.3">
      <c r="A1854" s="73">
        <v>46311</v>
      </c>
      <c r="B1854" s="67" t="s">
        <v>2090</v>
      </c>
      <c r="C1854" s="68" t="s">
        <v>2811</v>
      </c>
      <c r="D1854" s="68" t="s">
        <v>5122</v>
      </c>
      <c r="E1854" s="67" t="s">
        <v>5123</v>
      </c>
      <c r="F1854" s="69">
        <v>4.2430000000000003</v>
      </c>
      <c r="G1854" s="70">
        <v>6.0834000000000001</v>
      </c>
      <c r="H1854" s="70">
        <v>42.123600000000003</v>
      </c>
      <c r="I1854" s="73">
        <v>45250</v>
      </c>
      <c r="J1854" s="73">
        <v>48903</v>
      </c>
      <c r="K1854" s="69">
        <v>4.05</v>
      </c>
      <c r="L1854" s="68" t="s">
        <v>2609</v>
      </c>
      <c r="M1854" s="71">
        <v>5.1000000000000004E-3</v>
      </c>
      <c r="N1854" t="str">
        <f>_xll.IMDP("BND",D1854,$N$1,A1854)</f>
        <v>일반</v>
      </c>
      <c r="O1854">
        <f t="shared" si="28"/>
        <v>3.1025340000000002E-2</v>
      </c>
    </row>
    <row r="1855" spans="1:15" x14ac:dyDescent="0.3">
      <c r="A1855" s="73">
        <v>46311</v>
      </c>
      <c r="B1855" s="67" t="s">
        <v>2090</v>
      </c>
      <c r="C1855" s="68" t="s">
        <v>2811</v>
      </c>
      <c r="D1855" s="68" t="s">
        <v>5124</v>
      </c>
      <c r="E1855" s="67" t="s">
        <v>5125</v>
      </c>
      <c r="F1855" s="69">
        <v>4.0970000000000004</v>
      </c>
      <c r="G1855" s="70">
        <v>2.1793</v>
      </c>
      <c r="H1855" s="70">
        <v>5.4314999999999998</v>
      </c>
      <c r="I1855" s="73">
        <v>45328</v>
      </c>
      <c r="J1855" s="73">
        <v>47155</v>
      </c>
      <c r="K1855" s="69">
        <v>3.54</v>
      </c>
      <c r="L1855" s="68" t="s">
        <v>2609</v>
      </c>
      <c r="M1855" s="71">
        <v>7.4000000000000003E-3</v>
      </c>
      <c r="N1855" t="str">
        <f>_xll.IMDP("BND",D1855,$N$1,A1855)</f>
        <v>일반</v>
      </c>
      <c r="O1855">
        <f t="shared" si="28"/>
        <v>1.612682E-2</v>
      </c>
    </row>
    <row r="1856" spans="1:15" x14ac:dyDescent="0.3">
      <c r="A1856" s="73">
        <v>46311</v>
      </c>
      <c r="B1856" s="67" t="s">
        <v>2090</v>
      </c>
      <c r="C1856" s="68" t="s">
        <v>2811</v>
      </c>
      <c r="D1856" s="68" t="s">
        <v>5126</v>
      </c>
      <c r="E1856" s="67" t="s">
        <v>5127</v>
      </c>
      <c r="F1856" s="69">
        <v>4.2460000000000004</v>
      </c>
      <c r="G1856" s="70">
        <v>6.3990999999999998</v>
      </c>
      <c r="H1856" s="70">
        <v>46.244799999999998</v>
      </c>
      <c r="I1856" s="73">
        <v>45359</v>
      </c>
      <c r="J1856" s="73">
        <v>49011</v>
      </c>
      <c r="K1856" s="69">
        <v>3.61</v>
      </c>
      <c r="L1856" s="68" t="s">
        <v>2609</v>
      </c>
      <c r="M1856" s="71">
        <v>7.1000000000000004E-3</v>
      </c>
      <c r="N1856" t="str">
        <f>_xll.IMDP("BND",D1856,$N$1,A1856)</f>
        <v>일반</v>
      </c>
      <c r="O1856">
        <f t="shared" si="28"/>
        <v>4.5433609999999999E-2</v>
      </c>
    </row>
    <row r="1857" spans="1:15" x14ac:dyDescent="0.3">
      <c r="A1857" s="73">
        <v>46311</v>
      </c>
      <c r="B1857" s="67" t="s">
        <v>2090</v>
      </c>
      <c r="C1857" s="68" t="s">
        <v>2811</v>
      </c>
      <c r="D1857" s="68" t="s">
        <v>5128</v>
      </c>
      <c r="E1857" s="67" t="s">
        <v>5129</v>
      </c>
      <c r="F1857" s="69">
        <v>3.6789999999999998</v>
      </c>
      <c r="G1857" s="70">
        <v>0.4637</v>
      </c>
      <c r="H1857" s="70">
        <v>0.33040000000000003</v>
      </c>
      <c r="I1857" s="73">
        <v>45390</v>
      </c>
      <c r="J1857" s="73">
        <v>46485</v>
      </c>
      <c r="K1857" s="69">
        <v>3.45</v>
      </c>
      <c r="L1857" s="68" t="s">
        <v>2609</v>
      </c>
      <c r="M1857" s="71">
        <v>7.4000000000000003E-3</v>
      </c>
      <c r="N1857" t="str">
        <f>_xll.IMDP("BND",D1857,$N$1,A1857)</f>
        <v>일반</v>
      </c>
      <c r="O1857">
        <f t="shared" si="28"/>
        <v>3.4313800000000004E-3</v>
      </c>
    </row>
    <row r="1858" spans="1:15" x14ac:dyDescent="0.3">
      <c r="A1858" s="73">
        <v>46311</v>
      </c>
      <c r="B1858" s="67" t="s">
        <v>2090</v>
      </c>
      <c r="C1858" s="68" t="s">
        <v>2811</v>
      </c>
      <c r="D1858" s="68" t="s">
        <v>5130</v>
      </c>
      <c r="E1858" s="67" t="s">
        <v>5131</v>
      </c>
      <c r="F1858" s="69">
        <v>3.7909999999999999</v>
      </c>
      <c r="G1858" s="70">
        <v>0.59660000000000002</v>
      </c>
      <c r="H1858" s="70">
        <v>0.50619999999999998</v>
      </c>
      <c r="I1858" s="73">
        <v>45440</v>
      </c>
      <c r="J1858" s="73">
        <v>46535</v>
      </c>
      <c r="K1858" s="69">
        <v>3.5</v>
      </c>
      <c r="L1858" s="68" t="s">
        <v>2609</v>
      </c>
      <c r="M1858" s="71">
        <v>4.7000000000000002E-3</v>
      </c>
      <c r="N1858" t="str">
        <f>_xll.IMDP("BND",D1858,$N$1,A1858)</f>
        <v>일반</v>
      </c>
      <c r="O1858">
        <f t="shared" ref="O1858:O1921" si="29">M1858*G1858</f>
        <v>2.8040200000000004E-3</v>
      </c>
    </row>
    <row r="1859" spans="1:15" x14ac:dyDescent="0.3">
      <c r="A1859" s="73">
        <v>46311</v>
      </c>
      <c r="B1859" s="67" t="s">
        <v>2090</v>
      </c>
      <c r="C1859" s="68" t="s">
        <v>2811</v>
      </c>
      <c r="D1859" s="68" t="s">
        <v>5132</v>
      </c>
      <c r="E1859" s="67" t="s">
        <v>5133</v>
      </c>
      <c r="F1859" s="69">
        <v>4.2480000000000002</v>
      </c>
      <c r="G1859" s="70">
        <v>6.5995999999999997</v>
      </c>
      <c r="H1859" s="70">
        <v>49.204000000000001</v>
      </c>
      <c r="I1859" s="73">
        <v>45450</v>
      </c>
      <c r="J1859" s="73">
        <v>49102</v>
      </c>
      <c r="K1859" s="69">
        <v>3.53</v>
      </c>
      <c r="L1859" s="68" t="s">
        <v>2609</v>
      </c>
      <c r="M1859" s="71">
        <v>8.3999999999999995E-3</v>
      </c>
      <c r="N1859" t="str">
        <f>_xll.IMDP("BND",D1859,$N$1,A1859)</f>
        <v>일반</v>
      </c>
      <c r="O1859">
        <f t="shared" si="29"/>
        <v>5.5436639999999995E-2</v>
      </c>
    </row>
    <row r="1860" spans="1:15" x14ac:dyDescent="0.3">
      <c r="A1860" s="73">
        <v>46311</v>
      </c>
      <c r="B1860" s="67" t="s">
        <v>2090</v>
      </c>
      <c r="C1860" s="68" t="s">
        <v>2811</v>
      </c>
      <c r="D1860" s="68" t="s">
        <v>5134</v>
      </c>
      <c r="E1860" s="67" t="s">
        <v>5135</v>
      </c>
      <c r="F1860" s="69">
        <v>4.25</v>
      </c>
      <c r="G1860" s="70">
        <v>6.7488000000000001</v>
      </c>
      <c r="H1860" s="70">
        <v>51.355899999999998</v>
      </c>
      <c r="I1860" s="73">
        <v>45502</v>
      </c>
      <c r="J1860" s="73">
        <v>49153</v>
      </c>
      <c r="K1860" s="69">
        <v>3.2</v>
      </c>
      <c r="L1860" s="68" t="s">
        <v>2609</v>
      </c>
      <c r="M1860" s="71">
        <v>6.1000000000000004E-3</v>
      </c>
      <c r="N1860" t="str">
        <f>_xll.IMDP("BND",D1860,$N$1,A1860)</f>
        <v>일반</v>
      </c>
      <c r="O1860">
        <f t="shared" si="29"/>
        <v>4.1167680000000005E-2</v>
      </c>
    </row>
    <row r="1861" spans="1:15" x14ac:dyDescent="0.3">
      <c r="A1861" s="73">
        <v>46311</v>
      </c>
      <c r="B1861" s="67" t="s">
        <v>2090</v>
      </c>
      <c r="C1861" s="68" t="s">
        <v>2811</v>
      </c>
      <c r="D1861" s="68" t="s">
        <v>5136</v>
      </c>
      <c r="E1861" s="67" t="s">
        <v>5137</v>
      </c>
      <c r="F1861" s="69">
        <v>4.141</v>
      </c>
      <c r="G1861" s="70">
        <v>2.7227999999999999</v>
      </c>
      <c r="H1861" s="70">
        <v>8.3140000000000001</v>
      </c>
      <c r="I1861" s="73">
        <v>45540</v>
      </c>
      <c r="J1861" s="73">
        <v>47366</v>
      </c>
      <c r="K1861" s="69">
        <v>3.16</v>
      </c>
      <c r="L1861" s="68" t="s">
        <v>2609</v>
      </c>
      <c r="M1861" s="71">
        <v>5.0000000000000001E-3</v>
      </c>
      <c r="N1861" t="str">
        <f>_xll.IMDP("BND",D1861,$N$1,A1861)</f>
        <v>일반</v>
      </c>
      <c r="O1861">
        <f t="shared" si="29"/>
        <v>1.3613999999999999E-2</v>
      </c>
    </row>
    <row r="1862" spans="1:15" x14ac:dyDescent="0.3">
      <c r="A1862" s="73">
        <v>46311</v>
      </c>
      <c r="B1862" s="67" t="s">
        <v>2090</v>
      </c>
      <c r="C1862" s="68" t="s">
        <v>2811</v>
      </c>
      <c r="D1862" s="68" t="s">
        <v>5138</v>
      </c>
      <c r="E1862" s="67" t="s">
        <v>5139</v>
      </c>
      <c r="F1862" s="69">
        <v>4.1509999999999998</v>
      </c>
      <c r="G1862" s="70">
        <v>2.8445</v>
      </c>
      <c r="H1862" s="70">
        <v>9.0877999999999997</v>
      </c>
      <c r="I1862" s="73">
        <v>45594</v>
      </c>
      <c r="J1862" s="73">
        <v>47420</v>
      </c>
      <c r="K1862" s="69">
        <v>3.2</v>
      </c>
      <c r="L1862" s="68" t="s">
        <v>2609</v>
      </c>
      <c r="M1862" s="71">
        <v>5.4000000000000003E-3</v>
      </c>
      <c r="N1862" t="str">
        <f>_xll.IMDP("BND",D1862,$N$1,A1862)</f>
        <v>일반</v>
      </c>
      <c r="O1862">
        <f t="shared" si="29"/>
        <v>1.53603E-2</v>
      </c>
    </row>
    <row r="1863" spans="1:15" x14ac:dyDescent="0.3">
      <c r="A1863" s="73">
        <v>46311</v>
      </c>
      <c r="B1863" s="67" t="s">
        <v>2090</v>
      </c>
      <c r="C1863" s="68" t="s">
        <v>2811</v>
      </c>
      <c r="D1863" s="68" t="s">
        <v>5140</v>
      </c>
      <c r="E1863" s="67" t="s">
        <v>5141</v>
      </c>
      <c r="F1863" s="69">
        <v>4.1619999999999999</v>
      </c>
      <c r="G1863" s="70">
        <v>3.1383999999999999</v>
      </c>
      <c r="H1863" s="70">
        <v>10.958500000000001</v>
      </c>
      <c r="I1863" s="73">
        <v>45706</v>
      </c>
      <c r="J1863" s="73">
        <v>47532</v>
      </c>
      <c r="K1863" s="69">
        <v>2.84</v>
      </c>
      <c r="L1863" s="68" t="s">
        <v>2609</v>
      </c>
      <c r="M1863" s="71">
        <v>3.5999999999999999E-3</v>
      </c>
      <c r="N1863" t="str">
        <f>_xll.IMDP("BND",D1863,$N$1,A1863)</f>
        <v>일반</v>
      </c>
      <c r="O1863">
        <f t="shared" si="29"/>
        <v>1.1298239999999999E-2</v>
      </c>
    </row>
    <row r="1864" spans="1:15" x14ac:dyDescent="0.3">
      <c r="A1864" s="73">
        <v>46311</v>
      </c>
      <c r="B1864" s="67" t="s">
        <v>2090</v>
      </c>
      <c r="C1864" s="68" t="s">
        <v>2811</v>
      </c>
      <c r="D1864" s="68" t="s">
        <v>5142</v>
      </c>
      <c r="E1864" s="67" t="s">
        <v>5143</v>
      </c>
      <c r="F1864" s="69">
        <v>4.1619999999999999</v>
      </c>
      <c r="G1864" s="70">
        <v>3.1917</v>
      </c>
      <c r="H1864" s="70">
        <v>11.307600000000001</v>
      </c>
      <c r="I1864" s="73">
        <v>45723</v>
      </c>
      <c r="J1864" s="73">
        <v>47549</v>
      </c>
      <c r="K1864" s="69">
        <v>2.83</v>
      </c>
      <c r="L1864" s="68" t="s">
        <v>2609</v>
      </c>
      <c r="M1864" s="71">
        <v>7.6E-3</v>
      </c>
      <c r="N1864" t="str">
        <f>_xll.IMDP("BND",D1864,$N$1,A1864)</f>
        <v>일반</v>
      </c>
      <c r="O1864">
        <f t="shared" si="29"/>
        <v>2.4256920000000001E-2</v>
      </c>
    </row>
    <row r="1865" spans="1:15" x14ac:dyDescent="0.3">
      <c r="A1865" s="73">
        <v>46311</v>
      </c>
      <c r="B1865" s="67" t="s">
        <v>2090</v>
      </c>
      <c r="C1865" s="68" t="s">
        <v>2811</v>
      </c>
      <c r="D1865" s="68" t="s">
        <v>5144</v>
      </c>
      <c r="E1865" s="67" t="s">
        <v>5145</v>
      </c>
      <c r="F1865" s="69">
        <v>4.1660000000000004</v>
      </c>
      <c r="G1865" s="70">
        <v>3.2932999999999999</v>
      </c>
      <c r="H1865" s="70">
        <v>11.9741</v>
      </c>
      <c r="I1865" s="73">
        <v>45758</v>
      </c>
      <c r="J1865" s="73">
        <v>47584</v>
      </c>
      <c r="K1865" s="69">
        <v>2.65</v>
      </c>
      <c r="L1865" s="68" t="s">
        <v>2609</v>
      </c>
      <c r="M1865" s="71">
        <v>4.8999999999999998E-3</v>
      </c>
      <c r="N1865" t="str">
        <f>_xll.IMDP("BND",D1865,$N$1,A1865)</f>
        <v>일반</v>
      </c>
      <c r="O1865">
        <f t="shared" si="29"/>
        <v>1.6137169999999999E-2</v>
      </c>
    </row>
    <row r="1866" spans="1:15" x14ac:dyDescent="0.3">
      <c r="A1866" s="73">
        <v>46311</v>
      </c>
      <c r="B1866" s="67" t="s">
        <v>2090</v>
      </c>
      <c r="C1866" s="68" t="s">
        <v>2811</v>
      </c>
      <c r="D1866" s="68" t="s">
        <v>5146</v>
      </c>
      <c r="E1866" s="67" t="s">
        <v>5147</v>
      </c>
      <c r="F1866" s="69">
        <v>4.1669999999999998</v>
      </c>
      <c r="G1866" s="70">
        <v>3.3460999999999999</v>
      </c>
      <c r="H1866" s="70">
        <v>12.3965</v>
      </c>
      <c r="I1866" s="73">
        <v>45786</v>
      </c>
      <c r="J1866" s="73">
        <v>47611</v>
      </c>
      <c r="K1866" s="69">
        <v>2.5499999999999998</v>
      </c>
      <c r="L1866" s="68" t="s">
        <v>2609</v>
      </c>
      <c r="M1866" s="71">
        <v>4.0000000000000001E-3</v>
      </c>
      <c r="N1866" t="str">
        <f>_xll.IMDP("BND",D1866,$N$1,A1866)</f>
        <v>일반</v>
      </c>
      <c r="O1866">
        <f t="shared" si="29"/>
        <v>1.3384399999999999E-2</v>
      </c>
    </row>
    <row r="1867" spans="1:15" x14ac:dyDescent="0.3">
      <c r="A1867" s="73">
        <v>46311</v>
      </c>
      <c r="B1867" s="67" t="s">
        <v>2090</v>
      </c>
      <c r="C1867" s="68" t="s">
        <v>2811</v>
      </c>
      <c r="D1867" s="68" t="s">
        <v>5148</v>
      </c>
      <c r="E1867" s="67" t="s">
        <v>5149</v>
      </c>
      <c r="F1867" s="69">
        <v>4.0129999999999999</v>
      </c>
      <c r="G1867" s="70">
        <v>1.5985</v>
      </c>
      <c r="H1867" s="70">
        <v>2.9859</v>
      </c>
      <c r="I1867" s="73">
        <v>45820</v>
      </c>
      <c r="J1867" s="73">
        <v>46916</v>
      </c>
      <c r="K1867" s="69">
        <v>2.58</v>
      </c>
      <c r="L1867" s="68" t="s">
        <v>2609</v>
      </c>
      <c r="M1867" s="71">
        <v>1.04E-2</v>
      </c>
      <c r="N1867" t="str">
        <f>_xll.IMDP("BND",D1867,$N$1,A1867)</f>
        <v>일반</v>
      </c>
      <c r="O1867">
        <f t="shared" si="29"/>
        <v>1.6624400000000001E-2</v>
      </c>
    </row>
    <row r="1868" spans="1:15" x14ac:dyDescent="0.3">
      <c r="A1868" s="73">
        <v>46311</v>
      </c>
      <c r="B1868" s="67" t="s">
        <v>2090</v>
      </c>
      <c r="C1868" s="68" t="s">
        <v>2811</v>
      </c>
      <c r="D1868" s="68" t="s">
        <v>5150</v>
      </c>
      <c r="E1868" s="67" t="s">
        <v>5151</v>
      </c>
      <c r="F1868" s="69">
        <v>4.0259999999999998</v>
      </c>
      <c r="G1868" s="70">
        <v>1.6661999999999999</v>
      </c>
      <c r="H1868" s="70">
        <v>3.2235</v>
      </c>
      <c r="I1868" s="73">
        <v>45846</v>
      </c>
      <c r="J1868" s="73">
        <v>46941</v>
      </c>
      <c r="K1868" s="69">
        <v>2.58</v>
      </c>
      <c r="L1868" s="68" t="s">
        <v>2609</v>
      </c>
      <c r="M1868" s="71">
        <v>3.2000000000000002E-3</v>
      </c>
      <c r="N1868" t="str">
        <f>_xll.IMDP("BND",D1868,$N$1,A1868)</f>
        <v>일반</v>
      </c>
      <c r="O1868">
        <f t="shared" si="29"/>
        <v>5.33184E-3</v>
      </c>
    </row>
    <row r="1869" spans="1:15" x14ac:dyDescent="0.3">
      <c r="A1869" s="73">
        <v>46311</v>
      </c>
      <c r="B1869" s="67" t="s">
        <v>2090</v>
      </c>
      <c r="C1869" s="68" t="s">
        <v>2811</v>
      </c>
      <c r="D1869" s="68" t="s">
        <v>5152</v>
      </c>
      <c r="E1869" s="67" t="s">
        <v>5153</v>
      </c>
      <c r="F1869" s="69">
        <v>3.9039999999999999</v>
      </c>
      <c r="G1869" s="70">
        <v>0.78420000000000001</v>
      </c>
      <c r="H1869" s="70">
        <v>0.81420000000000003</v>
      </c>
      <c r="I1869" s="73">
        <v>45877</v>
      </c>
      <c r="J1869" s="73">
        <v>46605</v>
      </c>
      <c r="K1869" s="69">
        <v>2.4500000000000002</v>
      </c>
      <c r="L1869" s="68" t="s">
        <v>2609</v>
      </c>
      <c r="M1869" s="71">
        <v>4.5999999999999999E-3</v>
      </c>
      <c r="N1869" t="str">
        <f>_xll.IMDP("BND",D1869,$N$1,A1869)</f>
        <v>일반</v>
      </c>
      <c r="O1869">
        <f t="shared" si="29"/>
        <v>3.6073199999999998E-3</v>
      </c>
    </row>
    <row r="1870" spans="1:15" x14ac:dyDescent="0.3">
      <c r="A1870" s="73">
        <v>46311</v>
      </c>
      <c r="B1870" s="67" t="s">
        <v>2090</v>
      </c>
      <c r="C1870" s="68" t="s">
        <v>2811</v>
      </c>
      <c r="D1870" s="68" t="s">
        <v>5154</v>
      </c>
      <c r="E1870" s="67" t="s">
        <v>5155</v>
      </c>
      <c r="F1870" s="69">
        <v>4.2750000000000004</v>
      </c>
      <c r="G1870" s="70">
        <v>7.7054</v>
      </c>
      <c r="H1870" s="70">
        <v>67.291499999999999</v>
      </c>
      <c r="I1870" s="73">
        <v>45951</v>
      </c>
      <c r="J1870" s="73">
        <v>49601</v>
      </c>
      <c r="K1870" s="69">
        <v>3.01</v>
      </c>
      <c r="L1870" s="68" t="s">
        <v>2609</v>
      </c>
      <c r="M1870" s="71">
        <v>3.0000000000000001E-3</v>
      </c>
      <c r="N1870" t="str">
        <f>_xll.IMDP("BND",D1870,$N$1,A1870)</f>
        <v>일반</v>
      </c>
      <c r="O1870">
        <f t="shared" si="29"/>
        <v>2.31162E-2</v>
      </c>
    </row>
    <row r="1871" spans="1:15" x14ac:dyDescent="0.3">
      <c r="A1871" s="73">
        <v>46311</v>
      </c>
      <c r="B1871" s="67" t="s">
        <v>2090</v>
      </c>
      <c r="C1871" s="68" t="s">
        <v>2811</v>
      </c>
      <c r="D1871" s="68" t="s">
        <v>5156</v>
      </c>
      <c r="E1871" s="67" t="s">
        <v>5157</v>
      </c>
      <c r="F1871" s="69">
        <v>4.1820000000000004</v>
      </c>
      <c r="G1871" s="70">
        <v>3.7484000000000002</v>
      </c>
      <c r="H1871" s="70">
        <v>15.5982</v>
      </c>
      <c r="I1871" s="73">
        <v>45964</v>
      </c>
      <c r="J1871" s="73">
        <v>47788</v>
      </c>
      <c r="K1871" s="69">
        <v>2.99</v>
      </c>
      <c r="L1871" s="68" t="s">
        <v>2609</v>
      </c>
      <c r="M1871" s="71">
        <v>2.2000000000000001E-3</v>
      </c>
      <c r="N1871" t="str">
        <f>_xll.IMDP("BND",D1871,$N$1,A1871)</f>
        <v>일반</v>
      </c>
      <c r="O1871">
        <f t="shared" si="29"/>
        <v>8.2464800000000005E-3</v>
      </c>
    </row>
    <row r="1872" spans="1:15" x14ac:dyDescent="0.3">
      <c r="A1872" s="73">
        <v>46311</v>
      </c>
      <c r="B1872" s="67" t="s">
        <v>2090</v>
      </c>
      <c r="C1872" s="68" t="s">
        <v>2811</v>
      </c>
      <c r="D1872" s="68" t="s">
        <v>5158</v>
      </c>
      <c r="E1872" s="67" t="s">
        <v>5159</v>
      </c>
      <c r="F1872" s="69">
        <v>4.1020000000000003</v>
      </c>
      <c r="G1872" s="70">
        <v>2.2658</v>
      </c>
      <c r="H1872" s="70">
        <v>5.8376000000000001</v>
      </c>
      <c r="I1872" s="73">
        <v>46091</v>
      </c>
      <c r="J1872" s="73">
        <v>47186</v>
      </c>
      <c r="K1872" s="69">
        <v>3.58</v>
      </c>
      <c r="L1872" s="68" t="s">
        <v>2609</v>
      </c>
      <c r="M1872" s="71">
        <v>7.7999999999999996E-3</v>
      </c>
      <c r="N1872" t="str">
        <f>_xll.IMDP("BND",D1872,$N$1,A1872)</f>
        <v>일반</v>
      </c>
      <c r="O1872">
        <f t="shared" si="29"/>
        <v>1.767324E-2</v>
      </c>
    </row>
    <row r="1873" spans="1:15" x14ac:dyDescent="0.3">
      <c r="A1873" s="73">
        <v>46311</v>
      </c>
      <c r="B1873" s="67" t="s">
        <v>2090</v>
      </c>
      <c r="C1873" s="68" t="s">
        <v>2811</v>
      </c>
      <c r="D1873" s="68" t="s">
        <v>5160</v>
      </c>
      <c r="E1873" s="67" t="s">
        <v>5161</v>
      </c>
      <c r="F1873" s="69">
        <v>4.1059999999999999</v>
      </c>
      <c r="G1873" s="70">
        <v>2.3357000000000001</v>
      </c>
      <c r="H1873" s="70">
        <v>6.1818</v>
      </c>
      <c r="I1873" s="73">
        <v>46119</v>
      </c>
      <c r="J1873" s="73">
        <v>47214</v>
      </c>
      <c r="K1873" s="69">
        <v>3.73</v>
      </c>
      <c r="L1873" s="68" t="s">
        <v>2609</v>
      </c>
      <c r="M1873" s="71">
        <v>5.4999999999999997E-3</v>
      </c>
      <c r="N1873" t="str">
        <f>_xll.IMDP("BND",D1873,$N$1,A1873)</f>
        <v>일반</v>
      </c>
      <c r="O1873">
        <f t="shared" si="29"/>
        <v>1.2846349999999999E-2</v>
      </c>
    </row>
    <row r="1874" spans="1:15" x14ac:dyDescent="0.3">
      <c r="A1874" s="73">
        <v>46311</v>
      </c>
      <c r="B1874" s="67" t="s">
        <v>2090</v>
      </c>
      <c r="C1874" s="68" t="s">
        <v>2811</v>
      </c>
      <c r="D1874" s="68" t="s">
        <v>5162</v>
      </c>
      <c r="E1874" s="67" t="s">
        <v>5163</v>
      </c>
      <c r="F1874" s="69">
        <v>4.117</v>
      </c>
      <c r="G1874" s="70">
        <v>2.4409999999999998</v>
      </c>
      <c r="H1874" s="70">
        <v>6.7671999999999999</v>
      </c>
      <c r="I1874" s="73">
        <v>46168</v>
      </c>
      <c r="J1874" s="73">
        <v>47263</v>
      </c>
      <c r="K1874" s="69">
        <v>3.89</v>
      </c>
      <c r="L1874" s="68" t="s">
        <v>2609</v>
      </c>
      <c r="M1874" s="71">
        <v>4.1999999999999997E-3</v>
      </c>
      <c r="N1874" t="str">
        <f>_xll.IMDP("BND",D1874,$N$1,A1874)</f>
        <v>일반</v>
      </c>
      <c r="O1874">
        <f t="shared" si="29"/>
        <v>1.02522E-2</v>
      </c>
    </row>
    <row r="1875" spans="1:15" x14ac:dyDescent="0.3">
      <c r="A1875" s="73">
        <v>46311</v>
      </c>
      <c r="B1875" s="67" t="s">
        <v>2090</v>
      </c>
      <c r="C1875" s="68" t="s">
        <v>2811</v>
      </c>
      <c r="D1875" s="68" t="s">
        <v>5164</v>
      </c>
      <c r="E1875" s="67" t="s">
        <v>5165</v>
      </c>
      <c r="F1875" s="69">
        <v>4.1210000000000004</v>
      </c>
      <c r="G1875" s="70">
        <v>2.4849999999999999</v>
      </c>
      <c r="H1875" s="70">
        <v>7.0056000000000003</v>
      </c>
      <c r="I1875" s="73">
        <v>46184</v>
      </c>
      <c r="J1875" s="73">
        <v>47280</v>
      </c>
      <c r="K1875" s="69">
        <v>4.09</v>
      </c>
      <c r="L1875" s="68" t="s">
        <v>2609</v>
      </c>
      <c r="M1875" s="71">
        <v>4.7000000000000002E-3</v>
      </c>
      <c r="N1875" t="str">
        <f>_xll.IMDP("BND",D1875,$N$1,A1875)</f>
        <v>일반</v>
      </c>
      <c r="O1875">
        <f t="shared" si="29"/>
        <v>1.1679500000000001E-2</v>
      </c>
    </row>
    <row r="1876" spans="1:15" x14ac:dyDescent="0.3">
      <c r="A1876" s="73">
        <v>46311</v>
      </c>
      <c r="B1876" s="67" t="s">
        <v>2090</v>
      </c>
      <c r="C1876" s="68" t="s">
        <v>2811</v>
      </c>
      <c r="D1876" s="68" t="s">
        <v>14129</v>
      </c>
      <c r="E1876" s="67" t="s">
        <v>14130</v>
      </c>
      <c r="F1876" s="69">
        <v>4.1260000000000003</v>
      </c>
      <c r="G1876" s="70">
        <v>2.5524</v>
      </c>
      <c r="H1876" s="70">
        <v>7.3621999999999996</v>
      </c>
      <c r="I1876" s="73">
        <v>46210</v>
      </c>
      <c r="J1876" s="73">
        <v>47305</v>
      </c>
      <c r="K1876" s="69">
        <v>4.0999999999999996</v>
      </c>
      <c r="L1876" s="68" t="s">
        <v>2609</v>
      </c>
      <c r="M1876" s="71">
        <v>6.4999999999999997E-3</v>
      </c>
      <c r="N1876" t="str">
        <f>_xll.IMDP("BND",D1876,$N$1,A1876)</f>
        <v>일반</v>
      </c>
      <c r="O1876">
        <f t="shared" si="29"/>
        <v>1.65906E-2</v>
      </c>
    </row>
    <row r="1877" spans="1:15" x14ac:dyDescent="0.3">
      <c r="A1877" s="73">
        <v>46311</v>
      </c>
      <c r="B1877" s="67" t="s">
        <v>2090</v>
      </c>
      <c r="C1877" s="68" t="s">
        <v>2811</v>
      </c>
      <c r="D1877" s="68" t="s">
        <v>15239</v>
      </c>
      <c r="E1877" s="67" t="s">
        <v>15240</v>
      </c>
      <c r="F1877" s="69">
        <v>4.1399999999999997</v>
      </c>
      <c r="G1877" s="70">
        <v>2.6840999999999999</v>
      </c>
      <c r="H1877" s="70">
        <v>8.1539999999999999</v>
      </c>
      <c r="I1877" s="73">
        <v>46269</v>
      </c>
      <c r="J1877" s="73">
        <v>47365</v>
      </c>
      <c r="K1877" s="69">
        <v>4.17</v>
      </c>
      <c r="L1877" s="68" t="s">
        <v>2609</v>
      </c>
      <c r="M1877" s="71">
        <v>6.1000000000000004E-3</v>
      </c>
      <c r="N1877" t="str">
        <f>_xll.IMDP("BND",D1877,$N$1,A1877)</f>
        <v>일반</v>
      </c>
      <c r="O1877">
        <f t="shared" si="29"/>
        <v>1.637301E-2</v>
      </c>
    </row>
    <row r="1878" spans="1:15" x14ac:dyDescent="0.3">
      <c r="A1878" s="73">
        <v>46311</v>
      </c>
      <c r="B1878" s="67" t="s">
        <v>2090</v>
      </c>
      <c r="C1878" s="68" t="s">
        <v>2811</v>
      </c>
      <c r="D1878" s="68" t="s">
        <v>15903</v>
      </c>
      <c r="E1878" s="67" t="s">
        <v>15904</v>
      </c>
      <c r="F1878" s="69">
        <v>4.1369999999999996</v>
      </c>
      <c r="G1878" s="70">
        <v>2.7746</v>
      </c>
      <c r="H1878" s="70">
        <v>8.6738999999999997</v>
      </c>
      <c r="I1878" s="73">
        <v>46303</v>
      </c>
      <c r="J1878" s="73">
        <v>47399</v>
      </c>
      <c r="K1878" s="69">
        <v>4.24</v>
      </c>
      <c r="L1878" s="68" t="s">
        <v>2609</v>
      </c>
      <c r="M1878" s="71">
        <v>3.7000000000000002E-3</v>
      </c>
      <c r="N1878" t="str">
        <f>_xll.IMDP("BND",D1878,$N$1,A1878)</f>
        <v>일반</v>
      </c>
      <c r="O1878">
        <f t="shared" si="29"/>
        <v>1.0266020000000001E-2</v>
      </c>
    </row>
    <row r="1879" spans="1:15" x14ac:dyDescent="0.3">
      <c r="A1879" s="73">
        <v>46311</v>
      </c>
      <c r="B1879" s="67" t="s">
        <v>2090</v>
      </c>
      <c r="C1879" s="68" t="s">
        <v>2811</v>
      </c>
      <c r="D1879" s="68" t="s">
        <v>5166</v>
      </c>
      <c r="E1879" s="67" t="s">
        <v>5167</v>
      </c>
      <c r="F1879" s="69">
        <v>3.867</v>
      </c>
      <c r="G1879" s="70">
        <v>0.68689999999999996</v>
      </c>
      <c r="H1879" s="70">
        <v>0.64370000000000005</v>
      </c>
      <c r="I1879" s="73">
        <v>42916</v>
      </c>
      <c r="J1879" s="73">
        <v>46568</v>
      </c>
      <c r="K1879" s="69">
        <v>2.27</v>
      </c>
      <c r="L1879" s="68" t="s">
        <v>2609</v>
      </c>
      <c r="M1879" s="71">
        <v>5.4999999999999997E-3</v>
      </c>
      <c r="N1879" t="str">
        <f>_xll.IMDP("BND",D1879,$N$1,A1879)</f>
        <v>일반</v>
      </c>
      <c r="O1879">
        <f t="shared" si="29"/>
        <v>3.7779499999999995E-3</v>
      </c>
    </row>
    <row r="1880" spans="1:15" x14ac:dyDescent="0.3">
      <c r="A1880" s="73">
        <v>46311</v>
      </c>
      <c r="B1880" s="67" t="s">
        <v>2090</v>
      </c>
      <c r="C1880" s="68" t="s">
        <v>2811</v>
      </c>
      <c r="D1880" s="68" t="s">
        <v>5168</v>
      </c>
      <c r="E1880" s="67" t="s">
        <v>5169</v>
      </c>
      <c r="F1880" s="69">
        <v>4.1989999999999998</v>
      </c>
      <c r="G1880" s="70">
        <v>4.1616999999999997</v>
      </c>
      <c r="H1880" s="70">
        <v>18.924399999999999</v>
      </c>
      <c r="I1880" s="73">
        <v>44278</v>
      </c>
      <c r="J1880" s="73">
        <v>47928</v>
      </c>
      <c r="K1880" s="69">
        <v>2.21</v>
      </c>
      <c r="L1880" s="68" t="s">
        <v>2609</v>
      </c>
      <c r="M1880" s="71">
        <v>7.3000000000000001E-3</v>
      </c>
      <c r="N1880" t="str">
        <f>_xll.IMDP("BND",D1880,$N$1,A1880)</f>
        <v>일반</v>
      </c>
      <c r="O1880">
        <f t="shared" si="29"/>
        <v>3.038041E-2</v>
      </c>
    </row>
    <row r="1881" spans="1:15" x14ac:dyDescent="0.3">
      <c r="A1881" s="73">
        <v>46311</v>
      </c>
      <c r="B1881" s="67" t="s">
        <v>2090</v>
      </c>
      <c r="C1881" s="68" t="s">
        <v>2811</v>
      </c>
      <c r="D1881" s="68" t="s">
        <v>5170</v>
      </c>
      <c r="E1881" s="67" t="s">
        <v>5171</v>
      </c>
      <c r="F1881" s="69">
        <v>4.3659999999999997</v>
      </c>
      <c r="G1881" s="70">
        <v>12.0573</v>
      </c>
      <c r="H1881" s="70">
        <v>170.29179999999999</v>
      </c>
      <c r="I1881" s="73">
        <v>44525</v>
      </c>
      <c r="J1881" s="73">
        <v>51830</v>
      </c>
      <c r="K1881" s="69">
        <v>2.5</v>
      </c>
      <c r="L1881" s="68" t="s">
        <v>2609</v>
      </c>
      <c r="M1881" s="71">
        <v>2.8999999999999998E-3</v>
      </c>
      <c r="N1881" t="str">
        <f>_xll.IMDP("BND",D1881,$N$1,A1881)</f>
        <v>일반</v>
      </c>
      <c r="O1881">
        <f t="shared" si="29"/>
        <v>3.4966169999999998E-2</v>
      </c>
    </row>
    <row r="1882" spans="1:15" x14ac:dyDescent="0.3">
      <c r="A1882" s="73">
        <v>46311</v>
      </c>
      <c r="B1882" s="67" t="s">
        <v>2090</v>
      </c>
      <c r="C1882" s="68" t="s">
        <v>2811</v>
      </c>
      <c r="D1882" s="68" t="s">
        <v>5172</v>
      </c>
      <c r="E1882" s="67" t="s">
        <v>5173</v>
      </c>
      <c r="F1882" s="69">
        <v>3.5649999999999999</v>
      </c>
      <c r="G1882" s="70">
        <v>0.38769999999999999</v>
      </c>
      <c r="H1882" s="70">
        <v>0.24679999999999999</v>
      </c>
      <c r="I1882" s="73">
        <v>44630</v>
      </c>
      <c r="J1882" s="73">
        <v>46456</v>
      </c>
      <c r="K1882" s="69">
        <v>2.73</v>
      </c>
      <c r="L1882" s="68" t="s">
        <v>2609</v>
      </c>
      <c r="M1882" s="71">
        <v>5.1000000000000004E-3</v>
      </c>
      <c r="N1882" t="str">
        <f>_xll.IMDP("BND",D1882,$N$1,A1882)</f>
        <v>일반</v>
      </c>
      <c r="O1882">
        <f t="shared" si="29"/>
        <v>1.9772700000000002E-3</v>
      </c>
    </row>
    <row r="1883" spans="1:15" x14ac:dyDescent="0.3">
      <c r="A1883" s="73">
        <v>46311</v>
      </c>
      <c r="B1883" s="67" t="s">
        <v>2090</v>
      </c>
      <c r="C1883" s="68" t="s">
        <v>2811</v>
      </c>
      <c r="D1883" s="68" t="s">
        <v>5174</v>
      </c>
      <c r="E1883" s="67" t="s">
        <v>5175</v>
      </c>
      <c r="F1883" s="69">
        <v>4.37</v>
      </c>
      <c r="G1883" s="70">
        <v>11.714700000000001</v>
      </c>
      <c r="H1883" s="70">
        <v>165.56790000000001</v>
      </c>
      <c r="I1883" s="73">
        <v>44663</v>
      </c>
      <c r="J1883" s="73">
        <v>51967</v>
      </c>
      <c r="K1883" s="69">
        <v>3.4</v>
      </c>
      <c r="L1883" s="68" t="s">
        <v>2609</v>
      </c>
      <c r="M1883" s="71">
        <v>4.1000000000000003E-3</v>
      </c>
      <c r="N1883" t="str">
        <f>_xll.IMDP("BND",D1883,$N$1,A1883)</f>
        <v>일반</v>
      </c>
      <c r="O1883">
        <f t="shared" si="29"/>
        <v>4.8030270000000007E-2</v>
      </c>
    </row>
    <row r="1884" spans="1:15" x14ac:dyDescent="0.3">
      <c r="A1884" s="73">
        <v>46311</v>
      </c>
      <c r="B1884" s="67" t="s">
        <v>2090</v>
      </c>
      <c r="C1884" s="68" t="s">
        <v>2811</v>
      </c>
      <c r="D1884" s="68" t="s">
        <v>5176</v>
      </c>
      <c r="E1884" s="67" t="s">
        <v>5177</v>
      </c>
      <c r="F1884" s="69">
        <v>4.1619999999999999</v>
      </c>
      <c r="G1884" s="70">
        <v>3.1013999999999999</v>
      </c>
      <c r="H1884" s="70">
        <v>10.8119</v>
      </c>
      <c r="I1884" s="73">
        <v>44981</v>
      </c>
      <c r="J1884" s="73">
        <v>47536</v>
      </c>
      <c r="K1884" s="69">
        <v>3.87</v>
      </c>
      <c r="L1884" s="68" t="s">
        <v>2609</v>
      </c>
      <c r="M1884" s="71">
        <v>6.8999999999999999E-3</v>
      </c>
      <c r="N1884" t="str">
        <f>_xll.IMDP("BND",D1884,$N$1,A1884)</f>
        <v>일반</v>
      </c>
      <c r="O1884">
        <f t="shared" si="29"/>
        <v>2.1399660000000001E-2</v>
      </c>
    </row>
    <row r="1885" spans="1:15" x14ac:dyDescent="0.3">
      <c r="A1885" s="73">
        <v>46311</v>
      </c>
      <c r="B1885" s="67" t="s">
        <v>2090</v>
      </c>
      <c r="C1885" s="68" t="s">
        <v>2811</v>
      </c>
      <c r="D1885" s="68" t="s">
        <v>5178</v>
      </c>
      <c r="E1885" s="67" t="s">
        <v>5179</v>
      </c>
      <c r="F1885" s="69">
        <v>4.3760000000000003</v>
      </c>
      <c r="G1885" s="70">
        <v>12.0143</v>
      </c>
      <c r="H1885" s="70">
        <v>177.6703</v>
      </c>
      <c r="I1885" s="73">
        <v>45005</v>
      </c>
      <c r="J1885" s="73">
        <v>52310</v>
      </c>
      <c r="K1885" s="69">
        <v>3.69</v>
      </c>
      <c r="L1885" s="68" t="s">
        <v>2609</v>
      </c>
      <c r="M1885" s="71">
        <v>4.7000000000000002E-3</v>
      </c>
      <c r="N1885" t="str">
        <f>_xll.IMDP("BND",D1885,$N$1,A1885)</f>
        <v>일반</v>
      </c>
      <c r="O1885">
        <f t="shared" si="29"/>
        <v>5.6467210000000004E-2</v>
      </c>
    </row>
    <row r="1886" spans="1:15" x14ac:dyDescent="0.3">
      <c r="A1886" s="73">
        <v>46311</v>
      </c>
      <c r="B1886" s="67" t="s">
        <v>2090</v>
      </c>
      <c r="C1886" s="68" t="s">
        <v>2811</v>
      </c>
      <c r="D1886" s="68" t="s">
        <v>5180</v>
      </c>
      <c r="E1886" s="67" t="s">
        <v>5181</v>
      </c>
      <c r="F1886" s="69">
        <v>4.032</v>
      </c>
      <c r="G1886" s="70">
        <v>1.6697</v>
      </c>
      <c r="H1886" s="70">
        <v>3.2785000000000002</v>
      </c>
      <c r="I1886" s="73">
        <v>45127</v>
      </c>
      <c r="J1886" s="73">
        <v>46954</v>
      </c>
      <c r="K1886" s="69">
        <v>3.89</v>
      </c>
      <c r="L1886" s="68" t="s">
        <v>2609</v>
      </c>
      <c r="M1886" s="71">
        <v>8.8999999999999999E-3</v>
      </c>
      <c r="N1886" t="str">
        <f>_xll.IMDP("BND",D1886,$N$1,A1886)</f>
        <v>일반</v>
      </c>
      <c r="O1886">
        <f t="shared" si="29"/>
        <v>1.486033E-2</v>
      </c>
    </row>
    <row r="1887" spans="1:15" x14ac:dyDescent="0.3">
      <c r="A1887" s="73">
        <v>46311</v>
      </c>
      <c r="B1887" s="67" t="s">
        <v>2090</v>
      </c>
      <c r="C1887" s="68" t="s">
        <v>2811</v>
      </c>
      <c r="D1887" s="68" t="s">
        <v>5182</v>
      </c>
      <c r="E1887" s="67" t="s">
        <v>5183</v>
      </c>
      <c r="F1887" s="69">
        <v>4.0620000000000003</v>
      </c>
      <c r="G1887" s="70">
        <v>1.8131999999999999</v>
      </c>
      <c r="H1887" s="70">
        <v>3.8203</v>
      </c>
      <c r="I1887" s="73">
        <v>45183</v>
      </c>
      <c r="J1887" s="73">
        <v>47010</v>
      </c>
      <c r="K1887" s="69">
        <v>4.2699999999999996</v>
      </c>
      <c r="L1887" s="68" t="s">
        <v>2609</v>
      </c>
      <c r="M1887" s="71">
        <v>4.7000000000000002E-3</v>
      </c>
      <c r="N1887" t="str">
        <f>_xll.IMDP("BND",D1887,$N$1,A1887)</f>
        <v>일반</v>
      </c>
      <c r="O1887">
        <f t="shared" si="29"/>
        <v>8.5220399999999998E-3</v>
      </c>
    </row>
    <row r="1888" spans="1:15" x14ac:dyDescent="0.3">
      <c r="A1888" s="73">
        <v>46311</v>
      </c>
      <c r="B1888" s="67" t="s">
        <v>2090</v>
      </c>
      <c r="C1888" s="68" t="s">
        <v>2811</v>
      </c>
      <c r="D1888" s="68" t="s">
        <v>5184</v>
      </c>
      <c r="E1888" s="67" t="s">
        <v>5185</v>
      </c>
      <c r="F1888" s="69">
        <v>4.0789999999999997</v>
      </c>
      <c r="G1888" s="70">
        <v>1.8945000000000001</v>
      </c>
      <c r="H1888" s="70">
        <v>4.1878000000000002</v>
      </c>
      <c r="I1888" s="73">
        <v>45223</v>
      </c>
      <c r="J1888" s="73">
        <v>47050</v>
      </c>
      <c r="K1888" s="69">
        <v>4.6399999999999997</v>
      </c>
      <c r="L1888" s="68" t="s">
        <v>2609</v>
      </c>
      <c r="M1888" s="71">
        <v>1.18E-2</v>
      </c>
      <c r="N1888" t="str">
        <f>_xll.IMDP("BND",D1888,$N$1,A1888)</f>
        <v>일반</v>
      </c>
      <c r="O1888">
        <f t="shared" si="29"/>
        <v>2.2355099999999999E-2</v>
      </c>
    </row>
    <row r="1889" spans="1:15" x14ac:dyDescent="0.3">
      <c r="A1889" s="73">
        <v>46311</v>
      </c>
      <c r="B1889" s="67" t="s">
        <v>2090</v>
      </c>
      <c r="C1889" s="68" t="s">
        <v>2811</v>
      </c>
      <c r="D1889" s="68" t="s">
        <v>5186</v>
      </c>
      <c r="E1889" s="67" t="s">
        <v>5187</v>
      </c>
      <c r="F1889" s="69">
        <v>4.085</v>
      </c>
      <c r="G1889" s="70">
        <v>1.9858</v>
      </c>
      <c r="H1889" s="70">
        <v>4.5483000000000002</v>
      </c>
      <c r="I1889" s="73">
        <v>45252</v>
      </c>
      <c r="J1889" s="73">
        <v>47079</v>
      </c>
      <c r="K1889" s="69">
        <v>3.96</v>
      </c>
      <c r="L1889" s="68" t="s">
        <v>2609</v>
      </c>
      <c r="M1889" s="71">
        <v>6.0000000000000001E-3</v>
      </c>
      <c r="N1889" t="str">
        <f>_xll.IMDP("BND",D1889,$N$1,A1889)</f>
        <v>일반</v>
      </c>
      <c r="O1889">
        <f t="shared" si="29"/>
        <v>1.19148E-2</v>
      </c>
    </row>
    <row r="1890" spans="1:15" x14ac:dyDescent="0.3">
      <c r="A1890" s="73">
        <v>46311</v>
      </c>
      <c r="B1890" s="67" t="s">
        <v>2090</v>
      </c>
      <c r="C1890" s="68" t="s">
        <v>2811</v>
      </c>
      <c r="D1890" s="68" t="s">
        <v>5188</v>
      </c>
      <c r="E1890" s="67" t="s">
        <v>5189</v>
      </c>
      <c r="F1890" s="69">
        <v>3.4569999999999999</v>
      </c>
      <c r="G1890" s="70">
        <v>0.31840000000000002</v>
      </c>
      <c r="H1890" s="70">
        <v>0.18079999999999999</v>
      </c>
      <c r="I1890" s="73">
        <v>45337</v>
      </c>
      <c r="J1890" s="73">
        <v>46433</v>
      </c>
      <c r="K1890" s="69">
        <v>3.6</v>
      </c>
      <c r="L1890" s="68" t="s">
        <v>2609</v>
      </c>
      <c r="M1890" s="71">
        <v>6.4999999999999997E-3</v>
      </c>
      <c r="N1890" t="str">
        <f>_xll.IMDP("BND",D1890,$N$1,A1890)</f>
        <v>일반</v>
      </c>
      <c r="O1890">
        <f t="shared" si="29"/>
        <v>2.0696E-3</v>
      </c>
    </row>
    <row r="1891" spans="1:15" x14ac:dyDescent="0.3">
      <c r="A1891" s="73">
        <v>46311</v>
      </c>
      <c r="B1891" s="67" t="s">
        <v>2090</v>
      </c>
      <c r="C1891" s="68" t="s">
        <v>2811</v>
      </c>
      <c r="D1891" s="68" t="s">
        <v>5190</v>
      </c>
      <c r="E1891" s="67" t="s">
        <v>5191</v>
      </c>
      <c r="F1891" s="69">
        <v>3.633</v>
      </c>
      <c r="G1891" s="70">
        <v>0.42809999999999998</v>
      </c>
      <c r="H1891" s="70">
        <v>0.2898</v>
      </c>
      <c r="I1891" s="73">
        <v>45376</v>
      </c>
      <c r="J1891" s="73">
        <v>46471</v>
      </c>
      <c r="K1891" s="69">
        <v>3.43</v>
      </c>
      <c r="L1891" s="68" t="s">
        <v>2609</v>
      </c>
      <c r="M1891" s="71">
        <v>6.4999999999999997E-3</v>
      </c>
      <c r="N1891" t="str">
        <f>_xll.IMDP("BND",D1891,$N$1,A1891)</f>
        <v>일반</v>
      </c>
      <c r="O1891">
        <f t="shared" si="29"/>
        <v>2.7826499999999998E-3</v>
      </c>
    </row>
    <row r="1892" spans="1:15" x14ac:dyDescent="0.3">
      <c r="A1892" s="73">
        <v>46311</v>
      </c>
      <c r="B1892" s="67" t="s">
        <v>2090</v>
      </c>
      <c r="C1892" s="68" t="s">
        <v>2811</v>
      </c>
      <c r="D1892" s="68" t="s">
        <v>5192</v>
      </c>
      <c r="E1892" s="67" t="s">
        <v>5193</v>
      </c>
      <c r="F1892" s="69">
        <v>4.1050000000000004</v>
      </c>
      <c r="G1892" s="70">
        <v>2.3424999999999998</v>
      </c>
      <c r="H1892" s="70">
        <v>6.2054999999999998</v>
      </c>
      <c r="I1892" s="73">
        <v>45390</v>
      </c>
      <c r="J1892" s="73">
        <v>47214</v>
      </c>
      <c r="K1892" s="69">
        <v>3.47</v>
      </c>
      <c r="L1892" s="68" t="s">
        <v>2609</v>
      </c>
      <c r="M1892" s="71">
        <v>3.7000000000000002E-3</v>
      </c>
      <c r="N1892" t="str">
        <f>_xll.IMDP("BND",D1892,$N$1,A1892)</f>
        <v>일반</v>
      </c>
      <c r="O1892">
        <f t="shared" si="29"/>
        <v>8.6672499999999996E-3</v>
      </c>
    </row>
    <row r="1893" spans="1:15" x14ac:dyDescent="0.3">
      <c r="A1893" s="73">
        <v>46311</v>
      </c>
      <c r="B1893" s="67" t="s">
        <v>2090</v>
      </c>
      <c r="C1893" s="68" t="s">
        <v>2811</v>
      </c>
      <c r="D1893" s="68" t="s">
        <v>5194</v>
      </c>
      <c r="E1893" s="67" t="s">
        <v>5195</v>
      </c>
      <c r="F1893" s="69">
        <v>3.83</v>
      </c>
      <c r="G1893" s="70">
        <v>0.6331</v>
      </c>
      <c r="H1893" s="70">
        <v>0.56020000000000003</v>
      </c>
      <c r="I1893" s="73">
        <v>45454</v>
      </c>
      <c r="J1893" s="73">
        <v>46549</v>
      </c>
      <c r="K1893" s="69">
        <v>3.45</v>
      </c>
      <c r="L1893" s="68" t="s">
        <v>2609</v>
      </c>
      <c r="M1893" s="71">
        <v>7.0000000000000001E-3</v>
      </c>
      <c r="N1893" t="str">
        <f>_xll.IMDP("BND",D1893,$N$1,A1893)</f>
        <v>일반</v>
      </c>
      <c r="O1893">
        <f t="shared" si="29"/>
        <v>4.4317000000000002E-3</v>
      </c>
    </row>
    <row r="1894" spans="1:15" x14ac:dyDescent="0.3">
      <c r="A1894" s="73">
        <v>46311</v>
      </c>
      <c r="B1894" s="67" t="s">
        <v>2090</v>
      </c>
      <c r="C1894" s="68" t="s">
        <v>2811</v>
      </c>
      <c r="D1894" s="68" t="s">
        <v>5196</v>
      </c>
      <c r="E1894" s="67" t="s">
        <v>5197</v>
      </c>
      <c r="F1894" s="69">
        <v>4.141</v>
      </c>
      <c r="G1894" s="70">
        <v>2.7374000000000001</v>
      </c>
      <c r="H1894" s="70">
        <v>8.3958999999999993</v>
      </c>
      <c r="I1894" s="73">
        <v>45545</v>
      </c>
      <c r="J1894" s="73">
        <v>47371</v>
      </c>
      <c r="K1894" s="69">
        <v>3.13</v>
      </c>
      <c r="L1894" s="68" t="s">
        <v>2609</v>
      </c>
      <c r="M1894" s="71">
        <v>5.0000000000000001E-3</v>
      </c>
      <c r="N1894" t="str">
        <f>_xll.IMDP("BND",D1894,$N$1,A1894)</f>
        <v>일반</v>
      </c>
      <c r="O1894">
        <f t="shared" si="29"/>
        <v>1.3687000000000001E-2</v>
      </c>
    </row>
    <row r="1895" spans="1:15" x14ac:dyDescent="0.3">
      <c r="A1895" s="73">
        <v>46311</v>
      </c>
      <c r="B1895" s="67" t="s">
        <v>2090</v>
      </c>
      <c r="C1895" s="68" t="s">
        <v>2811</v>
      </c>
      <c r="D1895" s="68" t="s">
        <v>5198</v>
      </c>
      <c r="E1895" s="67" t="s">
        <v>5199</v>
      </c>
      <c r="F1895" s="69">
        <v>3.972</v>
      </c>
      <c r="G1895" s="70">
        <v>1.3623000000000001</v>
      </c>
      <c r="H1895" s="70">
        <v>2.2151999999999998</v>
      </c>
      <c r="I1895" s="73">
        <v>45729</v>
      </c>
      <c r="J1895" s="73">
        <v>46825</v>
      </c>
      <c r="K1895" s="69">
        <v>2.71</v>
      </c>
      <c r="L1895" s="68" t="s">
        <v>2609</v>
      </c>
      <c r="M1895" s="71">
        <v>9.5999999999999992E-3</v>
      </c>
      <c r="N1895" t="str">
        <f>_xll.IMDP("BND",D1895,$N$1,A1895)</f>
        <v>일반</v>
      </c>
      <c r="O1895">
        <f t="shared" si="29"/>
        <v>1.3078079999999999E-2</v>
      </c>
    </row>
    <row r="1896" spans="1:15" x14ac:dyDescent="0.3">
      <c r="A1896" s="73">
        <v>46311</v>
      </c>
      <c r="B1896" s="67" t="s">
        <v>2090</v>
      </c>
      <c r="C1896" s="68" t="s">
        <v>2811</v>
      </c>
      <c r="D1896" s="68" t="s">
        <v>5200</v>
      </c>
      <c r="E1896" s="67" t="s">
        <v>5201</v>
      </c>
      <c r="F1896" s="69">
        <v>4.2329999999999997</v>
      </c>
      <c r="G1896" s="70">
        <v>5.0857999999999999</v>
      </c>
      <c r="H1896" s="70">
        <v>28.541799999999999</v>
      </c>
      <c r="I1896" s="73">
        <v>45793</v>
      </c>
      <c r="J1896" s="73">
        <v>48348</v>
      </c>
      <c r="K1896" s="69">
        <v>2.72</v>
      </c>
      <c r="L1896" s="68" t="s">
        <v>2609</v>
      </c>
      <c r="M1896" s="71">
        <v>4.3E-3</v>
      </c>
      <c r="N1896" t="str">
        <f>_xll.IMDP("BND",D1896,$N$1,A1896)</f>
        <v>일반</v>
      </c>
      <c r="O1896">
        <f t="shared" si="29"/>
        <v>2.186894E-2</v>
      </c>
    </row>
    <row r="1897" spans="1:15" x14ac:dyDescent="0.3">
      <c r="A1897" s="73">
        <v>46311</v>
      </c>
      <c r="B1897" s="67" t="s">
        <v>2090</v>
      </c>
      <c r="C1897" s="68" t="s">
        <v>2811</v>
      </c>
      <c r="D1897" s="68" t="s">
        <v>5202</v>
      </c>
      <c r="E1897" s="67" t="s">
        <v>5203</v>
      </c>
      <c r="F1897" s="69">
        <v>3.8450000000000002</v>
      </c>
      <c r="G1897" s="70">
        <v>0.65590000000000004</v>
      </c>
      <c r="H1897" s="70">
        <v>0.59450000000000003</v>
      </c>
      <c r="I1897" s="73">
        <v>45828</v>
      </c>
      <c r="J1897" s="73">
        <v>46556</v>
      </c>
      <c r="K1897" s="69">
        <v>2.54</v>
      </c>
      <c r="L1897" s="68" t="s">
        <v>2609</v>
      </c>
      <c r="M1897" s="71">
        <v>6.0000000000000001E-3</v>
      </c>
      <c r="N1897" t="str">
        <f>_xll.IMDP("BND",D1897,$N$1,A1897)</f>
        <v>일반</v>
      </c>
      <c r="O1897">
        <f t="shared" si="29"/>
        <v>3.9354000000000004E-3</v>
      </c>
    </row>
    <row r="1898" spans="1:15" x14ac:dyDescent="0.3">
      <c r="A1898" s="73">
        <v>46311</v>
      </c>
      <c r="B1898" s="67" t="s">
        <v>2090</v>
      </c>
      <c r="C1898" s="68" t="s">
        <v>2811</v>
      </c>
      <c r="D1898" s="68" t="s">
        <v>5204</v>
      </c>
      <c r="E1898" s="67" t="s">
        <v>5205</v>
      </c>
      <c r="F1898" s="69">
        <v>3.9</v>
      </c>
      <c r="G1898" s="70">
        <v>0.7651</v>
      </c>
      <c r="H1898" s="70">
        <v>0.78010000000000002</v>
      </c>
      <c r="I1898" s="73">
        <v>45869</v>
      </c>
      <c r="J1898" s="73">
        <v>46598</v>
      </c>
      <c r="K1898" s="69">
        <v>2.5</v>
      </c>
      <c r="L1898" s="68" t="s">
        <v>2609</v>
      </c>
      <c r="M1898" s="71">
        <v>2.3E-3</v>
      </c>
      <c r="N1898" t="str">
        <f>_xll.IMDP("BND",D1898,$N$1,A1898)</f>
        <v>일반</v>
      </c>
      <c r="O1898">
        <f t="shared" si="29"/>
        <v>1.7597299999999999E-3</v>
      </c>
    </row>
    <row r="1899" spans="1:15" x14ac:dyDescent="0.3">
      <c r="A1899" s="73">
        <v>46311</v>
      </c>
      <c r="B1899" s="67" t="s">
        <v>2090</v>
      </c>
      <c r="C1899" s="68" t="s">
        <v>2811</v>
      </c>
      <c r="D1899" s="68" t="s">
        <v>5206</v>
      </c>
      <c r="E1899" s="67" t="s">
        <v>5207</v>
      </c>
      <c r="F1899" s="69">
        <v>4.2679999999999998</v>
      </c>
      <c r="G1899" s="70">
        <v>7.6018999999999997</v>
      </c>
      <c r="H1899" s="70">
        <v>65.131299999999996</v>
      </c>
      <c r="I1899" s="73">
        <v>45877</v>
      </c>
      <c r="J1899" s="73">
        <v>49529</v>
      </c>
      <c r="K1899" s="69">
        <v>2.91</v>
      </c>
      <c r="L1899" s="68" t="s">
        <v>2609</v>
      </c>
      <c r="M1899" s="71">
        <v>2.5000000000000001E-3</v>
      </c>
      <c r="N1899" t="str">
        <f>_xll.IMDP("BND",D1899,$N$1,A1899)</f>
        <v>일반</v>
      </c>
      <c r="O1899">
        <f t="shared" si="29"/>
        <v>1.9004750000000001E-2</v>
      </c>
    </row>
    <row r="1900" spans="1:15" x14ac:dyDescent="0.3">
      <c r="A1900" s="73">
        <v>46311</v>
      </c>
      <c r="B1900" s="67" t="s">
        <v>2090</v>
      </c>
      <c r="C1900" s="68" t="s">
        <v>2811</v>
      </c>
      <c r="D1900" s="68" t="s">
        <v>5208</v>
      </c>
      <c r="E1900" s="67" t="s">
        <v>5209</v>
      </c>
      <c r="F1900" s="69">
        <v>3.9359999999999999</v>
      </c>
      <c r="G1900" s="70">
        <v>0.90739999999999998</v>
      </c>
      <c r="H1900" s="70">
        <v>1.0533999999999999</v>
      </c>
      <c r="I1900" s="73">
        <v>45922</v>
      </c>
      <c r="J1900" s="73">
        <v>46652</v>
      </c>
      <c r="K1900" s="69">
        <v>2.5299999999999998</v>
      </c>
      <c r="L1900" s="68" t="s">
        <v>2609</v>
      </c>
      <c r="M1900" s="71">
        <v>3.7000000000000002E-3</v>
      </c>
      <c r="N1900" t="str">
        <f>_xll.IMDP("BND",D1900,$N$1,A1900)</f>
        <v>일반</v>
      </c>
      <c r="O1900">
        <f t="shared" si="29"/>
        <v>3.3573800000000001E-3</v>
      </c>
    </row>
    <row r="1901" spans="1:15" x14ac:dyDescent="0.3">
      <c r="A1901" s="73">
        <v>46311</v>
      </c>
      <c r="B1901" s="67" t="s">
        <v>2090</v>
      </c>
      <c r="C1901" s="68" t="s">
        <v>2811</v>
      </c>
      <c r="D1901" s="68" t="s">
        <v>5210</v>
      </c>
      <c r="E1901" s="67" t="s">
        <v>5211</v>
      </c>
      <c r="F1901" s="69">
        <v>4.2759999999999998</v>
      </c>
      <c r="G1901" s="70">
        <v>7.6791999999999998</v>
      </c>
      <c r="H1901" s="70">
        <v>67.122900000000001</v>
      </c>
      <c r="I1901" s="73">
        <v>45964</v>
      </c>
      <c r="J1901" s="73">
        <v>49615</v>
      </c>
      <c r="K1901" s="69">
        <v>3.22</v>
      </c>
      <c r="L1901" s="68" t="s">
        <v>2609</v>
      </c>
      <c r="M1901" s="71">
        <v>2.5999999999999999E-3</v>
      </c>
      <c r="N1901" t="str">
        <f>_xll.IMDP("BND",D1901,$N$1,A1901)</f>
        <v>일반</v>
      </c>
      <c r="O1901">
        <f t="shared" si="29"/>
        <v>1.9965919999999998E-2</v>
      </c>
    </row>
    <row r="1902" spans="1:15" x14ac:dyDescent="0.3">
      <c r="A1902" s="73">
        <v>46311</v>
      </c>
      <c r="B1902" s="67" t="s">
        <v>2090</v>
      </c>
      <c r="C1902" s="68" t="s">
        <v>2811</v>
      </c>
      <c r="D1902" s="68" t="s">
        <v>5212</v>
      </c>
      <c r="E1902" s="67" t="s">
        <v>5213</v>
      </c>
      <c r="F1902" s="69">
        <v>4.1040000000000001</v>
      </c>
      <c r="G1902" s="70">
        <v>2.3144</v>
      </c>
      <c r="H1902" s="70">
        <v>6.0808999999999997</v>
      </c>
      <c r="I1902" s="73">
        <v>46112</v>
      </c>
      <c r="J1902" s="73">
        <v>47207</v>
      </c>
      <c r="K1902" s="69">
        <v>3.83</v>
      </c>
      <c r="L1902" s="68" t="s">
        <v>2609</v>
      </c>
      <c r="M1902" s="71">
        <v>5.4999999999999997E-3</v>
      </c>
      <c r="N1902" t="str">
        <f>_xll.IMDP("BND",D1902,$N$1,A1902)</f>
        <v>일반</v>
      </c>
      <c r="O1902">
        <f t="shared" si="29"/>
        <v>1.27292E-2</v>
      </c>
    </row>
    <row r="1903" spans="1:15" x14ac:dyDescent="0.3">
      <c r="A1903" s="73">
        <v>46311</v>
      </c>
      <c r="B1903" s="67" t="s">
        <v>2090</v>
      </c>
      <c r="C1903" s="68" t="s">
        <v>2811</v>
      </c>
      <c r="D1903" s="68" t="s">
        <v>5214</v>
      </c>
      <c r="E1903" s="67" t="s">
        <v>5215</v>
      </c>
      <c r="F1903" s="69">
        <v>4.1059999999999999</v>
      </c>
      <c r="G1903" s="70">
        <v>2.3561000000000001</v>
      </c>
      <c r="H1903" s="70">
        <v>6.2803000000000004</v>
      </c>
      <c r="I1903" s="73">
        <v>46126</v>
      </c>
      <c r="J1903" s="73">
        <v>47221</v>
      </c>
      <c r="K1903" s="69">
        <v>3.67</v>
      </c>
      <c r="L1903" s="68" t="s">
        <v>2609</v>
      </c>
      <c r="M1903" s="71">
        <v>4.5999999999999999E-3</v>
      </c>
      <c r="N1903" t="str">
        <f>_xll.IMDP("BND",D1903,$N$1,A1903)</f>
        <v>일반</v>
      </c>
      <c r="O1903">
        <f t="shared" si="29"/>
        <v>1.083806E-2</v>
      </c>
    </row>
    <row r="1904" spans="1:15" x14ac:dyDescent="0.3">
      <c r="A1904" s="73">
        <v>46311</v>
      </c>
      <c r="B1904" s="67" t="s">
        <v>2090</v>
      </c>
      <c r="C1904" s="68" t="s">
        <v>2811</v>
      </c>
      <c r="D1904" s="68" t="s">
        <v>5216</v>
      </c>
      <c r="E1904" s="67" t="s">
        <v>5217</v>
      </c>
      <c r="F1904" s="69">
        <v>4.016</v>
      </c>
      <c r="G1904" s="70">
        <v>1.5932999999999999</v>
      </c>
      <c r="H1904" s="70">
        <v>2.9839000000000002</v>
      </c>
      <c r="I1904" s="73">
        <v>46189</v>
      </c>
      <c r="J1904" s="73">
        <v>46920</v>
      </c>
      <c r="K1904" s="69">
        <v>3.91</v>
      </c>
      <c r="L1904" s="68" t="s">
        <v>2609</v>
      </c>
      <c r="M1904" s="71">
        <v>5.1000000000000004E-3</v>
      </c>
      <c r="N1904" t="str">
        <f>_xll.IMDP("BND",D1904,$N$1,A1904)</f>
        <v>일반</v>
      </c>
      <c r="O1904">
        <f t="shared" si="29"/>
        <v>8.1258300000000006E-3</v>
      </c>
    </row>
    <row r="1905" spans="1:15" x14ac:dyDescent="0.3">
      <c r="A1905" s="73">
        <v>46311</v>
      </c>
      <c r="B1905" s="67" t="s">
        <v>2090</v>
      </c>
      <c r="C1905" s="68" t="s">
        <v>2811</v>
      </c>
      <c r="D1905" s="68" t="s">
        <v>14278</v>
      </c>
      <c r="E1905" s="67" t="s">
        <v>14279</v>
      </c>
      <c r="F1905" s="69">
        <v>4.1269999999999998</v>
      </c>
      <c r="G1905" s="70">
        <v>2.5707</v>
      </c>
      <c r="H1905" s="70">
        <v>7.4610000000000003</v>
      </c>
      <c r="I1905" s="73">
        <v>46217</v>
      </c>
      <c r="J1905" s="73">
        <v>47312</v>
      </c>
      <c r="K1905" s="69">
        <v>4.12</v>
      </c>
      <c r="L1905" s="68" t="s">
        <v>2609</v>
      </c>
      <c r="M1905" s="71">
        <v>4.5999999999999999E-3</v>
      </c>
      <c r="N1905" t="str">
        <f>_xll.IMDP("BND",D1905,$N$1,A1905)</f>
        <v>일반</v>
      </c>
      <c r="O1905">
        <f t="shared" si="29"/>
        <v>1.1825219999999999E-2</v>
      </c>
    </row>
    <row r="1906" spans="1:15" x14ac:dyDescent="0.3">
      <c r="A1906" s="73">
        <v>46311</v>
      </c>
      <c r="B1906" s="67" t="s">
        <v>2090</v>
      </c>
      <c r="C1906" s="68" t="s">
        <v>2811</v>
      </c>
      <c r="D1906" s="68" t="s">
        <v>15299</v>
      </c>
      <c r="E1906" s="67" t="s">
        <v>15300</v>
      </c>
      <c r="F1906" s="69">
        <v>4.2290000000000001</v>
      </c>
      <c r="G1906" s="70">
        <v>4.3586</v>
      </c>
      <c r="H1906" s="70">
        <v>21.409099999999999</v>
      </c>
      <c r="I1906" s="73">
        <v>46273</v>
      </c>
      <c r="J1906" s="73">
        <v>48099</v>
      </c>
      <c r="K1906" s="69">
        <v>4.41</v>
      </c>
      <c r="L1906" s="68" t="s">
        <v>2609</v>
      </c>
      <c r="M1906" s="71">
        <v>3.8E-3</v>
      </c>
      <c r="N1906" t="str">
        <f>_xll.IMDP("BND",D1906,$N$1,A1906)</f>
        <v>일반</v>
      </c>
      <c r="O1906">
        <f t="shared" si="29"/>
        <v>1.656268E-2</v>
      </c>
    </row>
    <row r="1907" spans="1:15" x14ac:dyDescent="0.3">
      <c r="A1907" s="73">
        <v>46311</v>
      </c>
      <c r="B1907" s="67" t="s">
        <v>2090</v>
      </c>
      <c r="C1907" s="68" t="s">
        <v>2811</v>
      </c>
      <c r="D1907" s="68" t="s">
        <v>16028</v>
      </c>
      <c r="E1907" s="67" t="s">
        <v>16029</v>
      </c>
      <c r="F1907" s="69">
        <v>4.2469999999999999</v>
      </c>
      <c r="G1907" s="70">
        <v>4.4676999999999998</v>
      </c>
      <c r="H1907" s="70">
        <v>22.379100000000001</v>
      </c>
      <c r="I1907" s="73">
        <v>46310</v>
      </c>
      <c r="J1907" s="73">
        <v>48136</v>
      </c>
      <c r="K1907" s="69">
        <v>4.3</v>
      </c>
      <c r="L1907" s="68" t="s">
        <v>2609</v>
      </c>
      <c r="M1907" s="71">
        <v>5.5999999999999999E-3</v>
      </c>
      <c r="N1907" t="str">
        <f>_xll.IMDP("BND",D1907,$N$1,A1907)</f>
        <v>일반</v>
      </c>
      <c r="O1907">
        <f t="shared" si="29"/>
        <v>2.5019119999999999E-2</v>
      </c>
    </row>
    <row r="1908" spans="1:15" x14ac:dyDescent="0.3">
      <c r="A1908" s="73">
        <v>46311</v>
      </c>
      <c r="B1908" s="67" t="s">
        <v>2090</v>
      </c>
      <c r="C1908" s="68" t="s">
        <v>2811</v>
      </c>
      <c r="D1908" s="68" t="s">
        <v>5218</v>
      </c>
      <c r="E1908" s="67" t="s">
        <v>5219</v>
      </c>
      <c r="F1908" s="69">
        <v>4.1779999999999999</v>
      </c>
      <c r="G1908" s="70">
        <v>3.7263999999999999</v>
      </c>
      <c r="H1908" s="70">
        <v>15.122999999999999</v>
      </c>
      <c r="I1908" s="73">
        <v>44088</v>
      </c>
      <c r="J1908" s="73">
        <v>47736</v>
      </c>
      <c r="K1908" s="69">
        <v>1.67</v>
      </c>
      <c r="L1908" s="68" t="s">
        <v>2609</v>
      </c>
      <c r="M1908" s="71">
        <v>7.6E-3</v>
      </c>
      <c r="N1908" t="str">
        <f>_xll.IMDP("BND",D1908,$N$1,A1908)</f>
        <v>일반</v>
      </c>
      <c r="O1908">
        <f t="shared" si="29"/>
        <v>2.8320640000000001E-2</v>
      </c>
    </row>
    <row r="1909" spans="1:15" x14ac:dyDescent="0.3">
      <c r="A1909" s="73">
        <v>46311</v>
      </c>
      <c r="B1909" s="67" t="s">
        <v>2090</v>
      </c>
      <c r="C1909" s="68" t="s">
        <v>2811</v>
      </c>
      <c r="D1909" s="68" t="s">
        <v>5220</v>
      </c>
      <c r="E1909" s="67" t="s">
        <v>5221</v>
      </c>
      <c r="F1909" s="69">
        <v>4.0190000000000001</v>
      </c>
      <c r="G1909" s="70">
        <v>1.6377999999999999</v>
      </c>
      <c r="H1909" s="70">
        <v>3.1153</v>
      </c>
      <c r="I1909" s="73">
        <v>44371</v>
      </c>
      <c r="J1909" s="73">
        <v>46927</v>
      </c>
      <c r="K1909" s="69">
        <v>1.99</v>
      </c>
      <c r="L1909" s="68" t="s">
        <v>2609</v>
      </c>
      <c r="M1909" s="71">
        <v>4.4999999999999997E-3</v>
      </c>
      <c r="N1909" t="str">
        <f>_xll.IMDP("BND",D1909,$N$1,A1909)</f>
        <v>일반</v>
      </c>
      <c r="O1909">
        <f t="shared" si="29"/>
        <v>7.3700999999999992E-3</v>
      </c>
    </row>
    <row r="1910" spans="1:15" x14ac:dyDescent="0.3">
      <c r="A1910" s="73">
        <v>46311</v>
      </c>
      <c r="B1910" s="67" t="s">
        <v>2090</v>
      </c>
      <c r="C1910" s="68" t="s">
        <v>2811</v>
      </c>
      <c r="D1910" s="68" t="s">
        <v>5222</v>
      </c>
      <c r="E1910" s="67" t="s">
        <v>5223</v>
      </c>
      <c r="F1910" s="69">
        <v>4.0620000000000003</v>
      </c>
      <c r="G1910" s="70">
        <v>1.8542000000000001</v>
      </c>
      <c r="H1910" s="70">
        <v>3.9394999999999998</v>
      </c>
      <c r="I1910" s="73">
        <v>44456</v>
      </c>
      <c r="J1910" s="73">
        <v>47011</v>
      </c>
      <c r="K1910" s="69">
        <v>2.02</v>
      </c>
      <c r="L1910" s="68" t="s">
        <v>2609</v>
      </c>
      <c r="M1910" s="71">
        <v>4.0000000000000001E-3</v>
      </c>
      <c r="N1910" t="str">
        <f>_xll.IMDP("BND",D1910,$N$1,A1910)</f>
        <v>일반</v>
      </c>
      <c r="O1910">
        <f t="shared" si="29"/>
        <v>7.4168000000000003E-3</v>
      </c>
    </row>
    <row r="1911" spans="1:15" x14ac:dyDescent="0.3">
      <c r="A1911" s="73">
        <v>46311</v>
      </c>
      <c r="B1911" s="67" t="s">
        <v>2090</v>
      </c>
      <c r="C1911" s="68" t="s">
        <v>2811</v>
      </c>
      <c r="D1911" s="68" t="s">
        <v>5224</v>
      </c>
      <c r="E1911" s="67" t="s">
        <v>5225</v>
      </c>
      <c r="F1911" s="69">
        <v>4.1500000000000004</v>
      </c>
      <c r="G1911" s="70">
        <v>2.8759000000000001</v>
      </c>
      <c r="H1911" s="70">
        <v>9.2185000000000006</v>
      </c>
      <c r="I1911" s="73">
        <v>44498</v>
      </c>
      <c r="J1911" s="73">
        <v>47420</v>
      </c>
      <c r="K1911" s="69">
        <v>2.48</v>
      </c>
      <c r="L1911" s="68" t="s">
        <v>2609</v>
      </c>
      <c r="M1911" s="71">
        <v>4.4000000000000003E-3</v>
      </c>
      <c r="N1911" t="str">
        <f>_xll.IMDP("BND",D1911,$N$1,A1911)</f>
        <v>일반</v>
      </c>
      <c r="O1911">
        <f t="shared" si="29"/>
        <v>1.2653960000000001E-2</v>
      </c>
    </row>
    <row r="1912" spans="1:15" x14ac:dyDescent="0.3">
      <c r="A1912" s="73">
        <v>46311</v>
      </c>
      <c r="B1912" s="67" t="s">
        <v>2090</v>
      </c>
      <c r="C1912" s="68" t="s">
        <v>2811</v>
      </c>
      <c r="D1912" s="68" t="s">
        <v>5226</v>
      </c>
      <c r="E1912" s="67" t="s">
        <v>5227</v>
      </c>
      <c r="F1912" s="69">
        <v>3.47</v>
      </c>
      <c r="G1912" s="70">
        <v>0.32700000000000001</v>
      </c>
      <c r="H1912" s="70">
        <v>0.18840000000000001</v>
      </c>
      <c r="I1912" s="73">
        <v>44610</v>
      </c>
      <c r="J1912" s="73">
        <v>46436</v>
      </c>
      <c r="K1912" s="69">
        <v>2.68</v>
      </c>
      <c r="L1912" s="68" t="s">
        <v>2609</v>
      </c>
      <c r="M1912" s="71">
        <v>6.4999999999999997E-3</v>
      </c>
      <c r="N1912" t="str">
        <f>_xll.IMDP("BND",D1912,$N$1,A1912)</f>
        <v>일반</v>
      </c>
      <c r="O1912">
        <f t="shared" si="29"/>
        <v>2.1254999999999998E-3</v>
      </c>
    </row>
    <row r="1913" spans="1:15" x14ac:dyDescent="0.3">
      <c r="A1913" s="73">
        <v>46311</v>
      </c>
      <c r="B1913" s="67" t="s">
        <v>2090</v>
      </c>
      <c r="C1913" s="68" t="s">
        <v>2811</v>
      </c>
      <c r="D1913" s="68" t="s">
        <v>5228</v>
      </c>
      <c r="E1913" s="67" t="s">
        <v>5229</v>
      </c>
      <c r="F1913" s="69">
        <v>3.7639999999999998</v>
      </c>
      <c r="G1913" s="70">
        <v>0.56969999999999998</v>
      </c>
      <c r="H1913" s="70">
        <v>0.46829999999999999</v>
      </c>
      <c r="I1913" s="73">
        <v>44699</v>
      </c>
      <c r="J1913" s="73">
        <v>46525</v>
      </c>
      <c r="K1913" s="69">
        <v>3.47</v>
      </c>
      <c r="L1913" s="68" t="s">
        <v>2609</v>
      </c>
      <c r="M1913" s="71">
        <v>7.4000000000000003E-3</v>
      </c>
      <c r="N1913" t="str">
        <f>_xll.IMDP("BND",D1913,$N$1,A1913)</f>
        <v>일반</v>
      </c>
      <c r="O1913">
        <f t="shared" si="29"/>
        <v>4.2157799999999997E-3</v>
      </c>
    </row>
    <row r="1914" spans="1:15" x14ac:dyDescent="0.3">
      <c r="A1914" s="73">
        <v>46311</v>
      </c>
      <c r="B1914" s="67" t="s">
        <v>2090</v>
      </c>
      <c r="C1914" s="68" t="s">
        <v>2811</v>
      </c>
      <c r="D1914" s="68" t="s">
        <v>5230</v>
      </c>
      <c r="E1914" s="67" t="s">
        <v>5231</v>
      </c>
      <c r="F1914" s="69">
        <v>3.93</v>
      </c>
      <c r="G1914" s="70">
        <v>0.87929999999999997</v>
      </c>
      <c r="H1914" s="70">
        <v>0.99929999999999997</v>
      </c>
      <c r="I1914" s="73">
        <v>44819</v>
      </c>
      <c r="J1914" s="73">
        <v>46643</v>
      </c>
      <c r="K1914" s="69">
        <v>4.16</v>
      </c>
      <c r="L1914" s="68" t="s">
        <v>2609</v>
      </c>
      <c r="M1914" s="71">
        <v>5.5999999999999999E-3</v>
      </c>
      <c r="N1914" t="str">
        <f>_xll.IMDP("BND",D1914,$N$1,A1914)</f>
        <v>일반</v>
      </c>
      <c r="O1914">
        <f t="shared" si="29"/>
        <v>4.92408E-3</v>
      </c>
    </row>
    <row r="1915" spans="1:15" x14ac:dyDescent="0.3">
      <c r="A1915" s="73">
        <v>46311</v>
      </c>
      <c r="B1915" s="67" t="s">
        <v>2090</v>
      </c>
      <c r="C1915" s="68" t="s">
        <v>2811</v>
      </c>
      <c r="D1915" s="68" t="s">
        <v>2016</v>
      </c>
      <c r="E1915" s="67" t="s">
        <v>2018</v>
      </c>
      <c r="F1915" s="69">
        <v>3.944</v>
      </c>
      <c r="G1915" s="70">
        <v>1.03</v>
      </c>
      <c r="H1915" s="70">
        <v>1.3392999999999999</v>
      </c>
      <c r="I1915" s="73">
        <v>44880</v>
      </c>
      <c r="J1915" s="73">
        <v>46706</v>
      </c>
      <c r="K1915" s="69">
        <v>5.52</v>
      </c>
      <c r="L1915" s="68" t="s">
        <v>2609</v>
      </c>
      <c r="M1915" s="71">
        <v>8.0999999999999996E-3</v>
      </c>
      <c r="N1915" t="str">
        <f>_xll.IMDP("BND",D1915,$N$1,A1915)</f>
        <v>일반</v>
      </c>
      <c r="O1915">
        <f t="shared" si="29"/>
        <v>8.3429999999999997E-3</v>
      </c>
    </row>
    <row r="1916" spans="1:15" x14ac:dyDescent="0.3">
      <c r="A1916" s="73">
        <v>46311</v>
      </c>
      <c r="B1916" s="67" t="s">
        <v>2090</v>
      </c>
      <c r="C1916" s="68" t="s">
        <v>2811</v>
      </c>
      <c r="D1916" s="68" t="s">
        <v>5232</v>
      </c>
      <c r="E1916" s="67" t="s">
        <v>5233</v>
      </c>
      <c r="F1916" s="69">
        <v>3.9830000000000001</v>
      </c>
      <c r="G1916" s="70">
        <v>1.4631000000000001</v>
      </c>
      <c r="H1916" s="70">
        <v>2.5506000000000002</v>
      </c>
      <c r="I1916" s="73">
        <v>45044</v>
      </c>
      <c r="J1916" s="73">
        <v>46871</v>
      </c>
      <c r="K1916" s="69">
        <v>3.64</v>
      </c>
      <c r="L1916" s="68" t="s">
        <v>2609</v>
      </c>
      <c r="M1916" s="71">
        <v>1.21E-2</v>
      </c>
      <c r="N1916" t="str">
        <f>_xll.IMDP("BND",D1916,$N$1,A1916)</f>
        <v>일반</v>
      </c>
      <c r="O1916">
        <f t="shared" si="29"/>
        <v>1.7703509999999999E-2</v>
      </c>
    </row>
    <row r="1917" spans="1:15" x14ac:dyDescent="0.3">
      <c r="A1917" s="73">
        <v>46311</v>
      </c>
      <c r="B1917" s="67" t="s">
        <v>2090</v>
      </c>
      <c r="C1917" s="68" t="s">
        <v>2811</v>
      </c>
      <c r="D1917" s="68" t="s">
        <v>5234</v>
      </c>
      <c r="E1917" s="67" t="s">
        <v>5235</v>
      </c>
      <c r="F1917" s="69">
        <v>4.0010000000000003</v>
      </c>
      <c r="G1917" s="70">
        <v>1.5362</v>
      </c>
      <c r="H1917" s="70">
        <v>2.79</v>
      </c>
      <c r="I1917" s="73">
        <v>45071</v>
      </c>
      <c r="J1917" s="73">
        <v>46898</v>
      </c>
      <c r="K1917" s="69">
        <v>3.82</v>
      </c>
      <c r="L1917" s="68" t="s">
        <v>2609</v>
      </c>
      <c r="M1917" s="71">
        <v>6.0000000000000001E-3</v>
      </c>
      <c r="N1917" t="str">
        <f>_xll.IMDP("BND",D1917,$N$1,A1917)</f>
        <v>일반</v>
      </c>
      <c r="O1917">
        <f t="shared" si="29"/>
        <v>9.2172E-3</v>
      </c>
    </row>
    <row r="1918" spans="1:15" x14ac:dyDescent="0.3">
      <c r="A1918" s="73">
        <v>46311</v>
      </c>
      <c r="B1918" s="67" t="s">
        <v>2090</v>
      </c>
      <c r="C1918" s="68" t="s">
        <v>2811</v>
      </c>
      <c r="D1918" s="68" t="s">
        <v>5236</v>
      </c>
      <c r="E1918" s="67" t="s">
        <v>5237</v>
      </c>
      <c r="F1918" s="69">
        <v>4.0190000000000001</v>
      </c>
      <c r="G1918" s="70">
        <v>1.609</v>
      </c>
      <c r="H1918" s="70">
        <v>3.0386000000000002</v>
      </c>
      <c r="I1918" s="73">
        <v>45099</v>
      </c>
      <c r="J1918" s="73">
        <v>46926</v>
      </c>
      <c r="K1918" s="69">
        <v>3.96</v>
      </c>
      <c r="L1918" s="68" t="s">
        <v>2609</v>
      </c>
      <c r="M1918" s="71">
        <v>8.3999999999999995E-3</v>
      </c>
      <c r="N1918" t="str">
        <f>_xll.IMDP("BND",D1918,$N$1,A1918)</f>
        <v>일반</v>
      </c>
      <c r="O1918">
        <f t="shared" si="29"/>
        <v>1.3515599999999999E-2</v>
      </c>
    </row>
    <row r="1919" spans="1:15" x14ac:dyDescent="0.3">
      <c r="A1919" s="73">
        <v>46311</v>
      </c>
      <c r="B1919" s="67" t="s">
        <v>2090</v>
      </c>
      <c r="C1919" s="68" t="s">
        <v>2811</v>
      </c>
      <c r="D1919" s="68" t="s">
        <v>5238</v>
      </c>
      <c r="E1919" s="67" t="s">
        <v>5239</v>
      </c>
      <c r="F1919" s="69">
        <v>4.2450000000000001</v>
      </c>
      <c r="G1919" s="70">
        <v>6.3212000000000002</v>
      </c>
      <c r="H1919" s="70">
        <v>45.2804</v>
      </c>
      <c r="I1919" s="73">
        <v>45337</v>
      </c>
      <c r="J1919" s="73">
        <v>48990</v>
      </c>
      <c r="K1919" s="69">
        <v>3.69</v>
      </c>
      <c r="L1919" s="68" t="s">
        <v>2609</v>
      </c>
      <c r="M1919" s="71">
        <v>5.7999999999999996E-3</v>
      </c>
      <c r="N1919" t="str">
        <f>_xll.IMDP("BND",D1919,$N$1,A1919)</f>
        <v>일반</v>
      </c>
      <c r="O1919">
        <f t="shared" si="29"/>
        <v>3.6662960000000001E-2</v>
      </c>
    </row>
    <row r="1920" spans="1:15" x14ac:dyDescent="0.3">
      <c r="A1920" s="73">
        <v>46311</v>
      </c>
      <c r="B1920" s="67" t="s">
        <v>2090</v>
      </c>
      <c r="C1920" s="68" t="s">
        <v>2811</v>
      </c>
      <c r="D1920" s="68" t="s">
        <v>5240</v>
      </c>
      <c r="E1920" s="67" t="s">
        <v>5241</v>
      </c>
      <c r="F1920" s="69">
        <v>4.1029999999999998</v>
      </c>
      <c r="G1920" s="70">
        <v>2.3071000000000002</v>
      </c>
      <c r="H1920" s="70">
        <v>6.032</v>
      </c>
      <c r="I1920" s="73">
        <v>45376</v>
      </c>
      <c r="J1920" s="73">
        <v>47200</v>
      </c>
      <c r="K1920" s="69">
        <v>3.45</v>
      </c>
      <c r="L1920" s="68" t="s">
        <v>2609</v>
      </c>
      <c r="M1920" s="71">
        <v>5.0000000000000001E-3</v>
      </c>
      <c r="N1920" t="str">
        <f>_xll.IMDP("BND",D1920,$N$1,A1920)</f>
        <v>일반</v>
      </c>
      <c r="O1920">
        <f t="shared" si="29"/>
        <v>1.1535500000000001E-2</v>
      </c>
    </row>
    <row r="1921" spans="1:15" x14ac:dyDescent="0.3">
      <c r="A1921" s="73">
        <v>46311</v>
      </c>
      <c r="B1921" s="67" t="s">
        <v>2090</v>
      </c>
      <c r="C1921" s="68" t="s">
        <v>2811</v>
      </c>
      <c r="D1921" s="68" t="s">
        <v>5242</v>
      </c>
      <c r="E1921" s="67" t="s">
        <v>5243</v>
      </c>
      <c r="F1921" s="69">
        <v>4.1210000000000004</v>
      </c>
      <c r="G1921" s="70">
        <v>2.5036999999999998</v>
      </c>
      <c r="H1921" s="70">
        <v>7.0755999999999997</v>
      </c>
      <c r="I1921" s="73">
        <v>45454</v>
      </c>
      <c r="J1921" s="73">
        <v>47280</v>
      </c>
      <c r="K1921" s="69">
        <v>3.46</v>
      </c>
      <c r="L1921" s="68" t="s">
        <v>2609</v>
      </c>
      <c r="M1921" s="71">
        <v>7.7999999999999996E-3</v>
      </c>
      <c r="N1921" t="str">
        <f>_xll.IMDP("BND",D1921,$N$1,A1921)</f>
        <v>일반</v>
      </c>
      <c r="O1921">
        <f t="shared" si="29"/>
        <v>1.9528859999999999E-2</v>
      </c>
    </row>
    <row r="1922" spans="1:15" x14ac:dyDescent="0.3">
      <c r="A1922" s="73">
        <v>46311</v>
      </c>
      <c r="B1922" s="67" t="s">
        <v>2090</v>
      </c>
      <c r="C1922" s="68" t="s">
        <v>2811</v>
      </c>
      <c r="D1922" s="68" t="s">
        <v>5244</v>
      </c>
      <c r="E1922" s="67" t="s">
        <v>5245</v>
      </c>
      <c r="F1922" s="69">
        <v>4.2510000000000003</v>
      </c>
      <c r="G1922" s="70">
        <v>6.8727999999999998</v>
      </c>
      <c r="H1922" s="70">
        <v>53.057000000000002</v>
      </c>
      <c r="I1922" s="73">
        <v>45545</v>
      </c>
      <c r="J1922" s="73">
        <v>49197</v>
      </c>
      <c r="K1922" s="69">
        <v>3.17</v>
      </c>
      <c r="L1922" s="68" t="s">
        <v>2609</v>
      </c>
      <c r="M1922" s="71">
        <v>2.5999999999999999E-3</v>
      </c>
      <c r="N1922" t="str">
        <f>_xll.IMDP("BND",D1922,$N$1,A1922)</f>
        <v>일반</v>
      </c>
      <c r="O1922">
        <f t="shared" ref="O1922:O1985" si="30">M1922*G1922</f>
        <v>1.7869279999999998E-2</v>
      </c>
    </row>
    <row r="1923" spans="1:15" x14ac:dyDescent="0.3">
      <c r="A1923" s="73">
        <v>46311</v>
      </c>
      <c r="B1923" s="67" t="s">
        <v>2090</v>
      </c>
      <c r="C1923" s="68" t="s">
        <v>2811</v>
      </c>
      <c r="D1923" s="68" t="s">
        <v>5246</v>
      </c>
      <c r="E1923" s="67" t="s">
        <v>5247</v>
      </c>
      <c r="F1923" s="69">
        <v>4.1630000000000003</v>
      </c>
      <c r="G1923" s="70">
        <v>3.2309000000000001</v>
      </c>
      <c r="H1923" s="70">
        <v>11.5669</v>
      </c>
      <c r="I1923" s="73">
        <v>45737</v>
      </c>
      <c r="J1923" s="73">
        <v>47563</v>
      </c>
      <c r="K1923" s="69">
        <v>2.81</v>
      </c>
      <c r="L1923" s="68" t="s">
        <v>2609</v>
      </c>
      <c r="M1923" s="71">
        <v>5.7999999999999996E-3</v>
      </c>
      <c r="N1923" t="str">
        <f>_xll.IMDP("BND",D1923,$N$1,A1923)</f>
        <v>일반</v>
      </c>
      <c r="O1923">
        <f t="shared" si="30"/>
        <v>1.8739220000000001E-2</v>
      </c>
    </row>
    <row r="1924" spans="1:15" x14ac:dyDescent="0.3">
      <c r="A1924" s="73">
        <v>46311</v>
      </c>
      <c r="B1924" s="67" t="s">
        <v>2090</v>
      </c>
      <c r="C1924" s="68" t="s">
        <v>2811</v>
      </c>
      <c r="D1924" s="68" t="s">
        <v>5248</v>
      </c>
      <c r="E1924" s="67" t="s">
        <v>5249</v>
      </c>
      <c r="F1924" s="69">
        <v>4.26</v>
      </c>
      <c r="G1924" s="70">
        <v>7.391</v>
      </c>
      <c r="H1924" s="70">
        <v>61.855200000000004</v>
      </c>
      <c r="I1924" s="73">
        <v>45765</v>
      </c>
      <c r="J1924" s="73">
        <v>49417</v>
      </c>
      <c r="K1924" s="69">
        <v>2.79</v>
      </c>
      <c r="L1924" s="68" t="s">
        <v>2609</v>
      </c>
      <c r="M1924" s="71">
        <v>5.7999999999999996E-3</v>
      </c>
      <c r="N1924" t="str">
        <f>_xll.IMDP("BND",D1924,$N$1,A1924)</f>
        <v>일반</v>
      </c>
      <c r="O1924">
        <f t="shared" si="30"/>
        <v>4.2867799999999998E-2</v>
      </c>
    </row>
    <row r="1925" spans="1:15" x14ac:dyDescent="0.3">
      <c r="A1925" s="73">
        <v>46311</v>
      </c>
      <c r="B1925" s="67" t="s">
        <v>2090</v>
      </c>
      <c r="C1925" s="68" t="s">
        <v>2811</v>
      </c>
      <c r="D1925" s="68" t="s">
        <v>5250</v>
      </c>
      <c r="E1925" s="67" t="s">
        <v>5251</v>
      </c>
      <c r="F1925" s="69">
        <v>4.2610000000000001</v>
      </c>
      <c r="G1925" s="70">
        <v>7.4649000000000001</v>
      </c>
      <c r="H1925" s="70">
        <v>62.560699999999997</v>
      </c>
      <c r="I1925" s="73">
        <v>45798</v>
      </c>
      <c r="J1925" s="73">
        <v>49450</v>
      </c>
      <c r="K1925" s="69">
        <v>2.86</v>
      </c>
      <c r="L1925" s="68" t="s">
        <v>2609</v>
      </c>
      <c r="M1925" s="71">
        <v>4.1999999999999997E-3</v>
      </c>
      <c r="N1925" t="str">
        <f>_xll.IMDP("BND",D1925,$N$1,A1925)</f>
        <v>일반</v>
      </c>
      <c r="O1925">
        <f t="shared" si="30"/>
        <v>3.1352579999999998E-2</v>
      </c>
    </row>
    <row r="1926" spans="1:15" x14ac:dyDescent="0.3">
      <c r="A1926" s="73">
        <v>46311</v>
      </c>
      <c r="B1926" s="67" t="s">
        <v>2090</v>
      </c>
      <c r="C1926" s="68" t="s">
        <v>2811</v>
      </c>
      <c r="D1926" s="68" t="s">
        <v>5252</v>
      </c>
      <c r="E1926" s="67" t="s">
        <v>5253</v>
      </c>
      <c r="F1926" s="69">
        <v>4.2629999999999999</v>
      </c>
      <c r="G1926" s="70">
        <v>7.5044000000000004</v>
      </c>
      <c r="H1926" s="70">
        <v>63.312600000000003</v>
      </c>
      <c r="I1926" s="73">
        <v>45828</v>
      </c>
      <c r="J1926" s="73">
        <v>49480</v>
      </c>
      <c r="K1926" s="69">
        <v>3</v>
      </c>
      <c r="L1926" s="68" t="s">
        <v>2609</v>
      </c>
      <c r="M1926" s="71">
        <v>3.3999999999999998E-3</v>
      </c>
      <c r="N1926" t="str">
        <f>_xll.IMDP("BND",D1926,$N$1,A1926)</f>
        <v>일반</v>
      </c>
      <c r="O1926">
        <f t="shared" si="30"/>
        <v>2.551496E-2</v>
      </c>
    </row>
    <row r="1927" spans="1:15" x14ac:dyDescent="0.3">
      <c r="A1927" s="73">
        <v>46311</v>
      </c>
      <c r="B1927" s="67" t="s">
        <v>2090</v>
      </c>
      <c r="C1927" s="68" t="s">
        <v>2811</v>
      </c>
      <c r="D1927" s="68" t="s">
        <v>5254</v>
      </c>
      <c r="E1927" s="67" t="s">
        <v>5255</v>
      </c>
      <c r="F1927" s="69">
        <v>4.2670000000000003</v>
      </c>
      <c r="G1927" s="70">
        <v>7.5636999999999999</v>
      </c>
      <c r="H1927" s="70">
        <v>64.606300000000005</v>
      </c>
      <c r="I1927" s="73">
        <v>45869</v>
      </c>
      <c r="J1927" s="73">
        <v>49521</v>
      </c>
      <c r="K1927" s="69">
        <v>2.96</v>
      </c>
      <c r="L1927" s="68" t="s">
        <v>2609</v>
      </c>
      <c r="M1927" s="71">
        <v>3.0000000000000001E-3</v>
      </c>
      <c r="N1927" t="str">
        <f>_xll.IMDP("BND",D1927,$N$1,A1927)</f>
        <v>일반</v>
      </c>
      <c r="O1927">
        <f t="shared" si="30"/>
        <v>2.2691099999999999E-2</v>
      </c>
    </row>
    <row r="1928" spans="1:15" x14ac:dyDescent="0.3">
      <c r="A1928" s="73">
        <v>46311</v>
      </c>
      <c r="B1928" s="67" t="s">
        <v>2090</v>
      </c>
      <c r="C1928" s="68" t="s">
        <v>2811</v>
      </c>
      <c r="D1928" s="68" t="s">
        <v>5256</v>
      </c>
      <c r="E1928" s="67" t="s">
        <v>5257</v>
      </c>
      <c r="F1928" s="69">
        <v>4.0449999999999999</v>
      </c>
      <c r="G1928" s="70">
        <v>1.7525999999999999</v>
      </c>
      <c r="H1928" s="70">
        <v>3.5579000000000001</v>
      </c>
      <c r="I1928" s="73">
        <v>45881</v>
      </c>
      <c r="J1928" s="73">
        <v>46976</v>
      </c>
      <c r="K1928" s="69">
        <v>2.5299999999999998</v>
      </c>
      <c r="L1928" s="68" t="s">
        <v>2609</v>
      </c>
      <c r="M1928" s="71">
        <v>2.7000000000000001E-3</v>
      </c>
      <c r="N1928" t="str">
        <f>_xll.IMDP("BND",D1928,$N$1,A1928)</f>
        <v>일반</v>
      </c>
      <c r="O1928">
        <f t="shared" si="30"/>
        <v>4.73202E-3</v>
      </c>
    </row>
    <row r="1929" spans="1:15" x14ac:dyDescent="0.3">
      <c r="A1929" s="73">
        <v>46311</v>
      </c>
      <c r="B1929" s="67" t="s">
        <v>2090</v>
      </c>
      <c r="C1929" s="68" t="s">
        <v>2811</v>
      </c>
      <c r="D1929" s="68" t="s">
        <v>5258</v>
      </c>
      <c r="E1929" s="67" t="s">
        <v>5259</v>
      </c>
      <c r="F1929" s="69">
        <v>4.1079999999999997</v>
      </c>
      <c r="G1929" s="70">
        <v>2.3491</v>
      </c>
      <c r="H1929" s="70">
        <v>6.3528000000000002</v>
      </c>
      <c r="I1929" s="73">
        <v>46129</v>
      </c>
      <c r="J1929" s="73">
        <v>47225</v>
      </c>
      <c r="K1929" s="69">
        <v>3.63</v>
      </c>
      <c r="L1929" s="68" t="s">
        <v>2609</v>
      </c>
      <c r="M1929" s="71">
        <v>5.1000000000000004E-3</v>
      </c>
      <c r="N1929" t="str">
        <f>_xll.IMDP("BND",D1929,$N$1,A1929)</f>
        <v>일반</v>
      </c>
      <c r="O1929">
        <f t="shared" si="30"/>
        <v>1.198041E-2</v>
      </c>
    </row>
    <row r="1930" spans="1:15" x14ac:dyDescent="0.3">
      <c r="A1930" s="73">
        <v>46311</v>
      </c>
      <c r="B1930" s="67" t="s">
        <v>2090</v>
      </c>
      <c r="C1930" s="68" t="s">
        <v>2811</v>
      </c>
      <c r="D1930" s="68" t="s">
        <v>5260</v>
      </c>
      <c r="E1930" s="67" t="s">
        <v>5261</v>
      </c>
      <c r="F1930" s="69">
        <v>4.1210000000000004</v>
      </c>
      <c r="G1930" s="70">
        <v>2.5011999999999999</v>
      </c>
      <c r="H1930" s="70">
        <v>7.0854999999999997</v>
      </c>
      <c r="I1930" s="73">
        <v>46189</v>
      </c>
      <c r="J1930" s="73">
        <v>47284</v>
      </c>
      <c r="K1930" s="69">
        <v>3.98</v>
      </c>
      <c r="L1930" s="68" t="s">
        <v>2609</v>
      </c>
      <c r="M1930" s="71">
        <v>5.1000000000000004E-3</v>
      </c>
      <c r="N1930" t="str">
        <f>_xll.IMDP("BND",D1930,$N$1,A1930)</f>
        <v>일반</v>
      </c>
      <c r="O1930">
        <f t="shared" si="30"/>
        <v>1.2756120000000001E-2</v>
      </c>
    </row>
    <row r="1931" spans="1:15" x14ac:dyDescent="0.3">
      <c r="A1931" s="73">
        <v>46311</v>
      </c>
      <c r="B1931" s="67" t="s">
        <v>2090</v>
      </c>
      <c r="C1931" s="68" t="s">
        <v>2811</v>
      </c>
      <c r="D1931" s="68" t="s">
        <v>14630</v>
      </c>
      <c r="E1931" s="67" t="s">
        <v>14631</v>
      </c>
      <c r="F1931" s="69">
        <v>4.1319999999999997</v>
      </c>
      <c r="G1931" s="70">
        <v>2.5948000000000002</v>
      </c>
      <c r="H1931" s="70">
        <v>7.6548999999999996</v>
      </c>
      <c r="I1931" s="73">
        <v>46234</v>
      </c>
      <c r="J1931" s="73">
        <v>47330</v>
      </c>
      <c r="K1931" s="69">
        <v>4.07</v>
      </c>
      <c r="L1931" s="68" t="s">
        <v>2609</v>
      </c>
      <c r="M1931" s="71">
        <v>6.4999999999999997E-3</v>
      </c>
      <c r="N1931" t="str">
        <f>_xll.IMDP("BND",D1931,$N$1,A1931)</f>
        <v>일반</v>
      </c>
      <c r="O1931">
        <f t="shared" si="30"/>
        <v>1.6866200000000001E-2</v>
      </c>
    </row>
    <row r="1932" spans="1:15" x14ac:dyDescent="0.3">
      <c r="A1932" s="73">
        <v>46311</v>
      </c>
      <c r="B1932" s="67" t="s">
        <v>2090</v>
      </c>
      <c r="C1932" s="68" t="s">
        <v>2811</v>
      </c>
      <c r="D1932" s="68" t="s">
        <v>15443</v>
      </c>
      <c r="E1932" s="67" t="s">
        <v>15444</v>
      </c>
      <c r="F1932" s="69">
        <v>4.1420000000000003</v>
      </c>
      <c r="G1932" s="70">
        <v>2.7017000000000002</v>
      </c>
      <c r="H1932" s="70">
        <v>8.2553999999999998</v>
      </c>
      <c r="I1932" s="73">
        <v>46276</v>
      </c>
      <c r="J1932" s="73">
        <v>47372</v>
      </c>
      <c r="K1932" s="69">
        <v>4.21</v>
      </c>
      <c r="L1932" s="68" t="s">
        <v>2609</v>
      </c>
      <c r="M1932" s="71">
        <v>6.1000000000000004E-3</v>
      </c>
      <c r="N1932" t="str">
        <f>_xll.IMDP("BND",D1932,$N$1,A1932)</f>
        <v>일반</v>
      </c>
      <c r="O1932">
        <f t="shared" si="30"/>
        <v>1.6480370000000001E-2</v>
      </c>
    </row>
    <row r="1933" spans="1:15" x14ac:dyDescent="0.3">
      <c r="A1933" s="73">
        <v>46311</v>
      </c>
      <c r="B1933" s="67" t="s">
        <v>2090</v>
      </c>
      <c r="C1933" s="68" t="s">
        <v>2811</v>
      </c>
      <c r="D1933" s="68" t="s">
        <v>5262</v>
      </c>
      <c r="E1933" s="67" t="s">
        <v>5263</v>
      </c>
      <c r="F1933" s="69">
        <v>4.2329999999999997</v>
      </c>
      <c r="G1933" s="70">
        <v>5.8151000000000002</v>
      </c>
      <c r="H1933" s="70">
        <v>37.307099999999998</v>
      </c>
      <c r="I1933" s="73">
        <v>43185</v>
      </c>
      <c r="J1933" s="73">
        <v>48663</v>
      </c>
      <c r="K1933" s="69">
        <v>2.75</v>
      </c>
      <c r="L1933" s="68" t="s">
        <v>2609</v>
      </c>
      <c r="M1933" s="71">
        <v>3.0000000000000001E-3</v>
      </c>
      <c r="N1933" t="str">
        <f>_xll.IMDP("BND",D1933,$N$1,A1933)</f>
        <v>일반</v>
      </c>
      <c r="O1933">
        <f t="shared" si="30"/>
        <v>1.74453E-2</v>
      </c>
    </row>
    <row r="1934" spans="1:15" x14ac:dyDescent="0.3">
      <c r="A1934" s="73">
        <v>46311</v>
      </c>
      <c r="B1934" s="67" t="s">
        <v>2090</v>
      </c>
      <c r="C1934" s="68" t="s">
        <v>2811</v>
      </c>
      <c r="D1934" s="68" t="s">
        <v>5264</v>
      </c>
      <c r="E1934" s="67" t="s">
        <v>5265</v>
      </c>
      <c r="F1934" s="69">
        <v>4.3529999999999998</v>
      </c>
      <c r="G1934" s="70">
        <v>11.513199999999999</v>
      </c>
      <c r="H1934" s="70">
        <v>148.56200000000001</v>
      </c>
      <c r="I1934" s="73">
        <v>43910</v>
      </c>
      <c r="J1934" s="73">
        <v>51215</v>
      </c>
      <c r="K1934" s="69">
        <v>1.78</v>
      </c>
      <c r="L1934" s="68" t="s">
        <v>2609</v>
      </c>
      <c r="M1934" s="71">
        <v>4.7999999999999996E-3</v>
      </c>
      <c r="N1934" t="str">
        <f>_xll.IMDP("BND",D1934,$N$1,A1934)</f>
        <v>일반</v>
      </c>
      <c r="O1934">
        <f t="shared" si="30"/>
        <v>5.5263359999999991E-2</v>
      </c>
    </row>
    <row r="1935" spans="1:15" x14ac:dyDescent="0.3">
      <c r="A1935" s="73">
        <v>46311</v>
      </c>
      <c r="B1935" s="67" t="s">
        <v>2090</v>
      </c>
      <c r="C1935" s="68" t="s">
        <v>2811</v>
      </c>
      <c r="D1935" s="68" t="s">
        <v>5266</v>
      </c>
      <c r="E1935" s="67" t="s">
        <v>5267</v>
      </c>
      <c r="F1935" s="69">
        <v>4.3689999999999998</v>
      </c>
      <c r="G1935" s="70">
        <v>12.0383</v>
      </c>
      <c r="H1935" s="70">
        <v>171.82</v>
      </c>
      <c r="I1935" s="73">
        <v>44634</v>
      </c>
      <c r="J1935" s="73">
        <v>51939</v>
      </c>
      <c r="K1935" s="69">
        <v>2.8</v>
      </c>
      <c r="L1935" s="68" t="s">
        <v>2609</v>
      </c>
      <c r="M1935" s="71">
        <v>1.9E-3</v>
      </c>
      <c r="N1935" t="str">
        <f>_xll.IMDP("BND",D1935,$N$1,A1935)</f>
        <v>일반</v>
      </c>
      <c r="O1935">
        <f t="shared" si="30"/>
        <v>2.2872770000000001E-2</v>
      </c>
    </row>
    <row r="1936" spans="1:15" x14ac:dyDescent="0.3">
      <c r="A1936" s="73">
        <v>46311</v>
      </c>
      <c r="B1936" s="67" t="s">
        <v>2090</v>
      </c>
      <c r="C1936" s="68" t="s">
        <v>2811</v>
      </c>
      <c r="D1936" s="68" t="s">
        <v>5268</v>
      </c>
      <c r="E1936" s="67" t="s">
        <v>5269</v>
      </c>
      <c r="F1936" s="69">
        <v>3.6960000000000002</v>
      </c>
      <c r="G1936" s="70">
        <v>0.49180000000000001</v>
      </c>
      <c r="H1936" s="70">
        <v>0.36630000000000001</v>
      </c>
      <c r="I1936" s="73">
        <v>44671</v>
      </c>
      <c r="J1936" s="73">
        <v>46497</v>
      </c>
      <c r="K1936" s="69">
        <v>3.41</v>
      </c>
      <c r="L1936" s="68" t="s">
        <v>2609</v>
      </c>
      <c r="M1936" s="71">
        <v>7.9000000000000008E-3</v>
      </c>
      <c r="N1936" t="str">
        <f>_xll.IMDP("BND",D1936,$N$1,A1936)</f>
        <v>일반</v>
      </c>
      <c r="O1936">
        <f t="shared" si="30"/>
        <v>3.8852200000000004E-3</v>
      </c>
    </row>
    <row r="1937" spans="1:15" x14ac:dyDescent="0.3">
      <c r="A1937" s="73">
        <v>46311</v>
      </c>
      <c r="B1937" s="67" t="s">
        <v>2090</v>
      </c>
      <c r="C1937" s="68" t="s">
        <v>2811</v>
      </c>
      <c r="D1937" s="68" t="s">
        <v>5270</v>
      </c>
      <c r="E1937" s="67" t="s">
        <v>5271</v>
      </c>
      <c r="F1937" s="69">
        <v>4.2350000000000003</v>
      </c>
      <c r="G1937" s="70">
        <v>4.9242999999999997</v>
      </c>
      <c r="H1937" s="70">
        <v>26.934100000000001</v>
      </c>
      <c r="I1937" s="73">
        <v>44708</v>
      </c>
      <c r="J1937" s="73">
        <v>48303</v>
      </c>
      <c r="K1937" s="69">
        <v>3.39</v>
      </c>
      <c r="L1937" s="68" t="s">
        <v>2609</v>
      </c>
      <c r="M1937" s="71">
        <v>2.7000000000000001E-3</v>
      </c>
      <c r="N1937" t="str">
        <f>_xll.IMDP("BND",D1937,$N$1,A1937)</f>
        <v>일반</v>
      </c>
      <c r="O1937">
        <f t="shared" si="30"/>
        <v>1.3295609999999999E-2</v>
      </c>
    </row>
    <row r="1938" spans="1:15" x14ac:dyDescent="0.3">
      <c r="A1938" s="73">
        <v>46311</v>
      </c>
      <c r="B1938" s="67" t="s">
        <v>2090</v>
      </c>
      <c r="C1938" s="68" t="s">
        <v>2811</v>
      </c>
      <c r="D1938" s="68" t="s">
        <v>5272</v>
      </c>
      <c r="E1938" s="67" t="s">
        <v>5273</v>
      </c>
      <c r="F1938" s="69">
        <v>4.37</v>
      </c>
      <c r="G1938" s="70">
        <v>11.7339</v>
      </c>
      <c r="H1938" s="70">
        <v>168.3142</v>
      </c>
      <c r="I1938" s="73">
        <v>44767</v>
      </c>
      <c r="J1938" s="73">
        <v>52072</v>
      </c>
      <c r="K1938" s="69">
        <v>3.47</v>
      </c>
      <c r="L1938" s="68" t="s">
        <v>2609</v>
      </c>
      <c r="M1938" s="71">
        <v>4.5999999999999999E-3</v>
      </c>
      <c r="N1938" t="str">
        <f>_xll.IMDP("BND",D1938,$N$1,A1938)</f>
        <v>일반</v>
      </c>
      <c r="O1938">
        <f t="shared" si="30"/>
        <v>5.397594E-2</v>
      </c>
    </row>
    <row r="1939" spans="1:15" x14ac:dyDescent="0.3">
      <c r="A1939" s="73">
        <v>46311</v>
      </c>
      <c r="B1939" s="67" t="s">
        <v>2090</v>
      </c>
      <c r="C1939" s="68" t="s">
        <v>2811</v>
      </c>
      <c r="D1939" s="68" t="s">
        <v>5274</v>
      </c>
      <c r="E1939" s="67" t="s">
        <v>5275</v>
      </c>
      <c r="F1939" s="69">
        <v>3.9780000000000002</v>
      </c>
      <c r="G1939" s="70">
        <v>1.3956</v>
      </c>
      <c r="H1939" s="70">
        <v>2.3216999999999999</v>
      </c>
      <c r="I1939" s="73">
        <v>45013</v>
      </c>
      <c r="J1939" s="73">
        <v>46840</v>
      </c>
      <c r="K1939" s="69">
        <v>3.56</v>
      </c>
      <c r="L1939" s="68" t="s">
        <v>2609</v>
      </c>
      <c r="M1939" s="71">
        <v>4.1999999999999997E-3</v>
      </c>
      <c r="N1939" t="str">
        <f>_xll.IMDP("BND",D1939,$N$1,A1939)</f>
        <v>일반</v>
      </c>
      <c r="O1939">
        <f t="shared" si="30"/>
        <v>5.8615199999999994E-3</v>
      </c>
    </row>
    <row r="1940" spans="1:15" x14ac:dyDescent="0.3">
      <c r="A1940" s="73">
        <v>46311</v>
      </c>
      <c r="B1940" s="67" t="s">
        <v>2090</v>
      </c>
      <c r="C1940" s="68" t="s">
        <v>2811</v>
      </c>
      <c r="D1940" s="68" t="s">
        <v>5276</v>
      </c>
      <c r="E1940" s="67" t="s">
        <v>5277</v>
      </c>
      <c r="F1940" s="69">
        <v>4.0209999999999999</v>
      </c>
      <c r="G1940" s="70">
        <v>1.6255999999999999</v>
      </c>
      <c r="H1940" s="70">
        <v>3.0962000000000001</v>
      </c>
      <c r="I1940" s="73">
        <v>45105</v>
      </c>
      <c r="J1940" s="73">
        <v>46932</v>
      </c>
      <c r="K1940" s="69">
        <v>3.94</v>
      </c>
      <c r="L1940" s="68" t="s">
        <v>2609</v>
      </c>
      <c r="M1940" s="71">
        <v>7.4000000000000003E-3</v>
      </c>
      <c r="N1940" t="str">
        <f>_xll.IMDP("BND",D1940,$N$1,A1940)</f>
        <v>일반</v>
      </c>
      <c r="O1940">
        <f t="shared" si="30"/>
        <v>1.2029440000000001E-2</v>
      </c>
    </row>
    <row r="1941" spans="1:15" x14ac:dyDescent="0.3">
      <c r="A1941" s="73">
        <v>46311</v>
      </c>
      <c r="B1941" s="67" t="s">
        <v>2090</v>
      </c>
      <c r="C1941" s="68" t="s">
        <v>2811</v>
      </c>
      <c r="D1941" s="68" t="s">
        <v>5278</v>
      </c>
      <c r="E1941" s="67" t="s">
        <v>5279</v>
      </c>
      <c r="F1941" s="69">
        <v>4.1760000000000002</v>
      </c>
      <c r="G1941" s="70">
        <v>3.4603999999999999</v>
      </c>
      <c r="H1941" s="70">
        <v>13.4839</v>
      </c>
      <c r="I1941" s="73">
        <v>45138</v>
      </c>
      <c r="J1941" s="73">
        <v>47695</v>
      </c>
      <c r="K1941" s="69">
        <v>4.0199999999999996</v>
      </c>
      <c r="L1941" s="68" t="s">
        <v>2609</v>
      </c>
      <c r="M1941" s="71">
        <v>7.0000000000000001E-3</v>
      </c>
      <c r="N1941" t="str">
        <f>_xll.IMDP("BND",D1941,$N$1,A1941)</f>
        <v>일반</v>
      </c>
      <c r="O1941">
        <f t="shared" si="30"/>
        <v>2.4222799999999999E-2</v>
      </c>
    </row>
    <row r="1942" spans="1:15" x14ac:dyDescent="0.3">
      <c r="A1942" s="73">
        <v>46311</v>
      </c>
      <c r="B1942" s="67" t="s">
        <v>2090</v>
      </c>
      <c r="C1942" s="68" t="s">
        <v>2811</v>
      </c>
      <c r="D1942" s="68" t="s">
        <v>5280</v>
      </c>
      <c r="E1942" s="67" t="s">
        <v>5281</v>
      </c>
      <c r="F1942" s="69">
        <v>3.4740000000000002</v>
      </c>
      <c r="G1942" s="70">
        <v>0.33119999999999999</v>
      </c>
      <c r="H1942" s="70">
        <v>0.1923</v>
      </c>
      <c r="I1942" s="73">
        <v>45342</v>
      </c>
      <c r="J1942" s="73">
        <v>46437</v>
      </c>
      <c r="K1942" s="69">
        <v>3.56</v>
      </c>
      <c r="L1942" s="68" t="s">
        <v>2609</v>
      </c>
      <c r="M1942" s="71">
        <v>6.1000000000000004E-3</v>
      </c>
      <c r="N1942" t="str">
        <f>_xll.IMDP("BND",D1942,$N$1,A1942)</f>
        <v>일반</v>
      </c>
      <c r="O1942">
        <f t="shared" si="30"/>
        <v>2.0203199999999999E-3</v>
      </c>
    </row>
    <row r="1943" spans="1:15" x14ac:dyDescent="0.3">
      <c r="A1943" s="73">
        <v>46311</v>
      </c>
      <c r="B1943" s="67" t="s">
        <v>2090</v>
      </c>
      <c r="C1943" s="68" t="s">
        <v>2811</v>
      </c>
      <c r="D1943" s="68" t="s">
        <v>1467</v>
      </c>
      <c r="E1943" s="67" t="s">
        <v>1469</v>
      </c>
      <c r="F1943" s="69">
        <v>4.2009999999999996</v>
      </c>
      <c r="G1943" s="70">
        <v>4.0747</v>
      </c>
      <c r="H1943" s="70">
        <v>18.443300000000001</v>
      </c>
      <c r="I1943" s="73">
        <v>45378</v>
      </c>
      <c r="J1943" s="73">
        <v>47934</v>
      </c>
      <c r="K1943" s="69">
        <v>3.49</v>
      </c>
      <c r="L1943" s="68" t="s">
        <v>2609</v>
      </c>
      <c r="M1943" s="71">
        <v>4.4999999999999997E-3</v>
      </c>
      <c r="N1943" t="str">
        <f>_xll.IMDP("BND",D1943,$N$1,A1943)</f>
        <v>일반</v>
      </c>
      <c r="O1943">
        <f t="shared" si="30"/>
        <v>1.8336149999999999E-2</v>
      </c>
    </row>
    <row r="1944" spans="1:15" x14ac:dyDescent="0.3">
      <c r="A1944" s="73">
        <v>46311</v>
      </c>
      <c r="B1944" s="67" t="s">
        <v>2090</v>
      </c>
      <c r="C1944" s="68" t="s">
        <v>2811</v>
      </c>
      <c r="D1944" s="68" t="s">
        <v>5282</v>
      </c>
      <c r="E1944" s="67" t="s">
        <v>5283</v>
      </c>
      <c r="F1944" s="69">
        <v>3.8450000000000002</v>
      </c>
      <c r="G1944" s="70">
        <v>0.65449999999999997</v>
      </c>
      <c r="H1944" s="70">
        <v>0.59279999999999999</v>
      </c>
      <c r="I1944" s="73">
        <v>45462</v>
      </c>
      <c r="J1944" s="73">
        <v>46556</v>
      </c>
      <c r="K1944" s="69">
        <v>3.32</v>
      </c>
      <c r="L1944" s="68" t="s">
        <v>2609</v>
      </c>
      <c r="M1944" s="71">
        <v>5.5999999999999999E-3</v>
      </c>
      <c r="N1944" t="str">
        <f>_xll.IMDP("BND",D1944,$N$1,A1944)</f>
        <v>일반</v>
      </c>
      <c r="O1944">
        <f t="shared" si="30"/>
        <v>3.6652E-3</v>
      </c>
    </row>
    <row r="1945" spans="1:15" x14ac:dyDescent="0.3">
      <c r="A1945" s="73">
        <v>46311</v>
      </c>
      <c r="B1945" s="67" t="s">
        <v>2090</v>
      </c>
      <c r="C1945" s="68" t="s">
        <v>2811</v>
      </c>
      <c r="D1945" s="68" t="s">
        <v>5284</v>
      </c>
      <c r="E1945" s="67" t="s">
        <v>5285</v>
      </c>
      <c r="F1945" s="69">
        <v>4.0609999999999999</v>
      </c>
      <c r="G1945" s="70">
        <v>1.8267</v>
      </c>
      <c r="H1945" s="70">
        <v>3.8515999999999999</v>
      </c>
      <c r="I1945" s="73">
        <v>45547</v>
      </c>
      <c r="J1945" s="73">
        <v>47008</v>
      </c>
      <c r="K1945" s="69">
        <v>3.07</v>
      </c>
      <c r="L1945" s="68" t="s">
        <v>2609</v>
      </c>
      <c r="M1945" s="71">
        <v>5.8999999999999999E-3</v>
      </c>
      <c r="N1945" t="str">
        <f>_xll.IMDP("BND",D1945,$N$1,A1945)</f>
        <v>일반</v>
      </c>
      <c r="O1945">
        <f t="shared" si="30"/>
        <v>1.077753E-2</v>
      </c>
    </row>
    <row r="1946" spans="1:15" x14ac:dyDescent="0.3">
      <c r="A1946" s="73">
        <v>46311</v>
      </c>
      <c r="B1946" s="67" t="s">
        <v>2090</v>
      </c>
      <c r="C1946" s="68" t="s">
        <v>2811</v>
      </c>
      <c r="D1946" s="68" t="s">
        <v>1598</v>
      </c>
      <c r="E1946" s="67" t="s">
        <v>1599</v>
      </c>
      <c r="F1946" s="69">
        <v>4.2590000000000003</v>
      </c>
      <c r="G1946" s="70">
        <v>7.3231000000000002</v>
      </c>
      <c r="H1946" s="70">
        <v>60.165300000000002</v>
      </c>
      <c r="I1946" s="73">
        <v>45741</v>
      </c>
      <c r="J1946" s="73">
        <v>49391</v>
      </c>
      <c r="K1946" s="69">
        <v>3.01</v>
      </c>
      <c r="L1946" s="68" t="s">
        <v>2609</v>
      </c>
      <c r="M1946" s="71">
        <v>4.1999999999999997E-3</v>
      </c>
      <c r="N1946" t="str">
        <f>_xll.IMDP("BND",D1946,$N$1,A1946)</f>
        <v>일반</v>
      </c>
      <c r="O1946">
        <f t="shared" si="30"/>
        <v>3.0757019999999999E-2</v>
      </c>
    </row>
    <row r="1947" spans="1:15" x14ac:dyDescent="0.3">
      <c r="A1947" s="73">
        <v>46311</v>
      </c>
      <c r="B1947" s="67" t="s">
        <v>2090</v>
      </c>
      <c r="C1947" s="68" t="s">
        <v>2811</v>
      </c>
      <c r="D1947" s="68" t="s">
        <v>5286</v>
      </c>
      <c r="E1947" s="67" t="s">
        <v>5287</v>
      </c>
      <c r="F1947" s="69">
        <v>3.98</v>
      </c>
      <c r="G1947" s="70">
        <v>1.4692000000000001</v>
      </c>
      <c r="H1947" s="70">
        <v>2.556</v>
      </c>
      <c r="I1947" s="73">
        <v>45772</v>
      </c>
      <c r="J1947" s="73">
        <v>46868</v>
      </c>
      <c r="K1947" s="69">
        <v>2.4700000000000002</v>
      </c>
      <c r="L1947" s="68" t="s">
        <v>2609</v>
      </c>
      <c r="M1947" s="71">
        <v>4.1000000000000003E-3</v>
      </c>
      <c r="N1947" t="str">
        <f>_xll.IMDP("BND",D1947,$N$1,A1947)</f>
        <v>일반</v>
      </c>
      <c r="O1947">
        <f t="shared" si="30"/>
        <v>6.0237200000000006E-3</v>
      </c>
    </row>
    <row r="1948" spans="1:15" x14ac:dyDescent="0.3">
      <c r="A1948" s="73">
        <v>46311</v>
      </c>
      <c r="B1948" s="67" t="s">
        <v>2090</v>
      </c>
      <c r="C1948" s="68" t="s">
        <v>2811</v>
      </c>
      <c r="D1948" s="68" t="s">
        <v>5288</v>
      </c>
      <c r="E1948" s="67" t="s">
        <v>5289</v>
      </c>
      <c r="F1948" s="69">
        <v>3.9119999999999999</v>
      </c>
      <c r="G1948" s="70">
        <v>0.82179999999999997</v>
      </c>
      <c r="H1948" s="70">
        <v>0.88390000000000002</v>
      </c>
      <c r="I1948" s="73">
        <v>45891</v>
      </c>
      <c r="J1948" s="73">
        <v>46619</v>
      </c>
      <c r="K1948" s="69">
        <v>2.4700000000000002</v>
      </c>
      <c r="L1948" s="68" t="s">
        <v>2609</v>
      </c>
      <c r="M1948" s="71">
        <v>2.8E-3</v>
      </c>
      <c r="N1948" t="str">
        <f>_xll.IMDP("BND",D1948,$N$1,A1948)</f>
        <v>일반</v>
      </c>
      <c r="O1948">
        <f t="shared" si="30"/>
        <v>2.3010399999999999E-3</v>
      </c>
    </row>
    <row r="1949" spans="1:15" x14ac:dyDescent="0.3">
      <c r="A1949" s="73">
        <v>46311</v>
      </c>
      <c r="B1949" s="67" t="s">
        <v>2090</v>
      </c>
      <c r="C1949" s="68" t="s">
        <v>2811</v>
      </c>
      <c r="D1949" s="68" t="s">
        <v>5290</v>
      </c>
      <c r="E1949" s="67" t="s">
        <v>5291</v>
      </c>
      <c r="F1949" s="69">
        <v>4.1829999999999998</v>
      </c>
      <c r="G1949" s="70">
        <v>3.7614000000000001</v>
      </c>
      <c r="H1949" s="70">
        <v>15.7446</v>
      </c>
      <c r="I1949" s="73">
        <v>45975</v>
      </c>
      <c r="J1949" s="73">
        <v>47801</v>
      </c>
      <c r="K1949" s="69">
        <v>3.26</v>
      </c>
      <c r="L1949" s="68" t="s">
        <v>2609</v>
      </c>
      <c r="M1949" s="71">
        <v>2.7000000000000001E-3</v>
      </c>
      <c r="N1949" t="str">
        <f>_xll.IMDP("BND",D1949,$N$1,A1949)</f>
        <v>일반</v>
      </c>
      <c r="O1949">
        <f t="shared" si="30"/>
        <v>1.0155780000000001E-2</v>
      </c>
    </row>
    <row r="1950" spans="1:15" x14ac:dyDescent="0.3">
      <c r="A1950" s="73">
        <v>46311</v>
      </c>
      <c r="B1950" s="67" t="s">
        <v>2090</v>
      </c>
      <c r="C1950" s="68" t="s">
        <v>2811</v>
      </c>
      <c r="D1950" s="68" t="s">
        <v>5292</v>
      </c>
      <c r="E1950" s="67" t="s">
        <v>5293</v>
      </c>
      <c r="F1950" s="69">
        <v>4.1079999999999997</v>
      </c>
      <c r="G1950" s="70">
        <v>2.3578000000000001</v>
      </c>
      <c r="H1950" s="70">
        <v>6.3371000000000004</v>
      </c>
      <c r="I1950" s="73">
        <v>46132</v>
      </c>
      <c r="J1950" s="73">
        <v>47228</v>
      </c>
      <c r="K1950" s="69">
        <v>3.61</v>
      </c>
      <c r="L1950" s="68" t="s">
        <v>2609</v>
      </c>
      <c r="M1950" s="71">
        <v>6.4999999999999997E-3</v>
      </c>
      <c r="N1950" t="str">
        <f>_xll.IMDP("BND",D1950,$N$1,A1950)</f>
        <v>일반</v>
      </c>
      <c r="O1950">
        <f t="shared" si="30"/>
        <v>1.5325699999999999E-2</v>
      </c>
    </row>
    <row r="1951" spans="1:15" x14ac:dyDescent="0.3">
      <c r="A1951" s="73">
        <v>46311</v>
      </c>
      <c r="B1951" s="67" t="s">
        <v>2090</v>
      </c>
      <c r="C1951" s="68" t="s">
        <v>2811</v>
      </c>
      <c r="D1951" s="68" t="s">
        <v>5294</v>
      </c>
      <c r="E1951" s="67" t="s">
        <v>5295</v>
      </c>
      <c r="F1951" s="69">
        <v>4.1210000000000004</v>
      </c>
      <c r="G1951" s="70">
        <v>2.5089000000000001</v>
      </c>
      <c r="H1951" s="70">
        <v>7.1277999999999997</v>
      </c>
      <c r="I1951" s="73">
        <v>46192</v>
      </c>
      <c r="J1951" s="73">
        <v>47288</v>
      </c>
      <c r="K1951" s="69">
        <v>4.01</v>
      </c>
      <c r="L1951" s="68" t="s">
        <v>2609</v>
      </c>
      <c r="M1951" s="71">
        <v>7.4000000000000003E-3</v>
      </c>
      <c r="N1951" t="str">
        <f>_xll.IMDP("BND",D1951,$N$1,A1951)</f>
        <v>일반</v>
      </c>
      <c r="O1951">
        <f t="shared" si="30"/>
        <v>1.8565860000000003E-2</v>
      </c>
    </row>
    <row r="1952" spans="1:15" x14ac:dyDescent="0.3">
      <c r="A1952" s="73">
        <v>46311</v>
      </c>
      <c r="B1952" s="67" t="s">
        <v>2090</v>
      </c>
      <c r="C1952" s="68" t="s">
        <v>2811</v>
      </c>
      <c r="D1952" s="68" t="s">
        <v>14632</v>
      </c>
      <c r="E1952" s="67" t="s">
        <v>14633</v>
      </c>
      <c r="F1952" s="69">
        <v>4.2220000000000004</v>
      </c>
      <c r="G1952" s="70">
        <v>4.2652999999999999</v>
      </c>
      <c r="H1952" s="70">
        <v>20.5579</v>
      </c>
      <c r="I1952" s="73">
        <v>46234</v>
      </c>
      <c r="J1952" s="73">
        <v>48060</v>
      </c>
      <c r="K1952" s="69">
        <v>4.29</v>
      </c>
      <c r="L1952" s="68" t="s">
        <v>2609</v>
      </c>
      <c r="M1952" s="71">
        <v>6.1000000000000004E-3</v>
      </c>
      <c r="N1952" t="str">
        <f>_xll.IMDP("BND",D1952,$N$1,A1952)</f>
        <v>일반</v>
      </c>
      <c r="O1952">
        <f t="shared" si="30"/>
        <v>2.6018329999999999E-2</v>
      </c>
    </row>
    <row r="1953" spans="1:15" x14ac:dyDescent="0.3">
      <c r="A1953" s="73">
        <v>46311</v>
      </c>
      <c r="B1953" s="67" t="s">
        <v>2090</v>
      </c>
      <c r="C1953" s="68" t="s">
        <v>2811</v>
      </c>
      <c r="D1953" s="68" t="s">
        <v>15619</v>
      </c>
      <c r="E1953" s="67" t="s">
        <v>15620</v>
      </c>
      <c r="F1953" s="69">
        <v>4.1429999999999998</v>
      </c>
      <c r="G1953" s="70">
        <v>2.7161</v>
      </c>
      <c r="H1953" s="70">
        <v>8.3440999999999992</v>
      </c>
      <c r="I1953" s="73">
        <v>46283</v>
      </c>
      <c r="J1953" s="73">
        <v>47379</v>
      </c>
      <c r="K1953" s="69">
        <v>4.3499999999999996</v>
      </c>
      <c r="L1953" s="68" t="s">
        <v>2609</v>
      </c>
      <c r="M1953" s="71">
        <v>7.0000000000000001E-3</v>
      </c>
      <c r="N1953" t="str">
        <f>_xll.IMDP("BND",D1953,$N$1,A1953)</f>
        <v>일반</v>
      </c>
      <c r="O1953">
        <f t="shared" si="30"/>
        <v>1.90127E-2</v>
      </c>
    </row>
    <row r="1954" spans="1:15" x14ac:dyDescent="0.3">
      <c r="A1954" s="73">
        <v>46311</v>
      </c>
      <c r="B1954" s="67" t="s">
        <v>2090</v>
      </c>
      <c r="C1954" s="68" t="s">
        <v>2811</v>
      </c>
      <c r="D1954" s="68" t="s">
        <v>5296</v>
      </c>
      <c r="E1954" s="67" t="s">
        <v>5297</v>
      </c>
      <c r="F1954" s="69">
        <v>4.407</v>
      </c>
      <c r="G1954" s="70">
        <v>17.346</v>
      </c>
      <c r="H1954" s="70">
        <v>368.15589999999997</v>
      </c>
      <c r="I1954" s="73">
        <v>43914</v>
      </c>
      <c r="J1954" s="73">
        <v>54871</v>
      </c>
      <c r="K1954" s="69">
        <v>1.87</v>
      </c>
      <c r="L1954" s="68" t="s">
        <v>2609</v>
      </c>
      <c r="M1954" s="71">
        <v>2.8999999999999998E-3</v>
      </c>
      <c r="N1954" t="str">
        <f>_xll.IMDP("BND",D1954,$N$1,A1954)</f>
        <v>일반</v>
      </c>
      <c r="O1954">
        <f t="shared" si="30"/>
        <v>5.0303399999999998E-2</v>
      </c>
    </row>
    <row r="1955" spans="1:15" x14ac:dyDescent="0.3">
      <c r="A1955" s="73">
        <v>46311</v>
      </c>
      <c r="B1955" s="67" t="s">
        <v>2090</v>
      </c>
      <c r="C1955" s="68" t="s">
        <v>2811</v>
      </c>
      <c r="D1955" s="68" t="s">
        <v>5298</v>
      </c>
      <c r="E1955" s="67" t="s">
        <v>5299</v>
      </c>
      <c r="F1955" s="69">
        <v>4.3019999999999996</v>
      </c>
      <c r="G1955" s="70">
        <v>8.6729000000000003</v>
      </c>
      <c r="H1955" s="70">
        <v>86.975399999999993</v>
      </c>
      <c r="I1955" s="73">
        <v>44679</v>
      </c>
      <c r="J1955" s="73">
        <v>50158</v>
      </c>
      <c r="K1955" s="69">
        <v>3.32</v>
      </c>
      <c r="L1955" s="68" t="s">
        <v>2609</v>
      </c>
      <c r="M1955" s="71">
        <v>4.3E-3</v>
      </c>
      <c r="N1955" t="str">
        <f>_xll.IMDP("BND",D1955,$N$1,A1955)</f>
        <v>일반</v>
      </c>
      <c r="O1955">
        <f t="shared" si="30"/>
        <v>3.7293470000000002E-2</v>
      </c>
    </row>
    <row r="1956" spans="1:15" x14ac:dyDescent="0.3">
      <c r="A1956" s="73">
        <v>46311</v>
      </c>
      <c r="B1956" s="67" t="s">
        <v>2090</v>
      </c>
      <c r="C1956" s="68" t="s">
        <v>2811</v>
      </c>
      <c r="D1956" s="68" t="s">
        <v>5300</v>
      </c>
      <c r="E1956" s="67" t="s">
        <v>5301</v>
      </c>
      <c r="F1956" s="69">
        <v>3.895</v>
      </c>
      <c r="G1956" s="70">
        <v>0.73709999999999998</v>
      </c>
      <c r="H1956" s="70">
        <v>0.73350000000000004</v>
      </c>
      <c r="I1956" s="73">
        <v>44764</v>
      </c>
      <c r="J1956" s="73">
        <v>46590</v>
      </c>
      <c r="K1956" s="69">
        <v>3.77</v>
      </c>
      <c r="L1956" s="68" t="s">
        <v>2609</v>
      </c>
      <c r="M1956" s="71">
        <v>9.2999999999999992E-3</v>
      </c>
      <c r="N1956" t="str">
        <f>_xll.IMDP("BND",D1956,$N$1,A1956)</f>
        <v>일반</v>
      </c>
      <c r="O1956">
        <f t="shared" si="30"/>
        <v>6.8550299999999989E-3</v>
      </c>
    </row>
    <row r="1957" spans="1:15" x14ac:dyDescent="0.3">
      <c r="A1957" s="73">
        <v>46311</v>
      </c>
      <c r="B1957" s="67" t="s">
        <v>2090</v>
      </c>
      <c r="C1957" s="68" t="s">
        <v>2811</v>
      </c>
      <c r="D1957" s="68" t="s">
        <v>5302</v>
      </c>
      <c r="E1957" s="67" t="s">
        <v>5303</v>
      </c>
      <c r="F1957" s="69">
        <v>4.0979999999999999</v>
      </c>
      <c r="G1957" s="70">
        <v>2.2153999999999998</v>
      </c>
      <c r="H1957" s="70">
        <v>5.6010999999999997</v>
      </c>
      <c r="I1957" s="73">
        <v>45342</v>
      </c>
      <c r="J1957" s="73">
        <v>47169</v>
      </c>
      <c r="K1957" s="69">
        <v>3.61</v>
      </c>
      <c r="L1957" s="68" t="s">
        <v>2609</v>
      </c>
      <c r="M1957" s="71">
        <v>5.1000000000000004E-3</v>
      </c>
      <c r="N1957" t="str">
        <f>_xll.IMDP("BND",D1957,$N$1,A1957)</f>
        <v>일반</v>
      </c>
      <c r="O1957">
        <f t="shared" si="30"/>
        <v>1.1298539999999999E-2</v>
      </c>
    </row>
    <row r="1958" spans="1:15" x14ac:dyDescent="0.3">
      <c r="A1958" s="73">
        <v>46311</v>
      </c>
      <c r="B1958" s="67" t="s">
        <v>2090</v>
      </c>
      <c r="C1958" s="68" t="s">
        <v>2811</v>
      </c>
      <c r="D1958" s="68" t="s">
        <v>5304</v>
      </c>
      <c r="E1958" s="67" t="s">
        <v>5305</v>
      </c>
      <c r="F1958" s="69">
        <v>3.641</v>
      </c>
      <c r="G1958" s="70">
        <v>0.42749999999999999</v>
      </c>
      <c r="H1958" s="70">
        <v>0.28910000000000002</v>
      </c>
      <c r="I1958" s="73">
        <v>45379</v>
      </c>
      <c r="J1958" s="73">
        <v>46472</v>
      </c>
      <c r="K1958" s="69">
        <v>3.43</v>
      </c>
      <c r="L1958" s="68" t="s">
        <v>2609</v>
      </c>
      <c r="M1958" s="71">
        <v>5.5999999999999999E-3</v>
      </c>
      <c r="N1958" t="str">
        <f>_xll.IMDP("BND",D1958,$N$1,A1958)</f>
        <v>일반</v>
      </c>
      <c r="O1958">
        <f t="shared" si="30"/>
        <v>2.3939999999999999E-3</v>
      </c>
    </row>
    <row r="1959" spans="1:15" x14ac:dyDescent="0.3">
      <c r="A1959" s="73">
        <v>46311</v>
      </c>
      <c r="B1959" s="67" t="s">
        <v>2090</v>
      </c>
      <c r="C1959" s="68" t="s">
        <v>2811</v>
      </c>
      <c r="D1959" s="68" t="s">
        <v>5306</v>
      </c>
      <c r="E1959" s="67" t="s">
        <v>5307</v>
      </c>
      <c r="F1959" s="69">
        <v>4.1210000000000004</v>
      </c>
      <c r="G1959" s="70">
        <v>2.5293999999999999</v>
      </c>
      <c r="H1959" s="70">
        <v>7.2053000000000003</v>
      </c>
      <c r="I1959" s="73">
        <v>45462</v>
      </c>
      <c r="J1959" s="73">
        <v>47288</v>
      </c>
      <c r="K1959" s="69">
        <v>3.33</v>
      </c>
      <c r="L1959" s="68" t="s">
        <v>2609</v>
      </c>
      <c r="M1959" s="71">
        <v>3.5999999999999999E-3</v>
      </c>
      <c r="N1959" t="str">
        <f>_xll.IMDP("BND",D1959,$N$1,A1959)</f>
        <v>일반</v>
      </c>
      <c r="O1959">
        <f t="shared" si="30"/>
        <v>9.1058399999999987E-3</v>
      </c>
    </row>
    <row r="1960" spans="1:15" x14ac:dyDescent="0.3">
      <c r="A1960" s="73">
        <v>46311</v>
      </c>
      <c r="B1960" s="67" t="s">
        <v>2090</v>
      </c>
      <c r="C1960" s="68" t="s">
        <v>2811</v>
      </c>
      <c r="D1960" s="68" t="s">
        <v>5308</v>
      </c>
      <c r="E1960" s="67" t="s">
        <v>5309</v>
      </c>
      <c r="F1960" s="69">
        <v>3.63</v>
      </c>
      <c r="G1960" s="70">
        <v>0.42549999999999999</v>
      </c>
      <c r="H1960" s="70">
        <v>0.28699999999999998</v>
      </c>
      <c r="I1960" s="73">
        <v>45559</v>
      </c>
      <c r="J1960" s="73">
        <v>46470</v>
      </c>
      <c r="K1960" s="69">
        <v>3.1</v>
      </c>
      <c r="L1960" s="68" t="s">
        <v>2609</v>
      </c>
      <c r="M1960" s="71">
        <v>8.3000000000000001E-3</v>
      </c>
      <c r="N1960" t="str">
        <f>_xll.IMDP("BND",D1960,$N$1,A1960)</f>
        <v>일반</v>
      </c>
      <c r="O1960">
        <f t="shared" si="30"/>
        <v>3.5316499999999999E-3</v>
      </c>
    </row>
    <row r="1961" spans="1:15" x14ac:dyDescent="0.3">
      <c r="A1961" s="73">
        <v>46311</v>
      </c>
      <c r="B1961" s="67" t="s">
        <v>2090</v>
      </c>
      <c r="C1961" s="68" t="s">
        <v>2811</v>
      </c>
      <c r="D1961" s="68" t="s">
        <v>5310</v>
      </c>
      <c r="E1961" s="67" t="s">
        <v>5311</v>
      </c>
      <c r="F1961" s="69">
        <v>3.9769999999999999</v>
      </c>
      <c r="G1961" s="70">
        <v>1.3997999999999999</v>
      </c>
      <c r="H1961" s="70">
        <v>2.3287</v>
      </c>
      <c r="I1961" s="73">
        <v>45743</v>
      </c>
      <c r="J1961" s="73">
        <v>46839</v>
      </c>
      <c r="K1961" s="69">
        <v>2.77</v>
      </c>
      <c r="L1961" s="68" t="s">
        <v>2609</v>
      </c>
      <c r="M1961" s="71">
        <v>1.23E-2</v>
      </c>
      <c r="N1961" t="str">
        <f>_xll.IMDP("BND",D1961,$N$1,A1961)</f>
        <v>일반</v>
      </c>
      <c r="O1961">
        <f t="shared" si="30"/>
        <v>1.721754E-2</v>
      </c>
    </row>
    <row r="1962" spans="1:15" x14ac:dyDescent="0.3">
      <c r="A1962" s="73">
        <v>46311</v>
      </c>
      <c r="B1962" s="67" t="s">
        <v>2090</v>
      </c>
      <c r="C1962" s="68" t="s">
        <v>2811</v>
      </c>
      <c r="D1962" s="68" t="s">
        <v>5312</v>
      </c>
      <c r="E1962" s="67" t="s">
        <v>5313</v>
      </c>
      <c r="F1962" s="69">
        <v>4.0510000000000002</v>
      </c>
      <c r="G1962" s="70">
        <v>1.7877000000000001</v>
      </c>
      <c r="H1962" s="70">
        <v>3.6915</v>
      </c>
      <c r="I1962" s="73">
        <v>45894</v>
      </c>
      <c r="J1962" s="73">
        <v>46990</v>
      </c>
      <c r="K1962" s="69">
        <v>2.56</v>
      </c>
      <c r="L1962" s="68" t="s">
        <v>2609</v>
      </c>
      <c r="M1962" s="71">
        <v>0.01</v>
      </c>
      <c r="N1962" t="str">
        <f>_xll.IMDP("BND",D1962,$N$1,A1962)</f>
        <v>일반</v>
      </c>
      <c r="O1962">
        <f t="shared" si="30"/>
        <v>1.7877000000000001E-2</v>
      </c>
    </row>
    <row r="1963" spans="1:15" x14ac:dyDescent="0.3">
      <c r="A1963" s="73">
        <v>46311</v>
      </c>
      <c r="B1963" s="67" t="s">
        <v>2090</v>
      </c>
      <c r="C1963" s="68" t="s">
        <v>2811</v>
      </c>
      <c r="D1963" s="68" t="s">
        <v>5314</v>
      </c>
      <c r="E1963" s="67" t="s">
        <v>5315</v>
      </c>
      <c r="F1963" s="69">
        <v>4.0830000000000002</v>
      </c>
      <c r="G1963" s="70">
        <v>1.9923999999999999</v>
      </c>
      <c r="H1963" s="70">
        <v>4.5529999999999999</v>
      </c>
      <c r="I1963" s="73">
        <v>45980</v>
      </c>
      <c r="J1963" s="73">
        <v>47074</v>
      </c>
      <c r="K1963" s="69">
        <v>3.07</v>
      </c>
      <c r="L1963" s="68" t="s">
        <v>2609</v>
      </c>
      <c r="M1963" s="71">
        <v>4.5999999999999999E-3</v>
      </c>
      <c r="N1963" t="str">
        <f>_xll.IMDP("BND",D1963,$N$1,A1963)</f>
        <v>일반</v>
      </c>
      <c r="O1963">
        <f t="shared" si="30"/>
        <v>9.1650399999999993E-3</v>
      </c>
    </row>
    <row r="1964" spans="1:15" x14ac:dyDescent="0.3">
      <c r="A1964" s="73">
        <v>46311</v>
      </c>
      <c r="B1964" s="67" t="s">
        <v>2090</v>
      </c>
      <c r="C1964" s="68" t="s">
        <v>2811</v>
      </c>
      <c r="D1964" s="68" t="s">
        <v>5316</v>
      </c>
      <c r="E1964" s="67" t="s">
        <v>5317</v>
      </c>
      <c r="F1964" s="69">
        <v>4.1109999999999998</v>
      </c>
      <c r="G1964" s="70">
        <v>2.3807999999999998</v>
      </c>
      <c r="H1964" s="70">
        <v>6.4576000000000002</v>
      </c>
      <c r="I1964" s="73">
        <v>46142</v>
      </c>
      <c r="J1964" s="73">
        <v>47238</v>
      </c>
      <c r="K1964" s="69">
        <v>3.74</v>
      </c>
      <c r="L1964" s="68" t="s">
        <v>2609</v>
      </c>
      <c r="M1964" s="71">
        <v>6.4999999999999997E-3</v>
      </c>
      <c r="N1964" t="str">
        <f>_xll.IMDP("BND",D1964,$N$1,A1964)</f>
        <v>일반</v>
      </c>
      <c r="O1964">
        <f t="shared" si="30"/>
        <v>1.5475199999999998E-2</v>
      </c>
    </row>
    <row r="1965" spans="1:15" x14ac:dyDescent="0.3">
      <c r="A1965" s="73">
        <v>46311</v>
      </c>
      <c r="B1965" s="67" t="s">
        <v>2090</v>
      </c>
      <c r="C1965" s="68" t="s">
        <v>2811</v>
      </c>
      <c r="D1965" s="68" t="s">
        <v>15621</v>
      </c>
      <c r="E1965" s="67" t="s">
        <v>15622</v>
      </c>
      <c r="F1965" s="69">
        <v>4.2320000000000002</v>
      </c>
      <c r="G1965" s="70">
        <v>4.3860999999999999</v>
      </c>
      <c r="H1965" s="70">
        <v>21.680599999999998</v>
      </c>
      <c r="I1965" s="73">
        <v>46287</v>
      </c>
      <c r="J1965" s="73">
        <v>48113</v>
      </c>
      <c r="K1965" s="69">
        <v>4.53</v>
      </c>
      <c r="L1965" s="68" t="s">
        <v>2609</v>
      </c>
      <c r="M1965" s="71">
        <v>2.3999999999999998E-3</v>
      </c>
      <c r="N1965" t="str">
        <f>_xll.IMDP("BND",D1965,$N$1,A1965)</f>
        <v>일반</v>
      </c>
      <c r="O1965">
        <f t="shared" si="30"/>
        <v>1.0526639999999999E-2</v>
      </c>
    </row>
    <row r="1966" spans="1:15" x14ac:dyDescent="0.3">
      <c r="A1966" s="73">
        <v>46311</v>
      </c>
      <c r="B1966" s="67" t="s">
        <v>2090</v>
      </c>
      <c r="C1966" s="68" t="s">
        <v>2811</v>
      </c>
      <c r="D1966" s="68" t="s">
        <v>5318</v>
      </c>
      <c r="E1966" s="67" t="s">
        <v>5319</v>
      </c>
      <c r="F1966" s="69">
        <v>3.6259999999999999</v>
      </c>
      <c r="G1966" s="70">
        <v>0.42299999999999999</v>
      </c>
      <c r="H1966" s="70">
        <v>0.28410000000000002</v>
      </c>
      <c r="I1966" s="73">
        <v>44643</v>
      </c>
      <c r="J1966" s="73">
        <v>46469</v>
      </c>
      <c r="K1966" s="69">
        <v>2.86</v>
      </c>
      <c r="L1966" s="68" t="s">
        <v>2609</v>
      </c>
      <c r="M1966" s="71">
        <v>8.8000000000000005E-3</v>
      </c>
      <c r="N1966" t="str">
        <f>_xll.IMDP("BND",D1966,$N$1,A1966)</f>
        <v>일반</v>
      </c>
      <c r="O1966">
        <f t="shared" si="30"/>
        <v>3.7224000000000003E-3</v>
      </c>
    </row>
    <row r="1967" spans="1:15" x14ac:dyDescent="0.3">
      <c r="A1967" s="73">
        <v>46311</v>
      </c>
      <c r="B1967" s="67" t="s">
        <v>2090</v>
      </c>
      <c r="C1967" s="68" t="s">
        <v>2811</v>
      </c>
      <c r="D1967" s="68" t="s">
        <v>5320</v>
      </c>
      <c r="E1967" s="67" t="s">
        <v>5321</v>
      </c>
      <c r="F1967" s="69">
        <v>3.3679999999999999</v>
      </c>
      <c r="G1967" s="70">
        <v>0.2742</v>
      </c>
      <c r="H1967" s="70">
        <v>0.14349999999999999</v>
      </c>
      <c r="I1967" s="73">
        <v>44895</v>
      </c>
      <c r="J1967" s="73">
        <v>46416</v>
      </c>
      <c r="K1967" s="69">
        <v>5.0199999999999996</v>
      </c>
      <c r="L1967" s="68" t="s">
        <v>2609</v>
      </c>
      <c r="M1967" s="71">
        <v>3.8E-3</v>
      </c>
      <c r="N1967" t="str">
        <f>_xll.IMDP("BND",D1967,$N$1,A1967)</f>
        <v>일반</v>
      </c>
      <c r="O1967">
        <f t="shared" si="30"/>
        <v>1.04196E-3</v>
      </c>
    </row>
    <row r="1968" spans="1:15" x14ac:dyDescent="0.3">
      <c r="A1968" s="73">
        <v>46311</v>
      </c>
      <c r="B1968" s="67" t="s">
        <v>2090</v>
      </c>
      <c r="C1968" s="68" t="s">
        <v>2811</v>
      </c>
      <c r="D1968" s="68" t="s">
        <v>5322</v>
      </c>
      <c r="E1968" s="67" t="s">
        <v>5323</v>
      </c>
      <c r="F1968" s="69">
        <v>4.1040000000000001</v>
      </c>
      <c r="G1968" s="70">
        <v>2.3239999999999998</v>
      </c>
      <c r="H1968" s="70">
        <v>6.1151</v>
      </c>
      <c r="I1968" s="73">
        <v>45379</v>
      </c>
      <c r="J1968" s="73">
        <v>47205</v>
      </c>
      <c r="K1968" s="69">
        <v>3.43</v>
      </c>
      <c r="L1968" s="68" t="s">
        <v>2609</v>
      </c>
      <c r="M1968" s="71">
        <v>4.1000000000000003E-3</v>
      </c>
      <c r="N1968" t="str">
        <f>_xll.IMDP("BND",D1968,$N$1,A1968)</f>
        <v>일반</v>
      </c>
      <c r="O1968">
        <f t="shared" si="30"/>
        <v>9.5283999999999994E-3</v>
      </c>
    </row>
    <row r="1969" spans="1:15" x14ac:dyDescent="0.3">
      <c r="A1969" s="73">
        <v>46311</v>
      </c>
      <c r="B1969" s="67" t="s">
        <v>2090</v>
      </c>
      <c r="C1969" s="68" t="s">
        <v>2811</v>
      </c>
      <c r="D1969" s="68" t="s">
        <v>5324</v>
      </c>
      <c r="E1969" s="67" t="s">
        <v>5325</v>
      </c>
      <c r="F1969" s="69">
        <v>4.1230000000000002</v>
      </c>
      <c r="G1969" s="70">
        <v>2.5508999999999999</v>
      </c>
      <c r="H1969" s="70">
        <v>7.3204000000000002</v>
      </c>
      <c r="I1969" s="73">
        <v>45470</v>
      </c>
      <c r="J1969" s="73">
        <v>47296</v>
      </c>
      <c r="K1969" s="69">
        <v>3.33</v>
      </c>
      <c r="L1969" s="68" t="s">
        <v>2609</v>
      </c>
      <c r="M1969" s="71">
        <v>7.7000000000000002E-3</v>
      </c>
      <c r="N1969" t="str">
        <f>_xll.IMDP("BND",D1969,$N$1,A1969)</f>
        <v>일반</v>
      </c>
      <c r="O1969">
        <f t="shared" si="30"/>
        <v>1.9641930000000002E-2</v>
      </c>
    </row>
    <row r="1970" spans="1:15" x14ac:dyDescent="0.3">
      <c r="A1970" s="73">
        <v>46311</v>
      </c>
      <c r="B1970" s="67" t="s">
        <v>2090</v>
      </c>
      <c r="C1970" s="68" t="s">
        <v>2811</v>
      </c>
      <c r="D1970" s="68" t="s">
        <v>1987</v>
      </c>
      <c r="E1970" s="67" t="s">
        <v>1989</v>
      </c>
      <c r="F1970" s="69">
        <v>4.165</v>
      </c>
      <c r="G1970" s="70">
        <v>3.2431000000000001</v>
      </c>
      <c r="H1970" s="70">
        <v>11.6569</v>
      </c>
      <c r="I1970" s="73">
        <v>45743</v>
      </c>
      <c r="J1970" s="73">
        <v>47569</v>
      </c>
      <c r="K1970" s="69">
        <v>2.89</v>
      </c>
      <c r="L1970" s="68" t="s">
        <v>2609</v>
      </c>
      <c r="M1970" s="71">
        <v>1.6E-2</v>
      </c>
      <c r="N1970" t="str">
        <f>_xll.IMDP("BND",D1970,$N$1,A1970)</f>
        <v>일반</v>
      </c>
      <c r="O1970">
        <f t="shared" si="30"/>
        <v>5.1889600000000001E-2</v>
      </c>
    </row>
    <row r="1971" spans="1:15" x14ac:dyDescent="0.3">
      <c r="A1971" s="73">
        <v>46311</v>
      </c>
      <c r="B1971" s="67" t="s">
        <v>2090</v>
      </c>
      <c r="C1971" s="68" t="s">
        <v>2811</v>
      </c>
      <c r="D1971" s="68" t="s">
        <v>5326</v>
      </c>
      <c r="E1971" s="67" t="s">
        <v>5327</v>
      </c>
      <c r="F1971" s="69">
        <v>4.2699999999999996</v>
      </c>
      <c r="G1971" s="70">
        <v>7.6211000000000002</v>
      </c>
      <c r="H1971" s="70">
        <v>65.523700000000005</v>
      </c>
      <c r="I1971" s="73">
        <v>45895</v>
      </c>
      <c r="J1971" s="73">
        <v>49545</v>
      </c>
      <c r="K1971" s="69">
        <v>3</v>
      </c>
      <c r="L1971" s="68" t="s">
        <v>2609</v>
      </c>
      <c r="M1971" s="71">
        <v>2.5000000000000001E-3</v>
      </c>
      <c r="N1971" t="str">
        <f>_xll.IMDP("BND",D1971,$N$1,A1971)</f>
        <v>일반</v>
      </c>
      <c r="O1971">
        <f t="shared" si="30"/>
        <v>1.905275E-2</v>
      </c>
    </row>
    <row r="1972" spans="1:15" x14ac:dyDescent="0.3">
      <c r="A1972" s="73">
        <v>46311</v>
      </c>
      <c r="B1972" s="67" t="s">
        <v>2090</v>
      </c>
      <c r="C1972" s="68" t="s">
        <v>2811</v>
      </c>
      <c r="D1972" s="68" t="s">
        <v>5328</v>
      </c>
      <c r="E1972" s="67" t="s">
        <v>5329</v>
      </c>
      <c r="F1972" s="69">
        <v>4.1849999999999996</v>
      </c>
      <c r="G1972" s="70">
        <v>3.7719999999999998</v>
      </c>
      <c r="H1972" s="70">
        <v>15.833500000000001</v>
      </c>
      <c r="I1972" s="73">
        <v>45980</v>
      </c>
      <c r="J1972" s="73">
        <v>47806</v>
      </c>
      <c r="K1972" s="69">
        <v>3.3</v>
      </c>
      <c r="L1972" s="68" t="s">
        <v>2609</v>
      </c>
      <c r="M1972" s="71">
        <v>2.3E-3</v>
      </c>
      <c r="N1972" t="str">
        <f>_xll.IMDP("BND",D1972,$N$1,A1972)</f>
        <v>일반</v>
      </c>
      <c r="O1972">
        <f t="shared" si="30"/>
        <v>8.6755999999999986E-3</v>
      </c>
    </row>
    <row r="1973" spans="1:15" x14ac:dyDescent="0.3">
      <c r="A1973" s="73">
        <v>46311</v>
      </c>
      <c r="B1973" s="67" t="s">
        <v>2090</v>
      </c>
      <c r="C1973" s="68" t="s">
        <v>2811</v>
      </c>
      <c r="D1973" s="68" t="s">
        <v>5330</v>
      </c>
      <c r="E1973" s="67" t="s">
        <v>5331</v>
      </c>
      <c r="F1973" s="69">
        <v>3.9460000000000002</v>
      </c>
      <c r="G1973" s="70">
        <v>1.0691999999999999</v>
      </c>
      <c r="H1973" s="70">
        <v>1.4209000000000001</v>
      </c>
      <c r="I1973" s="73">
        <v>45985</v>
      </c>
      <c r="J1973" s="73">
        <v>46715</v>
      </c>
      <c r="K1973" s="69">
        <v>2.91</v>
      </c>
      <c r="L1973" s="68" t="s">
        <v>2609</v>
      </c>
      <c r="M1973" s="71">
        <v>3.7000000000000002E-3</v>
      </c>
      <c r="N1973" t="str">
        <f>_xll.IMDP("BND",D1973,$N$1,A1973)</f>
        <v>일반</v>
      </c>
      <c r="O1973">
        <f t="shared" si="30"/>
        <v>3.9560400000000001E-3</v>
      </c>
    </row>
    <row r="1974" spans="1:15" x14ac:dyDescent="0.3">
      <c r="A1974" s="73">
        <v>46311</v>
      </c>
      <c r="B1974" s="67" t="s">
        <v>2090</v>
      </c>
      <c r="C1974" s="68" t="s">
        <v>2811</v>
      </c>
      <c r="D1974" s="68" t="s">
        <v>5332</v>
      </c>
      <c r="E1974" s="67" t="s">
        <v>5333</v>
      </c>
      <c r="F1974" s="69">
        <v>4.0839999999999996</v>
      </c>
      <c r="G1974" s="70">
        <v>2.0095000000000001</v>
      </c>
      <c r="H1974" s="70">
        <v>4.6254999999999997</v>
      </c>
      <c r="I1974" s="73">
        <v>45985</v>
      </c>
      <c r="J1974" s="73">
        <v>47081</v>
      </c>
      <c r="K1974" s="69">
        <v>3.05</v>
      </c>
      <c r="L1974" s="68" t="s">
        <v>2609</v>
      </c>
      <c r="M1974" s="71">
        <v>3.7000000000000002E-3</v>
      </c>
      <c r="N1974" t="str">
        <f>_xll.IMDP("BND",D1974,$N$1,A1974)</f>
        <v>일반</v>
      </c>
      <c r="O1974">
        <f t="shared" si="30"/>
        <v>7.4351500000000006E-3</v>
      </c>
    </row>
    <row r="1975" spans="1:15" x14ac:dyDescent="0.3">
      <c r="A1975" s="73">
        <v>46311</v>
      </c>
      <c r="B1975" s="67" t="s">
        <v>2090</v>
      </c>
      <c r="C1975" s="68" t="s">
        <v>2811</v>
      </c>
      <c r="D1975" s="68" t="s">
        <v>5334</v>
      </c>
      <c r="E1975" s="67" t="s">
        <v>5335</v>
      </c>
      <c r="F1975" s="69">
        <v>4.1459999999999999</v>
      </c>
      <c r="G1975" s="70">
        <v>2.7902</v>
      </c>
      <c r="H1975" s="70">
        <v>8.6972000000000005</v>
      </c>
      <c r="I1975" s="73">
        <v>45565</v>
      </c>
      <c r="J1975" s="73">
        <v>47389</v>
      </c>
      <c r="K1975" s="69">
        <v>3.09</v>
      </c>
      <c r="L1975" s="68" t="s">
        <v>2609</v>
      </c>
      <c r="M1975" s="71">
        <v>5.0000000000000001E-3</v>
      </c>
      <c r="N1975" t="str">
        <f>_xll.IMDP("BND",D1975,$N$1,A1975)</f>
        <v>일반</v>
      </c>
      <c r="O1975">
        <f t="shared" si="30"/>
        <v>1.3951E-2</v>
      </c>
    </row>
    <row r="1976" spans="1:15" x14ac:dyDescent="0.3">
      <c r="A1976" s="73">
        <v>46311</v>
      </c>
      <c r="B1976" s="67" t="s">
        <v>2090</v>
      </c>
      <c r="C1976" s="68" t="s">
        <v>2811</v>
      </c>
      <c r="D1976" s="68" t="s">
        <v>5336</v>
      </c>
      <c r="E1976" s="67" t="s">
        <v>5337</v>
      </c>
      <c r="F1976" s="69">
        <v>3.9460000000000002</v>
      </c>
      <c r="G1976" s="70">
        <v>1.0691999999999999</v>
      </c>
      <c r="H1976" s="70">
        <v>1.4209000000000001</v>
      </c>
      <c r="I1976" s="73">
        <v>45985</v>
      </c>
      <c r="J1976" s="73">
        <v>46715</v>
      </c>
      <c r="K1976" s="69">
        <v>2.91</v>
      </c>
      <c r="L1976" s="68" t="s">
        <v>2609</v>
      </c>
      <c r="M1976" s="71">
        <v>6.4000000000000003E-3</v>
      </c>
      <c r="N1976" t="str">
        <f>_xll.IMDP("BND",D1976,$N$1,A1976)</f>
        <v>일반</v>
      </c>
      <c r="O1976">
        <f t="shared" si="30"/>
        <v>6.84288E-3</v>
      </c>
    </row>
    <row r="1977" spans="1:15" x14ac:dyDescent="0.3">
      <c r="A1977" s="73">
        <v>46311</v>
      </c>
      <c r="B1977" s="67" t="s">
        <v>2090</v>
      </c>
      <c r="C1977" s="68" t="s">
        <v>2811</v>
      </c>
      <c r="D1977" s="68" t="s">
        <v>5338</v>
      </c>
      <c r="E1977" s="67" t="s">
        <v>5339</v>
      </c>
      <c r="F1977" s="69">
        <v>3.6789999999999998</v>
      </c>
      <c r="G1977" s="70">
        <v>0.44180000000000003</v>
      </c>
      <c r="H1977" s="70">
        <v>0.30509999999999998</v>
      </c>
      <c r="I1977" s="73">
        <v>44650</v>
      </c>
      <c r="J1977" s="73">
        <v>46476</v>
      </c>
      <c r="K1977" s="69">
        <v>3.16</v>
      </c>
      <c r="L1977" s="68" t="s">
        <v>2609</v>
      </c>
      <c r="M1977" s="71">
        <v>2.3E-3</v>
      </c>
      <c r="N1977" t="str">
        <f>_xll.IMDP("BND",D1977,$N$1,A1977)</f>
        <v>일반</v>
      </c>
      <c r="O1977">
        <f t="shared" si="30"/>
        <v>1.01614E-3</v>
      </c>
    </row>
    <row r="1978" spans="1:15" x14ac:dyDescent="0.3">
      <c r="A1978" s="73">
        <v>46311</v>
      </c>
      <c r="B1978" s="67" t="s">
        <v>2090</v>
      </c>
      <c r="C1978" s="68" t="s">
        <v>2811</v>
      </c>
      <c r="D1978" s="68" t="s">
        <v>5340</v>
      </c>
      <c r="E1978" s="67" t="s">
        <v>5341</v>
      </c>
      <c r="F1978" s="69">
        <v>4.2519999999999998</v>
      </c>
      <c r="G1978" s="70">
        <v>3.1271</v>
      </c>
      <c r="H1978" s="70">
        <v>11.0128</v>
      </c>
      <c r="I1978" s="73">
        <v>44994</v>
      </c>
      <c r="J1978" s="73">
        <v>47551</v>
      </c>
      <c r="K1978" s="69">
        <v>4.26</v>
      </c>
      <c r="L1978" s="68" t="s">
        <v>2609</v>
      </c>
      <c r="M1978" s="71">
        <v>2.3E-3</v>
      </c>
      <c r="N1978" t="str">
        <f>_xll.IMDP("BND",D1978,$N$1,A1978)</f>
        <v>일반</v>
      </c>
      <c r="O1978">
        <f t="shared" si="30"/>
        <v>7.1923300000000003E-3</v>
      </c>
    </row>
    <row r="1979" spans="1:15" x14ac:dyDescent="0.3">
      <c r="A1979" s="73">
        <v>46311</v>
      </c>
      <c r="B1979" s="67" t="s">
        <v>2090</v>
      </c>
      <c r="C1979" s="68" t="s">
        <v>2811</v>
      </c>
      <c r="D1979" s="68" t="s">
        <v>5342</v>
      </c>
      <c r="E1979" s="67" t="s">
        <v>5343</v>
      </c>
      <c r="F1979" s="69">
        <v>4.3390000000000004</v>
      </c>
      <c r="G1979" s="70">
        <v>4.8779000000000003</v>
      </c>
      <c r="H1979" s="70">
        <v>26.347999999999999</v>
      </c>
      <c r="I1979" s="73">
        <v>45716</v>
      </c>
      <c r="J1979" s="73">
        <v>48271</v>
      </c>
      <c r="K1979" s="69">
        <v>3</v>
      </c>
      <c r="L1979" s="68" t="s">
        <v>2609</v>
      </c>
      <c r="M1979" s="71">
        <v>2.2000000000000001E-3</v>
      </c>
      <c r="N1979" t="str">
        <f>_xll.IMDP("BND",D1979,$N$1,A1979)</f>
        <v>일반</v>
      </c>
      <c r="O1979">
        <f t="shared" si="30"/>
        <v>1.0731380000000002E-2</v>
      </c>
    </row>
    <row r="1980" spans="1:15" x14ac:dyDescent="0.3">
      <c r="A1980" s="73">
        <v>46311</v>
      </c>
      <c r="B1980" s="67" t="s">
        <v>2090</v>
      </c>
      <c r="C1980" s="68" t="s">
        <v>2811</v>
      </c>
      <c r="D1980" s="68" t="s">
        <v>5344</v>
      </c>
      <c r="E1980" s="67" t="s">
        <v>5345</v>
      </c>
      <c r="F1980" s="69">
        <v>4.3330000000000002</v>
      </c>
      <c r="G1980" s="70">
        <v>5.4029999999999996</v>
      </c>
      <c r="H1980" s="70">
        <v>32.508499999999998</v>
      </c>
      <c r="I1980" s="73">
        <v>45957</v>
      </c>
      <c r="J1980" s="73">
        <v>48514</v>
      </c>
      <c r="K1980" s="69">
        <v>3.04</v>
      </c>
      <c r="L1980" s="68" t="s">
        <v>2609</v>
      </c>
      <c r="M1980" s="71">
        <v>3.8999999999999998E-3</v>
      </c>
      <c r="N1980" t="str">
        <f>_xll.IMDP("BND",D1980,$N$1,A1980)</f>
        <v>일반</v>
      </c>
      <c r="O1980">
        <f t="shared" si="30"/>
        <v>2.1071699999999999E-2</v>
      </c>
    </row>
    <row r="1981" spans="1:15" x14ac:dyDescent="0.3">
      <c r="A1981" s="73">
        <v>46311</v>
      </c>
      <c r="B1981" s="67" t="s">
        <v>2090</v>
      </c>
      <c r="C1981" s="68" t="s">
        <v>2811</v>
      </c>
      <c r="D1981" s="68" t="s">
        <v>5346</v>
      </c>
      <c r="E1981" s="67" t="s">
        <v>5347</v>
      </c>
      <c r="F1981" s="69">
        <v>4.04</v>
      </c>
      <c r="G1981" s="70">
        <v>1.3444</v>
      </c>
      <c r="H1981" s="70">
        <v>2.1635</v>
      </c>
      <c r="I1981" s="73">
        <v>43166</v>
      </c>
      <c r="J1981" s="73">
        <v>46819</v>
      </c>
      <c r="K1981" s="69">
        <v>2.86</v>
      </c>
      <c r="L1981" s="68" t="s">
        <v>2609</v>
      </c>
      <c r="M1981" s="71">
        <v>3.2000000000000002E-3</v>
      </c>
      <c r="N1981" t="str">
        <f>_xll.IMDP("BND",D1981,$N$1,A1981)</f>
        <v>일반</v>
      </c>
      <c r="O1981">
        <f t="shared" si="30"/>
        <v>4.3020800000000007E-3</v>
      </c>
    </row>
    <row r="1982" spans="1:15" x14ac:dyDescent="0.3">
      <c r="A1982" s="73">
        <v>46311</v>
      </c>
      <c r="B1982" s="67" t="s">
        <v>2090</v>
      </c>
      <c r="C1982" s="68" t="s">
        <v>2811</v>
      </c>
      <c r="D1982" s="68" t="s">
        <v>5348</v>
      </c>
      <c r="E1982" s="67" t="s">
        <v>5349</v>
      </c>
      <c r="F1982" s="69">
        <v>4.0049999999999999</v>
      </c>
      <c r="G1982" s="70">
        <v>1.0435000000000001</v>
      </c>
      <c r="H1982" s="70">
        <v>1.3592</v>
      </c>
      <c r="I1982" s="73">
        <v>43053</v>
      </c>
      <c r="J1982" s="73">
        <v>46705</v>
      </c>
      <c r="K1982" s="69">
        <v>2.69</v>
      </c>
      <c r="L1982" s="68" t="s">
        <v>2609</v>
      </c>
      <c r="M1982" s="71">
        <v>3.2000000000000002E-3</v>
      </c>
      <c r="N1982" t="str">
        <f>_xll.IMDP("BND",D1982,$N$1,A1982)</f>
        <v>일반</v>
      </c>
      <c r="O1982">
        <f t="shared" si="30"/>
        <v>3.3392000000000005E-3</v>
      </c>
    </row>
    <row r="1983" spans="1:15" x14ac:dyDescent="0.3">
      <c r="A1983" s="73">
        <v>46311</v>
      </c>
      <c r="B1983" s="67" t="s">
        <v>2090</v>
      </c>
      <c r="C1983" s="68" t="s">
        <v>2811</v>
      </c>
      <c r="D1983" s="68" t="s">
        <v>5350</v>
      </c>
      <c r="E1983" s="67" t="s">
        <v>5351</v>
      </c>
      <c r="F1983" s="69">
        <v>3.7480000000000002</v>
      </c>
      <c r="G1983" s="70">
        <v>0.47020000000000001</v>
      </c>
      <c r="H1983" s="70">
        <v>0.33779999999999999</v>
      </c>
      <c r="I1983" s="73">
        <v>43931</v>
      </c>
      <c r="J1983" s="73">
        <v>46487</v>
      </c>
      <c r="K1983" s="69">
        <v>1.5</v>
      </c>
      <c r="L1983" s="68" t="s">
        <v>2609</v>
      </c>
      <c r="M1983" s="71">
        <v>5.0000000000000001E-3</v>
      </c>
      <c r="N1983" t="str">
        <f>_xll.IMDP("BND",D1983,$N$1,A1983)</f>
        <v>일반</v>
      </c>
      <c r="O1983">
        <f t="shared" si="30"/>
        <v>2.3510000000000002E-3</v>
      </c>
    </row>
    <row r="1984" spans="1:15" x14ac:dyDescent="0.3">
      <c r="A1984" s="73">
        <v>46311</v>
      </c>
      <c r="B1984" s="67" t="s">
        <v>2090</v>
      </c>
      <c r="C1984" s="68" t="s">
        <v>2811</v>
      </c>
      <c r="D1984" s="68" t="s">
        <v>5352</v>
      </c>
      <c r="E1984" s="67" t="s">
        <v>5353</v>
      </c>
      <c r="F1984" s="69">
        <v>4.2389999999999999</v>
      </c>
      <c r="G1984" s="70">
        <v>3.5057999999999998</v>
      </c>
      <c r="H1984" s="70">
        <v>13.3994</v>
      </c>
      <c r="I1984" s="73">
        <v>43994</v>
      </c>
      <c r="J1984" s="73">
        <v>47646</v>
      </c>
      <c r="K1984" s="69">
        <v>1.54</v>
      </c>
      <c r="L1984" s="68" t="s">
        <v>2609</v>
      </c>
      <c r="M1984" s="71">
        <v>4.5999999999999999E-3</v>
      </c>
      <c r="N1984" t="str">
        <f>_xll.IMDP("BND",D1984,$N$1,A1984)</f>
        <v>일반</v>
      </c>
      <c r="O1984">
        <f t="shared" si="30"/>
        <v>1.6126679999999997E-2</v>
      </c>
    </row>
    <row r="1985" spans="1:15" x14ac:dyDescent="0.3">
      <c r="A1985" s="73">
        <v>46311</v>
      </c>
      <c r="B1985" s="67" t="s">
        <v>2090</v>
      </c>
      <c r="C1985" s="68" t="s">
        <v>2811</v>
      </c>
      <c r="D1985" s="68" t="s">
        <v>5354</v>
      </c>
      <c r="E1985" s="67" t="s">
        <v>5355</v>
      </c>
      <c r="F1985" s="69">
        <v>3.931</v>
      </c>
      <c r="G1985" s="70">
        <v>0.69699999999999995</v>
      </c>
      <c r="H1985" s="70">
        <v>0.65939999999999999</v>
      </c>
      <c r="I1985" s="73">
        <v>44015</v>
      </c>
      <c r="J1985" s="73">
        <v>46571</v>
      </c>
      <c r="K1985" s="69">
        <v>1.43</v>
      </c>
      <c r="L1985" s="68" t="s">
        <v>2609</v>
      </c>
      <c r="M1985" s="71">
        <v>5.4999999999999997E-3</v>
      </c>
      <c r="N1985" t="str">
        <f>_xll.IMDP("BND",D1985,$N$1,A1985)</f>
        <v>일반</v>
      </c>
      <c r="O1985">
        <f t="shared" si="30"/>
        <v>3.8334999999999997E-3</v>
      </c>
    </row>
    <row r="1986" spans="1:15" x14ac:dyDescent="0.3">
      <c r="A1986" s="73">
        <v>46311</v>
      </c>
      <c r="B1986" s="67" t="s">
        <v>2090</v>
      </c>
      <c r="C1986" s="68" t="s">
        <v>2811</v>
      </c>
      <c r="D1986" s="68" t="s">
        <v>5356</v>
      </c>
      <c r="E1986" s="67" t="s">
        <v>5357</v>
      </c>
      <c r="F1986" s="69">
        <v>4.117</v>
      </c>
      <c r="G1986" s="70">
        <v>1.7958000000000001</v>
      </c>
      <c r="H1986" s="70">
        <v>3.6999</v>
      </c>
      <c r="I1986" s="73">
        <v>44064</v>
      </c>
      <c r="J1986" s="73">
        <v>46986</v>
      </c>
      <c r="K1986" s="69">
        <v>1.42</v>
      </c>
      <c r="L1986" s="68" t="s">
        <v>2609</v>
      </c>
      <c r="M1986" s="71">
        <v>7.1000000000000004E-3</v>
      </c>
      <c r="N1986" t="str">
        <f>_xll.IMDP("BND",D1986,$N$1,A1986)</f>
        <v>일반</v>
      </c>
      <c r="O1986">
        <f t="shared" ref="O1986:O2049" si="31">M1986*G1986</f>
        <v>1.2750180000000002E-2</v>
      </c>
    </row>
    <row r="1987" spans="1:15" x14ac:dyDescent="0.3">
      <c r="A1987" s="73">
        <v>46311</v>
      </c>
      <c r="B1987" s="67" t="s">
        <v>2090</v>
      </c>
      <c r="C1987" s="68" t="s">
        <v>2811</v>
      </c>
      <c r="D1987" s="68" t="s">
        <v>5358</v>
      </c>
      <c r="E1987" s="67" t="s">
        <v>5359</v>
      </c>
      <c r="F1987" s="69">
        <v>3.9990000000000001</v>
      </c>
      <c r="G1987" s="70">
        <v>0.95499999999999996</v>
      </c>
      <c r="H1987" s="70">
        <v>1.1515</v>
      </c>
      <c r="I1987" s="73">
        <v>44112</v>
      </c>
      <c r="J1987" s="73">
        <v>46668</v>
      </c>
      <c r="K1987" s="69">
        <v>1.48</v>
      </c>
      <c r="L1987" s="68" t="s">
        <v>2609</v>
      </c>
      <c r="M1987" s="71">
        <v>7.7000000000000002E-3</v>
      </c>
      <c r="N1987" t="str">
        <f>_xll.IMDP("BND",D1987,$N$1,A1987)</f>
        <v>일반</v>
      </c>
      <c r="O1987">
        <f t="shared" si="31"/>
        <v>7.3534999999999998E-3</v>
      </c>
    </row>
    <row r="1988" spans="1:15" x14ac:dyDescent="0.3">
      <c r="A1988" s="73">
        <v>46311</v>
      </c>
      <c r="B1988" s="67" t="s">
        <v>2090</v>
      </c>
      <c r="C1988" s="68" t="s">
        <v>2811</v>
      </c>
      <c r="D1988" s="68" t="s">
        <v>5360</v>
      </c>
      <c r="E1988" s="67" t="s">
        <v>5361</v>
      </c>
      <c r="F1988" s="69">
        <v>4.0149999999999997</v>
      </c>
      <c r="G1988" s="70">
        <v>1.2087000000000001</v>
      </c>
      <c r="H1988" s="70">
        <v>1.7676000000000001</v>
      </c>
      <c r="I1988" s="73">
        <v>44208</v>
      </c>
      <c r="J1988" s="73">
        <v>46764</v>
      </c>
      <c r="K1988" s="69">
        <v>1.6</v>
      </c>
      <c r="L1988" s="68" t="s">
        <v>2609</v>
      </c>
      <c r="M1988" s="71">
        <v>7.1999999999999998E-3</v>
      </c>
      <c r="N1988" t="str">
        <f>_xll.IMDP("BND",D1988,$N$1,A1988)</f>
        <v>일반</v>
      </c>
      <c r="O1988">
        <f t="shared" si="31"/>
        <v>8.7026400000000011E-3</v>
      </c>
    </row>
    <row r="1989" spans="1:15" x14ac:dyDescent="0.3">
      <c r="A1989" s="73">
        <v>46311</v>
      </c>
      <c r="B1989" s="67" t="s">
        <v>2090</v>
      </c>
      <c r="C1989" s="68" t="s">
        <v>2811</v>
      </c>
      <c r="D1989" s="68" t="s">
        <v>5362</v>
      </c>
      <c r="E1989" s="67" t="s">
        <v>5363</v>
      </c>
      <c r="F1989" s="69">
        <v>4.0359999999999996</v>
      </c>
      <c r="G1989" s="70">
        <v>1.3854</v>
      </c>
      <c r="H1989" s="70">
        <v>2.6099000000000001</v>
      </c>
      <c r="I1989" s="73">
        <v>44278</v>
      </c>
      <c r="J1989" s="73">
        <v>46835</v>
      </c>
      <c r="K1989" s="69">
        <v>1.98</v>
      </c>
      <c r="L1989" s="68" t="s">
        <v>2609</v>
      </c>
      <c r="M1989" s="71">
        <v>5.8999999999999999E-3</v>
      </c>
      <c r="N1989" t="str">
        <f>_xll.IMDP("BND",D1989,$N$1,A1989)</f>
        <v>일반</v>
      </c>
      <c r="O1989">
        <f t="shared" si="31"/>
        <v>8.1738599999999998E-3</v>
      </c>
    </row>
    <row r="1990" spans="1:15" x14ac:dyDescent="0.3">
      <c r="A1990" s="73">
        <v>46311</v>
      </c>
      <c r="B1990" s="67" t="s">
        <v>2090</v>
      </c>
      <c r="C1990" s="68" t="s">
        <v>2811</v>
      </c>
      <c r="D1990" s="68" t="s">
        <v>5364</v>
      </c>
      <c r="E1990" s="67" t="s">
        <v>5365</v>
      </c>
      <c r="F1990" s="69">
        <v>4.2930000000000001</v>
      </c>
      <c r="G1990" s="70">
        <v>4.4835000000000003</v>
      </c>
      <c r="H1990" s="70">
        <v>22.976400000000002</v>
      </c>
      <c r="I1990" s="73">
        <v>44421</v>
      </c>
      <c r="J1990" s="73">
        <v>48073</v>
      </c>
      <c r="K1990" s="69">
        <v>2.06</v>
      </c>
      <c r="L1990" s="68" t="s">
        <v>2609</v>
      </c>
      <c r="M1990" s="71">
        <v>2.5000000000000001E-3</v>
      </c>
      <c r="N1990" t="str">
        <f>_xll.IMDP("BND",D1990,$N$1,A1990)</f>
        <v>일반</v>
      </c>
      <c r="O1990">
        <f t="shared" si="31"/>
        <v>1.1208750000000002E-2</v>
      </c>
    </row>
    <row r="1991" spans="1:15" x14ac:dyDescent="0.3">
      <c r="A1991" s="73">
        <v>46311</v>
      </c>
      <c r="B1991" s="67" t="s">
        <v>2090</v>
      </c>
      <c r="C1991" s="68" t="s">
        <v>2811</v>
      </c>
      <c r="D1991" s="68" t="s">
        <v>5366</v>
      </c>
      <c r="E1991" s="67" t="s">
        <v>5367</v>
      </c>
      <c r="F1991" s="69">
        <v>4.3029999999999999</v>
      </c>
      <c r="G1991" s="70">
        <v>4.6886000000000001</v>
      </c>
      <c r="H1991" s="70">
        <v>25.309799999999999</v>
      </c>
      <c r="I1991" s="73">
        <v>44533</v>
      </c>
      <c r="J1991" s="73">
        <v>48185</v>
      </c>
      <c r="K1991" s="69">
        <v>2.39</v>
      </c>
      <c r="L1991" s="68" t="s">
        <v>2609</v>
      </c>
      <c r="M1991" s="71">
        <v>4.7000000000000002E-3</v>
      </c>
      <c r="N1991" t="str">
        <f>_xll.IMDP("BND",D1991,$N$1,A1991)</f>
        <v>일반</v>
      </c>
      <c r="O1991">
        <f t="shared" si="31"/>
        <v>2.2036420000000001E-2</v>
      </c>
    </row>
    <row r="1992" spans="1:15" x14ac:dyDescent="0.3">
      <c r="A1992" s="73">
        <v>46311</v>
      </c>
      <c r="B1992" s="67" t="s">
        <v>2090</v>
      </c>
      <c r="C1992" s="68" t="s">
        <v>2811</v>
      </c>
      <c r="D1992" s="68" t="s">
        <v>5368</v>
      </c>
      <c r="E1992" s="67" t="s">
        <v>5369</v>
      </c>
      <c r="F1992" s="69">
        <v>3.827</v>
      </c>
      <c r="G1992" s="70">
        <v>0.56459999999999999</v>
      </c>
      <c r="H1992" s="70">
        <v>0.6</v>
      </c>
      <c r="I1992" s="73">
        <v>44700</v>
      </c>
      <c r="J1992" s="73">
        <v>46526</v>
      </c>
      <c r="K1992" s="69">
        <v>3.59</v>
      </c>
      <c r="L1992" s="68" t="s">
        <v>2609</v>
      </c>
      <c r="M1992" s="71">
        <v>3.3E-3</v>
      </c>
      <c r="N1992" t="str">
        <f>_xll.IMDP("BND",D1992,$N$1,A1992)</f>
        <v>일반</v>
      </c>
      <c r="O1992">
        <f t="shared" si="31"/>
        <v>1.8631799999999999E-3</v>
      </c>
    </row>
    <row r="1993" spans="1:15" x14ac:dyDescent="0.3">
      <c r="A1993" s="73">
        <v>46311</v>
      </c>
      <c r="B1993" s="67" t="s">
        <v>2090</v>
      </c>
      <c r="C1993" s="68" t="s">
        <v>2811</v>
      </c>
      <c r="D1993" s="68" t="s">
        <v>1767</v>
      </c>
      <c r="E1993" s="67" t="s">
        <v>1768</v>
      </c>
      <c r="F1993" s="69">
        <v>4.1580000000000004</v>
      </c>
      <c r="G1993" s="70">
        <v>2.0333000000000001</v>
      </c>
      <c r="H1993" s="70">
        <v>5.2542999999999997</v>
      </c>
      <c r="I1993" s="73">
        <v>45279</v>
      </c>
      <c r="J1993" s="73">
        <v>47106</v>
      </c>
      <c r="K1993" s="69">
        <v>3.76</v>
      </c>
      <c r="L1993" s="68" t="s">
        <v>2609</v>
      </c>
      <c r="M1993" s="71">
        <v>7.0000000000000001E-3</v>
      </c>
      <c r="N1993" t="str">
        <f>_xll.IMDP("BND",D1993,$N$1,A1993)</f>
        <v>일반</v>
      </c>
      <c r="O1993">
        <f t="shared" si="31"/>
        <v>1.42331E-2</v>
      </c>
    </row>
    <row r="1994" spans="1:15" x14ac:dyDescent="0.3">
      <c r="A1994" s="73">
        <v>46311</v>
      </c>
      <c r="B1994" s="67" t="s">
        <v>2090</v>
      </c>
      <c r="C1994" s="68" t="s">
        <v>2811</v>
      </c>
      <c r="D1994" s="68" t="s">
        <v>5370</v>
      </c>
      <c r="E1994" s="67" t="s">
        <v>5371</v>
      </c>
      <c r="F1994" s="69">
        <v>4.0039999999999996</v>
      </c>
      <c r="G1994" s="70">
        <v>0.96550000000000002</v>
      </c>
      <c r="H1994" s="70">
        <v>1.4237</v>
      </c>
      <c r="I1994" s="73">
        <v>45587</v>
      </c>
      <c r="J1994" s="73">
        <v>46682</v>
      </c>
      <c r="K1994" s="69">
        <v>3.16</v>
      </c>
      <c r="L1994" s="68" t="s">
        <v>2609</v>
      </c>
      <c r="M1994" s="71">
        <v>6.1000000000000004E-3</v>
      </c>
      <c r="N1994" t="str">
        <f>_xll.IMDP("BND",D1994,$N$1,A1994)</f>
        <v>일반</v>
      </c>
      <c r="O1994">
        <f t="shared" si="31"/>
        <v>5.8895500000000003E-3</v>
      </c>
    </row>
    <row r="1995" spans="1:15" x14ac:dyDescent="0.3">
      <c r="A1995" s="73">
        <v>46311</v>
      </c>
      <c r="B1995" s="67" t="s">
        <v>2090</v>
      </c>
      <c r="C1995" s="68" t="s">
        <v>2811</v>
      </c>
      <c r="D1995" s="68" t="s">
        <v>5372</v>
      </c>
      <c r="E1995" s="67" t="s">
        <v>5373</v>
      </c>
      <c r="F1995" s="69">
        <v>4.2220000000000004</v>
      </c>
      <c r="G1995" s="70">
        <v>3.0123000000000002</v>
      </c>
      <c r="H1995" s="70">
        <v>10.8416</v>
      </c>
      <c r="I1995" s="73">
        <v>45667</v>
      </c>
      <c r="J1995" s="73">
        <v>47493</v>
      </c>
      <c r="K1995" s="69">
        <v>2.88</v>
      </c>
      <c r="L1995" s="68" t="s">
        <v>2609</v>
      </c>
      <c r="M1995" s="71">
        <v>9.9000000000000008E-3</v>
      </c>
      <c r="N1995" t="str">
        <f>_xll.IMDP("BND",D1995,$N$1,A1995)</f>
        <v>일반</v>
      </c>
      <c r="O1995">
        <f t="shared" si="31"/>
        <v>2.9821770000000004E-2</v>
      </c>
    </row>
    <row r="1996" spans="1:15" x14ac:dyDescent="0.3">
      <c r="A1996" s="73">
        <v>46311</v>
      </c>
      <c r="B1996" s="67" t="s">
        <v>2090</v>
      </c>
      <c r="C1996" s="68" t="s">
        <v>2811</v>
      </c>
      <c r="D1996" s="68" t="s">
        <v>5374</v>
      </c>
      <c r="E1996" s="67" t="s">
        <v>5375</v>
      </c>
      <c r="F1996" s="69">
        <v>4.024</v>
      </c>
      <c r="G1996" s="70">
        <v>1.2844</v>
      </c>
      <c r="H1996" s="70">
        <v>2.2957999999999998</v>
      </c>
      <c r="I1996" s="73">
        <v>45706</v>
      </c>
      <c r="J1996" s="73">
        <v>46801</v>
      </c>
      <c r="K1996" s="69">
        <v>2.87</v>
      </c>
      <c r="L1996" s="68" t="s">
        <v>2609</v>
      </c>
      <c r="M1996" s="71">
        <v>4.5999999999999999E-3</v>
      </c>
      <c r="N1996" t="str">
        <f>_xll.IMDP("BND",D1996,$N$1,A1996)</f>
        <v>일반</v>
      </c>
      <c r="O1996">
        <f t="shared" si="31"/>
        <v>5.9082399999999995E-3</v>
      </c>
    </row>
    <row r="1997" spans="1:15" x14ac:dyDescent="0.3">
      <c r="A1997" s="73">
        <v>46311</v>
      </c>
      <c r="B1997" s="67" t="s">
        <v>2090</v>
      </c>
      <c r="C1997" s="68" t="s">
        <v>2811</v>
      </c>
      <c r="D1997" s="68" t="s">
        <v>1570</v>
      </c>
      <c r="E1997" s="67" t="s">
        <v>1572</v>
      </c>
      <c r="F1997" s="69">
        <v>4.2320000000000002</v>
      </c>
      <c r="G1997" s="70">
        <v>3.2585000000000002</v>
      </c>
      <c r="H1997" s="70">
        <v>12.492900000000001</v>
      </c>
      <c r="I1997" s="73">
        <v>45755</v>
      </c>
      <c r="J1997" s="73">
        <v>47581</v>
      </c>
      <c r="K1997" s="69">
        <v>2.73</v>
      </c>
      <c r="L1997" s="68" t="s">
        <v>2609</v>
      </c>
      <c r="M1997" s="71">
        <v>4.0000000000000001E-3</v>
      </c>
      <c r="N1997" t="str">
        <f>_xll.IMDP("BND",D1997,$N$1,A1997)</f>
        <v>일반</v>
      </c>
      <c r="O1997">
        <f t="shared" si="31"/>
        <v>1.3034E-2</v>
      </c>
    </row>
    <row r="1998" spans="1:15" x14ac:dyDescent="0.3">
      <c r="A1998" s="73">
        <v>46311</v>
      </c>
      <c r="B1998" s="67" t="s">
        <v>2090</v>
      </c>
      <c r="C1998" s="68" t="s">
        <v>2811</v>
      </c>
      <c r="D1998" s="68" t="s">
        <v>5376</v>
      </c>
      <c r="E1998" s="67" t="s">
        <v>5377</v>
      </c>
      <c r="F1998" s="69">
        <v>4.1890000000000001</v>
      </c>
      <c r="G1998" s="70">
        <v>2.5041000000000002</v>
      </c>
      <c r="H1998" s="70">
        <v>7.6676000000000002</v>
      </c>
      <c r="I1998" s="73">
        <v>45824</v>
      </c>
      <c r="J1998" s="73">
        <v>47285</v>
      </c>
      <c r="K1998" s="69">
        <v>2.74</v>
      </c>
      <c r="L1998" s="68" t="s">
        <v>2609</v>
      </c>
      <c r="M1998" s="71">
        <v>3.5999999999999999E-3</v>
      </c>
      <c r="N1998" t="str">
        <f>_xll.IMDP("BND",D1998,$N$1,A1998)</f>
        <v>일반</v>
      </c>
      <c r="O1998">
        <f t="shared" si="31"/>
        <v>9.0147600000000001E-3</v>
      </c>
    </row>
    <row r="1999" spans="1:15" x14ac:dyDescent="0.3">
      <c r="A1999" s="73">
        <v>46311</v>
      </c>
      <c r="B1999" s="67" t="s">
        <v>2090</v>
      </c>
      <c r="C1999" s="68" t="s">
        <v>2811</v>
      </c>
      <c r="D1999" s="68" t="s">
        <v>5378</v>
      </c>
      <c r="E1999" s="67" t="s">
        <v>5379</v>
      </c>
      <c r="F1999" s="69">
        <v>4.2409999999999997</v>
      </c>
      <c r="G1999" s="70">
        <v>3.4502000000000002</v>
      </c>
      <c r="H1999" s="70">
        <v>14.0282</v>
      </c>
      <c r="I1999" s="73">
        <v>45845</v>
      </c>
      <c r="J1999" s="73">
        <v>47671</v>
      </c>
      <c r="K1999" s="69">
        <v>2.79</v>
      </c>
      <c r="L1999" s="68" t="s">
        <v>2609</v>
      </c>
      <c r="M1999" s="71">
        <v>5.3E-3</v>
      </c>
      <c r="N1999" t="str">
        <f>_xll.IMDP("BND",D1999,$N$1,A1999)</f>
        <v>일반</v>
      </c>
      <c r="O1999">
        <f t="shared" si="31"/>
        <v>1.828606E-2</v>
      </c>
    </row>
    <row r="2000" spans="1:15" x14ac:dyDescent="0.3">
      <c r="A2000" s="73">
        <v>46311</v>
      </c>
      <c r="B2000" s="67" t="s">
        <v>2090</v>
      </c>
      <c r="C2000" s="68" t="s">
        <v>2811</v>
      </c>
      <c r="D2000" s="68" t="s">
        <v>5380</v>
      </c>
      <c r="E2000" s="67" t="s">
        <v>5381</v>
      </c>
      <c r="F2000" s="69">
        <v>4.1769999999999996</v>
      </c>
      <c r="G2000" s="70">
        <v>2.3130000000000002</v>
      </c>
      <c r="H2000" s="70">
        <v>6.8263999999999996</v>
      </c>
      <c r="I2000" s="73">
        <v>46129</v>
      </c>
      <c r="J2000" s="73">
        <v>47225</v>
      </c>
      <c r="K2000" s="69">
        <v>3.68</v>
      </c>
      <c r="L2000" s="68" t="s">
        <v>2609</v>
      </c>
      <c r="M2000" s="71">
        <v>9.2999999999999992E-3</v>
      </c>
      <c r="N2000" t="str">
        <f>_xll.IMDP("BND",D2000,$N$1,A2000)</f>
        <v>일반</v>
      </c>
      <c r="O2000">
        <f t="shared" si="31"/>
        <v>2.1510899999999999E-2</v>
      </c>
    </row>
    <row r="2001" spans="1:15" x14ac:dyDescent="0.3">
      <c r="A2001" s="73">
        <v>46311</v>
      </c>
      <c r="B2001" s="67" t="s">
        <v>2090</v>
      </c>
      <c r="C2001" s="68" t="s">
        <v>2811</v>
      </c>
      <c r="D2001" s="68" t="s">
        <v>5382</v>
      </c>
      <c r="E2001" s="67" t="s">
        <v>5383</v>
      </c>
      <c r="F2001" s="69">
        <v>4.28</v>
      </c>
      <c r="G2001" s="70">
        <v>4.0458999999999996</v>
      </c>
      <c r="H2001" s="70">
        <v>19.510899999999999</v>
      </c>
      <c r="I2001" s="73">
        <v>46155</v>
      </c>
      <c r="J2001" s="73">
        <v>47981</v>
      </c>
      <c r="K2001" s="69">
        <v>4.16</v>
      </c>
      <c r="L2001" s="68" t="s">
        <v>2609</v>
      </c>
      <c r="M2001" s="71">
        <v>7.0000000000000001E-3</v>
      </c>
      <c r="N2001" t="str">
        <f>_xll.IMDP("BND",D2001,$N$1,A2001)</f>
        <v>일반</v>
      </c>
      <c r="O2001">
        <f t="shared" si="31"/>
        <v>2.8321299999999997E-2</v>
      </c>
    </row>
    <row r="2002" spans="1:15" x14ac:dyDescent="0.3">
      <c r="A2002" s="73">
        <v>46311</v>
      </c>
      <c r="B2002" s="67" t="s">
        <v>2090</v>
      </c>
      <c r="C2002" s="68" t="s">
        <v>2811</v>
      </c>
      <c r="D2002" s="68" t="s">
        <v>1911</v>
      </c>
      <c r="E2002" s="67" t="s">
        <v>1912</v>
      </c>
      <c r="F2002" s="69">
        <v>4.3840000000000003</v>
      </c>
      <c r="G2002" s="70">
        <v>7.6271000000000004</v>
      </c>
      <c r="H2002" s="70">
        <v>70.543099999999995</v>
      </c>
      <c r="I2002" s="73">
        <v>46185</v>
      </c>
      <c r="J2002" s="73">
        <v>49838</v>
      </c>
      <c r="K2002" s="69">
        <v>4.5999999999999996</v>
      </c>
      <c r="L2002" s="68" t="s">
        <v>2609</v>
      </c>
      <c r="M2002" s="71">
        <v>7.1999999999999998E-3</v>
      </c>
      <c r="N2002" t="str">
        <f>_xll.IMDP("BND",D2002,$N$1,A2002)</f>
        <v>일반</v>
      </c>
      <c r="O2002">
        <f t="shared" si="31"/>
        <v>5.4915120000000005E-2</v>
      </c>
    </row>
    <row r="2003" spans="1:15" x14ac:dyDescent="0.3">
      <c r="A2003" s="73">
        <v>46311</v>
      </c>
      <c r="B2003" s="67" t="s">
        <v>2090</v>
      </c>
      <c r="C2003" s="68" t="s">
        <v>2811</v>
      </c>
      <c r="D2003" s="68" t="s">
        <v>15777</v>
      </c>
      <c r="E2003" s="67" t="s">
        <v>15778</v>
      </c>
      <c r="F2003" s="69">
        <v>4.3250000000000002</v>
      </c>
      <c r="G2003" s="70">
        <v>4.3695000000000004</v>
      </c>
      <c r="H2003" s="70">
        <v>22.491800000000001</v>
      </c>
      <c r="I2003" s="73">
        <v>46294</v>
      </c>
      <c r="J2003" s="73">
        <v>48120</v>
      </c>
      <c r="K2003" s="69">
        <v>4.6900000000000004</v>
      </c>
      <c r="L2003" s="68" t="s">
        <v>2609</v>
      </c>
      <c r="M2003" s="71">
        <v>7.1000000000000004E-3</v>
      </c>
      <c r="N2003" t="str">
        <f>_xll.IMDP("BND",D2003,$N$1,A2003)</f>
        <v>일반</v>
      </c>
      <c r="O2003">
        <f t="shared" si="31"/>
        <v>3.1023450000000004E-2</v>
      </c>
    </row>
    <row r="2004" spans="1:15" x14ac:dyDescent="0.3">
      <c r="A2004" s="73">
        <v>46311</v>
      </c>
      <c r="B2004" s="67" t="s">
        <v>2090</v>
      </c>
      <c r="C2004" s="68" t="s">
        <v>2811</v>
      </c>
      <c r="D2004" s="68" t="s">
        <v>16030</v>
      </c>
      <c r="E2004" s="67" t="s">
        <v>16031</v>
      </c>
      <c r="F2004" s="69">
        <v>4.2990000000000004</v>
      </c>
      <c r="G2004" s="70">
        <v>3.6238999999999999</v>
      </c>
      <c r="H2004" s="70">
        <v>15.518800000000001</v>
      </c>
      <c r="I2004" s="73">
        <v>46309</v>
      </c>
      <c r="J2004" s="73">
        <v>47770</v>
      </c>
      <c r="K2004" s="69">
        <v>4.34</v>
      </c>
      <c r="L2004" s="68" t="s">
        <v>2609</v>
      </c>
      <c r="M2004" s="71">
        <v>6.4999999999999997E-3</v>
      </c>
      <c r="N2004" t="str">
        <f>_xll.IMDP("BND",D2004,$N$1,A2004)</f>
        <v>일반</v>
      </c>
      <c r="O2004">
        <f t="shared" si="31"/>
        <v>2.3555349999999999E-2</v>
      </c>
    </row>
    <row r="2005" spans="1:15" x14ac:dyDescent="0.3">
      <c r="A2005" s="73">
        <v>46311</v>
      </c>
      <c r="B2005" s="67" t="s">
        <v>2090</v>
      </c>
      <c r="C2005" s="68" t="s">
        <v>2811</v>
      </c>
      <c r="D2005" s="68" t="s">
        <v>5384</v>
      </c>
      <c r="E2005" s="67" t="s">
        <v>5385</v>
      </c>
      <c r="F2005" s="69">
        <v>4.2489999999999997</v>
      </c>
      <c r="G2005" s="70">
        <v>3.7631000000000001</v>
      </c>
      <c r="H2005" s="70">
        <v>15.3978</v>
      </c>
      <c r="I2005" s="73">
        <v>44097</v>
      </c>
      <c r="J2005" s="73">
        <v>47749</v>
      </c>
      <c r="K2005" s="69">
        <v>1.6</v>
      </c>
      <c r="L2005" s="68" t="s">
        <v>2609</v>
      </c>
      <c r="M2005" s="71">
        <v>6.7000000000000002E-3</v>
      </c>
      <c r="N2005" t="str">
        <f>_xll.IMDP("BND",D2005,$N$1,A2005)</f>
        <v>일반</v>
      </c>
      <c r="O2005">
        <f t="shared" si="31"/>
        <v>2.5212770000000002E-2</v>
      </c>
    </row>
    <row r="2006" spans="1:15" x14ac:dyDescent="0.3">
      <c r="A2006" s="73">
        <v>46311</v>
      </c>
      <c r="B2006" s="67" t="s">
        <v>2090</v>
      </c>
      <c r="C2006" s="68" t="s">
        <v>2811</v>
      </c>
      <c r="D2006" s="68" t="s">
        <v>5386</v>
      </c>
      <c r="E2006" s="67" t="s">
        <v>5387</v>
      </c>
      <c r="F2006" s="69">
        <v>4.2539999999999996</v>
      </c>
      <c r="G2006" s="70">
        <v>3.8683999999999998</v>
      </c>
      <c r="H2006" s="70">
        <v>16.309899999999999</v>
      </c>
      <c r="I2006" s="73">
        <v>44145</v>
      </c>
      <c r="J2006" s="73">
        <v>47797</v>
      </c>
      <c r="K2006" s="69">
        <v>1.7</v>
      </c>
      <c r="L2006" s="68" t="s">
        <v>2609</v>
      </c>
      <c r="M2006" s="71">
        <v>4.1999999999999997E-3</v>
      </c>
      <c r="N2006" t="str">
        <f>_xll.IMDP("BND",D2006,$N$1,A2006)</f>
        <v>일반</v>
      </c>
      <c r="O2006">
        <f t="shared" si="31"/>
        <v>1.6247279999999999E-2</v>
      </c>
    </row>
    <row r="2007" spans="1:15" x14ac:dyDescent="0.3">
      <c r="A2007" s="73">
        <v>46311</v>
      </c>
      <c r="B2007" s="67" t="s">
        <v>2090</v>
      </c>
      <c r="C2007" s="68" t="s">
        <v>2811</v>
      </c>
      <c r="D2007" s="68" t="s">
        <v>5388</v>
      </c>
      <c r="E2007" s="67" t="s">
        <v>5389</v>
      </c>
      <c r="F2007" s="69">
        <v>4.0940000000000003</v>
      </c>
      <c r="G2007" s="70">
        <v>1.6686000000000001</v>
      </c>
      <c r="H2007" s="70">
        <v>3.6356999999999999</v>
      </c>
      <c r="I2007" s="73">
        <v>44390</v>
      </c>
      <c r="J2007" s="73">
        <v>46947</v>
      </c>
      <c r="K2007" s="69">
        <v>2.0499999999999998</v>
      </c>
      <c r="L2007" s="68" t="s">
        <v>2609</v>
      </c>
      <c r="M2007" s="71">
        <v>3.5999999999999999E-3</v>
      </c>
      <c r="N2007" t="str">
        <f>_xll.IMDP("BND",D2007,$N$1,A2007)</f>
        <v>일반</v>
      </c>
      <c r="O2007">
        <f t="shared" si="31"/>
        <v>6.0069600000000004E-3</v>
      </c>
    </row>
    <row r="2008" spans="1:15" x14ac:dyDescent="0.3">
      <c r="A2008" s="73">
        <v>46311</v>
      </c>
      <c r="B2008" s="67" t="s">
        <v>2090</v>
      </c>
      <c r="C2008" s="68" t="s">
        <v>2811</v>
      </c>
      <c r="D2008" s="68" t="s">
        <v>1603</v>
      </c>
      <c r="E2008" s="67" t="s">
        <v>1605</v>
      </c>
      <c r="F2008" s="69">
        <v>4.2960000000000003</v>
      </c>
      <c r="G2008" s="70">
        <v>4.5345000000000004</v>
      </c>
      <c r="H2008" s="70">
        <v>23.468699999999998</v>
      </c>
      <c r="I2008" s="73">
        <v>44442</v>
      </c>
      <c r="J2008" s="73">
        <v>48094</v>
      </c>
      <c r="K2008" s="69">
        <v>2.09</v>
      </c>
      <c r="L2008" s="68" t="s">
        <v>2609</v>
      </c>
      <c r="M2008" s="71">
        <v>3.8E-3</v>
      </c>
      <c r="N2008" t="str">
        <f>_xll.IMDP("BND",D2008,$N$1,A2008)</f>
        <v>일반</v>
      </c>
      <c r="O2008">
        <f t="shared" si="31"/>
        <v>1.7231100000000003E-2</v>
      </c>
    </row>
    <row r="2009" spans="1:15" x14ac:dyDescent="0.3">
      <c r="A2009" s="73">
        <v>46311</v>
      </c>
      <c r="B2009" s="67" t="s">
        <v>2090</v>
      </c>
      <c r="C2009" s="68" t="s">
        <v>2811</v>
      </c>
      <c r="D2009" s="68" t="s">
        <v>5390</v>
      </c>
      <c r="E2009" s="67" t="s">
        <v>5391</v>
      </c>
      <c r="F2009" s="69">
        <v>4.3010000000000002</v>
      </c>
      <c r="G2009" s="70">
        <v>4.5857000000000001</v>
      </c>
      <c r="H2009" s="70">
        <v>24.068200000000001</v>
      </c>
      <c r="I2009" s="73">
        <v>44476</v>
      </c>
      <c r="J2009" s="73">
        <v>48128</v>
      </c>
      <c r="K2009" s="69">
        <v>2.5</v>
      </c>
      <c r="L2009" s="68" t="s">
        <v>2609</v>
      </c>
      <c r="M2009" s="71">
        <v>3.0000000000000001E-3</v>
      </c>
      <c r="N2009" t="str">
        <f>_xll.IMDP("BND",D2009,$N$1,A2009)</f>
        <v>일반</v>
      </c>
      <c r="O2009">
        <f t="shared" si="31"/>
        <v>1.3757100000000001E-2</v>
      </c>
    </row>
    <row r="2010" spans="1:15" x14ac:dyDescent="0.3">
      <c r="A2010" s="73">
        <v>46311</v>
      </c>
      <c r="B2010" s="67" t="s">
        <v>2090</v>
      </c>
      <c r="C2010" s="68" t="s">
        <v>2811</v>
      </c>
      <c r="D2010" s="68" t="s">
        <v>5392</v>
      </c>
      <c r="E2010" s="67" t="s">
        <v>5393</v>
      </c>
      <c r="F2010" s="69">
        <v>3.8940000000000001</v>
      </c>
      <c r="G2010" s="70">
        <v>0.63339999999999996</v>
      </c>
      <c r="H2010" s="70">
        <v>0.71650000000000003</v>
      </c>
      <c r="I2010" s="73">
        <v>44727</v>
      </c>
      <c r="J2010" s="73">
        <v>46553</v>
      </c>
      <c r="K2010" s="69">
        <v>4.0999999999999996</v>
      </c>
      <c r="L2010" s="68" t="s">
        <v>2609</v>
      </c>
      <c r="M2010" s="71">
        <v>3.3E-3</v>
      </c>
      <c r="N2010" t="str">
        <f>_xll.IMDP("BND",D2010,$N$1,A2010)</f>
        <v>일반</v>
      </c>
      <c r="O2010">
        <f t="shared" si="31"/>
        <v>2.0902199999999998E-3</v>
      </c>
    </row>
    <row r="2011" spans="1:15" x14ac:dyDescent="0.3">
      <c r="A2011" s="73">
        <v>46311</v>
      </c>
      <c r="B2011" s="67" t="s">
        <v>2090</v>
      </c>
      <c r="C2011" s="68" t="s">
        <v>2811</v>
      </c>
      <c r="D2011" s="68" t="s">
        <v>5394</v>
      </c>
      <c r="E2011" s="67" t="s">
        <v>5395</v>
      </c>
      <c r="F2011" s="69">
        <v>3.94</v>
      </c>
      <c r="G2011" s="70">
        <v>0.69399999999999995</v>
      </c>
      <c r="H2011" s="70">
        <v>0.8266</v>
      </c>
      <c r="I2011" s="73">
        <v>44749</v>
      </c>
      <c r="J2011" s="73">
        <v>46575</v>
      </c>
      <c r="K2011" s="69">
        <v>3.95</v>
      </c>
      <c r="L2011" s="68" t="s">
        <v>2609</v>
      </c>
      <c r="M2011" s="71">
        <v>4.1999999999999997E-3</v>
      </c>
      <c r="N2011" t="str">
        <f>_xll.IMDP("BND",D2011,$N$1,A2011)</f>
        <v>일반</v>
      </c>
      <c r="O2011">
        <f t="shared" si="31"/>
        <v>2.9147999999999995E-3</v>
      </c>
    </row>
    <row r="2012" spans="1:15" x14ac:dyDescent="0.3">
      <c r="A2012" s="73">
        <v>46311</v>
      </c>
      <c r="B2012" s="67" t="s">
        <v>2090</v>
      </c>
      <c r="C2012" s="68" t="s">
        <v>2811</v>
      </c>
      <c r="D2012" s="68" t="s">
        <v>5396</v>
      </c>
      <c r="E2012" s="67" t="s">
        <v>5397</v>
      </c>
      <c r="F2012" s="69">
        <v>3.9630000000000001</v>
      </c>
      <c r="G2012" s="70">
        <v>0.76629999999999998</v>
      </c>
      <c r="H2012" s="70">
        <v>0.96719999999999995</v>
      </c>
      <c r="I2012" s="73">
        <v>44776</v>
      </c>
      <c r="J2012" s="73">
        <v>46602</v>
      </c>
      <c r="K2012" s="69">
        <v>3.79</v>
      </c>
      <c r="L2012" s="68" t="s">
        <v>2609</v>
      </c>
      <c r="M2012" s="71">
        <v>2.3E-3</v>
      </c>
      <c r="N2012" t="str">
        <f>_xll.IMDP("BND",D2012,$N$1,A2012)</f>
        <v>일반</v>
      </c>
      <c r="O2012">
        <f t="shared" si="31"/>
        <v>1.76249E-3</v>
      </c>
    </row>
    <row r="2013" spans="1:15" x14ac:dyDescent="0.3">
      <c r="A2013" s="73">
        <v>46311</v>
      </c>
      <c r="B2013" s="67" t="s">
        <v>2090</v>
      </c>
      <c r="C2013" s="68" t="s">
        <v>2811</v>
      </c>
      <c r="D2013" s="68" t="s">
        <v>5398</v>
      </c>
      <c r="E2013" s="67" t="s">
        <v>5399</v>
      </c>
      <c r="F2013" s="69">
        <v>4.0410000000000004</v>
      </c>
      <c r="G2013" s="70">
        <v>1.4176</v>
      </c>
      <c r="H2013" s="70">
        <v>2.7248000000000001</v>
      </c>
      <c r="I2013" s="73">
        <v>45391</v>
      </c>
      <c r="J2013" s="73">
        <v>46852</v>
      </c>
      <c r="K2013" s="69">
        <v>3.58</v>
      </c>
      <c r="L2013" s="68" t="s">
        <v>2609</v>
      </c>
      <c r="M2013" s="71">
        <v>6.4999999999999997E-3</v>
      </c>
      <c r="N2013" t="str">
        <f>_xll.IMDP("BND",D2013,$N$1,A2013)</f>
        <v>일반</v>
      </c>
      <c r="O2013">
        <f t="shared" si="31"/>
        <v>9.2143999999999993E-3</v>
      </c>
    </row>
    <row r="2014" spans="1:15" x14ac:dyDescent="0.3">
      <c r="A2014" s="73">
        <v>46311</v>
      </c>
      <c r="B2014" s="67" t="s">
        <v>2090</v>
      </c>
      <c r="C2014" s="68" t="s">
        <v>2811</v>
      </c>
      <c r="D2014" s="68" t="s">
        <v>5400</v>
      </c>
      <c r="E2014" s="67" t="s">
        <v>5401</v>
      </c>
      <c r="F2014" s="69">
        <v>4.194</v>
      </c>
      <c r="G2014" s="70">
        <v>2.5333999999999999</v>
      </c>
      <c r="H2014" s="70">
        <v>7.8620999999999999</v>
      </c>
      <c r="I2014" s="73">
        <v>45477</v>
      </c>
      <c r="J2014" s="73">
        <v>47303</v>
      </c>
      <c r="K2014" s="69">
        <v>3.35</v>
      </c>
      <c r="L2014" s="68" t="s">
        <v>2609</v>
      </c>
      <c r="M2014" s="71">
        <v>5.0000000000000001E-3</v>
      </c>
      <c r="N2014" t="str">
        <f>_xll.IMDP("BND",D2014,$N$1,A2014)</f>
        <v>일반</v>
      </c>
      <c r="O2014">
        <f t="shared" si="31"/>
        <v>1.2666999999999999E-2</v>
      </c>
    </row>
    <row r="2015" spans="1:15" x14ac:dyDescent="0.3">
      <c r="A2015" s="73">
        <v>46311</v>
      </c>
      <c r="B2015" s="67" t="s">
        <v>2090</v>
      </c>
      <c r="C2015" s="68" t="s">
        <v>2811</v>
      </c>
      <c r="D2015" s="68" t="s">
        <v>5402</v>
      </c>
      <c r="E2015" s="67" t="s">
        <v>5403</v>
      </c>
      <c r="F2015" s="69">
        <v>4.2160000000000002</v>
      </c>
      <c r="G2015" s="70">
        <v>2.7844000000000002</v>
      </c>
      <c r="H2015" s="70">
        <v>9.4368999999999996</v>
      </c>
      <c r="I2015" s="73">
        <v>45587</v>
      </c>
      <c r="J2015" s="73">
        <v>47413</v>
      </c>
      <c r="K2015" s="69">
        <v>3.22</v>
      </c>
      <c r="L2015" s="68" t="s">
        <v>2609</v>
      </c>
      <c r="M2015" s="71">
        <v>4.5999999999999999E-3</v>
      </c>
      <c r="N2015" t="str">
        <f>_xll.IMDP("BND",D2015,$N$1,A2015)</f>
        <v>일반</v>
      </c>
      <c r="O2015">
        <f t="shared" si="31"/>
        <v>1.280824E-2</v>
      </c>
    </row>
    <row r="2016" spans="1:15" x14ac:dyDescent="0.3">
      <c r="A2016" s="73">
        <v>46311</v>
      </c>
      <c r="B2016" s="67" t="s">
        <v>2090</v>
      </c>
      <c r="C2016" s="68" t="s">
        <v>2811</v>
      </c>
      <c r="D2016" s="68" t="s">
        <v>5404</v>
      </c>
      <c r="E2016" s="67" t="s">
        <v>5405</v>
      </c>
      <c r="F2016" s="69">
        <v>4.1779999999999999</v>
      </c>
      <c r="G2016" s="70">
        <v>2.3754</v>
      </c>
      <c r="H2016" s="70">
        <v>6.8982000000000001</v>
      </c>
      <c r="I2016" s="73">
        <v>45763</v>
      </c>
      <c r="J2016" s="73">
        <v>47224</v>
      </c>
      <c r="K2016" s="69">
        <v>2.69</v>
      </c>
      <c r="L2016" s="68" t="s">
        <v>2609</v>
      </c>
      <c r="M2016" s="71">
        <v>5.4000000000000003E-3</v>
      </c>
      <c r="N2016" t="str">
        <f>_xll.IMDP("BND",D2016,$N$1,A2016)</f>
        <v>일반</v>
      </c>
      <c r="O2016">
        <f t="shared" si="31"/>
        <v>1.2827160000000001E-2</v>
      </c>
    </row>
    <row r="2017" spans="1:15" x14ac:dyDescent="0.3">
      <c r="A2017" s="73">
        <v>46311</v>
      </c>
      <c r="B2017" s="67" t="s">
        <v>2090</v>
      </c>
      <c r="C2017" s="68" t="s">
        <v>2811</v>
      </c>
      <c r="D2017" s="68" t="s">
        <v>5406</v>
      </c>
      <c r="E2017" s="67" t="s">
        <v>5407</v>
      </c>
      <c r="F2017" s="69">
        <v>4.0990000000000002</v>
      </c>
      <c r="G2017" s="70">
        <v>1.6816</v>
      </c>
      <c r="H2017" s="70">
        <v>3.6945999999999999</v>
      </c>
      <c r="I2017" s="73">
        <v>45859</v>
      </c>
      <c r="J2017" s="73">
        <v>46955</v>
      </c>
      <c r="K2017" s="69">
        <v>2.64</v>
      </c>
      <c r="L2017" s="68" t="s">
        <v>2609</v>
      </c>
      <c r="M2017" s="71">
        <v>4.5999999999999999E-3</v>
      </c>
      <c r="N2017" t="str">
        <f>_xll.IMDP("BND",D2017,$N$1,A2017)</f>
        <v>일반</v>
      </c>
      <c r="O2017">
        <f t="shared" si="31"/>
        <v>7.7353600000000002E-3</v>
      </c>
    </row>
    <row r="2018" spans="1:15" x14ac:dyDescent="0.3">
      <c r="A2018" s="73">
        <v>46311</v>
      </c>
      <c r="B2018" s="67" t="s">
        <v>2090</v>
      </c>
      <c r="C2018" s="68" t="s">
        <v>2811</v>
      </c>
      <c r="D2018" s="68" t="s">
        <v>5408</v>
      </c>
      <c r="E2018" s="67" t="s">
        <v>5409</v>
      </c>
      <c r="F2018" s="69">
        <v>4.2140000000000004</v>
      </c>
      <c r="G2018" s="70">
        <v>2.8954</v>
      </c>
      <c r="H2018" s="70">
        <v>9.2203999999999997</v>
      </c>
      <c r="I2018" s="73">
        <v>44120</v>
      </c>
      <c r="J2018" s="73">
        <v>47407</v>
      </c>
      <c r="K2018" s="69">
        <v>1.55</v>
      </c>
      <c r="L2018" s="68" t="s">
        <v>2609</v>
      </c>
      <c r="M2018" s="71">
        <v>4.7000000000000002E-3</v>
      </c>
      <c r="N2018" t="str">
        <f>_xll.IMDP("BND",D2018,$N$1,A2018)</f>
        <v>일반</v>
      </c>
      <c r="O2018">
        <f t="shared" si="31"/>
        <v>1.360838E-2</v>
      </c>
    </row>
    <row r="2019" spans="1:15" x14ac:dyDescent="0.3">
      <c r="A2019" s="73">
        <v>46311</v>
      </c>
      <c r="B2019" s="67" t="s">
        <v>2090</v>
      </c>
      <c r="C2019" s="68" t="s">
        <v>2811</v>
      </c>
      <c r="D2019" s="68" t="s">
        <v>5410</v>
      </c>
      <c r="E2019" s="67" t="s">
        <v>5411</v>
      </c>
      <c r="F2019" s="69">
        <v>4.2850000000000001</v>
      </c>
      <c r="G2019" s="70">
        <v>4.3201000000000001</v>
      </c>
      <c r="H2019" s="70">
        <v>21.4923</v>
      </c>
      <c r="I2019" s="73">
        <v>44365</v>
      </c>
      <c r="J2019" s="73">
        <v>48017</v>
      </c>
      <c r="K2019" s="69">
        <v>2.19</v>
      </c>
      <c r="L2019" s="68" t="s">
        <v>2609</v>
      </c>
      <c r="M2019" s="71">
        <v>3.8E-3</v>
      </c>
      <c r="N2019" t="str">
        <f>_xll.IMDP("BND",D2019,$N$1,A2019)</f>
        <v>일반</v>
      </c>
      <c r="O2019">
        <f t="shared" si="31"/>
        <v>1.6416380000000001E-2</v>
      </c>
    </row>
    <row r="2020" spans="1:15" x14ac:dyDescent="0.3">
      <c r="A2020" s="73">
        <v>46311</v>
      </c>
      <c r="B2020" s="67" t="s">
        <v>2090</v>
      </c>
      <c r="C2020" s="68" t="s">
        <v>2811</v>
      </c>
      <c r="D2020" s="68" t="s">
        <v>5412</v>
      </c>
      <c r="E2020" s="67" t="s">
        <v>5413</v>
      </c>
      <c r="F2020" s="69">
        <v>3.7589999999999999</v>
      </c>
      <c r="G2020" s="70">
        <v>0.48209999999999997</v>
      </c>
      <c r="H2020" s="70">
        <v>0.48170000000000002</v>
      </c>
      <c r="I2020" s="73">
        <v>45401</v>
      </c>
      <c r="J2020" s="73">
        <v>46496</v>
      </c>
      <c r="K2020" s="69">
        <v>3.61</v>
      </c>
      <c r="L2020" s="68" t="s">
        <v>2609</v>
      </c>
      <c r="M2020" s="71">
        <v>6.1000000000000004E-3</v>
      </c>
      <c r="N2020" t="str">
        <f>_xll.IMDP("BND",D2020,$N$1,A2020)</f>
        <v>일반</v>
      </c>
      <c r="O2020">
        <f t="shared" si="31"/>
        <v>2.9408099999999999E-3</v>
      </c>
    </row>
    <row r="2021" spans="1:15" x14ac:dyDescent="0.3">
      <c r="A2021" s="73">
        <v>46311</v>
      </c>
      <c r="B2021" s="67" t="s">
        <v>2090</v>
      </c>
      <c r="C2021" s="68" t="s">
        <v>2811</v>
      </c>
      <c r="D2021" s="68" t="s">
        <v>5414</v>
      </c>
      <c r="E2021" s="67" t="s">
        <v>5415</v>
      </c>
      <c r="F2021" s="69">
        <v>4.234</v>
      </c>
      <c r="G2021" s="70">
        <v>3.2690999999999999</v>
      </c>
      <c r="H2021" s="70">
        <v>12.7067</v>
      </c>
      <c r="I2021" s="73">
        <v>45775</v>
      </c>
      <c r="J2021" s="73">
        <v>47601</v>
      </c>
      <c r="K2021" s="69">
        <v>2.67</v>
      </c>
      <c r="L2021" s="68" t="s">
        <v>2609</v>
      </c>
      <c r="M2021" s="71">
        <v>5.3E-3</v>
      </c>
      <c r="N2021" t="str">
        <f>_xll.IMDP("BND",D2021,$N$1,A2021)</f>
        <v>일반</v>
      </c>
      <c r="O2021">
        <f t="shared" si="31"/>
        <v>1.7326229999999998E-2</v>
      </c>
    </row>
    <row r="2022" spans="1:15" x14ac:dyDescent="0.3">
      <c r="A2022" s="73">
        <v>46311</v>
      </c>
      <c r="B2022" s="67" t="s">
        <v>2090</v>
      </c>
      <c r="C2022" s="68" t="s">
        <v>2811</v>
      </c>
      <c r="D2022" s="68" t="s">
        <v>5416</v>
      </c>
      <c r="E2022" s="67" t="s">
        <v>5417</v>
      </c>
      <c r="F2022" s="69">
        <v>4.1779999999999999</v>
      </c>
      <c r="G2022" s="70">
        <v>2.3193000000000001</v>
      </c>
      <c r="H2022" s="70">
        <v>6.8571999999999997</v>
      </c>
      <c r="I2022" s="73">
        <v>45401</v>
      </c>
      <c r="J2022" s="73">
        <v>47227</v>
      </c>
      <c r="K2022" s="69">
        <v>3.65</v>
      </c>
      <c r="L2022" s="68" t="s">
        <v>2609</v>
      </c>
      <c r="M2022" s="71">
        <v>6.1000000000000004E-3</v>
      </c>
      <c r="N2022" t="str">
        <f>_xll.IMDP("BND",D2022,$N$1,A2022)</f>
        <v>일반</v>
      </c>
      <c r="O2022">
        <f t="shared" si="31"/>
        <v>1.4147730000000002E-2</v>
      </c>
    </row>
    <row r="2023" spans="1:15" x14ac:dyDescent="0.3">
      <c r="A2023" s="73">
        <v>46311</v>
      </c>
      <c r="B2023" s="67" t="s">
        <v>2090</v>
      </c>
      <c r="C2023" s="68" t="s">
        <v>2811</v>
      </c>
      <c r="D2023" s="68" t="s">
        <v>5418</v>
      </c>
      <c r="E2023" s="67" t="s">
        <v>5419</v>
      </c>
      <c r="F2023" s="69">
        <v>3.7330000000000001</v>
      </c>
      <c r="G2023" s="70">
        <v>0.45579999999999998</v>
      </c>
      <c r="H2023" s="70">
        <v>0.43140000000000001</v>
      </c>
      <c r="I2023" s="73">
        <v>42831</v>
      </c>
      <c r="J2023" s="73">
        <v>46483</v>
      </c>
      <c r="K2023" s="69">
        <v>2.2599999999999998</v>
      </c>
      <c r="L2023" s="68" t="s">
        <v>2609</v>
      </c>
      <c r="M2023" s="71">
        <v>3.2000000000000002E-3</v>
      </c>
      <c r="N2023" t="str">
        <f>_xll.IMDP("BND",D2023,$N$1,A2023)</f>
        <v>일반</v>
      </c>
      <c r="O2023">
        <f t="shared" si="31"/>
        <v>1.45856E-3</v>
      </c>
    </row>
    <row r="2024" spans="1:15" x14ac:dyDescent="0.3">
      <c r="A2024" s="73">
        <v>46311</v>
      </c>
      <c r="B2024" s="67" t="s">
        <v>2090</v>
      </c>
      <c r="C2024" s="68" t="s">
        <v>2811</v>
      </c>
      <c r="D2024" s="68" t="s">
        <v>5420</v>
      </c>
      <c r="E2024" s="67" t="s">
        <v>5421</v>
      </c>
      <c r="F2024" s="69">
        <v>4.0720000000000001</v>
      </c>
      <c r="G2024" s="70">
        <v>1.2492000000000001</v>
      </c>
      <c r="H2024" s="70">
        <v>2.1894999999999998</v>
      </c>
      <c r="I2024" s="73">
        <v>43136</v>
      </c>
      <c r="J2024" s="73">
        <v>46788</v>
      </c>
      <c r="K2024" s="69">
        <v>2.9</v>
      </c>
      <c r="L2024" s="68" t="s">
        <v>2609</v>
      </c>
      <c r="M2024" s="71">
        <v>9.1999999999999998E-3</v>
      </c>
      <c r="N2024" t="str">
        <f>_xll.IMDP("BND",D2024,$N$1,A2024)</f>
        <v>일반</v>
      </c>
      <c r="O2024">
        <f t="shared" si="31"/>
        <v>1.149264E-2</v>
      </c>
    </row>
    <row r="2025" spans="1:15" x14ac:dyDescent="0.3">
      <c r="A2025" s="73">
        <v>46311</v>
      </c>
      <c r="B2025" s="67" t="s">
        <v>2090</v>
      </c>
      <c r="C2025" s="68" t="s">
        <v>2811</v>
      </c>
      <c r="D2025" s="68" t="s">
        <v>5422</v>
      </c>
      <c r="E2025" s="67" t="s">
        <v>5423</v>
      </c>
      <c r="F2025" s="69">
        <v>4.2279999999999998</v>
      </c>
      <c r="G2025" s="70">
        <v>2.7298</v>
      </c>
      <c r="H2025" s="70">
        <v>8.8737999999999992</v>
      </c>
      <c r="I2025" s="73">
        <v>43697</v>
      </c>
      <c r="J2025" s="73">
        <v>47350</v>
      </c>
      <c r="K2025" s="69">
        <v>1.27</v>
      </c>
      <c r="L2025" s="68" t="s">
        <v>2609</v>
      </c>
      <c r="M2025" s="71">
        <v>3.3999999999999998E-3</v>
      </c>
      <c r="N2025" t="str">
        <f>_xll.IMDP("BND",D2025,$N$1,A2025)</f>
        <v>일반</v>
      </c>
      <c r="O2025">
        <f t="shared" si="31"/>
        <v>9.2813199999999992E-3</v>
      </c>
    </row>
    <row r="2026" spans="1:15" x14ac:dyDescent="0.3">
      <c r="A2026" s="73">
        <v>46311</v>
      </c>
      <c r="B2026" s="67" t="s">
        <v>2090</v>
      </c>
      <c r="C2026" s="68" t="s">
        <v>2811</v>
      </c>
      <c r="D2026" s="68" t="s">
        <v>5424</v>
      </c>
      <c r="E2026" s="67" t="s">
        <v>5425</v>
      </c>
      <c r="F2026" s="69">
        <v>4.2629999999999999</v>
      </c>
      <c r="G2026" s="70">
        <v>3.6495000000000002</v>
      </c>
      <c r="H2026" s="70">
        <v>15.366</v>
      </c>
      <c r="I2026" s="73">
        <v>44064</v>
      </c>
      <c r="J2026" s="73">
        <v>47716</v>
      </c>
      <c r="K2026" s="69">
        <v>1.54</v>
      </c>
      <c r="L2026" s="68" t="s">
        <v>2609</v>
      </c>
      <c r="M2026" s="71">
        <v>2.5000000000000001E-3</v>
      </c>
      <c r="N2026" t="str">
        <f>_xll.IMDP("BND",D2026,$N$1,A2026)</f>
        <v>일반</v>
      </c>
      <c r="O2026">
        <f t="shared" si="31"/>
        <v>9.1237499999999999E-3</v>
      </c>
    </row>
    <row r="2027" spans="1:15" x14ac:dyDescent="0.3">
      <c r="A2027" s="73">
        <v>46311</v>
      </c>
      <c r="B2027" s="67" t="s">
        <v>2090</v>
      </c>
      <c r="C2027" s="68" t="s">
        <v>2811</v>
      </c>
      <c r="D2027" s="68" t="s">
        <v>5426</v>
      </c>
      <c r="E2027" s="67" t="s">
        <v>5427</v>
      </c>
      <c r="F2027" s="69">
        <v>3.8570000000000002</v>
      </c>
      <c r="G2027" s="70">
        <v>0.59589999999999999</v>
      </c>
      <c r="H2027" s="70">
        <v>0.50509999999999999</v>
      </c>
      <c r="I2027" s="73">
        <v>44711</v>
      </c>
      <c r="J2027" s="73">
        <v>46535</v>
      </c>
      <c r="K2027" s="69">
        <v>3.48</v>
      </c>
      <c r="L2027" s="68" t="s">
        <v>2609</v>
      </c>
      <c r="M2027" s="71">
        <v>6.0000000000000001E-3</v>
      </c>
      <c r="N2027" t="str">
        <f>_xll.IMDP("BND",D2027,$N$1,A2027)</f>
        <v>일반</v>
      </c>
      <c r="O2027">
        <f t="shared" si="31"/>
        <v>3.5753999999999998E-3</v>
      </c>
    </row>
    <row r="2028" spans="1:15" x14ac:dyDescent="0.3">
      <c r="A2028" s="73">
        <v>46311</v>
      </c>
      <c r="B2028" s="67" t="s">
        <v>2090</v>
      </c>
      <c r="C2028" s="68" t="s">
        <v>2811</v>
      </c>
      <c r="D2028" s="68" t="s">
        <v>5428</v>
      </c>
      <c r="E2028" s="67" t="s">
        <v>5429</v>
      </c>
      <c r="F2028" s="69">
        <v>3.673</v>
      </c>
      <c r="G2028" s="70">
        <v>0.40820000000000001</v>
      </c>
      <c r="H2028" s="70">
        <v>0.26829999999999998</v>
      </c>
      <c r="I2028" s="73">
        <v>45371</v>
      </c>
      <c r="J2028" s="73">
        <v>46465</v>
      </c>
      <c r="K2028" s="69">
        <v>3.64</v>
      </c>
      <c r="L2028" s="68" t="s">
        <v>2609</v>
      </c>
      <c r="M2028" s="71">
        <v>5.1000000000000004E-3</v>
      </c>
      <c r="N2028" t="str">
        <f>_xll.IMDP("BND",D2028,$N$1,A2028)</f>
        <v>일반</v>
      </c>
      <c r="O2028">
        <f t="shared" si="31"/>
        <v>2.0818200000000003E-3</v>
      </c>
    </row>
    <row r="2029" spans="1:15" x14ac:dyDescent="0.3">
      <c r="A2029" s="73">
        <v>46311</v>
      </c>
      <c r="B2029" s="67" t="s">
        <v>2090</v>
      </c>
      <c r="C2029" s="68" t="s">
        <v>2811</v>
      </c>
      <c r="D2029" s="68" t="s">
        <v>5430</v>
      </c>
      <c r="E2029" s="67" t="s">
        <v>5431</v>
      </c>
      <c r="F2029" s="69">
        <v>3.883</v>
      </c>
      <c r="G2029" s="70">
        <v>0.6159</v>
      </c>
      <c r="H2029" s="70">
        <v>0.53439999999999999</v>
      </c>
      <c r="I2029" s="73">
        <v>45448</v>
      </c>
      <c r="J2029" s="73">
        <v>46542</v>
      </c>
      <c r="K2029" s="69">
        <v>3.56</v>
      </c>
      <c r="L2029" s="68" t="s">
        <v>2609</v>
      </c>
      <c r="M2029" s="71">
        <v>5.5999999999999999E-3</v>
      </c>
      <c r="N2029" t="str">
        <f>_xll.IMDP("BND",D2029,$N$1,A2029)</f>
        <v>일반</v>
      </c>
      <c r="O2029">
        <f t="shared" si="31"/>
        <v>3.44904E-3</v>
      </c>
    </row>
    <row r="2030" spans="1:15" x14ac:dyDescent="0.3">
      <c r="A2030" s="73">
        <v>46311</v>
      </c>
      <c r="B2030" s="67" t="s">
        <v>2090</v>
      </c>
      <c r="C2030" s="68" t="s">
        <v>2811</v>
      </c>
      <c r="D2030" s="68" t="s">
        <v>5432</v>
      </c>
      <c r="E2030" s="67" t="s">
        <v>5433</v>
      </c>
      <c r="F2030" s="69">
        <v>4.2389999999999999</v>
      </c>
      <c r="G2030" s="70">
        <v>2.8443999999999998</v>
      </c>
      <c r="H2030" s="70">
        <v>9.0958000000000006</v>
      </c>
      <c r="I2030" s="73">
        <v>45596</v>
      </c>
      <c r="J2030" s="73">
        <v>47422</v>
      </c>
      <c r="K2030" s="69">
        <v>3.31</v>
      </c>
      <c r="L2030" s="68" t="s">
        <v>2609</v>
      </c>
      <c r="M2030" s="71">
        <v>6.4000000000000003E-3</v>
      </c>
      <c r="N2030" t="str">
        <f>_xll.IMDP("BND",D2030,$N$1,A2030)</f>
        <v>일반</v>
      </c>
      <c r="O2030">
        <f t="shared" si="31"/>
        <v>1.820416E-2</v>
      </c>
    </row>
    <row r="2031" spans="1:15" x14ac:dyDescent="0.3">
      <c r="A2031" s="73">
        <v>46311</v>
      </c>
      <c r="B2031" s="67" t="s">
        <v>2090</v>
      </c>
      <c r="C2031" s="68" t="s">
        <v>2811</v>
      </c>
      <c r="D2031" s="68" t="s">
        <v>5434</v>
      </c>
      <c r="E2031" s="67" t="s">
        <v>5435</v>
      </c>
      <c r="F2031" s="69">
        <v>4.2450000000000001</v>
      </c>
      <c r="G2031" s="70">
        <v>3.1162999999999998</v>
      </c>
      <c r="H2031" s="70">
        <v>10.8249</v>
      </c>
      <c r="I2031" s="73">
        <v>45700</v>
      </c>
      <c r="J2031" s="73">
        <v>47526</v>
      </c>
      <c r="K2031" s="69">
        <v>2.94</v>
      </c>
      <c r="L2031" s="68" t="s">
        <v>2609</v>
      </c>
      <c r="M2031" s="71">
        <v>5.4000000000000003E-3</v>
      </c>
      <c r="N2031" t="str">
        <f>_xll.IMDP("BND",D2031,$N$1,A2031)</f>
        <v>일반</v>
      </c>
      <c r="O2031">
        <f t="shared" si="31"/>
        <v>1.6828019999999999E-2</v>
      </c>
    </row>
    <row r="2032" spans="1:15" x14ac:dyDescent="0.3">
      <c r="A2032" s="73">
        <v>46311</v>
      </c>
      <c r="B2032" s="67" t="s">
        <v>2090</v>
      </c>
      <c r="C2032" s="68" t="s">
        <v>2811</v>
      </c>
      <c r="D2032" s="68" t="s">
        <v>5436</v>
      </c>
      <c r="E2032" s="67" t="s">
        <v>5437</v>
      </c>
      <c r="F2032" s="69">
        <v>4.07</v>
      </c>
      <c r="G2032" s="70">
        <v>1.3766</v>
      </c>
      <c r="H2032" s="70">
        <v>2.2591999999999999</v>
      </c>
      <c r="I2032" s="73">
        <v>45735</v>
      </c>
      <c r="J2032" s="73">
        <v>46831</v>
      </c>
      <c r="K2032" s="69">
        <v>2.9</v>
      </c>
      <c r="L2032" s="68" t="s">
        <v>2609</v>
      </c>
      <c r="M2032" s="71">
        <v>2.3E-3</v>
      </c>
      <c r="N2032" t="str">
        <f>_xll.IMDP("BND",D2032,$N$1,A2032)</f>
        <v>일반</v>
      </c>
      <c r="O2032">
        <f t="shared" si="31"/>
        <v>3.1661800000000002E-3</v>
      </c>
    </row>
    <row r="2033" spans="1:15" x14ac:dyDescent="0.3">
      <c r="A2033" s="73">
        <v>46311</v>
      </c>
      <c r="B2033" s="67" t="s">
        <v>2090</v>
      </c>
      <c r="C2033" s="68" t="s">
        <v>2811</v>
      </c>
      <c r="D2033" s="68" t="s">
        <v>5438</v>
      </c>
      <c r="E2033" s="67" t="s">
        <v>5439</v>
      </c>
      <c r="F2033" s="69">
        <v>4.1059999999999999</v>
      </c>
      <c r="G2033" s="70">
        <v>1.6288</v>
      </c>
      <c r="H2033" s="70">
        <v>3.0929000000000002</v>
      </c>
      <c r="I2033" s="73">
        <v>45832</v>
      </c>
      <c r="J2033" s="73">
        <v>46928</v>
      </c>
      <c r="K2033" s="69">
        <v>2.74</v>
      </c>
      <c r="L2033" s="68" t="s">
        <v>2609</v>
      </c>
      <c r="M2033" s="71">
        <v>5.0000000000000001E-3</v>
      </c>
      <c r="N2033" t="str">
        <f>_xll.IMDP("BND",D2033,$N$1,A2033)</f>
        <v>일반</v>
      </c>
      <c r="O2033">
        <f t="shared" si="31"/>
        <v>8.1440000000000002E-3</v>
      </c>
    </row>
    <row r="2034" spans="1:15" x14ac:dyDescent="0.3">
      <c r="A2034" s="73">
        <v>46311</v>
      </c>
      <c r="B2034" s="67" t="s">
        <v>2090</v>
      </c>
      <c r="C2034" s="68" t="s">
        <v>2811</v>
      </c>
      <c r="D2034" s="68" t="s">
        <v>5440</v>
      </c>
      <c r="E2034" s="67" t="s">
        <v>5441</v>
      </c>
      <c r="F2034" s="69">
        <v>4.34</v>
      </c>
      <c r="G2034" s="70">
        <v>7.6955</v>
      </c>
      <c r="H2034" s="70">
        <v>68.266199999999998</v>
      </c>
      <c r="I2034" s="73">
        <v>45946</v>
      </c>
      <c r="J2034" s="73">
        <v>49598</v>
      </c>
      <c r="K2034" s="69">
        <v>3.05</v>
      </c>
      <c r="L2034" s="68" t="s">
        <v>2609</v>
      </c>
      <c r="M2034" s="71">
        <v>7.1999999999999998E-3</v>
      </c>
      <c r="N2034" t="str">
        <f>_xll.IMDP("BND",D2034,$N$1,A2034)</f>
        <v>일반</v>
      </c>
      <c r="O2034">
        <f t="shared" si="31"/>
        <v>5.5407600000000001E-2</v>
      </c>
    </row>
    <row r="2035" spans="1:15" x14ac:dyDescent="0.3">
      <c r="A2035" s="73">
        <v>46311</v>
      </c>
      <c r="B2035" s="67" t="s">
        <v>2090</v>
      </c>
      <c r="C2035" s="68" t="s">
        <v>2811</v>
      </c>
      <c r="D2035" s="68" t="s">
        <v>5442</v>
      </c>
      <c r="E2035" s="67" t="s">
        <v>5443</v>
      </c>
      <c r="F2035" s="69">
        <v>4.2889999999999997</v>
      </c>
      <c r="G2035" s="70">
        <v>3.9636999999999998</v>
      </c>
      <c r="H2035" s="70">
        <v>17.573399999999999</v>
      </c>
      <c r="I2035" s="73">
        <v>46078</v>
      </c>
      <c r="J2035" s="73">
        <v>47904</v>
      </c>
      <c r="K2035" s="69">
        <v>3.77</v>
      </c>
      <c r="L2035" s="68" t="s">
        <v>2609</v>
      </c>
      <c r="M2035" s="71">
        <v>7.3000000000000001E-3</v>
      </c>
      <c r="N2035" t="str">
        <f>_xll.IMDP("BND",D2035,$N$1,A2035)</f>
        <v>일반</v>
      </c>
      <c r="O2035">
        <f t="shared" si="31"/>
        <v>2.8935009999999997E-2</v>
      </c>
    </row>
    <row r="2036" spans="1:15" x14ac:dyDescent="0.3">
      <c r="A2036" s="73">
        <v>46311</v>
      </c>
      <c r="B2036" s="67" t="s">
        <v>2090</v>
      </c>
      <c r="C2036" s="68" t="s">
        <v>2811</v>
      </c>
      <c r="D2036" s="68" t="s">
        <v>5444</v>
      </c>
      <c r="E2036" s="67" t="s">
        <v>5445</v>
      </c>
      <c r="F2036" s="69">
        <v>4.0860000000000003</v>
      </c>
      <c r="G2036" s="70">
        <v>1.5216000000000001</v>
      </c>
      <c r="H2036" s="70">
        <v>2.7423999999999999</v>
      </c>
      <c r="I2036" s="73">
        <v>46162</v>
      </c>
      <c r="J2036" s="73">
        <v>46893</v>
      </c>
      <c r="K2036" s="69">
        <v>3.89</v>
      </c>
      <c r="L2036" s="68" t="s">
        <v>2609</v>
      </c>
      <c r="M2036" s="71">
        <v>2.8E-3</v>
      </c>
      <c r="N2036" t="str">
        <f>_xll.IMDP("BND",D2036,$N$1,A2036)</f>
        <v>일반</v>
      </c>
      <c r="O2036">
        <f t="shared" si="31"/>
        <v>4.2604800000000005E-3</v>
      </c>
    </row>
    <row r="2037" spans="1:15" x14ac:dyDescent="0.3">
      <c r="A2037" s="73">
        <v>46311</v>
      </c>
      <c r="B2037" s="67" t="s">
        <v>2090</v>
      </c>
      <c r="C2037" s="68" t="s">
        <v>2811</v>
      </c>
      <c r="D2037" s="68" t="s">
        <v>5446</v>
      </c>
      <c r="E2037" s="67" t="s">
        <v>5447</v>
      </c>
      <c r="F2037" s="69">
        <v>4.0469999999999997</v>
      </c>
      <c r="G2037" s="70">
        <v>1.0886</v>
      </c>
      <c r="H2037" s="70">
        <v>1.4711000000000001</v>
      </c>
      <c r="I2037" s="73">
        <v>46177</v>
      </c>
      <c r="J2037" s="73">
        <v>46724</v>
      </c>
      <c r="K2037" s="69">
        <v>3.82</v>
      </c>
      <c r="L2037" s="68" t="s">
        <v>2609</v>
      </c>
      <c r="M2037" s="71">
        <v>2.8E-3</v>
      </c>
      <c r="N2037" t="str">
        <f>_xll.IMDP("BND",D2037,$N$1,A2037)</f>
        <v>일반</v>
      </c>
      <c r="O2037">
        <f t="shared" si="31"/>
        <v>3.0480799999999999E-3</v>
      </c>
    </row>
    <row r="2038" spans="1:15" x14ac:dyDescent="0.3">
      <c r="A2038" s="73">
        <v>46311</v>
      </c>
      <c r="B2038" s="67" t="s">
        <v>2090</v>
      </c>
      <c r="C2038" s="68" t="s">
        <v>2811</v>
      </c>
      <c r="D2038" s="68" t="s">
        <v>14280</v>
      </c>
      <c r="E2038" s="67" t="s">
        <v>14281</v>
      </c>
      <c r="F2038" s="69">
        <v>4.1189999999999998</v>
      </c>
      <c r="G2038" s="70">
        <v>1.6671</v>
      </c>
      <c r="H2038" s="70">
        <v>3.2448000000000001</v>
      </c>
      <c r="I2038" s="73">
        <v>46217</v>
      </c>
      <c r="J2038" s="73">
        <v>46948</v>
      </c>
      <c r="K2038" s="69">
        <v>4.08</v>
      </c>
      <c r="L2038" s="68" t="s">
        <v>2609</v>
      </c>
      <c r="M2038" s="71">
        <v>4.5999999999999999E-3</v>
      </c>
      <c r="N2038" t="str">
        <f>_xll.IMDP("BND",D2038,$N$1,A2038)</f>
        <v>일반</v>
      </c>
      <c r="O2038">
        <f t="shared" si="31"/>
        <v>7.6686599999999999E-3</v>
      </c>
    </row>
    <row r="2039" spans="1:15" x14ac:dyDescent="0.3">
      <c r="A2039" s="73">
        <v>46311</v>
      </c>
      <c r="B2039" s="67" t="s">
        <v>2090</v>
      </c>
      <c r="C2039" s="68" t="s">
        <v>2811</v>
      </c>
      <c r="D2039" s="68" t="s">
        <v>5448</v>
      </c>
      <c r="E2039" s="67" t="s">
        <v>5449</v>
      </c>
      <c r="F2039" s="69">
        <v>4.3049999999999997</v>
      </c>
      <c r="G2039" s="70">
        <v>5.7835000000000001</v>
      </c>
      <c r="H2039" s="70">
        <v>39.010199999999998</v>
      </c>
      <c r="I2039" s="73">
        <v>41436</v>
      </c>
      <c r="J2039" s="73">
        <v>48741</v>
      </c>
      <c r="K2039" s="69">
        <v>3.4</v>
      </c>
      <c r="L2039" s="68" t="s">
        <v>2609</v>
      </c>
      <c r="M2039" s="71">
        <v>3.5999999999999999E-3</v>
      </c>
      <c r="N2039" t="str">
        <f>_xll.IMDP("BND",D2039,$N$1,A2039)</f>
        <v>일반</v>
      </c>
      <c r="O2039">
        <f t="shared" si="31"/>
        <v>2.0820599999999998E-2</v>
      </c>
    </row>
    <row r="2040" spans="1:15" x14ac:dyDescent="0.3">
      <c r="A2040" s="73">
        <v>46311</v>
      </c>
      <c r="B2040" s="67" t="s">
        <v>2090</v>
      </c>
      <c r="C2040" s="68" t="s">
        <v>2811</v>
      </c>
      <c r="D2040" s="68" t="s">
        <v>5450</v>
      </c>
      <c r="E2040" s="67" t="s">
        <v>5451</v>
      </c>
      <c r="F2040" s="69">
        <v>4.32</v>
      </c>
      <c r="G2040" s="70">
        <v>6.7218999999999998</v>
      </c>
      <c r="H2040" s="70">
        <v>52.440899999999999</v>
      </c>
      <c r="I2040" s="73">
        <v>41864</v>
      </c>
      <c r="J2040" s="73">
        <v>49169</v>
      </c>
      <c r="K2040" s="69">
        <v>3.33</v>
      </c>
      <c r="L2040" s="68" t="s">
        <v>2609</v>
      </c>
      <c r="M2040" s="71">
        <v>3.5000000000000001E-3</v>
      </c>
      <c r="N2040" t="str">
        <f>_xll.IMDP("BND",D2040,$N$1,A2040)</f>
        <v>일반</v>
      </c>
      <c r="O2040">
        <f t="shared" si="31"/>
        <v>2.352665E-2</v>
      </c>
    </row>
    <row r="2041" spans="1:15" x14ac:dyDescent="0.3">
      <c r="A2041" s="73">
        <v>46311</v>
      </c>
      <c r="B2041" s="67" t="s">
        <v>2090</v>
      </c>
      <c r="C2041" s="68" t="s">
        <v>2811</v>
      </c>
      <c r="D2041" s="68" t="s">
        <v>5452</v>
      </c>
      <c r="E2041" s="67" t="s">
        <v>5453</v>
      </c>
      <c r="F2041" s="69">
        <v>4.3460000000000001</v>
      </c>
      <c r="G2041" s="70">
        <v>8.8245000000000005</v>
      </c>
      <c r="H2041" s="70">
        <v>87.040499999999994</v>
      </c>
      <c r="I2041" s="73">
        <v>42619</v>
      </c>
      <c r="J2041" s="73">
        <v>49924</v>
      </c>
      <c r="K2041" s="69">
        <v>1.65</v>
      </c>
      <c r="L2041" s="68" t="s">
        <v>2609</v>
      </c>
      <c r="M2041" s="71">
        <v>7.3000000000000001E-3</v>
      </c>
      <c r="N2041" t="str">
        <f>_xll.IMDP("BND",D2041,$N$1,A2041)</f>
        <v>일반</v>
      </c>
      <c r="O2041">
        <f t="shared" si="31"/>
        <v>6.441885E-2</v>
      </c>
    </row>
    <row r="2042" spans="1:15" x14ac:dyDescent="0.3">
      <c r="A2042" s="73">
        <v>46311</v>
      </c>
      <c r="B2042" s="67" t="s">
        <v>2090</v>
      </c>
      <c r="C2042" s="68" t="s">
        <v>2811</v>
      </c>
      <c r="D2042" s="68" t="s">
        <v>5454</v>
      </c>
      <c r="E2042" s="67" t="s">
        <v>5455</v>
      </c>
      <c r="F2042" s="69">
        <v>4.3609999999999998</v>
      </c>
      <c r="G2042" s="70">
        <v>9.2972000000000001</v>
      </c>
      <c r="H2042" s="70">
        <v>101.3027</v>
      </c>
      <c r="I2042" s="73">
        <v>43136</v>
      </c>
      <c r="J2042" s="73">
        <v>50441</v>
      </c>
      <c r="K2042" s="69">
        <v>2.92</v>
      </c>
      <c r="L2042" s="68" t="s">
        <v>2609</v>
      </c>
      <c r="M2042" s="71">
        <v>6.1000000000000004E-3</v>
      </c>
      <c r="N2042" t="str">
        <f>_xll.IMDP("BND",D2042,$N$1,A2042)</f>
        <v>일반</v>
      </c>
      <c r="O2042">
        <f t="shared" si="31"/>
        <v>5.6712920000000007E-2</v>
      </c>
    </row>
    <row r="2043" spans="1:15" x14ac:dyDescent="0.3">
      <c r="A2043" s="73">
        <v>46311</v>
      </c>
      <c r="B2043" s="67" t="s">
        <v>2090</v>
      </c>
      <c r="C2043" s="68" t="s">
        <v>2811</v>
      </c>
      <c r="D2043" s="68" t="s">
        <v>5456</v>
      </c>
      <c r="E2043" s="67" t="s">
        <v>5457</v>
      </c>
      <c r="F2043" s="69">
        <v>4.3929999999999998</v>
      </c>
      <c r="G2043" s="70">
        <v>11.3705</v>
      </c>
      <c r="H2043" s="70">
        <v>147.66980000000001</v>
      </c>
      <c r="I2043" s="73">
        <v>43910</v>
      </c>
      <c r="J2043" s="73">
        <v>51215</v>
      </c>
      <c r="K2043" s="69">
        <v>1.85</v>
      </c>
      <c r="L2043" s="68" t="s">
        <v>2609</v>
      </c>
      <c r="M2043" s="71">
        <v>2.0999999999999999E-3</v>
      </c>
      <c r="N2043" t="str">
        <f>_xll.IMDP("BND",D2043,$N$1,A2043)</f>
        <v>일반</v>
      </c>
      <c r="O2043">
        <f t="shared" si="31"/>
        <v>2.3878049999999998E-2</v>
      </c>
    </row>
    <row r="2044" spans="1:15" x14ac:dyDescent="0.3">
      <c r="A2044" s="73">
        <v>46311</v>
      </c>
      <c r="B2044" s="67" t="s">
        <v>2090</v>
      </c>
      <c r="C2044" s="68" t="s">
        <v>2811</v>
      </c>
      <c r="D2044" s="68" t="s">
        <v>5458</v>
      </c>
      <c r="E2044" s="67" t="s">
        <v>5459</v>
      </c>
      <c r="F2044" s="69">
        <v>4.25</v>
      </c>
      <c r="G2044" s="70">
        <v>3.2864</v>
      </c>
      <c r="H2044" s="70">
        <v>12.6043</v>
      </c>
      <c r="I2044" s="73">
        <v>43923</v>
      </c>
      <c r="J2044" s="73">
        <v>47575</v>
      </c>
      <c r="K2044" s="69">
        <v>1.8</v>
      </c>
      <c r="L2044" s="68" t="s">
        <v>2609</v>
      </c>
      <c r="M2044" s="71">
        <v>3.8E-3</v>
      </c>
      <c r="N2044" t="str">
        <f>_xll.IMDP("BND",D2044,$N$1,A2044)</f>
        <v>일반</v>
      </c>
      <c r="O2044">
        <f t="shared" si="31"/>
        <v>1.2488320000000001E-2</v>
      </c>
    </row>
    <row r="2045" spans="1:15" x14ac:dyDescent="0.3">
      <c r="A2045" s="73">
        <v>46311</v>
      </c>
      <c r="B2045" s="67" t="s">
        <v>2090</v>
      </c>
      <c r="C2045" s="68" t="s">
        <v>2811</v>
      </c>
      <c r="D2045" s="68" t="s">
        <v>5460</v>
      </c>
      <c r="E2045" s="67" t="s">
        <v>5461</v>
      </c>
      <c r="F2045" s="69">
        <v>4.4000000000000004</v>
      </c>
      <c r="G2045" s="70">
        <v>11.795500000000001</v>
      </c>
      <c r="H2045" s="70">
        <v>158.26519999999999</v>
      </c>
      <c r="I2045" s="73">
        <v>44064</v>
      </c>
      <c r="J2045" s="73">
        <v>51369</v>
      </c>
      <c r="K2045" s="69">
        <v>1.65</v>
      </c>
      <c r="L2045" s="68" t="s">
        <v>2609</v>
      </c>
      <c r="M2045" s="71">
        <v>3.3E-3</v>
      </c>
      <c r="N2045" t="str">
        <f>_xll.IMDP("BND",D2045,$N$1,A2045)</f>
        <v>일반</v>
      </c>
      <c r="O2045">
        <f t="shared" si="31"/>
        <v>3.8925149999999999E-2</v>
      </c>
    </row>
    <row r="2046" spans="1:15" x14ac:dyDescent="0.3">
      <c r="A2046" s="73">
        <v>46311</v>
      </c>
      <c r="B2046" s="67" t="s">
        <v>2090</v>
      </c>
      <c r="C2046" s="68" t="s">
        <v>2811</v>
      </c>
      <c r="D2046" s="68" t="s">
        <v>5462</v>
      </c>
      <c r="E2046" s="67" t="s">
        <v>5463</v>
      </c>
      <c r="F2046" s="69">
        <v>4.3</v>
      </c>
      <c r="G2046" s="70">
        <v>4.2214</v>
      </c>
      <c r="H2046" s="70">
        <v>20.619800000000001</v>
      </c>
      <c r="I2046" s="73">
        <v>44330</v>
      </c>
      <c r="J2046" s="73">
        <v>47982</v>
      </c>
      <c r="K2046" s="69">
        <v>2.2599999999999998</v>
      </c>
      <c r="L2046" s="68" t="s">
        <v>2609</v>
      </c>
      <c r="M2046" s="71">
        <v>4.7000000000000002E-3</v>
      </c>
      <c r="N2046" t="str">
        <f>_xll.IMDP("BND",D2046,$N$1,A2046)</f>
        <v>일반</v>
      </c>
      <c r="O2046">
        <f t="shared" si="31"/>
        <v>1.984058E-2</v>
      </c>
    </row>
    <row r="2047" spans="1:15" x14ac:dyDescent="0.3">
      <c r="A2047" s="73">
        <v>46311</v>
      </c>
      <c r="B2047" s="67" t="s">
        <v>2090</v>
      </c>
      <c r="C2047" s="68" t="s">
        <v>2811</v>
      </c>
      <c r="D2047" s="68" t="s">
        <v>5464</v>
      </c>
      <c r="E2047" s="67" t="s">
        <v>5465</v>
      </c>
      <c r="F2047" s="69">
        <v>4.4770000000000003</v>
      </c>
      <c r="G2047" s="70">
        <v>17.052499999999998</v>
      </c>
      <c r="H2047" s="70">
        <v>373.75790000000001</v>
      </c>
      <c r="I2047" s="73">
        <v>44477</v>
      </c>
      <c r="J2047" s="73">
        <v>55434</v>
      </c>
      <c r="K2047" s="69">
        <v>2.39</v>
      </c>
      <c r="L2047" s="68" t="s">
        <v>2609</v>
      </c>
      <c r="M2047" s="71">
        <v>1.6000000000000001E-3</v>
      </c>
      <c r="N2047" t="str">
        <f>_xll.IMDP("BND",D2047,$N$1,A2047)</f>
        <v>일반</v>
      </c>
      <c r="O2047">
        <f t="shared" si="31"/>
        <v>2.7283999999999999E-2</v>
      </c>
    </row>
    <row r="2048" spans="1:15" x14ac:dyDescent="0.3">
      <c r="A2048" s="73">
        <v>46311</v>
      </c>
      <c r="B2048" s="67" t="s">
        <v>2090</v>
      </c>
      <c r="C2048" s="68" t="s">
        <v>2811</v>
      </c>
      <c r="D2048" s="68" t="s">
        <v>5466</v>
      </c>
      <c r="E2048" s="67" t="s">
        <v>5467</v>
      </c>
      <c r="F2048" s="69">
        <v>4.1920000000000002</v>
      </c>
      <c r="G2048" s="70">
        <v>2.2959999999999998</v>
      </c>
      <c r="H2048" s="70">
        <v>5.9866000000000001</v>
      </c>
      <c r="I2048" s="73">
        <v>45371</v>
      </c>
      <c r="J2048" s="73">
        <v>47197</v>
      </c>
      <c r="K2048" s="69">
        <v>3.66</v>
      </c>
      <c r="L2048" s="68" t="s">
        <v>2609</v>
      </c>
      <c r="M2048" s="71">
        <v>4.1000000000000003E-3</v>
      </c>
      <c r="N2048" t="str">
        <f>_xll.IMDP("BND",D2048,$N$1,A2048)</f>
        <v>일반</v>
      </c>
      <c r="O2048">
        <f t="shared" si="31"/>
        <v>9.4135999999999994E-3</v>
      </c>
    </row>
    <row r="2049" spans="1:15" x14ac:dyDescent="0.3">
      <c r="A2049" s="73">
        <v>46311</v>
      </c>
      <c r="B2049" s="67" t="s">
        <v>2090</v>
      </c>
      <c r="C2049" s="68" t="s">
        <v>2811</v>
      </c>
      <c r="D2049" s="68" t="s">
        <v>5468</v>
      </c>
      <c r="E2049" s="67" t="s">
        <v>5469</v>
      </c>
      <c r="F2049" s="69">
        <v>4.2119999999999997</v>
      </c>
      <c r="G2049" s="70">
        <v>2.4838</v>
      </c>
      <c r="H2049" s="70">
        <v>6.9757999999999996</v>
      </c>
      <c r="I2049" s="73">
        <v>45448</v>
      </c>
      <c r="J2049" s="73">
        <v>47274</v>
      </c>
      <c r="K2049" s="69">
        <v>3.55</v>
      </c>
      <c r="L2049" s="68" t="s">
        <v>2609</v>
      </c>
      <c r="M2049" s="71">
        <v>4.1000000000000003E-3</v>
      </c>
      <c r="N2049" t="str">
        <f>_xll.IMDP("BND",D2049,$N$1,A2049)</f>
        <v>일반</v>
      </c>
      <c r="O2049">
        <f t="shared" si="31"/>
        <v>1.0183580000000001E-2</v>
      </c>
    </row>
    <row r="2050" spans="1:15" x14ac:dyDescent="0.3">
      <c r="A2050" s="73">
        <v>46311</v>
      </c>
      <c r="B2050" s="67" t="s">
        <v>2090</v>
      </c>
      <c r="C2050" s="68" t="s">
        <v>2811</v>
      </c>
      <c r="D2050" s="68" t="s">
        <v>5470</v>
      </c>
      <c r="E2050" s="67" t="s">
        <v>5471</v>
      </c>
      <c r="F2050" s="69">
        <v>4.2290000000000001</v>
      </c>
      <c r="G2050" s="70">
        <v>2.6577000000000002</v>
      </c>
      <c r="H2050" s="70">
        <v>7.9496000000000002</v>
      </c>
      <c r="I2050" s="73">
        <v>45516</v>
      </c>
      <c r="J2050" s="73">
        <v>47342</v>
      </c>
      <c r="K2050" s="69">
        <v>3.19</v>
      </c>
      <c r="L2050" s="68" t="s">
        <v>2609</v>
      </c>
      <c r="M2050" s="71">
        <v>3.5999999999999999E-3</v>
      </c>
      <c r="N2050" t="str">
        <f>_xll.IMDP("BND",D2050,$N$1,A2050)</f>
        <v>일반</v>
      </c>
      <c r="O2050">
        <f t="shared" ref="O2050:O2113" si="32">M2050*G2050</f>
        <v>9.56772E-3</v>
      </c>
    </row>
    <row r="2051" spans="1:15" x14ac:dyDescent="0.3">
      <c r="A2051" s="73">
        <v>46311</v>
      </c>
      <c r="B2051" s="67" t="s">
        <v>2090</v>
      </c>
      <c r="C2051" s="68" t="s">
        <v>2811</v>
      </c>
      <c r="D2051" s="68" t="s">
        <v>5472</v>
      </c>
      <c r="E2051" s="67" t="s">
        <v>5473</v>
      </c>
      <c r="F2051" s="69">
        <v>4.3259999999999996</v>
      </c>
      <c r="G2051" s="70">
        <v>4.5606</v>
      </c>
      <c r="H2051" s="70">
        <v>23.190899999999999</v>
      </c>
      <c r="I2051" s="73">
        <v>45596</v>
      </c>
      <c r="J2051" s="73">
        <v>48152</v>
      </c>
      <c r="K2051" s="69">
        <v>3.32</v>
      </c>
      <c r="L2051" s="68" t="s">
        <v>2609</v>
      </c>
      <c r="M2051" s="71">
        <v>2.7000000000000001E-3</v>
      </c>
      <c r="N2051" t="str">
        <f>_xll.IMDP("BND",D2051,$N$1,A2051)</f>
        <v>일반</v>
      </c>
      <c r="O2051">
        <f t="shared" si="32"/>
        <v>1.2313620000000001E-2</v>
      </c>
    </row>
    <row r="2052" spans="1:15" x14ac:dyDescent="0.3">
      <c r="A2052" s="73">
        <v>46311</v>
      </c>
      <c r="B2052" s="67" t="s">
        <v>2090</v>
      </c>
      <c r="C2052" s="68" t="s">
        <v>2811</v>
      </c>
      <c r="D2052" s="68" t="s">
        <v>5474</v>
      </c>
      <c r="E2052" s="67" t="s">
        <v>5475</v>
      </c>
      <c r="F2052" s="69">
        <v>4.2489999999999997</v>
      </c>
      <c r="G2052" s="70">
        <v>3.2166999999999999</v>
      </c>
      <c r="H2052" s="70">
        <v>11.4871</v>
      </c>
      <c r="I2052" s="73">
        <v>45735</v>
      </c>
      <c r="J2052" s="73">
        <v>47561</v>
      </c>
      <c r="K2052" s="69">
        <v>2.96</v>
      </c>
      <c r="L2052" s="68" t="s">
        <v>2609</v>
      </c>
      <c r="M2052" s="71">
        <v>6.7000000000000002E-3</v>
      </c>
      <c r="N2052" t="str">
        <f>_xll.IMDP("BND",D2052,$N$1,A2052)</f>
        <v>일반</v>
      </c>
      <c r="O2052">
        <f t="shared" si="32"/>
        <v>2.1551890000000001E-2</v>
      </c>
    </row>
    <row r="2053" spans="1:15" x14ac:dyDescent="0.3">
      <c r="A2053" s="73">
        <v>46311</v>
      </c>
      <c r="B2053" s="67" t="s">
        <v>2090</v>
      </c>
      <c r="C2053" s="68" t="s">
        <v>2811</v>
      </c>
      <c r="D2053" s="68" t="s">
        <v>5476</v>
      </c>
      <c r="E2053" s="67" t="s">
        <v>5477</v>
      </c>
      <c r="F2053" s="69">
        <v>4.2590000000000003</v>
      </c>
      <c r="G2053" s="70">
        <v>3.4573999999999998</v>
      </c>
      <c r="H2053" s="70">
        <v>13.2227</v>
      </c>
      <c r="I2053" s="73">
        <v>45832</v>
      </c>
      <c r="J2053" s="73">
        <v>47658</v>
      </c>
      <c r="K2053" s="69">
        <v>2.87</v>
      </c>
      <c r="L2053" s="68" t="s">
        <v>2609</v>
      </c>
      <c r="M2053" s="71">
        <v>3.5000000000000001E-3</v>
      </c>
      <c r="N2053" t="str">
        <f>_xll.IMDP("BND",D2053,$N$1,A2053)</f>
        <v>일반</v>
      </c>
      <c r="O2053">
        <f t="shared" si="32"/>
        <v>1.21009E-2</v>
      </c>
    </row>
    <row r="2054" spans="1:15" x14ac:dyDescent="0.3">
      <c r="A2054" s="73">
        <v>46311</v>
      </c>
      <c r="B2054" s="67" t="s">
        <v>2090</v>
      </c>
      <c r="C2054" s="68" t="s">
        <v>2811</v>
      </c>
      <c r="D2054" s="68" t="s">
        <v>5478</v>
      </c>
      <c r="E2054" s="67" t="s">
        <v>5479</v>
      </c>
      <c r="F2054" s="69">
        <v>4.34</v>
      </c>
      <c r="G2054" s="70">
        <v>7.5646000000000004</v>
      </c>
      <c r="H2054" s="70">
        <v>67.177400000000006</v>
      </c>
      <c r="I2054" s="73">
        <v>45954</v>
      </c>
      <c r="J2054" s="73">
        <v>49606</v>
      </c>
      <c r="K2054" s="69">
        <v>3.13</v>
      </c>
      <c r="L2054" s="68" t="s">
        <v>2609</v>
      </c>
      <c r="M2054" s="71">
        <v>7.7000000000000002E-3</v>
      </c>
      <c r="N2054" t="str">
        <f>_xll.IMDP("BND",D2054,$N$1,A2054)</f>
        <v>일반</v>
      </c>
      <c r="O2054">
        <f t="shared" si="32"/>
        <v>5.8247420000000008E-2</v>
      </c>
    </row>
    <row r="2055" spans="1:15" x14ac:dyDescent="0.3">
      <c r="A2055" s="73">
        <v>46311</v>
      </c>
      <c r="B2055" s="67" t="s">
        <v>2090</v>
      </c>
      <c r="C2055" s="68" t="s">
        <v>2811</v>
      </c>
      <c r="D2055" s="68" t="s">
        <v>5480</v>
      </c>
      <c r="E2055" s="67" t="s">
        <v>5481</v>
      </c>
      <c r="F2055" s="69">
        <v>4.2050000000000001</v>
      </c>
      <c r="G2055" s="70">
        <v>2.4260999999999999</v>
      </c>
      <c r="H2055" s="70">
        <v>6.7022000000000004</v>
      </c>
      <c r="I2055" s="73">
        <v>46162</v>
      </c>
      <c r="J2055" s="73">
        <v>47258</v>
      </c>
      <c r="K2055" s="69">
        <v>4.09</v>
      </c>
      <c r="L2055" s="68" t="s">
        <v>2609</v>
      </c>
      <c r="M2055" s="71">
        <v>2.8E-3</v>
      </c>
      <c r="N2055" t="str">
        <f>_xll.IMDP("BND",D2055,$N$1,A2055)</f>
        <v>일반</v>
      </c>
      <c r="O2055">
        <f t="shared" si="32"/>
        <v>6.79308E-3</v>
      </c>
    </row>
    <row r="2056" spans="1:15" x14ac:dyDescent="0.3">
      <c r="A2056" s="73">
        <v>46311</v>
      </c>
      <c r="B2056" s="67" t="s">
        <v>2090</v>
      </c>
      <c r="C2056" s="68" t="s">
        <v>2811</v>
      </c>
      <c r="D2056" s="68" t="s">
        <v>5482</v>
      </c>
      <c r="E2056" s="67" t="s">
        <v>5483</v>
      </c>
      <c r="F2056" s="69">
        <v>4.2110000000000003</v>
      </c>
      <c r="G2056" s="70">
        <v>2.4630999999999998</v>
      </c>
      <c r="H2056" s="70">
        <v>6.8952999999999998</v>
      </c>
      <c r="I2056" s="73">
        <v>46177</v>
      </c>
      <c r="J2056" s="73">
        <v>47273</v>
      </c>
      <c r="K2056" s="69">
        <v>4.16</v>
      </c>
      <c r="L2056" s="68" t="s">
        <v>2609</v>
      </c>
      <c r="M2056" s="71">
        <v>4.1999999999999997E-3</v>
      </c>
      <c r="N2056" t="str">
        <f>_xll.IMDP("BND",D2056,$N$1,A2056)</f>
        <v>일반</v>
      </c>
      <c r="O2056">
        <f t="shared" si="32"/>
        <v>1.0345019999999998E-2</v>
      </c>
    </row>
    <row r="2057" spans="1:15" x14ac:dyDescent="0.3">
      <c r="A2057" s="73">
        <v>46311</v>
      </c>
      <c r="B2057" s="67" t="s">
        <v>2090</v>
      </c>
      <c r="C2057" s="68" t="s">
        <v>2811</v>
      </c>
      <c r="D2057" s="68" t="s">
        <v>14282</v>
      </c>
      <c r="E2057" s="67" t="s">
        <v>14283</v>
      </c>
      <c r="F2057" s="69">
        <v>4.2210000000000001</v>
      </c>
      <c r="G2057" s="70">
        <v>2.5669</v>
      </c>
      <c r="H2057" s="70">
        <v>7.4448999999999996</v>
      </c>
      <c r="I2057" s="73">
        <v>46217</v>
      </c>
      <c r="J2057" s="73">
        <v>47312</v>
      </c>
      <c r="K2057" s="69">
        <v>4.2300000000000004</v>
      </c>
      <c r="L2057" s="68" t="s">
        <v>2609</v>
      </c>
      <c r="M2057" s="71">
        <v>6.0000000000000001E-3</v>
      </c>
      <c r="N2057" t="str">
        <f>_xll.IMDP("BND",D2057,$N$1,A2057)</f>
        <v>일반</v>
      </c>
      <c r="O2057">
        <f t="shared" si="32"/>
        <v>1.5401400000000001E-2</v>
      </c>
    </row>
    <row r="2058" spans="1:15" x14ac:dyDescent="0.3">
      <c r="A2058" s="73">
        <v>46311</v>
      </c>
      <c r="B2058" s="67" t="s">
        <v>2090</v>
      </c>
      <c r="C2058" s="68" t="s">
        <v>2811</v>
      </c>
      <c r="D2058" s="68" t="s">
        <v>5484</v>
      </c>
      <c r="E2058" s="67" t="s">
        <v>5485</v>
      </c>
      <c r="F2058" s="69">
        <v>4.4059999999999997</v>
      </c>
      <c r="G2058" s="70">
        <v>11.666600000000001</v>
      </c>
      <c r="H2058" s="70">
        <v>161.29910000000001</v>
      </c>
      <c r="I2058" s="73">
        <v>44330</v>
      </c>
      <c r="J2058" s="73">
        <v>51635</v>
      </c>
      <c r="K2058" s="69">
        <v>2.34</v>
      </c>
      <c r="L2058" s="68" t="s">
        <v>2609</v>
      </c>
      <c r="M2058" s="71">
        <v>4.4000000000000003E-3</v>
      </c>
      <c r="N2058" t="str">
        <f>_xll.IMDP("BND",D2058,$N$1,A2058)</f>
        <v>일반</v>
      </c>
      <c r="O2058">
        <f t="shared" si="32"/>
        <v>5.1333040000000003E-2</v>
      </c>
    </row>
    <row r="2059" spans="1:15" x14ac:dyDescent="0.3">
      <c r="A2059" s="73">
        <v>46311</v>
      </c>
      <c r="B2059" s="67" t="s">
        <v>2090</v>
      </c>
      <c r="C2059" s="68" t="s">
        <v>2811</v>
      </c>
      <c r="D2059" s="68" t="s">
        <v>5486</v>
      </c>
      <c r="E2059" s="67" t="s">
        <v>5487</v>
      </c>
      <c r="F2059" s="69">
        <v>4.0720000000000001</v>
      </c>
      <c r="G2059" s="70">
        <v>1.2806999999999999</v>
      </c>
      <c r="H2059" s="70">
        <v>1.9875</v>
      </c>
      <c r="I2059" s="73">
        <v>44974</v>
      </c>
      <c r="J2059" s="73">
        <v>46800</v>
      </c>
      <c r="K2059" s="69">
        <v>3.82</v>
      </c>
      <c r="L2059" s="68" t="s">
        <v>2609</v>
      </c>
      <c r="M2059" s="71">
        <v>7.9000000000000008E-3</v>
      </c>
      <c r="N2059" t="str">
        <f>_xll.IMDP("BND",D2059,$N$1,A2059)</f>
        <v>일반</v>
      </c>
      <c r="O2059">
        <f t="shared" si="32"/>
        <v>1.0117530000000001E-2</v>
      </c>
    </row>
    <row r="2060" spans="1:15" x14ac:dyDescent="0.3">
      <c r="A2060" s="73">
        <v>46311</v>
      </c>
      <c r="B2060" s="67" t="s">
        <v>2090</v>
      </c>
      <c r="C2060" s="68" t="s">
        <v>2811</v>
      </c>
      <c r="D2060" s="68" t="s">
        <v>5488</v>
      </c>
      <c r="E2060" s="67" t="s">
        <v>5489</v>
      </c>
      <c r="F2060" s="69">
        <v>4.327</v>
      </c>
      <c r="G2060" s="70">
        <v>7.3127000000000004</v>
      </c>
      <c r="H2060" s="70">
        <v>60.023299999999999</v>
      </c>
      <c r="I2060" s="73">
        <v>45735</v>
      </c>
      <c r="J2060" s="73">
        <v>49387</v>
      </c>
      <c r="K2060" s="69">
        <v>2.99</v>
      </c>
      <c r="L2060" s="68" t="s">
        <v>2609</v>
      </c>
      <c r="M2060" s="71">
        <v>2.5000000000000001E-3</v>
      </c>
      <c r="N2060" t="str">
        <f>_xll.IMDP("BND",D2060,$N$1,A2060)</f>
        <v>일반</v>
      </c>
      <c r="O2060">
        <f t="shared" si="32"/>
        <v>1.8281750000000003E-2</v>
      </c>
    </row>
    <row r="2061" spans="1:15" x14ac:dyDescent="0.3">
      <c r="A2061" s="73">
        <v>46311</v>
      </c>
      <c r="B2061" s="67" t="s">
        <v>2090</v>
      </c>
      <c r="C2061" s="68" t="s">
        <v>2811</v>
      </c>
      <c r="D2061" s="68" t="s">
        <v>5490</v>
      </c>
      <c r="E2061" s="67" t="s">
        <v>5491</v>
      </c>
      <c r="F2061" s="69">
        <v>4.0510000000000002</v>
      </c>
      <c r="G2061" s="70">
        <v>1.1237999999999999</v>
      </c>
      <c r="H2061" s="70">
        <v>1.5584</v>
      </c>
      <c r="I2061" s="73">
        <v>46189</v>
      </c>
      <c r="J2061" s="73">
        <v>46737</v>
      </c>
      <c r="K2061" s="69">
        <v>3.93</v>
      </c>
      <c r="L2061" s="68" t="s">
        <v>2609</v>
      </c>
      <c r="M2061" s="71">
        <v>2.3E-3</v>
      </c>
      <c r="N2061" t="str">
        <f>_xll.IMDP("BND",D2061,$N$1,A2061)</f>
        <v>일반</v>
      </c>
      <c r="O2061">
        <f t="shared" si="32"/>
        <v>2.5847399999999999E-3</v>
      </c>
    </row>
    <row r="2062" spans="1:15" x14ac:dyDescent="0.3">
      <c r="A2062" s="73">
        <v>46311</v>
      </c>
      <c r="B2062" s="67" t="s">
        <v>2090</v>
      </c>
      <c r="C2062" s="68" t="s">
        <v>2811</v>
      </c>
      <c r="D2062" s="68" t="s">
        <v>5492</v>
      </c>
      <c r="E2062" s="67" t="s">
        <v>5493</v>
      </c>
      <c r="F2062" s="69">
        <v>4.4770000000000003</v>
      </c>
      <c r="G2062" s="70">
        <v>17.0579</v>
      </c>
      <c r="H2062" s="70">
        <v>373.98430000000002</v>
      </c>
      <c r="I2062" s="73">
        <v>44484</v>
      </c>
      <c r="J2062" s="73">
        <v>55441</v>
      </c>
      <c r="K2062" s="69">
        <v>2.4</v>
      </c>
      <c r="L2062" s="68" t="s">
        <v>2609</v>
      </c>
      <c r="M2062" s="71">
        <v>2.2000000000000001E-3</v>
      </c>
      <c r="N2062" t="str">
        <f>_xll.IMDP("BND",D2062,$N$1,A2062)</f>
        <v>일반</v>
      </c>
      <c r="O2062">
        <f t="shared" si="32"/>
        <v>3.7527379999999999E-2</v>
      </c>
    </row>
    <row r="2063" spans="1:15" x14ac:dyDescent="0.3">
      <c r="A2063" s="73">
        <v>46311</v>
      </c>
      <c r="B2063" s="67" t="s">
        <v>2090</v>
      </c>
      <c r="C2063" s="68" t="s">
        <v>2811</v>
      </c>
      <c r="D2063" s="68" t="s">
        <v>5495</v>
      </c>
      <c r="E2063" s="67" t="s">
        <v>5496</v>
      </c>
      <c r="F2063" s="69">
        <v>4.1109999999999998</v>
      </c>
      <c r="G2063" s="70">
        <v>0.98019999999999996</v>
      </c>
      <c r="H2063" s="70">
        <v>1.2181</v>
      </c>
      <c r="I2063" s="73">
        <v>45588</v>
      </c>
      <c r="J2063" s="73">
        <v>46683</v>
      </c>
      <c r="K2063" s="69">
        <v>3.34</v>
      </c>
      <c r="L2063" s="68" t="s">
        <v>5494</v>
      </c>
      <c r="M2063" s="71">
        <v>4.5999999999999999E-3</v>
      </c>
      <c r="N2063" t="str">
        <f>_xll.IMDP("BND",D2063,$N$1,A2063)</f>
        <v>지방공기업</v>
      </c>
      <c r="O2063">
        <f t="shared" si="32"/>
        <v>4.5089199999999996E-3</v>
      </c>
    </row>
    <row r="2064" spans="1:15" x14ac:dyDescent="0.3">
      <c r="A2064" s="73">
        <v>46311</v>
      </c>
      <c r="B2064" s="67" t="s">
        <v>2090</v>
      </c>
      <c r="C2064" s="68" t="s">
        <v>2811</v>
      </c>
      <c r="D2064" s="68" t="s">
        <v>5497</v>
      </c>
      <c r="E2064" s="67" t="s">
        <v>5498</v>
      </c>
      <c r="F2064" s="69">
        <v>4.1559999999999997</v>
      </c>
      <c r="G2064" s="70">
        <v>1.4631000000000001</v>
      </c>
      <c r="H2064" s="70">
        <v>2.5390999999999999</v>
      </c>
      <c r="I2064" s="73">
        <v>45771</v>
      </c>
      <c r="J2064" s="73">
        <v>46867</v>
      </c>
      <c r="K2064" s="69">
        <v>2.7</v>
      </c>
      <c r="L2064" s="68" t="s">
        <v>5494</v>
      </c>
      <c r="M2064" s="71">
        <v>4.8999999999999998E-3</v>
      </c>
      <c r="N2064" t="str">
        <f>_xll.IMDP("BND",D2064,$N$1,A2064)</f>
        <v>지방공기업</v>
      </c>
      <c r="O2064">
        <f t="shared" si="32"/>
        <v>7.1691899999999998E-3</v>
      </c>
    </row>
    <row r="2065" spans="1:15" x14ac:dyDescent="0.3">
      <c r="A2065" s="73">
        <v>46311</v>
      </c>
      <c r="B2065" s="67" t="s">
        <v>2090</v>
      </c>
      <c r="C2065" s="68" t="s">
        <v>2811</v>
      </c>
      <c r="D2065" s="68" t="s">
        <v>5499</v>
      </c>
      <c r="E2065" s="67" t="s">
        <v>5500</v>
      </c>
      <c r="F2065" s="69">
        <v>3.899</v>
      </c>
      <c r="G2065" s="70">
        <v>0.72909999999999997</v>
      </c>
      <c r="H2065" s="70">
        <v>0.72650000000000003</v>
      </c>
      <c r="I2065" s="73">
        <v>44761</v>
      </c>
      <c r="J2065" s="73">
        <v>46587</v>
      </c>
      <c r="K2065" s="69">
        <v>3.74</v>
      </c>
      <c r="L2065" s="68" t="s">
        <v>2609</v>
      </c>
      <c r="M2065" s="71">
        <v>5.1000000000000004E-3</v>
      </c>
      <c r="N2065" t="str">
        <f>_xll.IMDP("BND",D2065,$N$1,A2065)</f>
        <v>일반</v>
      </c>
      <c r="O2065">
        <f t="shared" si="32"/>
        <v>3.7184100000000001E-3</v>
      </c>
    </row>
    <row r="2066" spans="1:15" x14ac:dyDescent="0.3">
      <c r="A2066" s="73">
        <v>46311</v>
      </c>
      <c r="B2066" s="67" t="s">
        <v>2090</v>
      </c>
      <c r="C2066" s="68" t="s">
        <v>2811</v>
      </c>
      <c r="D2066" s="68" t="s">
        <v>5501</v>
      </c>
      <c r="E2066" s="67" t="s">
        <v>5502</v>
      </c>
      <c r="F2066" s="69">
        <v>3.9180000000000001</v>
      </c>
      <c r="G2066" s="70">
        <v>0.80740000000000001</v>
      </c>
      <c r="H2066" s="70">
        <v>0.85940000000000005</v>
      </c>
      <c r="I2066" s="73">
        <v>44790</v>
      </c>
      <c r="J2066" s="73">
        <v>46616</v>
      </c>
      <c r="K2066" s="69">
        <v>3.64</v>
      </c>
      <c r="L2066" s="68" t="s">
        <v>2609</v>
      </c>
      <c r="M2066" s="71">
        <v>6.1000000000000004E-3</v>
      </c>
      <c r="N2066" t="str">
        <f>_xll.IMDP("BND",D2066,$N$1,A2066)</f>
        <v>일반</v>
      </c>
      <c r="O2066">
        <f t="shared" si="32"/>
        <v>4.9251400000000006E-3</v>
      </c>
    </row>
    <row r="2067" spans="1:15" x14ac:dyDescent="0.3">
      <c r="A2067" s="73">
        <v>46311</v>
      </c>
      <c r="B2067" s="67" t="s">
        <v>2090</v>
      </c>
      <c r="C2067" s="68" t="s">
        <v>2811</v>
      </c>
      <c r="D2067" s="68" t="s">
        <v>5503</v>
      </c>
      <c r="E2067" s="67" t="s">
        <v>5504</v>
      </c>
      <c r="F2067" s="69">
        <v>3.9380000000000002</v>
      </c>
      <c r="G2067" s="70">
        <v>0.89280000000000004</v>
      </c>
      <c r="H2067" s="70">
        <v>1.0269999999999999</v>
      </c>
      <c r="I2067" s="73">
        <v>44823</v>
      </c>
      <c r="J2067" s="73">
        <v>46649</v>
      </c>
      <c r="K2067" s="69">
        <v>4.3600000000000003</v>
      </c>
      <c r="L2067" s="68" t="s">
        <v>2609</v>
      </c>
      <c r="M2067" s="71">
        <v>4.7000000000000002E-3</v>
      </c>
      <c r="N2067" t="str">
        <f>_xll.IMDP("BND",D2067,$N$1,A2067)</f>
        <v>일반</v>
      </c>
      <c r="O2067">
        <f t="shared" si="32"/>
        <v>4.19616E-3</v>
      </c>
    </row>
    <row r="2068" spans="1:15" x14ac:dyDescent="0.3">
      <c r="A2068" s="73">
        <v>46311</v>
      </c>
      <c r="B2068" s="67" t="s">
        <v>2090</v>
      </c>
      <c r="C2068" s="68" t="s">
        <v>2811</v>
      </c>
      <c r="D2068" s="68" t="s">
        <v>2048</v>
      </c>
      <c r="E2068" s="67" t="s">
        <v>5505</v>
      </c>
      <c r="F2068" s="69">
        <v>4.0010000000000003</v>
      </c>
      <c r="G2068" s="70">
        <v>1.5281</v>
      </c>
      <c r="H2068" s="70">
        <v>2.7633999999999999</v>
      </c>
      <c r="I2068" s="73">
        <v>45068</v>
      </c>
      <c r="J2068" s="73">
        <v>46895</v>
      </c>
      <c r="K2068" s="69">
        <v>3.82</v>
      </c>
      <c r="L2068" s="68" t="s">
        <v>2609</v>
      </c>
      <c r="M2068" s="71">
        <v>9.2999999999999992E-3</v>
      </c>
      <c r="N2068" t="str">
        <f>_xll.IMDP("BND",D2068,$N$1,A2068)</f>
        <v>일반</v>
      </c>
      <c r="O2068">
        <f t="shared" si="32"/>
        <v>1.4211329999999999E-2</v>
      </c>
    </row>
    <row r="2069" spans="1:15" x14ac:dyDescent="0.3">
      <c r="A2069" s="73">
        <v>46311</v>
      </c>
      <c r="B2069" s="67" t="s">
        <v>2090</v>
      </c>
      <c r="C2069" s="68" t="s">
        <v>2811</v>
      </c>
      <c r="D2069" s="68" t="s">
        <v>5506</v>
      </c>
      <c r="E2069" s="67" t="s">
        <v>5507</v>
      </c>
      <c r="F2069" s="69">
        <v>4.0119999999999996</v>
      </c>
      <c r="G2069" s="70">
        <v>1.5639000000000001</v>
      </c>
      <c r="H2069" s="70">
        <v>2.8834</v>
      </c>
      <c r="I2069" s="73">
        <v>45082</v>
      </c>
      <c r="J2069" s="73">
        <v>46909</v>
      </c>
      <c r="K2069" s="69">
        <v>3.86</v>
      </c>
      <c r="L2069" s="68" t="s">
        <v>2609</v>
      </c>
      <c r="M2069" s="71">
        <v>9.2999999999999992E-3</v>
      </c>
      <c r="N2069" t="str">
        <f>_xll.IMDP("BND",D2069,$N$1,A2069)</f>
        <v>일반</v>
      </c>
      <c r="O2069">
        <f t="shared" si="32"/>
        <v>1.454427E-2</v>
      </c>
    </row>
    <row r="2070" spans="1:15" x14ac:dyDescent="0.3">
      <c r="A2070" s="73">
        <v>46311</v>
      </c>
      <c r="B2070" s="67" t="s">
        <v>2090</v>
      </c>
      <c r="C2070" s="68" t="s">
        <v>2811</v>
      </c>
      <c r="D2070" s="68" t="s">
        <v>5508</v>
      </c>
      <c r="E2070" s="67" t="s">
        <v>5509</v>
      </c>
      <c r="F2070" s="69">
        <v>4.069</v>
      </c>
      <c r="G2070" s="70">
        <v>1.8150999999999999</v>
      </c>
      <c r="H2070" s="70">
        <v>3.8285999999999998</v>
      </c>
      <c r="I2070" s="73">
        <v>45184</v>
      </c>
      <c r="J2070" s="73">
        <v>47011</v>
      </c>
      <c r="K2070" s="69">
        <v>4.32</v>
      </c>
      <c r="L2070" s="68" t="s">
        <v>2609</v>
      </c>
      <c r="M2070" s="71">
        <v>9.2999999999999992E-3</v>
      </c>
      <c r="N2070" t="str">
        <f>_xll.IMDP("BND",D2070,$N$1,A2070)</f>
        <v>일반</v>
      </c>
      <c r="O2070">
        <f t="shared" si="32"/>
        <v>1.6880429999999998E-2</v>
      </c>
    </row>
    <row r="2071" spans="1:15" x14ac:dyDescent="0.3">
      <c r="A2071" s="73">
        <v>46311</v>
      </c>
      <c r="B2071" s="67" t="s">
        <v>2090</v>
      </c>
      <c r="C2071" s="68" t="s">
        <v>2811</v>
      </c>
      <c r="D2071" s="68" t="s">
        <v>5510</v>
      </c>
      <c r="E2071" s="67" t="s">
        <v>5511</v>
      </c>
      <c r="F2071" s="69">
        <v>4.1109999999999998</v>
      </c>
      <c r="G2071" s="70">
        <v>2.2869999999999999</v>
      </c>
      <c r="H2071" s="70">
        <v>5.9375999999999998</v>
      </c>
      <c r="I2071" s="73">
        <v>45366</v>
      </c>
      <c r="J2071" s="73">
        <v>47192</v>
      </c>
      <c r="K2071" s="69">
        <v>3.49</v>
      </c>
      <c r="L2071" s="68" t="s">
        <v>2609</v>
      </c>
      <c r="M2071" s="71">
        <v>6.8999999999999999E-3</v>
      </c>
      <c r="N2071" t="str">
        <f>_xll.IMDP("BND",D2071,$N$1,A2071)</f>
        <v>일반</v>
      </c>
      <c r="O2071">
        <f t="shared" si="32"/>
        <v>1.5780300000000001E-2</v>
      </c>
    </row>
    <row r="2072" spans="1:15" x14ac:dyDescent="0.3">
      <c r="A2072" s="73">
        <v>46311</v>
      </c>
      <c r="B2072" s="67" t="s">
        <v>2090</v>
      </c>
      <c r="C2072" s="68" t="s">
        <v>2811</v>
      </c>
      <c r="D2072" s="68" t="s">
        <v>5512</v>
      </c>
      <c r="E2072" s="67" t="s">
        <v>5513</v>
      </c>
      <c r="F2072" s="69">
        <v>3.7919999999999998</v>
      </c>
      <c r="G2072" s="70">
        <v>0.59650000000000003</v>
      </c>
      <c r="H2072" s="70">
        <v>0.50619999999999998</v>
      </c>
      <c r="I2072" s="73">
        <v>45440</v>
      </c>
      <c r="J2072" s="73">
        <v>46535</v>
      </c>
      <c r="K2072" s="69">
        <v>3.5</v>
      </c>
      <c r="L2072" s="68" t="s">
        <v>2609</v>
      </c>
      <c r="M2072" s="71">
        <v>8.8000000000000005E-3</v>
      </c>
      <c r="N2072" t="str">
        <f>_xll.IMDP("BND",D2072,$N$1,A2072)</f>
        <v>일반</v>
      </c>
      <c r="O2072">
        <f t="shared" si="32"/>
        <v>5.2492000000000007E-3</v>
      </c>
    </row>
    <row r="2073" spans="1:15" x14ac:dyDescent="0.3">
      <c r="A2073" s="73">
        <v>46311</v>
      </c>
      <c r="B2073" s="67" t="s">
        <v>2090</v>
      </c>
      <c r="C2073" s="68" t="s">
        <v>2811</v>
      </c>
      <c r="D2073" s="68" t="s">
        <v>5514</v>
      </c>
      <c r="E2073" s="67" t="s">
        <v>5515</v>
      </c>
      <c r="F2073" s="69">
        <v>3.895</v>
      </c>
      <c r="G2073" s="70">
        <v>0.72889999999999999</v>
      </c>
      <c r="H2073" s="70">
        <v>0.71409999999999996</v>
      </c>
      <c r="I2073" s="73">
        <v>45489</v>
      </c>
      <c r="J2073" s="73">
        <v>46584</v>
      </c>
      <c r="K2073" s="69">
        <v>3.16</v>
      </c>
      <c r="L2073" s="68" t="s">
        <v>2609</v>
      </c>
      <c r="M2073" s="71">
        <v>7.0000000000000001E-3</v>
      </c>
      <c r="N2073" t="str">
        <f>_xll.IMDP("BND",D2073,$N$1,A2073)</f>
        <v>일반</v>
      </c>
      <c r="O2073">
        <f t="shared" si="32"/>
        <v>5.1022999999999997E-3</v>
      </c>
    </row>
    <row r="2074" spans="1:15" x14ac:dyDescent="0.3">
      <c r="A2074" s="73">
        <v>46311</v>
      </c>
      <c r="B2074" s="67" t="s">
        <v>2090</v>
      </c>
      <c r="C2074" s="68" t="s">
        <v>2811</v>
      </c>
      <c r="D2074" s="68" t="s">
        <v>5516</v>
      </c>
      <c r="E2074" s="67" t="s">
        <v>5517</v>
      </c>
      <c r="F2074" s="69">
        <v>3.915</v>
      </c>
      <c r="G2074" s="70">
        <v>0.79859999999999998</v>
      </c>
      <c r="H2074" s="70">
        <v>0.84199999999999997</v>
      </c>
      <c r="I2074" s="73">
        <v>45517</v>
      </c>
      <c r="J2074" s="73">
        <v>46612</v>
      </c>
      <c r="K2074" s="69">
        <v>3.1</v>
      </c>
      <c r="L2074" s="68" t="s">
        <v>2609</v>
      </c>
      <c r="M2074" s="71">
        <v>4.5999999999999999E-3</v>
      </c>
      <c r="N2074" t="str">
        <f>_xll.IMDP("BND",D2074,$N$1,A2074)</f>
        <v>일반</v>
      </c>
      <c r="O2074">
        <f t="shared" si="32"/>
        <v>3.6735599999999998E-3</v>
      </c>
    </row>
    <row r="2075" spans="1:15" x14ac:dyDescent="0.3">
      <c r="A2075" s="73">
        <v>46311</v>
      </c>
      <c r="B2075" s="67" t="s">
        <v>2090</v>
      </c>
      <c r="C2075" s="68" t="s">
        <v>2811</v>
      </c>
      <c r="D2075" s="68" t="s">
        <v>5518</v>
      </c>
      <c r="E2075" s="67" t="s">
        <v>5519</v>
      </c>
      <c r="F2075" s="69">
        <v>4.149</v>
      </c>
      <c r="G2075" s="70">
        <v>2.8346</v>
      </c>
      <c r="H2075" s="70">
        <v>8.9625000000000004</v>
      </c>
      <c r="I2075" s="73">
        <v>45581</v>
      </c>
      <c r="J2075" s="73">
        <v>47407</v>
      </c>
      <c r="K2075" s="69">
        <v>3.15</v>
      </c>
      <c r="L2075" s="68" t="s">
        <v>2609</v>
      </c>
      <c r="M2075" s="71">
        <v>5.4000000000000003E-3</v>
      </c>
      <c r="N2075" t="str">
        <f>_xll.IMDP("BND",D2075,$N$1,A2075)</f>
        <v>일반</v>
      </c>
      <c r="O2075">
        <f t="shared" si="32"/>
        <v>1.530684E-2</v>
      </c>
    </row>
    <row r="2076" spans="1:15" x14ac:dyDescent="0.3">
      <c r="A2076" s="73">
        <v>46311</v>
      </c>
      <c r="B2076" s="67" t="s">
        <v>2090</v>
      </c>
      <c r="C2076" s="68" t="s">
        <v>2811</v>
      </c>
      <c r="D2076" s="68" t="s">
        <v>5520</v>
      </c>
      <c r="E2076" s="67" t="s">
        <v>5521</v>
      </c>
      <c r="F2076" s="69">
        <v>4.1520000000000001</v>
      </c>
      <c r="G2076" s="70">
        <v>2.8887999999999998</v>
      </c>
      <c r="H2076" s="70">
        <v>9.3506</v>
      </c>
      <c r="I2076" s="73">
        <v>45610</v>
      </c>
      <c r="J2076" s="73">
        <v>47436</v>
      </c>
      <c r="K2076" s="69">
        <v>3.17</v>
      </c>
      <c r="L2076" s="68" t="s">
        <v>2609</v>
      </c>
      <c r="M2076" s="71">
        <v>4.4999999999999997E-3</v>
      </c>
      <c r="N2076" t="str">
        <f>_xll.IMDP("BND",D2076,$N$1,A2076)</f>
        <v>일반</v>
      </c>
      <c r="O2076">
        <f t="shared" si="32"/>
        <v>1.2999599999999998E-2</v>
      </c>
    </row>
    <row r="2077" spans="1:15" x14ac:dyDescent="0.3">
      <c r="A2077" s="73">
        <v>46311</v>
      </c>
      <c r="B2077" s="67" t="s">
        <v>2090</v>
      </c>
      <c r="C2077" s="68" t="s">
        <v>2811</v>
      </c>
      <c r="D2077" s="68" t="s">
        <v>5522</v>
      </c>
      <c r="E2077" s="67" t="s">
        <v>5523</v>
      </c>
      <c r="F2077" s="69">
        <v>3.9569999999999999</v>
      </c>
      <c r="G2077" s="70">
        <v>1.2069000000000001</v>
      </c>
      <c r="H2077" s="70">
        <v>1.768</v>
      </c>
      <c r="I2077" s="73">
        <v>45671</v>
      </c>
      <c r="J2077" s="73">
        <v>46766</v>
      </c>
      <c r="K2077" s="69">
        <v>2.83</v>
      </c>
      <c r="L2077" s="68" t="s">
        <v>2609</v>
      </c>
      <c r="M2077" s="71">
        <v>4.5999999999999999E-3</v>
      </c>
      <c r="N2077" t="str">
        <f>_xll.IMDP("BND",D2077,$N$1,A2077)</f>
        <v>일반</v>
      </c>
      <c r="O2077">
        <f t="shared" si="32"/>
        <v>5.5517400000000003E-3</v>
      </c>
    </row>
    <row r="2078" spans="1:15" x14ac:dyDescent="0.3">
      <c r="A2078" s="73">
        <v>46311</v>
      </c>
      <c r="B2078" s="67" t="s">
        <v>2090</v>
      </c>
      <c r="C2078" s="68" t="s">
        <v>2811</v>
      </c>
      <c r="D2078" s="68" t="s">
        <v>5524</v>
      </c>
      <c r="E2078" s="67" t="s">
        <v>5525</v>
      </c>
      <c r="F2078" s="69">
        <v>4.1580000000000004</v>
      </c>
      <c r="G2078" s="70">
        <v>3.1063999999999998</v>
      </c>
      <c r="H2078" s="70">
        <v>10.7501</v>
      </c>
      <c r="I2078" s="73">
        <v>45694</v>
      </c>
      <c r="J2078" s="73">
        <v>47520</v>
      </c>
      <c r="K2078" s="69">
        <v>2.84</v>
      </c>
      <c r="L2078" s="68" t="s">
        <v>2609</v>
      </c>
      <c r="M2078" s="71">
        <v>4.4999999999999997E-3</v>
      </c>
      <c r="N2078" t="str">
        <f>_xll.IMDP("BND",D2078,$N$1,A2078)</f>
        <v>일반</v>
      </c>
      <c r="O2078">
        <f t="shared" si="32"/>
        <v>1.3978799999999998E-2</v>
      </c>
    </row>
    <row r="2079" spans="1:15" x14ac:dyDescent="0.3">
      <c r="A2079" s="73">
        <v>46311</v>
      </c>
      <c r="B2079" s="67" t="s">
        <v>2090</v>
      </c>
      <c r="C2079" s="68" t="s">
        <v>2811</v>
      </c>
      <c r="D2079" s="68" t="s">
        <v>5526</v>
      </c>
      <c r="E2079" s="67" t="s">
        <v>5527</v>
      </c>
      <c r="F2079" s="69">
        <v>3.9780000000000002</v>
      </c>
      <c r="G2079" s="70">
        <v>1.3755999999999999</v>
      </c>
      <c r="H2079" s="70">
        <v>2.2551000000000001</v>
      </c>
      <c r="I2079" s="73">
        <v>45734</v>
      </c>
      <c r="J2079" s="73">
        <v>46830</v>
      </c>
      <c r="K2079" s="69">
        <v>2.74</v>
      </c>
      <c r="L2079" s="68" t="s">
        <v>2609</v>
      </c>
      <c r="M2079" s="71">
        <v>6.4000000000000003E-3</v>
      </c>
      <c r="N2079" t="str">
        <f>_xll.IMDP("BND",D2079,$N$1,A2079)</f>
        <v>일반</v>
      </c>
      <c r="O2079">
        <f t="shared" si="32"/>
        <v>8.8038400000000003E-3</v>
      </c>
    </row>
    <row r="2080" spans="1:15" x14ac:dyDescent="0.3">
      <c r="A2080" s="73">
        <v>46311</v>
      </c>
      <c r="B2080" s="67" t="s">
        <v>2090</v>
      </c>
      <c r="C2080" s="68" t="s">
        <v>2811</v>
      </c>
      <c r="D2080" s="68" t="s">
        <v>5528</v>
      </c>
      <c r="E2080" s="67" t="s">
        <v>5529</v>
      </c>
      <c r="F2080" s="69">
        <v>3.9980000000000002</v>
      </c>
      <c r="G2080" s="70">
        <v>1.5383</v>
      </c>
      <c r="H2080" s="70">
        <v>2.7814999999999999</v>
      </c>
      <c r="I2080" s="73">
        <v>45797</v>
      </c>
      <c r="J2080" s="73">
        <v>46893</v>
      </c>
      <c r="K2080" s="69">
        <v>2.54</v>
      </c>
      <c r="L2080" s="68" t="s">
        <v>2609</v>
      </c>
      <c r="M2080" s="71">
        <v>5.0000000000000001E-3</v>
      </c>
      <c r="N2080" t="str">
        <f>_xll.IMDP("BND",D2080,$N$1,A2080)</f>
        <v>일반</v>
      </c>
      <c r="O2080">
        <f t="shared" si="32"/>
        <v>7.6915000000000004E-3</v>
      </c>
    </row>
    <row r="2081" spans="1:15" x14ac:dyDescent="0.3">
      <c r="A2081" s="73">
        <v>46311</v>
      </c>
      <c r="B2081" s="67" t="s">
        <v>2090</v>
      </c>
      <c r="C2081" s="68" t="s">
        <v>2811</v>
      </c>
      <c r="D2081" s="68" t="s">
        <v>5530</v>
      </c>
      <c r="E2081" s="67" t="s">
        <v>5531</v>
      </c>
      <c r="F2081" s="69">
        <v>4.0179999999999998</v>
      </c>
      <c r="G2081" s="70">
        <v>1.609</v>
      </c>
      <c r="H2081" s="70">
        <v>3.0224000000000002</v>
      </c>
      <c r="I2081" s="73">
        <v>45824</v>
      </c>
      <c r="J2081" s="73">
        <v>46920</v>
      </c>
      <c r="K2081" s="69">
        <v>2.61</v>
      </c>
      <c r="L2081" s="68" t="s">
        <v>2609</v>
      </c>
      <c r="M2081" s="71">
        <v>4.4999999999999997E-3</v>
      </c>
      <c r="N2081" t="str">
        <f>_xll.IMDP("BND",D2081,$N$1,A2081)</f>
        <v>일반</v>
      </c>
      <c r="O2081">
        <f t="shared" si="32"/>
        <v>7.2404999999999995E-3</v>
      </c>
    </row>
    <row r="2082" spans="1:15" x14ac:dyDescent="0.3">
      <c r="A2082" s="73">
        <v>46311</v>
      </c>
      <c r="B2082" s="67" t="s">
        <v>2090</v>
      </c>
      <c r="C2082" s="68" t="s">
        <v>2811</v>
      </c>
      <c r="D2082" s="68" t="s">
        <v>5532</v>
      </c>
      <c r="E2082" s="67" t="s">
        <v>5533</v>
      </c>
      <c r="F2082" s="69">
        <v>4.0350000000000001</v>
      </c>
      <c r="G2082" s="70">
        <v>1.6887000000000001</v>
      </c>
      <c r="H2082" s="70">
        <v>3.3041999999999998</v>
      </c>
      <c r="I2082" s="73">
        <v>45853</v>
      </c>
      <c r="J2082" s="73">
        <v>46949</v>
      </c>
      <c r="K2082" s="69">
        <v>2.5499999999999998</v>
      </c>
      <c r="L2082" s="68" t="s">
        <v>2609</v>
      </c>
      <c r="M2082" s="71">
        <v>4.4999999999999997E-3</v>
      </c>
      <c r="N2082" t="str">
        <f>_xll.IMDP("BND",D2082,$N$1,A2082)</f>
        <v>일반</v>
      </c>
      <c r="O2082">
        <f t="shared" si="32"/>
        <v>7.5991499999999998E-3</v>
      </c>
    </row>
    <row r="2083" spans="1:15" x14ac:dyDescent="0.3">
      <c r="A2083" s="73">
        <v>46311</v>
      </c>
      <c r="B2083" s="67" t="s">
        <v>2090</v>
      </c>
      <c r="C2083" s="68" t="s">
        <v>2811</v>
      </c>
      <c r="D2083" s="68" t="s">
        <v>5534</v>
      </c>
      <c r="E2083" s="67" t="s">
        <v>5535</v>
      </c>
      <c r="F2083" s="69">
        <v>4.0549999999999997</v>
      </c>
      <c r="G2083" s="70">
        <v>1.7745</v>
      </c>
      <c r="H2083" s="70">
        <v>3.6408</v>
      </c>
      <c r="I2083" s="73">
        <v>45889</v>
      </c>
      <c r="J2083" s="73">
        <v>46985</v>
      </c>
      <c r="K2083" s="69">
        <v>2.54</v>
      </c>
      <c r="L2083" s="68" t="s">
        <v>2609</v>
      </c>
      <c r="M2083" s="71">
        <v>5.0000000000000001E-3</v>
      </c>
      <c r="N2083" t="str">
        <f>_xll.IMDP("BND",D2083,$N$1,A2083)</f>
        <v>일반</v>
      </c>
      <c r="O2083">
        <f t="shared" si="32"/>
        <v>8.8725000000000002E-3</v>
      </c>
    </row>
    <row r="2084" spans="1:15" x14ac:dyDescent="0.3">
      <c r="A2084" s="73">
        <v>46311</v>
      </c>
      <c r="B2084" s="67" t="s">
        <v>2090</v>
      </c>
      <c r="C2084" s="68" t="s">
        <v>2811</v>
      </c>
      <c r="D2084" s="68" t="s">
        <v>5536</v>
      </c>
      <c r="E2084" s="67" t="s">
        <v>5537</v>
      </c>
      <c r="F2084" s="69">
        <v>4.0679999999999996</v>
      </c>
      <c r="G2084" s="70">
        <v>1.8357000000000001</v>
      </c>
      <c r="H2084" s="70">
        <v>3.8763999999999998</v>
      </c>
      <c r="I2084" s="73">
        <v>45912</v>
      </c>
      <c r="J2084" s="73">
        <v>47008</v>
      </c>
      <c r="K2084" s="69">
        <v>2.5099999999999998</v>
      </c>
      <c r="L2084" s="68" t="s">
        <v>2609</v>
      </c>
      <c r="M2084" s="71">
        <v>4.4999999999999997E-3</v>
      </c>
      <c r="N2084" t="str">
        <f>_xll.IMDP("BND",D2084,$N$1,A2084)</f>
        <v>일반</v>
      </c>
      <c r="O2084">
        <f t="shared" si="32"/>
        <v>8.2606499999999996E-3</v>
      </c>
    </row>
    <row r="2085" spans="1:15" x14ac:dyDescent="0.3">
      <c r="A2085" s="73">
        <v>46311</v>
      </c>
      <c r="B2085" s="67" t="s">
        <v>2090</v>
      </c>
      <c r="C2085" s="68" t="s">
        <v>2811</v>
      </c>
      <c r="D2085" s="68" t="s">
        <v>5538</v>
      </c>
      <c r="E2085" s="67" t="s">
        <v>5539</v>
      </c>
      <c r="F2085" s="69">
        <v>4.0880000000000001</v>
      </c>
      <c r="G2085" s="70">
        <v>1.9799</v>
      </c>
      <c r="H2085" s="70">
        <v>4.5003000000000002</v>
      </c>
      <c r="I2085" s="73">
        <v>45974</v>
      </c>
      <c r="J2085" s="73">
        <v>47070</v>
      </c>
      <c r="K2085" s="69">
        <v>3.05</v>
      </c>
      <c r="L2085" s="68" t="s">
        <v>2609</v>
      </c>
      <c r="M2085" s="71">
        <v>4.5999999999999999E-3</v>
      </c>
      <c r="N2085" t="str">
        <f>_xll.IMDP("BND",D2085,$N$1,A2085)</f>
        <v>일반</v>
      </c>
      <c r="O2085">
        <f t="shared" si="32"/>
        <v>9.107539999999999E-3</v>
      </c>
    </row>
    <row r="2086" spans="1:15" x14ac:dyDescent="0.3">
      <c r="A2086" s="73">
        <v>46311</v>
      </c>
      <c r="B2086" s="67" t="s">
        <v>2090</v>
      </c>
      <c r="C2086" s="68" t="s">
        <v>2811</v>
      </c>
      <c r="D2086" s="68" t="s">
        <v>5540</v>
      </c>
      <c r="E2086" s="67" t="s">
        <v>5541</v>
      </c>
      <c r="F2086" s="69">
        <v>3.952</v>
      </c>
      <c r="G2086" s="70">
        <v>1.1076999999999999</v>
      </c>
      <c r="H2086" s="70">
        <v>1.5146999999999999</v>
      </c>
      <c r="I2086" s="73">
        <v>45999</v>
      </c>
      <c r="J2086" s="73">
        <v>46729</v>
      </c>
      <c r="K2086" s="69">
        <v>3.02</v>
      </c>
      <c r="L2086" s="68" t="s">
        <v>2609</v>
      </c>
      <c r="M2086" s="71">
        <v>3.7000000000000002E-3</v>
      </c>
      <c r="N2086" t="str">
        <f>_xll.IMDP("BND",D2086,$N$1,A2086)</f>
        <v>일반</v>
      </c>
      <c r="O2086">
        <f t="shared" si="32"/>
        <v>4.0984899999999998E-3</v>
      </c>
    </row>
    <row r="2087" spans="1:15" x14ac:dyDescent="0.3">
      <c r="A2087" s="73">
        <v>46311</v>
      </c>
      <c r="B2087" s="67" t="s">
        <v>2090</v>
      </c>
      <c r="C2087" s="68" t="s">
        <v>2811</v>
      </c>
      <c r="D2087" s="68" t="s">
        <v>5542</v>
      </c>
      <c r="E2087" s="67" t="s">
        <v>5543</v>
      </c>
      <c r="F2087" s="69">
        <v>4.1040000000000001</v>
      </c>
      <c r="G2087" s="70">
        <v>2.1884000000000001</v>
      </c>
      <c r="H2087" s="70">
        <v>5.4748999999999999</v>
      </c>
      <c r="I2087" s="73">
        <v>46063</v>
      </c>
      <c r="J2087" s="73">
        <v>47158</v>
      </c>
      <c r="K2087" s="69">
        <v>3.58</v>
      </c>
      <c r="L2087" s="68" t="s">
        <v>2609</v>
      </c>
      <c r="M2087" s="71">
        <v>7.7999999999999996E-3</v>
      </c>
      <c r="N2087" t="str">
        <f>_xll.IMDP("BND",D2087,$N$1,A2087)</f>
        <v>일반</v>
      </c>
      <c r="O2087">
        <f t="shared" si="32"/>
        <v>1.7069520000000001E-2</v>
      </c>
    </row>
    <row r="2088" spans="1:15" x14ac:dyDescent="0.3">
      <c r="A2088" s="73">
        <v>46311</v>
      </c>
      <c r="B2088" s="67" t="s">
        <v>2090</v>
      </c>
      <c r="C2088" s="68" t="s">
        <v>2811</v>
      </c>
      <c r="D2088" s="68" t="s">
        <v>5544</v>
      </c>
      <c r="E2088" s="67" t="s">
        <v>5545</v>
      </c>
      <c r="F2088" s="69">
        <v>4.109</v>
      </c>
      <c r="G2088" s="70">
        <v>2.2496999999999998</v>
      </c>
      <c r="H2088" s="70">
        <v>5.7563000000000004</v>
      </c>
      <c r="I2088" s="73">
        <v>46085</v>
      </c>
      <c r="J2088" s="73">
        <v>47179</v>
      </c>
      <c r="K2088" s="69">
        <v>3.47</v>
      </c>
      <c r="L2088" s="68" t="s">
        <v>2609</v>
      </c>
      <c r="M2088" s="71">
        <v>6.8999999999999999E-3</v>
      </c>
      <c r="N2088" t="str">
        <f>_xll.IMDP("BND",D2088,$N$1,A2088)</f>
        <v>일반</v>
      </c>
      <c r="O2088">
        <f t="shared" si="32"/>
        <v>1.5522929999999999E-2</v>
      </c>
    </row>
    <row r="2089" spans="1:15" x14ac:dyDescent="0.3">
      <c r="A2089" s="73">
        <v>46311</v>
      </c>
      <c r="B2089" s="67" t="s">
        <v>2090</v>
      </c>
      <c r="C2089" s="68" t="s">
        <v>2811</v>
      </c>
      <c r="D2089" s="68" t="s">
        <v>5546</v>
      </c>
      <c r="E2089" s="67" t="s">
        <v>5547</v>
      </c>
      <c r="F2089" s="69">
        <v>4.1150000000000002</v>
      </c>
      <c r="G2089" s="70">
        <v>2.3355000000000001</v>
      </c>
      <c r="H2089" s="70">
        <v>6.1807999999999996</v>
      </c>
      <c r="I2089" s="73">
        <v>46119</v>
      </c>
      <c r="J2089" s="73">
        <v>47214</v>
      </c>
      <c r="K2089" s="69">
        <v>3.74</v>
      </c>
      <c r="L2089" s="68" t="s">
        <v>2609</v>
      </c>
      <c r="M2089" s="71">
        <v>4.5999999999999999E-3</v>
      </c>
      <c r="N2089" t="str">
        <f>_xll.IMDP("BND",D2089,$N$1,A2089)</f>
        <v>일반</v>
      </c>
      <c r="O2089">
        <f t="shared" si="32"/>
        <v>1.0743300000000001E-2</v>
      </c>
    </row>
    <row r="2090" spans="1:15" x14ac:dyDescent="0.3">
      <c r="A2090" s="73">
        <v>46311</v>
      </c>
      <c r="B2090" s="67" t="s">
        <v>2090</v>
      </c>
      <c r="C2090" s="68" t="s">
        <v>2811</v>
      </c>
      <c r="D2090" s="68" t="s">
        <v>5548</v>
      </c>
      <c r="E2090" s="67" t="s">
        <v>5549</v>
      </c>
      <c r="F2090" s="69">
        <v>4.1210000000000004</v>
      </c>
      <c r="G2090" s="70">
        <v>2.4125999999999999</v>
      </c>
      <c r="H2090" s="70">
        <v>6.6185</v>
      </c>
      <c r="I2090" s="73">
        <v>46153</v>
      </c>
      <c r="J2090" s="73">
        <v>47249</v>
      </c>
      <c r="K2090" s="69">
        <v>3.75</v>
      </c>
      <c r="L2090" s="68" t="s">
        <v>2609</v>
      </c>
      <c r="M2090" s="71">
        <v>6.8999999999999999E-3</v>
      </c>
      <c r="N2090" t="str">
        <f>_xll.IMDP("BND",D2090,$N$1,A2090)</f>
        <v>일반</v>
      </c>
      <c r="O2090">
        <f t="shared" si="32"/>
        <v>1.6646939999999999E-2</v>
      </c>
    </row>
    <row r="2091" spans="1:15" x14ac:dyDescent="0.3">
      <c r="A2091" s="73">
        <v>46311</v>
      </c>
      <c r="B2091" s="67" t="s">
        <v>2090</v>
      </c>
      <c r="C2091" s="68" t="s">
        <v>2811</v>
      </c>
      <c r="D2091" s="68" t="s">
        <v>5550</v>
      </c>
      <c r="E2091" s="67" t="s">
        <v>5551</v>
      </c>
      <c r="F2091" s="69">
        <v>4.0129999999999999</v>
      </c>
      <c r="G2091" s="70">
        <v>1.5755999999999999</v>
      </c>
      <c r="H2091" s="70">
        <v>2.9239999999999999</v>
      </c>
      <c r="I2091" s="73">
        <v>46184</v>
      </c>
      <c r="J2091" s="73">
        <v>46913</v>
      </c>
      <c r="K2091" s="69">
        <v>3.99</v>
      </c>
      <c r="L2091" s="68" t="s">
        <v>2609</v>
      </c>
      <c r="M2091" s="71">
        <v>4.7000000000000002E-3</v>
      </c>
      <c r="N2091" t="str">
        <f>_xll.IMDP("BND",D2091,$N$1,A2091)</f>
        <v>일반</v>
      </c>
      <c r="O2091">
        <f t="shared" si="32"/>
        <v>7.40532E-3</v>
      </c>
    </row>
    <row r="2092" spans="1:15" x14ac:dyDescent="0.3">
      <c r="A2092" s="73">
        <v>46311</v>
      </c>
      <c r="B2092" s="67" t="s">
        <v>2090</v>
      </c>
      <c r="C2092" s="68" t="s">
        <v>2811</v>
      </c>
      <c r="D2092" s="68" t="s">
        <v>14159</v>
      </c>
      <c r="E2092" s="67" t="s">
        <v>14160</v>
      </c>
      <c r="F2092" s="69">
        <v>4.03</v>
      </c>
      <c r="G2092" s="70">
        <v>1.6496</v>
      </c>
      <c r="H2092" s="70">
        <v>3.1804999999999999</v>
      </c>
      <c r="I2092" s="73">
        <v>46212</v>
      </c>
      <c r="J2092" s="73">
        <v>46941</v>
      </c>
      <c r="K2092" s="69">
        <v>3.97</v>
      </c>
      <c r="L2092" s="68" t="s">
        <v>2609</v>
      </c>
      <c r="M2092" s="71">
        <v>4.1999999999999997E-3</v>
      </c>
      <c r="N2092" t="str">
        <f>_xll.IMDP("BND",D2092,$N$1,A2092)</f>
        <v>일반</v>
      </c>
      <c r="O2092">
        <f t="shared" si="32"/>
        <v>6.9283199999999991E-3</v>
      </c>
    </row>
    <row r="2093" spans="1:15" x14ac:dyDescent="0.3">
      <c r="A2093" s="73">
        <v>46311</v>
      </c>
      <c r="B2093" s="67" t="s">
        <v>2090</v>
      </c>
      <c r="C2093" s="68" t="s">
        <v>2811</v>
      </c>
      <c r="D2093" s="68" t="s">
        <v>14746</v>
      </c>
      <c r="E2093" s="67" t="s">
        <v>14747</v>
      </c>
      <c r="F2093" s="69">
        <v>4.1369999999999996</v>
      </c>
      <c r="G2093" s="70">
        <v>2.6156000000000001</v>
      </c>
      <c r="H2093" s="70">
        <v>7.7653999999999996</v>
      </c>
      <c r="I2093" s="73">
        <v>46241</v>
      </c>
      <c r="J2093" s="73">
        <v>47337</v>
      </c>
      <c r="K2093" s="69">
        <v>4.01</v>
      </c>
      <c r="L2093" s="68" t="s">
        <v>2609</v>
      </c>
      <c r="M2093" s="71">
        <v>5.1000000000000004E-3</v>
      </c>
      <c r="N2093" t="str">
        <f>_xll.IMDP("BND",D2093,$N$1,A2093)</f>
        <v>일반</v>
      </c>
      <c r="O2093">
        <f t="shared" si="32"/>
        <v>1.3339560000000002E-2</v>
      </c>
    </row>
    <row r="2094" spans="1:15" x14ac:dyDescent="0.3">
      <c r="A2094" s="73">
        <v>46311</v>
      </c>
      <c r="B2094" s="67" t="s">
        <v>2090</v>
      </c>
      <c r="C2094" s="68" t="s">
        <v>2811</v>
      </c>
      <c r="D2094" s="68" t="s">
        <v>15264</v>
      </c>
      <c r="E2094" s="67" t="s">
        <v>15265</v>
      </c>
      <c r="F2094" s="69">
        <v>4.0650000000000004</v>
      </c>
      <c r="G2094" s="70">
        <v>1.7986</v>
      </c>
      <c r="H2094" s="70">
        <v>3.7589999999999999</v>
      </c>
      <c r="I2094" s="73">
        <v>46272</v>
      </c>
      <c r="J2094" s="73">
        <v>47003</v>
      </c>
      <c r="K2094" s="69">
        <v>3.99</v>
      </c>
      <c r="L2094" s="68" t="s">
        <v>2609</v>
      </c>
      <c r="M2094" s="71">
        <v>4.7000000000000002E-3</v>
      </c>
      <c r="N2094" t="str">
        <f>_xll.IMDP("BND",D2094,$N$1,A2094)</f>
        <v>일반</v>
      </c>
      <c r="O2094">
        <f t="shared" si="32"/>
        <v>8.4534199999999997E-3</v>
      </c>
    </row>
    <row r="2095" spans="1:15" x14ac:dyDescent="0.3">
      <c r="A2095" s="73">
        <v>46311</v>
      </c>
      <c r="B2095" s="67" t="s">
        <v>2090</v>
      </c>
      <c r="C2095" s="68" t="s">
        <v>2811</v>
      </c>
      <c r="D2095" s="68" t="s">
        <v>15905</v>
      </c>
      <c r="E2095" s="67" t="s">
        <v>15906</v>
      </c>
      <c r="F2095" s="69">
        <v>4.1420000000000003</v>
      </c>
      <c r="G2095" s="70">
        <v>2.7743000000000002</v>
      </c>
      <c r="H2095" s="70">
        <v>8.6724999999999994</v>
      </c>
      <c r="I2095" s="73">
        <v>46303</v>
      </c>
      <c r="J2095" s="73">
        <v>47399</v>
      </c>
      <c r="K2095" s="69">
        <v>4.25</v>
      </c>
      <c r="L2095" s="68" t="s">
        <v>2609</v>
      </c>
      <c r="M2095" s="71">
        <v>6.0000000000000001E-3</v>
      </c>
      <c r="N2095" t="str">
        <f>_xll.IMDP("BND",D2095,$N$1,A2095)</f>
        <v>일반</v>
      </c>
      <c r="O2095">
        <f t="shared" si="32"/>
        <v>1.6645800000000002E-2</v>
      </c>
    </row>
    <row r="2096" spans="1:15" x14ac:dyDescent="0.3">
      <c r="A2096" s="73">
        <v>46311</v>
      </c>
      <c r="B2096" s="67" t="s">
        <v>2090</v>
      </c>
      <c r="C2096" s="68" t="s">
        <v>2811</v>
      </c>
      <c r="D2096" s="68" t="s">
        <v>5552</v>
      </c>
      <c r="E2096" s="67" t="s">
        <v>5553</v>
      </c>
      <c r="F2096" s="69">
        <v>3.8580000000000001</v>
      </c>
      <c r="G2096" s="70">
        <v>0.65910000000000002</v>
      </c>
      <c r="H2096" s="70">
        <v>0.60070000000000001</v>
      </c>
      <c r="I2096" s="73">
        <v>44733</v>
      </c>
      <c r="J2096" s="73">
        <v>46559</v>
      </c>
      <c r="K2096" s="69">
        <v>4.0999999999999996</v>
      </c>
      <c r="L2096" s="68" t="s">
        <v>2609</v>
      </c>
      <c r="M2096" s="71">
        <v>4.7000000000000002E-3</v>
      </c>
      <c r="N2096" t="str">
        <f>_xll.IMDP("BND",D2096,$N$1,A2096)</f>
        <v>일반</v>
      </c>
      <c r="O2096">
        <f t="shared" si="32"/>
        <v>3.0977700000000001E-3</v>
      </c>
    </row>
    <row r="2097" spans="1:15" x14ac:dyDescent="0.3">
      <c r="A2097" s="73">
        <v>46311</v>
      </c>
      <c r="B2097" s="67" t="s">
        <v>2090</v>
      </c>
      <c r="C2097" s="68" t="s">
        <v>2811</v>
      </c>
      <c r="D2097" s="68" t="s">
        <v>5554</v>
      </c>
      <c r="E2097" s="67" t="s">
        <v>5555</v>
      </c>
      <c r="F2097" s="69">
        <v>3.9049999999999998</v>
      </c>
      <c r="G2097" s="70">
        <v>0.748</v>
      </c>
      <c r="H2097" s="70">
        <v>0.75239999999999996</v>
      </c>
      <c r="I2097" s="73">
        <v>44768</v>
      </c>
      <c r="J2097" s="73">
        <v>46594</v>
      </c>
      <c r="K2097" s="69">
        <v>3.71</v>
      </c>
      <c r="L2097" s="68" t="s">
        <v>2609</v>
      </c>
      <c r="M2097" s="71">
        <v>2.8E-3</v>
      </c>
      <c r="N2097" t="str">
        <f>_xll.IMDP("BND",D2097,$N$1,A2097)</f>
        <v>일반</v>
      </c>
      <c r="O2097">
        <f t="shared" si="32"/>
        <v>2.0944000000000002E-3</v>
      </c>
    </row>
    <row r="2098" spans="1:15" x14ac:dyDescent="0.3">
      <c r="A2098" s="73">
        <v>46311</v>
      </c>
      <c r="B2098" s="67" t="s">
        <v>2090</v>
      </c>
      <c r="C2098" s="68" t="s">
        <v>2811</v>
      </c>
      <c r="D2098" s="68" t="s">
        <v>5556</v>
      </c>
      <c r="E2098" s="67" t="s">
        <v>5557</v>
      </c>
      <c r="F2098" s="69">
        <v>3.9460000000000002</v>
      </c>
      <c r="G2098" s="70">
        <v>0.96160000000000001</v>
      </c>
      <c r="H2098" s="70">
        <v>1.1869000000000001</v>
      </c>
      <c r="I2098" s="73">
        <v>44855</v>
      </c>
      <c r="J2098" s="73">
        <v>46681</v>
      </c>
      <c r="K2098" s="69">
        <v>5.72</v>
      </c>
      <c r="L2098" s="68" t="s">
        <v>2609</v>
      </c>
      <c r="M2098" s="71">
        <v>2.8999999999999998E-3</v>
      </c>
      <c r="N2098" t="str">
        <f>_xll.IMDP("BND",D2098,$N$1,A2098)</f>
        <v>일반</v>
      </c>
      <c r="O2098">
        <f t="shared" si="32"/>
        <v>2.7886399999999998E-3</v>
      </c>
    </row>
    <row r="2099" spans="1:15" x14ac:dyDescent="0.3">
      <c r="A2099" s="73">
        <v>46311</v>
      </c>
      <c r="B2099" s="67" t="s">
        <v>2090</v>
      </c>
      <c r="C2099" s="68" t="s">
        <v>2811</v>
      </c>
      <c r="D2099" s="68" t="s">
        <v>5558</v>
      </c>
      <c r="E2099" s="67" t="s">
        <v>5559</v>
      </c>
      <c r="F2099" s="69">
        <v>4.0250000000000004</v>
      </c>
      <c r="G2099" s="70">
        <v>1.6226</v>
      </c>
      <c r="H2099" s="70">
        <v>3.0861000000000001</v>
      </c>
      <c r="I2099" s="73">
        <v>45104</v>
      </c>
      <c r="J2099" s="73">
        <v>46931</v>
      </c>
      <c r="K2099" s="69">
        <v>3.95</v>
      </c>
      <c r="L2099" s="68" t="s">
        <v>2609</v>
      </c>
      <c r="M2099" s="71">
        <v>4.5999999999999999E-3</v>
      </c>
      <c r="N2099" t="str">
        <f>_xll.IMDP("BND",D2099,$N$1,A2099)</f>
        <v>일반</v>
      </c>
      <c r="O2099">
        <f t="shared" si="32"/>
        <v>7.4639600000000004E-3</v>
      </c>
    </row>
    <row r="2100" spans="1:15" x14ac:dyDescent="0.3">
      <c r="A2100" s="73">
        <v>46311</v>
      </c>
      <c r="B2100" s="67" t="s">
        <v>2090</v>
      </c>
      <c r="C2100" s="68" t="s">
        <v>2811</v>
      </c>
      <c r="D2100" s="68" t="s">
        <v>5560</v>
      </c>
      <c r="E2100" s="67" t="s">
        <v>5561</v>
      </c>
      <c r="F2100" s="69">
        <v>4.0890000000000004</v>
      </c>
      <c r="G2100" s="70">
        <v>1.9827999999999999</v>
      </c>
      <c r="H2100" s="70">
        <v>4.5359999999999996</v>
      </c>
      <c r="I2100" s="73">
        <v>45251</v>
      </c>
      <c r="J2100" s="73">
        <v>47078</v>
      </c>
      <c r="K2100" s="69">
        <v>3.97</v>
      </c>
      <c r="L2100" s="68" t="s">
        <v>2609</v>
      </c>
      <c r="M2100" s="71">
        <v>4.4000000000000003E-3</v>
      </c>
      <c r="N2100" t="str">
        <f>_xll.IMDP("BND",D2100,$N$1,A2100)</f>
        <v>일반</v>
      </c>
      <c r="O2100">
        <f t="shared" si="32"/>
        <v>8.7243200000000007E-3</v>
      </c>
    </row>
    <row r="2101" spans="1:15" x14ac:dyDescent="0.3">
      <c r="A2101" s="73">
        <v>46311</v>
      </c>
      <c r="B2101" s="67" t="s">
        <v>2090</v>
      </c>
      <c r="C2101" s="68" t="s">
        <v>2811</v>
      </c>
      <c r="D2101" s="68" t="s">
        <v>5562</v>
      </c>
      <c r="E2101" s="67" t="s">
        <v>5563</v>
      </c>
      <c r="F2101" s="69">
        <v>3.5230000000000001</v>
      </c>
      <c r="G2101" s="70">
        <v>0.35070000000000001</v>
      </c>
      <c r="H2101" s="70">
        <v>0.2104</v>
      </c>
      <c r="I2101" s="73">
        <v>45349</v>
      </c>
      <c r="J2101" s="73">
        <v>46445</v>
      </c>
      <c r="K2101" s="69">
        <v>3.58</v>
      </c>
      <c r="L2101" s="68" t="s">
        <v>2609</v>
      </c>
      <c r="M2101" s="71">
        <v>6.4999999999999997E-3</v>
      </c>
      <c r="N2101" t="str">
        <f>_xll.IMDP("BND",D2101,$N$1,A2101)</f>
        <v>일반</v>
      </c>
      <c r="O2101">
        <f t="shared" si="32"/>
        <v>2.27955E-3</v>
      </c>
    </row>
    <row r="2102" spans="1:15" x14ac:dyDescent="0.3">
      <c r="A2102" s="73">
        <v>46311</v>
      </c>
      <c r="B2102" s="67" t="s">
        <v>2090</v>
      </c>
      <c r="C2102" s="68" t="s">
        <v>2811</v>
      </c>
      <c r="D2102" s="68" t="s">
        <v>5564</v>
      </c>
      <c r="E2102" s="67" t="s">
        <v>5565</v>
      </c>
      <c r="F2102" s="69">
        <v>3.5960000000000001</v>
      </c>
      <c r="G2102" s="70">
        <v>0.40079999999999999</v>
      </c>
      <c r="H2102" s="70">
        <v>0.26050000000000001</v>
      </c>
      <c r="I2102" s="73">
        <v>45366</v>
      </c>
      <c r="J2102" s="73">
        <v>46461</v>
      </c>
      <c r="K2102" s="69">
        <v>3.46</v>
      </c>
      <c r="L2102" s="68" t="s">
        <v>2609</v>
      </c>
      <c r="M2102" s="71">
        <v>8.3999999999999995E-3</v>
      </c>
      <c r="N2102" t="str">
        <f>_xll.IMDP("BND",D2102,$N$1,A2102)</f>
        <v>일반</v>
      </c>
      <c r="O2102">
        <f t="shared" si="32"/>
        <v>3.3667199999999997E-3</v>
      </c>
    </row>
    <row r="2103" spans="1:15" x14ac:dyDescent="0.3">
      <c r="A2103" s="73">
        <v>46311</v>
      </c>
      <c r="B2103" s="67" t="s">
        <v>2090</v>
      </c>
      <c r="C2103" s="68" t="s">
        <v>2811</v>
      </c>
      <c r="D2103" s="68" t="s">
        <v>5566</v>
      </c>
      <c r="E2103" s="67" t="s">
        <v>5567</v>
      </c>
      <c r="F2103" s="69">
        <v>4.1230000000000002</v>
      </c>
      <c r="G2103" s="70">
        <v>2.4651000000000001</v>
      </c>
      <c r="H2103" s="70">
        <v>6.8776000000000002</v>
      </c>
      <c r="I2103" s="73">
        <v>45440</v>
      </c>
      <c r="J2103" s="73">
        <v>47266</v>
      </c>
      <c r="K2103" s="69">
        <v>3.52</v>
      </c>
      <c r="L2103" s="68" t="s">
        <v>2609</v>
      </c>
      <c r="M2103" s="71">
        <v>5.0000000000000001E-3</v>
      </c>
      <c r="N2103" t="str">
        <f>_xll.IMDP("BND",D2103,$N$1,A2103)</f>
        <v>일반</v>
      </c>
      <c r="O2103">
        <f t="shared" si="32"/>
        <v>1.2325500000000001E-2</v>
      </c>
    </row>
    <row r="2104" spans="1:15" x14ac:dyDescent="0.3">
      <c r="A2104" s="73">
        <v>46311</v>
      </c>
      <c r="B2104" s="67" t="s">
        <v>2090</v>
      </c>
      <c r="C2104" s="68" t="s">
        <v>2811</v>
      </c>
      <c r="D2104" s="68" t="s">
        <v>5568</v>
      </c>
      <c r="E2104" s="67" t="s">
        <v>5569</v>
      </c>
      <c r="F2104" s="69">
        <v>3.855</v>
      </c>
      <c r="G2104" s="70">
        <v>0.65790000000000004</v>
      </c>
      <c r="H2104" s="70">
        <v>0.59819999999999995</v>
      </c>
      <c r="I2104" s="73">
        <v>45463</v>
      </c>
      <c r="J2104" s="73">
        <v>46558</v>
      </c>
      <c r="K2104" s="69">
        <v>3.26</v>
      </c>
      <c r="L2104" s="68" t="s">
        <v>2609</v>
      </c>
      <c r="M2104" s="71">
        <v>4.5999999999999999E-3</v>
      </c>
      <c r="N2104" t="str">
        <f>_xll.IMDP("BND",D2104,$N$1,A2104)</f>
        <v>일반</v>
      </c>
      <c r="O2104">
        <f t="shared" si="32"/>
        <v>3.0263400000000002E-3</v>
      </c>
    </row>
    <row r="2105" spans="1:15" x14ac:dyDescent="0.3">
      <c r="A2105" s="73">
        <v>46311</v>
      </c>
      <c r="B2105" s="67" t="s">
        <v>2090</v>
      </c>
      <c r="C2105" s="68" t="s">
        <v>2811</v>
      </c>
      <c r="D2105" s="68" t="s">
        <v>5570</v>
      </c>
      <c r="E2105" s="67" t="s">
        <v>5571</v>
      </c>
      <c r="F2105" s="69">
        <v>4.1340000000000003</v>
      </c>
      <c r="G2105" s="70">
        <v>2.6137999999999999</v>
      </c>
      <c r="H2105" s="70">
        <v>7.7057000000000002</v>
      </c>
      <c r="I2105" s="73">
        <v>45499</v>
      </c>
      <c r="J2105" s="73">
        <v>47325</v>
      </c>
      <c r="K2105" s="69">
        <v>3.16</v>
      </c>
      <c r="L2105" s="68" t="s">
        <v>2609</v>
      </c>
      <c r="M2105" s="71">
        <v>7.3000000000000001E-3</v>
      </c>
      <c r="N2105" t="str">
        <f>_xll.IMDP("BND",D2105,$N$1,A2105)</f>
        <v>일반</v>
      </c>
      <c r="O2105">
        <f t="shared" si="32"/>
        <v>1.9080739999999999E-2</v>
      </c>
    </row>
    <row r="2106" spans="1:15" x14ac:dyDescent="0.3">
      <c r="A2106" s="73">
        <v>46311</v>
      </c>
      <c r="B2106" s="67" t="s">
        <v>2090</v>
      </c>
      <c r="C2106" s="68" t="s">
        <v>2811</v>
      </c>
      <c r="D2106" s="68" t="s">
        <v>5572</v>
      </c>
      <c r="E2106" s="67" t="s">
        <v>5573</v>
      </c>
      <c r="F2106" s="69">
        <v>3.92</v>
      </c>
      <c r="G2106" s="70">
        <v>0.82</v>
      </c>
      <c r="H2106" s="70">
        <v>0.88200000000000001</v>
      </c>
      <c r="I2106" s="73">
        <v>45525</v>
      </c>
      <c r="J2106" s="73">
        <v>46620</v>
      </c>
      <c r="K2106" s="69">
        <v>3.13</v>
      </c>
      <c r="L2106" s="68" t="s">
        <v>2609</v>
      </c>
      <c r="M2106" s="71">
        <v>4.5999999999999999E-3</v>
      </c>
      <c r="N2106" t="str">
        <f>_xll.IMDP("BND",D2106,$N$1,A2106)</f>
        <v>일반</v>
      </c>
      <c r="O2106">
        <f t="shared" si="32"/>
        <v>3.7719999999999997E-3</v>
      </c>
    </row>
    <row r="2107" spans="1:15" x14ac:dyDescent="0.3">
      <c r="A2107" s="73">
        <v>46311</v>
      </c>
      <c r="B2107" s="67" t="s">
        <v>2090</v>
      </c>
      <c r="C2107" s="68" t="s">
        <v>2811</v>
      </c>
      <c r="D2107" s="68" t="s">
        <v>5574</v>
      </c>
      <c r="E2107" s="67" t="s">
        <v>5575</v>
      </c>
      <c r="F2107" s="69">
        <v>3.9369999999999998</v>
      </c>
      <c r="G2107" s="70">
        <v>0.87839999999999996</v>
      </c>
      <c r="H2107" s="70">
        <v>0.99539999999999995</v>
      </c>
      <c r="I2107" s="73">
        <v>45547</v>
      </c>
      <c r="J2107" s="73">
        <v>46642</v>
      </c>
      <c r="K2107" s="69">
        <v>3.04</v>
      </c>
      <c r="L2107" s="68" t="s">
        <v>2609</v>
      </c>
      <c r="M2107" s="71">
        <v>4.1999999999999997E-3</v>
      </c>
      <c r="N2107" t="str">
        <f>_xll.IMDP("BND",D2107,$N$1,A2107)</f>
        <v>일반</v>
      </c>
      <c r="O2107">
        <f t="shared" si="32"/>
        <v>3.6892799999999996E-3</v>
      </c>
    </row>
    <row r="2108" spans="1:15" x14ac:dyDescent="0.3">
      <c r="A2108" s="73">
        <v>46311</v>
      </c>
      <c r="B2108" s="67" t="s">
        <v>2090</v>
      </c>
      <c r="C2108" s="68" t="s">
        <v>2811</v>
      </c>
      <c r="D2108" s="68" t="s">
        <v>5576</v>
      </c>
      <c r="E2108" s="67" t="s">
        <v>5577</v>
      </c>
      <c r="F2108" s="69">
        <v>3.944</v>
      </c>
      <c r="G2108" s="70">
        <v>0.96860000000000002</v>
      </c>
      <c r="H2108" s="70">
        <v>1.2010000000000001</v>
      </c>
      <c r="I2108" s="73">
        <v>45583</v>
      </c>
      <c r="J2108" s="73">
        <v>46678</v>
      </c>
      <c r="K2108" s="69">
        <v>3.09</v>
      </c>
      <c r="L2108" s="68" t="s">
        <v>2609</v>
      </c>
      <c r="M2108" s="71">
        <v>6.4999999999999997E-3</v>
      </c>
      <c r="N2108" t="str">
        <f>_xll.IMDP("BND",D2108,$N$1,A2108)</f>
        <v>일반</v>
      </c>
      <c r="O2108">
        <f t="shared" si="32"/>
        <v>6.2959000000000001E-3</v>
      </c>
    </row>
    <row r="2109" spans="1:15" x14ac:dyDescent="0.3">
      <c r="A2109" s="73">
        <v>46311</v>
      </c>
      <c r="B2109" s="67" t="s">
        <v>2090</v>
      </c>
      <c r="C2109" s="68" t="s">
        <v>2811</v>
      </c>
      <c r="D2109" s="68" t="s">
        <v>5578</v>
      </c>
      <c r="E2109" s="67" t="s">
        <v>5579</v>
      </c>
      <c r="F2109" s="69">
        <v>4.1529999999999996</v>
      </c>
      <c r="G2109" s="70">
        <v>2.9297</v>
      </c>
      <c r="H2109" s="70">
        <v>9.5882000000000005</v>
      </c>
      <c r="I2109" s="73">
        <v>45623</v>
      </c>
      <c r="J2109" s="73">
        <v>47449</v>
      </c>
      <c r="K2109" s="69">
        <v>3.03</v>
      </c>
      <c r="L2109" s="68" t="s">
        <v>2609</v>
      </c>
      <c r="M2109" s="71">
        <v>4.4999999999999997E-3</v>
      </c>
      <c r="N2109" t="str">
        <f>_xll.IMDP("BND",D2109,$N$1,A2109)</f>
        <v>일반</v>
      </c>
      <c r="O2109">
        <f t="shared" si="32"/>
        <v>1.3183649999999998E-2</v>
      </c>
    </row>
    <row r="2110" spans="1:15" x14ac:dyDescent="0.3">
      <c r="A2110" s="73">
        <v>46311</v>
      </c>
      <c r="B2110" s="67" t="s">
        <v>2090</v>
      </c>
      <c r="C2110" s="68" t="s">
        <v>2811</v>
      </c>
      <c r="D2110" s="68" t="s">
        <v>5580</v>
      </c>
      <c r="E2110" s="67" t="s">
        <v>5581</v>
      </c>
      <c r="F2110" s="69">
        <v>4.1539999999999999</v>
      </c>
      <c r="G2110" s="70">
        <v>2.9807999999999999</v>
      </c>
      <c r="H2110" s="70">
        <v>9.8911999999999995</v>
      </c>
      <c r="I2110" s="73">
        <v>45639</v>
      </c>
      <c r="J2110" s="73">
        <v>47465</v>
      </c>
      <c r="K2110" s="69">
        <v>2.88</v>
      </c>
      <c r="L2110" s="68" t="s">
        <v>2609</v>
      </c>
      <c r="M2110" s="71">
        <v>5.7999999999999996E-3</v>
      </c>
      <c r="N2110" t="str">
        <f>_xll.IMDP("BND",D2110,$N$1,A2110)</f>
        <v>일반</v>
      </c>
      <c r="O2110">
        <f t="shared" si="32"/>
        <v>1.7288639999999997E-2</v>
      </c>
    </row>
    <row r="2111" spans="1:15" x14ac:dyDescent="0.3">
      <c r="A2111" s="73">
        <v>46311</v>
      </c>
      <c r="B2111" s="67" t="s">
        <v>2090</v>
      </c>
      <c r="C2111" s="68" t="s">
        <v>2811</v>
      </c>
      <c r="D2111" s="68" t="s">
        <v>5582</v>
      </c>
      <c r="E2111" s="67" t="s">
        <v>5583</v>
      </c>
      <c r="F2111" s="69">
        <v>4.1580000000000004</v>
      </c>
      <c r="G2111" s="70">
        <v>3.0674999999999999</v>
      </c>
      <c r="H2111" s="70">
        <v>10.5031</v>
      </c>
      <c r="I2111" s="73">
        <v>45680</v>
      </c>
      <c r="J2111" s="73">
        <v>47506</v>
      </c>
      <c r="K2111" s="69">
        <v>2.86</v>
      </c>
      <c r="L2111" s="68" t="s">
        <v>2609</v>
      </c>
      <c r="M2111" s="71">
        <v>5.7999999999999996E-3</v>
      </c>
      <c r="N2111" t="str">
        <f>_xll.IMDP("BND",D2111,$N$1,A2111)</f>
        <v>일반</v>
      </c>
      <c r="O2111">
        <f t="shared" si="32"/>
        <v>1.7791499999999998E-2</v>
      </c>
    </row>
    <row r="2112" spans="1:15" x14ac:dyDescent="0.3">
      <c r="A2112" s="73">
        <v>46311</v>
      </c>
      <c r="B2112" s="67" t="s">
        <v>2090</v>
      </c>
      <c r="C2112" s="68" t="s">
        <v>2811</v>
      </c>
      <c r="D2112" s="68" t="s">
        <v>5584</v>
      </c>
      <c r="E2112" s="67" t="s">
        <v>5585</v>
      </c>
      <c r="F2112" s="69">
        <v>3.968</v>
      </c>
      <c r="G2112" s="70">
        <v>1.3008</v>
      </c>
      <c r="H2112" s="70">
        <v>2.0367999999999999</v>
      </c>
      <c r="I2112" s="73">
        <v>45709</v>
      </c>
      <c r="J2112" s="73">
        <v>46804</v>
      </c>
      <c r="K2112" s="69">
        <v>2.79</v>
      </c>
      <c r="L2112" s="68" t="s">
        <v>2609</v>
      </c>
      <c r="M2112" s="71">
        <v>7.7999999999999996E-3</v>
      </c>
      <c r="N2112" t="str">
        <f>_xll.IMDP("BND",D2112,$N$1,A2112)</f>
        <v>일반</v>
      </c>
      <c r="O2112">
        <f t="shared" si="32"/>
        <v>1.0146239999999999E-2</v>
      </c>
    </row>
    <row r="2113" spans="1:15" x14ac:dyDescent="0.3">
      <c r="A2113" s="73">
        <v>46311</v>
      </c>
      <c r="B2113" s="67" t="s">
        <v>2090</v>
      </c>
      <c r="C2113" s="68" t="s">
        <v>2811</v>
      </c>
      <c r="D2113" s="68" t="s">
        <v>5586</v>
      </c>
      <c r="E2113" s="67" t="s">
        <v>5587</v>
      </c>
      <c r="F2113" s="69">
        <v>4.1630000000000003</v>
      </c>
      <c r="G2113" s="70">
        <v>3.2233000000000001</v>
      </c>
      <c r="H2113" s="70">
        <v>11.514900000000001</v>
      </c>
      <c r="I2113" s="73">
        <v>45734</v>
      </c>
      <c r="J2113" s="73">
        <v>47560</v>
      </c>
      <c r="K2113" s="69">
        <v>2.79</v>
      </c>
      <c r="L2113" s="68" t="s">
        <v>2609</v>
      </c>
      <c r="M2113" s="71">
        <v>6.7000000000000002E-3</v>
      </c>
      <c r="N2113" t="str">
        <f>_xll.IMDP("BND",D2113,$N$1,A2113)</f>
        <v>일반</v>
      </c>
      <c r="O2113">
        <f t="shared" si="32"/>
        <v>2.1596110000000002E-2</v>
      </c>
    </row>
    <row r="2114" spans="1:15" x14ac:dyDescent="0.3">
      <c r="A2114" s="73">
        <v>46311</v>
      </c>
      <c r="B2114" s="67" t="s">
        <v>2090</v>
      </c>
      <c r="C2114" s="68" t="s">
        <v>2811</v>
      </c>
      <c r="D2114" s="68" t="s">
        <v>5588</v>
      </c>
      <c r="E2114" s="67" t="s">
        <v>5589</v>
      </c>
      <c r="F2114" s="69">
        <v>4.1689999999999996</v>
      </c>
      <c r="G2114" s="70">
        <v>3.3782000000000001</v>
      </c>
      <c r="H2114" s="70">
        <v>12.6342</v>
      </c>
      <c r="I2114" s="73">
        <v>45797</v>
      </c>
      <c r="J2114" s="73">
        <v>47623</v>
      </c>
      <c r="K2114" s="69">
        <v>2.65</v>
      </c>
      <c r="L2114" s="68" t="s">
        <v>2609</v>
      </c>
      <c r="M2114" s="71">
        <v>4.4000000000000003E-3</v>
      </c>
      <c r="N2114" t="str">
        <f>_xll.IMDP("BND",D2114,$N$1,A2114)</f>
        <v>일반</v>
      </c>
      <c r="O2114">
        <f t="shared" ref="O2114:O2177" si="33">M2114*G2114</f>
        <v>1.4864080000000002E-2</v>
      </c>
    </row>
    <row r="2115" spans="1:15" x14ac:dyDescent="0.3">
      <c r="A2115" s="73">
        <v>46311</v>
      </c>
      <c r="B2115" s="67" t="s">
        <v>2090</v>
      </c>
      <c r="C2115" s="68" t="s">
        <v>2811</v>
      </c>
      <c r="D2115" s="68" t="s">
        <v>5590</v>
      </c>
      <c r="E2115" s="67" t="s">
        <v>5591</v>
      </c>
      <c r="F2115" s="69">
        <v>4.1710000000000003</v>
      </c>
      <c r="G2115" s="70">
        <v>3.448</v>
      </c>
      <c r="H2115" s="70">
        <v>13.132</v>
      </c>
      <c r="I2115" s="73">
        <v>45824</v>
      </c>
      <c r="J2115" s="73">
        <v>47650</v>
      </c>
      <c r="K2115" s="69">
        <v>2.68</v>
      </c>
      <c r="L2115" s="68" t="s">
        <v>2609</v>
      </c>
      <c r="M2115" s="71">
        <v>4.8999999999999998E-3</v>
      </c>
      <c r="N2115" t="str">
        <f>_xll.IMDP("BND",D2115,$N$1,A2115)</f>
        <v>일반</v>
      </c>
      <c r="O2115">
        <f t="shared" si="33"/>
        <v>1.6895199999999999E-2</v>
      </c>
    </row>
    <row r="2116" spans="1:15" x14ac:dyDescent="0.3">
      <c r="A2116" s="73">
        <v>46311</v>
      </c>
      <c r="B2116" s="67" t="s">
        <v>2090</v>
      </c>
      <c r="C2116" s="68" t="s">
        <v>2811</v>
      </c>
      <c r="D2116" s="68" t="s">
        <v>5592</v>
      </c>
      <c r="E2116" s="67" t="s">
        <v>5593</v>
      </c>
      <c r="F2116" s="69">
        <v>4.0439999999999996</v>
      </c>
      <c r="G2116" s="70">
        <v>1.7175</v>
      </c>
      <c r="H2116" s="70">
        <v>3.4283000000000001</v>
      </c>
      <c r="I2116" s="73">
        <v>45868</v>
      </c>
      <c r="J2116" s="73">
        <v>46964</v>
      </c>
      <c r="K2116" s="69">
        <v>2.58</v>
      </c>
      <c r="L2116" s="68" t="s">
        <v>2609</v>
      </c>
      <c r="M2116" s="71">
        <v>4.4999999999999997E-3</v>
      </c>
      <c r="N2116" t="str">
        <f>_xll.IMDP("BND",D2116,$N$1,A2116)</f>
        <v>일반</v>
      </c>
      <c r="O2116">
        <f t="shared" si="33"/>
        <v>7.7287499999999995E-3</v>
      </c>
    </row>
    <row r="2117" spans="1:15" x14ac:dyDescent="0.3">
      <c r="A2117" s="73">
        <v>46311</v>
      </c>
      <c r="B2117" s="67" t="s">
        <v>2090</v>
      </c>
      <c r="C2117" s="68" t="s">
        <v>2811</v>
      </c>
      <c r="D2117" s="68" t="s">
        <v>5594</v>
      </c>
      <c r="E2117" s="67" t="s">
        <v>5595</v>
      </c>
      <c r="F2117" s="69">
        <v>4.0579999999999998</v>
      </c>
      <c r="G2117" s="70">
        <v>1.7938000000000001</v>
      </c>
      <c r="H2117" s="70">
        <v>3.714</v>
      </c>
      <c r="I2117" s="73">
        <v>45896</v>
      </c>
      <c r="J2117" s="73">
        <v>46992</v>
      </c>
      <c r="K2117" s="69">
        <v>2.5099999999999998</v>
      </c>
      <c r="L2117" s="68" t="s">
        <v>2609</v>
      </c>
      <c r="M2117" s="71">
        <v>5.4000000000000003E-3</v>
      </c>
      <c r="N2117" t="str">
        <f>_xll.IMDP("BND",D2117,$N$1,A2117)</f>
        <v>일반</v>
      </c>
      <c r="O2117">
        <f t="shared" si="33"/>
        <v>9.6865200000000005E-3</v>
      </c>
    </row>
    <row r="2118" spans="1:15" x14ac:dyDescent="0.3">
      <c r="A2118" s="73">
        <v>46311</v>
      </c>
      <c r="B2118" s="67" t="s">
        <v>2090</v>
      </c>
      <c r="C2118" s="68" t="s">
        <v>2811</v>
      </c>
      <c r="D2118" s="68" t="s">
        <v>5596</v>
      </c>
      <c r="E2118" s="67" t="s">
        <v>5597</v>
      </c>
      <c r="F2118" s="69">
        <v>4.0739999999999998</v>
      </c>
      <c r="G2118" s="70">
        <v>1.8674999999999999</v>
      </c>
      <c r="H2118" s="70">
        <v>4.0029000000000003</v>
      </c>
      <c r="I2118" s="73">
        <v>45924</v>
      </c>
      <c r="J2118" s="73">
        <v>47020</v>
      </c>
      <c r="K2118" s="69">
        <v>2.56</v>
      </c>
      <c r="L2118" s="68" t="s">
        <v>2609</v>
      </c>
      <c r="M2118" s="71">
        <v>4.1000000000000003E-3</v>
      </c>
      <c r="N2118" t="str">
        <f>_xll.IMDP("BND",D2118,$N$1,A2118)</f>
        <v>일반</v>
      </c>
      <c r="O2118">
        <f t="shared" si="33"/>
        <v>7.6567500000000004E-3</v>
      </c>
    </row>
    <row r="2119" spans="1:15" x14ac:dyDescent="0.3">
      <c r="A2119" s="73">
        <v>46311</v>
      </c>
      <c r="B2119" s="67" t="s">
        <v>2090</v>
      </c>
      <c r="C2119" s="68" t="s">
        <v>2811</v>
      </c>
      <c r="D2119" s="68" t="s">
        <v>5598</v>
      </c>
      <c r="E2119" s="67" t="s">
        <v>5599</v>
      </c>
      <c r="F2119" s="69">
        <v>4.09</v>
      </c>
      <c r="G2119" s="70">
        <v>2.0150999999999999</v>
      </c>
      <c r="H2119" s="70">
        <v>4.6493000000000002</v>
      </c>
      <c r="I2119" s="73">
        <v>45987</v>
      </c>
      <c r="J2119" s="73">
        <v>47083</v>
      </c>
      <c r="K2119" s="69">
        <v>3.04</v>
      </c>
      <c r="L2119" s="68" t="s">
        <v>2609</v>
      </c>
      <c r="M2119" s="71">
        <v>4.5999999999999999E-3</v>
      </c>
      <c r="N2119" t="str">
        <f>_xll.IMDP("BND",D2119,$N$1,A2119)</f>
        <v>일반</v>
      </c>
      <c r="O2119">
        <f t="shared" si="33"/>
        <v>9.2694600000000002E-3</v>
      </c>
    </row>
    <row r="2120" spans="1:15" x14ac:dyDescent="0.3">
      <c r="A2120" s="73">
        <v>46311</v>
      </c>
      <c r="B2120" s="67" t="s">
        <v>2090</v>
      </c>
      <c r="C2120" s="68" t="s">
        <v>2811</v>
      </c>
      <c r="D2120" s="68" t="s">
        <v>5600</v>
      </c>
      <c r="E2120" s="67" t="s">
        <v>5601</v>
      </c>
      <c r="F2120" s="69">
        <v>4.0919999999999996</v>
      </c>
      <c r="G2120" s="70">
        <v>2.0470000000000002</v>
      </c>
      <c r="H2120" s="70">
        <v>4.7889999999999997</v>
      </c>
      <c r="I2120" s="73">
        <v>45999</v>
      </c>
      <c r="J2120" s="73">
        <v>47095</v>
      </c>
      <c r="K2120" s="69">
        <v>3.13</v>
      </c>
      <c r="L2120" s="68" t="s">
        <v>2609</v>
      </c>
      <c r="M2120" s="71">
        <v>4.1000000000000003E-3</v>
      </c>
      <c r="N2120" t="str">
        <f>_xll.IMDP("BND",D2120,$N$1,A2120)</f>
        <v>일반</v>
      </c>
      <c r="O2120">
        <f t="shared" si="33"/>
        <v>8.3927000000000012E-3</v>
      </c>
    </row>
    <row r="2121" spans="1:15" x14ac:dyDescent="0.3">
      <c r="A2121" s="73">
        <v>46311</v>
      </c>
      <c r="B2121" s="67" t="s">
        <v>2090</v>
      </c>
      <c r="C2121" s="68" t="s">
        <v>2811</v>
      </c>
      <c r="D2121" s="68" t="s">
        <v>5602</v>
      </c>
      <c r="E2121" s="67" t="s">
        <v>5603</v>
      </c>
      <c r="F2121" s="69">
        <v>4.0999999999999996</v>
      </c>
      <c r="G2121" s="70">
        <v>2.1375999999999999</v>
      </c>
      <c r="H2121" s="70">
        <v>5.2754000000000003</v>
      </c>
      <c r="I2121" s="73">
        <v>46041</v>
      </c>
      <c r="J2121" s="73">
        <v>47137</v>
      </c>
      <c r="K2121" s="69">
        <v>3.27</v>
      </c>
      <c r="L2121" s="68" t="s">
        <v>2609</v>
      </c>
      <c r="M2121" s="71">
        <v>5.1000000000000004E-3</v>
      </c>
      <c r="N2121" t="str">
        <f>_xll.IMDP("BND",D2121,$N$1,A2121)</f>
        <v>일반</v>
      </c>
      <c r="O2121">
        <f t="shared" si="33"/>
        <v>1.090176E-2</v>
      </c>
    </row>
    <row r="2122" spans="1:15" x14ac:dyDescent="0.3">
      <c r="A2122" s="73">
        <v>46311</v>
      </c>
      <c r="B2122" s="67" t="s">
        <v>2090</v>
      </c>
      <c r="C2122" s="68" t="s">
        <v>2811</v>
      </c>
      <c r="D2122" s="68" t="s">
        <v>5604</v>
      </c>
      <c r="E2122" s="67" t="s">
        <v>5605</v>
      </c>
      <c r="F2122" s="69">
        <v>4.1079999999999997</v>
      </c>
      <c r="G2122" s="70">
        <v>2.2366999999999999</v>
      </c>
      <c r="H2122" s="70">
        <v>5.6940999999999997</v>
      </c>
      <c r="I2122" s="73">
        <v>46079</v>
      </c>
      <c r="J2122" s="73">
        <v>47175</v>
      </c>
      <c r="K2122" s="69">
        <v>3.4</v>
      </c>
      <c r="L2122" s="68" t="s">
        <v>2609</v>
      </c>
      <c r="M2122" s="71">
        <v>8.3000000000000001E-3</v>
      </c>
      <c r="N2122" t="str">
        <f>_xll.IMDP("BND",D2122,$N$1,A2122)</f>
        <v>일반</v>
      </c>
      <c r="O2122">
        <f t="shared" si="33"/>
        <v>1.8564609999999999E-2</v>
      </c>
    </row>
    <row r="2123" spans="1:15" x14ac:dyDescent="0.3">
      <c r="A2123" s="73">
        <v>46311</v>
      </c>
      <c r="B2123" s="67" t="s">
        <v>2090</v>
      </c>
      <c r="C2123" s="68" t="s">
        <v>2811</v>
      </c>
      <c r="D2123" s="68" t="s">
        <v>5606</v>
      </c>
      <c r="E2123" s="67" t="s">
        <v>5607</v>
      </c>
      <c r="F2123" s="69">
        <v>4.1100000000000003</v>
      </c>
      <c r="G2123" s="70">
        <v>2.2631999999999999</v>
      </c>
      <c r="H2123" s="70">
        <v>5.8284000000000002</v>
      </c>
      <c r="I2123" s="73">
        <v>46091</v>
      </c>
      <c r="J2123" s="73">
        <v>47186</v>
      </c>
      <c r="K2123" s="69">
        <v>3.68</v>
      </c>
      <c r="L2123" s="68" t="s">
        <v>2609</v>
      </c>
      <c r="M2123" s="71">
        <v>6.8999999999999999E-3</v>
      </c>
      <c r="N2123" t="str">
        <f>_xll.IMDP("BND",D2123,$N$1,A2123)</f>
        <v>일반</v>
      </c>
      <c r="O2123">
        <f t="shared" si="33"/>
        <v>1.5616079999999999E-2</v>
      </c>
    </row>
    <row r="2124" spans="1:15" x14ac:dyDescent="0.3">
      <c r="A2124" s="73">
        <v>46311</v>
      </c>
      <c r="B2124" s="67" t="s">
        <v>2090</v>
      </c>
      <c r="C2124" s="68" t="s">
        <v>2811</v>
      </c>
      <c r="D2124" s="68" t="s">
        <v>5608</v>
      </c>
      <c r="E2124" s="67" t="s">
        <v>5609</v>
      </c>
      <c r="F2124" s="69">
        <v>3.98</v>
      </c>
      <c r="G2124" s="70">
        <v>1.4204000000000001</v>
      </c>
      <c r="H2124" s="70">
        <v>2.3976999999999999</v>
      </c>
      <c r="I2124" s="73">
        <v>46119</v>
      </c>
      <c r="J2124" s="73">
        <v>46850</v>
      </c>
      <c r="K2124" s="69">
        <v>3.57</v>
      </c>
      <c r="L2124" s="68" t="s">
        <v>2609</v>
      </c>
      <c r="M2124" s="71">
        <v>4.5999999999999999E-3</v>
      </c>
      <c r="N2124" t="str">
        <f>_xll.IMDP("BND",D2124,$N$1,A2124)</f>
        <v>일반</v>
      </c>
      <c r="O2124">
        <f t="shared" si="33"/>
        <v>6.53384E-3</v>
      </c>
    </row>
    <row r="2125" spans="1:15" x14ac:dyDescent="0.3">
      <c r="A2125" s="73">
        <v>46311</v>
      </c>
      <c r="B2125" s="67" t="s">
        <v>2090</v>
      </c>
      <c r="C2125" s="68" t="s">
        <v>2811</v>
      </c>
      <c r="D2125" s="68" t="s">
        <v>5610</v>
      </c>
      <c r="E2125" s="67" t="s">
        <v>5611</v>
      </c>
      <c r="F2125" s="69">
        <v>4.1230000000000002</v>
      </c>
      <c r="G2125" s="70">
        <v>2.4394999999999998</v>
      </c>
      <c r="H2125" s="70">
        <v>6.7618999999999998</v>
      </c>
      <c r="I2125" s="73">
        <v>46168</v>
      </c>
      <c r="J2125" s="73">
        <v>47263</v>
      </c>
      <c r="K2125" s="69">
        <v>3.94</v>
      </c>
      <c r="L2125" s="68" t="s">
        <v>2609</v>
      </c>
      <c r="M2125" s="71">
        <v>7.0000000000000001E-3</v>
      </c>
      <c r="N2125" t="str">
        <f>_xll.IMDP("BND",D2125,$N$1,A2125)</f>
        <v>일반</v>
      </c>
      <c r="O2125">
        <f t="shared" si="33"/>
        <v>1.7076499999999998E-2</v>
      </c>
    </row>
    <row r="2126" spans="1:15" x14ac:dyDescent="0.3">
      <c r="A2126" s="73">
        <v>46311</v>
      </c>
      <c r="B2126" s="67" t="s">
        <v>2090</v>
      </c>
      <c r="C2126" s="68" t="s">
        <v>2811</v>
      </c>
      <c r="D2126" s="68" t="s">
        <v>5612</v>
      </c>
      <c r="E2126" s="67" t="s">
        <v>5613</v>
      </c>
      <c r="F2126" s="69">
        <v>4.1260000000000003</v>
      </c>
      <c r="G2126" s="70">
        <v>2.4847999999999999</v>
      </c>
      <c r="H2126" s="70">
        <v>7.0050999999999997</v>
      </c>
      <c r="I2126" s="73">
        <v>46184</v>
      </c>
      <c r="J2126" s="73">
        <v>47280</v>
      </c>
      <c r="K2126" s="69">
        <v>4.09</v>
      </c>
      <c r="L2126" s="68" t="s">
        <v>2609</v>
      </c>
      <c r="M2126" s="71">
        <v>5.1000000000000004E-3</v>
      </c>
      <c r="N2126" t="str">
        <f>_xll.IMDP("BND",D2126,$N$1,A2126)</f>
        <v>일반</v>
      </c>
      <c r="O2126">
        <f t="shared" si="33"/>
        <v>1.267248E-2</v>
      </c>
    </row>
    <row r="2127" spans="1:15" x14ac:dyDescent="0.3">
      <c r="A2127" s="73">
        <v>46311</v>
      </c>
      <c r="B2127" s="67" t="s">
        <v>2090</v>
      </c>
      <c r="C2127" s="68" t="s">
        <v>2811</v>
      </c>
      <c r="D2127" s="68" t="s">
        <v>14161</v>
      </c>
      <c r="E2127" s="67" t="s">
        <v>14162</v>
      </c>
      <c r="F2127" s="69">
        <v>4.1310000000000002</v>
      </c>
      <c r="G2127" s="70">
        <v>2.5608</v>
      </c>
      <c r="H2127" s="70">
        <v>7.4080000000000004</v>
      </c>
      <c r="I2127" s="73">
        <v>46212</v>
      </c>
      <c r="J2127" s="73">
        <v>47308</v>
      </c>
      <c r="K2127" s="69">
        <v>4.0999999999999996</v>
      </c>
      <c r="L2127" s="68" t="s">
        <v>2609</v>
      </c>
      <c r="M2127" s="71">
        <v>5.5999999999999999E-3</v>
      </c>
      <c r="N2127" t="str">
        <f>_xll.IMDP("BND",D2127,$N$1,A2127)</f>
        <v>일반</v>
      </c>
      <c r="O2127">
        <f t="shared" si="33"/>
        <v>1.4340479999999999E-2</v>
      </c>
    </row>
    <row r="2128" spans="1:15" x14ac:dyDescent="0.3">
      <c r="A2128" s="73">
        <v>46311</v>
      </c>
      <c r="B2128" s="67" t="s">
        <v>2090</v>
      </c>
      <c r="C2128" s="68" t="s">
        <v>2811</v>
      </c>
      <c r="D2128" s="68" t="s">
        <v>15266</v>
      </c>
      <c r="E2128" s="67" t="s">
        <v>15267</v>
      </c>
      <c r="F2128" s="69">
        <v>4.1440000000000001</v>
      </c>
      <c r="G2128" s="70">
        <v>2.6924999999999999</v>
      </c>
      <c r="H2128" s="70">
        <v>8.2004999999999999</v>
      </c>
      <c r="I2128" s="73">
        <v>46272</v>
      </c>
      <c r="J2128" s="73">
        <v>47368</v>
      </c>
      <c r="K2128" s="69">
        <v>4.17</v>
      </c>
      <c r="L2128" s="68" t="s">
        <v>2609</v>
      </c>
      <c r="M2128" s="71">
        <v>4.7000000000000002E-3</v>
      </c>
      <c r="N2128" t="str">
        <f>_xll.IMDP("BND",D2128,$N$1,A2128)</f>
        <v>일반</v>
      </c>
      <c r="O2128">
        <f t="shared" si="33"/>
        <v>1.2654749999999999E-2</v>
      </c>
    </row>
    <row r="2129" spans="1:15" x14ac:dyDescent="0.3">
      <c r="A2129" s="73">
        <v>46311</v>
      </c>
      <c r="B2129" s="67" t="s">
        <v>2090</v>
      </c>
      <c r="C2129" s="68" t="s">
        <v>2811</v>
      </c>
      <c r="D2129" s="68" t="s">
        <v>5614</v>
      </c>
      <c r="E2129" s="67" t="s">
        <v>5615</v>
      </c>
      <c r="F2129" s="69">
        <v>3.8730000000000002</v>
      </c>
      <c r="G2129" s="70">
        <v>0.67830000000000001</v>
      </c>
      <c r="H2129" s="70">
        <v>0.63109999999999999</v>
      </c>
      <c r="I2129" s="73">
        <v>44740</v>
      </c>
      <c r="J2129" s="73">
        <v>46566</v>
      </c>
      <c r="K2129" s="69">
        <v>4</v>
      </c>
      <c r="L2129" s="68" t="s">
        <v>2609</v>
      </c>
      <c r="M2129" s="71">
        <v>2.8E-3</v>
      </c>
      <c r="N2129" t="str">
        <f>_xll.IMDP("BND",D2129,$N$1,A2129)</f>
        <v>일반</v>
      </c>
      <c r="O2129">
        <f t="shared" si="33"/>
        <v>1.89924E-3</v>
      </c>
    </row>
    <row r="2130" spans="1:15" x14ac:dyDescent="0.3">
      <c r="A2130" s="73">
        <v>46311</v>
      </c>
      <c r="B2130" s="67" t="s">
        <v>2090</v>
      </c>
      <c r="C2130" s="68" t="s">
        <v>2811</v>
      </c>
      <c r="D2130" s="68" t="s">
        <v>5616</v>
      </c>
      <c r="E2130" s="67" t="s">
        <v>5617</v>
      </c>
      <c r="F2130" s="69">
        <v>4.0739999999999998</v>
      </c>
      <c r="G2130" s="70">
        <v>1.8411999999999999</v>
      </c>
      <c r="H2130" s="70">
        <v>3.9317000000000002</v>
      </c>
      <c r="I2130" s="73">
        <v>45194</v>
      </c>
      <c r="J2130" s="73">
        <v>47021</v>
      </c>
      <c r="K2130" s="69">
        <v>4.3899999999999997</v>
      </c>
      <c r="L2130" s="68" t="s">
        <v>2609</v>
      </c>
      <c r="M2130" s="71">
        <v>4.7000000000000002E-3</v>
      </c>
      <c r="N2130" t="str">
        <f>_xll.IMDP("BND",D2130,$N$1,A2130)</f>
        <v>일반</v>
      </c>
      <c r="O2130">
        <f t="shared" si="33"/>
        <v>8.6536400000000006E-3</v>
      </c>
    </row>
    <row r="2131" spans="1:15" x14ac:dyDescent="0.3">
      <c r="A2131" s="73">
        <v>46311</v>
      </c>
      <c r="B2131" s="67" t="s">
        <v>2090</v>
      </c>
      <c r="C2131" s="68" t="s">
        <v>2811</v>
      </c>
      <c r="D2131" s="68" t="s">
        <v>5618</v>
      </c>
      <c r="E2131" s="67" t="s">
        <v>5619</v>
      </c>
      <c r="F2131" s="69">
        <v>4.0910000000000002</v>
      </c>
      <c r="G2131" s="70">
        <v>1.9983</v>
      </c>
      <c r="H2131" s="70">
        <v>4.6021999999999998</v>
      </c>
      <c r="I2131" s="73">
        <v>45257</v>
      </c>
      <c r="J2131" s="73">
        <v>47084</v>
      </c>
      <c r="K2131" s="69">
        <v>4</v>
      </c>
      <c r="L2131" s="68" t="s">
        <v>2609</v>
      </c>
      <c r="M2131" s="71">
        <v>4.7000000000000002E-3</v>
      </c>
      <c r="N2131" t="str">
        <f>_xll.IMDP("BND",D2131,$N$1,A2131)</f>
        <v>일반</v>
      </c>
      <c r="O2131">
        <f t="shared" si="33"/>
        <v>9.392010000000001E-3</v>
      </c>
    </row>
    <row r="2132" spans="1:15" x14ac:dyDescent="0.3">
      <c r="A2132" s="73">
        <v>46311</v>
      </c>
      <c r="B2132" s="67" t="s">
        <v>2090</v>
      </c>
      <c r="C2132" s="68" t="s">
        <v>2811</v>
      </c>
      <c r="D2132" s="68" t="s">
        <v>5620</v>
      </c>
      <c r="E2132" s="67" t="s">
        <v>5621</v>
      </c>
      <c r="F2132" s="69">
        <v>3.6230000000000002</v>
      </c>
      <c r="G2132" s="70">
        <v>0.41710000000000003</v>
      </c>
      <c r="H2132" s="70">
        <v>0.27789999999999998</v>
      </c>
      <c r="I2132" s="73">
        <v>45372</v>
      </c>
      <c r="J2132" s="73">
        <v>46467</v>
      </c>
      <c r="K2132" s="69">
        <v>3.53</v>
      </c>
      <c r="L2132" s="68" t="s">
        <v>2609</v>
      </c>
      <c r="M2132" s="71">
        <v>7.9000000000000008E-3</v>
      </c>
      <c r="N2132" t="str">
        <f>_xll.IMDP("BND",D2132,$N$1,A2132)</f>
        <v>일반</v>
      </c>
      <c r="O2132">
        <f t="shared" si="33"/>
        <v>3.2950900000000005E-3</v>
      </c>
    </row>
    <row r="2133" spans="1:15" x14ac:dyDescent="0.3">
      <c r="A2133" s="73">
        <v>46311</v>
      </c>
      <c r="B2133" s="67" t="s">
        <v>2090</v>
      </c>
      <c r="C2133" s="68" t="s">
        <v>2811</v>
      </c>
      <c r="D2133" s="68" t="s">
        <v>5622</v>
      </c>
      <c r="E2133" s="67" t="s">
        <v>5623</v>
      </c>
      <c r="F2133" s="69">
        <v>4.1399999999999997</v>
      </c>
      <c r="G2133" s="70">
        <v>2.7033</v>
      </c>
      <c r="H2133" s="70">
        <v>8.2021999999999995</v>
      </c>
      <c r="I2133" s="73">
        <v>45532</v>
      </c>
      <c r="J2133" s="73">
        <v>47358</v>
      </c>
      <c r="K2133" s="69">
        <v>3.14</v>
      </c>
      <c r="L2133" s="68" t="s">
        <v>2609</v>
      </c>
      <c r="M2133" s="71">
        <v>5.4000000000000003E-3</v>
      </c>
      <c r="N2133" t="str">
        <f>_xll.IMDP("BND",D2133,$N$1,A2133)</f>
        <v>일반</v>
      </c>
      <c r="O2133">
        <f t="shared" si="33"/>
        <v>1.4597820000000001E-2</v>
      </c>
    </row>
    <row r="2134" spans="1:15" x14ac:dyDescent="0.3">
      <c r="A2134" s="73">
        <v>46311</v>
      </c>
      <c r="B2134" s="67" t="s">
        <v>2090</v>
      </c>
      <c r="C2134" s="68" t="s">
        <v>2811</v>
      </c>
      <c r="D2134" s="68" t="s">
        <v>5624</v>
      </c>
      <c r="E2134" s="67" t="s">
        <v>5625</v>
      </c>
      <c r="F2134" s="69">
        <v>4.1470000000000002</v>
      </c>
      <c r="G2134" s="70">
        <v>2.7854000000000001</v>
      </c>
      <c r="H2134" s="70">
        <v>8.6696000000000009</v>
      </c>
      <c r="I2134" s="73">
        <v>45562</v>
      </c>
      <c r="J2134" s="73">
        <v>47388</v>
      </c>
      <c r="K2134" s="69">
        <v>3.08</v>
      </c>
      <c r="L2134" s="68" t="s">
        <v>2609</v>
      </c>
      <c r="M2134" s="71">
        <v>7.1999999999999998E-3</v>
      </c>
      <c r="N2134" t="str">
        <f>_xll.IMDP("BND",D2134,$N$1,A2134)</f>
        <v>일반</v>
      </c>
      <c r="O2134">
        <f t="shared" si="33"/>
        <v>2.0054880000000001E-2</v>
      </c>
    </row>
    <row r="2135" spans="1:15" x14ac:dyDescent="0.3">
      <c r="A2135" s="73">
        <v>46311</v>
      </c>
      <c r="B2135" s="67" t="s">
        <v>2090</v>
      </c>
      <c r="C2135" s="68" t="s">
        <v>2811</v>
      </c>
      <c r="D2135" s="68" t="s">
        <v>5626</v>
      </c>
      <c r="E2135" s="67" t="s">
        <v>5627</v>
      </c>
      <c r="F2135" s="69">
        <v>4.1500000000000004</v>
      </c>
      <c r="G2135" s="70">
        <v>2.8365999999999998</v>
      </c>
      <c r="H2135" s="70">
        <v>9.0360999999999994</v>
      </c>
      <c r="I2135" s="73">
        <v>45590</v>
      </c>
      <c r="J2135" s="73">
        <v>47416</v>
      </c>
      <c r="K2135" s="69">
        <v>3.13</v>
      </c>
      <c r="L2135" s="68" t="s">
        <v>2609</v>
      </c>
      <c r="M2135" s="71">
        <v>4.1000000000000003E-3</v>
      </c>
      <c r="N2135" t="str">
        <f>_xll.IMDP("BND",D2135,$N$1,A2135)</f>
        <v>일반</v>
      </c>
      <c r="O2135">
        <f t="shared" si="33"/>
        <v>1.1630059999999999E-2</v>
      </c>
    </row>
    <row r="2136" spans="1:15" x14ac:dyDescent="0.3">
      <c r="A2136" s="73">
        <v>46311</v>
      </c>
      <c r="B2136" s="67" t="s">
        <v>2090</v>
      </c>
      <c r="C2136" s="68" t="s">
        <v>2811</v>
      </c>
      <c r="D2136" s="68" t="s">
        <v>5628</v>
      </c>
      <c r="E2136" s="67" t="s">
        <v>5629</v>
      </c>
      <c r="F2136" s="69">
        <v>4.0039999999999996</v>
      </c>
      <c r="G2136" s="70">
        <v>1.5604</v>
      </c>
      <c r="H2136" s="70">
        <v>2.8548</v>
      </c>
      <c r="I2136" s="73">
        <v>45805</v>
      </c>
      <c r="J2136" s="73">
        <v>46901</v>
      </c>
      <c r="K2136" s="69">
        <v>2.5</v>
      </c>
      <c r="L2136" s="68" t="s">
        <v>2609</v>
      </c>
      <c r="M2136" s="71">
        <v>4.4999999999999997E-3</v>
      </c>
      <c r="N2136" t="str">
        <f>_xll.IMDP("BND",D2136,$N$1,A2136)</f>
        <v>일반</v>
      </c>
      <c r="O2136">
        <f t="shared" si="33"/>
        <v>7.0217999999999999E-3</v>
      </c>
    </row>
    <row r="2137" spans="1:15" x14ac:dyDescent="0.3">
      <c r="A2137" s="73">
        <v>46311</v>
      </c>
      <c r="B2137" s="67" t="s">
        <v>2090</v>
      </c>
      <c r="C2137" s="68" t="s">
        <v>2811</v>
      </c>
      <c r="D2137" s="68" t="s">
        <v>5630</v>
      </c>
      <c r="E2137" s="67" t="s">
        <v>5631</v>
      </c>
      <c r="F2137" s="69">
        <v>4.0220000000000002</v>
      </c>
      <c r="G2137" s="70">
        <v>1.6335999999999999</v>
      </c>
      <c r="H2137" s="70">
        <v>3.1080999999999999</v>
      </c>
      <c r="I2137" s="73">
        <v>45833</v>
      </c>
      <c r="J2137" s="73">
        <v>46929</v>
      </c>
      <c r="K2137" s="69">
        <v>2.6</v>
      </c>
      <c r="L2137" s="68" t="s">
        <v>2609</v>
      </c>
      <c r="M2137" s="71">
        <v>4.4999999999999997E-3</v>
      </c>
      <c r="N2137" t="str">
        <f>_xll.IMDP("BND",D2137,$N$1,A2137)</f>
        <v>일반</v>
      </c>
      <c r="O2137">
        <f t="shared" si="33"/>
        <v>7.3511999999999996E-3</v>
      </c>
    </row>
    <row r="2138" spans="1:15" x14ac:dyDescent="0.3">
      <c r="A2138" s="73">
        <v>46311</v>
      </c>
      <c r="B2138" s="67" t="s">
        <v>2090</v>
      </c>
      <c r="C2138" s="68" t="s">
        <v>2811</v>
      </c>
      <c r="D2138" s="68" t="s">
        <v>5632</v>
      </c>
      <c r="E2138" s="67" t="s">
        <v>5633</v>
      </c>
      <c r="F2138" s="69">
        <v>4.173</v>
      </c>
      <c r="G2138" s="70">
        <v>3.5413000000000001</v>
      </c>
      <c r="H2138" s="70">
        <v>13.8941</v>
      </c>
      <c r="I2138" s="73">
        <v>45868</v>
      </c>
      <c r="J2138" s="73">
        <v>47694</v>
      </c>
      <c r="K2138" s="69">
        <v>2.7</v>
      </c>
      <c r="L2138" s="68" t="s">
        <v>2609</v>
      </c>
      <c r="M2138" s="71">
        <v>4.4000000000000003E-3</v>
      </c>
      <c r="N2138" t="str">
        <f>_xll.IMDP("BND",D2138,$N$1,A2138)</f>
        <v>일반</v>
      </c>
      <c r="O2138">
        <f t="shared" si="33"/>
        <v>1.5581720000000002E-2</v>
      </c>
    </row>
    <row r="2139" spans="1:15" x14ac:dyDescent="0.3">
      <c r="A2139" s="73">
        <v>46311</v>
      </c>
      <c r="B2139" s="67" t="s">
        <v>2090</v>
      </c>
      <c r="C2139" s="68" t="s">
        <v>2811</v>
      </c>
      <c r="D2139" s="68" t="s">
        <v>5634</v>
      </c>
      <c r="E2139" s="67" t="s">
        <v>5635</v>
      </c>
      <c r="F2139" s="69">
        <v>4.1790000000000003</v>
      </c>
      <c r="G2139" s="70">
        <v>3.6901999999999999</v>
      </c>
      <c r="H2139" s="70">
        <v>15.0098</v>
      </c>
      <c r="I2139" s="73">
        <v>45924</v>
      </c>
      <c r="J2139" s="73">
        <v>47750</v>
      </c>
      <c r="K2139" s="69">
        <v>2.71</v>
      </c>
      <c r="L2139" s="68" t="s">
        <v>2609</v>
      </c>
      <c r="M2139" s="71">
        <v>3.0999999999999999E-3</v>
      </c>
      <c r="N2139" t="str">
        <f>_xll.IMDP("BND",D2139,$N$1,A2139)</f>
        <v>일반</v>
      </c>
      <c r="O2139">
        <f t="shared" si="33"/>
        <v>1.1439619999999999E-2</v>
      </c>
    </row>
    <row r="2140" spans="1:15" x14ac:dyDescent="0.3">
      <c r="A2140" s="73">
        <v>46311</v>
      </c>
      <c r="B2140" s="67" t="s">
        <v>2090</v>
      </c>
      <c r="C2140" s="68" t="s">
        <v>2811</v>
      </c>
      <c r="D2140" s="68" t="s">
        <v>5636</v>
      </c>
      <c r="E2140" s="67" t="s">
        <v>5637</v>
      </c>
      <c r="F2140" s="69">
        <v>3.952</v>
      </c>
      <c r="G2140" s="70">
        <v>1.1154999999999999</v>
      </c>
      <c r="H2140" s="70">
        <v>1.5342</v>
      </c>
      <c r="I2140" s="73">
        <v>46002</v>
      </c>
      <c r="J2140" s="73">
        <v>46732</v>
      </c>
      <c r="K2140" s="69">
        <v>3.08</v>
      </c>
      <c r="L2140" s="68" t="s">
        <v>2609</v>
      </c>
      <c r="M2140" s="71">
        <v>6.0000000000000001E-3</v>
      </c>
      <c r="N2140" t="str">
        <f>_xll.IMDP("BND",D2140,$N$1,A2140)</f>
        <v>일반</v>
      </c>
      <c r="O2140">
        <f t="shared" si="33"/>
        <v>6.6930000000000002E-3</v>
      </c>
    </row>
    <row r="2141" spans="1:15" x14ac:dyDescent="0.3">
      <c r="A2141" s="73">
        <v>46311</v>
      </c>
      <c r="B2141" s="67" t="s">
        <v>2090</v>
      </c>
      <c r="C2141" s="68" t="s">
        <v>2811</v>
      </c>
      <c r="D2141" s="68" t="s">
        <v>5638</v>
      </c>
      <c r="E2141" s="67" t="s">
        <v>5639</v>
      </c>
      <c r="F2141" s="69">
        <v>4.0999999999999996</v>
      </c>
      <c r="G2141" s="70">
        <v>2.1474000000000002</v>
      </c>
      <c r="H2141" s="70">
        <v>5.2774999999999999</v>
      </c>
      <c r="I2141" s="73">
        <v>46045</v>
      </c>
      <c r="J2141" s="73">
        <v>47141</v>
      </c>
      <c r="K2141" s="69">
        <v>3.31</v>
      </c>
      <c r="L2141" s="68" t="s">
        <v>2609</v>
      </c>
      <c r="M2141" s="71">
        <v>4.1000000000000003E-3</v>
      </c>
      <c r="N2141" t="str">
        <f>_xll.IMDP("BND",D2141,$N$1,A2141)</f>
        <v>일반</v>
      </c>
      <c r="O2141">
        <f t="shared" si="33"/>
        <v>8.8043400000000008E-3</v>
      </c>
    </row>
    <row r="2142" spans="1:15" x14ac:dyDescent="0.3">
      <c r="A2142" s="73">
        <v>46311</v>
      </c>
      <c r="B2142" s="67" t="s">
        <v>2090</v>
      </c>
      <c r="C2142" s="68" t="s">
        <v>2811</v>
      </c>
      <c r="D2142" s="68" t="s">
        <v>5640</v>
      </c>
      <c r="E2142" s="67" t="s">
        <v>5641</v>
      </c>
      <c r="F2142" s="69">
        <v>4.1130000000000004</v>
      </c>
      <c r="G2142" s="70">
        <v>2.3083</v>
      </c>
      <c r="H2142" s="70">
        <v>6.0525000000000002</v>
      </c>
      <c r="I2142" s="73">
        <v>46107</v>
      </c>
      <c r="J2142" s="73">
        <v>47203</v>
      </c>
      <c r="K2142" s="69">
        <v>3.84</v>
      </c>
      <c r="L2142" s="68" t="s">
        <v>2609</v>
      </c>
      <c r="M2142" s="71">
        <v>6.8999999999999999E-3</v>
      </c>
      <c r="N2142" t="str">
        <f>_xll.IMDP("BND",D2142,$N$1,A2142)</f>
        <v>일반</v>
      </c>
      <c r="O2142">
        <f t="shared" si="33"/>
        <v>1.592727E-2</v>
      </c>
    </row>
    <row r="2143" spans="1:15" x14ac:dyDescent="0.3">
      <c r="A2143" s="73">
        <v>46311</v>
      </c>
      <c r="B2143" s="67" t="s">
        <v>2090</v>
      </c>
      <c r="C2143" s="68" t="s">
        <v>2811</v>
      </c>
      <c r="D2143" s="68" t="s">
        <v>5642</v>
      </c>
      <c r="E2143" s="67" t="s">
        <v>5643</v>
      </c>
      <c r="F2143" s="69">
        <v>4.1189999999999998</v>
      </c>
      <c r="G2143" s="70">
        <v>2.37</v>
      </c>
      <c r="H2143" s="70">
        <v>6.4020999999999999</v>
      </c>
      <c r="I2143" s="73">
        <v>46140</v>
      </c>
      <c r="J2143" s="73">
        <v>47235</v>
      </c>
      <c r="K2143" s="69">
        <v>3.73</v>
      </c>
      <c r="L2143" s="68" t="s">
        <v>2609</v>
      </c>
      <c r="M2143" s="71">
        <v>9.2999999999999992E-3</v>
      </c>
      <c r="N2143" t="str">
        <f>_xll.IMDP("BND",D2143,$N$1,A2143)</f>
        <v>일반</v>
      </c>
      <c r="O2143">
        <f t="shared" si="33"/>
        <v>2.2040999999999998E-2</v>
      </c>
    </row>
    <row r="2144" spans="1:15" x14ac:dyDescent="0.3">
      <c r="A2144" s="73">
        <v>46311</v>
      </c>
      <c r="B2144" s="67" t="s">
        <v>2090</v>
      </c>
      <c r="C2144" s="68" t="s">
        <v>2811</v>
      </c>
      <c r="D2144" s="68" t="s">
        <v>5644</v>
      </c>
      <c r="E2144" s="67" t="s">
        <v>5645</v>
      </c>
      <c r="F2144" s="69">
        <v>4.1269999999999998</v>
      </c>
      <c r="G2144" s="70">
        <v>2.5087999999999999</v>
      </c>
      <c r="H2144" s="70">
        <v>7.1273</v>
      </c>
      <c r="I2144" s="73">
        <v>46192</v>
      </c>
      <c r="J2144" s="73">
        <v>47288</v>
      </c>
      <c r="K2144" s="69">
        <v>4.0199999999999996</v>
      </c>
      <c r="L2144" s="68" t="s">
        <v>2609</v>
      </c>
      <c r="M2144" s="71">
        <v>5.5999999999999999E-3</v>
      </c>
      <c r="N2144" t="str">
        <f>_xll.IMDP("BND",D2144,$N$1,A2144)</f>
        <v>일반</v>
      </c>
      <c r="O2144">
        <f t="shared" si="33"/>
        <v>1.4049279999999999E-2</v>
      </c>
    </row>
    <row r="2145" spans="1:15" x14ac:dyDescent="0.3">
      <c r="A2145" s="73">
        <v>46311</v>
      </c>
      <c r="B2145" s="67" t="s">
        <v>2090</v>
      </c>
      <c r="C2145" s="68" t="s">
        <v>2811</v>
      </c>
      <c r="D2145" s="68" t="s">
        <v>14309</v>
      </c>
      <c r="E2145" s="67" t="s">
        <v>14310</v>
      </c>
      <c r="F2145" s="69">
        <v>4.0359999999999996</v>
      </c>
      <c r="G2145" s="70">
        <v>1.6675</v>
      </c>
      <c r="H2145" s="70">
        <v>3.2454999999999998</v>
      </c>
      <c r="I2145" s="73">
        <v>46218</v>
      </c>
      <c r="J2145" s="73">
        <v>46948</v>
      </c>
      <c r="K2145" s="69">
        <v>4.03</v>
      </c>
      <c r="L2145" s="68" t="s">
        <v>2609</v>
      </c>
      <c r="M2145" s="71">
        <v>2.3E-3</v>
      </c>
      <c r="N2145" t="str">
        <f>_xll.IMDP("BND",D2145,$N$1,A2145)</f>
        <v>일반</v>
      </c>
      <c r="O2145">
        <f t="shared" si="33"/>
        <v>3.8352499999999997E-3</v>
      </c>
    </row>
    <row r="2146" spans="1:15" x14ac:dyDescent="0.3">
      <c r="A2146" s="73">
        <v>46311</v>
      </c>
      <c r="B2146" s="67" t="s">
        <v>2090</v>
      </c>
      <c r="C2146" s="68" t="s">
        <v>2811</v>
      </c>
      <c r="D2146" s="68" t="s">
        <v>15014</v>
      </c>
      <c r="E2146" s="67" t="s">
        <v>15015</v>
      </c>
      <c r="F2146" s="69">
        <v>4.1390000000000002</v>
      </c>
      <c r="G2146" s="70">
        <v>2.6511</v>
      </c>
      <c r="H2146" s="70">
        <v>7.9641999999999999</v>
      </c>
      <c r="I2146" s="73">
        <v>46255</v>
      </c>
      <c r="J2146" s="73">
        <v>47351</v>
      </c>
      <c r="K2146" s="69">
        <v>4.08</v>
      </c>
      <c r="L2146" s="68" t="s">
        <v>2609</v>
      </c>
      <c r="M2146" s="71">
        <v>4.1999999999999997E-3</v>
      </c>
      <c r="N2146" t="str">
        <f>_xll.IMDP("BND",D2146,$N$1,A2146)</f>
        <v>일반</v>
      </c>
      <c r="O2146">
        <f t="shared" si="33"/>
        <v>1.113462E-2</v>
      </c>
    </row>
    <row r="2147" spans="1:15" x14ac:dyDescent="0.3">
      <c r="A2147" s="73">
        <v>46311</v>
      </c>
      <c r="B2147" s="67" t="s">
        <v>2090</v>
      </c>
      <c r="C2147" s="68" t="s">
        <v>2811</v>
      </c>
      <c r="D2147" s="68" t="s">
        <v>15623</v>
      </c>
      <c r="E2147" s="67" t="s">
        <v>15624</v>
      </c>
      <c r="F2147" s="69">
        <v>4.1449999999999996</v>
      </c>
      <c r="G2147" s="70">
        <v>2.7161</v>
      </c>
      <c r="H2147" s="70">
        <v>8.3443000000000005</v>
      </c>
      <c r="I2147" s="73">
        <v>46283</v>
      </c>
      <c r="J2147" s="73">
        <v>47379</v>
      </c>
      <c r="K2147" s="69">
        <v>4.3499999999999996</v>
      </c>
      <c r="L2147" s="68" t="s">
        <v>2609</v>
      </c>
      <c r="M2147" s="71">
        <v>5.1000000000000004E-3</v>
      </c>
      <c r="N2147" t="str">
        <f>_xll.IMDP("BND",D2147,$N$1,A2147)</f>
        <v>일반</v>
      </c>
      <c r="O2147">
        <f t="shared" si="33"/>
        <v>1.3852110000000001E-2</v>
      </c>
    </row>
    <row r="2148" spans="1:15" x14ac:dyDescent="0.3">
      <c r="A2148" s="73">
        <v>46311</v>
      </c>
      <c r="B2148" s="67" t="s">
        <v>2090</v>
      </c>
      <c r="C2148" s="68" t="s">
        <v>2811</v>
      </c>
      <c r="D2148" s="68" t="s">
        <v>5646</v>
      </c>
      <c r="E2148" s="67" t="s">
        <v>5647</v>
      </c>
      <c r="F2148" s="69">
        <v>4.0940000000000003</v>
      </c>
      <c r="G2148" s="70">
        <v>2.0571000000000002</v>
      </c>
      <c r="H2148" s="70">
        <v>4.8441999999999998</v>
      </c>
      <c r="I2148" s="73">
        <v>45275</v>
      </c>
      <c r="J2148" s="73">
        <v>47102</v>
      </c>
      <c r="K2148" s="69">
        <v>3.57</v>
      </c>
      <c r="L2148" s="68" t="s">
        <v>2609</v>
      </c>
      <c r="M2148" s="71">
        <v>6.8999999999999999E-3</v>
      </c>
      <c r="N2148" t="str">
        <f>_xll.IMDP("BND",D2148,$N$1,A2148)</f>
        <v>일반</v>
      </c>
      <c r="O2148">
        <f t="shared" si="33"/>
        <v>1.419399E-2</v>
      </c>
    </row>
    <row r="2149" spans="1:15" x14ac:dyDescent="0.3">
      <c r="A2149" s="73">
        <v>46311</v>
      </c>
      <c r="B2149" s="67" t="s">
        <v>2090</v>
      </c>
      <c r="C2149" s="68" t="s">
        <v>2811</v>
      </c>
      <c r="D2149" s="68" t="s">
        <v>5648</v>
      </c>
      <c r="E2149" s="67" t="s">
        <v>5649</v>
      </c>
      <c r="F2149" s="69">
        <v>4.1289999999999996</v>
      </c>
      <c r="G2149" s="70">
        <v>2.5457000000000001</v>
      </c>
      <c r="H2149" s="70">
        <v>7.2919999999999998</v>
      </c>
      <c r="I2149" s="73">
        <v>45468</v>
      </c>
      <c r="J2149" s="73">
        <v>47294</v>
      </c>
      <c r="K2149" s="69">
        <v>3.33</v>
      </c>
      <c r="L2149" s="68" t="s">
        <v>2609</v>
      </c>
      <c r="M2149" s="71">
        <v>6.7999999999999996E-3</v>
      </c>
      <c r="N2149" t="str">
        <f>_xll.IMDP("BND",D2149,$N$1,A2149)</f>
        <v>일반</v>
      </c>
      <c r="O2149">
        <f t="shared" si="33"/>
        <v>1.7310759999999998E-2</v>
      </c>
    </row>
    <row r="2150" spans="1:15" x14ac:dyDescent="0.3">
      <c r="A2150" s="73">
        <v>46311</v>
      </c>
      <c r="B2150" s="67" t="s">
        <v>2090</v>
      </c>
      <c r="C2150" s="68" t="s">
        <v>2811</v>
      </c>
      <c r="D2150" s="68" t="s">
        <v>5650</v>
      </c>
      <c r="E2150" s="67" t="s">
        <v>5651</v>
      </c>
      <c r="F2150" s="69">
        <v>4.17</v>
      </c>
      <c r="G2150" s="70">
        <v>3.4032</v>
      </c>
      <c r="H2150" s="70">
        <v>12.8028</v>
      </c>
      <c r="I2150" s="73">
        <v>45805</v>
      </c>
      <c r="J2150" s="73">
        <v>47631</v>
      </c>
      <c r="K2150" s="69">
        <v>2.59</v>
      </c>
      <c r="L2150" s="68" t="s">
        <v>2609</v>
      </c>
      <c r="M2150" s="71">
        <v>4.0000000000000001E-3</v>
      </c>
      <c r="N2150" t="str">
        <f>_xll.IMDP("BND",D2150,$N$1,A2150)</f>
        <v>일반</v>
      </c>
      <c r="O2150">
        <f t="shared" si="33"/>
        <v>1.36128E-2</v>
      </c>
    </row>
    <row r="2151" spans="1:15" x14ac:dyDescent="0.3">
      <c r="A2151" s="73">
        <v>46311</v>
      </c>
      <c r="B2151" s="67" t="s">
        <v>2090</v>
      </c>
      <c r="C2151" s="68" t="s">
        <v>2811</v>
      </c>
      <c r="D2151" s="68" t="s">
        <v>5652</v>
      </c>
      <c r="E2151" s="67" t="s">
        <v>5653</v>
      </c>
      <c r="F2151" s="69">
        <v>4.17</v>
      </c>
      <c r="G2151" s="70">
        <v>3.4710999999999999</v>
      </c>
      <c r="H2151" s="70">
        <v>13.3003</v>
      </c>
      <c r="I2151" s="73">
        <v>45833</v>
      </c>
      <c r="J2151" s="73">
        <v>47659</v>
      </c>
      <c r="K2151" s="69">
        <v>2.7</v>
      </c>
      <c r="L2151" s="68" t="s">
        <v>2609</v>
      </c>
      <c r="M2151" s="71">
        <v>4.0000000000000001E-3</v>
      </c>
      <c r="N2151" t="str">
        <f>_xll.IMDP("BND",D2151,$N$1,A2151)</f>
        <v>일반</v>
      </c>
      <c r="O2151">
        <f t="shared" si="33"/>
        <v>1.38844E-2</v>
      </c>
    </row>
    <row r="2152" spans="1:15" x14ac:dyDescent="0.3">
      <c r="A2152" s="73">
        <v>46311</v>
      </c>
      <c r="B2152" s="67" t="s">
        <v>2090</v>
      </c>
      <c r="C2152" s="68" t="s">
        <v>2811</v>
      </c>
      <c r="D2152" s="68" t="s">
        <v>5654</v>
      </c>
      <c r="E2152" s="67" t="s">
        <v>5655</v>
      </c>
      <c r="F2152" s="69">
        <v>4.0940000000000003</v>
      </c>
      <c r="G2152" s="70">
        <v>2.0522</v>
      </c>
      <c r="H2152" s="70">
        <v>4.8154000000000003</v>
      </c>
      <c r="I2152" s="73">
        <v>46002</v>
      </c>
      <c r="J2152" s="73">
        <v>47098</v>
      </c>
      <c r="K2152" s="69">
        <v>3.27</v>
      </c>
      <c r="L2152" s="68" t="s">
        <v>2609</v>
      </c>
      <c r="M2152" s="71">
        <v>9.5999999999999992E-3</v>
      </c>
      <c r="N2152" t="str">
        <f>_xll.IMDP("BND",D2152,$N$1,A2152)</f>
        <v>일반</v>
      </c>
      <c r="O2152">
        <f t="shared" si="33"/>
        <v>1.9701119999999999E-2</v>
      </c>
    </row>
    <row r="2153" spans="1:15" x14ac:dyDescent="0.3">
      <c r="A2153" s="73">
        <v>46311</v>
      </c>
      <c r="B2153" s="67" t="s">
        <v>2090</v>
      </c>
      <c r="C2153" s="68" t="s">
        <v>2811</v>
      </c>
      <c r="D2153" s="68" t="s">
        <v>5656</v>
      </c>
      <c r="E2153" s="67" t="s">
        <v>5657</v>
      </c>
      <c r="F2153" s="69">
        <v>4.0199999999999996</v>
      </c>
      <c r="G2153" s="70">
        <v>1.6013999999999999</v>
      </c>
      <c r="H2153" s="70">
        <v>3.0118</v>
      </c>
      <c r="I2153" s="73">
        <v>46192</v>
      </c>
      <c r="J2153" s="73">
        <v>46923</v>
      </c>
      <c r="K2153" s="69">
        <v>3.91</v>
      </c>
      <c r="L2153" s="68" t="s">
        <v>2609</v>
      </c>
      <c r="M2153" s="71">
        <v>4.5999999999999999E-3</v>
      </c>
      <c r="N2153" t="str">
        <f>_xll.IMDP("BND",D2153,$N$1,A2153)</f>
        <v>일반</v>
      </c>
      <c r="O2153">
        <f t="shared" si="33"/>
        <v>7.3664399999999993E-3</v>
      </c>
    </row>
    <row r="2154" spans="1:15" x14ac:dyDescent="0.3">
      <c r="A2154" s="73">
        <v>46311</v>
      </c>
      <c r="B2154" s="67" t="s">
        <v>2090</v>
      </c>
      <c r="C2154" s="68" t="s">
        <v>2811</v>
      </c>
      <c r="D2154" s="68" t="s">
        <v>14311</v>
      </c>
      <c r="E2154" s="67" t="s">
        <v>14312</v>
      </c>
      <c r="F2154" s="69">
        <v>4.1319999999999997</v>
      </c>
      <c r="G2154" s="70">
        <v>2.5687000000000002</v>
      </c>
      <c r="H2154" s="70">
        <v>7.4530000000000003</v>
      </c>
      <c r="I2154" s="73">
        <v>46218</v>
      </c>
      <c r="J2154" s="73">
        <v>47312</v>
      </c>
      <c r="K2154" s="69">
        <v>4.2</v>
      </c>
      <c r="L2154" s="68" t="s">
        <v>2609</v>
      </c>
      <c r="M2154" s="71">
        <v>8.8000000000000005E-3</v>
      </c>
      <c r="N2154" t="str">
        <f>_xll.IMDP("BND",D2154,$N$1,A2154)</f>
        <v>일반</v>
      </c>
      <c r="O2154">
        <f t="shared" si="33"/>
        <v>2.2604560000000003E-2</v>
      </c>
    </row>
    <row r="2155" spans="1:15" x14ac:dyDescent="0.3">
      <c r="A2155" s="73">
        <v>46311</v>
      </c>
      <c r="B2155" s="67" t="s">
        <v>2090</v>
      </c>
      <c r="C2155" s="68" t="s">
        <v>2811</v>
      </c>
      <c r="D2155" s="68" t="s">
        <v>15779</v>
      </c>
      <c r="E2155" s="67" t="s">
        <v>15780</v>
      </c>
      <c r="F2155" s="69">
        <v>4.1479999999999997</v>
      </c>
      <c r="G2155" s="70">
        <v>2.7435</v>
      </c>
      <c r="H2155" s="70">
        <v>8.5032999999999994</v>
      </c>
      <c r="I2155" s="73">
        <v>46294</v>
      </c>
      <c r="J2155" s="73">
        <v>47389</v>
      </c>
      <c r="K2155" s="69">
        <v>4.4000000000000004</v>
      </c>
      <c r="L2155" s="68" t="s">
        <v>2609</v>
      </c>
      <c r="M2155" s="71">
        <v>5.1000000000000004E-3</v>
      </c>
      <c r="N2155" t="str">
        <f>_xll.IMDP("BND",D2155,$N$1,A2155)</f>
        <v>일반</v>
      </c>
      <c r="O2155">
        <f t="shared" si="33"/>
        <v>1.3991850000000002E-2</v>
      </c>
    </row>
    <row r="2156" spans="1:15" x14ac:dyDescent="0.3">
      <c r="A2156" s="73">
        <v>46311</v>
      </c>
      <c r="B2156" s="67" t="s">
        <v>2090</v>
      </c>
      <c r="C2156" s="68" t="s">
        <v>2811</v>
      </c>
      <c r="D2156" s="68" t="s">
        <v>13960</v>
      </c>
      <c r="E2156" s="67" t="s">
        <v>13961</v>
      </c>
      <c r="F2156" s="69">
        <v>4.0229999999999997</v>
      </c>
      <c r="G2156" s="70">
        <v>1.6128</v>
      </c>
      <c r="H2156" s="70">
        <v>3.0527000000000002</v>
      </c>
      <c r="I2156" s="73">
        <v>46198</v>
      </c>
      <c r="J2156" s="73">
        <v>46927</v>
      </c>
      <c r="K2156" s="69">
        <v>4.0599999999999996</v>
      </c>
      <c r="L2156" s="68" t="s">
        <v>2609</v>
      </c>
      <c r="M2156" s="71">
        <v>2.8E-3</v>
      </c>
      <c r="N2156" t="str">
        <f>_xll.IMDP("BND",D2156,$N$1,A2156)</f>
        <v>일반</v>
      </c>
      <c r="O2156">
        <f t="shared" si="33"/>
        <v>4.5158400000000001E-3</v>
      </c>
    </row>
    <row r="2157" spans="1:15" x14ac:dyDescent="0.3">
      <c r="A2157" s="73">
        <v>46311</v>
      </c>
      <c r="B2157" s="67" t="s">
        <v>2090</v>
      </c>
      <c r="C2157" s="68" t="s">
        <v>2811</v>
      </c>
      <c r="D2157" s="68" t="s">
        <v>15109</v>
      </c>
      <c r="E2157" s="67" t="s">
        <v>15110</v>
      </c>
      <c r="F2157" s="69">
        <v>4.1399999999999997</v>
      </c>
      <c r="G2157" s="70">
        <v>2.6663000000000001</v>
      </c>
      <c r="H2157" s="70">
        <v>8.0503999999999998</v>
      </c>
      <c r="I2157" s="73">
        <v>46261</v>
      </c>
      <c r="J2157" s="73">
        <v>47357</v>
      </c>
      <c r="K2157" s="69">
        <v>4.0999999999999996</v>
      </c>
      <c r="L2157" s="68" t="s">
        <v>2609</v>
      </c>
      <c r="M2157" s="71">
        <v>5.5999999999999999E-3</v>
      </c>
      <c r="N2157" t="str">
        <f>_xll.IMDP("BND",D2157,$N$1,A2157)</f>
        <v>일반</v>
      </c>
      <c r="O2157">
        <f t="shared" si="33"/>
        <v>1.493128E-2</v>
      </c>
    </row>
    <row r="2158" spans="1:15" x14ac:dyDescent="0.3">
      <c r="A2158" s="73">
        <v>46311</v>
      </c>
      <c r="B2158" s="67" t="s">
        <v>2090</v>
      </c>
      <c r="C2158" s="68" t="s">
        <v>2811</v>
      </c>
      <c r="D2158" s="68" t="s">
        <v>13962</v>
      </c>
      <c r="E2158" s="67" t="s">
        <v>13963</v>
      </c>
      <c r="F2158" s="69">
        <v>4.1289999999999996</v>
      </c>
      <c r="G2158" s="70">
        <v>2.5221</v>
      </c>
      <c r="H2158" s="70">
        <v>7.2020999999999997</v>
      </c>
      <c r="I2158" s="73">
        <v>46198</v>
      </c>
      <c r="J2158" s="73">
        <v>47294</v>
      </c>
      <c r="K2158" s="69">
        <v>4.12</v>
      </c>
      <c r="L2158" s="68" t="s">
        <v>2609</v>
      </c>
      <c r="M2158" s="71">
        <v>2.8E-3</v>
      </c>
      <c r="N2158" t="str">
        <f>_xll.IMDP("BND",D2158,$N$1,A2158)</f>
        <v>일반</v>
      </c>
      <c r="O2158">
        <f t="shared" si="33"/>
        <v>7.0618799999999995E-3</v>
      </c>
    </row>
    <row r="2159" spans="1:15" x14ac:dyDescent="0.3">
      <c r="A2159" s="73">
        <v>46311</v>
      </c>
      <c r="B2159" s="67" t="s">
        <v>2090</v>
      </c>
      <c r="C2159" s="68" t="s">
        <v>2811</v>
      </c>
      <c r="D2159" s="68" t="s">
        <v>5658</v>
      </c>
      <c r="E2159" s="67" t="s">
        <v>5659</v>
      </c>
      <c r="F2159" s="69">
        <v>4.2359999999999998</v>
      </c>
      <c r="G2159" s="70">
        <v>3.1131000000000002</v>
      </c>
      <c r="H2159" s="70">
        <v>10.99</v>
      </c>
      <c r="I2159" s="73">
        <v>40255</v>
      </c>
      <c r="J2159" s="73">
        <v>47560</v>
      </c>
      <c r="K2159" s="69">
        <v>5.12</v>
      </c>
      <c r="L2159" s="68" t="s">
        <v>2609</v>
      </c>
      <c r="M2159" s="71">
        <v>5.7000000000000002E-3</v>
      </c>
      <c r="N2159" t="str">
        <f>_xll.IMDP("BND",D2159,$N$1,A2159)</f>
        <v>일반</v>
      </c>
      <c r="O2159">
        <f t="shared" si="33"/>
        <v>1.7744670000000001E-2</v>
      </c>
    </row>
    <row r="2160" spans="1:15" x14ac:dyDescent="0.3">
      <c r="A2160" s="73">
        <v>46311</v>
      </c>
      <c r="B2160" s="67" t="s">
        <v>2090</v>
      </c>
      <c r="C2160" s="68" t="s">
        <v>2811</v>
      </c>
      <c r="D2160" s="68" t="s">
        <v>729</v>
      </c>
      <c r="E2160" s="67" t="s">
        <v>5660</v>
      </c>
      <c r="F2160" s="69">
        <v>4.2809999999999997</v>
      </c>
      <c r="G2160" s="70">
        <v>4.3945999999999996</v>
      </c>
      <c r="H2160" s="70">
        <v>22.670999999999999</v>
      </c>
      <c r="I2160" s="73">
        <v>40815</v>
      </c>
      <c r="J2160" s="73">
        <v>48120</v>
      </c>
      <c r="K2160" s="69">
        <v>4.4000000000000004</v>
      </c>
      <c r="L2160" s="68" t="s">
        <v>2609</v>
      </c>
      <c r="M2160" s="71">
        <v>6.1000000000000004E-3</v>
      </c>
      <c r="N2160" t="str">
        <f>_xll.IMDP("BND",D2160,$N$1,A2160)</f>
        <v>일반</v>
      </c>
      <c r="O2160">
        <f t="shared" si="33"/>
        <v>2.6807060000000001E-2</v>
      </c>
    </row>
    <row r="2161" spans="1:15" x14ac:dyDescent="0.3">
      <c r="A2161" s="73">
        <v>46311</v>
      </c>
      <c r="B2161" s="67" t="s">
        <v>2090</v>
      </c>
      <c r="C2161" s="68" t="s">
        <v>2811</v>
      </c>
      <c r="D2161" s="68" t="s">
        <v>5661</v>
      </c>
      <c r="E2161" s="67" t="s">
        <v>5662</v>
      </c>
      <c r="F2161" s="69">
        <v>3.6520000000000001</v>
      </c>
      <c r="G2161" s="70">
        <v>0.39879999999999999</v>
      </c>
      <c r="H2161" s="70">
        <v>0.35489999999999999</v>
      </c>
      <c r="I2161" s="73">
        <v>40983</v>
      </c>
      <c r="J2161" s="73">
        <v>46461</v>
      </c>
      <c r="K2161" s="69">
        <v>4.1900000000000004</v>
      </c>
      <c r="L2161" s="68" t="s">
        <v>2609</v>
      </c>
      <c r="M2161" s="71">
        <v>5.5999999999999999E-3</v>
      </c>
      <c r="N2161" t="str">
        <f>_xll.IMDP("BND",D2161,$N$1,A2161)</f>
        <v>일반</v>
      </c>
      <c r="O2161">
        <f t="shared" si="33"/>
        <v>2.2332799999999998E-3</v>
      </c>
    </row>
    <row r="2162" spans="1:15" x14ac:dyDescent="0.3">
      <c r="A2162" s="73">
        <v>46311</v>
      </c>
      <c r="B2162" s="67" t="s">
        <v>2090</v>
      </c>
      <c r="C2162" s="68" t="s">
        <v>2811</v>
      </c>
      <c r="D2162" s="68" t="s">
        <v>5663</v>
      </c>
      <c r="E2162" s="67" t="s">
        <v>5664</v>
      </c>
      <c r="F2162" s="69">
        <v>4.2770000000000001</v>
      </c>
      <c r="G2162" s="70">
        <v>4.9241999999999999</v>
      </c>
      <c r="H2162" s="70">
        <v>28.607700000000001</v>
      </c>
      <c r="I2162" s="73">
        <v>41072</v>
      </c>
      <c r="J2162" s="73">
        <v>48377</v>
      </c>
      <c r="K2162" s="69">
        <v>4.05</v>
      </c>
      <c r="L2162" s="68" t="s">
        <v>2609</v>
      </c>
      <c r="M2162" s="71">
        <v>1.1599999999999999E-2</v>
      </c>
      <c r="N2162" t="str">
        <f>_xll.IMDP("BND",D2162,$N$1,A2162)</f>
        <v>일반</v>
      </c>
      <c r="O2162">
        <f t="shared" si="33"/>
        <v>5.7120719999999993E-2</v>
      </c>
    </row>
    <row r="2163" spans="1:15" x14ac:dyDescent="0.3">
      <c r="A2163" s="73">
        <v>46311</v>
      </c>
      <c r="B2163" s="67" t="s">
        <v>2090</v>
      </c>
      <c r="C2163" s="68" t="s">
        <v>2811</v>
      </c>
      <c r="D2163" s="68" t="s">
        <v>5665</v>
      </c>
      <c r="E2163" s="67" t="s">
        <v>5666</v>
      </c>
      <c r="F2163" s="69">
        <v>3.972</v>
      </c>
      <c r="G2163" s="70">
        <v>0.77810000000000001</v>
      </c>
      <c r="H2163" s="70">
        <v>0.99080000000000001</v>
      </c>
      <c r="I2163" s="73">
        <v>41128</v>
      </c>
      <c r="J2163" s="73">
        <v>46606</v>
      </c>
      <c r="K2163" s="69">
        <v>3.26</v>
      </c>
      <c r="L2163" s="68" t="s">
        <v>2609</v>
      </c>
      <c r="M2163" s="71">
        <v>4.5999999999999999E-3</v>
      </c>
      <c r="N2163" t="str">
        <f>_xll.IMDP("BND",D2163,$N$1,A2163)</f>
        <v>일반</v>
      </c>
      <c r="O2163">
        <f t="shared" si="33"/>
        <v>3.5792599999999999E-3</v>
      </c>
    </row>
    <row r="2164" spans="1:15" x14ac:dyDescent="0.3">
      <c r="A2164" s="73">
        <v>46311</v>
      </c>
      <c r="B2164" s="67" t="s">
        <v>2090</v>
      </c>
      <c r="C2164" s="68" t="s">
        <v>2811</v>
      </c>
      <c r="D2164" s="68" t="s">
        <v>5667</v>
      </c>
      <c r="E2164" s="67" t="s">
        <v>5668</v>
      </c>
      <c r="F2164" s="69">
        <v>4.2709999999999999</v>
      </c>
      <c r="G2164" s="70">
        <v>5.7282000000000002</v>
      </c>
      <c r="H2164" s="70">
        <v>37.726999999999997</v>
      </c>
      <c r="I2164" s="73">
        <v>41366</v>
      </c>
      <c r="J2164" s="73">
        <v>48671</v>
      </c>
      <c r="K2164" s="69">
        <v>3.2</v>
      </c>
      <c r="L2164" s="68" t="s">
        <v>2609</v>
      </c>
      <c r="M2164" s="71">
        <v>4.4000000000000003E-3</v>
      </c>
      <c r="N2164" t="str">
        <f>_xll.IMDP("BND",D2164,$N$1,A2164)</f>
        <v>일반</v>
      </c>
      <c r="O2164">
        <f t="shared" si="33"/>
        <v>2.5204080000000004E-2</v>
      </c>
    </row>
    <row r="2165" spans="1:15" x14ac:dyDescent="0.3">
      <c r="A2165" s="73">
        <v>46311</v>
      </c>
      <c r="B2165" s="67" t="s">
        <v>2090</v>
      </c>
      <c r="C2165" s="68" t="s">
        <v>2811</v>
      </c>
      <c r="D2165" s="68" t="s">
        <v>5669</v>
      </c>
      <c r="E2165" s="67" t="s">
        <v>5670</v>
      </c>
      <c r="F2165" s="69">
        <v>4.1989999999999998</v>
      </c>
      <c r="G2165" s="70">
        <v>2.5448</v>
      </c>
      <c r="H2165" s="70">
        <v>7.9242999999999997</v>
      </c>
      <c r="I2165" s="73">
        <v>41828</v>
      </c>
      <c r="J2165" s="73">
        <v>47307</v>
      </c>
      <c r="K2165" s="69">
        <v>3.33</v>
      </c>
      <c r="L2165" s="68" t="s">
        <v>2609</v>
      </c>
      <c r="M2165" s="71">
        <v>3.7000000000000002E-3</v>
      </c>
      <c r="N2165" t="str">
        <f>_xll.IMDP("BND",D2165,$N$1,A2165)</f>
        <v>일반</v>
      </c>
      <c r="O2165">
        <f t="shared" si="33"/>
        <v>9.4157600000000004E-3</v>
      </c>
    </row>
    <row r="2166" spans="1:15" x14ac:dyDescent="0.3">
      <c r="A2166" s="73">
        <v>46311</v>
      </c>
      <c r="B2166" s="67" t="s">
        <v>2090</v>
      </c>
      <c r="C2166" s="68" t="s">
        <v>2811</v>
      </c>
      <c r="D2166" s="68" t="s">
        <v>5671</v>
      </c>
      <c r="E2166" s="67" t="s">
        <v>5672</v>
      </c>
      <c r="F2166" s="69">
        <v>4.2910000000000004</v>
      </c>
      <c r="G2166" s="70">
        <v>6.9290000000000003</v>
      </c>
      <c r="H2166" s="70">
        <v>55.763500000000001</v>
      </c>
      <c r="I2166" s="73">
        <v>41949</v>
      </c>
      <c r="J2166" s="73">
        <v>49254</v>
      </c>
      <c r="K2166" s="69">
        <v>2.92</v>
      </c>
      <c r="L2166" s="68" t="s">
        <v>2609</v>
      </c>
      <c r="M2166" s="71">
        <v>3.3999999999999998E-3</v>
      </c>
      <c r="N2166" t="str">
        <f>_xll.IMDP("BND",D2166,$N$1,A2166)</f>
        <v>일반</v>
      </c>
      <c r="O2166">
        <f t="shared" si="33"/>
        <v>2.3558599999999999E-2</v>
      </c>
    </row>
    <row r="2167" spans="1:15" x14ac:dyDescent="0.3">
      <c r="A2167" s="73">
        <v>46311</v>
      </c>
      <c r="B2167" s="67" t="s">
        <v>2090</v>
      </c>
      <c r="C2167" s="68" t="s">
        <v>2811</v>
      </c>
      <c r="D2167" s="68" t="s">
        <v>1690</v>
      </c>
      <c r="E2167" s="67" t="s">
        <v>5673</v>
      </c>
      <c r="F2167" s="69">
        <v>4.2450000000000001</v>
      </c>
      <c r="G2167" s="70">
        <v>3.6027999999999998</v>
      </c>
      <c r="H2167" s="70">
        <v>15.1318</v>
      </c>
      <c r="I2167" s="73">
        <v>42241</v>
      </c>
      <c r="J2167" s="73">
        <v>47720</v>
      </c>
      <c r="K2167" s="69">
        <v>2.4300000000000002</v>
      </c>
      <c r="L2167" s="68" t="s">
        <v>2609</v>
      </c>
      <c r="M2167" s="71">
        <v>8.6999999999999994E-3</v>
      </c>
      <c r="N2167" t="str">
        <f>_xll.IMDP("BND",D2167,$N$1,A2167)</f>
        <v>일반</v>
      </c>
      <c r="O2167">
        <f t="shared" si="33"/>
        <v>3.1344359999999995E-2</v>
      </c>
    </row>
    <row r="2168" spans="1:15" x14ac:dyDescent="0.3">
      <c r="A2168" s="73">
        <v>46311</v>
      </c>
      <c r="B2168" s="67" t="s">
        <v>2090</v>
      </c>
      <c r="C2168" s="68" t="s">
        <v>2811</v>
      </c>
      <c r="D2168" s="68" t="s">
        <v>5674</v>
      </c>
      <c r="E2168" s="67" t="s">
        <v>5675</v>
      </c>
      <c r="F2168" s="69">
        <v>4.3079999999999998</v>
      </c>
      <c r="G2168" s="70">
        <v>7.7393000000000001</v>
      </c>
      <c r="H2168" s="70">
        <v>68.431100000000001</v>
      </c>
      <c r="I2168" s="73">
        <v>42257</v>
      </c>
      <c r="J2168" s="73">
        <v>49562</v>
      </c>
      <c r="K2168" s="69">
        <v>2.56</v>
      </c>
      <c r="L2168" s="68" t="s">
        <v>2609</v>
      </c>
      <c r="M2168" s="71">
        <v>8.0999999999999996E-3</v>
      </c>
      <c r="N2168" t="str">
        <f>_xll.IMDP("BND",D2168,$N$1,A2168)</f>
        <v>일반</v>
      </c>
      <c r="O2168">
        <f t="shared" si="33"/>
        <v>6.268833E-2</v>
      </c>
    </row>
    <row r="2169" spans="1:15" x14ac:dyDescent="0.3">
      <c r="A2169" s="73">
        <v>46311</v>
      </c>
      <c r="B2169" s="67" t="s">
        <v>2090</v>
      </c>
      <c r="C2169" s="68" t="s">
        <v>2811</v>
      </c>
      <c r="D2169" s="68" t="s">
        <v>5676</v>
      </c>
      <c r="E2169" s="67" t="s">
        <v>5677</v>
      </c>
      <c r="F2169" s="69">
        <v>4.3899999999999997</v>
      </c>
      <c r="G2169" s="70">
        <v>13.8995</v>
      </c>
      <c r="H2169" s="70">
        <v>240.99080000000001</v>
      </c>
      <c r="I2169" s="73">
        <v>42318</v>
      </c>
      <c r="J2169" s="73">
        <v>53276</v>
      </c>
      <c r="K2169" s="69">
        <v>2.67</v>
      </c>
      <c r="L2169" s="68" t="s">
        <v>2609</v>
      </c>
      <c r="M2169" s="71">
        <v>6.6E-3</v>
      </c>
      <c r="N2169" t="str">
        <f>_xll.IMDP("BND",D2169,$N$1,A2169)</f>
        <v>일반</v>
      </c>
      <c r="O2169">
        <f t="shared" si="33"/>
        <v>9.1736700000000004E-2</v>
      </c>
    </row>
    <row r="2170" spans="1:15" x14ac:dyDescent="0.3">
      <c r="A2170" s="73">
        <v>46311</v>
      </c>
      <c r="B2170" s="67" t="s">
        <v>2090</v>
      </c>
      <c r="C2170" s="68" t="s">
        <v>2811</v>
      </c>
      <c r="D2170" s="68" t="s">
        <v>1893</v>
      </c>
      <c r="E2170" s="67" t="s">
        <v>1894</v>
      </c>
      <c r="F2170" s="69">
        <v>4.3150000000000004</v>
      </c>
      <c r="G2170" s="70">
        <v>7.843</v>
      </c>
      <c r="H2170" s="70">
        <v>70.941000000000003</v>
      </c>
      <c r="I2170" s="73">
        <v>42341</v>
      </c>
      <c r="J2170" s="73">
        <v>49646</v>
      </c>
      <c r="K2170" s="69">
        <v>2.58</v>
      </c>
      <c r="L2170" s="68" t="s">
        <v>2609</v>
      </c>
      <c r="M2170" s="71">
        <v>1.2200000000000001E-2</v>
      </c>
      <c r="N2170" t="str">
        <f>_xll.IMDP("BND",D2170,$N$1,A2170)</f>
        <v>일반</v>
      </c>
      <c r="O2170">
        <f t="shared" si="33"/>
        <v>9.5684600000000009E-2</v>
      </c>
    </row>
    <row r="2171" spans="1:15" x14ac:dyDescent="0.3">
      <c r="A2171" s="73">
        <v>46311</v>
      </c>
      <c r="B2171" s="67" t="s">
        <v>2090</v>
      </c>
      <c r="C2171" s="68" t="s">
        <v>2811</v>
      </c>
      <c r="D2171" s="68" t="s">
        <v>5678</v>
      </c>
      <c r="E2171" s="67" t="s">
        <v>5679</v>
      </c>
      <c r="F2171" s="69">
        <v>4.32</v>
      </c>
      <c r="G2171" s="70">
        <v>8.3402999999999992</v>
      </c>
      <c r="H2171" s="70">
        <v>78.374899999999997</v>
      </c>
      <c r="I2171" s="73">
        <v>42451</v>
      </c>
      <c r="J2171" s="73">
        <v>49756</v>
      </c>
      <c r="K2171" s="69">
        <v>1.99</v>
      </c>
      <c r="L2171" s="68" t="s">
        <v>2609</v>
      </c>
      <c r="M2171" s="71">
        <v>7.1999999999999998E-3</v>
      </c>
      <c r="N2171" t="str">
        <f>_xll.IMDP("BND",D2171,$N$1,A2171)</f>
        <v>일반</v>
      </c>
      <c r="O2171">
        <f t="shared" si="33"/>
        <v>6.0050159999999991E-2</v>
      </c>
    </row>
    <row r="2172" spans="1:15" x14ac:dyDescent="0.3">
      <c r="A2172" s="73">
        <v>46311</v>
      </c>
      <c r="B2172" s="67" t="s">
        <v>2090</v>
      </c>
      <c r="C2172" s="68" t="s">
        <v>2811</v>
      </c>
      <c r="D2172" s="68" t="s">
        <v>5680</v>
      </c>
      <c r="E2172" s="67" t="s">
        <v>5681</v>
      </c>
      <c r="F2172" s="69">
        <v>4.3970000000000002</v>
      </c>
      <c r="G2172" s="70">
        <v>14.868399999999999</v>
      </c>
      <c r="H2172" s="70">
        <v>266.76069999999999</v>
      </c>
      <c r="I2172" s="73">
        <v>42464</v>
      </c>
      <c r="J2172" s="73">
        <v>53421</v>
      </c>
      <c r="K2172" s="69">
        <v>2.13</v>
      </c>
      <c r="L2172" s="68" t="s">
        <v>2609</v>
      </c>
      <c r="M2172" s="71">
        <v>1.2699999999999999E-2</v>
      </c>
      <c r="N2172" t="str">
        <f>_xll.IMDP("BND",D2172,$N$1,A2172)</f>
        <v>일반</v>
      </c>
      <c r="O2172">
        <f t="shared" si="33"/>
        <v>0.18882867999999997</v>
      </c>
    </row>
    <row r="2173" spans="1:15" x14ac:dyDescent="0.3">
      <c r="A2173" s="73">
        <v>46311</v>
      </c>
      <c r="B2173" s="67" t="s">
        <v>2090</v>
      </c>
      <c r="C2173" s="68" t="s">
        <v>2811</v>
      </c>
      <c r="D2173" s="68" t="s">
        <v>5682</v>
      </c>
      <c r="E2173" s="67" t="s">
        <v>5683</v>
      </c>
      <c r="F2173" s="69">
        <v>4.4009999999999998</v>
      </c>
      <c r="G2173" s="70">
        <v>15.1252</v>
      </c>
      <c r="H2173" s="70">
        <v>275.7441</v>
      </c>
      <c r="I2173" s="73">
        <v>42534</v>
      </c>
      <c r="J2173" s="73">
        <v>53491</v>
      </c>
      <c r="K2173" s="69">
        <v>1.9</v>
      </c>
      <c r="L2173" s="68" t="s">
        <v>2609</v>
      </c>
      <c r="M2173" s="71">
        <v>5.0000000000000001E-3</v>
      </c>
      <c r="N2173" t="str">
        <f>_xll.IMDP("BND",D2173,$N$1,A2173)</f>
        <v>일반</v>
      </c>
      <c r="O2173">
        <f t="shared" si="33"/>
        <v>7.5625999999999999E-2</v>
      </c>
    </row>
    <row r="2174" spans="1:15" x14ac:dyDescent="0.3">
      <c r="A2174" s="73">
        <v>46311</v>
      </c>
      <c r="B2174" s="67" t="s">
        <v>2090</v>
      </c>
      <c r="C2174" s="68" t="s">
        <v>2811</v>
      </c>
      <c r="D2174" s="68" t="s">
        <v>5684</v>
      </c>
      <c r="E2174" s="67" t="s">
        <v>5685</v>
      </c>
      <c r="F2174" s="69">
        <v>4.3259999999999996</v>
      </c>
      <c r="G2174" s="70">
        <v>8.8816000000000006</v>
      </c>
      <c r="H2174" s="70">
        <v>90.131200000000007</v>
      </c>
      <c r="I2174" s="73">
        <v>42775</v>
      </c>
      <c r="J2174" s="73">
        <v>50080</v>
      </c>
      <c r="K2174" s="69">
        <v>2.2599999999999998</v>
      </c>
      <c r="L2174" s="68" t="s">
        <v>2609</v>
      </c>
      <c r="M2174" s="71">
        <v>4.1999999999999997E-3</v>
      </c>
      <c r="N2174" t="str">
        <f>_xll.IMDP("BND",D2174,$N$1,A2174)</f>
        <v>일반</v>
      </c>
      <c r="O2174">
        <f t="shared" si="33"/>
        <v>3.7302719999999998E-2</v>
      </c>
    </row>
    <row r="2175" spans="1:15" x14ac:dyDescent="0.3">
      <c r="A2175" s="73">
        <v>46311</v>
      </c>
      <c r="B2175" s="67" t="s">
        <v>2090</v>
      </c>
      <c r="C2175" s="68" t="s">
        <v>2811</v>
      </c>
      <c r="D2175" s="68" t="s">
        <v>5686</v>
      </c>
      <c r="E2175" s="67" t="s">
        <v>5687</v>
      </c>
      <c r="F2175" s="69">
        <v>4.4219999999999997</v>
      </c>
      <c r="G2175" s="70">
        <v>14.944100000000001</v>
      </c>
      <c r="H2175" s="70">
        <v>276.23509999999999</v>
      </c>
      <c r="I2175" s="73">
        <v>42801</v>
      </c>
      <c r="J2175" s="73">
        <v>53758</v>
      </c>
      <c r="K2175" s="69">
        <v>2.4300000000000002</v>
      </c>
      <c r="L2175" s="68" t="s">
        <v>2609</v>
      </c>
      <c r="M2175" s="71">
        <v>3.7000000000000002E-3</v>
      </c>
      <c r="N2175" t="str">
        <f>_xll.IMDP("BND",D2175,$N$1,A2175)</f>
        <v>일반</v>
      </c>
      <c r="O2175">
        <f t="shared" si="33"/>
        <v>5.5293170000000003E-2</v>
      </c>
    </row>
    <row r="2176" spans="1:15" x14ac:dyDescent="0.3">
      <c r="A2176" s="73">
        <v>46311</v>
      </c>
      <c r="B2176" s="67" t="s">
        <v>2090</v>
      </c>
      <c r="C2176" s="68" t="s">
        <v>2811</v>
      </c>
      <c r="D2176" s="68" t="s">
        <v>5688</v>
      </c>
      <c r="E2176" s="67" t="s">
        <v>5689</v>
      </c>
      <c r="F2176" s="69">
        <v>4.4260000000000002</v>
      </c>
      <c r="G2176" s="70">
        <v>15.0251</v>
      </c>
      <c r="H2176" s="70">
        <v>278.6936</v>
      </c>
      <c r="I2176" s="73">
        <v>42831</v>
      </c>
      <c r="J2176" s="73">
        <v>53788</v>
      </c>
      <c r="K2176" s="69">
        <v>2.4300000000000002</v>
      </c>
      <c r="L2176" s="68" t="s">
        <v>2609</v>
      </c>
      <c r="M2176" s="71">
        <v>5.4000000000000003E-3</v>
      </c>
      <c r="N2176" t="str">
        <f>_xll.IMDP("BND",D2176,$N$1,A2176)</f>
        <v>일반</v>
      </c>
      <c r="O2176">
        <f t="shared" si="33"/>
        <v>8.1135540000000006E-2</v>
      </c>
    </row>
    <row r="2177" spans="1:15" x14ac:dyDescent="0.3">
      <c r="A2177" s="73">
        <v>46311</v>
      </c>
      <c r="B2177" s="67" t="s">
        <v>2090</v>
      </c>
      <c r="C2177" s="68" t="s">
        <v>2811</v>
      </c>
      <c r="D2177" s="68" t="s">
        <v>5690</v>
      </c>
      <c r="E2177" s="67" t="s">
        <v>5691</v>
      </c>
      <c r="F2177" s="69">
        <v>3.8610000000000002</v>
      </c>
      <c r="G2177" s="70">
        <v>0.60009999999999997</v>
      </c>
      <c r="H2177" s="70">
        <v>0.6573</v>
      </c>
      <c r="I2177" s="73">
        <v>42887</v>
      </c>
      <c r="J2177" s="73">
        <v>46539</v>
      </c>
      <c r="K2177" s="69">
        <v>2.33</v>
      </c>
      <c r="L2177" s="68" t="s">
        <v>2609</v>
      </c>
      <c r="M2177" s="71">
        <v>5.1000000000000004E-3</v>
      </c>
      <c r="N2177" t="str">
        <f>_xll.IMDP("BND",D2177,$N$1,A2177)</f>
        <v>일반</v>
      </c>
      <c r="O2177">
        <f t="shared" si="33"/>
        <v>3.0605100000000002E-3</v>
      </c>
    </row>
    <row r="2178" spans="1:15" x14ac:dyDescent="0.3">
      <c r="A2178" s="73">
        <v>46311</v>
      </c>
      <c r="B2178" s="67" t="s">
        <v>2090</v>
      </c>
      <c r="C2178" s="68" t="s">
        <v>2811</v>
      </c>
      <c r="D2178" s="68" t="s">
        <v>5692</v>
      </c>
      <c r="E2178" s="67" t="s">
        <v>5693</v>
      </c>
      <c r="F2178" s="69">
        <v>4.4219999999999997</v>
      </c>
      <c r="G2178" s="70">
        <v>15.1166</v>
      </c>
      <c r="H2178" s="70">
        <v>284.3614</v>
      </c>
      <c r="I2178" s="73">
        <v>42954</v>
      </c>
      <c r="J2178" s="73">
        <v>53911</v>
      </c>
      <c r="K2178" s="69">
        <v>2.42</v>
      </c>
      <c r="L2178" s="68" t="s">
        <v>2609</v>
      </c>
      <c r="M2178" s="71">
        <v>5.1000000000000004E-3</v>
      </c>
      <c r="N2178" t="str">
        <f>_xll.IMDP("BND",D2178,$N$1,A2178)</f>
        <v>일반</v>
      </c>
      <c r="O2178">
        <f t="shared" ref="O2178:O2241" si="34">M2178*G2178</f>
        <v>7.7094660000000009E-2</v>
      </c>
    </row>
    <row r="2179" spans="1:15" x14ac:dyDescent="0.3">
      <c r="A2179" s="73">
        <v>46311</v>
      </c>
      <c r="B2179" s="67" t="s">
        <v>2090</v>
      </c>
      <c r="C2179" s="68" t="s">
        <v>2811</v>
      </c>
      <c r="D2179" s="68" t="s">
        <v>5694</v>
      </c>
      <c r="E2179" s="67" t="s">
        <v>5695</v>
      </c>
      <c r="F2179" s="69">
        <v>4.4219999999999997</v>
      </c>
      <c r="G2179" s="70">
        <v>14.9521</v>
      </c>
      <c r="H2179" s="70">
        <v>283.65359999999998</v>
      </c>
      <c r="I2179" s="73">
        <v>43130</v>
      </c>
      <c r="J2179" s="73">
        <v>54087</v>
      </c>
      <c r="K2179" s="69">
        <v>2.76</v>
      </c>
      <c r="L2179" s="68" t="s">
        <v>2609</v>
      </c>
      <c r="M2179" s="71">
        <v>5.0000000000000001E-3</v>
      </c>
      <c r="N2179" t="str">
        <f>_xll.IMDP("BND",D2179,$N$1,A2179)</f>
        <v>일반</v>
      </c>
      <c r="O2179">
        <f t="shared" si="34"/>
        <v>7.4760499999999994E-2</v>
      </c>
    </row>
    <row r="2180" spans="1:15" x14ac:dyDescent="0.3">
      <c r="A2180" s="73">
        <v>46311</v>
      </c>
      <c r="B2180" s="67" t="s">
        <v>2090</v>
      </c>
      <c r="C2180" s="68" t="s">
        <v>2811</v>
      </c>
      <c r="D2180" s="68" t="s">
        <v>5696</v>
      </c>
      <c r="E2180" s="67" t="s">
        <v>5697</v>
      </c>
      <c r="F2180" s="69">
        <v>4.423</v>
      </c>
      <c r="G2180" s="70">
        <v>15.0181</v>
      </c>
      <c r="H2180" s="70">
        <v>285.88150000000002</v>
      </c>
      <c r="I2180" s="73">
        <v>43179</v>
      </c>
      <c r="J2180" s="73">
        <v>54137</v>
      </c>
      <c r="K2180" s="69">
        <v>2.82</v>
      </c>
      <c r="L2180" s="68" t="s">
        <v>2609</v>
      </c>
      <c r="M2180" s="71">
        <v>6.4999999999999997E-3</v>
      </c>
      <c r="N2180" t="str">
        <f>_xll.IMDP("BND",D2180,$N$1,A2180)</f>
        <v>일반</v>
      </c>
      <c r="O2180">
        <f t="shared" si="34"/>
        <v>9.761765E-2</v>
      </c>
    </row>
    <row r="2181" spans="1:15" x14ac:dyDescent="0.3">
      <c r="A2181" s="73">
        <v>46311</v>
      </c>
      <c r="B2181" s="67" t="s">
        <v>2090</v>
      </c>
      <c r="C2181" s="68" t="s">
        <v>2811</v>
      </c>
      <c r="D2181" s="68" t="s">
        <v>5698</v>
      </c>
      <c r="E2181" s="67" t="s">
        <v>5699</v>
      </c>
      <c r="F2181" s="69">
        <v>4.4240000000000004</v>
      </c>
      <c r="G2181" s="70">
        <v>14.8727</v>
      </c>
      <c r="H2181" s="70">
        <v>284.57350000000002</v>
      </c>
      <c r="I2181" s="73">
        <v>43234</v>
      </c>
      <c r="J2181" s="73">
        <v>54192</v>
      </c>
      <c r="K2181" s="69">
        <v>2.85</v>
      </c>
      <c r="L2181" s="68" t="s">
        <v>2609</v>
      </c>
      <c r="M2181" s="71">
        <v>6.6E-3</v>
      </c>
      <c r="N2181" t="str">
        <f>_xll.IMDP("BND",D2181,$N$1,A2181)</f>
        <v>일반</v>
      </c>
      <c r="O2181">
        <f t="shared" si="34"/>
        <v>9.8159819999999995E-2</v>
      </c>
    </row>
    <row r="2182" spans="1:15" x14ac:dyDescent="0.3">
      <c r="A2182" s="73">
        <v>46311</v>
      </c>
      <c r="B2182" s="67" t="s">
        <v>2090</v>
      </c>
      <c r="C2182" s="68" t="s">
        <v>2811</v>
      </c>
      <c r="D2182" s="68" t="s">
        <v>5700</v>
      </c>
      <c r="E2182" s="67" t="s">
        <v>5701</v>
      </c>
      <c r="F2182" s="69">
        <v>4.4269999999999996</v>
      </c>
      <c r="G2182" s="70">
        <v>15.0198</v>
      </c>
      <c r="H2182" s="70">
        <v>288.79969999999997</v>
      </c>
      <c r="I2182" s="73">
        <v>43258</v>
      </c>
      <c r="J2182" s="73">
        <v>54216</v>
      </c>
      <c r="K2182" s="69">
        <v>2.77</v>
      </c>
      <c r="L2182" s="68" t="s">
        <v>2609</v>
      </c>
      <c r="M2182" s="71">
        <v>7.1999999999999998E-3</v>
      </c>
      <c r="N2182" t="str">
        <f>_xll.IMDP("BND",D2182,$N$1,A2182)</f>
        <v>일반</v>
      </c>
      <c r="O2182">
        <f t="shared" si="34"/>
        <v>0.10814256</v>
      </c>
    </row>
    <row r="2183" spans="1:15" x14ac:dyDescent="0.3">
      <c r="A2183" s="73">
        <v>46311</v>
      </c>
      <c r="B2183" s="67" t="s">
        <v>2090</v>
      </c>
      <c r="C2183" s="68" t="s">
        <v>2811</v>
      </c>
      <c r="D2183" s="68" t="s">
        <v>5702</v>
      </c>
      <c r="E2183" s="67" t="s">
        <v>5703</v>
      </c>
      <c r="F2183" s="69">
        <v>4.4269999999999996</v>
      </c>
      <c r="G2183" s="70">
        <v>15.8643</v>
      </c>
      <c r="H2183" s="70">
        <v>313.22410000000002</v>
      </c>
      <c r="I2183" s="73">
        <v>43355</v>
      </c>
      <c r="J2183" s="73">
        <v>54313</v>
      </c>
      <c r="K2183" s="69">
        <v>2.2799999999999998</v>
      </c>
      <c r="L2183" s="68" t="s">
        <v>2609</v>
      </c>
      <c r="M2183" s="71">
        <v>2.3E-3</v>
      </c>
      <c r="N2183" t="str">
        <f>_xll.IMDP("BND",D2183,$N$1,A2183)</f>
        <v>일반</v>
      </c>
      <c r="O2183">
        <f t="shared" si="34"/>
        <v>3.6487890000000002E-2</v>
      </c>
    </row>
    <row r="2184" spans="1:15" x14ac:dyDescent="0.3">
      <c r="A2184" s="73">
        <v>46311</v>
      </c>
      <c r="B2184" s="67" t="s">
        <v>2090</v>
      </c>
      <c r="C2184" s="68" t="s">
        <v>2811</v>
      </c>
      <c r="D2184" s="68" t="s">
        <v>5704</v>
      </c>
      <c r="E2184" s="67" t="s">
        <v>5705</v>
      </c>
      <c r="F2184" s="69">
        <v>4.4269999999999996</v>
      </c>
      <c r="G2184" s="70">
        <v>15.887499999999999</v>
      </c>
      <c r="H2184" s="70">
        <v>316.66860000000003</v>
      </c>
      <c r="I2184" s="73">
        <v>43417</v>
      </c>
      <c r="J2184" s="73">
        <v>54375</v>
      </c>
      <c r="K2184" s="69">
        <v>2.2000000000000002</v>
      </c>
      <c r="L2184" s="68" t="s">
        <v>2609</v>
      </c>
      <c r="M2184" s="71">
        <v>3.8999999999999998E-3</v>
      </c>
      <c r="N2184" t="str">
        <f>_xll.IMDP("BND",D2184,$N$1,A2184)</f>
        <v>일반</v>
      </c>
      <c r="O2184">
        <f t="shared" si="34"/>
        <v>6.1961249999999995E-2</v>
      </c>
    </row>
    <row r="2185" spans="1:15" x14ac:dyDescent="0.3">
      <c r="A2185" s="73">
        <v>46311</v>
      </c>
      <c r="B2185" s="67" t="s">
        <v>2090</v>
      </c>
      <c r="C2185" s="68" t="s">
        <v>2811</v>
      </c>
      <c r="D2185" s="68" t="s">
        <v>5706</v>
      </c>
      <c r="E2185" s="67" t="s">
        <v>5707</v>
      </c>
      <c r="F2185" s="69">
        <v>4.431</v>
      </c>
      <c r="G2185" s="70">
        <v>16.540299999999998</v>
      </c>
      <c r="H2185" s="70">
        <v>339.55560000000003</v>
      </c>
      <c r="I2185" s="73">
        <v>43601</v>
      </c>
      <c r="J2185" s="73">
        <v>54559</v>
      </c>
      <c r="K2185" s="69">
        <v>1.93</v>
      </c>
      <c r="L2185" s="68" t="s">
        <v>2609</v>
      </c>
      <c r="M2185" s="71">
        <v>5.7000000000000002E-3</v>
      </c>
      <c r="N2185" t="str">
        <f>_xll.IMDP("BND",D2185,$N$1,A2185)</f>
        <v>일반</v>
      </c>
      <c r="O2185">
        <f t="shared" si="34"/>
        <v>9.4279709999999989E-2</v>
      </c>
    </row>
    <row r="2186" spans="1:15" x14ac:dyDescent="0.3">
      <c r="A2186" s="73">
        <v>46311</v>
      </c>
      <c r="B2186" s="67" t="s">
        <v>2090</v>
      </c>
      <c r="C2186" s="68" t="s">
        <v>2811</v>
      </c>
      <c r="D2186" s="68" t="s">
        <v>5708</v>
      </c>
      <c r="E2186" s="67" t="s">
        <v>5709</v>
      </c>
      <c r="F2186" s="69">
        <v>4.2030000000000003</v>
      </c>
      <c r="G2186" s="70">
        <v>2.6486000000000001</v>
      </c>
      <c r="H2186" s="70">
        <v>8.4138999999999999</v>
      </c>
      <c r="I2186" s="73">
        <v>43670</v>
      </c>
      <c r="J2186" s="73">
        <v>47323</v>
      </c>
      <c r="K2186" s="69">
        <v>1.54</v>
      </c>
      <c r="L2186" s="68" t="s">
        <v>2609</v>
      </c>
      <c r="M2186" s="71">
        <v>6.4999999999999997E-3</v>
      </c>
      <c r="N2186" t="str">
        <f>_xll.IMDP("BND",D2186,$N$1,A2186)</f>
        <v>일반</v>
      </c>
      <c r="O2186">
        <f t="shared" si="34"/>
        <v>1.7215899999999999E-2</v>
      </c>
    </row>
    <row r="2187" spans="1:15" x14ac:dyDescent="0.3">
      <c r="A2187" s="73">
        <v>46311</v>
      </c>
      <c r="B2187" s="67" t="s">
        <v>2090</v>
      </c>
      <c r="C2187" s="68" t="s">
        <v>2811</v>
      </c>
      <c r="D2187" s="68" t="s">
        <v>5710</v>
      </c>
      <c r="E2187" s="67" t="s">
        <v>5711</v>
      </c>
      <c r="F2187" s="69">
        <v>4.4290000000000003</v>
      </c>
      <c r="G2187" s="70">
        <v>16.892800000000001</v>
      </c>
      <c r="H2187" s="70">
        <v>354.14499999999998</v>
      </c>
      <c r="I2187" s="73">
        <v>43774</v>
      </c>
      <c r="J2187" s="73">
        <v>54732</v>
      </c>
      <c r="K2187" s="69">
        <v>1.85</v>
      </c>
      <c r="L2187" s="68" t="s">
        <v>2609</v>
      </c>
      <c r="M2187" s="71">
        <v>2.8999999999999998E-3</v>
      </c>
      <c r="N2187" t="str">
        <f>_xll.IMDP("BND",D2187,$N$1,A2187)</f>
        <v>일반</v>
      </c>
      <c r="O2187">
        <f t="shared" si="34"/>
        <v>4.8989119999999997E-2</v>
      </c>
    </row>
    <row r="2188" spans="1:15" x14ac:dyDescent="0.3">
      <c r="A2188" s="73">
        <v>46311</v>
      </c>
      <c r="B2188" s="67" t="s">
        <v>2090</v>
      </c>
      <c r="C2188" s="68" t="s">
        <v>2811</v>
      </c>
      <c r="D2188" s="68" t="s">
        <v>5712</v>
      </c>
      <c r="E2188" s="67" t="s">
        <v>5713</v>
      </c>
      <c r="F2188" s="69">
        <v>4.43</v>
      </c>
      <c r="G2188" s="70">
        <v>17.486699999999999</v>
      </c>
      <c r="H2188" s="70">
        <v>372.93639999999999</v>
      </c>
      <c r="I2188" s="73">
        <v>43864</v>
      </c>
      <c r="J2188" s="73">
        <v>54822</v>
      </c>
      <c r="K2188" s="69">
        <v>1.65</v>
      </c>
      <c r="L2188" s="68" t="s">
        <v>2609</v>
      </c>
      <c r="M2188" s="71">
        <v>2.8E-3</v>
      </c>
      <c r="N2188" t="str">
        <f>_xll.IMDP("BND",D2188,$N$1,A2188)</f>
        <v>일반</v>
      </c>
      <c r="O2188">
        <f t="shared" si="34"/>
        <v>4.8962759999999994E-2</v>
      </c>
    </row>
    <row r="2189" spans="1:15" x14ac:dyDescent="0.3">
      <c r="A2189" s="73">
        <v>46311</v>
      </c>
      <c r="B2189" s="67" t="s">
        <v>2090</v>
      </c>
      <c r="C2189" s="68" t="s">
        <v>2811</v>
      </c>
      <c r="D2189" s="68" t="s">
        <v>5714</v>
      </c>
      <c r="E2189" s="67" t="s">
        <v>5715</v>
      </c>
      <c r="F2189" s="69">
        <v>4.2460000000000004</v>
      </c>
      <c r="G2189" s="70">
        <v>3.6295000000000002</v>
      </c>
      <c r="H2189" s="70">
        <v>15.209</v>
      </c>
      <c r="I2189" s="73">
        <v>44056</v>
      </c>
      <c r="J2189" s="73">
        <v>47708</v>
      </c>
      <c r="K2189" s="69">
        <v>1.53</v>
      </c>
      <c r="L2189" s="68" t="s">
        <v>2609</v>
      </c>
      <c r="M2189" s="71">
        <v>5.0000000000000001E-3</v>
      </c>
      <c r="N2189" t="str">
        <f>_xll.IMDP("BND",D2189,$N$1,A2189)</f>
        <v>일반</v>
      </c>
      <c r="O2189">
        <f t="shared" si="34"/>
        <v>1.81475E-2</v>
      </c>
    </row>
    <row r="2190" spans="1:15" x14ac:dyDescent="0.3">
      <c r="A2190" s="73">
        <v>46311</v>
      </c>
      <c r="B2190" s="67" t="s">
        <v>2090</v>
      </c>
      <c r="C2190" s="68" t="s">
        <v>2811</v>
      </c>
      <c r="D2190" s="68" t="s">
        <v>5716</v>
      </c>
      <c r="E2190" s="67" t="s">
        <v>5717</v>
      </c>
      <c r="F2190" s="69">
        <v>4.258</v>
      </c>
      <c r="G2190" s="70">
        <v>4.1882000000000001</v>
      </c>
      <c r="H2190" s="70">
        <v>20.2956</v>
      </c>
      <c r="I2190" s="73">
        <v>44314</v>
      </c>
      <c r="J2190" s="73">
        <v>47966</v>
      </c>
      <c r="K2190" s="69">
        <v>2.15</v>
      </c>
      <c r="L2190" s="68" t="s">
        <v>2609</v>
      </c>
      <c r="M2190" s="71">
        <v>4.3E-3</v>
      </c>
      <c r="N2190" t="str">
        <f>_xll.IMDP("BND",D2190,$N$1,A2190)</f>
        <v>일반</v>
      </c>
      <c r="O2190">
        <f t="shared" si="34"/>
        <v>1.8009259999999999E-2</v>
      </c>
    </row>
    <row r="2191" spans="1:15" x14ac:dyDescent="0.3">
      <c r="A2191" s="73">
        <v>46311</v>
      </c>
      <c r="B2191" s="67" t="s">
        <v>2090</v>
      </c>
      <c r="C2191" s="68" t="s">
        <v>2811</v>
      </c>
      <c r="D2191" s="68" t="s">
        <v>5718</v>
      </c>
      <c r="E2191" s="67" t="s">
        <v>5719</v>
      </c>
      <c r="F2191" s="69">
        <v>4.2619999999999996</v>
      </c>
      <c r="G2191" s="70">
        <v>4.3022999999999998</v>
      </c>
      <c r="H2191" s="70">
        <v>21.329499999999999</v>
      </c>
      <c r="I2191" s="73">
        <v>44358</v>
      </c>
      <c r="J2191" s="73">
        <v>48010</v>
      </c>
      <c r="K2191" s="69">
        <v>2.1800000000000002</v>
      </c>
      <c r="L2191" s="68" t="s">
        <v>2609</v>
      </c>
      <c r="M2191" s="71">
        <v>4.7000000000000002E-3</v>
      </c>
      <c r="N2191" t="str">
        <f>_xll.IMDP("BND",D2191,$N$1,A2191)</f>
        <v>일반</v>
      </c>
      <c r="O2191">
        <f t="shared" si="34"/>
        <v>2.0220809999999999E-2</v>
      </c>
    </row>
    <row r="2192" spans="1:15" x14ac:dyDescent="0.3">
      <c r="A2192" s="73">
        <v>46311</v>
      </c>
      <c r="B2192" s="67" t="s">
        <v>2090</v>
      </c>
      <c r="C2192" s="68" t="s">
        <v>2811</v>
      </c>
      <c r="D2192" s="68" t="s">
        <v>5720</v>
      </c>
      <c r="E2192" s="67" t="s">
        <v>5721</v>
      </c>
      <c r="F2192" s="69">
        <v>4.4489999999999998</v>
      </c>
      <c r="G2192" s="70">
        <v>17.2117</v>
      </c>
      <c r="H2192" s="70">
        <v>378.04090000000002</v>
      </c>
      <c r="I2192" s="73">
        <v>44390</v>
      </c>
      <c r="J2192" s="73">
        <v>55347</v>
      </c>
      <c r="K2192" s="69">
        <v>2.15</v>
      </c>
      <c r="L2192" s="68" t="s">
        <v>2609</v>
      </c>
      <c r="M2192" s="71">
        <v>6.1000000000000004E-3</v>
      </c>
      <c r="N2192" t="str">
        <f>_xll.IMDP("BND",D2192,$N$1,A2192)</f>
        <v>일반</v>
      </c>
      <c r="O2192">
        <f t="shared" si="34"/>
        <v>0.10499137000000001</v>
      </c>
    </row>
    <row r="2193" spans="1:15" x14ac:dyDescent="0.3">
      <c r="A2193" s="73">
        <v>46311</v>
      </c>
      <c r="B2193" s="67" t="s">
        <v>2090</v>
      </c>
      <c r="C2193" s="68" t="s">
        <v>2811</v>
      </c>
      <c r="D2193" s="68" t="s">
        <v>5722</v>
      </c>
      <c r="E2193" s="67" t="s">
        <v>5723</v>
      </c>
      <c r="F2193" s="69">
        <v>4.4409999999999998</v>
      </c>
      <c r="G2193" s="70">
        <v>17.497199999999999</v>
      </c>
      <c r="H2193" s="70">
        <v>387.25389999999999</v>
      </c>
      <c r="I2193" s="73">
        <v>44414</v>
      </c>
      <c r="J2193" s="73">
        <v>55371</v>
      </c>
      <c r="K2193" s="69">
        <v>2.0299999999999998</v>
      </c>
      <c r="L2193" s="68" t="s">
        <v>2609</v>
      </c>
      <c r="M2193" s="71">
        <v>6.4999999999999997E-3</v>
      </c>
      <c r="N2193" t="str">
        <f>_xll.IMDP("BND",D2193,$N$1,A2193)</f>
        <v>일반</v>
      </c>
      <c r="O2193">
        <f t="shared" si="34"/>
        <v>0.11373179999999999</v>
      </c>
    </row>
    <row r="2194" spans="1:15" x14ac:dyDescent="0.3">
      <c r="A2194" s="73">
        <v>46311</v>
      </c>
      <c r="B2194" s="67" t="s">
        <v>2090</v>
      </c>
      <c r="C2194" s="68" t="s">
        <v>2811</v>
      </c>
      <c r="D2194" s="68" t="s">
        <v>5724</v>
      </c>
      <c r="E2194" s="67" t="s">
        <v>5725</v>
      </c>
      <c r="F2194" s="69">
        <v>4.45</v>
      </c>
      <c r="G2194" s="70">
        <v>17.112100000000002</v>
      </c>
      <c r="H2194" s="70">
        <v>375.63010000000003</v>
      </c>
      <c r="I2194" s="73">
        <v>44477</v>
      </c>
      <c r="J2194" s="73">
        <v>55434</v>
      </c>
      <c r="K2194" s="69">
        <v>2.36</v>
      </c>
      <c r="L2194" s="68" t="s">
        <v>2609</v>
      </c>
      <c r="M2194" s="71">
        <v>4.7999999999999996E-3</v>
      </c>
      <c r="N2194" t="str">
        <f>_xll.IMDP("BND",D2194,$N$1,A2194)</f>
        <v>일반</v>
      </c>
      <c r="O2194">
        <f t="shared" si="34"/>
        <v>8.2138080000000002E-2</v>
      </c>
    </row>
    <row r="2195" spans="1:15" x14ac:dyDescent="0.3">
      <c r="A2195" s="73">
        <v>46311</v>
      </c>
      <c r="B2195" s="67" t="s">
        <v>2090</v>
      </c>
      <c r="C2195" s="68" t="s">
        <v>2811</v>
      </c>
      <c r="D2195" s="68" t="s">
        <v>5726</v>
      </c>
      <c r="E2195" s="67" t="s">
        <v>5727</v>
      </c>
      <c r="F2195" s="69">
        <v>4.4530000000000003</v>
      </c>
      <c r="G2195" s="70">
        <v>16.616800000000001</v>
      </c>
      <c r="H2195" s="70">
        <v>362.97329999999999</v>
      </c>
      <c r="I2195" s="73">
        <v>44504</v>
      </c>
      <c r="J2195" s="73">
        <v>55461</v>
      </c>
      <c r="K2195" s="69">
        <v>2.5499999999999998</v>
      </c>
      <c r="L2195" s="68" t="s">
        <v>2609</v>
      </c>
      <c r="M2195" s="71">
        <v>5.7000000000000002E-3</v>
      </c>
      <c r="N2195" t="str">
        <f>_xll.IMDP("BND",D2195,$N$1,A2195)</f>
        <v>일반</v>
      </c>
      <c r="O2195">
        <f t="shared" si="34"/>
        <v>9.471576000000001E-2</v>
      </c>
    </row>
    <row r="2196" spans="1:15" x14ac:dyDescent="0.3">
      <c r="A2196" s="73">
        <v>46311</v>
      </c>
      <c r="B2196" s="67" t="s">
        <v>2090</v>
      </c>
      <c r="C2196" s="68" t="s">
        <v>2811</v>
      </c>
      <c r="D2196" s="68" t="s">
        <v>5728</v>
      </c>
      <c r="E2196" s="67" t="s">
        <v>5729</v>
      </c>
      <c r="F2196" s="69">
        <v>4.4530000000000003</v>
      </c>
      <c r="G2196" s="70">
        <v>16.648599999999998</v>
      </c>
      <c r="H2196" s="70">
        <v>364.60599999999999</v>
      </c>
      <c r="I2196" s="73">
        <v>44631</v>
      </c>
      <c r="J2196" s="73">
        <v>55589</v>
      </c>
      <c r="K2196" s="69">
        <v>2.78</v>
      </c>
      <c r="L2196" s="68" t="s">
        <v>2609</v>
      </c>
      <c r="M2196" s="71">
        <v>3.8E-3</v>
      </c>
      <c r="N2196" t="str">
        <f>_xll.IMDP("BND",D2196,$N$1,A2196)</f>
        <v>일반</v>
      </c>
      <c r="O2196">
        <f t="shared" si="34"/>
        <v>6.326467999999999E-2</v>
      </c>
    </row>
    <row r="2197" spans="1:15" x14ac:dyDescent="0.3">
      <c r="A2197" s="73">
        <v>46311</v>
      </c>
      <c r="B2197" s="67" t="s">
        <v>2090</v>
      </c>
      <c r="C2197" s="68" t="s">
        <v>2811</v>
      </c>
      <c r="D2197" s="68" t="s">
        <v>5730</v>
      </c>
      <c r="E2197" s="67" t="s">
        <v>5731</v>
      </c>
      <c r="F2197" s="69">
        <v>4.4610000000000003</v>
      </c>
      <c r="G2197" s="70">
        <v>15.738799999999999</v>
      </c>
      <c r="H2197" s="70">
        <v>338.68380000000002</v>
      </c>
      <c r="I2197" s="73">
        <v>44671</v>
      </c>
      <c r="J2197" s="73">
        <v>55629</v>
      </c>
      <c r="K2197" s="69">
        <v>3.39</v>
      </c>
      <c r="L2197" s="68" t="s">
        <v>2609</v>
      </c>
      <c r="M2197" s="71">
        <v>3.2000000000000002E-3</v>
      </c>
      <c r="N2197" t="str">
        <f>_xll.IMDP("BND",D2197,$N$1,A2197)</f>
        <v>일반</v>
      </c>
      <c r="O2197">
        <f t="shared" si="34"/>
        <v>5.0364159999999998E-2</v>
      </c>
    </row>
    <row r="2198" spans="1:15" x14ac:dyDescent="0.3">
      <c r="A2198" s="73">
        <v>46311</v>
      </c>
      <c r="B2198" s="67" t="s">
        <v>2090</v>
      </c>
      <c r="C2198" s="68" t="s">
        <v>2811</v>
      </c>
      <c r="D2198" s="68" t="s">
        <v>5732</v>
      </c>
      <c r="E2198" s="67" t="s">
        <v>5733</v>
      </c>
      <c r="F2198" s="69">
        <v>4.4619999999999997</v>
      </c>
      <c r="G2198" s="70">
        <v>15.837300000000001</v>
      </c>
      <c r="H2198" s="70">
        <v>341.84719999999999</v>
      </c>
      <c r="I2198" s="73">
        <v>44700</v>
      </c>
      <c r="J2198" s="73">
        <v>55658</v>
      </c>
      <c r="K2198" s="69">
        <v>3.37</v>
      </c>
      <c r="L2198" s="68" t="s">
        <v>2609</v>
      </c>
      <c r="M2198" s="71">
        <v>6.6E-3</v>
      </c>
      <c r="N2198" t="str">
        <f>_xll.IMDP("BND",D2198,$N$1,A2198)</f>
        <v>일반</v>
      </c>
      <c r="O2198">
        <f t="shared" si="34"/>
        <v>0.10452618000000001</v>
      </c>
    </row>
    <row r="2199" spans="1:15" x14ac:dyDescent="0.3">
      <c r="A2199" s="73">
        <v>46311</v>
      </c>
      <c r="B2199" s="67" t="s">
        <v>2090</v>
      </c>
      <c r="C2199" s="68" t="s">
        <v>2811</v>
      </c>
      <c r="D2199" s="68" t="s">
        <v>5734</v>
      </c>
      <c r="E2199" s="67" t="s">
        <v>5735</v>
      </c>
      <c r="F2199" s="69">
        <v>4.3890000000000002</v>
      </c>
      <c r="G2199" s="70">
        <v>11.513999999999999</v>
      </c>
      <c r="H2199" s="70">
        <v>164.8364</v>
      </c>
      <c r="I2199" s="73">
        <v>44715</v>
      </c>
      <c r="J2199" s="73">
        <v>52020</v>
      </c>
      <c r="K2199" s="69">
        <v>3.51</v>
      </c>
      <c r="L2199" s="68" t="s">
        <v>2609</v>
      </c>
      <c r="M2199" s="71">
        <v>4.5999999999999999E-3</v>
      </c>
      <c r="N2199" t="str">
        <f>_xll.IMDP("BND",D2199,$N$1,A2199)</f>
        <v>일반</v>
      </c>
      <c r="O2199">
        <f t="shared" si="34"/>
        <v>5.2964399999999995E-2</v>
      </c>
    </row>
    <row r="2200" spans="1:15" x14ac:dyDescent="0.3">
      <c r="A2200" s="73">
        <v>46311</v>
      </c>
      <c r="B2200" s="67" t="s">
        <v>2090</v>
      </c>
      <c r="C2200" s="68" t="s">
        <v>2811</v>
      </c>
      <c r="D2200" s="68" t="s">
        <v>5736</v>
      </c>
      <c r="E2200" s="67" t="s">
        <v>5737</v>
      </c>
      <c r="F2200" s="69">
        <v>4.3890000000000002</v>
      </c>
      <c r="G2200" s="70">
        <v>11.6401</v>
      </c>
      <c r="H2200" s="70">
        <v>167.70599999999999</v>
      </c>
      <c r="I2200" s="73">
        <v>44749</v>
      </c>
      <c r="J2200" s="73">
        <v>52054</v>
      </c>
      <c r="K2200" s="69">
        <v>3.45</v>
      </c>
      <c r="L2200" s="68" t="s">
        <v>2609</v>
      </c>
      <c r="M2200" s="71">
        <v>5.4000000000000003E-3</v>
      </c>
      <c r="N2200" t="str">
        <f>_xll.IMDP("BND",D2200,$N$1,A2200)</f>
        <v>일반</v>
      </c>
      <c r="O2200">
        <f t="shared" si="34"/>
        <v>6.2856540000000002E-2</v>
      </c>
    </row>
    <row r="2201" spans="1:15" x14ac:dyDescent="0.3">
      <c r="A2201" s="73">
        <v>46311</v>
      </c>
      <c r="B2201" s="67" t="s">
        <v>2090</v>
      </c>
      <c r="C2201" s="68" t="s">
        <v>2811</v>
      </c>
      <c r="D2201" s="68" t="s">
        <v>5738</v>
      </c>
      <c r="E2201" s="67" t="s">
        <v>5739</v>
      </c>
      <c r="F2201" s="69">
        <v>4.4630000000000001</v>
      </c>
      <c r="G2201" s="70">
        <v>16.038</v>
      </c>
      <c r="H2201" s="70">
        <v>348.33760000000001</v>
      </c>
      <c r="I2201" s="73">
        <v>44791</v>
      </c>
      <c r="J2201" s="73">
        <v>55749</v>
      </c>
      <c r="K2201" s="69">
        <v>3.41</v>
      </c>
      <c r="L2201" s="68" t="s">
        <v>2609</v>
      </c>
      <c r="M2201" s="71">
        <v>6.1999999999999998E-3</v>
      </c>
      <c r="N2201" t="str">
        <f>_xll.IMDP("BND",D2201,$N$1,A2201)</f>
        <v>일반</v>
      </c>
      <c r="O2201">
        <f t="shared" si="34"/>
        <v>9.9435599999999999E-2</v>
      </c>
    </row>
    <row r="2202" spans="1:15" x14ac:dyDescent="0.3">
      <c r="A2202" s="73">
        <v>46311</v>
      </c>
      <c r="B2202" s="67" t="s">
        <v>2090</v>
      </c>
      <c r="C2202" s="68" t="s">
        <v>2811</v>
      </c>
      <c r="D2202" s="68" t="s">
        <v>5740</v>
      </c>
      <c r="E2202" s="67" t="s">
        <v>5741</v>
      </c>
      <c r="F2202" s="69">
        <v>4.4009999999999998</v>
      </c>
      <c r="G2202" s="70">
        <v>12.0655</v>
      </c>
      <c r="H2202" s="70">
        <v>180.39709999999999</v>
      </c>
      <c r="I2202" s="73">
        <v>45023</v>
      </c>
      <c r="J2202" s="73">
        <v>52328</v>
      </c>
      <c r="K2202" s="69">
        <v>3.58</v>
      </c>
      <c r="L2202" s="68" t="s">
        <v>2609</v>
      </c>
      <c r="M2202" s="71">
        <v>1.04E-2</v>
      </c>
      <c r="N2202" t="str">
        <f>_xll.IMDP("BND",D2202,$N$1,A2202)</f>
        <v>일반</v>
      </c>
      <c r="O2202">
        <f t="shared" si="34"/>
        <v>0.12548119999999999</v>
      </c>
    </row>
    <row r="2203" spans="1:15" x14ac:dyDescent="0.3">
      <c r="A2203" s="73">
        <v>46311</v>
      </c>
      <c r="B2203" s="67" t="s">
        <v>2090</v>
      </c>
      <c r="C2203" s="68" t="s">
        <v>2811</v>
      </c>
      <c r="D2203" s="68" t="s">
        <v>5742</v>
      </c>
      <c r="E2203" s="67" t="s">
        <v>5743</v>
      </c>
      <c r="F2203" s="69">
        <v>4.1280000000000001</v>
      </c>
      <c r="G2203" s="70">
        <v>1.7991999999999999</v>
      </c>
      <c r="H2203" s="70">
        <v>4.1840999999999999</v>
      </c>
      <c r="I2203" s="73">
        <v>45181</v>
      </c>
      <c r="J2203" s="73">
        <v>47008</v>
      </c>
      <c r="K2203" s="69">
        <v>4.25</v>
      </c>
      <c r="L2203" s="68" t="s">
        <v>2609</v>
      </c>
      <c r="M2203" s="71">
        <v>2.8E-3</v>
      </c>
      <c r="N2203" t="str">
        <f>_xll.IMDP("BND",D2203,$N$1,A2203)</f>
        <v>일반</v>
      </c>
      <c r="O2203">
        <f t="shared" si="34"/>
        <v>5.0377599999999996E-3</v>
      </c>
    </row>
    <row r="2204" spans="1:15" x14ac:dyDescent="0.3">
      <c r="A2204" s="73">
        <v>46311</v>
      </c>
      <c r="B2204" s="67" t="s">
        <v>2090</v>
      </c>
      <c r="C2204" s="68" t="s">
        <v>2811</v>
      </c>
      <c r="D2204" s="68" t="s">
        <v>5744</v>
      </c>
      <c r="E2204" s="67" t="s">
        <v>5745</v>
      </c>
      <c r="F2204" s="69">
        <v>4.1459999999999999</v>
      </c>
      <c r="G2204" s="70">
        <v>1.9930000000000001</v>
      </c>
      <c r="H2204" s="70">
        <v>5.0761000000000003</v>
      </c>
      <c r="I2204" s="73">
        <v>45265</v>
      </c>
      <c r="J2204" s="73">
        <v>47092</v>
      </c>
      <c r="K2204" s="69">
        <v>3.9</v>
      </c>
      <c r="L2204" s="68" t="s">
        <v>2609</v>
      </c>
      <c r="M2204" s="71">
        <v>5.1000000000000004E-3</v>
      </c>
      <c r="N2204" t="str">
        <f>_xll.IMDP("BND",D2204,$N$1,A2204)</f>
        <v>일반</v>
      </c>
      <c r="O2204">
        <f t="shared" si="34"/>
        <v>1.0164300000000001E-2</v>
      </c>
    </row>
    <row r="2205" spans="1:15" x14ac:dyDescent="0.3">
      <c r="A2205" s="73">
        <v>46311</v>
      </c>
      <c r="B2205" s="67" t="s">
        <v>2090</v>
      </c>
      <c r="C2205" s="68" t="s">
        <v>2811</v>
      </c>
      <c r="D2205" s="68" t="s">
        <v>5746</v>
      </c>
      <c r="E2205" s="67" t="s">
        <v>5747</v>
      </c>
      <c r="F2205" s="69">
        <v>3.419</v>
      </c>
      <c r="G2205" s="70">
        <v>0.26450000000000001</v>
      </c>
      <c r="H2205" s="70">
        <v>0.1361</v>
      </c>
      <c r="I2205" s="73">
        <v>45317</v>
      </c>
      <c r="J2205" s="73">
        <v>46413</v>
      </c>
      <c r="K2205" s="69">
        <v>3.61</v>
      </c>
      <c r="L2205" s="68" t="s">
        <v>2609</v>
      </c>
      <c r="M2205" s="71">
        <v>5.1000000000000004E-3</v>
      </c>
      <c r="N2205" t="str">
        <f>_xll.IMDP("BND",D2205,$N$1,A2205)</f>
        <v>일반</v>
      </c>
      <c r="O2205">
        <f t="shared" si="34"/>
        <v>1.3489500000000002E-3</v>
      </c>
    </row>
    <row r="2206" spans="1:15" x14ac:dyDescent="0.3">
      <c r="A2206" s="73">
        <v>46311</v>
      </c>
      <c r="B2206" s="67" t="s">
        <v>2090</v>
      </c>
      <c r="C2206" s="68" t="s">
        <v>2811</v>
      </c>
      <c r="D2206" s="68" t="s">
        <v>5748</v>
      </c>
      <c r="E2206" s="67" t="s">
        <v>5749</v>
      </c>
      <c r="F2206" s="69">
        <v>3.5169999999999999</v>
      </c>
      <c r="G2206" s="70">
        <v>0.31830000000000003</v>
      </c>
      <c r="H2206" s="70">
        <v>0.18079999999999999</v>
      </c>
      <c r="I2206" s="73">
        <v>45337</v>
      </c>
      <c r="J2206" s="73">
        <v>46433</v>
      </c>
      <c r="K2206" s="69">
        <v>3.62</v>
      </c>
      <c r="L2206" s="68" t="s">
        <v>2609</v>
      </c>
      <c r="M2206" s="71">
        <v>4.1999999999999997E-3</v>
      </c>
      <c r="N2206" t="str">
        <f>_xll.IMDP("BND",D2206,$N$1,A2206)</f>
        <v>일반</v>
      </c>
      <c r="O2206">
        <f t="shared" si="34"/>
        <v>1.33686E-3</v>
      </c>
    </row>
    <row r="2207" spans="1:15" x14ac:dyDescent="0.3">
      <c r="A2207" s="73">
        <v>46311</v>
      </c>
      <c r="B2207" s="67" t="s">
        <v>2090</v>
      </c>
      <c r="C2207" s="68" t="s">
        <v>2811</v>
      </c>
      <c r="D2207" s="68" t="s">
        <v>5750</v>
      </c>
      <c r="E2207" s="67" t="s">
        <v>5751</v>
      </c>
      <c r="F2207" s="69">
        <v>3.637</v>
      </c>
      <c r="G2207" s="70">
        <v>0.38929999999999998</v>
      </c>
      <c r="H2207" s="70">
        <v>0.2485</v>
      </c>
      <c r="I2207" s="73">
        <v>45364</v>
      </c>
      <c r="J2207" s="73">
        <v>46458</v>
      </c>
      <c r="K2207" s="69">
        <v>3.52</v>
      </c>
      <c r="L2207" s="68" t="s">
        <v>2609</v>
      </c>
      <c r="M2207" s="71">
        <v>6.0000000000000001E-3</v>
      </c>
      <c r="N2207" t="str">
        <f>_xll.IMDP("BND",D2207,$N$1,A2207)</f>
        <v>일반</v>
      </c>
      <c r="O2207">
        <f t="shared" si="34"/>
        <v>2.3357999999999999E-3</v>
      </c>
    </row>
    <row r="2208" spans="1:15" x14ac:dyDescent="0.3">
      <c r="A2208" s="73">
        <v>46311</v>
      </c>
      <c r="B2208" s="67" t="s">
        <v>2090</v>
      </c>
      <c r="C2208" s="68" t="s">
        <v>2811</v>
      </c>
      <c r="D2208" s="68" t="s">
        <v>5752</v>
      </c>
      <c r="E2208" s="67" t="s">
        <v>5753</v>
      </c>
      <c r="F2208" s="69">
        <v>3.8330000000000002</v>
      </c>
      <c r="G2208" s="70">
        <v>0.57750000000000001</v>
      </c>
      <c r="H2208" s="70">
        <v>0.47920000000000001</v>
      </c>
      <c r="I2208" s="73">
        <v>45433</v>
      </c>
      <c r="J2208" s="73">
        <v>46528</v>
      </c>
      <c r="K2208" s="69">
        <v>3.56</v>
      </c>
      <c r="L2208" s="68" t="s">
        <v>2609</v>
      </c>
      <c r="M2208" s="71">
        <v>4.7000000000000002E-3</v>
      </c>
      <c r="N2208" t="str">
        <f>_xll.IMDP("BND",D2208,$N$1,A2208)</f>
        <v>일반</v>
      </c>
      <c r="O2208">
        <f t="shared" si="34"/>
        <v>2.7142500000000001E-3</v>
      </c>
    </row>
    <row r="2209" spans="1:15" x14ac:dyDescent="0.3">
      <c r="A2209" s="73">
        <v>46311</v>
      </c>
      <c r="B2209" s="67" t="s">
        <v>2090</v>
      </c>
      <c r="C2209" s="68" t="s">
        <v>2811</v>
      </c>
      <c r="D2209" s="68" t="s">
        <v>5754</v>
      </c>
      <c r="E2209" s="67" t="s">
        <v>5755</v>
      </c>
      <c r="F2209" s="69">
        <v>4.1950000000000003</v>
      </c>
      <c r="G2209" s="70">
        <v>2.4958</v>
      </c>
      <c r="H2209" s="70">
        <v>7.6523000000000003</v>
      </c>
      <c r="I2209" s="73">
        <v>45463</v>
      </c>
      <c r="J2209" s="73">
        <v>47289</v>
      </c>
      <c r="K2209" s="69">
        <v>3.31</v>
      </c>
      <c r="L2209" s="68" t="s">
        <v>2609</v>
      </c>
      <c r="M2209" s="71">
        <v>7.3000000000000001E-3</v>
      </c>
      <c r="N2209" t="str">
        <f>_xll.IMDP("BND",D2209,$N$1,A2209)</f>
        <v>일반</v>
      </c>
      <c r="O2209">
        <f t="shared" si="34"/>
        <v>1.8219340000000001E-2</v>
      </c>
    </row>
    <row r="2210" spans="1:15" x14ac:dyDescent="0.3">
      <c r="A2210" s="73">
        <v>46311</v>
      </c>
      <c r="B2210" s="67" t="s">
        <v>2090</v>
      </c>
      <c r="C2210" s="68" t="s">
        <v>2811</v>
      </c>
      <c r="D2210" s="68" t="s">
        <v>5756</v>
      </c>
      <c r="E2210" s="67" t="s">
        <v>5757</v>
      </c>
      <c r="F2210" s="69">
        <v>3.956</v>
      </c>
      <c r="G2210" s="70">
        <v>0.72240000000000004</v>
      </c>
      <c r="H2210" s="70">
        <v>0.7127</v>
      </c>
      <c r="I2210" s="73">
        <v>45491</v>
      </c>
      <c r="J2210" s="73">
        <v>46584</v>
      </c>
      <c r="K2210" s="69">
        <v>3.16</v>
      </c>
      <c r="L2210" s="68" t="s">
        <v>2609</v>
      </c>
      <c r="M2210" s="71">
        <v>4.5999999999999999E-3</v>
      </c>
      <c r="N2210" t="str">
        <f>_xll.IMDP("BND",D2210,$N$1,A2210)</f>
        <v>일반</v>
      </c>
      <c r="O2210">
        <f t="shared" si="34"/>
        <v>3.3230400000000002E-3</v>
      </c>
    </row>
    <row r="2211" spans="1:15" x14ac:dyDescent="0.3">
      <c r="A2211" s="73">
        <v>46311</v>
      </c>
      <c r="B2211" s="67" t="s">
        <v>2090</v>
      </c>
      <c r="C2211" s="68" t="s">
        <v>2811</v>
      </c>
      <c r="D2211" s="68" t="s">
        <v>5758</v>
      </c>
      <c r="E2211" s="67" t="s">
        <v>5759</v>
      </c>
      <c r="F2211" s="69">
        <v>3.9849999999999999</v>
      </c>
      <c r="G2211" s="70">
        <v>0.83609999999999995</v>
      </c>
      <c r="H2211" s="70">
        <v>0.91249999999999998</v>
      </c>
      <c r="I2211" s="73">
        <v>45531</v>
      </c>
      <c r="J2211" s="73">
        <v>46626</v>
      </c>
      <c r="K2211" s="69">
        <v>3.12</v>
      </c>
      <c r="L2211" s="68" t="s">
        <v>2609</v>
      </c>
      <c r="M2211" s="71">
        <v>2.3E-3</v>
      </c>
      <c r="N2211" t="str">
        <f>_xll.IMDP("BND",D2211,$N$1,A2211)</f>
        <v>일반</v>
      </c>
      <c r="O2211">
        <f t="shared" si="34"/>
        <v>1.9230299999999998E-3</v>
      </c>
    </row>
    <row r="2212" spans="1:15" x14ac:dyDescent="0.3">
      <c r="A2212" s="73">
        <v>46311</v>
      </c>
      <c r="B2212" s="67" t="s">
        <v>2090</v>
      </c>
      <c r="C2212" s="68" t="s">
        <v>2811</v>
      </c>
      <c r="D2212" s="68" t="s">
        <v>5760</v>
      </c>
      <c r="E2212" s="67" t="s">
        <v>5761</v>
      </c>
      <c r="F2212" s="69">
        <v>4.2110000000000003</v>
      </c>
      <c r="G2212" s="70">
        <v>2.6987999999999999</v>
      </c>
      <c r="H2212" s="70">
        <v>8.8042999999999996</v>
      </c>
      <c r="I2212" s="73">
        <v>45539</v>
      </c>
      <c r="J2212" s="73">
        <v>47365</v>
      </c>
      <c r="K2212" s="69">
        <v>3.27</v>
      </c>
      <c r="L2212" s="68" t="s">
        <v>2609</v>
      </c>
      <c r="M2212" s="71">
        <v>6.3E-3</v>
      </c>
      <c r="N2212" t="str">
        <f>_xll.IMDP("BND",D2212,$N$1,A2212)</f>
        <v>일반</v>
      </c>
      <c r="O2212">
        <f t="shared" si="34"/>
        <v>1.7002440000000001E-2</v>
      </c>
    </row>
    <row r="2213" spans="1:15" x14ac:dyDescent="0.3">
      <c r="A2213" s="73">
        <v>46311</v>
      </c>
      <c r="B2213" s="67" t="s">
        <v>2090</v>
      </c>
      <c r="C2213" s="68" t="s">
        <v>2811</v>
      </c>
      <c r="D2213" s="68" t="s">
        <v>5762</v>
      </c>
      <c r="E2213" s="67" t="s">
        <v>5763</v>
      </c>
      <c r="F2213" s="69">
        <v>4.22</v>
      </c>
      <c r="G2213" s="70">
        <v>2.7738</v>
      </c>
      <c r="H2213" s="70">
        <v>9.5193999999999992</v>
      </c>
      <c r="I2213" s="73">
        <v>45582</v>
      </c>
      <c r="J2213" s="73">
        <v>47408</v>
      </c>
      <c r="K2213" s="69">
        <v>3.16</v>
      </c>
      <c r="L2213" s="68" t="s">
        <v>2609</v>
      </c>
      <c r="M2213" s="71">
        <v>5.0000000000000001E-3</v>
      </c>
      <c r="N2213" t="str">
        <f>_xll.IMDP("BND",D2213,$N$1,A2213)</f>
        <v>일반</v>
      </c>
      <c r="O2213">
        <f t="shared" si="34"/>
        <v>1.3869000000000001E-2</v>
      </c>
    </row>
    <row r="2214" spans="1:15" x14ac:dyDescent="0.3">
      <c r="A2214" s="73">
        <v>46311</v>
      </c>
      <c r="B2214" s="67" t="s">
        <v>2090</v>
      </c>
      <c r="C2214" s="68" t="s">
        <v>2811</v>
      </c>
      <c r="D2214" s="68" t="s">
        <v>5764</v>
      </c>
      <c r="E2214" s="67" t="s">
        <v>5765</v>
      </c>
      <c r="F2214" s="69">
        <v>4.2249999999999996</v>
      </c>
      <c r="G2214" s="70">
        <v>2.9113000000000002</v>
      </c>
      <c r="H2214" s="70">
        <v>10.194800000000001</v>
      </c>
      <c r="I2214" s="73">
        <v>45629</v>
      </c>
      <c r="J2214" s="73">
        <v>47455</v>
      </c>
      <c r="K2214" s="69">
        <v>2.89</v>
      </c>
      <c r="L2214" s="68" t="s">
        <v>2609</v>
      </c>
      <c r="M2214" s="71">
        <v>5.0000000000000001E-3</v>
      </c>
      <c r="N2214" t="str">
        <f>_xll.IMDP("BND",D2214,$N$1,A2214)</f>
        <v>일반</v>
      </c>
      <c r="O2214">
        <f t="shared" si="34"/>
        <v>1.4556500000000002E-2</v>
      </c>
    </row>
    <row r="2215" spans="1:15" x14ac:dyDescent="0.3">
      <c r="A2215" s="73">
        <v>46311</v>
      </c>
      <c r="B2215" s="67" t="s">
        <v>2090</v>
      </c>
      <c r="C2215" s="68" t="s">
        <v>2811</v>
      </c>
      <c r="D2215" s="68" t="s">
        <v>5766</v>
      </c>
      <c r="E2215" s="67" t="s">
        <v>5767</v>
      </c>
      <c r="F2215" s="69">
        <v>4.0369999999999999</v>
      </c>
      <c r="G2215" s="70">
        <v>1.3613999999999999</v>
      </c>
      <c r="H2215" s="70">
        <v>2.2132000000000001</v>
      </c>
      <c r="I2215" s="73">
        <v>45729</v>
      </c>
      <c r="J2215" s="73">
        <v>46825</v>
      </c>
      <c r="K2215" s="69">
        <v>2.78</v>
      </c>
      <c r="L2215" s="68" t="s">
        <v>2609</v>
      </c>
      <c r="M2215" s="71">
        <v>3.7000000000000002E-3</v>
      </c>
      <c r="N2215" t="str">
        <f>_xll.IMDP("BND",D2215,$N$1,A2215)</f>
        <v>일반</v>
      </c>
      <c r="O2215">
        <f t="shared" si="34"/>
        <v>5.0371799999999996E-3</v>
      </c>
    </row>
    <row r="2216" spans="1:15" x14ac:dyDescent="0.3">
      <c r="A2216" s="73">
        <v>46311</v>
      </c>
      <c r="B2216" s="67" t="s">
        <v>2090</v>
      </c>
      <c r="C2216" s="68" t="s">
        <v>2811</v>
      </c>
      <c r="D2216" s="68" t="s">
        <v>5768</v>
      </c>
      <c r="E2216" s="67" t="s">
        <v>5769</v>
      </c>
      <c r="F2216" s="69">
        <v>4.04</v>
      </c>
      <c r="G2216" s="70">
        <v>1.4564999999999999</v>
      </c>
      <c r="H2216" s="70">
        <v>2.5165000000000002</v>
      </c>
      <c r="I2216" s="73">
        <v>45769</v>
      </c>
      <c r="J2216" s="73">
        <v>46864</v>
      </c>
      <c r="K2216" s="69">
        <v>2.57</v>
      </c>
      <c r="L2216" s="68" t="s">
        <v>2609</v>
      </c>
      <c r="M2216" s="71">
        <v>6.7999999999999996E-3</v>
      </c>
      <c r="N2216" t="str">
        <f>_xll.IMDP("BND",D2216,$N$1,A2216)</f>
        <v>일반</v>
      </c>
      <c r="O2216">
        <f t="shared" si="34"/>
        <v>9.9041999999999984E-3</v>
      </c>
    </row>
    <row r="2217" spans="1:15" x14ac:dyDescent="0.3">
      <c r="A2217" s="73">
        <v>46311</v>
      </c>
      <c r="B2217" s="67" t="s">
        <v>2090</v>
      </c>
      <c r="C2217" s="68" t="s">
        <v>2811</v>
      </c>
      <c r="D2217" s="68" t="s">
        <v>5770</v>
      </c>
      <c r="E2217" s="67" t="s">
        <v>5771</v>
      </c>
      <c r="F2217" s="69">
        <v>4.0519999999999996</v>
      </c>
      <c r="G2217" s="70">
        <v>1.5128999999999999</v>
      </c>
      <c r="H2217" s="70">
        <v>2.6979000000000002</v>
      </c>
      <c r="I2217" s="73">
        <v>45790</v>
      </c>
      <c r="J2217" s="73">
        <v>46885</v>
      </c>
      <c r="K2217" s="69">
        <v>2.58</v>
      </c>
      <c r="L2217" s="68" t="s">
        <v>2609</v>
      </c>
      <c r="M2217" s="71">
        <v>5.4999999999999997E-3</v>
      </c>
      <c r="N2217" t="str">
        <f>_xll.IMDP("BND",D2217,$N$1,A2217)</f>
        <v>일반</v>
      </c>
      <c r="O2217">
        <f t="shared" si="34"/>
        <v>8.3209499999999988E-3</v>
      </c>
    </row>
    <row r="2218" spans="1:15" x14ac:dyDescent="0.3">
      <c r="A2218" s="73">
        <v>46311</v>
      </c>
      <c r="B2218" s="67" t="s">
        <v>2090</v>
      </c>
      <c r="C2218" s="68" t="s">
        <v>2811</v>
      </c>
      <c r="D2218" s="68" t="s">
        <v>5772</v>
      </c>
      <c r="E2218" s="67" t="s">
        <v>5773</v>
      </c>
      <c r="F2218" s="69">
        <v>4.3940000000000001</v>
      </c>
      <c r="G2218" s="70">
        <v>13.370799999999999</v>
      </c>
      <c r="H2218" s="70">
        <v>227.66079999999999</v>
      </c>
      <c r="I2218" s="73">
        <v>45812</v>
      </c>
      <c r="J2218" s="73">
        <v>53115</v>
      </c>
      <c r="K2218" s="69">
        <v>2.89</v>
      </c>
      <c r="L2218" s="68" t="s">
        <v>2609</v>
      </c>
      <c r="M2218" s="71">
        <v>3.8E-3</v>
      </c>
      <c r="N2218" t="str">
        <f>_xll.IMDP("BND",D2218,$N$1,A2218)</f>
        <v>일반</v>
      </c>
      <c r="O2218">
        <f t="shared" si="34"/>
        <v>5.080904E-2</v>
      </c>
    </row>
    <row r="2219" spans="1:15" x14ac:dyDescent="0.3">
      <c r="A2219" s="73">
        <v>46311</v>
      </c>
      <c r="B2219" s="67" t="s">
        <v>2090</v>
      </c>
      <c r="C2219" s="68" t="s">
        <v>2811</v>
      </c>
      <c r="D2219" s="68" t="s">
        <v>5774</v>
      </c>
      <c r="E2219" s="67" t="s">
        <v>5775</v>
      </c>
      <c r="F2219" s="69">
        <v>4.2439999999999998</v>
      </c>
      <c r="G2219" s="70">
        <v>3.4449999999999998</v>
      </c>
      <c r="H2219" s="70">
        <v>13.9838</v>
      </c>
      <c r="I2219" s="73">
        <v>45842</v>
      </c>
      <c r="J2219" s="73">
        <v>47668</v>
      </c>
      <c r="K2219" s="69">
        <v>2.75</v>
      </c>
      <c r="L2219" s="68" t="s">
        <v>2609</v>
      </c>
      <c r="M2219" s="71">
        <v>7.1000000000000004E-3</v>
      </c>
      <c r="N2219" t="str">
        <f>_xll.IMDP("BND",D2219,$N$1,A2219)</f>
        <v>일반</v>
      </c>
      <c r="O2219">
        <f t="shared" si="34"/>
        <v>2.4459499999999999E-2</v>
      </c>
    </row>
    <row r="2220" spans="1:15" x14ac:dyDescent="0.3">
      <c r="A2220" s="73">
        <v>46311</v>
      </c>
      <c r="B2220" s="67" t="s">
        <v>2090</v>
      </c>
      <c r="C2220" s="68" t="s">
        <v>2811</v>
      </c>
      <c r="D2220" s="68" t="s">
        <v>5776</v>
      </c>
      <c r="E2220" s="67" t="s">
        <v>5777</v>
      </c>
      <c r="F2220" s="69">
        <v>4.1120000000000001</v>
      </c>
      <c r="G2220" s="70">
        <v>1.7684</v>
      </c>
      <c r="H2220" s="70">
        <v>3.6181999999999999</v>
      </c>
      <c r="I2220" s="73">
        <v>45887</v>
      </c>
      <c r="J2220" s="73">
        <v>46983</v>
      </c>
      <c r="K2220" s="69">
        <v>2.57</v>
      </c>
      <c r="L2220" s="68" t="s">
        <v>2609</v>
      </c>
      <c r="M2220" s="71">
        <v>3.2000000000000002E-3</v>
      </c>
      <c r="N2220" t="str">
        <f>_xll.IMDP("BND",D2220,$N$1,A2220)</f>
        <v>일반</v>
      </c>
      <c r="O2220">
        <f t="shared" si="34"/>
        <v>5.6588799999999998E-3</v>
      </c>
    </row>
    <row r="2221" spans="1:15" x14ac:dyDescent="0.3">
      <c r="A2221" s="73">
        <v>46311</v>
      </c>
      <c r="B2221" s="67" t="s">
        <v>2090</v>
      </c>
      <c r="C2221" s="68" t="s">
        <v>2811</v>
      </c>
      <c r="D2221" s="68" t="s">
        <v>5778</v>
      </c>
      <c r="E2221" s="67" t="s">
        <v>5779</v>
      </c>
      <c r="F2221" s="69">
        <v>4.1210000000000004</v>
      </c>
      <c r="G2221" s="70">
        <v>1.8115000000000001</v>
      </c>
      <c r="H2221" s="70">
        <v>3.7847</v>
      </c>
      <c r="I2221" s="73">
        <v>45904</v>
      </c>
      <c r="J2221" s="73">
        <v>47000</v>
      </c>
      <c r="K2221" s="69">
        <v>2.65</v>
      </c>
      <c r="L2221" s="68" t="s">
        <v>2609</v>
      </c>
      <c r="M2221" s="71">
        <v>4.1000000000000003E-3</v>
      </c>
      <c r="N2221" t="str">
        <f>_xll.IMDP("BND",D2221,$N$1,A2221)</f>
        <v>일반</v>
      </c>
      <c r="O2221">
        <f t="shared" si="34"/>
        <v>7.4271500000000013E-3</v>
      </c>
    </row>
    <row r="2222" spans="1:15" x14ac:dyDescent="0.3">
      <c r="A2222" s="73">
        <v>46311</v>
      </c>
      <c r="B2222" s="67" t="s">
        <v>2090</v>
      </c>
      <c r="C2222" s="68" t="s">
        <v>2811</v>
      </c>
      <c r="D2222" s="68" t="s">
        <v>5780</v>
      </c>
      <c r="E2222" s="67" t="s">
        <v>5781</v>
      </c>
      <c r="F2222" s="69">
        <v>4.1340000000000003</v>
      </c>
      <c r="G2222" s="70">
        <v>1.913</v>
      </c>
      <c r="H2222" s="70">
        <v>4.2454000000000001</v>
      </c>
      <c r="I2222" s="73">
        <v>45947</v>
      </c>
      <c r="J2222" s="73">
        <v>47043</v>
      </c>
      <c r="K2222" s="69">
        <v>2.76</v>
      </c>
      <c r="L2222" s="68" t="s">
        <v>2609</v>
      </c>
      <c r="M2222" s="71">
        <v>5.4999999999999997E-3</v>
      </c>
      <c r="N2222" t="str">
        <f>_xll.IMDP("BND",D2222,$N$1,A2222)</f>
        <v>일반</v>
      </c>
      <c r="O2222">
        <f t="shared" si="34"/>
        <v>1.05215E-2</v>
      </c>
    </row>
    <row r="2223" spans="1:15" x14ac:dyDescent="0.3">
      <c r="A2223" s="73">
        <v>46311</v>
      </c>
      <c r="B2223" s="67" t="s">
        <v>2090</v>
      </c>
      <c r="C2223" s="68" t="s">
        <v>2811</v>
      </c>
      <c r="D2223" s="68" t="s">
        <v>5782</v>
      </c>
      <c r="E2223" s="67" t="s">
        <v>5783</v>
      </c>
      <c r="F2223" s="69">
        <v>4.1589999999999998</v>
      </c>
      <c r="G2223" s="70">
        <v>2.1713</v>
      </c>
      <c r="H2223" s="70">
        <v>5.3930999999999996</v>
      </c>
      <c r="I2223" s="73">
        <v>46056</v>
      </c>
      <c r="J2223" s="73">
        <v>47151</v>
      </c>
      <c r="K2223" s="69">
        <v>3.5</v>
      </c>
      <c r="L2223" s="68" t="s">
        <v>2609</v>
      </c>
      <c r="M2223" s="71">
        <v>6.4000000000000003E-3</v>
      </c>
      <c r="N2223" t="str">
        <f>_xll.IMDP("BND",D2223,$N$1,A2223)</f>
        <v>일반</v>
      </c>
      <c r="O2223">
        <f t="shared" si="34"/>
        <v>1.389632E-2</v>
      </c>
    </row>
    <row r="2224" spans="1:15" x14ac:dyDescent="0.3">
      <c r="A2224" s="73">
        <v>46311</v>
      </c>
      <c r="B2224" s="67" t="s">
        <v>2090</v>
      </c>
      <c r="C2224" s="68" t="s">
        <v>2811</v>
      </c>
      <c r="D2224" s="68" t="s">
        <v>5784</v>
      </c>
      <c r="E2224" s="67" t="s">
        <v>5785</v>
      </c>
      <c r="F2224" s="69">
        <v>4.0350000000000001</v>
      </c>
      <c r="G2224" s="70">
        <v>1.3375999999999999</v>
      </c>
      <c r="H2224" s="70">
        <v>2.1472000000000002</v>
      </c>
      <c r="I2224" s="73">
        <v>46087</v>
      </c>
      <c r="J2224" s="73">
        <v>46818</v>
      </c>
      <c r="K2224" s="69">
        <v>3.32</v>
      </c>
      <c r="L2224" s="68" t="s">
        <v>2609</v>
      </c>
      <c r="M2224" s="71">
        <v>5.1000000000000004E-3</v>
      </c>
      <c r="N2224" t="str">
        <f>_xll.IMDP("BND",D2224,$N$1,A2224)</f>
        <v>일반</v>
      </c>
      <c r="O2224">
        <f t="shared" si="34"/>
        <v>6.8217599999999996E-3</v>
      </c>
    </row>
    <row r="2225" spans="1:15" x14ac:dyDescent="0.3">
      <c r="A2225" s="73">
        <v>46311</v>
      </c>
      <c r="B2225" s="67" t="s">
        <v>2090</v>
      </c>
      <c r="C2225" s="68" t="s">
        <v>2811</v>
      </c>
      <c r="D2225" s="68" t="s">
        <v>5786</v>
      </c>
      <c r="E2225" s="67" t="s">
        <v>5787</v>
      </c>
      <c r="F2225" s="69">
        <v>4.04</v>
      </c>
      <c r="G2225" s="70">
        <v>1.4451000000000001</v>
      </c>
      <c r="H2225" s="70">
        <v>2.492</v>
      </c>
      <c r="I2225" s="73">
        <v>46134</v>
      </c>
      <c r="J2225" s="73">
        <v>46864</v>
      </c>
      <c r="K2225" s="69">
        <v>3.5</v>
      </c>
      <c r="L2225" s="68" t="s">
        <v>2609</v>
      </c>
      <c r="M2225" s="71">
        <v>5.1000000000000004E-3</v>
      </c>
      <c r="N2225" t="str">
        <f>_xll.IMDP("BND",D2225,$N$1,A2225)</f>
        <v>일반</v>
      </c>
      <c r="O2225">
        <f t="shared" si="34"/>
        <v>7.3700100000000006E-3</v>
      </c>
    </row>
    <row r="2226" spans="1:15" x14ac:dyDescent="0.3">
      <c r="A2226" s="73">
        <v>46311</v>
      </c>
      <c r="B2226" s="67" t="s">
        <v>2090</v>
      </c>
      <c r="C2226" s="68" t="s">
        <v>2811</v>
      </c>
      <c r="D2226" s="68" t="s">
        <v>238</v>
      </c>
      <c r="E2226" s="67" t="s">
        <v>240</v>
      </c>
      <c r="F2226" s="69">
        <v>4.0579999999999998</v>
      </c>
      <c r="G2226" s="70">
        <v>1.5164</v>
      </c>
      <c r="H2226" s="70">
        <v>2.7244000000000002</v>
      </c>
      <c r="I2226" s="73">
        <v>46162</v>
      </c>
      <c r="J2226" s="73">
        <v>46892</v>
      </c>
      <c r="K2226" s="69">
        <v>3.85</v>
      </c>
      <c r="L2226" s="68" t="s">
        <v>2609</v>
      </c>
      <c r="M2226" s="71">
        <v>3.3E-3</v>
      </c>
      <c r="N2226" t="str">
        <f>_xll.IMDP("BND",D2226,$N$1,A2226)</f>
        <v>일반</v>
      </c>
      <c r="O2226">
        <f t="shared" si="34"/>
        <v>5.0041199999999999E-3</v>
      </c>
    </row>
    <row r="2227" spans="1:15" x14ac:dyDescent="0.3">
      <c r="A2227" s="73">
        <v>46311</v>
      </c>
      <c r="B2227" s="67" t="s">
        <v>2090</v>
      </c>
      <c r="C2227" s="68" t="s">
        <v>2811</v>
      </c>
      <c r="D2227" s="68" t="s">
        <v>5788</v>
      </c>
      <c r="E2227" s="67" t="s">
        <v>5789</v>
      </c>
      <c r="F2227" s="69">
        <v>4.1890000000000001</v>
      </c>
      <c r="G2227" s="70">
        <v>2.4649000000000001</v>
      </c>
      <c r="H2227" s="70">
        <v>6.9062000000000001</v>
      </c>
      <c r="I2227" s="73">
        <v>46178</v>
      </c>
      <c r="J2227" s="73">
        <v>47274</v>
      </c>
      <c r="K2227" s="69">
        <v>4.2</v>
      </c>
      <c r="L2227" s="68" t="s">
        <v>2609</v>
      </c>
      <c r="M2227" s="71">
        <v>4.1999999999999997E-3</v>
      </c>
      <c r="N2227" t="str">
        <f>_xll.IMDP("BND",D2227,$N$1,A2227)</f>
        <v>일반</v>
      </c>
      <c r="O2227">
        <f t="shared" si="34"/>
        <v>1.035258E-2</v>
      </c>
    </row>
    <row r="2228" spans="1:15" x14ac:dyDescent="0.3">
      <c r="A2228" s="73">
        <v>46311</v>
      </c>
      <c r="B2228" s="67" t="s">
        <v>2090</v>
      </c>
      <c r="C2228" s="68" t="s">
        <v>2811</v>
      </c>
      <c r="D2228" s="68" t="s">
        <v>14418</v>
      </c>
      <c r="E2228" s="67" t="s">
        <v>14419</v>
      </c>
      <c r="F2228" s="69">
        <v>4.202</v>
      </c>
      <c r="G2228" s="70">
        <v>2.5655000000000001</v>
      </c>
      <c r="H2228" s="70">
        <v>7.508</v>
      </c>
      <c r="I2228" s="73">
        <v>46226</v>
      </c>
      <c r="J2228" s="73">
        <v>47322</v>
      </c>
      <c r="K2228" s="69">
        <v>4.28</v>
      </c>
      <c r="L2228" s="68" t="s">
        <v>2609</v>
      </c>
      <c r="M2228" s="71">
        <v>1.41E-2</v>
      </c>
      <c r="N2228" t="str">
        <f>_xll.IMDP("BND",D2228,$N$1,A2228)</f>
        <v>일반</v>
      </c>
      <c r="O2228">
        <f t="shared" si="34"/>
        <v>3.6173549999999999E-2</v>
      </c>
    </row>
    <row r="2229" spans="1:15" x14ac:dyDescent="0.3">
      <c r="A2229" s="73">
        <v>46311</v>
      </c>
      <c r="B2229" s="67" t="s">
        <v>2090</v>
      </c>
      <c r="C2229" s="68" t="s">
        <v>2811</v>
      </c>
      <c r="D2229" s="68" t="s">
        <v>14664</v>
      </c>
      <c r="E2229" s="67" t="s">
        <v>14665</v>
      </c>
      <c r="F2229" s="69">
        <v>4.2050000000000001</v>
      </c>
      <c r="G2229" s="70">
        <v>2.6038000000000001</v>
      </c>
      <c r="H2229" s="70">
        <v>7.7047999999999996</v>
      </c>
      <c r="I2229" s="73">
        <v>46238</v>
      </c>
      <c r="J2229" s="73">
        <v>47333</v>
      </c>
      <c r="K2229" s="69">
        <v>4.09</v>
      </c>
      <c r="L2229" s="68" t="s">
        <v>2609</v>
      </c>
      <c r="M2229" s="71">
        <v>7.0000000000000001E-3</v>
      </c>
      <c r="N2229" t="str">
        <f>_xll.IMDP("BND",D2229,$N$1,A2229)</f>
        <v>일반</v>
      </c>
      <c r="O2229">
        <f t="shared" si="34"/>
        <v>1.8226600000000003E-2</v>
      </c>
    </row>
    <row r="2230" spans="1:15" x14ac:dyDescent="0.3">
      <c r="A2230" s="73">
        <v>46311</v>
      </c>
      <c r="B2230" s="67" t="s">
        <v>2090</v>
      </c>
      <c r="C2230" s="68" t="s">
        <v>2811</v>
      </c>
      <c r="D2230" s="68" t="s">
        <v>15445</v>
      </c>
      <c r="E2230" s="67" t="s">
        <v>15446</v>
      </c>
      <c r="F2230" s="69">
        <v>4.2130000000000001</v>
      </c>
      <c r="G2230" s="70">
        <v>2.6978</v>
      </c>
      <c r="H2230" s="70">
        <v>8.2385999999999999</v>
      </c>
      <c r="I2230" s="73">
        <v>46276</v>
      </c>
      <c r="J2230" s="73">
        <v>47372</v>
      </c>
      <c r="K2230" s="69">
        <v>4.3099999999999996</v>
      </c>
      <c r="L2230" s="68" t="s">
        <v>2609</v>
      </c>
      <c r="M2230" s="71">
        <v>5.5999999999999999E-3</v>
      </c>
      <c r="N2230" t="str">
        <f>_xll.IMDP("BND",D2230,$N$1,A2230)</f>
        <v>일반</v>
      </c>
      <c r="O2230">
        <f t="shared" si="34"/>
        <v>1.510768E-2</v>
      </c>
    </row>
    <row r="2231" spans="1:15" x14ac:dyDescent="0.3">
      <c r="A2231" s="73">
        <v>46311</v>
      </c>
      <c r="B2231" s="67" t="s">
        <v>2090</v>
      </c>
      <c r="C2231" s="68" t="s">
        <v>2811</v>
      </c>
      <c r="D2231" s="68" t="s">
        <v>15907</v>
      </c>
      <c r="E2231" s="67" t="s">
        <v>15908</v>
      </c>
      <c r="F2231" s="69">
        <v>4.2359999999999998</v>
      </c>
      <c r="G2231" s="70">
        <v>2.7522000000000002</v>
      </c>
      <c r="H2231" s="70">
        <v>8.5531000000000006</v>
      </c>
      <c r="I2231" s="73">
        <v>46297</v>
      </c>
      <c r="J2231" s="73">
        <v>47393</v>
      </c>
      <c r="K2231" s="69">
        <v>4.3899999999999997</v>
      </c>
      <c r="L2231" s="68" t="s">
        <v>2609</v>
      </c>
      <c r="M2231" s="71">
        <v>4.7000000000000002E-3</v>
      </c>
      <c r="N2231" t="str">
        <f>_xll.IMDP("BND",D2231,$N$1,A2231)</f>
        <v>일반</v>
      </c>
      <c r="O2231">
        <f t="shared" si="34"/>
        <v>1.2935340000000002E-2</v>
      </c>
    </row>
    <row r="2232" spans="1:15" x14ac:dyDescent="0.3">
      <c r="A2232" s="73">
        <v>46311</v>
      </c>
      <c r="B2232" s="67" t="s">
        <v>2090</v>
      </c>
      <c r="C2232" s="68" t="s">
        <v>2811</v>
      </c>
      <c r="D2232" s="68" t="s">
        <v>5790</v>
      </c>
      <c r="E2232" s="67" t="s">
        <v>5791</v>
      </c>
      <c r="F2232" s="69">
        <v>4.2519999999999998</v>
      </c>
      <c r="G2232" s="70">
        <v>3.4409999999999998</v>
      </c>
      <c r="H2232" s="70">
        <v>13.4659</v>
      </c>
      <c r="I2232" s="73">
        <v>40406</v>
      </c>
      <c r="J2232" s="73">
        <v>47711</v>
      </c>
      <c r="K2232" s="69">
        <v>5.08</v>
      </c>
      <c r="L2232" s="68" t="s">
        <v>2609</v>
      </c>
      <c r="M2232" s="71">
        <v>5.7999999999999996E-3</v>
      </c>
      <c r="N2232" t="str">
        <f>_xll.IMDP("BND",D2232,$N$1,A2232)</f>
        <v>일반</v>
      </c>
      <c r="O2232">
        <f t="shared" si="34"/>
        <v>1.9957799999999998E-2</v>
      </c>
    </row>
    <row r="2233" spans="1:15" x14ac:dyDescent="0.3">
      <c r="A2233" s="73">
        <v>46311</v>
      </c>
      <c r="B2233" s="67" t="s">
        <v>2090</v>
      </c>
      <c r="C2233" s="68" t="s">
        <v>2811</v>
      </c>
      <c r="D2233" s="68" t="s">
        <v>5792</v>
      </c>
      <c r="E2233" s="67" t="s">
        <v>5793</v>
      </c>
      <c r="F2233" s="69">
        <v>3.76</v>
      </c>
      <c r="G2233" s="70">
        <v>0.48089999999999999</v>
      </c>
      <c r="H2233" s="70">
        <v>0.48170000000000002</v>
      </c>
      <c r="I2233" s="73">
        <v>41018</v>
      </c>
      <c r="J2233" s="73">
        <v>46496</v>
      </c>
      <c r="K2233" s="69">
        <v>4.12</v>
      </c>
      <c r="L2233" s="68" t="s">
        <v>2609</v>
      </c>
      <c r="M2233" s="71">
        <v>7.1000000000000004E-3</v>
      </c>
      <c r="N2233" t="str">
        <f>_xll.IMDP("BND",D2233,$N$1,A2233)</f>
        <v>일반</v>
      </c>
      <c r="O2233">
        <f t="shared" si="34"/>
        <v>3.4143900000000002E-3</v>
      </c>
    </row>
    <row r="2234" spans="1:15" x14ac:dyDescent="0.3">
      <c r="A2234" s="73">
        <v>46311</v>
      </c>
      <c r="B2234" s="67" t="s">
        <v>2090</v>
      </c>
      <c r="C2234" s="68" t="s">
        <v>2811</v>
      </c>
      <c r="D2234" s="68" t="s">
        <v>5794</v>
      </c>
      <c r="E2234" s="67" t="s">
        <v>5795</v>
      </c>
      <c r="F2234" s="69">
        <v>3.9220000000000002</v>
      </c>
      <c r="G2234" s="70">
        <v>0.66300000000000003</v>
      </c>
      <c r="H2234" s="70">
        <v>0.76939999999999997</v>
      </c>
      <c r="I2234" s="73">
        <v>41086</v>
      </c>
      <c r="J2234" s="73">
        <v>46564</v>
      </c>
      <c r="K2234" s="69">
        <v>3.98</v>
      </c>
      <c r="L2234" s="68" t="s">
        <v>2609</v>
      </c>
      <c r="M2234" s="71">
        <v>1.2699999999999999E-2</v>
      </c>
      <c r="N2234" t="str">
        <f>_xll.IMDP("BND",D2234,$N$1,A2234)</f>
        <v>일반</v>
      </c>
      <c r="O2234">
        <f t="shared" si="34"/>
        <v>8.4200999999999998E-3</v>
      </c>
    </row>
    <row r="2235" spans="1:15" x14ac:dyDescent="0.3">
      <c r="A2235" s="73">
        <v>46311</v>
      </c>
      <c r="B2235" s="67" t="s">
        <v>2090</v>
      </c>
      <c r="C2235" s="68" t="s">
        <v>2811</v>
      </c>
      <c r="D2235" s="68" t="s">
        <v>5796</v>
      </c>
      <c r="E2235" s="67" t="s">
        <v>5797</v>
      </c>
      <c r="F2235" s="69">
        <v>4.2750000000000004</v>
      </c>
      <c r="G2235" s="70">
        <v>5.008</v>
      </c>
      <c r="H2235" s="70">
        <v>29.468800000000002</v>
      </c>
      <c r="I2235" s="73">
        <v>41101</v>
      </c>
      <c r="J2235" s="73">
        <v>48406</v>
      </c>
      <c r="K2235" s="69">
        <v>4.01</v>
      </c>
      <c r="L2235" s="68" t="s">
        <v>2609</v>
      </c>
      <c r="M2235" s="71">
        <v>4.5999999999999999E-3</v>
      </c>
      <c r="N2235" t="str">
        <f>_xll.IMDP("BND",D2235,$N$1,A2235)</f>
        <v>일반</v>
      </c>
      <c r="O2235">
        <f t="shared" si="34"/>
        <v>2.30368E-2</v>
      </c>
    </row>
    <row r="2236" spans="1:15" x14ac:dyDescent="0.3">
      <c r="A2236" s="73">
        <v>46311</v>
      </c>
      <c r="B2236" s="67" t="s">
        <v>2090</v>
      </c>
      <c r="C2236" s="68" t="s">
        <v>2811</v>
      </c>
      <c r="D2236" s="68" t="s">
        <v>5798</v>
      </c>
      <c r="E2236" s="67" t="s">
        <v>5799</v>
      </c>
      <c r="F2236" s="69">
        <v>4.2720000000000002</v>
      </c>
      <c r="G2236" s="70">
        <v>5.7563000000000004</v>
      </c>
      <c r="H2236" s="70">
        <v>38.027299999999997</v>
      </c>
      <c r="I2236" s="73">
        <v>41372</v>
      </c>
      <c r="J2236" s="73">
        <v>48677</v>
      </c>
      <c r="K2236" s="69">
        <v>3.12</v>
      </c>
      <c r="L2236" s="68" t="s">
        <v>2609</v>
      </c>
      <c r="M2236" s="71">
        <v>2.5999999999999999E-3</v>
      </c>
      <c r="N2236" t="str">
        <f>_xll.IMDP("BND",D2236,$N$1,A2236)</f>
        <v>일반</v>
      </c>
      <c r="O2236">
        <f t="shared" si="34"/>
        <v>1.496638E-2</v>
      </c>
    </row>
    <row r="2237" spans="1:15" x14ac:dyDescent="0.3">
      <c r="A2237" s="73">
        <v>46311</v>
      </c>
      <c r="B2237" s="67" t="s">
        <v>2090</v>
      </c>
      <c r="C2237" s="68" t="s">
        <v>2811</v>
      </c>
      <c r="D2237" s="68" t="s">
        <v>5800</v>
      </c>
      <c r="E2237" s="67" t="s">
        <v>5801</v>
      </c>
      <c r="F2237" s="69">
        <v>4.0529999999999999</v>
      </c>
      <c r="G2237" s="70">
        <v>1.4942</v>
      </c>
      <c r="H2237" s="70">
        <v>3.0146999999999999</v>
      </c>
      <c r="I2237" s="73">
        <v>41408</v>
      </c>
      <c r="J2237" s="73">
        <v>46887</v>
      </c>
      <c r="K2237" s="69">
        <v>3.13</v>
      </c>
      <c r="L2237" s="68" t="s">
        <v>2609</v>
      </c>
      <c r="M2237" s="71">
        <v>6.8999999999999999E-3</v>
      </c>
      <c r="N2237" t="str">
        <f>_xll.IMDP("BND",D2237,$N$1,A2237)</f>
        <v>일반</v>
      </c>
      <c r="O2237">
        <f t="shared" si="34"/>
        <v>1.030998E-2</v>
      </c>
    </row>
    <row r="2238" spans="1:15" x14ac:dyDescent="0.3">
      <c r="A2238" s="73">
        <v>46311</v>
      </c>
      <c r="B2238" s="67" t="s">
        <v>2090</v>
      </c>
      <c r="C2238" s="68" t="s">
        <v>2811</v>
      </c>
      <c r="D2238" s="68" t="s">
        <v>5802</v>
      </c>
      <c r="E2238" s="67" t="s">
        <v>5803</v>
      </c>
      <c r="F2238" s="69">
        <v>4.1310000000000002</v>
      </c>
      <c r="G2238" s="70">
        <v>1.8447</v>
      </c>
      <c r="H2238" s="70">
        <v>4.3642000000000003</v>
      </c>
      <c r="I2238" s="73">
        <v>41543</v>
      </c>
      <c r="J2238" s="73">
        <v>47022</v>
      </c>
      <c r="K2238" s="69">
        <v>3.67</v>
      </c>
      <c r="L2238" s="68" t="s">
        <v>2609</v>
      </c>
      <c r="M2238" s="71">
        <v>2.3E-3</v>
      </c>
      <c r="N2238" t="str">
        <f>_xll.IMDP("BND",D2238,$N$1,A2238)</f>
        <v>일반</v>
      </c>
      <c r="O2238">
        <f t="shared" si="34"/>
        <v>4.2428099999999996E-3</v>
      </c>
    </row>
    <row r="2239" spans="1:15" x14ac:dyDescent="0.3">
      <c r="A2239" s="73">
        <v>46311</v>
      </c>
      <c r="B2239" s="67" t="s">
        <v>2090</v>
      </c>
      <c r="C2239" s="68" t="s">
        <v>2811</v>
      </c>
      <c r="D2239" s="68" t="s">
        <v>1882</v>
      </c>
      <c r="E2239" s="67" t="s">
        <v>1883</v>
      </c>
      <c r="F2239" s="69">
        <v>4.2210000000000001</v>
      </c>
      <c r="G2239" s="70">
        <v>2.7997000000000001</v>
      </c>
      <c r="H2239" s="70">
        <v>9.5065000000000008</v>
      </c>
      <c r="I2239" s="73">
        <v>41935</v>
      </c>
      <c r="J2239" s="73">
        <v>47414</v>
      </c>
      <c r="K2239" s="69">
        <v>2.94</v>
      </c>
      <c r="L2239" s="68" t="s">
        <v>2609</v>
      </c>
      <c r="M2239" s="71">
        <v>6.7999999999999996E-3</v>
      </c>
      <c r="N2239" t="str">
        <f>_xll.IMDP("BND",D2239,$N$1,A2239)</f>
        <v>일반</v>
      </c>
      <c r="O2239">
        <f t="shared" si="34"/>
        <v>1.903796E-2</v>
      </c>
    </row>
    <row r="2240" spans="1:15" x14ac:dyDescent="0.3">
      <c r="A2240" s="73">
        <v>46311</v>
      </c>
      <c r="B2240" s="67" t="s">
        <v>2090</v>
      </c>
      <c r="C2240" s="68" t="s">
        <v>2811</v>
      </c>
      <c r="D2240" s="68" t="s">
        <v>1549</v>
      </c>
      <c r="E2240" s="67" t="s">
        <v>5804</v>
      </c>
      <c r="F2240" s="69">
        <v>4.2229999999999999</v>
      </c>
      <c r="G2240" s="70">
        <v>2.8546</v>
      </c>
      <c r="H2240" s="70">
        <v>9.8404000000000007</v>
      </c>
      <c r="I2240" s="73">
        <v>41955</v>
      </c>
      <c r="J2240" s="73">
        <v>47434</v>
      </c>
      <c r="K2240" s="69">
        <v>2.9</v>
      </c>
      <c r="L2240" s="68" t="s">
        <v>2609</v>
      </c>
      <c r="M2240" s="71">
        <v>8.9999999999999993E-3</v>
      </c>
      <c r="N2240" t="str">
        <f>_xll.IMDP("BND",D2240,$N$1,A2240)</f>
        <v>일반</v>
      </c>
      <c r="O2240">
        <f t="shared" si="34"/>
        <v>2.56914E-2</v>
      </c>
    </row>
    <row r="2241" spans="1:15" x14ac:dyDescent="0.3">
      <c r="A2241" s="73">
        <v>46311</v>
      </c>
      <c r="B2241" s="67" t="s">
        <v>2090</v>
      </c>
      <c r="C2241" s="68" t="s">
        <v>2811</v>
      </c>
      <c r="D2241" s="68" t="s">
        <v>5805</v>
      </c>
      <c r="E2241" s="67" t="s">
        <v>5806</v>
      </c>
      <c r="F2241" s="69">
        <v>4.2249999999999996</v>
      </c>
      <c r="G2241" s="70">
        <v>2.9198</v>
      </c>
      <c r="H2241" s="70">
        <v>10.262600000000001</v>
      </c>
      <c r="I2241" s="73">
        <v>41982</v>
      </c>
      <c r="J2241" s="73">
        <v>47461</v>
      </c>
      <c r="K2241" s="69">
        <v>3.06</v>
      </c>
      <c r="L2241" s="68" t="s">
        <v>2609</v>
      </c>
      <c r="M2241" s="71">
        <v>8.6E-3</v>
      </c>
      <c r="N2241" t="str">
        <f>_xll.IMDP("BND",D2241,$N$1,A2241)</f>
        <v>일반</v>
      </c>
      <c r="O2241">
        <f t="shared" si="34"/>
        <v>2.5110279999999999E-2</v>
      </c>
    </row>
    <row r="2242" spans="1:15" x14ac:dyDescent="0.3">
      <c r="A2242" s="73">
        <v>46311</v>
      </c>
      <c r="B2242" s="67" t="s">
        <v>2090</v>
      </c>
      <c r="C2242" s="68" t="s">
        <v>2811</v>
      </c>
      <c r="D2242" s="68" t="s">
        <v>5807</v>
      </c>
      <c r="E2242" s="67" t="s">
        <v>5808</v>
      </c>
      <c r="F2242" s="69">
        <v>4.2469999999999999</v>
      </c>
      <c r="G2242" s="70">
        <v>3.7763</v>
      </c>
      <c r="H2242" s="70">
        <v>16.674299999999999</v>
      </c>
      <c r="I2242" s="73">
        <v>42325</v>
      </c>
      <c r="J2242" s="73">
        <v>47804</v>
      </c>
      <c r="K2242" s="69">
        <v>2.46</v>
      </c>
      <c r="L2242" s="68" t="s">
        <v>2609</v>
      </c>
      <c r="M2242" s="71">
        <v>7.9000000000000008E-3</v>
      </c>
      <c r="N2242" t="str">
        <f>_xll.IMDP("BND",D2242,$N$1,A2242)</f>
        <v>일반</v>
      </c>
      <c r="O2242">
        <f t="shared" ref="O2242:O2305" si="35">M2242*G2242</f>
        <v>2.9832770000000002E-2</v>
      </c>
    </row>
    <row r="2243" spans="1:15" x14ac:dyDescent="0.3">
      <c r="A2243" s="73">
        <v>46311</v>
      </c>
      <c r="B2243" s="67" t="s">
        <v>2090</v>
      </c>
      <c r="C2243" s="68" t="s">
        <v>2811</v>
      </c>
      <c r="D2243" s="68" t="s">
        <v>5809</v>
      </c>
      <c r="E2243" s="67" t="s">
        <v>5810</v>
      </c>
      <c r="F2243" s="69">
        <v>4.2549999999999999</v>
      </c>
      <c r="G2243" s="70">
        <v>4.1712999999999996</v>
      </c>
      <c r="H2243" s="70">
        <v>19.911799999999999</v>
      </c>
      <c r="I2243" s="73">
        <v>42457</v>
      </c>
      <c r="J2243" s="73">
        <v>47935</v>
      </c>
      <c r="K2243" s="69">
        <v>1.97</v>
      </c>
      <c r="L2243" s="68" t="s">
        <v>2609</v>
      </c>
      <c r="M2243" s="71">
        <v>2.8999999999999998E-3</v>
      </c>
      <c r="N2243" t="str">
        <f>_xll.IMDP("BND",D2243,$N$1,A2243)</f>
        <v>일반</v>
      </c>
      <c r="O2243">
        <f t="shared" si="35"/>
        <v>1.2096769999999998E-2</v>
      </c>
    </row>
    <row r="2244" spans="1:15" x14ac:dyDescent="0.3">
      <c r="A2244" s="73">
        <v>46311</v>
      </c>
      <c r="B2244" s="67" t="s">
        <v>2090</v>
      </c>
      <c r="C2244" s="68" t="s">
        <v>2811</v>
      </c>
      <c r="D2244" s="68" t="s">
        <v>5811</v>
      </c>
      <c r="E2244" s="67" t="s">
        <v>5812</v>
      </c>
      <c r="F2244" s="69">
        <v>4.32</v>
      </c>
      <c r="G2244" s="70">
        <v>8.4070999999999998</v>
      </c>
      <c r="H2244" s="70">
        <v>79.470699999999994</v>
      </c>
      <c r="I2244" s="73">
        <v>42472</v>
      </c>
      <c r="J2244" s="73">
        <v>49777</v>
      </c>
      <c r="K2244" s="69">
        <v>1.96</v>
      </c>
      <c r="L2244" s="68" t="s">
        <v>2609</v>
      </c>
      <c r="M2244" s="71">
        <v>9.4999999999999998E-3</v>
      </c>
      <c r="N2244" t="str">
        <f>_xll.IMDP("BND",D2244,$N$1,A2244)</f>
        <v>일반</v>
      </c>
      <c r="O2244">
        <f t="shared" si="35"/>
        <v>7.9867449999999993E-2</v>
      </c>
    </row>
    <row r="2245" spans="1:15" x14ac:dyDescent="0.3">
      <c r="A2245" s="73">
        <v>46311</v>
      </c>
      <c r="B2245" s="67" t="s">
        <v>2090</v>
      </c>
      <c r="C2245" s="68" t="s">
        <v>2811</v>
      </c>
      <c r="D2245" s="68" t="s">
        <v>5813</v>
      </c>
      <c r="E2245" s="67" t="s">
        <v>5814</v>
      </c>
      <c r="F2245" s="69">
        <v>4.3230000000000004</v>
      </c>
      <c r="G2245" s="70">
        <v>8.4321999999999999</v>
      </c>
      <c r="H2245" s="70">
        <v>80.656899999999993</v>
      </c>
      <c r="I2245" s="73">
        <v>42516</v>
      </c>
      <c r="J2245" s="73">
        <v>49821</v>
      </c>
      <c r="K2245" s="69">
        <v>1.95</v>
      </c>
      <c r="L2245" s="68" t="s">
        <v>2609</v>
      </c>
      <c r="M2245" s="71">
        <v>5.7000000000000002E-3</v>
      </c>
      <c r="N2245" t="str">
        <f>_xll.IMDP("BND",D2245,$N$1,A2245)</f>
        <v>일반</v>
      </c>
      <c r="O2245">
        <f t="shared" si="35"/>
        <v>4.8063540000000002E-2</v>
      </c>
    </row>
    <row r="2246" spans="1:15" x14ac:dyDescent="0.3">
      <c r="A2246" s="73">
        <v>46311</v>
      </c>
      <c r="B2246" s="67" t="s">
        <v>2090</v>
      </c>
      <c r="C2246" s="68" t="s">
        <v>2811</v>
      </c>
      <c r="D2246" s="68" t="s">
        <v>5815</v>
      </c>
      <c r="E2246" s="67" t="s">
        <v>5816</v>
      </c>
      <c r="F2246" s="69">
        <v>4.3239999999999998</v>
      </c>
      <c r="G2246" s="70">
        <v>8.5774000000000008</v>
      </c>
      <c r="H2246" s="70">
        <v>82.817999999999998</v>
      </c>
      <c r="I2246" s="73">
        <v>42541</v>
      </c>
      <c r="J2246" s="73">
        <v>49846</v>
      </c>
      <c r="K2246" s="69">
        <v>1.75</v>
      </c>
      <c r="L2246" s="68" t="s">
        <v>2609</v>
      </c>
      <c r="M2246" s="71">
        <v>4.1000000000000003E-3</v>
      </c>
      <c r="N2246" t="str">
        <f>_xll.IMDP("BND",D2246,$N$1,A2246)</f>
        <v>일반</v>
      </c>
      <c r="O2246">
        <f t="shared" si="35"/>
        <v>3.5167340000000005E-2</v>
      </c>
    </row>
    <row r="2247" spans="1:15" x14ac:dyDescent="0.3">
      <c r="A2247" s="73">
        <v>46311</v>
      </c>
      <c r="B2247" s="67" t="s">
        <v>2090</v>
      </c>
      <c r="C2247" s="68" t="s">
        <v>2811</v>
      </c>
      <c r="D2247" s="68" t="s">
        <v>5817</v>
      </c>
      <c r="E2247" s="67" t="s">
        <v>5818</v>
      </c>
      <c r="F2247" s="69">
        <v>4.4249999999999998</v>
      </c>
      <c r="G2247" s="70">
        <v>15.020799999999999</v>
      </c>
      <c r="H2247" s="70">
        <v>277.98079999999999</v>
      </c>
      <c r="I2247" s="73">
        <v>42780</v>
      </c>
      <c r="J2247" s="73">
        <v>53737</v>
      </c>
      <c r="K2247" s="69">
        <v>2.31</v>
      </c>
      <c r="L2247" s="68" t="s">
        <v>2609</v>
      </c>
      <c r="M2247" s="71">
        <v>3.0000000000000001E-3</v>
      </c>
      <c r="N2247" t="str">
        <f>_xll.IMDP("BND",D2247,$N$1,A2247)</f>
        <v>일반</v>
      </c>
      <c r="O2247">
        <f t="shared" si="35"/>
        <v>4.5062400000000002E-2</v>
      </c>
    </row>
    <row r="2248" spans="1:15" x14ac:dyDescent="0.3">
      <c r="A2248" s="73">
        <v>46311</v>
      </c>
      <c r="B2248" s="67" t="s">
        <v>2090</v>
      </c>
      <c r="C2248" s="68" t="s">
        <v>2811</v>
      </c>
      <c r="D2248" s="68" t="s">
        <v>5819</v>
      </c>
      <c r="E2248" s="67" t="s">
        <v>5820</v>
      </c>
      <c r="F2248" s="69">
        <v>4.423</v>
      </c>
      <c r="G2248" s="70">
        <v>15.0739</v>
      </c>
      <c r="H2248" s="70">
        <v>279.79489999999998</v>
      </c>
      <c r="I2248" s="73">
        <v>42814</v>
      </c>
      <c r="J2248" s="73">
        <v>53771</v>
      </c>
      <c r="K2248" s="69">
        <v>2.35</v>
      </c>
      <c r="L2248" s="68" t="s">
        <v>2609</v>
      </c>
      <c r="M2248" s="71">
        <v>3.3E-3</v>
      </c>
      <c r="N2248" t="str">
        <f>_xll.IMDP("BND",D2248,$N$1,A2248)</f>
        <v>일반</v>
      </c>
      <c r="O2248">
        <f t="shared" si="35"/>
        <v>4.9743870000000003E-2</v>
      </c>
    </row>
    <row r="2249" spans="1:15" x14ac:dyDescent="0.3">
      <c r="A2249" s="73">
        <v>46311</v>
      </c>
      <c r="B2249" s="67" t="s">
        <v>2090</v>
      </c>
      <c r="C2249" s="68" t="s">
        <v>2811</v>
      </c>
      <c r="D2249" s="68" t="s">
        <v>5821</v>
      </c>
      <c r="E2249" s="67" t="s">
        <v>5822</v>
      </c>
      <c r="F2249" s="69">
        <v>4.4249999999999998</v>
      </c>
      <c r="G2249" s="70">
        <v>14.7872</v>
      </c>
      <c r="H2249" s="70">
        <v>274.80680000000001</v>
      </c>
      <c r="I2249" s="73">
        <v>42874</v>
      </c>
      <c r="J2249" s="73">
        <v>53831</v>
      </c>
      <c r="K2249" s="69">
        <v>2.52</v>
      </c>
      <c r="L2249" s="68" t="s">
        <v>2609</v>
      </c>
      <c r="M2249" s="71">
        <v>5.1999999999999998E-3</v>
      </c>
      <c r="N2249" t="str">
        <f>_xll.IMDP("BND",D2249,$N$1,A2249)</f>
        <v>일반</v>
      </c>
      <c r="O2249">
        <f t="shared" si="35"/>
        <v>7.6893439999999993E-2</v>
      </c>
    </row>
    <row r="2250" spans="1:15" x14ac:dyDescent="0.3">
      <c r="A2250" s="73">
        <v>46311</v>
      </c>
      <c r="B2250" s="67" t="s">
        <v>2090</v>
      </c>
      <c r="C2250" s="68" t="s">
        <v>2811</v>
      </c>
      <c r="D2250" s="68" t="s">
        <v>5823</v>
      </c>
      <c r="E2250" s="67" t="s">
        <v>5824</v>
      </c>
      <c r="F2250" s="69">
        <v>4.4240000000000004</v>
      </c>
      <c r="G2250" s="70">
        <v>14.9659</v>
      </c>
      <c r="H2250" s="70">
        <v>279.71109999999999</v>
      </c>
      <c r="I2250" s="73">
        <v>42894</v>
      </c>
      <c r="J2250" s="73">
        <v>53851</v>
      </c>
      <c r="K2250" s="69">
        <v>2.41</v>
      </c>
      <c r="L2250" s="68" t="s">
        <v>2609</v>
      </c>
      <c r="M2250" s="71">
        <v>4.4000000000000003E-3</v>
      </c>
      <c r="N2250" t="str">
        <f>_xll.IMDP("BND",D2250,$N$1,A2250)</f>
        <v>일반</v>
      </c>
      <c r="O2250">
        <f t="shared" si="35"/>
        <v>6.5849959999999999E-2</v>
      </c>
    </row>
    <row r="2251" spans="1:15" x14ac:dyDescent="0.3">
      <c r="A2251" s="73">
        <v>46311</v>
      </c>
      <c r="B2251" s="67" t="s">
        <v>2090</v>
      </c>
      <c r="C2251" s="68" t="s">
        <v>2811</v>
      </c>
      <c r="D2251" s="68" t="s">
        <v>5825</v>
      </c>
      <c r="E2251" s="67" t="s">
        <v>5826</v>
      </c>
      <c r="F2251" s="69">
        <v>4.423</v>
      </c>
      <c r="G2251" s="70">
        <v>15.097099999999999</v>
      </c>
      <c r="H2251" s="70">
        <v>288.10879999999997</v>
      </c>
      <c r="I2251" s="73">
        <v>43185</v>
      </c>
      <c r="J2251" s="73">
        <v>54143</v>
      </c>
      <c r="K2251" s="69">
        <v>2.76</v>
      </c>
      <c r="L2251" s="68" t="s">
        <v>2609</v>
      </c>
      <c r="M2251" s="71">
        <v>5.0000000000000001E-3</v>
      </c>
      <c r="N2251" t="str">
        <f>_xll.IMDP("BND",D2251,$N$1,A2251)</f>
        <v>일반</v>
      </c>
      <c r="O2251">
        <f t="shared" si="35"/>
        <v>7.5485499999999997E-2</v>
      </c>
    </row>
    <row r="2252" spans="1:15" x14ac:dyDescent="0.3">
      <c r="A2252" s="73">
        <v>46311</v>
      </c>
      <c r="B2252" s="67" t="s">
        <v>2090</v>
      </c>
      <c r="C2252" s="68" t="s">
        <v>2811</v>
      </c>
      <c r="D2252" s="68" t="s">
        <v>5827</v>
      </c>
      <c r="E2252" s="67" t="s">
        <v>5828</v>
      </c>
      <c r="F2252" s="69">
        <v>4.4260000000000002</v>
      </c>
      <c r="G2252" s="70">
        <v>15.076599999999999</v>
      </c>
      <c r="H2252" s="70">
        <v>287.6277</v>
      </c>
      <c r="I2252" s="73">
        <v>43196</v>
      </c>
      <c r="J2252" s="73">
        <v>54154</v>
      </c>
      <c r="K2252" s="69">
        <v>2.81</v>
      </c>
      <c r="L2252" s="68" t="s">
        <v>2609</v>
      </c>
      <c r="M2252" s="71">
        <v>7.9000000000000008E-3</v>
      </c>
      <c r="N2252" t="str">
        <f>_xll.IMDP("BND",D2252,$N$1,A2252)</f>
        <v>일반</v>
      </c>
      <c r="O2252">
        <f t="shared" si="35"/>
        <v>0.11910514</v>
      </c>
    </row>
    <row r="2253" spans="1:15" x14ac:dyDescent="0.3">
      <c r="A2253" s="73">
        <v>46311</v>
      </c>
      <c r="B2253" s="67" t="s">
        <v>2090</v>
      </c>
      <c r="C2253" s="68" t="s">
        <v>2811</v>
      </c>
      <c r="D2253" s="68" t="s">
        <v>5829</v>
      </c>
      <c r="E2253" s="67" t="s">
        <v>5830</v>
      </c>
      <c r="F2253" s="69">
        <v>4.4279999999999999</v>
      </c>
      <c r="G2253" s="70">
        <v>15.188599999999999</v>
      </c>
      <c r="H2253" s="70">
        <v>293.62869999999998</v>
      </c>
      <c r="I2253" s="73">
        <v>43278</v>
      </c>
      <c r="J2253" s="73">
        <v>54236</v>
      </c>
      <c r="K2253" s="69">
        <v>2.66</v>
      </c>
      <c r="L2253" s="68" t="s">
        <v>2609</v>
      </c>
      <c r="M2253" s="71">
        <v>1.8E-3</v>
      </c>
      <c r="N2253" t="str">
        <f>_xll.IMDP("BND",D2253,$N$1,A2253)</f>
        <v>일반</v>
      </c>
      <c r="O2253">
        <f t="shared" si="35"/>
        <v>2.7339479999999999E-2</v>
      </c>
    </row>
    <row r="2254" spans="1:15" x14ac:dyDescent="0.3">
      <c r="A2254" s="73">
        <v>46311</v>
      </c>
      <c r="B2254" s="67" t="s">
        <v>2090</v>
      </c>
      <c r="C2254" s="68" t="s">
        <v>2811</v>
      </c>
      <c r="D2254" s="68" t="s">
        <v>5831</v>
      </c>
      <c r="E2254" s="67" t="s">
        <v>5832</v>
      </c>
      <c r="F2254" s="69">
        <v>4.43</v>
      </c>
      <c r="G2254" s="70">
        <v>17.752600000000001</v>
      </c>
      <c r="H2254" s="70">
        <v>376.79739999999998</v>
      </c>
      <c r="I2254" s="73">
        <v>43735</v>
      </c>
      <c r="J2254" s="73">
        <v>54693</v>
      </c>
      <c r="K2254" s="69">
        <v>1.46</v>
      </c>
      <c r="L2254" s="68" t="s">
        <v>2609</v>
      </c>
      <c r="M2254" s="71">
        <v>1.6000000000000001E-3</v>
      </c>
      <c r="N2254" t="str">
        <f>_xll.IMDP("BND",D2254,$N$1,A2254)</f>
        <v>일반</v>
      </c>
      <c r="O2254">
        <f t="shared" si="35"/>
        <v>2.8404160000000005E-2</v>
      </c>
    </row>
    <row r="2255" spans="1:15" x14ac:dyDescent="0.3">
      <c r="A2255" s="73">
        <v>46311</v>
      </c>
      <c r="B2255" s="67" t="s">
        <v>2090</v>
      </c>
      <c r="C2255" s="68" t="s">
        <v>2811</v>
      </c>
      <c r="D2255" s="68" t="s">
        <v>5833</v>
      </c>
      <c r="E2255" s="67" t="s">
        <v>5834</v>
      </c>
      <c r="F2255" s="69">
        <v>4.4279999999999999</v>
      </c>
      <c r="G2255" s="70">
        <v>17.693100000000001</v>
      </c>
      <c r="H2255" s="70">
        <v>375.29219999999998</v>
      </c>
      <c r="I2255" s="73">
        <v>43749</v>
      </c>
      <c r="J2255" s="73">
        <v>54707</v>
      </c>
      <c r="K2255" s="69">
        <v>1.51</v>
      </c>
      <c r="L2255" s="68" t="s">
        <v>2609</v>
      </c>
      <c r="M2255" s="71">
        <v>4.0000000000000001E-3</v>
      </c>
      <c r="N2255" t="str">
        <f>_xll.IMDP("BND",D2255,$N$1,A2255)</f>
        <v>일반</v>
      </c>
      <c r="O2255">
        <f t="shared" si="35"/>
        <v>7.0772399999999999E-2</v>
      </c>
    </row>
    <row r="2256" spans="1:15" x14ac:dyDescent="0.3">
      <c r="A2256" s="73">
        <v>46311</v>
      </c>
      <c r="B2256" s="67" t="s">
        <v>2090</v>
      </c>
      <c r="C2256" s="68" t="s">
        <v>2811</v>
      </c>
      <c r="D2256" s="68" t="s">
        <v>5835</v>
      </c>
      <c r="E2256" s="67" t="s">
        <v>5836</v>
      </c>
      <c r="F2256" s="69">
        <v>4.4290000000000003</v>
      </c>
      <c r="G2256" s="70">
        <v>17.558700000000002</v>
      </c>
      <c r="H2256" s="70">
        <v>375.32650000000001</v>
      </c>
      <c r="I2256" s="73">
        <v>43880</v>
      </c>
      <c r="J2256" s="73">
        <v>54838</v>
      </c>
      <c r="K2256" s="69">
        <v>1.64</v>
      </c>
      <c r="L2256" s="68" t="s">
        <v>2609</v>
      </c>
      <c r="M2256" s="71">
        <v>4.1000000000000003E-3</v>
      </c>
      <c r="N2256" t="str">
        <f>_xll.IMDP("BND",D2256,$N$1,A2256)</f>
        <v>일반</v>
      </c>
      <c r="O2256">
        <f t="shared" si="35"/>
        <v>7.1990670000000007E-2</v>
      </c>
    </row>
    <row r="2257" spans="1:15" x14ac:dyDescent="0.3">
      <c r="A2257" s="73">
        <v>46311</v>
      </c>
      <c r="B2257" s="67" t="s">
        <v>2090</v>
      </c>
      <c r="C2257" s="68" t="s">
        <v>2811</v>
      </c>
      <c r="D2257" s="68" t="s">
        <v>5837</v>
      </c>
      <c r="E2257" s="67" t="s">
        <v>5838</v>
      </c>
      <c r="F2257" s="69">
        <v>4.4290000000000003</v>
      </c>
      <c r="G2257" s="70">
        <v>17.254999999999999</v>
      </c>
      <c r="H2257" s="70">
        <v>369.31009999999998</v>
      </c>
      <c r="I2257" s="73">
        <v>43944</v>
      </c>
      <c r="J2257" s="73">
        <v>54901</v>
      </c>
      <c r="K2257" s="69">
        <v>1.76</v>
      </c>
      <c r="L2257" s="68" t="s">
        <v>2609</v>
      </c>
      <c r="M2257" s="71">
        <v>4.3E-3</v>
      </c>
      <c r="N2257" t="str">
        <f>_xll.IMDP("BND",D2257,$N$1,A2257)</f>
        <v>일반</v>
      </c>
      <c r="O2257">
        <f t="shared" si="35"/>
        <v>7.4196499999999999E-2</v>
      </c>
    </row>
    <row r="2258" spans="1:15" x14ac:dyDescent="0.3">
      <c r="A2258" s="73">
        <v>46311</v>
      </c>
      <c r="B2258" s="67" t="s">
        <v>2090</v>
      </c>
      <c r="C2258" s="68" t="s">
        <v>2811</v>
      </c>
      <c r="D2258" s="68" t="s">
        <v>5839</v>
      </c>
      <c r="E2258" s="67" t="s">
        <v>5840</v>
      </c>
      <c r="F2258" s="69">
        <v>4.4290000000000003</v>
      </c>
      <c r="G2258" s="70">
        <v>17.668900000000001</v>
      </c>
      <c r="H2258" s="70">
        <v>382.08710000000002</v>
      </c>
      <c r="I2258" s="73">
        <v>43972</v>
      </c>
      <c r="J2258" s="73">
        <v>54929</v>
      </c>
      <c r="K2258" s="69">
        <v>1.59</v>
      </c>
      <c r="L2258" s="68" t="s">
        <v>2609</v>
      </c>
      <c r="M2258" s="71">
        <v>5.4999999999999997E-3</v>
      </c>
      <c r="N2258" t="str">
        <f>_xll.IMDP("BND",D2258,$N$1,A2258)</f>
        <v>일반</v>
      </c>
      <c r="O2258">
        <f t="shared" si="35"/>
        <v>9.717895E-2</v>
      </c>
    </row>
    <row r="2259" spans="1:15" x14ac:dyDescent="0.3">
      <c r="A2259" s="73">
        <v>46311</v>
      </c>
      <c r="B2259" s="67" t="s">
        <v>2090</v>
      </c>
      <c r="C2259" s="68" t="s">
        <v>2811</v>
      </c>
      <c r="D2259" s="68" t="s">
        <v>5841</v>
      </c>
      <c r="E2259" s="67" t="s">
        <v>5842</v>
      </c>
      <c r="F2259" s="69">
        <v>4.3689999999999998</v>
      </c>
      <c r="G2259" s="70">
        <v>11.6455</v>
      </c>
      <c r="H2259" s="70">
        <v>154.65090000000001</v>
      </c>
      <c r="I2259" s="73">
        <v>44006</v>
      </c>
      <c r="J2259" s="73">
        <v>51311</v>
      </c>
      <c r="K2259" s="69">
        <v>1.65</v>
      </c>
      <c r="L2259" s="68" t="s">
        <v>2609</v>
      </c>
      <c r="M2259" s="71">
        <v>4.0000000000000001E-3</v>
      </c>
      <c r="N2259" t="str">
        <f>_xll.IMDP("BND",D2259,$N$1,A2259)</f>
        <v>일반</v>
      </c>
      <c r="O2259">
        <f t="shared" si="35"/>
        <v>4.6581999999999998E-2</v>
      </c>
    </row>
    <row r="2260" spans="1:15" x14ac:dyDescent="0.3">
      <c r="A2260" s="73">
        <v>46311</v>
      </c>
      <c r="B2260" s="67" t="s">
        <v>2090</v>
      </c>
      <c r="C2260" s="68" t="s">
        <v>2811</v>
      </c>
      <c r="D2260" s="68" t="s">
        <v>5843</v>
      </c>
      <c r="E2260" s="67" t="s">
        <v>5844</v>
      </c>
      <c r="F2260" s="69">
        <v>4.4420000000000002</v>
      </c>
      <c r="G2260" s="70">
        <v>17.292000000000002</v>
      </c>
      <c r="H2260" s="70">
        <v>376.89299999999997</v>
      </c>
      <c r="I2260" s="73">
        <v>44280</v>
      </c>
      <c r="J2260" s="73">
        <v>55237</v>
      </c>
      <c r="K2260" s="69">
        <v>2.1</v>
      </c>
      <c r="L2260" s="68" t="s">
        <v>2609</v>
      </c>
      <c r="M2260" s="71">
        <v>2.7000000000000001E-3</v>
      </c>
      <c r="N2260" t="str">
        <f>_xll.IMDP("BND",D2260,$N$1,A2260)</f>
        <v>일반</v>
      </c>
      <c r="O2260">
        <f t="shared" si="35"/>
        <v>4.6688400000000005E-2</v>
      </c>
    </row>
    <row r="2261" spans="1:15" x14ac:dyDescent="0.3">
      <c r="A2261" s="73">
        <v>46311</v>
      </c>
      <c r="B2261" s="67" t="s">
        <v>2090</v>
      </c>
      <c r="C2261" s="68" t="s">
        <v>2811</v>
      </c>
      <c r="D2261" s="68" t="s">
        <v>5845</v>
      </c>
      <c r="E2261" s="67" t="s">
        <v>5846</v>
      </c>
      <c r="F2261" s="69">
        <v>4.4610000000000003</v>
      </c>
      <c r="G2261" s="70">
        <v>15.836600000000001</v>
      </c>
      <c r="H2261" s="70">
        <v>341.82659999999998</v>
      </c>
      <c r="I2261" s="73">
        <v>44679</v>
      </c>
      <c r="J2261" s="73">
        <v>55637</v>
      </c>
      <c r="K2261" s="69">
        <v>3.31</v>
      </c>
      <c r="L2261" s="68" t="s">
        <v>2609</v>
      </c>
      <c r="M2261" s="71">
        <v>3.5000000000000001E-3</v>
      </c>
      <c r="N2261" t="str">
        <f>_xll.IMDP("BND",D2261,$N$1,A2261)</f>
        <v>일반</v>
      </c>
      <c r="O2261">
        <f t="shared" si="35"/>
        <v>5.5428100000000001E-2</v>
      </c>
    </row>
    <row r="2262" spans="1:15" x14ac:dyDescent="0.3">
      <c r="A2262" s="73">
        <v>46311</v>
      </c>
      <c r="B2262" s="67" t="s">
        <v>2090</v>
      </c>
      <c r="C2262" s="68" t="s">
        <v>2811</v>
      </c>
      <c r="D2262" s="68" t="s">
        <v>5847</v>
      </c>
      <c r="E2262" s="67" t="s">
        <v>5848</v>
      </c>
      <c r="F2262" s="69">
        <v>4.4619999999999997</v>
      </c>
      <c r="G2262" s="70">
        <v>15.837</v>
      </c>
      <c r="H2262" s="70">
        <v>341.82929999999999</v>
      </c>
      <c r="I2262" s="73">
        <v>44715</v>
      </c>
      <c r="J2262" s="73">
        <v>55673</v>
      </c>
      <c r="K2262" s="69">
        <v>3.41</v>
      </c>
      <c r="L2262" s="68" t="s">
        <v>2609</v>
      </c>
      <c r="M2262" s="71">
        <v>4.7000000000000002E-3</v>
      </c>
      <c r="N2262" t="str">
        <f>_xll.IMDP("BND",D2262,$N$1,A2262)</f>
        <v>일반</v>
      </c>
      <c r="O2262">
        <f t="shared" si="35"/>
        <v>7.4433899999999997E-2</v>
      </c>
    </row>
    <row r="2263" spans="1:15" x14ac:dyDescent="0.3">
      <c r="A2263" s="73">
        <v>46311</v>
      </c>
      <c r="B2263" s="67" t="s">
        <v>2090</v>
      </c>
      <c r="C2263" s="68" t="s">
        <v>2811</v>
      </c>
      <c r="D2263" s="68" t="s">
        <v>5849</v>
      </c>
      <c r="E2263" s="67" t="s">
        <v>5850</v>
      </c>
      <c r="F2263" s="69">
        <v>4.4630000000000001</v>
      </c>
      <c r="G2263" s="70">
        <v>16.057500000000001</v>
      </c>
      <c r="H2263" s="70">
        <v>348.983</v>
      </c>
      <c r="I2263" s="73">
        <v>44769</v>
      </c>
      <c r="J2263" s="73">
        <v>55727</v>
      </c>
      <c r="K2263" s="69">
        <v>3.33</v>
      </c>
      <c r="L2263" s="68" t="s">
        <v>2609</v>
      </c>
      <c r="M2263" s="71">
        <v>4.1999999999999997E-3</v>
      </c>
      <c r="N2263" t="str">
        <f>_xll.IMDP("BND",D2263,$N$1,A2263)</f>
        <v>일반</v>
      </c>
      <c r="O2263">
        <f t="shared" si="35"/>
        <v>6.7441500000000001E-2</v>
      </c>
    </row>
    <row r="2264" spans="1:15" x14ac:dyDescent="0.3">
      <c r="A2264" s="73">
        <v>46311</v>
      </c>
      <c r="B2264" s="67" t="s">
        <v>2090</v>
      </c>
      <c r="C2264" s="68" t="s">
        <v>2811</v>
      </c>
      <c r="D2264" s="68" t="s">
        <v>5851</v>
      </c>
      <c r="E2264" s="67" t="s">
        <v>5852</v>
      </c>
      <c r="F2264" s="69">
        <v>4.1130000000000004</v>
      </c>
      <c r="G2264" s="70">
        <v>1.7518</v>
      </c>
      <c r="H2264" s="70">
        <v>3.9910999999999999</v>
      </c>
      <c r="I2264" s="73">
        <v>45162</v>
      </c>
      <c r="J2264" s="73">
        <v>46989</v>
      </c>
      <c r="K2264" s="69">
        <v>4.1399999999999997</v>
      </c>
      <c r="L2264" s="68" t="s">
        <v>2609</v>
      </c>
      <c r="M2264" s="71">
        <v>3.7000000000000002E-3</v>
      </c>
      <c r="N2264" t="str">
        <f>_xll.IMDP("BND",D2264,$N$1,A2264)</f>
        <v>일반</v>
      </c>
      <c r="O2264">
        <f t="shared" si="35"/>
        <v>6.4816600000000002E-3</v>
      </c>
    </row>
    <row r="2265" spans="1:15" x14ac:dyDescent="0.3">
      <c r="A2265" s="73">
        <v>46311</v>
      </c>
      <c r="B2265" s="67" t="s">
        <v>2090</v>
      </c>
      <c r="C2265" s="68" t="s">
        <v>2811</v>
      </c>
      <c r="D2265" s="68" t="s">
        <v>5853</v>
      </c>
      <c r="E2265" s="67" t="s">
        <v>5854</v>
      </c>
      <c r="F2265" s="69">
        <v>4.1749999999999998</v>
      </c>
      <c r="G2265" s="70">
        <v>2.3031999999999999</v>
      </c>
      <c r="H2265" s="70">
        <v>6.5491000000000001</v>
      </c>
      <c r="I2265" s="73">
        <v>45377</v>
      </c>
      <c r="J2265" s="73">
        <v>47203</v>
      </c>
      <c r="K2265" s="69">
        <v>3.5</v>
      </c>
      <c r="L2265" s="68" t="s">
        <v>2609</v>
      </c>
      <c r="M2265" s="71">
        <v>5.0000000000000001E-3</v>
      </c>
      <c r="N2265" t="str">
        <f>_xll.IMDP("BND",D2265,$N$1,A2265)</f>
        <v>일반</v>
      </c>
      <c r="O2265">
        <f t="shared" si="35"/>
        <v>1.1516E-2</v>
      </c>
    </row>
    <row r="2266" spans="1:15" x14ac:dyDescent="0.3">
      <c r="A2266" s="73">
        <v>46311</v>
      </c>
      <c r="B2266" s="67" t="s">
        <v>2090</v>
      </c>
      <c r="C2266" s="68" t="s">
        <v>2811</v>
      </c>
      <c r="D2266" s="68" t="s">
        <v>5855</v>
      </c>
      <c r="E2266" s="67" t="s">
        <v>5856</v>
      </c>
      <c r="F2266" s="69">
        <v>4.1849999999999996</v>
      </c>
      <c r="G2266" s="70">
        <v>2.4323000000000001</v>
      </c>
      <c r="H2266" s="70">
        <v>7.3189000000000002</v>
      </c>
      <c r="I2266" s="73">
        <v>45441</v>
      </c>
      <c r="J2266" s="73">
        <v>47267</v>
      </c>
      <c r="K2266" s="69">
        <v>3.52</v>
      </c>
      <c r="L2266" s="68" t="s">
        <v>2609</v>
      </c>
      <c r="M2266" s="71">
        <v>6.4999999999999997E-3</v>
      </c>
      <c r="N2266" t="str">
        <f>_xll.IMDP("BND",D2266,$N$1,A2266)</f>
        <v>일반</v>
      </c>
      <c r="O2266">
        <f t="shared" si="35"/>
        <v>1.580995E-2</v>
      </c>
    </row>
    <row r="2267" spans="1:15" x14ac:dyDescent="0.3">
      <c r="A2267" s="73">
        <v>46311</v>
      </c>
      <c r="B2267" s="67" t="s">
        <v>2090</v>
      </c>
      <c r="C2267" s="68" t="s">
        <v>2811</v>
      </c>
      <c r="D2267" s="68" t="s">
        <v>5857</v>
      </c>
      <c r="E2267" s="67" t="s">
        <v>5858</v>
      </c>
      <c r="F2267" s="69">
        <v>4.2030000000000003</v>
      </c>
      <c r="G2267" s="70">
        <v>2.5928</v>
      </c>
      <c r="H2267" s="70">
        <v>8.1898</v>
      </c>
      <c r="I2267" s="73">
        <v>45498</v>
      </c>
      <c r="J2267" s="73">
        <v>47324</v>
      </c>
      <c r="K2267" s="69">
        <v>3.24</v>
      </c>
      <c r="L2267" s="68" t="s">
        <v>2609</v>
      </c>
      <c r="M2267" s="71">
        <v>2.7000000000000001E-3</v>
      </c>
      <c r="N2267" t="str">
        <f>_xll.IMDP("BND",D2267,$N$1,A2267)</f>
        <v>일반</v>
      </c>
      <c r="O2267">
        <f t="shared" si="35"/>
        <v>7.0005600000000003E-3</v>
      </c>
    </row>
    <row r="2268" spans="1:15" x14ac:dyDescent="0.3">
      <c r="A2268" s="73">
        <v>46311</v>
      </c>
      <c r="B2268" s="67" t="s">
        <v>2090</v>
      </c>
      <c r="C2268" s="68" t="s">
        <v>2811</v>
      </c>
      <c r="D2268" s="68" t="s">
        <v>5859</v>
      </c>
      <c r="E2268" s="67" t="s">
        <v>5860</v>
      </c>
      <c r="F2268" s="69">
        <v>4</v>
      </c>
      <c r="G2268" s="70">
        <v>0.91259999999999997</v>
      </c>
      <c r="H2268" s="70">
        <v>1.0652999999999999</v>
      </c>
      <c r="I2268" s="73">
        <v>45560</v>
      </c>
      <c r="J2268" s="73">
        <v>46654</v>
      </c>
      <c r="K2268" s="69">
        <v>3.13</v>
      </c>
      <c r="L2268" s="68" t="s">
        <v>2609</v>
      </c>
      <c r="M2268" s="71">
        <v>2.3E-3</v>
      </c>
      <c r="N2268" t="str">
        <f>_xll.IMDP("BND",D2268,$N$1,A2268)</f>
        <v>일반</v>
      </c>
      <c r="O2268">
        <f t="shared" si="35"/>
        <v>2.0989799999999999E-3</v>
      </c>
    </row>
    <row r="2269" spans="1:15" x14ac:dyDescent="0.3">
      <c r="A2269" s="73">
        <v>46311</v>
      </c>
      <c r="B2269" s="67" t="s">
        <v>2090</v>
      </c>
      <c r="C2269" s="68" t="s">
        <v>2811</v>
      </c>
      <c r="D2269" s="68" t="s">
        <v>5861</v>
      </c>
      <c r="E2269" s="67" t="s">
        <v>5862</v>
      </c>
      <c r="F2269" s="69">
        <v>4.0110000000000001</v>
      </c>
      <c r="G2269" s="70">
        <v>0.98080000000000001</v>
      </c>
      <c r="H2269" s="70">
        <v>1.2186999999999999</v>
      </c>
      <c r="I2269" s="73">
        <v>45589</v>
      </c>
      <c r="J2269" s="73">
        <v>46682</v>
      </c>
      <c r="K2269" s="69">
        <v>3.17</v>
      </c>
      <c r="L2269" s="68" t="s">
        <v>2609</v>
      </c>
      <c r="M2269" s="71">
        <v>7.4000000000000003E-3</v>
      </c>
      <c r="N2269" t="str">
        <f>_xll.IMDP("BND",D2269,$N$1,A2269)</f>
        <v>일반</v>
      </c>
      <c r="O2269">
        <f t="shared" si="35"/>
        <v>7.2579200000000002E-3</v>
      </c>
    </row>
    <row r="2270" spans="1:15" x14ac:dyDescent="0.3">
      <c r="A2270" s="73">
        <v>46311</v>
      </c>
      <c r="B2270" s="67" t="s">
        <v>2090</v>
      </c>
      <c r="C2270" s="68" t="s">
        <v>2811</v>
      </c>
      <c r="D2270" s="68" t="s">
        <v>5863</v>
      </c>
      <c r="E2270" s="67" t="s">
        <v>5864</v>
      </c>
      <c r="F2270" s="69">
        <v>4.2359999999999998</v>
      </c>
      <c r="G2270" s="70">
        <v>3.1987999999999999</v>
      </c>
      <c r="H2270" s="70">
        <v>12.093</v>
      </c>
      <c r="I2270" s="73">
        <v>45735</v>
      </c>
      <c r="J2270" s="73">
        <v>47561</v>
      </c>
      <c r="K2270" s="69">
        <v>2.9</v>
      </c>
      <c r="L2270" s="68" t="s">
        <v>2609</v>
      </c>
      <c r="M2270" s="71">
        <v>5.3E-3</v>
      </c>
      <c r="N2270" t="str">
        <f>_xll.IMDP("BND",D2270,$N$1,A2270)</f>
        <v>일반</v>
      </c>
      <c r="O2270">
        <f t="shared" si="35"/>
        <v>1.6953639999999999E-2</v>
      </c>
    </row>
    <row r="2271" spans="1:15" x14ac:dyDescent="0.3">
      <c r="A2271" s="73">
        <v>46311</v>
      </c>
      <c r="B2271" s="67" t="s">
        <v>2090</v>
      </c>
      <c r="C2271" s="68" t="s">
        <v>2811</v>
      </c>
      <c r="D2271" s="68" t="s">
        <v>1071</v>
      </c>
      <c r="E2271" s="67" t="s">
        <v>1073</v>
      </c>
      <c r="F2271" s="69">
        <v>4.2990000000000004</v>
      </c>
      <c r="G2271" s="70">
        <v>7.2919</v>
      </c>
      <c r="H2271" s="70">
        <v>61.776899999999998</v>
      </c>
      <c r="I2271" s="73">
        <v>45770</v>
      </c>
      <c r="J2271" s="73">
        <v>49422</v>
      </c>
      <c r="K2271" s="69">
        <v>2.82</v>
      </c>
      <c r="L2271" s="68" t="s">
        <v>2609</v>
      </c>
      <c r="M2271" s="71">
        <v>8.8000000000000005E-3</v>
      </c>
      <c r="N2271" t="str">
        <f>_xll.IMDP("BND",D2271,$N$1,A2271)</f>
        <v>일반</v>
      </c>
      <c r="O2271">
        <f t="shared" si="35"/>
        <v>6.4168719999999999E-2</v>
      </c>
    </row>
    <row r="2272" spans="1:15" x14ac:dyDescent="0.3">
      <c r="A2272" s="73">
        <v>46311</v>
      </c>
      <c r="B2272" s="67" t="s">
        <v>2090</v>
      </c>
      <c r="C2272" s="68" t="s">
        <v>2811</v>
      </c>
      <c r="D2272" s="68" t="s">
        <v>5865</v>
      </c>
      <c r="E2272" s="67" t="s">
        <v>5866</v>
      </c>
      <c r="F2272" s="69">
        <v>4.0910000000000002</v>
      </c>
      <c r="G2272" s="70">
        <v>1.6849000000000001</v>
      </c>
      <c r="H2272" s="70">
        <v>3.2913999999999999</v>
      </c>
      <c r="I2272" s="73">
        <v>45852</v>
      </c>
      <c r="J2272" s="73">
        <v>46948</v>
      </c>
      <c r="K2272" s="69">
        <v>2.61</v>
      </c>
      <c r="L2272" s="68" t="s">
        <v>2609</v>
      </c>
      <c r="M2272" s="71">
        <v>5.4000000000000003E-3</v>
      </c>
      <c r="N2272" t="str">
        <f>_xll.IMDP("BND",D2272,$N$1,A2272)</f>
        <v>일반</v>
      </c>
      <c r="O2272">
        <f t="shared" si="35"/>
        <v>9.0984600000000009E-3</v>
      </c>
    </row>
    <row r="2273" spans="1:15" x14ac:dyDescent="0.3">
      <c r="A2273" s="73">
        <v>46311</v>
      </c>
      <c r="B2273" s="67" t="s">
        <v>2090</v>
      </c>
      <c r="C2273" s="68" t="s">
        <v>2811</v>
      </c>
      <c r="D2273" s="68" t="s">
        <v>5867</v>
      </c>
      <c r="E2273" s="67" t="s">
        <v>5868</v>
      </c>
      <c r="F2273" s="69">
        <v>4.1100000000000003</v>
      </c>
      <c r="G2273" s="70">
        <v>1.7758</v>
      </c>
      <c r="H2273" s="70">
        <v>3.6469999999999998</v>
      </c>
      <c r="I2273" s="73">
        <v>45890</v>
      </c>
      <c r="J2273" s="73">
        <v>46986</v>
      </c>
      <c r="K2273" s="69">
        <v>2.61</v>
      </c>
      <c r="L2273" s="68" t="s">
        <v>2609</v>
      </c>
      <c r="M2273" s="71">
        <v>3.2000000000000002E-3</v>
      </c>
      <c r="N2273" t="str">
        <f>_xll.IMDP("BND",D2273,$N$1,A2273)</f>
        <v>일반</v>
      </c>
      <c r="O2273">
        <f t="shared" si="35"/>
        <v>5.6825600000000006E-3</v>
      </c>
    </row>
    <row r="2274" spans="1:15" x14ac:dyDescent="0.3">
      <c r="A2274" s="73">
        <v>46311</v>
      </c>
      <c r="B2274" s="67" t="s">
        <v>2090</v>
      </c>
      <c r="C2274" s="68" t="s">
        <v>2811</v>
      </c>
      <c r="D2274" s="68" t="s">
        <v>5869</v>
      </c>
      <c r="E2274" s="67" t="s">
        <v>5870</v>
      </c>
      <c r="F2274" s="69">
        <v>4.1239999999999997</v>
      </c>
      <c r="G2274" s="70">
        <v>1.8307</v>
      </c>
      <c r="H2274" s="70">
        <v>3.8592</v>
      </c>
      <c r="I2274" s="73">
        <v>45911</v>
      </c>
      <c r="J2274" s="73">
        <v>47007</v>
      </c>
      <c r="K2274" s="69">
        <v>2.63</v>
      </c>
      <c r="L2274" s="68" t="s">
        <v>2609</v>
      </c>
      <c r="M2274" s="71">
        <v>5.0000000000000001E-3</v>
      </c>
      <c r="N2274" t="str">
        <f>_xll.IMDP("BND",D2274,$N$1,A2274)</f>
        <v>일반</v>
      </c>
      <c r="O2274">
        <f t="shared" si="35"/>
        <v>9.1535000000000002E-3</v>
      </c>
    </row>
    <row r="2275" spans="1:15" x14ac:dyDescent="0.3">
      <c r="A2275" s="73">
        <v>46311</v>
      </c>
      <c r="B2275" s="67" t="s">
        <v>2090</v>
      </c>
      <c r="C2275" s="68" t="s">
        <v>2811</v>
      </c>
      <c r="D2275" s="68" t="s">
        <v>5871</v>
      </c>
      <c r="E2275" s="67" t="s">
        <v>5872</v>
      </c>
      <c r="F2275" s="69">
        <v>4.1349999999999998</v>
      </c>
      <c r="G2275" s="70">
        <v>1.9297</v>
      </c>
      <c r="H2275" s="70">
        <v>4.2830000000000004</v>
      </c>
      <c r="I2275" s="73">
        <v>45953</v>
      </c>
      <c r="J2275" s="73">
        <v>47049</v>
      </c>
      <c r="K2275" s="69">
        <v>2.73</v>
      </c>
      <c r="L2275" s="68" t="s">
        <v>2609</v>
      </c>
      <c r="M2275" s="71">
        <v>5.8999999999999999E-3</v>
      </c>
      <c r="N2275" t="str">
        <f>_xll.IMDP("BND",D2275,$N$1,A2275)</f>
        <v>일반</v>
      </c>
      <c r="O2275">
        <f t="shared" si="35"/>
        <v>1.138523E-2</v>
      </c>
    </row>
    <row r="2276" spans="1:15" x14ac:dyDescent="0.3">
      <c r="A2276" s="73">
        <v>46311</v>
      </c>
      <c r="B2276" s="67" t="s">
        <v>2090</v>
      </c>
      <c r="C2276" s="68" t="s">
        <v>2811</v>
      </c>
      <c r="D2276" s="68" t="s">
        <v>5873</v>
      </c>
      <c r="E2276" s="67" t="s">
        <v>5874</v>
      </c>
      <c r="F2276" s="69">
        <v>4.1609999999999996</v>
      </c>
      <c r="G2276" s="70">
        <v>2.1781999999999999</v>
      </c>
      <c r="H2276" s="70">
        <v>5.4273999999999996</v>
      </c>
      <c r="I2276" s="73">
        <v>46059</v>
      </c>
      <c r="J2276" s="73">
        <v>47155</v>
      </c>
      <c r="K2276" s="69">
        <v>3.57</v>
      </c>
      <c r="L2276" s="68" t="s">
        <v>2609</v>
      </c>
      <c r="M2276" s="71">
        <v>6.8999999999999999E-3</v>
      </c>
      <c r="N2276" t="str">
        <f>_xll.IMDP("BND",D2276,$N$1,A2276)</f>
        <v>일반</v>
      </c>
      <c r="O2276">
        <f t="shared" si="35"/>
        <v>1.5029579999999999E-2</v>
      </c>
    </row>
    <row r="2277" spans="1:15" x14ac:dyDescent="0.3">
      <c r="A2277" s="73">
        <v>46311</v>
      </c>
      <c r="B2277" s="67" t="s">
        <v>2090</v>
      </c>
      <c r="C2277" s="68" t="s">
        <v>2811</v>
      </c>
      <c r="D2277" s="68" t="s">
        <v>5875</v>
      </c>
      <c r="E2277" s="67" t="s">
        <v>5876</v>
      </c>
      <c r="F2277" s="69">
        <v>4.1840000000000002</v>
      </c>
      <c r="G2277" s="70">
        <v>2.4327999999999999</v>
      </c>
      <c r="H2277" s="70">
        <v>6.7347000000000001</v>
      </c>
      <c r="I2277" s="73">
        <v>46164</v>
      </c>
      <c r="J2277" s="73">
        <v>47260</v>
      </c>
      <c r="K2277" s="69">
        <v>4.05</v>
      </c>
      <c r="L2277" s="68" t="s">
        <v>2609</v>
      </c>
      <c r="M2277" s="71">
        <v>4.7000000000000002E-3</v>
      </c>
      <c r="N2277" t="str">
        <f>_xll.IMDP("BND",D2277,$N$1,A2277)</f>
        <v>일반</v>
      </c>
      <c r="O2277">
        <f t="shared" si="35"/>
        <v>1.1434160000000001E-2</v>
      </c>
    </row>
    <row r="2278" spans="1:15" x14ac:dyDescent="0.3">
      <c r="A2278" s="73">
        <v>46311</v>
      </c>
      <c r="B2278" s="67" t="s">
        <v>2090</v>
      </c>
      <c r="C2278" s="68" t="s">
        <v>2811</v>
      </c>
      <c r="D2278" s="68" t="s">
        <v>5877</v>
      </c>
      <c r="E2278" s="67" t="s">
        <v>5878</v>
      </c>
      <c r="F2278" s="69">
        <v>4.1929999999999996</v>
      </c>
      <c r="G2278" s="70">
        <v>2.4714999999999998</v>
      </c>
      <c r="H2278" s="70">
        <v>6.9454000000000002</v>
      </c>
      <c r="I2278" s="73">
        <v>46182</v>
      </c>
      <c r="J2278" s="73">
        <v>47277</v>
      </c>
      <c r="K2278" s="69">
        <v>4.32</v>
      </c>
      <c r="L2278" s="68" t="s">
        <v>2609</v>
      </c>
      <c r="M2278" s="71">
        <v>3.7000000000000002E-3</v>
      </c>
      <c r="N2278" t="str">
        <f>_xll.IMDP("BND",D2278,$N$1,A2278)</f>
        <v>일반</v>
      </c>
      <c r="O2278">
        <f t="shared" si="35"/>
        <v>9.1445499999999996E-3</v>
      </c>
    </row>
    <row r="2279" spans="1:15" x14ac:dyDescent="0.3">
      <c r="A2279" s="73">
        <v>46311</v>
      </c>
      <c r="B2279" s="67" t="s">
        <v>2090</v>
      </c>
      <c r="C2279" s="68" t="s">
        <v>2811</v>
      </c>
      <c r="D2279" s="68" t="s">
        <v>14857</v>
      </c>
      <c r="E2279" s="67" t="s">
        <v>14858</v>
      </c>
      <c r="F2279" s="69">
        <v>4.2060000000000004</v>
      </c>
      <c r="G2279" s="70">
        <v>2.6221999999999999</v>
      </c>
      <c r="H2279" s="70">
        <v>7.8055000000000003</v>
      </c>
      <c r="I2279" s="73">
        <v>46246</v>
      </c>
      <c r="J2279" s="73">
        <v>47340</v>
      </c>
      <c r="K2279" s="69">
        <v>4.1100000000000003</v>
      </c>
      <c r="L2279" s="68" t="s">
        <v>2609</v>
      </c>
      <c r="M2279" s="71">
        <v>9.2999999999999992E-3</v>
      </c>
      <c r="N2279" t="str">
        <f>_xll.IMDP("BND",D2279,$N$1,A2279)</f>
        <v>일반</v>
      </c>
      <c r="O2279">
        <f t="shared" si="35"/>
        <v>2.4386459999999995E-2</v>
      </c>
    </row>
    <row r="2280" spans="1:15" x14ac:dyDescent="0.3">
      <c r="A2280" s="73">
        <v>46311</v>
      </c>
      <c r="B2280" s="67" t="s">
        <v>2090</v>
      </c>
      <c r="C2280" s="68" t="s">
        <v>2811</v>
      </c>
      <c r="D2280" s="68" t="s">
        <v>5879</v>
      </c>
      <c r="E2280" s="67" t="s">
        <v>5880</v>
      </c>
      <c r="F2280" s="69">
        <v>4.274</v>
      </c>
      <c r="G2280" s="70">
        <v>5.2214999999999998</v>
      </c>
      <c r="H2280" s="70">
        <v>31.5351</v>
      </c>
      <c r="I2280" s="73">
        <v>41151</v>
      </c>
      <c r="J2280" s="73">
        <v>48456</v>
      </c>
      <c r="K2280" s="69">
        <v>3.34</v>
      </c>
      <c r="L2280" s="68" t="s">
        <v>2609</v>
      </c>
      <c r="M2280" s="71">
        <v>6.6E-3</v>
      </c>
      <c r="N2280" t="str">
        <f>_xll.IMDP("BND",D2280,$N$1,A2280)</f>
        <v>일반</v>
      </c>
      <c r="O2280">
        <f t="shared" si="35"/>
        <v>3.4461899999999997E-2</v>
      </c>
    </row>
    <row r="2281" spans="1:15" x14ac:dyDescent="0.3">
      <c r="A2281" s="73">
        <v>46311</v>
      </c>
      <c r="B2281" s="67" t="s">
        <v>2090</v>
      </c>
      <c r="C2281" s="68" t="s">
        <v>2811</v>
      </c>
      <c r="D2281" s="68" t="s">
        <v>5881</v>
      </c>
      <c r="E2281" s="67" t="s">
        <v>5882</v>
      </c>
      <c r="F2281" s="69">
        <v>4.0110000000000001</v>
      </c>
      <c r="G2281" s="70">
        <v>1.0506</v>
      </c>
      <c r="H2281" s="70">
        <v>1.637</v>
      </c>
      <c r="I2281" s="73">
        <v>41236</v>
      </c>
      <c r="J2281" s="73">
        <v>46714</v>
      </c>
      <c r="K2281" s="69">
        <v>3.17</v>
      </c>
      <c r="L2281" s="68" t="s">
        <v>2609</v>
      </c>
      <c r="M2281" s="71">
        <v>5.5999999999999999E-3</v>
      </c>
      <c r="N2281" t="str">
        <f>_xll.IMDP("BND",D2281,$N$1,A2281)</f>
        <v>일반</v>
      </c>
      <c r="O2281">
        <f t="shared" si="35"/>
        <v>5.8833599999999998E-3</v>
      </c>
    </row>
    <row r="2282" spans="1:15" x14ac:dyDescent="0.3">
      <c r="A2282" s="73">
        <v>46311</v>
      </c>
      <c r="B2282" s="67" t="s">
        <v>2090</v>
      </c>
      <c r="C2282" s="68" t="s">
        <v>2811</v>
      </c>
      <c r="D2282" s="68" t="s">
        <v>5883</v>
      </c>
      <c r="E2282" s="67" t="s">
        <v>5884</v>
      </c>
      <c r="F2282" s="69">
        <v>4.2430000000000003</v>
      </c>
      <c r="G2282" s="70">
        <v>3.3944999999999999</v>
      </c>
      <c r="H2282" s="70">
        <v>13.626200000000001</v>
      </c>
      <c r="I2282" s="73">
        <v>42173</v>
      </c>
      <c r="J2282" s="73">
        <v>47652</v>
      </c>
      <c r="K2282" s="69">
        <v>2.85</v>
      </c>
      <c r="L2282" s="68" t="s">
        <v>2609</v>
      </c>
      <c r="M2282" s="71">
        <v>1.34E-2</v>
      </c>
      <c r="N2282" t="str">
        <f>_xll.IMDP("BND",D2282,$N$1,A2282)</f>
        <v>일반</v>
      </c>
      <c r="O2282">
        <f t="shared" si="35"/>
        <v>4.54863E-2</v>
      </c>
    </row>
    <row r="2283" spans="1:15" x14ac:dyDescent="0.3">
      <c r="A2283" s="73">
        <v>46311</v>
      </c>
      <c r="B2283" s="67" t="s">
        <v>2090</v>
      </c>
      <c r="C2283" s="68" t="s">
        <v>2811</v>
      </c>
      <c r="D2283" s="68" t="s">
        <v>5885</v>
      </c>
      <c r="E2283" s="67" t="s">
        <v>5886</v>
      </c>
      <c r="F2283" s="69">
        <v>4.3129999999999997</v>
      </c>
      <c r="G2283" s="70">
        <v>7.8173000000000004</v>
      </c>
      <c r="H2283" s="70">
        <v>70.530799999999999</v>
      </c>
      <c r="I2283" s="73">
        <v>42332</v>
      </c>
      <c r="J2283" s="73">
        <v>49637</v>
      </c>
      <c r="K2283" s="69">
        <v>2.59</v>
      </c>
      <c r="L2283" s="68" t="s">
        <v>2609</v>
      </c>
      <c r="M2283" s="71">
        <v>8.6E-3</v>
      </c>
      <c r="N2283" t="str">
        <f>_xll.IMDP("BND",D2283,$N$1,A2283)</f>
        <v>일반</v>
      </c>
      <c r="O2283">
        <f t="shared" si="35"/>
        <v>6.7228780000000002E-2</v>
      </c>
    </row>
    <row r="2284" spans="1:15" x14ac:dyDescent="0.3">
      <c r="A2284" s="73">
        <v>46311</v>
      </c>
      <c r="B2284" s="67" t="s">
        <v>2090</v>
      </c>
      <c r="C2284" s="68" t="s">
        <v>2811</v>
      </c>
      <c r="D2284" s="68" t="s">
        <v>5887</v>
      </c>
      <c r="E2284" s="67" t="s">
        <v>5888</v>
      </c>
      <c r="F2284" s="69">
        <v>4.4039999999999999</v>
      </c>
      <c r="G2284" s="70">
        <v>15.4171</v>
      </c>
      <c r="H2284" s="70">
        <v>283.34219999999999</v>
      </c>
      <c r="I2284" s="73">
        <v>42549</v>
      </c>
      <c r="J2284" s="73">
        <v>53506</v>
      </c>
      <c r="K2284" s="69">
        <v>1.72</v>
      </c>
      <c r="L2284" s="68" t="s">
        <v>2609</v>
      </c>
      <c r="M2284" s="71">
        <v>2.3999999999999998E-3</v>
      </c>
      <c r="N2284" t="str">
        <f>_xll.IMDP("BND",D2284,$N$1,A2284)</f>
        <v>일반</v>
      </c>
      <c r="O2284">
        <f t="shared" si="35"/>
        <v>3.7001039999999999E-2</v>
      </c>
    </row>
    <row r="2285" spans="1:15" x14ac:dyDescent="0.3">
      <c r="A2285" s="73">
        <v>46311</v>
      </c>
      <c r="B2285" s="67" t="s">
        <v>2090</v>
      </c>
      <c r="C2285" s="68" t="s">
        <v>2811</v>
      </c>
      <c r="D2285" s="68" t="s">
        <v>5889</v>
      </c>
      <c r="E2285" s="67" t="s">
        <v>5890</v>
      </c>
      <c r="F2285" s="69">
        <v>4.3280000000000003</v>
      </c>
      <c r="G2285" s="70">
        <v>8.8866999999999994</v>
      </c>
      <c r="H2285" s="70">
        <v>90.344300000000004</v>
      </c>
      <c r="I2285" s="73">
        <v>42787</v>
      </c>
      <c r="J2285" s="73">
        <v>50092</v>
      </c>
      <c r="K2285" s="69">
        <v>2.33</v>
      </c>
      <c r="L2285" s="68" t="s">
        <v>2609</v>
      </c>
      <c r="M2285" s="71">
        <v>3.0999999999999999E-3</v>
      </c>
      <c r="N2285" t="str">
        <f>_xll.IMDP("BND",D2285,$N$1,A2285)</f>
        <v>일반</v>
      </c>
      <c r="O2285">
        <f t="shared" si="35"/>
        <v>2.7548769999999997E-2</v>
      </c>
    </row>
    <row r="2286" spans="1:15" x14ac:dyDescent="0.3">
      <c r="A2286" s="73">
        <v>46311</v>
      </c>
      <c r="B2286" s="67" t="s">
        <v>2090</v>
      </c>
      <c r="C2286" s="68" t="s">
        <v>2811</v>
      </c>
      <c r="D2286" s="68" t="s">
        <v>5891</v>
      </c>
      <c r="E2286" s="67" t="s">
        <v>5892</v>
      </c>
      <c r="F2286" s="69">
        <v>4.3440000000000003</v>
      </c>
      <c r="G2286" s="70">
        <v>9.4055</v>
      </c>
      <c r="H2286" s="70">
        <v>106.0903</v>
      </c>
      <c r="I2286" s="73">
        <v>43209</v>
      </c>
      <c r="J2286" s="73">
        <v>50514</v>
      </c>
      <c r="K2286" s="69">
        <v>2.78</v>
      </c>
      <c r="L2286" s="68" t="s">
        <v>2609</v>
      </c>
      <c r="M2286" s="71">
        <v>8.0999999999999996E-3</v>
      </c>
      <c r="N2286" t="str">
        <f>_xll.IMDP("BND",D2286,$N$1,A2286)</f>
        <v>일반</v>
      </c>
      <c r="O2286">
        <f t="shared" si="35"/>
        <v>7.618454999999999E-2</v>
      </c>
    </row>
    <row r="2287" spans="1:15" x14ac:dyDescent="0.3">
      <c r="A2287" s="73">
        <v>46311</v>
      </c>
      <c r="B2287" s="67" t="s">
        <v>2090</v>
      </c>
      <c r="C2287" s="68" t="s">
        <v>2811</v>
      </c>
      <c r="D2287" s="68" t="s">
        <v>5893</v>
      </c>
      <c r="E2287" s="67" t="s">
        <v>5894</v>
      </c>
      <c r="F2287" s="69">
        <v>4.43</v>
      </c>
      <c r="G2287" s="70">
        <v>17.109200000000001</v>
      </c>
      <c r="H2287" s="70">
        <v>360.68689999999998</v>
      </c>
      <c r="I2287" s="73">
        <v>43789</v>
      </c>
      <c r="J2287" s="73">
        <v>54747</v>
      </c>
      <c r="K2287" s="69">
        <v>1.75</v>
      </c>
      <c r="L2287" s="68" t="s">
        <v>2609</v>
      </c>
      <c r="M2287" s="71">
        <v>2.3E-3</v>
      </c>
      <c r="N2287" t="str">
        <f>_xll.IMDP("BND",D2287,$N$1,A2287)</f>
        <v>일반</v>
      </c>
      <c r="O2287">
        <f t="shared" si="35"/>
        <v>3.9351160000000003E-2</v>
      </c>
    </row>
    <row r="2288" spans="1:15" x14ac:dyDescent="0.3">
      <c r="A2288" s="73">
        <v>46311</v>
      </c>
      <c r="B2288" s="67" t="s">
        <v>2090</v>
      </c>
      <c r="C2288" s="68" t="s">
        <v>2811</v>
      </c>
      <c r="D2288" s="68" t="s">
        <v>5895</v>
      </c>
      <c r="E2288" s="67" t="s">
        <v>5896</v>
      </c>
      <c r="F2288" s="69">
        <v>4.4539999999999997</v>
      </c>
      <c r="G2288" s="70">
        <v>16.575199999999999</v>
      </c>
      <c r="H2288" s="70">
        <v>361.61090000000002</v>
      </c>
      <c r="I2288" s="73">
        <v>44495</v>
      </c>
      <c r="J2288" s="73">
        <v>55452</v>
      </c>
      <c r="K2288" s="69">
        <v>2.56</v>
      </c>
      <c r="L2288" s="68" t="s">
        <v>2609</v>
      </c>
      <c r="M2288" s="71">
        <v>5.4000000000000003E-3</v>
      </c>
      <c r="N2288" t="str">
        <f>_xll.IMDP("BND",D2288,$N$1,A2288)</f>
        <v>일반</v>
      </c>
      <c r="O2288">
        <f t="shared" si="35"/>
        <v>8.9506080000000002E-2</v>
      </c>
    </row>
    <row r="2289" spans="1:15" x14ac:dyDescent="0.3">
      <c r="A2289" s="73">
        <v>46311</v>
      </c>
      <c r="B2289" s="67" t="s">
        <v>2090</v>
      </c>
      <c r="C2289" s="68" t="s">
        <v>2811</v>
      </c>
      <c r="D2289" s="68" t="s">
        <v>5897</v>
      </c>
      <c r="E2289" s="67" t="s">
        <v>5898</v>
      </c>
      <c r="F2289" s="69">
        <v>4.4630000000000001</v>
      </c>
      <c r="G2289" s="70">
        <v>15.591200000000001</v>
      </c>
      <c r="H2289" s="70">
        <v>333.83670000000001</v>
      </c>
      <c r="I2289" s="73">
        <v>44735</v>
      </c>
      <c r="J2289" s="73">
        <v>55693</v>
      </c>
      <c r="K2289" s="69">
        <v>3.71</v>
      </c>
      <c r="L2289" s="68" t="s">
        <v>2609</v>
      </c>
      <c r="M2289" s="71">
        <v>4.1000000000000003E-3</v>
      </c>
      <c r="N2289" t="str">
        <f>_xll.IMDP("BND",D2289,$N$1,A2289)</f>
        <v>일반</v>
      </c>
      <c r="O2289">
        <f t="shared" si="35"/>
        <v>6.3923920000000009E-2</v>
      </c>
    </row>
    <row r="2290" spans="1:15" x14ac:dyDescent="0.3">
      <c r="A2290" s="73">
        <v>46311</v>
      </c>
      <c r="B2290" s="67" t="s">
        <v>2090</v>
      </c>
      <c r="C2290" s="68" t="s">
        <v>2811</v>
      </c>
      <c r="D2290" s="68" t="s">
        <v>731</v>
      </c>
      <c r="E2290" s="67" t="s">
        <v>733</v>
      </c>
      <c r="F2290" s="69">
        <v>4.1189999999999998</v>
      </c>
      <c r="G2290" s="70">
        <v>1.7667999999999999</v>
      </c>
      <c r="H2290" s="70">
        <v>4.0505000000000004</v>
      </c>
      <c r="I2290" s="73">
        <v>45168</v>
      </c>
      <c r="J2290" s="73">
        <v>46995</v>
      </c>
      <c r="K2290" s="69">
        <v>4.0999999999999996</v>
      </c>
      <c r="L2290" s="68" t="s">
        <v>2609</v>
      </c>
      <c r="M2290" s="71">
        <v>2.8E-3</v>
      </c>
      <c r="N2290" t="str">
        <f>_xll.IMDP("BND",D2290,$N$1,A2290)</f>
        <v>일반</v>
      </c>
      <c r="O2290">
        <f t="shared" si="35"/>
        <v>4.9470399999999998E-3</v>
      </c>
    </row>
    <row r="2291" spans="1:15" x14ac:dyDescent="0.3">
      <c r="A2291" s="73">
        <v>46311</v>
      </c>
      <c r="B2291" s="67" t="s">
        <v>2090</v>
      </c>
      <c r="C2291" s="68" t="s">
        <v>2811</v>
      </c>
      <c r="D2291" s="68" t="s">
        <v>5899</v>
      </c>
      <c r="E2291" s="67" t="s">
        <v>5900</v>
      </c>
      <c r="F2291" s="69">
        <v>4.1289999999999996</v>
      </c>
      <c r="G2291" s="70">
        <v>1.8736999999999999</v>
      </c>
      <c r="H2291" s="70">
        <v>4.0381999999999998</v>
      </c>
      <c r="I2291" s="73">
        <v>45565</v>
      </c>
      <c r="J2291" s="73">
        <v>47025</v>
      </c>
      <c r="K2291" s="69">
        <v>3.13</v>
      </c>
      <c r="L2291" s="68" t="s">
        <v>2609</v>
      </c>
      <c r="M2291" s="71">
        <v>4.5999999999999999E-3</v>
      </c>
      <c r="N2291" t="str">
        <f>_xll.IMDP("BND",D2291,$N$1,A2291)</f>
        <v>일반</v>
      </c>
      <c r="O2291">
        <f t="shared" si="35"/>
        <v>8.6190199999999998E-3</v>
      </c>
    </row>
    <row r="2292" spans="1:15" x14ac:dyDescent="0.3">
      <c r="A2292" s="73">
        <v>46311</v>
      </c>
      <c r="B2292" s="67" t="s">
        <v>2090</v>
      </c>
      <c r="C2292" s="68" t="s">
        <v>2811</v>
      </c>
      <c r="D2292" s="68" t="s">
        <v>5901</v>
      </c>
      <c r="E2292" s="67" t="s">
        <v>5902</v>
      </c>
      <c r="F2292" s="69">
        <v>4.2210000000000001</v>
      </c>
      <c r="G2292" s="70">
        <v>2.8039000000000001</v>
      </c>
      <c r="H2292" s="70">
        <v>9.5587</v>
      </c>
      <c r="I2292" s="73">
        <v>45595</v>
      </c>
      <c r="J2292" s="73">
        <v>47421</v>
      </c>
      <c r="K2292" s="69">
        <v>3.26</v>
      </c>
      <c r="L2292" s="68" t="s">
        <v>2609</v>
      </c>
      <c r="M2292" s="71">
        <v>3.2000000000000002E-3</v>
      </c>
      <c r="N2292" t="str">
        <f>_xll.IMDP("BND",D2292,$N$1,A2292)</f>
        <v>일반</v>
      </c>
      <c r="O2292">
        <f t="shared" si="35"/>
        <v>8.9724800000000014E-3</v>
      </c>
    </row>
    <row r="2293" spans="1:15" x14ac:dyDescent="0.3">
      <c r="A2293" s="73">
        <v>46311</v>
      </c>
      <c r="B2293" s="67" t="s">
        <v>2090</v>
      </c>
      <c r="C2293" s="68" t="s">
        <v>2811</v>
      </c>
      <c r="D2293" s="68" t="s">
        <v>5903</v>
      </c>
      <c r="E2293" s="67" t="s">
        <v>5904</v>
      </c>
      <c r="F2293" s="69">
        <v>4.2240000000000002</v>
      </c>
      <c r="G2293" s="70">
        <v>2.8824000000000001</v>
      </c>
      <c r="H2293" s="70">
        <v>10.030900000000001</v>
      </c>
      <c r="I2293" s="73">
        <v>45622</v>
      </c>
      <c r="J2293" s="73">
        <v>47448</v>
      </c>
      <c r="K2293" s="69">
        <v>3.11</v>
      </c>
      <c r="L2293" s="68" t="s">
        <v>2609</v>
      </c>
      <c r="M2293" s="71">
        <v>5.0000000000000001E-3</v>
      </c>
      <c r="N2293" t="str">
        <f>_xll.IMDP("BND",D2293,$N$1,A2293)</f>
        <v>일반</v>
      </c>
      <c r="O2293">
        <f t="shared" si="35"/>
        <v>1.4412000000000001E-2</v>
      </c>
    </row>
    <row r="2294" spans="1:15" x14ac:dyDescent="0.3">
      <c r="A2294" s="73">
        <v>46311</v>
      </c>
      <c r="B2294" s="67" t="s">
        <v>2090</v>
      </c>
      <c r="C2294" s="68" t="s">
        <v>2811</v>
      </c>
      <c r="D2294" s="68" t="s">
        <v>5905</v>
      </c>
      <c r="E2294" s="67" t="s">
        <v>5906</v>
      </c>
      <c r="F2294" s="69">
        <v>4.4619999999999997</v>
      </c>
      <c r="G2294" s="70">
        <v>17.4375</v>
      </c>
      <c r="H2294" s="70">
        <v>419.74340000000001</v>
      </c>
      <c r="I2294" s="73">
        <v>45740</v>
      </c>
      <c r="J2294" s="73">
        <v>56697</v>
      </c>
      <c r="K2294" s="69">
        <v>2.65</v>
      </c>
      <c r="L2294" s="68" t="s">
        <v>2609</v>
      </c>
      <c r="M2294" s="71">
        <v>4.3E-3</v>
      </c>
      <c r="N2294" t="str">
        <f>_xll.IMDP("BND",D2294,$N$1,A2294)</f>
        <v>일반</v>
      </c>
      <c r="O2294">
        <f t="shared" si="35"/>
        <v>7.4981249999999999E-2</v>
      </c>
    </row>
    <row r="2295" spans="1:15" x14ac:dyDescent="0.3">
      <c r="A2295" s="73">
        <v>46311</v>
      </c>
      <c r="B2295" s="67" t="s">
        <v>2090</v>
      </c>
      <c r="C2295" s="68" t="s">
        <v>2811</v>
      </c>
      <c r="D2295" s="68" t="s">
        <v>5907</v>
      </c>
      <c r="E2295" s="67" t="s">
        <v>5908</v>
      </c>
      <c r="F2295" s="69">
        <v>4.2359999999999998</v>
      </c>
      <c r="G2295" s="70">
        <v>3.2597</v>
      </c>
      <c r="H2295" s="70">
        <v>12.637600000000001</v>
      </c>
      <c r="I2295" s="73">
        <v>45771</v>
      </c>
      <c r="J2295" s="73">
        <v>47597</v>
      </c>
      <c r="K2295" s="69">
        <v>2.65</v>
      </c>
      <c r="L2295" s="68" t="s">
        <v>2609</v>
      </c>
      <c r="M2295" s="71">
        <v>4.4999999999999997E-3</v>
      </c>
      <c r="N2295" t="str">
        <f>_xll.IMDP("BND",D2295,$N$1,A2295)</f>
        <v>일반</v>
      </c>
      <c r="O2295">
        <f t="shared" si="35"/>
        <v>1.4668649999999998E-2</v>
      </c>
    </row>
    <row r="2296" spans="1:15" x14ac:dyDescent="0.3">
      <c r="A2296" s="73">
        <v>46311</v>
      </c>
      <c r="B2296" s="67" t="s">
        <v>2090</v>
      </c>
      <c r="C2296" s="68" t="s">
        <v>2811</v>
      </c>
      <c r="D2296" s="68" t="s">
        <v>5909</v>
      </c>
      <c r="E2296" s="67" t="s">
        <v>5910</v>
      </c>
      <c r="F2296" s="69">
        <v>4.1260000000000003</v>
      </c>
      <c r="G2296" s="70">
        <v>1.8441000000000001</v>
      </c>
      <c r="H2296" s="70">
        <v>3.9110999999999998</v>
      </c>
      <c r="I2296" s="73">
        <v>45917</v>
      </c>
      <c r="J2296" s="73">
        <v>47011</v>
      </c>
      <c r="K2296" s="69">
        <v>2.61</v>
      </c>
      <c r="L2296" s="68" t="s">
        <v>2609</v>
      </c>
      <c r="M2296" s="71">
        <v>5.4000000000000003E-3</v>
      </c>
      <c r="N2296" t="str">
        <f>_xll.IMDP("BND",D2296,$N$1,A2296)</f>
        <v>일반</v>
      </c>
      <c r="O2296">
        <f t="shared" si="35"/>
        <v>9.9581400000000007E-3</v>
      </c>
    </row>
    <row r="2297" spans="1:15" x14ac:dyDescent="0.3">
      <c r="A2297" s="73">
        <v>46311</v>
      </c>
      <c r="B2297" s="67" t="s">
        <v>2090</v>
      </c>
      <c r="C2297" s="68" t="s">
        <v>2811</v>
      </c>
      <c r="D2297" s="68" t="s">
        <v>5911</v>
      </c>
      <c r="E2297" s="67" t="s">
        <v>5912</v>
      </c>
      <c r="F2297" s="69">
        <v>4.0289999999999999</v>
      </c>
      <c r="G2297" s="70">
        <v>1.3041</v>
      </c>
      <c r="H2297" s="70">
        <v>2.0501</v>
      </c>
      <c r="I2297" s="73">
        <v>46077</v>
      </c>
      <c r="J2297" s="73">
        <v>46807</v>
      </c>
      <c r="K2297" s="69">
        <v>3.31</v>
      </c>
      <c r="L2297" s="68" t="s">
        <v>2609</v>
      </c>
      <c r="M2297" s="71">
        <v>6.0000000000000001E-3</v>
      </c>
      <c r="N2297" t="str">
        <f>_xll.IMDP("BND",D2297,$N$1,A2297)</f>
        <v>일반</v>
      </c>
      <c r="O2297">
        <f t="shared" si="35"/>
        <v>7.824600000000001E-3</v>
      </c>
    </row>
    <row r="2298" spans="1:15" x14ac:dyDescent="0.3">
      <c r="A2298" s="73">
        <v>46311</v>
      </c>
      <c r="B2298" s="67" t="s">
        <v>2090</v>
      </c>
      <c r="C2298" s="68" t="s">
        <v>2811</v>
      </c>
      <c r="D2298" s="68" t="s">
        <v>5913</v>
      </c>
      <c r="E2298" s="67" t="s">
        <v>5914</v>
      </c>
      <c r="F2298" s="69">
        <v>4.05</v>
      </c>
      <c r="G2298" s="70">
        <v>1.4831000000000001</v>
      </c>
      <c r="H2298" s="70">
        <v>2.6097999999999999</v>
      </c>
      <c r="I2298" s="73">
        <v>46185</v>
      </c>
      <c r="J2298" s="73">
        <v>46877</v>
      </c>
      <c r="K2298" s="69">
        <v>4.03</v>
      </c>
      <c r="L2298" s="68" t="s">
        <v>2609</v>
      </c>
      <c r="M2298" s="71">
        <v>1.4E-2</v>
      </c>
      <c r="N2298" t="str">
        <f>_xll.IMDP("BND",D2298,$N$1,A2298)</f>
        <v>일반</v>
      </c>
      <c r="O2298">
        <f t="shared" si="35"/>
        <v>2.0763400000000001E-2</v>
      </c>
    </row>
    <row r="2299" spans="1:15" x14ac:dyDescent="0.3">
      <c r="A2299" s="73">
        <v>46311</v>
      </c>
      <c r="B2299" s="67" t="s">
        <v>2090</v>
      </c>
      <c r="C2299" s="68" t="s">
        <v>2811</v>
      </c>
      <c r="D2299" s="68" t="s">
        <v>5915</v>
      </c>
      <c r="E2299" s="67" t="s">
        <v>5916</v>
      </c>
      <c r="F2299" s="69">
        <v>4.2699999999999996</v>
      </c>
      <c r="G2299" s="70">
        <v>5.3917000000000002</v>
      </c>
      <c r="H2299" s="70">
        <v>33.833799999999997</v>
      </c>
      <c r="I2299" s="73">
        <v>41243</v>
      </c>
      <c r="J2299" s="73">
        <v>48548</v>
      </c>
      <c r="K2299" s="69">
        <v>3.23</v>
      </c>
      <c r="L2299" s="68" t="s">
        <v>2609</v>
      </c>
      <c r="M2299" s="71">
        <v>2.7000000000000001E-3</v>
      </c>
      <c r="N2299" t="str">
        <f>_xll.IMDP("BND",D2299,$N$1,A2299)</f>
        <v>일반</v>
      </c>
      <c r="O2299">
        <f t="shared" si="35"/>
        <v>1.455759E-2</v>
      </c>
    </row>
    <row r="2300" spans="1:15" x14ac:dyDescent="0.3">
      <c r="A2300" s="73">
        <v>46311</v>
      </c>
      <c r="B2300" s="67" t="s">
        <v>2090</v>
      </c>
      <c r="C2300" s="68" t="s">
        <v>2811</v>
      </c>
      <c r="D2300" s="68" t="s">
        <v>5917</v>
      </c>
      <c r="E2300" s="67" t="s">
        <v>5918</v>
      </c>
      <c r="F2300" s="69">
        <v>4.4249999999999998</v>
      </c>
      <c r="G2300" s="70">
        <v>14.8131</v>
      </c>
      <c r="H2300" s="70">
        <v>275.17290000000003</v>
      </c>
      <c r="I2300" s="73">
        <v>42845</v>
      </c>
      <c r="J2300" s="73">
        <v>53802</v>
      </c>
      <c r="K2300" s="69">
        <v>2.4300000000000002</v>
      </c>
      <c r="L2300" s="68" t="s">
        <v>2609</v>
      </c>
      <c r="M2300" s="71">
        <v>5.1999999999999998E-3</v>
      </c>
      <c r="N2300" t="str">
        <f>_xll.IMDP("BND",D2300,$N$1,A2300)</f>
        <v>일반</v>
      </c>
      <c r="O2300">
        <f t="shared" si="35"/>
        <v>7.7028119999999992E-2</v>
      </c>
    </row>
    <row r="2301" spans="1:15" x14ac:dyDescent="0.3">
      <c r="A2301" s="73">
        <v>46311</v>
      </c>
      <c r="B2301" s="67" t="s">
        <v>2090</v>
      </c>
      <c r="C2301" s="68" t="s">
        <v>2811</v>
      </c>
      <c r="D2301" s="68" t="s">
        <v>5919</v>
      </c>
      <c r="E2301" s="67" t="s">
        <v>5920</v>
      </c>
      <c r="F2301" s="69">
        <v>4.452</v>
      </c>
      <c r="G2301" s="70">
        <v>16.860399999999998</v>
      </c>
      <c r="H2301" s="70">
        <v>370.7636</v>
      </c>
      <c r="I2301" s="73">
        <v>44517</v>
      </c>
      <c r="J2301" s="73">
        <v>55474</v>
      </c>
      <c r="K2301" s="69">
        <v>2.41</v>
      </c>
      <c r="L2301" s="68" t="s">
        <v>2609</v>
      </c>
      <c r="M2301" s="71">
        <v>6.1999999999999998E-3</v>
      </c>
      <c r="N2301" t="str">
        <f>_xll.IMDP("BND",D2301,$N$1,A2301)</f>
        <v>일반</v>
      </c>
      <c r="O2301">
        <f t="shared" si="35"/>
        <v>0.10453447999999999</v>
      </c>
    </row>
    <row r="2302" spans="1:15" x14ac:dyDescent="0.3">
      <c r="A2302" s="73">
        <v>46311</v>
      </c>
      <c r="B2302" s="67" t="s">
        <v>2090</v>
      </c>
      <c r="C2302" s="68" t="s">
        <v>2811</v>
      </c>
      <c r="D2302" s="68" t="s">
        <v>5921</v>
      </c>
      <c r="E2302" s="67" t="s">
        <v>5922</v>
      </c>
      <c r="F2302" s="69">
        <v>4.1289999999999996</v>
      </c>
      <c r="G2302" s="70">
        <v>1.8677999999999999</v>
      </c>
      <c r="H2302" s="70">
        <v>4.0067000000000004</v>
      </c>
      <c r="I2302" s="73">
        <v>45925</v>
      </c>
      <c r="J2302" s="73">
        <v>47021</v>
      </c>
      <c r="K2302" s="69">
        <v>2.69</v>
      </c>
      <c r="L2302" s="68" t="s">
        <v>2609</v>
      </c>
      <c r="M2302" s="71">
        <v>4.4999999999999997E-3</v>
      </c>
      <c r="N2302" t="str">
        <f>_xll.IMDP("BND",D2302,$N$1,A2302)</f>
        <v>일반</v>
      </c>
      <c r="O2302">
        <f t="shared" si="35"/>
        <v>8.4050999999999987E-3</v>
      </c>
    </row>
    <row r="2303" spans="1:15" x14ac:dyDescent="0.3">
      <c r="A2303" s="73">
        <v>46311</v>
      </c>
      <c r="B2303" s="67" t="s">
        <v>2090</v>
      </c>
      <c r="C2303" s="68" t="s">
        <v>2811</v>
      </c>
      <c r="D2303" s="68" t="s">
        <v>5923</v>
      </c>
      <c r="E2303" s="67" t="s">
        <v>5924</v>
      </c>
      <c r="F2303" s="69">
        <v>4.194</v>
      </c>
      <c r="G2303" s="70">
        <v>2.4916999999999998</v>
      </c>
      <c r="H2303" s="70">
        <v>7.0461</v>
      </c>
      <c r="I2303" s="73">
        <v>46188</v>
      </c>
      <c r="J2303" s="73">
        <v>47284</v>
      </c>
      <c r="K2303" s="69">
        <v>4.21</v>
      </c>
      <c r="L2303" s="68" t="s">
        <v>2609</v>
      </c>
      <c r="M2303" s="71">
        <v>4.7000000000000002E-3</v>
      </c>
      <c r="N2303" t="str">
        <f>_xll.IMDP("BND",D2303,$N$1,A2303)</f>
        <v>일반</v>
      </c>
      <c r="O2303">
        <f t="shared" si="35"/>
        <v>1.1710989999999999E-2</v>
      </c>
    </row>
    <row r="2304" spans="1:15" x14ac:dyDescent="0.3">
      <c r="A2304" s="73">
        <v>46311</v>
      </c>
      <c r="B2304" s="67" t="s">
        <v>2090</v>
      </c>
      <c r="C2304" s="68" t="s">
        <v>2811</v>
      </c>
      <c r="D2304" s="68" t="s">
        <v>5925</v>
      </c>
      <c r="E2304" s="67" t="s">
        <v>5926</v>
      </c>
      <c r="F2304" s="69">
        <v>4.2720000000000002</v>
      </c>
      <c r="G2304" s="70">
        <v>5.6990999999999996</v>
      </c>
      <c r="H2304" s="70">
        <v>37.867400000000004</v>
      </c>
      <c r="I2304" s="73">
        <v>41388</v>
      </c>
      <c r="J2304" s="73">
        <v>48693</v>
      </c>
      <c r="K2304" s="69">
        <v>3.15</v>
      </c>
      <c r="L2304" s="68" t="s">
        <v>2609</v>
      </c>
      <c r="M2304" s="71">
        <v>8.3999999999999995E-3</v>
      </c>
      <c r="N2304" t="str">
        <f>_xll.IMDP("BND",D2304,$N$1,A2304)</f>
        <v>일반</v>
      </c>
      <c r="O2304">
        <f t="shared" si="35"/>
        <v>4.7872439999999995E-2</v>
      </c>
    </row>
    <row r="2305" spans="1:15" x14ac:dyDescent="0.3">
      <c r="A2305" s="73">
        <v>46311</v>
      </c>
      <c r="B2305" s="67" t="s">
        <v>2090</v>
      </c>
      <c r="C2305" s="68" t="s">
        <v>2811</v>
      </c>
      <c r="D2305" s="68" t="s">
        <v>5927</v>
      </c>
      <c r="E2305" s="67" t="s">
        <v>5928</v>
      </c>
      <c r="F2305" s="69">
        <v>4.0860000000000003</v>
      </c>
      <c r="G2305" s="70">
        <v>1.1317999999999999</v>
      </c>
      <c r="H2305" s="70">
        <v>1.5745</v>
      </c>
      <c r="I2305" s="73">
        <v>45643</v>
      </c>
      <c r="J2305" s="73">
        <v>46738</v>
      </c>
      <c r="K2305" s="69">
        <v>3.02</v>
      </c>
      <c r="L2305" s="68" t="s">
        <v>5494</v>
      </c>
      <c r="M2305" s="71">
        <v>2.8E-3</v>
      </c>
      <c r="N2305" t="str">
        <f>_xll.IMDP("BND",D2305,$N$1,A2305)</f>
        <v>지방공기업</v>
      </c>
      <c r="O2305">
        <f t="shared" si="35"/>
        <v>3.1690399999999997E-3</v>
      </c>
    </row>
    <row r="2306" spans="1:15" x14ac:dyDescent="0.3">
      <c r="A2306" s="73">
        <v>46311</v>
      </c>
      <c r="B2306" s="67" t="s">
        <v>2090</v>
      </c>
      <c r="C2306" s="68" t="s">
        <v>2811</v>
      </c>
      <c r="D2306" s="68" t="s">
        <v>5929</v>
      </c>
      <c r="E2306" s="67" t="s">
        <v>5930</v>
      </c>
      <c r="F2306" s="69">
        <v>4.0860000000000003</v>
      </c>
      <c r="G2306" s="70">
        <v>1.1395999999999999</v>
      </c>
      <c r="H2306" s="70">
        <v>1.5944</v>
      </c>
      <c r="I2306" s="73">
        <v>45646</v>
      </c>
      <c r="J2306" s="73">
        <v>46741</v>
      </c>
      <c r="K2306" s="69">
        <v>3.08</v>
      </c>
      <c r="L2306" s="68" t="s">
        <v>5494</v>
      </c>
      <c r="M2306" s="71">
        <v>7.4000000000000003E-3</v>
      </c>
      <c r="N2306" t="str">
        <f>_xll.IMDP("BND",D2306,$N$1,A2306)</f>
        <v>지방공기업</v>
      </c>
      <c r="O2306">
        <f t="shared" ref="O2306:O2369" si="36">M2306*G2306</f>
        <v>8.4330399999999993E-3</v>
      </c>
    </row>
    <row r="2307" spans="1:15" x14ac:dyDescent="0.3">
      <c r="A2307" s="73">
        <v>46311</v>
      </c>
      <c r="B2307" s="67" t="s">
        <v>2090</v>
      </c>
      <c r="C2307" s="68" t="s">
        <v>2811</v>
      </c>
      <c r="D2307" s="68" t="s">
        <v>5931</v>
      </c>
      <c r="E2307" s="67" t="s">
        <v>5932</v>
      </c>
      <c r="F2307" s="69">
        <v>4.2350000000000003</v>
      </c>
      <c r="G2307" s="70">
        <v>1.885</v>
      </c>
      <c r="H2307" s="70">
        <v>4.1105999999999998</v>
      </c>
      <c r="I2307" s="73">
        <v>45212</v>
      </c>
      <c r="J2307" s="73">
        <v>47039</v>
      </c>
      <c r="K2307" s="69">
        <v>4.68</v>
      </c>
      <c r="L2307" s="68" t="s">
        <v>5494</v>
      </c>
      <c r="M2307" s="71">
        <v>2.8E-3</v>
      </c>
      <c r="N2307" t="str">
        <f>_xll.IMDP("BND",D2307,$N$1,A2307)</f>
        <v>지방공기업</v>
      </c>
      <c r="O2307">
        <f t="shared" si="36"/>
        <v>5.2779999999999997E-3</v>
      </c>
    </row>
    <row r="2308" spans="1:15" x14ac:dyDescent="0.3">
      <c r="A2308" s="73">
        <v>46311</v>
      </c>
      <c r="B2308" s="67" t="s">
        <v>2090</v>
      </c>
      <c r="C2308" s="68" t="s">
        <v>2811</v>
      </c>
      <c r="D2308" s="68" t="s">
        <v>5933</v>
      </c>
      <c r="E2308" s="67" t="s">
        <v>5934</v>
      </c>
      <c r="F2308" s="69">
        <v>3.911</v>
      </c>
      <c r="G2308" s="70">
        <v>0.6411</v>
      </c>
      <c r="H2308" s="70">
        <v>0.57230000000000003</v>
      </c>
      <c r="I2308" s="73">
        <v>45457</v>
      </c>
      <c r="J2308" s="73">
        <v>46552</v>
      </c>
      <c r="K2308" s="69">
        <v>3.51</v>
      </c>
      <c r="L2308" s="68" t="s">
        <v>5494</v>
      </c>
      <c r="M2308" s="71">
        <v>2.3E-3</v>
      </c>
      <c r="N2308" t="str">
        <f>_xll.IMDP("BND",D2308,$N$1,A2308)</f>
        <v>지방공기업</v>
      </c>
      <c r="O2308">
        <f t="shared" si="36"/>
        <v>1.4745299999999999E-3</v>
      </c>
    </row>
    <row r="2309" spans="1:15" x14ac:dyDescent="0.3">
      <c r="A2309" s="73">
        <v>46311</v>
      </c>
      <c r="B2309" s="67" t="s">
        <v>2090</v>
      </c>
      <c r="C2309" s="68" t="s">
        <v>2811</v>
      </c>
      <c r="D2309" s="68" t="s">
        <v>5935</v>
      </c>
      <c r="E2309" s="67" t="s">
        <v>5936</v>
      </c>
      <c r="F2309" s="69">
        <v>4.3019999999999996</v>
      </c>
      <c r="G2309" s="70">
        <v>2.5057999999999998</v>
      </c>
      <c r="H2309" s="70">
        <v>7.0564</v>
      </c>
      <c r="I2309" s="73">
        <v>45813</v>
      </c>
      <c r="J2309" s="73">
        <v>47274</v>
      </c>
      <c r="K2309" s="69">
        <v>2.81</v>
      </c>
      <c r="L2309" s="68" t="s">
        <v>5494</v>
      </c>
      <c r="M2309" s="71">
        <v>4.4999999999999997E-3</v>
      </c>
      <c r="N2309" t="str">
        <f>_xll.IMDP("BND",D2309,$N$1,A2309)</f>
        <v>지방공기업</v>
      </c>
      <c r="O2309">
        <f t="shared" si="36"/>
        <v>1.1276099999999999E-2</v>
      </c>
    </row>
    <row r="2310" spans="1:15" x14ac:dyDescent="0.3">
      <c r="A2310" s="73">
        <v>46311</v>
      </c>
      <c r="B2310" s="67" t="s">
        <v>2090</v>
      </c>
      <c r="C2310" s="68" t="s">
        <v>2811</v>
      </c>
      <c r="D2310" s="68" t="s">
        <v>5937</v>
      </c>
      <c r="E2310" s="67" t="s">
        <v>5938</v>
      </c>
      <c r="F2310" s="69">
        <v>4.3070000000000004</v>
      </c>
      <c r="G2310" s="70">
        <v>2.4723999999999999</v>
      </c>
      <c r="H2310" s="70">
        <v>6.9566999999999997</v>
      </c>
      <c r="I2310" s="73">
        <v>46184</v>
      </c>
      <c r="J2310" s="73">
        <v>47280</v>
      </c>
      <c r="K2310" s="69">
        <v>4.47</v>
      </c>
      <c r="L2310" s="68" t="s">
        <v>5494</v>
      </c>
      <c r="M2310" s="71">
        <v>3.3E-3</v>
      </c>
      <c r="N2310" t="str">
        <f>_xll.IMDP("BND",D2310,$N$1,A2310)</f>
        <v>지방공기업</v>
      </c>
      <c r="O2310">
        <f t="shared" si="36"/>
        <v>8.1589200000000001E-3</v>
      </c>
    </row>
    <row r="2311" spans="1:15" x14ac:dyDescent="0.3">
      <c r="A2311" s="73">
        <v>46311</v>
      </c>
      <c r="B2311" s="67" t="s">
        <v>2090</v>
      </c>
      <c r="C2311" s="68" t="s">
        <v>2811</v>
      </c>
      <c r="D2311" s="68" t="s">
        <v>5939</v>
      </c>
      <c r="E2311" s="67" t="s">
        <v>5940</v>
      </c>
      <c r="F2311" s="69">
        <v>4.1109999999999998</v>
      </c>
      <c r="G2311" s="70">
        <v>1.2922</v>
      </c>
      <c r="H2311" s="70">
        <v>2.0139999999999998</v>
      </c>
      <c r="I2311" s="73">
        <v>45707</v>
      </c>
      <c r="J2311" s="73">
        <v>46801</v>
      </c>
      <c r="K2311" s="69">
        <v>3.02</v>
      </c>
      <c r="L2311" s="68" t="s">
        <v>5494</v>
      </c>
      <c r="M2311" s="71">
        <v>8.3000000000000001E-3</v>
      </c>
      <c r="N2311" t="str">
        <f>_xll.IMDP("BND",D2311,$N$1,A2311)</f>
        <v>지방공기업</v>
      </c>
      <c r="O2311">
        <f t="shared" si="36"/>
        <v>1.072526E-2</v>
      </c>
    </row>
    <row r="2312" spans="1:15" x14ac:dyDescent="0.3">
      <c r="A2312" s="73">
        <v>46311</v>
      </c>
      <c r="B2312" s="67" t="s">
        <v>2090</v>
      </c>
      <c r="C2312" s="68" t="s">
        <v>2811</v>
      </c>
      <c r="D2312" s="68" t="s">
        <v>5941</v>
      </c>
      <c r="E2312" s="67" t="s">
        <v>5942</v>
      </c>
      <c r="F2312" s="69">
        <v>3.7290000000000001</v>
      </c>
      <c r="G2312" s="70">
        <v>0.44450000000000001</v>
      </c>
      <c r="H2312" s="70">
        <v>0.30809999999999998</v>
      </c>
      <c r="I2312" s="73">
        <v>45750</v>
      </c>
      <c r="J2312" s="73">
        <v>46479</v>
      </c>
      <c r="K2312" s="69">
        <v>2.86</v>
      </c>
      <c r="L2312" s="68" t="s">
        <v>5494</v>
      </c>
      <c r="M2312" s="71">
        <v>2.8E-3</v>
      </c>
      <c r="N2312" t="str">
        <f>_xll.IMDP("BND",D2312,$N$1,A2312)</f>
        <v>지방공기업</v>
      </c>
      <c r="O2312">
        <f t="shared" si="36"/>
        <v>1.2446E-3</v>
      </c>
    </row>
    <row r="2313" spans="1:15" x14ac:dyDescent="0.3">
      <c r="A2313" s="73">
        <v>46311</v>
      </c>
      <c r="B2313" s="67" t="s">
        <v>2090</v>
      </c>
      <c r="C2313" s="68" t="s">
        <v>2811</v>
      </c>
      <c r="D2313" s="68" t="s">
        <v>5943</v>
      </c>
      <c r="E2313" s="67" t="s">
        <v>5944</v>
      </c>
      <c r="F2313" s="69">
        <v>4.1890000000000001</v>
      </c>
      <c r="G2313" s="70">
        <v>1.6899</v>
      </c>
      <c r="H2313" s="70">
        <v>3.3296000000000001</v>
      </c>
      <c r="I2313" s="73">
        <v>45861</v>
      </c>
      <c r="J2313" s="73">
        <v>46955</v>
      </c>
      <c r="K2313" s="69">
        <v>2.71</v>
      </c>
      <c r="L2313" s="68" t="s">
        <v>5494</v>
      </c>
      <c r="M2313" s="71">
        <v>3.2000000000000002E-3</v>
      </c>
      <c r="N2313" t="str">
        <f>_xll.IMDP("BND",D2313,$N$1,A2313)</f>
        <v>지방공기업</v>
      </c>
      <c r="O2313">
        <f t="shared" si="36"/>
        <v>5.4076799999999998E-3</v>
      </c>
    </row>
    <row r="2314" spans="1:15" x14ac:dyDescent="0.3">
      <c r="A2314" s="73">
        <v>46311</v>
      </c>
      <c r="B2314" s="67" t="s">
        <v>2090</v>
      </c>
      <c r="C2314" s="68" t="s">
        <v>2811</v>
      </c>
      <c r="D2314" s="68" t="s">
        <v>179</v>
      </c>
      <c r="E2314" s="67" t="s">
        <v>180</v>
      </c>
      <c r="F2314" s="69">
        <v>4.24</v>
      </c>
      <c r="G2314" s="70">
        <v>1.8757999999999999</v>
      </c>
      <c r="H2314" s="70">
        <v>4.0411000000000001</v>
      </c>
      <c r="I2314" s="73">
        <v>45929</v>
      </c>
      <c r="J2314" s="73">
        <v>47025</v>
      </c>
      <c r="K2314" s="69">
        <v>2.83</v>
      </c>
      <c r="L2314" s="68" t="s">
        <v>5494</v>
      </c>
      <c r="M2314" s="71">
        <v>4.4999999999999997E-3</v>
      </c>
      <c r="N2314" t="str">
        <f>_xll.IMDP("BND",D2314,$N$1,A2314)</f>
        <v>지방공기업</v>
      </c>
      <c r="O2314">
        <f t="shared" si="36"/>
        <v>8.4410999999999983E-3</v>
      </c>
    </row>
    <row r="2315" spans="1:15" x14ac:dyDescent="0.3">
      <c r="A2315" s="73">
        <v>46311</v>
      </c>
      <c r="B2315" s="67" t="s">
        <v>2090</v>
      </c>
      <c r="C2315" s="68" t="s">
        <v>2811</v>
      </c>
      <c r="D2315" s="68" t="s">
        <v>5945</v>
      </c>
      <c r="E2315" s="67" t="s">
        <v>5946</v>
      </c>
      <c r="F2315" s="69">
        <v>4.0750000000000002</v>
      </c>
      <c r="G2315" s="70">
        <v>1.0561</v>
      </c>
      <c r="H2315" s="70">
        <v>1.3906000000000001</v>
      </c>
      <c r="I2315" s="73">
        <v>45981</v>
      </c>
      <c r="J2315" s="73">
        <v>46710</v>
      </c>
      <c r="K2315" s="69">
        <v>3.14</v>
      </c>
      <c r="L2315" s="68" t="s">
        <v>5494</v>
      </c>
      <c r="M2315" s="71">
        <v>2.3E-3</v>
      </c>
      <c r="N2315" t="str">
        <f>_xll.IMDP("BND",D2315,$N$1,A2315)</f>
        <v>지방공기업</v>
      </c>
      <c r="O2315">
        <f t="shared" si="36"/>
        <v>2.42903E-3</v>
      </c>
    </row>
    <row r="2316" spans="1:15" x14ac:dyDescent="0.3">
      <c r="A2316" s="73">
        <v>46311</v>
      </c>
      <c r="B2316" s="67" t="s">
        <v>2090</v>
      </c>
      <c r="C2316" s="68" t="s">
        <v>2811</v>
      </c>
      <c r="D2316" s="68" t="s">
        <v>14420</v>
      </c>
      <c r="E2316" s="67" t="s">
        <v>14421</v>
      </c>
      <c r="F2316" s="69">
        <v>4.2960000000000003</v>
      </c>
      <c r="G2316" s="70">
        <v>2.5617999999999999</v>
      </c>
      <c r="H2316" s="70">
        <v>7.4926000000000004</v>
      </c>
      <c r="I2316" s="73">
        <v>46226</v>
      </c>
      <c r="J2316" s="73">
        <v>47322</v>
      </c>
      <c r="K2316" s="69">
        <v>4.3600000000000003</v>
      </c>
      <c r="L2316" s="68" t="s">
        <v>5494</v>
      </c>
      <c r="M2316" s="71">
        <v>6.6E-3</v>
      </c>
      <c r="N2316" t="str">
        <f>_xll.IMDP("BND",D2316,$N$1,A2316)</f>
        <v>지방공기업</v>
      </c>
      <c r="O2316">
        <f t="shared" si="36"/>
        <v>1.690788E-2</v>
      </c>
    </row>
    <row r="2317" spans="1:15" x14ac:dyDescent="0.3">
      <c r="A2317" s="73">
        <v>46311</v>
      </c>
      <c r="B2317" s="67" t="s">
        <v>2090</v>
      </c>
      <c r="C2317" s="68" t="s">
        <v>2811</v>
      </c>
      <c r="D2317" s="68" t="s">
        <v>5947</v>
      </c>
      <c r="E2317" s="67" t="s">
        <v>5948</v>
      </c>
      <c r="F2317" s="69">
        <v>4.2469999999999999</v>
      </c>
      <c r="G2317" s="70">
        <v>1.9931000000000001</v>
      </c>
      <c r="H2317" s="70">
        <v>4.5618999999999996</v>
      </c>
      <c r="I2317" s="73">
        <v>45981</v>
      </c>
      <c r="J2317" s="73">
        <v>47077</v>
      </c>
      <c r="K2317" s="69">
        <v>3.28</v>
      </c>
      <c r="L2317" s="68" t="s">
        <v>5494</v>
      </c>
      <c r="M2317" s="71">
        <v>2.3E-3</v>
      </c>
      <c r="N2317" t="str">
        <f>_xll.IMDP("BND",D2317,$N$1,A2317)</f>
        <v>지방공기업</v>
      </c>
      <c r="O2317">
        <f t="shared" si="36"/>
        <v>4.5841300000000005E-3</v>
      </c>
    </row>
    <row r="2318" spans="1:15" x14ac:dyDescent="0.3">
      <c r="A2318" s="73">
        <v>46311</v>
      </c>
      <c r="B2318" s="67" t="s">
        <v>2090</v>
      </c>
      <c r="C2318" s="68" t="s">
        <v>2811</v>
      </c>
      <c r="D2318" s="68" t="s">
        <v>5949</v>
      </c>
      <c r="E2318" s="67" t="s">
        <v>5950</v>
      </c>
      <c r="F2318" s="69">
        <v>4.0789999999999997</v>
      </c>
      <c r="G2318" s="70">
        <v>1.2708999999999999</v>
      </c>
      <c r="H2318" s="70">
        <v>1.9617</v>
      </c>
      <c r="I2318" s="73">
        <v>44971</v>
      </c>
      <c r="J2318" s="73">
        <v>46797</v>
      </c>
      <c r="K2318" s="69">
        <v>4.01</v>
      </c>
      <c r="L2318" s="68" t="s">
        <v>2609</v>
      </c>
      <c r="M2318" s="71">
        <v>6.4999999999999997E-3</v>
      </c>
      <c r="N2318" t="str">
        <f>_xll.IMDP("BND",D2318,$N$1,A2318)</f>
        <v>지방공기업</v>
      </c>
      <c r="O2318">
        <f t="shared" si="36"/>
        <v>8.2608499999999984E-3</v>
      </c>
    </row>
    <row r="2319" spans="1:15" x14ac:dyDescent="0.3">
      <c r="A2319" s="73">
        <v>46311</v>
      </c>
      <c r="B2319" s="67" t="s">
        <v>2090</v>
      </c>
      <c r="C2319" s="68" t="s">
        <v>2811</v>
      </c>
      <c r="D2319" s="68" t="s">
        <v>5951</v>
      </c>
      <c r="E2319" s="67" t="s">
        <v>5952</v>
      </c>
      <c r="F2319" s="69">
        <v>4.13</v>
      </c>
      <c r="G2319" s="70">
        <v>1.6081000000000001</v>
      </c>
      <c r="H2319" s="70">
        <v>3.0385</v>
      </c>
      <c r="I2319" s="73">
        <v>45100</v>
      </c>
      <c r="J2319" s="73">
        <v>46927</v>
      </c>
      <c r="K2319" s="69">
        <v>4.2300000000000004</v>
      </c>
      <c r="L2319" s="68" t="s">
        <v>2609</v>
      </c>
      <c r="M2319" s="71">
        <v>4.1999999999999997E-3</v>
      </c>
      <c r="N2319" t="str">
        <f>_xll.IMDP("BND",D2319,$N$1,A2319)</f>
        <v>지방공기업</v>
      </c>
      <c r="O2319">
        <f t="shared" si="36"/>
        <v>6.7540200000000003E-3</v>
      </c>
    </row>
    <row r="2320" spans="1:15" x14ac:dyDescent="0.3">
      <c r="A2320" s="73">
        <v>46311</v>
      </c>
      <c r="B2320" s="67" t="s">
        <v>2090</v>
      </c>
      <c r="C2320" s="68" t="s">
        <v>2811</v>
      </c>
      <c r="D2320" s="68" t="s">
        <v>5953</v>
      </c>
      <c r="E2320" s="67" t="s">
        <v>5954</v>
      </c>
      <c r="F2320" s="69">
        <v>3.484</v>
      </c>
      <c r="G2320" s="70">
        <v>0.26960000000000001</v>
      </c>
      <c r="H2320" s="70">
        <v>0.1401</v>
      </c>
      <c r="I2320" s="73">
        <v>45135</v>
      </c>
      <c r="J2320" s="73">
        <v>46415</v>
      </c>
      <c r="K2320" s="69">
        <v>4.12</v>
      </c>
      <c r="L2320" s="68" t="s">
        <v>2609</v>
      </c>
      <c r="M2320" s="71">
        <v>1.03E-2</v>
      </c>
      <c r="N2320" t="str">
        <f>_xll.IMDP("BND",D2320,$N$1,A2320)</f>
        <v>지방공기업</v>
      </c>
      <c r="O2320">
        <f t="shared" si="36"/>
        <v>2.7768800000000002E-3</v>
      </c>
    </row>
    <row r="2321" spans="1:15" x14ac:dyDescent="0.3">
      <c r="A2321" s="73">
        <v>46311</v>
      </c>
      <c r="B2321" s="67" t="s">
        <v>2090</v>
      </c>
      <c r="C2321" s="68" t="s">
        <v>2811</v>
      </c>
      <c r="D2321" s="68" t="s">
        <v>5955</v>
      </c>
      <c r="E2321" s="67" t="s">
        <v>5956</v>
      </c>
      <c r="F2321" s="69">
        <v>3.6739999999999999</v>
      </c>
      <c r="G2321" s="70">
        <v>0.38869999999999999</v>
      </c>
      <c r="H2321" s="70">
        <v>0.248</v>
      </c>
      <c r="I2321" s="73">
        <v>45182</v>
      </c>
      <c r="J2321" s="73">
        <v>46458</v>
      </c>
      <c r="K2321" s="69">
        <v>4.45</v>
      </c>
      <c r="L2321" s="68" t="s">
        <v>2609</v>
      </c>
      <c r="M2321" s="71">
        <v>5.1000000000000004E-3</v>
      </c>
      <c r="N2321" t="str">
        <f>_xll.IMDP("BND",D2321,$N$1,A2321)</f>
        <v>지방공기업</v>
      </c>
      <c r="O2321">
        <f t="shared" si="36"/>
        <v>1.9823700000000002E-3</v>
      </c>
    </row>
    <row r="2322" spans="1:15" x14ac:dyDescent="0.3">
      <c r="A2322" s="73">
        <v>46311</v>
      </c>
      <c r="B2322" s="67" t="s">
        <v>2090</v>
      </c>
      <c r="C2322" s="68" t="s">
        <v>2811</v>
      </c>
      <c r="D2322" s="68" t="s">
        <v>5957</v>
      </c>
      <c r="E2322" s="67" t="s">
        <v>5958</v>
      </c>
      <c r="F2322" s="69">
        <v>4.1890000000000001</v>
      </c>
      <c r="G2322" s="70">
        <v>2.0007999999999999</v>
      </c>
      <c r="H2322" s="70">
        <v>4.6154999999999999</v>
      </c>
      <c r="I2322" s="73">
        <v>45259</v>
      </c>
      <c r="J2322" s="73">
        <v>47086</v>
      </c>
      <c r="K2322" s="69">
        <v>4.12</v>
      </c>
      <c r="L2322" s="68" t="s">
        <v>2609</v>
      </c>
      <c r="M2322" s="71">
        <v>2.3E-3</v>
      </c>
      <c r="N2322" t="str">
        <f>_xll.IMDP("BND",D2322,$N$1,A2322)</f>
        <v>지방공기업</v>
      </c>
      <c r="O2322">
        <f t="shared" si="36"/>
        <v>4.6018399999999994E-3</v>
      </c>
    </row>
    <row r="2323" spans="1:15" x14ac:dyDescent="0.3">
      <c r="A2323" s="73">
        <v>46311</v>
      </c>
      <c r="B2323" s="67" t="s">
        <v>2090</v>
      </c>
      <c r="C2323" s="68" t="s">
        <v>2811</v>
      </c>
      <c r="D2323" s="68" t="s">
        <v>1193</v>
      </c>
      <c r="E2323" s="67" t="s">
        <v>1194</v>
      </c>
      <c r="F2323" s="69">
        <v>4.1950000000000003</v>
      </c>
      <c r="G2323" s="70">
        <v>2.0531000000000001</v>
      </c>
      <c r="H2323" s="70">
        <v>4.8311000000000002</v>
      </c>
      <c r="I2323" s="73">
        <v>45275</v>
      </c>
      <c r="J2323" s="73">
        <v>47102</v>
      </c>
      <c r="K2323" s="69">
        <v>3.73</v>
      </c>
      <c r="L2323" s="68" t="s">
        <v>2609</v>
      </c>
      <c r="M2323" s="71">
        <v>3.7000000000000002E-3</v>
      </c>
      <c r="N2323" t="str">
        <f>_xll.IMDP("BND",D2323,$N$1,A2323)</f>
        <v>지방공기업</v>
      </c>
      <c r="O2323">
        <f t="shared" si="36"/>
        <v>7.596470000000001E-3</v>
      </c>
    </row>
    <row r="2324" spans="1:15" x14ac:dyDescent="0.3">
      <c r="A2324" s="73">
        <v>46311</v>
      </c>
      <c r="B2324" s="67" t="s">
        <v>2090</v>
      </c>
      <c r="C2324" s="68" t="s">
        <v>2811</v>
      </c>
      <c r="D2324" s="68" t="s">
        <v>5959</v>
      </c>
      <c r="E2324" s="67" t="s">
        <v>5960</v>
      </c>
      <c r="F2324" s="69">
        <v>3.8650000000000002</v>
      </c>
      <c r="G2324" s="70">
        <v>0.5585</v>
      </c>
      <c r="H2324" s="70">
        <v>0.45290000000000002</v>
      </c>
      <c r="I2324" s="73">
        <v>45426</v>
      </c>
      <c r="J2324" s="73">
        <v>46521</v>
      </c>
      <c r="K2324" s="69">
        <v>3.67</v>
      </c>
      <c r="L2324" s="68" t="s">
        <v>2609</v>
      </c>
      <c r="M2324" s="71">
        <v>9.7999999999999997E-3</v>
      </c>
      <c r="N2324" t="str">
        <f>_xll.IMDP("BND",D2324,$N$1,A2324)</f>
        <v>지방공기업</v>
      </c>
      <c r="O2324">
        <f t="shared" si="36"/>
        <v>5.4732999999999995E-3</v>
      </c>
    </row>
    <row r="2325" spans="1:15" x14ac:dyDescent="0.3">
      <c r="A2325" s="73">
        <v>46311</v>
      </c>
      <c r="B2325" s="67" t="s">
        <v>2090</v>
      </c>
      <c r="C2325" s="68" t="s">
        <v>2811</v>
      </c>
      <c r="D2325" s="68" t="s">
        <v>5961</v>
      </c>
      <c r="E2325" s="67" t="s">
        <v>5962</v>
      </c>
      <c r="F2325" s="69">
        <v>4.0010000000000003</v>
      </c>
      <c r="G2325" s="70">
        <v>0.73060000000000003</v>
      </c>
      <c r="H2325" s="70">
        <v>0.72729999999999995</v>
      </c>
      <c r="I2325" s="73">
        <v>45492</v>
      </c>
      <c r="J2325" s="73">
        <v>46587</v>
      </c>
      <c r="K2325" s="69">
        <v>3.25</v>
      </c>
      <c r="L2325" s="68" t="s">
        <v>2609</v>
      </c>
      <c r="M2325" s="71">
        <v>4.7000000000000002E-3</v>
      </c>
      <c r="N2325" t="str">
        <f>_xll.IMDP("BND",D2325,$N$1,A2325)</f>
        <v>지방공기업</v>
      </c>
      <c r="O2325">
        <f t="shared" si="36"/>
        <v>3.4338200000000002E-3</v>
      </c>
    </row>
    <row r="2326" spans="1:15" x14ac:dyDescent="0.3">
      <c r="A2326" s="73">
        <v>46311</v>
      </c>
      <c r="B2326" s="67" t="s">
        <v>2090</v>
      </c>
      <c r="C2326" s="68" t="s">
        <v>2811</v>
      </c>
      <c r="D2326" s="68" t="s">
        <v>5963</v>
      </c>
      <c r="E2326" s="67" t="s">
        <v>5964</v>
      </c>
      <c r="F2326" s="69">
        <v>4.2510000000000003</v>
      </c>
      <c r="G2326" s="70">
        <v>2.7404000000000002</v>
      </c>
      <c r="H2326" s="70">
        <v>8.4199000000000002</v>
      </c>
      <c r="I2326" s="73">
        <v>45548</v>
      </c>
      <c r="J2326" s="73">
        <v>47374</v>
      </c>
      <c r="K2326" s="69">
        <v>3.25</v>
      </c>
      <c r="L2326" s="68" t="s">
        <v>2609</v>
      </c>
      <c r="M2326" s="71">
        <v>2.7000000000000001E-3</v>
      </c>
      <c r="N2326" t="str">
        <f>_xll.IMDP("BND",D2326,$N$1,A2326)</f>
        <v>지방공기업</v>
      </c>
      <c r="O2326">
        <f t="shared" si="36"/>
        <v>7.3990800000000006E-3</v>
      </c>
    </row>
    <row r="2327" spans="1:15" x14ac:dyDescent="0.3">
      <c r="A2327" s="73">
        <v>46311</v>
      </c>
      <c r="B2327" s="67" t="s">
        <v>2090</v>
      </c>
      <c r="C2327" s="68" t="s">
        <v>2811</v>
      </c>
      <c r="D2327" s="68" t="s">
        <v>5965</v>
      </c>
      <c r="E2327" s="67" t="s">
        <v>5966</v>
      </c>
      <c r="F2327" s="69">
        <v>4.0599999999999996</v>
      </c>
      <c r="G2327" s="70">
        <v>0.98660000000000003</v>
      </c>
      <c r="H2327" s="70">
        <v>1.2317</v>
      </c>
      <c r="I2327" s="73">
        <v>45590</v>
      </c>
      <c r="J2327" s="73">
        <v>46685</v>
      </c>
      <c r="K2327" s="69">
        <v>3.18</v>
      </c>
      <c r="L2327" s="68" t="s">
        <v>2609</v>
      </c>
      <c r="M2327" s="71">
        <v>5.1000000000000004E-3</v>
      </c>
      <c r="N2327" t="str">
        <f>_xll.IMDP("BND",D2327,$N$1,A2327)</f>
        <v>지방공기업</v>
      </c>
      <c r="O2327">
        <f t="shared" si="36"/>
        <v>5.0316600000000003E-3</v>
      </c>
    </row>
    <row r="2328" spans="1:15" x14ac:dyDescent="0.3">
      <c r="A2328" s="73">
        <v>46311</v>
      </c>
      <c r="B2328" s="67" t="s">
        <v>2090</v>
      </c>
      <c r="C2328" s="68" t="s">
        <v>2811</v>
      </c>
      <c r="D2328" s="68" t="s">
        <v>5967</v>
      </c>
      <c r="E2328" s="67" t="s">
        <v>5968</v>
      </c>
      <c r="F2328" s="69">
        <v>4.0620000000000003</v>
      </c>
      <c r="G2328" s="70">
        <v>1.0323</v>
      </c>
      <c r="H2328" s="70">
        <v>1.3352999999999999</v>
      </c>
      <c r="I2328" s="73">
        <v>45607</v>
      </c>
      <c r="J2328" s="73">
        <v>46702</v>
      </c>
      <c r="K2328" s="69">
        <v>3.19</v>
      </c>
      <c r="L2328" s="68" t="s">
        <v>2609</v>
      </c>
      <c r="M2328" s="71">
        <v>7.4000000000000003E-3</v>
      </c>
      <c r="N2328" t="str">
        <f>_xll.IMDP("BND",D2328,$N$1,A2328)</f>
        <v>지방공기업</v>
      </c>
      <c r="O2328">
        <f t="shared" si="36"/>
        <v>7.6390200000000007E-3</v>
      </c>
    </row>
    <row r="2329" spans="1:15" x14ac:dyDescent="0.3">
      <c r="A2329" s="73">
        <v>46311</v>
      </c>
      <c r="B2329" s="67" t="s">
        <v>2090</v>
      </c>
      <c r="C2329" s="68" t="s">
        <v>2811</v>
      </c>
      <c r="D2329" s="68" t="s">
        <v>5969</v>
      </c>
      <c r="E2329" s="67" t="s">
        <v>5970</v>
      </c>
      <c r="F2329" s="69">
        <v>4.2610000000000001</v>
      </c>
      <c r="G2329" s="70">
        <v>3.0535000000000001</v>
      </c>
      <c r="H2329" s="70">
        <v>10.4284</v>
      </c>
      <c r="I2329" s="73">
        <v>45678</v>
      </c>
      <c r="J2329" s="73">
        <v>47504</v>
      </c>
      <c r="K2329" s="69">
        <v>3.01</v>
      </c>
      <c r="L2329" s="68" t="s">
        <v>2609</v>
      </c>
      <c r="M2329" s="71">
        <v>8.0999999999999996E-3</v>
      </c>
      <c r="N2329" t="str">
        <f>_xll.IMDP("BND",D2329,$N$1,A2329)</f>
        <v>지방공기업</v>
      </c>
      <c r="O2329">
        <f t="shared" si="36"/>
        <v>2.4733350000000001E-2</v>
      </c>
    </row>
    <row r="2330" spans="1:15" x14ac:dyDescent="0.3">
      <c r="A2330" s="73">
        <v>46311</v>
      </c>
      <c r="B2330" s="67" t="s">
        <v>2090</v>
      </c>
      <c r="C2330" s="68" t="s">
        <v>2811</v>
      </c>
      <c r="D2330" s="68" t="s">
        <v>5971</v>
      </c>
      <c r="E2330" s="67" t="s">
        <v>5972</v>
      </c>
      <c r="F2330" s="69">
        <v>3.5659999999999998</v>
      </c>
      <c r="G2330" s="70">
        <v>0.30790000000000001</v>
      </c>
      <c r="H2330" s="70">
        <v>0.1716</v>
      </c>
      <c r="I2330" s="73">
        <v>45699</v>
      </c>
      <c r="J2330" s="73">
        <v>46429</v>
      </c>
      <c r="K2330" s="69">
        <v>2.91</v>
      </c>
      <c r="L2330" s="68" t="s">
        <v>2609</v>
      </c>
      <c r="M2330" s="71">
        <v>6.4999999999999997E-3</v>
      </c>
      <c r="N2330" t="str">
        <f>_xll.IMDP("BND",D2330,$N$1,A2330)</f>
        <v>지방공기업</v>
      </c>
      <c r="O2330">
        <f t="shared" si="36"/>
        <v>2.0013499999999998E-3</v>
      </c>
    </row>
    <row r="2331" spans="1:15" x14ac:dyDescent="0.3">
      <c r="A2331" s="73">
        <v>46311</v>
      </c>
      <c r="B2331" s="67" t="s">
        <v>2090</v>
      </c>
      <c r="C2331" s="68" t="s">
        <v>2811</v>
      </c>
      <c r="D2331" s="68" t="s">
        <v>5973</v>
      </c>
      <c r="E2331" s="67" t="s">
        <v>5974</v>
      </c>
      <c r="F2331" s="69">
        <v>4.2679999999999998</v>
      </c>
      <c r="G2331" s="70">
        <v>3.1629999999999998</v>
      </c>
      <c r="H2331" s="70">
        <v>11.849299999999999</v>
      </c>
      <c r="I2331" s="73">
        <v>45726</v>
      </c>
      <c r="J2331" s="73">
        <v>47550</v>
      </c>
      <c r="K2331" s="69">
        <v>2.95</v>
      </c>
      <c r="L2331" s="68" t="s">
        <v>2609</v>
      </c>
      <c r="M2331" s="71">
        <v>4.4999999999999997E-3</v>
      </c>
      <c r="N2331" t="str">
        <f>_xll.IMDP("BND",D2331,$N$1,A2331)</f>
        <v>지방공기업</v>
      </c>
      <c r="O2331">
        <f t="shared" si="36"/>
        <v>1.4233499999999998E-2</v>
      </c>
    </row>
    <row r="2332" spans="1:15" x14ac:dyDescent="0.3">
      <c r="A2332" s="73">
        <v>46311</v>
      </c>
      <c r="B2332" s="67" t="s">
        <v>2090</v>
      </c>
      <c r="C2332" s="68" t="s">
        <v>2811</v>
      </c>
      <c r="D2332" s="68" t="s">
        <v>5975</v>
      </c>
      <c r="E2332" s="67" t="s">
        <v>5976</v>
      </c>
      <c r="F2332" s="69">
        <v>3.8069999999999999</v>
      </c>
      <c r="G2332" s="70">
        <v>0.48970000000000002</v>
      </c>
      <c r="H2332" s="70">
        <v>0.48309999999999997</v>
      </c>
      <c r="I2332" s="73">
        <v>45768</v>
      </c>
      <c r="J2332" s="73">
        <v>46498</v>
      </c>
      <c r="K2332" s="69">
        <v>2.61</v>
      </c>
      <c r="L2332" s="68" t="s">
        <v>2609</v>
      </c>
      <c r="M2332" s="71">
        <v>5.5999999999999999E-3</v>
      </c>
      <c r="N2332" t="str">
        <f>_xll.IMDP("BND",D2332,$N$1,A2332)</f>
        <v>지방공기업</v>
      </c>
      <c r="O2332">
        <f t="shared" si="36"/>
        <v>2.7423199999999999E-3</v>
      </c>
    </row>
    <row r="2333" spans="1:15" x14ac:dyDescent="0.3">
      <c r="A2333" s="73">
        <v>46311</v>
      </c>
      <c r="B2333" s="67" t="s">
        <v>2090</v>
      </c>
      <c r="C2333" s="68" t="s">
        <v>2811</v>
      </c>
      <c r="D2333" s="68" t="s">
        <v>5977</v>
      </c>
      <c r="E2333" s="67" t="s">
        <v>5978</v>
      </c>
      <c r="F2333" s="69">
        <v>3.8780000000000001</v>
      </c>
      <c r="G2333" s="70">
        <v>0.56689999999999996</v>
      </c>
      <c r="H2333" s="70">
        <v>0.60240000000000005</v>
      </c>
      <c r="I2333" s="73">
        <v>45796</v>
      </c>
      <c r="J2333" s="73">
        <v>46526</v>
      </c>
      <c r="K2333" s="69">
        <v>2.56</v>
      </c>
      <c r="L2333" s="68" t="s">
        <v>2609</v>
      </c>
      <c r="M2333" s="71">
        <v>6.4999999999999997E-3</v>
      </c>
      <c r="N2333" t="str">
        <f>_xll.IMDP("BND",D2333,$N$1,A2333)</f>
        <v>지방공기업</v>
      </c>
      <c r="O2333">
        <f t="shared" si="36"/>
        <v>3.6848499999999995E-3</v>
      </c>
    </row>
    <row r="2334" spans="1:15" x14ac:dyDescent="0.3">
      <c r="A2334" s="73">
        <v>46311</v>
      </c>
      <c r="B2334" s="67" t="s">
        <v>2090</v>
      </c>
      <c r="C2334" s="68" t="s">
        <v>2811</v>
      </c>
      <c r="D2334" s="68" t="s">
        <v>5979</v>
      </c>
      <c r="E2334" s="67" t="s">
        <v>5980</v>
      </c>
      <c r="F2334" s="69">
        <v>3.9569999999999999</v>
      </c>
      <c r="G2334" s="70">
        <v>0.66059999999999997</v>
      </c>
      <c r="H2334" s="70">
        <v>0.76349999999999996</v>
      </c>
      <c r="I2334" s="73">
        <v>45832</v>
      </c>
      <c r="J2334" s="73">
        <v>46562</v>
      </c>
      <c r="K2334" s="69">
        <v>2.67</v>
      </c>
      <c r="L2334" s="68" t="s">
        <v>2609</v>
      </c>
      <c r="M2334" s="71">
        <v>5.5999999999999999E-3</v>
      </c>
      <c r="N2334" t="str">
        <f>_xll.IMDP("BND",D2334,$N$1,A2334)</f>
        <v>지방공기업</v>
      </c>
      <c r="O2334">
        <f t="shared" si="36"/>
        <v>3.6993599999999996E-3</v>
      </c>
    </row>
    <row r="2335" spans="1:15" x14ac:dyDescent="0.3">
      <c r="A2335" s="73">
        <v>46311</v>
      </c>
      <c r="B2335" s="67" t="s">
        <v>2090</v>
      </c>
      <c r="C2335" s="68" t="s">
        <v>2811</v>
      </c>
      <c r="D2335" s="68" t="s">
        <v>5981</v>
      </c>
      <c r="E2335" s="67" t="s">
        <v>5982</v>
      </c>
      <c r="F2335" s="69">
        <v>3.976</v>
      </c>
      <c r="G2335" s="70">
        <v>0.69710000000000005</v>
      </c>
      <c r="H2335" s="70">
        <v>0.83069999999999999</v>
      </c>
      <c r="I2335" s="73">
        <v>45845</v>
      </c>
      <c r="J2335" s="73">
        <v>46575</v>
      </c>
      <c r="K2335" s="69">
        <v>2.61</v>
      </c>
      <c r="L2335" s="68" t="s">
        <v>2609</v>
      </c>
      <c r="M2335" s="71">
        <v>4.5999999999999999E-3</v>
      </c>
      <c r="N2335" t="str">
        <f>_xll.IMDP("BND",D2335,$N$1,A2335)</f>
        <v>지방공기업</v>
      </c>
      <c r="O2335">
        <f t="shared" si="36"/>
        <v>3.2066600000000001E-3</v>
      </c>
    </row>
    <row r="2336" spans="1:15" x14ac:dyDescent="0.3">
      <c r="A2336" s="73">
        <v>46311</v>
      </c>
      <c r="B2336" s="67" t="s">
        <v>2090</v>
      </c>
      <c r="C2336" s="68" t="s">
        <v>2811</v>
      </c>
      <c r="D2336" s="68" t="s">
        <v>5983</v>
      </c>
      <c r="E2336" s="67" t="s">
        <v>5984</v>
      </c>
      <c r="F2336" s="69">
        <v>4.165</v>
      </c>
      <c r="G2336" s="70">
        <v>1.7827999999999999</v>
      </c>
      <c r="H2336" s="70">
        <v>4.0938999999999997</v>
      </c>
      <c r="I2336" s="73">
        <v>45897</v>
      </c>
      <c r="J2336" s="73">
        <v>46993</v>
      </c>
      <c r="K2336" s="69">
        <v>2.59</v>
      </c>
      <c r="L2336" s="68" t="s">
        <v>2609</v>
      </c>
      <c r="M2336" s="71">
        <v>4.1000000000000003E-3</v>
      </c>
      <c r="N2336" t="str">
        <f>_xll.IMDP("BND",D2336,$N$1,A2336)</f>
        <v>지방공기업</v>
      </c>
      <c r="O2336">
        <f t="shared" si="36"/>
        <v>7.3094800000000001E-3</v>
      </c>
    </row>
    <row r="2337" spans="1:15" x14ac:dyDescent="0.3">
      <c r="A2337" s="73">
        <v>46311</v>
      </c>
      <c r="B2337" s="67" t="s">
        <v>2090</v>
      </c>
      <c r="C2337" s="68" t="s">
        <v>2811</v>
      </c>
      <c r="D2337" s="68" t="s">
        <v>5985</v>
      </c>
      <c r="E2337" s="67" t="s">
        <v>5986</v>
      </c>
      <c r="F2337" s="69">
        <v>4.0369999999999999</v>
      </c>
      <c r="G2337" s="70">
        <v>0.85340000000000005</v>
      </c>
      <c r="H2337" s="70">
        <v>1.1496</v>
      </c>
      <c r="I2337" s="73">
        <v>45905</v>
      </c>
      <c r="J2337" s="73">
        <v>46633</v>
      </c>
      <c r="K2337" s="69">
        <v>2.6</v>
      </c>
      <c r="L2337" s="68" t="s">
        <v>2609</v>
      </c>
      <c r="M2337" s="71">
        <v>9.5999999999999992E-3</v>
      </c>
      <c r="N2337" t="str">
        <f>_xll.IMDP("BND",D2337,$N$1,A2337)</f>
        <v>지방공기업</v>
      </c>
      <c r="O2337">
        <f t="shared" si="36"/>
        <v>8.1926399999999993E-3</v>
      </c>
    </row>
    <row r="2338" spans="1:15" x14ac:dyDescent="0.3">
      <c r="A2338" s="73">
        <v>46311</v>
      </c>
      <c r="B2338" s="67" t="s">
        <v>2090</v>
      </c>
      <c r="C2338" s="68" t="s">
        <v>2811</v>
      </c>
      <c r="D2338" s="68" t="s">
        <v>5987</v>
      </c>
      <c r="E2338" s="67" t="s">
        <v>5988</v>
      </c>
      <c r="F2338" s="69">
        <v>4.1859999999999999</v>
      </c>
      <c r="G2338" s="70">
        <v>1.9132</v>
      </c>
      <c r="H2338" s="70">
        <v>4.6940999999999997</v>
      </c>
      <c r="I2338" s="73">
        <v>45958</v>
      </c>
      <c r="J2338" s="73">
        <v>47053</v>
      </c>
      <c r="K2338" s="69">
        <v>2.83</v>
      </c>
      <c r="L2338" s="68" t="s">
        <v>2609</v>
      </c>
      <c r="M2338" s="71">
        <v>2.3E-3</v>
      </c>
      <c r="N2338" t="str">
        <f>_xll.IMDP("BND",D2338,$N$1,A2338)</f>
        <v>지방공기업</v>
      </c>
      <c r="O2338">
        <f t="shared" si="36"/>
        <v>4.4003599999999999E-3</v>
      </c>
    </row>
    <row r="2339" spans="1:15" x14ac:dyDescent="0.3">
      <c r="A2339" s="73">
        <v>46311</v>
      </c>
      <c r="B2339" s="67" t="s">
        <v>2090</v>
      </c>
      <c r="C2339" s="68" t="s">
        <v>2811</v>
      </c>
      <c r="D2339" s="68" t="s">
        <v>5989</v>
      </c>
      <c r="E2339" s="67" t="s">
        <v>5990</v>
      </c>
      <c r="F2339" s="69">
        <v>4.1840000000000002</v>
      </c>
      <c r="G2339" s="70">
        <v>1.9343999999999999</v>
      </c>
      <c r="H2339" s="70">
        <v>4.7948000000000004</v>
      </c>
      <c r="I2339" s="73">
        <v>45968</v>
      </c>
      <c r="J2339" s="73">
        <v>47064</v>
      </c>
      <c r="K2339" s="69">
        <v>3.12</v>
      </c>
      <c r="L2339" s="68" t="s">
        <v>2609</v>
      </c>
      <c r="M2339" s="71">
        <v>7.7999999999999996E-3</v>
      </c>
      <c r="N2339" t="str">
        <f>_xll.IMDP("BND",D2339,$N$1,A2339)</f>
        <v>지방공기업</v>
      </c>
      <c r="O2339">
        <f t="shared" si="36"/>
        <v>1.5088319999999999E-2</v>
      </c>
    </row>
    <row r="2340" spans="1:15" x14ac:dyDescent="0.3">
      <c r="A2340" s="73">
        <v>46311</v>
      </c>
      <c r="B2340" s="67" t="s">
        <v>2090</v>
      </c>
      <c r="C2340" s="68" t="s">
        <v>2811</v>
      </c>
      <c r="D2340" s="68" t="s">
        <v>5991</v>
      </c>
      <c r="E2340" s="67" t="s">
        <v>5992</v>
      </c>
      <c r="F2340" s="69">
        <v>4.0650000000000004</v>
      </c>
      <c r="G2340" s="70">
        <v>1.0781000000000001</v>
      </c>
      <c r="H2340" s="70">
        <v>1.7085999999999999</v>
      </c>
      <c r="I2340" s="73">
        <v>45994</v>
      </c>
      <c r="J2340" s="73">
        <v>46724</v>
      </c>
      <c r="K2340" s="69">
        <v>3.1</v>
      </c>
      <c r="L2340" s="68" t="s">
        <v>2609</v>
      </c>
      <c r="M2340" s="71">
        <v>5.5999999999999999E-3</v>
      </c>
      <c r="N2340" t="str">
        <f>_xll.IMDP("BND",D2340,$N$1,A2340)</f>
        <v>지방공기업</v>
      </c>
      <c r="O2340">
        <f t="shared" si="36"/>
        <v>6.0373600000000003E-3</v>
      </c>
    </row>
    <row r="2341" spans="1:15" x14ac:dyDescent="0.3">
      <c r="A2341" s="73">
        <v>46311</v>
      </c>
      <c r="B2341" s="67" t="s">
        <v>2090</v>
      </c>
      <c r="C2341" s="68" t="s">
        <v>2811</v>
      </c>
      <c r="D2341" s="68" t="s">
        <v>5993</v>
      </c>
      <c r="E2341" s="67" t="s">
        <v>5994</v>
      </c>
      <c r="F2341" s="69">
        <v>4.2039999999999997</v>
      </c>
      <c r="G2341" s="70">
        <v>2.1747000000000001</v>
      </c>
      <c r="H2341" s="70">
        <v>5.9179000000000004</v>
      </c>
      <c r="I2341" s="73">
        <v>46063</v>
      </c>
      <c r="J2341" s="73">
        <v>47158</v>
      </c>
      <c r="K2341" s="69">
        <v>3.74</v>
      </c>
      <c r="L2341" s="68" t="s">
        <v>2609</v>
      </c>
      <c r="M2341" s="71">
        <v>3.7000000000000002E-3</v>
      </c>
      <c r="N2341" t="str">
        <f>_xll.IMDP("BND",D2341,$N$1,A2341)</f>
        <v>지방공기업</v>
      </c>
      <c r="O2341">
        <f t="shared" si="36"/>
        <v>8.0463900000000005E-3</v>
      </c>
    </row>
    <row r="2342" spans="1:15" x14ac:dyDescent="0.3">
      <c r="A2342" s="73">
        <v>46311</v>
      </c>
      <c r="B2342" s="67" t="s">
        <v>2090</v>
      </c>
      <c r="C2342" s="68" t="s">
        <v>2811</v>
      </c>
      <c r="D2342" s="68" t="s">
        <v>5995</v>
      </c>
      <c r="E2342" s="67" t="s">
        <v>5996</v>
      </c>
      <c r="F2342" s="69">
        <v>4.09</v>
      </c>
      <c r="G2342" s="70">
        <v>1.3998999999999999</v>
      </c>
      <c r="H2342" s="70">
        <v>2.6671</v>
      </c>
      <c r="I2342" s="73">
        <v>46115</v>
      </c>
      <c r="J2342" s="73">
        <v>46846</v>
      </c>
      <c r="K2342" s="69">
        <v>3.74</v>
      </c>
      <c r="L2342" s="68" t="s">
        <v>2609</v>
      </c>
      <c r="M2342" s="71">
        <v>7.4000000000000003E-3</v>
      </c>
      <c r="N2342" t="str">
        <f>_xll.IMDP("BND",D2342,$N$1,A2342)</f>
        <v>지방공기업</v>
      </c>
      <c r="O2342">
        <f t="shared" si="36"/>
        <v>1.035926E-2</v>
      </c>
    </row>
    <row r="2343" spans="1:15" x14ac:dyDescent="0.3">
      <c r="A2343" s="73">
        <v>46311</v>
      </c>
      <c r="B2343" s="67" t="s">
        <v>2090</v>
      </c>
      <c r="C2343" s="68" t="s">
        <v>2811</v>
      </c>
      <c r="D2343" s="68" t="s">
        <v>260</v>
      </c>
      <c r="E2343" s="67" t="s">
        <v>262</v>
      </c>
      <c r="F2343" s="69">
        <v>4.1070000000000002</v>
      </c>
      <c r="G2343" s="70">
        <v>1.4875</v>
      </c>
      <c r="H2343" s="70">
        <v>3.0007999999999999</v>
      </c>
      <c r="I2343" s="73">
        <v>46157</v>
      </c>
      <c r="J2343" s="73">
        <v>46888</v>
      </c>
      <c r="K2343" s="69">
        <v>3.79</v>
      </c>
      <c r="L2343" s="68" t="s">
        <v>2609</v>
      </c>
      <c r="M2343" s="71">
        <v>5.1999999999999998E-3</v>
      </c>
      <c r="N2343" t="str">
        <f>_xll.IMDP("BND",D2343,$N$1,A2343)</f>
        <v>지방공기업</v>
      </c>
      <c r="O2343">
        <f t="shared" si="36"/>
        <v>7.7349999999999997E-3</v>
      </c>
    </row>
    <row r="2344" spans="1:15" x14ac:dyDescent="0.3">
      <c r="A2344" s="73">
        <v>46311</v>
      </c>
      <c r="B2344" s="67" t="s">
        <v>2090</v>
      </c>
      <c r="C2344" s="68" t="s">
        <v>2811</v>
      </c>
      <c r="D2344" s="68" t="s">
        <v>13964</v>
      </c>
      <c r="E2344" s="67" t="s">
        <v>13965</v>
      </c>
      <c r="F2344" s="69">
        <v>4.1820000000000004</v>
      </c>
      <c r="G2344" s="70">
        <v>1.8552999999999999</v>
      </c>
      <c r="H2344" s="70">
        <v>4.4508999999999999</v>
      </c>
      <c r="I2344" s="73">
        <v>46198</v>
      </c>
      <c r="J2344" s="73">
        <v>47036</v>
      </c>
      <c r="K2344" s="69">
        <v>4.08</v>
      </c>
      <c r="L2344" s="68" t="s">
        <v>2609</v>
      </c>
      <c r="M2344" s="71">
        <v>1.8700000000000001E-2</v>
      </c>
      <c r="N2344" t="str">
        <f>_xll.IMDP("BND",D2344,$N$1,A2344)</f>
        <v>지방공기업</v>
      </c>
      <c r="O2344">
        <f t="shared" si="36"/>
        <v>3.469411E-2</v>
      </c>
    </row>
    <row r="2345" spans="1:15" x14ac:dyDescent="0.3">
      <c r="A2345" s="73">
        <v>46311</v>
      </c>
      <c r="B2345" s="67" t="s">
        <v>2090</v>
      </c>
      <c r="C2345" s="68" t="s">
        <v>2811</v>
      </c>
      <c r="D2345" s="68" t="s">
        <v>14074</v>
      </c>
      <c r="E2345" s="67" t="s">
        <v>14075</v>
      </c>
      <c r="F2345" s="69">
        <v>4.2240000000000002</v>
      </c>
      <c r="G2345" s="70">
        <v>2.2795000000000001</v>
      </c>
      <c r="H2345" s="70">
        <v>6.4973999999999998</v>
      </c>
      <c r="I2345" s="73">
        <v>46205</v>
      </c>
      <c r="J2345" s="73">
        <v>47211</v>
      </c>
      <c r="K2345" s="69">
        <v>4.2</v>
      </c>
      <c r="L2345" s="68" t="s">
        <v>2609</v>
      </c>
      <c r="M2345" s="71">
        <v>2.81E-2</v>
      </c>
      <c r="N2345" t="str">
        <f>_xll.IMDP("BND",D2345,$N$1,A2345)</f>
        <v>지방공기업</v>
      </c>
      <c r="O2345">
        <f t="shared" si="36"/>
        <v>6.4053949999999998E-2</v>
      </c>
    </row>
    <row r="2346" spans="1:15" x14ac:dyDescent="0.3">
      <c r="A2346" s="73">
        <v>46311</v>
      </c>
      <c r="B2346" s="67" t="s">
        <v>2090</v>
      </c>
      <c r="C2346" s="68" t="s">
        <v>2811</v>
      </c>
      <c r="D2346" s="68" t="s">
        <v>14748</v>
      </c>
      <c r="E2346" s="67" t="s">
        <v>14749</v>
      </c>
      <c r="F2346" s="69">
        <v>4.2469999999999999</v>
      </c>
      <c r="G2346" s="70">
        <v>2.5981000000000001</v>
      </c>
      <c r="H2346" s="70">
        <v>8.2642000000000007</v>
      </c>
      <c r="I2346" s="73">
        <v>46241</v>
      </c>
      <c r="J2346" s="73">
        <v>47337</v>
      </c>
      <c r="K2346" s="69">
        <v>4.1399999999999997</v>
      </c>
      <c r="L2346" s="68" t="s">
        <v>2609</v>
      </c>
      <c r="M2346" s="71">
        <v>1.4E-2</v>
      </c>
      <c r="N2346" t="str">
        <f>_xll.IMDP("BND",D2346,$N$1,A2346)</f>
        <v>지방공기업</v>
      </c>
      <c r="O2346">
        <f t="shared" si="36"/>
        <v>3.63734E-2</v>
      </c>
    </row>
    <row r="2347" spans="1:15" x14ac:dyDescent="0.3">
      <c r="A2347" s="73">
        <v>46311</v>
      </c>
      <c r="B2347" s="67" t="s">
        <v>2090</v>
      </c>
      <c r="C2347" s="68" t="s">
        <v>2811</v>
      </c>
      <c r="D2347" s="68" t="s">
        <v>15523</v>
      </c>
      <c r="E2347" s="67" t="s">
        <v>15524</v>
      </c>
      <c r="F2347" s="69">
        <v>4.0860000000000003</v>
      </c>
      <c r="G2347" s="70">
        <v>1.3479000000000001</v>
      </c>
      <c r="H2347" s="70">
        <v>2.5009000000000001</v>
      </c>
      <c r="I2347" s="73">
        <v>46280</v>
      </c>
      <c r="J2347" s="73">
        <v>46827</v>
      </c>
      <c r="K2347" s="69">
        <v>4.21</v>
      </c>
      <c r="L2347" s="68" t="s">
        <v>2609</v>
      </c>
      <c r="M2347" s="71">
        <v>1.03E-2</v>
      </c>
      <c r="N2347" t="str">
        <f>_xll.IMDP("BND",D2347,$N$1,A2347)</f>
        <v>지방공기업</v>
      </c>
      <c r="O2347">
        <f t="shared" si="36"/>
        <v>1.3883370000000001E-2</v>
      </c>
    </row>
    <row r="2348" spans="1:15" x14ac:dyDescent="0.3">
      <c r="A2348" s="73">
        <v>46311</v>
      </c>
      <c r="B2348" s="67" t="s">
        <v>2090</v>
      </c>
      <c r="C2348" s="68" t="s">
        <v>2811</v>
      </c>
      <c r="D2348" s="68" t="s">
        <v>5997</v>
      </c>
      <c r="E2348" s="67" t="s">
        <v>5998</v>
      </c>
      <c r="F2348" s="69">
        <v>3.895</v>
      </c>
      <c r="G2348" s="70">
        <v>0.59350000000000003</v>
      </c>
      <c r="H2348" s="70">
        <v>0.50190000000000001</v>
      </c>
      <c r="I2348" s="73">
        <v>45439</v>
      </c>
      <c r="J2348" s="73">
        <v>46534</v>
      </c>
      <c r="K2348" s="69">
        <v>3.62</v>
      </c>
      <c r="L2348" s="68" t="s">
        <v>2609</v>
      </c>
      <c r="M2348" s="71">
        <v>2.8E-3</v>
      </c>
      <c r="N2348" t="str">
        <f>_xll.IMDP("BND",D2348,$N$1,A2348)</f>
        <v>지방공기업</v>
      </c>
      <c r="O2348">
        <f t="shared" si="36"/>
        <v>1.6618E-3</v>
      </c>
    </row>
    <row r="2349" spans="1:15" x14ac:dyDescent="0.3">
      <c r="A2349" s="73">
        <v>46311</v>
      </c>
      <c r="B2349" s="67" t="s">
        <v>2090</v>
      </c>
      <c r="C2349" s="68" t="s">
        <v>2811</v>
      </c>
      <c r="D2349" s="68" t="s">
        <v>5999</v>
      </c>
      <c r="E2349" s="67" t="s">
        <v>6000</v>
      </c>
      <c r="F2349" s="69">
        <v>4.2389999999999999</v>
      </c>
      <c r="G2349" s="70">
        <v>2.5323000000000002</v>
      </c>
      <c r="H2349" s="70">
        <v>7.2230999999999996</v>
      </c>
      <c r="I2349" s="73">
        <v>45464</v>
      </c>
      <c r="J2349" s="73">
        <v>47290</v>
      </c>
      <c r="K2349" s="69">
        <v>3.38</v>
      </c>
      <c r="L2349" s="68" t="s">
        <v>2609</v>
      </c>
      <c r="M2349" s="71">
        <v>2.7000000000000001E-3</v>
      </c>
      <c r="N2349" t="str">
        <f>_xll.IMDP("BND",D2349,$N$1,A2349)</f>
        <v>지방공기업</v>
      </c>
      <c r="O2349">
        <f t="shared" si="36"/>
        <v>6.8372100000000007E-3</v>
      </c>
    </row>
    <row r="2350" spans="1:15" x14ac:dyDescent="0.3">
      <c r="A2350" s="73">
        <v>46311</v>
      </c>
      <c r="B2350" s="67" t="s">
        <v>2090</v>
      </c>
      <c r="C2350" s="68" t="s">
        <v>2811</v>
      </c>
      <c r="D2350" s="68" t="s">
        <v>6001</v>
      </c>
      <c r="E2350" s="67" t="s">
        <v>6002</v>
      </c>
      <c r="F2350" s="69">
        <v>4.0419999999999998</v>
      </c>
      <c r="G2350" s="70">
        <v>0.88029999999999997</v>
      </c>
      <c r="H2350" s="70">
        <v>0.99950000000000006</v>
      </c>
      <c r="I2350" s="73">
        <v>45548</v>
      </c>
      <c r="J2350" s="73">
        <v>46643</v>
      </c>
      <c r="K2350" s="69">
        <v>3.19</v>
      </c>
      <c r="L2350" s="68" t="s">
        <v>2609</v>
      </c>
      <c r="M2350" s="71">
        <v>4.1999999999999997E-3</v>
      </c>
      <c r="N2350" t="str">
        <f>_xll.IMDP("BND",D2350,$N$1,A2350)</f>
        <v>지방공기업</v>
      </c>
      <c r="O2350">
        <f t="shared" si="36"/>
        <v>3.6972599999999995E-3</v>
      </c>
    </row>
    <row r="2351" spans="1:15" x14ac:dyDescent="0.3">
      <c r="A2351" s="73">
        <v>46311</v>
      </c>
      <c r="B2351" s="67" t="s">
        <v>2090</v>
      </c>
      <c r="C2351" s="68" t="s">
        <v>2811</v>
      </c>
      <c r="D2351" s="68" t="s">
        <v>6003</v>
      </c>
      <c r="E2351" s="67" t="s">
        <v>6004</v>
      </c>
      <c r="F2351" s="69">
        <v>4.0670000000000002</v>
      </c>
      <c r="G2351" s="70">
        <v>1.1104000000000001</v>
      </c>
      <c r="H2351" s="70">
        <v>1.5209999999999999</v>
      </c>
      <c r="I2351" s="73">
        <v>45635</v>
      </c>
      <c r="J2351" s="73">
        <v>46730</v>
      </c>
      <c r="K2351" s="69">
        <v>2.97</v>
      </c>
      <c r="L2351" s="68" t="s">
        <v>2609</v>
      </c>
      <c r="M2351" s="71">
        <v>3.7000000000000002E-3</v>
      </c>
      <c r="N2351" t="str">
        <f>_xll.IMDP("BND",D2351,$N$1,A2351)</f>
        <v>지방공기업</v>
      </c>
      <c r="O2351">
        <f t="shared" si="36"/>
        <v>4.1084800000000003E-3</v>
      </c>
    </row>
    <row r="2352" spans="1:15" x14ac:dyDescent="0.3">
      <c r="A2352" s="73">
        <v>46311</v>
      </c>
      <c r="B2352" s="67" t="s">
        <v>2090</v>
      </c>
      <c r="C2352" s="68" t="s">
        <v>2811</v>
      </c>
      <c r="D2352" s="68" t="s">
        <v>6005</v>
      </c>
      <c r="E2352" s="67" t="s">
        <v>6006</v>
      </c>
      <c r="F2352" s="69">
        <v>4.0739999999999998</v>
      </c>
      <c r="G2352" s="70">
        <v>1.2161</v>
      </c>
      <c r="H2352" s="70">
        <v>1.8035000000000001</v>
      </c>
      <c r="I2352" s="73">
        <v>45678</v>
      </c>
      <c r="J2352" s="73">
        <v>46773</v>
      </c>
      <c r="K2352" s="69">
        <v>2.89</v>
      </c>
      <c r="L2352" s="68" t="s">
        <v>2609</v>
      </c>
      <c r="M2352" s="71">
        <v>6.8999999999999999E-3</v>
      </c>
      <c r="N2352" t="str">
        <f>_xll.IMDP("BND",D2352,$N$1,A2352)</f>
        <v>지방공기업</v>
      </c>
      <c r="O2352">
        <f t="shared" si="36"/>
        <v>8.3910900000000004E-3</v>
      </c>
    </row>
    <row r="2353" spans="1:15" x14ac:dyDescent="0.3">
      <c r="A2353" s="73">
        <v>46311</v>
      </c>
      <c r="B2353" s="67" t="s">
        <v>2090</v>
      </c>
      <c r="C2353" s="68" t="s">
        <v>2811</v>
      </c>
      <c r="D2353" s="68" t="s">
        <v>1555</v>
      </c>
      <c r="E2353" s="67" t="s">
        <v>1557</v>
      </c>
      <c r="F2353" s="69">
        <v>4.2629999999999999</v>
      </c>
      <c r="G2353" s="70">
        <v>3.1105999999999998</v>
      </c>
      <c r="H2353" s="70">
        <v>10.7934</v>
      </c>
      <c r="I2353" s="73">
        <v>45699</v>
      </c>
      <c r="J2353" s="73">
        <v>47525</v>
      </c>
      <c r="K2353" s="69">
        <v>3</v>
      </c>
      <c r="L2353" s="68" t="s">
        <v>2609</v>
      </c>
      <c r="M2353" s="71">
        <v>4.8999999999999998E-3</v>
      </c>
      <c r="N2353" t="str">
        <f>_xll.IMDP("BND",D2353,$N$1,A2353)</f>
        <v>지방공기업</v>
      </c>
      <c r="O2353">
        <f t="shared" si="36"/>
        <v>1.5241939999999999E-2</v>
      </c>
    </row>
    <row r="2354" spans="1:15" x14ac:dyDescent="0.3">
      <c r="A2354" s="73">
        <v>46311</v>
      </c>
      <c r="B2354" s="67" t="s">
        <v>2090</v>
      </c>
      <c r="C2354" s="68" t="s">
        <v>2811</v>
      </c>
      <c r="D2354" s="68" t="s">
        <v>6007</v>
      </c>
      <c r="E2354" s="67" t="s">
        <v>6008</v>
      </c>
      <c r="F2354" s="69">
        <v>4.085</v>
      </c>
      <c r="G2354" s="70">
        <v>1.3433999999999999</v>
      </c>
      <c r="H2354" s="70">
        <v>2.4798</v>
      </c>
      <c r="I2354" s="73">
        <v>45726</v>
      </c>
      <c r="J2354" s="73">
        <v>46822</v>
      </c>
      <c r="K2354" s="69">
        <v>2.88</v>
      </c>
      <c r="L2354" s="68" t="s">
        <v>2609</v>
      </c>
      <c r="M2354" s="71">
        <v>5.0000000000000001E-3</v>
      </c>
      <c r="N2354" t="str">
        <f>_xll.IMDP("BND",D2354,$N$1,A2354)</f>
        <v>지방공기업</v>
      </c>
      <c r="O2354">
        <f t="shared" si="36"/>
        <v>6.7169999999999999E-3</v>
      </c>
    </row>
    <row r="2355" spans="1:15" x14ac:dyDescent="0.3">
      <c r="A2355" s="73">
        <v>46311</v>
      </c>
      <c r="B2355" s="67" t="s">
        <v>2090</v>
      </c>
      <c r="C2355" s="68" t="s">
        <v>2811</v>
      </c>
      <c r="D2355" s="68" t="s">
        <v>6009</v>
      </c>
      <c r="E2355" s="67" t="s">
        <v>6010</v>
      </c>
      <c r="F2355" s="69">
        <v>4.0590000000000002</v>
      </c>
      <c r="G2355" s="70">
        <v>0.96619999999999995</v>
      </c>
      <c r="H2355" s="70">
        <v>1.4225000000000001</v>
      </c>
      <c r="I2355" s="73">
        <v>45768</v>
      </c>
      <c r="J2355" s="73">
        <v>46681</v>
      </c>
      <c r="K2355" s="69">
        <v>2.63</v>
      </c>
      <c r="L2355" s="68" t="s">
        <v>2609</v>
      </c>
      <c r="M2355" s="71">
        <v>5.1000000000000004E-3</v>
      </c>
      <c r="N2355" t="str">
        <f>_xll.IMDP("BND",D2355,$N$1,A2355)</f>
        <v>지방공기업</v>
      </c>
      <c r="O2355">
        <f t="shared" si="36"/>
        <v>4.9276199999999997E-3</v>
      </c>
    </row>
    <row r="2356" spans="1:15" x14ac:dyDescent="0.3">
      <c r="A2356" s="73">
        <v>46311</v>
      </c>
      <c r="B2356" s="67" t="s">
        <v>2090</v>
      </c>
      <c r="C2356" s="68" t="s">
        <v>2811</v>
      </c>
      <c r="D2356" s="68" t="s">
        <v>6011</v>
      </c>
      <c r="E2356" s="67" t="s">
        <v>6012</v>
      </c>
      <c r="F2356" s="69">
        <v>4.1280000000000001</v>
      </c>
      <c r="G2356" s="70">
        <v>1.6048</v>
      </c>
      <c r="H2356" s="70">
        <v>3.4060000000000001</v>
      </c>
      <c r="I2356" s="73">
        <v>45832</v>
      </c>
      <c r="J2356" s="73">
        <v>46927</v>
      </c>
      <c r="K2356" s="69">
        <v>2.76</v>
      </c>
      <c r="L2356" s="68" t="s">
        <v>2609</v>
      </c>
      <c r="M2356" s="71">
        <v>4.5999999999999999E-3</v>
      </c>
      <c r="N2356" t="str">
        <f>_xll.IMDP("BND",D2356,$N$1,A2356)</f>
        <v>지방공기업</v>
      </c>
      <c r="O2356">
        <f t="shared" si="36"/>
        <v>7.3820800000000001E-3</v>
      </c>
    </row>
    <row r="2357" spans="1:15" x14ac:dyDescent="0.3">
      <c r="A2357" s="73">
        <v>46311</v>
      </c>
      <c r="B2357" s="67" t="s">
        <v>2090</v>
      </c>
      <c r="C2357" s="68" t="s">
        <v>2811</v>
      </c>
      <c r="D2357" s="68" t="s">
        <v>6013</v>
      </c>
      <c r="E2357" s="67" t="s">
        <v>6014</v>
      </c>
      <c r="F2357" s="69">
        <v>4.1360000000000001</v>
      </c>
      <c r="G2357" s="70">
        <v>1.6431</v>
      </c>
      <c r="H2357" s="70">
        <v>3.5486</v>
      </c>
      <c r="I2357" s="73">
        <v>45845</v>
      </c>
      <c r="J2357" s="73">
        <v>46941</v>
      </c>
      <c r="K2357" s="69">
        <v>2.7</v>
      </c>
      <c r="L2357" s="68" t="s">
        <v>2609</v>
      </c>
      <c r="M2357" s="71">
        <v>4.5999999999999999E-3</v>
      </c>
      <c r="N2357" t="str">
        <f>_xll.IMDP("BND",D2357,$N$1,A2357)</f>
        <v>지방공기업</v>
      </c>
      <c r="O2357">
        <f t="shared" si="36"/>
        <v>7.5582599999999998E-3</v>
      </c>
    </row>
    <row r="2358" spans="1:15" x14ac:dyDescent="0.3">
      <c r="A2358" s="73">
        <v>46311</v>
      </c>
      <c r="B2358" s="67" t="s">
        <v>2090</v>
      </c>
      <c r="C2358" s="68" t="s">
        <v>2811</v>
      </c>
      <c r="D2358" s="68" t="s">
        <v>6015</v>
      </c>
      <c r="E2358" s="67" t="s">
        <v>6016</v>
      </c>
      <c r="F2358" s="69">
        <v>4.0330000000000004</v>
      </c>
      <c r="G2358" s="70">
        <v>0.82889999999999997</v>
      </c>
      <c r="H2358" s="70">
        <v>1.0963000000000001</v>
      </c>
      <c r="I2358" s="73">
        <v>45897</v>
      </c>
      <c r="J2358" s="73">
        <v>46626</v>
      </c>
      <c r="K2358" s="69">
        <v>2.5299999999999998</v>
      </c>
      <c r="L2358" s="68" t="s">
        <v>2609</v>
      </c>
      <c r="M2358" s="71">
        <v>4.5999999999999999E-3</v>
      </c>
      <c r="N2358" t="str">
        <f>_xll.IMDP("BND",D2358,$N$1,A2358)</f>
        <v>지방공기업</v>
      </c>
      <c r="O2358">
        <f t="shared" si="36"/>
        <v>3.8129399999999999E-3</v>
      </c>
    </row>
    <row r="2359" spans="1:15" x14ac:dyDescent="0.3">
      <c r="A2359" s="73">
        <v>46311</v>
      </c>
      <c r="B2359" s="67" t="s">
        <v>2090</v>
      </c>
      <c r="C2359" s="68" t="s">
        <v>2811</v>
      </c>
      <c r="D2359" s="68" t="s">
        <v>6017</v>
      </c>
      <c r="E2359" s="67" t="s">
        <v>6018</v>
      </c>
      <c r="F2359" s="69">
        <v>4.0410000000000004</v>
      </c>
      <c r="G2359" s="70">
        <v>0.87239999999999995</v>
      </c>
      <c r="H2359" s="70">
        <v>1.1917</v>
      </c>
      <c r="I2359" s="73">
        <v>45912</v>
      </c>
      <c r="J2359" s="73">
        <v>46640</v>
      </c>
      <c r="K2359" s="69">
        <v>2.58</v>
      </c>
      <c r="L2359" s="68" t="s">
        <v>2609</v>
      </c>
      <c r="M2359" s="71">
        <v>5.4999999999999997E-3</v>
      </c>
      <c r="N2359" t="str">
        <f>_xll.IMDP("BND",D2359,$N$1,A2359)</f>
        <v>지방공기업</v>
      </c>
      <c r="O2359">
        <f t="shared" si="36"/>
        <v>4.7981999999999999E-3</v>
      </c>
    </row>
    <row r="2360" spans="1:15" x14ac:dyDescent="0.3">
      <c r="A2360" s="73">
        <v>46311</v>
      </c>
      <c r="B2360" s="67" t="s">
        <v>2090</v>
      </c>
      <c r="C2360" s="68" t="s">
        <v>2811</v>
      </c>
      <c r="D2360" s="68" t="s">
        <v>6019</v>
      </c>
      <c r="E2360" s="67" t="s">
        <v>6020</v>
      </c>
      <c r="F2360" s="69">
        <v>4.1849999999999996</v>
      </c>
      <c r="G2360" s="70">
        <v>1.9133</v>
      </c>
      <c r="H2360" s="70">
        <v>4.6940999999999997</v>
      </c>
      <c r="I2360" s="73">
        <v>45958</v>
      </c>
      <c r="J2360" s="73">
        <v>47053</v>
      </c>
      <c r="K2360" s="69">
        <v>2.83</v>
      </c>
      <c r="L2360" s="68" t="s">
        <v>2609</v>
      </c>
      <c r="M2360" s="71">
        <v>7.3000000000000001E-3</v>
      </c>
      <c r="N2360" t="str">
        <f>_xll.IMDP("BND",D2360,$N$1,A2360)</f>
        <v>지방공기업</v>
      </c>
      <c r="O2360">
        <f t="shared" si="36"/>
        <v>1.396709E-2</v>
      </c>
    </row>
    <row r="2361" spans="1:15" x14ac:dyDescent="0.3">
      <c r="A2361" s="73">
        <v>46311</v>
      </c>
      <c r="B2361" s="67" t="s">
        <v>2090</v>
      </c>
      <c r="C2361" s="68" t="s">
        <v>2811</v>
      </c>
      <c r="D2361" s="68" t="s">
        <v>6021</v>
      </c>
      <c r="E2361" s="67" t="s">
        <v>6022</v>
      </c>
      <c r="F2361" s="69">
        <v>4.1909999999999998</v>
      </c>
      <c r="G2361" s="70">
        <v>1.9979</v>
      </c>
      <c r="H2361" s="70">
        <v>5.0782999999999996</v>
      </c>
      <c r="I2361" s="73">
        <v>45994</v>
      </c>
      <c r="J2361" s="73">
        <v>47088</v>
      </c>
      <c r="K2361" s="69">
        <v>3.23</v>
      </c>
      <c r="L2361" s="68" t="s">
        <v>2609</v>
      </c>
      <c r="M2361" s="71">
        <v>4.1000000000000003E-3</v>
      </c>
      <c r="N2361" t="str">
        <f>_xll.IMDP("BND",D2361,$N$1,A2361)</f>
        <v>지방공기업</v>
      </c>
      <c r="O2361">
        <f t="shared" si="36"/>
        <v>8.1913900000000015E-3</v>
      </c>
    </row>
    <row r="2362" spans="1:15" x14ac:dyDescent="0.3">
      <c r="A2362" s="73">
        <v>46311</v>
      </c>
      <c r="B2362" s="67" t="s">
        <v>2090</v>
      </c>
      <c r="C2362" s="68" t="s">
        <v>2811</v>
      </c>
      <c r="D2362" s="68" t="s">
        <v>6023</v>
      </c>
      <c r="E2362" s="67" t="s">
        <v>6024</v>
      </c>
      <c r="F2362" s="69">
        <v>4.0709999999999997</v>
      </c>
      <c r="G2362" s="70">
        <v>1.1687000000000001</v>
      </c>
      <c r="H2362" s="70">
        <v>1.9559</v>
      </c>
      <c r="I2362" s="73">
        <v>46028</v>
      </c>
      <c r="J2362" s="73">
        <v>46758</v>
      </c>
      <c r="K2362" s="69">
        <v>2.99</v>
      </c>
      <c r="L2362" s="68" t="s">
        <v>2609</v>
      </c>
      <c r="M2362" s="71">
        <v>8.8000000000000005E-3</v>
      </c>
      <c r="N2362" t="str">
        <f>_xll.IMDP("BND",D2362,$N$1,A2362)</f>
        <v>지방공기업</v>
      </c>
      <c r="O2362">
        <f t="shared" si="36"/>
        <v>1.0284560000000002E-2</v>
      </c>
    </row>
    <row r="2363" spans="1:15" x14ac:dyDescent="0.3">
      <c r="A2363" s="73">
        <v>46311</v>
      </c>
      <c r="B2363" s="67" t="s">
        <v>2090</v>
      </c>
      <c r="C2363" s="68" t="s">
        <v>2811</v>
      </c>
      <c r="D2363" s="68" t="s">
        <v>6025</v>
      </c>
      <c r="E2363" s="67" t="s">
        <v>6026</v>
      </c>
      <c r="F2363" s="69">
        <v>4.0789999999999997</v>
      </c>
      <c r="G2363" s="70">
        <v>1.2583</v>
      </c>
      <c r="H2363" s="70">
        <v>2.2201</v>
      </c>
      <c r="I2363" s="73">
        <v>46063</v>
      </c>
      <c r="J2363" s="73">
        <v>46793</v>
      </c>
      <c r="K2363" s="69">
        <v>3.5</v>
      </c>
      <c r="L2363" s="68" t="s">
        <v>2609</v>
      </c>
      <c r="M2363" s="71">
        <v>4.1999999999999997E-3</v>
      </c>
      <c r="N2363" t="str">
        <f>_xll.IMDP("BND",D2363,$N$1,A2363)</f>
        <v>지방공기업</v>
      </c>
      <c r="O2363">
        <f t="shared" si="36"/>
        <v>5.2848599999999997E-3</v>
      </c>
    </row>
    <row r="2364" spans="1:15" x14ac:dyDescent="0.3">
      <c r="A2364" s="73">
        <v>46311</v>
      </c>
      <c r="B2364" s="67" t="s">
        <v>2090</v>
      </c>
      <c r="C2364" s="68" t="s">
        <v>2811</v>
      </c>
      <c r="D2364" s="68" t="s">
        <v>6027</v>
      </c>
      <c r="E2364" s="67" t="s">
        <v>6028</v>
      </c>
      <c r="F2364" s="69">
        <v>3.7629999999999999</v>
      </c>
      <c r="G2364" s="70">
        <v>0.44369999999999998</v>
      </c>
      <c r="H2364" s="70">
        <v>0.41460000000000002</v>
      </c>
      <c r="I2364" s="73">
        <v>46115</v>
      </c>
      <c r="J2364" s="73">
        <v>46479</v>
      </c>
      <c r="K2364" s="69">
        <v>3.25</v>
      </c>
      <c r="L2364" s="68" t="s">
        <v>2609</v>
      </c>
      <c r="M2364" s="71">
        <v>3.7000000000000002E-3</v>
      </c>
      <c r="N2364" t="str">
        <f>_xll.IMDP("BND",D2364,$N$1,A2364)</f>
        <v>지방공기업</v>
      </c>
      <c r="O2364">
        <f t="shared" si="36"/>
        <v>1.6416899999999999E-3</v>
      </c>
    </row>
    <row r="2365" spans="1:15" x14ac:dyDescent="0.3">
      <c r="A2365" s="73">
        <v>46311</v>
      </c>
      <c r="B2365" s="67" t="s">
        <v>2090</v>
      </c>
      <c r="C2365" s="68" t="s">
        <v>2811</v>
      </c>
      <c r="D2365" s="68" t="s">
        <v>1996</v>
      </c>
      <c r="E2365" s="67" t="s">
        <v>1997</v>
      </c>
      <c r="F2365" s="69">
        <v>4.2320000000000002</v>
      </c>
      <c r="G2365" s="70">
        <v>2.3799000000000001</v>
      </c>
      <c r="H2365" s="70">
        <v>7.0636000000000001</v>
      </c>
      <c r="I2365" s="73">
        <v>46157</v>
      </c>
      <c r="J2365" s="73">
        <v>47253</v>
      </c>
      <c r="K2365" s="69">
        <v>3.98</v>
      </c>
      <c r="L2365" s="68" t="s">
        <v>2609</v>
      </c>
      <c r="M2365" s="71">
        <v>6.1000000000000004E-3</v>
      </c>
      <c r="N2365" t="str">
        <f>_xll.IMDP("BND",D2365,$N$1,A2365)</f>
        <v>지방공기업</v>
      </c>
      <c r="O2365">
        <f t="shared" si="36"/>
        <v>1.4517390000000002E-2</v>
      </c>
    </row>
    <row r="2366" spans="1:15" x14ac:dyDescent="0.3">
      <c r="A2366" s="73">
        <v>46311</v>
      </c>
      <c r="B2366" s="67" t="s">
        <v>2090</v>
      </c>
      <c r="C2366" s="68" t="s">
        <v>2811</v>
      </c>
      <c r="D2366" s="68" t="s">
        <v>13998</v>
      </c>
      <c r="E2366" s="67" t="s">
        <v>13999</v>
      </c>
      <c r="F2366" s="69">
        <v>4.2240000000000002</v>
      </c>
      <c r="G2366" s="70">
        <v>2.2801999999999998</v>
      </c>
      <c r="H2366" s="70">
        <v>6.5033000000000003</v>
      </c>
      <c r="I2366" s="73">
        <v>46199</v>
      </c>
      <c r="J2366" s="73">
        <v>47211</v>
      </c>
      <c r="K2366" s="69">
        <v>4.1500000000000004</v>
      </c>
      <c r="L2366" s="68" t="s">
        <v>2609</v>
      </c>
      <c r="M2366" s="71">
        <v>3.7499999999999999E-2</v>
      </c>
      <c r="N2366" t="str">
        <f>_xll.IMDP("BND",D2366,$N$1,A2366)</f>
        <v>지방공기업</v>
      </c>
      <c r="O2366">
        <f t="shared" si="36"/>
        <v>8.5507499999999986E-2</v>
      </c>
    </row>
    <row r="2367" spans="1:15" x14ac:dyDescent="0.3">
      <c r="A2367" s="73">
        <v>46311</v>
      </c>
      <c r="B2367" s="67" t="s">
        <v>2090</v>
      </c>
      <c r="C2367" s="68" t="s">
        <v>2811</v>
      </c>
      <c r="D2367" s="68" t="s">
        <v>14076</v>
      </c>
      <c r="E2367" s="67" t="s">
        <v>14077</v>
      </c>
      <c r="F2367" s="69">
        <v>4.2389999999999999</v>
      </c>
      <c r="G2367" s="70">
        <v>2.4996</v>
      </c>
      <c r="H2367" s="70">
        <v>7.718</v>
      </c>
      <c r="I2367" s="73">
        <v>46205</v>
      </c>
      <c r="J2367" s="73">
        <v>47301</v>
      </c>
      <c r="K2367" s="69">
        <v>4.2300000000000004</v>
      </c>
      <c r="L2367" s="68" t="s">
        <v>2609</v>
      </c>
      <c r="M2367" s="71">
        <v>9.4000000000000004E-3</v>
      </c>
      <c r="N2367" t="str">
        <f>_xll.IMDP("BND",D2367,$N$1,A2367)</f>
        <v>지방공기업</v>
      </c>
      <c r="O2367">
        <f t="shared" si="36"/>
        <v>2.3496240000000002E-2</v>
      </c>
    </row>
    <row r="2368" spans="1:15" x14ac:dyDescent="0.3">
      <c r="A2368" s="73">
        <v>46311</v>
      </c>
      <c r="B2368" s="67" t="s">
        <v>2090</v>
      </c>
      <c r="C2368" s="68" t="s">
        <v>2811</v>
      </c>
      <c r="D2368" s="68" t="s">
        <v>6029</v>
      </c>
      <c r="E2368" s="67" t="s">
        <v>6030</v>
      </c>
      <c r="F2368" s="69">
        <v>3.4580000000000002</v>
      </c>
      <c r="G2368" s="70">
        <v>0.26169999999999999</v>
      </c>
      <c r="H2368" s="70">
        <v>0.13389999999999999</v>
      </c>
      <c r="I2368" s="73">
        <v>45316</v>
      </c>
      <c r="J2368" s="73">
        <v>46412</v>
      </c>
      <c r="K2368" s="69">
        <v>3.76</v>
      </c>
      <c r="L2368" s="68" t="s">
        <v>2609</v>
      </c>
      <c r="M2368" s="71">
        <v>8.8999999999999999E-3</v>
      </c>
      <c r="N2368" t="str">
        <f>_xll.IMDP("BND",D2368,$N$1,A2368)</f>
        <v>지방공기업</v>
      </c>
      <c r="O2368">
        <f t="shared" si="36"/>
        <v>2.32913E-3</v>
      </c>
    </row>
    <row r="2369" spans="1:15" x14ac:dyDescent="0.3">
      <c r="A2369" s="73">
        <v>46311</v>
      </c>
      <c r="B2369" s="67" t="s">
        <v>2090</v>
      </c>
      <c r="C2369" s="68" t="s">
        <v>2811</v>
      </c>
      <c r="D2369" s="68" t="s">
        <v>6031</v>
      </c>
      <c r="E2369" s="67" t="s">
        <v>6032</v>
      </c>
      <c r="F2369" s="69">
        <v>3.5880000000000001</v>
      </c>
      <c r="G2369" s="70">
        <v>0.32090000000000002</v>
      </c>
      <c r="H2369" s="70">
        <v>0.183</v>
      </c>
      <c r="I2369" s="73">
        <v>45338</v>
      </c>
      <c r="J2369" s="73">
        <v>46434</v>
      </c>
      <c r="K2369" s="69">
        <v>3.75</v>
      </c>
      <c r="L2369" s="68" t="s">
        <v>2609</v>
      </c>
      <c r="M2369" s="71">
        <v>9.7999999999999997E-3</v>
      </c>
      <c r="N2369" t="str">
        <f>_xll.IMDP("BND",D2369,$N$1,A2369)</f>
        <v>지방공기업</v>
      </c>
      <c r="O2369">
        <f t="shared" si="36"/>
        <v>3.14482E-3</v>
      </c>
    </row>
    <row r="2370" spans="1:15" x14ac:dyDescent="0.3">
      <c r="A2370" s="73">
        <v>46311</v>
      </c>
      <c r="B2370" s="67" t="s">
        <v>2090</v>
      </c>
      <c r="C2370" s="68" t="s">
        <v>2811</v>
      </c>
      <c r="D2370" s="68" t="s">
        <v>6033</v>
      </c>
      <c r="E2370" s="67" t="s">
        <v>6034</v>
      </c>
      <c r="F2370" s="69">
        <v>4.234</v>
      </c>
      <c r="G2370" s="70">
        <v>2.4578000000000002</v>
      </c>
      <c r="H2370" s="70">
        <v>6.8452999999999999</v>
      </c>
      <c r="I2370" s="73">
        <v>45439</v>
      </c>
      <c r="J2370" s="73">
        <v>47265</v>
      </c>
      <c r="K2370" s="69">
        <v>3.65</v>
      </c>
      <c r="L2370" s="68" t="s">
        <v>2609</v>
      </c>
      <c r="M2370" s="71">
        <v>2.3E-3</v>
      </c>
      <c r="N2370" t="str">
        <f>_xll.IMDP("BND",D2370,$N$1,A2370)</f>
        <v>지방공기업</v>
      </c>
      <c r="O2370">
        <f t="shared" ref="O2370:O2433" si="37">M2370*G2370</f>
        <v>5.6529400000000004E-3</v>
      </c>
    </row>
    <row r="2371" spans="1:15" x14ac:dyDescent="0.3">
      <c r="A2371" s="73">
        <v>46311</v>
      </c>
      <c r="B2371" s="67" t="s">
        <v>2090</v>
      </c>
      <c r="C2371" s="68" t="s">
        <v>2811</v>
      </c>
      <c r="D2371" s="68" t="s">
        <v>6035</v>
      </c>
      <c r="E2371" s="67" t="s">
        <v>6036</v>
      </c>
      <c r="F2371" s="69">
        <v>4.0629999999999997</v>
      </c>
      <c r="G2371" s="70">
        <v>1.07</v>
      </c>
      <c r="H2371" s="70">
        <v>1.4238</v>
      </c>
      <c r="I2371" s="73">
        <v>45621</v>
      </c>
      <c r="J2371" s="73">
        <v>46716</v>
      </c>
      <c r="K2371" s="69">
        <v>3.19</v>
      </c>
      <c r="L2371" s="68" t="s">
        <v>2609</v>
      </c>
      <c r="M2371" s="71">
        <v>3.7000000000000002E-3</v>
      </c>
      <c r="N2371" t="str">
        <f>_xll.IMDP("BND",D2371,$N$1,A2371)</f>
        <v>지방공기업</v>
      </c>
      <c r="O2371">
        <f t="shared" si="37"/>
        <v>3.9590000000000007E-3</v>
      </c>
    </row>
    <row r="2372" spans="1:15" x14ac:dyDescent="0.3">
      <c r="A2372" s="73">
        <v>46311</v>
      </c>
      <c r="B2372" s="67" t="s">
        <v>2090</v>
      </c>
      <c r="C2372" s="68" t="s">
        <v>2811</v>
      </c>
      <c r="D2372" s="68" t="s">
        <v>6037</v>
      </c>
      <c r="E2372" s="67" t="s">
        <v>6038</v>
      </c>
      <c r="F2372" s="69">
        <v>4.2679999999999998</v>
      </c>
      <c r="G2372" s="70">
        <v>3.2099000000000002</v>
      </c>
      <c r="H2372" s="70">
        <v>12.177899999999999</v>
      </c>
      <c r="I2372" s="73">
        <v>45741</v>
      </c>
      <c r="J2372" s="73">
        <v>47567</v>
      </c>
      <c r="K2372" s="69">
        <v>3</v>
      </c>
      <c r="L2372" s="68" t="s">
        <v>2609</v>
      </c>
      <c r="M2372" s="71">
        <v>4.0000000000000001E-3</v>
      </c>
      <c r="N2372" t="str">
        <f>_xll.IMDP("BND",D2372,$N$1,A2372)</f>
        <v>지방공기업</v>
      </c>
      <c r="O2372">
        <f t="shared" si="37"/>
        <v>1.2839600000000001E-2</v>
      </c>
    </row>
    <row r="2373" spans="1:15" x14ac:dyDescent="0.3">
      <c r="A2373" s="73">
        <v>46311</v>
      </c>
      <c r="B2373" s="67" t="s">
        <v>2090</v>
      </c>
      <c r="C2373" s="68" t="s">
        <v>2811</v>
      </c>
      <c r="D2373" s="68" t="s">
        <v>6039</v>
      </c>
      <c r="E2373" s="67" t="s">
        <v>6040</v>
      </c>
      <c r="F2373" s="69">
        <v>4.0609999999999999</v>
      </c>
      <c r="G2373" s="70">
        <v>0.9879</v>
      </c>
      <c r="H2373" s="70">
        <v>1.4752000000000001</v>
      </c>
      <c r="I2373" s="73">
        <v>45776</v>
      </c>
      <c r="J2373" s="73">
        <v>46689</v>
      </c>
      <c r="K2373" s="69">
        <v>2.6</v>
      </c>
      <c r="L2373" s="68" t="s">
        <v>2609</v>
      </c>
      <c r="M2373" s="71">
        <v>2.8E-3</v>
      </c>
      <c r="N2373" t="str">
        <f>_xll.IMDP("BND",D2373,$N$1,A2373)</f>
        <v>지방공기업</v>
      </c>
      <c r="O2373">
        <f t="shared" si="37"/>
        <v>2.76612E-3</v>
      </c>
    </row>
    <row r="2374" spans="1:15" x14ac:dyDescent="0.3">
      <c r="A2374" s="73">
        <v>46311</v>
      </c>
      <c r="B2374" s="67" t="s">
        <v>2090</v>
      </c>
      <c r="C2374" s="68" t="s">
        <v>2811</v>
      </c>
      <c r="D2374" s="68" t="s">
        <v>6041</v>
      </c>
      <c r="E2374" s="67" t="s">
        <v>6042</v>
      </c>
      <c r="F2374" s="69">
        <v>4.1390000000000002</v>
      </c>
      <c r="G2374" s="70">
        <v>1.6611</v>
      </c>
      <c r="H2374" s="70">
        <v>3.6158000000000001</v>
      </c>
      <c r="I2374" s="73">
        <v>45854</v>
      </c>
      <c r="J2374" s="73">
        <v>46948</v>
      </c>
      <c r="K2374" s="69">
        <v>2.67</v>
      </c>
      <c r="L2374" s="68" t="s">
        <v>2609</v>
      </c>
      <c r="M2374" s="71">
        <v>7.3000000000000001E-3</v>
      </c>
      <c r="N2374" t="str">
        <f>_xll.IMDP("BND",D2374,$N$1,A2374)</f>
        <v>지방공기업</v>
      </c>
      <c r="O2374">
        <f t="shared" si="37"/>
        <v>1.2126029999999999E-2</v>
      </c>
    </row>
    <row r="2375" spans="1:15" x14ac:dyDescent="0.3">
      <c r="A2375" s="73">
        <v>46311</v>
      </c>
      <c r="B2375" s="67" t="s">
        <v>2090</v>
      </c>
      <c r="C2375" s="68" t="s">
        <v>2811</v>
      </c>
      <c r="D2375" s="68" t="s">
        <v>6043</v>
      </c>
      <c r="E2375" s="67" t="s">
        <v>6044</v>
      </c>
      <c r="F2375" s="69">
        <v>4.173</v>
      </c>
      <c r="G2375" s="70">
        <v>1.8206</v>
      </c>
      <c r="H2375" s="70">
        <v>4.2489999999999997</v>
      </c>
      <c r="I2375" s="73">
        <v>45912</v>
      </c>
      <c r="J2375" s="73">
        <v>47008</v>
      </c>
      <c r="K2375" s="69">
        <v>2.62</v>
      </c>
      <c r="L2375" s="68" t="s">
        <v>2609</v>
      </c>
      <c r="M2375" s="71">
        <v>7.1999999999999998E-3</v>
      </c>
      <c r="N2375" t="str">
        <f>_xll.IMDP("BND",D2375,$N$1,A2375)</f>
        <v>지방공기업</v>
      </c>
      <c r="O2375">
        <f t="shared" si="37"/>
        <v>1.310832E-2</v>
      </c>
    </row>
    <row r="2376" spans="1:15" x14ac:dyDescent="0.3">
      <c r="A2376" s="73">
        <v>46311</v>
      </c>
      <c r="B2376" s="67" t="s">
        <v>2090</v>
      </c>
      <c r="C2376" s="68" t="s">
        <v>2811</v>
      </c>
      <c r="D2376" s="68" t="s">
        <v>6045</v>
      </c>
      <c r="E2376" s="67" t="s">
        <v>6046</v>
      </c>
      <c r="F2376" s="69">
        <v>4.0679999999999996</v>
      </c>
      <c r="G2376" s="70">
        <v>1.1155999999999999</v>
      </c>
      <c r="H2376" s="70">
        <v>1.8090999999999999</v>
      </c>
      <c r="I2376" s="73">
        <v>46008</v>
      </c>
      <c r="J2376" s="73">
        <v>46738</v>
      </c>
      <c r="K2376" s="69">
        <v>3.1</v>
      </c>
      <c r="L2376" s="68" t="s">
        <v>2609</v>
      </c>
      <c r="M2376" s="71">
        <v>5.5999999999999999E-3</v>
      </c>
      <c r="N2376" t="str">
        <f>_xll.IMDP("BND",D2376,$N$1,A2376)</f>
        <v>지방공기업</v>
      </c>
      <c r="O2376">
        <f t="shared" si="37"/>
        <v>6.2473599999999995E-3</v>
      </c>
    </row>
    <row r="2377" spans="1:15" x14ac:dyDescent="0.3">
      <c r="A2377" s="73">
        <v>46311</v>
      </c>
      <c r="B2377" s="67" t="s">
        <v>2090</v>
      </c>
      <c r="C2377" s="68" t="s">
        <v>2811</v>
      </c>
      <c r="D2377" s="68" t="s">
        <v>319</v>
      </c>
      <c r="E2377" s="67" t="s">
        <v>321</v>
      </c>
      <c r="F2377" s="69">
        <v>4.0739999999999998</v>
      </c>
      <c r="G2377" s="70">
        <v>1.2072000000000001</v>
      </c>
      <c r="H2377" s="70">
        <v>2.0674000000000001</v>
      </c>
      <c r="I2377" s="73">
        <v>46043</v>
      </c>
      <c r="J2377" s="73">
        <v>46773</v>
      </c>
      <c r="K2377" s="69">
        <v>3.19</v>
      </c>
      <c r="L2377" s="68" t="s">
        <v>2609</v>
      </c>
      <c r="M2377" s="71">
        <v>6.0000000000000001E-3</v>
      </c>
      <c r="N2377" t="str">
        <f>_xll.IMDP("BND",D2377,$N$1,A2377)</f>
        <v>지방공기업</v>
      </c>
      <c r="O2377">
        <f t="shared" si="37"/>
        <v>7.2432000000000009E-3</v>
      </c>
    </row>
    <row r="2378" spans="1:15" x14ac:dyDescent="0.3">
      <c r="A2378" s="73">
        <v>46311</v>
      </c>
      <c r="B2378" s="67" t="s">
        <v>2090</v>
      </c>
      <c r="C2378" s="68" t="s">
        <v>2811</v>
      </c>
      <c r="D2378" s="68" t="s">
        <v>6047</v>
      </c>
      <c r="E2378" s="67" t="s">
        <v>6048</v>
      </c>
      <c r="F2378" s="69">
        <v>4.0810000000000004</v>
      </c>
      <c r="G2378" s="70">
        <v>1.2967</v>
      </c>
      <c r="H2378" s="70">
        <v>2.3359000000000001</v>
      </c>
      <c r="I2378" s="73">
        <v>46077</v>
      </c>
      <c r="J2378" s="73">
        <v>46807</v>
      </c>
      <c r="K2378" s="69">
        <v>3.35</v>
      </c>
      <c r="L2378" s="68" t="s">
        <v>2609</v>
      </c>
      <c r="M2378" s="71">
        <v>8.8000000000000005E-3</v>
      </c>
      <c r="N2378" t="str">
        <f>_xll.IMDP("BND",D2378,$N$1,A2378)</f>
        <v>지방공기업</v>
      </c>
      <c r="O2378">
        <f t="shared" si="37"/>
        <v>1.141096E-2</v>
      </c>
    </row>
    <row r="2379" spans="1:15" x14ac:dyDescent="0.3">
      <c r="A2379" s="73">
        <v>46311</v>
      </c>
      <c r="B2379" s="67" t="s">
        <v>2090</v>
      </c>
      <c r="C2379" s="68" t="s">
        <v>2811</v>
      </c>
      <c r="D2379" s="68" t="s">
        <v>6049</v>
      </c>
      <c r="E2379" s="67" t="s">
        <v>6050</v>
      </c>
      <c r="F2379" s="69">
        <v>4.0979999999999999</v>
      </c>
      <c r="G2379" s="70">
        <v>1.4426000000000001</v>
      </c>
      <c r="H2379" s="70">
        <v>2.8456000000000001</v>
      </c>
      <c r="I2379" s="73">
        <v>46142</v>
      </c>
      <c r="J2379" s="73">
        <v>46871</v>
      </c>
      <c r="K2379" s="69">
        <v>3.69</v>
      </c>
      <c r="L2379" s="68" t="s">
        <v>2609</v>
      </c>
      <c r="M2379" s="71">
        <v>5.5999999999999999E-3</v>
      </c>
      <c r="N2379" t="str">
        <f>_xll.IMDP("BND",D2379,$N$1,A2379)</f>
        <v>지방공기업</v>
      </c>
      <c r="O2379">
        <f t="shared" si="37"/>
        <v>8.0785600000000003E-3</v>
      </c>
    </row>
    <row r="2380" spans="1:15" x14ac:dyDescent="0.3">
      <c r="A2380" s="73">
        <v>46311</v>
      </c>
      <c r="B2380" s="67" t="s">
        <v>2090</v>
      </c>
      <c r="C2380" s="68" t="s">
        <v>2811</v>
      </c>
      <c r="D2380" s="68" t="s">
        <v>14273</v>
      </c>
      <c r="E2380" s="67" t="s">
        <v>14274</v>
      </c>
      <c r="F2380" s="69">
        <v>4.2409999999999997</v>
      </c>
      <c r="G2380" s="70">
        <v>2.5222000000000002</v>
      </c>
      <c r="H2380" s="70">
        <v>7.8452999999999999</v>
      </c>
      <c r="I2380" s="73">
        <v>46218</v>
      </c>
      <c r="J2380" s="73">
        <v>47312</v>
      </c>
      <c r="K2380" s="69">
        <v>4.3499999999999996</v>
      </c>
      <c r="L2380" s="68" t="s">
        <v>2609</v>
      </c>
      <c r="M2380" s="71">
        <v>1.0800000000000001E-2</v>
      </c>
      <c r="N2380" t="str">
        <f>_xll.IMDP("BND",D2380,$N$1,A2380)</f>
        <v>지방공기업</v>
      </c>
      <c r="O2380">
        <f t="shared" si="37"/>
        <v>2.7239760000000005E-2</v>
      </c>
    </row>
    <row r="2381" spans="1:15" x14ac:dyDescent="0.3">
      <c r="A2381" s="73">
        <v>46311</v>
      </c>
      <c r="B2381" s="67" t="s">
        <v>2090</v>
      </c>
      <c r="C2381" s="68" t="s">
        <v>2811</v>
      </c>
      <c r="D2381" s="68" t="s">
        <v>6051</v>
      </c>
      <c r="E2381" s="67" t="s">
        <v>6052</v>
      </c>
      <c r="F2381" s="69">
        <v>4.2560000000000002</v>
      </c>
      <c r="G2381" s="70">
        <v>2.9136000000000002</v>
      </c>
      <c r="H2381" s="70">
        <v>9.5073000000000008</v>
      </c>
      <c r="I2381" s="73">
        <v>45621</v>
      </c>
      <c r="J2381" s="73">
        <v>47447</v>
      </c>
      <c r="K2381" s="69">
        <v>3.26</v>
      </c>
      <c r="L2381" s="68" t="s">
        <v>2609</v>
      </c>
      <c r="M2381" s="71">
        <v>3.2000000000000002E-3</v>
      </c>
      <c r="N2381" t="str">
        <f>_xll.IMDP("BND",D2381,$N$1,A2381)</f>
        <v>지방공기업</v>
      </c>
      <c r="O2381">
        <f t="shared" si="37"/>
        <v>9.3235200000000018E-3</v>
      </c>
    </row>
    <row r="2382" spans="1:15" x14ac:dyDescent="0.3">
      <c r="A2382" s="73">
        <v>46311</v>
      </c>
      <c r="B2382" s="67" t="s">
        <v>2090</v>
      </c>
      <c r="C2382" s="68" t="s">
        <v>2811</v>
      </c>
      <c r="D2382" s="68" t="s">
        <v>6053</v>
      </c>
      <c r="E2382" s="67" t="s">
        <v>6054</v>
      </c>
      <c r="F2382" s="69">
        <v>4.2649999999999997</v>
      </c>
      <c r="G2382" s="70">
        <v>3.1575000000000002</v>
      </c>
      <c r="H2382" s="70">
        <v>11.0916</v>
      </c>
      <c r="I2382" s="73">
        <v>45715</v>
      </c>
      <c r="J2382" s="73">
        <v>47541</v>
      </c>
      <c r="K2382" s="69">
        <v>2.92</v>
      </c>
      <c r="L2382" s="68" t="s">
        <v>2609</v>
      </c>
      <c r="M2382" s="71">
        <v>3.0999999999999999E-3</v>
      </c>
      <c r="N2382" t="str">
        <f>_xll.IMDP("BND",D2382,$N$1,A2382)</f>
        <v>지방공기업</v>
      </c>
      <c r="O2382">
        <f t="shared" si="37"/>
        <v>9.7882500000000001E-3</v>
      </c>
    </row>
    <row r="2383" spans="1:15" x14ac:dyDescent="0.3">
      <c r="A2383" s="73">
        <v>46311</v>
      </c>
      <c r="B2383" s="67" t="s">
        <v>2090</v>
      </c>
      <c r="C2383" s="68" t="s">
        <v>2811</v>
      </c>
      <c r="D2383" s="68" t="s">
        <v>6055</v>
      </c>
      <c r="E2383" s="67" t="s">
        <v>6056</v>
      </c>
      <c r="F2383" s="69">
        <v>4.0880000000000001</v>
      </c>
      <c r="G2383" s="70">
        <v>1.3797999999999999</v>
      </c>
      <c r="H2383" s="70">
        <v>2.5968</v>
      </c>
      <c r="I2383" s="73">
        <v>45741</v>
      </c>
      <c r="J2383" s="73">
        <v>46836</v>
      </c>
      <c r="K2383" s="69">
        <v>2.92</v>
      </c>
      <c r="L2383" s="68" t="s">
        <v>2609</v>
      </c>
      <c r="M2383" s="71">
        <v>4.5999999999999999E-3</v>
      </c>
      <c r="N2383" t="str">
        <f>_xll.IMDP("BND",D2383,$N$1,A2383)</f>
        <v>지방공기업</v>
      </c>
      <c r="O2383">
        <f t="shared" si="37"/>
        <v>6.3470799999999997E-3</v>
      </c>
    </row>
    <row r="2384" spans="1:15" x14ac:dyDescent="0.3">
      <c r="A2384" s="73">
        <v>46311</v>
      </c>
      <c r="B2384" s="67" t="s">
        <v>2090</v>
      </c>
      <c r="C2384" s="68" t="s">
        <v>2811</v>
      </c>
      <c r="D2384" s="68" t="s">
        <v>6057</v>
      </c>
      <c r="E2384" s="67" t="s">
        <v>6058</v>
      </c>
      <c r="F2384" s="69">
        <v>3.8260000000000001</v>
      </c>
      <c r="G2384" s="70">
        <v>0.5111</v>
      </c>
      <c r="H2384" s="70">
        <v>0.51500000000000001</v>
      </c>
      <c r="I2384" s="73">
        <v>45776</v>
      </c>
      <c r="J2384" s="73">
        <v>46506</v>
      </c>
      <c r="K2384" s="69">
        <v>2.6</v>
      </c>
      <c r="L2384" s="68" t="s">
        <v>2609</v>
      </c>
      <c r="M2384" s="71">
        <v>6.4999999999999997E-3</v>
      </c>
      <c r="N2384" t="str">
        <f>_xll.IMDP("BND",D2384,$N$1,A2384)</f>
        <v>지방공기업</v>
      </c>
      <c r="O2384">
        <f t="shared" si="37"/>
        <v>3.3221499999999998E-3</v>
      </c>
    </row>
    <row r="2385" spans="1:15" x14ac:dyDescent="0.3">
      <c r="A2385" s="73">
        <v>46311</v>
      </c>
      <c r="B2385" s="67" t="s">
        <v>2090</v>
      </c>
      <c r="C2385" s="68" t="s">
        <v>2811</v>
      </c>
      <c r="D2385" s="68" t="s">
        <v>6059</v>
      </c>
      <c r="E2385" s="67" t="s">
        <v>6060</v>
      </c>
      <c r="F2385" s="69">
        <v>3.9969999999999999</v>
      </c>
      <c r="G2385" s="70">
        <v>0.72099999999999997</v>
      </c>
      <c r="H2385" s="70">
        <v>0.87639999999999996</v>
      </c>
      <c r="I2385" s="73">
        <v>45854</v>
      </c>
      <c r="J2385" s="73">
        <v>46584</v>
      </c>
      <c r="K2385" s="69">
        <v>2.58</v>
      </c>
      <c r="L2385" s="68" t="s">
        <v>2609</v>
      </c>
      <c r="M2385" s="71">
        <v>5.4999999999999997E-3</v>
      </c>
      <c r="N2385" t="str">
        <f>_xll.IMDP("BND",D2385,$N$1,A2385)</f>
        <v>지방공기업</v>
      </c>
      <c r="O2385">
        <f t="shared" si="37"/>
        <v>3.9654999999999994E-3</v>
      </c>
    </row>
    <row r="2386" spans="1:15" x14ac:dyDescent="0.3">
      <c r="A2386" s="73">
        <v>46311</v>
      </c>
      <c r="B2386" s="67" t="s">
        <v>2090</v>
      </c>
      <c r="C2386" s="68" t="s">
        <v>2811</v>
      </c>
      <c r="D2386" s="68" t="s">
        <v>6061</v>
      </c>
      <c r="E2386" s="67" t="s">
        <v>6062</v>
      </c>
      <c r="F2386" s="69">
        <v>4.1760000000000002</v>
      </c>
      <c r="G2386" s="70">
        <v>1.8508</v>
      </c>
      <c r="H2386" s="70">
        <v>4.3754</v>
      </c>
      <c r="I2386" s="73">
        <v>45923</v>
      </c>
      <c r="J2386" s="73">
        <v>47018</v>
      </c>
      <c r="K2386" s="69">
        <v>2.69</v>
      </c>
      <c r="L2386" s="68" t="s">
        <v>2609</v>
      </c>
      <c r="M2386" s="71">
        <v>6.7999999999999996E-3</v>
      </c>
      <c r="N2386" t="str">
        <f>_xll.IMDP("BND",D2386,$N$1,A2386)</f>
        <v>지방공기업</v>
      </c>
      <c r="O2386">
        <f t="shared" si="37"/>
        <v>1.258544E-2</v>
      </c>
    </row>
    <row r="2387" spans="1:15" x14ac:dyDescent="0.3">
      <c r="A2387" s="73">
        <v>46311</v>
      </c>
      <c r="B2387" s="67" t="s">
        <v>2090</v>
      </c>
      <c r="C2387" s="68" t="s">
        <v>2811</v>
      </c>
      <c r="D2387" s="68" t="s">
        <v>6063</v>
      </c>
      <c r="E2387" s="67" t="s">
        <v>6064</v>
      </c>
      <c r="F2387" s="69">
        <v>4.194</v>
      </c>
      <c r="G2387" s="70">
        <v>2.0339999999999998</v>
      </c>
      <c r="H2387" s="70">
        <v>5.2431999999999999</v>
      </c>
      <c r="I2387" s="73">
        <v>46008</v>
      </c>
      <c r="J2387" s="73">
        <v>47102</v>
      </c>
      <c r="K2387" s="69">
        <v>3.3</v>
      </c>
      <c r="L2387" s="68" t="s">
        <v>2609</v>
      </c>
      <c r="M2387" s="71">
        <v>3.7000000000000002E-3</v>
      </c>
      <c r="N2387" t="str">
        <f>_xll.IMDP("BND",D2387,$N$1,A2387)</f>
        <v>지방공기업</v>
      </c>
      <c r="O2387">
        <f t="shared" si="37"/>
        <v>7.5258E-3</v>
      </c>
    </row>
    <row r="2388" spans="1:15" x14ac:dyDescent="0.3">
      <c r="A2388" s="73">
        <v>46311</v>
      </c>
      <c r="B2388" s="67" t="s">
        <v>2090</v>
      </c>
      <c r="C2388" s="68" t="s">
        <v>2811</v>
      </c>
      <c r="D2388" s="68" t="s">
        <v>6065</v>
      </c>
      <c r="E2388" s="67" t="s">
        <v>6066</v>
      </c>
      <c r="F2388" s="69">
        <v>3.44</v>
      </c>
      <c r="G2388" s="70">
        <v>0.25109999999999999</v>
      </c>
      <c r="H2388" s="70">
        <v>0.1865</v>
      </c>
      <c r="I2388" s="73">
        <v>46043</v>
      </c>
      <c r="J2388" s="73">
        <v>46408</v>
      </c>
      <c r="K2388" s="69">
        <v>2.88</v>
      </c>
      <c r="L2388" s="68" t="s">
        <v>2609</v>
      </c>
      <c r="M2388" s="71">
        <v>4.7000000000000002E-3</v>
      </c>
      <c r="N2388" t="str">
        <f>_xll.IMDP("BND",D2388,$N$1,A2388)</f>
        <v>지방공기업</v>
      </c>
      <c r="O2388">
        <f t="shared" si="37"/>
        <v>1.1801699999999999E-3</v>
      </c>
    </row>
    <row r="2389" spans="1:15" x14ac:dyDescent="0.3">
      <c r="A2389" s="73">
        <v>46311</v>
      </c>
      <c r="B2389" s="67" t="s">
        <v>2090</v>
      </c>
      <c r="C2389" s="68" t="s">
        <v>2811</v>
      </c>
      <c r="D2389" s="68" t="s">
        <v>6067</v>
      </c>
      <c r="E2389" s="67" t="s">
        <v>6068</v>
      </c>
      <c r="F2389" s="69">
        <v>3.6320000000000001</v>
      </c>
      <c r="G2389" s="70">
        <v>0.34160000000000001</v>
      </c>
      <c r="H2389" s="70">
        <v>0.28449999999999998</v>
      </c>
      <c r="I2389" s="73">
        <v>46077</v>
      </c>
      <c r="J2389" s="73">
        <v>46442</v>
      </c>
      <c r="K2389" s="69">
        <v>3</v>
      </c>
      <c r="L2389" s="68" t="s">
        <v>2609</v>
      </c>
      <c r="M2389" s="71">
        <v>5.5999999999999999E-3</v>
      </c>
      <c r="N2389" t="str">
        <f>_xll.IMDP("BND",D2389,$N$1,A2389)</f>
        <v>지방공기업</v>
      </c>
      <c r="O2389">
        <f t="shared" si="37"/>
        <v>1.91296E-3</v>
      </c>
    </row>
    <row r="2390" spans="1:15" x14ac:dyDescent="0.3">
      <c r="A2390" s="73">
        <v>46311</v>
      </c>
      <c r="B2390" s="67" t="s">
        <v>2090</v>
      </c>
      <c r="C2390" s="68" t="s">
        <v>2811</v>
      </c>
      <c r="D2390" s="68" t="s">
        <v>6069</v>
      </c>
      <c r="E2390" s="67" t="s">
        <v>6070</v>
      </c>
      <c r="F2390" s="69">
        <v>4.2290000000000001</v>
      </c>
      <c r="G2390" s="70">
        <v>2.3411</v>
      </c>
      <c r="H2390" s="70">
        <v>6.8558000000000003</v>
      </c>
      <c r="I2390" s="73">
        <v>46142</v>
      </c>
      <c r="J2390" s="73">
        <v>47238</v>
      </c>
      <c r="K2390" s="69">
        <v>3.86</v>
      </c>
      <c r="L2390" s="68" t="s">
        <v>2609</v>
      </c>
      <c r="M2390" s="71">
        <v>8.3999999999999995E-3</v>
      </c>
      <c r="N2390" t="str">
        <f>_xll.IMDP("BND",D2390,$N$1,A2390)</f>
        <v>지방공기업</v>
      </c>
      <c r="O2390">
        <f t="shared" si="37"/>
        <v>1.9665239999999997E-2</v>
      </c>
    </row>
    <row r="2391" spans="1:15" x14ac:dyDescent="0.3">
      <c r="A2391" s="73">
        <v>46311</v>
      </c>
      <c r="B2391" s="67" t="s">
        <v>2090</v>
      </c>
      <c r="C2391" s="68" t="s">
        <v>2811</v>
      </c>
      <c r="D2391" s="68" t="s">
        <v>6071</v>
      </c>
      <c r="E2391" s="67" t="s">
        <v>6072</v>
      </c>
      <c r="F2391" s="69">
        <v>3.6240000000000001</v>
      </c>
      <c r="G2391" s="70">
        <v>0.3503</v>
      </c>
      <c r="H2391" s="70">
        <v>0.21</v>
      </c>
      <c r="I2391" s="73">
        <v>45715</v>
      </c>
      <c r="J2391" s="73">
        <v>46444</v>
      </c>
      <c r="K2391" s="69">
        <v>2.86</v>
      </c>
      <c r="L2391" s="68" t="s">
        <v>2609</v>
      </c>
      <c r="M2391" s="71">
        <v>7.9000000000000008E-3</v>
      </c>
      <c r="N2391" t="str">
        <f>_xll.IMDP("BND",D2391,$N$1,A2391)</f>
        <v>지방공기업</v>
      </c>
      <c r="O2391">
        <f t="shared" si="37"/>
        <v>2.7673700000000003E-3</v>
      </c>
    </row>
    <row r="2392" spans="1:15" x14ac:dyDescent="0.3">
      <c r="A2392" s="73">
        <v>46311</v>
      </c>
      <c r="B2392" s="67" t="s">
        <v>2090</v>
      </c>
      <c r="C2392" s="68" t="s">
        <v>2811</v>
      </c>
      <c r="D2392" s="68" t="s">
        <v>6073</v>
      </c>
      <c r="E2392" s="67" t="s">
        <v>6074</v>
      </c>
      <c r="F2392" s="69">
        <v>4.1280000000000001</v>
      </c>
      <c r="G2392" s="70">
        <v>2.4255</v>
      </c>
      <c r="H2392" s="70">
        <v>6.5971000000000002</v>
      </c>
      <c r="I2392" s="73">
        <v>43581</v>
      </c>
      <c r="J2392" s="73">
        <v>47234</v>
      </c>
      <c r="K2392" s="69">
        <v>1.96</v>
      </c>
      <c r="L2392" s="68" t="s">
        <v>2609</v>
      </c>
      <c r="M2392" s="71">
        <v>4.4000000000000003E-3</v>
      </c>
      <c r="N2392" t="str">
        <f>_xll.IMDP("BND",D2392,$N$1,A2392)</f>
        <v>일반</v>
      </c>
      <c r="O2392">
        <f t="shared" si="37"/>
        <v>1.06722E-2</v>
      </c>
    </row>
    <row r="2393" spans="1:15" x14ac:dyDescent="0.3">
      <c r="A2393" s="73">
        <v>46311</v>
      </c>
      <c r="B2393" s="67" t="s">
        <v>2090</v>
      </c>
      <c r="C2393" s="68" t="s">
        <v>2811</v>
      </c>
      <c r="D2393" s="68" t="s">
        <v>6075</v>
      </c>
      <c r="E2393" s="67" t="s">
        <v>6076</v>
      </c>
      <c r="F2393" s="69">
        <v>3.714</v>
      </c>
      <c r="G2393" s="70">
        <v>0.47989999999999999</v>
      </c>
      <c r="H2393" s="70">
        <v>0.34960000000000002</v>
      </c>
      <c r="I2393" s="73">
        <v>44665</v>
      </c>
      <c r="J2393" s="73">
        <v>46491</v>
      </c>
      <c r="K2393" s="69">
        <v>3.39</v>
      </c>
      <c r="L2393" s="68" t="s">
        <v>2609</v>
      </c>
      <c r="M2393" s="71">
        <v>4.5999999999999999E-3</v>
      </c>
      <c r="N2393" t="str">
        <f>_xll.IMDP("BND",D2393,$N$1,A2393)</f>
        <v>일반</v>
      </c>
      <c r="O2393">
        <f t="shared" si="37"/>
        <v>2.20754E-3</v>
      </c>
    </row>
    <row r="2394" spans="1:15" x14ac:dyDescent="0.3">
      <c r="A2394" s="73">
        <v>46311</v>
      </c>
      <c r="B2394" s="67" t="s">
        <v>2090</v>
      </c>
      <c r="C2394" s="68" t="s">
        <v>2811</v>
      </c>
      <c r="D2394" s="68" t="s">
        <v>6077</v>
      </c>
      <c r="E2394" s="67" t="s">
        <v>6078</v>
      </c>
      <c r="F2394" s="69">
        <v>4.1669999999999998</v>
      </c>
      <c r="G2394" s="70">
        <v>2.8363</v>
      </c>
      <c r="H2394" s="70">
        <v>9.0345999999999993</v>
      </c>
      <c r="I2394" s="73">
        <v>45590</v>
      </c>
      <c r="J2394" s="73">
        <v>47416</v>
      </c>
      <c r="K2394" s="69">
        <v>3.14</v>
      </c>
      <c r="L2394" s="68" t="s">
        <v>2609</v>
      </c>
      <c r="M2394" s="71">
        <v>2.7000000000000001E-3</v>
      </c>
      <c r="N2394" t="str">
        <f>_xll.IMDP("BND",D2394,$N$1,A2394)</f>
        <v>일반</v>
      </c>
      <c r="O2394">
        <f t="shared" si="37"/>
        <v>7.6580100000000007E-3</v>
      </c>
    </row>
    <row r="2395" spans="1:15" x14ac:dyDescent="0.3">
      <c r="A2395" s="73">
        <v>46311</v>
      </c>
      <c r="B2395" s="67" t="s">
        <v>2090</v>
      </c>
      <c r="C2395" s="68" t="s">
        <v>2811</v>
      </c>
      <c r="D2395" s="68" t="s">
        <v>1519</v>
      </c>
      <c r="E2395" s="67" t="s">
        <v>1521</v>
      </c>
      <c r="F2395" s="69">
        <v>4.1689999999999996</v>
      </c>
      <c r="G2395" s="70">
        <v>2.9079000000000002</v>
      </c>
      <c r="H2395" s="70">
        <v>9.4604999999999997</v>
      </c>
      <c r="I2395" s="73">
        <v>45616</v>
      </c>
      <c r="J2395" s="73">
        <v>47442</v>
      </c>
      <c r="K2395" s="69">
        <v>3.1</v>
      </c>
      <c r="L2395" s="68" t="s">
        <v>2609</v>
      </c>
      <c r="M2395" s="71">
        <v>3.5999999999999999E-3</v>
      </c>
      <c r="N2395" t="str">
        <f>_xll.IMDP("BND",D2395,$N$1,A2395)</f>
        <v>일반</v>
      </c>
      <c r="O2395">
        <f t="shared" si="37"/>
        <v>1.0468440000000001E-2</v>
      </c>
    </row>
    <row r="2396" spans="1:15" x14ac:dyDescent="0.3">
      <c r="A2396" s="73">
        <v>46311</v>
      </c>
      <c r="B2396" s="67" t="s">
        <v>2090</v>
      </c>
      <c r="C2396" s="68" t="s">
        <v>2811</v>
      </c>
      <c r="D2396" s="68" t="s">
        <v>6079</v>
      </c>
      <c r="E2396" s="67" t="s">
        <v>6080</v>
      </c>
      <c r="F2396" s="69">
        <v>3.9830000000000001</v>
      </c>
      <c r="G2396" s="70">
        <v>1.1355</v>
      </c>
      <c r="H2396" s="70">
        <v>1.5833999999999999</v>
      </c>
      <c r="I2396" s="73">
        <v>45644</v>
      </c>
      <c r="J2396" s="73">
        <v>46739</v>
      </c>
      <c r="K2396" s="69">
        <v>2.9</v>
      </c>
      <c r="L2396" s="68" t="s">
        <v>2609</v>
      </c>
      <c r="M2396" s="71">
        <v>3.2000000000000002E-3</v>
      </c>
      <c r="N2396" t="str">
        <f>_xll.IMDP("BND",D2396,$N$1,A2396)</f>
        <v>일반</v>
      </c>
      <c r="O2396">
        <f t="shared" si="37"/>
        <v>3.6335999999999999E-3</v>
      </c>
    </row>
    <row r="2397" spans="1:15" x14ac:dyDescent="0.3">
      <c r="A2397" s="73">
        <v>46311</v>
      </c>
      <c r="B2397" s="67" t="s">
        <v>2090</v>
      </c>
      <c r="C2397" s="68" t="s">
        <v>2811</v>
      </c>
      <c r="D2397" s="68" t="s">
        <v>6081</v>
      </c>
      <c r="E2397" s="67" t="s">
        <v>6082</v>
      </c>
      <c r="F2397" s="69">
        <v>3.9750000000000001</v>
      </c>
      <c r="G2397" s="70">
        <v>0.97699999999999998</v>
      </c>
      <c r="H2397" s="70">
        <v>1.2079</v>
      </c>
      <c r="I2397" s="73">
        <v>45950</v>
      </c>
      <c r="J2397" s="73">
        <v>46680</v>
      </c>
      <c r="K2397" s="69">
        <v>2.57</v>
      </c>
      <c r="L2397" s="68" t="s">
        <v>2609</v>
      </c>
      <c r="M2397" s="71">
        <v>5.4999999999999997E-3</v>
      </c>
      <c r="N2397" t="str">
        <f>_xll.IMDP("BND",D2397,$N$1,A2397)</f>
        <v>일반</v>
      </c>
      <c r="O2397">
        <f t="shared" si="37"/>
        <v>5.3734999999999998E-3</v>
      </c>
    </row>
    <row r="2398" spans="1:15" x14ac:dyDescent="0.3">
      <c r="A2398" s="73">
        <v>46311</v>
      </c>
      <c r="B2398" s="67" t="s">
        <v>2090</v>
      </c>
      <c r="C2398" s="68" t="s">
        <v>2811</v>
      </c>
      <c r="D2398" s="68" t="s">
        <v>6083</v>
      </c>
      <c r="E2398" s="67" t="s">
        <v>6084</v>
      </c>
      <c r="F2398" s="69">
        <v>4.1950000000000003</v>
      </c>
      <c r="G2398" s="70">
        <v>3.7610999999999999</v>
      </c>
      <c r="H2398" s="70">
        <v>15.724600000000001</v>
      </c>
      <c r="I2398" s="73">
        <v>45972</v>
      </c>
      <c r="J2398" s="73">
        <v>47798</v>
      </c>
      <c r="K2398" s="69">
        <v>3.15</v>
      </c>
      <c r="L2398" s="68" t="s">
        <v>2609</v>
      </c>
      <c r="M2398" s="71">
        <v>4.0000000000000001E-3</v>
      </c>
      <c r="N2398" t="str">
        <f>_xll.IMDP("BND",D2398,$N$1,A2398)</f>
        <v>일반</v>
      </c>
      <c r="O2398">
        <f t="shared" si="37"/>
        <v>1.5044399999999999E-2</v>
      </c>
    </row>
    <row r="2399" spans="1:15" x14ac:dyDescent="0.3">
      <c r="A2399" s="73">
        <v>46311</v>
      </c>
      <c r="B2399" s="67" t="s">
        <v>2090</v>
      </c>
      <c r="C2399" s="68" t="s">
        <v>2811</v>
      </c>
      <c r="D2399" s="68" t="s">
        <v>6085</v>
      </c>
      <c r="E2399" s="67" t="s">
        <v>6086</v>
      </c>
      <c r="F2399" s="69">
        <v>3.9820000000000002</v>
      </c>
      <c r="G2399" s="70">
        <v>1.1102000000000001</v>
      </c>
      <c r="H2399" s="70">
        <v>1.5209999999999999</v>
      </c>
      <c r="I2399" s="73">
        <v>46000</v>
      </c>
      <c r="J2399" s="73">
        <v>46730</v>
      </c>
      <c r="K2399" s="69">
        <v>3.04</v>
      </c>
      <c r="L2399" s="68" t="s">
        <v>2609</v>
      </c>
      <c r="M2399" s="71">
        <v>2.8E-3</v>
      </c>
      <c r="N2399" t="str">
        <f>_xll.IMDP("BND",D2399,$N$1,A2399)</f>
        <v>일반</v>
      </c>
      <c r="O2399">
        <f t="shared" si="37"/>
        <v>3.1085600000000002E-3</v>
      </c>
    </row>
    <row r="2400" spans="1:15" x14ac:dyDescent="0.3">
      <c r="A2400" s="73">
        <v>46311</v>
      </c>
      <c r="B2400" s="67" t="s">
        <v>2090</v>
      </c>
      <c r="C2400" s="68" t="s">
        <v>2811</v>
      </c>
      <c r="D2400" s="68" t="s">
        <v>14550</v>
      </c>
      <c r="E2400" s="67" t="s">
        <v>14551</v>
      </c>
      <c r="F2400" s="69">
        <v>4.1520000000000001</v>
      </c>
      <c r="G2400" s="70">
        <v>2.5773000000000001</v>
      </c>
      <c r="H2400" s="70">
        <v>7.569</v>
      </c>
      <c r="I2400" s="73">
        <v>46231</v>
      </c>
      <c r="J2400" s="73">
        <v>47326</v>
      </c>
      <c r="K2400" s="69">
        <v>4.25</v>
      </c>
      <c r="L2400" s="68" t="s">
        <v>2609</v>
      </c>
      <c r="M2400" s="71">
        <v>1.2699999999999999E-2</v>
      </c>
      <c r="N2400" t="str">
        <f>_xll.IMDP("BND",D2400,$N$1,A2400)</f>
        <v>일반</v>
      </c>
      <c r="O2400">
        <f t="shared" si="37"/>
        <v>3.2731709999999997E-2</v>
      </c>
    </row>
    <row r="2401" spans="1:15" x14ac:dyDescent="0.3">
      <c r="A2401" s="73">
        <v>46311</v>
      </c>
      <c r="B2401" s="67" t="s">
        <v>2090</v>
      </c>
      <c r="C2401" s="68" t="s">
        <v>2811</v>
      </c>
      <c r="D2401" s="68" t="s">
        <v>6087</v>
      </c>
      <c r="E2401" s="67" t="s">
        <v>6088</v>
      </c>
      <c r="F2401" s="69">
        <v>4.2210000000000001</v>
      </c>
      <c r="G2401" s="70">
        <v>4.5157999999999996</v>
      </c>
      <c r="H2401" s="70">
        <v>22.003599999999999</v>
      </c>
      <c r="I2401" s="73">
        <v>42564</v>
      </c>
      <c r="J2401" s="73">
        <v>48042</v>
      </c>
      <c r="K2401" s="69">
        <v>1.51</v>
      </c>
      <c r="L2401" s="68" t="s">
        <v>2609</v>
      </c>
      <c r="M2401" s="71">
        <v>3.7000000000000002E-3</v>
      </c>
      <c r="N2401" t="str">
        <f>_xll.IMDP("BND",D2401,$N$1,A2401)</f>
        <v>일반</v>
      </c>
      <c r="O2401">
        <f t="shared" si="37"/>
        <v>1.6708459999999998E-2</v>
      </c>
    </row>
    <row r="2402" spans="1:15" x14ac:dyDescent="0.3">
      <c r="A2402" s="73">
        <v>46311</v>
      </c>
      <c r="B2402" s="67" t="s">
        <v>2090</v>
      </c>
      <c r="C2402" s="68" t="s">
        <v>2811</v>
      </c>
      <c r="D2402" s="68" t="s">
        <v>6089</v>
      </c>
      <c r="E2402" s="67" t="s">
        <v>6090</v>
      </c>
      <c r="F2402" s="69">
        <v>3.5209999999999999</v>
      </c>
      <c r="G2402" s="70">
        <v>0.3407</v>
      </c>
      <c r="H2402" s="70">
        <v>0.20080000000000001</v>
      </c>
      <c r="I2402" s="73">
        <v>42789</v>
      </c>
      <c r="J2402" s="73">
        <v>46441</v>
      </c>
      <c r="K2402" s="69">
        <v>2.3199999999999998</v>
      </c>
      <c r="L2402" s="68" t="s">
        <v>2609</v>
      </c>
      <c r="M2402" s="71">
        <v>3.2000000000000002E-3</v>
      </c>
      <c r="N2402" t="str">
        <f>_xll.IMDP("BND",D2402,$N$1,A2402)</f>
        <v>일반</v>
      </c>
      <c r="O2402">
        <f t="shared" si="37"/>
        <v>1.0902400000000001E-3</v>
      </c>
    </row>
    <row r="2403" spans="1:15" x14ac:dyDescent="0.3">
      <c r="A2403" s="73">
        <v>46311</v>
      </c>
      <c r="B2403" s="67" t="s">
        <v>2090</v>
      </c>
      <c r="C2403" s="68" t="s">
        <v>2811</v>
      </c>
      <c r="D2403" s="68" t="s">
        <v>6091</v>
      </c>
      <c r="E2403" s="67" t="s">
        <v>6092</v>
      </c>
      <c r="F2403" s="69">
        <v>4.3099999999999996</v>
      </c>
      <c r="G2403" s="70">
        <v>9.2443000000000008</v>
      </c>
      <c r="H2403" s="70">
        <v>95.668300000000002</v>
      </c>
      <c r="I2403" s="73">
        <v>42915</v>
      </c>
      <c r="J2403" s="73">
        <v>50220</v>
      </c>
      <c r="K2403" s="69">
        <v>2.31</v>
      </c>
      <c r="L2403" s="68" t="s">
        <v>2609</v>
      </c>
      <c r="M2403" s="71">
        <v>3.8E-3</v>
      </c>
      <c r="N2403" t="str">
        <f>_xll.IMDP("BND",D2403,$N$1,A2403)</f>
        <v>일반</v>
      </c>
      <c r="O2403">
        <f t="shared" si="37"/>
        <v>3.5128340000000001E-2</v>
      </c>
    </row>
    <row r="2404" spans="1:15" x14ac:dyDescent="0.3">
      <c r="A2404" s="73">
        <v>46311</v>
      </c>
      <c r="B2404" s="67" t="s">
        <v>2090</v>
      </c>
      <c r="C2404" s="68" t="s">
        <v>2811</v>
      </c>
      <c r="D2404" s="68" t="s">
        <v>6093</v>
      </c>
      <c r="E2404" s="67" t="s">
        <v>6094</v>
      </c>
      <c r="F2404" s="69">
        <v>3.9660000000000002</v>
      </c>
      <c r="G2404" s="70">
        <v>0.90800000000000003</v>
      </c>
      <c r="H2404" s="70">
        <v>1.0542</v>
      </c>
      <c r="I2404" s="73">
        <v>43000</v>
      </c>
      <c r="J2404" s="73">
        <v>46652</v>
      </c>
      <c r="K2404" s="69">
        <v>2.36</v>
      </c>
      <c r="L2404" s="68" t="s">
        <v>2609</v>
      </c>
      <c r="M2404" s="71">
        <v>4.5999999999999999E-3</v>
      </c>
      <c r="N2404" t="str">
        <f>_xll.IMDP("BND",D2404,$N$1,A2404)</f>
        <v>일반</v>
      </c>
      <c r="O2404">
        <f t="shared" si="37"/>
        <v>4.1768000000000005E-3</v>
      </c>
    </row>
    <row r="2405" spans="1:15" x14ac:dyDescent="0.3">
      <c r="A2405" s="73">
        <v>46311</v>
      </c>
      <c r="B2405" s="67" t="s">
        <v>2090</v>
      </c>
      <c r="C2405" s="68" t="s">
        <v>2811</v>
      </c>
      <c r="D2405" s="68" t="s">
        <v>6095</v>
      </c>
      <c r="E2405" s="67" t="s">
        <v>6096</v>
      </c>
      <c r="F2405" s="69">
        <v>3.9780000000000002</v>
      </c>
      <c r="G2405" s="70">
        <v>1.0515000000000001</v>
      </c>
      <c r="H2405" s="70">
        <v>1.3781000000000001</v>
      </c>
      <c r="I2405" s="73">
        <v>43056</v>
      </c>
      <c r="J2405" s="73">
        <v>46708</v>
      </c>
      <c r="K2405" s="69">
        <v>2.7</v>
      </c>
      <c r="L2405" s="68" t="s">
        <v>2609</v>
      </c>
      <c r="M2405" s="71">
        <v>3.2000000000000002E-3</v>
      </c>
      <c r="N2405" t="str">
        <f>_xll.IMDP("BND",D2405,$N$1,A2405)</f>
        <v>일반</v>
      </c>
      <c r="O2405">
        <f t="shared" si="37"/>
        <v>3.3648000000000007E-3</v>
      </c>
    </row>
    <row r="2406" spans="1:15" x14ac:dyDescent="0.3">
      <c r="A2406" s="73">
        <v>46311</v>
      </c>
      <c r="B2406" s="67" t="s">
        <v>2090</v>
      </c>
      <c r="C2406" s="68" t="s">
        <v>2811</v>
      </c>
      <c r="D2406" s="68" t="s">
        <v>6097</v>
      </c>
      <c r="E2406" s="67" t="s">
        <v>6098</v>
      </c>
      <c r="F2406" s="69">
        <v>4.008</v>
      </c>
      <c r="G2406" s="70">
        <v>1.4249000000000001</v>
      </c>
      <c r="H2406" s="70">
        <v>2.4054000000000002</v>
      </c>
      <c r="I2406" s="73">
        <v>43196</v>
      </c>
      <c r="J2406" s="73">
        <v>46849</v>
      </c>
      <c r="K2406" s="69">
        <v>2.73</v>
      </c>
      <c r="L2406" s="68" t="s">
        <v>2609</v>
      </c>
      <c r="M2406" s="71">
        <v>2.3E-3</v>
      </c>
      <c r="N2406" t="str">
        <f>_xll.IMDP("BND",D2406,$N$1,A2406)</f>
        <v>일반</v>
      </c>
      <c r="O2406">
        <f t="shared" si="37"/>
        <v>3.2772700000000001E-3</v>
      </c>
    </row>
    <row r="2407" spans="1:15" x14ac:dyDescent="0.3">
      <c r="A2407" s="73">
        <v>46311</v>
      </c>
      <c r="B2407" s="67" t="s">
        <v>2090</v>
      </c>
      <c r="C2407" s="68" t="s">
        <v>2811</v>
      </c>
      <c r="D2407" s="68" t="s">
        <v>6099</v>
      </c>
      <c r="E2407" s="67" t="s">
        <v>6100</v>
      </c>
      <c r="F2407" s="69">
        <v>4.0860000000000003</v>
      </c>
      <c r="G2407" s="70">
        <v>1.8246</v>
      </c>
      <c r="H2407" s="70">
        <v>3.8300999999999998</v>
      </c>
      <c r="I2407" s="73">
        <v>43350</v>
      </c>
      <c r="J2407" s="73">
        <v>47003</v>
      </c>
      <c r="K2407" s="69">
        <v>2.35</v>
      </c>
      <c r="L2407" s="68" t="s">
        <v>2609</v>
      </c>
      <c r="M2407" s="71">
        <v>2.3E-3</v>
      </c>
      <c r="N2407" t="str">
        <f>_xll.IMDP("BND",D2407,$N$1,A2407)</f>
        <v>일반</v>
      </c>
      <c r="O2407">
        <f t="shared" si="37"/>
        <v>4.1965800000000001E-3</v>
      </c>
    </row>
    <row r="2408" spans="1:15" x14ac:dyDescent="0.3">
      <c r="A2408" s="73">
        <v>46311</v>
      </c>
      <c r="B2408" s="67" t="s">
        <v>2090</v>
      </c>
      <c r="C2408" s="68" t="s">
        <v>2811</v>
      </c>
      <c r="D2408" s="68" t="s">
        <v>1260</v>
      </c>
      <c r="E2408" s="67" t="s">
        <v>1262</v>
      </c>
      <c r="F2408" s="69">
        <v>4.1210000000000004</v>
      </c>
      <c r="G2408" s="70">
        <v>2.3031999999999999</v>
      </c>
      <c r="H2408" s="70">
        <v>5.9656000000000002</v>
      </c>
      <c r="I2408" s="73">
        <v>43532</v>
      </c>
      <c r="J2408" s="73">
        <v>47185</v>
      </c>
      <c r="K2408" s="69">
        <v>2.13</v>
      </c>
      <c r="L2408" s="68" t="s">
        <v>2609</v>
      </c>
      <c r="M2408" s="71">
        <v>4.4000000000000003E-3</v>
      </c>
      <c r="N2408" t="str">
        <f>_xll.IMDP("BND",D2408,$N$1,A2408)</f>
        <v>일반</v>
      </c>
      <c r="O2408">
        <f t="shared" si="37"/>
        <v>1.013408E-2</v>
      </c>
    </row>
    <row r="2409" spans="1:15" x14ac:dyDescent="0.3">
      <c r="A2409" s="73">
        <v>46311</v>
      </c>
      <c r="B2409" s="67" t="s">
        <v>2090</v>
      </c>
      <c r="C2409" s="68" t="s">
        <v>2811</v>
      </c>
      <c r="D2409" s="68" t="s">
        <v>6101</v>
      </c>
      <c r="E2409" s="67" t="s">
        <v>6102</v>
      </c>
      <c r="F2409" s="69">
        <v>4.3390000000000004</v>
      </c>
      <c r="G2409" s="70">
        <v>10.6896</v>
      </c>
      <c r="H2409" s="70">
        <v>128.76759999999999</v>
      </c>
      <c r="I2409" s="73">
        <v>43581</v>
      </c>
      <c r="J2409" s="73">
        <v>50886</v>
      </c>
      <c r="K2409" s="69">
        <v>1.98</v>
      </c>
      <c r="L2409" s="68" t="s">
        <v>2609</v>
      </c>
      <c r="M2409" s="71">
        <v>4.0000000000000001E-3</v>
      </c>
      <c r="N2409" t="str">
        <f>_xll.IMDP("BND",D2409,$N$1,A2409)</f>
        <v>일반</v>
      </c>
      <c r="O2409">
        <f t="shared" si="37"/>
        <v>4.2758400000000002E-2</v>
      </c>
    </row>
    <row r="2410" spans="1:15" x14ac:dyDescent="0.3">
      <c r="A2410" s="73">
        <v>46311</v>
      </c>
      <c r="B2410" s="67" t="s">
        <v>2090</v>
      </c>
      <c r="C2410" s="68" t="s">
        <v>2811</v>
      </c>
      <c r="D2410" s="68" t="s">
        <v>6103</v>
      </c>
      <c r="E2410" s="67" t="s">
        <v>6104</v>
      </c>
      <c r="F2410" s="69">
        <v>4.1660000000000004</v>
      </c>
      <c r="G2410" s="70">
        <v>2.9232999999999998</v>
      </c>
      <c r="H2410" s="70">
        <v>9.4565999999999999</v>
      </c>
      <c r="I2410" s="73">
        <v>43775</v>
      </c>
      <c r="J2410" s="73">
        <v>47428</v>
      </c>
      <c r="K2410" s="69">
        <v>1.91</v>
      </c>
      <c r="L2410" s="68" t="s">
        <v>2609</v>
      </c>
      <c r="M2410" s="71">
        <v>2.2000000000000001E-3</v>
      </c>
      <c r="N2410" t="str">
        <f>_xll.IMDP("BND",D2410,$N$1,A2410)</f>
        <v>일반</v>
      </c>
      <c r="O2410">
        <f t="shared" si="37"/>
        <v>6.4312600000000003E-3</v>
      </c>
    </row>
    <row r="2411" spans="1:15" x14ac:dyDescent="0.3">
      <c r="A2411" s="73">
        <v>46311</v>
      </c>
      <c r="B2411" s="67" t="s">
        <v>2090</v>
      </c>
      <c r="C2411" s="68" t="s">
        <v>2811</v>
      </c>
      <c r="D2411" s="68" t="s">
        <v>6105</v>
      </c>
      <c r="E2411" s="67" t="s">
        <v>6106</v>
      </c>
      <c r="F2411" s="69">
        <v>4.173</v>
      </c>
      <c r="G2411" s="70">
        <v>3.2530999999999999</v>
      </c>
      <c r="H2411" s="70">
        <v>11.5732</v>
      </c>
      <c r="I2411" s="73">
        <v>43893</v>
      </c>
      <c r="J2411" s="73">
        <v>47545</v>
      </c>
      <c r="K2411" s="69">
        <v>1.46</v>
      </c>
      <c r="L2411" s="68" t="s">
        <v>2609</v>
      </c>
      <c r="M2411" s="71">
        <v>2.0999999999999999E-3</v>
      </c>
      <c r="N2411" t="str">
        <f>_xll.IMDP("BND",D2411,$N$1,A2411)</f>
        <v>일반</v>
      </c>
      <c r="O2411">
        <f t="shared" si="37"/>
        <v>6.831509999999999E-3</v>
      </c>
    </row>
    <row r="2412" spans="1:15" x14ac:dyDescent="0.3">
      <c r="A2412" s="73">
        <v>46311</v>
      </c>
      <c r="B2412" s="67" t="s">
        <v>2090</v>
      </c>
      <c r="C2412" s="68" t="s">
        <v>2811</v>
      </c>
      <c r="D2412" s="68" t="s">
        <v>6107</v>
      </c>
      <c r="E2412" s="67" t="s">
        <v>6108</v>
      </c>
      <c r="F2412" s="69">
        <v>3.5209999999999999</v>
      </c>
      <c r="G2412" s="70">
        <v>0.34039999999999998</v>
      </c>
      <c r="H2412" s="70">
        <v>0.20069999999999999</v>
      </c>
      <c r="I2412" s="73">
        <v>44615</v>
      </c>
      <c r="J2412" s="73">
        <v>46441</v>
      </c>
      <c r="K2412" s="69">
        <v>2.71</v>
      </c>
      <c r="L2412" s="68" t="s">
        <v>2609</v>
      </c>
      <c r="M2412" s="71">
        <v>4.5999999999999999E-3</v>
      </c>
      <c r="N2412" t="str">
        <f>_xll.IMDP("BND",D2412,$N$1,A2412)</f>
        <v>일반</v>
      </c>
      <c r="O2412">
        <f t="shared" si="37"/>
        <v>1.56584E-3</v>
      </c>
    </row>
    <row r="2413" spans="1:15" x14ac:dyDescent="0.3">
      <c r="A2413" s="73">
        <v>46311</v>
      </c>
      <c r="B2413" s="67" t="s">
        <v>2090</v>
      </c>
      <c r="C2413" s="68" t="s">
        <v>2811</v>
      </c>
      <c r="D2413" s="68" t="s">
        <v>6109</v>
      </c>
      <c r="E2413" s="67" t="s">
        <v>6110</v>
      </c>
      <c r="F2413" s="69">
        <v>3.86</v>
      </c>
      <c r="G2413" s="70">
        <v>0.64029999999999998</v>
      </c>
      <c r="H2413" s="70">
        <v>0.57150000000000001</v>
      </c>
      <c r="I2413" s="73">
        <v>44726</v>
      </c>
      <c r="J2413" s="73">
        <v>46552</v>
      </c>
      <c r="K2413" s="69">
        <v>3.98</v>
      </c>
      <c r="L2413" s="68" t="s">
        <v>2609</v>
      </c>
      <c r="M2413" s="71">
        <v>2.3E-3</v>
      </c>
      <c r="N2413" t="str">
        <f>_xll.IMDP("BND",D2413,$N$1,A2413)</f>
        <v>일반</v>
      </c>
      <c r="O2413">
        <f t="shared" si="37"/>
        <v>1.47269E-3</v>
      </c>
    </row>
    <row r="2414" spans="1:15" x14ac:dyDescent="0.3">
      <c r="A2414" s="73">
        <v>46311</v>
      </c>
      <c r="B2414" s="67" t="s">
        <v>2090</v>
      </c>
      <c r="C2414" s="68" t="s">
        <v>2811</v>
      </c>
      <c r="D2414" s="68" t="s">
        <v>6111</v>
      </c>
      <c r="E2414" s="67" t="s">
        <v>6112</v>
      </c>
      <c r="F2414" s="69">
        <v>3.9910000000000001</v>
      </c>
      <c r="G2414" s="70">
        <v>1.2361</v>
      </c>
      <c r="H2414" s="70">
        <v>1.8636999999999999</v>
      </c>
      <c r="I2414" s="73">
        <v>44957</v>
      </c>
      <c r="J2414" s="73">
        <v>46783</v>
      </c>
      <c r="K2414" s="69">
        <v>3.71</v>
      </c>
      <c r="L2414" s="68" t="s">
        <v>2609</v>
      </c>
      <c r="M2414" s="71">
        <v>2.3E-3</v>
      </c>
      <c r="N2414" t="str">
        <f>_xll.IMDP("BND",D2414,$N$1,A2414)</f>
        <v>일반</v>
      </c>
      <c r="O2414">
        <f t="shared" si="37"/>
        <v>2.8430299999999999E-3</v>
      </c>
    </row>
    <row r="2415" spans="1:15" x14ac:dyDescent="0.3">
      <c r="A2415" s="73">
        <v>46311</v>
      </c>
      <c r="B2415" s="67" t="s">
        <v>2090</v>
      </c>
      <c r="C2415" s="68" t="s">
        <v>2811</v>
      </c>
      <c r="D2415" s="68" t="s">
        <v>6113</v>
      </c>
      <c r="E2415" s="67" t="s">
        <v>6114</v>
      </c>
      <c r="F2415" s="69">
        <v>4.0090000000000003</v>
      </c>
      <c r="G2415" s="70">
        <v>1.4379999999999999</v>
      </c>
      <c r="H2415" s="70">
        <v>2.4533</v>
      </c>
      <c r="I2415" s="73">
        <v>45030</v>
      </c>
      <c r="J2415" s="73">
        <v>46857</v>
      </c>
      <c r="K2415" s="69">
        <v>3.69</v>
      </c>
      <c r="L2415" s="68" t="s">
        <v>2609</v>
      </c>
      <c r="M2415" s="71">
        <v>2.8E-3</v>
      </c>
      <c r="N2415" t="str">
        <f>_xll.IMDP("BND",D2415,$N$1,A2415)</f>
        <v>일반</v>
      </c>
      <c r="O2415">
        <f t="shared" si="37"/>
        <v>4.0263999999999994E-3</v>
      </c>
    </row>
    <row r="2416" spans="1:15" x14ac:dyDescent="0.3">
      <c r="A2416" s="73">
        <v>46311</v>
      </c>
      <c r="B2416" s="67" t="s">
        <v>2090</v>
      </c>
      <c r="C2416" s="68" t="s">
        <v>2811</v>
      </c>
      <c r="D2416" s="68" t="s">
        <v>6115</v>
      </c>
      <c r="E2416" s="67" t="s">
        <v>6116</v>
      </c>
      <c r="F2416" s="69">
        <v>4.0209999999999999</v>
      </c>
      <c r="G2416" s="70">
        <v>1.5108999999999999</v>
      </c>
      <c r="H2416" s="70">
        <v>2.7050000000000001</v>
      </c>
      <c r="I2416" s="73">
        <v>45061</v>
      </c>
      <c r="J2416" s="73">
        <v>46888</v>
      </c>
      <c r="K2416" s="69">
        <v>3.68</v>
      </c>
      <c r="L2416" s="68" t="s">
        <v>2609</v>
      </c>
      <c r="M2416" s="71">
        <v>4.1999999999999997E-3</v>
      </c>
      <c r="N2416" t="str">
        <f>_xll.IMDP("BND",D2416,$N$1,A2416)</f>
        <v>일반</v>
      </c>
      <c r="O2416">
        <f t="shared" si="37"/>
        <v>6.3457799999999997E-3</v>
      </c>
    </row>
    <row r="2417" spans="1:15" x14ac:dyDescent="0.3">
      <c r="A2417" s="73">
        <v>46311</v>
      </c>
      <c r="B2417" s="67" t="s">
        <v>2090</v>
      </c>
      <c r="C2417" s="68" t="s">
        <v>2811</v>
      </c>
      <c r="D2417" s="68" t="s">
        <v>6117</v>
      </c>
      <c r="E2417" s="67" t="s">
        <v>6118</v>
      </c>
      <c r="F2417" s="69">
        <v>3.6339999999999999</v>
      </c>
      <c r="G2417" s="70">
        <v>0.41439999999999999</v>
      </c>
      <c r="H2417" s="70">
        <v>0.27489999999999998</v>
      </c>
      <c r="I2417" s="73">
        <v>45371</v>
      </c>
      <c r="J2417" s="73">
        <v>46466</v>
      </c>
      <c r="K2417" s="69">
        <v>3.56</v>
      </c>
      <c r="L2417" s="68" t="s">
        <v>2609</v>
      </c>
      <c r="M2417" s="71">
        <v>3.3E-3</v>
      </c>
      <c r="N2417" t="str">
        <f>_xll.IMDP("BND",D2417,$N$1,A2417)</f>
        <v>일반</v>
      </c>
      <c r="O2417">
        <f t="shared" si="37"/>
        <v>1.3675199999999999E-3</v>
      </c>
    </row>
    <row r="2418" spans="1:15" x14ac:dyDescent="0.3">
      <c r="A2418" s="73">
        <v>46311</v>
      </c>
      <c r="B2418" s="67" t="s">
        <v>2090</v>
      </c>
      <c r="C2418" s="68" t="s">
        <v>2811</v>
      </c>
      <c r="D2418" s="68" t="s">
        <v>6119</v>
      </c>
      <c r="E2418" s="67" t="s">
        <v>6120</v>
      </c>
      <c r="F2418" s="69">
        <v>3.8969999999999998</v>
      </c>
      <c r="G2418" s="70">
        <v>0.68820000000000003</v>
      </c>
      <c r="H2418" s="70">
        <v>0.64649999999999996</v>
      </c>
      <c r="I2418" s="73">
        <v>45474</v>
      </c>
      <c r="J2418" s="73">
        <v>46569</v>
      </c>
      <c r="K2418" s="69">
        <v>3.32</v>
      </c>
      <c r="L2418" s="68" t="s">
        <v>2609</v>
      </c>
      <c r="M2418" s="71">
        <v>3.2000000000000002E-3</v>
      </c>
      <c r="N2418" t="str">
        <f>_xll.IMDP("BND",D2418,$N$1,A2418)</f>
        <v>일반</v>
      </c>
      <c r="O2418">
        <f t="shared" si="37"/>
        <v>2.2022400000000003E-3</v>
      </c>
    </row>
    <row r="2419" spans="1:15" x14ac:dyDescent="0.3">
      <c r="A2419" s="73">
        <v>46311</v>
      </c>
      <c r="B2419" s="67" t="s">
        <v>2090</v>
      </c>
      <c r="C2419" s="68" t="s">
        <v>2811</v>
      </c>
      <c r="D2419" s="68" t="s">
        <v>1551</v>
      </c>
      <c r="E2419" s="67" t="s">
        <v>1552</v>
      </c>
      <c r="F2419" s="69">
        <v>4.1710000000000003</v>
      </c>
      <c r="G2419" s="70">
        <v>2.9908000000000001</v>
      </c>
      <c r="H2419" s="70">
        <v>9.9596</v>
      </c>
      <c r="I2419" s="73">
        <v>45644</v>
      </c>
      <c r="J2419" s="73">
        <v>47470</v>
      </c>
      <c r="K2419" s="69">
        <v>2.96</v>
      </c>
      <c r="L2419" s="68" t="s">
        <v>2609</v>
      </c>
      <c r="M2419" s="71">
        <v>2.7000000000000001E-3</v>
      </c>
      <c r="N2419" t="str">
        <f>_xll.IMDP("BND",D2419,$N$1,A2419)</f>
        <v>일반</v>
      </c>
      <c r="O2419">
        <f t="shared" si="37"/>
        <v>8.0751600000000014E-3</v>
      </c>
    </row>
    <row r="2420" spans="1:15" x14ac:dyDescent="0.3">
      <c r="A2420" s="73">
        <v>46311</v>
      </c>
      <c r="B2420" s="67" t="s">
        <v>2090</v>
      </c>
      <c r="C2420" s="68" t="s">
        <v>2811</v>
      </c>
      <c r="D2420" s="68" t="s">
        <v>6121</v>
      </c>
      <c r="E2420" s="67" t="s">
        <v>6122</v>
      </c>
      <c r="F2420" s="69">
        <v>4.1929999999999996</v>
      </c>
      <c r="G2420" s="70">
        <v>3.7288999999999999</v>
      </c>
      <c r="H2420" s="70">
        <v>15.414400000000001</v>
      </c>
      <c r="I2420" s="73">
        <v>45950</v>
      </c>
      <c r="J2420" s="73">
        <v>47776</v>
      </c>
      <c r="K2420" s="69">
        <v>2.78</v>
      </c>
      <c r="L2420" s="68" t="s">
        <v>2609</v>
      </c>
      <c r="M2420" s="71">
        <v>4.4000000000000003E-3</v>
      </c>
      <c r="N2420" t="str">
        <f>_xll.IMDP("BND",D2420,$N$1,A2420)</f>
        <v>일반</v>
      </c>
      <c r="O2420">
        <f t="shared" si="37"/>
        <v>1.640716E-2</v>
      </c>
    </row>
    <row r="2421" spans="1:15" x14ac:dyDescent="0.3">
      <c r="A2421" s="73">
        <v>46311</v>
      </c>
      <c r="B2421" s="67" t="s">
        <v>2090</v>
      </c>
      <c r="C2421" s="68" t="s">
        <v>2811</v>
      </c>
      <c r="D2421" s="68" t="s">
        <v>6123</v>
      </c>
      <c r="E2421" s="67" t="s">
        <v>6124</v>
      </c>
      <c r="F2421" s="69">
        <v>4.32</v>
      </c>
      <c r="G2421" s="70">
        <v>9.5850000000000009</v>
      </c>
      <c r="H2421" s="70">
        <v>104.85680000000001</v>
      </c>
      <c r="I2421" s="73">
        <v>43196</v>
      </c>
      <c r="J2421" s="73">
        <v>50501</v>
      </c>
      <c r="K2421" s="69">
        <v>2.78</v>
      </c>
      <c r="L2421" s="68" t="s">
        <v>2609</v>
      </c>
      <c r="M2421" s="71">
        <v>2E-3</v>
      </c>
      <c r="N2421" t="str">
        <f>_xll.IMDP("BND",D2421,$N$1,A2421)</f>
        <v>일반</v>
      </c>
      <c r="O2421">
        <f t="shared" si="37"/>
        <v>1.9170000000000003E-2</v>
      </c>
    </row>
    <row r="2422" spans="1:15" x14ac:dyDescent="0.3">
      <c r="A2422" s="73">
        <v>46311</v>
      </c>
      <c r="B2422" s="67" t="s">
        <v>2090</v>
      </c>
      <c r="C2422" s="68" t="s">
        <v>2811</v>
      </c>
      <c r="D2422" s="68" t="s">
        <v>6125</v>
      </c>
      <c r="E2422" s="67" t="s">
        <v>6126</v>
      </c>
      <c r="F2422" s="69">
        <v>4.3499999999999996</v>
      </c>
      <c r="G2422" s="70">
        <v>11.141299999999999</v>
      </c>
      <c r="H2422" s="70">
        <v>139.75319999999999</v>
      </c>
      <c r="I2422" s="73">
        <v>43775</v>
      </c>
      <c r="J2422" s="73">
        <v>51080</v>
      </c>
      <c r="K2422" s="69">
        <v>1.88</v>
      </c>
      <c r="L2422" s="68" t="s">
        <v>2609</v>
      </c>
      <c r="M2422" s="71">
        <v>3.5000000000000001E-3</v>
      </c>
      <c r="N2422" t="str">
        <f>_xll.IMDP("BND",D2422,$N$1,A2422)</f>
        <v>일반</v>
      </c>
      <c r="O2422">
        <f t="shared" si="37"/>
        <v>3.8994549999999996E-2</v>
      </c>
    </row>
    <row r="2423" spans="1:15" x14ac:dyDescent="0.3">
      <c r="A2423" s="73">
        <v>46311</v>
      </c>
      <c r="B2423" s="67" t="s">
        <v>2090</v>
      </c>
      <c r="C2423" s="68" t="s">
        <v>2811</v>
      </c>
      <c r="D2423" s="68" t="s">
        <v>6127</v>
      </c>
      <c r="E2423" s="67" t="s">
        <v>6128</v>
      </c>
      <c r="F2423" s="69">
        <v>4.24</v>
      </c>
      <c r="G2423" s="70">
        <v>4.8823999999999996</v>
      </c>
      <c r="H2423" s="70">
        <v>26.348500000000001</v>
      </c>
      <c r="I2423" s="73">
        <v>44615</v>
      </c>
      <c r="J2423" s="73">
        <v>48267</v>
      </c>
      <c r="K2423" s="69">
        <v>2.88</v>
      </c>
      <c r="L2423" s="68" t="s">
        <v>2609</v>
      </c>
      <c r="M2423" s="71">
        <v>2.2000000000000001E-3</v>
      </c>
      <c r="N2423" t="str">
        <f>_xll.IMDP("BND",D2423,$N$1,A2423)</f>
        <v>일반</v>
      </c>
      <c r="O2423">
        <f t="shared" si="37"/>
        <v>1.0741280000000001E-2</v>
      </c>
    </row>
    <row r="2424" spans="1:15" x14ac:dyDescent="0.3">
      <c r="A2424" s="73">
        <v>46311</v>
      </c>
      <c r="B2424" s="67" t="s">
        <v>2090</v>
      </c>
      <c r="C2424" s="68" t="s">
        <v>2811</v>
      </c>
      <c r="D2424" s="68" t="s">
        <v>1423</v>
      </c>
      <c r="E2424" s="67" t="s">
        <v>1425</v>
      </c>
      <c r="F2424" s="69">
        <v>4.1440000000000001</v>
      </c>
      <c r="G2424" s="70">
        <v>2.5625</v>
      </c>
      <c r="H2424" s="70">
        <v>7.3818000000000001</v>
      </c>
      <c r="I2424" s="73">
        <v>45474</v>
      </c>
      <c r="J2424" s="73">
        <v>47300</v>
      </c>
      <c r="K2424" s="69">
        <v>3.32</v>
      </c>
      <c r="L2424" s="68" t="s">
        <v>2609</v>
      </c>
      <c r="M2424" s="71">
        <v>2.3E-3</v>
      </c>
      <c r="N2424" t="str">
        <f>_xll.IMDP("BND",D2424,$N$1,A2424)</f>
        <v>일반</v>
      </c>
      <c r="O2424">
        <f t="shared" si="37"/>
        <v>5.8937499999999997E-3</v>
      </c>
    </row>
    <row r="2425" spans="1:15" x14ac:dyDescent="0.3">
      <c r="A2425" s="73">
        <v>46311</v>
      </c>
      <c r="B2425" s="67" t="s">
        <v>2090</v>
      </c>
      <c r="C2425" s="68" t="s">
        <v>2811</v>
      </c>
      <c r="D2425" s="68" t="s">
        <v>6129</v>
      </c>
      <c r="E2425" s="67" t="s">
        <v>6130</v>
      </c>
      <c r="F2425" s="69">
        <v>4.29</v>
      </c>
      <c r="G2425" s="70">
        <v>7.6322000000000001</v>
      </c>
      <c r="H2425" s="70">
        <v>66.641000000000005</v>
      </c>
      <c r="I2425" s="73">
        <v>45972</v>
      </c>
      <c r="J2425" s="73">
        <v>49624</v>
      </c>
      <c r="K2425" s="69">
        <v>3.46</v>
      </c>
      <c r="L2425" s="68" t="s">
        <v>2609</v>
      </c>
      <c r="M2425" s="71">
        <v>2.2000000000000001E-3</v>
      </c>
      <c r="N2425" t="str">
        <f>_xll.IMDP("BND",D2425,$N$1,A2425)</f>
        <v>일반</v>
      </c>
      <c r="O2425">
        <f t="shared" si="37"/>
        <v>1.6790840000000001E-2</v>
      </c>
    </row>
    <row r="2426" spans="1:15" x14ac:dyDescent="0.3">
      <c r="A2426" s="73">
        <v>46311</v>
      </c>
      <c r="B2426" s="67" t="s">
        <v>2090</v>
      </c>
      <c r="C2426" s="68" t="s">
        <v>2811</v>
      </c>
      <c r="D2426" s="68" t="s">
        <v>6131</v>
      </c>
      <c r="E2426" s="67" t="s">
        <v>6132</v>
      </c>
      <c r="F2426" s="69">
        <v>4.3239999999999998</v>
      </c>
      <c r="G2426" s="70">
        <v>9.5221</v>
      </c>
      <c r="H2426" s="70">
        <v>104.4695</v>
      </c>
      <c r="I2426" s="73">
        <v>43217</v>
      </c>
      <c r="J2426" s="73">
        <v>50522</v>
      </c>
      <c r="K2426" s="69">
        <v>2.87</v>
      </c>
      <c r="L2426" s="68" t="s">
        <v>2609</v>
      </c>
      <c r="M2426" s="71">
        <v>2E-3</v>
      </c>
      <c r="N2426" t="str">
        <f>_xll.IMDP("BND",D2426,$N$1,A2426)</f>
        <v>일반</v>
      </c>
      <c r="O2426">
        <f t="shared" si="37"/>
        <v>1.9044200000000001E-2</v>
      </c>
    </row>
    <row r="2427" spans="1:15" x14ac:dyDescent="0.3">
      <c r="A2427" s="73">
        <v>46311</v>
      </c>
      <c r="B2427" s="67" t="s">
        <v>2090</v>
      </c>
      <c r="C2427" s="68" t="s">
        <v>2811</v>
      </c>
      <c r="D2427" s="68" t="s">
        <v>1453</v>
      </c>
      <c r="E2427" s="67" t="s">
        <v>1455</v>
      </c>
      <c r="F2427" s="69">
        <v>4.149</v>
      </c>
      <c r="G2427" s="70">
        <v>2.5914000000000001</v>
      </c>
      <c r="H2427" s="70">
        <v>7.6463999999999999</v>
      </c>
      <c r="I2427" s="73">
        <v>45491</v>
      </c>
      <c r="J2427" s="73">
        <v>47317</v>
      </c>
      <c r="K2427" s="69">
        <v>3.18</v>
      </c>
      <c r="L2427" s="68" t="s">
        <v>2609</v>
      </c>
      <c r="M2427" s="71">
        <v>2.7000000000000001E-3</v>
      </c>
      <c r="N2427" t="str">
        <f>_xll.IMDP("BND",D2427,$N$1,A2427)</f>
        <v>일반</v>
      </c>
      <c r="O2427">
        <f t="shared" si="37"/>
        <v>6.9967800000000011E-3</v>
      </c>
    </row>
    <row r="2428" spans="1:15" x14ac:dyDescent="0.3">
      <c r="A2428" s="73">
        <v>46311</v>
      </c>
      <c r="B2428" s="67" t="s">
        <v>2090</v>
      </c>
      <c r="C2428" s="68" t="s">
        <v>2811</v>
      </c>
      <c r="D2428" s="68" t="s">
        <v>6133</v>
      </c>
      <c r="E2428" s="67" t="s">
        <v>6134</v>
      </c>
      <c r="F2428" s="69">
        <v>3.5640000000000001</v>
      </c>
      <c r="G2428" s="70">
        <v>0.31809999999999999</v>
      </c>
      <c r="H2428" s="70">
        <v>0.18060000000000001</v>
      </c>
      <c r="I2428" s="73">
        <v>45337</v>
      </c>
      <c r="J2428" s="73">
        <v>46433</v>
      </c>
      <c r="K2428" s="69">
        <v>3.9</v>
      </c>
      <c r="L2428" s="68" t="s">
        <v>5494</v>
      </c>
      <c r="M2428" s="71">
        <v>6.4999999999999997E-3</v>
      </c>
      <c r="N2428" t="str">
        <f>_xll.IMDP("BND",D2428,$N$1,A2428)</f>
        <v>지방공기업</v>
      </c>
      <c r="O2428">
        <f t="shared" si="37"/>
        <v>2.0676499999999999E-3</v>
      </c>
    </row>
    <row r="2429" spans="1:15" x14ac:dyDescent="0.3">
      <c r="A2429" s="73">
        <v>46311</v>
      </c>
      <c r="B2429" s="67" t="s">
        <v>2090</v>
      </c>
      <c r="C2429" s="68" t="s">
        <v>2811</v>
      </c>
      <c r="D2429" s="68" t="s">
        <v>6135</v>
      </c>
      <c r="E2429" s="67" t="s">
        <v>6136</v>
      </c>
      <c r="F2429" s="69">
        <v>3.7770000000000001</v>
      </c>
      <c r="G2429" s="70">
        <v>0.5071</v>
      </c>
      <c r="H2429" s="70">
        <v>0.3856</v>
      </c>
      <c r="I2429" s="73">
        <v>45408</v>
      </c>
      <c r="J2429" s="73">
        <v>46503</v>
      </c>
      <c r="K2429" s="69">
        <v>3.86</v>
      </c>
      <c r="L2429" s="68" t="s">
        <v>5494</v>
      </c>
      <c r="M2429" s="71">
        <v>7.0000000000000001E-3</v>
      </c>
      <c r="N2429" t="str">
        <f>_xll.IMDP("BND",D2429,$N$1,A2429)</f>
        <v>지방공기업</v>
      </c>
      <c r="O2429">
        <f t="shared" si="37"/>
        <v>3.5497000000000003E-3</v>
      </c>
    </row>
    <row r="2430" spans="1:15" x14ac:dyDescent="0.3">
      <c r="A2430" s="73">
        <v>46311</v>
      </c>
      <c r="B2430" s="67" t="s">
        <v>2090</v>
      </c>
      <c r="C2430" s="68" t="s">
        <v>2811</v>
      </c>
      <c r="D2430" s="68" t="s">
        <v>6137</v>
      </c>
      <c r="E2430" s="67" t="s">
        <v>6138</v>
      </c>
      <c r="F2430" s="69">
        <v>4.2699999999999996</v>
      </c>
      <c r="G2430" s="70">
        <v>2.544</v>
      </c>
      <c r="H2430" s="70">
        <v>7.2923</v>
      </c>
      <c r="I2430" s="73">
        <v>45470</v>
      </c>
      <c r="J2430" s="73">
        <v>47296</v>
      </c>
      <c r="K2430" s="69">
        <v>3.52</v>
      </c>
      <c r="L2430" s="68" t="s">
        <v>5494</v>
      </c>
      <c r="M2430" s="71">
        <v>2.3E-3</v>
      </c>
      <c r="N2430" t="str">
        <f>_xll.IMDP("BND",D2430,$N$1,A2430)</f>
        <v>지방공기업</v>
      </c>
      <c r="O2430">
        <f t="shared" si="37"/>
        <v>5.8512E-3</v>
      </c>
    </row>
    <row r="2431" spans="1:15" x14ac:dyDescent="0.3">
      <c r="A2431" s="73">
        <v>46311</v>
      </c>
      <c r="B2431" s="67" t="s">
        <v>2090</v>
      </c>
      <c r="C2431" s="68" t="s">
        <v>2811</v>
      </c>
      <c r="D2431" s="68" t="s">
        <v>648</v>
      </c>
      <c r="E2431" s="67" t="s">
        <v>650</v>
      </c>
      <c r="F2431" s="69">
        <v>4.0010000000000003</v>
      </c>
      <c r="G2431" s="70">
        <v>0.74390000000000001</v>
      </c>
      <c r="H2431" s="70">
        <v>0.74439999999999995</v>
      </c>
      <c r="I2431" s="73">
        <v>45497</v>
      </c>
      <c r="J2431" s="73">
        <v>46592</v>
      </c>
      <c r="K2431" s="69">
        <v>3.29</v>
      </c>
      <c r="L2431" s="68" t="s">
        <v>5494</v>
      </c>
      <c r="M2431" s="71">
        <v>5.1000000000000004E-3</v>
      </c>
      <c r="N2431" t="str">
        <f>_xll.IMDP("BND",D2431,$N$1,A2431)</f>
        <v>지방공기업</v>
      </c>
      <c r="O2431">
        <f t="shared" si="37"/>
        <v>3.7938900000000003E-3</v>
      </c>
    </row>
    <row r="2432" spans="1:15" x14ac:dyDescent="0.3">
      <c r="A2432" s="73">
        <v>46311</v>
      </c>
      <c r="B2432" s="67" t="s">
        <v>2090</v>
      </c>
      <c r="C2432" s="68" t="s">
        <v>2811</v>
      </c>
      <c r="D2432" s="68" t="s">
        <v>6139</v>
      </c>
      <c r="E2432" s="67" t="s">
        <v>6140</v>
      </c>
      <c r="F2432" s="69">
        <v>4.077</v>
      </c>
      <c r="G2432" s="70">
        <v>1.2109000000000001</v>
      </c>
      <c r="H2432" s="70">
        <v>1.7794000000000001</v>
      </c>
      <c r="I2432" s="73">
        <v>45673</v>
      </c>
      <c r="J2432" s="73">
        <v>46768</v>
      </c>
      <c r="K2432" s="69">
        <v>3</v>
      </c>
      <c r="L2432" s="68" t="s">
        <v>5494</v>
      </c>
      <c r="M2432" s="71">
        <v>3.7000000000000002E-3</v>
      </c>
      <c r="N2432" t="str">
        <f>_xll.IMDP("BND",D2432,$N$1,A2432)</f>
        <v>지방공기업</v>
      </c>
      <c r="O2432">
        <f t="shared" si="37"/>
        <v>4.4803300000000002E-3</v>
      </c>
    </row>
    <row r="2433" spans="1:15" x14ac:dyDescent="0.3">
      <c r="A2433" s="73">
        <v>46311</v>
      </c>
      <c r="B2433" s="67" t="s">
        <v>2090</v>
      </c>
      <c r="C2433" s="68" t="s">
        <v>2811</v>
      </c>
      <c r="D2433" s="68" t="s">
        <v>6141</v>
      </c>
      <c r="E2433" s="67" t="s">
        <v>6142</v>
      </c>
      <c r="F2433" s="69">
        <v>4.085</v>
      </c>
      <c r="G2433" s="70">
        <v>1.2990999999999999</v>
      </c>
      <c r="H2433" s="70">
        <v>2.0331000000000001</v>
      </c>
      <c r="I2433" s="73">
        <v>45709</v>
      </c>
      <c r="J2433" s="73">
        <v>46804</v>
      </c>
      <c r="K2433" s="69">
        <v>2.93</v>
      </c>
      <c r="L2433" s="68" t="s">
        <v>5494</v>
      </c>
      <c r="M2433" s="71">
        <v>2.3E-3</v>
      </c>
      <c r="N2433" t="str">
        <f>_xll.IMDP("BND",D2433,$N$1,A2433)</f>
        <v>지방공기업</v>
      </c>
      <c r="O2433">
        <f t="shared" si="37"/>
        <v>2.9879299999999998E-3</v>
      </c>
    </row>
    <row r="2434" spans="1:15" x14ac:dyDescent="0.3">
      <c r="A2434" s="73">
        <v>46311</v>
      </c>
      <c r="B2434" s="67" t="s">
        <v>2090</v>
      </c>
      <c r="C2434" s="68" t="s">
        <v>2811</v>
      </c>
      <c r="D2434" s="68" t="s">
        <v>6143</v>
      </c>
      <c r="E2434" s="67" t="s">
        <v>6144</v>
      </c>
      <c r="F2434" s="69">
        <v>3.8370000000000002</v>
      </c>
      <c r="G2434" s="70">
        <v>0.5544</v>
      </c>
      <c r="H2434" s="70">
        <v>0.44650000000000001</v>
      </c>
      <c r="I2434" s="73">
        <v>45792</v>
      </c>
      <c r="J2434" s="73">
        <v>46521</v>
      </c>
      <c r="K2434" s="69">
        <v>2.59</v>
      </c>
      <c r="L2434" s="68" t="s">
        <v>5494</v>
      </c>
      <c r="M2434" s="71">
        <v>1.11E-2</v>
      </c>
      <c r="N2434" t="str">
        <f>_xll.IMDP("BND",D2434,$N$1,A2434)</f>
        <v>지방공기업</v>
      </c>
      <c r="O2434">
        <f t="shared" ref="O2434:O2497" si="38">M2434*G2434</f>
        <v>6.1538400000000007E-3</v>
      </c>
    </row>
    <row r="2435" spans="1:15" x14ac:dyDescent="0.3">
      <c r="A2435" s="73">
        <v>46311</v>
      </c>
      <c r="B2435" s="67" t="s">
        <v>2090</v>
      </c>
      <c r="C2435" s="68" t="s">
        <v>2811</v>
      </c>
      <c r="D2435" s="68" t="s">
        <v>895</v>
      </c>
      <c r="E2435" s="67" t="s">
        <v>896</v>
      </c>
      <c r="F2435" s="69">
        <v>3.9980000000000002</v>
      </c>
      <c r="G2435" s="70">
        <v>0.74119999999999997</v>
      </c>
      <c r="H2435" s="70">
        <v>0.73819999999999997</v>
      </c>
      <c r="I2435" s="73">
        <v>45860</v>
      </c>
      <c r="J2435" s="73">
        <v>46590</v>
      </c>
      <c r="K2435" s="69">
        <v>2.5499999999999998</v>
      </c>
      <c r="L2435" s="68" t="s">
        <v>5494</v>
      </c>
      <c r="M2435" s="71">
        <v>4.1999999999999997E-3</v>
      </c>
      <c r="N2435" t="str">
        <f>_xll.IMDP("BND",D2435,$N$1,A2435)</f>
        <v>지방공기업</v>
      </c>
      <c r="O2435">
        <f t="shared" si="38"/>
        <v>3.1130399999999996E-3</v>
      </c>
    </row>
    <row r="2436" spans="1:15" x14ac:dyDescent="0.3">
      <c r="A2436" s="73">
        <v>46311</v>
      </c>
      <c r="B2436" s="67" t="s">
        <v>2090</v>
      </c>
      <c r="C2436" s="68" t="s">
        <v>2811</v>
      </c>
      <c r="D2436" s="68" t="s">
        <v>6145</v>
      </c>
      <c r="E2436" s="67" t="s">
        <v>6146</v>
      </c>
      <c r="F2436" s="69">
        <v>4.319</v>
      </c>
      <c r="G2436" s="70">
        <v>3.609</v>
      </c>
      <c r="H2436" s="70">
        <v>14.408099999999999</v>
      </c>
      <c r="I2436" s="73">
        <v>45896</v>
      </c>
      <c r="J2436" s="73">
        <v>47722</v>
      </c>
      <c r="K2436" s="69">
        <v>2.78</v>
      </c>
      <c r="L2436" s="68" t="s">
        <v>5494</v>
      </c>
      <c r="M2436" s="71">
        <v>2.2000000000000001E-3</v>
      </c>
      <c r="N2436" t="str">
        <f>_xll.IMDP("BND",D2436,$N$1,A2436)</f>
        <v>지방공기업</v>
      </c>
      <c r="O2436">
        <f t="shared" si="38"/>
        <v>7.9398000000000003E-3</v>
      </c>
    </row>
    <row r="2437" spans="1:15" x14ac:dyDescent="0.3">
      <c r="A2437" s="73">
        <v>46311</v>
      </c>
      <c r="B2437" s="67" t="s">
        <v>2090</v>
      </c>
      <c r="C2437" s="68" t="s">
        <v>2811</v>
      </c>
      <c r="D2437" s="68" t="s">
        <v>6147</v>
      </c>
      <c r="E2437" s="67" t="s">
        <v>6148</v>
      </c>
      <c r="F2437" s="69">
        <v>4.0410000000000004</v>
      </c>
      <c r="G2437" s="70">
        <v>0.89080000000000004</v>
      </c>
      <c r="H2437" s="70">
        <v>1.0194000000000001</v>
      </c>
      <c r="I2437" s="73">
        <v>45916</v>
      </c>
      <c r="J2437" s="73">
        <v>46646</v>
      </c>
      <c r="K2437" s="69">
        <v>2.54</v>
      </c>
      <c r="L2437" s="68" t="s">
        <v>5494</v>
      </c>
      <c r="M2437" s="71">
        <v>5.4999999999999997E-3</v>
      </c>
      <c r="N2437" t="str">
        <f>_xll.IMDP("BND",D2437,$N$1,A2437)</f>
        <v>지방공기업</v>
      </c>
      <c r="O2437">
        <f t="shared" si="38"/>
        <v>4.8993999999999999E-3</v>
      </c>
    </row>
    <row r="2438" spans="1:15" x14ac:dyDescent="0.3">
      <c r="A2438" s="73">
        <v>46311</v>
      </c>
      <c r="B2438" s="67" t="s">
        <v>2090</v>
      </c>
      <c r="C2438" s="68" t="s">
        <v>2811</v>
      </c>
      <c r="D2438" s="68" t="s">
        <v>6149</v>
      </c>
      <c r="E2438" s="67" t="s">
        <v>6150</v>
      </c>
      <c r="F2438" s="69">
        <v>4.077</v>
      </c>
      <c r="G2438" s="70">
        <v>1.2056</v>
      </c>
      <c r="H2438" s="70">
        <v>1.7650999999999999</v>
      </c>
      <c r="I2438" s="73">
        <v>46036</v>
      </c>
      <c r="J2438" s="73">
        <v>46766</v>
      </c>
      <c r="K2438" s="69">
        <v>2.99</v>
      </c>
      <c r="L2438" s="68" t="s">
        <v>5494</v>
      </c>
      <c r="M2438" s="71">
        <v>3.7000000000000002E-3</v>
      </c>
      <c r="N2438" t="str">
        <f>_xll.IMDP("BND",D2438,$N$1,A2438)</f>
        <v>지방공기업</v>
      </c>
      <c r="O2438">
        <f t="shared" si="38"/>
        <v>4.4607200000000005E-3</v>
      </c>
    </row>
    <row r="2439" spans="1:15" x14ac:dyDescent="0.3">
      <c r="A2439" s="73">
        <v>46311</v>
      </c>
      <c r="B2439" s="67" t="s">
        <v>2090</v>
      </c>
      <c r="C2439" s="68" t="s">
        <v>2811</v>
      </c>
      <c r="D2439" s="68" t="s">
        <v>6151</v>
      </c>
      <c r="E2439" s="67" t="s">
        <v>6152</v>
      </c>
      <c r="F2439" s="69">
        <v>3.6110000000000002</v>
      </c>
      <c r="G2439" s="70">
        <v>0.34560000000000002</v>
      </c>
      <c r="H2439" s="70">
        <v>0.20549999999999999</v>
      </c>
      <c r="I2439" s="73">
        <v>46078</v>
      </c>
      <c r="J2439" s="73">
        <v>46443</v>
      </c>
      <c r="K2439" s="69">
        <v>2.96</v>
      </c>
      <c r="L2439" s="68" t="s">
        <v>5494</v>
      </c>
      <c r="M2439" s="71">
        <v>3.7000000000000002E-3</v>
      </c>
      <c r="N2439" t="str">
        <f>_xll.IMDP("BND",D2439,$N$1,A2439)</f>
        <v>지방공기업</v>
      </c>
      <c r="O2439">
        <f t="shared" si="38"/>
        <v>1.2787200000000001E-3</v>
      </c>
    </row>
    <row r="2440" spans="1:15" x14ac:dyDescent="0.3">
      <c r="A2440" s="73">
        <v>46311</v>
      </c>
      <c r="B2440" s="67" t="s">
        <v>2090</v>
      </c>
      <c r="C2440" s="68" t="s">
        <v>2811</v>
      </c>
      <c r="D2440" s="68" t="s">
        <v>6153</v>
      </c>
      <c r="E2440" s="67" t="s">
        <v>6154</v>
      </c>
      <c r="F2440" s="69">
        <v>4.093</v>
      </c>
      <c r="G2440" s="70">
        <v>1.3631</v>
      </c>
      <c r="H2440" s="70">
        <v>2.2233999999999998</v>
      </c>
      <c r="I2440" s="73">
        <v>46097</v>
      </c>
      <c r="J2440" s="73">
        <v>46828</v>
      </c>
      <c r="K2440" s="69">
        <v>3.5</v>
      </c>
      <c r="L2440" s="68" t="s">
        <v>5494</v>
      </c>
      <c r="M2440" s="71">
        <v>2.3E-3</v>
      </c>
      <c r="N2440" t="str">
        <f>_xll.IMDP("BND",D2440,$N$1,A2440)</f>
        <v>지방공기업</v>
      </c>
      <c r="O2440">
        <f t="shared" si="38"/>
        <v>3.1351299999999999E-3</v>
      </c>
    </row>
    <row r="2441" spans="1:15" x14ac:dyDescent="0.3">
      <c r="A2441" s="73">
        <v>46311</v>
      </c>
      <c r="B2441" s="67" t="s">
        <v>2090</v>
      </c>
      <c r="C2441" s="68" t="s">
        <v>2811</v>
      </c>
      <c r="D2441" s="68" t="s">
        <v>6155</v>
      </c>
      <c r="E2441" s="67" t="s">
        <v>6156</v>
      </c>
      <c r="F2441" s="69">
        <v>4.101</v>
      </c>
      <c r="G2441" s="70">
        <v>1.4613</v>
      </c>
      <c r="H2441" s="70">
        <v>2.5453000000000001</v>
      </c>
      <c r="I2441" s="73">
        <v>46141</v>
      </c>
      <c r="J2441" s="73">
        <v>46871</v>
      </c>
      <c r="K2441" s="69">
        <v>3.71</v>
      </c>
      <c r="L2441" s="68" t="s">
        <v>5494</v>
      </c>
      <c r="M2441" s="71">
        <v>5.1000000000000004E-3</v>
      </c>
      <c r="N2441" t="str">
        <f>_xll.IMDP("BND",D2441,$N$1,A2441)</f>
        <v>지방공기업</v>
      </c>
      <c r="O2441">
        <f t="shared" si="38"/>
        <v>7.4526300000000009E-3</v>
      </c>
    </row>
    <row r="2442" spans="1:15" x14ac:dyDescent="0.3">
      <c r="A2442" s="73">
        <v>46311</v>
      </c>
      <c r="B2442" s="67" t="s">
        <v>2090</v>
      </c>
      <c r="C2442" s="68" t="s">
        <v>2811</v>
      </c>
      <c r="D2442" s="68" t="s">
        <v>6157</v>
      </c>
      <c r="E2442" s="67" t="s">
        <v>6158</v>
      </c>
      <c r="F2442" s="69">
        <v>4.1369999999999996</v>
      </c>
      <c r="G2442" s="70">
        <v>1.5927</v>
      </c>
      <c r="H2442" s="70">
        <v>2.9836999999999998</v>
      </c>
      <c r="I2442" s="73">
        <v>46191</v>
      </c>
      <c r="J2442" s="73">
        <v>46920</v>
      </c>
      <c r="K2442" s="69">
        <v>4.1100000000000003</v>
      </c>
      <c r="L2442" s="68" t="s">
        <v>5494</v>
      </c>
      <c r="M2442" s="71">
        <v>2.8E-3</v>
      </c>
      <c r="N2442" t="str">
        <f>_xll.IMDP("BND",D2442,$N$1,A2442)</f>
        <v>지방공기업</v>
      </c>
      <c r="O2442">
        <f t="shared" si="38"/>
        <v>4.4595599999999996E-3</v>
      </c>
    </row>
    <row r="2443" spans="1:15" x14ac:dyDescent="0.3">
      <c r="A2443" s="73">
        <v>46311</v>
      </c>
      <c r="B2443" s="67" t="s">
        <v>2090</v>
      </c>
      <c r="C2443" s="68" t="s">
        <v>2811</v>
      </c>
      <c r="D2443" s="68" t="s">
        <v>14078</v>
      </c>
      <c r="E2443" s="67" t="s">
        <v>14079</v>
      </c>
      <c r="F2443" s="69">
        <v>4.25</v>
      </c>
      <c r="G2443" s="70">
        <v>2.3144</v>
      </c>
      <c r="H2443" s="70">
        <v>6.0942999999999996</v>
      </c>
      <c r="I2443" s="73">
        <v>46205</v>
      </c>
      <c r="J2443" s="73">
        <v>47211</v>
      </c>
      <c r="K2443" s="69">
        <v>4.22</v>
      </c>
      <c r="L2443" s="68" t="s">
        <v>5494</v>
      </c>
      <c r="M2443" s="71">
        <v>4.5999999999999999E-3</v>
      </c>
      <c r="N2443" t="str">
        <f>_xll.IMDP("BND",D2443,$N$1,A2443)</f>
        <v>지방공기업</v>
      </c>
      <c r="O2443">
        <f t="shared" si="38"/>
        <v>1.064624E-2</v>
      </c>
    </row>
    <row r="2444" spans="1:15" x14ac:dyDescent="0.3">
      <c r="A2444" s="73">
        <v>46311</v>
      </c>
      <c r="B2444" s="67" t="s">
        <v>2090</v>
      </c>
      <c r="C2444" s="68" t="s">
        <v>2811</v>
      </c>
      <c r="D2444" s="68" t="s">
        <v>15488</v>
      </c>
      <c r="E2444" s="67" t="s">
        <v>15489</v>
      </c>
      <c r="F2444" s="69">
        <v>4.2889999999999997</v>
      </c>
      <c r="G2444" s="70">
        <v>2.6981000000000002</v>
      </c>
      <c r="H2444" s="70">
        <v>8.2516999999999996</v>
      </c>
      <c r="I2444" s="73">
        <v>46279</v>
      </c>
      <c r="J2444" s="73">
        <v>47375</v>
      </c>
      <c r="K2444" s="69">
        <v>4.5199999999999996</v>
      </c>
      <c r="L2444" s="68" t="s">
        <v>5494</v>
      </c>
      <c r="M2444" s="71">
        <v>5.1999999999999998E-3</v>
      </c>
      <c r="N2444" t="str">
        <f>_xll.IMDP("BND",D2444,$N$1,A2444)</f>
        <v>지방공기업</v>
      </c>
      <c r="O2444">
        <f t="shared" si="38"/>
        <v>1.403012E-2</v>
      </c>
    </row>
    <row r="2445" spans="1:15" x14ac:dyDescent="0.3">
      <c r="A2445" s="73">
        <v>46311</v>
      </c>
      <c r="B2445" s="67" t="s">
        <v>2090</v>
      </c>
      <c r="C2445" s="68" t="s">
        <v>2811</v>
      </c>
      <c r="D2445" s="68" t="s">
        <v>16052</v>
      </c>
      <c r="E2445" s="67" t="s">
        <v>16053</v>
      </c>
      <c r="F2445" s="69">
        <v>4.1070000000000002</v>
      </c>
      <c r="G2445" s="70">
        <v>0.96140000000000003</v>
      </c>
      <c r="H2445" s="70">
        <v>1.1706000000000001</v>
      </c>
      <c r="I2445" s="73">
        <v>46309</v>
      </c>
      <c r="J2445" s="73">
        <v>46674</v>
      </c>
      <c r="K2445" s="69">
        <v>4.12</v>
      </c>
      <c r="L2445" s="68" t="s">
        <v>5494</v>
      </c>
      <c r="M2445" s="71">
        <v>2.8E-3</v>
      </c>
      <c r="N2445" t="str">
        <f>_xll.IMDP("BND",D2445,$N$1,A2445)</f>
        <v>지방공기업</v>
      </c>
      <c r="O2445">
        <f t="shared" si="38"/>
        <v>2.69192E-3</v>
      </c>
    </row>
    <row r="2446" spans="1:15" x14ac:dyDescent="0.3">
      <c r="A2446" s="73">
        <v>46311</v>
      </c>
      <c r="B2446" s="67" t="s">
        <v>2090</v>
      </c>
      <c r="C2446" s="68" t="s">
        <v>2811</v>
      </c>
      <c r="D2446" s="68" t="s">
        <v>6159</v>
      </c>
      <c r="E2446" s="67" t="s">
        <v>6160</v>
      </c>
      <c r="F2446" s="69">
        <v>4.0869999999999997</v>
      </c>
      <c r="G2446" s="70">
        <v>1.2781</v>
      </c>
      <c r="H2446" s="70">
        <v>1.9823</v>
      </c>
      <c r="I2446" s="73">
        <v>44974</v>
      </c>
      <c r="J2446" s="73">
        <v>46800</v>
      </c>
      <c r="K2446" s="69">
        <v>4.12</v>
      </c>
      <c r="L2446" s="68" t="s">
        <v>5494</v>
      </c>
      <c r="M2446" s="71">
        <v>2.3E-3</v>
      </c>
      <c r="N2446" t="str">
        <f>_xll.IMDP("BND",D2446,$N$1,A2446)</f>
        <v>지방공기업</v>
      </c>
      <c r="O2446">
        <f t="shared" si="38"/>
        <v>2.9396299999999999E-3</v>
      </c>
    </row>
    <row r="2447" spans="1:15" x14ac:dyDescent="0.3">
      <c r="A2447" s="73">
        <v>46311</v>
      </c>
      <c r="B2447" s="67" t="s">
        <v>2090</v>
      </c>
      <c r="C2447" s="68" t="s">
        <v>2811</v>
      </c>
      <c r="D2447" s="68" t="s">
        <v>6161</v>
      </c>
      <c r="E2447" s="67" t="s">
        <v>6162</v>
      </c>
      <c r="F2447" s="69">
        <v>4.2389999999999999</v>
      </c>
      <c r="G2447" s="70">
        <v>2.1932999999999998</v>
      </c>
      <c r="H2447" s="70">
        <v>5.5087999999999999</v>
      </c>
      <c r="I2447" s="73">
        <v>45337</v>
      </c>
      <c r="J2447" s="73">
        <v>47164</v>
      </c>
      <c r="K2447" s="69">
        <v>3.92</v>
      </c>
      <c r="L2447" s="68" t="s">
        <v>5494</v>
      </c>
      <c r="M2447" s="71">
        <v>2.3E-3</v>
      </c>
      <c r="N2447" t="str">
        <f>_xll.IMDP("BND",D2447,$N$1,A2447)</f>
        <v>지방공기업</v>
      </c>
      <c r="O2447">
        <f t="shared" si="38"/>
        <v>5.0445899999999998E-3</v>
      </c>
    </row>
    <row r="2448" spans="1:15" x14ac:dyDescent="0.3">
      <c r="A2448" s="73">
        <v>46311</v>
      </c>
      <c r="B2448" s="67" t="s">
        <v>2090</v>
      </c>
      <c r="C2448" s="68" t="s">
        <v>2811</v>
      </c>
      <c r="D2448" s="68" t="s">
        <v>6163</v>
      </c>
      <c r="E2448" s="67" t="s">
        <v>6164</v>
      </c>
      <c r="F2448" s="69">
        <v>3.7029999999999998</v>
      </c>
      <c r="G2448" s="70">
        <v>0.41139999999999999</v>
      </c>
      <c r="H2448" s="70">
        <v>0.27179999999999999</v>
      </c>
      <c r="I2448" s="73">
        <v>45370</v>
      </c>
      <c r="J2448" s="73">
        <v>46465</v>
      </c>
      <c r="K2448" s="69">
        <v>3.77</v>
      </c>
      <c r="L2448" s="68" t="s">
        <v>5494</v>
      </c>
      <c r="M2448" s="71">
        <v>6.0000000000000001E-3</v>
      </c>
      <c r="N2448" t="str">
        <f>_xll.IMDP("BND",D2448,$N$1,A2448)</f>
        <v>지방공기업</v>
      </c>
      <c r="O2448">
        <f t="shared" si="38"/>
        <v>2.4683999999999999E-3</v>
      </c>
    </row>
    <row r="2449" spans="1:15" x14ac:dyDescent="0.3">
      <c r="A2449" s="73">
        <v>46311</v>
      </c>
      <c r="B2449" s="67" t="s">
        <v>2090</v>
      </c>
      <c r="C2449" s="68" t="s">
        <v>2811</v>
      </c>
      <c r="D2449" s="68" t="s">
        <v>6165</v>
      </c>
      <c r="E2449" s="67" t="s">
        <v>6166</v>
      </c>
      <c r="F2449" s="69">
        <v>3.9489999999999998</v>
      </c>
      <c r="G2449" s="70">
        <v>0.6764</v>
      </c>
      <c r="H2449" s="70">
        <v>0.62760000000000005</v>
      </c>
      <c r="I2449" s="73">
        <v>45470</v>
      </c>
      <c r="J2449" s="73">
        <v>46565</v>
      </c>
      <c r="K2449" s="69">
        <v>3.48</v>
      </c>
      <c r="L2449" s="68" t="s">
        <v>5494</v>
      </c>
      <c r="M2449" s="71">
        <v>6.8999999999999999E-3</v>
      </c>
      <c r="N2449" t="str">
        <f>_xll.IMDP("BND",D2449,$N$1,A2449)</f>
        <v>지방공기업</v>
      </c>
      <c r="O2449">
        <f t="shared" si="38"/>
        <v>4.6671600000000001E-3</v>
      </c>
    </row>
    <row r="2450" spans="1:15" x14ac:dyDescent="0.3">
      <c r="A2450" s="73">
        <v>46311</v>
      </c>
      <c r="B2450" s="67" t="s">
        <v>2090</v>
      </c>
      <c r="C2450" s="68" t="s">
        <v>2811</v>
      </c>
      <c r="D2450" s="68" t="s">
        <v>6167</v>
      </c>
      <c r="E2450" s="67" t="s">
        <v>6168</v>
      </c>
      <c r="F2450" s="69">
        <v>4.0209999999999999</v>
      </c>
      <c r="G2450" s="70">
        <v>0.81669999999999998</v>
      </c>
      <c r="H2450" s="70">
        <v>0.87590000000000001</v>
      </c>
      <c r="I2450" s="73">
        <v>45524</v>
      </c>
      <c r="J2450" s="73">
        <v>46619</v>
      </c>
      <c r="K2450" s="69">
        <v>3.25</v>
      </c>
      <c r="L2450" s="68" t="s">
        <v>5494</v>
      </c>
      <c r="M2450" s="71">
        <v>3.2000000000000002E-3</v>
      </c>
      <c r="N2450" t="str">
        <f>_xll.IMDP("BND",D2450,$N$1,A2450)</f>
        <v>지방공기업</v>
      </c>
      <c r="O2450">
        <f t="shared" si="38"/>
        <v>2.6134399999999999E-3</v>
      </c>
    </row>
    <row r="2451" spans="1:15" x14ac:dyDescent="0.3">
      <c r="A2451" s="73">
        <v>46311</v>
      </c>
      <c r="B2451" s="67" t="s">
        <v>2090</v>
      </c>
      <c r="C2451" s="68" t="s">
        <v>2811</v>
      </c>
      <c r="D2451" s="68" t="s">
        <v>6169</v>
      </c>
      <c r="E2451" s="67" t="s">
        <v>6170</v>
      </c>
      <c r="F2451" s="69">
        <v>4.0579999999999998</v>
      </c>
      <c r="G2451" s="70">
        <v>0.96499999999999997</v>
      </c>
      <c r="H2451" s="70">
        <v>1.1938</v>
      </c>
      <c r="I2451" s="73">
        <v>45582</v>
      </c>
      <c r="J2451" s="73">
        <v>46677</v>
      </c>
      <c r="K2451" s="69">
        <v>3.2</v>
      </c>
      <c r="L2451" s="68" t="s">
        <v>5494</v>
      </c>
      <c r="M2451" s="71">
        <v>2.8E-3</v>
      </c>
      <c r="N2451" t="str">
        <f>_xll.IMDP("BND",D2451,$N$1,A2451)</f>
        <v>지방공기업</v>
      </c>
      <c r="O2451">
        <f t="shared" si="38"/>
        <v>2.702E-3</v>
      </c>
    </row>
    <row r="2452" spans="1:15" x14ac:dyDescent="0.3">
      <c r="A2452" s="73">
        <v>46311</v>
      </c>
      <c r="B2452" s="67" t="s">
        <v>2090</v>
      </c>
      <c r="C2452" s="68" t="s">
        <v>2811</v>
      </c>
      <c r="D2452" s="68" t="s">
        <v>6171</v>
      </c>
      <c r="E2452" s="67" t="s">
        <v>6172</v>
      </c>
      <c r="F2452" s="69">
        <v>4.2969999999999997</v>
      </c>
      <c r="G2452" s="70">
        <v>2.8835999999999999</v>
      </c>
      <c r="H2452" s="70">
        <v>9.3310999999999993</v>
      </c>
      <c r="I2452" s="73">
        <v>45611</v>
      </c>
      <c r="J2452" s="73">
        <v>47437</v>
      </c>
      <c r="K2452" s="69">
        <v>3.32</v>
      </c>
      <c r="L2452" s="68" t="s">
        <v>5494</v>
      </c>
      <c r="M2452" s="71">
        <v>2.7000000000000001E-3</v>
      </c>
      <c r="N2452" t="str">
        <f>_xll.IMDP("BND",D2452,$N$1,A2452)</f>
        <v>지방공기업</v>
      </c>
      <c r="O2452">
        <f t="shared" si="38"/>
        <v>7.7857200000000003E-3</v>
      </c>
    </row>
    <row r="2453" spans="1:15" x14ac:dyDescent="0.3">
      <c r="A2453" s="73">
        <v>46311</v>
      </c>
      <c r="B2453" s="67" t="s">
        <v>2090</v>
      </c>
      <c r="C2453" s="68" t="s">
        <v>2811</v>
      </c>
      <c r="D2453" s="68" t="s">
        <v>6173</v>
      </c>
      <c r="E2453" s="67" t="s">
        <v>6174</v>
      </c>
      <c r="F2453" s="69">
        <v>4.0220000000000002</v>
      </c>
      <c r="G2453" s="70">
        <v>0.8206</v>
      </c>
      <c r="H2453" s="70">
        <v>0.88260000000000005</v>
      </c>
      <c r="I2453" s="73">
        <v>45709</v>
      </c>
      <c r="J2453" s="73">
        <v>46620</v>
      </c>
      <c r="K2453" s="69">
        <v>2.9</v>
      </c>
      <c r="L2453" s="68" t="s">
        <v>5494</v>
      </c>
      <c r="M2453" s="71">
        <v>4.5999999999999999E-3</v>
      </c>
      <c r="N2453" t="str">
        <f>_xll.IMDP("BND",D2453,$N$1,A2453)</f>
        <v>지방공기업</v>
      </c>
      <c r="O2453">
        <f t="shared" si="38"/>
        <v>3.7747599999999998E-3</v>
      </c>
    </row>
    <row r="2454" spans="1:15" x14ac:dyDescent="0.3">
      <c r="A2454" s="73">
        <v>46311</v>
      </c>
      <c r="B2454" s="67" t="s">
        <v>2090</v>
      </c>
      <c r="C2454" s="68" t="s">
        <v>2811</v>
      </c>
      <c r="D2454" s="68" t="s">
        <v>6175</v>
      </c>
      <c r="E2454" s="67" t="s">
        <v>6176</v>
      </c>
      <c r="F2454" s="69">
        <v>4.0919999999999996</v>
      </c>
      <c r="G2454" s="70">
        <v>1.3707</v>
      </c>
      <c r="H2454" s="70">
        <v>2.2412000000000001</v>
      </c>
      <c r="I2454" s="73">
        <v>45736</v>
      </c>
      <c r="J2454" s="73">
        <v>46829</v>
      </c>
      <c r="K2454" s="69">
        <v>2.9</v>
      </c>
      <c r="L2454" s="68" t="s">
        <v>5494</v>
      </c>
      <c r="M2454" s="71">
        <v>3.2000000000000002E-3</v>
      </c>
      <c r="N2454" t="str">
        <f>_xll.IMDP("BND",D2454,$N$1,A2454)</f>
        <v>지방공기업</v>
      </c>
      <c r="O2454">
        <f t="shared" si="38"/>
        <v>4.3862400000000005E-3</v>
      </c>
    </row>
    <row r="2455" spans="1:15" x14ac:dyDescent="0.3">
      <c r="A2455" s="73">
        <v>46311</v>
      </c>
      <c r="B2455" s="67" t="s">
        <v>2090</v>
      </c>
      <c r="C2455" s="68" t="s">
        <v>2811</v>
      </c>
      <c r="D2455" s="68" t="s">
        <v>6177</v>
      </c>
      <c r="E2455" s="67" t="s">
        <v>6178</v>
      </c>
      <c r="F2455" s="69">
        <v>4.0620000000000003</v>
      </c>
      <c r="G2455" s="70">
        <v>1.0464</v>
      </c>
      <c r="H2455" s="70">
        <v>1.3657999999999999</v>
      </c>
      <c r="I2455" s="73">
        <v>45792</v>
      </c>
      <c r="J2455" s="73">
        <v>46706</v>
      </c>
      <c r="K2455" s="69">
        <v>2.62</v>
      </c>
      <c r="L2455" s="68" t="s">
        <v>5494</v>
      </c>
      <c r="M2455" s="71">
        <v>6.0000000000000001E-3</v>
      </c>
      <c r="N2455" t="str">
        <f>_xll.IMDP("BND",D2455,$N$1,A2455)</f>
        <v>지방공기업</v>
      </c>
      <c r="O2455">
        <f t="shared" si="38"/>
        <v>6.2784E-3</v>
      </c>
    </row>
    <row r="2456" spans="1:15" x14ac:dyDescent="0.3">
      <c r="A2456" s="73">
        <v>46311</v>
      </c>
      <c r="B2456" s="67" t="s">
        <v>2090</v>
      </c>
      <c r="C2456" s="68" t="s">
        <v>2811</v>
      </c>
      <c r="D2456" s="68" t="s">
        <v>6179</v>
      </c>
      <c r="E2456" s="67" t="s">
        <v>6180</v>
      </c>
      <c r="F2456" s="69">
        <v>4.0250000000000004</v>
      </c>
      <c r="G2456" s="70">
        <v>0.83819999999999995</v>
      </c>
      <c r="H2456" s="70">
        <v>0.9153</v>
      </c>
      <c r="I2456" s="73">
        <v>45896</v>
      </c>
      <c r="J2456" s="73">
        <v>46626</v>
      </c>
      <c r="K2456" s="69">
        <v>2.5</v>
      </c>
      <c r="L2456" s="68" t="s">
        <v>5494</v>
      </c>
      <c r="M2456" s="71">
        <v>2.8E-3</v>
      </c>
      <c r="N2456" t="str">
        <f>_xll.IMDP("BND",D2456,$N$1,A2456)</f>
        <v>지방공기업</v>
      </c>
      <c r="O2456">
        <f t="shared" si="38"/>
        <v>2.3469599999999999E-3</v>
      </c>
    </row>
    <row r="2457" spans="1:15" x14ac:dyDescent="0.3">
      <c r="A2457" s="73">
        <v>46311</v>
      </c>
      <c r="B2457" s="67" t="s">
        <v>2090</v>
      </c>
      <c r="C2457" s="68" t="s">
        <v>2811</v>
      </c>
      <c r="D2457" s="68" t="s">
        <v>6181</v>
      </c>
      <c r="E2457" s="67" t="s">
        <v>6182</v>
      </c>
      <c r="F2457" s="69">
        <v>4.0839999999999996</v>
      </c>
      <c r="G2457" s="70">
        <v>1.3067</v>
      </c>
      <c r="H2457" s="70">
        <v>2.0573999999999999</v>
      </c>
      <c r="I2457" s="73">
        <v>46078</v>
      </c>
      <c r="J2457" s="73">
        <v>46808</v>
      </c>
      <c r="K2457" s="69">
        <v>3.3</v>
      </c>
      <c r="L2457" s="68" t="s">
        <v>5494</v>
      </c>
      <c r="M2457" s="71">
        <v>3.2000000000000002E-3</v>
      </c>
      <c r="N2457" t="str">
        <f>_xll.IMDP("BND",D2457,$N$1,A2457)</f>
        <v>지방공기업</v>
      </c>
      <c r="O2457">
        <f t="shared" si="38"/>
        <v>4.1814399999999998E-3</v>
      </c>
    </row>
    <row r="2458" spans="1:15" x14ac:dyDescent="0.3">
      <c r="A2458" s="73">
        <v>46311</v>
      </c>
      <c r="B2458" s="67" t="s">
        <v>2090</v>
      </c>
      <c r="C2458" s="68" t="s">
        <v>2811</v>
      </c>
      <c r="D2458" s="68" t="s">
        <v>6183</v>
      </c>
      <c r="E2458" s="67" t="s">
        <v>6184</v>
      </c>
      <c r="F2458" s="69">
        <v>4.2460000000000004</v>
      </c>
      <c r="G2458" s="70">
        <v>2.2835999999999999</v>
      </c>
      <c r="H2458" s="70">
        <v>5.9283999999999999</v>
      </c>
      <c r="I2458" s="73">
        <v>46097</v>
      </c>
      <c r="J2458" s="73">
        <v>47193</v>
      </c>
      <c r="K2458" s="69">
        <v>3.7</v>
      </c>
      <c r="L2458" s="68" t="s">
        <v>5494</v>
      </c>
      <c r="M2458" s="71">
        <v>2.3E-3</v>
      </c>
      <c r="N2458" t="str">
        <f>_xll.IMDP("BND",D2458,$N$1,A2458)</f>
        <v>지방공기업</v>
      </c>
      <c r="O2458">
        <f t="shared" si="38"/>
        <v>5.2522799999999998E-3</v>
      </c>
    </row>
    <row r="2459" spans="1:15" x14ac:dyDescent="0.3">
      <c r="A2459" s="73">
        <v>46311</v>
      </c>
      <c r="B2459" s="67" t="s">
        <v>2090</v>
      </c>
      <c r="C2459" s="68" t="s">
        <v>2811</v>
      </c>
      <c r="D2459" s="68" t="s">
        <v>6185</v>
      </c>
      <c r="E2459" s="67" t="s">
        <v>6186</v>
      </c>
      <c r="F2459" s="69">
        <v>4.26</v>
      </c>
      <c r="G2459" s="70">
        <v>2.4155000000000002</v>
      </c>
      <c r="H2459" s="70">
        <v>6.6456999999999997</v>
      </c>
      <c r="I2459" s="73">
        <v>46161</v>
      </c>
      <c r="J2459" s="73">
        <v>47256</v>
      </c>
      <c r="K2459" s="69">
        <v>4.07</v>
      </c>
      <c r="L2459" s="68" t="s">
        <v>5494</v>
      </c>
      <c r="M2459" s="71">
        <v>2.8E-3</v>
      </c>
      <c r="N2459" t="str">
        <f>_xll.IMDP("BND",D2459,$N$1,A2459)</f>
        <v>지방공기업</v>
      </c>
      <c r="O2459">
        <f t="shared" si="38"/>
        <v>6.7634000000000001E-3</v>
      </c>
    </row>
    <row r="2460" spans="1:15" x14ac:dyDescent="0.3">
      <c r="A2460" s="73">
        <v>46311</v>
      </c>
      <c r="B2460" s="67" t="s">
        <v>2090</v>
      </c>
      <c r="C2460" s="68" t="s">
        <v>2811</v>
      </c>
      <c r="D2460" s="68" t="s">
        <v>6187</v>
      </c>
      <c r="E2460" s="67" t="s">
        <v>6188</v>
      </c>
      <c r="F2460" s="69">
        <v>4.2679999999999998</v>
      </c>
      <c r="G2460" s="70">
        <v>2.4983</v>
      </c>
      <c r="H2460" s="70">
        <v>7.0823</v>
      </c>
      <c r="I2460" s="73">
        <v>46191</v>
      </c>
      <c r="J2460" s="73">
        <v>47287</v>
      </c>
      <c r="K2460" s="69">
        <v>4.24</v>
      </c>
      <c r="L2460" s="68" t="s">
        <v>5494</v>
      </c>
      <c r="M2460" s="71">
        <v>3.3E-3</v>
      </c>
      <c r="N2460" t="str">
        <f>_xll.IMDP("BND",D2460,$N$1,A2460)</f>
        <v>지방공기업</v>
      </c>
      <c r="O2460">
        <f t="shared" si="38"/>
        <v>8.244389999999999E-3</v>
      </c>
    </row>
    <row r="2461" spans="1:15" x14ac:dyDescent="0.3">
      <c r="A2461" s="73">
        <v>46311</v>
      </c>
      <c r="B2461" s="67" t="s">
        <v>2090</v>
      </c>
      <c r="C2461" s="68" t="s">
        <v>2811</v>
      </c>
      <c r="D2461" s="68" t="s">
        <v>14163</v>
      </c>
      <c r="E2461" s="67" t="s">
        <v>14164</v>
      </c>
      <c r="F2461" s="69">
        <v>4.2130000000000001</v>
      </c>
      <c r="G2461" s="70">
        <v>1.8875</v>
      </c>
      <c r="H2461" s="70">
        <v>4.1113999999999997</v>
      </c>
      <c r="I2461" s="73">
        <v>46212</v>
      </c>
      <c r="J2461" s="73">
        <v>47036</v>
      </c>
      <c r="K2461" s="69">
        <v>4.12</v>
      </c>
      <c r="L2461" s="68" t="s">
        <v>5494</v>
      </c>
      <c r="M2461" s="71">
        <v>4.5999999999999999E-3</v>
      </c>
      <c r="N2461" t="str">
        <f>_xll.IMDP("BND",D2461,$N$1,A2461)</f>
        <v>지방공기업</v>
      </c>
      <c r="O2461">
        <f t="shared" si="38"/>
        <v>8.6824999999999992E-3</v>
      </c>
    </row>
    <row r="2462" spans="1:15" x14ac:dyDescent="0.3">
      <c r="A2462" s="73">
        <v>46311</v>
      </c>
      <c r="B2462" s="67" t="s">
        <v>2090</v>
      </c>
      <c r="C2462" s="68" t="s">
        <v>2811</v>
      </c>
      <c r="D2462" s="68" t="s">
        <v>16054</v>
      </c>
      <c r="E2462" s="67" t="s">
        <v>16055</v>
      </c>
      <c r="F2462" s="69">
        <v>4.3470000000000004</v>
      </c>
      <c r="G2462" s="70">
        <v>2.7808999999999999</v>
      </c>
      <c r="H2462" s="70">
        <v>8.7174999999999994</v>
      </c>
      <c r="I2462" s="73">
        <v>46309</v>
      </c>
      <c r="J2462" s="73">
        <v>47403</v>
      </c>
      <c r="K2462" s="69">
        <v>4.38</v>
      </c>
      <c r="L2462" s="68" t="s">
        <v>5494</v>
      </c>
      <c r="M2462" s="71">
        <v>5.1000000000000004E-3</v>
      </c>
      <c r="N2462" t="str">
        <f>_xll.IMDP("BND",D2462,$N$1,A2462)</f>
        <v>지방공기업</v>
      </c>
      <c r="O2462">
        <f t="shared" si="38"/>
        <v>1.418259E-2</v>
      </c>
    </row>
    <row r="2463" spans="1:15" x14ac:dyDescent="0.3">
      <c r="A2463" s="73">
        <v>46311</v>
      </c>
      <c r="B2463" s="67" t="s">
        <v>2090</v>
      </c>
      <c r="C2463" s="68" t="s">
        <v>2811</v>
      </c>
      <c r="D2463" s="68" t="s">
        <v>6189</v>
      </c>
      <c r="E2463" s="67" t="s">
        <v>6190</v>
      </c>
      <c r="F2463" s="69">
        <v>4.2320000000000002</v>
      </c>
      <c r="G2463" s="70">
        <v>2.1389</v>
      </c>
      <c r="H2463" s="70">
        <v>5.1988000000000003</v>
      </c>
      <c r="I2463" s="73">
        <v>46036</v>
      </c>
      <c r="J2463" s="73">
        <v>47130</v>
      </c>
      <c r="K2463" s="69">
        <v>3.23</v>
      </c>
      <c r="L2463" s="68" t="s">
        <v>5494</v>
      </c>
      <c r="M2463" s="71">
        <v>7.3000000000000001E-3</v>
      </c>
      <c r="N2463" t="str">
        <f>_xll.IMDP("BND",D2463,$N$1,A2463)</f>
        <v>지방공기업</v>
      </c>
      <c r="O2463">
        <f t="shared" si="38"/>
        <v>1.561397E-2</v>
      </c>
    </row>
    <row r="2464" spans="1:15" x14ac:dyDescent="0.3">
      <c r="A2464" s="73">
        <v>46311</v>
      </c>
      <c r="B2464" s="67" t="s">
        <v>2090</v>
      </c>
      <c r="C2464" s="68" t="s">
        <v>2811</v>
      </c>
      <c r="D2464" s="68" t="s">
        <v>6191</v>
      </c>
      <c r="E2464" s="67" t="s">
        <v>6192</v>
      </c>
      <c r="F2464" s="69">
        <v>4.2409999999999997</v>
      </c>
      <c r="G2464" s="70">
        <v>2.2261000000000002</v>
      </c>
      <c r="H2464" s="70">
        <v>5.6489000000000003</v>
      </c>
      <c r="I2464" s="73">
        <v>46078</v>
      </c>
      <c r="J2464" s="73">
        <v>47172</v>
      </c>
      <c r="K2464" s="69">
        <v>3.55</v>
      </c>
      <c r="L2464" s="68" t="s">
        <v>5494</v>
      </c>
      <c r="M2464" s="71">
        <v>2.3E-3</v>
      </c>
      <c r="N2464" t="str">
        <f>_xll.IMDP("BND",D2464,$N$1,A2464)</f>
        <v>지방공기업</v>
      </c>
      <c r="O2464">
        <f t="shared" si="38"/>
        <v>5.1200300000000002E-3</v>
      </c>
    </row>
    <row r="2465" spans="1:15" x14ac:dyDescent="0.3">
      <c r="A2465" s="73">
        <v>46311</v>
      </c>
      <c r="B2465" s="67" t="s">
        <v>2090</v>
      </c>
      <c r="C2465" s="68" t="s">
        <v>2811</v>
      </c>
      <c r="D2465" s="68" t="s">
        <v>14337</v>
      </c>
      <c r="E2465" s="67" t="s">
        <v>14338</v>
      </c>
      <c r="F2465" s="69">
        <v>4.2750000000000004</v>
      </c>
      <c r="G2465" s="70">
        <v>2.556</v>
      </c>
      <c r="H2465" s="70">
        <v>7.4583000000000004</v>
      </c>
      <c r="I2465" s="73">
        <v>46223</v>
      </c>
      <c r="J2465" s="73">
        <v>47319</v>
      </c>
      <c r="K2465" s="69">
        <v>4.3</v>
      </c>
      <c r="L2465" s="68" t="s">
        <v>5494</v>
      </c>
      <c r="M2465" s="71">
        <v>2.3E-3</v>
      </c>
      <c r="N2465" t="str">
        <f>_xll.IMDP("BND",D2465,$N$1,A2465)</f>
        <v>지방공기업</v>
      </c>
      <c r="O2465">
        <f t="shared" si="38"/>
        <v>5.8788E-3</v>
      </c>
    </row>
    <row r="2466" spans="1:15" x14ac:dyDescent="0.3">
      <c r="A2466" s="73">
        <v>46311</v>
      </c>
      <c r="B2466" s="67" t="s">
        <v>2090</v>
      </c>
      <c r="C2466" s="68" t="s">
        <v>2811</v>
      </c>
      <c r="D2466" s="68" t="s">
        <v>14339</v>
      </c>
      <c r="E2466" s="67" t="s">
        <v>14340</v>
      </c>
      <c r="F2466" s="69">
        <v>4.2750000000000004</v>
      </c>
      <c r="G2466" s="70">
        <v>2.5562999999999998</v>
      </c>
      <c r="H2466" s="70">
        <v>7.4596</v>
      </c>
      <c r="I2466" s="73">
        <v>46223</v>
      </c>
      <c r="J2466" s="73">
        <v>47319</v>
      </c>
      <c r="K2466" s="69">
        <v>4.29</v>
      </c>
      <c r="L2466" s="68" t="s">
        <v>5494</v>
      </c>
      <c r="M2466" s="71">
        <v>2.3E-3</v>
      </c>
      <c r="N2466" t="str">
        <f>_xll.IMDP("BND",D2466,$N$1,A2466)</f>
        <v>지방공기업</v>
      </c>
      <c r="O2466">
        <f t="shared" si="38"/>
        <v>5.8794899999999994E-3</v>
      </c>
    </row>
    <row r="2467" spans="1:15" x14ac:dyDescent="0.3">
      <c r="A2467" s="73">
        <v>46311</v>
      </c>
      <c r="B2467" s="67" t="s">
        <v>2090</v>
      </c>
      <c r="C2467" s="68" t="s">
        <v>2811</v>
      </c>
      <c r="D2467" s="68" t="s">
        <v>6193</v>
      </c>
      <c r="E2467" s="67" t="s">
        <v>6194</v>
      </c>
      <c r="F2467" s="69">
        <v>4.0519999999999996</v>
      </c>
      <c r="G2467" s="70">
        <v>1.7050000000000001</v>
      </c>
      <c r="H2467" s="70">
        <v>3.4089</v>
      </c>
      <c r="I2467" s="73">
        <v>45141</v>
      </c>
      <c r="J2467" s="73">
        <v>46968</v>
      </c>
      <c r="K2467" s="69">
        <v>4.03</v>
      </c>
      <c r="L2467" s="68" t="s">
        <v>2609</v>
      </c>
      <c r="M2467" s="71">
        <v>4.7000000000000002E-3</v>
      </c>
      <c r="N2467" t="str">
        <f>_xll.IMDP("BND",D2467,$N$1,A2467)</f>
        <v>일반</v>
      </c>
      <c r="O2467">
        <f t="shared" si="38"/>
        <v>8.0134999999999998E-3</v>
      </c>
    </row>
    <row r="2468" spans="1:15" x14ac:dyDescent="0.3">
      <c r="A2468" s="73">
        <v>46311</v>
      </c>
      <c r="B2468" s="67" t="s">
        <v>2090</v>
      </c>
      <c r="C2468" s="68" t="s">
        <v>2811</v>
      </c>
      <c r="D2468" s="68" t="s">
        <v>6195</v>
      </c>
      <c r="E2468" s="67" t="s">
        <v>6196</v>
      </c>
      <c r="F2468" s="69">
        <v>4.0960000000000001</v>
      </c>
      <c r="G2468" s="70">
        <v>2.0121000000000002</v>
      </c>
      <c r="H2468" s="70">
        <v>4.6588000000000003</v>
      </c>
      <c r="I2468" s="73">
        <v>45261</v>
      </c>
      <c r="J2468" s="73">
        <v>47088</v>
      </c>
      <c r="K2468" s="69">
        <v>3.91</v>
      </c>
      <c r="L2468" s="68" t="s">
        <v>2609</v>
      </c>
      <c r="M2468" s="71">
        <v>4.1999999999999997E-3</v>
      </c>
      <c r="N2468" t="str">
        <f>_xll.IMDP("BND",D2468,$N$1,A2468)</f>
        <v>일반</v>
      </c>
      <c r="O2468">
        <f t="shared" si="38"/>
        <v>8.4508200000000012E-3</v>
      </c>
    </row>
    <row r="2469" spans="1:15" x14ac:dyDescent="0.3">
      <c r="A2469" s="73">
        <v>46311</v>
      </c>
      <c r="B2469" s="67" t="s">
        <v>2090</v>
      </c>
      <c r="C2469" s="68" t="s">
        <v>2811</v>
      </c>
      <c r="D2469" s="68" t="s">
        <v>6197</v>
      </c>
      <c r="E2469" s="67" t="s">
        <v>6198</v>
      </c>
      <c r="F2469" s="69">
        <v>3.8889999999999998</v>
      </c>
      <c r="G2469" s="70">
        <v>0.69089999999999996</v>
      </c>
      <c r="H2469" s="70">
        <v>0.65090000000000003</v>
      </c>
      <c r="I2469" s="73">
        <v>45475</v>
      </c>
      <c r="J2469" s="73">
        <v>46570</v>
      </c>
      <c r="K2469" s="69">
        <v>3.32</v>
      </c>
      <c r="L2469" s="68" t="s">
        <v>2609</v>
      </c>
      <c r="M2469" s="71">
        <v>8.8000000000000005E-3</v>
      </c>
      <c r="N2469" t="str">
        <f>_xll.IMDP("BND",D2469,$N$1,A2469)</f>
        <v>일반</v>
      </c>
      <c r="O2469">
        <f t="shared" si="38"/>
        <v>6.0799199999999999E-3</v>
      </c>
    </row>
    <row r="2470" spans="1:15" x14ac:dyDescent="0.3">
      <c r="A2470" s="73">
        <v>46311</v>
      </c>
      <c r="B2470" s="67" t="s">
        <v>2090</v>
      </c>
      <c r="C2470" s="68" t="s">
        <v>2811</v>
      </c>
      <c r="D2470" s="68" t="s">
        <v>6199</v>
      </c>
      <c r="E2470" s="67" t="s">
        <v>6200</v>
      </c>
      <c r="F2470" s="69">
        <v>4.1390000000000002</v>
      </c>
      <c r="G2470" s="70">
        <v>2.6497000000000002</v>
      </c>
      <c r="H2470" s="70">
        <v>7.8930999999999996</v>
      </c>
      <c r="I2470" s="73">
        <v>45510</v>
      </c>
      <c r="J2470" s="73">
        <v>47336</v>
      </c>
      <c r="K2470" s="69">
        <v>2.99</v>
      </c>
      <c r="L2470" s="68" t="s">
        <v>2609</v>
      </c>
      <c r="M2470" s="71">
        <v>2.7000000000000001E-3</v>
      </c>
      <c r="N2470" t="str">
        <f>_xll.IMDP("BND",D2470,$N$1,A2470)</f>
        <v>일반</v>
      </c>
      <c r="O2470">
        <f t="shared" si="38"/>
        <v>7.1541900000000012E-3</v>
      </c>
    </row>
    <row r="2471" spans="1:15" x14ac:dyDescent="0.3">
      <c r="A2471" s="73">
        <v>46311</v>
      </c>
      <c r="B2471" s="67" t="s">
        <v>2090</v>
      </c>
      <c r="C2471" s="68" t="s">
        <v>2811</v>
      </c>
      <c r="D2471" s="68" t="s">
        <v>6201</v>
      </c>
      <c r="E2471" s="67" t="s">
        <v>6202</v>
      </c>
      <c r="F2471" s="69">
        <v>4.1429999999999998</v>
      </c>
      <c r="G2471" s="70">
        <v>2.7149999999999999</v>
      </c>
      <c r="H2471" s="70">
        <v>8.2736000000000001</v>
      </c>
      <c r="I2471" s="73">
        <v>45538</v>
      </c>
      <c r="J2471" s="73">
        <v>47364</v>
      </c>
      <c r="K2471" s="69">
        <v>3.22</v>
      </c>
      <c r="L2471" s="68" t="s">
        <v>2609</v>
      </c>
      <c r="M2471" s="71">
        <v>5.4000000000000003E-3</v>
      </c>
      <c r="N2471" t="str">
        <f>_xll.IMDP("BND",D2471,$N$1,A2471)</f>
        <v>일반</v>
      </c>
      <c r="O2471">
        <f t="shared" si="38"/>
        <v>1.4661E-2</v>
      </c>
    </row>
    <row r="2472" spans="1:15" x14ac:dyDescent="0.3">
      <c r="A2472" s="73">
        <v>46311</v>
      </c>
      <c r="B2472" s="67" t="s">
        <v>2090</v>
      </c>
      <c r="C2472" s="68" t="s">
        <v>2811</v>
      </c>
      <c r="D2472" s="68" t="s">
        <v>6203</v>
      </c>
      <c r="E2472" s="67" t="s">
        <v>6204</v>
      </c>
      <c r="F2472" s="69">
        <v>3.944</v>
      </c>
      <c r="G2472" s="70">
        <v>0.86299999999999999</v>
      </c>
      <c r="H2472" s="70">
        <v>0.96419999999999995</v>
      </c>
      <c r="I2472" s="73">
        <v>45722</v>
      </c>
      <c r="J2472" s="73">
        <v>46636</v>
      </c>
      <c r="K2472" s="69">
        <v>2.78</v>
      </c>
      <c r="L2472" s="68" t="s">
        <v>2609</v>
      </c>
      <c r="M2472" s="71">
        <v>3.7000000000000002E-3</v>
      </c>
      <c r="N2472" t="str">
        <f>_xll.IMDP("BND",D2472,$N$1,A2472)</f>
        <v>일반</v>
      </c>
      <c r="O2472">
        <f t="shared" si="38"/>
        <v>3.1930999999999999E-3</v>
      </c>
    </row>
    <row r="2473" spans="1:15" x14ac:dyDescent="0.3">
      <c r="A2473" s="73">
        <v>46311</v>
      </c>
      <c r="B2473" s="67" t="s">
        <v>2090</v>
      </c>
      <c r="C2473" s="68" t="s">
        <v>2811</v>
      </c>
      <c r="D2473" s="68" t="s">
        <v>6205</v>
      </c>
      <c r="E2473" s="67" t="s">
        <v>6206</v>
      </c>
      <c r="F2473" s="69">
        <v>4.0090000000000003</v>
      </c>
      <c r="G2473" s="70">
        <v>1.5071000000000001</v>
      </c>
      <c r="H2473" s="70">
        <v>2.6777000000000002</v>
      </c>
      <c r="I2473" s="73">
        <v>45785</v>
      </c>
      <c r="J2473" s="73">
        <v>46881</v>
      </c>
      <c r="K2473" s="69">
        <v>2.4500000000000002</v>
      </c>
      <c r="L2473" s="68" t="s">
        <v>2609</v>
      </c>
      <c r="M2473" s="71">
        <v>9.1000000000000004E-3</v>
      </c>
      <c r="N2473" t="str">
        <f>_xll.IMDP("BND",D2473,$N$1,A2473)</f>
        <v>일반</v>
      </c>
      <c r="O2473">
        <f t="shared" si="38"/>
        <v>1.3714610000000002E-2</v>
      </c>
    </row>
    <row r="2474" spans="1:15" x14ac:dyDescent="0.3">
      <c r="A2474" s="73">
        <v>46311</v>
      </c>
      <c r="B2474" s="67" t="s">
        <v>2090</v>
      </c>
      <c r="C2474" s="68" t="s">
        <v>2811</v>
      </c>
      <c r="D2474" s="68" t="s">
        <v>6207</v>
      </c>
      <c r="E2474" s="67" t="s">
        <v>6208</v>
      </c>
      <c r="F2474" s="69">
        <v>3.8260000000000001</v>
      </c>
      <c r="G2474" s="70">
        <v>0.61860000000000004</v>
      </c>
      <c r="H2474" s="70">
        <v>0.53769999999999996</v>
      </c>
      <c r="I2474" s="73">
        <v>45813</v>
      </c>
      <c r="J2474" s="73">
        <v>46543</v>
      </c>
      <c r="K2474" s="69">
        <v>2.48</v>
      </c>
      <c r="L2474" s="68" t="s">
        <v>2609</v>
      </c>
      <c r="M2474" s="71">
        <v>1.11E-2</v>
      </c>
      <c r="N2474" t="str">
        <f>_xll.IMDP("BND",D2474,$N$1,A2474)</f>
        <v>일반</v>
      </c>
      <c r="O2474">
        <f t="shared" si="38"/>
        <v>6.8664600000000004E-3</v>
      </c>
    </row>
    <row r="2475" spans="1:15" x14ac:dyDescent="0.3">
      <c r="A2475" s="73">
        <v>46311</v>
      </c>
      <c r="B2475" s="67" t="s">
        <v>2090</v>
      </c>
      <c r="C2475" s="68" t="s">
        <v>2811</v>
      </c>
      <c r="D2475" s="68" t="s">
        <v>6209</v>
      </c>
      <c r="E2475" s="67" t="s">
        <v>6210</v>
      </c>
      <c r="F2475" s="69">
        <v>4.0869999999999997</v>
      </c>
      <c r="G2475" s="70">
        <v>1.9239999999999999</v>
      </c>
      <c r="H2475" s="70">
        <v>4.2571000000000003</v>
      </c>
      <c r="I2475" s="73">
        <v>45950</v>
      </c>
      <c r="J2475" s="73">
        <v>47046</v>
      </c>
      <c r="K2475" s="69">
        <v>2.63</v>
      </c>
      <c r="L2475" s="68" t="s">
        <v>2609</v>
      </c>
      <c r="M2475" s="71">
        <v>3.5999999999999999E-3</v>
      </c>
      <c r="N2475" t="str">
        <f>_xll.IMDP("BND",D2475,$N$1,A2475)</f>
        <v>일반</v>
      </c>
      <c r="O2475">
        <f t="shared" si="38"/>
        <v>6.9263999999999992E-3</v>
      </c>
    </row>
    <row r="2476" spans="1:15" x14ac:dyDescent="0.3">
      <c r="A2476" s="73">
        <v>46311</v>
      </c>
      <c r="B2476" s="67" t="s">
        <v>2090</v>
      </c>
      <c r="C2476" s="68" t="s">
        <v>2811</v>
      </c>
      <c r="D2476" s="68" t="s">
        <v>6211</v>
      </c>
      <c r="E2476" s="67" t="s">
        <v>6212</v>
      </c>
      <c r="F2476" s="69">
        <v>4.09</v>
      </c>
      <c r="G2476" s="70">
        <v>1.9573</v>
      </c>
      <c r="H2476" s="70">
        <v>4.4000000000000004</v>
      </c>
      <c r="I2476" s="73">
        <v>45964</v>
      </c>
      <c r="J2476" s="73">
        <v>47060</v>
      </c>
      <c r="K2476" s="69">
        <v>2.84</v>
      </c>
      <c r="L2476" s="68" t="s">
        <v>2609</v>
      </c>
      <c r="M2476" s="71">
        <v>1.18E-2</v>
      </c>
      <c r="N2476" t="str">
        <f>_xll.IMDP("BND",D2476,$N$1,A2476)</f>
        <v>일반</v>
      </c>
      <c r="O2476">
        <f t="shared" si="38"/>
        <v>2.3096140000000001E-2</v>
      </c>
    </row>
    <row r="2477" spans="1:15" x14ac:dyDescent="0.3">
      <c r="A2477" s="73">
        <v>46311</v>
      </c>
      <c r="B2477" s="67" t="s">
        <v>2090</v>
      </c>
      <c r="C2477" s="68" t="s">
        <v>2811</v>
      </c>
      <c r="D2477" s="68" t="s">
        <v>6213</v>
      </c>
      <c r="E2477" s="67" t="s">
        <v>6214</v>
      </c>
      <c r="F2477" s="69">
        <v>3.42</v>
      </c>
      <c r="G2477" s="70">
        <v>0.28649999999999998</v>
      </c>
      <c r="H2477" s="70">
        <v>0.1535</v>
      </c>
      <c r="I2477" s="73">
        <v>46056</v>
      </c>
      <c r="J2477" s="73">
        <v>46421</v>
      </c>
      <c r="K2477" s="69">
        <v>2.96</v>
      </c>
      <c r="L2477" s="68" t="s">
        <v>2609</v>
      </c>
      <c r="M2477" s="71">
        <v>3.7000000000000002E-3</v>
      </c>
      <c r="N2477" t="str">
        <f>_xll.IMDP("BND",D2477,$N$1,A2477)</f>
        <v>일반</v>
      </c>
      <c r="O2477">
        <f t="shared" si="38"/>
        <v>1.0600499999999999E-3</v>
      </c>
    </row>
    <row r="2478" spans="1:15" x14ac:dyDescent="0.3">
      <c r="A2478" s="73">
        <v>46311</v>
      </c>
      <c r="B2478" s="67" t="s">
        <v>2090</v>
      </c>
      <c r="C2478" s="68" t="s">
        <v>2811</v>
      </c>
      <c r="D2478" s="68" t="s">
        <v>6215</v>
      </c>
      <c r="E2478" s="67" t="s">
        <v>6216</v>
      </c>
      <c r="F2478" s="69">
        <v>4.1239999999999997</v>
      </c>
      <c r="G2478" s="70">
        <v>2.3929</v>
      </c>
      <c r="H2478" s="70">
        <v>6.5204000000000004</v>
      </c>
      <c r="I2478" s="73">
        <v>46146</v>
      </c>
      <c r="J2478" s="73">
        <v>47242</v>
      </c>
      <c r="K2478" s="69">
        <v>3.78</v>
      </c>
      <c r="L2478" s="68" t="s">
        <v>2609</v>
      </c>
      <c r="M2478" s="71">
        <v>5.1000000000000004E-3</v>
      </c>
      <c r="N2478" t="str">
        <f>_xll.IMDP("BND",D2478,$N$1,A2478)</f>
        <v>일반</v>
      </c>
      <c r="O2478">
        <f t="shared" si="38"/>
        <v>1.2203790000000001E-2</v>
      </c>
    </row>
    <row r="2479" spans="1:15" x14ac:dyDescent="0.3">
      <c r="A2479" s="73">
        <v>46311</v>
      </c>
      <c r="B2479" s="67" t="s">
        <v>2090</v>
      </c>
      <c r="C2479" s="68" t="s">
        <v>2811</v>
      </c>
      <c r="D2479" s="68" t="s">
        <v>15241</v>
      </c>
      <c r="E2479" s="67" t="s">
        <v>15242</v>
      </c>
      <c r="F2479" s="69">
        <v>4.0709999999999997</v>
      </c>
      <c r="G2479" s="70">
        <v>1.7870999999999999</v>
      </c>
      <c r="H2479" s="70">
        <v>3.7155999999999998</v>
      </c>
      <c r="I2479" s="73">
        <v>46268</v>
      </c>
      <c r="J2479" s="73">
        <v>46999</v>
      </c>
      <c r="K2479" s="69">
        <v>4.0199999999999996</v>
      </c>
      <c r="L2479" s="68" t="s">
        <v>2609</v>
      </c>
      <c r="M2479" s="71">
        <v>9.7999999999999997E-3</v>
      </c>
      <c r="N2479" t="str">
        <f>_xll.IMDP("BND",D2479,$N$1,A2479)</f>
        <v>일반</v>
      </c>
      <c r="O2479">
        <f t="shared" si="38"/>
        <v>1.7513579999999997E-2</v>
      </c>
    </row>
    <row r="2480" spans="1:15" x14ac:dyDescent="0.3">
      <c r="A2480" s="73">
        <v>46311</v>
      </c>
      <c r="B2480" s="67" t="s">
        <v>2090</v>
      </c>
      <c r="C2480" s="68" t="s">
        <v>2811</v>
      </c>
      <c r="D2480" s="68" t="s">
        <v>15909</v>
      </c>
      <c r="E2480" s="67" t="s">
        <v>15910</v>
      </c>
      <c r="F2480" s="69">
        <v>4.1239999999999997</v>
      </c>
      <c r="G2480" s="70">
        <v>2.3153999999999999</v>
      </c>
      <c r="H2480" s="70">
        <v>6.1001000000000003</v>
      </c>
      <c r="I2480" s="73">
        <v>46297</v>
      </c>
      <c r="J2480" s="73">
        <v>47210</v>
      </c>
      <c r="K2480" s="69">
        <v>4.24</v>
      </c>
      <c r="L2480" s="68" t="s">
        <v>2609</v>
      </c>
      <c r="M2480" s="71">
        <v>1.0699999999999999E-2</v>
      </c>
      <c r="N2480" t="str">
        <f>_xll.IMDP("BND",D2480,$N$1,A2480)</f>
        <v>일반</v>
      </c>
      <c r="O2480">
        <f t="shared" si="38"/>
        <v>2.4774779999999996E-2</v>
      </c>
    </row>
    <row r="2481" spans="1:15" x14ac:dyDescent="0.3">
      <c r="A2481" s="73">
        <v>46311</v>
      </c>
      <c r="B2481" s="67" t="s">
        <v>2090</v>
      </c>
      <c r="C2481" s="68" t="s">
        <v>2811</v>
      </c>
      <c r="D2481" s="68" t="s">
        <v>6217</v>
      </c>
      <c r="E2481" s="67" t="s">
        <v>6218</v>
      </c>
      <c r="F2481" s="69">
        <v>3.948</v>
      </c>
      <c r="G2481" s="70">
        <v>0.88229999999999997</v>
      </c>
      <c r="H2481" s="70">
        <v>1.0055000000000001</v>
      </c>
      <c r="I2481" s="73">
        <v>44819</v>
      </c>
      <c r="J2481" s="73">
        <v>46645</v>
      </c>
      <c r="K2481" s="69">
        <v>4.25</v>
      </c>
      <c r="L2481" s="68" t="s">
        <v>2609</v>
      </c>
      <c r="M2481" s="71">
        <v>7.0000000000000001E-3</v>
      </c>
      <c r="N2481" t="str">
        <f>_xll.IMDP("BND",D2481,$N$1,A2481)</f>
        <v>일반</v>
      </c>
      <c r="O2481">
        <f t="shared" si="38"/>
        <v>6.1761000000000003E-3</v>
      </c>
    </row>
    <row r="2482" spans="1:15" x14ac:dyDescent="0.3">
      <c r="A2482" s="73">
        <v>46311</v>
      </c>
      <c r="B2482" s="67" t="s">
        <v>2090</v>
      </c>
      <c r="C2482" s="68" t="s">
        <v>2811</v>
      </c>
      <c r="D2482" s="68" t="s">
        <v>6219</v>
      </c>
      <c r="E2482" s="67" t="s">
        <v>6220</v>
      </c>
      <c r="F2482" s="69">
        <v>4.149</v>
      </c>
      <c r="G2482" s="70">
        <v>2.8119999999999998</v>
      </c>
      <c r="H2482" s="70">
        <v>8.8269000000000002</v>
      </c>
      <c r="I2482" s="73">
        <v>45572</v>
      </c>
      <c r="J2482" s="73">
        <v>47398</v>
      </c>
      <c r="K2482" s="69">
        <v>3.1</v>
      </c>
      <c r="L2482" s="68" t="s">
        <v>2609</v>
      </c>
      <c r="M2482" s="71">
        <v>5.4000000000000003E-3</v>
      </c>
      <c r="N2482" t="str">
        <f>_xll.IMDP("BND",D2482,$N$1,A2482)</f>
        <v>일반</v>
      </c>
      <c r="O2482">
        <f t="shared" si="38"/>
        <v>1.51848E-2</v>
      </c>
    </row>
    <row r="2483" spans="1:15" x14ac:dyDescent="0.3">
      <c r="A2483" s="73">
        <v>46311</v>
      </c>
      <c r="B2483" s="67" t="s">
        <v>2090</v>
      </c>
      <c r="C2483" s="68" t="s">
        <v>2811</v>
      </c>
      <c r="D2483" s="68" t="s">
        <v>6221</v>
      </c>
      <c r="E2483" s="67" t="s">
        <v>6222</v>
      </c>
      <c r="F2483" s="69">
        <v>3.694</v>
      </c>
      <c r="G2483" s="70">
        <v>0.46150000000000002</v>
      </c>
      <c r="H2483" s="70">
        <v>0.32769999999999999</v>
      </c>
      <c r="I2483" s="73">
        <v>45754</v>
      </c>
      <c r="J2483" s="73">
        <v>46484</v>
      </c>
      <c r="K2483" s="69">
        <v>2.58</v>
      </c>
      <c r="L2483" s="68" t="s">
        <v>2609</v>
      </c>
      <c r="M2483" s="71">
        <v>3.7000000000000002E-3</v>
      </c>
      <c r="N2483" t="str">
        <f>_xll.IMDP("BND",D2483,$N$1,A2483)</f>
        <v>일반</v>
      </c>
      <c r="O2483">
        <f t="shared" si="38"/>
        <v>1.7075500000000002E-3</v>
      </c>
    </row>
    <row r="2484" spans="1:15" x14ac:dyDescent="0.3">
      <c r="A2484" s="73">
        <v>46311</v>
      </c>
      <c r="B2484" s="67" t="s">
        <v>2090</v>
      </c>
      <c r="C2484" s="68" t="s">
        <v>2811</v>
      </c>
      <c r="D2484" s="68" t="s">
        <v>6223</v>
      </c>
      <c r="E2484" s="67" t="s">
        <v>6224</v>
      </c>
      <c r="F2484" s="69">
        <v>4.0250000000000004</v>
      </c>
      <c r="G2484" s="70">
        <v>1.5935999999999999</v>
      </c>
      <c r="H2484" s="70">
        <v>2.9683000000000002</v>
      </c>
      <c r="I2484" s="73">
        <v>45818</v>
      </c>
      <c r="J2484" s="73">
        <v>46914</v>
      </c>
      <c r="K2484" s="69">
        <v>2.54</v>
      </c>
      <c r="L2484" s="68" t="s">
        <v>2609</v>
      </c>
      <c r="M2484" s="71">
        <v>6.4000000000000003E-3</v>
      </c>
      <c r="N2484" t="str">
        <f>_xll.IMDP("BND",D2484,$N$1,A2484)</f>
        <v>일반</v>
      </c>
      <c r="O2484">
        <f t="shared" si="38"/>
        <v>1.0199039999999999E-2</v>
      </c>
    </row>
    <row r="2485" spans="1:15" x14ac:dyDescent="0.3">
      <c r="A2485" s="73">
        <v>46311</v>
      </c>
      <c r="B2485" s="67" t="s">
        <v>2090</v>
      </c>
      <c r="C2485" s="68" t="s">
        <v>2811</v>
      </c>
      <c r="D2485" s="68" t="s">
        <v>6225</v>
      </c>
      <c r="E2485" s="67" t="s">
        <v>6226</v>
      </c>
      <c r="F2485" s="69">
        <v>4.0369999999999999</v>
      </c>
      <c r="G2485" s="70">
        <v>1.6587000000000001</v>
      </c>
      <c r="H2485" s="70">
        <v>3.1968000000000001</v>
      </c>
      <c r="I2485" s="73">
        <v>45842</v>
      </c>
      <c r="J2485" s="73">
        <v>46938</v>
      </c>
      <c r="K2485" s="69">
        <v>2.58</v>
      </c>
      <c r="L2485" s="68" t="s">
        <v>2609</v>
      </c>
      <c r="M2485" s="71">
        <v>5.4000000000000003E-3</v>
      </c>
      <c r="N2485" t="str">
        <f>_xll.IMDP("BND",D2485,$N$1,A2485)</f>
        <v>일반</v>
      </c>
      <c r="O2485">
        <f t="shared" si="38"/>
        <v>8.9569800000000015E-3</v>
      </c>
    </row>
    <row r="2486" spans="1:15" x14ac:dyDescent="0.3">
      <c r="A2486" s="73">
        <v>46311</v>
      </c>
      <c r="B2486" s="67" t="s">
        <v>2090</v>
      </c>
      <c r="C2486" s="68" t="s">
        <v>2811</v>
      </c>
      <c r="D2486" s="68" t="s">
        <v>6227</v>
      </c>
      <c r="E2486" s="67" t="s">
        <v>6228</v>
      </c>
      <c r="F2486" s="69">
        <v>4.0880000000000001</v>
      </c>
      <c r="G2486" s="70">
        <v>1.9311</v>
      </c>
      <c r="H2486" s="70">
        <v>4.2874999999999996</v>
      </c>
      <c r="I2486" s="73">
        <v>45953</v>
      </c>
      <c r="J2486" s="73">
        <v>47049</v>
      </c>
      <c r="K2486" s="69">
        <v>2.68</v>
      </c>
      <c r="L2486" s="68" t="s">
        <v>2609</v>
      </c>
      <c r="M2486" s="71">
        <v>3.2000000000000002E-3</v>
      </c>
      <c r="N2486" t="str">
        <f>_xll.IMDP("BND",D2486,$N$1,A2486)</f>
        <v>일반</v>
      </c>
      <c r="O2486">
        <f t="shared" si="38"/>
        <v>6.1795200000000008E-3</v>
      </c>
    </row>
    <row r="2487" spans="1:15" x14ac:dyDescent="0.3">
      <c r="A2487" s="73">
        <v>46311</v>
      </c>
      <c r="B2487" s="67" t="s">
        <v>2090</v>
      </c>
      <c r="C2487" s="68" t="s">
        <v>2811</v>
      </c>
      <c r="D2487" s="68" t="s">
        <v>6229</v>
      </c>
      <c r="E2487" s="67" t="s">
        <v>6230</v>
      </c>
      <c r="F2487" s="69">
        <v>3.968</v>
      </c>
      <c r="G2487" s="70">
        <v>1.034</v>
      </c>
      <c r="H2487" s="70">
        <v>1.3382000000000001</v>
      </c>
      <c r="I2487" s="73">
        <v>45972</v>
      </c>
      <c r="J2487" s="73">
        <v>46702</v>
      </c>
      <c r="K2487" s="69">
        <v>2.94</v>
      </c>
      <c r="L2487" s="68" t="s">
        <v>2609</v>
      </c>
      <c r="M2487" s="71">
        <v>8.8000000000000005E-3</v>
      </c>
      <c r="N2487" t="str">
        <f>_xll.IMDP("BND",D2487,$N$1,A2487)</f>
        <v>일반</v>
      </c>
      <c r="O2487">
        <f t="shared" si="38"/>
        <v>9.0992E-3</v>
      </c>
    </row>
    <row r="2488" spans="1:15" x14ac:dyDescent="0.3">
      <c r="A2488" s="73">
        <v>46311</v>
      </c>
      <c r="B2488" s="67" t="s">
        <v>2090</v>
      </c>
      <c r="C2488" s="68" t="s">
        <v>2811</v>
      </c>
      <c r="D2488" s="68" t="s">
        <v>6231</v>
      </c>
      <c r="E2488" s="67" t="s">
        <v>6232</v>
      </c>
      <c r="F2488" s="69">
        <v>3.4279999999999999</v>
      </c>
      <c r="G2488" s="70">
        <v>0.29389999999999999</v>
      </c>
      <c r="H2488" s="70">
        <v>0.15970000000000001</v>
      </c>
      <c r="I2488" s="73">
        <v>46059</v>
      </c>
      <c r="J2488" s="73">
        <v>46423</v>
      </c>
      <c r="K2488" s="69">
        <v>2.97</v>
      </c>
      <c r="L2488" s="68" t="s">
        <v>2609</v>
      </c>
      <c r="M2488" s="71">
        <v>3.7000000000000002E-3</v>
      </c>
      <c r="N2488" t="str">
        <f>_xll.IMDP("BND",D2488,$N$1,A2488)</f>
        <v>일반</v>
      </c>
      <c r="O2488">
        <f t="shared" si="38"/>
        <v>1.0874300000000001E-3</v>
      </c>
    </row>
    <row r="2489" spans="1:15" x14ac:dyDescent="0.3">
      <c r="A2489" s="73">
        <v>46311</v>
      </c>
      <c r="B2489" s="67" t="s">
        <v>2090</v>
      </c>
      <c r="C2489" s="68" t="s">
        <v>2811</v>
      </c>
      <c r="D2489" s="68" t="s">
        <v>6233</v>
      </c>
      <c r="E2489" s="67" t="s">
        <v>6234</v>
      </c>
      <c r="F2489" s="69">
        <v>3.9950000000000001</v>
      </c>
      <c r="G2489" s="70">
        <v>1.4037999999999999</v>
      </c>
      <c r="H2489" s="70">
        <v>2.3471000000000002</v>
      </c>
      <c r="I2489" s="73">
        <v>46113</v>
      </c>
      <c r="J2489" s="73">
        <v>46844</v>
      </c>
      <c r="K2489" s="69">
        <v>3.61</v>
      </c>
      <c r="L2489" s="68" t="s">
        <v>2609</v>
      </c>
      <c r="M2489" s="71">
        <v>1.15E-2</v>
      </c>
      <c r="N2489" t="str">
        <f>_xll.IMDP("BND",D2489,$N$1,A2489)</f>
        <v>일반</v>
      </c>
      <c r="O2489">
        <f t="shared" si="38"/>
        <v>1.61437E-2</v>
      </c>
    </row>
    <row r="2490" spans="1:15" x14ac:dyDescent="0.3">
      <c r="A2490" s="73">
        <v>46311</v>
      </c>
      <c r="B2490" s="67" t="s">
        <v>2090</v>
      </c>
      <c r="C2490" s="68" t="s">
        <v>2811</v>
      </c>
      <c r="D2490" s="68" t="s">
        <v>6235</v>
      </c>
      <c r="E2490" s="67" t="s">
        <v>6236</v>
      </c>
      <c r="F2490" s="69">
        <v>3.9950000000000001</v>
      </c>
      <c r="G2490" s="70">
        <v>1.3964000000000001</v>
      </c>
      <c r="H2490" s="70">
        <v>2.3317999999999999</v>
      </c>
      <c r="I2490" s="73">
        <v>46178</v>
      </c>
      <c r="J2490" s="73">
        <v>46843</v>
      </c>
      <c r="K2490" s="69">
        <v>3.92</v>
      </c>
      <c r="L2490" s="68" t="s">
        <v>2609</v>
      </c>
      <c r="M2490" s="71">
        <v>2.3300000000000001E-2</v>
      </c>
      <c r="N2490" t="str">
        <f>_xll.IMDP("BND",D2490,$N$1,A2490)</f>
        <v>일반</v>
      </c>
      <c r="O2490">
        <f t="shared" si="38"/>
        <v>3.2536120000000002E-2</v>
      </c>
    </row>
    <row r="2491" spans="1:15" x14ac:dyDescent="0.3">
      <c r="A2491" s="73">
        <v>46311</v>
      </c>
      <c r="B2491" s="67" t="s">
        <v>2090</v>
      </c>
      <c r="C2491" s="68" t="s">
        <v>2811</v>
      </c>
      <c r="D2491" s="68" t="s">
        <v>15911</v>
      </c>
      <c r="E2491" s="67" t="s">
        <v>15912</v>
      </c>
      <c r="F2491" s="69">
        <v>4.149</v>
      </c>
      <c r="G2491" s="70">
        <v>2.7738999999999998</v>
      </c>
      <c r="H2491" s="70">
        <v>8.6708999999999996</v>
      </c>
      <c r="I2491" s="73">
        <v>46303</v>
      </c>
      <c r="J2491" s="73">
        <v>47399</v>
      </c>
      <c r="K2491" s="69">
        <v>4.26</v>
      </c>
      <c r="L2491" s="68" t="s">
        <v>2609</v>
      </c>
      <c r="M2491" s="71">
        <v>1.2999999999999999E-2</v>
      </c>
      <c r="N2491" t="str">
        <f>_xll.IMDP("BND",D2491,$N$1,A2491)</f>
        <v>일반</v>
      </c>
      <c r="O2491">
        <f t="shared" si="38"/>
        <v>3.6060699999999994E-2</v>
      </c>
    </row>
    <row r="2492" spans="1:15" x14ac:dyDescent="0.3">
      <c r="A2492" s="73">
        <v>46311</v>
      </c>
      <c r="B2492" s="67" t="s">
        <v>2090</v>
      </c>
      <c r="C2492" s="68" t="s">
        <v>2811</v>
      </c>
      <c r="D2492" s="68" t="s">
        <v>6237</v>
      </c>
      <c r="E2492" s="67" t="s">
        <v>6238</v>
      </c>
      <c r="F2492" s="69">
        <v>3.9689999999999999</v>
      </c>
      <c r="G2492" s="70">
        <v>1.0306</v>
      </c>
      <c r="H2492" s="70">
        <v>1.3402000000000001</v>
      </c>
      <c r="I2492" s="73">
        <v>44880</v>
      </c>
      <c r="J2492" s="73">
        <v>46706</v>
      </c>
      <c r="K2492" s="69">
        <v>5.41</v>
      </c>
      <c r="L2492" s="68" t="s">
        <v>2609</v>
      </c>
      <c r="M2492" s="71">
        <v>5.1999999999999998E-3</v>
      </c>
      <c r="N2492" t="str">
        <f>_xll.IMDP("BND",D2492,$N$1,A2492)</f>
        <v>일반</v>
      </c>
      <c r="O2492">
        <f t="shared" si="38"/>
        <v>5.3591199999999993E-3</v>
      </c>
    </row>
    <row r="2493" spans="1:15" x14ac:dyDescent="0.3">
      <c r="A2493" s="73">
        <v>46311</v>
      </c>
      <c r="B2493" s="67" t="s">
        <v>2090</v>
      </c>
      <c r="C2493" s="68" t="s">
        <v>2811</v>
      </c>
      <c r="D2493" s="68" t="s">
        <v>6239</v>
      </c>
      <c r="E2493" s="67" t="s">
        <v>6240</v>
      </c>
      <c r="F2493" s="69">
        <v>3.9609999999999999</v>
      </c>
      <c r="G2493" s="70">
        <v>0.95540000000000003</v>
      </c>
      <c r="H2493" s="70">
        <v>1.1581999999999999</v>
      </c>
      <c r="I2493" s="73">
        <v>45211</v>
      </c>
      <c r="J2493" s="73">
        <v>46672</v>
      </c>
      <c r="K2493" s="69">
        <v>4.4000000000000004</v>
      </c>
      <c r="L2493" s="68" t="s">
        <v>2609</v>
      </c>
      <c r="M2493" s="71">
        <v>4.1999999999999997E-3</v>
      </c>
      <c r="N2493" t="str">
        <f>_xll.IMDP("BND",D2493,$N$1,A2493)</f>
        <v>일반</v>
      </c>
      <c r="O2493">
        <f t="shared" si="38"/>
        <v>4.0126800000000002E-3</v>
      </c>
    </row>
    <row r="2494" spans="1:15" x14ac:dyDescent="0.3">
      <c r="A2494" s="73">
        <v>46311</v>
      </c>
      <c r="B2494" s="67" t="s">
        <v>2090</v>
      </c>
      <c r="C2494" s="68" t="s">
        <v>2811</v>
      </c>
      <c r="D2494" s="68" t="s">
        <v>6241</v>
      </c>
      <c r="E2494" s="67" t="s">
        <v>6242</v>
      </c>
      <c r="F2494" s="69">
        <v>3.7080000000000002</v>
      </c>
      <c r="G2494" s="70">
        <v>0.48520000000000002</v>
      </c>
      <c r="H2494" s="70">
        <v>0.35610000000000003</v>
      </c>
      <c r="I2494" s="73">
        <v>45398</v>
      </c>
      <c r="J2494" s="73">
        <v>46493</v>
      </c>
      <c r="K2494" s="69">
        <v>3.53</v>
      </c>
      <c r="L2494" s="68" t="s">
        <v>2609</v>
      </c>
      <c r="M2494" s="71">
        <v>3.3E-3</v>
      </c>
      <c r="N2494" t="str">
        <f>_xll.IMDP("BND",D2494,$N$1,A2494)</f>
        <v>일반</v>
      </c>
      <c r="O2494">
        <f t="shared" si="38"/>
        <v>1.6011600000000001E-3</v>
      </c>
    </row>
    <row r="2495" spans="1:15" x14ac:dyDescent="0.3">
      <c r="A2495" s="73">
        <v>46311</v>
      </c>
      <c r="B2495" s="67" t="s">
        <v>2090</v>
      </c>
      <c r="C2495" s="68" t="s">
        <v>2811</v>
      </c>
      <c r="D2495" s="68" t="s">
        <v>6243</v>
      </c>
      <c r="E2495" s="67" t="s">
        <v>6244</v>
      </c>
      <c r="F2495" s="69">
        <v>3.698</v>
      </c>
      <c r="G2495" s="70">
        <v>0.46920000000000001</v>
      </c>
      <c r="H2495" s="70">
        <v>0.33689999999999998</v>
      </c>
      <c r="I2495" s="73">
        <v>45575</v>
      </c>
      <c r="J2495" s="73">
        <v>46487</v>
      </c>
      <c r="K2495" s="69">
        <v>3.17</v>
      </c>
      <c r="L2495" s="68" t="s">
        <v>2609</v>
      </c>
      <c r="M2495" s="71">
        <v>5.5999999999999999E-3</v>
      </c>
      <c r="N2495" t="str">
        <f>_xll.IMDP("BND",D2495,$N$1,A2495)</f>
        <v>일반</v>
      </c>
      <c r="O2495">
        <f t="shared" si="38"/>
        <v>2.6275199999999999E-3</v>
      </c>
    </row>
    <row r="2496" spans="1:15" x14ac:dyDescent="0.3">
      <c r="A2496" s="73">
        <v>46311</v>
      </c>
      <c r="B2496" s="67" t="s">
        <v>2090</v>
      </c>
      <c r="C2496" s="68" t="s">
        <v>2811</v>
      </c>
      <c r="D2496" s="68" t="s">
        <v>6245</v>
      </c>
      <c r="E2496" s="67" t="s">
        <v>6246</v>
      </c>
      <c r="F2496" s="69">
        <v>3.7519999999999998</v>
      </c>
      <c r="G2496" s="70">
        <v>0.54069999999999996</v>
      </c>
      <c r="H2496" s="70">
        <v>0.42859999999999998</v>
      </c>
      <c r="I2496" s="73">
        <v>45603</v>
      </c>
      <c r="J2496" s="73">
        <v>46514</v>
      </c>
      <c r="K2496" s="69">
        <v>3.17</v>
      </c>
      <c r="L2496" s="68" t="s">
        <v>2609</v>
      </c>
      <c r="M2496" s="71">
        <v>7.4000000000000003E-3</v>
      </c>
      <c r="N2496" t="str">
        <f>_xll.IMDP("BND",D2496,$N$1,A2496)</f>
        <v>일반</v>
      </c>
      <c r="O2496">
        <f t="shared" si="38"/>
        <v>4.00118E-3</v>
      </c>
    </row>
    <row r="2497" spans="1:15" x14ac:dyDescent="0.3">
      <c r="A2497" s="73">
        <v>46311</v>
      </c>
      <c r="B2497" s="67" t="s">
        <v>2090</v>
      </c>
      <c r="C2497" s="68" t="s">
        <v>2811</v>
      </c>
      <c r="D2497" s="68" t="s">
        <v>6247</v>
      </c>
      <c r="E2497" s="67" t="s">
        <v>6248</v>
      </c>
      <c r="F2497" s="69">
        <v>3.8260000000000001</v>
      </c>
      <c r="G2497" s="70">
        <v>0.61780000000000002</v>
      </c>
      <c r="H2497" s="70">
        <v>0.53690000000000004</v>
      </c>
      <c r="I2497" s="73">
        <v>45631</v>
      </c>
      <c r="J2497" s="73">
        <v>46543</v>
      </c>
      <c r="K2497" s="69">
        <v>2.9</v>
      </c>
      <c r="L2497" s="68" t="s">
        <v>2609</v>
      </c>
      <c r="M2497" s="71">
        <v>8.3000000000000001E-3</v>
      </c>
      <c r="N2497" t="str">
        <f>_xll.IMDP("BND",D2497,$N$1,A2497)</f>
        <v>일반</v>
      </c>
      <c r="O2497">
        <f t="shared" si="38"/>
        <v>5.1277400000000004E-3</v>
      </c>
    </row>
    <row r="2498" spans="1:15" x14ac:dyDescent="0.3">
      <c r="A2498" s="73">
        <v>46311</v>
      </c>
      <c r="B2498" s="67" t="s">
        <v>2090</v>
      </c>
      <c r="C2498" s="68" t="s">
        <v>2811</v>
      </c>
      <c r="D2498" s="68" t="s">
        <v>6249</v>
      </c>
      <c r="E2498" s="67" t="s">
        <v>6250</v>
      </c>
      <c r="F2498" s="69">
        <v>3.9790000000000001</v>
      </c>
      <c r="G2498" s="70">
        <v>1.1884999999999999</v>
      </c>
      <c r="H2498" s="70">
        <v>1.7190000000000001</v>
      </c>
      <c r="I2498" s="73">
        <v>45664</v>
      </c>
      <c r="J2498" s="73">
        <v>46759</v>
      </c>
      <c r="K2498" s="69">
        <v>2.75</v>
      </c>
      <c r="L2498" s="68" t="s">
        <v>2609</v>
      </c>
      <c r="M2498" s="71">
        <v>6.8999999999999999E-3</v>
      </c>
      <c r="N2498" t="str">
        <f>_xll.IMDP("BND",D2498,$N$1,A2498)</f>
        <v>일반</v>
      </c>
      <c r="O2498">
        <f t="shared" ref="O2498:O2561" si="39">M2498*G2498</f>
        <v>8.2006499999999986E-3</v>
      </c>
    </row>
    <row r="2499" spans="1:15" x14ac:dyDescent="0.3">
      <c r="A2499" s="73">
        <v>46311</v>
      </c>
      <c r="B2499" s="67" t="s">
        <v>2090</v>
      </c>
      <c r="C2499" s="68" t="s">
        <v>2811</v>
      </c>
      <c r="D2499" s="68" t="s">
        <v>6251</v>
      </c>
      <c r="E2499" s="67" t="s">
        <v>6252</v>
      </c>
      <c r="F2499" s="69">
        <v>3.9969999999999999</v>
      </c>
      <c r="G2499" s="70">
        <v>1.4371</v>
      </c>
      <c r="H2499" s="70">
        <v>2.4422000000000001</v>
      </c>
      <c r="I2499" s="73">
        <v>45757</v>
      </c>
      <c r="J2499" s="73">
        <v>46853</v>
      </c>
      <c r="K2499" s="69">
        <v>2.57</v>
      </c>
      <c r="L2499" s="68" t="s">
        <v>2609</v>
      </c>
      <c r="M2499" s="71">
        <v>5.8999999999999999E-3</v>
      </c>
      <c r="N2499" t="str">
        <f>_xll.IMDP("BND",D2499,$N$1,A2499)</f>
        <v>일반</v>
      </c>
      <c r="O2499">
        <f t="shared" si="39"/>
        <v>8.4788899999999993E-3</v>
      </c>
    </row>
    <row r="2500" spans="1:15" x14ac:dyDescent="0.3">
      <c r="A2500" s="73">
        <v>46311</v>
      </c>
      <c r="B2500" s="67" t="s">
        <v>2090</v>
      </c>
      <c r="C2500" s="68" t="s">
        <v>2811</v>
      </c>
      <c r="D2500" s="68" t="s">
        <v>6253</v>
      </c>
      <c r="E2500" s="67" t="s">
        <v>6254</v>
      </c>
      <c r="F2500" s="69">
        <v>3.9689999999999999</v>
      </c>
      <c r="G2500" s="70">
        <v>1.0446</v>
      </c>
      <c r="H2500" s="70">
        <v>1.3612</v>
      </c>
      <c r="I2500" s="73">
        <v>45791</v>
      </c>
      <c r="J2500" s="73">
        <v>46705</v>
      </c>
      <c r="K2500" s="69">
        <v>2.5099999999999998</v>
      </c>
      <c r="L2500" s="68" t="s">
        <v>2609</v>
      </c>
      <c r="M2500" s="71">
        <v>6.8999999999999999E-3</v>
      </c>
      <c r="N2500" t="str">
        <f>_xll.IMDP("BND",D2500,$N$1,A2500)</f>
        <v>일반</v>
      </c>
      <c r="O2500">
        <f t="shared" si="39"/>
        <v>7.2077399999999998E-3</v>
      </c>
    </row>
    <row r="2501" spans="1:15" x14ac:dyDescent="0.3">
      <c r="A2501" s="73">
        <v>46311</v>
      </c>
      <c r="B2501" s="67" t="s">
        <v>2090</v>
      </c>
      <c r="C2501" s="68" t="s">
        <v>2811</v>
      </c>
      <c r="D2501" s="68" t="s">
        <v>6255</v>
      </c>
      <c r="E2501" s="67" t="s">
        <v>6256</v>
      </c>
      <c r="F2501" s="69">
        <v>3.9740000000000002</v>
      </c>
      <c r="G2501" s="70">
        <v>1.1213</v>
      </c>
      <c r="H2501" s="70">
        <v>1.5464</v>
      </c>
      <c r="I2501" s="73">
        <v>45820</v>
      </c>
      <c r="J2501" s="73">
        <v>46733</v>
      </c>
      <c r="K2501" s="69">
        <v>2.5499999999999998</v>
      </c>
      <c r="L2501" s="68" t="s">
        <v>2609</v>
      </c>
      <c r="M2501" s="71">
        <v>2.7000000000000001E-3</v>
      </c>
      <c r="N2501" t="str">
        <f>_xll.IMDP("BND",D2501,$N$1,A2501)</f>
        <v>일반</v>
      </c>
      <c r="O2501">
        <f t="shared" si="39"/>
        <v>3.0275100000000002E-3</v>
      </c>
    </row>
    <row r="2502" spans="1:15" x14ac:dyDescent="0.3">
      <c r="A2502" s="73">
        <v>46311</v>
      </c>
      <c r="B2502" s="67" t="s">
        <v>2090</v>
      </c>
      <c r="C2502" s="68" t="s">
        <v>2811</v>
      </c>
      <c r="D2502" s="68" t="s">
        <v>6257</v>
      </c>
      <c r="E2502" s="67" t="s">
        <v>6258</v>
      </c>
      <c r="F2502" s="69">
        <v>3.9790000000000001</v>
      </c>
      <c r="G2502" s="70">
        <v>1.1922999999999999</v>
      </c>
      <c r="H2502" s="70">
        <v>1.7282</v>
      </c>
      <c r="I2502" s="73">
        <v>45846</v>
      </c>
      <c r="J2502" s="73">
        <v>46760</v>
      </c>
      <c r="K2502" s="69">
        <v>2.56</v>
      </c>
      <c r="L2502" s="68" t="s">
        <v>2609</v>
      </c>
      <c r="M2502" s="71">
        <v>5.4999999999999997E-3</v>
      </c>
      <c r="N2502" t="str">
        <f>_xll.IMDP("BND",D2502,$N$1,A2502)</f>
        <v>일반</v>
      </c>
      <c r="O2502">
        <f t="shared" si="39"/>
        <v>6.5576499999999991E-3</v>
      </c>
    </row>
    <row r="2503" spans="1:15" x14ac:dyDescent="0.3">
      <c r="A2503" s="73">
        <v>46311</v>
      </c>
      <c r="B2503" s="67" t="s">
        <v>2090</v>
      </c>
      <c r="C2503" s="68" t="s">
        <v>2811</v>
      </c>
      <c r="D2503" s="68" t="s">
        <v>6259</v>
      </c>
      <c r="E2503" s="67" t="s">
        <v>6260</v>
      </c>
      <c r="F2503" s="69">
        <v>3.9249999999999998</v>
      </c>
      <c r="G2503" s="70">
        <v>0.77680000000000005</v>
      </c>
      <c r="H2503" s="70">
        <v>0.8024</v>
      </c>
      <c r="I2503" s="73">
        <v>46058</v>
      </c>
      <c r="J2503" s="73">
        <v>46604</v>
      </c>
      <c r="K2503" s="69">
        <v>3.16</v>
      </c>
      <c r="L2503" s="68" t="s">
        <v>2609</v>
      </c>
      <c r="M2503" s="71">
        <v>4.1999999999999997E-3</v>
      </c>
      <c r="N2503" t="str">
        <f>_xll.IMDP("BND",D2503,$N$1,A2503)</f>
        <v>일반</v>
      </c>
      <c r="O2503">
        <f t="shared" si="39"/>
        <v>3.2625599999999999E-3</v>
      </c>
    </row>
    <row r="2504" spans="1:15" x14ac:dyDescent="0.3">
      <c r="A2504" s="73">
        <v>46311</v>
      </c>
      <c r="B2504" s="67" t="s">
        <v>2090</v>
      </c>
      <c r="C2504" s="68" t="s">
        <v>2811</v>
      </c>
      <c r="D2504" s="68" t="s">
        <v>6261</v>
      </c>
      <c r="E2504" s="67" t="s">
        <v>6262</v>
      </c>
      <c r="F2504" s="69">
        <v>4.0910000000000002</v>
      </c>
      <c r="G2504" s="70">
        <v>1.9624999999999999</v>
      </c>
      <c r="H2504" s="70">
        <v>4.4424000000000001</v>
      </c>
      <c r="I2504" s="73">
        <v>46153</v>
      </c>
      <c r="J2504" s="73">
        <v>47068</v>
      </c>
      <c r="K2504" s="69">
        <v>3.64</v>
      </c>
      <c r="L2504" s="68" t="s">
        <v>2609</v>
      </c>
      <c r="M2504" s="71">
        <v>2.8E-3</v>
      </c>
      <c r="N2504" t="str">
        <f>_xll.IMDP("BND",D2504,$N$1,A2504)</f>
        <v>일반</v>
      </c>
      <c r="O2504">
        <f t="shared" si="39"/>
        <v>5.4949999999999999E-3</v>
      </c>
    </row>
    <row r="2505" spans="1:15" x14ac:dyDescent="0.3">
      <c r="A2505" s="73">
        <v>46311</v>
      </c>
      <c r="B2505" s="67" t="s">
        <v>2090</v>
      </c>
      <c r="C2505" s="68" t="s">
        <v>2811</v>
      </c>
      <c r="D2505" s="68" t="s">
        <v>15913</v>
      </c>
      <c r="E2505" s="67" t="s">
        <v>15914</v>
      </c>
      <c r="F2505" s="69">
        <v>4.1260000000000003</v>
      </c>
      <c r="G2505" s="70">
        <v>2.3431999999999999</v>
      </c>
      <c r="H2505" s="70">
        <v>6.2354000000000003</v>
      </c>
      <c r="I2505" s="73">
        <v>46307</v>
      </c>
      <c r="J2505" s="73">
        <v>47220</v>
      </c>
      <c r="K2505" s="69">
        <v>4.2</v>
      </c>
      <c r="L2505" s="68" t="s">
        <v>2609</v>
      </c>
      <c r="M2505" s="71">
        <v>5.1000000000000004E-3</v>
      </c>
      <c r="N2505" t="str">
        <f>_xll.IMDP("BND",D2505,$N$1,A2505)</f>
        <v>일반</v>
      </c>
      <c r="O2505">
        <f t="shared" si="39"/>
        <v>1.195032E-2</v>
      </c>
    </row>
    <row r="2506" spans="1:15" x14ac:dyDescent="0.3">
      <c r="A2506" s="73">
        <v>46311</v>
      </c>
      <c r="B2506" s="67" t="s">
        <v>2090</v>
      </c>
      <c r="C2506" s="68" t="s">
        <v>2811</v>
      </c>
      <c r="D2506" s="68" t="s">
        <v>6263</v>
      </c>
      <c r="E2506" s="67" t="s">
        <v>6264</v>
      </c>
      <c r="F2506" s="69">
        <v>3.7069999999999999</v>
      </c>
      <c r="G2506" s="70">
        <v>0.4854</v>
      </c>
      <c r="H2506" s="70">
        <v>0.35630000000000001</v>
      </c>
      <c r="I2506" s="73">
        <v>45581</v>
      </c>
      <c r="J2506" s="73">
        <v>46493</v>
      </c>
      <c r="K2506" s="69">
        <v>3.12</v>
      </c>
      <c r="L2506" s="68" t="s">
        <v>2609</v>
      </c>
      <c r="M2506" s="71">
        <v>9.2999999999999992E-3</v>
      </c>
      <c r="N2506" t="str">
        <f>_xll.IMDP("BND",D2506,$N$1,A2506)</f>
        <v>일반</v>
      </c>
      <c r="O2506">
        <f t="shared" si="39"/>
        <v>4.5142199999999993E-3</v>
      </c>
    </row>
    <row r="2507" spans="1:15" x14ac:dyDescent="0.3">
      <c r="A2507" s="73">
        <v>46311</v>
      </c>
      <c r="B2507" s="67" t="s">
        <v>2090</v>
      </c>
      <c r="C2507" s="68" t="s">
        <v>2811</v>
      </c>
      <c r="D2507" s="68" t="s">
        <v>6265</v>
      </c>
      <c r="E2507" s="67" t="s">
        <v>6266</v>
      </c>
      <c r="F2507" s="69">
        <v>3.968</v>
      </c>
      <c r="G2507" s="70">
        <v>1.0358000000000001</v>
      </c>
      <c r="H2507" s="70">
        <v>1.343</v>
      </c>
      <c r="I2507" s="73">
        <v>45608</v>
      </c>
      <c r="J2507" s="73">
        <v>46703</v>
      </c>
      <c r="K2507" s="69">
        <v>3.09</v>
      </c>
      <c r="L2507" s="68" t="s">
        <v>2609</v>
      </c>
      <c r="M2507" s="71">
        <v>7.4000000000000003E-3</v>
      </c>
      <c r="N2507" t="str">
        <f>_xll.IMDP("BND",D2507,$N$1,A2507)</f>
        <v>일반</v>
      </c>
      <c r="O2507">
        <f t="shared" si="39"/>
        <v>7.6649200000000004E-3</v>
      </c>
    </row>
    <row r="2508" spans="1:15" x14ac:dyDescent="0.3">
      <c r="A2508" s="73">
        <v>46311</v>
      </c>
      <c r="B2508" s="67" t="s">
        <v>2090</v>
      </c>
      <c r="C2508" s="68" t="s">
        <v>2811</v>
      </c>
      <c r="D2508" s="68" t="s">
        <v>6267</v>
      </c>
      <c r="E2508" s="67" t="s">
        <v>6268</v>
      </c>
      <c r="F2508" s="69">
        <v>4.1029999999999998</v>
      </c>
      <c r="G2508" s="70">
        <v>2.1553</v>
      </c>
      <c r="H2508" s="70">
        <v>5.2648000000000001</v>
      </c>
      <c r="I2508" s="73">
        <v>45673</v>
      </c>
      <c r="J2508" s="73">
        <v>47134</v>
      </c>
      <c r="K2508" s="69">
        <v>2.88</v>
      </c>
      <c r="L2508" s="68" t="s">
        <v>2609</v>
      </c>
      <c r="M2508" s="71">
        <v>4.1000000000000003E-3</v>
      </c>
      <c r="N2508" t="str">
        <f>_xll.IMDP("BND",D2508,$N$1,A2508)</f>
        <v>일반</v>
      </c>
      <c r="O2508">
        <f t="shared" si="39"/>
        <v>8.836730000000001E-3</v>
      </c>
    </row>
    <row r="2509" spans="1:15" x14ac:dyDescent="0.3">
      <c r="A2509" s="73">
        <v>46311</v>
      </c>
      <c r="B2509" s="67" t="s">
        <v>2090</v>
      </c>
      <c r="C2509" s="68" t="s">
        <v>2811</v>
      </c>
      <c r="D2509" s="68" t="s">
        <v>6269</v>
      </c>
      <c r="E2509" s="67" t="s">
        <v>6270</v>
      </c>
      <c r="F2509" s="69">
        <v>4.1660000000000004</v>
      </c>
      <c r="G2509" s="70">
        <v>3.3033000000000001</v>
      </c>
      <c r="H2509" s="70">
        <v>12.044</v>
      </c>
      <c r="I2509" s="73">
        <v>45762</v>
      </c>
      <c r="J2509" s="73">
        <v>47588</v>
      </c>
      <c r="K2509" s="69">
        <v>2.67</v>
      </c>
      <c r="L2509" s="68" t="s">
        <v>2609</v>
      </c>
      <c r="M2509" s="71">
        <v>7.1000000000000004E-3</v>
      </c>
      <c r="N2509" t="str">
        <f>_xll.IMDP("BND",D2509,$N$1,A2509)</f>
        <v>일반</v>
      </c>
      <c r="O2509">
        <f t="shared" si="39"/>
        <v>2.3453430000000001E-2</v>
      </c>
    </row>
    <row r="2510" spans="1:15" x14ac:dyDescent="0.3">
      <c r="A2510" s="73">
        <v>46311</v>
      </c>
      <c r="B2510" s="67" t="s">
        <v>2090</v>
      </c>
      <c r="C2510" s="68" t="s">
        <v>2811</v>
      </c>
      <c r="D2510" s="68" t="s">
        <v>6271</v>
      </c>
      <c r="E2510" s="67" t="s">
        <v>6272</v>
      </c>
      <c r="F2510" s="69">
        <v>4.1689999999999996</v>
      </c>
      <c r="G2510" s="70">
        <v>3.3776999999999999</v>
      </c>
      <c r="H2510" s="70">
        <v>12.6319</v>
      </c>
      <c r="I2510" s="73">
        <v>45797</v>
      </c>
      <c r="J2510" s="73">
        <v>47623</v>
      </c>
      <c r="K2510" s="69">
        <v>2.66</v>
      </c>
      <c r="L2510" s="68" t="s">
        <v>2609</v>
      </c>
      <c r="M2510" s="71">
        <v>5.7000000000000002E-3</v>
      </c>
      <c r="N2510" t="str">
        <f>_xll.IMDP("BND",D2510,$N$1,A2510)</f>
        <v>일반</v>
      </c>
      <c r="O2510">
        <f t="shared" si="39"/>
        <v>1.9252890000000002E-2</v>
      </c>
    </row>
    <row r="2511" spans="1:15" x14ac:dyDescent="0.3">
      <c r="A2511" s="73">
        <v>46311</v>
      </c>
      <c r="B2511" s="67" t="s">
        <v>2090</v>
      </c>
      <c r="C2511" s="68" t="s">
        <v>2811</v>
      </c>
      <c r="D2511" s="68" t="s">
        <v>6273</v>
      </c>
      <c r="E2511" s="67" t="s">
        <v>6274</v>
      </c>
      <c r="F2511" s="69">
        <v>3.9750000000000001</v>
      </c>
      <c r="G2511" s="70">
        <v>1.1316999999999999</v>
      </c>
      <c r="H2511" s="70">
        <v>1.5727</v>
      </c>
      <c r="I2511" s="73">
        <v>45824</v>
      </c>
      <c r="J2511" s="73">
        <v>46737</v>
      </c>
      <c r="K2511" s="69">
        <v>2.63</v>
      </c>
      <c r="L2511" s="68" t="s">
        <v>2609</v>
      </c>
      <c r="M2511" s="71">
        <v>2.3E-3</v>
      </c>
      <c r="N2511" t="str">
        <f>_xll.IMDP("BND",D2511,$N$1,A2511)</f>
        <v>일반</v>
      </c>
      <c r="O2511">
        <f t="shared" si="39"/>
        <v>2.6029099999999999E-3</v>
      </c>
    </row>
    <row r="2512" spans="1:15" x14ac:dyDescent="0.3">
      <c r="A2512" s="73">
        <v>46311</v>
      </c>
      <c r="B2512" s="67" t="s">
        <v>2090</v>
      </c>
      <c r="C2512" s="68" t="s">
        <v>2811</v>
      </c>
      <c r="D2512" s="68" t="s">
        <v>6275</v>
      </c>
      <c r="E2512" s="67" t="s">
        <v>6276</v>
      </c>
      <c r="F2512" s="69">
        <v>4.1340000000000003</v>
      </c>
      <c r="G2512" s="70">
        <v>2.62</v>
      </c>
      <c r="H2512" s="70">
        <v>7.6593</v>
      </c>
      <c r="I2512" s="73">
        <v>45852</v>
      </c>
      <c r="J2512" s="73">
        <v>47313</v>
      </c>
      <c r="K2512" s="69">
        <v>2.6</v>
      </c>
      <c r="L2512" s="68" t="s">
        <v>2609</v>
      </c>
      <c r="M2512" s="71">
        <v>4.4999999999999997E-3</v>
      </c>
      <c r="N2512" t="str">
        <f>_xll.IMDP("BND",D2512,$N$1,A2512)</f>
        <v>일반</v>
      </c>
      <c r="O2512">
        <f t="shared" si="39"/>
        <v>1.179E-2</v>
      </c>
    </row>
    <row r="2513" spans="1:15" x14ac:dyDescent="0.3">
      <c r="A2513" s="73">
        <v>46311</v>
      </c>
      <c r="B2513" s="67" t="s">
        <v>2090</v>
      </c>
      <c r="C2513" s="68" t="s">
        <v>2811</v>
      </c>
      <c r="D2513" s="68" t="s">
        <v>14707</v>
      </c>
      <c r="E2513" s="67" t="s">
        <v>14708</v>
      </c>
      <c r="F2513" s="69">
        <v>4.0529999999999999</v>
      </c>
      <c r="G2513" s="70">
        <v>1.7171000000000001</v>
      </c>
      <c r="H2513" s="70">
        <v>3.4487000000000001</v>
      </c>
      <c r="I2513" s="73">
        <v>46240</v>
      </c>
      <c r="J2513" s="73">
        <v>46971</v>
      </c>
      <c r="K2513" s="69">
        <v>3.77</v>
      </c>
      <c r="L2513" s="68" t="s">
        <v>2609</v>
      </c>
      <c r="M2513" s="71">
        <v>2.3199999999999998E-2</v>
      </c>
      <c r="N2513" t="str">
        <f>_xll.IMDP("BND",D2513,$N$1,A2513)</f>
        <v>일반</v>
      </c>
      <c r="O2513">
        <f t="shared" si="39"/>
        <v>3.9836719999999999E-2</v>
      </c>
    </row>
    <row r="2514" spans="1:15" x14ac:dyDescent="0.3">
      <c r="A2514" s="73">
        <v>46311</v>
      </c>
      <c r="B2514" s="67" t="s">
        <v>2090</v>
      </c>
      <c r="C2514" s="68" t="s">
        <v>2811</v>
      </c>
      <c r="D2514" s="68" t="s">
        <v>16056</v>
      </c>
      <c r="E2514" s="67" t="s">
        <v>16057</v>
      </c>
      <c r="F2514" s="69">
        <v>4.1500000000000004</v>
      </c>
      <c r="G2514" s="70">
        <v>2.7957000000000001</v>
      </c>
      <c r="H2514" s="70">
        <v>8.7927</v>
      </c>
      <c r="I2514" s="73">
        <v>46310</v>
      </c>
      <c r="J2514" s="73">
        <v>47406</v>
      </c>
      <c r="K2514" s="69">
        <v>4.17</v>
      </c>
      <c r="L2514" s="68" t="s">
        <v>2609</v>
      </c>
      <c r="M2514" s="71">
        <v>6.0000000000000001E-3</v>
      </c>
      <c r="N2514" t="str">
        <f>_xll.IMDP("BND",D2514,$N$1,A2514)</f>
        <v>일반</v>
      </c>
      <c r="O2514">
        <f t="shared" si="39"/>
        <v>1.67742E-2</v>
      </c>
    </row>
    <row r="2515" spans="1:15" x14ac:dyDescent="0.3">
      <c r="A2515" s="73">
        <v>46311</v>
      </c>
      <c r="B2515" s="67" t="s">
        <v>2090</v>
      </c>
      <c r="C2515" s="68" t="s">
        <v>2811</v>
      </c>
      <c r="D2515" s="68" t="s">
        <v>6277</v>
      </c>
      <c r="E2515" s="67" t="s">
        <v>6278</v>
      </c>
      <c r="F2515" s="69">
        <v>4.1310000000000002</v>
      </c>
      <c r="G2515" s="70">
        <v>2.5482</v>
      </c>
      <c r="H2515" s="70">
        <v>7.2721</v>
      </c>
      <c r="I2515" s="73">
        <v>45826</v>
      </c>
      <c r="J2515" s="73">
        <v>47287</v>
      </c>
      <c r="K2515" s="69">
        <v>2.63</v>
      </c>
      <c r="L2515" s="68" t="s">
        <v>2609</v>
      </c>
      <c r="M2515" s="71">
        <v>3.5999999999999999E-3</v>
      </c>
      <c r="N2515" t="str">
        <f>_xll.IMDP("BND",D2515,$N$1,A2515)</f>
        <v>일반</v>
      </c>
      <c r="O2515">
        <f t="shared" si="39"/>
        <v>9.1735199999999992E-3</v>
      </c>
    </row>
    <row r="2516" spans="1:15" x14ac:dyDescent="0.3">
      <c r="A2516" s="73">
        <v>46311</v>
      </c>
      <c r="B2516" s="67" t="s">
        <v>2090</v>
      </c>
      <c r="C2516" s="68" t="s">
        <v>2811</v>
      </c>
      <c r="D2516" s="68" t="s">
        <v>14165</v>
      </c>
      <c r="E2516" s="67" t="s">
        <v>14166</v>
      </c>
      <c r="F2516" s="69">
        <v>4.1340000000000003</v>
      </c>
      <c r="G2516" s="70">
        <v>2.5608</v>
      </c>
      <c r="H2516" s="70">
        <v>7.4076000000000004</v>
      </c>
      <c r="I2516" s="73">
        <v>46212</v>
      </c>
      <c r="J2516" s="73">
        <v>47308</v>
      </c>
      <c r="K2516" s="69">
        <v>4.1100000000000003</v>
      </c>
      <c r="L2516" s="68" t="s">
        <v>2609</v>
      </c>
      <c r="M2516" s="71">
        <v>1.6199999999999999E-2</v>
      </c>
      <c r="N2516" t="str">
        <f>_xll.IMDP("BND",D2516,$N$1,A2516)</f>
        <v>일반</v>
      </c>
      <c r="O2516">
        <f t="shared" si="39"/>
        <v>4.1484959999999994E-2</v>
      </c>
    </row>
    <row r="2517" spans="1:15" x14ac:dyDescent="0.3">
      <c r="A2517" s="73">
        <v>46311</v>
      </c>
      <c r="B2517" s="67" t="s">
        <v>2090</v>
      </c>
      <c r="C2517" s="68" t="s">
        <v>2811</v>
      </c>
      <c r="D2517" s="68" t="s">
        <v>6279</v>
      </c>
      <c r="E2517" s="67" t="s">
        <v>6280</v>
      </c>
      <c r="F2517" s="69">
        <v>3.9079999999999999</v>
      </c>
      <c r="G2517" s="70">
        <v>0.72499999999999998</v>
      </c>
      <c r="H2517" s="70">
        <v>0.70799999999999996</v>
      </c>
      <c r="I2517" s="73">
        <v>44757</v>
      </c>
      <c r="J2517" s="73">
        <v>46583</v>
      </c>
      <c r="K2517" s="69">
        <v>3.8</v>
      </c>
      <c r="L2517" s="68" t="s">
        <v>2609</v>
      </c>
      <c r="M2517" s="71">
        <v>1.0200000000000001E-2</v>
      </c>
      <c r="N2517" t="str">
        <f>_xll.IMDP("BND",D2517,$N$1,A2517)</f>
        <v>일반</v>
      </c>
      <c r="O2517">
        <f t="shared" si="39"/>
        <v>7.3950000000000005E-3</v>
      </c>
    </row>
    <row r="2518" spans="1:15" x14ac:dyDescent="0.3">
      <c r="A2518" s="73">
        <v>46311</v>
      </c>
      <c r="B2518" s="67" t="s">
        <v>2090</v>
      </c>
      <c r="C2518" s="68" t="s">
        <v>2811</v>
      </c>
      <c r="D2518" s="68" t="s">
        <v>6281</v>
      </c>
      <c r="E2518" s="67" t="s">
        <v>6282</v>
      </c>
      <c r="F2518" s="69">
        <v>4.1020000000000003</v>
      </c>
      <c r="G2518" s="70">
        <v>2.1301000000000001</v>
      </c>
      <c r="H2518" s="70">
        <v>5.1550000000000002</v>
      </c>
      <c r="I2518" s="73">
        <v>46030</v>
      </c>
      <c r="J2518" s="73">
        <v>47126</v>
      </c>
      <c r="K2518" s="69">
        <v>3.07</v>
      </c>
      <c r="L2518" s="68" t="s">
        <v>2609</v>
      </c>
      <c r="M2518" s="71">
        <v>8.6E-3</v>
      </c>
      <c r="N2518" t="str">
        <f>_xll.IMDP("BND",D2518,$N$1,A2518)</f>
        <v>일반</v>
      </c>
      <c r="O2518">
        <f t="shared" si="39"/>
        <v>1.8318859999999999E-2</v>
      </c>
    </row>
    <row r="2519" spans="1:15" x14ac:dyDescent="0.3">
      <c r="A2519" s="73">
        <v>46311</v>
      </c>
      <c r="B2519" s="67" t="s">
        <v>2090</v>
      </c>
      <c r="C2519" s="68" t="s">
        <v>2811</v>
      </c>
      <c r="D2519" s="68" t="s">
        <v>6283</v>
      </c>
      <c r="E2519" s="67" t="s">
        <v>6284</v>
      </c>
      <c r="F2519" s="69">
        <v>4.0069999999999997</v>
      </c>
      <c r="G2519" s="70">
        <v>1.4832000000000001</v>
      </c>
      <c r="H2519" s="70">
        <v>2.6101000000000001</v>
      </c>
      <c r="I2519" s="73">
        <v>46185</v>
      </c>
      <c r="J2519" s="73">
        <v>46877</v>
      </c>
      <c r="K2519" s="69">
        <v>4.04</v>
      </c>
      <c r="L2519" s="68" t="s">
        <v>2609</v>
      </c>
      <c r="M2519" s="71">
        <v>0.02</v>
      </c>
      <c r="N2519" t="str">
        <f>_xll.IMDP("BND",D2519,$N$1,A2519)</f>
        <v>일반</v>
      </c>
      <c r="O2519">
        <f t="shared" si="39"/>
        <v>2.9664000000000003E-2</v>
      </c>
    </row>
    <row r="2520" spans="1:15" x14ac:dyDescent="0.3">
      <c r="A2520" s="73">
        <v>46311</v>
      </c>
      <c r="B2520" s="67" t="s">
        <v>2090</v>
      </c>
      <c r="C2520" s="68" t="s">
        <v>2811</v>
      </c>
      <c r="D2520" s="68" t="s">
        <v>14167</v>
      </c>
      <c r="E2520" s="67" t="s">
        <v>14168</v>
      </c>
      <c r="F2520" s="69">
        <v>4.0860000000000003</v>
      </c>
      <c r="G2520" s="70">
        <v>1.8898999999999999</v>
      </c>
      <c r="H2520" s="70">
        <v>4.1195000000000004</v>
      </c>
      <c r="I2520" s="73">
        <v>46212</v>
      </c>
      <c r="J2520" s="73">
        <v>47036</v>
      </c>
      <c r="K2520" s="69">
        <v>4</v>
      </c>
      <c r="L2520" s="68" t="s">
        <v>2609</v>
      </c>
      <c r="M2520" s="71">
        <v>1.4800000000000001E-2</v>
      </c>
      <c r="N2520" t="str">
        <f>_xll.IMDP("BND",D2520,$N$1,A2520)</f>
        <v>일반</v>
      </c>
      <c r="O2520">
        <f t="shared" si="39"/>
        <v>2.7970519999999999E-2</v>
      </c>
    </row>
    <row r="2521" spans="1:15" x14ac:dyDescent="0.3">
      <c r="A2521" s="73">
        <v>46311</v>
      </c>
      <c r="B2521" s="67" t="s">
        <v>2090</v>
      </c>
      <c r="C2521" s="68" t="s">
        <v>2811</v>
      </c>
      <c r="D2521" s="68" t="s">
        <v>14859</v>
      </c>
      <c r="E2521" s="67" t="s">
        <v>14860</v>
      </c>
      <c r="F2521" s="69">
        <v>4.1100000000000003</v>
      </c>
      <c r="G2521" s="70">
        <v>2.1846000000000001</v>
      </c>
      <c r="H2521" s="70">
        <v>5.4706999999999999</v>
      </c>
      <c r="I2521" s="73">
        <v>46246</v>
      </c>
      <c r="J2521" s="73">
        <v>47161</v>
      </c>
      <c r="K2521" s="69">
        <v>3.98</v>
      </c>
      <c r="L2521" s="68" t="s">
        <v>2609</v>
      </c>
      <c r="M2521" s="71">
        <v>6.4999999999999997E-3</v>
      </c>
      <c r="N2521" t="str">
        <f>_xll.IMDP("BND",D2521,$N$1,A2521)</f>
        <v>일반</v>
      </c>
      <c r="O2521">
        <f t="shared" si="39"/>
        <v>1.41999E-2</v>
      </c>
    </row>
    <row r="2522" spans="1:15" x14ac:dyDescent="0.3">
      <c r="A2522" s="73">
        <v>46311</v>
      </c>
      <c r="B2522" s="67" t="s">
        <v>2090</v>
      </c>
      <c r="C2522" s="68" t="s">
        <v>2811</v>
      </c>
      <c r="D2522" s="68" t="s">
        <v>6285</v>
      </c>
      <c r="E2522" s="67" t="s">
        <v>6286</v>
      </c>
      <c r="F2522" s="69">
        <v>3.9790000000000001</v>
      </c>
      <c r="G2522" s="70">
        <v>1.1902999999999999</v>
      </c>
      <c r="H2522" s="70">
        <v>1.7244999999999999</v>
      </c>
      <c r="I2522" s="73">
        <v>46030</v>
      </c>
      <c r="J2522" s="73">
        <v>46760</v>
      </c>
      <c r="K2522" s="69">
        <v>2.89</v>
      </c>
      <c r="L2522" s="68" t="s">
        <v>2609</v>
      </c>
      <c r="M2522" s="71">
        <v>3.2000000000000002E-3</v>
      </c>
      <c r="N2522" t="str">
        <f>_xll.IMDP("BND",D2522,$N$1,A2522)</f>
        <v>일반</v>
      </c>
      <c r="O2522">
        <f t="shared" si="39"/>
        <v>3.8089599999999997E-3</v>
      </c>
    </row>
    <row r="2523" spans="1:15" x14ac:dyDescent="0.3">
      <c r="A2523" s="73">
        <v>46311</v>
      </c>
      <c r="B2523" s="67" t="s">
        <v>2090</v>
      </c>
      <c r="C2523" s="68" t="s">
        <v>2811</v>
      </c>
      <c r="D2523" s="68" t="s">
        <v>14230</v>
      </c>
      <c r="E2523" s="67" t="s">
        <v>14231</v>
      </c>
      <c r="F2523" s="69">
        <v>3.9790000000000001</v>
      </c>
      <c r="G2523" s="70">
        <v>1.1898</v>
      </c>
      <c r="H2523" s="70">
        <v>1.7272000000000001</v>
      </c>
      <c r="I2523" s="73">
        <v>46213</v>
      </c>
      <c r="J2523" s="73">
        <v>46762</v>
      </c>
      <c r="K2523" s="69">
        <v>3.9</v>
      </c>
      <c r="L2523" s="68" t="s">
        <v>2609</v>
      </c>
      <c r="M2523" s="71">
        <v>3.2000000000000002E-3</v>
      </c>
      <c r="N2523" t="str">
        <f>_xll.IMDP("BND",D2523,$N$1,A2523)</f>
        <v>일반</v>
      </c>
      <c r="O2523">
        <f t="shared" si="39"/>
        <v>3.8073600000000001E-3</v>
      </c>
    </row>
    <row r="2524" spans="1:15" x14ac:dyDescent="0.3">
      <c r="A2524" s="73">
        <v>46311</v>
      </c>
      <c r="B2524" s="67" t="s">
        <v>2090</v>
      </c>
      <c r="C2524" s="68" t="s">
        <v>2811</v>
      </c>
      <c r="D2524" s="68" t="s">
        <v>6287</v>
      </c>
      <c r="E2524" s="67" t="s">
        <v>6288</v>
      </c>
      <c r="F2524" s="69">
        <v>3.7679999999999998</v>
      </c>
      <c r="G2524" s="70">
        <v>0.55610000000000004</v>
      </c>
      <c r="H2524" s="70">
        <v>0.4496</v>
      </c>
      <c r="I2524" s="73">
        <v>45425</v>
      </c>
      <c r="J2524" s="73">
        <v>46520</v>
      </c>
      <c r="K2524" s="69">
        <v>3.58</v>
      </c>
      <c r="L2524" s="68" t="s">
        <v>2609</v>
      </c>
      <c r="M2524" s="71">
        <v>9.2999999999999992E-3</v>
      </c>
      <c r="N2524" t="str">
        <f>_xll.IMDP("BND",D2524,$N$1,A2524)</f>
        <v>일반</v>
      </c>
      <c r="O2524">
        <f t="shared" si="39"/>
        <v>5.1717300000000003E-3</v>
      </c>
    </row>
    <row r="2525" spans="1:15" x14ac:dyDescent="0.3">
      <c r="A2525" s="73">
        <v>46311</v>
      </c>
      <c r="B2525" s="67" t="s">
        <v>2090</v>
      </c>
      <c r="C2525" s="68" t="s">
        <v>2811</v>
      </c>
      <c r="D2525" s="68" t="s">
        <v>6289</v>
      </c>
      <c r="E2525" s="67" t="s">
        <v>6290</v>
      </c>
      <c r="F2525" s="69">
        <v>3.9969999999999999</v>
      </c>
      <c r="G2525" s="70">
        <v>1.4278999999999999</v>
      </c>
      <c r="H2525" s="70">
        <v>2.4214000000000002</v>
      </c>
      <c r="I2525" s="73">
        <v>45026</v>
      </c>
      <c r="J2525" s="73">
        <v>46853</v>
      </c>
      <c r="K2525" s="69">
        <v>3.62</v>
      </c>
      <c r="L2525" s="68" t="s">
        <v>2609</v>
      </c>
      <c r="M2525" s="71">
        <v>7.4000000000000003E-3</v>
      </c>
      <c r="N2525" t="str">
        <f>_xll.IMDP("BND",D2525,$N$1,A2525)</f>
        <v>일반</v>
      </c>
      <c r="O2525">
        <f t="shared" si="39"/>
        <v>1.056646E-2</v>
      </c>
    </row>
    <row r="2526" spans="1:15" x14ac:dyDescent="0.3">
      <c r="A2526" s="73">
        <v>46311</v>
      </c>
      <c r="B2526" s="67" t="s">
        <v>2090</v>
      </c>
      <c r="C2526" s="68" t="s">
        <v>2811</v>
      </c>
      <c r="D2526" s="68" t="s">
        <v>6291</v>
      </c>
      <c r="E2526" s="67" t="s">
        <v>6292</v>
      </c>
      <c r="F2526" s="69">
        <v>3.8439999999999999</v>
      </c>
      <c r="G2526" s="70">
        <v>0.63580000000000003</v>
      </c>
      <c r="H2526" s="70">
        <v>0.56430000000000002</v>
      </c>
      <c r="I2526" s="73">
        <v>45455</v>
      </c>
      <c r="J2526" s="73">
        <v>46550</v>
      </c>
      <c r="K2526" s="69">
        <v>3.45</v>
      </c>
      <c r="L2526" s="68" t="s">
        <v>2609</v>
      </c>
      <c r="M2526" s="71">
        <v>9.2999999999999992E-3</v>
      </c>
      <c r="N2526" t="str">
        <f>_xll.IMDP("BND",D2526,$N$1,A2526)</f>
        <v>일반</v>
      </c>
      <c r="O2526">
        <f t="shared" si="39"/>
        <v>5.9129400000000002E-3</v>
      </c>
    </row>
    <row r="2527" spans="1:15" x14ac:dyDescent="0.3">
      <c r="A2527" s="73">
        <v>46311</v>
      </c>
      <c r="B2527" s="67" t="s">
        <v>2090</v>
      </c>
      <c r="C2527" s="68" t="s">
        <v>2811</v>
      </c>
      <c r="D2527" s="68" t="s">
        <v>6293</v>
      </c>
      <c r="E2527" s="67" t="s">
        <v>6294</v>
      </c>
      <c r="F2527" s="69">
        <v>4.0739999999999998</v>
      </c>
      <c r="G2527" s="70">
        <v>1.8203</v>
      </c>
      <c r="H2527" s="70">
        <v>3.8277000000000001</v>
      </c>
      <c r="I2527" s="73">
        <v>45545</v>
      </c>
      <c r="J2527" s="73">
        <v>47006</v>
      </c>
      <c r="K2527" s="69">
        <v>3.12</v>
      </c>
      <c r="L2527" s="68" t="s">
        <v>2609</v>
      </c>
      <c r="M2527" s="71">
        <v>3.7000000000000002E-3</v>
      </c>
      <c r="N2527" t="str">
        <f>_xll.IMDP("BND",D2527,$N$1,A2527)</f>
        <v>일반</v>
      </c>
      <c r="O2527">
        <f t="shared" si="39"/>
        <v>6.7351100000000007E-3</v>
      </c>
    </row>
    <row r="2528" spans="1:15" x14ac:dyDescent="0.3">
      <c r="A2528" s="73">
        <v>46311</v>
      </c>
      <c r="B2528" s="67" t="s">
        <v>2090</v>
      </c>
      <c r="C2528" s="68" t="s">
        <v>2811</v>
      </c>
      <c r="D2528" s="68" t="s">
        <v>6295</v>
      </c>
      <c r="E2528" s="67" t="s">
        <v>6296</v>
      </c>
      <c r="F2528" s="69">
        <v>4.056</v>
      </c>
      <c r="G2528" s="70">
        <v>1.7529999999999999</v>
      </c>
      <c r="H2528" s="70">
        <v>3.5598000000000001</v>
      </c>
      <c r="I2528" s="73">
        <v>45881</v>
      </c>
      <c r="J2528" s="73">
        <v>46977</v>
      </c>
      <c r="K2528" s="69">
        <v>2.54</v>
      </c>
      <c r="L2528" s="68" t="s">
        <v>2609</v>
      </c>
      <c r="M2528" s="71">
        <v>3.5999999999999999E-3</v>
      </c>
      <c r="N2528" t="str">
        <f>_xll.IMDP("BND",D2528,$N$1,A2528)</f>
        <v>일반</v>
      </c>
      <c r="O2528">
        <f t="shared" si="39"/>
        <v>6.3107999999999992E-3</v>
      </c>
    </row>
    <row r="2529" spans="1:15" x14ac:dyDescent="0.3">
      <c r="A2529" s="73">
        <v>46311</v>
      </c>
      <c r="B2529" s="67" t="s">
        <v>2090</v>
      </c>
      <c r="C2529" s="68" t="s">
        <v>2811</v>
      </c>
      <c r="D2529" s="68" t="s">
        <v>6297</v>
      </c>
      <c r="E2529" s="67" t="s">
        <v>6298</v>
      </c>
      <c r="F2529" s="69">
        <v>4.0739999999999998</v>
      </c>
      <c r="G2529" s="70">
        <v>1.8327</v>
      </c>
      <c r="H2529" s="70">
        <v>3.8650000000000002</v>
      </c>
      <c r="I2529" s="73">
        <v>45911</v>
      </c>
      <c r="J2529" s="73">
        <v>47007</v>
      </c>
      <c r="K2529" s="69">
        <v>2.5299999999999998</v>
      </c>
      <c r="L2529" s="68" t="s">
        <v>2609</v>
      </c>
      <c r="M2529" s="71">
        <v>4.4999999999999997E-3</v>
      </c>
      <c r="N2529" t="str">
        <f>_xll.IMDP("BND",D2529,$N$1,A2529)</f>
        <v>일반</v>
      </c>
      <c r="O2529">
        <f t="shared" si="39"/>
        <v>8.24715E-3</v>
      </c>
    </row>
    <row r="2530" spans="1:15" x14ac:dyDescent="0.3">
      <c r="A2530" s="73">
        <v>46311</v>
      </c>
      <c r="B2530" s="67" t="s">
        <v>2090</v>
      </c>
      <c r="C2530" s="68" t="s">
        <v>2811</v>
      </c>
      <c r="D2530" s="68" t="s">
        <v>6299</v>
      </c>
      <c r="E2530" s="67" t="s">
        <v>6300</v>
      </c>
      <c r="F2530" s="69">
        <v>3.9910000000000001</v>
      </c>
      <c r="G2530" s="70">
        <v>1.3533999999999999</v>
      </c>
      <c r="H2530" s="70">
        <v>2.1941999999999999</v>
      </c>
      <c r="I2530" s="73">
        <v>46093</v>
      </c>
      <c r="J2530" s="73">
        <v>46824</v>
      </c>
      <c r="K2530" s="69">
        <v>3.4</v>
      </c>
      <c r="L2530" s="68" t="s">
        <v>2609</v>
      </c>
      <c r="M2530" s="71">
        <v>9.1999999999999998E-3</v>
      </c>
      <c r="N2530" t="str">
        <f>_xll.IMDP("BND",D2530,$N$1,A2530)</f>
        <v>일반</v>
      </c>
      <c r="O2530">
        <f t="shared" si="39"/>
        <v>1.2451279999999999E-2</v>
      </c>
    </row>
    <row r="2531" spans="1:15" x14ac:dyDescent="0.3">
      <c r="A2531" s="73">
        <v>46311</v>
      </c>
      <c r="B2531" s="67" t="s">
        <v>2090</v>
      </c>
      <c r="C2531" s="68" t="s">
        <v>2811</v>
      </c>
      <c r="D2531" s="68" t="s">
        <v>6301</v>
      </c>
      <c r="E2531" s="67" t="s">
        <v>6302</v>
      </c>
      <c r="F2531" s="69">
        <v>3.931</v>
      </c>
      <c r="G2531" s="70">
        <v>0.79090000000000005</v>
      </c>
      <c r="H2531" s="70">
        <v>0.82909999999999995</v>
      </c>
      <c r="I2531" s="73">
        <v>44784</v>
      </c>
      <c r="J2531" s="73">
        <v>46610</v>
      </c>
      <c r="K2531" s="69">
        <v>3.73</v>
      </c>
      <c r="L2531" s="68" t="s">
        <v>2609</v>
      </c>
      <c r="M2531" s="71">
        <v>8.8999999999999999E-3</v>
      </c>
      <c r="N2531" t="str">
        <f>_xll.IMDP("BND",D2531,$N$1,A2531)</f>
        <v>일반</v>
      </c>
      <c r="O2531">
        <f t="shared" si="39"/>
        <v>7.0390100000000001E-3</v>
      </c>
    </row>
    <row r="2532" spans="1:15" x14ac:dyDescent="0.3">
      <c r="A2532" s="73">
        <v>46311</v>
      </c>
      <c r="B2532" s="67" t="s">
        <v>2090</v>
      </c>
      <c r="C2532" s="68" t="s">
        <v>2811</v>
      </c>
      <c r="D2532" s="68" t="s">
        <v>6303</v>
      </c>
      <c r="E2532" s="67" t="s">
        <v>6304</v>
      </c>
      <c r="F2532" s="69">
        <v>3.9860000000000002</v>
      </c>
      <c r="G2532" s="70">
        <v>1.2688999999999999</v>
      </c>
      <c r="H2532" s="70">
        <v>1.9528000000000001</v>
      </c>
      <c r="I2532" s="73">
        <v>44970</v>
      </c>
      <c r="J2532" s="73">
        <v>46794</v>
      </c>
      <c r="K2532" s="69">
        <v>3.6</v>
      </c>
      <c r="L2532" s="68" t="s">
        <v>2609</v>
      </c>
      <c r="M2532" s="71">
        <v>1.35E-2</v>
      </c>
      <c r="N2532" t="str">
        <f>_xll.IMDP("BND",D2532,$N$1,A2532)</f>
        <v>일반</v>
      </c>
      <c r="O2532">
        <f t="shared" si="39"/>
        <v>1.713015E-2</v>
      </c>
    </row>
    <row r="2533" spans="1:15" x14ac:dyDescent="0.3">
      <c r="A2533" s="73">
        <v>46311</v>
      </c>
      <c r="B2533" s="67" t="s">
        <v>2090</v>
      </c>
      <c r="C2533" s="68" t="s">
        <v>2811</v>
      </c>
      <c r="D2533" s="68" t="s">
        <v>6305</v>
      </c>
      <c r="E2533" s="67" t="s">
        <v>6306</v>
      </c>
      <c r="F2533" s="69">
        <v>4.0129999999999999</v>
      </c>
      <c r="G2533" s="70">
        <v>1.5139</v>
      </c>
      <c r="H2533" s="70">
        <v>2.7145000000000001</v>
      </c>
      <c r="I2533" s="73">
        <v>45062</v>
      </c>
      <c r="J2533" s="73">
        <v>46889</v>
      </c>
      <c r="K2533" s="69">
        <v>3.66</v>
      </c>
      <c r="L2533" s="68" t="s">
        <v>2609</v>
      </c>
      <c r="M2533" s="71">
        <v>7.0000000000000001E-3</v>
      </c>
      <c r="N2533" t="str">
        <f>_xll.IMDP("BND",D2533,$N$1,A2533)</f>
        <v>일반</v>
      </c>
      <c r="O2533">
        <f t="shared" si="39"/>
        <v>1.05973E-2</v>
      </c>
    </row>
    <row r="2534" spans="1:15" x14ac:dyDescent="0.3">
      <c r="A2534" s="73">
        <v>46311</v>
      </c>
      <c r="B2534" s="67" t="s">
        <v>2090</v>
      </c>
      <c r="C2534" s="68" t="s">
        <v>2811</v>
      </c>
      <c r="D2534" s="68" t="s">
        <v>6307</v>
      </c>
      <c r="E2534" s="67" t="s">
        <v>6308</v>
      </c>
      <c r="F2534" s="69">
        <v>3.91</v>
      </c>
      <c r="G2534" s="70">
        <v>0.7288</v>
      </c>
      <c r="H2534" s="70">
        <v>0.71399999999999997</v>
      </c>
      <c r="I2534" s="73">
        <v>45489</v>
      </c>
      <c r="J2534" s="73">
        <v>46584</v>
      </c>
      <c r="K2534" s="69">
        <v>3.16</v>
      </c>
      <c r="L2534" s="68" t="s">
        <v>2609</v>
      </c>
      <c r="M2534" s="71">
        <v>8.3999999999999995E-3</v>
      </c>
      <c r="N2534" t="str">
        <f>_xll.IMDP("BND",D2534,$N$1,A2534)</f>
        <v>일반</v>
      </c>
      <c r="O2534">
        <f t="shared" si="39"/>
        <v>6.1219199999999994E-3</v>
      </c>
    </row>
    <row r="2535" spans="1:15" x14ac:dyDescent="0.3">
      <c r="A2535" s="73">
        <v>46311</v>
      </c>
      <c r="B2535" s="67" t="s">
        <v>2090</v>
      </c>
      <c r="C2535" s="68" t="s">
        <v>2811</v>
      </c>
      <c r="D2535" s="68" t="s">
        <v>6309</v>
      </c>
      <c r="E2535" s="67" t="s">
        <v>6310</v>
      </c>
      <c r="F2535" s="69">
        <v>3.9359999999999999</v>
      </c>
      <c r="G2535" s="70">
        <v>0.81730000000000003</v>
      </c>
      <c r="H2535" s="70">
        <v>0.87690000000000001</v>
      </c>
      <c r="I2535" s="73">
        <v>45524</v>
      </c>
      <c r="J2535" s="73">
        <v>46619</v>
      </c>
      <c r="K2535" s="69">
        <v>3.11</v>
      </c>
      <c r="L2535" s="68" t="s">
        <v>2609</v>
      </c>
      <c r="M2535" s="71">
        <v>6.8999999999999999E-3</v>
      </c>
      <c r="N2535" t="str">
        <f>_xll.IMDP("BND",D2535,$N$1,A2535)</f>
        <v>일반</v>
      </c>
      <c r="O2535">
        <f t="shared" si="39"/>
        <v>5.6393700000000003E-3</v>
      </c>
    </row>
    <row r="2536" spans="1:15" x14ac:dyDescent="0.3">
      <c r="A2536" s="73">
        <v>46311</v>
      </c>
      <c r="B2536" s="67" t="s">
        <v>2090</v>
      </c>
      <c r="C2536" s="68" t="s">
        <v>2811</v>
      </c>
      <c r="D2536" s="68" t="s">
        <v>6311</v>
      </c>
      <c r="E2536" s="67" t="s">
        <v>6312</v>
      </c>
      <c r="F2536" s="69">
        <v>3.63</v>
      </c>
      <c r="G2536" s="70">
        <v>0.41460000000000002</v>
      </c>
      <c r="H2536" s="70">
        <v>0.27510000000000001</v>
      </c>
      <c r="I2536" s="73">
        <v>45555</v>
      </c>
      <c r="J2536" s="73">
        <v>46466</v>
      </c>
      <c r="K2536" s="69">
        <v>3.1</v>
      </c>
      <c r="L2536" s="68" t="s">
        <v>2609</v>
      </c>
      <c r="M2536" s="71">
        <v>6.0000000000000001E-3</v>
      </c>
      <c r="N2536" t="str">
        <f>_xll.IMDP("BND",D2536,$N$1,A2536)</f>
        <v>일반</v>
      </c>
      <c r="O2536">
        <f t="shared" si="39"/>
        <v>2.4876000000000004E-3</v>
      </c>
    </row>
    <row r="2537" spans="1:15" x14ac:dyDescent="0.3">
      <c r="A2537" s="73">
        <v>46311</v>
      </c>
      <c r="B2537" s="67" t="s">
        <v>2090</v>
      </c>
      <c r="C2537" s="68" t="s">
        <v>2811</v>
      </c>
      <c r="D2537" s="68" t="s">
        <v>6313</v>
      </c>
      <c r="E2537" s="67" t="s">
        <v>6314</v>
      </c>
      <c r="F2537" s="69">
        <v>4.1630000000000003</v>
      </c>
      <c r="G2537" s="70">
        <v>3.2103000000000002</v>
      </c>
      <c r="H2537" s="70">
        <v>11.4267</v>
      </c>
      <c r="I2537" s="73">
        <v>45729</v>
      </c>
      <c r="J2537" s="73">
        <v>47555</v>
      </c>
      <c r="K2537" s="69">
        <v>2.78</v>
      </c>
      <c r="L2537" s="68" t="s">
        <v>2609</v>
      </c>
      <c r="M2537" s="71">
        <v>2.7000000000000001E-3</v>
      </c>
      <c r="N2537" t="str">
        <f>_xll.IMDP("BND",D2537,$N$1,A2537)</f>
        <v>일반</v>
      </c>
      <c r="O2537">
        <f t="shared" si="39"/>
        <v>8.6678100000000015E-3</v>
      </c>
    </row>
    <row r="2538" spans="1:15" x14ac:dyDescent="0.3">
      <c r="A2538" s="73">
        <v>46311</v>
      </c>
      <c r="B2538" s="67" t="s">
        <v>2090</v>
      </c>
      <c r="C2538" s="68" t="s">
        <v>2811</v>
      </c>
      <c r="D2538" s="68" t="s">
        <v>6315</v>
      </c>
      <c r="E2538" s="67" t="s">
        <v>6316</v>
      </c>
      <c r="F2538" s="69">
        <v>4.1760000000000002</v>
      </c>
      <c r="G2538" s="70">
        <v>3.5806</v>
      </c>
      <c r="H2538" s="70">
        <v>14.1799</v>
      </c>
      <c r="I2538" s="73">
        <v>45882</v>
      </c>
      <c r="J2538" s="73">
        <v>47708</v>
      </c>
      <c r="K2538" s="69">
        <v>2.67</v>
      </c>
      <c r="L2538" s="68" t="s">
        <v>2609</v>
      </c>
      <c r="M2538" s="71">
        <v>6.1999999999999998E-3</v>
      </c>
      <c r="N2538" t="str">
        <f>_xll.IMDP("BND",D2538,$N$1,A2538)</f>
        <v>일반</v>
      </c>
      <c r="O2538">
        <f t="shared" si="39"/>
        <v>2.2199719999999999E-2</v>
      </c>
    </row>
    <row r="2539" spans="1:15" x14ac:dyDescent="0.3">
      <c r="A2539" s="73">
        <v>46311</v>
      </c>
      <c r="B2539" s="67" t="s">
        <v>2090</v>
      </c>
      <c r="C2539" s="68" t="s">
        <v>2811</v>
      </c>
      <c r="D2539" s="68" t="s">
        <v>6317</v>
      </c>
      <c r="E2539" s="67" t="s">
        <v>6318</v>
      </c>
      <c r="F2539" s="69">
        <v>3.9710000000000001</v>
      </c>
      <c r="G2539" s="70">
        <v>1.0746</v>
      </c>
      <c r="H2539" s="70">
        <v>1.4338</v>
      </c>
      <c r="I2539" s="73">
        <v>45987</v>
      </c>
      <c r="J2539" s="73">
        <v>46717</v>
      </c>
      <c r="K2539" s="69">
        <v>2.89</v>
      </c>
      <c r="L2539" s="68" t="s">
        <v>2609</v>
      </c>
      <c r="M2539" s="71">
        <v>4.5999999999999999E-3</v>
      </c>
      <c r="N2539" t="str">
        <f>_xll.IMDP("BND",D2539,$N$1,A2539)</f>
        <v>일반</v>
      </c>
      <c r="O2539">
        <f t="shared" si="39"/>
        <v>4.9431600000000003E-3</v>
      </c>
    </row>
    <row r="2540" spans="1:15" x14ac:dyDescent="0.3">
      <c r="A2540" s="73">
        <v>46311</v>
      </c>
      <c r="B2540" s="67" t="s">
        <v>2090</v>
      </c>
      <c r="C2540" s="68" t="s">
        <v>2811</v>
      </c>
      <c r="D2540" s="68" t="s">
        <v>6319</v>
      </c>
      <c r="E2540" s="67" t="s">
        <v>6320</v>
      </c>
      <c r="F2540" s="69">
        <v>3.996</v>
      </c>
      <c r="G2540" s="70">
        <v>1.4173</v>
      </c>
      <c r="H2540" s="70">
        <v>2.3883999999999999</v>
      </c>
      <c r="I2540" s="73">
        <v>46118</v>
      </c>
      <c r="J2540" s="73">
        <v>46849</v>
      </c>
      <c r="K2540" s="69">
        <v>3.61</v>
      </c>
      <c r="L2540" s="68" t="s">
        <v>2609</v>
      </c>
      <c r="M2540" s="71">
        <v>6.8999999999999999E-3</v>
      </c>
      <c r="N2540" t="str">
        <f>_xll.IMDP("BND",D2540,$N$1,A2540)</f>
        <v>일반</v>
      </c>
      <c r="O2540">
        <f t="shared" si="39"/>
        <v>9.779369999999999E-3</v>
      </c>
    </row>
    <row r="2541" spans="1:15" x14ac:dyDescent="0.3">
      <c r="A2541" s="73">
        <v>46311</v>
      </c>
      <c r="B2541" s="67" t="s">
        <v>2090</v>
      </c>
      <c r="C2541" s="68" t="s">
        <v>2811</v>
      </c>
      <c r="D2541" s="68" t="s">
        <v>15268</v>
      </c>
      <c r="E2541" s="67" t="s">
        <v>15269</v>
      </c>
      <c r="F2541" s="69">
        <v>4.1440000000000001</v>
      </c>
      <c r="G2541" s="70">
        <v>2.6919</v>
      </c>
      <c r="H2541" s="70">
        <v>8.1983999999999995</v>
      </c>
      <c r="I2541" s="73">
        <v>46272</v>
      </c>
      <c r="J2541" s="73">
        <v>47368</v>
      </c>
      <c r="K2541" s="69">
        <v>4.18</v>
      </c>
      <c r="L2541" s="68" t="s">
        <v>2609</v>
      </c>
      <c r="M2541" s="71">
        <v>6.1000000000000004E-3</v>
      </c>
      <c r="N2541" t="str">
        <f>_xll.IMDP("BND",D2541,$N$1,A2541)</f>
        <v>일반</v>
      </c>
      <c r="O2541">
        <f t="shared" si="39"/>
        <v>1.6420590000000002E-2</v>
      </c>
    </row>
    <row r="2542" spans="1:15" x14ac:dyDescent="0.3">
      <c r="A2542" s="73">
        <v>46311</v>
      </c>
      <c r="B2542" s="67" t="s">
        <v>2090</v>
      </c>
      <c r="C2542" s="68" t="s">
        <v>2811</v>
      </c>
      <c r="D2542" s="68" t="s">
        <v>6321</v>
      </c>
      <c r="E2542" s="67" t="s">
        <v>6322</v>
      </c>
      <c r="F2542" s="69">
        <v>3.9750000000000001</v>
      </c>
      <c r="G2542" s="70">
        <v>1.1306</v>
      </c>
      <c r="H2542" s="70">
        <v>1.5707</v>
      </c>
      <c r="I2542" s="73">
        <v>45642</v>
      </c>
      <c r="J2542" s="73">
        <v>46737</v>
      </c>
      <c r="K2542" s="69">
        <v>2.82</v>
      </c>
      <c r="L2542" s="68" t="s">
        <v>2609</v>
      </c>
      <c r="M2542" s="71">
        <v>2.8E-3</v>
      </c>
      <c r="N2542" t="str">
        <f>_xll.IMDP("BND",D2542,$N$1,A2542)</f>
        <v>일반</v>
      </c>
      <c r="O2542">
        <f t="shared" si="39"/>
        <v>3.1656800000000001E-3</v>
      </c>
    </row>
    <row r="2543" spans="1:15" x14ac:dyDescent="0.3">
      <c r="A2543" s="73">
        <v>46311</v>
      </c>
      <c r="B2543" s="67" t="s">
        <v>2090</v>
      </c>
      <c r="C2543" s="68" t="s">
        <v>2811</v>
      </c>
      <c r="D2543" s="68" t="s">
        <v>6323</v>
      </c>
      <c r="E2543" s="67" t="s">
        <v>6324</v>
      </c>
      <c r="F2543" s="69">
        <v>3.9860000000000002</v>
      </c>
      <c r="G2543" s="70">
        <v>1.2786</v>
      </c>
      <c r="H2543" s="70">
        <v>1.9746999999999999</v>
      </c>
      <c r="I2543" s="73">
        <v>45701</v>
      </c>
      <c r="J2543" s="73">
        <v>46796</v>
      </c>
      <c r="K2543" s="69">
        <v>2.85</v>
      </c>
      <c r="L2543" s="68" t="s">
        <v>2609</v>
      </c>
      <c r="M2543" s="71">
        <v>7.3000000000000001E-3</v>
      </c>
      <c r="N2543" t="str">
        <f>_xll.IMDP("BND",D2543,$N$1,A2543)</f>
        <v>일반</v>
      </c>
      <c r="O2543">
        <f t="shared" si="39"/>
        <v>9.3337799999999999E-3</v>
      </c>
    </row>
    <row r="2544" spans="1:15" x14ac:dyDescent="0.3">
      <c r="A2544" s="73">
        <v>46311</v>
      </c>
      <c r="B2544" s="67" t="s">
        <v>2090</v>
      </c>
      <c r="C2544" s="68" t="s">
        <v>2811</v>
      </c>
      <c r="D2544" s="68" t="s">
        <v>6325</v>
      </c>
      <c r="E2544" s="67" t="s">
        <v>6326</v>
      </c>
      <c r="F2544" s="69">
        <v>3.5979999999999999</v>
      </c>
      <c r="G2544" s="70">
        <v>0.39579999999999999</v>
      </c>
      <c r="H2544" s="70">
        <v>0.25519999999999998</v>
      </c>
      <c r="I2544" s="73">
        <v>45729</v>
      </c>
      <c r="J2544" s="73">
        <v>46459</v>
      </c>
      <c r="K2544" s="69">
        <v>2.74</v>
      </c>
      <c r="L2544" s="68" t="s">
        <v>2609</v>
      </c>
      <c r="M2544" s="71">
        <v>6.4999999999999997E-3</v>
      </c>
      <c r="N2544" t="str">
        <f>_xll.IMDP("BND",D2544,$N$1,A2544)</f>
        <v>일반</v>
      </c>
      <c r="O2544">
        <f t="shared" si="39"/>
        <v>2.5726999999999998E-3</v>
      </c>
    </row>
    <row r="2545" spans="1:15" x14ac:dyDescent="0.3">
      <c r="A2545" s="73">
        <v>46311</v>
      </c>
      <c r="B2545" s="67" t="s">
        <v>2090</v>
      </c>
      <c r="C2545" s="68" t="s">
        <v>2811</v>
      </c>
      <c r="D2545" s="68" t="s">
        <v>6327</v>
      </c>
      <c r="E2545" s="67" t="s">
        <v>6328</v>
      </c>
      <c r="F2545" s="69">
        <v>3.9279999999999999</v>
      </c>
      <c r="G2545" s="70">
        <v>0.79010000000000002</v>
      </c>
      <c r="H2545" s="70">
        <v>0.8266</v>
      </c>
      <c r="I2545" s="73">
        <v>46063</v>
      </c>
      <c r="J2545" s="73">
        <v>46609</v>
      </c>
      <c r="K2545" s="69">
        <v>3.2</v>
      </c>
      <c r="L2545" s="68" t="s">
        <v>2609</v>
      </c>
      <c r="M2545" s="71">
        <v>1.0200000000000001E-2</v>
      </c>
      <c r="N2545" t="str">
        <f>_xll.IMDP("BND",D2545,$N$1,A2545)</f>
        <v>일반</v>
      </c>
      <c r="O2545">
        <f t="shared" si="39"/>
        <v>8.0590200000000001E-3</v>
      </c>
    </row>
    <row r="2546" spans="1:15" x14ac:dyDescent="0.3">
      <c r="A2546" s="73">
        <v>46311</v>
      </c>
      <c r="B2546" s="67" t="s">
        <v>2090</v>
      </c>
      <c r="C2546" s="68" t="s">
        <v>2811</v>
      </c>
      <c r="D2546" s="68" t="s">
        <v>6329</v>
      </c>
      <c r="E2546" s="67" t="s">
        <v>6330</v>
      </c>
      <c r="F2546" s="69">
        <v>3.9969999999999999</v>
      </c>
      <c r="G2546" s="70">
        <v>1.4294</v>
      </c>
      <c r="H2546" s="70">
        <v>2.4247999999999998</v>
      </c>
      <c r="I2546" s="73">
        <v>46122</v>
      </c>
      <c r="J2546" s="73">
        <v>46853</v>
      </c>
      <c r="K2546" s="69">
        <v>3.45</v>
      </c>
      <c r="L2546" s="68" t="s">
        <v>2609</v>
      </c>
      <c r="M2546" s="71">
        <v>7.7999999999999996E-3</v>
      </c>
      <c r="N2546" t="str">
        <f>_xll.IMDP("BND",D2546,$N$1,A2546)</f>
        <v>일반</v>
      </c>
      <c r="O2546">
        <f t="shared" si="39"/>
        <v>1.1149319999999999E-2</v>
      </c>
    </row>
    <row r="2547" spans="1:15" x14ac:dyDescent="0.3">
      <c r="A2547" s="73">
        <v>46311</v>
      </c>
      <c r="B2547" s="67" t="s">
        <v>2090</v>
      </c>
      <c r="C2547" s="68" t="s">
        <v>2811</v>
      </c>
      <c r="D2547" s="68" t="s">
        <v>6331</v>
      </c>
      <c r="E2547" s="67" t="s">
        <v>6332</v>
      </c>
      <c r="F2547" s="69">
        <v>4.125</v>
      </c>
      <c r="G2547" s="70">
        <v>2.4182999999999999</v>
      </c>
      <c r="H2547" s="70">
        <v>6.6512000000000002</v>
      </c>
      <c r="I2547" s="73">
        <v>46156</v>
      </c>
      <c r="J2547" s="73">
        <v>47252</v>
      </c>
      <c r="K2547" s="69">
        <v>3.83</v>
      </c>
      <c r="L2547" s="68" t="s">
        <v>2609</v>
      </c>
      <c r="M2547" s="71">
        <v>5.1000000000000004E-3</v>
      </c>
      <c r="N2547" t="str">
        <f>_xll.IMDP("BND",D2547,$N$1,A2547)</f>
        <v>일반</v>
      </c>
      <c r="O2547">
        <f t="shared" si="39"/>
        <v>1.233333E-2</v>
      </c>
    </row>
    <row r="2548" spans="1:15" x14ac:dyDescent="0.3">
      <c r="A2548" s="73">
        <v>46311</v>
      </c>
      <c r="B2548" s="67" t="s">
        <v>2090</v>
      </c>
      <c r="C2548" s="68" t="s">
        <v>2811</v>
      </c>
      <c r="D2548" s="68" t="s">
        <v>6333</v>
      </c>
      <c r="E2548" s="67" t="s">
        <v>6334</v>
      </c>
      <c r="F2548" s="69">
        <v>3.97</v>
      </c>
      <c r="G2548" s="70">
        <v>1.0536000000000001</v>
      </c>
      <c r="H2548" s="70">
        <v>1.3929</v>
      </c>
      <c r="I2548" s="73">
        <v>44888</v>
      </c>
      <c r="J2548" s="73">
        <v>46714</v>
      </c>
      <c r="K2548" s="69">
        <v>5.13</v>
      </c>
      <c r="L2548" s="68" t="s">
        <v>2609</v>
      </c>
      <c r="M2548" s="71">
        <v>2.8E-3</v>
      </c>
      <c r="N2548" t="str">
        <f>_xll.IMDP("BND",D2548,$N$1,A2548)</f>
        <v>일반</v>
      </c>
      <c r="O2548">
        <f t="shared" si="39"/>
        <v>2.9500800000000003E-3</v>
      </c>
    </row>
    <row r="2549" spans="1:15" x14ac:dyDescent="0.3">
      <c r="A2549" s="73">
        <v>46311</v>
      </c>
      <c r="B2549" s="67" t="s">
        <v>2090</v>
      </c>
      <c r="C2549" s="68" t="s">
        <v>2811</v>
      </c>
      <c r="D2549" s="68" t="s">
        <v>6335</v>
      </c>
      <c r="E2549" s="67" t="s">
        <v>6336</v>
      </c>
      <c r="F2549" s="69">
        <v>4.0880000000000001</v>
      </c>
      <c r="G2549" s="70">
        <v>1.8792</v>
      </c>
      <c r="H2549" s="70">
        <v>4.1672000000000002</v>
      </c>
      <c r="I2549" s="73">
        <v>45216</v>
      </c>
      <c r="J2549" s="73">
        <v>47043</v>
      </c>
      <c r="K2549" s="69">
        <v>4.46</v>
      </c>
      <c r="L2549" s="68" t="s">
        <v>2609</v>
      </c>
      <c r="M2549" s="71">
        <v>2.3999999999999998E-3</v>
      </c>
      <c r="N2549" t="str">
        <f>_xll.IMDP("BND",D2549,$N$1,A2549)</f>
        <v>일반</v>
      </c>
      <c r="O2549">
        <f t="shared" si="39"/>
        <v>4.5100799999999996E-3</v>
      </c>
    </row>
    <row r="2550" spans="1:15" x14ac:dyDescent="0.3">
      <c r="A2550" s="73">
        <v>46311</v>
      </c>
      <c r="B2550" s="67" t="s">
        <v>2090</v>
      </c>
      <c r="C2550" s="68" t="s">
        <v>2811</v>
      </c>
      <c r="D2550" s="68" t="s">
        <v>6337</v>
      </c>
      <c r="E2550" s="67" t="s">
        <v>6338</v>
      </c>
      <c r="F2550" s="69">
        <v>4.1029999999999998</v>
      </c>
      <c r="G2550" s="70">
        <v>2.1419000000000001</v>
      </c>
      <c r="H2550" s="70">
        <v>5.2209000000000003</v>
      </c>
      <c r="I2550" s="73">
        <v>45307</v>
      </c>
      <c r="J2550" s="73">
        <v>47134</v>
      </c>
      <c r="K2550" s="69">
        <v>3.54</v>
      </c>
      <c r="L2550" s="68" t="s">
        <v>2609</v>
      </c>
      <c r="M2550" s="71">
        <v>6.0000000000000001E-3</v>
      </c>
      <c r="N2550" t="str">
        <f>_xll.IMDP("BND",D2550,$N$1,A2550)</f>
        <v>일반</v>
      </c>
      <c r="O2550">
        <f t="shared" si="39"/>
        <v>1.2851400000000001E-2</v>
      </c>
    </row>
    <row r="2551" spans="1:15" x14ac:dyDescent="0.3">
      <c r="A2551" s="73">
        <v>46311</v>
      </c>
      <c r="B2551" s="67" t="s">
        <v>2090</v>
      </c>
      <c r="C2551" s="68" t="s">
        <v>2811</v>
      </c>
      <c r="D2551" s="68" t="s">
        <v>6339</v>
      </c>
      <c r="E2551" s="67" t="s">
        <v>6340</v>
      </c>
      <c r="F2551" s="69">
        <v>3.964</v>
      </c>
      <c r="G2551" s="70">
        <v>0.97660000000000002</v>
      </c>
      <c r="H2551" s="70">
        <v>1.2092000000000001</v>
      </c>
      <c r="I2551" s="73">
        <v>45586</v>
      </c>
      <c r="J2551" s="73">
        <v>46681</v>
      </c>
      <c r="K2551" s="69">
        <v>3.1</v>
      </c>
      <c r="L2551" s="68" t="s">
        <v>2609</v>
      </c>
      <c r="M2551" s="71">
        <v>3.2000000000000002E-3</v>
      </c>
      <c r="N2551" t="str">
        <f>_xll.IMDP("BND",D2551,$N$1,A2551)</f>
        <v>일반</v>
      </c>
      <c r="O2551">
        <f t="shared" si="39"/>
        <v>3.1251200000000003E-3</v>
      </c>
    </row>
    <row r="2552" spans="1:15" x14ac:dyDescent="0.3">
      <c r="A2552" s="73">
        <v>46311</v>
      </c>
      <c r="B2552" s="67" t="s">
        <v>2090</v>
      </c>
      <c r="C2552" s="68" t="s">
        <v>2811</v>
      </c>
      <c r="D2552" s="68" t="s">
        <v>6341</v>
      </c>
      <c r="E2552" s="67" t="s">
        <v>6342</v>
      </c>
      <c r="F2552" s="69">
        <v>3.9750000000000001</v>
      </c>
      <c r="G2552" s="70">
        <v>1.1386000000000001</v>
      </c>
      <c r="H2552" s="70">
        <v>1.591</v>
      </c>
      <c r="I2552" s="73">
        <v>45645</v>
      </c>
      <c r="J2552" s="73">
        <v>46740</v>
      </c>
      <c r="K2552" s="69">
        <v>2.85</v>
      </c>
      <c r="L2552" s="68" t="s">
        <v>2609</v>
      </c>
      <c r="M2552" s="71">
        <v>5.4999999999999997E-3</v>
      </c>
      <c r="N2552" t="str">
        <f>_xll.IMDP("BND",D2552,$N$1,A2552)</f>
        <v>일반</v>
      </c>
      <c r="O2552">
        <f t="shared" si="39"/>
        <v>6.2623000000000002E-3</v>
      </c>
    </row>
    <row r="2553" spans="1:15" x14ac:dyDescent="0.3">
      <c r="A2553" s="73">
        <v>46311</v>
      </c>
      <c r="B2553" s="67" t="s">
        <v>2090</v>
      </c>
      <c r="C2553" s="68" t="s">
        <v>2811</v>
      </c>
      <c r="D2553" s="68" t="s">
        <v>6343</v>
      </c>
      <c r="E2553" s="67" t="s">
        <v>6344</v>
      </c>
      <c r="F2553" s="69">
        <v>3.988</v>
      </c>
      <c r="G2553" s="70">
        <v>1.3088</v>
      </c>
      <c r="H2553" s="70">
        <v>2.0596999999999999</v>
      </c>
      <c r="I2553" s="73">
        <v>45712</v>
      </c>
      <c r="J2553" s="73">
        <v>46807</v>
      </c>
      <c r="K2553" s="69">
        <v>2.79</v>
      </c>
      <c r="L2553" s="68" t="s">
        <v>2609</v>
      </c>
      <c r="M2553" s="71">
        <v>6.8999999999999999E-3</v>
      </c>
      <c r="N2553" t="str">
        <f>_xll.IMDP("BND",D2553,$N$1,A2553)</f>
        <v>일반</v>
      </c>
      <c r="O2553">
        <f t="shared" si="39"/>
        <v>9.030719999999999E-3</v>
      </c>
    </row>
    <row r="2554" spans="1:15" x14ac:dyDescent="0.3">
      <c r="A2554" s="73">
        <v>46311</v>
      </c>
      <c r="B2554" s="67" t="s">
        <v>2090</v>
      </c>
      <c r="C2554" s="68" t="s">
        <v>2811</v>
      </c>
      <c r="D2554" s="68" t="s">
        <v>6345</v>
      </c>
      <c r="E2554" s="67" t="s">
        <v>6346</v>
      </c>
      <c r="F2554" s="69">
        <v>3.9929999999999999</v>
      </c>
      <c r="G2554" s="70">
        <v>1.3782000000000001</v>
      </c>
      <c r="H2554" s="70">
        <v>2.2631000000000001</v>
      </c>
      <c r="I2554" s="73">
        <v>45735</v>
      </c>
      <c r="J2554" s="73">
        <v>46831</v>
      </c>
      <c r="K2554" s="69">
        <v>2.74</v>
      </c>
      <c r="L2554" s="68" t="s">
        <v>2609</v>
      </c>
      <c r="M2554" s="71">
        <v>9.1000000000000004E-3</v>
      </c>
      <c r="N2554" t="str">
        <f>_xll.IMDP("BND",D2554,$N$1,A2554)</f>
        <v>일반</v>
      </c>
      <c r="O2554">
        <f t="shared" si="39"/>
        <v>1.2541620000000002E-2</v>
      </c>
    </row>
    <row r="2555" spans="1:15" x14ac:dyDescent="0.3">
      <c r="A2555" s="73">
        <v>46311</v>
      </c>
      <c r="B2555" s="67" t="s">
        <v>2090</v>
      </c>
      <c r="C2555" s="68" t="s">
        <v>2811</v>
      </c>
      <c r="D2555" s="68" t="s">
        <v>6347</v>
      </c>
      <c r="E2555" s="67" t="s">
        <v>6348</v>
      </c>
      <c r="F2555" s="69">
        <v>3.722</v>
      </c>
      <c r="G2555" s="70">
        <v>0.50690000000000002</v>
      </c>
      <c r="H2555" s="70">
        <v>0.38440000000000002</v>
      </c>
      <c r="I2555" s="73">
        <v>45772</v>
      </c>
      <c r="J2555" s="73">
        <v>46502</v>
      </c>
      <c r="K2555" s="69">
        <v>2.5</v>
      </c>
      <c r="L2555" s="68" t="s">
        <v>2609</v>
      </c>
      <c r="M2555" s="71">
        <v>5.5999999999999999E-3</v>
      </c>
      <c r="N2555" t="str">
        <f>_xll.IMDP("BND",D2555,$N$1,A2555)</f>
        <v>일반</v>
      </c>
      <c r="O2555">
        <f t="shared" si="39"/>
        <v>2.8386399999999999E-3</v>
      </c>
    </row>
    <row r="2556" spans="1:15" x14ac:dyDescent="0.3">
      <c r="A2556" s="73">
        <v>46311</v>
      </c>
      <c r="B2556" s="67" t="s">
        <v>2090</v>
      </c>
      <c r="C2556" s="68" t="s">
        <v>2811</v>
      </c>
      <c r="D2556" s="68" t="s">
        <v>6349</v>
      </c>
      <c r="E2556" s="67" t="s">
        <v>6350</v>
      </c>
      <c r="F2556" s="69">
        <v>4.1280000000000001</v>
      </c>
      <c r="G2556" s="70">
        <v>2.4895</v>
      </c>
      <c r="H2556" s="70">
        <v>6.9584000000000001</v>
      </c>
      <c r="I2556" s="73">
        <v>45803</v>
      </c>
      <c r="J2556" s="73">
        <v>47264</v>
      </c>
      <c r="K2556" s="69">
        <v>2.56</v>
      </c>
      <c r="L2556" s="68" t="s">
        <v>2609</v>
      </c>
      <c r="M2556" s="71">
        <v>2.7000000000000001E-3</v>
      </c>
      <c r="N2556" t="str">
        <f>_xll.IMDP("BND",D2556,$N$1,A2556)</f>
        <v>일반</v>
      </c>
      <c r="O2556">
        <f t="shared" si="39"/>
        <v>6.7216500000000009E-3</v>
      </c>
    </row>
    <row r="2557" spans="1:15" x14ac:dyDescent="0.3">
      <c r="A2557" s="73">
        <v>46311</v>
      </c>
      <c r="B2557" s="67" t="s">
        <v>2090</v>
      </c>
      <c r="C2557" s="68" t="s">
        <v>2811</v>
      </c>
      <c r="D2557" s="68" t="s">
        <v>6351</v>
      </c>
      <c r="E2557" s="67" t="s">
        <v>6352</v>
      </c>
      <c r="F2557" s="69">
        <v>4.1749999999999998</v>
      </c>
      <c r="G2557" s="70">
        <v>3.5272999999999999</v>
      </c>
      <c r="H2557" s="70">
        <v>13.7928</v>
      </c>
      <c r="I2557" s="73">
        <v>45863</v>
      </c>
      <c r="J2557" s="73">
        <v>47689</v>
      </c>
      <c r="K2557" s="69">
        <v>2.7</v>
      </c>
      <c r="L2557" s="68" t="s">
        <v>2609</v>
      </c>
      <c r="M2557" s="71">
        <v>4.0000000000000001E-3</v>
      </c>
      <c r="N2557" t="str">
        <f>_xll.IMDP("BND",D2557,$N$1,A2557)</f>
        <v>일반</v>
      </c>
      <c r="O2557">
        <f t="shared" si="39"/>
        <v>1.4109200000000001E-2</v>
      </c>
    </row>
    <row r="2558" spans="1:15" x14ac:dyDescent="0.3">
      <c r="A2558" s="73">
        <v>46311</v>
      </c>
      <c r="B2558" s="67" t="s">
        <v>2090</v>
      </c>
      <c r="C2558" s="68" t="s">
        <v>2811</v>
      </c>
      <c r="D2558" s="68" t="s">
        <v>6353</v>
      </c>
      <c r="E2558" s="67" t="s">
        <v>6354</v>
      </c>
      <c r="F2558" s="69">
        <v>3.9769999999999999</v>
      </c>
      <c r="G2558" s="70">
        <v>1.1654</v>
      </c>
      <c r="H2558" s="70">
        <v>1.6597</v>
      </c>
      <c r="I2558" s="73">
        <v>46020</v>
      </c>
      <c r="J2558" s="73">
        <v>46750</v>
      </c>
      <c r="K2558" s="69">
        <v>2.9</v>
      </c>
      <c r="L2558" s="68" t="s">
        <v>2609</v>
      </c>
      <c r="M2558" s="71">
        <v>2.3E-3</v>
      </c>
      <c r="N2558" t="str">
        <f>_xll.IMDP("BND",D2558,$N$1,A2558)</f>
        <v>일반</v>
      </c>
      <c r="O2558">
        <f t="shared" si="39"/>
        <v>2.6804199999999998E-3</v>
      </c>
    </row>
    <row r="2559" spans="1:15" x14ac:dyDescent="0.3">
      <c r="A2559" s="73">
        <v>46311</v>
      </c>
      <c r="B2559" s="67" t="s">
        <v>2090</v>
      </c>
      <c r="C2559" s="68" t="s">
        <v>2811</v>
      </c>
      <c r="D2559" s="68" t="s">
        <v>6355</v>
      </c>
      <c r="E2559" s="67" t="s">
        <v>6356</v>
      </c>
      <c r="F2559" s="69">
        <v>4.109</v>
      </c>
      <c r="G2559" s="70">
        <v>2.1909999999999998</v>
      </c>
      <c r="H2559" s="70">
        <v>5.4825999999999997</v>
      </c>
      <c r="I2559" s="73">
        <v>46065</v>
      </c>
      <c r="J2559" s="73">
        <v>47158</v>
      </c>
      <c r="K2559" s="69">
        <v>3.49</v>
      </c>
      <c r="L2559" s="68" t="s">
        <v>2609</v>
      </c>
      <c r="M2559" s="71">
        <v>8.3000000000000001E-3</v>
      </c>
      <c r="N2559" t="str">
        <f>_xll.IMDP("BND",D2559,$N$1,A2559)</f>
        <v>일반</v>
      </c>
      <c r="O2559">
        <f t="shared" si="39"/>
        <v>1.8185299999999998E-2</v>
      </c>
    </row>
    <row r="2560" spans="1:15" x14ac:dyDescent="0.3">
      <c r="A2560" s="73">
        <v>46311</v>
      </c>
      <c r="B2560" s="67" t="s">
        <v>2090</v>
      </c>
      <c r="C2560" s="68" t="s">
        <v>2811</v>
      </c>
      <c r="D2560" s="68" t="s">
        <v>6357</v>
      </c>
      <c r="E2560" s="67" t="s">
        <v>6358</v>
      </c>
      <c r="F2560" s="69">
        <v>4.1210000000000004</v>
      </c>
      <c r="G2560" s="70">
        <v>2.3631000000000002</v>
      </c>
      <c r="H2560" s="70">
        <v>6.3140000000000001</v>
      </c>
      <c r="I2560" s="73">
        <v>46126</v>
      </c>
      <c r="J2560" s="73">
        <v>47222</v>
      </c>
      <c r="K2560" s="69">
        <v>3.61</v>
      </c>
      <c r="L2560" s="68" t="s">
        <v>2609</v>
      </c>
      <c r="M2560" s="71">
        <v>5.0000000000000001E-3</v>
      </c>
      <c r="N2560" t="str">
        <f>_xll.IMDP("BND",D2560,$N$1,A2560)</f>
        <v>일반</v>
      </c>
      <c r="O2560">
        <f t="shared" si="39"/>
        <v>1.1815500000000001E-2</v>
      </c>
    </row>
    <row r="2561" spans="1:15" x14ac:dyDescent="0.3">
      <c r="A2561" s="73">
        <v>46311</v>
      </c>
      <c r="B2561" s="67" t="s">
        <v>2090</v>
      </c>
      <c r="C2561" s="68" t="s">
        <v>2811</v>
      </c>
      <c r="D2561" s="68" t="s">
        <v>6359</v>
      </c>
      <c r="E2561" s="67" t="s">
        <v>6360</v>
      </c>
      <c r="F2561" s="69">
        <v>3.9649999999999999</v>
      </c>
      <c r="G2561" s="70">
        <v>0.98460000000000003</v>
      </c>
      <c r="H2561" s="70">
        <v>1.2270000000000001</v>
      </c>
      <c r="I2561" s="73">
        <v>45589</v>
      </c>
      <c r="J2561" s="73">
        <v>46684</v>
      </c>
      <c r="K2561" s="69">
        <v>3.1</v>
      </c>
      <c r="L2561" s="68" t="s">
        <v>2609</v>
      </c>
      <c r="M2561" s="71">
        <v>6.4999999999999997E-3</v>
      </c>
      <c r="N2561" t="str">
        <f>_xll.IMDP("BND",D2561,$N$1,A2561)</f>
        <v>일반</v>
      </c>
      <c r="O2561">
        <f t="shared" si="39"/>
        <v>6.3999E-3</v>
      </c>
    </row>
    <row r="2562" spans="1:15" x14ac:dyDescent="0.3">
      <c r="A2562" s="73">
        <v>46311</v>
      </c>
      <c r="B2562" s="67" t="s">
        <v>2090</v>
      </c>
      <c r="C2562" s="68" t="s">
        <v>2811</v>
      </c>
      <c r="D2562" s="68" t="s">
        <v>6361</v>
      </c>
      <c r="E2562" s="67" t="s">
        <v>6362</v>
      </c>
      <c r="F2562" s="69">
        <v>4.093</v>
      </c>
      <c r="G2562" s="70">
        <v>1.9938</v>
      </c>
      <c r="H2562" s="70">
        <v>4.5617000000000001</v>
      </c>
      <c r="I2562" s="73">
        <v>45615</v>
      </c>
      <c r="J2562" s="73">
        <v>47076</v>
      </c>
      <c r="K2562" s="69">
        <v>3.16</v>
      </c>
      <c r="L2562" s="68" t="s">
        <v>2609</v>
      </c>
      <c r="M2562" s="71">
        <v>3.7000000000000002E-3</v>
      </c>
      <c r="N2562" t="str">
        <f>_xll.IMDP("BND",D2562,$N$1,A2562)</f>
        <v>일반</v>
      </c>
      <c r="O2562">
        <f t="shared" ref="O2562:O2625" si="40">M2562*G2562</f>
        <v>7.3770600000000004E-3</v>
      </c>
    </row>
    <row r="2563" spans="1:15" x14ac:dyDescent="0.3">
      <c r="A2563" s="73">
        <v>46311</v>
      </c>
      <c r="B2563" s="67" t="s">
        <v>2090</v>
      </c>
      <c r="C2563" s="68" t="s">
        <v>2811</v>
      </c>
      <c r="D2563" s="68" t="s">
        <v>6363</v>
      </c>
      <c r="E2563" s="67" t="s">
        <v>6364</v>
      </c>
      <c r="F2563" s="69">
        <v>4.1589999999999998</v>
      </c>
      <c r="G2563" s="70">
        <v>3.0661</v>
      </c>
      <c r="H2563" s="70">
        <v>10.4968</v>
      </c>
      <c r="I2563" s="73">
        <v>45680</v>
      </c>
      <c r="J2563" s="73">
        <v>47506</v>
      </c>
      <c r="K2563" s="69">
        <v>2.89</v>
      </c>
      <c r="L2563" s="68" t="s">
        <v>2609</v>
      </c>
      <c r="M2563" s="71">
        <v>2.2000000000000001E-3</v>
      </c>
      <c r="N2563" t="str">
        <f>_xll.IMDP("BND",D2563,$N$1,A2563)</f>
        <v>일반</v>
      </c>
      <c r="O2563">
        <f t="shared" si="40"/>
        <v>6.7454200000000002E-3</v>
      </c>
    </row>
    <row r="2564" spans="1:15" x14ac:dyDescent="0.3">
      <c r="A2564" s="73">
        <v>46311</v>
      </c>
      <c r="B2564" s="67" t="s">
        <v>2090</v>
      </c>
      <c r="C2564" s="68" t="s">
        <v>2811</v>
      </c>
      <c r="D2564" s="68" t="s">
        <v>6365</v>
      </c>
      <c r="E2564" s="67" t="s">
        <v>6366</v>
      </c>
      <c r="F2564" s="69">
        <v>4.1180000000000003</v>
      </c>
      <c r="G2564" s="70">
        <v>2.3321000000000001</v>
      </c>
      <c r="H2564" s="70">
        <v>6.1317000000000004</v>
      </c>
      <c r="I2564" s="73">
        <v>45741</v>
      </c>
      <c r="J2564" s="73">
        <v>47202</v>
      </c>
      <c r="K2564" s="69">
        <v>2.79</v>
      </c>
      <c r="L2564" s="68" t="s">
        <v>2609</v>
      </c>
      <c r="M2564" s="71">
        <v>5.4000000000000003E-3</v>
      </c>
      <c r="N2564" t="str">
        <f>_xll.IMDP("BND",D2564,$N$1,A2564)</f>
        <v>일반</v>
      </c>
      <c r="O2564">
        <f t="shared" si="40"/>
        <v>1.2593340000000001E-2</v>
      </c>
    </row>
    <row r="2565" spans="1:15" x14ac:dyDescent="0.3">
      <c r="A2565" s="73">
        <v>46311</v>
      </c>
      <c r="B2565" s="67" t="s">
        <v>2090</v>
      </c>
      <c r="C2565" s="68" t="s">
        <v>2811</v>
      </c>
      <c r="D2565" s="68" t="s">
        <v>6367</v>
      </c>
      <c r="E2565" s="67" t="s">
        <v>6368</v>
      </c>
      <c r="F2565" s="69">
        <v>4.1219999999999999</v>
      </c>
      <c r="G2565" s="70">
        <v>2.4121999999999999</v>
      </c>
      <c r="H2565" s="70">
        <v>6.5591999999999997</v>
      </c>
      <c r="I2565" s="73">
        <v>45775</v>
      </c>
      <c r="J2565" s="73">
        <v>47236</v>
      </c>
      <c r="K2565" s="69">
        <v>2.54</v>
      </c>
      <c r="L2565" s="68" t="s">
        <v>2609</v>
      </c>
      <c r="M2565" s="71">
        <v>4.8999999999999998E-3</v>
      </c>
      <c r="N2565" t="str">
        <f>_xll.IMDP("BND",D2565,$N$1,A2565)</f>
        <v>일반</v>
      </c>
      <c r="O2565">
        <f t="shared" si="40"/>
        <v>1.1819779999999998E-2</v>
      </c>
    </row>
    <row r="2566" spans="1:15" x14ac:dyDescent="0.3">
      <c r="A2566" s="73">
        <v>46311</v>
      </c>
      <c r="B2566" s="67" t="s">
        <v>2090</v>
      </c>
      <c r="C2566" s="68" t="s">
        <v>2811</v>
      </c>
      <c r="D2566" s="68" t="s">
        <v>6369</v>
      </c>
      <c r="E2566" s="67" t="s">
        <v>6370</v>
      </c>
      <c r="F2566" s="69">
        <v>4.0190000000000001</v>
      </c>
      <c r="G2566" s="70">
        <v>1.5632999999999999</v>
      </c>
      <c r="H2566" s="70">
        <v>2.8643999999999998</v>
      </c>
      <c r="I2566" s="73">
        <v>45806</v>
      </c>
      <c r="J2566" s="73">
        <v>46902</v>
      </c>
      <c r="K2566" s="69">
        <v>2.4700000000000002</v>
      </c>
      <c r="L2566" s="68" t="s">
        <v>2609</v>
      </c>
      <c r="M2566" s="71">
        <v>4.4999999999999997E-3</v>
      </c>
      <c r="N2566" t="str">
        <f>_xll.IMDP("BND",D2566,$N$1,A2566)</f>
        <v>일반</v>
      </c>
      <c r="O2566">
        <f t="shared" si="40"/>
        <v>7.0348499999999987E-3</v>
      </c>
    </row>
    <row r="2567" spans="1:15" x14ac:dyDescent="0.3">
      <c r="A2567" s="73">
        <v>46311</v>
      </c>
      <c r="B2567" s="67" t="s">
        <v>2090</v>
      </c>
      <c r="C2567" s="68" t="s">
        <v>2811</v>
      </c>
      <c r="D2567" s="68" t="s">
        <v>6371</v>
      </c>
      <c r="E2567" s="67" t="s">
        <v>6372</v>
      </c>
      <c r="F2567" s="69">
        <v>4.032</v>
      </c>
      <c r="G2567" s="70">
        <v>1.63</v>
      </c>
      <c r="H2567" s="70">
        <v>3.0964999999999998</v>
      </c>
      <c r="I2567" s="73">
        <v>45832</v>
      </c>
      <c r="J2567" s="73">
        <v>46928</v>
      </c>
      <c r="K2567" s="69">
        <v>2.66</v>
      </c>
      <c r="L2567" s="68" t="s">
        <v>2609</v>
      </c>
      <c r="M2567" s="71">
        <v>0.01</v>
      </c>
      <c r="N2567" t="str">
        <f>_xll.IMDP("BND",D2567,$N$1,A2567)</f>
        <v>일반</v>
      </c>
      <c r="O2567">
        <f t="shared" si="40"/>
        <v>1.6299999999999999E-2</v>
      </c>
    </row>
    <row r="2568" spans="1:15" x14ac:dyDescent="0.3">
      <c r="A2568" s="73">
        <v>46311</v>
      </c>
      <c r="B2568" s="67" t="s">
        <v>2090</v>
      </c>
      <c r="C2568" s="68" t="s">
        <v>2811</v>
      </c>
      <c r="D2568" s="68" t="s">
        <v>6373</v>
      </c>
      <c r="E2568" s="67" t="s">
        <v>6374</v>
      </c>
      <c r="F2568" s="69">
        <v>4.101</v>
      </c>
      <c r="G2568" s="70">
        <v>2.1048</v>
      </c>
      <c r="H2568" s="70">
        <v>5.0423</v>
      </c>
      <c r="I2568" s="73">
        <v>46020</v>
      </c>
      <c r="J2568" s="73">
        <v>47116</v>
      </c>
      <c r="K2568" s="69">
        <v>3.09</v>
      </c>
      <c r="L2568" s="68" t="s">
        <v>2609</v>
      </c>
      <c r="M2568" s="71">
        <v>2.7000000000000001E-3</v>
      </c>
      <c r="N2568" t="str">
        <f>_xll.IMDP("BND",D2568,$N$1,A2568)</f>
        <v>일반</v>
      </c>
      <c r="O2568">
        <f t="shared" si="40"/>
        <v>5.6829599999999999E-3</v>
      </c>
    </row>
    <row r="2569" spans="1:15" x14ac:dyDescent="0.3">
      <c r="A2569" s="73">
        <v>46311</v>
      </c>
      <c r="B2569" s="67" t="s">
        <v>2090</v>
      </c>
      <c r="C2569" s="68" t="s">
        <v>2811</v>
      </c>
      <c r="D2569" s="68" t="s">
        <v>6375</v>
      </c>
      <c r="E2569" s="67" t="s">
        <v>6376</v>
      </c>
      <c r="F2569" s="69">
        <v>3.9870000000000001</v>
      </c>
      <c r="G2569" s="70">
        <v>1.2907999999999999</v>
      </c>
      <c r="H2569" s="70">
        <v>2.0116999999999998</v>
      </c>
      <c r="I2569" s="73">
        <v>46073</v>
      </c>
      <c r="J2569" s="73">
        <v>46801</v>
      </c>
      <c r="K2569" s="69">
        <v>3.24</v>
      </c>
      <c r="L2569" s="68" t="s">
        <v>2609</v>
      </c>
      <c r="M2569" s="71">
        <v>1.66E-2</v>
      </c>
      <c r="N2569" t="str">
        <f>_xll.IMDP("BND",D2569,$N$1,A2569)</f>
        <v>일반</v>
      </c>
      <c r="O2569">
        <f t="shared" si="40"/>
        <v>2.142728E-2</v>
      </c>
    </row>
    <row r="2570" spans="1:15" x14ac:dyDescent="0.3">
      <c r="A2570" s="73">
        <v>46311</v>
      </c>
      <c r="B2570" s="67" t="s">
        <v>2090</v>
      </c>
      <c r="C2570" s="68" t="s">
        <v>2811</v>
      </c>
      <c r="D2570" s="68" t="s">
        <v>6377</v>
      </c>
      <c r="E2570" s="67" t="s">
        <v>6378</v>
      </c>
      <c r="F2570" s="69">
        <v>3.992</v>
      </c>
      <c r="G2570" s="70">
        <v>1.3638999999999999</v>
      </c>
      <c r="H2570" s="70">
        <v>2.2279</v>
      </c>
      <c r="I2570" s="73">
        <v>45002</v>
      </c>
      <c r="J2570" s="73">
        <v>46829</v>
      </c>
      <c r="K2570" s="69">
        <v>3.76</v>
      </c>
      <c r="L2570" s="68" t="s">
        <v>2609</v>
      </c>
      <c r="M2570" s="71">
        <v>7.0000000000000001E-3</v>
      </c>
      <c r="N2570" t="str">
        <f>_xll.IMDP("BND",D2570,$N$1,A2570)</f>
        <v>일반</v>
      </c>
      <c r="O2570">
        <f t="shared" si="40"/>
        <v>9.5472999999999999E-3</v>
      </c>
    </row>
    <row r="2571" spans="1:15" x14ac:dyDescent="0.3">
      <c r="A2571" s="73">
        <v>46311</v>
      </c>
      <c r="B2571" s="67" t="s">
        <v>2090</v>
      </c>
      <c r="C2571" s="68" t="s">
        <v>2811</v>
      </c>
      <c r="D2571" s="68" t="s">
        <v>6379</v>
      </c>
      <c r="E2571" s="67" t="s">
        <v>6380</v>
      </c>
      <c r="F2571" s="69">
        <v>3.802</v>
      </c>
      <c r="G2571" s="70">
        <v>0.59379999999999999</v>
      </c>
      <c r="H2571" s="70">
        <v>0.50229999999999997</v>
      </c>
      <c r="I2571" s="73">
        <v>45439</v>
      </c>
      <c r="J2571" s="73">
        <v>46534</v>
      </c>
      <c r="K2571" s="69">
        <v>3.52</v>
      </c>
      <c r="L2571" s="68" t="s">
        <v>2609</v>
      </c>
      <c r="M2571" s="71">
        <v>8.3999999999999995E-3</v>
      </c>
      <c r="N2571" t="str">
        <f>_xll.IMDP("BND",D2571,$N$1,A2571)</f>
        <v>일반</v>
      </c>
      <c r="O2571">
        <f t="shared" si="40"/>
        <v>4.9879199999999999E-3</v>
      </c>
    </row>
    <row r="2572" spans="1:15" x14ac:dyDescent="0.3">
      <c r="A2572" s="73">
        <v>46311</v>
      </c>
      <c r="B2572" s="67" t="s">
        <v>2090</v>
      </c>
      <c r="C2572" s="68" t="s">
        <v>2811</v>
      </c>
      <c r="D2572" s="68" t="s">
        <v>6381</v>
      </c>
      <c r="E2572" s="67" t="s">
        <v>6382</v>
      </c>
      <c r="F2572" s="69">
        <v>4.0339999999999998</v>
      </c>
      <c r="G2572" s="70">
        <v>1.6392</v>
      </c>
      <c r="H2572" s="70">
        <v>3.1276999999999999</v>
      </c>
      <c r="I2572" s="73">
        <v>45835</v>
      </c>
      <c r="J2572" s="73">
        <v>46931</v>
      </c>
      <c r="K2572" s="69">
        <v>2.58</v>
      </c>
      <c r="L2572" s="68" t="s">
        <v>2609</v>
      </c>
      <c r="M2572" s="71">
        <v>2.3E-3</v>
      </c>
      <c r="N2572" t="str">
        <f>_xll.IMDP("BND",D2572,$N$1,A2572)</f>
        <v>일반</v>
      </c>
      <c r="O2572">
        <f t="shared" si="40"/>
        <v>3.7701599999999998E-3</v>
      </c>
    </row>
    <row r="2573" spans="1:15" x14ac:dyDescent="0.3">
      <c r="A2573" s="73">
        <v>46311</v>
      </c>
      <c r="B2573" s="67" t="s">
        <v>2090</v>
      </c>
      <c r="C2573" s="68" t="s">
        <v>2811</v>
      </c>
      <c r="D2573" s="68" t="s">
        <v>6383</v>
      </c>
      <c r="E2573" s="67" t="s">
        <v>6384</v>
      </c>
      <c r="F2573" s="69">
        <v>4.1120000000000001</v>
      </c>
      <c r="G2573" s="70">
        <v>2.2149000000000001</v>
      </c>
      <c r="H2573" s="70">
        <v>5.5994999999999999</v>
      </c>
      <c r="I2573" s="73">
        <v>45342</v>
      </c>
      <c r="J2573" s="73">
        <v>47169</v>
      </c>
      <c r="K2573" s="69">
        <v>3.62</v>
      </c>
      <c r="L2573" s="68" t="s">
        <v>2609</v>
      </c>
      <c r="M2573" s="71">
        <v>4.5999999999999999E-3</v>
      </c>
      <c r="N2573" t="str">
        <f>_xll.IMDP("BND",D2573,$N$1,A2573)</f>
        <v>일반</v>
      </c>
      <c r="O2573">
        <f t="shared" si="40"/>
        <v>1.0188539999999999E-2</v>
      </c>
    </row>
    <row r="2574" spans="1:15" x14ac:dyDescent="0.3">
      <c r="A2574" s="73">
        <v>46311</v>
      </c>
      <c r="B2574" s="67" t="s">
        <v>2090</v>
      </c>
      <c r="C2574" s="68" t="s">
        <v>2811</v>
      </c>
      <c r="D2574" s="68" t="s">
        <v>6385</v>
      </c>
      <c r="E2574" s="67" t="s">
        <v>6386</v>
      </c>
      <c r="F2574" s="69">
        <v>4.1040000000000001</v>
      </c>
      <c r="G2574" s="70">
        <v>2.1474000000000002</v>
      </c>
      <c r="H2574" s="70">
        <v>5.2352999999999996</v>
      </c>
      <c r="I2574" s="73">
        <v>46037</v>
      </c>
      <c r="J2574" s="73">
        <v>47133</v>
      </c>
      <c r="K2574" s="69">
        <v>3.14</v>
      </c>
      <c r="L2574" s="68" t="s">
        <v>2609</v>
      </c>
      <c r="M2574" s="71">
        <v>3.2000000000000002E-3</v>
      </c>
      <c r="N2574" t="str">
        <f>_xll.IMDP("BND",D2574,$N$1,A2574)</f>
        <v>일반</v>
      </c>
      <c r="O2574">
        <f t="shared" si="40"/>
        <v>6.8716800000000007E-3</v>
      </c>
    </row>
    <row r="2575" spans="1:15" x14ac:dyDescent="0.3">
      <c r="A2575" s="73">
        <v>46311</v>
      </c>
      <c r="B2575" s="67" t="s">
        <v>2090</v>
      </c>
      <c r="C2575" s="68" t="s">
        <v>2811</v>
      </c>
      <c r="D2575" s="68" t="s">
        <v>14341</v>
      </c>
      <c r="E2575" s="67" t="s">
        <v>14342</v>
      </c>
      <c r="F2575" s="69">
        <v>4.1349999999999998</v>
      </c>
      <c r="G2575" s="70">
        <v>2.5781000000000001</v>
      </c>
      <c r="H2575" s="70">
        <v>7.5033000000000003</v>
      </c>
      <c r="I2575" s="73">
        <v>46219</v>
      </c>
      <c r="J2575" s="73">
        <v>47315</v>
      </c>
      <c r="K2575" s="69">
        <v>4.16</v>
      </c>
      <c r="L2575" s="68" t="s">
        <v>2609</v>
      </c>
      <c r="M2575" s="71">
        <v>1.26E-2</v>
      </c>
      <c r="N2575" t="str">
        <f>_xll.IMDP("BND",D2575,$N$1,A2575)</f>
        <v>일반</v>
      </c>
      <c r="O2575">
        <f t="shared" si="40"/>
        <v>3.2484060000000002E-2</v>
      </c>
    </row>
    <row r="2576" spans="1:15" x14ac:dyDescent="0.3">
      <c r="A2576" s="73">
        <v>46311</v>
      </c>
      <c r="B2576" s="67" t="s">
        <v>2090</v>
      </c>
      <c r="C2576" s="68" t="s">
        <v>2811</v>
      </c>
      <c r="D2576" s="68" t="s">
        <v>6387</v>
      </c>
      <c r="E2576" s="67" t="s">
        <v>6388</v>
      </c>
      <c r="F2576" s="69">
        <v>4.1130000000000004</v>
      </c>
      <c r="G2576" s="70">
        <v>2.2547999999999999</v>
      </c>
      <c r="H2576" s="70">
        <v>5.758</v>
      </c>
      <c r="I2576" s="73">
        <v>45715</v>
      </c>
      <c r="J2576" s="73">
        <v>47176</v>
      </c>
      <c r="K2576" s="69">
        <v>2.79</v>
      </c>
      <c r="L2576" s="68" t="s">
        <v>2609</v>
      </c>
      <c r="M2576" s="71">
        <v>4.4999999999999997E-3</v>
      </c>
      <c r="N2576" t="str">
        <f>_xll.IMDP("BND",D2576,$N$1,A2576)</f>
        <v>일반</v>
      </c>
      <c r="O2576">
        <f t="shared" si="40"/>
        <v>1.0146599999999999E-2</v>
      </c>
    </row>
    <row r="2577" spans="1:15" x14ac:dyDescent="0.3">
      <c r="A2577" s="73">
        <v>46311</v>
      </c>
      <c r="B2577" s="67" t="s">
        <v>2090</v>
      </c>
      <c r="C2577" s="68" t="s">
        <v>2811</v>
      </c>
      <c r="D2577" s="68" t="s">
        <v>6389</v>
      </c>
      <c r="E2577" s="67" t="s">
        <v>6390</v>
      </c>
      <c r="F2577" s="69">
        <v>4.1260000000000003</v>
      </c>
      <c r="G2577" s="70">
        <v>2.4283000000000001</v>
      </c>
      <c r="H2577" s="70">
        <v>6.7070999999999996</v>
      </c>
      <c r="I2577" s="73">
        <v>46161</v>
      </c>
      <c r="J2577" s="73">
        <v>47257</v>
      </c>
      <c r="K2577" s="69">
        <v>3.95</v>
      </c>
      <c r="L2577" s="68" t="s">
        <v>2609</v>
      </c>
      <c r="M2577" s="71">
        <v>6.0000000000000001E-3</v>
      </c>
      <c r="N2577" t="str">
        <f>_xll.IMDP("BND",D2577,$N$1,A2577)</f>
        <v>일반</v>
      </c>
      <c r="O2577">
        <f t="shared" si="40"/>
        <v>1.4569800000000001E-2</v>
      </c>
    </row>
    <row r="2578" spans="1:15" x14ac:dyDescent="0.3">
      <c r="A2578" s="73">
        <v>46311</v>
      </c>
      <c r="B2578" s="67" t="s">
        <v>2090</v>
      </c>
      <c r="C2578" s="68" t="s">
        <v>2811</v>
      </c>
      <c r="D2578" s="68" t="s">
        <v>6391</v>
      </c>
      <c r="E2578" s="67" t="s">
        <v>6392</v>
      </c>
      <c r="F2578" s="69">
        <v>3.3980000000000001</v>
      </c>
      <c r="G2578" s="70">
        <v>0.27529999999999999</v>
      </c>
      <c r="H2578" s="70">
        <v>0.14460000000000001</v>
      </c>
      <c r="I2578" s="73">
        <v>45321</v>
      </c>
      <c r="J2578" s="73">
        <v>46417</v>
      </c>
      <c r="K2578" s="69">
        <v>3.6</v>
      </c>
      <c r="L2578" s="68" t="s">
        <v>2609</v>
      </c>
      <c r="M2578" s="71">
        <v>4.7000000000000002E-3</v>
      </c>
      <c r="N2578" t="str">
        <f>_xll.IMDP("BND",D2578,$N$1,A2578)</f>
        <v>일반</v>
      </c>
      <c r="O2578">
        <f t="shared" si="40"/>
        <v>1.2939099999999999E-3</v>
      </c>
    </row>
    <row r="2579" spans="1:15" x14ac:dyDescent="0.3">
      <c r="A2579" s="73">
        <v>46311</v>
      </c>
      <c r="B2579" s="67" t="s">
        <v>2090</v>
      </c>
      <c r="C2579" s="68" t="s">
        <v>2811</v>
      </c>
      <c r="D2579" s="68" t="s">
        <v>6393</v>
      </c>
      <c r="E2579" s="67" t="s">
        <v>6394</v>
      </c>
      <c r="F2579" s="69">
        <v>4.1539999999999999</v>
      </c>
      <c r="G2579" s="70">
        <v>2.9355000000000002</v>
      </c>
      <c r="H2579" s="70">
        <v>9.6178000000000008</v>
      </c>
      <c r="I2579" s="73">
        <v>45624</v>
      </c>
      <c r="J2579" s="73">
        <v>47450</v>
      </c>
      <c r="K2579" s="69">
        <v>2.96</v>
      </c>
      <c r="L2579" s="68" t="s">
        <v>2609</v>
      </c>
      <c r="M2579" s="71">
        <v>4.8999999999999998E-3</v>
      </c>
      <c r="N2579" t="str">
        <f>_xll.IMDP("BND",D2579,$N$1,A2579)</f>
        <v>일반</v>
      </c>
      <c r="O2579">
        <f t="shared" si="40"/>
        <v>1.4383950000000001E-2</v>
      </c>
    </row>
    <row r="2580" spans="1:15" x14ac:dyDescent="0.3">
      <c r="A2580" s="73">
        <v>46311</v>
      </c>
      <c r="B2580" s="67" t="s">
        <v>2090</v>
      </c>
      <c r="C2580" s="68" t="s">
        <v>2811</v>
      </c>
      <c r="D2580" s="68" t="s">
        <v>6395</v>
      </c>
      <c r="E2580" s="67" t="s">
        <v>6396</v>
      </c>
      <c r="F2580" s="69">
        <v>4.1790000000000003</v>
      </c>
      <c r="G2580" s="70">
        <v>3.6694</v>
      </c>
      <c r="H2580" s="70">
        <v>14.849399999999999</v>
      </c>
      <c r="I2580" s="73">
        <v>45916</v>
      </c>
      <c r="J2580" s="73">
        <v>47742</v>
      </c>
      <c r="K2580" s="69">
        <v>2.69</v>
      </c>
      <c r="L2580" s="68" t="s">
        <v>2609</v>
      </c>
      <c r="M2580" s="71">
        <v>2.5999999999999999E-3</v>
      </c>
      <c r="N2580" t="str">
        <f>_xll.IMDP("BND",D2580,$N$1,A2580)</f>
        <v>일반</v>
      </c>
      <c r="O2580">
        <f t="shared" si="40"/>
        <v>9.540439999999999E-3</v>
      </c>
    </row>
    <row r="2581" spans="1:15" x14ac:dyDescent="0.3">
      <c r="A2581" s="73">
        <v>46311</v>
      </c>
      <c r="B2581" s="67" t="s">
        <v>2090</v>
      </c>
      <c r="C2581" s="68" t="s">
        <v>2811</v>
      </c>
      <c r="D2581" s="68" t="s">
        <v>6397</v>
      </c>
      <c r="E2581" s="67" t="s">
        <v>6398</v>
      </c>
      <c r="F2581" s="69">
        <v>4.1050000000000004</v>
      </c>
      <c r="G2581" s="70">
        <v>2.1452</v>
      </c>
      <c r="H2581" s="70">
        <v>5.2668999999999997</v>
      </c>
      <c r="I2581" s="73">
        <v>46044</v>
      </c>
      <c r="J2581" s="73">
        <v>47140</v>
      </c>
      <c r="K2581" s="69">
        <v>3.29</v>
      </c>
      <c r="L2581" s="68" t="s">
        <v>2609</v>
      </c>
      <c r="M2581" s="71">
        <v>3.2000000000000002E-3</v>
      </c>
      <c r="N2581" t="str">
        <f>_xll.IMDP("BND",D2581,$N$1,A2581)</f>
        <v>일반</v>
      </c>
      <c r="O2581">
        <f t="shared" si="40"/>
        <v>6.86464E-3</v>
      </c>
    </row>
    <row r="2582" spans="1:15" x14ac:dyDescent="0.3">
      <c r="A2582" s="73">
        <v>46311</v>
      </c>
      <c r="B2582" s="67" t="s">
        <v>2090</v>
      </c>
      <c r="C2582" s="68" t="s">
        <v>2811</v>
      </c>
      <c r="D2582" s="68" t="s">
        <v>6399</v>
      </c>
      <c r="E2582" s="67" t="s">
        <v>6400</v>
      </c>
      <c r="F2582" s="69">
        <v>4.016</v>
      </c>
      <c r="G2582" s="70">
        <v>1.5284</v>
      </c>
      <c r="H2582" s="70">
        <v>2.7639999999999998</v>
      </c>
      <c r="I2582" s="73">
        <v>46164</v>
      </c>
      <c r="J2582" s="73">
        <v>46895</v>
      </c>
      <c r="K2582" s="69">
        <v>3.79</v>
      </c>
      <c r="L2582" s="68" t="s">
        <v>2609</v>
      </c>
      <c r="M2582" s="71">
        <v>5.1000000000000004E-3</v>
      </c>
      <c r="N2582" t="str">
        <f>_xll.IMDP("BND",D2582,$N$1,A2582)</f>
        <v>일반</v>
      </c>
      <c r="O2582">
        <f t="shared" si="40"/>
        <v>7.7948400000000008E-3</v>
      </c>
    </row>
    <row r="2583" spans="1:15" x14ac:dyDescent="0.3">
      <c r="A2583" s="73">
        <v>46311</v>
      </c>
      <c r="B2583" s="67" t="s">
        <v>2090</v>
      </c>
      <c r="C2583" s="68" t="s">
        <v>2811</v>
      </c>
      <c r="D2583" s="68" t="s">
        <v>14000</v>
      </c>
      <c r="E2583" s="67" t="s">
        <v>14001</v>
      </c>
      <c r="F2583" s="69">
        <v>4.1289999999999996</v>
      </c>
      <c r="G2583" s="70">
        <v>2.4839000000000002</v>
      </c>
      <c r="H2583" s="70">
        <v>6.9885000000000002</v>
      </c>
      <c r="I2583" s="73">
        <v>46199</v>
      </c>
      <c r="J2583" s="73">
        <v>47277</v>
      </c>
      <c r="K2583" s="69">
        <v>4.07</v>
      </c>
      <c r="L2583" s="68" t="s">
        <v>2609</v>
      </c>
      <c r="M2583" s="71">
        <v>1.95E-2</v>
      </c>
      <c r="N2583" t="str">
        <f>_xll.IMDP("BND",D2583,$N$1,A2583)</f>
        <v>일반</v>
      </c>
      <c r="O2583">
        <f t="shared" si="40"/>
        <v>4.8436050000000001E-2</v>
      </c>
    </row>
    <row r="2584" spans="1:15" x14ac:dyDescent="0.3">
      <c r="A2584" s="73">
        <v>46311</v>
      </c>
      <c r="B2584" s="67" t="s">
        <v>2090</v>
      </c>
      <c r="C2584" s="68" t="s">
        <v>2811</v>
      </c>
      <c r="D2584" s="68" t="s">
        <v>6401</v>
      </c>
      <c r="E2584" s="67" t="s">
        <v>6402</v>
      </c>
      <c r="F2584" s="69">
        <v>3.6539999999999999</v>
      </c>
      <c r="G2584" s="70">
        <v>0.43070000000000003</v>
      </c>
      <c r="H2584" s="70">
        <v>0.2928</v>
      </c>
      <c r="I2584" s="73">
        <v>45377</v>
      </c>
      <c r="J2584" s="73">
        <v>46472</v>
      </c>
      <c r="K2584" s="69">
        <v>3.45</v>
      </c>
      <c r="L2584" s="68" t="s">
        <v>2609</v>
      </c>
      <c r="M2584" s="71">
        <v>8.3999999999999995E-3</v>
      </c>
      <c r="N2584" t="str">
        <f>_xll.IMDP("BND",D2584,$N$1,A2584)</f>
        <v>일반</v>
      </c>
      <c r="O2584">
        <f t="shared" si="40"/>
        <v>3.61788E-3</v>
      </c>
    </row>
    <row r="2585" spans="1:15" x14ac:dyDescent="0.3">
      <c r="A2585" s="73">
        <v>46311</v>
      </c>
      <c r="B2585" s="67" t="s">
        <v>2090</v>
      </c>
      <c r="C2585" s="68" t="s">
        <v>2811</v>
      </c>
      <c r="D2585" s="68" t="s">
        <v>6403</v>
      </c>
      <c r="E2585" s="67" t="s">
        <v>6404</v>
      </c>
      <c r="F2585" s="69">
        <v>3.359</v>
      </c>
      <c r="G2585" s="70">
        <v>0.25669999999999998</v>
      </c>
      <c r="H2585" s="70">
        <v>0.13</v>
      </c>
      <c r="I2585" s="73">
        <v>45496</v>
      </c>
      <c r="J2585" s="73">
        <v>46410</v>
      </c>
      <c r="K2585" s="69">
        <v>3.18</v>
      </c>
      <c r="L2585" s="68" t="s">
        <v>2609</v>
      </c>
      <c r="M2585" s="71">
        <v>3.3E-3</v>
      </c>
      <c r="N2585" t="str">
        <f>_xll.IMDP("BND",D2585,$N$1,A2585)</f>
        <v>일반</v>
      </c>
      <c r="O2585">
        <f t="shared" si="40"/>
        <v>8.4710999999999999E-4</v>
      </c>
    </row>
    <row r="2586" spans="1:15" x14ac:dyDescent="0.3">
      <c r="A2586" s="73">
        <v>46311</v>
      </c>
      <c r="B2586" s="67" t="s">
        <v>2090</v>
      </c>
      <c r="C2586" s="68" t="s">
        <v>2811</v>
      </c>
      <c r="D2586" s="68" t="s">
        <v>6405</v>
      </c>
      <c r="E2586" s="67" t="s">
        <v>6406</v>
      </c>
      <c r="F2586" s="69">
        <v>4.0640000000000001</v>
      </c>
      <c r="G2586" s="70">
        <v>1.7844</v>
      </c>
      <c r="H2586" s="70">
        <v>3.6886000000000001</v>
      </c>
      <c r="I2586" s="73">
        <v>45531</v>
      </c>
      <c r="J2586" s="73">
        <v>46992</v>
      </c>
      <c r="K2586" s="69">
        <v>3.09</v>
      </c>
      <c r="L2586" s="68" t="s">
        <v>2609</v>
      </c>
      <c r="M2586" s="71">
        <v>4.5999999999999999E-3</v>
      </c>
      <c r="N2586" t="str">
        <f>_xll.IMDP("BND",D2586,$N$1,A2586)</f>
        <v>일반</v>
      </c>
      <c r="O2586">
        <f t="shared" si="40"/>
        <v>8.2082400000000003E-3</v>
      </c>
    </row>
    <row r="2587" spans="1:15" x14ac:dyDescent="0.3">
      <c r="A2587" s="73">
        <v>46311</v>
      </c>
      <c r="B2587" s="67" t="s">
        <v>2090</v>
      </c>
      <c r="C2587" s="68" t="s">
        <v>2811</v>
      </c>
      <c r="D2587" s="68" t="s">
        <v>6407</v>
      </c>
      <c r="E2587" s="67" t="s">
        <v>6408</v>
      </c>
      <c r="F2587" s="69">
        <v>3.653</v>
      </c>
      <c r="G2587" s="70">
        <v>0.43099999999999999</v>
      </c>
      <c r="H2587" s="70">
        <v>0.29299999999999998</v>
      </c>
      <c r="I2587" s="73">
        <v>45561</v>
      </c>
      <c r="J2587" s="73">
        <v>46472</v>
      </c>
      <c r="K2587" s="69">
        <v>3.08</v>
      </c>
      <c r="L2587" s="68" t="s">
        <v>2609</v>
      </c>
      <c r="M2587" s="71">
        <v>5.5999999999999999E-3</v>
      </c>
      <c r="N2587" t="str">
        <f>_xll.IMDP("BND",D2587,$N$1,A2587)</f>
        <v>일반</v>
      </c>
      <c r="O2587">
        <f t="shared" si="40"/>
        <v>2.4136000000000001E-3</v>
      </c>
    </row>
    <row r="2588" spans="1:15" x14ac:dyDescent="0.3">
      <c r="A2588" s="73">
        <v>46311</v>
      </c>
      <c r="B2588" s="67" t="s">
        <v>2090</v>
      </c>
      <c r="C2588" s="68" t="s">
        <v>2811</v>
      </c>
      <c r="D2588" s="68" t="s">
        <v>6409</v>
      </c>
      <c r="E2588" s="67" t="s">
        <v>6410</v>
      </c>
      <c r="F2588" s="69">
        <v>4.08</v>
      </c>
      <c r="G2588" s="70">
        <v>1.8656999999999999</v>
      </c>
      <c r="H2588" s="70">
        <v>4.0171000000000001</v>
      </c>
      <c r="I2588" s="73">
        <v>46112</v>
      </c>
      <c r="J2588" s="73">
        <v>47026</v>
      </c>
      <c r="K2588" s="69">
        <v>3.72</v>
      </c>
      <c r="L2588" s="68" t="s">
        <v>2609</v>
      </c>
      <c r="M2588" s="71">
        <v>2.3E-3</v>
      </c>
      <c r="N2588" t="str">
        <f>_xll.IMDP("BND",D2588,$N$1,A2588)</f>
        <v>일반</v>
      </c>
      <c r="O2588">
        <f t="shared" si="40"/>
        <v>4.2911099999999999E-3</v>
      </c>
    </row>
    <row r="2589" spans="1:15" x14ac:dyDescent="0.3">
      <c r="A2589" s="73">
        <v>46311</v>
      </c>
      <c r="B2589" s="67" t="s">
        <v>2090</v>
      </c>
      <c r="C2589" s="68" t="s">
        <v>2811</v>
      </c>
      <c r="D2589" s="68" t="s">
        <v>14002</v>
      </c>
      <c r="E2589" s="67" t="s">
        <v>14003</v>
      </c>
      <c r="F2589" s="69">
        <v>4.101</v>
      </c>
      <c r="G2589" s="70">
        <v>2.0783</v>
      </c>
      <c r="H2589" s="70">
        <v>4.9481000000000002</v>
      </c>
      <c r="I2589" s="73">
        <v>46199</v>
      </c>
      <c r="J2589" s="73">
        <v>47113</v>
      </c>
      <c r="K2589" s="69">
        <v>4</v>
      </c>
      <c r="L2589" s="68" t="s">
        <v>2609</v>
      </c>
      <c r="M2589" s="71">
        <v>3.7000000000000002E-3</v>
      </c>
      <c r="N2589" t="str">
        <f>_xll.IMDP("BND",D2589,$N$1,A2589)</f>
        <v>일반</v>
      </c>
      <c r="O2589">
        <f t="shared" si="40"/>
        <v>7.6897100000000006E-3</v>
      </c>
    </row>
    <row r="2590" spans="1:15" x14ac:dyDescent="0.3">
      <c r="A2590" s="73">
        <v>46311</v>
      </c>
      <c r="B2590" s="67" t="s">
        <v>2090</v>
      </c>
      <c r="C2590" s="68" t="s">
        <v>2811</v>
      </c>
      <c r="D2590" s="68" t="s">
        <v>6411</v>
      </c>
      <c r="E2590" s="67" t="s">
        <v>6412</v>
      </c>
      <c r="F2590" s="69">
        <v>3.9830000000000001</v>
      </c>
      <c r="G2590" s="70">
        <v>1.2264999999999999</v>
      </c>
      <c r="H2590" s="70">
        <v>1.8367</v>
      </c>
      <c r="I2590" s="73">
        <v>44953</v>
      </c>
      <c r="J2590" s="73">
        <v>46779</v>
      </c>
      <c r="K2590" s="69">
        <v>3.58</v>
      </c>
      <c r="L2590" s="68" t="s">
        <v>2609</v>
      </c>
      <c r="M2590" s="71">
        <v>9.2999999999999992E-3</v>
      </c>
      <c r="N2590" t="str">
        <f>_xll.IMDP("BND",D2590,$N$1,A2590)</f>
        <v>일반</v>
      </c>
      <c r="O2590">
        <f t="shared" si="40"/>
        <v>1.1406449999999999E-2</v>
      </c>
    </row>
    <row r="2591" spans="1:15" x14ac:dyDescent="0.3">
      <c r="A2591" s="73">
        <v>46311</v>
      </c>
      <c r="B2591" s="67" t="s">
        <v>2090</v>
      </c>
      <c r="C2591" s="68" t="s">
        <v>2811</v>
      </c>
      <c r="D2591" s="68" t="s">
        <v>6413</v>
      </c>
      <c r="E2591" s="67" t="s">
        <v>6414</v>
      </c>
      <c r="F2591" s="69">
        <v>3.3919999999999999</v>
      </c>
      <c r="G2591" s="70">
        <v>0.27289999999999998</v>
      </c>
      <c r="H2591" s="70">
        <v>0.1426</v>
      </c>
      <c r="I2591" s="73">
        <v>45502</v>
      </c>
      <c r="J2591" s="73">
        <v>46416</v>
      </c>
      <c r="K2591" s="69">
        <v>3.14</v>
      </c>
      <c r="L2591" s="68" t="s">
        <v>2609</v>
      </c>
      <c r="M2591" s="71">
        <v>3.3E-3</v>
      </c>
      <c r="N2591" t="str">
        <f>_xll.IMDP("BND",D2591,$N$1,A2591)</f>
        <v>일반</v>
      </c>
      <c r="O2591">
        <f t="shared" si="40"/>
        <v>9.0056999999999995E-4</v>
      </c>
    </row>
    <row r="2592" spans="1:15" x14ac:dyDescent="0.3">
      <c r="A2592" s="73">
        <v>46311</v>
      </c>
      <c r="B2592" s="67" t="s">
        <v>2090</v>
      </c>
      <c r="C2592" s="68" t="s">
        <v>2811</v>
      </c>
      <c r="D2592" s="68" t="s">
        <v>6415</v>
      </c>
      <c r="E2592" s="67" t="s">
        <v>6416</v>
      </c>
      <c r="F2592" s="69">
        <v>4.0650000000000004</v>
      </c>
      <c r="G2592" s="70">
        <v>1.7887999999999999</v>
      </c>
      <c r="H2592" s="70">
        <v>3.7067000000000001</v>
      </c>
      <c r="I2592" s="73">
        <v>45533</v>
      </c>
      <c r="J2592" s="73">
        <v>46994</v>
      </c>
      <c r="K2592" s="69">
        <v>3.15</v>
      </c>
      <c r="L2592" s="68" t="s">
        <v>2609</v>
      </c>
      <c r="M2592" s="71">
        <v>4.5999999999999999E-3</v>
      </c>
      <c r="N2592" t="str">
        <f>_xll.IMDP("BND",D2592,$N$1,A2592)</f>
        <v>일반</v>
      </c>
      <c r="O2592">
        <f t="shared" si="40"/>
        <v>8.2284799999999998E-3</v>
      </c>
    </row>
    <row r="2593" spans="1:15" x14ac:dyDescent="0.3">
      <c r="A2593" s="73">
        <v>46311</v>
      </c>
      <c r="B2593" s="67" t="s">
        <v>2090</v>
      </c>
      <c r="C2593" s="68" t="s">
        <v>2811</v>
      </c>
      <c r="D2593" s="68" t="s">
        <v>15111</v>
      </c>
      <c r="E2593" s="67" t="s">
        <v>15112</v>
      </c>
      <c r="F2593" s="69">
        <v>4.1420000000000003</v>
      </c>
      <c r="G2593" s="70">
        <v>2.6667000000000001</v>
      </c>
      <c r="H2593" s="70">
        <v>8.0518000000000001</v>
      </c>
      <c r="I2593" s="73">
        <v>46261</v>
      </c>
      <c r="J2593" s="73">
        <v>47357</v>
      </c>
      <c r="K2593" s="69">
        <v>4.09</v>
      </c>
      <c r="L2593" s="68" t="s">
        <v>2609</v>
      </c>
      <c r="M2593" s="71">
        <v>1.12E-2</v>
      </c>
      <c r="N2593" t="str">
        <f>_xll.IMDP("BND",D2593,$N$1,A2593)</f>
        <v>일반</v>
      </c>
      <c r="O2593">
        <f t="shared" si="40"/>
        <v>2.9867040000000001E-2</v>
      </c>
    </row>
    <row r="2594" spans="1:15" x14ac:dyDescent="0.3">
      <c r="A2594" s="73">
        <v>46311</v>
      </c>
      <c r="B2594" s="67" t="s">
        <v>2090</v>
      </c>
      <c r="C2594" s="68" t="s">
        <v>2811</v>
      </c>
      <c r="D2594" s="68" t="s">
        <v>15490</v>
      </c>
      <c r="E2594" s="67" t="s">
        <v>15491</v>
      </c>
      <c r="F2594" s="69">
        <v>4.1449999999999996</v>
      </c>
      <c r="G2594" s="70">
        <v>2.7071999999999998</v>
      </c>
      <c r="H2594" s="70">
        <v>8.2905999999999995</v>
      </c>
      <c r="I2594" s="73">
        <v>46279</v>
      </c>
      <c r="J2594" s="73">
        <v>47375</v>
      </c>
      <c r="K2594" s="69">
        <v>4.29</v>
      </c>
      <c r="L2594" s="68" t="s">
        <v>2609</v>
      </c>
      <c r="M2594" s="71">
        <v>7.0000000000000001E-3</v>
      </c>
      <c r="N2594" t="str">
        <f>_xll.IMDP("BND",D2594,$N$1,A2594)</f>
        <v>일반</v>
      </c>
      <c r="O2594">
        <f t="shared" si="40"/>
        <v>1.8950399999999999E-2</v>
      </c>
    </row>
    <row r="2595" spans="1:15" x14ac:dyDescent="0.3">
      <c r="A2595" s="73">
        <v>46311</v>
      </c>
      <c r="B2595" s="67" t="s">
        <v>2090</v>
      </c>
      <c r="C2595" s="68" t="s">
        <v>2811</v>
      </c>
      <c r="D2595" s="68" t="s">
        <v>6417</v>
      </c>
      <c r="E2595" s="67" t="s">
        <v>6418</v>
      </c>
      <c r="F2595" s="69">
        <v>4.0890000000000004</v>
      </c>
      <c r="G2595" s="70">
        <v>1.9367000000000001</v>
      </c>
      <c r="H2595" s="70">
        <v>4.3239999999999998</v>
      </c>
      <c r="I2595" s="73">
        <v>45594</v>
      </c>
      <c r="J2595" s="73">
        <v>47055</v>
      </c>
      <c r="K2595" s="69">
        <v>3.19</v>
      </c>
      <c r="L2595" s="68" t="s">
        <v>2609</v>
      </c>
      <c r="M2595" s="71">
        <v>4.5999999999999999E-3</v>
      </c>
      <c r="N2595" t="str">
        <f>_xll.IMDP("BND",D2595,$N$1,A2595)</f>
        <v>일반</v>
      </c>
      <c r="O2595">
        <f t="shared" si="40"/>
        <v>8.9088199999999996E-3</v>
      </c>
    </row>
    <row r="2596" spans="1:15" x14ac:dyDescent="0.3">
      <c r="A2596" s="73">
        <v>46311</v>
      </c>
      <c r="B2596" s="67" t="s">
        <v>2090</v>
      </c>
      <c r="C2596" s="68" t="s">
        <v>2811</v>
      </c>
      <c r="D2596" s="68" t="s">
        <v>15120</v>
      </c>
      <c r="E2596" s="67" t="s">
        <v>15121</v>
      </c>
      <c r="F2596" s="69">
        <v>4.1420000000000003</v>
      </c>
      <c r="G2596" s="70">
        <v>2.6703999999999999</v>
      </c>
      <c r="H2596" s="70">
        <v>8.0711999999999993</v>
      </c>
      <c r="I2596" s="73">
        <v>46262</v>
      </c>
      <c r="J2596" s="73">
        <v>47358</v>
      </c>
      <c r="K2596" s="69">
        <v>4.0599999999999996</v>
      </c>
      <c r="L2596" s="68" t="s">
        <v>2609</v>
      </c>
      <c r="M2596" s="71">
        <v>9.2999999999999992E-3</v>
      </c>
      <c r="N2596" t="str">
        <f>_xll.IMDP("BND",D2596,$N$1,A2596)</f>
        <v>일반</v>
      </c>
      <c r="O2596">
        <f t="shared" si="40"/>
        <v>2.4834719999999998E-2</v>
      </c>
    </row>
    <row r="2597" spans="1:15" x14ac:dyDescent="0.3">
      <c r="A2597" s="73">
        <v>46311</v>
      </c>
      <c r="B2597" s="67" t="s">
        <v>2090</v>
      </c>
      <c r="C2597" s="68" t="s">
        <v>2811</v>
      </c>
      <c r="D2597" s="68" t="s">
        <v>6419</v>
      </c>
      <c r="E2597" s="67" t="s">
        <v>6420</v>
      </c>
      <c r="F2597" s="69">
        <v>4.0309999999999997</v>
      </c>
      <c r="G2597" s="70">
        <v>1.6059000000000001</v>
      </c>
      <c r="H2597" s="70">
        <v>3.0282</v>
      </c>
      <c r="I2597" s="73">
        <v>45098</v>
      </c>
      <c r="J2597" s="73">
        <v>46925</v>
      </c>
      <c r="K2597" s="69">
        <v>3.99</v>
      </c>
      <c r="L2597" s="68" t="s">
        <v>2609</v>
      </c>
      <c r="M2597" s="71">
        <v>3.7000000000000002E-3</v>
      </c>
      <c r="N2597" t="str">
        <f>_xll.IMDP("BND",D2597,$N$1,A2597)</f>
        <v>일반</v>
      </c>
      <c r="O2597">
        <f t="shared" si="40"/>
        <v>5.9418300000000004E-3</v>
      </c>
    </row>
    <row r="2598" spans="1:15" x14ac:dyDescent="0.3">
      <c r="A2598" s="73">
        <v>46311</v>
      </c>
      <c r="B2598" s="67" t="s">
        <v>2090</v>
      </c>
      <c r="C2598" s="68" t="s">
        <v>2811</v>
      </c>
      <c r="D2598" s="68" t="s">
        <v>1084</v>
      </c>
      <c r="E2598" s="67" t="s">
        <v>1086</v>
      </c>
      <c r="F2598" s="69">
        <v>4.0469999999999997</v>
      </c>
      <c r="G2598" s="70">
        <v>1.6819</v>
      </c>
      <c r="H2598" s="70">
        <v>3.3235999999999999</v>
      </c>
      <c r="I2598" s="73">
        <v>45132</v>
      </c>
      <c r="J2598" s="73">
        <v>46959</v>
      </c>
      <c r="K2598" s="69">
        <v>3.96</v>
      </c>
      <c r="L2598" s="68" t="s">
        <v>2609</v>
      </c>
      <c r="M2598" s="71">
        <v>8.3999999999999995E-3</v>
      </c>
      <c r="N2598" t="str">
        <f>_xll.IMDP("BND",D2598,$N$1,A2598)</f>
        <v>일반</v>
      </c>
      <c r="O2598">
        <f t="shared" si="40"/>
        <v>1.4127959999999998E-2</v>
      </c>
    </row>
    <row r="2599" spans="1:15" x14ac:dyDescent="0.3">
      <c r="A2599" s="73">
        <v>46311</v>
      </c>
      <c r="B2599" s="67" t="s">
        <v>2090</v>
      </c>
      <c r="C2599" s="68" t="s">
        <v>2811</v>
      </c>
      <c r="D2599" s="68" t="s">
        <v>6421</v>
      </c>
      <c r="E2599" s="67" t="s">
        <v>6422</v>
      </c>
      <c r="F2599" s="69">
        <v>4.1230000000000002</v>
      </c>
      <c r="G2599" s="70">
        <v>2.3738000000000001</v>
      </c>
      <c r="H2599" s="70">
        <v>6.4208999999999996</v>
      </c>
      <c r="I2599" s="73">
        <v>46139</v>
      </c>
      <c r="J2599" s="73">
        <v>47235</v>
      </c>
      <c r="K2599" s="69">
        <v>3.7</v>
      </c>
      <c r="L2599" s="68" t="s">
        <v>2609</v>
      </c>
      <c r="M2599" s="71">
        <v>2.8E-3</v>
      </c>
      <c r="N2599" t="str">
        <f>_xll.IMDP("BND",D2599,$N$1,A2599)</f>
        <v>일반</v>
      </c>
      <c r="O2599">
        <f t="shared" si="40"/>
        <v>6.6466400000000005E-3</v>
      </c>
    </row>
    <row r="2600" spans="1:15" x14ac:dyDescent="0.3">
      <c r="A2600" s="73">
        <v>46311</v>
      </c>
      <c r="B2600" s="67" t="s">
        <v>2090</v>
      </c>
      <c r="C2600" s="68" t="s">
        <v>2811</v>
      </c>
      <c r="D2600" s="68" t="s">
        <v>15625</v>
      </c>
      <c r="E2600" s="67" t="s">
        <v>15626</v>
      </c>
      <c r="F2600" s="69">
        <v>4.1459999999999999</v>
      </c>
      <c r="G2600" s="70">
        <v>2.7275999999999998</v>
      </c>
      <c r="H2600" s="70">
        <v>8.4084000000000003</v>
      </c>
      <c r="I2600" s="73">
        <v>46287</v>
      </c>
      <c r="J2600" s="73">
        <v>47383</v>
      </c>
      <c r="K2600" s="69">
        <v>4.33</v>
      </c>
      <c r="L2600" s="68" t="s">
        <v>2609</v>
      </c>
      <c r="M2600" s="71">
        <v>9.7999999999999997E-3</v>
      </c>
      <c r="N2600" t="str">
        <f>_xll.IMDP("BND",D2600,$N$1,A2600)</f>
        <v>일반</v>
      </c>
      <c r="O2600">
        <f t="shared" si="40"/>
        <v>2.6730479999999997E-2</v>
      </c>
    </row>
    <row r="2601" spans="1:15" x14ac:dyDescent="0.3">
      <c r="A2601" s="73">
        <v>46311</v>
      </c>
      <c r="B2601" s="67" t="s">
        <v>2090</v>
      </c>
      <c r="C2601" s="68" t="s">
        <v>2811</v>
      </c>
      <c r="D2601" s="68" t="s">
        <v>6423</v>
      </c>
      <c r="E2601" s="67" t="s">
        <v>6424</v>
      </c>
      <c r="F2601" s="69">
        <v>3.9830000000000001</v>
      </c>
      <c r="G2601" s="70">
        <v>1.2379</v>
      </c>
      <c r="H2601" s="70">
        <v>1.8648</v>
      </c>
      <c r="I2601" s="73">
        <v>46052</v>
      </c>
      <c r="J2601" s="73">
        <v>46782</v>
      </c>
      <c r="K2601" s="69">
        <v>3.2</v>
      </c>
      <c r="L2601" s="68" t="s">
        <v>2609</v>
      </c>
      <c r="M2601" s="71">
        <v>4.1999999999999997E-3</v>
      </c>
      <c r="N2601" t="str">
        <f>_xll.IMDP("BND",D2601,$N$1,A2601)</f>
        <v>일반</v>
      </c>
      <c r="O2601">
        <f t="shared" si="40"/>
        <v>5.1991799999999994E-3</v>
      </c>
    </row>
    <row r="2602" spans="1:15" x14ac:dyDescent="0.3">
      <c r="A2602" s="73">
        <v>46311</v>
      </c>
      <c r="B2602" s="67" t="s">
        <v>2090</v>
      </c>
      <c r="C2602" s="68" t="s">
        <v>2811</v>
      </c>
      <c r="D2602" s="68" t="s">
        <v>6425</v>
      </c>
      <c r="E2602" s="67" t="s">
        <v>6426</v>
      </c>
      <c r="F2602" s="69">
        <v>4.1269999999999998</v>
      </c>
      <c r="G2602" s="70">
        <v>2.4363000000000001</v>
      </c>
      <c r="H2602" s="70">
        <v>6.7481</v>
      </c>
      <c r="I2602" s="73">
        <v>46164</v>
      </c>
      <c r="J2602" s="73">
        <v>47260</v>
      </c>
      <c r="K2602" s="69">
        <v>3.95</v>
      </c>
      <c r="L2602" s="68" t="s">
        <v>2609</v>
      </c>
      <c r="M2602" s="71">
        <v>4.5999999999999999E-3</v>
      </c>
      <c r="N2602" t="str">
        <f>_xll.IMDP("BND",D2602,$N$1,A2602)</f>
        <v>일반</v>
      </c>
      <c r="O2602">
        <f t="shared" si="40"/>
        <v>1.120698E-2</v>
      </c>
    </row>
    <row r="2603" spans="1:15" x14ac:dyDescent="0.3">
      <c r="A2603" s="73">
        <v>46311</v>
      </c>
      <c r="B2603" s="67" t="s">
        <v>2090</v>
      </c>
      <c r="C2603" s="68" t="s">
        <v>2811</v>
      </c>
      <c r="D2603" s="68" t="s">
        <v>6427</v>
      </c>
      <c r="E2603" s="67" t="s">
        <v>6428</v>
      </c>
      <c r="F2603" s="69">
        <v>4.0949999999999998</v>
      </c>
      <c r="G2603" s="70">
        <v>2.0002</v>
      </c>
      <c r="H2603" s="70">
        <v>4.6044999999999998</v>
      </c>
      <c r="I2603" s="73">
        <v>46168</v>
      </c>
      <c r="J2603" s="73">
        <v>47083</v>
      </c>
      <c r="K2603" s="69">
        <v>3.77</v>
      </c>
      <c r="L2603" s="68" t="s">
        <v>2609</v>
      </c>
      <c r="M2603" s="71">
        <v>3.2000000000000002E-3</v>
      </c>
      <c r="N2603" t="str">
        <f>_xll.IMDP("BND",D2603,$N$1,A2603)</f>
        <v>일반</v>
      </c>
      <c r="O2603">
        <f t="shared" si="40"/>
        <v>6.40064E-3</v>
      </c>
    </row>
    <row r="2604" spans="1:15" x14ac:dyDescent="0.3">
      <c r="A2604" s="73">
        <v>46311</v>
      </c>
      <c r="B2604" s="67" t="s">
        <v>2090</v>
      </c>
      <c r="C2604" s="68" t="s">
        <v>2811</v>
      </c>
      <c r="D2604" s="68" t="s">
        <v>1672</v>
      </c>
      <c r="E2604" s="67" t="s">
        <v>1674</v>
      </c>
      <c r="F2604" s="69">
        <v>3.6859999999999999</v>
      </c>
      <c r="G2604" s="70">
        <v>0.40960000000000002</v>
      </c>
      <c r="H2604" s="70">
        <v>0.36880000000000002</v>
      </c>
      <c r="I2604" s="73">
        <v>40987</v>
      </c>
      <c r="J2604" s="73">
        <v>46465</v>
      </c>
      <c r="K2604" s="69">
        <v>4.26</v>
      </c>
      <c r="L2604" s="68" t="s">
        <v>2609</v>
      </c>
      <c r="M2604" s="71">
        <v>6.1000000000000004E-3</v>
      </c>
      <c r="N2604" t="str">
        <f>_xll.IMDP("BND",D2604,$N$1,A2604)</f>
        <v>일반</v>
      </c>
      <c r="O2604">
        <f t="shared" si="40"/>
        <v>2.4985600000000004E-3</v>
      </c>
    </row>
    <row r="2605" spans="1:15" x14ac:dyDescent="0.3">
      <c r="A2605" s="73">
        <v>46311</v>
      </c>
      <c r="B2605" s="67" t="s">
        <v>2090</v>
      </c>
      <c r="C2605" s="68" t="s">
        <v>2811</v>
      </c>
      <c r="D2605" s="68" t="s">
        <v>6429</v>
      </c>
      <c r="E2605" s="67" t="s">
        <v>6430</v>
      </c>
      <c r="F2605" s="69">
        <v>3.9980000000000002</v>
      </c>
      <c r="G2605" s="70">
        <v>0.86980000000000002</v>
      </c>
      <c r="H2605" s="70">
        <v>1.1867000000000001</v>
      </c>
      <c r="I2605" s="73">
        <v>41163</v>
      </c>
      <c r="J2605" s="73">
        <v>46641</v>
      </c>
      <c r="K2605" s="69">
        <v>3.16</v>
      </c>
      <c r="L2605" s="68" t="s">
        <v>2609</v>
      </c>
      <c r="M2605" s="71">
        <v>4.1999999999999997E-3</v>
      </c>
      <c r="N2605" t="str">
        <f>_xll.IMDP("BND",D2605,$N$1,A2605)</f>
        <v>일반</v>
      </c>
      <c r="O2605">
        <f t="shared" si="40"/>
        <v>3.6531599999999999E-3</v>
      </c>
    </row>
    <row r="2606" spans="1:15" x14ac:dyDescent="0.3">
      <c r="A2606" s="73">
        <v>46311</v>
      </c>
      <c r="B2606" s="67" t="s">
        <v>2090</v>
      </c>
      <c r="C2606" s="68" t="s">
        <v>2811</v>
      </c>
      <c r="D2606" s="68" t="s">
        <v>6431</v>
      </c>
      <c r="E2606" s="67" t="s">
        <v>6432</v>
      </c>
      <c r="F2606" s="69">
        <v>4.2759999999999998</v>
      </c>
      <c r="G2606" s="70">
        <v>5.9142000000000001</v>
      </c>
      <c r="H2606" s="70">
        <v>40.905099999999997</v>
      </c>
      <c r="I2606" s="73">
        <v>41523</v>
      </c>
      <c r="J2606" s="73">
        <v>48828</v>
      </c>
      <c r="K2606" s="69">
        <v>4.04</v>
      </c>
      <c r="L2606" s="68" t="s">
        <v>2609</v>
      </c>
      <c r="M2606" s="71">
        <v>4.1000000000000003E-3</v>
      </c>
      <c r="N2606" t="str">
        <f>_xll.IMDP("BND",D2606,$N$1,A2606)</f>
        <v>일반</v>
      </c>
      <c r="O2606">
        <f t="shared" si="40"/>
        <v>2.4248220000000001E-2</v>
      </c>
    </row>
    <row r="2607" spans="1:15" x14ac:dyDescent="0.3">
      <c r="A2607" s="73">
        <v>46311</v>
      </c>
      <c r="B2607" s="67" t="s">
        <v>2090</v>
      </c>
      <c r="C2607" s="68" t="s">
        <v>2811</v>
      </c>
      <c r="D2607" s="68" t="s">
        <v>6433</v>
      </c>
      <c r="E2607" s="67" t="s">
        <v>6434</v>
      </c>
      <c r="F2607" s="69">
        <v>4.2050000000000001</v>
      </c>
      <c r="G2607" s="70">
        <v>2.8136000000000001</v>
      </c>
      <c r="H2607" s="70">
        <v>9.5909999999999993</v>
      </c>
      <c r="I2607" s="73">
        <v>41940</v>
      </c>
      <c r="J2607" s="73">
        <v>47419</v>
      </c>
      <c r="K2607" s="69">
        <v>2.93</v>
      </c>
      <c r="L2607" s="68" t="s">
        <v>2609</v>
      </c>
      <c r="M2607" s="71">
        <v>4.4999999999999997E-3</v>
      </c>
      <c r="N2607" t="str">
        <f>_xll.IMDP("BND",D2607,$N$1,A2607)</f>
        <v>일반</v>
      </c>
      <c r="O2607">
        <f t="shared" si="40"/>
        <v>1.2661199999999999E-2</v>
      </c>
    </row>
    <row r="2608" spans="1:15" x14ac:dyDescent="0.3">
      <c r="A2608" s="73">
        <v>46311</v>
      </c>
      <c r="B2608" s="67" t="s">
        <v>2090</v>
      </c>
      <c r="C2608" s="68" t="s">
        <v>2811</v>
      </c>
      <c r="D2608" s="68" t="s">
        <v>6435</v>
      </c>
      <c r="E2608" s="67" t="s">
        <v>6436</v>
      </c>
      <c r="F2608" s="69">
        <v>4.2960000000000003</v>
      </c>
      <c r="G2608" s="70">
        <v>8.2787000000000006</v>
      </c>
      <c r="H2608" s="70">
        <v>77.432199999999995</v>
      </c>
      <c r="I2608" s="73">
        <v>42437</v>
      </c>
      <c r="J2608" s="73">
        <v>49742</v>
      </c>
      <c r="K2608" s="69">
        <v>2.0699999999999998</v>
      </c>
      <c r="L2608" s="68" t="s">
        <v>2609</v>
      </c>
      <c r="M2608" s="71">
        <v>7.7000000000000002E-3</v>
      </c>
      <c r="N2608" t="str">
        <f>_xll.IMDP("BND",D2608,$N$1,A2608)</f>
        <v>일반</v>
      </c>
      <c r="O2608">
        <f t="shared" si="40"/>
        <v>6.3745990000000002E-2</v>
      </c>
    </row>
    <row r="2609" spans="1:15" x14ac:dyDescent="0.3">
      <c r="A2609" s="73">
        <v>46311</v>
      </c>
      <c r="B2609" s="67" t="s">
        <v>2090</v>
      </c>
      <c r="C2609" s="68" t="s">
        <v>2811</v>
      </c>
      <c r="D2609" s="68" t="s">
        <v>6437</v>
      </c>
      <c r="E2609" s="67" t="s">
        <v>6438</v>
      </c>
      <c r="F2609" s="69">
        <v>4.4009999999999998</v>
      </c>
      <c r="G2609" s="70">
        <v>14.7982</v>
      </c>
      <c r="H2609" s="70">
        <v>271.39260000000002</v>
      </c>
      <c r="I2609" s="73">
        <v>42710</v>
      </c>
      <c r="J2609" s="73">
        <v>53667</v>
      </c>
      <c r="K2609" s="69">
        <v>2.35</v>
      </c>
      <c r="L2609" s="68" t="s">
        <v>2609</v>
      </c>
      <c r="M2609" s="71">
        <v>5.1000000000000004E-3</v>
      </c>
      <c r="N2609" t="str">
        <f>_xll.IMDP("BND",D2609,$N$1,A2609)</f>
        <v>일반</v>
      </c>
      <c r="O2609">
        <f t="shared" si="40"/>
        <v>7.5470820000000008E-2</v>
      </c>
    </row>
    <row r="2610" spans="1:15" x14ac:dyDescent="0.3">
      <c r="A2610" s="73">
        <v>46311</v>
      </c>
      <c r="B2610" s="67" t="s">
        <v>2090</v>
      </c>
      <c r="C2610" s="68" t="s">
        <v>2811</v>
      </c>
      <c r="D2610" s="68" t="s">
        <v>6439</v>
      </c>
      <c r="E2610" s="67" t="s">
        <v>6440</v>
      </c>
      <c r="F2610" s="69">
        <v>4.4009999999999998</v>
      </c>
      <c r="G2610" s="70">
        <v>14.9811</v>
      </c>
      <c r="H2610" s="70">
        <v>277.15929999999997</v>
      </c>
      <c r="I2610" s="73">
        <v>42797</v>
      </c>
      <c r="J2610" s="73">
        <v>53754</v>
      </c>
      <c r="K2610" s="69">
        <v>2.4</v>
      </c>
      <c r="L2610" s="68" t="s">
        <v>2609</v>
      </c>
      <c r="M2610" s="71">
        <v>2.3999999999999998E-3</v>
      </c>
      <c r="N2610" t="str">
        <f>_xll.IMDP("BND",D2610,$N$1,A2610)</f>
        <v>일반</v>
      </c>
      <c r="O2610">
        <f t="shared" si="40"/>
        <v>3.5954639999999996E-2</v>
      </c>
    </row>
    <row r="2611" spans="1:15" x14ac:dyDescent="0.3">
      <c r="A2611" s="73">
        <v>46311</v>
      </c>
      <c r="B2611" s="67" t="s">
        <v>2090</v>
      </c>
      <c r="C2611" s="68" t="s">
        <v>2811</v>
      </c>
      <c r="D2611" s="68" t="s">
        <v>6441</v>
      </c>
      <c r="E2611" s="67" t="s">
        <v>6442</v>
      </c>
      <c r="F2611" s="69">
        <v>4.4020000000000001</v>
      </c>
      <c r="G2611" s="70">
        <v>14.9849</v>
      </c>
      <c r="H2611" s="70">
        <v>277.69299999999998</v>
      </c>
      <c r="I2611" s="73">
        <v>42837</v>
      </c>
      <c r="J2611" s="73">
        <v>53794</v>
      </c>
      <c r="K2611" s="69">
        <v>2.4900000000000002</v>
      </c>
      <c r="L2611" s="68" t="s">
        <v>2609</v>
      </c>
      <c r="M2611" s="71">
        <v>5.1000000000000004E-3</v>
      </c>
      <c r="N2611" t="str">
        <f>_xll.IMDP("BND",D2611,$N$1,A2611)</f>
        <v>일반</v>
      </c>
      <c r="O2611">
        <f t="shared" si="40"/>
        <v>7.642299000000001E-2</v>
      </c>
    </row>
    <row r="2612" spans="1:15" x14ac:dyDescent="0.3">
      <c r="A2612" s="73">
        <v>46311</v>
      </c>
      <c r="B2612" s="67" t="s">
        <v>2090</v>
      </c>
      <c r="C2612" s="68" t="s">
        <v>2811</v>
      </c>
      <c r="D2612" s="68" t="s">
        <v>6443</v>
      </c>
      <c r="E2612" s="67" t="s">
        <v>6444</v>
      </c>
      <c r="F2612" s="69">
        <v>4.4059999999999997</v>
      </c>
      <c r="G2612" s="70">
        <v>15.136200000000001</v>
      </c>
      <c r="H2612" s="70">
        <v>284.68349999999998</v>
      </c>
      <c r="I2612" s="73">
        <v>42936</v>
      </c>
      <c r="J2612" s="73">
        <v>53893</v>
      </c>
      <c r="K2612" s="69">
        <v>2.38</v>
      </c>
      <c r="L2612" s="68" t="s">
        <v>2609</v>
      </c>
      <c r="M2612" s="71">
        <v>2.7000000000000001E-3</v>
      </c>
      <c r="N2612" t="str">
        <f>_xll.IMDP("BND",D2612,$N$1,A2612)</f>
        <v>일반</v>
      </c>
      <c r="O2612">
        <f t="shared" si="40"/>
        <v>4.0867740000000007E-2</v>
      </c>
    </row>
    <row r="2613" spans="1:15" x14ac:dyDescent="0.3">
      <c r="A2613" s="73">
        <v>46311</v>
      </c>
      <c r="B2613" s="67" t="s">
        <v>2090</v>
      </c>
      <c r="C2613" s="68" t="s">
        <v>2811</v>
      </c>
      <c r="D2613" s="68" t="s">
        <v>6445</v>
      </c>
      <c r="E2613" s="67" t="s">
        <v>6446</v>
      </c>
      <c r="F2613" s="69">
        <v>4.3049999999999997</v>
      </c>
      <c r="G2613" s="70">
        <v>9.1705000000000005</v>
      </c>
      <c r="H2613" s="70">
        <v>96.837900000000005</v>
      </c>
      <c r="I2613" s="73">
        <v>42955</v>
      </c>
      <c r="J2613" s="73">
        <v>50260</v>
      </c>
      <c r="K2613" s="69">
        <v>2.44</v>
      </c>
      <c r="L2613" s="68" t="s">
        <v>2609</v>
      </c>
      <c r="M2613" s="71">
        <v>5.8999999999999999E-3</v>
      </c>
      <c r="N2613" t="str">
        <f>_xll.IMDP("BND",D2613,$N$1,A2613)</f>
        <v>일반</v>
      </c>
      <c r="O2613">
        <f t="shared" si="40"/>
        <v>5.410595E-2</v>
      </c>
    </row>
    <row r="2614" spans="1:15" x14ac:dyDescent="0.3">
      <c r="A2614" s="73">
        <v>46311</v>
      </c>
      <c r="B2614" s="67" t="s">
        <v>2090</v>
      </c>
      <c r="C2614" s="68" t="s">
        <v>2811</v>
      </c>
      <c r="D2614" s="68" t="s">
        <v>6447</v>
      </c>
      <c r="E2614" s="67" t="s">
        <v>6448</v>
      </c>
      <c r="F2614" s="69">
        <v>4.4029999999999996</v>
      </c>
      <c r="G2614" s="70">
        <v>15.278600000000001</v>
      </c>
      <c r="H2614" s="70">
        <v>289.08199999999999</v>
      </c>
      <c r="I2614" s="73">
        <v>42990</v>
      </c>
      <c r="J2614" s="73">
        <v>53947</v>
      </c>
      <c r="K2614" s="69">
        <v>2.38</v>
      </c>
      <c r="L2614" s="68" t="s">
        <v>2609</v>
      </c>
      <c r="M2614" s="71">
        <v>5.0000000000000001E-3</v>
      </c>
      <c r="N2614" t="str">
        <f>_xll.IMDP("BND",D2614,$N$1,A2614)</f>
        <v>일반</v>
      </c>
      <c r="O2614">
        <f t="shared" si="40"/>
        <v>7.6393000000000003E-2</v>
      </c>
    </row>
    <row r="2615" spans="1:15" x14ac:dyDescent="0.3">
      <c r="A2615" s="73">
        <v>46311</v>
      </c>
      <c r="B2615" s="67" t="s">
        <v>2090</v>
      </c>
      <c r="C2615" s="68" t="s">
        <v>2811</v>
      </c>
      <c r="D2615" s="68" t="s">
        <v>6449</v>
      </c>
      <c r="E2615" s="67" t="s">
        <v>6450</v>
      </c>
      <c r="F2615" s="69">
        <v>4.3070000000000004</v>
      </c>
      <c r="G2615" s="70">
        <v>9.1896000000000004</v>
      </c>
      <c r="H2615" s="70">
        <v>98.736599999999996</v>
      </c>
      <c r="I2615" s="73">
        <v>43048</v>
      </c>
      <c r="J2615" s="73">
        <v>50353</v>
      </c>
      <c r="K2615" s="69">
        <v>2.65</v>
      </c>
      <c r="L2615" s="68" t="s">
        <v>2609</v>
      </c>
      <c r="M2615" s="71">
        <v>6.4000000000000003E-3</v>
      </c>
      <c r="N2615" t="str">
        <f>_xll.IMDP("BND",D2615,$N$1,A2615)</f>
        <v>일반</v>
      </c>
      <c r="O2615">
        <f t="shared" si="40"/>
        <v>5.8813440000000008E-2</v>
      </c>
    </row>
    <row r="2616" spans="1:15" x14ac:dyDescent="0.3">
      <c r="A2616" s="73">
        <v>46311</v>
      </c>
      <c r="B2616" s="67" t="s">
        <v>2090</v>
      </c>
      <c r="C2616" s="68" t="s">
        <v>2811</v>
      </c>
      <c r="D2616" s="68" t="s">
        <v>6451</v>
      </c>
      <c r="E2616" s="67" t="s">
        <v>6452</v>
      </c>
      <c r="F2616" s="69">
        <v>4.4039999999999999</v>
      </c>
      <c r="G2616" s="70">
        <v>15.0708</v>
      </c>
      <c r="H2616" s="70">
        <v>286.46120000000002</v>
      </c>
      <c r="I2616" s="73">
        <v>43084</v>
      </c>
      <c r="J2616" s="73">
        <v>54041</v>
      </c>
      <c r="K2616" s="69">
        <v>2.5499999999999998</v>
      </c>
      <c r="L2616" s="68" t="s">
        <v>2609</v>
      </c>
      <c r="M2616" s="71">
        <v>5.1999999999999998E-3</v>
      </c>
      <c r="N2616" t="str">
        <f>_xll.IMDP("BND",D2616,$N$1,A2616)</f>
        <v>일반</v>
      </c>
      <c r="O2616">
        <f t="shared" si="40"/>
        <v>7.8368159999999992E-2</v>
      </c>
    </row>
    <row r="2617" spans="1:15" x14ac:dyDescent="0.3">
      <c r="A2617" s="73">
        <v>46311</v>
      </c>
      <c r="B2617" s="67" t="s">
        <v>2090</v>
      </c>
      <c r="C2617" s="68" t="s">
        <v>2811</v>
      </c>
      <c r="D2617" s="68" t="s">
        <v>6453</v>
      </c>
      <c r="E2617" s="67" t="s">
        <v>6454</v>
      </c>
      <c r="F2617" s="69">
        <v>4.4029999999999996</v>
      </c>
      <c r="G2617" s="70">
        <v>14.949299999999999</v>
      </c>
      <c r="H2617" s="70">
        <v>283.89109999999999</v>
      </c>
      <c r="I2617" s="73">
        <v>43168</v>
      </c>
      <c r="J2617" s="73">
        <v>54126</v>
      </c>
      <c r="K2617" s="69">
        <v>2.87</v>
      </c>
      <c r="L2617" s="68" t="s">
        <v>2609</v>
      </c>
      <c r="M2617" s="71">
        <v>4.4000000000000003E-3</v>
      </c>
      <c r="N2617" t="str">
        <f>_xll.IMDP("BND",D2617,$N$1,A2617)</f>
        <v>일반</v>
      </c>
      <c r="O2617">
        <f t="shared" si="40"/>
        <v>6.5776920000000003E-2</v>
      </c>
    </row>
    <row r="2618" spans="1:15" x14ac:dyDescent="0.3">
      <c r="A2618" s="73">
        <v>46311</v>
      </c>
      <c r="B2618" s="67" t="s">
        <v>2090</v>
      </c>
      <c r="C2618" s="68" t="s">
        <v>2811</v>
      </c>
      <c r="D2618" s="68" t="s">
        <v>6455</v>
      </c>
      <c r="E2618" s="67" t="s">
        <v>6456</v>
      </c>
      <c r="F2618" s="69">
        <v>4.4039999999999999</v>
      </c>
      <c r="G2618" s="70">
        <v>15.1892</v>
      </c>
      <c r="H2618" s="70">
        <v>293.59059999999999</v>
      </c>
      <c r="I2618" s="73">
        <v>43273</v>
      </c>
      <c r="J2618" s="73">
        <v>54231</v>
      </c>
      <c r="K2618" s="69">
        <v>2.66</v>
      </c>
      <c r="L2618" s="68" t="s">
        <v>2609</v>
      </c>
      <c r="M2618" s="71">
        <v>5.0000000000000001E-3</v>
      </c>
      <c r="N2618" t="str">
        <f>_xll.IMDP("BND",D2618,$N$1,A2618)</f>
        <v>일반</v>
      </c>
      <c r="O2618">
        <f t="shared" si="40"/>
        <v>7.5946E-2</v>
      </c>
    </row>
    <row r="2619" spans="1:15" x14ac:dyDescent="0.3">
      <c r="A2619" s="73">
        <v>46311</v>
      </c>
      <c r="B2619" s="67" t="s">
        <v>2090</v>
      </c>
      <c r="C2619" s="68" t="s">
        <v>2811</v>
      </c>
      <c r="D2619" s="68" t="s">
        <v>6457</v>
      </c>
      <c r="E2619" s="67" t="s">
        <v>6458</v>
      </c>
      <c r="F2619" s="69">
        <v>4.4029999999999996</v>
      </c>
      <c r="G2619" s="70">
        <v>16.330100000000002</v>
      </c>
      <c r="H2619" s="70">
        <v>330.63099999999997</v>
      </c>
      <c r="I2619" s="73">
        <v>43537</v>
      </c>
      <c r="J2619" s="73">
        <v>54495</v>
      </c>
      <c r="K2619" s="69">
        <v>2.13</v>
      </c>
      <c r="L2619" s="68" t="s">
        <v>2609</v>
      </c>
      <c r="M2619" s="71">
        <v>2.8E-3</v>
      </c>
      <c r="N2619" t="str">
        <f>_xll.IMDP("BND",D2619,$N$1,A2619)</f>
        <v>일반</v>
      </c>
      <c r="O2619">
        <f t="shared" si="40"/>
        <v>4.5724280000000006E-2</v>
      </c>
    </row>
    <row r="2620" spans="1:15" x14ac:dyDescent="0.3">
      <c r="A2620" s="73">
        <v>46311</v>
      </c>
      <c r="B2620" s="67" t="s">
        <v>2090</v>
      </c>
      <c r="C2620" s="68" t="s">
        <v>2811</v>
      </c>
      <c r="D2620" s="68" t="s">
        <v>6459</v>
      </c>
      <c r="E2620" s="67" t="s">
        <v>6460</v>
      </c>
      <c r="F2620" s="69">
        <v>4.4039999999999999</v>
      </c>
      <c r="G2620" s="70">
        <v>17.320599999999999</v>
      </c>
      <c r="H2620" s="70">
        <v>362.98419999999999</v>
      </c>
      <c r="I2620" s="73">
        <v>43664</v>
      </c>
      <c r="J2620" s="73">
        <v>54622</v>
      </c>
      <c r="K2620" s="69">
        <v>1.59</v>
      </c>
      <c r="L2620" s="68" t="s">
        <v>2609</v>
      </c>
      <c r="M2620" s="71">
        <v>3.0999999999999999E-3</v>
      </c>
      <c r="N2620" t="str">
        <f>_xll.IMDP("BND",D2620,$N$1,A2620)</f>
        <v>일반</v>
      </c>
      <c r="O2620">
        <f t="shared" si="40"/>
        <v>5.3693859999999996E-2</v>
      </c>
    </row>
    <row r="2621" spans="1:15" x14ac:dyDescent="0.3">
      <c r="A2621" s="73">
        <v>46311</v>
      </c>
      <c r="B2621" s="67" t="s">
        <v>2090</v>
      </c>
      <c r="C2621" s="68" t="s">
        <v>2811</v>
      </c>
      <c r="D2621" s="68" t="s">
        <v>6461</v>
      </c>
      <c r="E2621" s="67" t="s">
        <v>6462</v>
      </c>
      <c r="F2621" s="69">
        <v>4.4000000000000004</v>
      </c>
      <c r="G2621" s="70">
        <v>18.015899999999998</v>
      </c>
      <c r="H2621" s="70">
        <v>383.9846</v>
      </c>
      <c r="I2621" s="73">
        <v>43706</v>
      </c>
      <c r="J2621" s="73">
        <v>54664</v>
      </c>
      <c r="K2621" s="69">
        <v>1.31</v>
      </c>
      <c r="L2621" s="68" t="s">
        <v>2609</v>
      </c>
      <c r="M2621" s="71">
        <v>2.3E-3</v>
      </c>
      <c r="N2621" t="str">
        <f>_xll.IMDP("BND",D2621,$N$1,A2621)</f>
        <v>일반</v>
      </c>
      <c r="O2621">
        <f t="shared" si="40"/>
        <v>4.1436569999999999E-2</v>
      </c>
    </row>
    <row r="2622" spans="1:15" x14ac:dyDescent="0.3">
      <c r="A2622" s="73">
        <v>46311</v>
      </c>
      <c r="B2622" s="67" t="s">
        <v>2090</v>
      </c>
      <c r="C2622" s="68" t="s">
        <v>2811</v>
      </c>
      <c r="D2622" s="68" t="s">
        <v>6463</v>
      </c>
      <c r="E2622" s="67" t="s">
        <v>6464</v>
      </c>
      <c r="F2622" s="69">
        <v>4.4000000000000004</v>
      </c>
      <c r="G2622" s="70">
        <v>17.737300000000001</v>
      </c>
      <c r="H2622" s="70">
        <v>376.2047</v>
      </c>
      <c r="I2622" s="73">
        <v>43727</v>
      </c>
      <c r="J2622" s="73">
        <v>54685</v>
      </c>
      <c r="K2622" s="69">
        <v>1.47</v>
      </c>
      <c r="L2622" s="68" t="s">
        <v>2609</v>
      </c>
      <c r="M2622" s="71">
        <v>2.0999999999999999E-3</v>
      </c>
      <c r="N2622" t="str">
        <f>_xll.IMDP("BND",D2622,$N$1,A2622)</f>
        <v>일반</v>
      </c>
      <c r="O2622">
        <f t="shared" si="40"/>
        <v>3.7248330000000003E-2</v>
      </c>
    </row>
    <row r="2623" spans="1:15" x14ac:dyDescent="0.3">
      <c r="A2623" s="73">
        <v>46311</v>
      </c>
      <c r="B2623" s="67" t="s">
        <v>2090</v>
      </c>
      <c r="C2623" s="68" t="s">
        <v>2811</v>
      </c>
      <c r="D2623" s="68" t="s">
        <v>1722</v>
      </c>
      <c r="E2623" s="67" t="s">
        <v>1723</v>
      </c>
      <c r="F2623" s="69">
        <v>4.2050000000000001</v>
      </c>
      <c r="G2623" s="70">
        <v>2.8592</v>
      </c>
      <c r="H2623" s="70">
        <v>9.7649000000000008</v>
      </c>
      <c r="I2623" s="73">
        <v>43762</v>
      </c>
      <c r="J2623" s="73">
        <v>47415</v>
      </c>
      <c r="K2623" s="69">
        <v>1.75</v>
      </c>
      <c r="L2623" s="68" t="s">
        <v>2609</v>
      </c>
      <c r="M2623" s="71">
        <v>2.5999999999999999E-3</v>
      </c>
      <c r="N2623" t="str">
        <f>_xll.IMDP("BND",D2623,$N$1,A2623)</f>
        <v>일반</v>
      </c>
      <c r="O2623">
        <f t="shared" si="40"/>
        <v>7.4339199999999992E-3</v>
      </c>
    </row>
    <row r="2624" spans="1:15" x14ac:dyDescent="0.3">
      <c r="A2624" s="73">
        <v>46311</v>
      </c>
      <c r="B2624" s="67" t="s">
        <v>2090</v>
      </c>
      <c r="C2624" s="68" t="s">
        <v>2811</v>
      </c>
      <c r="D2624" s="68" t="s">
        <v>6465</v>
      </c>
      <c r="E2624" s="67" t="s">
        <v>6466</v>
      </c>
      <c r="F2624" s="69">
        <v>4.4039999999999999</v>
      </c>
      <c r="G2624" s="70">
        <v>17.8033</v>
      </c>
      <c r="H2624" s="70">
        <v>383.09609999999998</v>
      </c>
      <c r="I2624" s="73">
        <v>43908</v>
      </c>
      <c r="J2624" s="73">
        <v>54865</v>
      </c>
      <c r="K2624" s="69">
        <v>1.56</v>
      </c>
      <c r="L2624" s="68" t="s">
        <v>2609</v>
      </c>
      <c r="M2624" s="71">
        <v>4.5999999999999999E-3</v>
      </c>
      <c r="N2624" t="str">
        <f>_xll.IMDP("BND",D2624,$N$1,A2624)</f>
        <v>일반</v>
      </c>
      <c r="O2624">
        <f t="shared" si="40"/>
        <v>8.1895179999999998E-2</v>
      </c>
    </row>
    <row r="2625" spans="1:15" x14ac:dyDescent="0.3">
      <c r="A2625" s="73">
        <v>46311</v>
      </c>
      <c r="B2625" s="67" t="s">
        <v>2090</v>
      </c>
      <c r="C2625" s="68" t="s">
        <v>2811</v>
      </c>
      <c r="D2625" s="68" t="s">
        <v>6467</v>
      </c>
      <c r="E2625" s="67" t="s">
        <v>6468</v>
      </c>
      <c r="F2625" s="69">
        <v>4.4020000000000001</v>
      </c>
      <c r="G2625" s="70">
        <v>17.656700000000001</v>
      </c>
      <c r="H2625" s="70">
        <v>379.11270000000002</v>
      </c>
      <c r="I2625" s="73">
        <v>43935</v>
      </c>
      <c r="J2625" s="73">
        <v>54892</v>
      </c>
      <c r="K2625" s="69">
        <v>1.67</v>
      </c>
      <c r="L2625" s="68" t="s">
        <v>2609</v>
      </c>
      <c r="M2625" s="71">
        <v>4.4000000000000003E-3</v>
      </c>
      <c r="N2625" t="str">
        <f>_xll.IMDP("BND",D2625,$N$1,A2625)</f>
        <v>일반</v>
      </c>
      <c r="O2625">
        <f t="shared" si="40"/>
        <v>7.7689480000000005E-2</v>
      </c>
    </row>
    <row r="2626" spans="1:15" x14ac:dyDescent="0.3">
      <c r="A2626" s="73">
        <v>46311</v>
      </c>
      <c r="B2626" s="67" t="s">
        <v>2090</v>
      </c>
      <c r="C2626" s="68" t="s">
        <v>2811</v>
      </c>
      <c r="D2626" s="68" t="s">
        <v>6469</v>
      </c>
      <c r="E2626" s="67" t="s">
        <v>6470</v>
      </c>
      <c r="F2626" s="69">
        <v>4.4059999999999997</v>
      </c>
      <c r="G2626" s="70">
        <v>17.871099999999998</v>
      </c>
      <c r="H2626" s="70">
        <v>389.476</v>
      </c>
      <c r="I2626" s="73">
        <v>44055</v>
      </c>
      <c r="J2626" s="73">
        <v>55012</v>
      </c>
      <c r="K2626" s="69">
        <v>1.61</v>
      </c>
      <c r="L2626" s="68" t="s">
        <v>2609</v>
      </c>
      <c r="M2626" s="71">
        <v>5.4999999999999997E-3</v>
      </c>
      <c r="N2626" t="str">
        <f>_xll.IMDP("BND",D2626,$N$1,A2626)</f>
        <v>일반</v>
      </c>
      <c r="O2626">
        <f t="shared" ref="O2626:O2689" si="41">M2626*G2626</f>
        <v>9.8291049999999991E-2</v>
      </c>
    </row>
    <row r="2627" spans="1:15" x14ac:dyDescent="0.3">
      <c r="A2627" s="73">
        <v>46311</v>
      </c>
      <c r="B2627" s="67" t="s">
        <v>2090</v>
      </c>
      <c r="C2627" s="68" t="s">
        <v>2811</v>
      </c>
      <c r="D2627" s="68" t="s">
        <v>6471</v>
      </c>
      <c r="E2627" s="67" t="s">
        <v>6472</v>
      </c>
      <c r="F2627" s="69">
        <v>4.2320000000000002</v>
      </c>
      <c r="G2627" s="70">
        <v>3.7951999999999999</v>
      </c>
      <c r="H2627" s="70">
        <v>16.531300000000002</v>
      </c>
      <c r="I2627" s="73">
        <v>44120</v>
      </c>
      <c r="J2627" s="73">
        <v>47772</v>
      </c>
      <c r="K2627" s="69">
        <v>1.6</v>
      </c>
      <c r="L2627" s="68" t="s">
        <v>2609</v>
      </c>
      <c r="M2627" s="71">
        <v>8.0000000000000002E-3</v>
      </c>
      <c r="N2627" t="str">
        <f>_xll.IMDP("BND",D2627,$N$1,A2627)</f>
        <v>일반</v>
      </c>
      <c r="O2627">
        <f t="shared" si="41"/>
        <v>3.0361599999999999E-2</v>
      </c>
    </row>
    <row r="2628" spans="1:15" x14ac:dyDescent="0.3">
      <c r="A2628" s="73">
        <v>46311</v>
      </c>
      <c r="B2628" s="67" t="s">
        <v>2090</v>
      </c>
      <c r="C2628" s="68" t="s">
        <v>2811</v>
      </c>
      <c r="D2628" s="68" t="s">
        <v>6473</v>
      </c>
      <c r="E2628" s="67" t="s">
        <v>6474</v>
      </c>
      <c r="F2628" s="69">
        <v>4.2510000000000003</v>
      </c>
      <c r="G2628" s="70">
        <v>4.1109</v>
      </c>
      <c r="H2628" s="70">
        <v>19.417400000000001</v>
      </c>
      <c r="I2628" s="73">
        <v>44266</v>
      </c>
      <c r="J2628" s="73">
        <v>47918</v>
      </c>
      <c r="K2628" s="69">
        <v>2.14</v>
      </c>
      <c r="L2628" s="68" t="s">
        <v>2609</v>
      </c>
      <c r="M2628" s="71">
        <v>5.4999999999999997E-3</v>
      </c>
      <c r="N2628" t="str">
        <f>_xll.IMDP("BND",D2628,$N$1,A2628)</f>
        <v>일반</v>
      </c>
      <c r="O2628">
        <f t="shared" si="41"/>
        <v>2.260995E-2</v>
      </c>
    </row>
    <row r="2629" spans="1:15" x14ac:dyDescent="0.3">
      <c r="A2629" s="73">
        <v>46311</v>
      </c>
      <c r="B2629" s="67" t="s">
        <v>2090</v>
      </c>
      <c r="C2629" s="68" t="s">
        <v>2811</v>
      </c>
      <c r="D2629" s="68" t="s">
        <v>6475</v>
      </c>
      <c r="E2629" s="67" t="s">
        <v>6476</v>
      </c>
      <c r="F2629" s="69">
        <v>4.4210000000000003</v>
      </c>
      <c r="G2629" s="70">
        <v>17.445699999999999</v>
      </c>
      <c r="H2629" s="70">
        <v>385.46100000000001</v>
      </c>
      <c r="I2629" s="73">
        <v>44399</v>
      </c>
      <c r="J2629" s="73">
        <v>55356</v>
      </c>
      <c r="K2629" s="69">
        <v>2.04</v>
      </c>
      <c r="L2629" s="68" t="s">
        <v>2609</v>
      </c>
      <c r="M2629" s="71">
        <v>7.4999999999999997E-3</v>
      </c>
      <c r="N2629" t="str">
        <f>_xll.IMDP("BND",D2629,$N$1,A2629)</f>
        <v>일반</v>
      </c>
      <c r="O2629">
        <f t="shared" si="41"/>
        <v>0.13084274999999998</v>
      </c>
    </row>
    <row r="2630" spans="1:15" x14ac:dyDescent="0.3">
      <c r="A2630" s="73">
        <v>46311</v>
      </c>
      <c r="B2630" s="67" t="s">
        <v>2090</v>
      </c>
      <c r="C2630" s="68" t="s">
        <v>2811</v>
      </c>
      <c r="D2630" s="68" t="s">
        <v>6477</v>
      </c>
      <c r="E2630" s="67" t="s">
        <v>6478</v>
      </c>
      <c r="F2630" s="69">
        <v>4.4279999999999999</v>
      </c>
      <c r="G2630" s="70">
        <v>16.6952</v>
      </c>
      <c r="H2630" s="70">
        <v>365.4282</v>
      </c>
      <c r="I2630" s="73">
        <v>44505</v>
      </c>
      <c r="J2630" s="73">
        <v>55462</v>
      </c>
      <c r="K2630" s="69">
        <v>2.5099999999999998</v>
      </c>
      <c r="L2630" s="68" t="s">
        <v>2609</v>
      </c>
      <c r="M2630" s="71">
        <v>3.7000000000000002E-3</v>
      </c>
      <c r="N2630" t="str">
        <f>_xll.IMDP("BND",D2630,$N$1,A2630)</f>
        <v>일반</v>
      </c>
      <c r="O2630">
        <f t="shared" si="41"/>
        <v>6.1772239999999999E-2</v>
      </c>
    </row>
    <row r="2631" spans="1:15" x14ac:dyDescent="0.3">
      <c r="A2631" s="73">
        <v>46311</v>
      </c>
      <c r="B2631" s="67" t="s">
        <v>2090</v>
      </c>
      <c r="C2631" s="68" t="s">
        <v>2811</v>
      </c>
      <c r="D2631" s="68" t="s">
        <v>6479</v>
      </c>
      <c r="E2631" s="67" t="s">
        <v>6480</v>
      </c>
      <c r="F2631" s="69">
        <v>3.6269999999999998</v>
      </c>
      <c r="G2631" s="70">
        <v>0.36899999999999999</v>
      </c>
      <c r="H2631" s="70">
        <v>0.31740000000000002</v>
      </c>
      <c r="I2631" s="73">
        <v>44624</v>
      </c>
      <c r="J2631" s="73">
        <v>46450</v>
      </c>
      <c r="K2631" s="69">
        <v>2.69</v>
      </c>
      <c r="L2631" s="68" t="s">
        <v>2609</v>
      </c>
      <c r="M2631" s="71">
        <v>4.5999999999999999E-3</v>
      </c>
      <c r="N2631" t="str">
        <f>_xll.IMDP("BND",D2631,$N$1,A2631)</f>
        <v>일반</v>
      </c>
      <c r="O2631">
        <f t="shared" si="41"/>
        <v>1.6974E-3</v>
      </c>
    </row>
    <row r="2632" spans="1:15" x14ac:dyDescent="0.3">
      <c r="A2632" s="73">
        <v>46311</v>
      </c>
      <c r="B2632" s="67" t="s">
        <v>2090</v>
      </c>
      <c r="C2632" s="68" t="s">
        <v>2811</v>
      </c>
      <c r="D2632" s="68" t="s">
        <v>6481</v>
      </c>
      <c r="E2632" s="67" t="s">
        <v>6482</v>
      </c>
      <c r="F2632" s="69">
        <v>3.726</v>
      </c>
      <c r="G2632" s="70">
        <v>0.45850000000000002</v>
      </c>
      <c r="H2632" s="70">
        <v>0.43530000000000002</v>
      </c>
      <c r="I2632" s="73">
        <v>44658</v>
      </c>
      <c r="J2632" s="73">
        <v>46484</v>
      </c>
      <c r="K2632" s="69">
        <v>3.27</v>
      </c>
      <c r="L2632" s="68" t="s">
        <v>2609</v>
      </c>
      <c r="M2632" s="71">
        <v>7.4000000000000003E-3</v>
      </c>
      <c r="N2632" t="str">
        <f>_xll.IMDP("BND",D2632,$N$1,A2632)</f>
        <v>일반</v>
      </c>
      <c r="O2632">
        <f t="shared" si="41"/>
        <v>3.3929000000000003E-3</v>
      </c>
    </row>
    <row r="2633" spans="1:15" x14ac:dyDescent="0.3">
      <c r="A2633" s="73">
        <v>46311</v>
      </c>
      <c r="B2633" s="67" t="s">
        <v>2090</v>
      </c>
      <c r="C2633" s="68" t="s">
        <v>2811</v>
      </c>
      <c r="D2633" s="68" t="s">
        <v>6483</v>
      </c>
      <c r="E2633" s="67" t="s">
        <v>6484</v>
      </c>
      <c r="F2633" s="69">
        <v>3.8279999999999998</v>
      </c>
      <c r="G2633" s="70">
        <v>0.56220000000000003</v>
      </c>
      <c r="H2633" s="70">
        <v>0.59589999999999999</v>
      </c>
      <c r="I2633" s="73">
        <v>44699</v>
      </c>
      <c r="J2633" s="73">
        <v>46525</v>
      </c>
      <c r="K2633" s="69">
        <v>3.48</v>
      </c>
      <c r="L2633" s="68" t="s">
        <v>2609</v>
      </c>
      <c r="M2633" s="71">
        <v>2.3999999999999998E-3</v>
      </c>
      <c r="N2633" t="str">
        <f>_xll.IMDP("BND",D2633,$N$1,A2633)</f>
        <v>일반</v>
      </c>
      <c r="O2633">
        <f t="shared" si="41"/>
        <v>1.34928E-3</v>
      </c>
    </row>
    <row r="2634" spans="1:15" x14ac:dyDescent="0.3">
      <c r="A2634" s="73">
        <v>46311</v>
      </c>
      <c r="B2634" s="67" t="s">
        <v>2090</v>
      </c>
      <c r="C2634" s="68" t="s">
        <v>2811</v>
      </c>
      <c r="D2634" s="68" t="s">
        <v>6485</v>
      </c>
      <c r="E2634" s="67" t="s">
        <v>6486</v>
      </c>
      <c r="F2634" s="69">
        <v>4.4349999999999996</v>
      </c>
      <c r="G2634" s="70">
        <v>15.6</v>
      </c>
      <c r="H2634" s="70">
        <v>334.06470000000002</v>
      </c>
      <c r="I2634" s="73">
        <v>44736</v>
      </c>
      <c r="J2634" s="73">
        <v>55694</v>
      </c>
      <c r="K2634" s="69">
        <v>3.73</v>
      </c>
      <c r="L2634" s="68" t="s">
        <v>2609</v>
      </c>
      <c r="M2634" s="71">
        <v>6.3E-3</v>
      </c>
      <c r="N2634" t="str">
        <f>_xll.IMDP("BND",D2634,$N$1,A2634)</f>
        <v>일반</v>
      </c>
      <c r="O2634">
        <f t="shared" si="41"/>
        <v>9.8279999999999992E-2</v>
      </c>
    </row>
    <row r="2635" spans="1:15" x14ac:dyDescent="0.3">
      <c r="A2635" s="73">
        <v>46311</v>
      </c>
      <c r="B2635" s="67" t="s">
        <v>2090</v>
      </c>
      <c r="C2635" s="68" t="s">
        <v>2811</v>
      </c>
      <c r="D2635" s="68" t="s">
        <v>6487</v>
      </c>
      <c r="E2635" s="67" t="s">
        <v>6488</v>
      </c>
      <c r="F2635" s="69">
        <v>4.367</v>
      </c>
      <c r="G2635" s="70">
        <v>11.6502</v>
      </c>
      <c r="H2635" s="70">
        <v>168.036</v>
      </c>
      <c r="I2635" s="73">
        <v>44763</v>
      </c>
      <c r="J2635" s="73">
        <v>52068</v>
      </c>
      <c r="K2635" s="69">
        <v>3.51</v>
      </c>
      <c r="L2635" s="68" t="s">
        <v>2609</v>
      </c>
      <c r="M2635" s="71">
        <v>3.3999999999999998E-3</v>
      </c>
      <c r="N2635" t="str">
        <f>_xll.IMDP("BND",D2635,$N$1,A2635)</f>
        <v>일반</v>
      </c>
      <c r="O2635">
        <f t="shared" si="41"/>
        <v>3.9610679999999995E-2</v>
      </c>
    </row>
    <row r="2636" spans="1:15" x14ac:dyDescent="0.3">
      <c r="A2636" s="73">
        <v>46311</v>
      </c>
      <c r="B2636" s="67" t="s">
        <v>2090</v>
      </c>
      <c r="C2636" s="68" t="s">
        <v>2811</v>
      </c>
      <c r="D2636" s="68" t="s">
        <v>6489</v>
      </c>
      <c r="E2636" s="67" t="s">
        <v>6490</v>
      </c>
      <c r="F2636" s="69">
        <v>4.4349999999999996</v>
      </c>
      <c r="G2636" s="70">
        <v>15.6348</v>
      </c>
      <c r="H2636" s="70">
        <v>335.02409999999998</v>
      </c>
      <c r="I2636" s="73">
        <v>44806</v>
      </c>
      <c r="J2636" s="73">
        <v>55764</v>
      </c>
      <c r="K2636" s="69">
        <v>3.9</v>
      </c>
      <c r="L2636" s="68" t="s">
        <v>2609</v>
      </c>
      <c r="M2636" s="71">
        <v>4.3E-3</v>
      </c>
      <c r="N2636" t="str">
        <f>_xll.IMDP("BND",D2636,$N$1,A2636)</f>
        <v>일반</v>
      </c>
      <c r="O2636">
        <f t="shared" si="41"/>
        <v>6.7229640000000007E-2</v>
      </c>
    </row>
    <row r="2637" spans="1:15" x14ac:dyDescent="0.3">
      <c r="A2637" s="73">
        <v>46311</v>
      </c>
      <c r="B2637" s="67" t="s">
        <v>2090</v>
      </c>
      <c r="C2637" s="68" t="s">
        <v>2811</v>
      </c>
      <c r="D2637" s="68" t="s">
        <v>6491</v>
      </c>
      <c r="E2637" s="67" t="s">
        <v>6492</v>
      </c>
      <c r="F2637" s="69">
        <v>4.0090000000000003</v>
      </c>
      <c r="G2637" s="70">
        <v>0.9415</v>
      </c>
      <c r="H2637" s="70">
        <v>1.3802000000000001</v>
      </c>
      <c r="I2637" s="73">
        <v>44854</v>
      </c>
      <c r="J2637" s="73">
        <v>46680</v>
      </c>
      <c r="K2637" s="69">
        <v>5.97</v>
      </c>
      <c r="L2637" s="68" t="s">
        <v>2609</v>
      </c>
      <c r="M2637" s="71">
        <v>4.4000000000000003E-3</v>
      </c>
      <c r="N2637" t="str">
        <f>_xll.IMDP("BND",D2637,$N$1,A2637)</f>
        <v>일반</v>
      </c>
      <c r="O2637">
        <f t="shared" si="41"/>
        <v>4.1426000000000006E-3</v>
      </c>
    </row>
    <row r="2638" spans="1:15" x14ac:dyDescent="0.3">
      <c r="A2638" s="73">
        <v>46311</v>
      </c>
      <c r="B2638" s="67" t="s">
        <v>2090</v>
      </c>
      <c r="C2638" s="68" t="s">
        <v>2811</v>
      </c>
      <c r="D2638" s="68" t="s">
        <v>6493</v>
      </c>
      <c r="E2638" s="67" t="s">
        <v>6494</v>
      </c>
      <c r="F2638" s="69">
        <v>4.3769999999999998</v>
      </c>
      <c r="G2638" s="70">
        <v>11.947900000000001</v>
      </c>
      <c r="H2638" s="70">
        <v>177.7328</v>
      </c>
      <c r="I2638" s="73">
        <v>45005</v>
      </c>
      <c r="J2638" s="73">
        <v>52310</v>
      </c>
      <c r="K2638" s="69">
        <v>3.71</v>
      </c>
      <c r="L2638" s="68" t="s">
        <v>2609</v>
      </c>
      <c r="M2638" s="71">
        <v>8.5000000000000006E-3</v>
      </c>
      <c r="N2638" t="str">
        <f>_xll.IMDP("BND",D2638,$N$1,A2638)</f>
        <v>일반</v>
      </c>
      <c r="O2638">
        <f t="shared" si="41"/>
        <v>0.10155715000000001</v>
      </c>
    </row>
    <row r="2639" spans="1:15" x14ac:dyDescent="0.3">
      <c r="A2639" s="73">
        <v>46311</v>
      </c>
      <c r="B2639" s="67" t="s">
        <v>2090</v>
      </c>
      <c r="C2639" s="68" t="s">
        <v>2811</v>
      </c>
      <c r="D2639" s="68" t="s">
        <v>6495</v>
      </c>
      <c r="E2639" s="67" t="s">
        <v>6496</v>
      </c>
      <c r="F2639" s="69">
        <v>4.0309999999999997</v>
      </c>
      <c r="G2639" s="70">
        <v>1.4193</v>
      </c>
      <c r="H2639" s="70">
        <v>2.7690000000000001</v>
      </c>
      <c r="I2639" s="73">
        <v>45036</v>
      </c>
      <c r="J2639" s="73">
        <v>46863</v>
      </c>
      <c r="K2639" s="69">
        <v>3.76</v>
      </c>
      <c r="L2639" s="68" t="s">
        <v>2609</v>
      </c>
      <c r="M2639" s="71">
        <v>7.1000000000000004E-3</v>
      </c>
      <c r="N2639" t="str">
        <f>_xll.IMDP("BND",D2639,$N$1,A2639)</f>
        <v>일반</v>
      </c>
      <c r="O2639">
        <f t="shared" si="41"/>
        <v>1.0077030000000001E-2</v>
      </c>
    </row>
    <row r="2640" spans="1:15" x14ac:dyDescent="0.3">
      <c r="A2640" s="73">
        <v>46311</v>
      </c>
      <c r="B2640" s="67" t="s">
        <v>2090</v>
      </c>
      <c r="C2640" s="68" t="s">
        <v>2811</v>
      </c>
      <c r="D2640" s="68" t="s">
        <v>6497</v>
      </c>
      <c r="E2640" s="67" t="s">
        <v>6498</v>
      </c>
      <c r="F2640" s="69">
        <v>4.0419999999999998</v>
      </c>
      <c r="G2640" s="70">
        <v>1.4823</v>
      </c>
      <c r="H2640" s="70">
        <v>2.9807000000000001</v>
      </c>
      <c r="I2640" s="73">
        <v>45058</v>
      </c>
      <c r="J2640" s="73">
        <v>46885</v>
      </c>
      <c r="K2640" s="69">
        <v>3.62</v>
      </c>
      <c r="L2640" s="68" t="s">
        <v>2609</v>
      </c>
      <c r="M2640" s="71">
        <v>4.7000000000000002E-3</v>
      </c>
      <c r="N2640" t="str">
        <f>_xll.IMDP("BND",D2640,$N$1,A2640)</f>
        <v>일반</v>
      </c>
      <c r="O2640">
        <f t="shared" si="41"/>
        <v>6.9668100000000004E-3</v>
      </c>
    </row>
    <row r="2641" spans="1:15" x14ac:dyDescent="0.3">
      <c r="A2641" s="73">
        <v>46311</v>
      </c>
      <c r="B2641" s="67" t="s">
        <v>2090</v>
      </c>
      <c r="C2641" s="68" t="s">
        <v>2811</v>
      </c>
      <c r="D2641" s="68" t="s">
        <v>6499</v>
      </c>
      <c r="E2641" s="67" t="s">
        <v>6500</v>
      </c>
      <c r="F2641" s="69">
        <v>4.0739999999999998</v>
      </c>
      <c r="G2641" s="70">
        <v>1.5868</v>
      </c>
      <c r="H2641" s="70">
        <v>3.3580000000000001</v>
      </c>
      <c r="I2641" s="73">
        <v>45100</v>
      </c>
      <c r="J2641" s="73">
        <v>46927</v>
      </c>
      <c r="K2641" s="69">
        <v>4.03</v>
      </c>
      <c r="L2641" s="68" t="s">
        <v>2609</v>
      </c>
      <c r="M2641" s="71">
        <v>4.7000000000000002E-3</v>
      </c>
      <c r="N2641" t="str">
        <f>_xll.IMDP("BND",D2641,$N$1,A2641)</f>
        <v>일반</v>
      </c>
      <c r="O2641">
        <f t="shared" si="41"/>
        <v>7.4579600000000005E-3</v>
      </c>
    </row>
    <row r="2642" spans="1:15" x14ac:dyDescent="0.3">
      <c r="A2642" s="73">
        <v>46311</v>
      </c>
      <c r="B2642" s="67" t="s">
        <v>2090</v>
      </c>
      <c r="C2642" s="68" t="s">
        <v>2811</v>
      </c>
      <c r="D2642" s="68" t="s">
        <v>6501</v>
      </c>
      <c r="E2642" s="67" t="s">
        <v>6502</v>
      </c>
      <c r="F2642" s="69">
        <v>4.0910000000000002</v>
      </c>
      <c r="G2642" s="70">
        <v>1.6715</v>
      </c>
      <c r="H2642" s="70">
        <v>3.6749000000000001</v>
      </c>
      <c r="I2642" s="73">
        <v>45131</v>
      </c>
      <c r="J2642" s="73">
        <v>46958</v>
      </c>
      <c r="K2642" s="69">
        <v>3.98</v>
      </c>
      <c r="L2642" s="68" t="s">
        <v>2609</v>
      </c>
      <c r="M2642" s="71">
        <v>5.5999999999999999E-3</v>
      </c>
      <c r="N2642" t="str">
        <f>_xll.IMDP("BND",D2642,$N$1,A2642)</f>
        <v>일반</v>
      </c>
      <c r="O2642">
        <f t="shared" si="41"/>
        <v>9.3603999999999996E-3</v>
      </c>
    </row>
    <row r="2643" spans="1:15" x14ac:dyDescent="0.3">
      <c r="A2643" s="73">
        <v>46311</v>
      </c>
      <c r="B2643" s="67" t="s">
        <v>2090</v>
      </c>
      <c r="C2643" s="68" t="s">
        <v>2811</v>
      </c>
      <c r="D2643" s="68" t="s">
        <v>6503</v>
      </c>
      <c r="E2643" s="67" t="s">
        <v>6504</v>
      </c>
      <c r="F2643" s="69">
        <v>4.4390000000000001</v>
      </c>
      <c r="G2643" s="70">
        <v>15.773999999999999</v>
      </c>
      <c r="H2643" s="70">
        <v>345.7439</v>
      </c>
      <c r="I2643" s="73">
        <v>45191</v>
      </c>
      <c r="J2643" s="73">
        <v>56149</v>
      </c>
      <c r="K2643" s="69">
        <v>4.18</v>
      </c>
      <c r="L2643" s="68" t="s">
        <v>2609</v>
      </c>
      <c r="M2643" s="71">
        <v>7.4999999999999997E-3</v>
      </c>
      <c r="N2643" t="str">
        <f>_xll.IMDP("BND",D2643,$N$1,A2643)</f>
        <v>일반</v>
      </c>
      <c r="O2643">
        <f t="shared" si="41"/>
        <v>0.11830499999999999</v>
      </c>
    </row>
    <row r="2644" spans="1:15" x14ac:dyDescent="0.3">
      <c r="A2644" s="73">
        <v>46311</v>
      </c>
      <c r="B2644" s="67" t="s">
        <v>2090</v>
      </c>
      <c r="C2644" s="68" t="s">
        <v>2811</v>
      </c>
      <c r="D2644" s="68" t="s">
        <v>6505</v>
      </c>
      <c r="E2644" s="67" t="s">
        <v>6506</v>
      </c>
      <c r="F2644" s="69">
        <v>4.1349999999999998</v>
      </c>
      <c r="G2644" s="70">
        <v>1.8616999999999999</v>
      </c>
      <c r="H2644" s="70">
        <v>4.5267999999999997</v>
      </c>
      <c r="I2644" s="73">
        <v>45222</v>
      </c>
      <c r="J2644" s="73">
        <v>47049</v>
      </c>
      <c r="K2644" s="69">
        <v>4.67</v>
      </c>
      <c r="L2644" s="68" t="s">
        <v>2609</v>
      </c>
      <c r="M2644" s="71">
        <v>4.7999999999999996E-3</v>
      </c>
      <c r="N2644" t="str">
        <f>_xll.IMDP("BND",D2644,$N$1,A2644)</f>
        <v>일반</v>
      </c>
      <c r="O2644">
        <f t="shared" si="41"/>
        <v>8.9361599999999985E-3</v>
      </c>
    </row>
    <row r="2645" spans="1:15" x14ac:dyDescent="0.3">
      <c r="A2645" s="73">
        <v>46311</v>
      </c>
      <c r="B2645" s="67" t="s">
        <v>2090</v>
      </c>
      <c r="C2645" s="68" t="s">
        <v>2811</v>
      </c>
      <c r="D2645" s="68" t="s">
        <v>281</v>
      </c>
      <c r="E2645" s="67" t="s">
        <v>282</v>
      </c>
      <c r="F2645" s="69">
        <v>4.1449999999999996</v>
      </c>
      <c r="G2645" s="70">
        <v>2.0163000000000002</v>
      </c>
      <c r="H2645" s="70">
        <v>5.1784999999999997</v>
      </c>
      <c r="I2645" s="73">
        <v>45273</v>
      </c>
      <c r="J2645" s="73">
        <v>47100</v>
      </c>
      <c r="K2645" s="69">
        <v>3.81</v>
      </c>
      <c r="L2645" s="68" t="s">
        <v>2609</v>
      </c>
      <c r="M2645" s="71">
        <v>3.3E-3</v>
      </c>
      <c r="N2645" t="str">
        <f>_xll.IMDP("BND",D2645,$N$1,A2645)</f>
        <v>일반</v>
      </c>
      <c r="O2645">
        <f t="shared" si="41"/>
        <v>6.6537900000000006E-3</v>
      </c>
    </row>
    <row r="2646" spans="1:15" x14ac:dyDescent="0.3">
      <c r="A2646" s="73">
        <v>46311</v>
      </c>
      <c r="B2646" s="67" t="s">
        <v>2090</v>
      </c>
      <c r="C2646" s="68" t="s">
        <v>2811</v>
      </c>
      <c r="D2646" s="68" t="s">
        <v>6507</v>
      </c>
      <c r="E2646" s="67" t="s">
        <v>6508</v>
      </c>
      <c r="F2646" s="69">
        <v>4.1689999999999996</v>
      </c>
      <c r="G2646" s="70">
        <v>2.3054000000000001</v>
      </c>
      <c r="H2646" s="70">
        <v>6.5613999999999999</v>
      </c>
      <c r="I2646" s="73">
        <v>45378</v>
      </c>
      <c r="J2646" s="73">
        <v>47204</v>
      </c>
      <c r="K2646" s="69">
        <v>3.52</v>
      </c>
      <c r="L2646" s="68" t="s">
        <v>2609</v>
      </c>
      <c r="M2646" s="71">
        <v>4.5999999999999999E-3</v>
      </c>
      <c r="N2646" t="str">
        <f>_xll.IMDP("BND",D2646,$N$1,A2646)</f>
        <v>일반</v>
      </c>
      <c r="O2646">
        <f t="shared" si="41"/>
        <v>1.0604840000000001E-2</v>
      </c>
    </row>
    <row r="2647" spans="1:15" x14ac:dyDescent="0.3">
      <c r="A2647" s="73">
        <v>46311</v>
      </c>
      <c r="B2647" s="67" t="s">
        <v>2090</v>
      </c>
      <c r="C2647" s="68" t="s">
        <v>2811</v>
      </c>
      <c r="D2647" s="68" t="s">
        <v>6509</v>
      </c>
      <c r="E2647" s="67" t="s">
        <v>6510</v>
      </c>
      <c r="F2647" s="69">
        <v>4.1689999999999996</v>
      </c>
      <c r="G2647" s="70">
        <v>2.3222</v>
      </c>
      <c r="H2647" s="70">
        <v>6.6467000000000001</v>
      </c>
      <c r="I2647" s="73">
        <v>45385</v>
      </c>
      <c r="J2647" s="73">
        <v>47211</v>
      </c>
      <c r="K2647" s="69">
        <v>3.51</v>
      </c>
      <c r="L2647" s="68" t="s">
        <v>2609</v>
      </c>
      <c r="M2647" s="71">
        <v>3.7000000000000002E-3</v>
      </c>
      <c r="N2647" t="str">
        <f>_xll.IMDP("BND",D2647,$N$1,A2647)</f>
        <v>일반</v>
      </c>
      <c r="O2647">
        <f t="shared" si="41"/>
        <v>8.5921399999999998E-3</v>
      </c>
    </row>
    <row r="2648" spans="1:15" x14ac:dyDescent="0.3">
      <c r="A2648" s="73">
        <v>46311</v>
      </c>
      <c r="B2648" s="67" t="s">
        <v>2090</v>
      </c>
      <c r="C2648" s="68" t="s">
        <v>2811</v>
      </c>
      <c r="D2648" s="68" t="s">
        <v>6511</v>
      </c>
      <c r="E2648" s="67" t="s">
        <v>6512</v>
      </c>
      <c r="F2648" s="69">
        <v>3.843</v>
      </c>
      <c r="G2648" s="70">
        <v>0.57520000000000004</v>
      </c>
      <c r="H2648" s="70">
        <v>0.61729999999999996</v>
      </c>
      <c r="I2648" s="73">
        <v>45435</v>
      </c>
      <c r="J2648" s="73">
        <v>46530</v>
      </c>
      <c r="K2648" s="69">
        <v>3.58</v>
      </c>
      <c r="L2648" s="68" t="s">
        <v>2609</v>
      </c>
      <c r="M2648" s="71">
        <v>6.1000000000000004E-3</v>
      </c>
      <c r="N2648" t="str">
        <f>_xll.IMDP("BND",D2648,$N$1,A2648)</f>
        <v>일반</v>
      </c>
      <c r="O2648">
        <f t="shared" si="41"/>
        <v>3.5087200000000003E-3</v>
      </c>
    </row>
    <row r="2649" spans="1:15" x14ac:dyDescent="0.3">
      <c r="A2649" s="73">
        <v>46311</v>
      </c>
      <c r="B2649" s="67" t="s">
        <v>2090</v>
      </c>
      <c r="C2649" s="68" t="s">
        <v>2811</v>
      </c>
      <c r="D2649" s="68" t="s">
        <v>6513</v>
      </c>
      <c r="E2649" s="67" t="s">
        <v>6514</v>
      </c>
      <c r="F2649" s="69">
        <v>4.18</v>
      </c>
      <c r="G2649" s="70">
        <v>2.4443999999999999</v>
      </c>
      <c r="H2649" s="70">
        <v>7.3872</v>
      </c>
      <c r="I2649" s="73">
        <v>45447</v>
      </c>
      <c r="J2649" s="73">
        <v>47273</v>
      </c>
      <c r="K2649" s="69">
        <v>3.58</v>
      </c>
      <c r="L2649" s="68" t="s">
        <v>2609</v>
      </c>
      <c r="M2649" s="71">
        <v>5.1000000000000004E-3</v>
      </c>
      <c r="N2649" t="str">
        <f>_xll.IMDP("BND",D2649,$N$1,A2649)</f>
        <v>일반</v>
      </c>
      <c r="O2649">
        <f t="shared" si="41"/>
        <v>1.2466440000000001E-2</v>
      </c>
    </row>
    <row r="2650" spans="1:15" x14ac:dyDescent="0.3">
      <c r="A2650" s="73">
        <v>46311</v>
      </c>
      <c r="B2650" s="67" t="s">
        <v>2090</v>
      </c>
      <c r="C2650" s="68" t="s">
        <v>2811</v>
      </c>
      <c r="D2650" s="68" t="s">
        <v>6515</v>
      </c>
      <c r="E2650" s="67" t="s">
        <v>6516</v>
      </c>
      <c r="F2650" s="69">
        <v>4.1870000000000003</v>
      </c>
      <c r="G2650" s="70">
        <v>2.5497000000000001</v>
      </c>
      <c r="H2650" s="70">
        <v>7.9482999999999997</v>
      </c>
      <c r="I2650" s="73">
        <v>45482</v>
      </c>
      <c r="J2650" s="73">
        <v>47308</v>
      </c>
      <c r="K2650" s="69">
        <v>3.27</v>
      </c>
      <c r="L2650" s="68" t="s">
        <v>2609</v>
      </c>
      <c r="M2650" s="71">
        <v>5.0000000000000001E-3</v>
      </c>
      <c r="N2650" t="str">
        <f>_xll.IMDP("BND",D2650,$N$1,A2650)</f>
        <v>일반</v>
      </c>
      <c r="O2650">
        <f t="shared" si="41"/>
        <v>1.2748500000000001E-2</v>
      </c>
    </row>
    <row r="2651" spans="1:15" x14ac:dyDescent="0.3">
      <c r="A2651" s="73">
        <v>46311</v>
      </c>
      <c r="B2651" s="67" t="s">
        <v>2090</v>
      </c>
      <c r="C2651" s="68" t="s">
        <v>2811</v>
      </c>
      <c r="D2651" s="68" t="s">
        <v>6517</v>
      </c>
      <c r="E2651" s="67" t="s">
        <v>6518</v>
      </c>
      <c r="F2651" s="69">
        <v>4.0039999999999996</v>
      </c>
      <c r="G2651" s="70">
        <v>0.90510000000000002</v>
      </c>
      <c r="H2651" s="70">
        <v>1.2665</v>
      </c>
      <c r="I2651" s="73">
        <v>45559</v>
      </c>
      <c r="J2651" s="73">
        <v>46654</v>
      </c>
      <c r="K2651" s="69">
        <v>3.12</v>
      </c>
      <c r="L2651" s="68" t="s">
        <v>2609</v>
      </c>
      <c r="M2651" s="71">
        <v>8.3000000000000001E-3</v>
      </c>
      <c r="N2651" t="str">
        <f>_xll.IMDP("BND",D2651,$N$1,A2651)</f>
        <v>일반</v>
      </c>
      <c r="O2651">
        <f t="shared" si="41"/>
        <v>7.5123300000000002E-3</v>
      </c>
    </row>
    <row r="2652" spans="1:15" x14ac:dyDescent="0.3">
      <c r="A2652" s="73">
        <v>46311</v>
      </c>
      <c r="B2652" s="67" t="s">
        <v>2090</v>
      </c>
      <c r="C2652" s="68" t="s">
        <v>2811</v>
      </c>
      <c r="D2652" s="68" t="s">
        <v>6519</v>
      </c>
      <c r="E2652" s="67" t="s">
        <v>6520</v>
      </c>
      <c r="F2652" s="69">
        <v>4.0019999999999998</v>
      </c>
      <c r="G2652" s="70">
        <v>1.0370999999999999</v>
      </c>
      <c r="H2652" s="70">
        <v>1.6024</v>
      </c>
      <c r="I2652" s="73">
        <v>45614</v>
      </c>
      <c r="J2652" s="73">
        <v>46709</v>
      </c>
      <c r="K2652" s="69">
        <v>3.2</v>
      </c>
      <c r="L2652" s="68" t="s">
        <v>2609</v>
      </c>
      <c r="M2652" s="71">
        <v>6.1000000000000004E-3</v>
      </c>
      <c r="N2652" t="str">
        <f>_xll.IMDP("BND",D2652,$N$1,A2652)</f>
        <v>일반</v>
      </c>
      <c r="O2652">
        <f t="shared" si="41"/>
        <v>6.3263099999999999E-3</v>
      </c>
    </row>
    <row r="2653" spans="1:15" x14ac:dyDescent="0.3">
      <c r="A2653" s="73">
        <v>46311</v>
      </c>
      <c r="B2653" s="67" t="s">
        <v>2090</v>
      </c>
      <c r="C2653" s="68" t="s">
        <v>2811</v>
      </c>
      <c r="D2653" s="68" t="s">
        <v>6521</v>
      </c>
      <c r="E2653" s="67" t="s">
        <v>6522</v>
      </c>
      <c r="F2653" s="69">
        <v>4.4390000000000001</v>
      </c>
      <c r="G2653" s="70">
        <v>17.562799999999999</v>
      </c>
      <c r="H2653" s="70">
        <v>418.61849999999998</v>
      </c>
      <c r="I2653" s="73">
        <v>45632</v>
      </c>
      <c r="J2653" s="73">
        <v>56589</v>
      </c>
      <c r="K2653" s="69">
        <v>2.7</v>
      </c>
      <c r="L2653" s="68" t="s">
        <v>2609</v>
      </c>
      <c r="M2653" s="71">
        <v>4.7000000000000002E-3</v>
      </c>
      <c r="N2653" t="str">
        <f>_xll.IMDP("BND",D2653,$N$1,A2653)</f>
        <v>일반</v>
      </c>
      <c r="O2653">
        <f t="shared" si="41"/>
        <v>8.2545160000000006E-2</v>
      </c>
    </row>
    <row r="2654" spans="1:15" x14ac:dyDescent="0.3">
      <c r="A2654" s="73">
        <v>46311</v>
      </c>
      <c r="B2654" s="67" t="s">
        <v>2090</v>
      </c>
      <c r="C2654" s="68" t="s">
        <v>2811</v>
      </c>
      <c r="D2654" s="68" t="s">
        <v>6523</v>
      </c>
      <c r="E2654" s="67" t="s">
        <v>6524</v>
      </c>
      <c r="F2654" s="69">
        <v>4.0439999999999996</v>
      </c>
      <c r="G2654" s="70">
        <v>1.5042</v>
      </c>
      <c r="H2654" s="70">
        <v>3.0421</v>
      </c>
      <c r="I2654" s="73">
        <v>45792</v>
      </c>
      <c r="J2654" s="73">
        <v>46888</v>
      </c>
      <c r="K2654" s="69">
        <v>2.6</v>
      </c>
      <c r="L2654" s="68" t="s">
        <v>2609</v>
      </c>
      <c r="M2654" s="71">
        <v>5.0000000000000001E-3</v>
      </c>
      <c r="N2654" t="str">
        <f>_xll.IMDP("BND",D2654,$N$1,A2654)</f>
        <v>일반</v>
      </c>
      <c r="O2654">
        <f t="shared" si="41"/>
        <v>7.5209999999999999E-3</v>
      </c>
    </row>
    <row r="2655" spans="1:15" x14ac:dyDescent="0.3">
      <c r="A2655" s="73">
        <v>46311</v>
      </c>
      <c r="B2655" s="67" t="s">
        <v>2090</v>
      </c>
      <c r="C2655" s="68" t="s">
        <v>2811</v>
      </c>
      <c r="D2655" s="68" t="s">
        <v>1621</v>
      </c>
      <c r="E2655" s="67" t="s">
        <v>1622</v>
      </c>
      <c r="F2655" s="69">
        <v>4.3769999999999998</v>
      </c>
      <c r="G2655" s="70">
        <v>13.667899999999999</v>
      </c>
      <c r="H2655" s="70">
        <v>232.72120000000001</v>
      </c>
      <c r="I2655" s="73">
        <v>45881</v>
      </c>
      <c r="J2655" s="73">
        <v>53186</v>
      </c>
      <c r="K2655" s="69">
        <v>2.92</v>
      </c>
      <c r="L2655" s="68" t="s">
        <v>2609</v>
      </c>
      <c r="M2655" s="71">
        <v>4.1999999999999997E-3</v>
      </c>
      <c r="N2655" t="str">
        <f>_xll.IMDP("BND",D2655,$N$1,A2655)</f>
        <v>일반</v>
      </c>
      <c r="O2655">
        <f t="shared" si="41"/>
        <v>5.7405179999999993E-2</v>
      </c>
    </row>
    <row r="2656" spans="1:15" x14ac:dyDescent="0.3">
      <c r="A2656" s="73">
        <v>46311</v>
      </c>
      <c r="B2656" s="67" t="s">
        <v>2090</v>
      </c>
      <c r="C2656" s="68" t="s">
        <v>2811</v>
      </c>
      <c r="D2656" s="68" t="s">
        <v>6525</v>
      </c>
      <c r="E2656" s="67" t="s">
        <v>6526</v>
      </c>
      <c r="F2656" s="69">
        <v>4.2290000000000001</v>
      </c>
      <c r="G2656" s="70">
        <v>3.6034000000000002</v>
      </c>
      <c r="H2656" s="70">
        <v>15.182399999999999</v>
      </c>
      <c r="I2656" s="73">
        <v>45903</v>
      </c>
      <c r="J2656" s="73">
        <v>47729</v>
      </c>
      <c r="K2656" s="69">
        <v>2.78</v>
      </c>
      <c r="L2656" s="68" t="s">
        <v>2609</v>
      </c>
      <c r="M2656" s="71">
        <v>3.0999999999999999E-3</v>
      </c>
      <c r="N2656" t="str">
        <f>_xll.IMDP("BND",D2656,$N$1,A2656)</f>
        <v>일반</v>
      </c>
      <c r="O2656">
        <f t="shared" si="41"/>
        <v>1.117054E-2</v>
      </c>
    </row>
    <row r="2657" spans="1:15" x14ac:dyDescent="0.3">
      <c r="A2657" s="73">
        <v>46311</v>
      </c>
      <c r="B2657" s="67" t="s">
        <v>2090</v>
      </c>
      <c r="C2657" s="68" t="s">
        <v>2811</v>
      </c>
      <c r="D2657" s="68" t="s">
        <v>6527</v>
      </c>
      <c r="E2657" s="67" t="s">
        <v>6528</v>
      </c>
      <c r="F2657" s="69">
        <v>4.2320000000000002</v>
      </c>
      <c r="G2657" s="70">
        <v>3.7162000000000002</v>
      </c>
      <c r="H2657" s="70">
        <v>16.064699999999998</v>
      </c>
      <c r="I2657" s="73">
        <v>45945</v>
      </c>
      <c r="J2657" s="73">
        <v>47771</v>
      </c>
      <c r="K2657" s="69">
        <v>2.8</v>
      </c>
      <c r="L2657" s="68" t="s">
        <v>2609</v>
      </c>
      <c r="M2657" s="71">
        <v>4.4000000000000003E-3</v>
      </c>
      <c r="N2657" t="str">
        <f>_xll.IMDP("BND",D2657,$N$1,A2657)</f>
        <v>일반</v>
      </c>
      <c r="O2657">
        <f t="shared" si="41"/>
        <v>1.6351280000000003E-2</v>
      </c>
    </row>
    <row r="2658" spans="1:15" x14ac:dyDescent="0.3">
      <c r="A2658" s="73">
        <v>46311</v>
      </c>
      <c r="B2658" s="67" t="s">
        <v>2090</v>
      </c>
      <c r="C2658" s="68" t="s">
        <v>2811</v>
      </c>
      <c r="D2658" s="68" t="s">
        <v>6529</v>
      </c>
      <c r="E2658" s="67" t="s">
        <v>6530</v>
      </c>
      <c r="F2658" s="69">
        <v>4.2350000000000003</v>
      </c>
      <c r="G2658" s="70">
        <v>3.6972999999999998</v>
      </c>
      <c r="H2658" s="70">
        <v>16.1617</v>
      </c>
      <c r="I2658" s="73">
        <v>45967</v>
      </c>
      <c r="J2658" s="73">
        <v>47793</v>
      </c>
      <c r="K2658" s="69">
        <v>3.11</v>
      </c>
      <c r="L2658" s="68" t="s">
        <v>2609</v>
      </c>
      <c r="M2658" s="71">
        <v>3.2000000000000002E-3</v>
      </c>
      <c r="N2658" t="str">
        <f>_xll.IMDP("BND",D2658,$N$1,A2658)</f>
        <v>일반</v>
      </c>
      <c r="O2658">
        <f t="shared" si="41"/>
        <v>1.1831359999999999E-2</v>
      </c>
    </row>
    <row r="2659" spans="1:15" x14ac:dyDescent="0.3">
      <c r="A2659" s="73">
        <v>46311</v>
      </c>
      <c r="B2659" s="67" t="s">
        <v>2090</v>
      </c>
      <c r="C2659" s="68" t="s">
        <v>2811</v>
      </c>
      <c r="D2659" s="68" t="s">
        <v>6531</v>
      </c>
      <c r="E2659" s="67" t="s">
        <v>6532</v>
      </c>
      <c r="F2659" s="69">
        <v>4.1479999999999997</v>
      </c>
      <c r="G2659" s="70">
        <v>2.0539999999999998</v>
      </c>
      <c r="H2659" s="70">
        <v>5.3342999999999998</v>
      </c>
      <c r="I2659" s="73">
        <v>46014</v>
      </c>
      <c r="J2659" s="73">
        <v>47109</v>
      </c>
      <c r="K2659" s="69">
        <v>3.25</v>
      </c>
      <c r="L2659" s="68" t="s">
        <v>2609</v>
      </c>
      <c r="M2659" s="71">
        <v>3.7000000000000002E-3</v>
      </c>
      <c r="N2659" t="str">
        <f>_xll.IMDP("BND",D2659,$N$1,A2659)</f>
        <v>일반</v>
      </c>
      <c r="O2659">
        <f t="shared" si="41"/>
        <v>7.5997999999999994E-3</v>
      </c>
    </row>
    <row r="2660" spans="1:15" x14ac:dyDescent="0.3">
      <c r="A2660" s="73">
        <v>46311</v>
      </c>
      <c r="B2660" s="67" t="s">
        <v>2090</v>
      </c>
      <c r="C2660" s="68" t="s">
        <v>2811</v>
      </c>
      <c r="D2660" s="68" t="s">
        <v>6533</v>
      </c>
      <c r="E2660" s="67" t="s">
        <v>6534</v>
      </c>
      <c r="F2660" s="69">
        <v>4.1719999999999997</v>
      </c>
      <c r="G2660" s="70">
        <v>2.3508</v>
      </c>
      <c r="H2660" s="70">
        <v>6.7991000000000001</v>
      </c>
      <c r="I2660" s="73">
        <v>46127</v>
      </c>
      <c r="J2660" s="73">
        <v>47223</v>
      </c>
      <c r="K2660" s="69">
        <v>3.68</v>
      </c>
      <c r="L2660" s="68" t="s">
        <v>2609</v>
      </c>
      <c r="M2660" s="71">
        <v>7.3000000000000001E-3</v>
      </c>
      <c r="N2660" t="str">
        <f>_xll.IMDP("BND",D2660,$N$1,A2660)</f>
        <v>일반</v>
      </c>
      <c r="O2660">
        <f t="shared" si="41"/>
        <v>1.716084E-2</v>
      </c>
    </row>
    <row r="2661" spans="1:15" x14ac:dyDescent="0.3">
      <c r="A2661" s="73">
        <v>46311</v>
      </c>
      <c r="B2661" s="67" t="s">
        <v>2090</v>
      </c>
      <c r="C2661" s="68" t="s">
        <v>2811</v>
      </c>
      <c r="D2661" s="68" t="s">
        <v>263</v>
      </c>
      <c r="E2661" s="67" t="s">
        <v>265</v>
      </c>
      <c r="F2661" s="69">
        <v>4.1820000000000004</v>
      </c>
      <c r="G2661" s="70">
        <v>2.4563000000000001</v>
      </c>
      <c r="H2661" s="70">
        <v>7.4753999999999996</v>
      </c>
      <c r="I2661" s="73">
        <v>46190</v>
      </c>
      <c r="J2661" s="73">
        <v>47284</v>
      </c>
      <c r="K2661" s="69">
        <v>4.1100000000000003</v>
      </c>
      <c r="L2661" s="68" t="s">
        <v>2609</v>
      </c>
      <c r="M2661" s="71">
        <v>6.6E-3</v>
      </c>
      <c r="N2661" t="str">
        <f>_xll.IMDP("BND",D2661,$N$1,A2661)</f>
        <v>일반</v>
      </c>
      <c r="O2661">
        <f t="shared" si="41"/>
        <v>1.621158E-2</v>
      </c>
    </row>
    <row r="2662" spans="1:15" x14ac:dyDescent="0.3">
      <c r="A2662" s="73">
        <v>46311</v>
      </c>
      <c r="B2662" s="67" t="s">
        <v>2090</v>
      </c>
      <c r="C2662" s="68" t="s">
        <v>2811</v>
      </c>
      <c r="D2662" s="68" t="s">
        <v>14169</v>
      </c>
      <c r="E2662" s="67" t="s">
        <v>14170</v>
      </c>
      <c r="F2662" s="69">
        <v>4.1870000000000003</v>
      </c>
      <c r="G2662" s="70">
        <v>2.5213000000000001</v>
      </c>
      <c r="H2662" s="70">
        <v>7.8342999999999998</v>
      </c>
      <c r="I2662" s="73">
        <v>46212</v>
      </c>
      <c r="J2662" s="73">
        <v>47308</v>
      </c>
      <c r="K2662" s="69">
        <v>4.16</v>
      </c>
      <c r="L2662" s="68" t="s">
        <v>2609</v>
      </c>
      <c r="M2662" s="71">
        <v>9.4000000000000004E-3</v>
      </c>
      <c r="N2662" t="str">
        <f>_xll.IMDP("BND",D2662,$N$1,A2662)</f>
        <v>일반</v>
      </c>
      <c r="O2662">
        <f t="shared" si="41"/>
        <v>2.3700220000000001E-2</v>
      </c>
    </row>
    <row r="2663" spans="1:15" x14ac:dyDescent="0.3">
      <c r="A2663" s="73">
        <v>46311</v>
      </c>
      <c r="B2663" s="67" t="s">
        <v>2090</v>
      </c>
      <c r="C2663" s="68" t="s">
        <v>2811</v>
      </c>
      <c r="D2663" s="68" t="s">
        <v>14645</v>
      </c>
      <c r="E2663" s="67" t="s">
        <v>14646</v>
      </c>
      <c r="F2663" s="69">
        <v>4.2699999999999996</v>
      </c>
      <c r="G2663" s="70">
        <v>4.2550999999999997</v>
      </c>
      <c r="H2663" s="70">
        <v>21.377600000000001</v>
      </c>
      <c r="I2663" s="73">
        <v>46238</v>
      </c>
      <c r="J2663" s="73">
        <v>48064</v>
      </c>
      <c r="K2663" s="69">
        <v>4.3</v>
      </c>
      <c r="L2663" s="68" t="s">
        <v>2609</v>
      </c>
      <c r="M2663" s="71">
        <v>7.4999999999999997E-3</v>
      </c>
      <c r="N2663" t="str">
        <f>_xll.IMDP("BND",D2663,$N$1,A2663)</f>
        <v>일반</v>
      </c>
      <c r="O2663">
        <f t="shared" si="41"/>
        <v>3.1913249999999997E-2</v>
      </c>
    </row>
    <row r="2664" spans="1:15" x14ac:dyDescent="0.3">
      <c r="A2664" s="73">
        <v>46311</v>
      </c>
      <c r="B2664" s="67" t="s">
        <v>2090</v>
      </c>
      <c r="C2664" s="68" t="s">
        <v>2811</v>
      </c>
      <c r="D2664" s="68" t="s">
        <v>15471</v>
      </c>
      <c r="E2664" s="67" t="s">
        <v>15472</v>
      </c>
      <c r="F2664" s="69">
        <v>4.2169999999999996</v>
      </c>
      <c r="G2664" s="70">
        <v>3.1206999999999998</v>
      </c>
      <c r="H2664" s="70">
        <v>11.681900000000001</v>
      </c>
      <c r="I2664" s="73">
        <v>46280</v>
      </c>
      <c r="J2664" s="73">
        <v>47557</v>
      </c>
      <c r="K2664" s="69">
        <v>4.45</v>
      </c>
      <c r="L2664" s="68" t="s">
        <v>2609</v>
      </c>
      <c r="M2664" s="71">
        <v>6.6E-3</v>
      </c>
      <c r="N2664" t="str">
        <f>_xll.IMDP("BND",D2664,$N$1,A2664)</f>
        <v>일반</v>
      </c>
      <c r="O2664">
        <f t="shared" si="41"/>
        <v>2.059662E-2</v>
      </c>
    </row>
    <row r="2665" spans="1:15" x14ac:dyDescent="0.3">
      <c r="A2665" s="73">
        <v>46311</v>
      </c>
      <c r="B2665" s="67" t="s">
        <v>2090</v>
      </c>
      <c r="C2665" s="68" t="s">
        <v>2811</v>
      </c>
      <c r="D2665" s="68" t="s">
        <v>15915</v>
      </c>
      <c r="E2665" s="67" t="s">
        <v>15916</v>
      </c>
      <c r="F2665" s="69">
        <v>4.218</v>
      </c>
      <c r="G2665" s="70">
        <v>3.1796000000000002</v>
      </c>
      <c r="H2665" s="70">
        <v>12.0709</v>
      </c>
      <c r="I2665" s="73">
        <v>46301</v>
      </c>
      <c r="J2665" s="73">
        <v>47578</v>
      </c>
      <c r="K2665" s="69">
        <v>4.32</v>
      </c>
      <c r="L2665" s="68" t="s">
        <v>2609</v>
      </c>
      <c r="M2665" s="71">
        <v>6.1000000000000004E-3</v>
      </c>
      <c r="N2665" t="str">
        <f>_xll.IMDP("BND",D2665,$N$1,A2665)</f>
        <v>일반</v>
      </c>
      <c r="O2665">
        <f t="shared" si="41"/>
        <v>1.9395560000000003E-2</v>
      </c>
    </row>
    <row r="2666" spans="1:15" x14ac:dyDescent="0.3">
      <c r="A2666" s="73">
        <v>46311</v>
      </c>
      <c r="B2666" s="67" t="s">
        <v>2090</v>
      </c>
      <c r="C2666" s="68" t="s">
        <v>2811</v>
      </c>
      <c r="D2666" s="68" t="s">
        <v>6535</v>
      </c>
      <c r="E2666" s="67" t="s">
        <v>6536</v>
      </c>
      <c r="F2666" s="69">
        <v>3.7589999999999999</v>
      </c>
      <c r="G2666" s="70">
        <v>0.49170000000000003</v>
      </c>
      <c r="H2666" s="70">
        <v>0.48780000000000001</v>
      </c>
      <c r="I2666" s="73">
        <v>41022</v>
      </c>
      <c r="J2666" s="73">
        <v>46500</v>
      </c>
      <c r="K2666" s="69">
        <v>4.09</v>
      </c>
      <c r="L2666" s="68" t="s">
        <v>2609</v>
      </c>
      <c r="M2666" s="71">
        <v>9.4999999999999998E-3</v>
      </c>
      <c r="N2666" t="str">
        <f>_xll.IMDP("BND",D2666,$N$1,A2666)</f>
        <v>일반</v>
      </c>
      <c r="O2666">
        <f t="shared" si="41"/>
        <v>4.6711499999999998E-3</v>
      </c>
    </row>
    <row r="2667" spans="1:15" x14ac:dyDescent="0.3">
      <c r="A2667" s="73">
        <v>46311</v>
      </c>
      <c r="B2667" s="67" t="s">
        <v>2090</v>
      </c>
      <c r="C2667" s="68" t="s">
        <v>2811</v>
      </c>
      <c r="D2667" s="68" t="s">
        <v>6537</v>
      </c>
      <c r="E2667" s="67" t="s">
        <v>6538</v>
      </c>
      <c r="F2667" s="69">
        <v>4.008</v>
      </c>
      <c r="G2667" s="70">
        <v>0.95509999999999995</v>
      </c>
      <c r="H2667" s="70">
        <v>1.4202999999999999</v>
      </c>
      <c r="I2667" s="73">
        <v>41200</v>
      </c>
      <c r="J2667" s="73">
        <v>46678</v>
      </c>
      <c r="K2667" s="69">
        <v>3.12</v>
      </c>
      <c r="L2667" s="68" t="s">
        <v>2609</v>
      </c>
      <c r="M2667" s="71">
        <v>4.7000000000000002E-3</v>
      </c>
      <c r="N2667" t="str">
        <f>_xll.IMDP("BND",D2667,$N$1,A2667)</f>
        <v>일반</v>
      </c>
      <c r="O2667">
        <f t="shared" si="41"/>
        <v>4.4889700000000001E-3</v>
      </c>
    </row>
    <row r="2668" spans="1:15" x14ac:dyDescent="0.3">
      <c r="A2668" s="73">
        <v>46311</v>
      </c>
      <c r="B2668" s="67" t="s">
        <v>2090</v>
      </c>
      <c r="C2668" s="68" t="s">
        <v>2811</v>
      </c>
      <c r="D2668" s="68" t="s">
        <v>6539</v>
      </c>
      <c r="E2668" s="67" t="s">
        <v>6540</v>
      </c>
      <c r="F2668" s="69">
        <v>4.1879999999999997</v>
      </c>
      <c r="G2668" s="70">
        <v>2.5899000000000001</v>
      </c>
      <c r="H2668" s="70">
        <v>8.1744000000000003</v>
      </c>
      <c r="I2668" s="73">
        <v>41844</v>
      </c>
      <c r="J2668" s="73">
        <v>47323</v>
      </c>
      <c r="K2668" s="69">
        <v>3.25</v>
      </c>
      <c r="L2668" s="68" t="s">
        <v>2609</v>
      </c>
      <c r="M2668" s="71">
        <v>6.7999999999999996E-3</v>
      </c>
      <c r="N2668" t="str">
        <f>_xll.IMDP("BND",D2668,$N$1,A2668)</f>
        <v>일반</v>
      </c>
      <c r="O2668">
        <f t="shared" si="41"/>
        <v>1.761132E-2</v>
      </c>
    </row>
    <row r="2669" spans="1:15" x14ac:dyDescent="0.3">
      <c r="A2669" s="73">
        <v>46311</v>
      </c>
      <c r="B2669" s="67" t="s">
        <v>2090</v>
      </c>
      <c r="C2669" s="68" t="s">
        <v>2811</v>
      </c>
      <c r="D2669" s="68" t="s">
        <v>6541</v>
      </c>
      <c r="E2669" s="67" t="s">
        <v>6542</v>
      </c>
      <c r="F2669" s="69">
        <v>4.2990000000000004</v>
      </c>
      <c r="G2669" s="70">
        <v>8.3385999999999996</v>
      </c>
      <c r="H2669" s="70">
        <v>79.097999999999999</v>
      </c>
      <c r="I2669" s="73">
        <v>42486</v>
      </c>
      <c r="J2669" s="73">
        <v>49791</v>
      </c>
      <c r="K2669" s="69">
        <v>1.98</v>
      </c>
      <c r="L2669" s="68" t="s">
        <v>2609</v>
      </c>
      <c r="M2669" s="71">
        <v>4.1999999999999997E-3</v>
      </c>
      <c r="N2669" t="str">
        <f>_xll.IMDP("BND",D2669,$N$1,A2669)</f>
        <v>일반</v>
      </c>
      <c r="O2669">
        <f t="shared" si="41"/>
        <v>3.5022119999999997E-2</v>
      </c>
    </row>
    <row r="2670" spans="1:15" x14ac:dyDescent="0.3">
      <c r="A2670" s="73">
        <v>46311</v>
      </c>
      <c r="B2670" s="67" t="s">
        <v>2090</v>
      </c>
      <c r="C2670" s="68" t="s">
        <v>2811</v>
      </c>
      <c r="D2670" s="68" t="s">
        <v>6543</v>
      </c>
      <c r="E2670" s="67" t="s">
        <v>6544</v>
      </c>
      <c r="F2670" s="69">
        <v>4.3</v>
      </c>
      <c r="G2670" s="70">
        <v>8.7917000000000005</v>
      </c>
      <c r="H2670" s="70">
        <v>86.262299999999996</v>
      </c>
      <c r="I2670" s="73">
        <v>42591</v>
      </c>
      <c r="J2670" s="73">
        <v>49896</v>
      </c>
      <c r="K2670" s="69">
        <v>1.57</v>
      </c>
      <c r="L2670" s="68" t="s">
        <v>2609</v>
      </c>
      <c r="M2670" s="71">
        <v>2.5000000000000001E-3</v>
      </c>
      <c r="N2670" t="str">
        <f>_xll.IMDP("BND",D2670,$N$1,A2670)</f>
        <v>일반</v>
      </c>
      <c r="O2670">
        <f t="shared" si="41"/>
        <v>2.1979250000000002E-2</v>
      </c>
    </row>
    <row r="2671" spans="1:15" x14ac:dyDescent="0.3">
      <c r="A2671" s="73">
        <v>46311</v>
      </c>
      <c r="B2671" s="67" t="s">
        <v>2090</v>
      </c>
      <c r="C2671" s="68" t="s">
        <v>2811</v>
      </c>
      <c r="D2671" s="68" t="s">
        <v>6545</v>
      </c>
      <c r="E2671" s="67" t="s">
        <v>6546</v>
      </c>
      <c r="F2671" s="69">
        <v>4.399</v>
      </c>
      <c r="G2671" s="70">
        <v>15.31</v>
      </c>
      <c r="H2671" s="70">
        <v>283.99680000000001</v>
      </c>
      <c r="I2671" s="73">
        <v>42670</v>
      </c>
      <c r="J2671" s="73">
        <v>53627</v>
      </c>
      <c r="K2671" s="69">
        <v>1.88</v>
      </c>
      <c r="L2671" s="68" t="s">
        <v>2609</v>
      </c>
      <c r="M2671" s="71">
        <v>2.2000000000000001E-3</v>
      </c>
      <c r="N2671" t="str">
        <f>_xll.IMDP("BND",D2671,$N$1,A2671)</f>
        <v>일반</v>
      </c>
      <c r="O2671">
        <f t="shared" si="41"/>
        <v>3.3682000000000004E-2</v>
      </c>
    </row>
    <row r="2672" spans="1:15" x14ac:dyDescent="0.3">
      <c r="A2672" s="73">
        <v>46311</v>
      </c>
      <c r="B2672" s="67" t="s">
        <v>2090</v>
      </c>
      <c r="C2672" s="68" t="s">
        <v>2811</v>
      </c>
      <c r="D2672" s="68" t="s">
        <v>6547</v>
      </c>
      <c r="E2672" s="67" t="s">
        <v>6548</v>
      </c>
      <c r="F2672" s="69">
        <v>4.3040000000000003</v>
      </c>
      <c r="G2672" s="70">
        <v>9.1620000000000008</v>
      </c>
      <c r="H2672" s="70">
        <v>96.536299999999997</v>
      </c>
      <c r="I2672" s="73">
        <v>42940</v>
      </c>
      <c r="J2672" s="73">
        <v>50245</v>
      </c>
      <c r="K2672" s="69">
        <v>2.37</v>
      </c>
      <c r="L2672" s="68" t="s">
        <v>2609</v>
      </c>
      <c r="M2672" s="71">
        <v>5.1000000000000004E-3</v>
      </c>
      <c r="N2672" t="str">
        <f>_xll.IMDP("BND",D2672,$N$1,A2672)</f>
        <v>일반</v>
      </c>
      <c r="O2672">
        <f t="shared" si="41"/>
        <v>4.6726200000000009E-2</v>
      </c>
    </row>
    <row r="2673" spans="1:15" x14ac:dyDescent="0.3">
      <c r="A2673" s="73">
        <v>46311</v>
      </c>
      <c r="B2673" s="67" t="s">
        <v>2090</v>
      </c>
      <c r="C2673" s="68" t="s">
        <v>2811</v>
      </c>
      <c r="D2673" s="68" t="s">
        <v>6549</v>
      </c>
      <c r="E2673" s="67" t="s">
        <v>6550</v>
      </c>
      <c r="F2673" s="69">
        <v>4.306</v>
      </c>
      <c r="G2673" s="70">
        <v>9.3111999999999995</v>
      </c>
      <c r="H2673" s="70">
        <v>99.369799999999998</v>
      </c>
      <c r="I2673" s="73">
        <v>42997</v>
      </c>
      <c r="J2673" s="73">
        <v>50302</v>
      </c>
      <c r="K2673" s="69">
        <v>2.37</v>
      </c>
      <c r="L2673" s="68" t="s">
        <v>2609</v>
      </c>
      <c r="M2673" s="71">
        <v>1.9E-3</v>
      </c>
      <c r="N2673" t="str">
        <f>_xll.IMDP("BND",D2673,$N$1,A2673)</f>
        <v>일반</v>
      </c>
      <c r="O2673">
        <f t="shared" si="41"/>
        <v>1.769128E-2</v>
      </c>
    </row>
    <row r="2674" spans="1:15" x14ac:dyDescent="0.3">
      <c r="A2674" s="73">
        <v>46311</v>
      </c>
      <c r="B2674" s="67" t="s">
        <v>2090</v>
      </c>
      <c r="C2674" s="68" t="s">
        <v>2811</v>
      </c>
      <c r="D2674" s="68" t="s">
        <v>6551</v>
      </c>
      <c r="E2674" s="67" t="s">
        <v>6552</v>
      </c>
      <c r="F2674" s="69">
        <v>4.4039999999999999</v>
      </c>
      <c r="G2674" s="70">
        <v>16.585000000000001</v>
      </c>
      <c r="H2674" s="70">
        <v>338.24430000000001</v>
      </c>
      <c r="I2674" s="73">
        <v>43560</v>
      </c>
      <c r="J2674" s="73">
        <v>54518</v>
      </c>
      <c r="K2674" s="69">
        <v>2</v>
      </c>
      <c r="L2674" s="68" t="s">
        <v>2609</v>
      </c>
      <c r="M2674" s="71">
        <v>6.4000000000000003E-3</v>
      </c>
      <c r="N2674" t="str">
        <f>_xll.IMDP("BND",D2674,$N$1,A2674)</f>
        <v>일반</v>
      </c>
      <c r="O2674">
        <f t="shared" si="41"/>
        <v>0.10614400000000002</v>
      </c>
    </row>
    <row r="2675" spans="1:15" x14ac:dyDescent="0.3">
      <c r="A2675" s="73">
        <v>46311</v>
      </c>
      <c r="B2675" s="67" t="s">
        <v>2090</v>
      </c>
      <c r="C2675" s="68" t="s">
        <v>2811</v>
      </c>
      <c r="D2675" s="68" t="s">
        <v>6553</v>
      </c>
      <c r="E2675" s="67" t="s">
        <v>6554</v>
      </c>
      <c r="F2675" s="69">
        <v>4.3979999999999997</v>
      </c>
      <c r="G2675" s="70">
        <v>17.659099999999999</v>
      </c>
      <c r="H2675" s="70">
        <v>372.9529</v>
      </c>
      <c r="I2675" s="73">
        <v>43672</v>
      </c>
      <c r="J2675" s="73">
        <v>54630</v>
      </c>
      <c r="K2675" s="69">
        <v>1.44</v>
      </c>
      <c r="L2675" s="68" t="s">
        <v>2609</v>
      </c>
      <c r="M2675" s="71">
        <v>2.8999999999999998E-3</v>
      </c>
      <c r="N2675" t="str">
        <f>_xll.IMDP("BND",D2675,$N$1,A2675)</f>
        <v>일반</v>
      </c>
      <c r="O2675">
        <f t="shared" si="41"/>
        <v>5.1211389999999996E-2</v>
      </c>
    </row>
    <row r="2676" spans="1:15" x14ac:dyDescent="0.3">
      <c r="A2676" s="73">
        <v>46311</v>
      </c>
      <c r="B2676" s="67" t="s">
        <v>2090</v>
      </c>
      <c r="C2676" s="68" t="s">
        <v>2811</v>
      </c>
      <c r="D2676" s="68" t="s">
        <v>1743</v>
      </c>
      <c r="E2676" s="67" t="s">
        <v>1745</v>
      </c>
      <c r="F2676" s="69">
        <v>4.0149999999999997</v>
      </c>
      <c r="G2676" s="70">
        <v>1.2871999999999999</v>
      </c>
      <c r="H2676" s="70">
        <v>2.2980999999999998</v>
      </c>
      <c r="I2676" s="73">
        <v>44243</v>
      </c>
      <c r="J2676" s="73">
        <v>46799</v>
      </c>
      <c r="K2676" s="69">
        <v>1.73</v>
      </c>
      <c r="L2676" s="68" t="s">
        <v>2609</v>
      </c>
      <c r="M2676" s="71">
        <v>6.7999999999999996E-3</v>
      </c>
      <c r="N2676" t="str">
        <f>_xll.IMDP("BND",D2676,$N$1,A2676)</f>
        <v>일반</v>
      </c>
      <c r="O2676">
        <f t="shared" si="41"/>
        <v>8.7529599999999989E-3</v>
      </c>
    </row>
    <row r="2677" spans="1:15" x14ac:dyDescent="0.3">
      <c r="A2677" s="73">
        <v>46311</v>
      </c>
      <c r="B2677" s="67" t="s">
        <v>2090</v>
      </c>
      <c r="C2677" s="68" t="s">
        <v>2811</v>
      </c>
      <c r="D2677" s="68" t="s">
        <v>6555</v>
      </c>
      <c r="E2677" s="67" t="s">
        <v>6556</v>
      </c>
      <c r="F2677" s="69">
        <v>4.2549999999999999</v>
      </c>
      <c r="G2677" s="70">
        <v>4.2031000000000001</v>
      </c>
      <c r="H2677" s="70">
        <v>20.221699999999998</v>
      </c>
      <c r="I2677" s="73">
        <v>44300</v>
      </c>
      <c r="J2677" s="73">
        <v>47952</v>
      </c>
      <c r="K2677" s="69">
        <v>2.11</v>
      </c>
      <c r="L2677" s="68" t="s">
        <v>2609</v>
      </c>
      <c r="M2677" s="71">
        <v>2.0999999999999999E-3</v>
      </c>
      <c r="N2677" t="str">
        <f>_xll.IMDP("BND",D2677,$N$1,A2677)</f>
        <v>일반</v>
      </c>
      <c r="O2677">
        <f t="shared" si="41"/>
        <v>8.8265099999999992E-3</v>
      </c>
    </row>
    <row r="2678" spans="1:15" x14ac:dyDescent="0.3">
      <c r="A2678" s="73">
        <v>46311</v>
      </c>
      <c r="B2678" s="67" t="s">
        <v>2090</v>
      </c>
      <c r="C2678" s="68" t="s">
        <v>2811</v>
      </c>
      <c r="D2678" s="68" t="s">
        <v>6557</v>
      </c>
      <c r="E2678" s="67" t="s">
        <v>6558</v>
      </c>
      <c r="F2678" s="69">
        <v>4.4320000000000004</v>
      </c>
      <c r="G2678" s="70">
        <v>16.7117</v>
      </c>
      <c r="H2678" s="70">
        <v>366.46289999999999</v>
      </c>
      <c r="I2678" s="73">
        <v>44599</v>
      </c>
      <c r="J2678" s="73">
        <v>55556</v>
      </c>
      <c r="K2678" s="69">
        <v>2.68</v>
      </c>
      <c r="L2678" s="68" t="s">
        <v>2609</v>
      </c>
      <c r="M2678" s="71">
        <v>3.3999999999999998E-3</v>
      </c>
      <c r="N2678" t="str">
        <f>_xll.IMDP("BND",D2678,$N$1,A2678)</f>
        <v>일반</v>
      </c>
      <c r="O2678">
        <f t="shared" si="41"/>
        <v>5.681978E-2</v>
      </c>
    </row>
    <row r="2679" spans="1:15" x14ac:dyDescent="0.3">
      <c r="A2679" s="73">
        <v>46311</v>
      </c>
      <c r="B2679" s="67" t="s">
        <v>2090</v>
      </c>
      <c r="C2679" s="68" t="s">
        <v>2811</v>
      </c>
      <c r="D2679" s="68" t="s">
        <v>6559</v>
      </c>
      <c r="E2679" s="67" t="s">
        <v>6560</v>
      </c>
      <c r="F2679" s="69">
        <v>4.4329999999999998</v>
      </c>
      <c r="G2679" s="70">
        <v>16.6203</v>
      </c>
      <c r="H2679" s="70">
        <v>363.63850000000002</v>
      </c>
      <c r="I2679" s="73">
        <v>44624</v>
      </c>
      <c r="J2679" s="73">
        <v>55582</v>
      </c>
      <c r="K2679" s="69">
        <v>2.8</v>
      </c>
      <c r="L2679" s="68" t="s">
        <v>2609</v>
      </c>
      <c r="M2679" s="71">
        <v>4.8999999999999998E-3</v>
      </c>
      <c r="N2679" t="str">
        <f>_xll.IMDP("BND",D2679,$N$1,A2679)</f>
        <v>일반</v>
      </c>
      <c r="O2679">
        <f t="shared" si="41"/>
        <v>8.143947E-2</v>
      </c>
    </row>
    <row r="2680" spans="1:15" x14ac:dyDescent="0.3">
      <c r="A2680" s="73">
        <v>46311</v>
      </c>
      <c r="B2680" s="67" t="s">
        <v>2090</v>
      </c>
      <c r="C2680" s="68" t="s">
        <v>2811</v>
      </c>
      <c r="D2680" s="68" t="s">
        <v>6561</v>
      </c>
      <c r="E2680" s="67" t="s">
        <v>6562</v>
      </c>
      <c r="F2680" s="69">
        <v>4.4340000000000002</v>
      </c>
      <c r="G2680" s="70">
        <v>16.230799999999999</v>
      </c>
      <c r="H2680" s="70">
        <v>351.12040000000002</v>
      </c>
      <c r="I2680" s="73">
        <v>44658</v>
      </c>
      <c r="J2680" s="73">
        <v>55616</v>
      </c>
      <c r="K2680" s="69">
        <v>3.21</v>
      </c>
      <c r="L2680" s="68" t="s">
        <v>2609</v>
      </c>
      <c r="M2680" s="71">
        <v>3.0000000000000001E-3</v>
      </c>
      <c r="N2680" t="str">
        <f>_xll.IMDP("BND",D2680,$N$1,A2680)</f>
        <v>일반</v>
      </c>
      <c r="O2680">
        <f t="shared" si="41"/>
        <v>4.8692399999999997E-2</v>
      </c>
    </row>
    <row r="2681" spans="1:15" x14ac:dyDescent="0.3">
      <c r="A2681" s="73">
        <v>46311</v>
      </c>
      <c r="B2681" s="67" t="s">
        <v>2090</v>
      </c>
      <c r="C2681" s="68" t="s">
        <v>2811</v>
      </c>
      <c r="D2681" s="68" t="s">
        <v>6563</v>
      </c>
      <c r="E2681" s="67" t="s">
        <v>6564</v>
      </c>
      <c r="F2681" s="69">
        <v>4.4349999999999996</v>
      </c>
      <c r="G2681" s="70">
        <v>15.8864</v>
      </c>
      <c r="H2681" s="70">
        <v>343.38279999999997</v>
      </c>
      <c r="I2681" s="73">
        <v>44699</v>
      </c>
      <c r="J2681" s="73">
        <v>55657</v>
      </c>
      <c r="K2681" s="69">
        <v>3.34</v>
      </c>
      <c r="L2681" s="68" t="s">
        <v>2609</v>
      </c>
      <c r="M2681" s="71">
        <v>5.8999999999999999E-3</v>
      </c>
      <c r="N2681" t="str">
        <f>_xll.IMDP("BND",D2681,$N$1,A2681)</f>
        <v>일반</v>
      </c>
      <c r="O2681">
        <f t="shared" si="41"/>
        <v>9.3729759999999995E-2</v>
      </c>
    </row>
    <row r="2682" spans="1:15" x14ac:dyDescent="0.3">
      <c r="A2682" s="73">
        <v>46311</v>
      </c>
      <c r="B2682" s="67" t="s">
        <v>2090</v>
      </c>
      <c r="C2682" s="68" t="s">
        <v>2811</v>
      </c>
      <c r="D2682" s="68" t="s">
        <v>6565</v>
      </c>
      <c r="E2682" s="67" t="s">
        <v>6566</v>
      </c>
      <c r="F2682" s="69">
        <v>4.0049999999999999</v>
      </c>
      <c r="G2682" s="70">
        <v>0.9083</v>
      </c>
      <c r="H2682" s="70">
        <v>1.2762</v>
      </c>
      <c r="I2682" s="73">
        <v>44831</v>
      </c>
      <c r="J2682" s="73">
        <v>46657</v>
      </c>
      <c r="K2682" s="69">
        <v>5.26</v>
      </c>
      <c r="L2682" s="68" t="s">
        <v>2609</v>
      </c>
      <c r="M2682" s="71">
        <v>2.8E-3</v>
      </c>
      <c r="N2682" t="str">
        <f>_xll.IMDP("BND",D2682,$N$1,A2682)</f>
        <v>일반</v>
      </c>
      <c r="O2682">
        <f t="shared" si="41"/>
        <v>2.54324E-3</v>
      </c>
    </row>
    <row r="2683" spans="1:15" x14ac:dyDescent="0.3">
      <c r="A2683" s="73">
        <v>46311</v>
      </c>
      <c r="B2683" s="67" t="s">
        <v>2090</v>
      </c>
      <c r="C2683" s="68" t="s">
        <v>2811</v>
      </c>
      <c r="D2683" s="68" t="s">
        <v>6567</v>
      </c>
      <c r="E2683" s="67" t="s">
        <v>6568</v>
      </c>
      <c r="F2683" s="69">
        <v>4.0199999999999996</v>
      </c>
      <c r="G2683" s="70">
        <v>1.2905</v>
      </c>
      <c r="H2683" s="70">
        <v>2.3201999999999998</v>
      </c>
      <c r="I2683" s="73">
        <v>44980</v>
      </c>
      <c r="J2683" s="73">
        <v>46806</v>
      </c>
      <c r="K2683" s="69">
        <v>3.92</v>
      </c>
      <c r="L2683" s="68" t="s">
        <v>2609</v>
      </c>
      <c r="M2683" s="71">
        <v>2.8E-3</v>
      </c>
      <c r="N2683" t="str">
        <f>_xll.IMDP("BND",D2683,$N$1,A2683)</f>
        <v>일반</v>
      </c>
      <c r="O2683">
        <f t="shared" si="41"/>
        <v>3.6134000000000001E-3</v>
      </c>
    </row>
    <row r="2684" spans="1:15" x14ac:dyDescent="0.3">
      <c r="A2684" s="73">
        <v>46311</v>
      </c>
      <c r="B2684" s="67" t="s">
        <v>2090</v>
      </c>
      <c r="C2684" s="68" t="s">
        <v>2811</v>
      </c>
      <c r="D2684" s="68" t="s">
        <v>6569</v>
      </c>
      <c r="E2684" s="67" t="s">
        <v>6570</v>
      </c>
      <c r="F2684" s="69">
        <v>4.3769999999999998</v>
      </c>
      <c r="G2684" s="70">
        <v>12.0121</v>
      </c>
      <c r="H2684" s="70">
        <v>179.1824</v>
      </c>
      <c r="I2684" s="73">
        <v>45014</v>
      </c>
      <c r="J2684" s="73">
        <v>52319</v>
      </c>
      <c r="K2684" s="69">
        <v>3.64</v>
      </c>
      <c r="L2684" s="68" t="s">
        <v>2609</v>
      </c>
      <c r="M2684" s="71">
        <v>5.1000000000000004E-3</v>
      </c>
      <c r="N2684" t="str">
        <f>_xll.IMDP("BND",D2684,$N$1,A2684)</f>
        <v>일반</v>
      </c>
      <c r="O2684">
        <f t="shared" si="41"/>
        <v>6.1261710000000004E-2</v>
      </c>
    </row>
    <row r="2685" spans="1:15" x14ac:dyDescent="0.3">
      <c r="A2685" s="73">
        <v>46311</v>
      </c>
      <c r="B2685" s="67" t="s">
        <v>2090</v>
      </c>
      <c r="C2685" s="68" t="s">
        <v>2811</v>
      </c>
      <c r="D2685" s="68" t="s">
        <v>6571</v>
      </c>
      <c r="E2685" s="67" t="s">
        <v>6572</v>
      </c>
      <c r="F2685" s="69">
        <v>4.0590000000000002</v>
      </c>
      <c r="G2685" s="70">
        <v>1.5243</v>
      </c>
      <c r="H2685" s="70">
        <v>3.1335000000000002</v>
      </c>
      <c r="I2685" s="73">
        <v>45076</v>
      </c>
      <c r="J2685" s="73">
        <v>46903</v>
      </c>
      <c r="K2685" s="69">
        <v>4.0599999999999996</v>
      </c>
      <c r="L2685" s="68" t="s">
        <v>2609</v>
      </c>
      <c r="M2685" s="71">
        <v>5.5999999999999999E-3</v>
      </c>
      <c r="N2685" t="str">
        <f>_xll.IMDP("BND",D2685,$N$1,A2685)</f>
        <v>일반</v>
      </c>
      <c r="O2685">
        <f t="shared" si="41"/>
        <v>8.5360799999999997E-3</v>
      </c>
    </row>
    <row r="2686" spans="1:15" x14ac:dyDescent="0.3">
      <c r="A2686" s="73">
        <v>46311</v>
      </c>
      <c r="B2686" s="67" t="s">
        <v>2090</v>
      </c>
      <c r="C2686" s="68" t="s">
        <v>2811</v>
      </c>
      <c r="D2686" s="68" t="s">
        <v>6573</v>
      </c>
      <c r="E2686" s="67" t="s">
        <v>6574</v>
      </c>
      <c r="F2686" s="69">
        <v>4.4370000000000003</v>
      </c>
      <c r="G2686" s="70">
        <v>15.856999999999999</v>
      </c>
      <c r="H2686" s="70">
        <v>348.86</v>
      </c>
      <c r="I2686" s="73">
        <v>45131</v>
      </c>
      <c r="J2686" s="73">
        <v>56089</v>
      </c>
      <c r="K2686" s="69">
        <v>3.89</v>
      </c>
      <c r="L2686" s="68" t="s">
        <v>2609</v>
      </c>
      <c r="M2686" s="71">
        <v>8.0999999999999996E-3</v>
      </c>
      <c r="N2686" t="str">
        <f>_xll.IMDP("BND",D2686,$N$1,A2686)</f>
        <v>일반</v>
      </c>
      <c r="O2686">
        <f t="shared" si="41"/>
        <v>0.12844169999999999</v>
      </c>
    </row>
    <row r="2687" spans="1:15" x14ac:dyDescent="0.3">
      <c r="A2687" s="73">
        <v>46311</v>
      </c>
      <c r="B2687" s="67" t="s">
        <v>2090</v>
      </c>
      <c r="C2687" s="68" t="s">
        <v>2811</v>
      </c>
      <c r="D2687" s="68" t="s">
        <v>6575</v>
      </c>
      <c r="E2687" s="67" t="s">
        <v>6576</v>
      </c>
      <c r="F2687" s="69">
        <v>4.2779999999999996</v>
      </c>
      <c r="G2687" s="70">
        <v>6.0956999999999999</v>
      </c>
      <c r="H2687" s="70">
        <v>43.7104</v>
      </c>
      <c r="I2687" s="73">
        <v>45273</v>
      </c>
      <c r="J2687" s="73">
        <v>48926</v>
      </c>
      <c r="K2687" s="69">
        <v>3.82</v>
      </c>
      <c r="L2687" s="68" t="s">
        <v>2609</v>
      </c>
      <c r="M2687" s="71">
        <v>0.01</v>
      </c>
      <c r="N2687" t="str">
        <f>_xll.IMDP("BND",D2687,$N$1,A2687)</f>
        <v>일반</v>
      </c>
      <c r="O2687">
        <f t="shared" si="41"/>
        <v>6.0956999999999997E-2</v>
      </c>
    </row>
    <row r="2688" spans="1:15" x14ac:dyDescent="0.3">
      <c r="A2688" s="73">
        <v>46311</v>
      </c>
      <c r="B2688" s="67" t="s">
        <v>2090</v>
      </c>
      <c r="C2688" s="68" t="s">
        <v>2811</v>
      </c>
      <c r="D2688" s="68" t="s">
        <v>6577</v>
      </c>
      <c r="E2688" s="67" t="s">
        <v>6578</v>
      </c>
      <c r="F2688" s="69">
        <v>4.2809999999999997</v>
      </c>
      <c r="G2688" s="70">
        <v>6.4192</v>
      </c>
      <c r="H2688" s="70">
        <v>47.791899999999998</v>
      </c>
      <c r="I2688" s="73">
        <v>45378</v>
      </c>
      <c r="J2688" s="73">
        <v>49030</v>
      </c>
      <c r="K2688" s="69">
        <v>3.59</v>
      </c>
      <c r="L2688" s="68" t="s">
        <v>2609</v>
      </c>
      <c r="M2688" s="71">
        <v>5.3E-3</v>
      </c>
      <c r="N2688" t="str">
        <f>_xll.IMDP("BND",D2688,$N$1,A2688)</f>
        <v>일반</v>
      </c>
      <c r="O2688">
        <f t="shared" si="41"/>
        <v>3.4021759999999998E-2</v>
      </c>
    </row>
    <row r="2689" spans="1:15" x14ac:dyDescent="0.3">
      <c r="A2689" s="73">
        <v>46311</v>
      </c>
      <c r="B2689" s="67" t="s">
        <v>2090</v>
      </c>
      <c r="C2689" s="68" t="s">
        <v>2811</v>
      </c>
      <c r="D2689" s="68" t="s">
        <v>6579</v>
      </c>
      <c r="E2689" s="67" t="s">
        <v>6580</v>
      </c>
      <c r="F2689" s="69">
        <v>4.2809999999999997</v>
      </c>
      <c r="G2689" s="70">
        <v>6.4387999999999996</v>
      </c>
      <c r="H2689" s="70">
        <v>48.043599999999998</v>
      </c>
      <c r="I2689" s="73">
        <v>45385</v>
      </c>
      <c r="J2689" s="73">
        <v>49037</v>
      </c>
      <c r="K2689" s="69">
        <v>3.57</v>
      </c>
      <c r="L2689" s="68" t="s">
        <v>2609</v>
      </c>
      <c r="M2689" s="71">
        <v>4.4000000000000003E-3</v>
      </c>
      <c r="N2689" t="str">
        <f>_xll.IMDP("BND",D2689,$N$1,A2689)</f>
        <v>일반</v>
      </c>
      <c r="O2689">
        <f t="shared" si="41"/>
        <v>2.833072E-2</v>
      </c>
    </row>
    <row r="2690" spans="1:15" x14ac:dyDescent="0.3">
      <c r="A2690" s="73">
        <v>46311</v>
      </c>
      <c r="B2690" s="67" t="s">
        <v>2090</v>
      </c>
      <c r="C2690" s="68" t="s">
        <v>2811</v>
      </c>
      <c r="D2690" s="68" t="s">
        <v>6581</v>
      </c>
      <c r="E2690" s="67" t="s">
        <v>6582</v>
      </c>
      <c r="F2690" s="69">
        <v>4.1779999999999999</v>
      </c>
      <c r="G2690" s="70">
        <v>2.4148000000000001</v>
      </c>
      <c r="H2690" s="70">
        <v>7.2283999999999997</v>
      </c>
      <c r="I2690" s="73">
        <v>45435</v>
      </c>
      <c r="J2690" s="73">
        <v>47261</v>
      </c>
      <c r="K2690" s="69">
        <v>3.57</v>
      </c>
      <c r="L2690" s="68" t="s">
        <v>2609</v>
      </c>
      <c r="M2690" s="71">
        <v>3.2000000000000002E-3</v>
      </c>
      <c r="N2690" t="str">
        <f>_xll.IMDP("BND",D2690,$N$1,A2690)</f>
        <v>일반</v>
      </c>
      <c r="O2690">
        <f t="shared" ref="O2690:O2753" si="42">M2690*G2690</f>
        <v>7.7273600000000008E-3</v>
      </c>
    </row>
    <row r="2691" spans="1:15" x14ac:dyDescent="0.3">
      <c r="A2691" s="73">
        <v>46311</v>
      </c>
      <c r="B2691" s="67" t="s">
        <v>2090</v>
      </c>
      <c r="C2691" s="68" t="s">
        <v>2811</v>
      </c>
      <c r="D2691" s="68" t="s">
        <v>6583</v>
      </c>
      <c r="E2691" s="67" t="s">
        <v>6584</v>
      </c>
      <c r="F2691" s="69">
        <v>4.28</v>
      </c>
      <c r="G2691" s="70">
        <v>6.5788000000000002</v>
      </c>
      <c r="H2691" s="70">
        <v>50.517899999999997</v>
      </c>
      <c r="I2691" s="73">
        <v>45469</v>
      </c>
      <c r="J2691" s="73">
        <v>49121</v>
      </c>
      <c r="K2691" s="69">
        <v>3.41</v>
      </c>
      <c r="L2691" s="68" t="s">
        <v>2609</v>
      </c>
      <c r="M2691" s="71">
        <v>8.8000000000000005E-3</v>
      </c>
      <c r="N2691" t="str">
        <f>_xll.IMDP("BND",D2691,$N$1,A2691)</f>
        <v>일반</v>
      </c>
      <c r="O2691">
        <f t="shared" si="42"/>
        <v>5.7893440000000004E-2</v>
      </c>
    </row>
    <row r="2692" spans="1:15" x14ac:dyDescent="0.3">
      <c r="A2692" s="73">
        <v>46311</v>
      </c>
      <c r="B2692" s="67" t="s">
        <v>2090</v>
      </c>
      <c r="C2692" s="68" t="s">
        <v>2811</v>
      </c>
      <c r="D2692" s="68" t="s">
        <v>6585</v>
      </c>
      <c r="E2692" s="67" t="s">
        <v>6586</v>
      </c>
      <c r="F2692" s="69">
        <v>3.9670000000000001</v>
      </c>
      <c r="G2692" s="70">
        <v>0.73829999999999996</v>
      </c>
      <c r="H2692" s="70">
        <v>0.91080000000000005</v>
      </c>
      <c r="I2692" s="73">
        <v>45496</v>
      </c>
      <c r="J2692" s="73">
        <v>46591</v>
      </c>
      <c r="K2692" s="69">
        <v>3.21</v>
      </c>
      <c r="L2692" s="68" t="s">
        <v>2609</v>
      </c>
      <c r="M2692" s="71">
        <v>6.4999999999999997E-3</v>
      </c>
      <c r="N2692" t="str">
        <f>_xll.IMDP("BND",D2692,$N$1,A2692)</f>
        <v>일반</v>
      </c>
      <c r="O2692">
        <f t="shared" si="42"/>
        <v>4.7989499999999997E-3</v>
      </c>
    </row>
    <row r="2693" spans="1:15" x14ac:dyDescent="0.3">
      <c r="A2693" s="73">
        <v>46311</v>
      </c>
      <c r="B2693" s="67" t="s">
        <v>2090</v>
      </c>
      <c r="C2693" s="68" t="s">
        <v>2811</v>
      </c>
      <c r="D2693" s="68" t="s">
        <v>6587</v>
      </c>
      <c r="E2693" s="67" t="s">
        <v>6588</v>
      </c>
      <c r="F2693" s="69">
        <v>4.2009999999999996</v>
      </c>
      <c r="G2693" s="70">
        <v>2.7568999999999999</v>
      </c>
      <c r="H2693" s="70">
        <v>9.1438000000000006</v>
      </c>
      <c r="I2693" s="73">
        <v>45559</v>
      </c>
      <c r="J2693" s="73">
        <v>47385</v>
      </c>
      <c r="K2693" s="69">
        <v>3.15</v>
      </c>
      <c r="L2693" s="68" t="s">
        <v>2609</v>
      </c>
      <c r="M2693" s="71">
        <v>4.1000000000000003E-3</v>
      </c>
      <c r="N2693" t="str">
        <f>_xll.IMDP("BND",D2693,$N$1,A2693)</f>
        <v>일반</v>
      </c>
      <c r="O2693">
        <f t="shared" si="42"/>
        <v>1.1303290000000001E-2</v>
      </c>
    </row>
    <row r="2694" spans="1:15" x14ac:dyDescent="0.3">
      <c r="A2694" s="73">
        <v>46311</v>
      </c>
      <c r="B2694" s="67" t="s">
        <v>2090</v>
      </c>
      <c r="C2694" s="68" t="s">
        <v>2811</v>
      </c>
      <c r="D2694" s="68" t="s">
        <v>6589</v>
      </c>
      <c r="E2694" s="67" t="s">
        <v>6590</v>
      </c>
      <c r="F2694" s="69">
        <v>4.2069999999999999</v>
      </c>
      <c r="G2694" s="70">
        <v>2.8561000000000001</v>
      </c>
      <c r="H2694" s="70">
        <v>9.8767999999999994</v>
      </c>
      <c r="I2694" s="73">
        <v>45614</v>
      </c>
      <c r="J2694" s="73">
        <v>47440</v>
      </c>
      <c r="K2694" s="69">
        <v>3.22</v>
      </c>
      <c r="L2694" s="68" t="s">
        <v>2609</v>
      </c>
      <c r="M2694" s="71">
        <v>2.3E-3</v>
      </c>
      <c r="N2694" t="str">
        <f>_xll.IMDP("BND",D2694,$N$1,A2694)</f>
        <v>일반</v>
      </c>
      <c r="O2694">
        <f t="shared" si="42"/>
        <v>6.56903E-3</v>
      </c>
    </row>
    <row r="2695" spans="1:15" x14ac:dyDescent="0.3">
      <c r="A2695" s="73">
        <v>46311</v>
      </c>
      <c r="B2695" s="67" t="s">
        <v>2090</v>
      </c>
      <c r="C2695" s="68" t="s">
        <v>2811</v>
      </c>
      <c r="D2695" s="68" t="s">
        <v>6591</v>
      </c>
      <c r="E2695" s="67" t="s">
        <v>6592</v>
      </c>
      <c r="F2695" s="69">
        <v>4.1150000000000002</v>
      </c>
      <c r="G2695" s="70">
        <v>1.8142</v>
      </c>
      <c r="H2695" s="70">
        <v>4.2230999999999996</v>
      </c>
      <c r="I2695" s="73">
        <v>45909</v>
      </c>
      <c r="J2695" s="73">
        <v>47004</v>
      </c>
      <c r="K2695" s="69">
        <v>2.63</v>
      </c>
      <c r="L2695" s="68" t="s">
        <v>2609</v>
      </c>
      <c r="M2695" s="71">
        <v>5.0000000000000001E-3</v>
      </c>
      <c r="N2695" t="str">
        <f>_xll.IMDP("BND",D2695,$N$1,A2695)</f>
        <v>일반</v>
      </c>
      <c r="O2695">
        <f t="shared" si="42"/>
        <v>9.0710000000000009E-3</v>
      </c>
    </row>
    <row r="2696" spans="1:15" x14ac:dyDescent="0.3">
      <c r="A2696" s="73">
        <v>46311</v>
      </c>
      <c r="B2696" s="67" t="s">
        <v>2090</v>
      </c>
      <c r="C2696" s="68" t="s">
        <v>2811</v>
      </c>
      <c r="D2696" s="68" t="s">
        <v>6593</v>
      </c>
      <c r="E2696" s="67" t="s">
        <v>6594</v>
      </c>
      <c r="F2696" s="69">
        <v>4.4420000000000002</v>
      </c>
      <c r="G2696" s="70">
        <v>17.834900000000001</v>
      </c>
      <c r="H2696" s="70">
        <v>432.25639999999999</v>
      </c>
      <c r="I2696" s="73">
        <v>45946</v>
      </c>
      <c r="J2696" s="73">
        <v>56903</v>
      </c>
      <c r="K2696" s="69">
        <v>2.86</v>
      </c>
      <c r="L2696" s="68" t="s">
        <v>2609</v>
      </c>
      <c r="M2696" s="71">
        <v>2.0999999999999999E-3</v>
      </c>
      <c r="N2696" t="str">
        <f>_xll.IMDP("BND",D2696,$N$1,A2696)</f>
        <v>일반</v>
      </c>
      <c r="O2696">
        <f t="shared" si="42"/>
        <v>3.745329E-2</v>
      </c>
    </row>
    <row r="2697" spans="1:15" x14ac:dyDescent="0.3">
      <c r="A2697" s="73">
        <v>46311</v>
      </c>
      <c r="B2697" s="67" t="s">
        <v>2090</v>
      </c>
      <c r="C2697" s="68" t="s">
        <v>2811</v>
      </c>
      <c r="D2697" s="68" t="s">
        <v>6595</v>
      </c>
      <c r="E2697" s="67" t="s">
        <v>6596</v>
      </c>
      <c r="F2697" s="69">
        <v>4.4429999999999996</v>
      </c>
      <c r="G2697" s="70">
        <v>17.089200000000002</v>
      </c>
      <c r="H2697" s="70">
        <v>409.16879999999998</v>
      </c>
      <c r="I2697" s="73">
        <v>45967</v>
      </c>
      <c r="J2697" s="73">
        <v>56924</v>
      </c>
      <c r="K2697" s="69">
        <v>3.22</v>
      </c>
      <c r="L2697" s="68" t="s">
        <v>2609</v>
      </c>
      <c r="M2697" s="71">
        <v>3.8E-3</v>
      </c>
      <c r="N2697" t="str">
        <f>_xll.IMDP("BND",D2697,$N$1,A2697)</f>
        <v>일반</v>
      </c>
      <c r="O2697">
        <f t="shared" si="42"/>
        <v>6.4938960000000004E-2</v>
      </c>
    </row>
    <row r="2698" spans="1:15" x14ac:dyDescent="0.3">
      <c r="A2698" s="73">
        <v>46311</v>
      </c>
      <c r="B2698" s="67" t="s">
        <v>2090</v>
      </c>
      <c r="C2698" s="68" t="s">
        <v>2811</v>
      </c>
      <c r="D2698" s="68" t="s">
        <v>14463</v>
      </c>
      <c r="E2698" s="67" t="s">
        <v>14464</v>
      </c>
      <c r="F2698" s="69">
        <v>4.2679999999999998</v>
      </c>
      <c r="G2698" s="70">
        <v>4.2137000000000002</v>
      </c>
      <c r="H2698" s="70">
        <v>21.033799999999999</v>
      </c>
      <c r="I2698" s="73">
        <v>46227</v>
      </c>
      <c r="J2698" s="73">
        <v>48053</v>
      </c>
      <c r="K2698" s="69">
        <v>4.45</v>
      </c>
      <c r="L2698" s="68" t="s">
        <v>2609</v>
      </c>
      <c r="M2698" s="71">
        <v>4.7000000000000002E-3</v>
      </c>
      <c r="N2698" t="str">
        <f>_xll.IMDP("BND",D2698,$N$1,A2698)</f>
        <v>일반</v>
      </c>
      <c r="O2698">
        <f t="shared" si="42"/>
        <v>1.9804390000000002E-2</v>
      </c>
    </row>
    <row r="2699" spans="1:15" x14ac:dyDescent="0.3">
      <c r="A2699" s="73">
        <v>46311</v>
      </c>
      <c r="B2699" s="67" t="s">
        <v>2090</v>
      </c>
      <c r="C2699" s="68" t="s">
        <v>2811</v>
      </c>
      <c r="D2699" s="68" t="s">
        <v>14952</v>
      </c>
      <c r="E2699" s="67" t="s">
        <v>14953</v>
      </c>
      <c r="F2699" s="69">
        <v>4.2140000000000004</v>
      </c>
      <c r="G2699" s="70">
        <v>3.0606</v>
      </c>
      <c r="H2699" s="70">
        <v>11.263299999999999</v>
      </c>
      <c r="I2699" s="73">
        <v>46253</v>
      </c>
      <c r="J2699" s="73">
        <v>47533</v>
      </c>
      <c r="K2699" s="69">
        <v>4.21</v>
      </c>
      <c r="L2699" s="68" t="s">
        <v>2609</v>
      </c>
      <c r="M2699" s="71">
        <v>7.0000000000000001E-3</v>
      </c>
      <c r="N2699" t="str">
        <f>_xll.IMDP("BND",D2699,$N$1,A2699)</f>
        <v>일반</v>
      </c>
      <c r="O2699">
        <f t="shared" si="42"/>
        <v>2.1424200000000001E-2</v>
      </c>
    </row>
    <row r="2700" spans="1:15" x14ac:dyDescent="0.3">
      <c r="A2700" s="73">
        <v>46311</v>
      </c>
      <c r="B2700" s="67" t="s">
        <v>2090</v>
      </c>
      <c r="C2700" s="68" t="s">
        <v>2811</v>
      </c>
      <c r="D2700" s="68" t="s">
        <v>15627</v>
      </c>
      <c r="E2700" s="67" t="s">
        <v>15628</v>
      </c>
      <c r="F2700" s="69">
        <v>4.2750000000000004</v>
      </c>
      <c r="G2700" s="70">
        <v>4.3372999999999999</v>
      </c>
      <c r="H2700" s="70">
        <v>22.192499999999999</v>
      </c>
      <c r="I2700" s="73">
        <v>46281</v>
      </c>
      <c r="J2700" s="73">
        <v>48107</v>
      </c>
      <c r="K2700" s="69">
        <v>4.68</v>
      </c>
      <c r="L2700" s="68" t="s">
        <v>2609</v>
      </c>
      <c r="M2700" s="71">
        <v>9.4999999999999998E-3</v>
      </c>
      <c r="N2700" t="str">
        <f>_xll.IMDP("BND",D2700,$N$1,A2700)</f>
        <v>일반</v>
      </c>
      <c r="O2700">
        <f t="shared" si="42"/>
        <v>4.1204350000000001E-2</v>
      </c>
    </row>
    <row r="2701" spans="1:15" x14ac:dyDescent="0.3">
      <c r="A2701" s="73">
        <v>46311</v>
      </c>
      <c r="B2701" s="67" t="s">
        <v>2090</v>
      </c>
      <c r="C2701" s="68" t="s">
        <v>2811</v>
      </c>
      <c r="D2701" s="68" t="s">
        <v>15917</v>
      </c>
      <c r="E2701" s="67" t="s">
        <v>15918</v>
      </c>
      <c r="F2701" s="69">
        <v>4.5289999999999999</v>
      </c>
      <c r="G2701" s="70">
        <v>16.1661</v>
      </c>
      <c r="H2701" s="70">
        <v>376.94380000000001</v>
      </c>
      <c r="I2701" s="73">
        <v>46307</v>
      </c>
      <c r="J2701" s="73">
        <v>57265</v>
      </c>
      <c r="K2701" s="69">
        <v>4.71</v>
      </c>
      <c r="L2701" s="68" t="s">
        <v>2609</v>
      </c>
      <c r="M2701" s="71">
        <v>4.7000000000000002E-3</v>
      </c>
      <c r="N2701" t="str">
        <f>_xll.IMDP("BND",D2701,$N$1,A2701)</f>
        <v>일반</v>
      </c>
      <c r="O2701">
        <f t="shared" si="42"/>
        <v>7.598067E-2</v>
      </c>
    </row>
    <row r="2702" spans="1:15" x14ac:dyDescent="0.3">
      <c r="A2702" s="73">
        <v>46311</v>
      </c>
      <c r="B2702" s="67" t="s">
        <v>2090</v>
      </c>
      <c r="C2702" s="68" t="s">
        <v>2811</v>
      </c>
      <c r="D2702" s="68" t="s">
        <v>6597</v>
      </c>
      <c r="E2702" s="67" t="s">
        <v>6598</v>
      </c>
      <c r="F2702" s="69">
        <v>4.165</v>
      </c>
      <c r="G2702" s="70">
        <v>2.2583000000000002</v>
      </c>
      <c r="H2702" s="70">
        <v>6.3319999999999999</v>
      </c>
      <c r="I2702" s="73">
        <v>41710</v>
      </c>
      <c r="J2702" s="73">
        <v>47189</v>
      </c>
      <c r="K2702" s="69">
        <v>3.82</v>
      </c>
      <c r="L2702" s="68" t="s">
        <v>2609</v>
      </c>
      <c r="M2702" s="71">
        <v>2.8E-3</v>
      </c>
      <c r="N2702" t="str">
        <f>_xll.IMDP("BND",D2702,$N$1,A2702)</f>
        <v>일반</v>
      </c>
      <c r="O2702">
        <f t="shared" si="42"/>
        <v>6.3232400000000008E-3</v>
      </c>
    </row>
    <row r="2703" spans="1:15" x14ac:dyDescent="0.3">
      <c r="A2703" s="73">
        <v>46311</v>
      </c>
      <c r="B2703" s="67" t="s">
        <v>2090</v>
      </c>
      <c r="C2703" s="68" t="s">
        <v>2811</v>
      </c>
      <c r="D2703" s="68" t="s">
        <v>6599</v>
      </c>
      <c r="E2703" s="67" t="s">
        <v>6600</v>
      </c>
      <c r="F2703" s="69">
        <v>4.28</v>
      </c>
      <c r="G2703" s="70">
        <v>6.3071999999999999</v>
      </c>
      <c r="H2703" s="70">
        <v>48.095399999999998</v>
      </c>
      <c r="I2703" s="73">
        <v>41747</v>
      </c>
      <c r="J2703" s="73">
        <v>49052</v>
      </c>
      <c r="K2703" s="69">
        <v>3.84</v>
      </c>
      <c r="L2703" s="68" t="s">
        <v>2609</v>
      </c>
      <c r="M2703" s="71">
        <v>2.3E-3</v>
      </c>
      <c r="N2703" t="str">
        <f>_xll.IMDP("BND",D2703,$N$1,A2703)</f>
        <v>일반</v>
      </c>
      <c r="O2703">
        <f t="shared" si="42"/>
        <v>1.450656E-2</v>
      </c>
    </row>
    <row r="2704" spans="1:15" x14ac:dyDescent="0.3">
      <c r="A2704" s="73">
        <v>46311</v>
      </c>
      <c r="B2704" s="67" t="s">
        <v>2090</v>
      </c>
      <c r="C2704" s="68" t="s">
        <v>2811</v>
      </c>
      <c r="D2704" s="68" t="s">
        <v>6601</v>
      </c>
      <c r="E2704" s="67" t="s">
        <v>6602</v>
      </c>
      <c r="F2704" s="69">
        <v>4.3010000000000002</v>
      </c>
      <c r="G2704" s="70">
        <v>8.8420000000000005</v>
      </c>
      <c r="H2704" s="70">
        <v>87.148899999999998</v>
      </c>
      <c r="I2704" s="73">
        <v>42608</v>
      </c>
      <c r="J2704" s="73">
        <v>49913</v>
      </c>
      <c r="K2704" s="69">
        <v>1.56</v>
      </c>
      <c r="L2704" s="68" t="s">
        <v>2609</v>
      </c>
      <c r="M2704" s="71">
        <v>5.4000000000000003E-3</v>
      </c>
      <c r="N2704" t="str">
        <f>_xll.IMDP("BND",D2704,$N$1,A2704)</f>
        <v>일반</v>
      </c>
      <c r="O2704">
        <f t="shared" si="42"/>
        <v>4.7746800000000006E-2</v>
      </c>
    </row>
    <row r="2705" spans="1:15" x14ac:dyDescent="0.3">
      <c r="A2705" s="73">
        <v>46311</v>
      </c>
      <c r="B2705" s="67" t="s">
        <v>2090</v>
      </c>
      <c r="C2705" s="68" t="s">
        <v>2811</v>
      </c>
      <c r="D2705" s="68" t="s">
        <v>6603</v>
      </c>
      <c r="E2705" s="67" t="s">
        <v>6604</v>
      </c>
      <c r="F2705" s="69">
        <v>4.4000000000000004</v>
      </c>
      <c r="G2705" s="70">
        <v>14.7226</v>
      </c>
      <c r="H2705" s="70">
        <v>269.29599999999999</v>
      </c>
      <c r="I2705" s="73">
        <v>42697</v>
      </c>
      <c r="J2705" s="73">
        <v>53654</v>
      </c>
      <c r="K2705" s="69">
        <v>2.39</v>
      </c>
      <c r="L2705" s="68" t="s">
        <v>2609</v>
      </c>
      <c r="M2705" s="71">
        <v>4.4999999999999997E-3</v>
      </c>
      <c r="N2705" t="str">
        <f>_xll.IMDP("BND",D2705,$N$1,A2705)</f>
        <v>일반</v>
      </c>
      <c r="O2705">
        <f t="shared" si="42"/>
        <v>6.6251699999999997E-2</v>
      </c>
    </row>
    <row r="2706" spans="1:15" x14ac:dyDescent="0.3">
      <c r="A2706" s="73">
        <v>46311</v>
      </c>
      <c r="B2706" s="67" t="s">
        <v>2090</v>
      </c>
      <c r="C2706" s="68" t="s">
        <v>2811</v>
      </c>
      <c r="D2706" s="68" t="s">
        <v>6605</v>
      </c>
      <c r="E2706" s="67" t="s">
        <v>6606</v>
      </c>
      <c r="F2706" s="69">
        <v>4.4029999999999996</v>
      </c>
      <c r="G2706" s="70">
        <v>15.0322</v>
      </c>
      <c r="H2706" s="70">
        <v>278.7072</v>
      </c>
      <c r="I2706" s="73">
        <v>42815</v>
      </c>
      <c r="J2706" s="73">
        <v>53772</v>
      </c>
      <c r="K2706" s="69">
        <v>2.4</v>
      </c>
      <c r="L2706" s="68" t="s">
        <v>2609</v>
      </c>
      <c r="M2706" s="71">
        <v>4.7000000000000002E-3</v>
      </c>
      <c r="N2706" t="str">
        <f>_xll.IMDP("BND",D2706,$N$1,A2706)</f>
        <v>일반</v>
      </c>
      <c r="O2706">
        <f t="shared" si="42"/>
        <v>7.0651340000000007E-2</v>
      </c>
    </row>
    <row r="2707" spans="1:15" x14ac:dyDescent="0.3">
      <c r="A2707" s="73">
        <v>46311</v>
      </c>
      <c r="B2707" s="67" t="s">
        <v>2090</v>
      </c>
      <c r="C2707" s="68" t="s">
        <v>2811</v>
      </c>
      <c r="D2707" s="68" t="s">
        <v>6607</v>
      </c>
      <c r="E2707" s="67" t="s">
        <v>6608</v>
      </c>
      <c r="F2707" s="69">
        <v>3.968</v>
      </c>
      <c r="G2707" s="70">
        <v>0.74570000000000003</v>
      </c>
      <c r="H2707" s="70">
        <v>0.92449999999999999</v>
      </c>
      <c r="I2707" s="73">
        <v>42941</v>
      </c>
      <c r="J2707" s="73">
        <v>46593</v>
      </c>
      <c r="K2707" s="69">
        <v>2.31</v>
      </c>
      <c r="L2707" s="68" t="s">
        <v>2609</v>
      </c>
      <c r="M2707" s="71">
        <v>3.2000000000000002E-3</v>
      </c>
      <c r="N2707" t="str">
        <f>_xll.IMDP("BND",D2707,$N$1,A2707)</f>
        <v>일반</v>
      </c>
      <c r="O2707">
        <f t="shared" si="42"/>
        <v>2.3862400000000004E-3</v>
      </c>
    </row>
    <row r="2708" spans="1:15" x14ac:dyDescent="0.3">
      <c r="A2708" s="73">
        <v>46311</v>
      </c>
      <c r="B2708" s="67" t="s">
        <v>2090</v>
      </c>
      <c r="C2708" s="68" t="s">
        <v>2811</v>
      </c>
      <c r="D2708" s="68" t="s">
        <v>6609</v>
      </c>
      <c r="E2708" s="67" t="s">
        <v>6610</v>
      </c>
      <c r="F2708" s="69">
        <v>4.4009999999999998</v>
      </c>
      <c r="G2708" s="70">
        <v>15.293799999999999</v>
      </c>
      <c r="H2708" s="70">
        <v>289.56970000000001</v>
      </c>
      <c r="I2708" s="73">
        <v>42997</v>
      </c>
      <c r="J2708" s="73">
        <v>53954</v>
      </c>
      <c r="K2708" s="69">
        <v>2.38</v>
      </c>
      <c r="L2708" s="68" t="s">
        <v>2609</v>
      </c>
      <c r="M2708" s="71">
        <v>1.6999999999999999E-3</v>
      </c>
      <c r="N2708" t="str">
        <f>_xll.IMDP("BND",D2708,$N$1,A2708)</f>
        <v>일반</v>
      </c>
      <c r="O2708">
        <f t="shared" si="42"/>
        <v>2.5999459999999999E-2</v>
      </c>
    </row>
    <row r="2709" spans="1:15" x14ac:dyDescent="0.3">
      <c r="A2709" s="73">
        <v>46311</v>
      </c>
      <c r="B2709" s="67" t="s">
        <v>2090</v>
      </c>
      <c r="C2709" s="68" t="s">
        <v>2811</v>
      </c>
      <c r="D2709" s="68" t="s">
        <v>6611</v>
      </c>
      <c r="E2709" s="67" t="s">
        <v>6612</v>
      </c>
      <c r="F2709" s="69">
        <v>4.4029999999999996</v>
      </c>
      <c r="G2709" s="70">
        <v>16.377300000000002</v>
      </c>
      <c r="H2709" s="70">
        <v>334.58690000000001</v>
      </c>
      <c r="I2709" s="73">
        <v>43579</v>
      </c>
      <c r="J2709" s="73">
        <v>54537</v>
      </c>
      <c r="K2709" s="69">
        <v>2.0099999999999998</v>
      </c>
      <c r="L2709" s="68" t="s">
        <v>2609</v>
      </c>
      <c r="M2709" s="71">
        <v>3.0999999999999999E-3</v>
      </c>
      <c r="N2709" t="str">
        <f>_xll.IMDP("BND",D2709,$N$1,A2709)</f>
        <v>일반</v>
      </c>
      <c r="O2709">
        <f t="shared" si="42"/>
        <v>5.0769630000000003E-2</v>
      </c>
    </row>
    <row r="2710" spans="1:15" x14ac:dyDescent="0.3">
      <c r="A2710" s="73">
        <v>46311</v>
      </c>
      <c r="B2710" s="67" t="s">
        <v>2090</v>
      </c>
      <c r="C2710" s="68" t="s">
        <v>2811</v>
      </c>
      <c r="D2710" s="68" t="s">
        <v>6613</v>
      </c>
      <c r="E2710" s="67" t="s">
        <v>6614</v>
      </c>
      <c r="F2710" s="69">
        <v>4.4160000000000004</v>
      </c>
      <c r="G2710" s="70">
        <v>17.215399999999999</v>
      </c>
      <c r="H2710" s="70">
        <v>374.67419999999998</v>
      </c>
      <c r="I2710" s="73">
        <v>44300</v>
      </c>
      <c r="J2710" s="73">
        <v>55257</v>
      </c>
      <c r="K2710" s="69">
        <v>2.19</v>
      </c>
      <c r="L2710" s="68" t="s">
        <v>2609</v>
      </c>
      <c r="M2710" s="71">
        <v>3.0999999999999999E-3</v>
      </c>
      <c r="N2710" t="str">
        <f>_xll.IMDP("BND",D2710,$N$1,A2710)</f>
        <v>일반</v>
      </c>
      <c r="O2710">
        <f t="shared" si="42"/>
        <v>5.3367739999999997E-2</v>
      </c>
    </row>
    <row r="2711" spans="1:15" x14ac:dyDescent="0.3">
      <c r="A2711" s="73">
        <v>46311</v>
      </c>
      <c r="B2711" s="67" t="s">
        <v>2090</v>
      </c>
      <c r="C2711" s="68" t="s">
        <v>2811</v>
      </c>
      <c r="D2711" s="68" t="s">
        <v>6615</v>
      </c>
      <c r="E2711" s="67" t="s">
        <v>6616</v>
      </c>
      <c r="F2711" s="69">
        <v>4.4390000000000001</v>
      </c>
      <c r="G2711" s="70">
        <v>17.500599999999999</v>
      </c>
      <c r="H2711" s="70">
        <v>416.42180000000002</v>
      </c>
      <c r="I2711" s="73">
        <v>45645</v>
      </c>
      <c r="J2711" s="73">
        <v>56602</v>
      </c>
      <c r="K2711" s="69">
        <v>2.76</v>
      </c>
      <c r="L2711" s="68" t="s">
        <v>2609</v>
      </c>
      <c r="M2711" s="71">
        <v>2.7000000000000001E-3</v>
      </c>
      <c r="N2711" t="str">
        <f>_xll.IMDP("BND",D2711,$N$1,A2711)</f>
        <v>일반</v>
      </c>
      <c r="O2711">
        <f t="shared" si="42"/>
        <v>4.7251620000000001E-2</v>
      </c>
    </row>
    <row r="2712" spans="1:15" x14ac:dyDescent="0.3">
      <c r="A2712" s="73">
        <v>46311</v>
      </c>
      <c r="B2712" s="67" t="s">
        <v>2090</v>
      </c>
      <c r="C2712" s="68" t="s">
        <v>2811</v>
      </c>
      <c r="D2712" s="68" t="s">
        <v>6617</v>
      </c>
      <c r="E2712" s="67" t="s">
        <v>6618</v>
      </c>
      <c r="F2712" s="69">
        <v>4.3760000000000003</v>
      </c>
      <c r="G2712" s="70">
        <v>13.6927</v>
      </c>
      <c r="H2712" s="70">
        <v>233.59520000000001</v>
      </c>
      <c r="I2712" s="73">
        <v>45911</v>
      </c>
      <c r="J2712" s="73">
        <v>53216</v>
      </c>
      <c r="K2712" s="69">
        <v>2.98</v>
      </c>
      <c r="L2712" s="68" t="s">
        <v>2609</v>
      </c>
      <c r="M2712" s="71">
        <v>3.8E-3</v>
      </c>
      <c r="N2712" t="str">
        <f>_xll.IMDP("BND",D2712,$N$1,A2712)</f>
        <v>일반</v>
      </c>
      <c r="O2712">
        <f t="shared" si="42"/>
        <v>5.2032260000000004E-2</v>
      </c>
    </row>
    <row r="2713" spans="1:15" x14ac:dyDescent="0.3">
      <c r="A2713" s="73">
        <v>46311</v>
      </c>
      <c r="B2713" s="67" t="s">
        <v>2090</v>
      </c>
      <c r="C2713" s="68" t="s">
        <v>2811</v>
      </c>
      <c r="D2713" s="68" t="s">
        <v>6619</v>
      </c>
      <c r="E2713" s="67" t="s">
        <v>6620</v>
      </c>
      <c r="F2713" s="69">
        <v>4.2329999999999997</v>
      </c>
      <c r="G2713" s="70">
        <v>3.6749999999999998</v>
      </c>
      <c r="H2713" s="70">
        <v>15.946199999999999</v>
      </c>
      <c r="I2713" s="73">
        <v>45952</v>
      </c>
      <c r="J2713" s="73">
        <v>47778</v>
      </c>
      <c r="K2713" s="69">
        <v>2.87</v>
      </c>
      <c r="L2713" s="68" t="s">
        <v>2609</v>
      </c>
      <c r="M2713" s="71">
        <v>4.8999999999999998E-3</v>
      </c>
      <c r="N2713" t="str">
        <f>_xll.IMDP("BND",D2713,$N$1,A2713)</f>
        <v>일반</v>
      </c>
      <c r="O2713">
        <f t="shared" si="42"/>
        <v>1.8007499999999999E-2</v>
      </c>
    </row>
    <row r="2714" spans="1:15" x14ac:dyDescent="0.3">
      <c r="A2714" s="73">
        <v>46311</v>
      </c>
      <c r="B2714" s="67" t="s">
        <v>2090</v>
      </c>
      <c r="C2714" s="68" t="s">
        <v>2811</v>
      </c>
      <c r="D2714" s="68" t="s">
        <v>6621</v>
      </c>
      <c r="E2714" s="67" t="s">
        <v>6622</v>
      </c>
      <c r="F2714" s="69">
        <v>4.1609999999999996</v>
      </c>
      <c r="G2714" s="70">
        <v>2.1932</v>
      </c>
      <c r="H2714" s="70">
        <v>6.0308999999999999</v>
      </c>
      <c r="I2714" s="73">
        <v>45980</v>
      </c>
      <c r="J2714" s="73">
        <v>47168</v>
      </c>
      <c r="K2714" s="69">
        <v>3.18</v>
      </c>
      <c r="L2714" s="68" t="s">
        <v>2609</v>
      </c>
      <c r="M2714" s="71">
        <v>9.1999999999999998E-3</v>
      </c>
      <c r="N2714" t="str">
        <f>_xll.IMDP("BND",D2714,$N$1,A2714)</f>
        <v>일반</v>
      </c>
      <c r="O2714">
        <f t="shared" si="42"/>
        <v>2.0177440000000001E-2</v>
      </c>
    </row>
    <row r="2715" spans="1:15" x14ac:dyDescent="0.3">
      <c r="A2715" s="73">
        <v>46311</v>
      </c>
      <c r="B2715" s="67" t="s">
        <v>2090</v>
      </c>
      <c r="C2715" s="68" t="s">
        <v>2811</v>
      </c>
      <c r="D2715" s="68" t="s">
        <v>6623</v>
      </c>
      <c r="E2715" s="67" t="s">
        <v>6624</v>
      </c>
      <c r="F2715" s="69">
        <v>4.4329999999999998</v>
      </c>
      <c r="G2715" s="70">
        <v>16.567499999999999</v>
      </c>
      <c r="H2715" s="70">
        <v>361.8879</v>
      </c>
      <c r="I2715" s="73">
        <v>44614</v>
      </c>
      <c r="J2715" s="73">
        <v>55571</v>
      </c>
      <c r="K2715" s="69">
        <v>2.82</v>
      </c>
      <c r="L2715" s="68" t="s">
        <v>2609</v>
      </c>
      <c r="M2715" s="71">
        <v>2.8E-3</v>
      </c>
      <c r="N2715" t="str">
        <f>_xll.IMDP("BND",D2715,$N$1,A2715)</f>
        <v>일반</v>
      </c>
      <c r="O2715">
        <f t="shared" si="42"/>
        <v>4.6389E-2</v>
      </c>
    </row>
    <row r="2716" spans="1:15" x14ac:dyDescent="0.3">
      <c r="A2716" s="73">
        <v>46311</v>
      </c>
      <c r="B2716" s="67" t="s">
        <v>2090</v>
      </c>
      <c r="C2716" s="68" t="s">
        <v>2811</v>
      </c>
      <c r="D2716" s="68" t="s">
        <v>6625</v>
      </c>
      <c r="E2716" s="67" t="s">
        <v>6626</v>
      </c>
      <c r="F2716" s="69">
        <v>3.702</v>
      </c>
      <c r="G2716" s="70">
        <v>0.42309999999999998</v>
      </c>
      <c r="H2716" s="70">
        <v>0.38669999999999999</v>
      </c>
      <c r="I2716" s="73">
        <v>44644</v>
      </c>
      <c r="J2716" s="73">
        <v>46470</v>
      </c>
      <c r="K2716" s="69">
        <v>2.88</v>
      </c>
      <c r="L2716" s="68" t="s">
        <v>2609</v>
      </c>
      <c r="M2716" s="71">
        <v>7.4000000000000003E-3</v>
      </c>
      <c r="N2716" t="str">
        <f>_xll.IMDP("BND",D2716,$N$1,A2716)</f>
        <v>일반</v>
      </c>
      <c r="O2716">
        <f t="shared" si="42"/>
        <v>3.13094E-3</v>
      </c>
    </row>
    <row r="2717" spans="1:15" x14ac:dyDescent="0.3">
      <c r="A2717" s="73">
        <v>46311</v>
      </c>
      <c r="B2717" s="67" t="s">
        <v>2090</v>
      </c>
      <c r="C2717" s="68" t="s">
        <v>2811</v>
      </c>
      <c r="D2717" s="68" t="s">
        <v>6627</v>
      </c>
      <c r="E2717" s="67" t="s">
        <v>6628</v>
      </c>
      <c r="F2717" s="69">
        <v>4.3780000000000001</v>
      </c>
      <c r="G2717" s="70">
        <v>13.742699999999999</v>
      </c>
      <c r="H2717" s="70">
        <v>234.8845</v>
      </c>
      <c r="I2717" s="73">
        <v>45918</v>
      </c>
      <c r="J2717" s="73">
        <v>53223</v>
      </c>
      <c r="K2717" s="69">
        <v>2.95</v>
      </c>
      <c r="L2717" s="68" t="s">
        <v>2609</v>
      </c>
      <c r="M2717" s="71">
        <v>3.8E-3</v>
      </c>
      <c r="N2717" t="str">
        <f>_xll.IMDP("BND",D2717,$N$1,A2717)</f>
        <v>일반</v>
      </c>
      <c r="O2717">
        <f t="shared" si="42"/>
        <v>5.222226E-2</v>
      </c>
    </row>
    <row r="2718" spans="1:15" x14ac:dyDescent="0.3">
      <c r="A2718" s="73">
        <v>46311</v>
      </c>
      <c r="B2718" s="67" t="s">
        <v>2090</v>
      </c>
      <c r="C2718" s="68" t="s">
        <v>2811</v>
      </c>
      <c r="D2718" s="68" t="s">
        <v>6629</v>
      </c>
      <c r="E2718" s="67" t="s">
        <v>6630</v>
      </c>
      <c r="F2718" s="69">
        <v>4.234</v>
      </c>
      <c r="G2718" s="70">
        <v>3.69</v>
      </c>
      <c r="H2718" s="70">
        <v>16.078700000000001</v>
      </c>
      <c r="I2718" s="73">
        <v>45960</v>
      </c>
      <c r="J2718" s="73">
        <v>47786</v>
      </c>
      <c r="K2718" s="69">
        <v>2.96</v>
      </c>
      <c r="L2718" s="68" t="s">
        <v>2609</v>
      </c>
      <c r="M2718" s="71">
        <v>2.7000000000000001E-3</v>
      </c>
      <c r="N2718" t="str">
        <f>_xll.IMDP("BND",D2718,$N$1,A2718)</f>
        <v>일반</v>
      </c>
      <c r="O2718">
        <f t="shared" si="42"/>
        <v>9.9629999999999996E-3</v>
      </c>
    </row>
    <row r="2719" spans="1:15" x14ac:dyDescent="0.3">
      <c r="A2719" s="73">
        <v>46311</v>
      </c>
      <c r="B2719" s="67" t="s">
        <v>2090</v>
      </c>
      <c r="C2719" s="68" t="s">
        <v>2811</v>
      </c>
      <c r="D2719" s="68" t="s">
        <v>14585</v>
      </c>
      <c r="E2719" s="67" t="s">
        <v>14586</v>
      </c>
      <c r="F2719" s="69">
        <v>4.1890000000000001</v>
      </c>
      <c r="G2719" s="70">
        <v>2.5777999999999999</v>
      </c>
      <c r="H2719" s="70">
        <v>8.1493000000000002</v>
      </c>
      <c r="I2719" s="73">
        <v>46233</v>
      </c>
      <c r="J2719" s="73">
        <v>47329</v>
      </c>
      <c r="K2719" s="69">
        <v>4.1399999999999997</v>
      </c>
      <c r="L2719" s="68" t="s">
        <v>2609</v>
      </c>
      <c r="M2719" s="71">
        <v>9.2999999999999992E-3</v>
      </c>
      <c r="N2719" t="str">
        <f>_xll.IMDP("BND",D2719,$N$1,A2719)</f>
        <v>일반</v>
      </c>
      <c r="O2719">
        <f t="shared" si="42"/>
        <v>2.3973539999999998E-2</v>
      </c>
    </row>
    <row r="2720" spans="1:15" x14ac:dyDescent="0.3">
      <c r="A2720" s="73">
        <v>46311</v>
      </c>
      <c r="B2720" s="67" t="s">
        <v>2090</v>
      </c>
      <c r="C2720" s="68" t="s">
        <v>2811</v>
      </c>
      <c r="D2720" s="68" t="s">
        <v>6631</v>
      </c>
      <c r="E2720" s="67" t="s">
        <v>6632</v>
      </c>
      <c r="F2720" s="69">
        <v>3.9950000000000001</v>
      </c>
      <c r="G2720" s="70">
        <v>0.89790000000000003</v>
      </c>
      <c r="H2720" s="70">
        <v>1.0389999999999999</v>
      </c>
      <c r="I2720" s="73">
        <v>44826</v>
      </c>
      <c r="J2720" s="73">
        <v>46652</v>
      </c>
      <c r="K2720" s="69">
        <v>5.2</v>
      </c>
      <c r="L2720" s="68" t="s">
        <v>2609</v>
      </c>
      <c r="M2720" s="71">
        <v>2.8E-3</v>
      </c>
      <c r="N2720" t="str">
        <f>_xll.IMDP("BND",D2720,$N$1,A2720)</f>
        <v>지방공기업</v>
      </c>
      <c r="O2720">
        <f t="shared" si="42"/>
        <v>2.5141199999999999E-3</v>
      </c>
    </row>
    <row r="2721" spans="1:15" x14ac:dyDescent="0.3">
      <c r="A2721" s="73">
        <v>46311</v>
      </c>
      <c r="B2721" s="67" t="s">
        <v>2090</v>
      </c>
      <c r="C2721" s="68" t="s">
        <v>2811</v>
      </c>
      <c r="D2721" s="68" t="s">
        <v>883</v>
      </c>
      <c r="E2721" s="67" t="s">
        <v>884</v>
      </c>
      <c r="F2721" s="69">
        <v>3.9849999999999999</v>
      </c>
      <c r="G2721" s="70">
        <v>0.77929999999999999</v>
      </c>
      <c r="H2721" s="70">
        <v>0.80689999999999995</v>
      </c>
      <c r="I2721" s="73">
        <v>45510</v>
      </c>
      <c r="J2721" s="73">
        <v>46605</v>
      </c>
      <c r="K2721" s="69">
        <v>3.18</v>
      </c>
      <c r="L2721" s="68" t="s">
        <v>5494</v>
      </c>
      <c r="M2721" s="71">
        <v>2.3E-3</v>
      </c>
      <c r="N2721" t="str">
        <f>_xll.IMDP("BND",D2721,$N$1,A2721)</f>
        <v>지방공기업</v>
      </c>
      <c r="O2721">
        <f t="shared" si="42"/>
        <v>1.79239E-3</v>
      </c>
    </row>
    <row r="2722" spans="1:15" x14ac:dyDescent="0.3">
      <c r="A2722" s="73">
        <v>46311</v>
      </c>
      <c r="B2722" s="67" t="s">
        <v>2090</v>
      </c>
      <c r="C2722" s="68" t="s">
        <v>2811</v>
      </c>
      <c r="D2722" s="68" t="s">
        <v>6633</v>
      </c>
      <c r="E2722" s="67" t="s">
        <v>6634</v>
      </c>
      <c r="F2722" s="69">
        <v>4.0609999999999999</v>
      </c>
      <c r="G2722" s="70">
        <v>1.0411999999999999</v>
      </c>
      <c r="H2722" s="70">
        <v>1.3534999999999999</v>
      </c>
      <c r="I2722" s="73">
        <v>45790</v>
      </c>
      <c r="J2722" s="73">
        <v>46704</v>
      </c>
      <c r="K2722" s="69">
        <v>2.59</v>
      </c>
      <c r="L2722" s="68" t="s">
        <v>5494</v>
      </c>
      <c r="M2722" s="71">
        <v>3.2000000000000002E-3</v>
      </c>
      <c r="N2722" t="str">
        <f>_xll.IMDP("BND",D2722,$N$1,A2722)</f>
        <v>지방공기업</v>
      </c>
      <c r="O2722">
        <f t="shared" si="42"/>
        <v>3.33184E-3</v>
      </c>
    </row>
    <row r="2723" spans="1:15" x14ac:dyDescent="0.3">
      <c r="A2723" s="73">
        <v>46311</v>
      </c>
      <c r="B2723" s="67" t="s">
        <v>2090</v>
      </c>
      <c r="C2723" s="68" t="s">
        <v>2811</v>
      </c>
      <c r="D2723" s="68" t="s">
        <v>6635</v>
      </c>
      <c r="E2723" s="67" t="s">
        <v>6636</v>
      </c>
      <c r="F2723" s="69">
        <v>4.0960000000000001</v>
      </c>
      <c r="G2723" s="70">
        <v>1.2109000000000001</v>
      </c>
      <c r="H2723" s="70">
        <v>1.7987</v>
      </c>
      <c r="I2723" s="73">
        <v>45856</v>
      </c>
      <c r="J2723" s="73">
        <v>46770</v>
      </c>
      <c r="K2723" s="69">
        <v>2.56</v>
      </c>
      <c r="L2723" s="68" t="s">
        <v>5494</v>
      </c>
      <c r="M2723" s="71">
        <v>2.3E-3</v>
      </c>
      <c r="N2723" t="str">
        <f>_xll.IMDP("BND",D2723,$N$1,A2723)</f>
        <v>지방공기업</v>
      </c>
      <c r="O2723">
        <f t="shared" si="42"/>
        <v>2.7850700000000002E-3</v>
      </c>
    </row>
    <row r="2724" spans="1:15" x14ac:dyDescent="0.3">
      <c r="A2724" s="73">
        <v>46311</v>
      </c>
      <c r="B2724" s="67" t="s">
        <v>2090</v>
      </c>
      <c r="C2724" s="68" t="s">
        <v>2811</v>
      </c>
      <c r="D2724" s="68" t="s">
        <v>6637</v>
      </c>
      <c r="E2724" s="67" t="s">
        <v>6638</v>
      </c>
      <c r="F2724" s="69">
        <v>4.0469999999999997</v>
      </c>
      <c r="G2724" s="70">
        <v>0.96960000000000002</v>
      </c>
      <c r="H2724" s="70">
        <v>1.1856</v>
      </c>
      <c r="I2724" s="73">
        <v>45945</v>
      </c>
      <c r="J2724" s="73">
        <v>46675</v>
      </c>
      <c r="K2724" s="69">
        <v>2.6</v>
      </c>
      <c r="L2724" s="68" t="s">
        <v>5494</v>
      </c>
      <c r="M2724" s="71">
        <v>2.3999999999999998E-3</v>
      </c>
      <c r="N2724" t="str">
        <f>_xll.IMDP("BND",D2724,$N$1,A2724)</f>
        <v>지방공기업</v>
      </c>
      <c r="O2724">
        <f t="shared" si="42"/>
        <v>2.3270399999999998E-3</v>
      </c>
    </row>
    <row r="2725" spans="1:15" x14ac:dyDescent="0.3">
      <c r="A2725" s="73">
        <v>46311</v>
      </c>
      <c r="B2725" s="67" t="s">
        <v>2090</v>
      </c>
      <c r="C2725" s="68" t="s">
        <v>2811</v>
      </c>
      <c r="D2725" s="68" t="s">
        <v>15243</v>
      </c>
      <c r="E2725" s="67" t="s">
        <v>15244</v>
      </c>
      <c r="F2725" s="69">
        <v>4.2889999999999997</v>
      </c>
      <c r="G2725" s="70">
        <v>2.6796000000000002</v>
      </c>
      <c r="H2725" s="70">
        <v>8.1340000000000003</v>
      </c>
      <c r="I2725" s="73">
        <v>46269</v>
      </c>
      <c r="J2725" s="73">
        <v>47365</v>
      </c>
      <c r="K2725" s="69">
        <v>4.26</v>
      </c>
      <c r="L2725" s="68" t="s">
        <v>5494</v>
      </c>
      <c r="M2725" s="71">
        <v>2.3E-3</v>
      </c>
      <c r="N2725" t="str">
        <f>_xll.IMDP("BND",D2725,$N$1,A2725)</f>
        <v>지방공기업</v>
      </c>
      <c r="O2725">
        <f t="shared" si="42"/>
        <v>6.1630800000000005E-3</v>
      </c>
    </row>
    <row r="2726" spans="1:15" x14ac:dyDescent="0.3">
      <c r="A2726" s="73">
        <v>46311</v>
      </c>
      <c r="B2726" s="67" t="s">
        <v>2090</v>
      </c>
      <c r="C2726" s="68" t="s">
        <v>2811</v>
      </c>
      <c r="D2726" s="68" t="s">
        <v>6639</v>
      </c>
      <c r="E2726" s="67" t="s">
        <v>6640</v>
      </c>
      <c r="F2726" s="69">
        <v>4.2060000000000004</v>
      </c>
      <c r="G2726" s="70">
        <v>1.8280000000000001</v>
      </c>
      <c r="H2726" s="70">
        <v>3.8479000000000001</v>
      </c>
      <c r="I2726" s="73">
        <v>45910</v>
      </c>
      <c r="J2726" s="73">
        <v>47006</v>
      </c>
      <c r="K2726" s="69">
        <v>2.61</v>
      </c>
      <c r="L2726" s="68" t="s">
        <v>5494</v>
      </c>
      <c r="M2726" s="71">
        <v>2.7000000000000001E-3</v>
      </c>
      <c r="N2726" t="str">
        <f>_xll.IMDP("BND",D2726,$N$1,A2726)</f>
        <v>지방공기업</v>
      </c>
      <c r="O2726">
        <f t="shared" si="42"/>
        <v>4.9356000000000001E-3</v>
      </c>
    </row>
    <row r="2727" spans="1:15" x14ac:dyDescent="0.3">
      <c r="A2727" s="73">
        <v>46311</v>
      </c>
      <c r="B2727" s="67" t="s">
        <v>2090</v>
      </c>
      <c r="C2727" s="68" t="s">
        <v>2811</v>
      </c>
      <c r="D2727" s="68" t="s">
        <v>6641</v>
      </c>
      <c r="E2727" s="67" t="s">
        <v>6642</v>
      </c>
      <c r="F2727" s="69">
        <v>3.43</v>
      </c>
      <c r="G2727" s="70">
        <v>0.25619999999999998</v>
      </c>
      <c r="H2727" s="70">
        <v>0.12959999999999999</v>
      </c>
      <c r="I2727" s="73">
        <v>45681</v>
      </c>
      <c r="J2727" s="73">
        <v>46409</v>
      </c>
      <c r="K2727" s="69">
        <v>2.91</v>
      </c>
      <c r="L2727" s="68" t="s">
        <v>2609</v>
      </c>
      <c r="M2727" s="71">
        <v>4.1999999999999997E-3</v>
      </c>
      <c r="N2727" t="str">
        <f>_xll.IMDP("BND",D2727,$N$1,A2727)</f>
        <v>지방공기업</v>
      </c>
      <c r="O2727">
        <f t="shared" si="42"/>
        <v>1.0760399999999999E-3</v>
      </c>
    </row>
    <row r="2728" spans="1:15" x14ac:dyDescent="0.3">
      <c r="A2728" s="73">
        <v>46311</v>
      </c>
      <c r="B2728" s="67" t="s">
        <v>2090</v>
      </c>
      <c r="C2728" s="68" t="s">
        <v>2811</v>
      </c>
      <c r="D2728" s="68" t="s">
        <v>6643</v>
      </c>
      <c r="E2728" s="67" t="s">
        <v>6644</v>
      </c>
      <c r="F2728" s="69">
        <v>3.7970000000000002</v>
      </c>
      <c r="G2728" s="70">
        <v>0.48020000000000002</v>
      </c>
      <c r="H2728" s="70">
        <v>0.34989999999999999</v>
      </c>
      <c r="I2728" s="73">
        <v>45761</v>
      </c>
      <c r="J2728" s="73">
        <v>46491</v>
      </c>
      <c r="K2728" s="69">
        <v>2.68</v>
      </c>
      <c r="L2728" s="68" t="s">
        <v>2609</v>
      </c>
      <c r="M2728" s="71">
        <v>7.4000000000000003E-3</v>
      </c>
      <c r="N2728" t="str">
        <f>_xll.IMDP("BND",D2728,$N$1,A2728)</f>
        <v>지방공기업</v>
      </c>
      <c r="O2728">
        <f t="shared" si="42"/>
        <v>3.5534800000000004E-3</v>
      </c>
    </row>
    <row r="2729" spans="1:15" x14ac:dyDescent="0.3">
      <c r="A2729" s="73">
        <v>46311</v>
      </c>
      <c r="B2729" s="67" t="s">
        <v>2090</v>
      </c>
      <c r="C2729" s="68" t="s">
        <v>2811</v>
      </c>
      <c r="D2729" s="68" t="s">
        <v>6645</v>
      </c>
      <c r="E2729" s="67" t="s">
        <v>6646</v>
      </c>
      <c r="F2729" s="69">
        <v>3.948</v>
      </c>
      <c r="G2729" s="70">
        <v>0.64800000000000002</v>
      </c>
      <c r="H2729" s="70">
        <v>0.58230000000000004</v>
      </c>
      <c r="I2729" s="73">
        <v>45824</v>
      </c>
      <c r="J2729" s="73">
        <v>46554</v>
      </c>
      <c r="K2729" s="69">
        <v>2.66</v>
      </c>
      <c r="L2729" s="68" t="s">
        <v>2609</v>
      </c>
      <c r="M2729" s="71">
        <v>8.3000000000000001E-3</v>
      </c>
      <c r="N2729" t="str">
        <f>_xll.IMDP("BND",D2729,$N$1,A2729)</f>
        <v>지방공기업</v>
      </c>
      <c r="O2729">
        <f t="shared" si="42"/>
        <v>5.3784000000000002E-3</v>
      </c>
    </row>
    <row r="2730" spans="1:15" x14ac:dyDescent="0.3">
      <c r="A2730" s="73">
        <v>46311</v>
      </c>
      <c r="B2730" s="67" t="s">
        <v>2090</v>
      </c>
      <c r="C2730" s="68" t="s">
        <v>2811</v>
      </c>
      <c r="D2730" s="68" t="s">
        <v>6647</v>
      </c>
      <c r="E2730" s="67" t="s">
        <v>6648</v>
      </c>
      <c r="F2730" s="69">
        <v>4.0129999999999999</v>
      </c>
      <c r="G2730" s="70">
        <v>0.72440000000000004</v>
      </c>
      <c r="H2730" s="70">
        <v>0.70589999999999997</v>
      </c>
      <c r="I2730" s="73">
        <v>45852</v>
      </c>
      <c r="J2730" s="73">
        <v>46582</v>
      </c>
      <c r="K2730" s="69">
        <v>2.5499999999999998</v>
      </c>
      <c r="L2730" s="68" t="s">
        <v>2609</v>
      </c>
      <c r="M2730" s="71">
        <v>1.15E-2</v>
      </c>
      <c r="N2730" t="str">
        <f>_xll.IMDP("BND",D2730,$N$1,A2730)</f>
        <v>지방공기업</v>
      </c>
      <c r="O2730">
        <f t="shared" si="42"/>
        <v>8.3306000000000005E-3</v>
      </c>
    </row>
    <row r="2731" spans="1:15" x14ac:dyDescent="0.3">
      <c r="A2731" s="73">
        <v>46311</v>
      </c>
      <c r="B2731" s="67" t="s">
        <v>2090</v>
      </c>
      <c r="C2731" s="68" t="s">
        <v>2811</v>
      </c>
      <c r="D2731" s="68" t="s">
        <v>6649</v>
      </c>
      <c r="E2731" s="67" t="s">
        <v>6650</v>
      </c>
      <c r="F2731" s="69">
        <v>4.0309999999999997</v>
      </c>
      <c r="G2731" s="70">
        <v>0.79479999999999995</v>
      </c>
      <c r="H2731" s="70">
        <v>0.83389999999999997</v>
      </c>
      <c r="I2731" s="73">
        <v>45880</v>
      </c>
      <c r="J2731" s="73">
        <v>46610</v>
      </c>
      <c r="K2731" s="69">
        <v>2.58</v>
      </c>
      <c r="L2731" s="68" t="s">
        <v>2609</v>
      </c>
      <c r="M2731" s="71">
        <v>9.1999999999999998E-3</v>
      </c>
      <c r="N2731" t="str">
        <f>_xll.IMDP("BND",D2731,$N$1,A2731)</f>
        <v>지방공기업</v>
      </c>
      <c r="O2731">
        <f t="shared" si="42"/>
        <v>7.3121599999999998E-3</v>
      </c>
    </row>
    <row r="2732" spans="1:15" x14ac:dyDescent="0.3">
      <c r="A2732" s="73">
        <v>46311</v>
      </c>
      <c r="B2732" s="67" t="s">
        <v>2090</v>
      </c>
      <c r="C2732" s="68" t="s">
        <v>2811</v>
      </c>
      <c r="D2732" s="68" t="s">
        <v>6651</v>
      </c>
      <c r="E2732" s="67" t="s">
        <v>6652</v>
      </c>
      <c r="F2732" s="69">
        <v>4.0460000000000003</v>
      </c>
      <c r="G2732" s="70">
        <v>0.87150000000000005</v>
      </c>
      <c r="H2732" s="70">
        <v>0.98070000000000002</v>
      </c>
      <c r="I2732" s="73">
        <v>45909</v>
      </c>
      <c r="J2732" s="73">
        <v>46639</v>
      </c>
      <c r="K2732" s="69">
        <v>2.62</v>
      </c>
      <c r="L2732" s="68" t="s">
        <v>2609</v>
      </c>
      <c r="M2732" s="71">
        <v>1.01E-2</v>
      </c>
      <c r="N2732" t="str">
        <f>_xll.IMDP("BND",D2732,$N$1,A2732)</f>
        <v>지방공기업</v>
      </c>
      <c r="O2732">
        <f t="shared" si="42"/>
        <v>8.8021499999999999E-3</v>
      </c>
    </row>
    <row r="2733" spans="1:15" x14ac:dyDescent="0.3">
      <c r="A2733" s="73">
        <v>46311</v>
      </c>
      <c r="B2733" s="67" t="s">
        <v>2090</v>
      </c>
      <c r="C2733" s="68" t="s">
        <v>2811</v>
      </c>
      <c r="D2733" s="68" t="s">
        <v>6653</v>
      </c>
      <c r="E2733" s="67" t="s">
        <v>6654</v>
      </c>
      <c r="F2733" s="69">
        <v>4.077</v>
      </c>
      <c r="G2733" s="70">
        <v>1.1312</v>
      </c>
      <c r="H2733" s="70">
        <v>1.5734999999999999</v>
      </c>
      <c r="I2733" s="73">
        <v>46008</v>
      </c>
      <c r="J2733" s="73">
        <v>46738</v>
      </c>
      <c r="K2733" s="69">
        <v>3.12</v>
      </c>
      <c r="L2733" s="68" t="s">
        <v>2609</v>
      </c>
      <c r="M2733" s="71">
        <v>8.6999999999999994E-3</v>
      </c>
      <c r="N2733" t="str">
        <f>_xll.IMDP("BND",D2733,$N$1,A2733)</f>
        <v>지방공기업</v>
      </c>
      <c r="O2733">
        <f t="shared" si="42"/>
        <v>9.8414399999999999E-3</v>
      </c>
    </row>
    <row r="2734" spans="1:15" x14ac:dyDescent="0.3">
      <c r="A2734" s="73">
        <v>46311</v>
      </c>
      <c r="B2734" s="67" t="s">
        <v>2090</v>
      </c>
      <c r="C2734" s="68" t="s">
        <v>2811</v>
      </c>
      <c r="D2734" s="68" t="s">
        <v>6655</v>
      </c>
      <c r="E2734" s="67" t="s">
        <v>6656</v>
      </c>
      <c r="F2734" s="69">
        <v>3.4289999999999998</v>
      </c>
      <c r="G2734" s="70">
        <v>0.25419999999999998</v>
      </c>
      <c r="H2734" s="70">
        <v>0.128</v>
      </c>
      <c r="I2734" s="73">
        <v>46044</v>
      </c>
      <c r="J2734" s="73">
        <v>46409</v>
      </c>
      <c r="K2734" s="69">
        <v>2.93</v>
      </c>
      <c r="L2734" s="68" t="s">
        <v>2609</v>
      </c>
      <c r="M2734" s="71">
        <v>6.1000000000000004E-3</v>
      </c>
      <c r="N2734" t="str">
        <f>_xll.IMDP("BND",D2734,$N$1,A2734)</f>
        <v>지방공기업</v>
      </c>
      <c r="O2734">
        <f t="shared" si="42"/>
        <v>1.5506199999999999E-3</v>
      </c>
    </row>
    <row r="2735" spans="1:15" x14ac:dyDescent="0.3">
      <c r="A2735" s="73">
        <v>46311</v>
      </c>
      <c r="B2735" s="67" t="s">
        <v>2090</v>
      </c>
      <c r="C2735" s="68" t="s">
        <v>2811</v>
      </c>
      <c r="D2735" s="68" t="s">
        <v>6657</v>
      </c>
      <c r="E2735" s="67" t="s">
        <v>6658</v>
      </c>
      <c r="F2735" s="69">
        <v>4.0890000000000004</v>
      </c>
      <c r="G2735" s="70">
        <v>1.2703</v>
      </c>
      <c r="H2735" s="70">
        <v>1.9551000000000001</v>
      </c>
      <c r="I2735" s="73">
        <v>46066</v>
      </c>
      <c r="J2735" s="73">
        <v>46794</v>
      </c>
      <c r="K2735" s="69">
        <v>3.4</v>
      </c>
      <c r="L2735" s="68" t="s">
        <v>2609</v>
      </c>
      <c r="M2735" s="71">
        <v>6.4999999999999997E-3</v>
      </c>
      <c r="N2735" t="str">
        <f>_xll.IMDP("BND",D2735,$N$1,A2735)</f>
        <v>지방공기업</v>
      </c>
      <c r="O2735">
        <f t="shared" si="42"/>
        <v>8.256949999999999E-3</v>
      </c>
    </row>
    <row r="2736" spans="1:15" x14ac:dyDescent="0.3">
      <c r="A2736" s="73">
        <v>46311</v>
      </c>
      <c r="B2736" s="67" t="s">
        <v>2090</v>
      </c>
      <c r="C2736" s="68" t="s">
        <v>2811</v>
      </c>
      <c r="D2736" s="68" t="s">
        <v>6659</v>
      </c>
      <c r="E2736" s="67" t="s">
        <v>6660</v>
      </c>
      <c r="F2736" s="69">
        <v>4.1109999999999998</v>
      </c>
      <c r="G2736" s="70">
        <v>1.5014000000000001</v>
      </c>
      <c r="H2736" s="70">
        <v>2.6751</v>
      </c>
      <c r="I2736" s="73">
        <v>46154</v>
      </c>
      <c r="J2736" s="73">
        <v>46885</v>
      </c>
      <c r="K2736" s="69">
        <v>3.77</v>
      </c>
      <c r="L2736" s="68" t="s">
        <v>2609</v>
      </c>
      <c r="M2736" s="71">
        <v>4.5999999999999999E-3</v>
      </c>
      <c r="N2736" t="str">
        <f>_xll.IMDP("BND",D2736,$N$1,A2736)</f>
        <v>지방공기업</v>
      </c>
      <c r="O2736">
        <f t="shared" si="42"/>
        <v>6.9064399999999998E-3</v>
      </c>
    </row>
    <row r="2737" spans="1:15" x14ac:dyDescent="0.3">
      <c r="A2737" s="73">
        <v>46311</v>
      </c>
      <c r="B2737" s="67" t="s">
        <v>2090</v>
      </c>
      <c r="C2737" s="68" t="s">
        <v>2811</v>
      </c>
      <c r="D2737" s="68" t="s">
        <v>15629</v>
      </c>
      <c r="E2737" s="67" t="s">
        <v>15630</v>
      </c>
      <c r="F2737" s="69">
        <v>4.2549999999999999</v>
      </c>
      <c r="G2737" s="70">
        <v>2.7183000000000002</v>
      </c>
      <c r="H2737" s="70">
        <v>8.3630999999999993</v>
      </c>
      <c r="I2737" s="73">
        <v>46287</v>
      </c>
      <c r="J2737" s="73">
        <v>47381</v>
      </c>
      <c r="K2737" s="69">
        <v>4.4800000000000004</v>
      </c>
      <c r="L2737" s="68" t="s">
        <v>2609</v>
      </c>
      <c r="M2737" s="71">
        <v>5.5999999999999999E-3</v>
      </c>
      <c r="N2737" t="str">
        <f>_xll.IMDP("BND",D2737,$N$1,A2737)</f>
        <v>지방공기업</v>
      </c>
      <c r="O2737">
        <f t="shared" si="42"/>
        <v>1.522248E-2</v>
      </c>
    </row>
    <row r="2738" spans="1:15" x14ac:dyDescent="0.3">
      <c r="A2738" s="73">
        <v>46311</v>
      </c>
      <c r="B2738" s="67" t="s">
        <v>2090</v>
      </c>
      <c r="C2738" s="68" t="s">
        <v>2811</v>
      </c>
      <c r="D2738" s="68" t="s">
        <v>6661</v>
      </c>
      <c r="E2738" s="67" t="s">
        <v>6662</v>
      </c>
      <c r="F2738" s="69">
        <v>3.5710000000000002</v>
      </c>
      <c r="G2738" s="70">
        <v>0.3241</v>
      </c>
      <c r="H2738" s="70">
        <v>0.18579999999999999</v>
      </c>
      <c r="I2738" s="73">
        <v>45705</v>
      </c>
      <c r="J2738" s="73">
        <v>46435</v>
      </c>
      <c r="K2738" s="69">
        <v>2.9</v>
      </c>
      <c r="L2738" s="68" t="s">
        <v>2609</v>
      </c>
      <c r="M2738" s="71">
        <v>9.2999999999999992E-3</v>
      </c>
      <c r="N2738" t="str">
        <f>_xll.IMDP("BND",D2738,$N$1,A2738)</f>
        <v>지방공기업</v>
      </c>
      <c r="O2738">
        <f t="shared" si="42"/>
        <v>3.0141299999999998E-3</v>
      </c>
    </row>
    <row r="2739" spans="1:15" x14ac:dyDescent="0.3">
      <c r="A2739" s="73">
        <v>46311</v>
      </c>
      <c r="B2739" s="67" t="s">
        <v>2090</v>
      </c>
      <c r="C2739" s="68" t="s">
        <v>2811</v>
      </c>
      <c r="D2739" s="68" t="s">
        <v>6663</v>
      </c>
      <c r="E2739" s="67" t="s">
        <v>6664</v>
      </c>
      <c r="F2739" s="69">
        <v>3.8580000000000001</v>
      </c>
      <c r="G2739" s="70">
        <v>0.55500000000000005</v>
      </c>
      <c r="H2739" s="70">
        <v>0.44740000000000002</v>
      </c>
      <c r="I2739" s="73">
        <v>45789</v>
      </c>
      <c r="J2739" s="73">
        <v>46519</v>
      </c>
      <c r="K2739" s="69">
        <v>2.6</v>
      </c>
      <c r="L2739" s="68" t="s">
        <v>2609</v>
      </c>
      <c r="M2739" s="71">
        <v>9.2999999999999992E-3</v>
      </c>
      <c r="N2739" t="str">
        <f>_xll.IMDP("BND",D2739,$N$1,A2739)</f>
        <v>지방공기업</v>
      </c>
      <c r="O2739">
        <f t="shared" si="42"/>
        <v>5.1615000000000003E-3</v>
      </c>
    </row>
    <row r="2740" spans="1:15" x14ac:dyDescent="0.3">
      <c r="A2740" s="73">
        <v>46311</v>
      </c>
      <c r="B2740" s="67" t="s">
        <v>2090</v>
      </c>
      <c r="C2740" s="68" t="s">
        <v>2811</v>
      </c>
      <c r="D2740" s="68" t="s">
        <v>6665</v>
      </c>
      <c r="E2740" s="67" t="s">
        <v>6666</v>
      </c>
      <c r="F2740" s="69">
        <v>4.0640000000000001</v>
      </c>
      <c r="G2740" s="70">
        <v>0.96479999999999999</v>
      </c>
      <c r="H2740" s="70">
        <v>1.1894</v>
      </c>
      <c r="I2740" s="73">
        <v>45947</v>
      </c>
      <c r="J2740" s="73">
        <v>46675</v>
      </c>
      <c r="K2740" s="69">
        <v>2.68</v>
      </c>
      <c r="L2740" s="68" t="s">
        <v>2609</v>
      </c>
      <c r="M2740" s="71">
        <v>5.4999999999999997E-3</v>
      </c>
      <c r="N2740" t="str">
        <f>_xll.IMDP("BND",D2740,$N$1,A2740)</f>
        <v>지방공기업</v>
      </c>
      <c r="O2740">
        <f t="shared" si="42"/>
        <v>5.3063999999999993E-3</v>
      </c>
    </row>
    <row r="2741" spans="1:15" x14ac:dyDescent="0.3">
      <c r="A2741" s="73">
        <v>46311</v>
      </c>
      <c r="B2741" s="67" t="s">
        <v>2090</v>
      </c>
      <c r="C2741" s="68" t="s">
        <v>2811</v>
      </c>
      <c r="D2741" s="68" t="s">
        <v>6667</v>
      </c>
      <c r="E2741" s="67" t="s">
        <v>6668</v>
      </c>
      <c r="F2741" s="69">
        <v>4.0789999999999997</v>
      </c>
      <c r="G2741" s="70">
        <v>1.1476999999999999</v>
      </c>
      <c r="H2741" s="70">
        <v>1.615</v>
      </c>
      <c r="I2741" s="73">
        <v>46014</v>
      </c>
      <c r="J2741" s="73">
        <v>46744</v>
      </c>
      <c r="K2741" s="69">
        <v>3.09</v>
      </c>
      <c r="L2741" s="68" t="s">
        <v>2609</v>
      </c>
      <c r="M2741" s="71">
        <v>9.1999999999999998E-3</v>
      </c>
      <c r="N2741" t="str">
        <f>_xll.IMDP("BND",D2741,$N$1,A2741)</f>
        <v>지방공기업</v>
      </c>
      <c r="O2741">
        <f t="shared" si="42"/>
        <v>1.055884E-2</v>
      </c>
    </row>
    <row r="2742" spans="1:15" x14ac:dyDescent="0.3">
      <c r="A2742" s="73">
        <v>46311</v>
      </c>
      <c r="B2742" s="67" t="s">
        <v>2090</v>
      </c>
      <c r="C2742" s="68" t="s">
        <v>2811</v>
      </c>
      <c r="D2742" s="68" t="s">
        <v>6669</v>
      </c>
      <c r="E2742" s="67" t="s">
        <v>6670</v>
      </c>
      <c r="F2742" s="69">
        <v>3.8580000000000001</v>
      </c>
      <c r="G2742" s="70">
        <v>0.55379999999999996</v>
      </c>
      <c r="H2742" s="70">
        <v>0.44629999999999997</v>
      </c>
      <c r="I2742" s="73">
        <v>46154</v>
      </c>
      <c r="J2742" s="73">
        <v>46519</v>
      </c>
      <c r="K2742" s="69">
        <v>3.28</v>
      </c>
      <c r="L2742" s="68" t="s">
        <v>2609</v>
      </c>
      <c r="M2742" s="71">
        <v>4.1999999999999997E-3</v>
      </c>
      <c r="N2742" t="str">
        <f>_xll.IMDP("BND",D2742,$N$1,A2742)</f>
        <v>지방공기업</v>
      </c>
      <c r="O2742">
        <f t="shared" si="42"/>
        <v>2.3259599999999997E-3</v>
      </c>
    </row>
    <row r="2743" spans="1:15" x14ac:dyDescent="0.3">
      <c r="A2743" s="73">
        <v>46311</v>
      </c>
      <c r="B2743" s="67" t="s">
        <v>2090</v>
      </c>
      <c r="C2743" s="68" t="s">
        <v>2811</v>
      </c>
      <c r="D2743" s="68" t="s">
        <v>6671</v>
      </c>
      <c r="E2743" s="67" t="s">
        <v>6672</v>
      </c>
      <c r="F2743" s="69">
        <v>4.12</v>
      </c>
      <c r="G2743" s="70">
        <v>1.5369999999999999</v>
      </c>
      <c r="H2743" s="70">
        <v>2.794</v>
      </c>
      <c r="I2743" s="73">
        <v>46168</v>
      </c>
      <c r="J2743" s="73">
        <v>46899</v>
      </c>
      <c r="K2743" s="69">
        <v>3.94</v>
      </c>
      <c r="L2743" s="68" t="s">
        <v>2609</v>
      </c>
      <c r="M2743" s="71">
        <v>6.0000000000000001E-3</v>
      </c>
      <c r="N2743" t="str">
        <f>_xll.IMDP("BND",D2743,$N$1,A2743)</f>
        <v>지방공기업</v>
      </c>
      <c r="O2743">
        <f t="shared" si="42"/>
        <v>9.2219999999999993E-3</v>
      </c>
    </row>
    <row r="2744" spans="1:15" x14ac:dyDescent="0.3">
      <c r="A2744" s="73">
        <v>46311</v>
      </c>
      <c r="B2744" s="67" t="s">
        <v>2090</v>
      </c>
      <c r="C2744" s="68" t="s">
        <v>2811</v>
      </c>
      <c r="D2744" s="68" t="s">
        <v>6673</v>
      </c>
      <c r="E2744" s="67" t="s">
        <v>6674</v>
      </c>
      <c r="F2744" s="69">
        <v>3.891</v>
      </c>
      <c r="G2744" s="70">
        <v>0.59099999999999997</v>
      </c>
      <c r="H2744" s="70">
        <v>0.49830000000000002</v>
      </c>
      <c r="I2744" s="73">
        <v>46168</v>
      </c>
      <c r="J2744" s="73">
        <v>46533</v>
      </c>
      <c r="K2744" s="69">
        <v>3.48</v>
      </c>
      <c r="L2744" s="68" t="s">
        <v>2609</v>
      </c>
      <c r="M2744" s="71">
        <v>4.7000000000000002E-3</v>
      </c>
      <c r="N2744" t="str">
        <f>_xll.IMDP("BND",D2744,$N$1,A2744)</f>
        <v>지방공기업</v>
      </c>
      <c r="O2744">
        <f t="shared" si="42"/>
        <v>2.7777000000000001E-3</v>
      </c>
    </row>
    <row r="2745" spans="1:15" x14ac:dyDescent="0.3">
      <c r="A2745" s="73">
        <v>46311</v>
      </c>
      <c r="B2745" s="67" t="s">
        <v>2090</v>
      </c>
      <c r="C2745" s="68" t="s">
        <v>2811</v>
      </c>
      <c r="D2745" s="68" t="s">
        <v>6675</v>
      </c>
      <c r="E2745" s="67" t="s">
        <v>6676</v>
      </c>
      <c r="F2745" s="69">
        <v>4.1840000000000002</v>
      </c>
      <c r="G2745" s="70">
        <v>1.6528</v>
      </c>
      <c r="H2745" s="70">
        <v>3.1968000000000001</v>
      </c>
      <c r="I2745" s="73">
        <v>45117</v>
      </c>
      <c r="J2745" s="73">
        <v>46944</v>
      </c>
      <c r="K2745" s="69">
        <v>4.3600000000000003</v>
      </c>
      <c r="L2745" s="68" t="s">
        <v>5494</v>
      </c>
      <c r="M2745" s="71">
        <v>2.3E-3</v>
      </c>
      <c r="N2745" t="str">
        <f>_xll.IMDP("BND",D2745,$N$1,A2745)</f>
        <v>지방공기업</v>
      </c>
      <c r="O2745">
        <f t="shared" si="42"/>
        <v>3.8014400000000001E-3</v>
      </c>
    </row>
    <row r="2746" spans="1:15" x14ac:dyDescent="0.3">
      <c r="A2746" s="73">
        <v>46311</v>
      </c>
      <c r="B2746" s="67" t="s">
        <v>2090</v>
      </c>
      <c r="C2746" s="68" t="s">
        <v>2811</v>
      </c>
      <c r="D2746" s="68" t="s">
        <v>6677</v>
      </c>
      <c r="E2746" s="67" t="s">
        <v>6678</v>
      </c>
      <c r="F2746" s="69">
        <v>4.3540000000000001</v>
      </c>
      <c r="G2746" s="70">
        <v>3.4643000000000002</v>
      </c>
      <c r="H2746" s="70">
        <v>13.273</v>
      </c>
      <c r="I2746" s="73">
        <v>45835</v>
      </c>
      <c r="J2746" s="73">
        <v>47661</v>
      </c>
      <c r="K2746" s="69">
        <v>2.87</v>
      </c>
      <c r="L2746" s="68" t="s">
        <v>5494</v>
      </c>
      <c r="M2746" s="71">
        <v>4.4000000000000003E-3</v>
      </c>
      <c r="N2746" t="str">
        <f>_xll.IMDP("BND",D2746,$N$1,A2746)</f>
        <v>지방공기업</v>
      </c>
      <c r="O2746">
        <f t="shared" si="42"/>
        <v>1.5242920000000002E-2</v>
      </c>
    </row>
    <row r="2747" spans="1:15" x14ac:dyDescent="0.3">
      <c r="A2747" s="73">
        <v>46311</v>
      </c>
      <c r="B2747" s="67" t="s">
        <v>2090</v>
      </c>
      <c r="C2747" s="68" t="s">
        <v>2811</v>
      </c>
      <c r="D2747" s="68" t="s">
        <v>6679</v>
      </c>
      <c r="E2747" s="67" t="s">
        <v>6680</v>
      </c>
      <c r="F2747" s="69">
        <v>4.4020000000000001</v>
      </c>
      <c r="G2747" s="70">
        <v>3.9177</v>
      </c>
      <c r="H2747" s="70">
        <v>17.2271</v>
      </c>
      <c r="I2747" s="73">
        <v>46066</v>
      </c>
      <c r="J2747" s="73">
        <v>47892</v>
      </c>
      <c r="K2747" s="69">
        <v>3.92</v>
      </c>
      <c r="L2747" s="68" t="s">
        <v>5494</v>
      </c>
      <c r="M2747" s="71">
        <v>2.3E-3</v>
      </c>
      <c r="N2747" t="str">
        <f>_xll.IMDP("BND",D2747,$N$1,A2747)</f>
        <v>지방공기업</v>
      </c>
      <c r="O2747">
        <f t="shared" si="42"/>
        <v>9.0107099999999999E-3</v>
      </c>
    </row>
    <row r="2748" spans="1:15" x14ac:dyDescent="0.3">
      <c r="A2748" s="73">
        <v>46311</v>
      </c>
      <c r="B2748" s="67" t="s">
        <v>2090</v>
      </c>
      <c r="C2748" s="68" t="s">
        <v>2811</v>
      </c>
      <c r="D2748" s="68" t="s">
        <v>6681</v>
      </c>
      <c r="E2748" s="67" t="s">
        <v>6682</v>
      </c>
      <c r="F2748" s="69">
        <v>4.3159999999999998</v>
      </c>
      <c r="G2748" s="70">
        <v>2.6061999999999999</v>
      </c>
      <c r="H2748" s="70">
        <v>7.6742999999999997</v>
      </c>
      <c r="I2748" s="73">
        <v>45499</v>
      </c>
      <c r="J2748" s="73">
        <v>47325</v>
      </c>
      <c r="K2748" s="69">
        <v>3.33</v>
      </c>
      <c r="L2748" s="68" t="s">
        <v>5494</v>
      </c>
      <c r="M2748" s="71">
        <v>2.3E-3</v>
      </c>
      <c r="N2748" t="str">
        <f>_xll.IMDP("BND",D2748,$N$1,A2748)</f>
        <v>지방공기업</v>
      </c>
      <c r="O2748">
        <f t="shared" si="42"/>
        <v>5.9942599999999995E-3</v>
      </c>
    </row>
    <row r="2749" spans="1:15" x14ac:dyDescent="0.3">
      <c r="A2749" s="73">
        <v>46311</v>
      </c>
      <c r="B2749" s="67" t="s">
        <v>2090</v>
      </c>
      <c r="C2749" s="68" t="s">
        <v>2811</v>
      </c>
      <c r="D2749" s="68" t="s">
        <v>6683</v>
      </c>
      <c r="E2749" s="67" t="s">
        <v>6684</v>
      </c>
      <c r="F2749" s="69">
        <v>4.1440000000000001</v>
      </c>
      <c r="G2749" s="70">
        <v>1.5045999999999999</v>
      </c>
      <c r="H2749" s="70">
        <v>2.6714000000000002</v>
      </c>
      <c r="I2749" s="73">
        <v>45785</v>
      </c>
      <c r="J2749" s="73">
        <v>46881</v>
      </c>
      <c r="K2749" s="69">
        <v>2.61</v>
      </c>
      <c r="L2749" s="68" t="s">
        <v>5494</v>
      </c>
      <c r="M2749" s="71">
        <v>3.5999999999999999E-3</v>
      </c>
      <c r="N2749" t="str">
        <f>_xll.IMDP("BND",D2749,$N$1,A2749)</f>
        <v>지방공기업</v>
      </c>
      <c r="O2749">
        <f t="shared" si="42"/>
        <v>5.41656E-3</v>
      </c>
    </row>
    <row r="2750" spans="1:15" x14ac:dyDescent="0.3">
      <c r="A2750" s="73">
        <v>46311</v>
      </c>
      <c r="B2750" s="67" t="s">
        <v>2090</v>
      </c>
      <c r="C2750" s="68" t="s">
        <v>2811</v>
      </c>
      <c r="D2750" s="68" t="s">
        <v>6685</v>
      </c>
      <c r="E2750" s="67" t="s">
        <v>6686</v>
      </c>
      <c r="F2750" s="69">
        <v>4.3769999999999998</v>
      </c>
      <c r="G2750" s="70">
        <v>3.7801</v>
      </c>
      <c r="H2750" s="70">
        <v>15.9215</v>
      </c>
      <c r="I2750" s="73">
        <v>45988</v>
      </c>
      <c r="J2750" s="73">
        <v>47814</v>
      </c>
      <c r="K2750" s="69">
        <v>3.44</v>
      </c>
      <c r="L2750" s="68" t="s">
        <v>5494</v>
      </c>
      <c r="M2750" s="71">
        <v>2.5000000000000001E-3</v>
      </c>
      <c r="N2750" t="str">
        <f>_xll.IMDP("BND",D2750,$N$1,A2750)</f>
        <v>지방공기업</v>
      </c>
      <c r="O2750">
        <f t="shared" si="42"/>
        <v>9.4502500000000003E-3</v>
      </c>
    </row>
    <row r="2751" spans="1:15" x14ac:dyDescent="0.3">
      <c r="A2751" s="73">
        <v>46311</v>
      </c>
      <c r="B2751" s="67" t="s">
        <v>2090</v>
      </c>
      <c r="C2751" s="68" t="s">
        <v>2811</v>
      </c>
      <c r="D2751" s="68" t="s">
        <v>6687</v>
      </c>
      <c r="E2751" s="67" t="s">
        <v>6688</v>
      </c>
      <c r="F2751" s="69">
        <v>3.8410000000000002</v>
      </c>
      <c r="G2751" s="70">
        <v>0.56030000000000002</v>
      </c>
      <c r="H2751" s="70">
        <v>0.45469999999999999</v>
      </c>
      <c r="I2751" s="73">
        <v>45791</v>
      </c>
      <c r="J2751" s="73">
        <v>46521</v>
      </c>
      <c r="K2751" s="69">
        <v>2.65</v>
      </c>
      <c r="L2751" s="68" t="s">
        <v>5494</v>
      </c>
      <c r="M2751" s="71">
        <v>2.3E-3</v>
      </c>
      <c r="N2751" t="str">
        <f>_xll.IMDP("BND",D2751,$N$1,A2751)</f>
        <v>지방공기업</v>
      </c>
      <c r="O2751">
        <f t="shared" si="42"/>
        <v>1.2886900000000001E-3</v>
      </c>
    </row>
    <row r="2752" spans="1:15" x14ac:dyDescent="0.3">
      <c r="A2752" s="73">
        <v>46311</v>
      </c>
      <c r="B2752" s="67" t="s">
        <v>2090</v>
      </c>
      <c r="C2752" s="68" t="s">
        <v>2811</v>
      </c>
      <c r="D2752" s="68" t="s">
        <v>6689</v>
      </c>
      <c r="E2752" s="67" t="s">
        <v>6690</v>
      </c>
      <c r="F2752" s="69">
        <v>4.1260000000000003</v>
      </c>
      <c r="G2752" s="70">
        <v>1.3082</v>
      </c>
      <c r="H2752" s="70">
        <v>2.0625</v>
      </c>
      <c r="I2752" s="73">
        <v>46079</v>
      </c>
      <c r="J2752" s="73">
        <v>46809</v>
      </c>
      <c r="K2752" s="69">
        <v>3.42</v>
      </c>
      <c r="L2752" s="68" t="s">
        <v>5494</v>
      </c>
      <c r="M2752" s="71">
        <v>2.3E-3</v>
      </c>
      <c r="N2752" t="str">
        <f>_xll.IMDP("BND",D2752,$N$1,A2752)</f>
        <v>지방공기업</v>
      </c>
      <c r="O2752">
        <f t="shared" si="42"/>
        <v>3.0088599999999999E-3</v>
      </c>
    </row>
    <row r="2753" spans="1:15" x14ac:dyDescent="0.3">
      <c r="A2753" s="73">
        <v>46311</v>
      </c>
      <c r="B2753" s="67" t="s">
        <v>2090</v>
      </c>
      <c r="C2753" s="68" t="s">
        <v>2811</v>
      </c>
      <c r="D2753" s="68" t="s">
        <v>6691</v>
      </c>
      <c r="E2753" s="67" t="s">
        <v>6692</v>
      </c>
      <c r="F2753" s="69">
        <v>3.988</v>
      </c>
      <c r="G2753" s="70">
        <v>0.97889999999999999</v>
      </c>
      <c r="H2753" s="70">
        <v>1.2145999999999999</v>
      </c>
      <c r="I2753" s="73">
        <v>45587</v>
      </c>
      <c r="J2753" s="73">
        <v>46682</v>
      </c>
      <c r="K2753" s="69">
        <v>3.14</v>
      </c>
      <c r="L2753" s="68" t="s">
        <v>2609</v>
      </c>
      <c r="M2753" s="71">
        <v>4.5999999999999999E-3</v>
      </c>
      <c r="N2753" t="str">
        <f>_xll.IMDP("BND",D2753,$N$1,A2753)</f>
        <v>일반</v>
      </c>
      <c r="O2753">
        <f t="shared" si="42"/>
        <v>4.5029399999999995E-3</v>
      </c>
    </row>
    <row r="2754" spans="1:15" x14ac:dyDescent="0.3">
      <c r="A2754" s="73">
        <v>46311</v>
      </c>
      <c r="B2754" s="67" t="s">
        <v>2090</v>
      </c>
      <c r="C2754" s="68" t="s">
        <v>2811</v>
      </c>
      <c r="D2754" s="68" t="s">
        <v>6693</v>
      </c>
      <c r="E2754" s="67" t="s">
        <v>6694</v>
      </c>
      <c r="F2754" s="69">
        <v>4.0739999999999998</v>
      </c>
      <c r="G2754" s="70">
        <v>1.0202</v>
      </c>
      <c r="H2754" s="70">
        <v>1.3065</v>
      </c>
      <c r="I2754" s="73">
        <v>45967</v>
      </c>
      <c r="J2754" s="73">
        <v>46697</v>
      </c>
      <c r="K2754" s="69">
        <v>2.95</v>
      </c>
      <c r="L2754" s="68" t="s">
        <v>5494</v>
      </c>
      <c r="M2754" s="71">
        <v>2.3E-3</v>
      </c>
      <c r="N2754" t="str">
        <f>_xll.IMDP("BND",D2754,$N$1,A2754)</f>
        <v>지방공기업</v>
      </c>
      <c r="O2754">
        <f t="shared" ref="O2754:O2817" si="43">M2754*G2754</f>
        <v>2.3464599999999999E-3</v>
      </c>
    </row>
    <row r="2755" spans="1:15" x14ac:dyDescent="0.3">
      <c r="A2755" s="73">
        <v>46311</v>
      </c>
      <c r="B2755" s="67" t="s">
        <v>2090</v>
      </c>
      <c r="C2755" s="68" t="s">
        <v>2811</v>
      </c>
      <c r="D2755" s="68" t="s">
        <v>6695</v>
      </c>
      <c r="E2755" s="67" t="s">
        <v>6696</v>
      </c>
      <c r="F2755" s="69">
        <v>4.13</v>
      </c>
      <c r="G2755" s="70">
        <v>1.3028</v>
      </c>
      <c r="H2755" s="70">
        <v>2.0472000000000001</v>
      </c>
      <c r="I2755" s="73">
        <v>46077</v>
      </c>
      <c r="J2755" s="73">
        <v>46807</v>
      </c>
      <c r="K2755" s="69">
        <v>3.41</v>
      </c>
      <c r="L2755" s="68" t="s">
        <v>5494</v>
      </c>
      <c r="M2755" s="71">
        <v>3.2000000000000002E-3</v>
      </c>
      <c r="N2755" t="str">
        <f>_xll.IMDP("BND",D2755,$N$1,A2755)</f>
        <v>지방공기업</v>
      </c>
      <c r="O2755">
        <f t="shared" si="43"/>
        <v>4.1689600000000002E-3</v>
      </c>
    </row>
    <row r="2756" spans="1:15" x14ac:dyDescent="0.3">
      <c r="A2756" s="73">
        <v>46311</v>
      </c>
      <c r="B2756" s="67" t="s">
        <v>2090</v>
      </c>
      <c r="C2756" s="68" t="s">
        <v>2811</v>
      </c>
      <c r="D2756" s="68" t="s">
        <v>6697</v>
      </c>
      <c r="E2756" s="67" t="s">
        <v>6698</v>
      </c>
      <c r="F2756" s="69">
        <v>4.1360000000000001</v>
      </c>
      <c r="G2756" s="70">
        <v>1.3514999999999999</v>
      </c>
      <c r="H2756" s="70">
        <v>2.1896</v>
      </c>
      <c r="I2756" s="73">
        <v>46093</v>
      </c>
      <c r="J2756" s="73">
        <v>46824</v>
      </c>
      <c r="K2756" s="69">
        <v>3.56</v>
      </c>
      <c r="L2756" s="68" t="s">
        <v>5494</v>
      </c>
      <c r="M2756" s="71">
        <v>4.1000000000000003E-3</v>
      </c>
      <c r="N2756" t="str">
        <f>_xll.IMDP("BND",D2756,$N$1,A2756)</f>
        <v>지방공기업</v>
      </c>
      <c r="O2756">
        <f t="shared" si="43"/>
        <v>5.5411499999999999E-3</v>
      </c>
    </row>
    <row r="2757" spans="1:15" x14ac:dyDescent="0.3">
      <c r="A2757" s="73">
        <v>46311</v>
      </c>
      <c r="B2757" s="67" t="s">
        <v>2090</v>
      </c>
      <c r="C2757" s="68" t="s">
        <v>2811</v>
      </c>
      <c r="D2757" s="68" t="s">
        <v>14900</v>
      </c>
      <c r="E2757" s="67" t="s">
        <v>14901</v>
      </c>
      <c r="F2757" s="69">
        <v>4.2539999999999996</v>
      </c>
      <c r="G2757" s="70">
        <v>1.7319</v>
      </c>
      <c r="H2757" s="70">
        <v>3.5095999999999998</v>
      </c>
      <c r="I2757" s="73">
        <v>46248</v>
      </c>
      <c r="J2757" s="73">
        <v>46979</v>
      </c>
      <c r="K2757" s="69">
        <v>4.1399999999999997</v>
      </c>
      <c r="L2757" s="68" t="s">
        <v>5494</v>
      </c>
      <c r="M2757" s="71">
        <v>2.8E-3</v>
      </c>
      <c r="N2757" t="str">
        <f>_xll.IMDP("BND",D2757,$N$1,A2757)</f>
        <v>지방공기업</v>
      </c>
      <c r="O2757">
        <f t="shared" si="43"/>
        <v>4.8493199999999998E-3</v>
      </c>
    </row>
    <row r="2758" spans="1:15" x14ac:dyDescent="0.3">
      <c r="A2758" s="73">
        <v>46311</v>
      </c>
      <c r="B2758" s="67" t="s">
        <v>2090</v>
      </c>
      <c r="C2758" s="68" t="s">
        <v>2811</v>
      </c>
      <c r="D2758" s="68" t="s">
        <v>6699</v>
      </c>
      <c r="E2758" s="67" t="s">
        <v>6700</v>
      </c>
      <c r="F2758" s="69">
        <v>4.0739999999999998</v>
      </c>
      <c r="G2758" s="70">
        <v>1.0203</v>
      </c>
      <c r="H2758" s="70">
        <v>1.3066</v>
      </c>
      <c r="I2758" s="73">
        <v>45967</v>
      </c>
      <c r="J2758" s="73">
        <v>46697</v>
      </c>
      <c r="K2758" s="69">
        <v>2.94</v>
      </c>
      <c r="L2758" s="68" t="s">
        <v>5494</v>
      </c>
      <c r="M2758" s="71">
        <v>2.3E-3</v>
      </c>
      <c r="N2758" t="str">
        <f>_xll.IMDP("BND",D2758,$N$1,A2758)</f>
        <v>지방공기업</v>
      </c>
      <c r="O2758">
        <f t="shared" si="43"/>
        <v>2.3466899999999998E-3</v>
      </c>
    </row>
    <row r="2759" spans="1:15" x14ac:dyDescent="0.3">
      <c r="A2759" s="73">
        <v>46311</v>
      </c>
      <c r="B2759" s="67" t="s">
        <v>2090</v>
      </c>
      <c r="C2759" s="68" t="s">
        <v>2811</v>
      </c>
      <c r="D2759" s="68" t="s">
        <v>6701</v>
      </c>
      <c r="E2759" s="67" t="s">
        <v>6702</v>
      </c>
      <c r="F2759" s="69">
        <v>4.3220000000000001</v>
      </c>
      <c r="G2759" s="70">
        <v>5.9539</v>
      </c>
      <c r="H2759" s="70">
        <v>41.944000000000003</v>
      </c>
      <c r="I2759" s="73">
        <v>41570</v>
      </c>
      <c r="J2759" s="73">
        <v>48875</v>
      </c>
      <c r="K2759" s="69">
        <v>3.83</v>
      </c>
      <c r="L2759" s="68" t="s">
        <v>2609</v>
      </c>
      <c r="M2759" s="71">
        <v>4.5999999999999999E-3</v>
      </c>
      <c r="N2759" t="str">
        <f>_xll.IMDP("BND",D2759,$N$1,A2759)</f>
        <v>일반</v>
      </c>
      <c r="O2759">
        <f t="shared" si="43"/>
        <v>2.738794E-2</v>
      </c>
    </row>
    <row r="2760" spans="1:15" x14ac:dyDescent="0.3">
      <c r="A2760" s="73">
        <v>46311</v>
      </c>
      <c r="B2760" s="67" t="s">
        <v>2090</v>
      </c>
      <c r="C2760" s="68" t="s">
        <v>2811</v>
      </c>
      <c r="D2760" s="68" t="s">
        <v>6703</v>
      </c>
      <c r="E2760" s="67" t="s">
        <v>6704</v>
      </c>
      <c r="F2760" s="69">
        <v>3.67</v>
      </c>
      <c r="G2760" s="70">
        <v>0.4042</v>
      </c>
      <c r="H2760" s="70">
        <v>0.36180000000000001</v>
      </c>
      <c r="I2760" s="73">
        <v>45002</v>
      </c>
      <c r="J2760" s="73">
        <v>46463</v>
      </c>
      <c r="K2760" s="69">
        <v>3.91</v>
      </c>
      <c r="L2760" s="68" t="s">
        <v>2609</v>
      </c>
      <c r="M2760" s="71">
        <v>4.7000000000000002E-3</v>
      </c>
      <c r="N2760" t="str">
        <f>_xll.IMDP("BND",D2760,$N$1,A2760)</f>
        <v>일반</v>
      </c>
      <c r="O2760">
        <f t="shared" si="43"/>
        <v>1.89974E-3</v>
      </c>
    </row>
    <row r="2761" spans="1:15" x14ac:dyDescent="0.3">
      <c r="A2761" s="73">
        <v>46311</v>
      </c>
      <c r="B2761" s="67" t="s">
        <v>2090</v>
      </c>
      <c r="C2761" s="68" t="s">
        <v>2811</v>
      </c>
      <c r="D2761" s="68" t="s">
        <v>1278</v>
      </c>
      <c r="E2761" s="67" t="s">
        <v>1279</v>
      </c>
      <c r="F2761" s="69">
        <v>4.17</v>
      </c>
      <c r="G2761" s="70">
        <v>1.8752</v>
      </c>
      <c r="H2761" s="70">
        <v>4.5054999999999996</v>
      </c>
      <c r="I2761" s="73">
        <v>45211</v>
      </c>
      <c r="J2761" s="73">
        <v>47038</v>
      </c>
      <c r="K2761" s="69">
        <v>4.62</v>
      </c>
      <c r="L2761" s="68" t="s">
        <v>2609</v>
      </c>
      <c r="M2761" s="71">
        <v>4.7000000000000002E-3</v>
      </c>
      <c r="N2761" t="str">
        <f>_xll.IMDP("BND",D2761,$N$1,A2761)</f>
        <v>일반</v>
      </c>
      <c r="O2761">
        <f t="shared" si="43"/>
        <v>8.8134400000000005E-3</v>
      </c>
    </row>
    <row r="2762" spans="1:15" x14ac:dyDescent="0.3">
      <c r="A2762" s="73">
        <v>46311</v>
      </c>
      <c r="B2762" s="67" t="s">
        <v>2090</v>
      </c>
      <c r="C2762" s="68" t="s">
        <v>2811</v>
      </c>
      <c r="D2762" s="68" t="s">
        <v>6705</v>
      </c>
      <c r="E2762" s="67" t="s">
        <v>6706</v>
      </c>
      <c r="F2762" s="69">
        <v>4.024</v>
      </c>
      <c r="G2762" s="70">
        <v>0.96779999999999999</v>
      </c>
      <c r="H2762" s="70">
        <v>1.4294</v>
      </c>
      <c r="I2762" s="73">
        <v>45588</v>
      </c>
      <c r="J2762" s="73">
        <v>46683</v>
      </c>
      <c r="K2762" s="69">
        <v>3.21</v>
      </c>
      <c r="L2762" s="68" t="s">
        <v>2609</v>
      </c>
      <c r="M2762" s="71">
        <v>9.2999999999999992E-3</v>
      </c>
      <c r="N2762" t="str">
        <f>_xll.IMDP("BND",D2762,$N$1,A2762)</f>
        <v>일반</v>
      </c>
      <c r="O2762">
        <f t="shared" si="43"/>
        <v>9.0005399999999996E-3</v>
      </c>
    </row>
    <row r="2763" spans="1:15" x14ac:dyDescent="0.3">
      <c r="A2763" s="73">
        <v>46311</v>
      </c>
      <c r="B2763" s="67" t="s">
        <v>2090</v>
      </c>
      <c r="C2763" s="68" t="s">
        <v>2811</v>
      </c>
      <c r="D2763" s="68" t="s">
        <v>6707</v>
      </c>
      <c r="E2763" s="67" t="s">
        <v>6708</v>
      </c>
      <c r="F2763" s="69">
        <v>4.0839999999999996</v>
      </c>
      <c r="G2763" s="70">
        <v>1.5062</v>
      </c>
      <c r="H2763" s="70">
        <v>3.0493000000000001</v>
      </c>
      <c r="I2763" s="73">
        <v>45793</v>
      </c>
      <c r="J2763" s="73">
        <v>46889</v>
      </c>
      <c r="K2763" s="69">
        <v>2.62</v>
      </c>
      <c r="L2763" s="68" t="s">
        <v>2609</v>
      </c>
      <c r="M2763" s="71">
        <v>5.4999999999999997E-3</v>
      </c>
      <c r="N2763" t="str">
        <f>_xll.IMDP("BND",D2763,$N$1,A2763)</f>
        <v>일반</v>
      </c>
      <c r="O2763">
        <f t="shared" si="43"/>
        <v>8.2840999999999991E-3</v>
      </c>
    </row>
    <row r="2764" spans="1:15" x14ac:dyDescent="0.3">
      <c r="A2764" s="73">
        <v>46311</v>
      </c>
      <c r="B2764" s="67" t="s">
        <v>2090</v>
      </c>
      <c r="C2764" s="68" t="s">
        <v>2811</v>
      </c>
      <c r="D2764" s="68" t="s">
        <v>6709</v>
      </c>
      <c r="E2764" s="67" t="s">
        <v>6710</v>
      </c>
      <c r="F2764" s="69">
        <v>4.1479999999999997</v>
      </c>
      <c r="G2764" s="70">
        <v>1.7768999999999999</v>
      </c>
      <c r="H2764" s="70">
        <v>4.0709</v>
      </c>
      <c r="I2764" s="73">
        <v>45895</v>
      </c>
      <c r="J2764" s="73">
        <v>46991</v>
      </c>
      <c r="K2764" s="69">
        <v>2.64</v>
      </c>
      <c r="L2764" s="68" t="s">
        <v>2609</v>
      </c>
      <c r="M2764" s="71">
        <v>5.8999999999999999E-3</v>
      </c>
      <c r="N2764" t="str">
        <f>_xll.IMDP("BND",D2764,$N$1,A2764)</f>
        <v>일반</v>
      </c>
      <c r="O2764">
        <f t="shared" si="43"/>
        <v>1.0483709999999999E-2</v>
      </c>
    </row>
    <row r="2765" spans="1:15" x14ac:dyDescent="0.3">
      <c r="A2765" s="73">
        <v>46311</v>
      </c>
      <c r="B2765" s="67" t="s">
        <v>2090</v>
      </c>
      <c r="C2765" s="68" t="s">
        <v>2811</v>
      </c>
      <c r="D2765" s="68" t="s">
        <v>6711</v>
      </c>
      <c r="E2765" s="67" t="s">
        <v>6712</v>
      </c>
      <c r="F2765" s="69">
        <v>4.1719999999999997</v>
      </c>
      <c r="G2765" s="70">
        <v>1.9512</v>
      </c>
      <c r="H2765" s="70">
        <v>4.8711000000000002</v>
      </c>
      <c r="I2765" s="73">
        <v>45975</v>
      </c>
      <c r="J2765" s="73">
        <v>47071</v>
      </c>
      <c r="K2765" s="69">
        <v>3.21</v>
      </c>
      <c r="L2765" s="68" t="s">
        <v>2609</v>
      </c>
      <c r="M2765" s="71">
        <v>2.8E-3</v>
      </c>
      <c r="N2765" t="str">
        <f>_xll.IMDP("BND",D2765,$N$1,A2765)</f>
        <v>일반</v>
      </c>
      <c r="O2765">
        <f t="shared" si="43"/>
        <v>5.4633600000000004E-3</v>
      </c>
    </row>
    <row r="2766" spans="1:15" x14ac:dyDescent="0.3">
      <c r="A2766" s="73">
        <v>46311</v>
      </c>
      <c r="B2766" s="67" t="s">
        <v>2090</v>
      </c>
      <c r="C2766" s="68" t="s">
        <v>2811</v>
      </c>
      <c r="D2766" s="68" t="s">
        <v>6713</v>
      </c>
      <c r="E2766" s="67" t="s">
        <v>6714</v>
      </c>
      <c r="F2766" s="69">
        <v>4.1950000000000003</v>
      </c>
      <c r="G2766" s="70">
        <v>2.2641</v>
      </c>
      <c r="H2766" s="70">
        <v>6.3563000000000001</v>
      </c>
      <c r="I2766" s="73">
        <v>46094</v>
      </c>
      <c r="J2766" s="73">
        <v>47190</v>
      </c>
      <c r="K2766" s="69">
        <v>3.66</v>
      </c>
      <c r="L2766" s="68" t="s">
        <v>2609</v>
      </c>
      <c r="M2766" s="71">
        <v>4.5999999999999999E-3</v>
      </c>
      <c r="N2766" t="str">
        <f>_xll.IMDP("BND",D2766,$N$1,A2766)</f>
        <v>일반</v>
      </c>
      <c r="O2766">
        <f t="shared" si="43"/>
        <v>1.041486E-2</v>
      </c>
    </row>
    <row r="2767" spans="1:15" x14ac:dyDescent="0.3">
      <c r="A2767" s="73">
        <v>46311</v>
      </c>
      <c r="B2767" s="67" t="s">
        <v>2090</v>
      </c>
      <c r="C2767" s="68" t="s">
        <v>2811</v>
      </c>
      <c r="D2767" s="68" t="s">
        <v>232</v>
      </c>
      <c r="E2767" s="67" t="s">
        <v>234</v>
      </c>
      <c r="F2767" s="69">
        <v>4.0979999999999999</v>
      </c>
      <c r="G2767" s="70">
        <v>1.5304</v>
      </c>
      <c r="H2767" s="70">
        <v>3.1543999999999999</v>
      </c>
      <c r="I2767" s="73">
        <v>46175</v>
      </c>
      <c r="J2767" s="73">
        <v>46906</v>
      </c>
      <c r="K2767" s="69">
        <v>4.03</v>
      </c>
      <c r="L2767" s="68" t="s">
        <v>2609</v>
      </c>
      <c r="M2767" s="71">
        <v>6.6E-3</v>
      </c>
      <c r="N2767" t="str">
        <f>_xll.IMDP("BND",D2767,$N$1,A2767)</f>
        <v>일반</v>
      </c>
      <c r="O2767">
        <f t="shared" si="43"/>
        <v>1.0100639999999999E-2</v>
      </c>
    </row>
    <row r="2768" spans="1:15" x14ac:dyDescent="0.3">
      <c r="A2768" s="73">
        <v>46311</v>
      </c>
      <c r="B2768" s="67" t="s">
        <v>2090</v>
      </c>
      <c r="C2768" s="68" t="s">
        <v>2811</v>
      </c>
      <c r="D2768" s="68" t="s">
        <v>6715</v>
      </c>
      <c r="E2768" s="67" t="s">
        <v>6716</v>
      </c>
      <c r="F2768" s="69">
        <v>4.2089999999999996</v>
      </c>
      <c r="G2768" s="70">
        <v>2.4051</v>
      </c>
      <c r="H2768" s="70">
        <v>7.1783999999999999</v>
      </c>
      <c r="I2768" s="73">
        <v>41779</v>
      </c>
      <c r="J2768" s="73">
        <v>47258</v>
      </c>
      <c r="K2768" s="69">
        <v>3.61</v>
      </c>
      <c r="L2768" s="68" t="s">
        <v>2609</v>
      </c>
      <c r="M2768" s="71">
        <v>3.2000000000000002E-3</v>
      </c>
      <c r="N2768" t="str">
        <f>_xll.IMDP("BND",D2768,$N$1,A2768)</f>
        <v>일반</v>
      </c>
      <c r="O2768">
        <f t="shared" si="43"/>
        <v>7.6963200000000004E-3</v>
      </c>
    </row>
    <row r="2769" spans="1:15" x14ac:dyDescent="0.3">
      <c r="A2769" s="73">
        <v>46311</v>
      </c>
      <c r="B2769" s="67" t="s">
        <v>2090</v>
      </c>
      <c r="C2769" s="68" t="s">
        <v>2811</v>
      </c>
      <c r="D2769" s="68" t="s">
        <v>1915</v>
      </c>
      <c r="E2769" s="67" t="s">
        <v>1917</v>
      </c>
      <c r="F2769" s="69">
        <v>4.21</v>
      </c>
      <c r="G2769" s="70">
        <v>2.4161999999999999</v>
      </c>
      <c r="H2769" s="70">
        <v>7.2638999999999996</v>
      </c>
      <c r="I2769" s="73">
        <v>46175</v>
      </c>
      <c r="J2769" s="73">
        <v>47270</v>
      </c>
      <c r="K2769" s="69">
        <v>4.18</v>
      </c>
      <c r="L2769" s="68" t="s">
        <v>2609</v>
      </c>
      <c r="M2769" s="71">
        <v>7.1000000000000004E-3</v>
      </c>
      <c r="N2769" t="str">
        <f>_xll.IMDP("BND",D2769,$N$1,A2769)</f>
        <v>일반</v>
      </c>
      <c r="O2769">
        <f t="shared" si="43"/>
        <v>1.715502E-2</v>
      </c>
    </row>
    <row r="2770" spans="1:15" x14ac:dyDescent="0.3">
      <c r="A2770" s="73">
        <v>46311</v>
      </c>
      <c r="B2770" s="67" t="s">
        <v>2090</v>
      </c>
      <c r="C2770" s="68" t="s">
        <v>2811</v>
      </c>
      <c r="D2770" s="68" t="s">
        <v>6717</v>
      </c>
      <c r="E2770" s="67" t="s">
        <v>6718</v>
      </c>
      <c r="F2770" s="69">
        <v>3.827</v>
      </c>
      <c r="G2770" s="70">
        <v>0.73040000000000005</v>
      </c>
      <c r="H2770" s="70">
        <v>0.89570000000000005</v>
      </c>
      <c r="I2770" s="73">
        <v>41110</v>
      </c>
      <c r="J2770" s="73">
        <v>46588</v>
      </c>
      <c r="K2770" s="69">
        <v>3.4</v>
      </c>
      <c r="L2770" s="68" t="s">
        <v>2092</v>
      </c>
      <c r="M2770" s="71">
        <v>3.3E-3</v>
      </c>
      <c r="N2770" t="str">
        <f>_xll.IMDP("BND",D2770,$N$1,A2770)</f>
        <v>일반</v>
      </c>
      <c r="O2770">
        <f t="shared" si="43"/>
        <v>2.4103200000000001E-3</v>
      </c>
    </row>
    <row r="2771" spans="1:15" x14ac:dyDescent="0.3">
      <c r="A2771" s="73">
        <v>46311</v>
      </c>
      <c r="B2771" s="67" t="s">
        <v>2090</v>
      </c>
      <c r="C2771" s="68" t="s">
        <v>2811</v>
      </c>
      <c r="D2771" s="68" t="s">
        <v>6719</v>
      </c>
      <c r="E2771" s="67" t="s">
        <v>6720</v>
      </c>
      <c r="F2771" s="69">
        <v>3.891</v>
      </c>
      <c r="G2771" s="70">
        <v>0.94669999999999999</v>
      </c>
      <c r="H2771" s="70">
        <v>1.3640000000000001</v>
      </c>
      <c r="I2771" s="73">
        <v>41191</v>
      </c>
      <c r="J2771" s="73">
        <v>46669</v>
      </c>
      <c r="K2771" s="69">
        <v>3.01</v>
      </c>
      <c r="L2771" s="68" t="s">
        <v>2092</v>
      </c>
      <c r="M2771" s="71">
        <v>4.5999999999999999E-3</v>
      </c>
      <c r="N2771" t="str">
        <f>_xll.IMDP("BND",D2771,$N$1,A2771)</f>
        <v>일반</v>
      </c>
      <c r="O2771">
        <f t="shared" si="43"/>
        <v>4.3548199999999997E-3</v>
      </c>
    </row>
    <row r="2772" spans="1:15" x14ac:dyDescent="0.3">
      <c r="A2772" s="73">
        <v>46311</v>
      </c>
      <c r="B2772" s="67" t="s">
        <v>2090</v>
      </c>
      <c r="C2772" s="68" t="s">
        <v>2811</v>
      </c>
      <c r="D2772" s="68" t="s">
        <v>6721</v>
      </c>
      <c r="E2772" s="67" t="s">
        <v>6722</v>
      </c>
      <c r="F2772" s="69">
        <v>3.9020000000000001</v>
      </c>
      <c r="G2772" s="70">
        <v>1.2111000000000001</v>
      </c>
      <c r="H2772" s="70">
        <v>2.0790000000000002</v>
      </c>
      <c r="I2772" s="73">
        <v>41296</v>
      </c>
      <c r="J2772" s="73">
        <v>46774</v>
      </c>
      <c r="K2772" s="69">
        <v>3.17</v>
      </c>
      <c r="L2772" s="68" t="s">
        <v>2092</v>
      </c>
      <c r="M2772" s="71">
        <v>2.3E-3</v>
      </c>
      <c r="N2772" t="str">
        <f>_xll.IMDP("BND",D2772,$N$1,A2772)</f>
        <v>일반</v>
      </c>
      <c r="O2772">
        <f t="shared" si="43"/>
        <v>2.78553E-3</v>
      </c>
    </row>
    <row r="2773" spans="1:15" x14ac:dyDescent="0.3">
      <c r="A2773" s="73">
        <v>46311</v>
      </c>
      <c r="B2773" s="67" t="s">
        <v>2090</v>
      </c>
      <c r="C2773" s="68" t="s">
        <v>2811</v>
      </c>
      <c r="D2773" s="68" t="s">
        <v>6723</v>
      </c>
      <c r="E2773" s="67" t="s">
        <v>6724</v>
      </c>
      <c r="F2773" s="69">
        <v>4.0460000000000003</v>
      </c>
      <c r="G2773" s="70">
        <v>2.8052000000000001</v>
      </c>
      <c r="H2773" s="70">
        <v>9.5358999999999998</v>
      </c>
      <c r="I2773" s="73">
        <v>41935</v>
      </c>
      <c r="J2773" s="73">
        <v>47414</v>
      </c>
      <c r="K2773" s="69">
        <v>2.88</v>
      </c>
      <c r="L2773" s="68" t="s">
        <v>2092</v>
      </c>
      <c r="M2773" s="71">
        <v>2.3E-3</v>
      </c>
      <c r="N2773" t="str">
        <f>_xll.IMDP("BND",D2773,$N$1,A2773)</f>
        <v>일반</v>
      </c>
      <c r="O2773">
        <f t="shared" si="43"/>
        <v>6.4519600000000005E-3</v>
      </c>
    </row>
    <row r="2774" spans="1:15" x14ac:dyDescent="0.3">
      <c r="A2774" s="73">
        <v>46311</v>
      </c>
      <c r="B2774" s="67" t="s">
        <v>2090</v>
      </c>
      <c r="C2774" s="68" t="s">
        <v>2811</v>
      </c>
      <c r="D2774" s="68" t="s">
        <v>6725</v>
      </c>
      <c r="E2774" s="67" t="s">
        <v>6726</v>
      </c>
      <c r="F2774" s="69">
        <v>3.95</v>
      </c>
      <c r="G2774" s="70">
        <v>1.6422000000000001</v>
      </c>
      <c r="H2774" s="70">
        <v>3.5455000000000001</v>
      </c>
      <c r="I2774" s="73">
        <v>42191</v>
      </c>
      <c r="J2774" s="73">
        <v>46940</v>
      </c>
      <c r="K2774" s="69">
        <v>2.7</v>
      </c>
      <c r="L2774" s="68" t="s">
        <v>2092</v>
      </c>
      <c r="M2774" s="71">
        <v>2.3E-3</v>
      </c>
      <c r="N2774" t="str">
        <f>_xll.IMDP("BND",D2774,$N$1,A2774)</f>
        <v>일반</v>
      </c>
      <c r="O2774">
        <f t="shared" si="43"/>
        <v>3.7770600000000001E-3</v>
      </c>
    </row>
    <row r="2775" spans="1:15" x14ac:dyDescent="0.3">
      <c r="A2775" s="73">
        <v>46311</v>
      </c>
      <c r="B2775" s="67" t="s">
        <v>2090</v>
      </c>
      <c r="C2775" s="68" t="s">
        <v>2811</v>
      </c>
      <c r="D2775" s="68" t="s">
        <v>6727</v>
      </c>
      <c r="E2775" s="67" t="s">
        <v>6728</v>
      </c>
      <c r="F2775" s="69">
        <v>4.2279999999999998</v>
      </c>
      <c r="G2775" s="70">
        <v>5.3489000000000004</v>
      </c>
      <c r="H2775" s="70">
        <v>32.616100000000003</v>
      </c>
      <c r="I2775" s="73">
        <v>42251</v>
      </c>
      <c r="J2775" s="73">
        <v>48461</v>
      </c>
      <c r="K2775" s="69">
        <v>2.4900000000000002</v>
      </c>
      <c r="L2775" s="68" t="s">
        <v>2092</v>
      </c>
      <c r="M2775" s="71">
        <v>2.0999999999999999E-3</v>
      </c>
      <c r="N2775" t="str">
        <f>_xll.IMDP("BND",D2775,$N$1,A2775)</f>
        <v>일반</v>
      </c>
      <c r="O2775">
        <f t="shared" si="43"/>
        <v>1.123269E-2</v>
      </c>
    </row>
    <row r="2776" spans="1:15" x14ac:dyDescent="0.3">
      <c r="A2776" s="73">
        <v>46311</v>
      </c>
      <c r="B2776" s="67" t="s">
        <v>2090</v>
      </c>
      <c r="C2776" s="68" t="s">
        <v>2811</v>
      </c>
      <c r="D2776" s="68" t="s">
        <v>6729</v>
      </c>
      <c r="E2776" s="67" t="s">
        <v>6730</v>
      </c>
      <c r="F2776" s="69">
        <v>4.1239999999999997</v>
      </c>
      <c r="G2776" s="70">
        <v>4.0176999999999996</v>
      </c>
      <c r="H2776" s="70">
        <v>18.593599999999999</v>
      </c>
      <c r="I2776" s="73">
        <v>42402</v>
      </c>
      <c r="J2776" s="73">
        <v>47881</v>
      </c>
      <c r="K2776" s="69">
        <v>2.04</v>
      </c>
      <c r="L2776" s="68" t="s">
        <v>2092</v>
      </c>
      <c r="M2776" s="71">
        <v>2.0999999999999999E-3</v>
      </c>
      <c r="N2776" t="str">
        <f>_xll.IMDP("BND",D2776,$N$1,A2776)</f>
        <v>일반</v>
      </c>
      <c r="O2776">
        <f t="shared" si="43"/>
        <v>8.437169999999999E-3</v>
      </c>
    </row>
    <row r="2777" spans="1:15" x14ac:dyDescent="0.3">
      <c r="A2777" s="73">
        <v>46311</v>
      </c>
      <c r="B2777" s="67" t="s">
        <v>2090</v>
      </c>
      <c r="C2777" s="68" t="s">
        <v>2811</v>
      </c>
      <c r="D2777" s="68" t="s">
        <v>6731</v>
      </c>
      <c r="E2777" s="67" t="s">
        <v>6732</v>
      </c>
      <c r="F2777" s="69">
        <v>3.9380000000000002</v>
      </c>
      <c r="G2777" s="70">
        <v>1.5802</v>
      </c>
      <c r="H2777" s="70">
        <v>3.3172000000000001</v>
      </c>
      <c r="I2777" s="73">
        <v>43265</v>
      </c>
      <c r="J2777" s="73">
        <v>46918</v>
      </c>
      <c r="K2777" s="69">
        <v>2.81</v>
      </c>
      <c r="L2777" s="68" t="s">
        <v>2092</v>
      </c>
      <c r="M2777" s="71">
        <v>2.3E-3</v>
      </c>
      <c r="N2777" t="str">
        <f>_xll.IMDP("BND",D2777,$N$1,A2777)</f>
        <v>일반</v>
      </c>
      <c r="O2777">
        <f t="shared" si="43"/>
        <v>3.6344599999999999E-3</v>
      </c>
    </row>
    <row r="2778" spans="1:15" x14ac:dyDescent="0.3">
      <c r="A2778" s="73">
        <v>46311</v>
      </c>
      <c r="B2778" s="67" t="s">
        <v>2090</v>
      </c>
      <c r="C2778" s="68" t="s">
        <v>2811</v>
      </c>
      <c r="D2778" s="68" t="s">
        <v>6733</v>
      </c>
      <c r="E2778" s="67" t="s">
        <v>6734</v>
      </c>
      <c r="F2778" s="69">
        <v>4.0350000000000001</v>
      </c>
      <c r="G2778" s="70">
        <v>2.6131000000000002</v>
      </c>
      <c r="H2778" s="70">
        <v>8.2162000000000006</v>
      </c>
      <c r="I2778" s="73">
        <v>43657</v>
      </c>
      <c r="J2778" s="73">
        <v>47310</v>
      </c>
      <c r="K2778" s="69">
        <v>1.63</v>
      </c>
      <c r="L2778" s="68" t="s">
        <v>2092</v>
      </c>
      <c r="M2778" s="71">
        <v>2.2000000000000001E-3</v>
      </c>
      <c r="N2778" t="str">
        <f>_xll.IMDP("BND",D2778,$N$1,A2778)</f>
        <v>일반</v>
      </c>
      <c r="O2778">
        <f t="shared" si="43"/>
        <v>5.7488200000000008E-3</v>
      </c>
    </row>
    <row r="2779" spans="1:15" x14ac:dyDescent="0.3">
      <c r="A2779" s="73">
        <v>46311</v>
      </c>
      <c r="B2779" s="67" t="s">
        <v>2090</v>
      </c>
      <c r="C2779" s="68" t="s">
        <v>2811</v>
      </c>
      <c r="D2779" s="68" t="s">
        <v>6735</v>
      </c>
      <c r="E2779" s="67" t="s">
        <v>6736</v>
      </c>
      <c r="F2779" s="69">
        <v>4.0389999999999997</v>
      </c>
      <c r="G2779" s="70">
        <v>2.7210999999999999</v>
      </c>
      <c r="H2779" s="70">
        <v>8.8245000000000005</v>
      </c>
      <c r="I2779" s="73">
        <v>43693</v>
      </c>
      <c r="J2779" s="73">
        <v>47346</v>
      </c>
      <c r="K2779" s="69">
        <v>1.29</v>
      </c>
      <c r="L2779" s="68" t="s">
        <v>2092</v>
      </c>
      <c r="M2779" s="71">
        <v>4.3E-3</v>
      </c>
      <c r="N2779" t="str">
        <f>_xll.IMDP("BND",D2779,$N$1,A2779)</f>
        <v>일반</v>
      </c>
      <c r="O2779">
        <f t="shared" si="43"/>
        <v>1.1700729999999999E-2</v>
      </c>
    </row>
    <row r="2780" spans="1:15" x14ac:dyDescent="0.3">
      <c r="A2780" s="73">
        <v>46311</v>
      </c>
      <c r="B2780" s="67" t="s">
        <v>2090</v>
      </c>
      <c r="C2780" s="68" t="s">
        <v>2811</v>
      </c>
      <c r="D2780" s="68" t="s">
        <v>6737</v>
      </c>
      <c r="E2780" s="67" t="s">
        <v>6738</v>
      </c>
      <c r="F2780" s="69">
        <v>4.0869999999999997</v>
      </c>
      <c r="G2780" s="70">
        <v>3.7814000000000001</v>
      </c>
      <c r="H2780" s="70">
        <v>16.536200000000001</v>
      </c>
      <c r="I2780" s="73">
        <v>44125</v>
      </c>
      <c r="J2780" s="73">
        <v>47777</v>
      </c>
      <c r="K2780" s="69">
        <v>1.56</v>
      </c>
      <c r="L2780" s="68" t="s">
        <v>2092</v>
      </c>
      <c r="M2780" s="71">
        <v>2.5000000000000001E-3</v>
      </c>
      <c r="N2780" t="str">
        <f>_xll.IMDP("BND",D2780,$N$1,A2780)</f>
        <v>일반</v>
      </c>
      <c r="O2780">
        <f t="shared" si="43"/>
        <v>9.4535000000000001E-3</v>
      </c>
    </row>
    <row r="2781" spans="1:15" x14ac:dyDescent="0.3">
      <c r="A2781" s="73">
        <v>46311</v>
      </c>
      <c r="B2781" s="67" t="s">
        <v>2090</v>
      </c>
      <c r="C2781" s="68" t="s">
        <v>2811</v>
      </c>
      <c r="D2781" s="68" t="s">
        <v>6739</v>
      </c>
      <c r="E2781" s="67" t="s">
        <v>6740</v>
      </c>
      <c r="F2781" s="69">
        <v>3.5640000000000001</v>
      </c>
      <c r="G2781" s="70">
        <v>0.40439999999999998</v>
      </c>
      <c r="H2781" s="70">
        <v>0.36220000000000002</v>
      </c>
      <c r="I2781" s="73">
        <v>44637</v>
      </c>
      <c r="J2781" s="73">
        <v>46463</v>
      </c>
      <c r="K2781" s="69">
        <v>2.73</v>
      </c>
      <c r="L2781" s="68" t="s">
        <v>2092</v>
      </c>
      <c r="M2781" s="71">
        <v>2.3E-3</v>
      </c>
      <c r="N2781" t="str">
        <f>_xll.IMDP("BND",D2781,$N$1,A2781)</f>
        <v>일반</v>
      </c>
      <c r="O2781">
        <f t="shared" si="43"/>
        <v>9.3011999999999999E-4</v>
      </c>
    </row>
    <row r="2782" spans="1:15" x14ac:dyDescent="0.3">
      <c r="A2782" s="73">
        <v>46311</v>
      </c>
      <c r="B2782" s="67" t="s">
        <v>2090</v>
      </c>
      <c r="C2782" s="68" t="s">
        <v>2811</v>
      </c>
      <c r="D2782" s="68" t="s">
        <v>6741</v>
      </c>
      <c r="E2782" s="67" t="s">
        <v>6742</v>
      </c>
      <c r="F2782" s="69">
        <v>4.2290000000000001</v>
      </c>
      <c r="G2782" s="70">
        <v>4.9372999999999996</v>
      </c>
      <c r="H2782" s="70">
        <v>28.0809</v>
      </c>
      <c r="I2782" s="73">
        <v>44659</v>
      </c>
      <c r="J2782" s="73">
        <v>48312</v>
      </c>
      <c r="K2782" s="69">
        <v>3.21</v>
      </c>
      <c r="L2782" s="68" t="s">
        <v>2092</v>
      </c>
      <c r="M2782" s="71">
        <v>2.2000000000000001E-3</v>
      </c>
      <c r="N2782" t="str">
        <f>_xll.IMDP("BND",D2782,$N$1,A2782)</f>
        <v>일반</v>
      </c>
      <c r="O2782">
        <f t="shared" si="43"/>
        <v>1.086206E-2</v>
      </c>
    </row>
    <row r="2783" spans="1:15" x14ac:dyDescent="0.3">
      <c r="A2783" s="73">
        <v>46311</v>
      </c>
      <c r="B2783" s="67" t="s">
        <v>2090</v>
      </c>
      <c r="C2783" s="68" t="s">
        <v>2811</v>
      </c>
      <c r="D2783" s="68" t="s">
        <v>6743</v>
      </c>
      <c r="E2783" s="67" t="s">
        <v>6744</v>
      </c>
      <c r="F2783" s="69">
        <v>3.8439999999999999</v>
      </c>
      <c r="G2783" s="70">
        <v>0.78849999999999998</v>
      </c>
      <c r="H2783" s="70">
        <v>1.0126999999999999</v>
      </c>
      <c r="I2783" s="73">
        <v>44784</v>
      </c>
      <c r="J2783" s="73">
        <v>46610</v>
      </c>
      <c r="K2783" s="69">
        <v>3.61</v>
      </c>
      <c r="L2783" s="68" t="s">
        <v>2092</v>
      </c>
      <c r="M2783" s="71">
        <v>4.1999999999999997E-3</v>
      </c>
      <c r="N2783" t="str">
        <f>_xll.IMDP("BND",D2783,$N$1,A2783)</f>
        <v>일반</v>
      </c>
      <c r="O2783">
        <f t="shared" si="43"/>
        <v>3.3116999999999999E-3</v>
      </c>
    </row>
    <row r="2784" spans="1:15" x14ac:dyDescent="0.3">
      <c r="A2784" s="73">
        <v>46311</v>
      </c>
      <c r="B2784" s="67" t="s">
        <v>2090</v>
      </c>
      <c r="C2784" s="68" t="s">
        <v>2811</v>
      </c>
      <c r="D2784" s="68" t="s">
        <v>6745</v>
      </c>
      <c r="E2784" s="67" t="s">
        <v>6746</v>
      </c>
      <c r="F2784" s="69">
        <v>3.9119999999999999</v>
      </c>
      <c r="G2784" s="70">
        <v>1.3290999999999999</v>
      </c>
      <c r="H2784" s="70">
        <v>2.4407999999999999</v>
      </c>
      <c r="I2784" s="73">
        <v>44992</v>
      </c>
      <c r="J2784" s="73">
        <v>46819</v>
      </c>
      <c r="K2784" s="69">
        <v>3.95</v>
      </c>
      <c r="L2784" s="68" t="s">
        <v>2092</v>
      </c>
      <c r="M2784" s="71">
        <v>2.3E-3</v>
      </c>
      <c r="N2784" t="str">
        <f>_xll.IMDP("BND",D2784,$N$1,A2784)</f>
        <v>일반</v>
      </c>
      <c r="O2784">
        <f t="shared" si="43"/>
        <v>3.0569299999999998E-3</v>
      </c>
    </row>
    <row r="2785" spans="1:15" x14ac:dyDescent="0.3">
      <c r="A2785" s="73">
        <v>46311</v>
      </c>
      <c r="B2785" s="67" t="s">
        <v>2090</v>
      </c>
      <c r="C2785" s="68" t="s">
        <v>2811</v>
      </c>
      <c r="D2785" s="68" t="s">
        <v>6747</v>
      </c>
      <c r="E2785" s="67" t="s">
        <v>6748</v>
      </c>
      <c r="F2785" s="69">
        <v>3.9209999999999998</v>
      </c>
      <c r="G2785" s="70">
        <v>1.4975000000000001</v>
      </c>
      <c r="H2785" s="70">
        <v>3.0329000000000002</v>
      </c>
      <c r="I2785" s="73">
        <v>45063</v>
      </c>
      <c r="J2785" s="73">
        <v>46890</v>
      </c>
      <c r="K2785" s="69">
        <v>3.55</v>
      </c>
      <c r="L2785" s="68" t="s">
        <v>2092</v>
      </c>
      <c r="M2785" s="71">
        <v>2.8E-3</v>
      </c>
      <c r="N2785" t="str">
        <f>_xll.IMDP("BND",D2785,$N$1,A2785)</f>
        <v>일반</v>
      </c>
      <c r="O2785">
        <f t="shared" si="43"/>
        <v>4.1929999999999997E-3</v>
      </c>
    </row>
    <row r="2786" spans="1:15" x14ac:dyDescent="0.3">
      <c r="A2786" s="73">
        <v>46311</v>
      </c>
      <c r="B2786" s="67" t="s">
        <v>2090</v>
      </c>
      <c r="C2786" s="68" t="s">
        <v>2811</v>
      </c>
      <c r="D2786" s="68" t="s">
        <v>6749</v>
      </c>
      <c r="E2786" s="67" t="s">
        <v>6750</v>
      </c>
      <c r="F2786" s="69">
        <v>3.9689999999999999</v>
      </c>
      <c r="G2786" s="70">
        <v>1.7019</v>
      </c>
      <c r="H2786" s="70">
        <v>3.7928999999999999</v>
      </c>
      <c r="I2786" s="73">
        <v>45142</v>
      </c>
      <c r="J2786" s="73">
        <v>46969</v>
      </c>
      <c r="K2786" s="69">
        <v>3.98</v>
      </c>
      <c r="L2786" s="68" t="s">
        <v>2092</v>
      </c>
      <c r="M2786" s="71">
        <v>5.5999999999999999E-3</v>
      </c>
      <c r="N2786" t="str">
        <f>_xll.IMDP("BND",D2786,$N$1,A2786)</f>
        <v>일반</v>
      </c>
      <c r="O2786">
        <f t="shared" si="43"/>
        <v>9.5306399999999999E-3</v>
      </c>
    </row>
    <row r="2787" spans="1:15" x14ac:dyDescent="0.3">
      <c r="A2787" s="73">
        <v>46311</v>
      </c>
      <c r="B2787" s="67" t="s">
        <v>2090</v>
      </c>
      <c r="C2787" s="68" t="s">
        <v>2811</v>
      </c>
      <c r="D2787" s="68" t="s">
        <v>6751</v>
      </c>
      <c r="E2787" s="67" t="s">
        <v>6752</v>
      </c>
      <c r="F2787" s="69">
        <v>3.9889999999999999</v>
      </c>
      <c r="G2787" s="70">
        <v>1.782</v>
      </c>
      <c r="H2787" s="70">
        <v>4.1113</v>
      </c>
      <c r="I2787" s="73">
        <v>45173</v>
      </c>
      <c r="J2787" s="73">
        <v>47000</v>
      </c>
      <c r="K2787" s="69">
        <v>4.01</v>
      </c>
      <c r="L2787" s="68" t="s">
        <v>2092</v>
      </c>
      <c r="M2787" s="71">
        <v>2.3E-3</v>
      </c>
      <c r="N2787" t="str">
        <f>_xll.IMDP("BND",D2787,$N$1,A2787)</f>
        <v>일반</v>
      </c>
      <c r="O2787">
        <f t="shared" si="43"/>
        <v>4.0986E-3</v>
      </c>
    </row>
    <row r="2788" spans="1:15" x14ac:dyDescent="0.3">
      <c r="A2788" s="73">
        <v>46311</v>
      </c>
      <c r="B2788" s="67" t="s">
        <v>2090</v>
      </c>
      <c r="C2788" s="68" t="s">
        <v>2811</v>
      </c>
      <c r="D2788" s="68" t="s">
        <v>6753</v>
      </c>
      <c r="E2788" s="67" t="s">
        <v>6754</v>
      </c>
      <c r="F2788" s="69">
        <v>4.0170000000000003</v>
      </c>
      <c r="G2788" s="70">
        <v>2.0802999999999998</v>
      </c>
      <c r="H2788" s="70">
        <v>5.4664999999999999</v>
      </c>
      <c r="I2788" s="73">
        <v>45295</v>
      </c>
      <c r="J2788" s="73">
        <v>47122</v>
      </c>
      <c r="K2788" s="69">
        <v>3.59</v>
      </c>
      <c r="L2788" s="68" t="s">
        <v>2092</v>
      </c>
      <c r="M2788" s="71">
        <v>2.3E-3</v>
      </c>
      <c r="N2788" t="str">
        <f>_xll.IMDP("BND",D2788,$N$1,A2788)</f>
        <v>일반</v>
      </c>
      <c r="O2788">
        <f t="shared" si="43"/>
        <v>4.7846899999999994E-3</v>
      </c>
    </row>
    <row r="2789" spans="1:15" x14ac:dyDescent="0.3">
      <c r="A2789" s="73">
        <v>46311</v>
      </c>
      <c r="B2789" s="67" t="s">
        <v>2090</v>
      </c>
      <c r="C2789" s="68" t="s">
        <v>2811</v>
      </c>
      <c r="D2789" s="68" t="s">
        <v>6755</v>
      </c>
      <c r="E2789" s="67" t="s">
        <v>6756</v>
      </c>
      <c r="F2789" s="69">
        <v>4.2309999999999999</v>
      </c>
      <c r="G2789" s="70">
        <v>6.2828999999999997</v>
      </c>
      <c r="H2789" s="70">
        <v>45.963200000000001</v>
      </c>
      <c r="I2789" s="73">
        <v>45324</v>
      </c>
      <c r="J2789" s="73">
        <v>48977</v>
      </c>
      <c r="K2789" s="69">
        <v>3.54</v>
      </c>
      <c r="L2789" s="68" t="s">
        <v>2092</v>
      </c>
      <c r="M2789" s="71">
        <v>3.5999999999999999E-3</v>
      </c>
      <c r="N2789" t="str">
        <f>_xll.IMDP("BND",D2789,$N$1,A2789)</f>
        <v>일반</v>
      </c>
      <c r="O2789">
        <f t="shared" si="43"/>
        <v>2.2618439999999997E-2</v>
      </c>
    </row>
    <row r="2790" spans="1:15" x14ac:dyDescent="0.3">
      <c r="A2790" s="73">
        <v>46311</v>
      </c>
      <c r="B2790" s="67" t="s">
        <v>2090</v>
      </c>
      <c r="C2790" s="68" t="s">
        <v>2811</v>
      </c>
      <c r="D2790" s="68" t="s">
        <v>6757</v>
      </c>
      <c r="E2790" s="67" t="s">
        <v>6758</v>
      </c>
      <c r="F2790" s="69">
        <v>4.0309999999999997</v>
      </c>
      <c r="G2790" s="70">
        <v>2.2698</v>
      </c>
      <c r="H2790" s="70">
        <v>6.3808999999999996</v>
      </c>
      <c r="I2790" s="73">
        <v>45364</v>
      </c>
      <c r="J2790" s="73">
        <v>47190</v>
      </c>
      <c r="K2790" s="69">
        <v>3.49</v>
      </c>
      <c r="L2790" s="68" t="s">
        <v>2092</v>
      </c>
      <c r="M2790" s="71">
        <v>2.3E-3</v>
      </c>
      <c r="N2790" t="str">
        <f>_xll.IMDP("BND",D2790,$N$1,A2790)</f>
        <v>일반</v>
      </c>
      <c r="O2790">
        <f t="shared" si="43"/>
        <v>5.2205400000000001E-3</v>
      </c>
    </row>
    <row r="2791" spans="1:15" x14ac:dyDescent="0.3">
      <c r="A2791" s="73">
        <v>46311</v>
      </c>
      <c r="B2791" s="67" t="s">
        <v>2090</v>
      </c>
      <c r="C2791" s="68" t="s">
        <v>2811</v>
      </c>
      <c r="D2791" s="68" t="s">
        <v>6759</v>
      </c>
      <c r="E2791" s="67" t="s">
        <v>6760</v>
      </c>
      <c r="F2791" s="69">
        <v>3.835</v>
      </c>
      <c r="G2791" s="70">
        <v>0.75380000000000003</v>
      </c>
      <c r="H2791" s="70">
        <v>0.94140000000000001</v>
      </c>
      <c r="I2791" s="73">
        <v>45505</v>
      </c>
      <c r="J2791" s="73">
        <v>46598</v>
      </c>
      <c r="K2791" s="69">
        <v>3.11</v>
      </c>
      <c r="L2791" s="68" t="s">
        <v>2092</v>
      </c>
      <c r="M2791" s="71">
        <v>2.3E-3</v>
      </c>
      <c r="N2791" t="str">
        <f>_xll.IMDP("BND",D2791,$N$1,A2791)</f>
        <v>일반</v>
      </c>
      <c r="O2791">
        <f t="shared" si="43"/>
        <v>1.7337400000000001E-3</v>
      </c>
    </row>
    <row r="2792" spans="1:15" x14ac:dyDescent="0.3">
      <c r="A2792" s="73">
        <v>46311</v>
      </c>
      <c r="B2792" s="67" t="s">
        <v>2090</v>
      </c>
      <c r="C2792" s="68" t="s">
        <v>2811</v>
      </c>
      <c r="D2792" s="68" t="s">
        <v>6761</v>
      </c>
      <c r="E2792" s="67" t="s">
        <v>6762</v>
      </c>
      <c r="F2792" s="69">
        <v>4.0469999999999997</v>
      </c>
      <c r="G2792" s="70">
        <v>2.8043</v>
      </c>
      <c r="H2792" s="70">
        <v>9.4331999999999994</v>
      </c>
      <c r="I2792" s="73">
        <v>45576</v>
      </c>
      <c r="J2792" s="73">
        <v>47402</v>
      </c>
      <c r="K2792" s="69">
        <v>3.19</v>
      </c>
      <c r="L2792" s="68" t="s">
        <v>2092</v>
      </c>
      <c r="M2792" s="71">
        <v>2.3E-3</v>
      </c>
      <c r="N2792" t="str">
        <f>_xll.IMDP("BND",D2792,$N$1,A2792)</f>
        <v>일반</v>
      </c>
      <c r="O2792">
        <f t="shared" si="43"/>
        <v>6.4498899999999998E-3</v>
      </c>
    </row>
    <row r="2793" spans="1:15" x14ac:dyDescent="0.3">
      <c r="A2793" s="73">
        <v>46311</v>
      </c>
      <c r="B2793" s="67" t="s">
        <v>2090</v>
      </c>
      <c r="C2793" s="68" t="s">
        <v>2811</v>
      </c>
      <c r="D2793" s="68" t="s">
        <v>6763</v>
      </c>
      <c r="E2793" s="67" t="s">
        <v>6764</v>
      </c>
      <c r="F2793" s="69">
        <v>4.048</v>
      </c>
      <c r="G2793" s="70">
        <v>2.8921000000000001</v>
      </c>
      <c r="H2793" s="70">
        <v>10.0852</v>
      </c>
      <c r="I2793" s="73">
        <v>45623</v>
      </c>
      <c r="J2793" s="73">
        <v>47449</v>
      </c>
      <c r="K2793" s="69">
        <v>3.02</v>
      </c>
      <c r="L2793" s="68" t="s">
        <v>2092</v>
      </c>
      <c r="M2793" s="71">
        <v>2.3E-3</v>
      </c>
      <c r="N2793" t="str">
        <f>_xll.IMDP("BND",D2793,$N$1,A2793)</f>
        <v>일반</v>
      </c>
      <c r="O2793">
        <f t="shared" si="43"/>
        <v>6.6518300000000001E-3</v>
      </c>
    </row>
    <row r="2794" spans="1:15" x14ac:dyDescent="0.3">
      <c r="A2794" s="73">
        <v>46311</v>
      </c>
      <c r="B2794" s="67" t="s">
        <v>2090</v>
      </c>
      <c r="C2794" s="68" t="s">
        <v>2811</v>
      </c>
      <c r="D2794" s="68" t="s">
        <v>6765</v>
      </c>
      <c r="E2794" s="67" t="s">
        <v>6766</v>
      </c>
      <c r="F2794" s="69">
        <v>3.778</v>
      </c>
      <c r="G2794" s="70">
        <v>0.64200000000000002</v>
      </c>
      <c r="H2794" s="70">
        <v>0.73060000000000003</v>
      </c>
      <c r="I2794" s="73">
        <v>45643</v>
      </c>
      <c r="J2794" s="73">
        <v>46555</v>
      </c>
      <c r="K2794" s="69">
        <v>2.84</v>
      </c>
      <c r="L2794" s="68" t="s">
        <v>2092</v>
      </c>
      <c r="M2794" s="71">
        <v>2.3E-3</v>
      </c>
      <c r="N2794" t="str">
        <f>_xll.IMDP("BND",D2794,$N$1,A2794)</f>
        <v>일반</v>
      </c>
      <c r="O2794">
        <f t="shared" si="43"/>
        <v>1.4766E-3</v>
      </c>
    </row>
    <row r="2795" spans="1:15" x14ac:dyDescent="0.3">
      <c r="A2795" s="73">
        <v>46311</v>
      </c>
      <c r="B2795" s="67" t="s">
        <v>2090</v>
      </c>
      <c r="C2795" s="68" t="s">
        <v>2811</v>
      </c>
      <c r="D2795" s="68" t="s">
        <v>6767</v>
      </c>
      <c r="E2795" s="67" t="s">
        <v>6768</v>
      </c>
      <c r="F2795" s="69">
        <v>3.8149999999999999</v>
      </c>
      <c r="G2795" s="70">
        <v>0.69720000000000004</v>
      </c>
      <c r="H2795" s="70">
        <v>0.83140000000000003</v>
      </c>
      <c r="I2795" s="73">
        <v>45664</v>
      </c>
      <c r="J2795" s="73">
        <v>46575</v>
      </c>
      <c r="K2795" s="69">
        <v>2.8</v>
      </c>
      <c r="L2795" s="68" t="s">
        <v>2092</v>
      </c>
      <c r="M2795" s="71">
        <v>2.3E-3</v>
      </c>
      <c r="N2795" t="str">
        <f>_xll.IMDP("BND",D2795,$N$1,A2795)</f>
        <v>일반</v>
      </c>
      <c r="O2795">
        <f t="shared" si="43"/>
        <v>1.60356E-3</v>
      </c>
    </row>
    <row r="2796" spans="1:15" x14ac:dyDescent="0.3">
      <c r="A2796" s="73">
        <v>46311</v>
      </c>
      <c r="B2796" s="67" t="s">
        <v>2090</v>
      </c>
      <c r="C2796" s="68" t="s">
        <v>2811</v>
      </c>
      <c r="D2796" s="68" t="s">
        <v>6769</v>
      </c>
      <c r="E2796" s="67" t="s">
        <v>6770</v>
      </c>
      <c r="F2796" s="69">
        <v>4.0549999999999997</v>
      </c>
      <c r="G2796" s="70">
        <v>3.0968</v>
      </c>
      <c r="H2796" s="70">
        <v>11.3993</v>
      </c>
      <c r="I2796" s="73">
        <v>45698</v>
      </c>
      <c r="J2796" s="73">
        <v>47522</v>
      </c>
      <c r="K2796" s="69">
        <v>2.88</v>
      </c>
      <c r="L2796" s="68" t="s">
        <v>2092</v>
      </c>
      <c r="M2796" s="71">
        <v>4.4999999999999997E-3</v>
      </c>
      <c r="N2796" t="str">
        <f>_xll.IMDP("BND",D2796,$N$1,A2796)</f>
        <v>일반</v>
      </c>
      <c r="O2796">
        <f t="shared" si="43"/>
        <v>1.3935599999999999E-2</v>
      </c>
    </row>
    <row r="2797" spans="1:15" x14ac:dyDescent="0.3">
      <c r="A2797" s="73">
        <v>46311</v>
      </c>
      <c r="B2797" s="67" t="s">
        <v>2090</v>
      </c>
      <c r="C2797" s="68" t="s">
        <v>2811</v>
      </c>
      <c r="D2797" s="68" t="s">
        <v>6771</v>
      </c>
      <c r="E2797" s="67" t="s">
        <v>6772</v>
      </c>
      <c r="F2797" s="69">
        <v>4.0609999999999999</v>
      </c>
      <c r="G2797" s="70">
        <v>3.1671999999999998</v>
      </c>
      <c r="H2797" s="70">
        <v>11.8666</v>
      </c>
      <c r="I2797" s="73">
        <v>45720</v>
      </c>
      <c r="J2797" s="73">
        <v>47546</v>
      </c>
      <c r="K2797" s="69">
        <v>2.78</v>
      </c>
      <c r="L2797" s="68" t="s">
        <v>2092</v>
      </c>
      <c r="M2797" s="71">
        <v>2.2000000000000001E-3</v>
      </c>
      <c r="N2797" t="str">
        <f>_xll.IMDP("BND",D2797,$N$1,A2797)</f>
        <v>일반</v>
      </c>
      <c r="O2797">
        <f t="shared" si="43"/>
        <v>6.9678400000000003E-3</v>
      </c>
    </row>
    <row r="2798" spans="1:15" x14ac:dyDescent="0.3">
      <c r="A2798" s="73">
        <v>46311</v>
      </c>
      <c r="B2798" s="67" t="s">
        <v>2090</v>
      </c>
      <c r="C2798" s="68" t="s">
        <v>2811</v>
      </c>
      <c r="D2798" s="68" t="s">
        <v>6773</v>
      </c>
      <c r="E2798" s="67" t="s">
        <v>6774</v>
      </c>
      <c r="F2798" s="69">
        <v>4.07</v>
      </c>
      <c r="G2798" s="70">
        <v>3.3441999999999998</v>
      </c>
      <c r="H2798" s="70">
        <v>13.2346</v>
      </c>
      <c r="I2798" s="73">
        <v>45800</v>
      </c>
      <c r="J2798" s="73">
        <v>47626</v>
      </c>
      <c r="K2798" s="69">
        <v>2.63</v>
      </c>
      <c r="L2798" s="68" t="s">
        <v>2092</v>
      </c>
      <c r="M2798" s="71">
        <v>3.0999999999999999E-3</v>
      </c>
      <c r="N2798" t="str">
        <f>_xll.IMDP("BND",D2798,$N$1,A2798)</f>
        <v>일반</v>
      </c>
      <c r="O2798">
        <f t="shared" si="43"/>
        <v>1.0367019999999999E-2</v>
      </c>
    </row>
    <row r="2799" spans="1:15" x14ac:dyDescent="0.3">
      <c r="A2799" s="73">
        <v>46311</v>
      </c>
      <c r="B2799" s="67" t="s">
        <v>2090</v>
      </c>
      <c r="C2799" s="68" t="s">
        <v>2811</v>
      </c>
      <c r="D2799" s="68" t="s">
        <v>6775</v>
      </c>
      <c r="E2799" s="67" t="s">
        <v>6776</v>
      </c>
      <c r="F2799" s="69">
        <v>4.0750000000000002</v>
      </c>
      <c r="G2799" s="70">
        <v>3.3917999999999999</v>
      </c>
      <c r="H2799" s="70">
        <v>13.586399999999999</v>
      </c>
      <c r="I2799" s="73">
        <v>45820</v>
      </c>
      <c r="J2799" s="73">
        <v>47646</v>
      </c>
      <c r="K2799" s="69">
        <v>2.69</v>
      </c>
      <c r="L2799" s="68" t="s">
        <v>2092</v>
      </c>
      <c r="M2799" s="71">
        <v>2.2000000000000001E-3</v>
      </c>
      <c r="N2799" t="str">
        <f>_xll.IMDP("BND",D2799,$N$1,A2799)</f>
        <v>일반</v>
      </c>
      <c r="O2799">
        <f t="shared" si="43"/>
        <v>7.4619600000000001E-3</v>
      </c>
    </row>
    <row r="2800" spans="1:15" x14ac:dyDescent="0.3">
      <c r="A2800" s="73">
        <v>46311</v>
      </c>
      <c r="B2800" s="67" t="s">
        <v>2090</v>
      </c>
      <c r="C2800" s="68" t="s">
        <v>2811</v>
      </c>
      <c r="D2800" s="68" t="s">
        <v>6777</v>
      </c>
      <c r="E2800" s="67" t="s">
        <v>6778</v>
      </c>
      <c r="F2800" s="69">
        <v>4.0780000000000003</v>
      </c>
      <c r="G2800" s="70">
        <v>3.4617</v>
      </c>
      <c r="H2800" s="70">
        <v>14.1022</v>
      </c>
      <c r="I2800" s="73">
        <v>45846</v>
      </c>
      <c r="J2800" s="73">
        <v>47672</v>
      </c>
      <c r="K2800" s="69">
        <v>2.71</v>
      </c>
      <c r="L2800" s="68" t="s">
        <v>2092</v>
      </c>
      <c r="M2800" s="71">
        <v>2.2000000000000001E-3</v>
      </c>
      <c r="N2800" t="str">
        <f>_xll.IMDP("BND",D2800,$N$1,A2800)</f>
        <v>일반</v>
      </c>
      <c r="O2800">
        <f t="shared" si="43"/>
        <v>7.6157400000000002E-3</v>
      </c>
    </row>
    <row r="2801" spans="1:15" x14ac:dyDescent="0.3">
      <c r="A2801" s="73">
        <v>46311</v>
      </c>
      <c r="B2801" s="67" t="s">
        <v>2090</v>
      </c>
      <c r="C2801" s="68" t="s">
        <v>2811</v>
      </c>
      <c r="D2801" s="68" t="s">
        <v>6779</v>
      </c>
      <c r="E2801" s="67" t="s">
        <v>6780</v>
      </c>
      <c r="F2801" s="69">
        <v>4.0819999999999999</v>
      </c>
      <c r="G2801" s="70">
        <v>3.5445000000000002</v>
      </c>
      <c r="H2801" s="70">
        <v>14.7165</v>
      </c>
      <c r="I2801" s="73">
        <v>45876</v>
      </c>
      <c r="J2801" s="73">
        <v>47702</v>
      </c>
      <c r="K2801" s="69">
        <v>2.66</v>
      </c>
      <c r="L2801" s="68" t="s">
        <v>2092</v>
      </c>
      <c r="M2801" s="71">
        <v>3.0999999999999999E-3</v>
      </c>
      <c r="N2801" t="str">
        <f>_xll.IMDP("BND",D2801,$N$1,A2801)</f>
        <v>일반</v>
      </c>
      <c r="O2801">
        <f t="shared" si="43"/>
        <v>1.098795E-2</v>
      </c>
    </row>
    <row r="2802" spans="1:15" x14ac:dyDescent="0.3">
      <c r="A2802" s="73">
        <v>46311</v>
      </c>
      <c r="B2802" s="67" t="s">
        <v>2090</v>
      </c>
      <c r="C2802" s="68" t="s">
        <v>2811</v>
      </c>
      <c r="D2802" s="68" t="s">
        <v>6781</v>
      </c>
      <c r="E2802" s="67" t="s">
        <v>6782</v>
      </c>
      <c r="F2802" s="69">
        <v>4.0890000000000004</v>
      </c>
      <c r="G2802" s="70">
        <v>3.6154999999999999</v>
      </c>
      <c r="H2802" s="70">
        <v>15.2683</v>
      </c>
      <c r="I2802" s="73">
        <v>45905</v>
      </c>
      <c r="J2802" s="73">
        <v>47731</v>
      </c>
      <c r="K2802" s="69">
        <v>2.73</v>
      </c>
      <c r="L2802" s="68" t="s">
        <v>2092</v>
      </c>
      <c r="M2802" s="71">
        <v>3.0999999999999999E-3</v>
      </c>
      <c r="N2802" t="str">
        <f>_xll.IMDP("BND",D2802,$N$1,A2802)</f>
        <v>일반</v>
      </c>
      <c r="O2802">
        <f t="shared" si="43"/>
        <v>1.1208049999999999E-2</v>
      </c>
    </row>
    <row r="2803" spans="1:15" x14ac:dyDescent="0.3">
      <c r="A2803" s="73">
        <v>46311</v>
      </c>
      <c r="B2803" s="67" t="s">
        <v>2090</v>
      </c>
      <c r="C2803" s="68" t="s">
        <v>2811</v>
      </c>
      <c r="D2803" s="68" t="s">
        <v>6783</v>
      </c>
      <c r="E2803" s="67" t="s">
        <v>6784</v>
      </c>
      <c r="F2803" s="69">
        <v>4.0049999999999999</v>
      </c>
      <c r="G2803" s="70">
        <v>1.9078999999999999</v>
      </c>
      <c r="H2803" s="70">
        <v>4.6173000000000002</v>
      </c>
      <c r="I2803" s="73">
        <v>45945</v>
      </c>
      <c r="J2803" s="73">
        <v>47039</v>
      </c>
      <c r="K2803" s="69">
        <v>2.62</v>
      </c>
      <c r="L2803" s="68" t="s">
        <v>2092</v>
      </c>
      <c r="M2803" s="71">
        <v>3.2000000000000002E-3</v>
      </c>
      <c r="N2803" t="str">
        <f>_xll.IMDP("BND",D2803,$N$1,A2803)</f>
        <v>일반</v>
      </c>
      <c r="O2803">
        <f t="shared" si="43"/>
        <v>6.1052800000000003E-3</v>
      </c>
    </row>
    <row r="2804" spans="1:15" x14ac:dyDescent="0.3">
      <c r="A2804" s="73">
        <v>46311</v>
      </c>
      <c r="B2804" s="67" t="s">
        <v>2090</v>
      </c>
      <c r="C2804" s="68" t="s">
        <v>2811</v>
      </c>
      <c r="D2804" s="68" t="s">
        <v>6785</v>
      </c>
      <c r="E2804" s="67" t="s">
        <v>6786</v>
      </c>
      <c r="F2804" s="69">
        <v>4.0060000000000002</v>
      </c>
      <c r="G2804" s="70">
        <v>1.9398</v>
      </c>
      <c r="H2804" s="70">
        <v>4.8109999999999999</v>
      </c>
      <c r="I2804" s="73">
        <v>45967</v>
      </c>
      <c r="J2804" s="73">
        <v>47063</v>
      </c>
      <c r="K2804" s="69">
        <v>2.84</v>
      </c>
      <c r="L2804" s="68" t="s">
        <v>2092</v>
      </c>
      <c r="M2804" s="71">
        <v>3.7000000000000002E-3</v>
      </c>
      <c r="N2804" t="str">
        <f>_xll.IMDP("BND",D2804,$N$1,A2804)</f>
        <v>일반</v>
      </c>
      <c r="O2804">
        <f t="shared" si="43"/>
        <v>7.1772600000000004E-3</v>
      </c>
    </row>
    <row r="2805" spans="1:15" x14ac:dyDescent="0.3">
      <c r="A2805" s="73">
        <v>46311</v>
      </c>
      <c r="B2805" s="67" t="s">
        <v>2090</v>
      </c>
      <c r="C2805" s="68" t="s">
        <v>2811</v>
      </c>
      <c r="D2805" s="68" t="s">
        <v>6787</v>
      </c>
      <c r="E2805" s="67" t="s">
        <v>6788</v>
      </c>
      <c r="F2805" s="69">
        <v>4.1260000000000003</v>
      </c>
      <c r="G2805" s="70">
        <v>3.8891</v>
      </c>
      <c r="H2805" s="70">
        <v>17.7822</v>
      </c>
      <c r="I2805" s="73">
        <v>46050</v>
      </c>
      <c r="J2805" s="73">
        <v>47876</v>
      </c>
      <c r="K2805" s="69">
        <v>3.54</v>
      </c>
      <c r="L2805" s="68" t="s">
        <v>2092</v>
      </c>
      <c r="M2805" s="71">
        <v>2.3E-3</v>
      </c>
      <c r="N2805" t="str">
        <f>_xll.IMDP("BND",D2805,$N$1,A2805)</f>
        <v>일반</v>
      </c>
      <c r="O2805">
        <f t="shared" si="43"/>
        <v>8.9449300000000002E-3</v>
      </c>
    </row>
    <row r="2806" spans="1:15" x14ac:dyDescent="0.3">
      <c r="A2806" s="73">
        <v>46311</v>
      </c>
      <c r="B2806" s="67" t="s">
        <v>2090</v>
      </c>
      <c r="C2806" s="68" t="s">
        <v>2811</v>
      </c>
      <c r="D2806" s="68" t="s">
        <v>6789</v>
      </c>
      <c r="E2806" s="67" t="s">
        <v>6790</v>
      </c>
      <c r="F2806" s="69">
        <v>4.0250000000000004</v>
      </c>
      <c r="G2806" s="70">
        <v>2.1720999999999999</v>
      </c>
      <c r="H2806" s="70">
        <v>5.8966000000000003</v>
      </c>
      <c r="I2806" s="73">
        <v>46059</v>
      </c>
      <c r="J2806" s="73">
        <v>47155</v>
      </c>
      <c r="K2806" s="69">
        <v>3.41</v>
      </c>
      <c r="L2806" s="68" t="s">
        <v>2092</v>
      </c>
      <c r="M2806" s="71">
        <v>3.7000000000000002E-3</v>
      </c>
      <c r="N2806" t="str">
        <f>_xll.IMDP("BND",D2806,$N$1,A2806)</f>
        <v>일반</v>
      </c>
      <c r="O2806">
        <f t="shared" si="43"/>
        <v>8.0367700000000004E-3</v>
      </c>
    </row>
    <row r="2807" spans="1:15" x14ac:dyDescent="0.3">
      <c r="A2807" s="73">
        <v>46311</v>
      </c>
      <c r="B2807" s="67" t="s">
        <v>2090</v>
      </c>
      <c r="C2807" s="68" t="s">
        <v>2811</v>
      </c>
      <c r="D2807" s="68" t="s">
        <v>6791</v>
      </c>
      <c r="E2807" s="67" t="s">
        <v>6792</v>
      </c>
      <c r="F2807" s="69">
        <v>4.0309999999999997</v>
      </c>
      <c r="G2807" s="70">
        <v>2.2555000000000001</v>
      </c>
      <c r="H2807" s="70">
        <v>6.3079000000000001</v>
      </c>
      <c r="I2807" s="73">
        <v>46091</v>
      </c>
      <c r="J2807" s="73">
        <v>47186</v>
      </c>
      <c r="K2807" s="69">
        <v>3.49</v>
      </c>
      <c r="L2807" s="68" t="s">
        <v>2092</v>
      </c>
      <c r="M2807" s="71">
        <v>2.3E-3</v>
      </c>
      <c r="N2807" t="str">
        <f>_xll.IMDP("BND",D2807,$N$1,A2807)</f>
        <v>일반</v>
      </c>
      <c r="O2807">
        <f t="shared" si="43"/>
        <v>5.1876500000000002E-3</v>
      </c>
    </row>
    <row r="2808" spans="1:15" x14ac:dyDescent="0.3">
      <c r="A2808" s="73">
        <v>46311</v>
      </c>
      <c r="B2808" s="67" t="s">
        <v>2090</v>
      </c>
      <c r="C2808" s="68" t="s">
        <v>2811</v>
      </c>
      <c r="D2808" s="68" t="s">
        <v>6793</v>
      </c>
      <c r="E2808" s="67" t="s">
        <v>6794</v>
      </c>
      <c r="F2808" s="69">
        <v>4.1559999999999997</v>
      </c>
      <c r="G2808" s="70">
        <v>4.0826000000000002</v>
      </c>
      <c r="H2808" s="70">
        <v>19.449000000000002</v>
      </c>
      <c r="I2808" s="73">
        <v>46126</v>
      </c>
      <c r="J2808" s="73">
        <v>47952</v>
      </c>
      <c r="K2808" s="69">
        <v>3.72</v>
      </c>
      <c r="L2808" s="68" t="s">
        <v>2092</v>
      </c>
      <c r="M2808" s="71">
        <v>4.5999999999999999E-3</v>
      </c>
      <c r="N2808" t="str">
        <f>_xll.IMDP("BND",D2808,$N$1,A2808)</f>
        <v>일반</v>
      </c>
      <c r="O2808">
        <f t="shared" si="43"/>
        <v>1.8779960000000002E-2</v>
      </c>
    </row>
    <row r="2809" spans="1:15" x14ac:dyDescent="0.3">
      <c r="A2809" s="73">
        <v>46311</v>
      </c>
      <c r="B2809" s="67" t="s">
        <v>2090</v>
      </c>
      <c r="C2809" s="68" t="s">
        <v>2811</v>
      </c>
      <c r="D2809" s="68" t="s">
        <v>6795</v>
      </c>
      <c r="E2809" s="67" t="s">
        <v>6796</v>
      </c>
      <c r="F2809" s="69">
        <v>4.032</v>
      </c>
      <c r="G2809" s="70">
        <v>2.3700999999999999</v>
      </c>
      <c r="H2809" s="70">
        <v>6.9995000000000003</v>
      </c>
      <c r="I2809" s="73">
        <v>46149</v>
      </c>
      <c r="J2809" s="73">
        <v>47245</v>
      </c>
      <c r="K2809" s="69">
        <v>3.7</v>
      </c>
      <c r="L2809" s="68" t="s">
        <v>2092</v>
      </c>
      <c r="M2809" s="71">
        <v>3.3E-3</v>
      </c>
      <c r="N2809" t="str">
        <f>_xll.IMDP("BND",D2809,$N$1,A2809)</f>
        <v>일반</v>
      </c>
      <c r="O2809">
        <f t="shared" si="43"/>
        <v>7.8213299999999996E-3</v>
      </c>
    </row>
    <row r="2810" spans="1:15" x14ac:dyDescent="0.3">
      <c r="A2810" s="73">
        <v>46311</v>
      </c>
      <c r="B2810" s="67" t="s">
        <v>2090</v>
      </c>
      <c r="C2810" s="68" t="s">
        <v>2811</v>
      </c>
      <c r="D2810" s="68" t="s">
        <v>14080</v>
      </c>
      <c r="E2810" s="67" t="s">
        <v>14081</v>
      </c>
      <c r="F2810" s="69">
        <v>4.1859999999999999</v>
      </c>
      <c r="G2810" s="70">
        <v>4.1765999999999996</v>
      </c>
      <c r="H2810" s="70">
        <v>20.661000000000001</v>
      </c>
      <c r="I2810" s="73">
        <v>46205</v>
      </c>
      <c r="J2810" s="73">
        <v>48031</v>
      </c>
      <c r="K2810" s="69">
        <v>4.22</v>
      </c>
      <c r="L2810" s="68" t="s">
        <v>2092</v>
      </c>
      <c r="M2810" s="71">
        <v>2.3999999999999998E-3</v>
      </c>
      <c r="N2810" t="str">
        <f>_xll.IMDP("BND",D2810,$N$1,A2810)</f>
        <v>일반</v>
      </c>
      <c r="O2810">
        <f t="shared" si="43"/>
        <v>1.0023839999999999E-2</v>
      </c>
    </row>
    <row r="2811" spans="1:15" x14ac:dyDescent="0.3">
      <c r="A2811" s="73">
        <v>46311</v>
      </c>
      <c r="B2811" s="67" t="s">
        <v>2090</v>
      </c>
      <c r="C2811" s="68" t="s">
        <v>2811</v>
      </c>
      <c r="D2811" s="68" t="s">
        <v>14666</v>
      </c>
      <c r="E2811" s="67" t="s">
        <v>14667</v>
      </c>
      <c r="F2811" s="69">
        <v>4.2</v>
      </c>
      <c r="G2811" s="70">
        <v>4.2530000000000001</v>
      </c>
      <c r="H2811" s="70">
        <v>21.337299999999999</v>
      </c>
      <c r="I2811" s="73">
        <v>46237</v>
      </c>
      <c r="J2811" s="73">
        <v>48061</v>
      </c>
      <c r="K2811" s="69">
        <v>4.2300000000000004</v>
      </c>
      <c r="L2811" s="68" t="s">
        <v>2092</v>
      </c>
      <c r="M2811" s="71">
        <v>2.3E-3</v>
      </c>
      <c r="N2811" t="str">
        <f>_xll.IMDP("BND",D2811,$N$1,A2811)</f>
        <v>일반</v>
      </c>
      <c r="O2811">
        <f t="shared" si="43"/>
        <v>9.7818999999999996E-3</v>
      </c>
    </row>
    <row r="2812" spans="1:15" x14ac:dyDescent="0.3">
      <c r="A2812" s="73">
        <v>46311</v>
      </c>
      <c r="B2812" s="67" t="s">
        <v>2090</v>
      </c>
      <c r="C2812" s="68" t="s">
        <v>2811</v>
      </c>
      <c r="D2812" s="68" t="s">
        <v>15201</v>
      </c>
      <c r="E2812" s="67" t="s">
        <v>15202</v>
      </c>
      <c r="F2812" s="69">
        <v>4.2140000000000004</v>
      </c>
      <c r="G2812" s="70">
        <v>4.327</v>
      </c>
      <c r="H2812" s="70">
        <v>22.040400000000002</v>
      </c>
      <c r="I2812" s="73">
        <v>46267</v>
      </c>
      <c r="J2812" s="73">
        <v>48093</v>
      </c>
      <c r="K2812" s="69">
        <v>4.3600000000000003</v>
      </c>
      <c r="L2812" s="68" t="s">
        <v>2092</v>
      </c>
      <c r="M2812" s="71">
        <v>4.7000000000000002E-3</v>
      </c>
      <c r="N2812" t="str">
        <f>_xll.IMDP("BND",D2812,$N$1,A2812)</f>
        <v>일반</v>
      </c>
      <c r="O2812">
        <f t="shared" si="43"/>
        <v>2.0336900000000002E-2</v>
      </c>
    </row>
    <row r="2813" spans="1:15" x14ac:dyDescent="0.3">
      <c r="A2813" s="73">
        <v>46311</v>
      </c>
      <c r="B2813" s="67" t="s">
        <v>2090</v>
      </c>
      <c r="C2813" s="68" t="s">
        <v>2811</v>
      </c>
      <c r="D2813" s="68" t="s">
        <v>15919</v>
      </c>
      <c r="E2813" s="67" t="s">
        <v>15920</v>
      </c>
      <c r="F2813" s="69">
        <v>4.22</v>
      </c>
      <c r="G2813" s="70">
        <v>4.4226000000000001</v>
      </c>
      <c r="H2813" s="70">
        <v>22.928000000000001</v>
      </c>
      <c r="I2813" s="73">
        <v>46303</v>
      </c>
      <c r="J2813" s="73">
        <v>48129</v>
      </c>
      <c r="K2813" s="69">
        <v>4.38</v>
      </c>
      <c r="L2813" s="68" t="s">
        <v>2092</v>
      </c>
      <c r="M2813" s="71">
        <v>4.1999999999999997E-3</v>
      </c>
      <c r="N2813" t="str">
        <f>_xll.IMDP("BND",D2813,$N$1,A2813)</f>
        <v>일반</v>
      </c>
      <c r="O2813">
        <f t="shared" si="43"/>
        <v>1.8574919999999998E-2</v>
      </c>
    </row>
    <row r="2814" spans="1:15" x14ac:dyDescent="0.3">
      <c r="A2814" s="73">
        <v>46311</v>
      </c>
      <c r="B2814" s="67" t="s">
        <v>2090</v>
      </c>
      <c r="C2814" s="68" t="s">
        <v>2811</v>
      </c>
      <c r="D2814" s="68" t="s">
        <v>6797</v>
      </c>
      <c r="E2814" s="67" t="s">
        <v>6798</v>
      </c>
      <c r="F2814" s="69">
        <v>3.37</v>
      </c>
      <c r="G2814" s="70">
        <v>0.27789999999999998</v>
      </c>
      <c r="H2814" s="70">
        <v>0.21390000000000001</v>
      </c>
      <c r="I2814" s="73">
        <v>40939</v>
      </c>
      <c r="J2814" s="73">
        <v>46418</v>
      </c>
      <c r="K2814" s="69">
        <v>4.01</v>
      </c>
      <c r="L2814" s="68" t="s">
        <v>2092</v>
      </c>
      <c r="M2814" s="71">
        <v>3.8E-3</v>
      </c>
      <c r="N2814" t="str">
        <f>_xll.IMDP("BND",D2814,$N$1,A2814)</f>
        <v>일반</v>
      </c>
      <c r="O2814">
        <f t="shared" si="43"/>
        <v>1.05602E-3</v>
      </c>
    </row>
    <row r="2815" spans="1:15" x14ac:dyDescent="0.3">
      <c r="A2815" s="73">
        <v>46311</v>
      </c>
      <c r="B2815" s="67" t="s">
        <v>2090</v>
      </c>
      <c r="C2815" s="68" t="s">
        <v>2811</v>
      </c>
      <c r="D2815" s="68" t="s">
        <v>6799</v>
      </c>
      <c r="E2815" s="67" t="s">
        <v>6800</v>
      </c>
      <c r="F2815" s="69">
        <v>4.0650000000000004</v>
      </c>
      <c r="G2815" s="70">
        <v>3.2980999999999998</v>
      </c>
      <c r="H2815" s="70">
        <v>12.728999999999999</v>
      </c>
      <c r="I2815" s="73">
        <v>42107</v>
      </c>
      <c r="J2815" s="73">
        <v>47586</v>
      </c>
      <c r="K2815" s="69">
        <v>2.2400000000000002</v>
      </c>
      <c r="L2815" s="68" t="s">
        <v>2092</v>
      </c>
      <c r="M2815" s="71">
        <v>2.2000000000000001E-3</v>
      </c>
      <c r="N2815" t="str">
        <f>_xll.IMDP("BND",D2815,$N$1,A2815)</f>
        <v>일반</v>
      </c>
      <c r="O2815">
        <f t="shared" si="43"/>
        <v>7.2558199999999996E-3</v>
      </c>
    </row>
    <row r="2816" spans="1:15" x14ac:dyDescent="0.3">
      <c r="A2816" s="73">
        <v>46311</v>
      </c>
      <c r="B2816" s="67" t="s">
        <v>2090</v>
      </c>
      <c r="C2816" s="68" t="s">
        <v>2811</v>
      </c>
      <c r="D2816" s="68" t="s">
        <v>6801</v>
      </c>
      <c r="E2816" s="67" t="s">
        <v>6802</v>
      </c>
      <c r="F2816" s="69">
        <v>4.0679999999999996</v>
      </c>
      <c r="G2816" s="70">
        <v>3.2915999999999999</v>
      </c>
      <c r="H2816" s="70">
        <v>12.8809</v>
      </c>
      <c r="I2816" s="73">
        <v>42131</v>
      </c>
      <c r="J2816" s="73">
        <v>47610</v>
      </c>
      <c r="K2816" s="69">
        <v>2.79</v>
      </c>
      <c r="L2816" s="68" t="s">
        <v>2092</v>
      </c>
      <c r="M2816" s="71">
        <v>2.3E-3</v>
      </c>
      <c r="N2816" t="str">
        <f>_xll.IMDP("BND",D2816,$N$1,A2816)</f>
        <v>일반</v>
      </c>
      <c r="O2816">
        <f t="shared" si="43"/>
        <v>7.5706799999999998E-3</v>
      </c>
    </row>
    <row r="2817" spans="1:15" x14ac:dyDescent="0.3">
      <c r="A2817" s="73">
        <v>46311</v>
      </c>
      <c r="B2817" s="67" t="s">
        <v>2090</v>
      </c>
      <c r="C2817" s="68" t="s">
        <v>2811</v>
      </c>
      <c r="D2817" s="68" t="s">
        <v>6803</v>
      </c>
      <c r="E2817" s="67" t="s">
        <v>6804</v>
      </c>
      <c r="F2817" s="69">
        <v>4.2279999999999998</v>
      </c>
      <c r="G2817" s="70">
        <v>5.8959000000000001</v>
      </c>
      <c r="H2817" s="70">
        <v>39.951000000000001</v>
      </c>
      <c r="I2817" s="73">
        <v>42157</v>
      </c>
      <c r="J2817" s="73">
        <v>48732</v>
      </c>
      <c r="K2817" s="69">
        <v>2.64</v>
      </c>
      <c r="L2817" s="68" t="s">
        <v>2092</v>
      </c>
      <c r="M2817" s="71">
        <v>3.0000000000000001E-3</v>
      </c>
      <c r="N2817" t="str">
        <f>_xll.IMDP("BND",D2817,$N$1,A2817)</f>
        <v>일반</v>
      </c>
      <c r="O2817">
        <f t="shared" si="43"/>
        <v>1.7687700000000001E-2</v>
      </c>
    </row>
    <row r="2818" spans="1:15" x14ac:dyDescent="0.3">
      <c r="A2818" s="73">
        <v>46311</v>
      </c>
      <c r="B2818" s="67" t="s">
        <v>2090</v>
      </c>
      <c r="C2818" s="68" t="s">
        <v>2811</v>
      </c>
      <c r="D2818" s="68" t="s">
        <v>6805</v>
      </c>
      <c r="E2818" s="67" t="s">
        <v>6806</v>
      </c>
      <c r="F2818" s="69">
        <v>3.9750000000000001</v>
      </c>
      <c r="G2818" s="70">
        <v>1.7574000000000001</v>
      </c>
      <c r="H2818" s="70">
        <v>3.99</v>
      </c>
      <c r="I2818" s="73">
        <v>42233</v>
      </c>
      <c r="J2818" s="73">
        <v>46982</v>
      </c>
      <c r="K2818" s="69">
        <v>2.44</v>
      </c>
      <c r="L2818" s="68" t="s">
        <v>2092</v>
      </c>
      <c r="M2818" s="71">
        <v>2.3E-3</v>
      </c>
      <c r="N2818" t="str">
        <f>_xll.IMDP("BND",D2818,$N$1,A2818)</f>
        <v>일반</v>
      </c>
      <c r="O2818">
        <f t="shared" ref="O2818:O2881" si="44">M2818*G2818</f>
        <v>4.0420200000000003E-3</v>
      </c>
    </row>
    <row r="2819" spans="1:15" x14ac:dyDescent="0.3">
      <c r="A2819" s="73">
        <v>46311</v>
      </c>
      <c r="B2819" s="67" t="s">
        <v>2090</v>
      </c>
      <c r="C2819" s="68" t="s">
        <v>2811</v>
      </c>
      <c r="D2819" s="68" t="s">
        <v>6807</v>
      </c>
      <c r="E2819" s="67" t="s">
        <v>6808</v>
      </c>
      <c r="F2819" s="69">
        <v>4.2619999999999996</v>
      </c>
      <c r="G2819" s="70">
        <v>8.8823000000000008</v>
      </c>
      <c r="H2819" s="70">
        <v>88.040999999999997</v>
      </c>
      <c r="I2819" s="73">
        <v>42635</v>
      </c>
      <c r="J2819" s="73">
        <v>49940</v>
      </c>
      <c r="K2819" s="69">
        <v>1.63</v>
      </c>
      <c r="L2819" s="68" t="s">
        <v>2092</v>
      </c>
      <c r="M2819" s="71">
        <v>1.8E-3</v>
      </c>
      <c r="N2819" t="str">
        <f>_xll.IMDP("BND",D2819,$N$1,A2819)</f>
        <v>일반</v>
      </c>
      <c r="O2819">
        <f t="shared" si="44"/>
        <v>1.5988140000000001E-2</v>
      </c>
    </row>
    <row r="2820" spans="1:15" x14ac:dyDescent="0.3">
      <c r="A2820" s="73">
        <v>46311</v>
      </c>
      <c r="B2820" s="67" t="s">
        <v>2090</v>
      </c>
      <c r="C2820" s="68" t="s">
        <v>2811</v>
      </c>
      <c r="D2820" s="68" t="s">
        <v>6809</v>
      </c>
      <c r="E2820" s="67" t="s">
        <v>6810</v>
      </c>
      <c r="F2820" s="69">
        <v>4.266</v>
      </c>
      <c r="G2820" s="70">
        <v>8.9032999999999998</v>
      </c>
      <c r="H2820" s="70">
        <v>90.455799999999996</v>
      </c>
      <c r="I2820" s="73">
        <v>42776</v>
      </c>
      <c r="J2820" s="73">
        <v>50081</v>
      </c>
      <c r="K2820" s="69">
        <v>2.23</v>
      </c>
      <c r="L2820" s="68" t="s">
        <v>2092</v>
      </c>
      <c r="M2820" s="71">
        <v>1.9E-3</v>
      </c>
      <c r="N2820" t="str">
        <f>_xll.IMDP("BND",D2820,$N$1,A2820)</f>
        <v>일반</v>
      </c>
      <c r="O2820">
        <f t="shared" si="44"/>
        <v>1.6916270000000001E-2</v>
      </c>
    </row>
    <row r="2821" spans="1:15" x14ac:dyDescent="0.3">
      <c r="A2821" s="73">
        <v>46311</v>
      </c>
      <c r="B2821" s="67" t="s">
        <v>2090</v>
      </c>
      <c r="C2821" s="68" t="s">
        <v>2811</v>
      </c>
      <c r="D2821" s="68" t="s">
        <v>6811</v>
      </c>
      <c r="E2821" s="67" t="s">
        <v>6812</v>
      </c>
      <c r="F2821" s="69">
        <v>3.8210000000000002</v>
      </c>
      <c r="G2821" s="70">
        <v>0.71430000000000005</v>
      </c>
      <c r="H2821" s="70">
        <v>0.86339999999999995</v>
      </c>
      <c r="I2821" s="73">
        <v>42929</v>
      </c>
      <c r="J2821" s="73">
        <v>46581</v>
      </c>
      <c r="K2821" s="69">
        <v>2.3199999999999998</v>
      </c>
      <c r="L2821" s="68" t="s">
        <v>2092</v>
      </c>
      <c r="M2821" s="71">
        <v>3.2000000000000002E-3</v>
      </c>
      <c r="N2821" t="str">
        <f>_xll.IMDP("BND",D2821,$N$1,A2821)</f>
        <v>일반</v>
      </c>
      <c r="O2821">
        <f t="shared" si="44"/>
        <v>2.2857600000000004E-3</v>
      </c>
    </row>
    <row r="2822" spans="1:15" x14ac:dyDescent="0.3">
      <c r="A2822" s="73">
        <v>46311</v>
      </c>
      <c r="B2822" s="67" t="s">
        <v>2090</v>
      </c>
      <c r="C2822" s="68" t="s">
        <v>2811</v>
      </c>
      <c r="D2822" s="68" t="s">
        <v>6813</v>
      </c>
      <c r="E2822" s="67" t="s">
        <v>6814</v>
      </c>
      <c r="F2822" s="69">
        <v>3.9089999999999998</v>
      </c>
      <c r="G2822" s="70">
        <v>1.4260999999999999</v>
      </c>
      <c r="H2822" s="70">
        <v>2.8157999999999999</v>
      </c>
      <c r="I2822" s="73">
        <v>43207</v>
      </c>
      <c r="J2822" s="73">
        <v>46860</v>
      </c>
      <c r="K2822" s="69">
        <v>2.73</v>
      </c>
      <c r="L2822" s="68" t="s">
        <v>2092</v>
      </c>
      <c r="M2822" s="71">
        <v>2.3E-3</v>
      </c>
      <c r="N2822" t="str">
        <f>_xll.IMDP("BND",D2822,$N$1,A2822)</f>
        <v>일반</v>
      </c>
      <c r="O2822">
        <f t="shared" si="44"/>
        <v>3.2800299999999998E-3</v>
      </c>
    </row>
    <row r="2823" spans="1:15" x14ac:dyDescent="0.3">
      <c r="A2823" s="73">
        <v>46311</v>
      </c>
      <c r="B2823" s="67" t="s">
        <v>2090</v>
      </c>
      <c r="C2823" s="68" t="s">
        <v>2811</v>
      </c>
      <c r="D2823" s="68" t="s">
        <v>6815</v>
      </c>
      <c r="E2823" s="67" t="s">
        <v>6816</v>
      </c>
      <c r="F2823" s="69">
        <v>3.9180000000000001</v>
      </c>
      <c r="G2823" s="70">
        <v>1.5011000000000001</v>
      </c>
      <c r="H2823" s="70">
        <v>3.0360999999999998</v>
      </c>
      <c r="I2823" s="73">
        <v>43235</v>
      </c>
      <c r="J2823" s="73">
        <v>46888</v>
      </c>
      <c r="K2823" s="69">
        <v>2.89</v>
      </c>
      <c r="L2823" s="68" t="s">
        <v>2092</v>
      </c>
      <c r="M2823" s="71">
        <v>2.3E-3</v>
      </c>
      <c r="N2823" t="str">
        <f>_xll.IMDP("BND",D2823,$N$1,A2823)</f>
        <v>일반</v>
      </c>
      <c r="O2823">
        <f t="shared" si="44"/>
        <v>3.4525300000000001E-3</v>
      </c>
    </row>
    <row r="2824" spans="1:15" x14ac:dyDescent="0.3">
      <c r="A2824" s="73">
        <v>46311</v>
      </c>
      <c r="B2824" s="67" t="s">
        <v>2090</v>
      </c>
      <c r="C2824" s="68" t="s">
        <v>2811</v>
      </c>
      <c r="D2824" s="68" t="s">
        <v>6817</v>
      </c>
      <c r="E2824" s="67" t="s">
        <v>6818</v>
      </c>
      <c r="F2824" s="69">
        <v>4.2859999999999996</v>
      </c>
      <c r="G2824" s="70">
        <v>11.3072</v>
      </c>
      <c r="H2824" s="70">
        <v>143.0061</v>
      </c>
      <c r="I2824" s="73">
        <v>43714</v>
      </c>
      <c r="J2824" s="73">
        <v>51019</v>
      </c>
      <c r="K2824" s="69">
        <v>1.41</v>
      </c>
      <c r="L2824" s="68" t="s">
        <v>2092</v>
      </c>
      <c r="M2824" s="71">
        <v>2E-3</v>
      </c>
      <c r="N2824" t="str">
        <f>_xll.IMDP("BND",D2824,$N$1,A2824)</f>
        <v>일반</v>
      </c>
      <c r="O2824">
        <f t="shared" si="44"/>
        <v>2.26144E-2</v>
      </c>
    </row>
    <row r="2825" spans="1:15" x14ac:dyDescent="0.3">
      <c r="A2825" s="73">
        <v>46311</v>
      </c>
      <c r="B2825" s="67" t="s">
        <v>2090</v>
      </c>
      <c r="C2825" s="68" t="s">
        <v>2811</v>
      </c>
      <c r="D2825" s="68" t="s">
        <v>6819</v>
      </c>
      <c r="E2825" s="67" t="s">
        <v>6820</v>
      </c>
      <c r="F2825" s="69">
        <v>4.0830000000000002</v>
      </c>
      <c r="G2825" s="70">
        <v>3.6547000000000001</v>
      </c>
      <c r="H2825" s="70">
        <v>15.398199999999999</v>
      </c>
      <c r="I2825" s="73">
        <v>44063</v>
      </c>
      <c r="J2825" s="73">
        <v>47715</v>
      </c>
      <c r="K2825" s="69">
        <v>1.48</v>
      </c>
      <c r="L2825" s="68" t="s">
        <v>2092</v>
      </c>
      <c r="M2825" s="71">
        <v>2.0999999999999999E-3</v>
      </c>
      <c r="N2825" t="str">
        <f>_xll.IMDP("BND",D2825,$N$1,A2825)</f>
        <v>일반</v>
      </c>
      <c r="O2825">
        <f t="shared" si="44"/>
        <v>7.6748699999999994E-3</v>
      </c>
    </row>
    <row r="2826" spans="1:15" x14ac:dyDescent="0.3">
      <c r="A2826" s="73">
        <v>46311</v>
      </c>
      <c r="B2826" s="67" t="s">
        <v>2090</v>
      </c>
      <c r="C2826" s="68" t="s">
        <v>2811</v>
      </c>
      <c r="D2826" s="68" t="s">
        <v>6821</v>
      </c>
      <c r="E2826" s="67" t="s">
        <v>6822</v>
      </c>
      <c r="F2826" s="69">
        <v>4.0880000000000001</v>
      </c>
      <c r="G2826" s="70">
        <v>3.7153999999999998</v>
      </c>
      <c r="H2826" s="70">
        <v>15.896800000000001</v>
      </c>
      <c r="I2826" s="73">
        <v>44090</v>
      </c>
      <c r="J2826" s="73">
        <v>47742</v>
      </c>
      <c r="K2826" s="69">
        <v>1.62</v>
      </c>
      <c r="L2826" s="68" t="s">
        <v>2092</v>
      </c>
      <c r="M2826" s="71">
        <v>2.0999999999999999E-3</v>
      </c>
      <c r="N2826" t="str">
        <f>_xll.IMDP("BND",D2826,$N$1,A2826)</f>
        <v>일반</v>
      </c>
      <c r="O2826">
        <f t="shared" si="44"/>
        <v>7.8023399999999988E-3</v>
      </c>
    </row>
    <row r="2827" spans="1:15" x14ac:dyDescent="0.3">
      <c r="A2827" s="73">
        <v>46311</v>
      </c>
      <c r="B2827" s="67" t="s">
        <v>2090</v>
      </c>
      <c r="C2827" s="68" t="s">
        <v>2811</v>
      </c>
      <c r="D2827" s="68" t="s">
        <v>6823</v>
      </c>
      <c r="E2827" s="67" t="s">
        <v>6824</v>
      </c>
      <c r="F2827" s="69">
        <v>4.1429999999999998</v>
      </c>
      <c r="G2827" s="70">
        <v>4.1483999999999996</v>
      </c>
      <c r="H2827" s="70">
        <v>19.739799999999999</v>
      </c>
      <c r="I2827" s="73">
        <v>44278</v>
      </c>
      <c r="J2827" s="73">
        <v>47930</v>
      </c>
      <c r="K2827" s="69">
        <v>2.11</v>
      </c>
      <c r="L2827" s="68" t="s">
        <v>2092</v>
      </c>
      <c r="M2827" s="71">
        <v>2.0999999999999999E-3</v>
      </c>
      <c r="N2827" t="str">
        <f>_xll.IMDP("BND",D2827,$N$1,A2827)</f>
        <v>일반</v>
      </c>
      <c r="O2827">
        <f t="shared" si="44"/>
        <v>8.7116399999999979E-3</v>
      </c>
    </row>
    <row r="2828" spans="1:15" x14ac:dyDescent="0.3">
      <c r="A2828" s="73">
        <v>46311</v>
      </c>
      <c r="B2828" s="67" t="s">
        <v>2090</v>
      </c>
      <c r="C2828" s="68" t="s">
        <v>2811</v>
      </c>
      <c r="D2828" s="68" t="s">
        <v>6825</v>
      </c>
      <c r="E2828" s="67" t="s">
        <v>6826</v>
      </c>
      <c r="F2828" s="69">
        <v>3.8919999999999999</v>
      </c>
      <c r="G2828" s="70">
        <v>0.93710000000000004</v>
      </c>
      <c r="H2828" s="70">
        <v>1.3432999999999999</v>
      </c>
      <c r="I2828" s="73">
        <v>44841</v>
      </c>
      <c r="J2828" s="73">
        <v>46667</v>
      </c>
      <c r="K2828" s="69">
        <v>4.8</v>
      </c>
      <c r="L2828" s="68" t="s">
        <v>2092</v>
      </c>
      <c r="M2828" s="71">
        <v>5.5999999999999999E-3</v>
      </c>
      <c r="N2828" t="str">
        <f>_xll.IMDP("BND",D2828,$N$1,A2828)</f>
        <v>일반</v>
      </c>
      <c r="O2828">
        <f t="shared" si="44"/>
        <v>5.2477600000000006E-3</v>
      </c>
    </row>
    <row r="2829" spans="1:15" x14ac:dyDescent="0.3">
      <c r="A2829" s="73">
        <v>46311</v>
      </c>
      <c r="B2829" s="67" t="s">
        <v>2090</v>
      </c>
      <c r="C2829" s="68" t="s">
        <v>2811</v>
      </c>
      <c r="D2829" s="68" t="s">
        <v>6827</v>
      </c>
      <c r="E2829" s="67" t="s">
        <v>6828</v>
      </c>
      <c r="F2829" s="69">
        <v>3.8929999999999998</v>
      </c>
      <c r="G2829" s="70">
        <v>1.0226999999999999</v>
      </c>
      <c r="H2829" s="70">
        <v>1.5752999999999999</v>
      </c>
      <c r="I2829" s="73">
        <v>44882</v>
      </c>
      <c r="J2829" s="73">
        <v>46708</v>
      </c>
      <c r="K2829" s="69">
        <v>5.03</v>
      </c>
      <c r="L2829" s="68" t="s">
        <v>2092</v>
      </c>
      <c r="M2829" s="71">
        <v>2.8999999999999998E-3</v>
      </c>
      <c r="N2829" t="str">
        <f>_xll.IMDP("BND",D2829,$N$1,A2829)</f>
        <v>일반</v>
      </c>
      <c r="O2829">
        <f t="shared" si="44"/>
        <v>2.9658299999999996E-3</v>
      </c>
    </row>
    <row r="2830" spans="1:15" x14ac:dyDescent="0.3">
      <c r="A2830" s="73">
        <v>46311</v>
      </c>
      <c r="B2830" s="67" t="s">
        <v>2090</v>
      </c>
      <c r="C2830" s="68" t="s">
        <v>2811</v>
      </c>
      <c r="D2830" s="68" t="s">
        <v>6829</v>
      </c>
      <c r="E2830" s="67" t="s">
        <v>6830</v>
      </c>
      <c r="F2830" s="69">
        <v>3.907</v>
      </c>
      <c r="G2830" s="70">
        <v>1.2723</v>
      </c>
      <c r="H2830" s="70">
        <v>2.2631999999999999</v>
      </c>
      <c r="I2830" s="73">
        <v>44972</v>
      </c>
      <c r="J2830" s="73">
        <v>46798</v>
      </c>
      <c r="K2830" s="69">
        <v>3.56</v>
      </c>
      <c r="L2830" s="68" t="s">
        <v>2092</v>
      </c>
      <c r="M2830" s="71">
        <v>3.7000000000000002E-3</v>
      </c>
      <c r="N2830" t="str">
        <f>_xll.IMDP("BND",D2830,$N$1,A2830)</f>
        <v>일반</v>
      </c>
      <c r="O2830">
        <f t="shared" si="44"/>
        <v>4.7075099999999998E-3</v>
      </c>
    </row>
    <row r="2831" spans="1:15" x14ac:dyDescent="0.3">
      <c r="A2831" s="73">
        <v>46311</v>
      </c>
      <c r="B2831" s="67" t="s">
        <v>2090</v>
      </c>
      <c r="C2831" s="68" t="s">
        <v>2811</v>
      </c>
      <c r="D2831" s="68" t="s">
        <v>6831</v>
      </c>
      <c r="E2831" s="67" t="s">
        <v>6832</v>
      </c>
      <c r="F2831" s="69">
        <v>3.91</v>
      </c>
      <c r="G2831" s="70">
        <v>1.4153</v>
      </c>
      <c r="H2831" s="70">
        <v>2.8014000000000001</v>
      </c>
      <c r="I2831" s="73">
        <v>45033</v>
      </c>
      <c r="J2831" s="73">
        <v>46860</v>
      </c>
      <c r="K2831" s="69">
        <v>3.53</v>
      </c>
      <c r="L2831" s="68" t="s">
        <v>2092</v>
      </c>
      <c r="M2831" s="71">
        <v>3.8E-3</v>
      </c>
      <c r="N2831" t="str">
        <f>_xll.IMDP("BND",D2831,$N$1,A2831)</f>
        <v>일반</v>
      </c>
      <c r="O2831">
        <f t="shared" si="44"/>
        <v>5.37814E-3</v>
      </c>
    </row>
    <row r="2832" spans="1:15" x14ac:dyDescent="0.3">
      <c r="A2832" s="73">
        <v>46311</v>
      </c>
      <c r="B2832" s="67" t="s">
        <v>2090</v>
      </c>
      <c r="C2832" s="68" t="s">
        <v>2811</v>
      </c>
      <c r="D2832" s="68" t="s">
        <v>6833</v>
      </c>
      <c r="E2832" s="67" t="s">
        <v>6834</v>
      </c>
      <c r="F2832" s="69">
        <v>3.9940000000000002</v>
      </c>
      <c r="G2832" s="70">
        <v>1.8033999999999999</v>
      </c>
      <c r="H2832" s="70">
        <v>4.2015000000000002</v>
      </c>
      <c r="I2832" s="73">
        <v>45182</v>
      </c>
      <c r="J2832" s="73">
        <v>47009</v>
      </c>
      <c r="K2832" s="69">
        <v>4.2300000000000004</v>
      </c>
      <c r="L2832" s="68" t="s">
        <v>2092</v>
      </c>
      <c r="M2832" s="71">
        <v>2.3E-3</v>
      </c>
      <c r="N2832" t="str">
        <f>_xll.IMDP("BND",D2832,$N$1,A2832)</f>
        <v>일반</v>
      </c>
      <c r="O2832">
        <f t="shared" si="44"/>
        <v>4.14782E-3</v>
      </c>
    </row>
    <row r="2833" spans="1:15" x14ac:dyDescent="0.3">
      <c r="A2833" s="73">
        <v>46311</v>
      </c>
      <c r="B2833" s="67" t="s">
        <v>2090</v>
      </c>
      <c r="C2833" s="68" t="s">
        <v>2811</v>
      </c>
      <c r="D2833" s="68" t="s">
        <v>6835</v>
      </c>
      <c r="E2833" s="67" t="s">
        <v>6836</v>
      </c>
      <c r="F2833" s="69">
        <v>4.0069999999999997</v>
      </c>
      <c r="G2833" s="70">
        <v>1.8676999999999999</v>
      </c>
      <c r="H2833" s="70">
        <v>4.5499000000000001</v>
      </c>
      <c r="I2833" s="73">
        <v>45223</v>
      </c>
      <c r="J2833" s="73">
        <v>47050</v>
      </c>
      <c r="K2833" s="69">
        <v>4.58</v>
      </c>
      <c r="L2833" s="68" t="s">
        <v>2092</v>
      </c>
      <c r="M2833" s="71">
        <v>3.3999999999999998E-3</v>
      </c>
      <c r="N2833" t="str">
        <f>_xll.IMDP("BND",D2833,$N$1,A2833)</f>
        <v>일반</v>
      </c>
      <c r="O2833">
        <f t="shared" si="44"/>
        <v>6.3501799999999995E-3</v>
      </c>
    </row>
    <row r="2834" spans="1:15" x14ac:dyDescent="0.3">
      <c r="A2834" s="73">
        <v>46311</v>
      </c>
      <c r="B2834" s="67" t="s">
        <v>2090</v>
      </c>
      <c r="C2834" s="68" t="s">
        <v>2811</v>
      </c>
      <c r="D2834" s="68" t="s">
        <v>6837</v>
      </c>
      <c r="E2834" s="67" t="s">
        <v>6838</v>
      </c>
      <c r="F2834" s="69">
        <v>4.0220000000000002</v>
      </c>
      <c r="G2834" s="70">
        <v>2.1387999999999998</v>
      </c>
      <c r="H2834" s="70">
        <v>5.7420999999999998</v>
      </c>
      <c r="I2834" s="73">
        <v>45317</v>
      </c>
      <c r="J2834" s="73">
        <v>47144</v>
      </c>
      <c r="K2834" s="69">
        <v>3.59</v>
      </c>
      <c r="L2834" s="68" t="s">
        <v>2092</v>
      </c>
      <c r="M2834" s="71">
        <v>2.3E-3</v>
      </c>
      <c r="N2834" t="str">
        <f>_xll.IMDP("BND",D2834,$N$1,A2834)</f>
        <v>일반</v>
      </c>
      <c r="O2834">
        <f t="shared" si="44"/>
        <v>4.9192399999999992E-3</v>
      </c>
    </row>
    <row r="2835" spans="1:15" x14ac:dyDescent="0.3">
      <c r="A2835" s="73">
        <v>46311</v>
      </c>
      <c r="B2835" s="67" t="s">
        <v>2090</v>
      </c>
      <c r="C2835" s="68" t="s">
        <v>2811</v>
      </c>
      <c r="D2835" s="68" t="s">
        <v>6839</v>
      </c>
      <c r="E2835" s="67" t="s">
        <v>6840</v>
      </c>
      <c r="F2835" s="69">
        <v>4.3360000000000003</v>
      </c>
      <c r="G2835" s="70">
        <v>12.484500000000001</v>
      </c>
      <c r="H2835" s="70">
        <v>195.1748</v>
      </c>
      <c r="I2835" s="73">
        <v>45328</v>
      </c>
      <c r="J2835" s="73">
        <v>52633</v>
      </c>
      <c r="K2835" s="69">
        <v>3.5</v>
      </c>
      <c r="L2835" s="68" t="s">
        <v>2092</v>
      </c>
      <c r="M2835" s="71">
        <v>2.0999999999999999E-3</v>
      </c>
      <c r="N2835" t="str">
        <f>_xll.IMDP("BND",D2835,$N$1,A2835)</f>
        <v>일반</v>
      </c>
      <c r="O2835">
        <f t="shared" si="44"/>
        <v>2.621745E-2</v>
      </c>
    </row>
    <row r="2836" spans="1:15" x14ac:dyDescent="0.3">
      <c r="A2836" s="73">
        <v>46311</v>
      </c>
      <c r="B2836" s="67" t="s">
        <v>2090</v>
      </c>
      <c r="C2836" s="68" t="s">
        <v>2811</v>
      </c>
      <c r="D2836" s="68" t="s">
        <v>6841</v>
      </c>
      <c r="E2836" s="67" t="s">
        <v>6842</v>
      </c>
      <c r="F2836" s="69">
        <v>4.032</v>
      </c>
      <c r="G2836" s="70">
        <v>2.2738</v>
      </c>
      <c r="H2836" s="70">
        <v>6.4005000000000001</v>
      </c>
      <c r="I2836" s="73">
        <v>45369</v>
      </c>
      <c r="J2836" s="73">
        <v>47193</v>
      </c>
      <c r="K2836" s="69">
        <v>3.53</v>
      </c>
      <c r="L2836" s="68" t="s">
        <v>2092</v>
      </c>
      <c r="M2836" s="71">
        <v>4.1000000000000003E-3</v>
      </c>
      <c r="N2836" t="str">
        <f>_xll.IMDP("BND",D2836,$N$1,A2836)</f>
        <v>일반</v>
      </c>
      <c r="O2836">
        <f t="shared" si="44"/>
        <v>9.3225800000000004E-3</v>
      </c>
    </row>
    <row r="2837" spans="1:15" x14ac:dyDescent="0.3">
      <c r="A2837" s="73">
        <v>46311</v>
      </c>
      <c r="B2837" s="67" t="s">
        <v>2090</v>
      </c>
      <c r="C2837" s="68" t="s">
        <v>2811</v>
      </c>
      <c r="D2837" s="68" t="s">
        <v>6843</v>
      </c>
      <c r="E2837" s="67" t="s">
        <v>6844</v>
      </c>
      <c r="F2837" s="69">
        <v>4.048</v>
      </c>
      <c r="G2837" s="70">
        <v>2.7042999999999999</v>
      </c>
      <c r="H2837" s="70">
        <v>8.8325999999999993</v>
      </c>
      <c r="I2837" s="73">
        <v>45539</v>
      </c>
      <c r="J2837" s="73">
        <v>47365</v>
      </c>
      <c r="K2837" s="69">
        <v>3.18</v>
      </c>
      <c r="L2837" s="68" t="s">
        <v>2092</v>
      </c>
      <c r="M2837" s="71">
        <v>3.5999999999999999E-3</v>
      </c>
      <c r="N2837" t="str">
        <f>_xll.IMDP("BND",D2837,$N$1,A2837)</f>
        <v>일반</v>
      </c>
      <c r="O2837">
        <f t="shared" si="44"/>
        <v>9.7354799999999995E-3</v>
      </c>
    </row>
    <row r="2838" spans="1:15" x14ac:dyDescent="0.3">
      <c r="A2838" s="73">
        <v>46311</v>
      </c>
      <c r="B2838" s="67" t="s">
        <v>2090</v>
      </c>
      <c r="C2838" s="68" t="s">
        <v>2811</v>
      </c>
      <c r="D2838" s="68" t="s">
        <v>6845</v>
      </c>
      <c r="E2838" s="67" t="s">
        <v>6846</v>
      </c>
      <c r="F2838" s="69">
        <v>3.6539999999999999</v>
      </c>
      <c r="G2838" s="70">
        <v>0.4929</v>
      </c>
      <c r="H2838" s="70">
        <v>0.48859999999999998</v>
      </c>
      <c r="I2838" s="73">
        <v>45589</v>
      </c>
      <c r="J2838" s="73">
        <v>46500</v>
      </c>
      <c r="K2838" s="69">
        <v>3.11</v>
      </c>
      <c r="L2838" s="68" t="s">
        <v>2092</v>
      </c>
      <c r="M2838" s="71">
        <v>4.7000000000000002E-3</v>
      </c>
      <c r="N2838" t="str">
        <f>_xll.IMDP("BND",D2838,$N$1,A2838)</f>
        <v>일반</v>
      </c>
      <c r="O2838">
        <f t="shared" si="44"/>
        <v>2.3166300000000001E-3</v>
      </c>
    </row>
    <row r="2839" spans="1:15" x14ac:dyDescent="0.3">
      <c r="A2839" s="73">
        <v>46311</v>
      </c>
      <c r="B2839" s="67" t="s">
        <v>2090</v>
      </c>
      <c r="C2839" s="68" t="s">
        <v>2811</v>
      </c>
      <c r="D2839" s="68" t="s">
        <v>6847</v>
      </c>
      <c r="E2839" s="67" t="s">
        <v>6848</v>
      </c>
      <c r="F2839" s="69">
        <v>3.9</v>
      </c>
      <c r="G2839" s="70">
        <v>1.1923999999999999</v>
      </c>
      <c r="H2839" s="70">
        <v>2.0230000000000001</v>
      </c>
      <c r="I2839" s="73">
        <v>45671</v>
      </c>
      <c r="J2839" s="73">
        <v>46766</v>
      </c>
      <c r="K2839" s="69">
        <v>2.79</v>
      </c>
      <c r="L2839" s="68" t="s">
        <v>2092</v>
      </c>
      <c r="M2839" s="71">
        <v>2.8E-3</v>
      </c>
      <c r="N2839" t="str">
        <f>_xll.IMDP("BND",D2839,$N$1,A2839)</f>
        <v>일반</v>
      </c>
      <c r="O2839">
        <f t="shared" si="44"/>
        <v>3.3387199999999999E-3</v>
      </c>
    </row>
    <row r="2840" spans="1:15" x14ac:dyDescent="0.3">
      <c r="A2840" s="73">
        <v>46311</v>
      </c>
      <c r="B2840" s="67" t="s">
        <v>2090</v>
      </c>
      <c r="C2840" s="68" t="s">
        <v>2811</v>
      </c>
      <c r="D2840" s="68" t="s">
        <v>6849</v>
      </c>
      <c r="E2840" s="67" t="s">
        <v>6850</v>
      </c>
      <c r="F2840" s="69">
        <v>3.8460000000000001</v>
      </c>
      <c r="G2840" s="70">
        <v>0.79179999999999995</v>
      </c>
      <c r="H2840" s="70">
        <v>1.0185</v>
      </c>
      <c r="I2840" s="73">
        <v>45702</v>
      </c>
      <c r="J2840" s="73">
        <v>46612</v>
      </c>
      <c r="K2840" s="69">
        <v>2.77</v>
      </c>
      <c r="L2840" s="68" t="s">
        <v>2092</v>
      </c>
      <c r="M2840" s="71">
        <v>4.5999999999999999E-3</v>
      </c>
      <c r="N2840" t="str">
        <f>_xll.IMDP("BND",D2840,$N$1,A2840)</f>
        <v>일반</v>
      </c>
      <c r="O2840">
        <f t="shared" si="44"/>
        <v>3.6422799999999999E-3</v>
      </c>
    </row>
    <row r="2841" spans="1:15" x14ac:dyDescent="0.3">
      <c r="A2841" s="73">
        <v>46311</v>
      </c>
      <c r="B2841" s="67" t="s">
        <v>2090</v>
      </c>
      <c r="C2841" s="68" t="s">
        <v>2811</v>
      </c>
      <c r="D2841" s="68" t="s">
        <v>6851</v>
      </c>
      <c r="E2841" s="67" t="s">
        <v>6852</v>
      </c>
      <c r="F2841" s="69">
        <v>4.0629999999999997</v>
      </c>
      <c r="G2841" s="70">
        <v>3.2073999999999998</v>
      </c>
      <c r="H2841" s="70">
        <v>12.148099999999999</v>
      </c>
      <c r="I2841" s="73">
        <v>45736</v>
      </c>
      <c r="J2841" s="73">
        <v>47562</v>
      </c>
      <c r="K2841" s="69">
        <v>2.84</v>
      </c>
      <c r="L2841" s="68" t="s">
        <v>2092</v>
      </c>
      <c r="M2841" s="71">
        <v>2.7000000000000001E-3</v>
      </c>
      <c r="N2841" t="str">
        <f>_xll.IMDP("BND",D2841,$N$1,A2841)</f>
        <v>일반</v>
      </c>
      <c r="O2841">
        <f t="shared" si="44"/>
        <v>8.6599799999999994E-3</v>
      </c>
    </row>
    <row r="2842" spans="1:15" x14ac:dyDescent="0.3">
      <c r="A2842" s="73">
        <v>46311</v>
      </c>
      <c r="B2842" s="67" t="s">
        <v>2090</v>
      </c>
      <c r="C2842" s="68" t="s">
        <v>2811</v>
      </c>
      <c r="D2842" s="68" t="s">
        <v>6853</v>
      </c>
      <c r="E2842" s="67" t="s">
        <v>6854</v>
      </c>
      <c r="F2842" s="69">
        <v>4.0789999999999997</v>
      </c>
      <c r="G2842" s="70">
        <v>3.4859</v>
      </c>
      <c r="H2842" s="70">
        <v>14.2874</v>
      </c>
      <c r="I2842" s="73">
        <v>45856</v>
      </c>
      <c r="J2842" s="73">
        <v>47682</v>
      </c>
      <c r="K2842" s="69">
        <v>2.75</v>
      </c>
      <c r="L2842" s="68" t="s">
        <v>2092</v>
      </c>
      <c r="M2842" s="71">
        <v>2.7000000000000001E-3</v>
      </c>
      <c r="N2842" t="str">
        <f>_xll.IMDP("BND",D2842,$N$1,A2842)</f>
        <v>일반</v>
      </c>
      <c r="O2842">
        <f t="shared" si="44"/>
        <v>9.4119300000000006E-3</v>
      </c>
    </row>
    <row r="2843" spans="1:15" x14ac:dyDescent="0.3">
      <c r="A2843" s="73">
        <v>46311</v>
      </c>
      <c r="B2843" s="67" t="s">
        <v>2090</v>
      </c>
      <c r="C2843" s="68" t="s">
        <v>2811</v>
      </c>
      <c r="D2843" s="68" t="s">
        <v>6855</v>
      </c>
      <c r="E2843" s="67" t="s">
        <v>6856</v>
      </c>
      <c r="F2843" s="69">
        <v>4.0830000000000002</v>
      </c>
      <c r="G2843" s="70">
        <v>3.5634999999999999</v>
      </c>
      <c r="H2843" s="70">
        <v>14.86</v>
      </c>
      <c r="I2843" s="73">
        <v>45883</v>
      </c>
      <c r="J2843" s="73">
        <v>47709</v>
      </c>
      <c r="K2843" s="69">
        <v>2.65</v>
      </c>
      <c r="L2843" s="68" t="s">
        <v>2092</v>
      </c>
      <c r="M2843" s="71">
        <v>3.5000000000000001E-3</v>
      </c>
      <c r="N2843" t="str">
        <f>_xll.IMDP("BND",D2843,$N$1,A2843)</f>
        <v>일반</v>
      </c>
      <c r="O2843">
        <f t="shared" si="44"/>
        <v>1.2472250000000001E-2</v>
      </c>
    </row>
    <row r="2844" spans="1:15" x14ac:dyDescent="0.3">
      <c r="A2844" s="73">
        <v>46311</v>
      </c>
      <c r="B2844" s="67" t="s">
        <v>2090</v>
      </c>
      <c r="C2844" s="68" t="s">
        <v>2811</v>
      </c>
      <c r="D2844" s="68" t="s">
        <v>6857</v>
      </c>
      <c r="E2844" s="67" t="s">
        <v>6858</v>
      </c>
      <c r="F2844" s="69">
        <v>4.09</v>
      </c>
      <c r="G2844" s="70">
        <v>3.6467999999999998</v>
      </c>
      <c r="H2844" s="70">
        <v>15.507899999999999</v>
      </c>
      <c r="I2844" s="73">
        <v>45916</v>
      </c>
      <c r="J2844" s="73">
        <v>47742</v>
      </c>
      <c r="K2844" s="69">
        <v>2.7</v>
      </c>
      <c r="L2844" s="68" t="s">
        <v>2092</v>
      </c>
      <c r="M2844" s="71">
        <v>2.2000000000000001E-3</v>
      </c>
      <c r="N2844" t="str">
        <f>_xll.IMDP("BND",D2844,$N$1,A2844)</f>
        <v>일반</v>
      </c>
      <c r="O2844">
        <f t="shared" si="44"/>
        <v>8.0229600000000009E-3</v>
      </c>
    </row>
    <row r="2845" spans="1:15" x14ac:dyDescent="0.3">
      <c r="A2845" s="73">
        <v>46311</v>
      </c>
      <c r="B2845" s="67" t="s">
        <v>2090</v>
      </c>
      <c r="C2845" s="68" t="s">
        <v>2811</v>
      </c>
      <c r="D2845" s="68" t="s">
        <v>6859</v>
      </c>
      <c r="E2845" s="67" t="s">
        <v>6860</v>
      </c>
      <c r="F2845" s="69">
        <v>4.1539999999999999</v>
      </c>
      <c r="G2845" s="70">
        <v>4.0945999999999998</v>
      </c>
      <c r="H2845" s="70">
        <v>19.942299999999999</v>
      </c>
      <c r="I2845" s="73">
        <v>45947</v>
      </c>
      <c r="J2845" s="73">
        <v>47955</v>
      </c>
      <c r="K2845" s="69">
        <v>2.84</v>
      </c>
      <c r="L2845" s="68" t="s">
        <v>2092</v>
      </c>
      <c r="M2845" s="71">
        <v>2.2000000000000001E-3</v>
      </c>
      <c r="N2845" t="str">
        <f>_xll.IMDP("BND",D2845,$N$1,A2845)</f>
        <v>일반</v>
      </c>
      <c r="O2845">
        <f t="shared" si="44"/>
        <v>9.0081199999999997E-3</v>
      </c>
    </row>
    <row r="2846" spans="1:15" x14ac:dyDescent="0.3">
      <c r="A2846" s="73">
        <v>46311</v>
      </c>
      <c r="B2846" s="67" t="s">
        <v>2090</v>
      </c>
      <c r="C2846" s="68" t="s">
        <v>2811</v>
      </c>
      <c r="D2846" s="68" t="s">
        <v>6861</v>
      </c>
      <c r="E2846" s="67" t="s">
        <v>6862</v>
      </c>
      <c r="F2846" s="69">
        <v>4.01</v>
      </c>
      <c r="G2846" s="70">
        <v>1.9891000000000001</v>
      </c>
      <c r="H2846" s="70">
        <v>5.0340999999999996</v>
      </c>
      <c r="I2846" s="73">
        <v>45987</v>
      </c>
      <c r="J2846" s="73">
        <v>47083</v>
      </c>
      <c r="K2846" s="69">
        <v>3.02</v>
      </c>
      <c r="L2846" s="68" t="s">
        <v>2092</v>
      </c>
      <c r="M2846" s="71">
        <v>3.2000000000000002E-3</v>
      </c>
      <c r="N2846" t="str">
        <f>_xll.IMDP("BND",D2846,$N$1,A2846)</f>
        <v>일반</v>
      </c>
      <c r="O2846">
        <f t="shared" si="44"/>
        <v>6.365120000000001E-3</v>
      </c>
    </row>
    <row r="2847" spans="1:15" x14ac:dyDescent="0.3">
      <c r="A2847" s="73">
        <v>46311</v>
      </c>
      <c r="B2847" s="67" t="s">
        <v>2090</v>
      </c>
      <c r="C2847" s="68" t="s">
        <v>2811</v>
      </c>
      <c r="D2847" s="68" t="s">
        <v>6863</v>
      </c>
      <c r="E2847" s="67" t="s">
        <v>6864</v>
      </c>
      <c r="F2847" s="69">
        <v>4.016</v>
      </c>
      <c r="G2847" s="70">
        <v>2.0562</v>
      </c>
      <c r="H2847" s="70">
        <v>5.3422999999999998</v>
      </c>
      <c r="I2847" s="73">
        <v>46013</v>
      </c>
      <c r="J2847" s="73">
        <v>47109</v>
      </c>
      <c r="K2847" s="69">
        <v>3.16</v>
      </c>
      <c r="L2847" s="68" t="s">
        <v>2092</v>
      </c>
      <c r="M2847" s="71">
        <v>2.3E-3</v>
      </c>
      <c r="N2847" t="str">
        <f>_xll.IMDP("BND",D2847,$N$1,A2847)</f>
        <v>일반</v>
      </c>
      <c r="O2847">
        <f t="shared" si="44"/>
        <v>4.7292599999999999E-3</v>
      </c>
    </row>
    <row r="2848" spans="1:15" x14ac:dyDescent="0.3">
      <c r="A2848" s="73">
        <v>46311</v>
      </c>
      <c r="B2848" s="67" t="s">
        <v>2090</v>
      </c>
      <c r="C2848" s="68" t="s">
        <v>2811</v>
      </c>
      <c r="D2848" s="68" t="s">
        <v>6865</v>
      </c>
      <c r="E2848" s="67" t="s">
        <v>6866</v>
      </c>
      <c r="F2848" s="69">
        <v>4.0250000000000004</v>
      </c>
      <c r="G2848" s="70">
        <v>2.1812</v>
      </c>
      <c r="H2848" s="70">
        <v>5.9425999999999997</v>
      </c>
      <c r="I2848" s="73">
        <v>46063</v>
      </c>
      <c r="J2848" s="73">
        <v>47159</v>
      </c>
      <c r="K2848" s="69">
        <v>3.48</v>
      </c>
      <c r="L2848" s="68" t="s">
        <v>2092</v>
      </c>
      <c r="M2848" s="71">
        <v>2.8E-3</v>
      </c>
      <c r="N2848" t="str">
        <f>_xll.IMDP("BND",D2848,$N$1,A2848)</f>
        <v>일반</v>
      </c>
      <c r="O2848">
        <f t="shared" si="44"/>
        <v>6.10736E-3</v>
      </c>
    </row>
    <row r="2849" spans="1:15" x14ac:dyDescent="0.3">
      <c r="A2849" s="73">
        <v>46311</v>
      </c>
      <c r="B2849" s="67" t="s">
        <v>2090</v>
      </c>
      <c r="C2849" s="68" t="s">
        <v>2811</v>
      </c>
      <c r="D2849" s="68" t="s">
        <v>6867</v>
      </c>
      <c r="E2849" s="67" t="s">
        <v>6868</v>
      </c>
      <c r="F2849" s="69">
        <v>3.9060000000000001</v>
      </c>
      <c r="G2849" s="70">
        <v>1.4278999999999999</v>
      </c>
      <c r="H2849" s="70">
        <v>2.7928000000000002</v>
      </c>
      <c r="I2849" s="73">
        <v>46133</v>
      </c>
      <c r="J2849" s="73">
        <v>46864</v>
      </c>
      <c r="K2849" s="69">
        <v>3.39</v>
      </c>
      <c r="L2849" s="68" t="s">
        <v>2092</v>
      </c>
      <c r="M2849" s="71">
        <v>3.3E-3</v>
      </c>
      <c r="N2849" t="str">
        <f>_xll.IMDP("BND",D2849,$N$1,A2849)</f>
        <v>일반</v>
      </c>
      <c r="O2849">
        <f t="shared" si="44"/>
        <v>4.7120699999999996E-3</v>
      </c>
    </row>
    <row r="2850" spans="1:15" x14ac:dyDescent="0.3">
      <c r="A2850" s="73">
        <v>46311</v>
      </c>
      <c r="B2850" s="67" t="s">
        <v>2090</v>
      </c>
      <c r="C2850" s="68" t="s">
        <v>2811</v>
      </c>
      <c r="D2850" s="68" t="s">
        <v>6869</v>
      </c>
      <c r="E2850" s="67" t="s">
        <v>6870</v>
      </c>
      <c r="F2850" s="69">
        <v>4.032</v>
      </c>
      <c r="G2850" s="70">
        <v>2.3872</v>
      </c>
      <c r="H2850" s="70">
        <v>7.0914000000000001</v>
      </c>
      <c r="I2850" s="73">
        <v>46156</v>
      </c>
      <c r="J2850" s="73">
        <v>47252</v>
      </c>
      <c r="K2850" s="69">
        <v>3.75</v>
      </c>
      <c r="L2850" s="68" t="s">
        <v>2092</v>
      </c>
      <c r="M2850" s="71">
        <v>2.8E-3</v>
      </c>
      <c r="N2850" t="str">
        <f>_xll.IMDP("BND",D2850,$N$1,A2850)</f>
        <v>일반</v>
      </c>
      <c r="O2850">
        <f t="shared" si="44"/>
        <v>6.6841599999999998E-3</v>
      </c>
    </row>
    <row r="2851" spans="1:15" x14ac:dyDescent="0.3">
      <c r="A2851" s="73">
        <v>46311</v>
      </c>
      <c r="B2851" s="67" t="s">
        <v>2090</v>
      </c>
      <c r="C2851" s="68" t="s">
        <v>2811</v>
      </c>
      <c r="D2851" s="68" t="s">
        <v>6871</v>
      </c>
      <c r="E2851" s="67" t="s">
        <v>6872</v>
      </c>
      <c r="F2851" s="69">
        <v>4.077</v>
      </c>
      <c r="G2851" s="70">
        <v>3.3121999999999998</v>
      </c>
      <c r="H2851" s="70">
        <v>13.1755</v>
      </c>
      <c r="I2851" s="73">
        <v>46185</v>
      </c>
      <c r="J2851" s="73">
        <v>47646</v>
      </c>
      <c r="K2851" s="69">
        <v>4.0599999999999996</v>
      </c>
      <c r="L2851" s="68" t="s">
        <v>2092</v>
      </c>
      <c r="M2851" s="71">
        <v>2.8E-3</v>
      </c>
      <c r="N2851" t="str">
        <f>_xll.IMDP("BND",D2851,$N$1,A2851)</f>
        <v>일반</v>
      </c>
      <c r="O2851">
        <f t="shared" si="44"/>
        <v>9.27416E-3</v>
      </c>
    </row>
    <row r="2852" spans="1:15" x14ac:dyDescent="0.3">
      <c r="A2852" s="73">
        <v>46311</v>
      </c>
      <c r="B2852" s="67" t="s">
        <v>2090</v>
      </c>
      <c r="C2852" s="68" t="s">
        <v>2811</v>
      </c>
      <c r="D2852" s="68" t="s">
        <v>14232</v>
      </c>
      <c r="E2852" s="67" t="s">
        <v>14233</v>
      </c>
      <c r="F2852" s="69">
        <v>4.1920000000000002</v>
      </c>
      <c r="G2852" s="70">
        <v>4.1959999999999997</v>
      </c>
      <c r="H2852" s="70">
        <v>20.8371</v>
      </c>
      <c r="I2852" s="73">
        <v>46213</v>
      </c>
      <c r="J2852" s="73">
        <v>48039</v>
      </c>
      <c r="K2852" s="69">
        <v>4.24</v>
      </c>
      <c r="L2852" s="68" t="s">
        <v>2092</v>
      </c>
      <c r="M2852" s="71">
        <v>3.3E-3</v>
      </c>
      <c r="N2852" t="str">
        <f>_xll.IMDP("BND",D2852,$N$1,A2852)</f>
        <v>일반</v>
      </c>
      <c r="O2852">
        <f t="shared" si="44"/>
        <v>1.3846799999999999E-2</v>
      </c>
    </row>
    <row r="2853" spans="1:15" x14ac:dyDescent="0.3">
      <c r="A2853" s="73">
        <v>46311</v>
      </c>
      <c r="B2853" s="67" t="s">
        <v>2090</v>
      </c>
      <c r="C2853" s="68" t="s">
        <v>2811</v>
      </c>
      <c r="D2853" s="68" t="s">
        <v>14736</v>
      </c>
      <c r="E2853" s="67" t="s">
        <v>14737</v>
      </c>
      <c r="F2853" s="69">
        <v>4.2030000000000003</v>
      </c>
      <c r="G2853" s="70">
        <v>4.2771999999999997</v>
      </c>
      <c r="H2853" s="70">
        <v>21.549099999999999</v>
      </c>
      <c r="I2853" s="73">
        <v>46241</v>
      </c>
      <c r="J2853" s="73">
        <v>48067</v>
      </c>
      <c r="K2853" s="69">
        <v>4.16</v>
      </c>
      <c r="L2853" s="68" t="s">
        <v>2092</v>
      </c>
      <c r="M2853" s="71">
        <v>4.7000000000000002E-3</v>
      </c>
      <c r="N2853" t="str">
        <f>_xll.IMDP("BND",D2853,$N$1,A2853)</f>
        <v>일반</v>
      </c>
      <c r="O2853">
        <f t="shared" si="44"/>
        <v>2.010284E-2</v>
      </c>
    </row>
    <row r="2854" spans="1:15" x14ac:dyDescent="0.3">
      <c r="A2854" s="73">
        <v>46311</v>
      </c>
      <c r="B2854" s="67" t="s">
        <v>2090</v>
      </c>
      <c r="C2854" s="68" t="s">
        <v>2811</v>
      </c>
      <c r="D2854" s="68" t="s">
        <v>15245</v>
      </c>
      <c r="E2854" s="67" t="s">
        <v>15246</v>
      </c>
      <c r="F2854" s="69">
        <v>4.2140000000000004</v>
      </c>
      <c r="G2854" s="70">
        <v>4.3323</v>
      </c>
      <c r="H2854" s="70">
        <v>22.089300000000001</v>
      </c>
      <c r="I2854" s="73">
        <v>46269</v>
      </c>
      <c r="J2854" s="73">
        <v>48095</v>
      </c>
      <c r="K2854" s="69">
        <v>4.3600000000000003</v>
      </c>
      <c r="L2854" s="68" t="s">
        <v>2092</v>
      </c>
      <c r="M2854" s="71">
        <v>4.7000000000000002E-3</v>
      </c>
      <c r="N2854" t="str">
        <f>_xll.IMDP("BND",D2854,$N$1,A2854)</f>
        <v>일반</v>
      </c>
      <c r="O2854">
        <f t="shared" si="44"/>
        <v>2.0361810000000001E-2</v>
      </c>
    </row>
    <row r="2855" spans="1:15" x14ac:dyDescent="0.3">
      <c r="A2855" s="73">
        <v>46311</v>
      </c>
      <c r="B2855" s="67" t="s">
        <v>2090</v>
      </c>
      <c r="C2855" s="68" t="s">
        <v>2811</v>
      </c>
      <c r="D2855" s="68" t="s">
        <v>6873</v>
      </c>
      <c r="E2855" s="67" t="s">
        <v>6874</v>
      </c>
      <c r="F2855" s="69">
        <v>4.1619999999999999</v>
      </c>
      <c r="G2855" s="70">
        <v>3.9981</v>
      </c>
      <c r="H2855" s="70">
        <v>18.190200000000001</v>
      </c>
      <c r="I2855" s="73">
        <v>40654</v>
      </c>
      <c r="J2855" s="73">
        <v>47959</v>
      </c>
      <c r="K2855" s="69">
        <v>4.79</v>
      </c>
      <c r="L2855" s="68" t="s">
        <v>2092</v>
      </c>
      <c r="M2855" s="71">
        <v>4.7999999999999996E-3</v>
      </c>
      <c r="N2855" t="str">
        <f>_xll.IMDP("BND",D2855,$N$1,A2855)</f>
        <v>일반</v>
      </c>
      <c r="O2855">
        <f t="shared" si="44"/>
        <v>1.9190879999999997E-2</v>
      </c>
    </row>
    <row r="2856" spans="1:15" x14ac:dyDescent="0.3">
      <c r="A2856" s="73">
        <v>46311</v>
      </c>
      <c r="B2856" s="67" t="s">
        <v>2090</v>
      </c>
      <c r="C2856" s="68" t="s">
        <v>2811</v>
      </c>
      <c r="D2856" s="68" t="s">
        <v>6875</v>
      </c>
      <c r="E2856" s="67" t="s">
        <v>6876</v>
      </c>
      <c r="F2856" s="69">
        <v>4.21</v>
      </c>
      <c r="G2856" s="70">
        <v>4.3244999999999996</v>
      </c>
      <c r="H2856" s="70">
        <v>21.979800000000001</v>
      </c>
      <c r="I2856" s="73">
        <v>40780</v>
      </c>
      <c r="J2856" s="73">
        <v>48085</v>
      </c>
      <c r="K2856" s="69">
        <v>4.16</v>
      </c>
      <c r="L2856" s="68" t="s">
        <v>2092</v>
      </c>
      <c r="M2856" s="71">
        <v>2.3E-3</v>
      </c>
      <c r="N2856" t="str">
        <f>_xll.IMDP("BND",D2856,$N$1,A2856)</f>
        <v>일반</v>
      </c>
      <c r="O2856">
        <f t="shared" si="44"/>
        <v>9.9463499999999996E-3</v>
      </c>
    </row>
    <row r="2857" spans="1:15" x14ac:dyDescent="0.3">
      <c r="A2857" s="73">
        <v>46311</v>
      </c>
      <c r="B2857" s="67" t="s">
        <v>2090</v>
      </c>
      <c r="C2857" s="68" t="s">
        <v>2811</v>
      </c>
      <c r="D2857" s="68" t="s">
        <v>6877</v>
      </c>
      <c r="E2857" s="67" t="s">
        <v>6878</v>
      </c>
      <c r="F2857" s="69">
        <v>4.2300000000000004</v>
      </c>
      <c r="G2857" s="70">
        <v>4.6626000000000003</v>
      </c>
      <c r="H2857" s="70">
        <v>25.542899999999999</v>
      </c>
      <c r="I2857" s="73">
        <v>40939</v>
      </c>
      <c r="J2857" s="73">
        <v>48244</v>
      </c>
      <c r="K2857" s="69">
        <v>4.09</v>
      </c>
      <c r="L2857" s="68" t="s">
        <v>2092</v>
      </c>
      <c r="M2857" s="71">
        <v>2.8E-3</v>
      </c>
      <c r="N2857" t="str">
        <f>_xll.IMDP("BND",D2857,$N$1,A2857)</f>
        <v>일반</v>
      </c>
      <c r="O2857">
        <f t="shared" si="44"/>
        <v>1.3055280000000001E-2</v>
      </c>
    </row>
    <row r="2858" spans="1:15" x14ac:dyDescent="0.3">
      <c r="A2858" s="73">
        <v>46311</v>
      </c>
      <c r="B2858" s="67" t="s">
        <v>2090</v>
      </c>
      <c r="C2858" s="68" t="s">
        <v>2811</v>
      </c>
      <c r="D2858" s="68" t="s">
        <v>6879</v>
      </c>
      <c r="E2858" s="67" t="s">
        <v>6880</v>
      </c>
      <c r="F2858" s="69">
        <v>4.0369999999999999</v>
      </c>
      <c r="G2858" s="70">
        <v>2.5160999999999998</v>
      </c>
      <c r="H2858" s="70">
        <v>7.7656999999999998</v>
      </c>
      <c r="I2858" s="73">
        <v>41817</v>
      </c>
      <c r="J2858" s="73">
        <v>47296</v>
      </c>
      <c r="K2858" s="69">
        <v>3.33</v>
      </c>
      <c r="L2858" s="68" t="s">
        <v>2092</v>
      </c>
      <c r="M2858" s="71">
        <v>6.8999999999999999E-3</v>
      </c>
      <c r="N2858" t="str">
        <f>_xll.IMDP("BND",D2858,$N$1,A2858)</f>
        <v>일반</v>
      </c>
      <c r="O2858">
        <f t="shared" si="44"/>
        <v>1.7361089999999999E-2</v>
      </c>
    </row>
    <row r="2859" spans="1:15" x14ac:dyDescent="0.3">
      <c r="A2859" s="73">
        <v>46311</v>
      </c>
      <c r="B2859" s="67" t="s">
        <v>2090</v>
      </c>
      <c r="C2859" s="68" t="s">
        <v>2811</v>
      </c>
      <c r="D2859" s="68" t="s">
        <v>6881</v>
      </c>
      <c r="E2859" s="67" t="s">
        <v>6882</v>
      </c>
      <c r="F2859" s="69">
        <v>4.0469999999999997</v>
      </c>
      <c r="G2859" s="70">
        <v>2.7612000000000001</v>
      </c>
      <c r="H2859" s="70">
        <v>9.1674000000000007</v>
      </c>
      <c r="I2859" s="73">
        <v>41906</v>
      </c>
      <c r="J2859" s="73">
        <v>47385</v>
      </c>
      <c r="K2859" s="69">
        <v>3.1</v>
      </c>
      <c r="L2859" s="68" t="s">
        <v>2092</v>
      </c>
      <c r="M2859" s="71">
        <v>2.3E-3</v>
      </c>
      <c r="N2859" t="str">
        <f>_xll.IMDP("BND",D2859,$N$1,A2859)</f>
        <v>일반</v>
      </c>
      <c r="O2859">
        <f t="shared" si="44"/>
        <v>6.3507600000000004E-3</v>
      </c>
    </row>
    <row r="2860" spans="1:15" x14ac:dyDescent="0.3">
      <c r="A2860" s="73">
        <v>46311</v>
      </c>
      <c r="B2860" s="67" t="s">
        <v>2090</v>
      </c>
      <c r="C2860" s="68" t="s">
        <v>2811</v>
      </c>
      <c r="D2860" s="68" t="s">
        <v>6883</v>
      </c>
      <c r="E2860" s="67" t="s">
        <v>6884</v>
      </c>
      <c r="F2860" s="69">
        <v>4.0510000000000002</v>
      </c>
      <c r="G2860" s="70">
        <v>2.9563000000000001</v>
      </c>
      <c r="H2860" s="70">
        <v>10.483000000000001</v>
      </c>
      <c r="I2860" s="73">
        <v>41992</v>
      </c>
      <c r="J2860" s="73">
        <v>47471</v>
      </c>
      <c r="K2860" s="69">
        <v>2.91</v>
      </c>
      <c r="L2860" s="68" t="s">
        <v>2092</v>
      </c>
      <c r="M2860" s="71">
        <v>2.7000000000000001E-3</v>
      </c>
      <c r="N2860" t="str">
        <f>_xll.IMDP("BND",D2860,$N$1,A2860)</f>
        <v>일반</v>
      </c>
      <c r="O2860">
        <f t="shared" si="44"/>
        <v>7.9820100000000012E-3</v>
      </c>
    </row>
    <row r="2861" spans="1:15" x14ac:dyDescent="0.3">
      <c r="A2861" s="73">
        <v>46311</v>
      </c>
      <c r="B2861" s="67" t="s">
        <v>2090</v>
      </c>
      <c r="C2861" s="68" t="s">
        <v>2811</v>
      </c>
      <c r="D2861" s="68" t="s">
        <v>6885</v>
      </c>
      <c r="E2861" s="67" t="s">
        <v>6886</v>
      </c>
      <c r="F2861" s="69">
        <v>4.0570000000000004</v>
      </c>
      <c r="G2861" s="70">
        <v>3.1202999999999999</v>
      </c>
      <c r="H2861" s="70">
        <v>11.525499999999999</v>
      </c>
      <c r="I2861" s="73">
        <v>42047</v>
      </c>
      <c r="J2861" s="73">
        <v>47526</v>
      </c>
      <c r="K2861" s="69">
        <v>2.5099999999999998</v>
      </c>
      <c r="L2861" s="68" t="s">
        <v>2092</v>
      </c>
      <c r="M2861" s="71">
        <v>8.0000000000000002E-3</v>
      </c>
      <c r="N2861" t="str">
        <f>_xll.IMDP("BND",D2861,$N$1,A2861)</f>
        <v>일반</v>
      </c>
      <c r="O2861">
        <f t="shared" si="44"/>
        <v>2.4962399999999999E-2</v>
      </c>
    </row>
    <row r="2862" spans="1:15" x14ac:dyDescent="0.3">
      <c r="A2862" s="73">
        <v>46311</v>
      </c>
      <c r="B2862" s="67" t="s">
        <v>2090</v>
      </c>
      <c r="C2862" s="68" t="s">
        <v>2811</v>
      </c>
      <c r="D2862" s="68" t="s">
        <v>6887</v>
      </c>
      <c r="E2862" s="67" t="s">
        <v>6888</v>
      </c>
      <c r="F2862" s="69">
        <v>4.2539999999999996</v>
      </c>
      <c r="G2862" s="70">
        <v>8.2687000000000008</v>
      </c>
      <c r="H2862" s="70">
        <v>77.086200000000005</v>
      </c>
      <c r="I2862" s="73">
        <v>42419</v>
      </c>
      <c r="J2862" s="73">
        <v>49724</v>
      </c>
      <c r="K2862" s="69">
        <v>1.96</v>
      </c>
      <c r="L2862" s="68" t="s">
        <v>2092</v>
      </c>
      <c r="M2862" s="71">
        <v>2.7000000000000001E-3</v>
      </c>
      <c r="N2862" t="str">
        <f>_xll.IMDP("BND",D2862,$N$1,A2862)</f>
        <v>일반</v>
      </c>
      <c r="O2862">
        <f t="shared" si="44"/>
        <v>2.2325490000000003E-2</v>
      </c>
    </row>
    <row r="2863" spans="1:15" x14ac:dyDescent="0.3">
      <c r="A2863" s="73">
        <v>46311</v>
      </c>
      <c r="B2863" s="67" t="s">
        <v>2090</v>
      </c>
      <c r="C2863" s="68" t="s">
        <v>2811</v>
      </c>
      <c r="D2863" s="68" t="s">
        <v>6889</v>
      </c>
      <c r="E2863" s="67" t="s">
        <v>6890</v>
      </c>
      <c r="F2863" s="69">
        <v>4.2409999999999997</v>
      </c>
      <c r="G2863" s="70">
        <v>7.5618999999999996</v>
      </c>
      <c r="H2863" s="70">
        <v>64.222200000000001</v>
      </c>
      <c r="I2863" s="73">
        <v>42451</v>
      </c>
      <c r="J2863" s="73">
        <v>49390</v>
      </c>
      <c r="K2863" s="69">
        <v>1.96</v>
      </c>
      <c r="L2863" s="68" t="s">
        <v>2092</v>
      </c>
      <c r="M2863" s="71">
        <v>1.9E-3</v>
      </c>
      <c r="N2863" t="str">
        <f>_xll.IMDP("BND",D2863,$N$1,A2863)</f>
        <v>일반</v>
      </c>
      <c r="O2863">
        <f t="shared" si="44"/>
        <v>1.4367609999999999E-2</v>
      </c>
    </row>
    <row r="2864" spans="1:15" x14ac:dyDescent="0.3">
      <c r="A2864" s="73">
        <v>46311</v>
      </c>
      <c r="B2864" s="67" t="s">
        <v>2090</v>
      </c>
      <c r="C2864" s="68" t="s">
        <v>2811</v>
      </c>
      <c r="D2864" s="68" t="s">
        <v>6891</v>
      </c>
      <c r="E2864" s="67" t="s">
        <v>6892</v>
      </c>
      <c r="F2864" s="69">
        <v>4.0439999999999996</v>
      </c>
      <c r="G2864" s="70">
        <v>2.8601999999999999</v>
      </c>
      <c r="H2864" s="70">
        <v>9.7697000000000003</v>
      </c>
      <c r="I2864" s="73">
        <v>43761</v>
      </c>
      <c r="J2864" s="73">
        <v>47414</v>
      </c>
      <c r="K2864" s="69">
        <v>1.73</v>
      </c>
      <c r="L2864" s="68" t="s">
        <v>2092</v>
      </c>
      <c r="M2864" s="71">
        <v>2.2000000000000001E-3</v>
      </c>
      <c r="N2864" t="str">
        <f>_xll.IMDP("BND",D2864,$N$1,A2864)</f>
        <v>일반</v>
      </c>
      <c r="O2864">
        <f t="shared" si="44"/>
        <v>6.2924399999999998E-3</v>
      </c>
    </row>
    <row r="2865" spans="1:15" x14ac:dyDescent="0.3">
      <c r="A2865" s="73">
        <v>46311</v>
      </c>
      <c r="B2865" s="67" t="s">
        <v>2090</v>
      </c>
      <c r="C2865" s="68" t="s">
        <v>2811</v>
      </c>
      <c r="D2865" s="68" t="s">
        <v>6893</v>
      </c>
      <c r="E2865" s="67" t="s">
        <v>6894</v>
      </c>
      <c r="F2865" s="69">
        <v>3.9239999999999999</v>
      </c>
      <c r="G2865" s="70">
        <v>1.5117</v>
      </c>
      <c r="H2865" s="70">
        <v>3.0842999999999998</v>
      </c>
      <c r="I2865" s="73">
        <v>45069</v>
      </c>
      <c r="J2865" s="73">
        <v>46896</v>
      </c>
      <c r="K2865" s="69">
        <v>3.69</v>
      </c>
      <c r="L2865" s="68" t="s">
        <v>2092</v>
      </c>
      <c r="M2865" s="71">
        <v>2.3E-3</v>
      </c>
      <c r="N2865" t="str">
        <f>_xll.IMDP("BND",D2865,$N$1,A2865)</f>
        <v>일반</v>
      </c>
      <c r="O2865">
        <f t="shared" si="44"/>
        <v>3.4769100000000002E-3</v>
      </c>
    </row>
    <row r="2866" spans="1:15" x14ac:dyDescent="0.3">
      <c r="A2866" s="73">
        <v>46311</v>
      </c>
      <c r="B2866" s="67" t="s">
        <v>2090</v>
      </c>
      <c r="C2866" s="68" t="s">
        <v>2811</v>
      </c>
      <c r="D2866" s="68" t="s">
        <v>6895</v>
      </c>
      <c r="E2866" s="67" t="s">
        <v>6896</v>
      </c>
      <c r="F2866" s="69">
        <v>3.9750000000000001</v>
      </c>
      <c r="G2866" s="70">
        <v>1.7364999999999999</v>
      </c>
      <c r="H2866" s="70">
        <v>3.9287000000000001</v>
      </c>
      <c r="I2866" s="73">
        <v>45155</v>
      </c>
      <c r="J2866" s="73">
        <v>46982</v>
      </c>
      <c r="K2866" s="69">
        <v>3.98</v>
      </c>
      <c r="L2866" s="68" t="s">
        <v>2092</v>
      </c>
      <c r="M2866" s="71">
        <v>4.7000000000000002E-3</v>
      </c>
      <c r="N2866" t="str">
        <f>_xll.IMDP("BND",D2866,$N$1,A2866)</f>
        <v>일반</v>
      </c>
      <c r="O2866">
        <f t="shared" si="44"/>
        <v>8.1615500000000001E-3</v>
      </c>
    </row>
    <row r="2867" spans="1:15" x14ac:dyDescent="0.3">
      <c r="A2867" s="73">
        <v>46311</v>
      </c>
      <c r="B2867" s="67" t="s">
        <v>2090</v>
      </c>
      <c r="C2867" s="68" t="s">
        <v>2811</v>
      </c>
      <c r="D2867" s="68" t="s">
        <v>6897</v>
      </c>
      <c r="E2867" s="67" t="s">
        <v>6898</v>
      </c>
      <c r="F2867" s="69">
        <v>3.9969999999999999</v>
      </c>
      <c r="G2867" s="70">
        <v>1.8165</v>
      </c>
      <c r="H2867" s="70">
        <v>4.2557</v>
      </c>
      <c r="I2867" s="73">
        <v>45187</v>
      </c>
      <c r="J2867" s="73">
        <v>47014</v>
      </c>
      <c r="K2867" s="69">
        <v>4.2699999999999996</v>
      </c>
      <c r="L2867" s="68" t="s">
        <v>2092</v>
      </c>
      <c r="M2867" s="71">
        <v>2.3E-3</v>
      </c>
      <c r="N2867" t="str">
        <f>_xll.IMDP("BND",D2867,$N$1,A2867)</f>
        <v>일반</v>
      </c>
      <c r="O2867">
        <f t="shared" si="44"/>
        <v>4.1779499999999997E-3</v>
      </c>
    </row>
    <row r="2868" spans="1:15" x14ac:dyDescent="0.3">
      <c r="A2868" s="73">
        <v>46311</v>
      </c>
      <c r="B2868" s="67" t="s">
        <v>2090</v>
      </c>
      <c r="C2868" s="68" t="s">
        <v>2811</v>
      </c>
      <c r="D2868" s="68" t="s">
        <v>6899</v>
      </c>
      <c r="E2868" s="67" t="s">
        <v>6900</v>
      </c>
      <c r="F2868" s="69">
        <v>4.0270000000000001</v>
      </c>
      <c r="G2868" s="70">
        <v>2.1890999999999998</v>
      </c>
      <c r="H2868" s="70">
        <v>5.9844999999999997</v>
      </c>
      <c r="I2868" s="73">
        <v>45336</v>
      </c>
      <c r="J2868" s="73">
        <v>47163</v>
      </c>
      <c r="K2868" s="69">
        <v>3.61</v>
      </c>
      <c r="L2868" s="68" t="s">
        <v>2092</v>
      </c>
      <c r="M2868" s="71">
        <v>3.2000000000000002E-3</v>
      </c>
      <c r="N2868" t="str">
        <f>_xll.IMDP("BND",D2868,$N$1,A2868)</f>
        <v>일반</v>
      </c>
      <c r="O2868">
        <f t="shared" si="44"/>
        <v>7.0051200000000001E-3</v>
      </c>
    </row>
    <row r="2869" spans="1:15" x14ac:dyDescent="0.3">
      <c r="A2869" s="73">
        <v>46311</v>
      </c>
      <c r="B2869" s="67" t="s">
        <v>2090</v>
      </c>
      <c r="C2869" s="68" t="s">
        <v>2811</v>
      </c>
      <c r="D2869" s="68" t="s">
        <v>6901</v>
      </c>
      <c r="E2869" s="67" t="s">
        <v>6902</v>
      </c>
      <c r="F2869" s="69">
        <v>3.569</v>
      </c>
      <c r="G2869" s="70">
        <v>0.40639999999999998</v>
      </c>
      <c r="H2869" s="70">
        <v>0.3649</v>
      </c>
      <c r="I2869" s="73">
        <v>45371</v>
      </c>
      <c r="J2869" s="73">
        <v>46465</v>
      </c>
      <c r="K2869" s="69">
        <v>3.54</v>
      </c>
      <c r="L2869" s="68" t="s">
        <v>2092</v>
      </c>
      <c r="M2869" s="71">
        <v>2.3E-3</v>
      </c>
      <c r="N2869" t="str">
        <f>_xll.IMDP("BND",D2869,$N$1,A2869)</f>
        <v>일반</v>
      </c>
      <c r="O2869">
        <f t="shared" si="44"/>
        <v>9.3472E-4</v>
      </c>
    </row>
    <row r="2870" spans="1:15" x14ac:dyDescent="0.3">
      <c r="A2870" s="73">
        <v>46311</v>
      </c>
      <c r="B2870" s="67" t="s">
        <v>2090</v>
      </c>
      <c r="C2870" s="68" t="s">
        <v>2811</v>
      </c>
      <c r="D2870" s="68" t="s">
        <v>6903</v>
      </c>
      <c r="E2870" s="67" t="s">
        <v>6904</v>
      </c>
      <c r="F2870" s="69">
        <v>3.8759999999999999</v>
      </c>
      <c r="G2870" s="70">
        <v>0.876</v>
      </c>
      <c r="H2870" s="70">
        <v>1.2007000000000001</v>
      </c>
      <c r="I2870" s="73">
        <v>45548</v>
      </c>
      <c r="J2870" s="73">
        <v>46643</v>
      </c>
      <c r="K2870" s="69">
        <v>3.05</v>
      </c>
      <c r="L2870" s="68" t="s">
        <v>2092</v>
      </c>
      <c r="M2870" s="71">
        <v>2.3E-3</v>
      </c>
      <c r="N2870" t="str">
        <f>_xll.IMDP("BND",D2870,$N$1,A2870)</f>
        <v>일반</v>
      </c>
      <c r="O2870">
        <f t="shared" si="44"/>
        <v>2.0148000000000002E-3</v>
      </c>
    </row>
    <row r="2871" spans="1:15" x14ac:dyDescent="0.3">
      <c r="A2871" s="73">
        <v>46311</v>
      </c>
      <c r="B2871" s="67" t="s">
        <v>2090</v>
      </c>
      <c r="C2871" s="68" t="s">
        <v>2811</v>
      </c>
      <c r="D2871" s="68" t="s">
        <v>6905</v>
      </c>
      <c r="E2871" s="67" t="s">
        <v>6906</v>
      </c>
      <c r="F2871" s="69">
        <v>3.8559999999999999</v>
      </c>
      <c r="G2871" s="70">
        <v>0.82509999999999994</v>
      </c>
      <c r="H2871" s="70">
        <v>1.0888</v>
      </c>
      <c r="I2871" s="73">
        <v>45712</v>
      </c>
      <c r="J2871" s="73">
        <v>46623</v>
      </c>
      <c r="K2871" s="69">
        <v>2.75</v>
      </c>
      <c r="L2871" s="68" t="s">
        <v>2092</v>
      </c>
      <c r="M2871" s="71">
        <v>4.5999999999999999E-3</v>
      </c>
      <c r="N2871" t="str">
        <f>_xll.IMDP("BND",D2871,$N$1,A2871)</f>
        <v>일반</v>
      </c>
      <c r="O2871">
        <f t="shared" si="44"/>
        <v>3.7954599999999996E-3</v>
      </c>
    </row>
    <row r="2872" spans="1:15" x14ac:dyDescent="0.3">
      <c r="A2872" s="73">
        <v>46311</v>
      </c>
      <c r="B2872" s="67" t="s">
        <v>2090</v>
      </c>
      <c r="C2872" s="68" t="s">
        <v>2811</v>
      </c>
      <c r="D2872" s="68" t="s">
        <v>6907</v>
      </c>
      <c r="E2872" s="67" t="s">
        <v>6908</v>
      </c>
      <c r="F2872" s="69">
        <v>4.0640000000000001</v>
      </c>
      <c r="G2872" s="70">
        <v>3.2273999999999998</v>
      </c>
      <c r="H2872" s="70">
        <v>12.2896</v>
      </c>
      <c r="I2872" s="73">
        <v>45744</v>
      </c>
      <c r="J2872" s="73">
        <v>47570</v>
      </c>
      <c r="K2872" s="69">
        <v>2.88</v>
      </c>
      <c r="L2872" s="68" t="s">
        <v>2092</v>
      </c>
      <c r="M2872" s="71">
        <v>2.2000000000000001E-3</v>
      </c>
      <c r="N2872" t="str">
        <f>_xll.IMDP("BND",D2872,$N$1,A2872)</f>
        <v>일반</v>
      </c>
      <c r="O2872">
        <f t="shared" si="44"/>
        <v>7.1002799999999996E-3</v>
      </c>
    </row>
    <row r="2873" spans="1:15" x14ac:dyDescent="0.3">
      <c r="A2873" s="73">
        <v>46311</v>
      </c>
      <c r="B2873" s="67" t="s">
        <v>2090</v>
      </c>
      <c r="C2873" s="68" t="s">
        <v>2811</v>
      </c>
      <c r="D2873" s="68" t="s">
        <v>6909</v>
      </c>
      <c r="E2873" s="67" t="s">
        <v>6910</v>
      </c>
      <c r="F2873" s="69">
        <v>4.0670000000000002</v>
      </c>
      <c r="G2873" s="70">
        <v>3.2696000000000001</v>
      </c>
      <c r="H2873" s="70">
        <v>12.699299999999999</v>
      </c>
      <c r="I2873" s="73">
        <v>45772</v>
      </c>
      <c r="J2873" s="73">
        <v>47598</v>
      </c>
      <c r="K2873" s="69">
        <v>2.59</v>
      </c>
      <c r="L2873" s="68" t="s">
        <v>2092</v>
      </c>
      <c r="M2873" s="71">
        <v>3.5999999999999999E-3</v>
      </c>
      <c r="N2873" t="str">
        <f>_xll.IMDP("BND",D2873,$N$1,A2873)</f>
        <v>일반</v>
      </c>
      <c r="O2873">
        <f t="shared" si="44"/>
        <v>1.1770559999999999E-2</v>
      </c>
    </row>
    <row r="2874" spans="1:15" x14ac:dyDescent="0.3">
      <c r="A2874" s="73">
        <v>46311</v>
      </c>
      <c r="B2874" s="67" t="s">
        <v>2090</v>
      </c>
      <c r="C2874" s="68" t="s">
        <v>2811</v>
      </c>
      <c r="D2874" s="68" t="s">
        <v>6911</v>
      </c>
      <c r="E2874" s="67" t="s">
        <v>6912</v>
      </c>
      <c r="F2874" s="69">
        <v>4.0839999999999996</v>
      </c>
      <c r="G2874" s="70">
        <v>3.5819000000000001</v>
      </c>
      <c r="H2874" s="70">
        <v>15.006600000000001</v>
      </c>
      <c r="I2874" s="73">
        <v>45891</v>
      </c>
      <c r="J2874" s="73">
        <v>47717</v>
      </c>
      <c r="K2874" s="69">
        <v>2.7</v>
      </c>
      <c r="L2874" s="68" t="s">
        <v>2092</v>
      </c>
      <c r="M2874" s="71">
        <v>4.0000000000000001E-3</v>
      </c>
      <c r="N2874" t="str">
        <f>_xll.IMDP("BND",D2874,$N$1,A2874)</f>
        <v>일반</v>
      </c>
      <c r="O2874">
        <f t="shared" si="44"/>
        <v>1.4327600000000001E-2</v>
      </c>
    </row>
    <row r="2875" spans="1:15" x14ac:dyDescent="0.3">
      <c r="A2875" s="73">
        <v>46311</v>
      </c>
      <c r="B2875" s="67" t="s">
        <v>2090</v>
      </c>
      <c r="C2875" s="68" t="s">
        <v>2811</v>
      </c>
      <c r="D2875" s="68" t="s">
        <v>6913</v>
      </c>
      <c r="E2875" s="67" t="s">
        <v>6914</v>
      </c>
      <c r="F2875" s="69">
        <v>4.0069999999999997</v>
      </c>
      <c r="G2875" s="70">
        <v>1.9092</v>
      </c>
      <c r="H2875" s="70">
        <v>4.6729000000000003</v>
      </c>
      <c r="I2875" s="73">
        <v>45954</v>
      </c>
      <c r="J2875" s="73">
        <v>47050</v>
      </c>
      <c r="K2875" s="69">
        <v>2.67</v>
      </c>
      <c r="L2875" s="68" t="s">
        <v>2092</v>
      </c>
      <c r="M2875" s="71">
        <v>3.2000000000000002E-3</v>
      </c>
      <c r="N2875" t="str">
        <f>_xll.IMDP("BND",D2875,$N$1,A2875)</f>
        <v>일반</v>
      </c>
      <c r="O2875">
        <f t="shared" si="44"/>
        <v>6.1094400000000007E-3</v>
      </c>
    </row>
    <row r="2876" spans="1:15" x14ac:dyDescent="0.3">
      <c r="A2876" s="73">
        <v>46311</v>
      </c>
      <c r="B2876" s="67" t="s">
        <v>2090</v>
      </c>
      <c r="C2876" s="68" t="s">
        <v>2811</v>
      </c>
      <c r="D2876" s="68" t="s">
        <v>6915</v>
      </c>
      <c r="E2876" s="67" t="s">
        <v>6916</v>
      </c>
      <c r="F2876" s="69">
        <v>4.0259999999999998</v>
      </c>
      <c r="G2876" s="70">
        <v>2.1916000000000002</v>
      </c>
      <c r="H2876" s="70">
        <v>5.9898999999999996</v>
      </c>
      <c r="I2876" s="73">
        <v>46066</v>
      </c>
      <c r="J2876" s="73">
        <v>47162</v>
      </c>
      <c r="K2876" s="69">
        <v>3.37</v>
      </c>
      <c r="L2876" s="68" t="s">
        <v>2092</v>
      </c>
      <c r="M2876" s="71">
        <v>4.5999999999999999E-3</v>
      </c>
      <c r="N2876" t="str">
        <f>_xll.IMDP("BND",D2876,$N$1,A2876)</f>
        <v>일반</v>
      </c>
      <c r="O2876">
        <f t="shared" si="44"/>
        <v>1.0081360000000001E-2</v>
      </c>
    </row>
    <row r="2877" spans="1:15" x14ac:dyDescent="0.3">
      <c r="A2877" s="73">
        <v>46311</v>
      </c>
      <c r="B2877" s="67" t="s">
        <v>2090</v>
      </c>
      <c r="C2877" s="68" t="s">
        <v>2811</v>
      </c>
      <c r="D2877" s="68" t="s">
        <v>13941</v>
      </c>
      <c r="E2877" s="67" t="s">
        <v>13942</v>
      </c>
      <c r="F2877" s="69">
        <v>4.1840000000000002</v>
      </c>
      <c r="G2877" s="70">
        <v>4.1540999999999997</v>
      </c>
      <c r="H2877" s="70">
        <v>20.461400000000001</v>
      </c>
      <c r="I2877" s="73">
        <v>46197</v>
      </c>
      <c r="J2877" s="73">
        <v>48023</v>
      </c>
      <c r="K2877" s="69">
        <v>4.22</v>
      </c>
      <c r="L2877" s="68" t="s">
        <v>2092</v>
      </c>
      <c r="M2877" s="71">
        <v>2.3999999999999998E-3</v>
      </c>
      <c r="N2877" t="str">
        <f>_xll.IMDP("BND",D2877,$N$1,A2877)</f>
        <v>일반</v>
      </c>
      <c r="O2877">
        <f t="shared" si="44"/>
        <v>9.9698399999999989E-3</v>
      </c>
    </row>
    <row r="2878" spans="1:15" x14ac:dyDescent="0.3">
      <c r="A2878" s="73">
        <v>46311</v>
      </c>
      <c r="B2878" s="67" t="s">
        <v>2090</v>
      </c>
      <c r="C2878" s="68" t="s">
        <v>2811</v>
      </c>
      <c r="D2878" s="68" t="s">
        <v>15016</v>
      </c>
      <c r="E2878" s="67" t="s">
        <v>15017</v>
      </c>
      <c r="F2878" s="69">
        <v>4.0449999999999999</v>
      </c>
      <c r="G2878" s="70">
        <v>2.6429</v>
      </c>
      <c r="H2878" s="70">
        <v>8.5150000000000006</v>
      </c>
      <c r="I2878" s="73">
        <v>46255</v>
      </c>
      <c r="J2878" s="73">
        <v>47351</v>
      </c>
      <c r="K2878" s="69">
        <v>4</v>
      </c>
      <c r="L2878" s="68" t="s">
        <v>2092</v>
      </c>
      <c r="M2878" s="71">
        <v>3.7000000000000002E-3</v>
      </c>
      <c r="N2878" t="str">
        <f>_xll.IMDP("BND",D2878,$N$1,A2878)</f>
        <v>일반</v>
      </c>
      <c r="O2878">
        <f t="shared" si="44"/>
        <v>9.7787300000000011E-3</v>
      </c>
    </row>
    <row r="2879" spans="1:15" x14ac:dyDescent="0.3">
      <c r="A2879" s="73">
        <v>46311</v>
      </c>
      <c r="B2879" s="67" t="s">
        <v>2090</v>
      </c>
      <c r="C2879" s="68" t="s">
        <v>2811</v>
      </c>
      <c r="D2879" s="68" t="s">
        <v>15631</v>
      </c>
      <c r="E2879" s="67" t="s">
        <v>15632</v>
      </c>
      <c r="F2879" s="69">
        <v>3.9969999999999999</v>
      </c>
      <c r="G2879" s="70">
        <v>1.8180000000000001</v>
      </c>
      <c r="H2879" s="70">
        <v>4.2606000000000002</v>
      </c>
      <c r="I2879" s="73">
        <v>46283</v>
      </c>
      <c r="J2879" s="73">
        <v>47014</v>
      </c>
      <c r="K2879" s="69">
        <v>4.1500000000000004</v>
      </c>
      <c r="L2879" s="68" t="s">
        <v>2092</v>
      </c>
      <c r="M2879" s="71">
        <v>2.3E-3</v>
      </c>
      <c r="N2879" t="str">
        <f>_xll.IMDP("BND",D2879,$N$1,A2879)</f>
        <v>일반</v>
      </c>
      <c r="O2879">
        <f t="shared" si="44"/>
        <v>4.1814E-3</v>
      </c>
    </row>
    <row r="2880" spans="1:15" x14ac:dyDescent="0.3">
      <c r="A2880" s="73">
        <v>46311</v>
      </c>
      <c r="B2880" s="67" t="s">
        <v>2090</v>
      </c>
      <c r="C2880" s="68" t="s">
        <v>2811</v>
      </c>
      <c r="D2880" s="68" t="s">
        <v>6917</v>
      </c>
      <c r="E2880" s="67" t="s">
        <v>6918</v>
      </c>
      <c r="F2880" s="69">
        <v>3.4620000000000002</v>
      </c>
      <c r="G2880" s="70">
        <v>0.33389999999999997</v>
      </c>
      <c r="H2880" s="70">
        <v>0.27560000000000001</v>
      </c>
      <c r="I2880" s="73">
        <v>40960</v>
      </c>
      <c r="J2880" s="73">
        <v>46439</v>
      </c>
      <c r="K2880" s="69">
        <v>4.04</v>
      </c>
      <c r="L2880" s="68" t="s">
        <v>2092</v>
      </c>
      <c r="M2880" s="71">
        <v>2.8E-3</v>
      </c>
      <c r="N2880" t="str">
        <f>_xll.IMDP("BND",D2880,$N$1,A2880)</f>
        <v>일반</v>
      </c>
      <c r="O2880">
        <f t="shared" si="44"/>
        <v>9.3491999999999989E-4</v>
      </c>
    </row>
    <row r="2881" spans="1:15" x14ac:dyDescent="0.3">
      <c r="A2881" s="73">
        <v>46311</v>
      </c>
      <c r="B2881" s="67" t="s">
        <v>2090</v>
      </c>
      <c r="C2881" s="68" t="s">
        <v>2811</v>
      </c>
      <c r="D2881" s="68" t="s">
        <v>6919</v>
      </c>
      <c r="E2881" s="67" t="s">
        <v>6920</v>
      </c>
      <c r="F2881" s="69">
        <v>4.0430000000000001</v>
      </c>
      <c r="G2881" s="70">
        <v>2.661</v>
      </c>
      <c r="H2881" s="70">
        <v>8.5832999999999995</v>
      </c>
      <c r="I2881" s="73">
        <v>41870</v>
      </c>
      <c r="J2881" s="73">
        <v>47349</v>
      </c>
      <c r="K2881" s="69">
        <v>3.27</v>
      </c>
      <c r="L2881" s="68" t="s">
        <v>2092</v>
      </c>
      <c r="M2881" s="71">
        <v>2.7000000000000001E-3</v>
      </c>
      <c r="N2881" t="str">
        <f>_xll.IMDP("BND",D2881,$N$1,A2881)</f>
        <v>일반</v>
      </c>
      <c r="O2881">
        <f t="shared" si="44"/>
        <v>7.1847000000000005E-3</v>
      </c>
    </row>
    <row r="2882" spans="1:15" x14ac:dyDescent="0.3">
      <c r="A2882" s="73">
        <v>46311</v>
      </c>
      <c r="B2882" s="67" t="s">
        <v>2090</v>
      </c>
      <c r="C2882" s="68" t="s">
        <v>2811</v>
      </c>
      <c r="D2882" s="68" t="s">
        <v>6921</v>
      </c>
      <c r="E2882" s="67" t="s">
        <v>6922</v>
      </c>
      <c r="F2882" s="69">
        <v>4.0540000000000003</v>
      </c>
      <c r="G2882" s="70">
        <v>3.0767000000000002</v>
      </c>
      <c r="H2882" s="70">
        <v>11.231</v>
      </c>
      <c r="I2882" s="73">
        <v>42030</v>
      </c>
      <c r="J2882" s="73">
        <v>47509</v>
      </c>
      <c r="K2882" s="69">
        <v>2.48</v>
      </c>
      <c r="L2882" s="68" t="s">
        <v>2092</v>
      </c>
      <c r="M2882" s="71">
        <v>3.0999999999999999E-3</v>
      </c>
      <c r="N2882" t="str">
        <f>_xll.IMDP("BND",D2882,$N$1,A2882)</f>
        <v>일반</v>
      </c>
      <c r="O2882">
        <f t="shared" ref="O2882:O2945" si="45">M2882*G2882</f>
        <v>9.537770000000001E-3</v>
      </c>
    </row>
    <row r="2883" spans="1:15" x14ac:dyDescent="0.3">
      <c r="A2883" s="73">
        <v>46311</v>
      </c>
      <c r="B2883" s="67" t="s">
        <v>2090</v>
      </c>
      <c r="C2883" s="68" t="s">
        <v>2811</v>
      </c>
      <c r="D2883" s="68" t="s">
        <v>6923</v>
      </c>
      <c r="E2883" s="67" t="s">
        <v>6924</v>
      </c>
      <c r="F2883" s="69">
        <v>4.07</v>
      </c>
      <c r="G2883" s="70">
        <v>3.3062</v>
      </c>
      <c r="H2883" s="70">
        <v>12.987500000000001</v>
      </c>
      <c r="I2883" s="73">
        <v>42137</v>
      </c>
      <c r="J2883" s="73">
        <v>47616</v>
      </c>
      <c r="K2883" s="69">
        <v>2.81</v>
      </c>
      <c r="L2883" s="68" t="s">
        <v>2092</v>
      </c>
      <c r="M2883" s="71">
        <v>2.7000000000000001E-3</v>
      </c>
      <c r="N2883" t="str">
        <f>_xll.IMDP("BND",D2883,$N$1,A2883)</f>
        <v>일반</v>
      </c>
      <c r="O2883">
        <f t="shared" si="45"/>
        <v>8.9267400000000007E-3</v>
      </c>
    </row>
    <row r="2884" spans="1:15" x14ac:dyDescent="0.3">
      <c r="A2884" s="73">
        <v>46311</v>
      </c>
      <c r="B2884" s="67" t="s">
        <v>2090</v>
      </c>
      <c r="C2884" s="68" t="s">
        <v>2811</v>
      </c>
      <c r="D2884" s="68" t="s">
        <v>6925</v>
      </c>
      <c r="E2884" s="67" t="s">
        <v>6926</v>
      </c>
      <c r="F2884" s="69">
        <v>4.2270000000000003</v>
      </c>
      <c r="G2884" s="70">
        <v>5.5057999999999998</v>
      </c>
      <c r="H2884" s="70">
        <v>34.750999999999998</v>
      </c>
      <c r="I2884" s="73">
        <v>42334</v>
      </c>
      <c r="J2884" s="73">
        <v>48544</v>
      </c>
      <c r="K2884" s="69">
        <v>2.44</v>
      </c>
      <c r="L2884" s="68" t="s">
        <v>2092</v>
      </c>
      <c r="M2884" s="71">
        <v>3.3999999999999998E-3</v>
      </c>
      <c r="N2884" t="str">
        <f>_xll.IMDP("BND",D2884,$N$1,A2884)</f>
        <v>일반</v>
      </c>
      <c r="O2884">
        <f t="shared" si="45"/>
        <v>1.8719719999999999E-2</v>
      </c>
    </row>
    <row r="2885" spans="1:15" x14ac:dyDescent="0.3">
      <c r="A2885" s="73">
        <v>46311</v>
      </c>
      <c r="B2885" s="67" t="s">
        <v>2090</v>
      </c>
      <c r="C2885" s="68" t="s">
        <v>2811</v>
      </c>
      <c r="D2885" s="68" t="s">
        <v>6927</v>
      </c>
      <c r="E2885" s="67" t="s">
        <v>6928</v>
      </c>
      <c r="F2885" s="69">
        <v>4.24</v>
      </c>
      <c r="G2885" s="70">
        <v>7.5816999999999997</v>
      </c>
      <c r="H2885" s="70">
        <v>64.517300000000006</v>
      </c>
      <c r="I2885" s="73">
        <v>42457</v>
      </c>
      <c r="J2885" s="73">
        <v>49396</v>
      </c>
      <c r="K2885" s="69">
        <v>1.95</v>
      </c>
      <c r="L2885" s="68" t="s">
        <v>2092</v>
      </c>
      <c r="M2885" s="71">
        <v>1.9E-3</v>
      </c>
      <c r="N2885" t="str">
        <f>_xll.IMDP("BND",D2885,$N$1,A2885)</f>
        <v>일반</v>
      </c>
      <c r="O2885">
        <f t="shared" si="45"/>
        <v>1.440523E-2</v>
      </c>
    </row>
    <row r="2886" spans="1:15" x14ac:dyDescent="0.3">
      <c r="A2886" s="73">
        <v>46311</v>
      </c>
      <c r="B2886" s="67" t="s">
        <v>2090</v>
      </c>
      <c r="C2886" s="68" t="s">
        <v>2811</v>
      </c>
      <c r="D2886" s="68" t="s">
        <v>6929</v>
      </c>
      <c r="E2886" s="67" t="s">
        <v>6930</v>
      </c>
      <c r="F2886" s="69">
        <v>4.03</v>
      </c>
      <c r="G2886" s="70">
        <v>2.3115000000000001</v>
      </c>
      <c r="H2886" s="70">
        <v>6.5907999999999998</v>
      </c>
      <c r="I2886" s="73">
        <v>45379</v>
      </c>
      <c r="J2886" s="73">
        <v>47205</v>
      </c>
      <c r="K2886" s="69">
        <v>3.45</v>
      </c>
      <c r="L2886" s="68" t="s">
        <v>2092</v>
      </c>
      <c r="M2886" s="71">
        <v>2.3E-3</v>
      </c>
      <c r="N2886" t="str">
        <f>_xll.IMDP("BND",D2886,$N$1,A2886)</f>
        <v>일반</v>
      </c>
      <c r="O2886">
        <f t="shared" si="45"/>
        <v>5.3164500000000003E-3</v>
      </c>
    </row>
    <row r="2887" spans="1:15" x14ac:dyDescent="0.3">
      <c r="A2887" s="73">
        <v>46311</v>
      </c>
      <c r="B2887" s="67" t="s">
        <v>2090</v>
      </c>
      <c r="C2887" s="68" t="s">
        <v>2811</v>
      </c>
      <c r="D2887" s="68" t="s">
        <v>6931</v>
      </c>
      <c r="E2887" s="67" t="s">
        <v>6932</v>
      </c>
      <c r="F2887" s="69">
        <v>4.0419999999999998</v>
      </c>
      <c r="G2887" s="70">
        <v>2.6695000000000002</v>
      </c>
      <c r="H2887" s="70">
        <v>8.6239000000000008</v>
      </c>
      <c r="I2887" s="73">
        <v>45524</v>
      </c>
      <c r="J2887" s="73">
        <v>47350</v>
      </c>
      <c r="K2887" s="69">
        <v>3.09</v>
      </c>
      <c r="L2887" s="68" t="s">
        <v>2092</v>
      </c>
      <c r="M2887" s="71">
        <v>3.5999999999999999E-3</v>
      </c>
      <c r="N2887" t="str">
        <f>_xll.IMDP("BND",D2887,$N$1,A2887)</f>
        <v>일반</v>
      </c>
      <c r="O2887">
        <f t="shared" si="45"/>
        <v>9.610200000000001E-3</v>
      </c>
    </row>
    <row r="2888" spans="1:15" x14ac:dyDescent="0.3">
      <c r="A2888" s="73">
        <v>46311</v>
      </c>
      <c r="B2888" s="67" t="s">
        <v>2090</v>
      </c>
      <c r="C2888" s="68" t="s">
        <v>2811</v>
      </c>
      <c r="D2888" s="68" t="s">
        <v>6933</v>
      </c>
      <c r="E2888" s="67" t="s">
        <v>6934</v>
      </c>
      <c r="F2888" s="69">
        <v>3.569</v>
      </c>
      <c r="G2888" s="70">
        <v>0.40639999999999998</v>
      </c>
      <c r="H2888" s="70">
        <v>0.3649</v>
      </c>
      <c r="I2888" s="73">
        <v>45555</v>
      </c>
      <c r="J2888" s="73">
        <v>46465</v>
      </c>
      <c r="K2888" s="69">
        <v>3.06</v>
      </c>
      <c r="L2888" s="68" t="s">
        <v>2092</v>
      </c>
      <c r="M2888" s="71">
        <v>3.7000000000000002E-3</v>
      </c>
      <c r="N2888" t="str">
        <f>_xll.IMDP("BND",D2888,$N$1,A2888)</f>
        <v>일반</v>
      </c>
      <c r="O2888">
        <f t="shared" si="45"/>
        <v>1.5036800000000001E-3</v>
      </c>
    </row>
    <row r="2889" spans="1:15" x14ac:dyDescent="0.3">
      <c r="A2889" s="73">
        <v>46311</v>
      </c>
      <c r="B2889" s="67" t="s">
        <v>2090</v>
      </c>
      <c r="C2889" s="68" t="s">
        <v>2811</v>
      </c>
      <c r="D2889" s="68" t="s">
        <v>14422</v>
      </c>
      <c r="E2889" s="67" t="s">
        <v>14423</v>
      </c>
      <c r="F2889" s="69">
        <v>4.0819999999999999</v>
      </c>
      <c r="G2889" s="70">
        <v>3.4152</v>
      </c>
      <c r="H2889" s="70">
        <v>13.9344</v>
      </c>
      <c r="I2889" s="73">
        <v>46226</v>
      </c>
      <c r="J2889" s="73">
        <v>47687</v>
      </c>
      <c r="K2889" s="69">
        <v>4.21</v>
      </c>
      <c r="L2889" s="68" t="s">
        <v>2092</v>
      </c>
      <c r="M2889" s="71">
        <v>3.3E-3</v>
      </c>
      <c r="N2889" t="str">
        <f>_xll.IMDP("BND",D2889,$N$1,A2889)</f>
        <v>일반</v>
      </c>
      <c r="O2889">
        <f t="shared" si="45"/>
        <v>1.127016E-2</v>
      </c>
    </row>
    <row r="2890" spans="1:15" x14ac:dyDescent="0.3">
      <c r="A2890" s="73">
        <v>46311</v>
      </c>
      <c r="B2890" s="67" t="s">
        <v>2090</v>
      </c>
      <c r="C2890" s="68" t="s">
        <v>2811</v>
      </c>
      <c r="D2890" s="68" t="s">
        <v>15070</v>
      </c>
      <c r="E2890" s="67" t="s">
        <v>15071</v>
      </c>
      <c r="F2890" s="69">
        <v>4.2110000000000003</v>
      </c>
      <c r="G2890" s="70">
        <v>4.3174999999999999</v>
      </c>
      <c r="H2890" s="70">
        <v>21.937999999999999</v>
      </c>
      <c r="I2890" s="73">
        <v>46260</v>
      </c>
      <c r="J2890" s="73">
        <v>48086</v>
      </c>
      <c r="K2890" s="69">
        <v>4.28</v>
      </c>
      <c r="L2890" s="68" t="s">
        <v>2092</v>
      </c>
      <c r="M2890" s="71">
        <v>3.3E-3</v>
      </c>
      <c r="N2890" t="str">
        <f>_xll.IMDP("BND",D2890,$N$1,A2890)</f>
        <v>일반</v>
      </c>
      <c r="O2890">
        <f t="shared" si="45"/>
        <v>1.424775E-2</v>
      </c>
    </row>
    <row r="2891" spans="1:15" x14ac:dyDescent="0.3">
      <c r="A2891" s="73">
        <v>46311</v>
      </c>
      <c r="B2891" s="67" t="s">
        <v>2090</v>
      </c>
      <c r="C2891" s="68" t="s">
        <v>2811</v>
      </c>
      <c r="D2891" s="68" t="s">
        <v>6935</v>
      </c>
      <c r="E2891" s="67" t="s">
        <v>6936</v>
      </c>
      <c r="F2891" s="69">
        <v>4.0540000000000003</v>
      </c>
      <c r="G2891" s="70">
        <v>3.0931999999999999</v>
      </c>
      <c r="H2891" s="70">
        <v>11.329599999999999</v>
      </c>
      <c r="I2891" s="73">
        <v>42034</v>
      </c>
      <c r="J2891" s="73">
        <v>47513</v>
      </c>
      <c r="K2891" s="69">
        <v>2.35</v>
      </c>
      <c r="L2891" s="68" t="s">
        <v>2092</v>
      </c>
      <c r="M2891" s="71">
        <v>2.7000000000000001E-3</v>
      </c>
      <c r="N2891" t="str">
        <f>_xll.IMDP("BND",D2891,$N$1,A2891)</f>
        <v>일반</v>
      </c>
      <c r="O2891">
        <f t="shared" si="45"/>
        <v>8.3516400000000005E-3</v>
      </c>
    </row>
    <row r="2892" spans="1:15" x14ac:dyDescent="0.3">
      <c r="A2892" s="73">
        <v>46311</v>
      </c>
      <c r="B2892" s="67" t="s">
        <v>2090</v>
      </c>
      <c r="C2892" s="68" t="s">
        <v>2811</v>
      </c>
      <c r="D2892" s="68" t="s">
        <v>6937</v>
      </c>
      <c r="E2892" s="67" t="s">
        <v>6938</v>
      </c>
      <c r="F2892" s="69">
        <v>4.2110000000000003</v>
      </c>
      <c r="G2892" s="70">
        <v>4.4889000000000001</v>
      </c>
      <c r="H2892" s="70">
        <v>23.125399999999999</v>
      </c>
      <c r="I2892" s="73">
        <v>42244</v>
      </c>
      <c r="J2892" s="73">
        <v>48088</v>
      </c>
      <c r="K2892" s="69">
        <v>2.4300000000000002</v>
      </c>
      <c r="L2892" s="68" t="s">
        <v>2092</v>
      </c>
      <c r="M2892" s="71">
        <v>2.0999999999999999E-3</v>
      </c>
      <c r="N2892" t="str">
        <f>_xll.IMDP("BND",D2892,$N$1,A2892)</f>
        <v>일반</v>
      </c>
      <c r="O2892">
        <f t="shared" si="45"/>
        <v>9.4266899999999997E-3</v>
      </c>
    </row>
    <row r="2893" spans="1:15" x14ac:dyDescent="0.3">
      <c r="A2893" s="73">
        <v>46311</v>
      </c>
      <c r="B2893" s="67" t="s">
        <v>2090</v>
      </c>
      <c r="C2893" s="68" t="s">
        <v>2811</v>
      </c>
      <c r="D2893" s="68" t="s">
        <v>6939</v>
      </c>
      <c r="E2893" s="67" t="s">
        <v>6940</v>
      </c>
      <c r="F2893" s="69">
        <v>4.0279999999999996</v>
      </c>
      <c r="G2893" s="70">
        <v>2.2018</v>
      </c>
      <c r="H2893" s="70">
        <v>6.0472999999999999</v>
      </c>
      <c r="I2893" s="73">
        <v>45341</v>
      </c>
      <c r="J2893" s="73">
        <v>47168</v>
      </c>
      <c r="K2893" s="69">
        <v>3.63</v>
      </c>
      <c r="L2893" s="68" t="s">
        <v>2092</v>
      </c>
      <c r="M2893" s="71">
        <v>2.8E-3</v>
      </c>
      <c r="N2893" t="str">
        <f>_xll.IMDP("BND",D2893,$N$1,A2893)</f>
        <v>일반</v>
      </c>
      <c r="O2893">
        <f t="shared" si="45"/>
        <v>6.1650400000000001E-3</v>
      </c>
    </row>
    <row r="2894" spans="1:15" x14ac:dyDescent="0.3">
      <c r="A2894" s="73">
        <v>46311</v>
      </c>
      <c r="B2894" s="67" t="s">
        <v>2090</v>
      </c>
      <c r="C2894" s="68" t="s">
        <v>2811</v>
      </c>
      <c r="D2894" s="68" t="s">
        <v>6941</v>
      </c>
      <c r="E2894" s="67" t="s">
        <v>6942</v>
      </c>
      <c r="F2894" s="69">
        <v>3.8559999999999999</v>
      </c>
      <c r="G2894" s="70">
        <v>0.82969999999999999</v>
      </c>
      <c r="H2894" s="70">
        <v>1.0989</v>
      </c>
      <c r="I2894" s="73">
        <v>45530</v>
      </c>
      <c r="J2894" s="73">
        <v>46625</v>
      </c>
      <c r="K2894" s="69">
        <v>3.07</v>
      </c>
      <c r="L2894" s="68" t="s">
        <v>2092</v>
      </c>
      <c r="M2894" s="71">
        <v>3.2000000000000002E-3</v>
      </c>
      <c r="N2894" t="str">
        <f>_xll.IMDP("BND",D2894,$N$1,A2894)</f>
        <v>일반</v>
      </c>
      <c r="O2894">
        <f t="shared" si="45"/>
        <v>2.65504E-3</v>
      </c>
    </row>
    <row r="2895" spans="1:15" x14ac:dyDescent="0.3">
      <c r="A2895" s="73">
        <v>46311</v>
      </c>
      <c r="B2895" s="67" t="s">
        <v>2090</v>
      </c>
      <c r="C2895" s="68" t="s">
        <v>2811</v>
      </c>
      <c r="D2895" s="68" t="s">
        <v>14465</v>
      </c>
      <c r="E2895" s="67" t="s">
        <v>14466</v>
      </c>
      <c r="F2895" s="69">
        <v>4.04</v>
      </c>
      <c r="G2895" s="70">
        <v>2.5653000000000001</v>
      </c>
      <c r="H2895" s="70">
        <v>8.0775000000000006</v>
      </c>
      <c r="I2895" s="73">
        <v>46227</v>
      </c>
      <c r="J2895" s="73">
        <v>47323</v>
      </c>
      <c r="K2895" s="69">
        <v>4.0999999999999996</v>
      </c>
      <c r="L2895" s="68" t="s">
        <v>2092</v>
      </c>
      <c r="M2895" s="71">
        <v>6.1000000000000004E-3</v>
      </c>
      <c r="N2895" t="str">
        <f>_xll.IMDP("BND",D2895,$N$1,A2895)</f>
        <v>일반</v>
      </c>
      <c r="O2895">
        <f t="shared" si="45"/>
        <v>1.5648330000000002E-2</v>
      </c>
    </row>
    <row r="2896" spans="1:15" x14ac:dyDescent="0.3">
      <c r="A2896" s="73">
        <v>46311</v>
      </c>
      <c r="B2896" s="67" t="s">
        <v>2090</v>
      </c>
      <c r="C2896" s="68" t="s">
        <v>2811</v>
      </c>
      <c r="D2896" s="68" t="s">
        <v>15137</v>
      </c>
      <c r="E2896" s="67" t="s">
        <v>15138</v>
      </c>
      <c r="F2896" s="69">
        <v>4.2119999999999997</v>
      </c>
      <c r="G2896" s="70">
        <v>4.3285</v>
      </c>
      <c r="H2896" s="70">
        <v>22.0352</v>
      </c>
      <c r="I2896" s="73">
        <v>46265</v>
      </c>
      <c r="J2896" s="73">
        <v>48089</v>
      </c>
      <c r="K2896" s="69">
        <v>4.26</v>
      </c>
      <c r="L2896" s="68" t="s">
        <v>2092</v>
      </c>
      <c r="M2896" s="71">
        <v>2.3E-3</v>
      </c>
      <c r="N2896" t="str">
        <f>_xll.IMDP("BND",D2896,$N$1,A2896)</f>
        <v>일반</v>
      </c>
      <c r="O2896">
        <f t="shared" si="45"/>
        <v>9.9555500000000005E-3</v>
      </c>
    </row>
    <row r="2897" spans="1:15" x14ac:dyDescent="0.3">
      <c r="A2897" s="73">
        <v>46311</v>
      </c>
      <c r="B2897" s="67" t="s">
        <v>2090</v>
      </c>
      <c r="C2897" s="68" t="s">
        <v>2811</v>
      </c>
      <c r="D2897" s="68" t="s">
        <v>6943</v>
      </c>
      <c r="E2897" s="67" t="s">
        <v>6944</v>
      </c>
      <c r="F2897" s="69">
        <v>3.7109999999999999</v>
      </c>
      <c r="G2897" s="70">
        <v>0.56969999999999998</v>
      </c>
      <c r="H2897" s="70">
        <v>0.60750000000000004</v>
      </c>
      <c r="I2897" s="73">
        <v>42144</v>
      </c>
      <c r="J2897" s="73">
        <v>46527</v>
      </c>
      <c r="K2897" s="69">
        <v>2.68</v>
      </c>
      <c r="L2897" s="68" t="s">
        <v>2092</v>
      </c>
      <c r="M2897" s="71">
        <v>2.8E-3</v>
      </c>
      <c r="N2897" t="str">
        <f>_xll.IMDP("BND",D2897,$N$1,A2897)</f>
        <v>일반</v>
      </c>
      <c r="O2897">
        <f t="shared" si="45"/>
        <v>1.59516E-3</v>
      </c>
    </row>
    <row r="2898" spans="1:15" x14ac:dyDescent="0.3">
      <c r="A2898" s="73">
        <v>46311</v>
      </c>
      <c r="B2898" s="67" t="s">
        <v>2090</v>
      </c>
      <c r="C2898" s="68" t="s">
        <v>2811</v>
      </c>
      <c r="D2898" s="68" t="s">
        <v>6945</v>
      </c>
      <c r="E2898" s="67" t="s">
        <v>6946</v>
      </c>
      <c r="F2898" s="69">
        <v>4.2279999999999998</v>
      </c>
      <c r="G2898" s="70">
        <v>5.2366999999999999</v>
      </c>
      <c r="H2898" s="70">
        <v>31.428599999999999</v>
      </c>
      <c r="I2898" s="73">
        <v>42215</v>
      </c>
      <c r="J2898" s="73">
        <v>48425</v>
      </c>
      <c r="K2898" s="69">
        <v>2.62</v>
      </c>
      <c r="L2898" s="68" t="s">
        <v>2092</v>
      </c>
      <c r="M2898" s="71">
        <v>2.0999999999999999E-3</v>
      </c>
      <c r="N2898" t="str">
        <f>_xll.IMDP("BND",D2898,$N$1,A2898)</f>
        <v>일반</v>
      </c>
      <c r="O2898">
        <f t="shared" si="45"/>
        <v>1.0997069999999999E-2</v>
      </c>
    </row>
    <row r="2899" spans="1:15" x14ac:dyDescent="0.3">
      <c r="A2899" s="73">
        <v>46311</v>
      </c>
      <c r="B2899" s="67" t="s">
        <v>2090</v>
      </c>
      <c r="C2899" s="68" t="s">
        <v>2811</v>
      </c>
      <c r="D2899" s="68" t="s">
        <v>6947</v>
      </c>
      <c r="E2899" s="67" t="s">
        <v>6948</v>
      </c>
      <c r="F2899" s="69">
        <v>4.0289999999999999</v>
      </c>
      <c r="G2899" s="70">
        <v>2.2200000000000002</v>
      </c>
      <c r="H2899" s="70">
        <v>6.1375999999999999</v>
      </c>
      <c r="I2899" s="73">
        <v>45348</v>
      </c>
      <c r="J2899" s="73">
        <v>47175</v>
      </c>
      <c r="K2899" s="69">
        <v>3.65</v>
      </c>
      <c r="L2899" s="68" t="s">
        <v>2092</v>
      </c>
      <c r="M2899" s="71">
        <v>2.3E-3</v>
      </c>
      <c r="N2899" t="str">
        <f>_xll.IMDP("BND",D2899,$N$1,A2899)</f>
        <v>일반</v>
      </c>
      <c r="O2899">
        <f t="shared" si="45"/>
        <v>5.1060000000000003E-3</v>
      </c>
    </row>
    <row r="2900" spans="1:15" x14ac:dyDescent="0.3">
      <c r="A2900" s="73">
        <v>46311</v>
      </c>
      <c r="B2900" s="67" t="s">
        <v>2090</v>
      </c>
      <c r="C2900" s="68" t="s">
        <v>2811</v>
      </c>
      <c r="D2900" s="68" t="s">
        <v>6949</v>
      </c>
      <c r="E2900" s="67" t="s">
        <v>6950</v>
      </c>
      <c r="F2900" s="69">
        <v>4.0439999999999996</v>
      </c>
      <c r="G2900" s="70">
        <v>2.6865999999999999</v>
      </c>
      <c r="H2900" s="70">
        <v>8.7302999999999997</v>
      </c>
      <c r="I2900" s="73">
        <v>41879</v>
      </c>
      <c r="J2900" s="73">
        <v>47358</v>
      </c>
      <c r="K2900" s="69">
        <v>3.21</v>
      </c>
      <c r="L2900" s="68" t="s">
        <v>2092</v>
      </c>
      <c r="M2900" s="71">
        <v>3.5999999999999999E-3</v>
      </c>
      <c r="N2900" t="str">
        <f>_xll.IMDP("BND",D2900,$N$1,A2900)</f>
        <v>일반</v>
      </c>
      <c r="O2900">
        <f t="shared" si="45"/>
        <v>9.6717599999999997E-3</v>
      </c>
    </row>
    <row r="2901" spans="1:15" x14ac:dyDescent="0.3">
      <c r="A2901" s="73">
        <v>46311</v>
      </c>
      <c r="B2901" s="67" t="s">
        <v>2090</v>
      </c>
      <c r="C2901" s="68" t="s">
        <v>2811</v>
      </c>
      <c r="D2901" s="68" t="s">
        <v>6951</v>
      </c>
      <c r="E2901" s="67" t="s">
        <v>6952</v>
      </c>
      <c r="F2901" s="69">
        <v>4.2140000000000004</v>
      </c>
      <c r="G2901" s="70">
        <v>3.2103000000000002</v>
      </c>
      <c r="H2901" s="70">
        <v>11.7782</v>
      </c>
      <c r="I2901" s="73">
        <v>40312</v>
      </c>
      <c r="J2901" s="73">
        <v>47617</v>
      </c>
      <c r="K2901" s="69">
        <v>5.49</v>
      </c>
      <c r="L2901" s="68" t="s">
        <v>2609</v>
      </c>
      <c r="M2901" s="71">
        <v>3.3999999999999998E-3</v>
      </c>
      <c r="N2901" t="str">
        <f>_xll.IMDP("BND",D2901,$N$1,A2901)</f>
        <v>일반</v>
      </c>
      <c r="O2901">
        <f t="shared" si="45"/>
        <v>1.0915019999999999E-2</v>
      </c>
    </row>
    <row r="2902" spans="1:15" x14ac:dyDescent="0.3">
      <c r="A2902" s="73">
        <v>46311</v>
      </c>
      <c r="B2902" s="67" t="s">
        <v>2090</v>
      </c>
      <c r="C2902" s="68" t="s">
        <v>2811</v>
      </c>
      <c r="D2902" s="68" t="s">
        <v>6953</v>
      </c>
      <c r="E2902" s="67" t="s">
        <v>6954</v>
      </c>
      <c r="F2902" s="69">
        <v>4.3120000000000003</v>
      </c>
      <c r="G2902" s="70">
        <v>7.3003999999999998</v>
      </c>
      <c r="H2902" s="70">
        <v>64.860299999999995</v>
      </c>
      <c r="I2902" s="73">
        <v>40582</v>
      </c>
      <c r="J2902" s="73">
        <v>49713</v>
      </c>
      <c r="K2902" s="69">
        <v>5.36</v>
      </c>
      <c r="L2902" s="68" t="s">
        <v>2609</v>
      </c>
      <c r="M2902" s="71">
        <v>5.0000000000000001E-3</v>
      </c>
      <c r="N2902" t="str">
        <f>_xll.IMDP("BND",D2902,$N$1,A2902)</f>
        <v>일반</v>
      </c>
      <c r="O2902">
        <f t="shared" si="45"/>
        <v>3.6502E-2</v>
      </c>
    </row>
    <row r="2903" spans="1:15" x14ac:dyDescent="0.3">
      <c r="A2903" s="73">
        <v>46311</v>
      </c>
      <c r="B2903" s="67" t="s">
        <v>2090</v>
      </c>
      <c r="C2903" s="68" t="s">
        <v>2811</v>
      </c>
      <c r="D2903" s="68" t="s">
        <v>6955</v>
      </c>
      <c r="E2903" s="67" t="s">
        <v>6956</v>
      </c>
      <c r="F2903" s="69">
        <v>4.4420000000000002</v>
      </c>
      <c r="G2903" s="70">
        <v>14.2859</v>
      </c>
      <c r="H2903" s="70">
        <v>283.11680000000001</v>
      </c>
      <c r="I2903" s="73">
        <v>40634</v>
      </c>
      <c r="J2903" s="73">
        <v>55244</v>
      </c>
      <c r="K2903" s="69">
        <v>5.25</v>
      </c>
      <c r="L2903" s="68" t="s">
        <v>2609</v>
      </c>
      <c r="M2903" s="71">
        <v>2.5999999999999999E-3</v>
      </c>
      <c r="N2903" t="str">
        <f>_xll.IMDP("BND",D2903,$N$1,A2903)</f>
        <v>일반</v>
      </c>
      <c r="O2903">
        <f t="shared" si="45"/>
        <v>3.7143339999999997E-2</v>
      </c>
    </row>
    <row r="2904" spans="1:15" x14ac:dyDescent="0.3">
      <c r="A2904" s="73">
        <v>46311</v>
      </c>
      <c r="B2904" s="67" t="s">
        <v>2090</v>
      </c>
      <c r="C2904" s="68" t="s">
        <v>2811</v>
      </c>
      <c r="D2904" s="68" t="s">
        <v>6957</v>
      </c>
      <c r="E2904" s="67" t="s">
        <v>6958</v>
      </c>
      <c r="F2904" s="69">
        <v>4.2690000000000001</v>
      </c>
      <c r="G2904" s="70">
        <v>4.4150999999999998</v>
      </c>
      <c r="H2904" s="70">
        <v>23.275700000000001</v>
      </c>
      <c r="I2904" s="73">
        <v>40862</v>
      </c>
      <c r="J2904" s="73">
        <v>48167</v>
      </c>
      <c r="K2904" s="69">
        <v>4.51</v>
      </c>
      <c r="L2904" s="68" t="s">
        <v>2609</v>
      </c>
      <c r="M2904" s="71">
        <v>2.8999999999999998E-3</v>
      </c>
      <c r="N2904" t="str">
        <f>_xll.IMDP("BND",D2904,$N$1,A2904)</f>
        <v>일반</v>
      </c>
      <c r="O2904">
        <f t="shared" si="45"/>
        <v>1.2803789999999999E-2</v>
      </c>
    </row>
    <row r="2905" spans="1:15" x14ac:dyDescent="0.3">
      <c r="A2905" s="73">
        <v>46311</v>
      </c>
      <c r="B2905" s="67" t="s">
        <v>2090</v>
      </c>
      <c r="C2905" s="68" t="s">
        <v>2811</v>
      </c>
      <c r="D2905" s="68" t="s">
        <v>6959</v>
      </c>
      <c r="E2905" s="67" t="s">
        <v>6960</v>
      </c>
      <c r="F2905" s="69">
        <v>4.4539999999999997</v>
      </c>
      <c r="G2905" s="70">
        <v>14.974600000000001</v>
      </c>
      <c r="H2905" s="70">
        <v>313.91210000000001</v>
      </c>
      <c r="I2905" s="73">
        <v>41061</v>
      </c>
      <c r="J2905" s="73">
        <v>55671</v>
      </c>
      <c r="K2905" s="69">
        <v>4.4000000000000004</v>
      </c>
      <c r="L2905" s="68" t="s">
        <v>2609</v>
      </c>
      <c r="M2905" s="71">
        <v>4.5999999999999999E-3</v>
      </c>
      <c r="N2905" t="str">
        <f>_xll.IMDP("BND",D2905,$N$1,A2905)</f>
        <v>일반</v>
      </c>
      <c r="O2905">
        <f t="shared" si="45"/>
        <v>6.8883159999999999E-2</v>
      </c>
    </row>
    <row r="2906" spans="1:15" x14ac:dyDescent="0.3">
      <c r="A2906" s="73">
        <v>46311</v>
      </c>
      <c r="B2906" s="67" t="s">
        <v>2090</v>
      </c>
      <c r="C2906" s="68" t="s">
        <v>2811</v>
      </c>
      <c r="D2906" s="68" t="s">
        <v>6961</v>
      </c>
      <c r="E2906" s="67" t="s">
        <v>6962</v>
      </c>
      <c r="F2906" s="69">
        <v>4.2670000000000003</v>
      </c>
      <c r="G2906" s="70">
        <v>5.0694999999999997</v>
      </c>
      <c r="H2906" s="70">
        <v>28.845099999999999</v>
      </c>
      <c r="I2906" s="73">
        <v>41099</v>
      </c>
      <c r="J2906" s="73">
        <v>48404</v>
      </c>
      <c r="K2906" s="69">
        <v>4.08</v>
      </c>
      <c r="L2906" s="68" t="s">
        <v>2609</v>
      </c>
      <c r="M2906" s="71">
        <v>5.4999999999999997E-3</v>
      </c>
      <c r="N2906" t="str">
        <f>_xll.IMDP("BND",D2906,$N$1,A2906)</f>
        <v>일반</v>
      </c>
      <c r="O2906">
        <f t="shared" si="45"/>
        <v>2.7882249999999997E-2</v>
      </c>
    </row>
    <row r="2907" spans="1:15" x14ac:dyDescent="0.3">
      <c r="A2907" s="73">
        <v>46311</v>
      </c>
      <c r="B2907" s="67" t="s">
        <v>2090</v>
      </c>
      <c r="C2907" s="68" t="s">
        <v>2811</v>
      </c>
      <c r="D2907" s="68" t="s">
        <v>6963</v>
      </c>
      <c r="E2907" s="67" t="s">
        <v>6964</v>
      </c>
      <c r="F2907" s="69">
        <v>3.9790000000000001</v>
      </c>
      <c r="G2907" s="70">
        <v>1.0166999999999999</v>
      </c>
      <c r="H2907" s="70">
        <v>1.2992999999999999</v>
      </c>
      <c r="I2907" s="73">
        <v>41218</v>
      </c>
      <c r="J2907" s="73">
        <v>46696</v>
      </c>
      <c r="K2907" s="69">
        <v>3.13</v>
      </c>
      <c r="L2907" s="68" t="s">
        <v>2609</v>
      </c>
      <c r="M2907" s="71">
        <v>2.3E-3</v>
      </c>
      <c r="N2907" t="str">
        <f>_xll.IMDP("BND",D2907,$N$1,A2907)</f>
        <v>일반</v>
      </c>
      <c r="O2907">
        <f t="shared" si="45"/>
        <v>2.33841E-3</v>
      </c>
    </row>
    <row r="2908" spans="1:15" x14ac:dyDescent="0.3">
      <c r="A2908" s="73">
        <v>46311</v>
      </c>
      <c r="B2908" s="67" t="s">
        <v>2090</v>
      </c>
      <c r="C2908" s="68" t="s">
        <v>2811</v>
      </c>
      <c r="D2908" s="68" t="s">
        <v>6965</v>
      </c>
      <c r="E2908" s="67" t="s">
        <v>6966</v>
      </c>
      <c r="F2908" s="69">
        <v>3.9860000000000002</v>
      </c>
      <c r="G2908" s="70">
        <v>1.1006</v>
      </c>
      <c r="H2908" s="70">
        <v>1.4983</v>
      </c>
      <c r="I2908" s="73">
        <v>41249</v>
      </c>
      <c r="J2908" s="73">
        <v>46727</v>
      </c>
      <c r="K2908" s="69">
        <v>3.29</v>
      </c>
      <c r="L2908" s="68" t="s">
        <v>2609</v>
      </c>
      <c r="M2908" s="71">
        <v>2.3E-3</v>
      </c>
      <c r="N2908" t="str">
        <f>_xll.IMDP("BND",D2908,$N$1,A2908)</f>
        <v>일반</v>
      </c>
      <c r="O2908">
        <f t="shared" si="45"/>
        <v>2.5313800000000002E-3</v>
      </c>
    </row>
    <row r="2909" spans="1:15" x14ac:dyDescent="0.3">
      <c r="A2909" s="73">
        <v>46311</v>
      </c>
      <c r="B2909" s="67" t="s">
        <v>2090</v>
      </c>
      <c r="C2909" s="68" t="s">
        <v>2811</v>
      </c>
      <c r="D2909" s="68" t="s">
        <v>1789</v>
      </c>
      <c r="E2909" s="67" t="s">
        <v>1790</v>
      </c>
      <c r="F2909" s="69">
        <v>4.0170000000000003</v>
      </c>
      <c r="G2909" s="70">
        <v>0.99299999999999999</v>
      </c>
      <c r="H2909" s="70">
        <v>1.9407000000000001</v>
      </c>
      <c r="I2909" s="73">
        <v>45596</v>
      </c>
      <c r="J2909" s="73">
        <v>46691</v>
      </c>
      <c r="K2909" s="69">
        <v>2.77</v>
      </c>
      <c r="L2909" s="68" t="s">
        <v>2609</v>
      </c>
      <c r="M2909" s="71">
        <v>2.5000000000000001E-3</v>
      </c>
      <c r="N2909" t="str">
        <f>_xll.IMDP("BND",D2909,$N$1,A2909)</f>
        <v>일반</v>
      </c>
      <c r="O2909">
        <f t="shared" si="45"/>
        <v>2.4824999999999999E-3</v>
      </c>
    </row>
    <row r="2910" spans="1:15" x14ac:dyDescent="0.3">
      <c r="A2910" s="73">
        <v>46311</v>
      </c>
      <c r="B2910" s="67" t="s">
        <v>2090</v>
      </c>
      <c r="C2910" s="68" t="s">
        <v>2811</v>
      </c>
      <c r="D2910" s="68" t="s">
        <v>6967</v>
      </c>
      <c r="E2910" s="67" t="s">
        <v>6968</v>
      </c>
      <c r="F2910" s="69">
        <v>4.024</v>
      </c>
      <c r="G2910" s="70">
        <v>1.1536</v>
      </c>
      <c r="H2910" s="70">
        <v>2.4397000000000002</v>
      </c>
      <c r="I2910" s="73">
        <v>45657</v>
      </c>
      <c r="J2910" s="73">
        <v>46752</v>
      </c>
      <c r="K2910" s="69">
        <v>2.75</v>
      </c>
      <c r="L2910" s="68" t="s">
        <v>2609</v>
      </c>
      <c r="M2910" s="71">
        <v>2.5999999999999999E-3</v>
      </c>
      <c r="N2910" t="str">
        <f>_xll.IMDP("BND",D2910,$N$1,A2910)</f>
        <v>일반</v>
      </c>
      <c r="O2910">
        <f t="shared" si="45"/>
        <v>2.99936E-3</v>
      </c>
    </row>
    <row r="2911" spans="1:15" x14ac:dyDescent="0.3">
      <c r="A2911" s="73">
        <v>46311</v>
      </c>
      <c r="B2911" s="67" t="s">
        <v>2090</v>
      </c>
      <c r="C2911" s="68" t="s">
        <v>2811</v>
      </c>
      <c r="D2911" s="68" t="s">
        <v>6969</v>
      </c>
      <c r="E2911" s="67" t="s">
        <v>6970</v>
      </c>
      <c r="F2911" s="69">
        <v>4.1550000000000002</v>
      </c>
      <c r="G2911" s="70">
        <v>2.0306999999999999</v>
      </c>
      <c r="H2911" s="70">
        <v>6.0734000000000004</v>
      </c>
      <c r="I2911" s="73">
        <v>45991</v>
      </c>
      <c r="J2911" s="73">
        <v>47087</v>
      </c>
      <c r="K2911" s="69">
        <v>2.2200000000000002</v>
      </c>
      <c r="L2911" s="68" t="s">
        <v>2609</v>
      </c>
      <c r="M2911" s="71">
        <v>3.5000000000000001E-3</v>
      </c>
      <c r="N2911" t="str">
        <f>_xll.IMDP("BND",D2911,$N$1,A2911)</f>
        <v>일반</v>
      </c>
      <c r="O2911">
        <f t="shared" si="45"/>
        <v>7.1074500000000004E-3</v>
      </c>
    </row>
    <row r="2912" spans="1:15" x14ac:dyDescent="0.3">
      <c r="A2912" s="73">
        <v>46311</v>
      </c>
      <c r="B2912" s="67" t="s">
        <v>2090</v>
      </c>
      <c r="C2912" s="68" t="s">
        <v>2811</v>
      </c>
      <c r="D2912" s="68" t="s">
        <v>6971</v>
      </c>
      <c r="E2912" s="67" t="s">
        <v>6972</v>
      </c>
      <c r="F2912" s="69">
        <v>4.165</v>
      </c>
      <c r="G2912" s="70">
        <v>2.1936</v>
      </c>
      <c r="H2912" s="70">
        <v>6.9176000000000002</v>
      </c>
      <c r="I2912" s="73">
        <v>46053</v>
      </c>
      <c r="J2912" s="73">
        <v>47149</v>
      </c>
      <c r="K2912" s="69">
        <v>2.2599999999999998</v>
      </c>
      <c r="L2912" s="68" t="s">
        <v>2609</v>
      </c>
      <c r="M2912" s="71">
        <v>5.5999999999999999E-3</v>
      </c>
      <c r="N2912" t="str">
        <f>_xll.IMDP("BND",D2912,$N$1,A2912)</f>
        <v>일반</v>
      </c>
      <c r="O2912">
        <f t="shared" si="45"/>
        <v>1.2284160000000001E-2</v>
      </c>
    </row>
    <row r="2913" spans="1:15" x14ac:dyDescent="0.3">
      <c r="A2913" s="73">
        <v>46311</v>
      </c>
      <c r="B2913" s="67" t="s">
        <v>2090</v>
      </c>
      <c r="C2913" s="68" t="s">
        <v>2811</v>
      </c>
      <c r="D2913" s="68" t="s">
        <v>6973</v>
      </c>
      <c r="E2913" s="67" t="s">
        <v>6974</v>
      </c>
      <c r="F2913" s="69">
        <v>4.1710000000000003</v>
      </c>
      <c r="G2913" s="70">
        <v>2.2671000000000001</v>
      </c>
      <c r="H2913" s="70">
        <v>7.3159999999999998</v>
      </c>
      <c r="I2913" s="73">
        <v>46081</v>
      </c>
      <c r="J2913" s="73">
        <v>47177</v>
      </c>
      <c r="K2913" s="69">
        <v>2.2999999999999998</v>
      </c>
      <c r="L2913" s="68" t="s">
        <v>2609</v>
      </c>
      <c r="M2913" s="71">
        <v>4.1000000000000003E-3</v>
      </c>
      <c r="N2913" t="str">
        <f>_xll.IMDP("BND",D2913,$N$1,A2913)</f>
        <v>일반</v>
      </c>
      <c r="O2913">
        <f t="shared" si="45"/>
        <v>9.2951100000000005E-3</v>
      </c>
    </row>
    <row r="2914" spans="1:15" x14ac:dyDescent="0.3">
      <c r="A2914" s="73">
        <v>46311</v>
      </c>
      <c r="B2914" s="67" t="s">
        <v>2090</v>
      </c>
      <c r="C2914" s="68" t="s">
        <v>2811</v>
      </c>
      <c r="D2914" s="68" t="s">
        <v>15781</v>
      </c>
      <c r="E2914" s="67" t="s">
        <v>15782</v>
      </c>
      <c r="F2914" s="69">
        <v>4.2149999999999999</v>
      </c>
      <c r="G2914" s="70">
        <v>2.8287</v>
      </c>
      <c r="H2914" s="70">
        <v>10.7159</v>
      </c>
      <c r="I2914" s="73">
        <v>46295</v>
      </c>
      <c r="J2914" s="73">
        <v>47391</v>
      </c>
      <c r="K2914" s="69">
        <v>2.66</v>
      </c>
      <c r="L2914" s="68" t="s">
        <v>2609</v>
      </c>
      <c r="M2914" s="71">
        <v>4.3E-3</v>
      </c>
      <c r="N2914" t="str">
        <f>_xll.IMDP("BND",D2914,$N$1,A2914)</f>
        <v>일반</v>
      </c>
      <c r="O2914">
        <f t="shared" si="45"/>
        <v>1.216341E-2</v>
      </c>
    </row>
    <row r="2915" spans="1:15" x14ac:dyDescent="0.3">
      <c r="A2915" s="73">
        <v>46311</v>
      </c>
      <c r="B2915" s="67" t="s">
        <v>2090</v>
      </c>
      <c r="C2915" s="68" t="s">
        <v>2811</v>
      </c>
      <c r="D2915" s="68" t="s">
        <v>6975</v>
      </c>
      <c r="E2915" s="67" t="s">
        <v>6976</v>
      </c>
      <c r="F2915" s="69">
        <v>4.149</v>
      </c>
      <c r="G2915" s="70">
        <v>2.3632</v>
      </c>
      <c r="H2915" s="70">
        <v>6.3714000000000004</v>
      </c>
      <c r="I2915" s="73">
        <v>41753</v>
      </c>
      <c r="J2915" s="73">
        <v>47232</v>
      </c>
      <c r="K2915" s="69">
        <v>3.78</v>
      </c>
      <c r="L2915" s="68" t="s">
        <v>2609</v>
      </c>
      <c r="M2915" s="71">
        <v>7.0000000000000001E-3</v>
      </c>
      <c r="N2915" t="str">
        <f>_xll.IMDP("BND",D2915,$N$1,A2915)</f>
        <v>일반</v>
      </c>
      <c r="O2915">
        <f t="shared" si="45"/>
        <v>1.6542399999999999E-2</v>
      </c>
    </row>
    <row r="2916" spans="1:15" x14ac:dyDescent="0.3">
      <c r="A2916" s="73">
        <v>46311</v>
      </c>
      <c r="B2916" s="67" t="s">
        <v>2090</v>
      </c>
      <c r="C2916" s="68" t="s">
        <v>2811</v>
      </c>
      <c r="D2916" s="68" t="s">
        <v>6977</v>
      </c>
      <c r="E2916" s="67" t="s">
        <v>6978</v>
      </c>
      <c r="F2916" s="69">
        <v>4.1980000000000004</v>
      </c>
      <c r="G2916" s="70">
        <v>2.9533</v>
      </c>
      <c r="H2916" s="70">
        <v>9.7209000000000003</v>
      </c>
      <c r="I2916" s="73">
        <v>41976</v>
      </c>
      <c r="J2916" s="73">
        <v>47455</v>
      </c>
      <c r="K2916" s="69">
        <v>2.88</v>
      </c>
      <c r="L2916" s="68" t="s">
        <v>2609</v>
      </c>
      <c r="M2916" s="71">
        <v>8.8999999999999999E-3</v>
      </c>
      <c r="N2916" t="str">
        <f>_xll.IMDP("BND",D2916,$N$1,A2916)</f>
        <v>일반</v>
      </c>
      <c r="O2916">
        <f t="shared" si="45"/>
        <v>2.6284370000000001E-2</v>
      </c>
    </row>
    <row r="2917" spans="1:15" x14ac:dyDescent="0.3">
      <c r="A2917" s="73">
        <v>46311</v>
      </c>
      <c r="B2917" s="67" t="s">
        <v>2090</v>
      </c>
      <c r="C2917" s="68" t="s">
        <v>2811</v>
      </c>
      <c r="D2917" s="68" t="s">
        <v>6979</v>
      </c>
      <c r="E2917" s="67" t="s">
        <v>6980</v>
      </c>
      <c r="F2917" s="69">
        <v>4.2069999999999999</v>
      </c>
      <c r="G2917" s="70">
        <v>3.3014999999999999</v>
      </c>
      <c r="H2917" s="70">
        <v>12.148099999999999</v>
      </c>
      <c r="I2917" s="73">
        <v>42111</v>
      </c>
      <c r="J2917" s="73">
        <v>47590</v>
      </c>
      <c r="K2917" s="69">
        <v>2.39</v>
      </c>
      <c r="L2917" s="68" t="s">
        <v>2609</v>
      </c>
      <c r="M2917" s="71">
        <v>6.6E-3</v>
      </c>
      <c r="N2917" t="str">
        <f>_xll.IMDP("BND",D2917,$N$1,A2917)</f>
        <v>일반</v>
      </c>
      <c r="O2917">
        <f t="shared" si="45"/>
        <v>2.1789899999999997E-2</v>
      </c>
    </row>
    <row r="2918" spans="1:15" x14ac:dyDescent="0.3">
      <c r="A2918" s="73">
        <v>46311</v>
      </c>
      <c r="B2918" s="67" t="s">
        <v>2090</v>
      </c>
      <c r="C2918" s="68" t="s">
        <v>2811</v>
      </c>
      <c r="D2918" s="68" t="s">
        <v>6981</v>
      </c>
      <c r="E2918" s="67" t="s">
        <v>6982</v>
      </c>
      <c r="F2918" s="69">
        <v>4.21</v>
      </c>
      <c r="G2918" s="70">
        <v>3.3521000000000001</v>
      </c>
      <c r="H2918" s="70">
        <v>12.455399999999999</v>
      </c>
      <c r="I2918" s="73">
        <v>42135</v>
      </c>
      <c r="J2918" s="73">
        <v>47614</v>
      </c>
      <c r="K2918" s="69">
        <v>2.67</v>
      </c>
      <c r="L2918" s="68" t="s">
        <v>2609</v>
      </c>
      <c r="M2918" s="71">
        <v>4.8999999999999998E-3</v>
      </c>
      <c r="N2918" t="str">
        <f>_xll.IMDP("BND",D2918,$N$1,A2918)</f>
        <v>일반</v>
      </c>
      <c r="O2918">
        <f t="shared" si="45"/>
        <v>1.6425289999999999E-2</v>
      </c>
    </row>
    <row r="2919" spans="1:15" x14ac:dyDescent="0.3">
      <c r="A2919" s="73">
        <v>46311</v>
      </c>
      <c r="B2919" s="67" t="s">
        <v>2090</v>
      </c>
      <c r="C2919" s="68" t="s">
        <v>2811</v>
      </c>
      <c r="D2919" s="68" t="s">
        <v>6983</v>
      </c>
      <c r="E2919" s="67" t="s">
        <v>6984</v>
      </c>
      <c r="F2919" s="69">
        <v>4.2210000000000001</v>
      </c>
      <c r="G2919" s="70">
        <v>3.6722999999999999</v>
      </c>
      <c r="H2919" s="70">
        <v>14.8325</v>
      </c>
      <c r="I2919" s="73">
        <v>42258</v>
      </c>
      <c r="J2919" s="73">
        <v>47736</v>
      </c>
      <c r="K2919" s="69">
        <v>2.4300000000000002</v>
      </c>
      <c r="L2919" s="68" t="s">
        <v>2609</v>
      </c>
      <c r="M2919" s="71">
        <v>7.0000000000000001E-3</v>
      </c>
      <c r="N2919" t="str">
        <f>_xll.IMDP("BND",D2919,$N$1,A2919)</f>
        <v>일반</v>
      </c>
      <c r="O2919">
        <f t="shared" si="45"/>
        <v>2.5706099999999999E-2</v>
      </c>
    </row>
    <row r="2920" spans="1:15" x14ac:dyDescent="0.3">
      <c r="A2920" s="73">
        <v>46311</v>
      </c>
      <c r="B2920" s="67" t="s">
        <v>2090</v>
      </c>
      <c r="C2920" s="68" t="s">
        <v>2811</v>
      </c>
      <c r="D2920" s="68" t="s">
        <v>6985</v>
      </c>
      <c r="E2920" s="67" t="s">
        <v>6986</v>
      </c>
      <c r="F2920" s="69">
        <v>4.3019999999999996</v>
      </c>
      <c r="G2920" s="70">
        <v>8.1443999999999992</v>
      </c>
      <c r="H2920" s="70">
        <v>73.448899999999995</v>
      </c>
      <c r="I2920" s="73">
        <v>42376</v>
      </c>
      <c r="J2920" s="73">
        <v>49681</v>
      </c>
      <c r="K2920" s="69">
        <v>2.29</v>
      </c>
      <c r="L2920" s="68" t="s">
        <v>2609</v>
      </c>
      <c r="M2920" s="71">
        <v>9.4000000000000004E-3</v>
      </c>
      <c r="N2920" t="str">
        <f>_xll.IMDP("BND",D2920,$N$1,A2920)</f>
        <v>일반</v>
      </c>
      <c r="O2920">
        <f t="shared" si="45"/>
        <v>7.6557359999999991E-2</v>
      </c>
    </row>
    <row r="2921" spans="1:15" x14ac:dyDescent="0.3">
      <c r="A2921" s="73">
        <v>46311</v>
      </c>
      <c r="B2921" s="67" t="s">
        <v>2090</v>
      </c>
      <c r="C2921" s="68" t="s">
        <v>2811</v>
      </c>
      <c r="D2921" s="68" t="s">
        <v>6987</v>
      </c>
      <c r="E2921" s="67" t="s">
        <v>6988</v>
      </c>
      <c r="F2921" s="69">
        <v>4.3040000000000003</v>
      </c>
      <c r="G2921" s="70">
        <v>8.2103000000000002</v>
      </c>
      <c r="H2921" s="70">
        <v>74.743099999999998</v>
      </c>
      <c r="I2921" s="73">
        <v>42403</v>
      </c>
      <c r="J2921" s="73">
        <v>49708</v>
      </c>
      <c r="K2921" s="69">
        <v>2.15</v>
      </c>
      <c r="L2921" s="68" t="s">
        <v>2609</v>
      </c>
      <c r="M2921" s="71">
        <v>7.0000000000000001E-3</v>
      </c>
      <c r="N2921" t="str">
        <f>_xll.IMDP("BND",D2921,$N$1,A2921)</f>
        <v>일반</v>
      </c>
      <c r="O2921">
        <f t="shared" si="45"/>
        <v>5.7472100000000005E-2</v>
      </c>
    </row>
    <row r="2922" spans="1:15" x14ac:dyDescent="0.3">
      <c r="A2922" s="73">
        <v>46311</v>
      </c>
      <c r="B2922" s="67" t="s">
        <v>2090</v>
      </c>
      <c r="C2922" s="68" t="s">
        <v>2811</v>
      </c>
      <c r="D2922" s="68" t="s">
        <v>6989</v>
      </c>
      <c r="E2922" s="67" t="s">
        <v>6990</v>
      </c>
      <c r="F2922" s="69">
        <v>4.4089999999999998</v>
      </c>
      <c r="G2922" s="70">
        <v>15.6326</v>
      </c>
      <c r="H2922" s="70">
        <v>289.15589999999997</v>
      </c>
      <c r="I2922" s="73">
        <v>42570</v>
      </c>
      <c r="J2922" s="73">
        <v>53527</v>
      </c>
      <c r="K2922" s="69">
        <v>1.61</v>
      </c>
      <c r="L2922" s="68" t="s">
        <v>2609</v>
      </c>
      <c r="M2922" s="71">
        <v>4.7000000000000002E-3</v>
      </c>
      <c r="N2922" t="str">
        <f>_xll.IMDP("BND",D2922,$N$1,A2922)</f>
        <v>일반</v>
      </c>
      <c r="O2922">
        <f t="shared" si="45"/>
        <v>7.3473220000000006E-2</v>
      </c>
    </row>
    <row r="2923" spans="1:15" x14ac:dyDescent="0.3">
      <c r="A2923" s="73">
        <v>46311</v>
      </c>
      <c r="B2923" s="67" t="s">
        <v>2090</v>
      </c>
      <c r="C2923" s="68" t="s">
        <v>2811</v>
      </c>
      <c r="D2923" s="68" t="s">
        <v>6991</v>
      </c>
      <c r="E2923" s="67" t="s">
        <v>6992</v>
      </c>
      <c r="F2923" s="69">
        <v>4.3140000000000001</v>
      </c>
      <c r="G2923" s="70">
        <v>8.9359000000000002</v>
      </c>
      <c r="H2923" s="70">
        <v>87.043599999999998</v>
      </c>
      <c r="I2923" s="73">
        <v>42621</v>
      </c>
      <c r="J2923" s="73">
        <v>49926</v>
      </c>
      <c r="K2923" s="69">
        <v>1.57</v>
      </c>
      <c r="L2923" s="68" t="s">
        <v>2609</v>
      </c>
      <c r="M2923" s="71">
        <v>4.3E-3</v>
      </c>
      <c r="N2923" t="str">
        <f>_xll.IMDP("BND",D2923,$N$1,A2923)</f>
        <v>일반</v>
      </c>
      <c r="O2923">
        <f t="shared" si="45"/>
        <v>3.8424369999999999E-2</v>
      </c>
    </row>
    <row r="2924" spans="1:15" x14ac:dyDescent="0.3">
      <c r="A2924" s="73">
        <v>46311</v>
      </c>
      <c r="B2924" s="67" t="s">
        <v>2090</v>
      </c>
      <c r="C2924" s="68" t="s">
        <v>2811</v>
      </c>
      <c r="D2924" s="68" t="s">
        <v>6993</v>
      </c>
      <c r="E2924" s="67" t="s">
        <v>6994</v>
      </c>
      <c r="F2924" s="69">
        <v>4.4160000000000004</v>
      </c>
      <c r="G2924" s="70">
        <v>15.348800000000001</v>
      </c>
      <c r="H2924" s="70">
        <v>288.8186</v>
      </c>
      <c r="I2924" s="73">
        <v>42662</v>
      </c>
      <c r="J2924" s="73">
        <v>53619</v>
      </c>
      <c r="K2924" s="69">
        <v>1.83</v>
      </c>
      <c r="L2924" s="68" t="s">
        <v>2609</v>
      </c>
      <c r="M2924" s="71">
        <v>3.3999999999999998E-3</v>
      </c>
      <c r="N2924" t="str">
        <f>_xll.IMDP("BND",D2924,$N$1,A2924)</f>
        <v>일반</v>
      </c>
      <c r="O2924">
        <f t="shared" si="45"/>
        <v>5.2185919999999997E-2</v>
      </c>
    </row>
    <row r="2925" spans="1:15" x14ac:dyDescent="0.3">
      <c r="A2925" s="73">
        <v>46311</v>
      </c>
      <c r="B2925" s="67" t="s">
        <v>2090</v>
      </c>
      <c r="C2925" s="68" t="s">
        <v>2811</v>
      </c>
      <c r="D2925" s="68" t="s">
        <v>6995</v>
      </c>
      <c r="E2925" s="67" t="s">
        <v>6996</v>
      </c>
      <c r="F2925" s="69">
        <v>4.4180000000000001</v>
      </c>
      <c r="G2925" s="70">
        <v>14.9575</v>
      </c>
      <c r="H2925" s="70">
        <v>276.0129</v>
      </c>
      <c r="I2925" s="73">
        <v>42753</v>
      </c>
      <c r="J2925" s="73">
        <v>53710</v>
      </c>
      <c r="K2925" s="69">
        <v>2.31</v>
      </c>
      <c r="L2925" s="68" t="s">
        <v>2609</v>
      </c>
      <c r="M2925" s="71">
        <v>4.7000000000000002E-3</v>
      </c>
      <c r="N2925" t="str">
        <f>_xll.IMDP("BND",D2925,$N$1,A2925)</f>
        <v>일반</v>
      </c>
      <c r="O2925">
        <f t="shared" si="45"/>
        <v>7.0300249999999995E-2</v>
      </c>
    </row>
    <row r="2926" spans="1:15" x14ac:dyDescent="0.3">
      <c r="A2926" s="73">
        <v>46311</v>
      </c>
      <c r="B2926" s="67" t="s">
        <v>2090</v>
      </c>
      <c r="C2926" s="68" t="s">
        <v>2811</v>
      </c>
      <c r="D2926" s="68" t="s">
        <v>6997</v>
      </c>
      <c r="E2926" s="67" t="s">
        <v>6998</v>
      </c>
      <c r="F2926" s="69">
        <v>4.4219999999999997</v>
      </c>
      <c r="G2926" s="70">
        <v>14.7852</v>
      </c>
      <c r="H2926" s="70">
        <v>274.80119999999999</v>
      </c>
      <c r="I2926" s="73">
        <v>42879</v>
      </c>
      <c r="J2926" s="73">
        <v>53836</v>
      </c>
      <c r="K2926" s="69">
        <v>2.54</v>
      </c>
      <c r="L2926" s="68" t="s">
        <v>2609</v>
      </c>
      <c r="M2926" s="71">
        <v>4.4999999999999997E-3</v>
      </c>
      <c r="N2926" t="str">
        <f>_xll.IMDP("BND",D2926,$N$1,A2926)</f>
        <v>일반</v>
      </c>
      <c r="O2926">
        <f t="shared" si="45"/>
        <v>6.6533399999999993E-2</v>
      </c>
    </row>
    <row r="2927" spans="1:15" x14ac:dyDescent="0.3">
      <c r="A2927" s="73">
        <v>46311</v>
      </c>
      <c r="B2927" s="67" t="s">
        <v>2090</v>
      </c>
      <c r="C2927" s="68" t="s">
        <v>2811</v>
      </c>
      <c r="D2927" s="68" t="s">
        <v>6999</v>
      </c>
      <c r="E2927" s="67" t="s">
        <v>7000</v>
      </c>
      <c r="F2927" s="69">
        <v>4.42</v>
      </c>
      <c r="G2927" s="70">
        <v>15.109299999999999</v>
      </c>
      <c r="H2927" s="70">
        <v>283.58499999999998</v>
      </c>
      <c r="I2927" s="73">
        <v>42902</v>
      </c>
      <c r="J2927" s="73">
        <v>53859</v>
      </c>
      <c r="K2927" s="69">
        <v>2.3199999999999998</v>
      </c>
      <c r="L2927" s="68" t="s">
        <v>2609</v>
      </c>
      <c r="M2927" s="71">
        <v>4.3E-3</v>
      </c>
      <c r="N2927" t="str">
        <f>_xll.IMDP("BND",D2927,$N$1,A2927)</f>
        <v>일반</v>
      </c>
      <c r="O2927">
        <f t="shared" si="45"/>
        <v>6.4969989999999991E-2</v>
      </c>
    </row>
    <row r="2928" spans="1:15" x14ac:dyDescent="0.3">
      <c r="A2928" s="73">
        <v>46311</v>
      </c>
      <c r="B2928" s="67" t="s">
        <v>2090</v>
      </c>
      <c r="C2928" s="68" t="s">
        <v>2811</v>
      </c>
      <c r="D2928" s="68" t="s">
        <v>7001</v>
      </c>
      <c r="E2928" s="67" t="s">
        <v>7002</v>
      </c>
      <c r="F2928" s="69">
        <v>4.4269999999999996</v>
      </c>
      <c r="G2928" s="70">
        <v>14.790800000000001</v>
      </c>
      <c r="H2928" s="70">
        <v>282.3032</v>
      </c>
      <c r="I2928" s="73">
        <v>43231</v>
      </c>
      <c r="J2928" s="73">
        <v>54189</v>
      </c>
      <c r="K2928" s="69">
        <v>2.91</v>
      </c>
      <c r="L2928" s="68" t="s">
        <v>2609</v>
      </c>
      <c r="M2928" s="71">
        <v>3.8999999999999998E-3</v>
      </c>
      <c r="N2928" t="str">
        <f>_xll.IMDP("BND",D2928,$N$1,A2928)</f>
        <v>일반</v>
      </c>
      <c r="O2928">
        <f t="shared" si="45"/>
        <v>5.7684119999999998E-2</v>
      </c>
    </row>
    <row r="2929" spans="1:15" x14ac:dyDescent="0.3">
      <c r="A2929" s="73">
        <v>46311</v>
      </c>
      <c r="B2929" s="67" t="s">
        <v>2090</v>
      </c>
      <c r="C2929" s="68" t="s">
        <v>2811</v>
      </c>
      <c r="D2929" s="68" t="s">
        <v>7003</v>
      </c>
      <c r="E2929" s="67" t="s">
        <v>7004</v>
      </c>
      <c r="F2929" s="69">
        <v>4.4269999999999996</v>
      </c>
      <c r="G2929" s="70">
        <v>15.0939</v>
      </c>
      <c r="H2929" s="70">
        <v>290.9975</v>
      </c>
      <c r="I2929" s="73">
        <v>43277</v>
      </c>
      <c r="J2929" s="73">
        <v>54235</v>
      </c>
      <c r="K2929" s="69">
        <v>2.74</v>
      </c>
      <c r="L2929" s="68" t="s">
        <v>2609</v>
      </c>
      <c r="M2929" s="71">
        <v>4.3E-3</v>
      </c>
      <c r="N2929" t="str">
        <f>_xll.IMDP("BND",D2929,$N$1,A2929)</f>
        <v>일반</v>
      </c>
      <c r="O2929">
        <f t="shared" si="45"/>
        <v>6.490377E-2</v>
      </c>
    </row>
    <row r="2930" spans="1:15" x14ac:dyDescent="0.3">
      <c r="A2930" s="73">
        <v>46311</v>
      </c>
      <c r="B2930" s="67" t="s">
        <v>2090</v>
      </c>
      <c r="C2930" s="68" t="s">
        <v>2811</v>
      </c>
      <c r="D2930" s="68" t="s">
        <v>7005</v>
      </c>
      <c r="E2930" s="67" t="s">
        <v>7006</v>
      </c>
      <c r="F2930" s="69">
        <v>4.4249999999999998</v>
      </c>
      <c r="G2930" s="70">
        <v>15.2578</v>
      </c>
      <c r="H2930" s="70">
        <v>295.77379999999999</v>
      </c>
      <c r="I2930" s="73">
        <v>43304</v>
      </c>
      <c r="J2930" s="73">
        <v>54262</v>
      </c>
      <c r="K2930" s="69">
        <v>2.67</v>
      </c>
      <c r="L2930" s="68" t="s">
        <v>2609</v>
      </c>
      <c r="M2930" s="71">
        <v>3.5999999999999999E-3</v>
      </c>
      <c r="N2930" t="str">
        <f>_xll.IMDP("BND",D2930,$N$1,A2930)</f>
        <v>일반</v>
      </c>
      <c r="O2930">
        <f t="shared" si="45"/>
        <v>5.4928079999999997E-2</v>
      </c>
    </row>
    <row r="2931" spans="1:15" x14ac:dyDescent="0.3">
      <c r="A2931" s="73">
        <v>46311</v>
      </c>
      <c r="B2931" s="67" t="s">
        <v>2090</v>
      </c>
      <c r="C2931" s="68" t="s">
        <v>2811</v>
      </c>
      <c r="D2931" s="68" t="s">
        <v>7007</v>
      </c>
      <c r="E2931" s="67" t="s">
        <v>7008</v>
      </c>
      <c r="F2931" s="69">
        <v>4.4470000000000001</v>
      </c>
      <c r="G2931" s="70">
        <v>21.6938</v>
      </c>
      <c r="H2931" s="70">
        <v>710.82870000000003</v>
      </c>
      <c r="I2931" s="73">
        <v>43403</v>
      </c>
      <c r="J2931" s="73">
        <v>61666</v>
      </c>
      <c r="K2931" s="69">
        <v>2.17</v>
      </c>
      <c r="L2931" s="68" t="s">
        <v>2609</v>
      </c>
      <c r="M2931" s="71">
        <v>2.3999999999999998E-3</v>
      </c>
      <c r="N2931" t="str">
        <f>_xll.IMDP("BND",D2931,$N$1,A2931)</f>
        <v>일반</v>
      </c>
      <c r="O2931">
        <f t="shared" si="45"/>
        <v>5.2065119999999993E-2</v>
      </c>
    </row>
    <row r="2932" spans="1:15" x14ac:dyDescent="0.3">
      <c r="A2932" s="73">
        <v>46311</v>
      </c>
      <c r="B2932" s="67" t="s">
        <v>2090</v>
      </c>
      <c r="C2932" s="68" t="s">
        <v>2811</v>
      </c>
      <c r="D2932" s="68" t="s">
        <v>7009</v>
      </c>
      <c r="E2932" s="67" t="s">
        <v>7010</v>
      </c>
      <c r="F2932" s="69">
        <v>4.4249999999999998</v>
      </c>
      <c r="G2932" s="70">
        <v>16.6633</v>
      </c>
      <c r="H2932" s="70">
        <v>343.18869999999998</v>
      </c>
      <c r="I2932" s="73">
        <v>43609</v>
      </c>
      <c r="J2932" s="73">
        <v>54567</v>
      </c>
      <c r="K2932" s="69">
        <v>1.87</v>
      </c>
      <c r="L2932" s="68" t="s">
        <v>2609</v>
      </c>
      <c r="M2932" s="71">
        <v>3.0000000000000001E-3</v>
      </c>
      <c r="N2932" t="str">
        <f>_xll.IMDP("BND",D2932,$N$1,A2932)</f>
        <v>일반</v>
      </c>
      <c r="O2932">
        <f t="shared" si="45"/>
        <v>4.9989899999999997E-2</v>
      </c>
    </row>
    <row r="2933" spans="1:15" x14ac:dyDescent="0.3">
      <c r="A2933" s="73">
        <v>46311</v>
      </c>
      <c r="B2933" s="67" t="s">
        <v>2090</v>
      </c>
      <c r="C2933" s="68" t="s">
        <v>2811</v>
      </c>
      <c r="D2933" s="68" t="s">
        <v>7011</v>
      </c>
      <c r="E2933" s="67" t="s">
        <v>7012</v>
      </c>
      <c r="F2933" s="69">
        <v>4.4240000000000004</v>
      </c>
      <c r="G2933" s="70">
        <v>17.011900000000001</v>
      </c>
      <c r="H2933" s="70">
        <v>353.4984</v>
      </c>
      <c r="I2933" s="73">
        <v>43629</v>
      </c>
      <c r="J2933" s="73">
        <v>54587</v>
      </c>
      <c r="K2933" s="69">
        <v>1.7</v>
      </c>
      <c r="L2933" s="68" t="s">
        <v>2609</v>
      </c>
      <c r="M2933" s="71">
        <v>2.5999999999999999E-3</v>
      </c>
      <c r="N2933" t="str">
        <f>_xll.IMDP("BND",D2933,$N$1,A2933)</f>
        <v>일반</v>
      </c>
      <c r="O2933">
        <f t="shared" si="45"/>
        <v>4.4230939999999996E-2</v>
      </c>
    </row>
    <row r="2934" spans="1:15" x14ac:dyDescent="0.3">
      <c r="A2934" s="73">
        <v>46311</v>
      </c>
      <c r="B2934" s="67" t="s">
        <v>2090</v>
      </c>
      <c r="C2934" s="68" t="s">
        <v>2811</v>
      </c>
      <c r="D2934" s="68" t="s">
        <v>7013</v>
      </c>
      <c r="E2934" s="67" t="s">
        <v>7014</v>
      </c>
      <c r="F2934" s="69">
        <v>4.4249999999999998</v>
      </c>
      <c r="G2934" s="70">
        <v>18.061399999999999</v>
      </c>
      <c r="H2934" s="70">
        <v>385.19839999999999</v>
      </c>
      <c r="I2934" s="73">
        <v>43700</v>
      </c>
      <c r="J2934" s="73">
        <v>54658</v>
      </c>
      <c r="K2934" s="69">
        <v>1.28</v>
      </c>
      <c r="L2934" s="68" t="s">
        <v>2609</v>
      </c>
      <c r="M2934" s="71">
        <v>3.3E-3</v>
      </c>
      <c r="N2934" t="str">
        <f>_xll.IMDP("BND",D2934,$N$1,A2934)</f>
        <v>일반</v>
      </c>
      <c r="O2934">
        <f t="shared" si="45"/>
        <v>5.9602619999999995E-2</v>
      </c>
    </row>
    <row r="2935" spans="1:15" x14ac:dyDescent="0.3">
      <c r="A2935" s="73">
        <v>46311</v>
      </c>
      <c r="B2935" s="67" t="s">
        <v>2090</v>
      </c>
      <c r="C2935" s="68" t="s">
        <v>2811</v>
      </c>
      <c r="D2935" s="68" t="s">
        <v>7015</v>
      </c>
      <c r="E2935" s="67" t="s">
        <v>7016</v>
      </c>
      <c r="F2935" s="69">
        <v>4.2</v>
      </c>
      <c r="G2935" s="70">
        <v>3.161</v>
      </c>
      <c r="H2935" s="70">
        <v>10.985799999999999</v>
      </c>
      <c r="I2935" s="73">
        <v>43865</v>
      </c>
      <c r="J2935" s="73">
        <v>47518</v>
      </c>
      <c r="K2935" s="69">
        <v>1.69</v>
      </c>
      <c r="L2935" s="68" t="s">
        <v>2609</v>
      </c>
      <c r="M2935" s="71">
        <v>3.0000000000000001E-3</v>
      </c>
      <c r="N2935" t="str">
        <f>_xll.IMDP("BND",D2935,$N$1,A2935)</f>
        <v>일반</v>
      </c>
      <c r="O2935">
        <f t="shared" si="45"/>
        <v>9.4830000000000001E-3</v>
      </c>
    </row>
    <row r="2936" spans="1:15" x14ac:dyDescent="0.3">
      <c r="A2936" s="73">
        <v>46311</v>
      </c>
      <c r="B2936" s="67" t="s">
        <v>2090</v>
      </c>
      <c r="C2936" s="68" t="s">
        <v>2811</v>
      </c>
      <c r="D2936" s="68" t="s">
        <v>7017</v>
      </c>
      <c r="E2936" s="67" t="s">
        <v>7018</v>
      </c>
      <c r="F2936" s="69">
        <v>4.4260000000000002</v>
      </c>
      <c r="G2936" s="70">
        <v>17.808700000000002</v>
      </c>
      <c r="H2936" s="70">
        <v>383.11189999999999</v>
      </c>
      <c r="I2936" s="73">
        <v>43899</v>
      </c>
      <c r="J2936" s="73">
        <v>54856</v>
      </c>
      <c r="K2936" s="69">
        <v>1.54</v>
      </c>
      <c r="L2936" s="68" t="s">
        <v>2609</v>
      </c>
      <c r="M2936" s="71">
        <v>4.5999999999999999E-3</v>
      </c>
      <c r="N2936" t="str">
        <f>_xll.IMDP("BND",D2936,$N$1,A2936)</f>
        <v>일반</v>
      </c>
      <c r="O2936">
        <f t="shared" si="45"/>
        <v>8.192002000000001E-2</v>
      </c>
    </row>
    <row r="2937" spans="1:15" x14ac:dyDescent="0.3">
      <c r="A2937" s="73">
        <v>46311</v>
      </c>
      <c r="B2937" s="67" t="s">
        <v>2090</v>
      </c>
      <c r="C2937" s="68" t="s">
        <v>2811</v>
      </c>
      <c r="D2937" s="68" t="s">
        <v>7019</v>
      </c>
      <c r="E2937" s="67" t="s">
        <v>7020</v>
      </c>
      <c r="F2937" s="69">
        <v>4.3479999999999999</v>
      </c>
      <c r="G2937" s="70">
        <v>11.7996</v>
      </c>
      <c r="H2937" s="70">
        <v>155.59200000000001</v>
      </c>
      <c r="I2937" s="73">
        <v>44014</v>
      </c>
      <c r="J2937" s="73">
        <v>51319</v>
      </c>
      <c r="K2937" s="69">
        <v>1.68</v>
      </c>
      <c r="L2937" s="68" t="s">
        <v>2609</v>
      </c>
      <c r="M2937" s="71">
        <v>4.4000000000000003E-3</v>
      </c>
      <c r="N2937" t="str">
        <f>_xll.IMDP("BND",D2937,$N$1,A2937)</f>
        <v>일반</v>
      </c>
      <c r="O2937">
        <f t="shared" si="45"/>
        <v>5.1918240000000004E-2</v>
      </c>
    </row>
    <row r="2938" spans="1:15" x14ac:dyDescent="0.3">
      <c r="A2938" s="73">
        <v>46311</v>
      </c>
      <c r="B2938" s="67" t="s">
        <v>2090</v>
      </c>
      <c r="C2938" s="68" t="s">
        <v>2811</v>
      </c>
      <c r="D2938" s="68" t="s">
        <v>1660</v>
      </c>
      <c r="E2938" s="67" t="s">
        <v>1661</v>
      </c>
      <c r="F2938" s="69">
        <v>4.4290000000000003</v>
      </c>
      <c r="G2938" s="70">
        <v>17.834199999999999</v>
      </c>
      <c r="H2938" s="70">
        <v>388.91449999999998</v>
      </c>
      <c r="I2938" s="73">
        <v>44092</v>
      </c>
      <c r="J2938" s="73">
        <v>55049</v>
      </c>
      <c r="K2938" s="69">
        <v>1.66</v>
      </c>
      <c r="L2938" s="68" t="s">
        <v>2609</v>
      </c>
      <c r="M2938" s="71">
        <v>3.8E-3</v>
      </c>
      <c r="N2938" t="str">
        <f>_xll.IMDP("BND",D2938,$N$1,A2938)</f>
        <v>일반</v>
      </c>
      <c r="O2938">
        <f t="shared" si="45"/>
        <v>6.776995999999999E-2</v>
      </c>
    </row>
    <row r="2939" spans="1:15" x14ac:dyDescent="0.3">
      <c r="A2939" s="73">
        <v>46311</v>
      </c>
      <c r="B2939" s="67" t="s">
        <v>2090</v>
      </c>
      <c r="C2939" s="68" t="s">
        <v>2811</v>
      </c>
      <c r="D2939" s="68" t="s">
        <v>7021</v>
      </c>
      <c r="E2939" s="67" t="s">
        <v>7022</v>
      </c>
      <c r="F2939" s="69">
        <v>4.2240000000000002</v>
      </c>
      <c r="G2939" s="70">
        <v>3.9455</v>
      </c>
      <c r="H2939" s="70">
        <v>16.944299999999998</v>
      </c>
      <c r="I2939" s="73">
        <v>44175</v>
      </c>
      <c r="J2939" s="73">
        <v>47827</v>
      </c>
      <c r="K2939" s="69">
        <v>1.76</v>
      </c>
      <c r="L2939" s="68" t="s">
        <v>2609</v>
      </c>
      <c r="M2939" s="71">
        <v>5.4999999999999997E-3</v>
      </c>
      <c r="N2939" t="str">
        <f>_xll.IMDP("BND",D2939,$N$1,A2939)</f>
        <v>일반</v>
      </c>
      <c r="O2939">
        <f t="shared" si="45"/>
        <v>2.1700249999999997E-2</v>
      </c>
    </row>
    <row r="2940" spans="1:15" x14ac:dyDescent="0.3">
      <c r="A2940" s="73">
        <v>46311</v>
      </c>
      <c r="B2940" s="67" t="s">
        <v>2090</v>
      </c>
      <c r="C2940" s="68" t="s">
        <v>2811</v>
      </c>
      <c r="D2940" s="68" t="s">
        <v>7023</v>
      </c>
      <c r="E2940" s="67" t="s">
        <v>7024</v>
      </c>
      <c r="F2940" s="69">
        <v>4.4379999999999997</v>
      </c>
      <c r="G2940" s="70">
        <v>17.158100000000001</v>
      </c>
      <c r="H2940" s="70">
        <v>372.51459999999997</v>
      </c>
      <c r="I2940" s="73">
        <v>44260</v>
      </c>
      <c r="J2940" s="73">
        <v>55217</v>
      </c>
      <c r="K2940" s="69">
        <v>2.15</v>
      </c>
      <c r="L2940" s="68" t="s">
        <v>2609</v>
      </c>
      <c r="M2940" s="71">
        <v>4.8999999999999998E-3</v>
      </c>
      <c r="N2940" t="str">
        <f>_xll.IMDP("BND",D2940,$N$1,A2940)</f>
        <v>일반</v>
      </c>
      <c r="O2940">
        <f t="shared" si="45"/>
        <v>8.4074690000000007E-2</v>
      </c>
    </row>
    <row r="2941" spans="1:15" x14ac:dyDescent="0.3">
      <c r="A2941" s="73">
        <v>46311</v>
      </c>
      <c r="B2941" s="67" t="s">
        <v>2090</v>
      </c>
      <c r="C2941" s="68" t="s">
        <v>2811</v>
      </c>
      <c r="D2941" s="68" t="s">
        <v>7025</v>
      </c>
      <c r="E2941" s="67" t="s">
        <v>7026</v>
      </c>
      <c r="F2941" s="69">
        <v>3.3759999999999999</v>
      </c>
      <c r="G2941" s="70">
        <v>0.25169999999999998</v>
      </c>
      <c r="H2941" s="70">
        <v>0.12620000000000001</v>
      </c>
      <c r="I2941" s="73">
        <v>44582</v>
      </c>
      <c r="J2941" s="73">
        <v>46408</v>
      </c>
      <c r="K2941" s="69">
        <v>2.57</v>
      </c>
      <c r="L2941" s="68" t="s">
        <v>2609</v>
      </c>
      <c r="M2941" s="71">
        <v>7.0000000000000001E-3</v>
      </c>
      <c r="N2941" t="str">
        <f>_xll.IMDP("BND",D2941,$N$1,A2941)</f>
        <v>일반</v>
      </c>
      <c r="O2941">
        <f t="shared" si="45"/>
        <v>1.7618999999999998E-3</v>
      </c>
    </row>
    <row r="2942" spans="1:15" x14ac:dyDescent="0.3">
      <c r="A2942" s="73">
        <v>46311</v>
      </c>
      <c r="B2942" s="67" t="s">
        <v>2090</v>
      </c>
      <c r="C2942" s="68" t="s">
        <v>2811</v>
      </c>
      <c r="D2942" s="68" t="s">
        <v>450</v>
      </c>
      <c r="E2942" s="67" t="s">
        <v>452</v>
      </c>
      <c r="F2942" s="69">
        <v>3.9929999999999999</v>
      </c>
      <c r="G2942" s="70">
        <v>1.2040999999999999</v>
      </c>
      <c r="H2942" s="70">
        <v>1.7937000000000001</v>
      </c>
      <c r="I2942" s="73">
        <v>44945</v>
      </c>
      <c r="J2942" s="73">
        <v>46771</v>
      </c>
      <c r="K2942" s="69">
        <v>3.69</v>
      </c>
      <c r="L2942" s="68" t="s">
        <v>2609</v>
      </c>
      <c r="M2942" s="71">
        <v>1.5800000000000002E-2</v>
      </c>
      <c r="N2942" t="str">
        <f>_xll.IMDP("BND",D2942,$N$1,A2942)</f>
        <v>일반</v>
      </c>
      <c r="O2942">
        <f t="shared" si="45"/>
        <v>1.9024780000000002E-2</v>
      </c>
    </row>
    <row r="2943" spans="1:15" x14ac:dyDescent="0.3">
      <c r="A2943" s="73">
        <v>46311</v>
      </c>
      <c r="B2943" s="67" t="s">
        <v>2090</v>
      </c>
      <c r="C2943" s="68" t="s">
        <v>2811</v>
      </c>
      <c r="D2943" s="68" t="s">
        <v>7027</v>
      </c>
      <c r="E2943" s="67" t="s">
        <v>7028</v>
      </c>
      <c r="F2943" s="69">
        <v>4.0069999999999997</v>
      </c>
      <c r="G2943" s="70">
        <v>1.3225</v>
      </c>
      <c r="H2943" s="70">
        <v>2.1092</v>
      </c>
      <c r="I2943" s="73">
        <v>44988</v>
      </c>
      <c r="J2943" s="73">
        <v>46815</v>
      </c>
      <c r="K2943" s="69">
        <v>4.1399999999999997</v>
      </c>
      <c r="L2943" s="68" t="s">
        <v>2609</v>
      </c>
      <c r="M2943" s="71">
        <v>9.7999999999999997E-3</v>
      </c>
      <c r="N2943" t="str">
        <f>_xll.IMDP("BND",D2943,$N$1,A2943)</f>
        <v>일반</v>
      </c>
      <c r="O2943">
        <f t="shared" si="45"/>
        <v>1.29605E-2</v>
      </c>
    </row>
    <row r="2944" spans="1:15" x14ac:dyDescent="0.3">
      <c r="A2944" s="73">
        <v>46311</v>
      </c>
      <c r="B2944" s="67" t="s">
        <v>2090</v>
      </c>
      <c r="C2944" s="68" t="s">
        <v>2811</v>
      </c>
      <c r="D2944" s="68" t="s">
        <v>7029</v>
      </c>
      <c r="E2944" s="67" t="s">
        <v>7030</v>
      </c>
      <c r="F2944" s="69">
        <v>4.0119999999999996</v>
      </c>
      <c r="G2944" s="70">
        <v>1.4198999999999999</v>
      </c>
      <c r="H2944" s="70">
        <v>2.3965000000000001</v>
      </c>
      <c r="I2944" s="73">
        <v>45023</v>
      </c>
      <c r="J2944" s="73">
        <v>46850</v>
      </c>
      <c r="K2944" s="69">
        <v>3.61</v>
      </c>
      <c r="L2944" s="68" t="s">
        <v>2609</v>
      </c>
      <c r="M2944" s="71">
        <v>5.1000000000000004E-3</v>
      </c>
      <c r="N2944" t="str">
        <f>_xll.IMDP("BND",D2944,$N$1,A2944)</f>
        <v>일반</v>
      </c>
      <c r="O2944">
        <f t="shared" si="45"/>
        <v>7.2414900000000006E-3</v>
      </c>
    </row>
    <row r="2945" spans="1:15" x14ac:dyDescent="0.3">
      <c r="A2945" s="73">
        <v>46311</v>
      </c>
      <c r="B2945" s="67" t="s">
        <v>2090</v>
      </c>
      <c r="C2945" s="68" t="s">
        <v>2811</v>
      </c>
      <c r="D2945" s="68" t="s">
        <v>7031</v>
      </c>
      <c r="E2945" s="67" t="s">
        <v>7032</v>
      </c>
      <c r="F2945" s="69">
        <v>4.0279999999999996</v>
      </c>
      <c r="G2945" s="70">
        <v>1.5037</v>
      </c>
      <c r="H2945" s="70">
        <v>2.6806000000000001</v>
      </c>
      <c r="I2945" s="73">
        <v>45058</v>
      </c>
      <c r="J2945" s="73">
        <v>46885</v>
      </c>
      <c r="K2945" s="69">
        <v>3.6</v>
      </c>
      <c r="L2945" s="68" t="s">
        <v>2609</v>
      </c>
      <c r="M2945" s="71">
        <v>1.1599999999999999E-2</v>
      </c>
      <c r="N2945" t="str">
        <f>_xll.IMDP("BND",D2945,$N$1,A2945)</f>
        <v>일반</v>
      </c>
      <c r="O2945">
        <f t="shared" si="45"/>
        <v>1.7442920000000001E-2</v>
      </c>
    </row>
    <row r="2946" spans="1:15" x14ac:dyDescent="0.3">
      <c r="A2946" s="73">
        <v>46311</v>
      </c>
      <c r="B2946" s="67" t="s">
        <v>2090</v>
      </c>
      <c r="C2946" s="68" t="s">
        <v>2811</v>
      </c>
      <c r="D2946" s="68" t="s">
        <v>7033</v>
      </c>
      <c r="E2946" s="67" t="s">
        <v>7034</v>
      </c>
      <c r="F2946" s="69">
        <v>4.0590000000000002</v>
      </c>
      <c r="G2946" s="70">
        <v>1.6467000000000001</v>
      </c>
      <c r="H2946" s="70">
        <v>3.1714000000000002</v>
      </c>
      <c r="I2946" s="73">
        <v>45113</v>
      </c>
      <c r="J2946" s="73">
        <v>46940</v>
      </c>
      <c r="K2946" s="69">
        <v>4.01</v>
      </c>
      <c r="L2946" s="68" t="s">
        <v>2609</v>
      </c>
      <c r="M2946" s="71">
        <v>9.7000000000000003E-3</v>
      </c>
      <c r="N2946" t="str">
        <f>_xll.IMDP("BND",D2946,$N$1,A2946)</f>
        <v>일반</v>
      </c>
      <c r="O2946">
        <f t="shared" ref="O2946:O3009" si="46">M2946*G2946</f>
        <v>1.5972989999999999E-2</v>
      </c>
    </row>
    <row r="2947" spans="1:15" x14ac:dyDescent="0.3">
      <c r="A2947" s="73">
        <v>46311</v>
      </c>
      <c r="B2947" s="67" t="s">
        <v>2090</v>
      </c>
      <c r="C2947" s="68" t="s">
        <v>2811</v>
      </c>
      <c r="D2947" s="68" t="s">
        <v>7035</v>
      </c>
      <c r="E2947" s="67" t="s">
        <v>7036</v>
      </c>
      <c r="F2947" s="69">
        <v>4.0759999999999996</v>
      </c>
      <c r="G2947" s="70">
        <v>1.7070000000000001</v>
      </c>
      <c r="H2947" s="70">
        <v>3.4167999999999998</v>
      </c>
      <c r="I2947" s="73">
        <v>45142</v>
      </c>
      <c r="J2947" s="73">
        <v>46969</v>
      </c>
      <c r="K2947" s="69">
        <v>4.07</v>
      </c>
      <c r="L2947" s="68" t="s">
        <v>2609</v>
      </c>
      <c r="M2947" s="71">
        <v>5.5999999999999999E-3</v>
      </c>
      <c r="N2947" t="str">
        <f>_xll.IMDP("BND",D2947,$N$1,A2947)</f>
        <v>일반</v>
      </c>
      <c r="O2947">
        <f t="shared" si="46"/>
        <v>9.5592000000000003E-3</v>
      </c>
    </row>
    <row r="2948" spans="1:15" x14ac:dyDescent="0.3">
      <c r="A2948" s="73">
        <v>46311</v>
      </c>
      <c r="B2948" s="67" t="s">
        <v>2090</v>
      </c>
      <c r="C2948" s="68" t="s">
        <v>2811</v>
      </c>
      <c r="D2948" s="68" t="s">
        <v>7037</v>
      </c>
      <c r="E2948" s="67" t="s">
        <v>7038</v>
      </c>
      <c r="F2948" s="69">
        <v>4.0960000000000001</v>
      </c>
      <c r="G2948" s="70">
        <v>1.7979000000000001</v>
      </c>
      <c r="H2948" s="70">
        <v>3.7599</v>
      </c>
      <c r="I2948" s="73">
        <v>45177</v>
      </c>
      <c r="J2948" s="73">
        <v>47004</v>
      </c>
      <c r="K2948" s="69">
        <v>4.2</v>
      </c>
      <c r="L2948" s="68" t="s">
        <v>2609</v>
      </c>
      <c r="M2948" s="71">
        <v>4.1999999999999997E-3</v>
      </c>
      <c r="N2948" t="str">
        <f>_xll.IMDP("BND",D2948,$N$1,A2948)</f>
        <v>일반</v>
      </c>
      <c r="O2948">
        <f t="shared" si="46"/>
        <v>7.5511799999999994E-3</v>
      </c>
    </row>
    <row r="2949" spans="1:15" x14ac:dyDescent="0.3">
      <c r="A2949" s="73">
        <v>46311</v>
      </c>
      <c r="B2949" s="67" t="s">
        <v>2090</v>
      </c>
      <c r="C2949" s="68" t="s">
        <v>2811</v>
      </c>
      <c r="D2949" s="68" t="s">
        <v>7039</v>
      </c>
      <c r="E2949" s="67" t="s">
        <v>7040</v>
      </c>
      <c r="F2949" s="69">
        <v>4.1139999999999999</v>
      </c>
      <c r="G2949" s="70">
        <v>1.9148000000000001</v>
      </c>
      <c r="H2949" s="70">
        <v>4.2713999999999999</v>
      </c>
      <c r="I2949" s="73">
        <v>45231</v>
      </c>
      <c r="J2949" s="73">
        <v>47058</v>
      </c>
      <c r="K2949" s="69">
        <v>4.6900000000000004</v>
      </c>
      <c r="L2949" s="68" t="s">
        <v>2609</v>
      </c>
      <c r="M2949" s="71">
        <v>7.1000000000000004E-3</v>
      </c>
      <c r="N2949" t="str">
        <f>_xll.IMDP("BND",D2949,$N$1,A2949)</f>
        <v>일반</v>
      </c>
      <c r="O2949">
        <f t="shared" si="46"/>
        <v>1.3595080000000001E-2</v>
      </c>
    </row>
    <row r="2950" spans="1:15" x14ac:dyDescent="0.3">
      <c r="A2950" s="73">
        <v>46311</v>
      </c>
      <c r="B2950" s="67" t="s">
        <v>2090</v>
      </c>
      <c r="C2950" s="68" t="s">
        <v>2811</v>
      </c>
      <c r="D2950" s="68" t="s">
        <v>7041</v>
      </c>
      <c r="E2950" s="67" t="s">
        <v>7042</v>
      </c>
      <c r="F2950" s="69">
        <v>4.1219999999999999</v>
      </c>
      <c r="G2950" s="70">
        <v>2.0198</v>
      </c>
      <c r="H2950" s="70">
        <v>4.6920000000000002</v>
      </c>
      <c r="I2950" s="73">
        <v>45264</v>
      </c>
      <c r="J2950" s="73">
        <v>47091</v>
      </c>
      <c r="K2950" s="69">
        <v>3.93</v>
      </c>
      <c r="L2950" s="68" t="s">
        <v>2609</v>
      </c>
      <c r="M2950" s="71">
        <v>9.2999999999999992E-3</v>
      </c>
      <c r="N2950" t="str">
        <f>_xll.IMDP("BND",D2950,$N$1,A2950)</f>
        <v>일반</v>
      </c>
      <c r="O2950">
        <f t="shared" si="46"/>
        <v>1.8784139999999998E-2</v>
      </c>
    </row>
    <row r="2951" spans="1:15" x14ac:dyDescent="0.3">
      <c r="A2951" s="73">
        <v>46311</v>
      </c>
      <c r="B2951" s="67" t="s">
        <v>2090</v>
      </c>
      <c r="C2951" s="68" t="s">
        <v>2811</v>
      </c>
      <c r="D2951" s="68" t="s">
        <v>7043</v>
      </c>
      <c r="E2951" s="67" t="s">
        <v>7044</v>
      </c>
      <c r="F2951" s="69">
        <v>3.3860000000000001</v>
      </c>
      <c r="G2951" s="70">
        <v>0.2404</v>
      </c>
      <c r="H2951" s="70">
        <v>0.11890000000000001</v>
      </c>
      <c r="I2951" s="73">
        <v>45308</v>
      </c>
      <c r="J2951" s="73">
        <v>46404</v>
      </c>
      <c r="K2951" s="69">
        <v>3.58</v>
      </c>
      <c r="L2951" s="68" t="s">
        <v>2609</v>
      </c>
      <c r="M2951" s="71">
        <v>1.3100000000000001E-2</v>
      </c>
      <c r="N2951" t="str">
        <f>_xll.IMDP("BND",D2951,$N$1,A2951)</f>
        <v>일반</v>
      </c>
      <c r="O2951">
        <f t="shared" si="46"/>
        <v>3.1492400000000002E-3</v>
      </c>
    </row>
    <row r="2952" spans="1:15" x14ac:dyDescent="0.3">
      <c r="A2952" s="73">
        <v>46311</v>
      </c>
      <c r="B2952" s="67" t="s">
        <v>2090</v>
      </c>
      <c r="C2952" s="68" t="s">
        <v>2811</v>
      </c>
      <c r="D2952" s="68" t="s">
        <v>7045</v>
      </c>
      <c r="E2952" s="67" t="s">
        <v>7046</v>
      </c>
      <c r="F2952" s="69">
        <v>3.4390000000000001</v>
      </c>
      <c r="G2952" s="70">
        <v>0.28339999999999999</v>
      </c>
      <c r="H2952" s="70">
        <v>0.15110000000000001</v>
      </c>
      <c r="I2952" s="73">
        <v>45324</v>
      </c>
      <c r="J2952" s="73">
        <v>46420</v>
      </c>
      <c r="K2952" s="69">
        <v>3.54</v>
      </c>
      <c r="L2952" s="68" t="s">
        <v>2609</v>
      </c>
      <c r="M2952" s="71">
        <v>5.5999999999999999E-3</v>
      </c>
      <c r="N2952" t="str">
        <f>_xll.IMDP("BND",D2952,$N$1,A2952)</f>
        <v>일반</v>
      </c>
      <c r="O2952">
        <f t="shared" si="46"/>
        <v>1.5870399999999998E-3</v>
      </c>
    </row>
    <row r="2953" spans="1:15" x14ac:dyDescent="0.3">
      <c r="A2953" s="73">
        <v>46311</v>
      </c>
      <c r="B2953" s="67" t="s">
        <v>2090</v>
      </c>
      <c r="C2953" s="68" t="s">
        <v>2811</v>
      </c>
      <c r="D2953" s="68" t="s">
        <v>7047</v>
      </c>
      <c r="E2953" s="67" t="s">
        <v>7048</v>
      </c>
      <c r="F2953" s="69">
        <v>3.6669999999999998</v>
      </c>
      <c r="G2953" s="70">
        <v>0.41980000000000001</v>
      </c>
      <c r="H2953" s="70">
        <v>0.28079999999999999</v>
      </c>
      <c r="I2953" s="73">
        <v>45373</v>
      </c>
      <c r="J2953" s="73">
        <v>46468</v>
      </c>
      <c r="K2953" s="69">
        <v>3.48</v>
      </c>
      <c r="L2953" s="68" t="s">
        <v>2609</v>
      </c>
      <c r="M2953" s="71">
        <v>5.1000000000000004E-3</v>
      </c>
      <c r="N2953" t="str">
        <f>_xll.IMDP("BND",D2953,$N$1,A2953)</f>
        <v>일반</v>
      </c>
      <c r="O2953">
        <f t="shared" si="46"/>
        <v>2.1409800000000002E-3</v>
      </c>
    </row>
    <row r="2954" spans="1:15" x14ac:dyDescent="0.3">
      <c r="A2954" s="73">
        <v>46311</v>
      </c>
      <c r="B2954" s="67" t="s">
        <v>2090</v>
      </c>
      <c r="C2954" s="68" t="s">
        <v>2811</v>
      </c>
      <c r="D2954" s="68" t="s">
        <v>7049</v>
      </c>
      <c r="E2954" s="67" t="s">
        <v>7050</v>
      </c>
      <c r="F2954" s="69">
        <v>4.2759999999999998</v>
      </c>
      <c r="G2954" s="70">
        <v>6.4317000000000002</v>
      </c>
      <c r="H2954" s="70">
        <v>47.170200000000001</v>
      </c>
      <c r="I2954" s="73">
        <v>45411</v>
      </c>
      <c r="J2954" s="73">
        <v>49063</v>
      </c>
      <c r="K2954" s="69">
        <v>3.83</v>
      </c>
      <c r="L2954" s="68" t="s">
        <v>2609</v>
      </c>
      <c r="M2954" s="71">
        <v>4.4999999999999997E-3</v>
      </c>
      <c r="N2954" t="str">
        <f>_xll.IMDP("BND",D2954,$N$1,A2954)</f>
        <v>일반</v>
      </c>
      <c r="O2954">
        <f t="shared" si="46"/>
        <v>2.894265E-2</v>
      </c>
    </row>
    <row r="2955" spans="1:15" x14ac:dyDescent="0.3">
      <c r="A2955" s="73">
        <v>46311</v>
      </c>
      <c r="B2955" s="67" t="s">
        <v>2090</v>
      </c>
      <c r="C2955" s="68" t="s">
        <v>2811</v>
      </c>
      <c r="D2955" s="68" t="s">
        <v>7051</v>
      </c>
      <c r="E2955" s="67" t="s">
        <v>7052</v>
      </c>
      <c r="F2955" s="69">
        <v>4.1639999999999997</v>
      </c>
      <c r="G2955" s="70">
        <v>2.5337999999999998</v>
      </c>
      <c r="H2955" s="70">
        <v>7.2297000000000002</v>
      </c>
      <c r="I2955" s="73">
        <v>45464</v>
      </c>
      <c r="J2955" s="73">
        <v>47290</v>
      </c>
      <c r="K2955" s="69">
        <v>3.35</v>
      </c>
      <c r="L2955" s="68" t="s">
        <v>2609</v>
      </c>
      <c r="M2955" s="71">
        <v>6.4000000000000003E-3</v>
      </c>
      <c r="N2955" t="str">
        <f>_xll.IMDP("BND",D2955,$N$1,A2955)</f>
        <v>일반</v>
      </c>
      <c r="O2955">
        <f t="shared" si="46"/>
        <v>1.6216319999999999E-2</v>
      </c>
    </row>
    <row r="2956" spans="1:15" x14ac:dyDescent="0.3">
      <c r="A2956" s="73">
        <v>46311</v>
      </c>
      <c r="B2956" s="67" t="s">
        <v>2090</v>
      </c>
      <c r="C2956" s="68" t="s">
        <v>2811</v>
      </c>
      <c r="D2956" s="68" t="s">
        <v>7053</v>
      </c>
      <c r="E2956" s="67" t="s">
        <v>7054</v>
      </c>
      <c r="F2956" s="69">
        <v>4.1669999999999998</v>
      </c>
      <c r="G2956" s="70">
        <v>2.5743999999999998</v>
      </c>
      <c r="H2956" s="70">
        <v>7.4439000000000002</v>
      </c>
      <c r="I2956" s="73">
        <v>45478</v>
      </c>
      <c r="J2956" s="73">
        <v>47304</v>
      </c>
      <c r="K2956" s="69">
        <v>3.28</v>
      </c>
      <c r="L2956" s="68" t="s">
        <v>2609</v>
      </c>
      <c r="M2956" s="71">
        <v>9.4999999999999998E-3</v>
      </c>
      <c r="N2956" t="str">
        <f>_xll.IMDP("BND",D2956,$N$1,A2956)</f>
        <v>일반</v>
      </c>
      <c r="O2956">
        <f t="shared" si="46"/>
        <v>2.4456799999999997E-2</v>
      </c>
    </row>
    <row r="2957" spans="1:15" x14ac:dyDescent="0.3">
      <c r="A2957" s="73">
        <v>46311</v>
      </c>
      <c r="B2957" s="67" t="s">
        <v>2090</v>
      </c>
      <c r="C2957" s="68" t="s">
        <v>2811</v>
      </c>
      <c r="D2957" s="68" t="s">
        <v>7055</v>
      </c>
      <c r="E2957" s="67" t="s">
        <v>7056</v>
      </c>
      <c r="F2957" s="69">
        <v>4.1779999999999999</v>
      </c>
      <c r="G2957" s="70">
        <v>2.6425000000000001</v>
      </c>
      <c r="H2957" s="70">
        <v>7.86</v>
      </c>
      <c r="I2957" s="73">
        <v>45509</v>
      </c>
      <c r="J2957" s="73">
        <v>47335</v>
      </c>
      <c r="K2957" s="69">
        <v>3.1</v>
      </c>
      <c r="L2957" s="68" t="s">
        <v>2609</v>
      </c>
      <c r="M2957" s="71">
        <v>8.6E-3</v>
      </c>
      <c r="N2957" t="str">
        <f>_xll.IMDP("BND",D2957,$N$1,A2957)</f>
        <v>일반</v>
      </c>
      <c r="O2957">
        <f t="shared" si="46"/>
        <v>2.2725499999999999E-2</v>
      </c>
    </row>
    <row r="2958" spans="1:15" x14ac:dyDescent="0.3">
      <c r="A2958" s="73">
        <v>46311</v>
      </c>
      <c r="B2958" s="67" t="s">
        <v>2090</v>
      </c>
      <c r="C2958" s="68" t="s">
        <v>2811</v>
      </c>
      <c r="D2958" s="68" t="s">
        <v>7057</v>
      </c>
      <c r="E2958" s="67" t="s">
        <v>7058</v>
      </c>
      <c r="F2958" s="69">
        <v>3.96</v>
      </c>
      <c r="G2958" s="70">
        <v>0.85319999999999996</v>
      </c>
      <c r="H2958" s="70">
        <v>0.94579999999999997</v>
      </c>
      <c r="I2958" s="73">
        <v>45538</v>
      </c>
      <c r="J2958" s="73">
        <v>46633</v>
      </c>
      <c r="K2958" s="69">
        <v>3.24</v>
      </c>
      <c r="L2958" s="68" t="s">
        <v>2609</v>
      </c>
      <c r="M2958" s="71">
        <v>6.4999999999999997E-3</v>
      </c>
      <c r="N2958" t="str">
        <f>_xll.IMDP("BND",D2958,$N$1,A2958)</f>
        <v>일반</v>
      </c>
      <c r="O2958">
        <f t="shared" si="46"/>
        <v>5.5457999999999992E-3</v>
      </c>
    </row>
    <row r="2959" spans="1:15" x14ac:dyDescent="0.3">
      <c r="A2959" s="73">
        <v>46311</v>
      </c>
      <c r="B2959" s="67" t="s">
        <v>2090</v>
      </c>
      <c r="C2959" s="68" t="s">
        <v>2811</v>
      </c>
      <c r="D2959" s="68" t="s">
        <v>7059</v>
      </c>
      <c r="E2959" s="67" t="s">
        <v>7060</v>
      </c>
      <c r="F2959" s="69">
        <v>4.1920000000000002</v>
      </c>
      <c r="G2959" s="70">
        <v>2.8460999999999999</v>
      </c>
      <c r="H2959" s="70">
        <v>9.0985999999999994</v>
      </c>
      <c r="I2959" s="73">
        <v>45595</v>
      </c>
      <c r="J2959" s="73">
        <v>47421</v>
      </c>
      <c r="K2959" s="69">
        <v>3.22</v>
      </c>
      <c r="L2959" s="68" t="s">
        <v>2609</v>
      </c>
      <c r="M2959" s="71">
        <v>5.4000000000000003E-3</v>
      </c>
      <c r="N2959" t="str">
        <f>_xll.IMDP("BND",D2959,$N$1,A2959)</f>
        <v>일반</v>
      </c>
      <c r="O2959">
        <f t="shared" si="46"/>
        <v>1.5368939999999999E-2</v>
      </c>
    </row>
    <row r="2960" spans="1:15" x14ac:dyDescent="0.3">
      <c r="A2960" s="73">
        <v>46311</v>
      </c>
      <c r="B2960" s="67" t="s">
        <v>2090</v>
      </c>
      <c r="C2960" s="68" t="s">
        <v>2811</v>
      </c>
      <c r="D2960" s="68" t="s">
        <v>7061</v>
      </c>
      <c r="E2960" s="67" t="s">
        <v>7062</v>
      </c>
      <c r="F2960" s="69">
        <v>4.1950000000000003</v>
      </c>
      <c r="G2960" s="70">
        <v>2.871</v>
      </c>
      <c r="H2960" s="70">
        <v>9.2460000000000004</v>
      </c>
      <c r="I2960" s="73">
        <v>45604</v>
      </c>
      <c r="J2960" s="73">
        <v>47430</v>
      </c>
      <c r="K2960" s="69">
        <v>3.2</v>
      </c>
      <c r="L2960" s="68" t="s">
        <v>2609</v>
      </c>
      <c r="M2960" s="71">
        <v>1.04E-2</v>
      </c>
      <c r="N2960" t="str">
        <f>_xll.IMDP("BND",D2960,$N$1,A2960)</f>
        <v>일반</v>
      </c>
      <c r="O2960">
        <f t="shared" si="46"/>
        <v>2.98584E-2</v>
      </c>
    </row>
    <row r="2961" spans="1:15" x14ac:dyDescent="0.3">
      <c r="A2961" s="73">
        <v>46311</v>
      </c>
      <c r="B2961" s="67" t="s">
        <v>2090</v>
      </c>
      <c r="C2961" s="68" t="s">
        <v>2811</v>
      </c>
      <c r="D2961" s="68" t="s">
        <v>7063</v>
      </c>
      <c r="E2961" s="67" t="s">
        <v>7064</v>
      </c>
      <c r="F2961" s="69">
        <v>4.1980000000000004</v>
      </c>
      <c r="G2961" s="70">
        <v>2.9569999999999999</v>
      </c>
      <c r="H2961" s="70">
        <v>9.7417999999999996</v>
      </c>
      <c r="I2961" s="73">
        <v>45630</v>
      </c>
      <c r="J2961" s="73">
        <v>47456</v>
      </c>
      <c r="K2961" s="69">
        <v>2.86</v>
      </c>
      <c r="L2961" s="68" t="s">
        <v>2609</v>
      </c>
      <c r="M2961" s="71">
        <v>5.4000000000000003E-3</v>
      </c>
      <c r="N2961" t="str">
        <f>_xll.IMDP("BND",D2961,$N$1,A2961)</f>
        <v>일반</v>
      </c>
      <c r="O2961">
        <f t="shared" si="46"/>
        <v>1.5967800000000001E-2</v>
      </c>
    </row>
    <row r="2962" spans="1:15" x14ac:dyDescent="0.3">
      <c r="A2962" s="73">
        <v>46311</v>
      </c>
      <c r="B2962" s="67" t="s">
        <v>2090</v>
      </c>
      <c r="C2962" s="68" t="s">
        <v>2811</v>
      </c>
      <c r="D2962" s="68" t="s">
        <v>7065</v>
      </c>
      <c r="E2962" s="67" t="s">
        <v>7066</v>
      </c>
      <c r="F2962" s="69">
        <v>4.266</v>
      </c>
      <c r="G2962" s="70">
        <v>4.7953999999999999</v>
      </c>
      <c r="H2962" s="70">
        <v>25.367899999999999</v>
      </c>
      <c r="I2962" s="73">
        <v>45672</v>
      </c>
      <c r="J2962" s="73">
        <v>48228</v>
      </c>
      <c r="K2962" s="69">
        <v>3.04</v>
      </c>
      <c r="L2962" s="68" t="s">
        <v>2609</v>
      </c>
      <c r="M2962" s="71">
        <v>6.4999999999999997E-3</v>
      </c>
      <c r="N2962" t="str">
        <f>_xll.IMDP("BND",D2962,$N$1,A2962)</f>
        <v>일반</v>
      </c>
      <c r="O2962">
        <f t="shared" si="46"/>
        <v>3.1170099999999999E-2</v>
      </c>
    </row>
    <row r="2963" spans="1:15" x14ac:dyDescent="0.3">
      <c r="A2963" s="73">
        <v>46311</v>
      </c>
      <c r="B2963" s="67" t="s">
        <v>2090</v>
      </c>
      <c r="C2963" s="68" t="s">
        <v>2811</v>
      </c>
      <c r="D2963" s="68" t="s">
        <v>7067</v>
      </c>
      <c r="E2963" s="67" t="s">
        <v>7068</v>
      </c>
      <c r="F2963" s="69">
        <v>4.2</v>
      </c>
      <c r="G2963" s="70">
        <v>3.1044</v>
      </c>
      <c r="H2963" s="70">
        <v>10.7407</v>
      </c>
      <c r="I2963" s="73">
        <v>45694</v>
      </c>
      <c r="J2963" s="73">
        <v>47520</v>
      </c>
      <c r="K2963" s="69">
        <v>2.87</v>
      </c>
      <c r="L2963" s="68" t="s">
        <v>2609</v>
      </c>
      <c r="M2963" s="71">
        <v>8.8999999999999999E-3</v>
      </c>
      <c r="N2963" t="str">
        <f>_xll.IMDP("BND",D2963,$N$1,A2963)</f>
        <v>일반</v>
      </c>
      <c r="O2963">
        <f t="shared" si="46"/>
        <v>2.762916E-2</v>
      </c>
    </row>
    <row r="2964" spans="1:15" x14ac:dyDescent="0.3">
      <c r="A2964" s="73">
        <v>46311</v>
      </c>
      <c r="B2964" s="67" t="s">
        <v>2090</v>
      </c>
      <c r="C2964" s="68" t="s">
        <v>2811</v>
      </c>
      <c r="D2964" s="68" t="s">
        <v>7069</v>
      </c>
      <c r="E2964" s="67" t="s">
        <v>7070</v>
      </c>
      <c r="F2964" s="69">
        <v>4.2050000000000001</v>
      </c>
      <c r="G2964" s="70">
        <v>3.1857000000000002</v>
      </c>
      <c r="H2964" s="70">
        <v>11.2735</v>
      </c>
      <c r="I2964" s="73">
        <v>45722</v>
      </c>
      <c r="J2964" s="73">
        <v>47548</v>
      </c>
      <c r="K2964" s="69">
        <v>2.88</v>
      </c>
      <c r="L2964" s="68" t="s">
        <v>2609</v>
      </c>
      <c r="M2964" s="71">
        <v>1.0699999999999999E-2</v>
      </c>
      <c r="N2964" t="str">
        <f>_xll.IMDP("BND",D2964,$N$1,A2964)</f>
        <v>일반</v>
      </c>
      <c r="O2964">
        <f t="shared" si="46"/>
        <v>3.4086989999999998E-2</v>
      </c>
    </row>
    <row r="2965" spans="1:15" x14ac:dyDescent="0.3">
      <c r="A2965" s="73">
        <v>46311</v>
      </c>
      <c r="B2965" s="67" t="s">
        <v>2090</v>
      </c>
      <c r="C2965" s="68" t="s">
        <v>2811</v>
      </c>
      <c r="D2965" s="68" t="s">
        <v>7071</v>
      </c>
      <c r="E2965" s="67" t="s">
        <v>7072</v>
      </c>
      <c r="F2965" s="69">
        <v>4.2089999999999996</v>
      </c>
      <c r="G2965" s="70">
        <v>3.3239999999999998</v>
      </c>
      <c r="H2965" s="70">
        <v>12.2523</v>
      </c>
      <c r="I2965" s="73">
        <v>45777</v>
      </c>
      <c r="J2965" s="73">
        <v>47603</v>
      </c>
      <c r="K2965" s="69">
        <v>2.6</v>
      </c>
      <c r="L2965" s="68" t="s">
        <v>2609</v>
      </c>
      <c r="M2965" s="71">
        <v>5.7000000000000002E-3</v>
      </c>
      <c r="N2965" t="str">
        <f>_xll.IMDP("BND",D2965,$N$1,A2965)</f>
        <v>일반</v>
      </c>
      <c r="O2965">
        <f t="shared" si="46"/>
        <v>1.89468E-2</v>
      </c>
    </row>
    <row r="2966" spans="1:15" x14ac:dyDescent="0.3">
      <c r="A2966" s="73">
        <v>46311</v>
      </c>
      <c r="B2966" s="67" t="s">
        <v>2090</v>
      </c>
      <c r="C2966" s="68" t="s">
        <v>2811</v>
      </c>
      <c r="D2966" s="68" t="s">
        <v>7073</v>
      </c>
      <c r="E2966" s="67" t="s">
        <v>7074</v>
      </c>
      <c r="F2966" s="69">
        <v>4.1529999999999996</v>
      </c>
      <c r="G2966" s="70">
        <v>2.4531999999999998</v>
      </c>
      <c r="H2966" s="70">
        <v>6.7717000000000001</v>
      </c>
      <c r="I2966" s="73">
        <v>45790</v>
      </c>
      <c r="J2966" s="73">
        <v>47251</v>
      </c>
      <c r="K2966" s="69">
        <v>2.6</v>
      </c>
      <c r="L2966" s="68" t="s">
        <v>2609</v>
      </c>
      <c r="M2966" s="71">
        <v>6.3E-3</v>
      </c>
      <c r="N2966" t="str">
        <f>_xll.IMDP("BND",D2966,$N$1,A2966)</f>
        <v>일반</v>
      </c>
      <c r="O2966">
        <f t="shared" si="46"/>
        <v>1.5455159999999999E-2</v>
      </c>
    </row>
    <row r="2967" spans="1:15" x14ac:dyDescent="0.3">
      <c r="A2967" s="73">
        <v>46311</v>
      </c>
      <c r="B2967" s="67" t="s">
        <v>2090</v>
      </c>
      <c r="C2967" s="68" t="s">
        <v>2811</v>
      </c>
      <c r="D2967" s="68" t="s">
        <v>7075</v>
      </c>
      <c r="E2967" s="67" t="s">
        <v>7076</v>
      </c>
      <c r="F2967" s="69">
        <v>4.4039999999999999</v>
      </c>
      <c r="G2967" s="70">
        <v>13.521000000000001</v>
      </c>
      <c r="H2967" s="70">
        <v>228.71889999999999</v>
      </c>
      <c r="I2967" s="73">
        <v>45833</v>
      </c>
      <c r="J2967" s="73">
        <v>53138</v>
      </c>
      <c r="K2967" s="69">
        <v>2.93</v>
      </c>
      <c r="L2967" s="68" t="s">
        <v>2609</v>
      </c>
      <c r="M2967" s="71">
        <v>6.1000000000000004E-3</v>
      </c>
      <c r="N2967" t="str">
        <f>_xll.IMDP("BND",D2967,$N$1,A2967)</f>
        <v>일반</v>
      </c>
      <c r="O2967">
        <f t="shared" si="46"/>
        <v>8.2478100000000013E-2</v>
      </c>
    </row>
    <row r="2968" spans="1:15" x14ac:dyDescent="0.3">
      <c r="A2968" s="73">
        <v>46311</v>
      </c>
      <c r="B2968" s="67" t="s">
        <v>2090</v>
      </c>
      <c r="C2968" s="68" t="s">
        <v>2811</v>
      </c>
      <c r="D2968" s="68" t="s">
        <v>7077</v>
      </c>
      <c r="E2968" s="67" t="s">
        <v>7078</v>
      </c>
      <c r="F2968" s="69">
        <v>4.2930000000000001</v>
      </c>
      <c r="G2968" s="70">
        <v>7.5381</v>
      </c>
      <c r="H2968" s="70">
        <v>63.834000000000003</v>
      </c>
      <c r="I2968" s="73">
        <v>45841</v>
      </c>
      <c r="J2968" s="73">
        <v>49493</v>
      </c>
      <c r="K2968" s="69">
        <v>3</v>
      </c>
      <c r="L2968" s="68" t="s">
        <v>2609</v>
      </c>
      <c r="M2968" s="71">
        <v>5.4999999999999997E-3</v>
      </c>
      <c r="N2968" t="str">
        <f>_xll.IMDP("BND",D2968,$N$1,A2968)</f>
        <v>일반</v>
      </c>
      <c r="O2968">
        <f t="shared" si="46"/>
        <v>4.1459549999999998E-2</v>
      </c>
    </row>
    <row r="2969" spans="1:15" x14ac:dyDescent="0.3">
      <c r="A2969" s="73">
        <v>46311</v>
      </c>
      <c r="B2969" s="67" t="s">
        <v>2090</v>
      </c>
      <c r="C2969" s="68" t="s">
        <v>2811</v>
      </c>
      <c r="D2969" s="68" t="s">
        <v>7079</v>
      </c>
      <c r="E2969" s="67" t="s">
        <v>7080</v>
      </c>
      <c r="F2969" s="69">
        <v>4.0810000000000004</v>
      </c>
      <c r="G2969" s="70">
        <v>1.7581</v>
      </c>
      <c r="H2969" s="70">
        <v>3.5789</v>
      </c>
      <c r="I2969" s="73">
        <v>45883</v>
      </c>
      <c r="J2969" s="73">
        <v>46979</v>
      </c>
      <c r="K2969" s="69">
        <v>2.5499999999999998</v>
      </c>
      <c r="L2969" s="68" t="s">
        <v>2609</v>
      </c>
      <c r="M2969" s="71">
        <v>5.8999999999999999E-3</v>
      </c>
      <c r="N2969" t="str">
        <f>_xll.IMDP("BND",D2969,$N$1,A2969)</f>
        <v>일반</v>
      </c>
      <c r="O2969">
        <f t="shared" si="46"/>
        <v>1.037279E-2</v>
      </c>
    </row>
    <row r="2970" spans="1:15" x14ac:dyDescent="0.3">
      <c r="A2970" s="73">
        <v>46311</v>
      </c>
      <c r="B2970" s="67" t="s">
        <v>2090</v>
      </c>
      <c r="C2970" s="68" t="s">
        <v>2811</v>
      </c>
      <c r="D2970" s="68" t="s">
        <v>7081</v>
      </c>
      <c r="E2970" s="67" t="s">
        <v>7082</v>
      </c>
      <c r="F2970" s="69">
        <v>4.4630000000000001</v>
      </c>
      <c r="G2970" s="70">
        <v>17.6371</v>
      </c>
      <c r="H2970" s="70">
        <v>425.149</v>
      </c>
      <c r="I2970" s="73">
        <v>45905</v>
      </c>
      <c r="J2970" s="73">
        <v>56862</v>
      </c>
      <c r="K2970" s="69">
        <v>2.91</v>
      </c>
      <c r="L2970" s="68" t="s">
        <v>2609</v>
      </c>
      <c r="M2970" s="71">
        <v>4.8999999999999998E-3</v>
      </c>
      <c r="N2970" t="str">
        <f>_xll.IMDP("BND",D2970,$N$1,A2970)</f>
        <v>일반</v>
      </c>
      <c r="O2970">
        <f t="shared" si="46"/>
        <v>8.6421789999999998E-2</v>
      </c>
    </row>
    <row r="2971" spans="1:15" x14ac:dyDescent="0.3">
      <c r="A2971" s="73">
        <v>46311</v>
      </c>
      <c r="B2971" s="67" t="s">
        <v>2090</v>
      </c>
      <c r="C2971" s="68" t="s">
        <v>2811</v>
      </c>
      <c r="D2971" s="68" t="s">
        <v>7083</v>
      </c>
      <c r="E2971" s="67" t="s">
        <v>7084</v>
      </c>
      <c r="F2971" s="69">
        <v>4.4059999999999997</v>
      </c>
      <c r="G2971" s="70">
        <v>13.6601</v>
      </c>
      <c r="H2971" s="70">
        <v>232.9836</v>
      </c>
      <c r="I2971" s="73">
        <v>45931</v>
      </c>
      <c r="J2971" s="73">
        <v>53236</v>
      </c>
      <c r="K2971" s="69">
        <v>3.07</v>
      </c>
      <c r="L2971" s="68" t="s">
        <v>2609</v>
      </c>
      <c r="M2971" s="71">
        <v>4.5999999999999999E-3</v>
      </c>
      <c r="N2971" t="str">
        <f>_xll.IMDP("BND",D2971,$N$1,A2971)</f>
        <v>일반</v>
      </c>
      <c r="O2971">
        <f t="shared" si="46"/>
        <v>6.2836459999999997E-2</v>
      </c>
    </row>
    <row r="2972" spans="1:15" x14ac:dyDescent="0.3">
      <c r="A2972" s="73">
        <v>46311</v>
      </c>
      <c r="B2972" s="67" t="s">
        <v>2090</v>
      </c>
      <c r="C2972" s="68" t="s">
        <v>2811</v>
      </c>
      <c r="D2972" s="68" t="s">
        <v>7085</v>
      </c>
      <c r="E2972" s="67" t="s">
        <v>7086</v>
      </c>
      <c r="F2972" s="69">
        <v>4.4660000000000002</v>
      </c>
      <c r="G2972" s="70">
        <v>17.13</v>
      </c>
      <c r="H2972" s="70">
        <v>410.73759999999999</v>
      </c>
      <c r="I2972" s="73">
        <v>45965</v>
      </c>
      <c r="J2972" s="73">
        <v>56922</v>
      </c>
      <c r="K2972" s="69">
        <v>3.16</v>
      </c>
      <c r="L2972" s="68" t="s">
        <v>2609</v>
      </c>
      <c r="M2972" s="71">
        <v>3.0000000000000001E-3</v>
      </c>
      <c r="N2972" t="str">
        <f>_xll.IMDP("BND",D2972,$N$1,A2972)</f>
        <v>일반</v>
      </c>
      <c r="O2972">
        <f t="shared" si="46"/>
        <v>5.1389999999999998E-2</v>
      </c>
    </row>
    <row r="2973" spans="1:15" x14ac:dyDescent="0.3">
      <c r="A2973" s="73">
        <v>46311</v>
      </c>
      <c r="B2973" s="67" t="s">
        <v>2090</v>
      </c>
      <c r="C2973" s="68" t="s">
        <v>2811</v>
      </c>
      <c r="D2973" s="68" t="s">
        <v>7087</v>
      </c>
      <c r="E2973" s="67" t="s">
        <v>7088</v>
      </c>
      <c r="F2973" s="69">
        <v>4.2270000000000003</v>
      </c>
      <c r="G2973" s="70">
        <v>3.8022</v>
      </c>
      <c r="H2973" s="70">
        <v>16.087900000000001</v>
      </c>
      <c r="I2973" s="73">
        <v>45994</v>
      </c>
      <c r="J2973" s="73">
        <v>47820</v>
      </c>
      <c r="K2973" s="69">
        <v>3.41</v>
      </c>
      <c r="L2973" s="68" t="s">
        <v>2609</v>
      </c>
      <c r="M2973" s="71">
        <v>7.7000000000000002E-3</v>
      </c>
      <c r="N2973" t="str">
        <f>_xll.IMDP("BND",D2973,$N$1,A2973)</f>
        <v>일반</v>
      </c>
      <c r="O2973">
        <f t="shared" si="46"/>
        <v>2.9276940000000001E-2</v>
      </c>
    </row>
    <row r="2974" spans="1:15" x14ac:dyDescent="0.3">
      <c r="A2974" s="73">
        <v>46311</v>
      </c>
      <c r="B2974" s="67" t="s">
        <v>2090</v>
      </c>
      <c r="C2974" s="68" t="s">
        <v>2811</v>
      </c>
      <c r="D2974" s="68" t="s">
        <v>7089</v>
      </c>
      <c r="E2974" s="67" t="s">
        <v>7090</v>
      </c>
      <c r="F2974" s="69">
        <v>4.2290000000000001</v>
      </c>
      <c r="G2974" s="70">
        <v>3.9058999999999999</v>
      </c>
      <c r="H2974" s="70">
        <v>16.900700000000001</v>
      </c>
      <c r="I2974" s="73">
        <v>46031</v>
      </c>
      <c r="J2974" s="73">
        <v>47857</v>
      </c>
      <c r="K2974" s="69">
        <v>3.33</v>
      </c>
      <c r="L2974" s="68" t="s">
        <v>2609</v>
      </c>
      <c r="M2974" s="71">
        <v>7.1999999999999998E-3</v>
      </c>
      <c r="N2974" t="str">
        <f>_xll.IMDP("BND",D2974,$N$1,A2974)</f>
        <v>일반</v>
      </c>
      <c r="O2974">
        <f t="shared" si="46"/>
        <v>2.8122479999999998E-2</v>
      </c>
    </row>
    <row r="2975" spans="1:15" x14ac:dyDescent="0.3">
      <c r="A2975" s="73">
        <v>46311</v>
      </c>
      <c r="B2975" s="67" t="s">
        <v>2090</v>
      </c>
      <c r="C2975" s="68" t="s">
        <v>2811</v>
      </c>
      <c r="D2975" s="68" t="s">
        <v>7091</v>
      </c>
      <c r="E2975" s="67" t="s">
        <v>7092</v>
      </c>
      <c r="F2975" s="69">
        <v>4.4560000000000004</v>
      </c>
      <c r="G2975" s="70">
        <v>18.871600000000001</v>
      </c>
      <c r="H2975" s="70">
        <v>546.44659999999999</v>
      </c>
      <c r="I2975" s="73">
        <v>46058</v>
      </c>
      <c r="J2975" s="73">
        <v>60668</v>
      </c>
      <c r="K2975" s="69">
        <v>3.83</v>
      </c>
      <c r="L2975" s="68" t="s">
        <v>2609</v>
      </c>
      <c r="M2975" s="71">
        <v>2.3999999999999998E-3</v>
      </c>
      <c r="N2975" t="str">
        <f>_xll.IMDP("BND",D2975,$N$1,A2975)</f>
        <v>일반</v>
      </c>
      <c r="O2975">
        <f t="shared" si="46"/>
        <v>4.529184E-2</v>
      </c>
    </row>
    <row r="2976" spans="1:15" x14ac:dyDescent="0.3">
      <c r="A2976" s="73">
        <v>46311</v>
      </c>
      <c r="B2976" s="67" t="s">
        <v>2090</v>
      </c>
      <c r="C2976" s="68" t="s">
        <v>2811</v>
      </c>
      <c r="D2976" s="68" t="s">
        <v>1458</v>
      </c>
      <c r="E2976" s="67" t="s">
        <v>1459</v>
      </c>
      <c r="F2976" s="69">
        <v>4.24</v>
      </c>
      <c r="G2976" s="70">
        <v>3.9950000000000001</v>
      </c>
      <c r="H2976" s="70">
        <v>17.8185</v>
      </c>
      <c r="I2976" s="73">
        <v>46085</v>
      </c>
      <c r="J2976" s="73">
        <v>47911</v>
      </c>
      <c r="K2976" s="69">
        <v>3.7</v>
      </c>
      <c r="L2976" s="68" t="s">
        <v>2609</v>
      </c>
      <c r="M2976" s="71">
        <v>5.0000000000000001E-3</v>
      </c>
      <c r="N2976" t="str">
        <f>_xll.IMDP("BND",D2976,$N$1,A2976)</f>
        <v>일반</v>
      </c>
      <c r="O2976">
        <f t="shared" si="46"/>
        <v>1.9975E-2</v>
      </c>
    </row>
    <row r="2977" spans="1:15" x14ac:dyDescent="0.3">
      <c r="A2977" s="73">
        <v>46311</v>
      </c>
      <c r="B2977" s="67" t="s">
        <v>2090</v>
      </c>
      <c r="C2977" s="68" t="s">
        <v>2811</v>
      </c>
      <c r="D2977" s="68" t="s">
        <v>7093</v>
      </c>
      <c r="E2977" s="67" t="s">
        <v>7094</v>
      </c>
      <c r="F2977" s="69">
        <v>4.242</v>
      </c>
      <c r="G2977" s="70">
        <v>4.0568</v>
      </c>
      <c r="H2977" s="70">
        <v>18.370699999999999</v>
      </c>
      <c r="I2977" s="73">
        <v>46115</v>
      </c>
      <c r="J2977" s="73">
        <v>47941</v>
      </c>
      <c r="K2977" s="69">
        <v>3.93</v>
      </c>
      <c r="L2977" s="68" t="s">
        <v>2609</v>
      </c>
      <c r="M2977" s="71">
        <v>4.5999999999999999E-3</v>
      </c>
      <c r="N2977" t="str">
        <f>_xll.IMDP("BND",D2977,$N$1,A2977)</f>
        <v>일반</v>
      </c>
      <c r="O2977">
        <f t="shared" si="46"/>
        <v>1.8661279999999999E-2</v>
      </c>
    </row>
    <row r="2978" spans="1:15" x14ac:dyDescent="0.3">
      <c r="A2978" s="73">
        <v>46311</v>
      </c>
      <c r="B2978" s="67" t="s">
        <v>2090</v>
      </c>
      <c r="C2978" s="68" t="s">
        <v>2811</v>
      </c>
      <c r="D2978" s="68" t="s">
        <v>7095</v>
      </c>
      <c r="E2978" s="67" t="s">
        <v>7096</v>
      </c>
      <c r="F2978" s="69">
        <v>4.3150000000000004</v>
      </c>
      <c r="G2978" s="70">
        <v>7.7744999999999997</v>
      </c>
      <c r="H2978" s="70">
        <v>70.549300000000002</v>
      </c>
      <c r="I2978" s="73">
        <v>46149</v>
      </c>
      <c r="J2978" s="73">
        <v>49802</v>
      </c>
      <c r="K2978" s="69">
        <v>4.1399999999999997</v>
      </c>
      <c r="L2978" s="68" t="s">
        <v>2609</v>
      </c>
      <c r="M2978" s="71">
        <v>1.38E-2</v>
      </c>
      <c r="N2978" t="str">
        <f>_xll.IMDP("BND",D2978,$N$1,A2978)</f>
        <v>일반</v>
      </c>
      <c r="O2978">
        <f t="shared" si="46"/>
        <v>0.1072881</v>
      </c>
    </row>
    <row r="2979" spans="1:15" x14ac:dyDescent="0.3">
      <c r="A2979" s="73">
        <v>46311</v>
      </c>
      <c r="B2979" s="67" t="s">
        <v>2090</v>
      </c>
      <c r="C2979" s="68" t="s">
        <v>2811</v>
      </c>
      <c r="D2979" s="68" t="s">
        <v>7097</v>
      </c>
      <c r="E2979" s="67" t="s">
        <v>7098</v>
      </c>
      <c r="F2979" s="69">
        <v>4.3179999999999996</v>
      </c>
      <c r="G2979" s="70">
        <v>7.8094999999999999</v>
      </c>
      <c r="H2979" s="70">
        <v>71.201099999999997</v>
      </c>
      <c r="I2979" s="73">
        <v>46174</v>
      </c>
      <c r="J2979" s="73">
        <v>49827</v>
      </c>
      <c r="K2979" s="69">
        <v>4.26</v>
      </c>
      <c r="L2979" s="68" t="s">
        <v>2609</v>
      </c>
      <c r="M2979" s="71">
        <v>6.8999999999999999E-3</v>
      </c>
      <c r="N2979" t="str">
        <f>_xll.IMDP("BND",D2979,$N$1,A2979)</f>
        <v>일반</v>
      </c>
      <c r="O2979">
        <f t="shared" si="46"/>
        <v>5.3885549999999997E-2</v>
      </c>
    </row>
    <row r="2980" spans="1:15" x14ac:dyDescent="0.3">
      <c r="A2980" s="73">
        <v>46311</v>
      </c>
      <c r="B2980" s="67" t="s">
        <v>2090</v>
      </c>
      <c r="C2980" s="68" t="s">
        <v>2811</v>
      </c>
      <c r="D2980" s="68" t="s">
        <v>14082</v>
      </c>
      <c r="E2980" s="67" t="s">
        <v>14083</v>
      </c>
      <c r="F2980" s="69">
        <v>4.1669999999999998</v>
      </c>
      <c r="G2980" s="70">
        <v>2.5406</v>
      </c>
      <c r="H2980" s="70">
        <v>7.3014999999999999</v>
      </c>
      <c r="I2980" s="73">
        <v>46205</v>
      </c>
      <c r="J2980" s="73">
        <v>47301</v>
      </c>
      <c r="K2980" s="69">
        <v>4.1399999999999997</v>
      </c>
      <c r="L2980" s="68" t="s">
        <v>2609</v>
      </c>
      <c r="M2980" s="71">
        <v>2.0899999999999998E-2</v>
      </c>
      <c r="N2980" t="str">
        <f>_xll.IMDP("BND",D2980,$N$1,A2980)</f>
        <v>일반</v>
      </c>
      <c r="O2980">
        <f t="shared" si="46"/>
        <v>5.3098539999999993E-2</v>
      </c>
    </row>
    <row r="2981" spans="1:15" x14ac:dyDescent="0.3">
      <c r="A2981" s="73">
        <v>46311</v>
      </c>
      <c r="B2981" s="67" t="s">
        <v>2090</v>
      </c>
      <c r="C2981" s="68" t="s">
        <v>2811</v>
      </c>
      <c r="D2981" s="68" t="s">
        <v>14668</v>
      </c>
      <c r="E2981" s="67" t="s">
        <v>14669</v>
      </c>
      <c r="F2981" s="69">
        <v>4.2670000000000003</v>
      </c>
      <c r="G2981" s="70">
        <v>5.0568999999999997</v>
      </c>
      <c r="H2981" s="70">
        <v>29.037800000000001</v>
      </c>
      <c r="I2981" s="73">
        <v>46238</v>
      </c>
      <c r="J2981" s="73">
        <v>48430</v>
      </c>
      <c r="K2981" s="69">
        <v>4.33</v>
      </c>
      <c r="L2981" s="68" t="s">
        <v>2609</v>
      </c>
      <c r="M2981" s="71">
        <v>2.3E-3</v>
      </c>
      <c r="N2981" t="str">
        <f>_xll.IMDP("BND",D2981,$N$1,A2981)</f>
        <v>일반</v>
      </c>
      <c r="O2981">
        <f t="shared" si="46"/>
        <v>1.163087E-2</v>
      </c>
    </row>
    <row r="2982" spans="1:15" x14ac:dyDescent="0.3">
      <c r="A2982" s="73">
        <v>46311</v>
      </c>
      <c r="B2982" s="67" t="s">
        <v>2090</v>
      </c>
      <c r="C2982" s="68" t="s">
        <v>2811</v>
      </c>
      <c r="D2982" s="68" t="s">
        <v>15174</v>
      </c>
      <c r="E2982" s="67" t="s">
        <v>15175</v>
      </c>
      <c r="F2982" s="69">
        <v>4.4260000000000002</v>
      </c>
      <c r="G2982" s="70">
        <v>19.7181</v>
      </c>
      <c r="H2982" s="70">
        <v>640.6345</v>
      </c>
      <c r="I2982" s="73">
        <v>46266</v>
      </c>
      <c r="J2982" s="73">
        <v>64529</v>
      </c>
      <c r="K2982" s="69">
        <v>4.74</v>
      </c>
      <c r="L2982" s="68" t="s">
        <v>2609</v>
      </c>
      <c r="M2982" s="71">
        <v>4.8999999999999998E-3</v>
      </c>
      <c r="N2982" t="str">
        <f>_xll.IMDP("BND",D2982,$N$1,A2982)</f>
        <v>일반</v>
      </c>
      <c r="O2982">
        <f t="shared" si="46"/>
        <v>9.6618689999999993E-2</v>
      </c>
    </row>
    <row r="2983" spans="1:15" x14ac:dyDescent="0.3">
      <c r="A2983" s="73">
        <v>46311</v>
      </c>
      <c r="B2983" s="67" t="s">
        <v>2090</v>
      </c>
      <c r="C2983" s="68" t="s">
        <v>2811</v>
      </c>
      <c r="D2983" s="68" t="s">
        <v>15921</v>
      </c>
      <c r="E2983" s="67" t="s">
        <v>15922</v>
      </c>
      <c r="F2983" s="69">
        <v>4.2149999999999999</v>
      </c>
      <c r="G2983" s="70">
        <v>3.1850000000000001</v>
      </c>
      <c r="H2983" s="70">
        <v>11.4024</v>
      </c>
      <c r="I2983" s="73">
        <v>46297</v>
      </c>
      <c r="J2983" s="73">
        <v>47575</v>
      </c>
      <c r="K2983" s="69">
        <v>4.38</v>
      </c>
      <c r="L2983" s="68" t="s">
        <v>2609</v>
      </c>
      <c r="M2983" s="71">
        <v>7.9000000000000008E-3</v>
      </c>
      <c r="N2983" t="str">
        <f>_xll.IMDP("BND",D2983,$N$1,A2983)</f>
        <v>일반</v>
      </c>
      <c r="O2983">
        <f t="shared" si="46"/>
        <v>2.5161500000000003E-2</v>
      </c>
    </row>
    <row r="2984" spans="1:15" x14ac:dyDescent="0.3">
      <c r="A2984" s="73">
        <v>46311</v>
      </c>
      <c r="B2984" s="67" t="s">
        <v>2090</v>
      </c>
      <c r="C2984" s="68" t="s">
        <v>2811</v>
      </c>
      <c r="D2984" s="68" t="s">
        <v>7099</v>
      </c>
      <c r="E2984" s="67" t="s">
        <v>7100</v>
      </c>
      <c r="F2984" s="69">
        <v>4.3739999999999997</v>
      </c>
      <c r="G2984" s="70">
        <v>10.3872</v>
      </c>
      <c r="H2984" s="70">
        <v>137.3569</v>
      </c>
      <c r="I2984" s="73">
        <v>40715</v>
      </c>
      <c r="J2984" s="73">
        <v>51673</v>
      </c>
      <c r="K2984" s="69">
        <v>4.8600000000000003</v>
      </c>
      <c r="L2984" s="68" t="s">
        <v>2609</v>
      </c>
      <c r="M2984" s="71">
        <v>3.0000000000000001E-3</v>
      </c>
      <c r="N2984" t="str">
        <f>_xll.IMDP("BND",D2984,$N$1,A2984)</f>
        <v>일반</v>
      </c>
      <c r="O2984">
        <f t="shared" si="46"/>
        <v>3.1161600000000001E-2</v>
      </c>
    </row>
    <row r="2985" spans="1:15" x14ac:dyDescent="0.3">
      <c r="A2985" s="73">
        <v>46311</v>
      </c>
      <c r="B2985" s="67" t="s">
        <v>2090</v>
      </c>
      <c r="C2985" s="68" t="s">
        <v>2811</v>
      </c>
      <c r="D2985" s="68" t="s">
        <v>7101</v>
      </c>
      <c r="E2985" s="67" t="s">
        <v>7102</v>
      </c>
      <c r="F2985" s="69">
        <v>4.2699999999999996</v>
      </c>
      <c r="G2985" s="70">
        <v>4.6578999999999997</v>
      </c>
      <c r="H2985" s="70">
        <v>23.7102</v>
      </c>
      <c r="I2985" s="73">
        <v>40917</v>
      </c>
      <c r="J2985" s="73">
        <v>48222</v>
      </c>
      <c r="K2985" s="69">
        <v>4.38</v>
      </c>
      <c r="L2985" s="68" t="s">
        <v>2609</v>
      </c>
      <c r="M2985" s="71">
        <v>2.3E-3</v>
      </c>
      <c r="N2985" t="str">
        <f>_xll.IMDP("BND",D2985,$N$1,A2985)</f>
        <v>일반</v>
      </c>
      <c r="O2985">
        <f t="shared" si="46"/>
        <v>1.0713169999999999E-2</v>
      </c>
    </row>
    <row r="2986" spans="1:15" x14ac:dyDescent="0.3">
      <c r="A2986" s="73">
        <v>46311</v>
      </c>
      <c r="B2986" s="67" t="s">
        <v>2090</v>
      </c>
      <c r="C2986" s="68" t="s">
        <v>2811</v>
      </c>
      <c r="D2986" s="68" t="s">
        <v>770</v>
      </c>
      <c r="E2986" s="67" t="s">
        <v>772</v>
      </c>
      <c r="F2986" s="69">
        <v>4.2709999999999999</v>
      </c>
      <c r="G2986" s="70">
        <v>4.7237999999999998</v>
      </c>
      <c r="H2986" s="70">
        <v>24.393899999999999</v>
      </c>
      <c r="I2986" s="73">
        <v>40946</v>
      </c>
      <c r="J2986" s="73">
        <v>48251</v>
      </c>
      <c r="K2986" s="69">
        <v>4.33</v>
      </c>
      <c r="L2986" s="68" t="s">
        <v>2609</v>
      </c>
      <c r="M2986" s="71">
        <v>5.5999999999999999E-3</v>
      </c>
      <c r="N2986" t="str">
        <f>_xll.IMDP("BND",D2986,$N$1,A2986)</f>
        <v>일반</v>
      </c>
      <c r="O2986">
        <f t="shared" si="46"/>
        <v>2.6453279999999999E-2</v>
      </c>
    </row>
    <row r="2987" spans="1:15" x14ac:dyDescent="0.3">
      <c r="A2987" s="73">
        <v>46311</v>
      </c>
      <c r="B2987" s="67" t="s">
        <v>2090</v>
      </c>
      <c r="C2987" s="68" t="s">
        <v>2811</v>
      </c>
      <c r="D2987" s="68" t="s">
        <v>2061</v>
      </c>
      <c r="E2987" s="67" t="s">
        <v>2062</v>
      </c>
      <c r="F2987" s="69">
        <v>4.2709999999999999</v>
      </c>
      <c r="G2987" s="70">
        <v>4.8048000000000002</v>
      </c>
      <c r="H2987" s="70">
        <v>25.2499</v>
      </c>
      <c r="I2987" s="73">
        <v>40981</v>
      </c>
      <c r="J2987" s="73">
        <v>48286</v>
      </c>
      <c r="K2987" s="69">
        <v>4.34</v>
      </c>
      <c r="L2987" s="68" t="s">
        <v>2609</v>
      </c>
      <c r="M2987" s="71">
        <v>5.5999999999999999E-3</v>
      </c>
      <c r="N2987" t="str">
        <f>_xll.IMDP("BND",D2987,$N$1,A2987)</f>
        <v>일반</v>
      </c>
      <c r="O2987">
        <f t="shared" si="46"/>
        <v>2.6906880000000001E-2</v>
      </c>
    </row>
    <row r="2988" spans="1:15" x14ac:dyDescent="0.3">
      <c r="A2988" s="73">
        <v>46311</v>
      </c>
      <c r="B2988" s="67" t="s">
        <v>2090</v>
      </c>
      <c r="C2988" s="68" t="s">
        <v>2811</v>
      </c>
      <c r="D2988" s="68" t="s">
        <v>1265</v>
      </c>
      <c r="E2988" s="67" t="s">
        <v>1266</v>
      </c>
      <c r="F2988" s="69">
        <v>4.2709999999999999</v>
      </c>
      <c r="G2988" s="70">
        <v>4.8361999999999998</v>
      </c>
      <c r="H2988" s="70">
        <v>25.651</v>
      </c>
      <c r="I2988" s="73">
        <v>41002</v>
      </c>
      <c r="J2988" s="73">
        <v>48307</v>
      </c>
      <c r="K2988" s="69">
        <v>4.41</v>
      </c>
      <c r="L2988" s="68" t="s">
        <v>2609</v>
      </c>
      <c r="M2988" s="71">
        <v>4.7000000000000002E-3</v>
      </c>
      <c r="N2988" t="str">
        <f>_xll.IMDP("BND",D2988,$N$1,A2988)</f>
        <v>일반</v>
      </c>
      <c r="O2988">
        <f t="shared" si="46"/>
        <v>2.2730139999999999E-2</v>
      </c>
    </row>
    <row r="2989" spans="1:15" x14ac:dyDescent="0.3">
      <c r="A2989" s="73">
        <v>46311</v>
      </c>
      <c r="B2989" s="67" t="s">
        <v>2090</v>
      </c>
      <c r="C2989" s="68" t="s">
        <v>2811</v>
      </c>
      <c r="D2989" s="68" t="s">
        <v>2023</v>
      </c>
      <c r="E2989" s="67" t="s">
        <v>2024</v>
      </c>
      <c r="F2989" s="69">
        <v>4.266</v>
      </c>
      <c r="G2989" s="70">
        <v>5.1868999999999996</v>
      </c>
      <c r="H2989" s="70">
        <v>30.092400000000001</v>
      </c>
      <c r="I2989" s="73">
        <v>41131</v>
      </c>
      <c r="J2989" s="73">
        <v>48436</v>
      </c>
      <c r="K2989" s="69">
        <v>3.43</v>
      </c>
      <c r="L2989" s="68" t="s">
        <v>2609</v>
      </c>
      <c r="M2989" s="71">
        <v>6.7000000000000002E-3</v>
      </c>
      <c r="N2989" t="str">
        <f>_xll.IMDP("BND",D2989,$N$1,A2989)</f>
        <v>일반</v>
      </c>
      <c r="O2989">
        <f t="shared" si="46"/>
        <v>3.4752230000000002E-2</v>
      </c>
    </row>
    <row r="2990" spans="1:15" x14ac:dyDescent="0.3">
      <c r="A2990" s="73">
        <v>46311</v>
      </c>
      <c r="B2990" s="67" t="s">
        <v>2090</v>
      </c>
      <c r="C2990" s="68" t="s">
        <v>2811</v>
      </c>
      <c r="D2990" s="68" t="s">
        <v>7103</v>
      </c>
      <c r="E2990" s="67" t="s">
        <v>7104</v>
      </c>
      <c r="F2990" s="69">
        <v>4.2629999999999999</v>
      </c>
      <c r="G2990" s="70">
        <v>5.3779000000000003</v>
      </c>
      <c r="H2990" s="70">
        <v>32.072600000000001</v>
      </c>
      <c r="I2990" s="73">
        <v>41191</v>
      </c>
      <c r="J2990" s="73">
        <v>48496</v>
      </c>
      <c r="K2990" s="69">
        <v>3.21</v>
      </c>
      <c r="L2990" s="68" t="s">
        <v>2609</v>
      </c>
      <c r="M2990" s="71">
        <v>4.4000000000000003E-3</v>
      </c>
      <c r="N2990" t="str">
        <f>_xll.IMDP("BND",D2990,$N$1,A2990)</f>
        <v>일반</v>
      </c>
      <c r="O2990">
        <f t="shared" si="46"/>
        <v>2.3662760000000001E-2</v>
      </c>
    </row>
    <row r="2991" spans="1:15" x14ac:dyDescent="0.3">
      <c r="A2991" s="73">
        <v>46311</v>
      </c>
      <c r="B2991" s="67" t="s">
        <v>2090</v>
      </c>
      <c r="C2991" s="68" t="s">
        <v>2811</v>
      </c>
      <c r="D2991" s="68" t="s">
        <v>7105</v>
      </c>
      <c r="E2991" s="67" t="s">
        <v>7106</v>
      </c>
      <c r="F2991" s="69">
        <v>4.4550000000000001</v>
      </c>
      <c r="G2991" s="70">
        <v>15.8391</v>
      </c>
      <c r="H2991" s="70">
        <v>345.2842</v>
      </c>
      <c r="I2991" s="73">
        <v>41226</v>
      </c>
      <c r="J2991" s="73">
        <v>55836</v>
      </c>
      <c r="K2991" s="69">
        <v>3.52</v>
      </c>
      <c r="L2991" s="68" t="s">
        <v>2609</v>
      </c>
      <c r="M2991" s="71">
        <v>3.5999999999999999E-3</v>
      </c>
      <c r="N2991" t="str">
        <f>_xll.IMDP("BND",D2991,$N$1,A2991)</f>
        <v>일반</v>
      </c>
      <c r="O2991">
        <f t="shared" si="46"/>
        <v>5.7020759999999997E-2</v>
      </c>
    </row>
    <row r="2992" spans="1:15" x14ac:dyDescent="0.3">
      <c r="A2992" s="73">
        <v>46311</v>
      </c>
      <c r="B2992" s="67" t="s">
        <v>2090</v>
      </c>
      <c r="C2992" s="68" t="s">
        <v>2811</v>
      </c>
      <c r="D2992" s="68" t="s">
        <v>7107</v>
      </c>
      <c r="E2992" s="67" t="s">
        <v>7108</v>
      </c>
      <c r="F2992" s="69">
        <v>4.3840000000000003</v>
      </c>
      <c r="G2992" s="70">
        <v>11.8222</v>
      </c>
      <c r="H2992" s="70">
        <v>174.23949999999999</v>
      </c>
      <c r="I2992" s="73">
        <v>41254</v>
      </c>
      <c r="J2992" s="73">
        <v>52211</v>
      </c>
      <c r="K2992" s="69">
        <v>3.47</v>
      </c>
      <c r="L2992" s="68" t="s">
        <v>2609</v>
      </c>
      <c r="M2992" s="71">
        <v>2.5000000000000001E-3</v>
      </c>
      <c r="N2992" t="str">
        <f>_xll.IMDP("BND",D2992,$N$1,A2992)</f>
        <v>일반</v>
      </c>
      <c r="O2992">
        <f t="shared" si="46"/>
        <v>2.9555500000000002E-2</v>
      </c>
    </row>
    <row r="2993" spans="1:15" x14ac:dyDescent="0.3">
      <c r="A2993" s="73">
        <v>46311</v>
      </c>
      <c r="B2993" s="67" t="s">
        <v>2090</v>
      </c>
      <c r="C2993" s="68" t="s">
        <v>2811</v>
      </c>
      <c r="D2993" s="68" t="s">
        <v>7109</v>
      </c>
      <c r="E2993" s="67" t="s">
        <v>7110</v>
      </c>
      <c r="F2993" s="69">
        <v>3.9910000000000001</v>
      </c>
      <c r="G2993" s="70">
        <v>1.1721999999999999</v>
      </c>
      <c r="H2993" s="70">
        <v>1.9677</v>
      </c>
      <c r="I2993" s="73">
        <v>41282</v>
      </c>
      <c r="J2993" s="73">
        <v>46760</v>
      </c>
      <c r="K2993" s="69">
        <v>3.33</v>
      </c>
      <c r="L2993" s="68" t="s">
        <v>2609</v>
      </c>
      <c r="M2993" s="71">
        <v>7.0000000000000001E-3</v>
      </c>
      <c r="N2993" t="str">
        <f>_xll.IMDP("BND",D2993,$N$1,A2993)</f>
        <v>일반</v>
      </c>
      <c r="O2993">
        <f t="shared" si="46"/>
        <v>8.2053999999999998E-3</v>
      </c>
    </row>
    <row r="2994" spans="1:15" x14ac:dyDescent="0.3">
      <c r="A2994" s="73">
        <v>46311</v>
      </c>
      <c r="B2994" s="67" t="s">
        <v>2090</v>
      </c>
      <c r="C2994" s="68" t="s">
        <v>2811</v>
      </c>
      <c r="D2994" s="68" t="s">
        <v>7111</v>
      </c>
      <c r="E2994" s="67" t="s">
        <v>7112</v>
      </c>
      <c r="F2994" s="69">
        <v>4.2640000000000002</v>
      </c>
      <c r="G2994" s="70">
        <v>5.6920000000000002</v>
      </c>
      <c r="H2994" s="70">
        <v>36.144300000000001</v>
      </c>
      <c r="I2994" s="73">
        <v>41345</v>
      </c>
      <c r="J2994" s="73">
        <v>48650</v>
      </c>
      <c r="K2994" s="69">
        <v>3.3</v>
      </c>
      <c r="L2994" s="68" t="s">
        <v>2609</v>
      </c>
      <c r="M2994" s="71">
        <v>6.6E-3</v>
      </c>
      <c r="N2994" t="str">
        <f>_xll.IMDP("BND",D2994,$N$1,A2994)</f>
        <v>일반</v>
      </c>
      <c r="O2994">
        <f t="shared" si="46"/>
        <v>3.7567200000000002E-2</v>
      </c>
    </row>
    <row r="2995" spans="1:15" x14ac:dyDescent="0.3">
      <c r="A2995" s="73">
        <v>46311</v>
      </c>
      <c r="B2995" s="67" t="s">
        <v>2090</v>
      </c>
      <c r="C2995" s="68" t="s">
        <v>2811</v>
      </c>
      <c r="D2995" s="68" t="s">
        <v>7113</v>
      </c>
      <c r="E2995" s="67" t="s">
        <v>7114</v>
      </c>
      <c r="F2995" s="69">
        <v>4.2629999999999999</v>
      </c>
      <c r="G2995" s="70">
        <v>5.7679</v>
      </c>
      <c r="H2995" s="70">
        <v>36.985599999999998</v>
      </c>
      <c r="I2995" s="73">
        <v>41368</v>
      </c>
      <c r="J2995" s="73">
        <v>48673</v>
      </c>
      <c r="K2995" s="69">
        <v>3.2</v>
      </c>
      <c r="L2995" s="68" t="s">
        <v>2609</v>
      </c>
      <c r="M2995" s="71">
        <v>4.4000000000000003E-3</v>
      </c>
      <c r="N2995" t="str">
        <f>_xll.IMDP("BND",D2995,$N$1,A2995)</f>
        <v>일반</v>
      </c>
      <c r="O2995">
        <f t="shared" si="46"/>
        <v>2.537876E-2</v>
      </c>
    </row>
    <row r="2996" spans="1:15" x14ac:dyDescent="0.3">
      <c r="A2996" s="73">
        <v>46311</v>
      </c>
      <c r="B2996" s="67" t="s">
        <v>2090</v>
      </c>
      <c r="C2996" s="68" t="s">
        <v>2811</v>
      </c>
      <c r="D2996" s="68" t="s">
        <v>7115</v>
      </c>
      <c r="E2996" s="67" t="s">
        <v>7116</v>
      </c>
      <c r="F2996" s="69">
        <v>4.0940000000000003</v>
      </c>
      <c r="G2996" s="70">
        <v>1.7961</v>
      </c>
      <c r="H2996" s="70">
        <v>3.7490000000000001</v>
      </c>
      <c r="I2996" s="73">
        <v>41523</v>
      </c>
      <c r="J2996" s="73">
        <v>47002</v>
      </c>
      <c r="K2996" s="69">
        <v>3.96</v>
      </c>
      <c r="L2996" s="68" t="s">
        <v>2609</v>
      </c>
      <c r="M2996" s="71">
        <v>2.3E-3</v>
      </c>
      <c r="N2996" t="str">
        <f>_xll.IMDP("BND",D2996,$N$1,A2996)</f>
        <v>일반</v>
      </c>
      <c r="O2996">
        <f t="shared" si="46"/>
        <v>4.1310299999999999E-3</v>
      </c>
    </row>
    <row r="2997" spans="1:15" x14ac:dyDescent="0.3">
      <c r="A2997" s="73">
        <v>46311</v>
      </c>
      <c r="B2997" s="67" t="s">
        <v>2090</v>
      </c>
      <c r="C2997" s="68" t="s">
        <v>2811</v>
      </c>
      <c r="D2997" s="68" t="s">
        <v>7117</v>
      </c>
      <c r="E2997" s="67" t="s">
        <v>7118</v>
      </c>
      <c r="F2997" s="69">
        <v>4.2729999999999997</v>
      </c>
      <c r="G2997" s="70">
        <v>6.3582999999999998</v>
      </c>
      <c r="H2997" s="70">
        <v>45.874000000000002</v>
      </c>
      <c r="I2997" s="73">
        <v>41710</v>
      </c>
      <c r="J2997" s="73">
        <v>49015</v>
      </c>
      <c r="K2997" s="69">
        <v>3.88</v>
      </c>
      <c r="L2997" s="68" t="s">
        <v>2609</v>
      </c>
      <c r="M2997" s="71">
        <v>3.2000000000000002E-3</v>
      </c>
      <c r="N2997" t="str">
        <f>_xll.IMDP("BND",D2997,$N$1,A2997)</f>
        <v>일반</v>
      </c>
      <c r="O2997">
        <f t="shared" si="46"/>
        <v>2.034656E-2</v>
      </c>
    </row>
    <row r="2998" spans="1:15" x14ac:dyDescent="0.3">
      <c r="A2998" s="73">
        <v>46311</v>
      </c>
      <c r="B2998" s="67" t="s">
        <v>2090</v>
      </c>
      <c r="C2998" s="68" t="s">
        <v>2811</v>
      </c>
      <c r="D2998" s="68" t="s">
        <v>7119</v>
      </c>
      <c r="E2998" s="67" t="s">
        <v>7120</v>
      </c>
      <c r="F2998" s="69">
        <v>4.1790000000000003</v>
      </c>
      <c r="G2998" s="70">
        <v>2.6410999999999998</v>
      </c>
      <c r="H2998" s="70">
        <v>7.8678999999999997</v>
      </c>
      <c r="I2998" s="73">
        <v>41859</v>
      </c>
      <c r="J2998" s="73">
        <v>47338</v>
      </c>
      <c r="K2998" s="69">
        <v>3.36</v>
      </c>
      <c r="L2998" s="68" t="s">
        <v>2609</v>
      </c>
      <c r="M2998" s="71">
        <v>1.0500000000000001E-2</v>
      </c>
      <c r="N2998" t="str">
        <f>_xll.IMDP("BND",D2998,$N$1,A2998)</f>
        <v>일반</v>
      </c>
      <c r="O2998">
        <f t="shared" si="46"/>
        <v>2.7731550000000001E-2</v>
      </c>
    </row>
    <row r="2999" spans="1:15" x14ac:dyDescent="0.3">
      <c r="A2999" s="73">
        <v>46311</v>
      </c>
      <c r="B2999" s="67" t="s">
        <v>2090</v>
      </c>
      <c r="C2999" s="68" t="s">
        <v>2811</v>
      </c>
      <c r="D2999" s="68" t="s">
        <v>1697</v>
      </c>
      <c r="E2999" s="67" t="s">
        <v>1890</v>
      </c>
      <c r="F2999" s="69">
        <v>4.2830000000000004</v>
      </c>
      <c r="G2999" s="70">
        <v>7.3116000000000003</v>
      </c>
      <c r="H2999" s="70">
        <v>59.571199999999997</v>
      </c>
      <c r="I2999" s="73">
        <v>42041</v>
      </c>
      <c r="J2999" s="73">
        <v>49346</v>
      </c>
      <c r="K2999" s="69">
        <v>2.57</v>
      </c>
      <c r="L2999" s="68" t="s">
        <v>2609</v>
      </c>
      <c r="M2999" s="71">
        <v>8.9999999999999993E-3</v>
      </c>
      <c r="N2999" t="str">
        <f>_xll.IMDP("BND",D2999,$N$1,A2999)</f>
        <v>일반</v>
      </c>
      <c r="O2999">
        <f t="shared" si="46"/>
        <v>6.5804399999999999E-2</v>
      </c>
    </row>
    <row r="3000" spans="1:15" x14ac:dyDescent="0.3">
      <c r="A3000" s="73">
        <v>46311</v>
      </c>
      <c r="B3000" s="67" t="s">
        <v>2090</v>
      </c>
      <c r="C3000" s="68" t="s">
        <v>2811</v>
      </c>
      <c r="D3000" s="68" t="s">
        <v>7121</v>
      </c>
      <c r="E3000" s="67" t="s">
        <v>7122</v>
      </c>
      <c r="F3000" s="69">
        <v>4.2969999999999997</v>
      </c>
      <c r="G3000" s="70">
        <v>7.8038999999999996</v>
      </c>
      <c r="H3000" s="70">
        <v>67.908299999999997</v>
      </c>
      <c r="I3000" s="73">
        <v>42263</v>
      </c>
      <c r="J3000" s="73">
        <v>49568</v>
      </c>
      <c r="K3000" s="69">
        <v>2.57</v>
      </c>
      <c r="L3000" s="68" t="s">
        <v>2609</v>
      </c>
      <c r="M3000" s="71">
        <v>6.4999999999999997E-3</v>
      </c>
      <c r="N3000" t="str">
        <f>_xll.IMDP("BND",D3000,$N$1,A3000)</f>
        <v>일반</v>
      </c>
      <c r="O3000">
        <f t="shared" si="46"/>
        <v>5.0725349999999995E-2</v>
      </c>
    </row>
    <row r="3001" spans="1:15" x14ac:dyDescent="0.3">
      <c r="A3001" s="73">
        <v>46311</v>
      </c>
      <c r="B3001" s="67" t="s">
        <v>2090</v>
      </c>
      <c r="C3001" s="68" t="s">
        <v>2811</v>
      </c>
      <c r="D3001" s="68" t="s">
        <v>7123</v>
      </c>
      <c r="E3001" s="67" t="s">
        <v>7124</v>
      </c>
      <c r="F3001" s="69">
        <v>4.22</v>
      </c>
      <c r="G3001" s="70">
        <v>3.7671999999999999</v>
      </c>
      <c r="H3001" s="70">
        <v>15.6273</v>
      </c>
      <c r="I3001" s="73">
        <v>42298</v>
      </c>
      <c r="J3001" s="73">
        <v>47777</v>
      </c>
      <c r="K3001" s="69">
        <v>2.2999999999999998</v>
      </c>
      <c r="L3001" s="68" t="s">
        <v>2609</v>
      </c>
      <c r="M3001" s="71">
        <v>1.0800000000000001E-2</v>
      </c>
      <c r="N3001" t="str">
        <f>_xll.IMDP("BND",D3001,$N$1,A3001)</f>
        <v>일반</v>
      </c>
      <c r="O3001">
        <f t="shared" si="46"/>
        <v>4.0685760000000001E-2</v>
      </c>
    </row>
    <row r="3002" spans="1:15" x14ac:dyDescent="0.3">
      <c r="A3002" s="73">
        <v>46311</v>
      </c>
      <c r="B3002" s="67" t="s">
        <v>2090</v>
      </c>
      <c r="C3002" s="68" t="s">
        <v>2811</v>
      </c>
      <c r="D3002" s="68" t="s">
        <v>7125</v>
      </c>
      <c r="E3002" s="67" t="s">
        <v>7126</v>
      </c>
      <c r="F3002" s="69">
        <v>4.2450000000000001</v>
      </c>
      <c r="G3002" s="70">
        <v>4.2705000000000002</v>
      </c>
      <c r="H3002" s="70">
        <v>20.045999999999999</v>
      </c>
      <c r="I3002" s="73">
        <v>42327</v>
      </c>
      <c r="J3002" s="73">
        <v>47987</v>
      </c>
      <c r="K3002" s="69">
        <v>2.4900000000000002</v>
      </c>
      <c r="L3002" s="68" t="s">
        <v>2609</v>
      </c>
      <c r="M3002" s="71">
        <v>5.5999999999999999E-3</v>
      </c>
      <c r="N3002" t="str">
        <f>_xll.IMDP("BND",D3002,$N$1,A3002)</f>
        <v>일반</v>
      </c>
      <c r="O3002">
        <f t="shared" si="46"/>
        <v>2.39148E-2</v>
      </c>
    </row>
    <row r="3003" spans="1:15" x14ac:dyDescent="0.3">
      <c r="A3003" s="73">
        <v>46311</v>
      </c>
      <c r="B3003" s="67" t="s">
        <v>2090</v>
      </c>
      <c r="C3003" s="68" t="s">
        <v>2811</v>
      </c>
      <c r="D3003" s="68" t="s">
        <v>7127</v>
      </c>
      <c r="E3003" s="67" t="s">
        <v>7128</v>
      </c>
      <c r="F3003" s="69">
        <v>4.226</v>
      </c>
      <c r="G3003" s="70">
        <v>3.9979</v>
      </c>
      <c r="H3003" s="70">
        <v>17.457799999999999</v>
      </c>
      <c r="I3003" s="73">
        <v>42381</v>
      </c>
      <c r="J3003" s="73">
        <v>47860</v>
      </c>
      <c r="K3003" s="69">
        <v>2.2000000000000002</v>
      </c>
      <c r="L3003" s="68" t="s">
        <v>2609</v>
      </c>
      <c r="M3003" s="71">
        <v>8.9999999999999993E-3</v>
      </c>
      <c r="N3003" t="str">
        <f>_xll.IMDP("BND",D3003,$N$1,A3003)</f>
        <v>일반</v>
      </c>
      <c r="O3003">
        <f t="shared" si="46"/>
        <v>3.5981099999999995E-2</v>
      </c>
    </row>
    <row r="3004" spans="1:15" x14ac:dyDescent="0.3">
      <c r="A3004" s="73">
        <v>46311</v>
      </c>
      <c r="B3004" s="67" t="s">
        <v>2090</v>
      </c>
      <c r="C3004" s="68" t="s">
        <v>2811</v>
      </c>
      <c r="D3004" s="68" t="s">
        <v>7129</v>
      </c>
      <c r="E3004" s="67" t="s">
        <v>7130</v>
      </c>
      <c r="F3004" s="69">
        <v>4.4109999999999996</v>
      </c>
      <c r="G3004" s="70">
        <v>15.648400000000001</v>
      </c>
      <c r="H3004" s="70">
        <v>289.69279999999998</v>
      </c>
      <c r="I3004" s="73">
        <v>42578</v>
      </c>
      <c r="J3004" s="73">
        <v>53535</v>
      </c>
      <c r="K3004" s="69">
        <v>1.62</v>
      </c>
      <c r="L3004" s="68" t="s">
        <v>2609</v>
      </c>
      <c r="M3004" s="71">
        <v>4.1000000000000003E-3</v>
      </c>
      <c r="N3004" t="str">
        <f>_xll.IMDP("BND",D3004,$N$1,A3004)</f>
        <v>일반</v>
      </c>
      <c r="O3004">
        <f t="shared" si="46"/>
        <v>6.4158440000000011E-2</v>
      </c>
    </row>
    <row r="3005" spans="1:15" x14ac:dyDescent="0.3">
      <c r="A3005" s="73">
        <v>46311</v>
      </c>
      <c r="B3005" s="67" t="s">
        <v>2090</v>
      </c>
      <c r="C3005" s="68" t="s">
        <v>2811</v>
      </c>
      <c r="D3005" s="68" t="s">
        <v>7131</v>
      </c>
      <c r="E3005" s="67" t="s">
        <v>7132</v>
      </c>
      <c r="F3005" s="69">
        <v>4.3129999999999997</v>
      </c>
      <c r="G3005" s="70">
        <v>8.9795999999999996</v>
      </c>
      <c r="H3005" s="70">
        <v>87.890600000000006</v>
      </c>
      <c r="I3005" s="73">
        <v>42641</v>
      </c>
      <c r="J3005" s="73">
        <v>49946</v>
      </c>
      <c r="K3005" s="69">
        <v>1.6</v>
      </c>
      <c r="L3005" s="68" t="s">
        <v>2609</v>
      </c>
      <c r="M3005" s="71">
        <v>4.0000000000000001E-3</v>
      </c>
      <c r="N3005" t="str">
        <f>_xll.IMDP("BND",D3005,$N$1,A3005)</f>
        <v>일반</v>
      </c>
      <c r="O3005">
        <f t="shared" si="46"/>
        <v>3.5918399999999996E-2</v>
      </c>
    </row>
    <row r="3006" spans="1:15" x14ac:dyDescent="0.3">
      <c r="A3006" s="73">
        <v>46311</v>
      </c>
      <c r="B3006" s="67" t="s">
        <v>2090</v>
      </c>
      <c r="C3006" s="68" t="s">
        <v>2811</v>
      </c>
      <c r="D3006" s="68" t="s">
        <v>7133</v>
      </c>
      <c r="E3006" s="67" t="s">
        <v>7134</v>
      </c>
      <c r="F3006" s="69">
        <v>4.4210000000000003</v>
      </c>
      <c r="G3006" s="70">
        <v>15.1595</v>
      </c>
      <c r="H3006" s="70">
        <v>284.98129999999998</v>
      </c>
      <c r="I3006" s="73">
        <v>42908</v>
      </c>
      <c r="J3006" s="73">
        <v>53865</v>
      </c>
      <c r="K3006" s="69">
        <v>2.29</v>
      </c>
      <c r="L3006" s="68" t="s">
        <v>2609</v>
      </c>
      <c r="M3006" s="71">
        <v>4.3E-3</v>
      </c>
      <c r="N3006" t="str">
        <f>_xll.IMDP("BND",D3006,$N$1,A3006)</f>
        <v>일반</v>
      </c>
      <c r="O3006">
        <f t="shared" si="46"/>
        <v>6.5185850000000004E-2</v>
      </c>
    </row>
    <row r="3007" spans="1:15" x14ac:dyDescent="0.3">
      <c r="A3007" s="73">
        <v>46311</v>
      </c>
      <c r="B3007" s="67" t="s">
        <v>2090</v>
      </c>
      <c r="C3007" s="68" t="s">
        <v>2811</v>
      </c>
      <c r="D3007" s="68" t="s">
        <v>7135</v>
      </c>
      <c r="E3007" s="67" t="s">
        <v>7136</v>
      </c>
      <c r="F3007" s="69">
        <v>4.4269999999999996</v>
      </c>
      <c r="G3007" s="70">
        <v>14.902699999999999</v>
      </c>
      <c r="H3007" s="70">
        <v>285.51569999999998</v>
      </c>
      <c r="I3007" s="73">
        <v>43250</v>
      </c>
      <c r="J3007" s="73">
        <v>54208</v>
      </c>
      <c r="K3007" s="69">
        <v>2.86</v>
      </c>
      <c r="L3007" s="68" t="s">
        <v>2609</v>
      </c>
      <c r="M3007" s="71">
        <v>3.7000000000000002E-3</v>
      </c>
      <c r="N3007" t="str">
        <f>_xll.IMDP("BND",D3007,$N$1,A3007)</f>
        <v>일반</v>
      </c>
      <c r="O3007">
        <f t="shared" si="46"/>
        <v>5.513999E-2</v>
      </c>
    </row>
    <row r="3008" spans="1:15" x14ac:dyDescent="0.3">
      <c r="A3008" s="73">
        <v>46311</v>
      </c>
      <c r="B3008" s="67" t="s">
        <v>2090</v>
      </c>
      <c r="C3008" s="68" t="s">
        <v>2811</v>
      </c>
      <c r="D3008" s="68" t="s">
        <v>7137</v>
      </c>
      <c r="E3008" s="67" t="s">
        <v>7138</v>
      </c>
      <c r="F3008" s="69">
        <v>4.4249999999999998</v>
      </c>
      <c r="G3008" s="70">
        <v>17.287400000000002</v>
      </c>
      <c r="H3008" s="70">
        <v>366.8449</v>
      </c>
      <c r="I3008" s="73">
        <v>43852</v>
      </c>
      <c r="J3008" s="73">
        <v>54810</v>
      </c>
      <c r="K3008" s="69">
        <v>1.74</v>
      </c>
      <c r="L3008" s="68" t="s">
        <v>2609</v>
      </c>
      <c r="M3008" s="71">
        <v>4.3E-3</v>
      </c>
      <c r="N3008" t="str">
        <f>_xll.IMDP("BND",D3008,$N$1,A3008)</f>
        <v>일반</v>
      </c>
      <c r="O3008">
        <f t="shared" si="46"/>
        <v>7.4335820000000011E-2</v>
      </c>
    </row>
    <row r="3009" spans="1:15" x14ac:dyDescent="0.3">
      <c r="A3009" s="73">
        <v>46311</v>
      </c>
      <c r="B3009" s="67" t="s">
        <v>2090</v>
      </c>
      <c r="C3009" s="68" t="s">
        <v>2811</v>
      </c>
      <c r="D3009" s="68" t="s">
        <v>7139</v>
      </c>
      <c r="E3009" s="67" t="s">
        <v>7140</v>
      </c>
      <c r="F3009" s="69">
        <v>4.4249999999999998</v>
      </c>
      <c r="G3009" s="70">
        <v>17.430800000000001</v>
      </c>
      <c r="H3009" s="70">
        <v>372.23309999999998</v>
      </c>
      <c r="I3009" s="73">
        <v>43929</v>
      </c>
      <c r="J3009" s="73">
        <v>54886</v>
      </c>
      <c r="K3009" s="69">
        <v>1.78</v>
      </c>
      <c r="L3009" s="68" t="s">
        <v>2609</v>
      </c>
      <c r="M3009" s="71">
        <v>6.0000000000000001E-3</v>
      </c>
      <c r="N3009" t="str">
        <f>_xll.IMDP("BND",D3009,$N$1,A3009)</f>
        <v>일반</v>
      </c>
      <c r="O3009">
        <f t="shared" si="46"/>
        <v>0.10458480000000001</v>
      </c>
    </row>
    <row r="3010" spans="1:15" x14ac:dyDescent="0.3">
      <c r="A3010" s="73">
        <v>46311</v>
      </c>
      <c r="B3010" s="67" t="s">
        <v>2090</v>
      </c>
      <c r="C3010" s="68" t="s">
        <v>2811</v>
      </c>
      <c r="D3010" s="68" t="s">
        <v>7141</v>
      </c>
      <c r="E3010" s="67" t="s">
        <v>7142</v>
      </c>
      <c r="F3010" s="69">
        <v>4.2089999999999996</v>
      </c>
      <c r="G3010" s="70">
        <v>3.4215</v>
      </c>
      <c r="H3010" s="70">
        <v>12.805899999999999</v>
      </c>
      <c r="I3010" s="73">
        <v>43964</v>
      </c>
      <c r="J3010" s="73">
        <v>47616</v>
      </c>
      <c r="K3010" s="69">
        <v>1.62</v>
      </c>
      <c r="L3010" s="68" t="s">
        <v>2609</v>
      </c>
      <c r="M3010" s="71">
        <v>6.0000000000000001E-3</v>
      </c>
      <c r="N3010" t="str">
        <f>_xll.IMDP("BND",D3010,$N$1,A3010)</f>
        <v>일반</v>
      </c>
      <c r="O3010">
        <f t="shared" ref="O3010:O3073" si="47">M3010*G3010</f>
        <v>2.0528999999999999E-2</v>
      </c>
    </row>
    <row r="3011" spans="1:15" x14ac:dyDescent="0.3">
      <c r="A3011" s="73">
        <v>46311</v>
      </c>
      <c r="B3011" s="67" t="s">
        <v>2090</v>
      </c>
      <c r="C3011" s="68" t="s">
        <v>2811</v>
      </c>
      <c r="D3011" s="68" t="s">
        <v>7143</v>
      </c>
      <c r="E3011" s="67" t="s">
        <v>7144</v>
      </c>
      <c r="F3011" s="69">
        <v>4.3470000000000004</v>
      </c>
      <c r="G3011" s="70">
        <v>11.800599999999999</v>
      </c>
      <c r="H3011" s="70">
        <v>155.24959999999999</v>
      </c>
      <c r="I3011" s="73">
        <v>43992</v>
      </c>
      <c r="J3011" s="73">
        <v>51297</v>
      </c>
      <c r="K3011" s="69">
        <v>1.61</v>
      </c>
      <c r="L3011" s="68" t="s">
        <v>2609</v>
      </c>
      <c r="M3011" s="71">
        <v>5.0000000000000001E-3</v>
      </c>
      <c r="N3011" t="str">
        <f>_xll.IMDP("BND",D3011,$N$1,A3011)</f>
        <v>일반</v>
      </c>
      <c r="O3011">
        <f t="shared" si="47"/>
        <v>5.9003E-2</v>
      </c>
    </row>
    <row r="3012" spans="1:15" x14ac:dyDescent="0.3">
      <c r="A3012" s="73">
        <v>46311</v>
      </c>
      <c r="B3012" s="67" t="s">
        <v>2090</v>
      </c>
      <c r="C3012" s="68" t="s">
        <v>2811</v>
      </c>
      <c r="D3012" s="68" t="s">
        <v>7145</v>
      </c>
      <c r="E3012" s="67" t="s">
        <v>7146</v>
      </c>
      <c r="F3012" s="69">
        <v>4.4260000000000002</v>
      </c>
      <c r="G3012" s="70">
        <v>17.6279</v>
      </c>
      <c r="H3012" s="70">
        <v>381.57339999999999</v>
      </c>
      <c r="I3012" s="73">
        <v>44019</v>
      </c>
      <c r="J3012" s="73">
        <v>54976</v>
      </c>
      <c r="K3012" s="69">
        <v>1.67</v>
      </c>
      <c r="L3012" s="68" t="s">
        <v>2609</v>
      </c>
      <c r="M3012" s="71">
        <v>4.7000000000000002E-3</v>
      </c>
      <c r="N3012" t="str">
        <f>_xll.IMDP("BND",D3012,$N$1,A3012)</f>
        <v>일반</v>
      </c>
      <c r="O3012">
        <f t="shared" si="47"/>
        <v>8.2851130000000009E-2</v>
      </c>
    </row>
    <row r="3013" spans="1:15" x14ac:dyDescent="0.3">
      <c r="A3013" s="73">
        <v>46311</v>
      </c>
      <c r="B3013" s="67" t="s">
        <v>2090</v>
      </c>
      <c r="C3013" s="68" t="s">
        <v>2811</v>
      </c>
      <c r="D3013" s="68" t="s">
        <v>7147</v>
      </c>
      <c r="E3013" s="67" t="s">
        <v>7148</v>
      </c>
      <c r="F3013" s="69">
        <v>4.2190000000000003</v>
      </c>
      <c r="G3013" s="70">
        <v>3.6949999999999998</v>
      </c>
      <c r="H3013" s="70">
        <v>14.8653</v>
      </c>
      <c r="I3013" s="73">
        <v>44070</v>
      </c>
      <c r="J3013" s="73">
        <v>47722</v>
      </c>
      <c r="K3013" s="69">
        <v>1.56</v>
      </c>
      <c r="L3013" s="68" t="s">
        <v>2609</v>
      </c>
      <c r="M3013" s="71">
        <v>3.8E-3</v>
      </c>
      <c r="N3013" t="str">
        <f>_xll.IMDP("BND",D3013,$N$1,A3013)</f>
        <v>일반</v>
      </c>
      <c r="O3013">
        <f t="shared" si="47"/>
        <v>1.4041E-2</v>
      </c>
    </row>
    <row r="3014" spans="1:15" x14ac:dyDescent="0.3">
      <c r="A3014" s="73">
        <v>46311</v>
      </c>
      <c r="B3014" s="67" t="s">
        <v>2090</v>
      </c>
      <c r="C3014" s="68" t="s">
        <v>2811</v>
      </c>
      <c r="D3014" s="68" t="s">
        <v>7149</v>
      </c>
      <c r="E3014" s="67" t="s">
        <v>7150</v>
      </c>
      <c r="F3014" s="69">
        <v>3.976</v>
      </c>
      <c r="G3014" s="70">
        <v>0.91410000000000002</v>
      </c>
      <c r="H3014" s="70">
        <v>1.0649</v>
      </c>
      <c r="I3014" s="73">
        <v>44097</v>
      </c>
      <c r="J3014" s="73">
        <v>46653</v>
      </c>
      <c r="K3014" s="69">
        <v>1.43</v>
      </c>
      <c r="L3014" s="68" t="s">
        <v>2609</v>
      </c>
      <c r="M3014" s="71">
        <v>7.3000000000000001E-3</v>
      </c>
      <c r="N3014" t="str">
        <f>_xll.IMDP("BND",D3014,$N$1,A3014)</f>
        <v>일반</v>
      </c>
      <c r="O3014">
        <f t="shared" si="47"/>
        <v>6.6729300000000005E-3</v>
      </c>
    </row>
    <row r="3015" spans="1:15" x14ac:dyDescent="0.3">
      <c r="A3015" s="73">
        <v>46311</v>
      </c>
      <c r="B3015" s="67" t="s">
        <v>2090</v>
      </c>
      <c r="C3015" s="68" t="s">
        <v>2811</v>
      </c>
      <c r="D3015" s="68" t="s">
        <v>7151</v>
      </c>
      <c r="E3015" s="67" t="s">
        <v>7152</v>
      </c>
      <c r="F3015" s="69">
        <v>4.2190000000000003</v>
      </c>
      <c r="G3015" s="70">
        <v>3.8176000000000001</v>
      </c>
      <c r="H3015" s="70">
        <v>15.832000000000001</v>
      </c>
      <c r="I3015" s="73">
        <v>44118</v>
      </c>
      <c r="J3015" s="73">
        <v>47770</v>
      </c>
      <c r="K3015" s="69">
        <v>1.65</v>
      </c>
      <c r="L3015" s="68" t="s">
        <v>2609</v>
      </c>
      <c r="M3015" s="71">
        <v>1.01E-2</v>
      </c>
      <c r="N3015" t="str">
        <f>_xll.IMDP("BND",D3015,$N$1,A3015)</f>
        <v>일반</v>
      </c>
      <c r="O3015">
        <f t="shared" si="47"/>
        <v>3.8557759999999996E-2</v>
      </c>
    </row>
    <row r="3016" spans="1:15" x14ac:dyDescent="0.3">
      <c r="A3016" s="73">
        <v>46311</v>
      </c>
      <c r="B3016" s="67" t="s">
        <v>2090</v>
      </c>
      <c r="C3016" s="68" t="s">
        <v>2811</v>
      </c>
      <c r="D3016" s="68" t="s">
        <v>7153</v>
      </c>
      <c r="E3016" s="67" t="s">
        <v>7154</v>
      </c>
      <c r="F3016" s="69">
        <v>4.226</v>
      </c>
      <c r="G3016" s="70">
        <v>4.0343</v>
      </c>
      <c r="H3016" s="70">
        <v>17.6906</v>
      </c>
      <c r="I3016" s="73">
        <v>44211</v>
      </c>
      <c r="J3016" s="73">
        <v>47863</v>
      </c>
      <c r="K3016" s="69">
        <v>1.84</v>
      </c>
      <c r="L3016" s="68" t="s">
        <v>2609</v>
      </c>
      <c r="M3016" s="71">
        <v>1.0500000000000001E-2</v>
      </c>
      <c r="N3016" t="str">
        <f>_xll.IMDP("BND",D3016,$N$1,A3016)</f>
        <v>일반</v>
      </c>
      <c r="O3016">
        <f t="shared" si="47"/>
        <v>4.2360149999999999E-2</v>
      </c>
    </row>
    <row r="3017" spans="1:15" x14ac:dyDescent="0.3">
      <c r="A3017" s="73">
        <v>46311</v>
      </c>
      <c r="B3017" s="67" t="s">
        <v>2090</v>
      </c>
      <c r="C3017" s="68" t="s">
        <v>2811</v>
      </c>
      <c r="D3017" s="68" t="s">
        <v>7155</v>
      </c>
      <c r="E3017" s="67" t="s">
        <v>7156</v>
      </c>
      <c r="F3017" s="69">
        <v>3.996</v>
      </c>
      <c r="G3017" s="70">
        <v>1.2678</v>
      </c>
      <c r="H3017" s="70">
        <v>1.9352</v>
      </c>
      <c r="I3017" s="73">
        <v>44232</v>
      </c>
      <c r="J3017" s="73">
        <v>46788</v>
      </c>
      <c r="K3017" s="69">
        <v>1.66</v>
      </c>
      <c r="L3017" s="68" t="s">
        <v>2609</v>
      </c>
      <c r="M3017" s="71">
        <v>3.5999999999999999E-3</v>
      </c>
      <c r="N3017" t="str">
        <f>_xll.IMDP("BND",D3017,$N$1,A3017)</f>
        <v>일반</v>
      </c>
      <c r="O3017">
        <f t="shared" si="47"/>
        <v>4.5640799999999999E-3</v>
      </c>
    </row>
    <row r="3018" spans="1:15" x14ac:dyDescent="0.3">
      <c r="A3018" s="73">
        <v>46311</v>
      </c>
      <c r="B3018" s="67" t="s">
        <v>2090</v>
      </c>
      <c r="C3018" s="68" t="s">
        <v>2811</v>
      </c>
      <c r="D3018" s="68" t="s">
        <v>7157</v>
      </c>
      <c r="E3018" s="67" t="s">
        <v>7158</v>
      </c>
      <c r="F3018" s="69">
        <v>4.2380000000000004</v>
      </c>
      <c r="G3018" s="70">
        <v>4.1368</v>
      </c>
      <c r="H3018" s="70">
        <v>18.700500000000002</v>
      </c>
      <c r="I3018" s="73">
        <v>44264</v>
      </c>
      <c r="J3018" s="73">
        <v>47916</v>
      </c>
      <c r="K3018" s="69">
        <v>2.14</v>
      </c>
      <c r="L3018" s="68" t="s">
        <v>2609</v>
      </c>
      <c r="M3018" s="71">
        <v>6.7999999999999996E-3</v>
      </c>
      <c r="N3018" t="str">
        <f>_xll.IMDP("BND",D3018,$N$1,A3018)</f>
        <v>일반</v>
      </c>
      <c r="O3018">
        <f t="shared" si="47"/>
        <v>2.8130239999999997E-2</v>
      </c>
    </row>
    <row r="3019" spans="1:15" x14ac:dyDescent="0.3">
      <c r="A3019" s="73">
        <v>46311</v>
      </c>
      <c r="B3019" s="67" t="s">
        <v>2090</v>
      </c>
      <c r="C3019" s="68" t="s">
        <v>2811</v>
      </c>
      <c r="D3019" s="68" t="s">
        <v>7159</v>
      </c>
      <c r="E3019" s="67" t="s">
        <v>7160</v>
      </c>
      <c r="F3019" s="69">
        <v>4.2450000000000001</v>
      </c>
      <c r="G3019" s="70">
        <v>4.3137999999999996</v>
      </c>
      <c r="H3019" s="70">
        <v>20.358499999999999</v>
      </c>
      <c r="I3019" s="73">
        <v>44341</v>
      </c>
      <c r="J3019" s="73">
        <v>47993</v>
      </c>
      <c r="K3019" s="69">
        <v>2.21</v>
      </c>
      <c r="L3019" s="68" t="s">
        <v>2609</v>
      </c>
      <c r="M3019" s="71">
        <v>6.7999999999999996E-3</v>
      </c>
      <c r="N3019" t="str">
        <f>_xll.IMDP("BND",D3019,$N$1,A3019)</f>
        <v>일반</v>
      </c>
      <c r="O3019">
        <f t="shared" si="47"/>
        <v>2.9333839999999996E-2</v>
      </c>
    </row>
    <row r="3020" spans="1:15" x14ac:dyDescent="0.3">
      <c r="A3020" s="73">
        <v>46311</v>
      </c>
      <c r="B3020" s="67" t="s">
        <v>2090</v>
      </c>
      <c r="C3020" s="68" t="s">
        <v>2811</v>
      </c>
      <c r="D3020" s="68" t="s">
        <v>7161</v>
      </c>
      <c r="E3020" s="67" t="s">
        <v>7162</v>
      </c>
      <c r="F3020" s="69">
        <v>4.444</v>
      </c>
      <c r="G3020" s="70">
        <v>17.394300000000001</v>
      </c>
      <c r="H3020" s="70">
        <v>384.39589999999998</v>
      </c>
      <c r="I3020" s="73">
        <v>44454</v>
      </c>
      <c r="J3020" s="73">
        <v>55411</v>
      </c>
      <c r="K3020" s="69">
        <v>2.15</v>
      </c>
      <c r="L3020" s="68" t="s">
        <v>2609</v>
      </c>
      <c r="M3020" s="71">
        <v>6.1000000000000004E-3</v>
      </c>
      <c r="N3020" t="str">
        <f>_xll.IMDP("BND",D3020,$N$1,A3020)</f>
        <v>일반</v>
      </c>
      <c r="O3020">
        <f t="shared" si="47"/>
        <v>0.10610523000000001</v>
      </c>
    </row>
    <row r="3021" spans="1:15" x14ac:dyDescent="0.3">
      <c r="A3021" s="73">
        <v>46311</v>
      </c>
      <c r="B3021" s="67" t="s">
        <v>2090</v>
      </c>
      <c r="C3021" s="68" t="s">
        <v>2811</v>
      </c>
      <c r="D3021" s="68" t="s">
        <v>7163</v>
      </c>
      <c r="E3021" s="67" t="s">
        <v>7164</v>
      </c>
      <c r="F3021" s="69">
        <v>3.4910000000000001</v>
      </c>
      <c r="G3021" s="70">
        <v>0.30809999999999998</v>
      </c>
      <c r="H3021" s="70">
        <v>0.17169999999999999</v>
      </c>
      <c r="I3021" s="73">
        <v>44603</v>
      </c>
      <c r="J3021" s="73">
        <v>46429</v>
      </c>
      <c r="K3021" s="69">
        <v>2.7</v>
      </c>
      <c r="L3021" s="68" t="s">
        <v>2609</v>
      </c>
      <c r="M3021" s="71">
        <v>4.7000000000000002E-3</v>
      </c>
      <c r="N3021" t="str">
        <f>_xll.IMDP("BND",D3021,$N$1,A3021)</f>
        <v>일반</v>
      </c>
      <c r="O3021">
        <f t="shared" si="47"/>
        <v>1.4480700000000001E-3</v>
      </c>
    </row>
    <row r="3022" spans="1:15" x14ac:dyDescent="0.3">
      <c r="A3022" s="73">
        <v>46311</v>
      </c>
      <c r="B3022" s="67" t="s">
        <v>2090</v>
      </c>
      <c r="C3022" s="68" t="s">
        <v>2811</v>
      </c>
      <c r="D3022" s="68" t="s">
        <v>1385</v>
      </c>
      <c r="E3022" s="67" t="s">
        <v>1386</v>
      </c>
      <c r="F3022" s="69">
        <v>3.6629999999999998</v>
      </c>
      <c r="G3022" s="70">
        <v>0.41760000000000003</v>
      </c>
      <c r="H3022" s="70">
        <v>0.2782</v>
      </c>
      <c r="I3022" s="73">
        <v>44641</v>
      </c>
      <c r="J3022" s="73">
        <v>46467</v>
      </c>
      <c r="K3022" s="69">
        <v>2.72</v>
      </c>
      <c r="L3022" s="68" t="s">
        <v>2609</v>
      </c>
      <c r="M3022" s="71">
        <v>1.11E-2</v>
      </c>
      <c r="N3022" t="str">
        <f>_xll.IMDP("BND",D3022,$N$1,A3022)</f>
        <v>일반</v>
      </c>
      <c r="O3022">
        <f t="shared" si="47"/>
        <v>4.6353600000000007E-3</v>
      </c>
    </row>
    <row r="3023" spans="1:15" x14ac:dyDescent="0.3">
      <c r="A3023" s="73">
        <v>46311</v>
      </c>
      <c r="B3023" s="67" t="s">
        <v>2090</v>
      </c>
      <c r="C3023" s="68" t="s">
        <v>2811</v>
      </c>
      <c r="D3023" s="68" t="s">
        <v>7165</v>
      </c>
      <c r="E3023" s="67" t="s">
        <v>7166</v>
      </c>
      <c r="F3023" s="69">
        <v>3.7869999999999999</v>
      </c>
      <c r="G3023" s="70">
        <v>0.55359999999999998</v>
      </c>
      <c r="H3023" s="70">
        <v>0.44619999999999999</v>
      </c>
      <c r="I3023" s="73">
        <v>44693</v>
      </c>
      <c r="J3023" s="73">
        <v>46519</v>
      </c>
      <c r="K3023" s="69">
        <v>3.42</v>
      </c>
      <c r="L3023" s="68" t="s">
        <v>2609</v>
      </c>
      <c r="M3023" s="71">
        <v>1.1599999999999999E-2</v>
      </c>
      <c r="N3023" t="str">
        <f>_xll.IMDP("BND",D3023,$N$1,A3023)</f>
        <v>일반</v>
      </c>
      <c r="O3023">
        <f t="shared" si="47"/>
        <v>6.4217599999999994E-3</v>
      </c>
    </row>
    <row r="3024" spans="1:15" x14ac:dyDescent="0.3">
      <c r="A3024" s="73">
        <v>46311</v>
      </c>
      <c r="B3024" s="67" t="s">
        <v>2090</v>
      </c>
      <c r="C3024" s="68" t="s">
        <v>2811</v>
      </c>
      <c r="D3024" s="68" t="s">
        <v>7167</v>
      </c>
      <c r="E3024" s="67" t="s">
        <v>7168</v>
      </c>
      <c r="F3024" s="69">
        <v>4.2619999999999996</v>
      </c>
      <c r="G3024" s="70">
        <v>5.5659999999999998</v>
      </c>
      <c r="H3024" s="70">
        <v>34.809199999999997</v>
      </c>
      <c r="I3024" s="73">
        <v>44967</v>
      </c>
      <c r="J3024" s="73">
        <v>48620</v>
      </c>
      <c r="K3024" s="69">
        <v>3.55</v>
      </c>
      <c r="L3024" s="68" t="s">
        <v>2609</v>
      </c>
      <c r="M3024" s="71">
        <v>8.9999999999999993E-3</v>
      </c>
      <c r="N3024" t="str">
        <f>_xll.IMDP("BND",D3024,$N$1,A3024)</f>
        <v>일반</v>
      </c>
      <c r="O3024">
        <f t="shared" si="47"/>
        <v>5.0093999999999993E-2</v>
      </c>
    </row>
    <row r="3025" spans="1:15" x14ac:dyDescent="0.3">
      <c r="A3025" s="73">
        <v>46311</v>
      </c>
      <c r="B3025" s="67" t="s">
        <v>2090</v>
      </c>
      <c r="C3025" s="68" t="s">
        <v>2811</v>
      </c>
      <c r="D3025" s="68" t="s">
        <v>7169</v>
      </c>
      <c r="E3025" s="67" t="s">
        <v>7170</v>
      </c>
      <c r="F3025" s="69">
        <v>4.008</v>
      </c>
      <c r="G3025" s="70">
        <v>1.3425</v>
      </c>
      <c r="H3025" s="70">
        <v>2.1665999999999999</v>
      </c>
      <c r="I3025" s="73">
        <v>44995</v>
      </c>
      <c r="J3025" s="73">
        <v>46822</v>
      </c>
      <c r="K3025" s="69">
        <v>4.03</v>
      </c>
      <c r="L3025" s="68" t="s">
        <v>2609</v>
      </c>
      <c r="M3025" s="71">
        <v>6.1000000000000004E-3</v>
      </c>
      <c r="N3025" t="str">
        <f>_xll.IMDP("BND",D3025,$N$1,A3025)</f>
        <v>일반</v>
      </c>
      <c r="O3025">
        <f t="shared" si="47"/>
        <v>8.1892500000000003E-3</v>
      </c>
    </row>
    <row r="3026" spans="1:15" x14ac:dyDescent="0.3">
      <c r="A3026" s="73">
        <v>46311</v>
      </c>
      <c r="B3026" s="67" t="s">
        <v>2090</v>
      </c>
      <c r="C3026" s="68" t="s">
        <v>2811</v>
      </c>
      <c r="D3026" s="68" t="s">
        <v>7171</v>
      </c>
      <c r="E3026" s="67" t="s">
        <v>7172</v>
      </c>
      <c r="F3026" s="69">
        <v>4.3840000000000003</v>
      </c>
      <c r="G3026" s="70">
        <v>12.146599999999999</v>
      </c>
      <c r="H3026" s="70">
        <v>180.69120000000001</v>
      </c>
      <c r="I3026" s="73">
        <v>45029</v>
      </c>
      <c r="J3026" s="73">
        <v>52334</v>
      </c>
      <c r="K3026" s="69">
        <v>3.57</v>
      </c>
      <c r="L3026" s="68" t="s">
        <v>2609</v>
      </c>
      <c r="M3026" s="71">
        <v>8.3999999999999995E-3</v>
      </c>
      <c r="N3026" t="str">
        <f>_xll.IMDP("BND",D3026,$N$1,A3026)</f>
        <v>일반</v>
      </c>
      <c r="O3026">
        <f t="shared" si="47"/>
        <v>0.10203143999999999</v>
      </c>
    </row>
    <row r="3027" spans="1:15" x14ac:dyDescent="0.3">
      <c r="A3027" s="73">
        <v>46311</v>
      </c>
      <c r="B3027" s="67" t="s">
        <v>2090</v>
      </c>
      <c r="C3027" s="68" t="s">
        <v>2811</v>
      </c>
      <c r="D3027" s="68" t="s">
        <v>7173</v>
      </c>
      <c r="E3027" s="67" t="s">
        <v>7174</v>
      </c>
      <c r="F3027" s="69">
        <v>4.03</v>
      </c>
      <c r="G3027" s="70">
        <v>1.5217000000000001</v>
      </c>
      <c r="H3027" s="70">
        <v>2.7404000000000002</v>
      </c>
      <c r="I3027" s="73">
        <v>45065</v>
      </c>
      <c r="J3027" s="73">
        <v>46892</v>
      </c>
      <c r="K3027" s="69">
        <v>3.67</v>
      </c>
      <c r="L3027" s="68" t="s">
        <v>2609</v>
      </c>
      <c r="M3027" s="71">
        <v>6.4999999999999997E-3</v>
      </c>
      <c r="N3027" t="str">
        <f>_xll.IMDP("BND",D3027,$N$1,A3027)</f>
        <v>일반</v>
      </c>
      <c r="O3027">
        <f t="shared" si="47"/>
        <v>9.8910500000000002E-3</v>
      </c>
    </row>
    <row r="3028" spans="1:15" x14ac:dyDescent="0.3">
      <c r="A3028" s="73">
        <v>46311</v>
      </c>
      <c r="B3028" s="67" t="s">
        <v>2090</v>
      </c>
      <c r="C3028" s="68" t="s">
        <v>2811</v>
      </c>
      <c r="D3028" s="68" t="s">
        <v>1587</v>
      </c>
      <c r="E3028" s="67" t="s">
        <v>1588</v>
      </c>
      <c r="F3028" s="69">
        <v>4.3899999999999997</v>
      </c>
      <c r="G3028" s="70">
        <v>11.829700000000001</v>
      </c>
      <c r="H3028" s="70">
        <v>177.4468</v>
      </c>
      <c r="I3028" s="73">
        <v>45100</v>
      </c>
      <c r="J3028" s="73">
        <v>52405</v>
      </c>
      <c r="K3028" s="69">
        <v>3.93</v>
      </c>
      <c r="L3028" s="68" t="s">
        <v>2609</v>
      </c>
      <c r="M3028" s="71">
        <v>5.3E-3</v>
      </c>
      <c r="N3028" t="str">
        <f>_xll.IMDP("BND",D3028,$N$1,A3028)</f>
        <v>일반</v>
      </c>
      <c r="O3028">
        <f t="shared" si="47"/>
        <v>6.2697410000000009E-2</v>
      </c>
    </row>
    <row r="3029" spans="1:15" x14ac:dyDescent="0.3">
      <c r="A3029" s="73">
        <v>46311</v>
      </c>
      <c r="B3029" s="67" t="s">
        <v>2090</v>
      </c>
      <c r="C3029" s="68" t="s">
        <v>2811</v>
      </c>
      <c r="D3029" s="68" t="s">
        <v>7175</v>
      </c>
      <c r="E3029" s="67" t="s">
        <v>7176</v>
      </c>
      <c r="F3029" s="69">
        <v>4.0789999999999997</v>
      </c>
      <c r="G3029" s="70">
        <v>1.7262999999999999</v>
      </c>
      <c r="H3029" s="70">
        <v>3.4872999999999998</v>
      </c>
      <c r="I3029" s="73">
        <v>45149</v>
      </c>
      <c r="J3029" s="73">
        <v>46976</v>
      </c>
      <c r="K3029" s="69">
        <v>4.04</v>
      </c>
      <c r="L3029" s="68" t="s">
        <v>2609</v>
      </c>
      <c r="M3029" s="71">
        <v>9.2999999999999992E-3</v>
      </c>
      <c r="N3029" t="str">
        <f>_xll.IMDP("BND",D3029,$N$1,A3029)</f>
        <v>일반</v>
      </c>
      <c r="O3029">
        <f t="shared" si="47"/>
        <v>1.6054589999999997E-2</v>
      </c>
    </row>
    <row r="3030" spans="1:15" x14ac:dyDescent="0.3">
      <c r="A3030" s="73">
        <v>46311</v>
      </c>
      <c r="B3030" s="67" t="s">
        <v>2090</v>
      </c>
      <c r="C3030" s="68" t="s">
        <v>2811</v>
      </c>
      <c r="D3030" s="68" t="s">
        <v>7177</v>
      </c>
      <c r="E3030" s="67" t="s">
        <v>7178</v>
      </c>
      <c r="F3030" s="69">
        <v>4.0999999999999996</v>
      </c>
      <c r="G3030" s="70">
        <v>1.8153999999999999</v>
      </c>
      <c r="H3030" s="70">
        <v>3.8290999999999999</v>
      </c>
      <c r="I3030" s="73">
        <v>45184</v>
      </c>
      <c r="J3030" s="73">
        <v>47011</v>
      </c>
      <c r="K3030" s="69">
        <v>4.29</v>
      </c>
      <c r="L3030" s="68" t="s">
        <v>2609</v>
      </c>
      <c r="M3030" s="71">
        <v>4.7000000000000002E-3</v>
      </c>
      <c r="N3030" t="str">
        <f>_xll.IMDP("BND",D3030,$N$1,A3030)</f>
        <v>일반</v>
      </c>
      <c r="O3030">
        <f t="shared" si="47"/>
        <v>8.5323799999999991E-3</v>
      </c>
    </row>
    <row r="3031" spans="1:15" x14ac:dyDescent="0.3">
      <c r="A3031" s="73">
        <v>46311</v>
      </c>
      <c r="B3031" s="67" t="s">
        <v>2090</v>
      </c>
      <c r="C3031" s="68" t="s">
        <v>2811</v>
      </c>
      <c r="D3031" s="68" t="s">
        <v>7179</v>
      </c>
      <c r="E3031" s="67" t="s">
        <v>7180</v>
      </c>
      <c r="F3031" s="69">
        <v>4.1109999999999998</v>
      </c>
      <c r="G3031" s="70">
        <v>1.8815</v>
      </c>
      <c r="H3031" s="70">
        <v>4.1817000000000002</v>
      </c>
      <c r="I3031" s="73">
        <v>45218</v>
      </c>
      <c r="J3031" s="73">
        <v>47045</v>
      </c>
      <c r="K3031" s="69">
        <v>4.6100000000000003</v>
      </c>
      <c r="L3031" s="68" t="s">
        <v>2609</v>
      </c>
      <c r="M3031" s="71">
        <v>6.6E-3</v>
      </c>
      <c r="N3031" t="str">
        <f>_xll.IMDP("BND",D3031,$N$1,A3031)</f>
        <v>일반</v>
      </c>
      <c r="O3031">
        <f t="shared" si="47"/>
        <v>1.2417899999999999E-2</v>
      </c>
    </row>
    <row r="3032" spans="1:15" x14ac:dyDescent="0.3">
      <c r="A3032" s="73">
        <v>46311</v>
      </c>
      <c r="B3032" s="67" t="s">
        <v>2090</v>
      </c>
      <c r="C3032" s="68" t="s">
        <v>2811</v>
      </c>
      <c r="D3032" s="68" t="s">
        <v>7181</v>
      </c>
      <c r="E3032" s="67" t="s">
        <v>7182</v>
      </c>
      <c r="F3032" s="69">
        <v>4.1230000000000002</v>
      </c>
      <c r="G3032" s="70">
        <v>2.0417999999999998</v>
      </c>
      <c r="H3032" s="70">
        <v>4.7830000000000004</v>
      </c>
      <c r="I3032" s="73">
        <v>45271</v>
      </c>
      <c r="J3032" s="73">
        <v>47098</v>
      </c>
      <c r="K3032" s="69">
        <v>3.78</v>
      </c>
      <c r="L3032" s="68" t="s">
        <v>2609</v>
      </c>
      <c r="M3032" s="71">
        <v>5.1000000000000004E-3</v>
      </c>
      <c r="N3032" t="str">
        <f>_xll.IMDP("BND",D3032,$N$1,A3032)</f>
        <v>일반</v>
      </c>
      <c r="O3032">
        <f t="shared" si="47"/>
        <v>1.0413179999999999E-2</v>
      </c>
    </row>
    <row r="3033" spans="1:15" x14ac:dyDescent="0.3">
      <c r="A3033" s="73">
        <v>46311</v>
      </c>
      <c r="B3033" s="67" t="s">
        <v>2090</v>
      </c>
      <c r="C3033" s="68" t="s">
        <v>2811</v>
      </c>
      <c r="D3033" s="68" t="s">
        <v>1373</v>
      </c>
      <c r="E3033" s="67" t="s">
        <v>1374</v>
      </c>
      <c r="F3033" s="69">
        <v>4.1289999999999996</v>
      </c>
      <c r="G3033" s="70">
        <v>2.1452</v>
      </c>
      <c r="H3033" s="70">
        <v>5.2779999999999996</v>
      </c>
      <c r="I3033" s="73">
        <v>45316</v>
      </c>
      <c r="J3033" s="73">
        <v>47143</v>
      </c>
      <c r="K3033" s="69">
        <v>3.61</v>
      </c>
      <c r="L3033" s="68" t="s">
        <v>2609</v>
      </c>
      <c r="M3033" s="71">
        <v>1.1599999999999999E-2</v>
      </c>
      <c r="N3033" t="str">
        <f>_xll.IMDP("BND",D3033,$N$1,A3033)</f>
        <v>일반</v>
      </c>
      <c r="O3033">
        <f t="shared" si="47"/>
        <v>2.4884319999999998E-2</v>
      </c>
    </row>
    <row r="3034" spans="1:15" x14ac:dyDescent="0.3">
      <c r="A3034" s="73">
        <v>46311</v>
      </c>
      <c r="B3034" s="67" t="s">
        <v>2090</v>
      </c>
      <c r="C3034" s="68" t="s">
        <v>2811</v>
      </c>
      <c r="D3034" s="68" t="s">
        <v>7183</v>
      </c>
      <c r="E3034" s="67" t="s">
        <v>7184</v>
      </c>
      <c r="F3034" s="69">
        <v>4.1429999999999998</v>
      </c>
      <c r="G3034" s="70">
        <v>2.3254999999999999</v>
      </c>
      <c r="H3034" s="70">
        <v>6.1238000000000001</v>
      </c>
      <c r="I3034" s="73">
        <v>45380</v>
      </c>
      <c r="J3034" s="73">
        <v>47206</v>
      </c>
      <c r="K3034" s="69">
        <v>3.47</v>
      </c>
      <c r="L3034" s="68" t="s">
        <v>2609</v>
      </c>
      <c r="M3034" s="71">
        <v>7.3000000000000001E-3</v>
      </c>
      <c r="N3034" t="str">
        <f>_xll.IMDP("BND",D3034,$N$1,A3034)</f>
        <v>일반</v>
      </c>
      <c r="O3034">
        <f t="shared" si="47"/>
        <v>1.6976149999999999E-2</v>
      </c>
    </row>
    <row r="3035" spans="1:15" x14ac:dyDescent="0.3">
      <c r="A3035" s="73">
        <v>46311</v>
      </c>
      <c r="B3035" s="67" t="s">
        <v>2090</v>
      </c>
      <c r="C3035" s="68" t="s">
        <v>2811</v>
      </c>
      <c r="D3035" s="68" t="s">
        <v>7185</v>
      </c>
      <c r="E3035" s="67" t="s">
        <v>7186</v>
      </c>
      <c r="F3035" s="69">
        <v>4.1660000000000004</v>
      </c>
      <c r="G3035" s="70">
        <v>2.5524</v>
      </c>
      <c r="H3035" s="70">
        <v>7.3295000000000003</v>
      </c>
      <c r="I3035" s="73">
        <v>45471</v>
      </c>
      <c r="J3035" s="73">
        <v>47297</v>
      </c>
      <c r="K3035" s="69">
        <v>3.37</v>
      </c>
      <c r="L3035" s="68" t="s">
        <v>2609</v>
      </c>
      <c r="M3035" s="71">
        <v>5.8999999999999999E-3</v>
      </c>
      <c r="N3035" t="str">
        <f>_xll.IMDP("BND",D3035,$N$1,A3035)</f>
        <v>일반</v>
      </c>
      <c r="O3035">
        <f t="shared" si="47"/>
        <v>1.505916E-2</v>
      </c>
    </row>
    <row r="3036" spans="1:15" x14ac:dyDescent="0.3">
      <c r="A3036" s="73">
        <v>46311</v>
      </c>
      <c r="B3036" s="67" t="s">
        <v>2090</v>
      </c>
      <c r="C3036" s="68" t="s">
        <v>2811</v>
      </c>
      <c r="D3036" s="68" t="s">
        <v>7187</v>
      </c>
      <c r="E3036" s="67" t="s">
        <v>7188</v>
      </c>
      <c r="F3036" s="69">
        <v>4.2750000000000004</v>
      </c>
      <c r="G3036" s="70">
        <v>6.7369000000000003</v>
      </c>
      <c r="H3036" s="70">
        <v>50.920299999999997</v>
      </c>
      <c r="I3036" s="73">
        <v>45484</v>
      </c>
      <c r="J3036" s="73">
        <v>49136</v>
      </c>
      <c r="K3036" s="69">
        <v>3.31</v>
      </c>
      <c r="L3036" s="68" t="s">
        <v>2609</v>
      </c>
      <c r="M3036" s="71">
        <v>6.8999999999999999E-3</v>
      </c>
      <c r="N3036" t="str">
        <f>_xll.IMDP("BND",D3036,$N$1,A3036)</f>
        <v>일반</v>
      </c>
      <c r="O3036">
        <f t="shared" si="47"/>
        <v>4.6484610000000003E-2</v>
      </c>
    </row>
    <row r="3037" spans="1:15" x14ac:dyDescent="0.3">
      <c r="A3037" s="73">
        <v>46311</v>
      </c>
      <c r="B3037" s="67" t="s">
        <v>2090</v>
      </c>
      <c r="C3037" s="68" t="s">
        <v>2811</v>
      </c>
      <c r="D3037" s="68" t="s">
        <v>7189</v>
      </c>
      <c r="E3037" s="67" t="s">
        <v>7190</v>
      </c>
      <c r="F3037" s="69">
        <v>4.2750000000000004</v>
      </c>
      <c r="G3037" s="70">
        <v>6.7927</v>
      </c>
      <c r="H3037" s="70">
        <v>51.915599999999998</v>
      </c>
      <c r="I3037" s="73">
        <v>45512</v>
      </c>
      <c r="J3037" s="73">
        <v>49164</v>
      </c>
      <c r="K3037" s="69">
        <v>3.13</v>
      </c>
      <c r="L3037" s="68" t="s">
        <v>2609</v>
      </c>
      <c r="M3037" s="71">
        <v>7.7000000000000002E-3</v>
      </c>
      <c r="N3037" t="str">
        <f>_xll.IMDP("BND",D3037,$N$1,A3037)</f>
        <v>일반</v>
      </c>
      <c r="O3037">
        <f t="shared" si="47"/>
        <v>5.2303790000000003E-2</v>
      </c>
    </row>
    <row r="3038" spans="1:15" x14ac:dyDescent="0.3">
      <c r="A3038" s="73">
        <v>46311</v>
      </c>
      <c r="B3038" s="67" t="s">
        <v>2090</v>
      </c>
      <c r="C3038" s="68" t="s">
        <v>2811</v>
      </c>
      <c r="D3038" s="68" t="s">
        <v>7191</v>
      </c>
      <c r="E3038" s="67" t="s">
        <v>7192</v>
      </c>
      <c r="F3038" s="69">
        <v>4.1859999999999999</v>
      </c>
      <c r="G3038" s="70">
        <v>2.7219000000000002</v>
      </c>
      <c r="H3038" s="70">
        <v>8.3096999999999994</v>
      </c>
      <c r="I3038" s="73">
        <v>45540</v>
      </c>
      <c r="J3038" s="73">
        <v>47366</v>
      </c>
      <c r="K3038" s="69">
        <v>3.17</v>
      </c>
      <c r="L3038" s="68" t="s">
        <v>2609</v>
      </c>
      <c r="M3038" s="71">
        <v>1.2699999999999999E-2</v>
      </c>
      <c r="N3038" t="str">
        <f>_xll.IMDP("BND",D3038,$N$1,A3038)</f>
        <v>일반</v>
      </c>
      <c r="O3038">
        <f t="shared" si="47"/>
        <v>3.4568130000000002E-2</v>
      </c>
    </row>
    <row r="3039" spans="1:15" x14ac:dyDescent="0.3">
      <c r="A3039" s="73">
        <v>46311</v>
      </c>
      <c r="B3039" s="67" t="s">
        <v>2090</v>
      </c>
      <c r="C3039" s="68" t="s">
        <v>2811</v>
      </c>
      <c r="D3039" s="68" t="s">
        <v>7193</v>
      </c>
      <c r="E3039" s="67" t="s">
        <v>7194</v>
      </c>
      <c r="F3039" s="69">
        <v>3.98</v>
      </c>
      <c r="G3039" s="70">
        <v>1.0434000000000001</v>
      </c>
      <c r="H3039" s="70">
        <v>1.3611</v>
      </c>
      <c r="I3039" s="73">
        <v>45611</v>
      </c>
      <c r="J3039" s="73">
        <v>46706</v>
      </c>
      <c r="K3039" s="69">
        <v>3.16</v>
      </c>
      <c r="L3039" s="68" t="s">
        <v>2609</v>
      </c>
      <c r="M3039" s="71">
        <v>6.0000000000000001E-3</v>
      </c>
      <c r="N3039" t="str">
        <f>_xll.IMDP("BND",D3039,$N$1,A3039)</f>
        <v>일반</v>
      </c>
      <c r="O3039">
        <f t="shared" si="47"/>
        <v>6.260400000000001E-3</v>
      </c>
    </row>
    <row r="3040" spans="1:15" x14ac:dyDescent="0.3">
      <c r="A3040" s="73">
        <v>46311</v>
      </c>
      <c r="B3040" s="67" t="s">
        <v>2090</v>
      </c>
      <c r="C3040" s="68" t="s">
        <v>2811</v>
      </c>
      <c r="D3040" s="68" t="s">
        <v>7195</v>
      </c>
      <c r="E3040" s="67" t="s">
        <v>7196</v>
      </c>
      <c r="F3040" s="69">
        <v>4.1980000000000004</v>
      </c>
      <c r="G3040" s="70">
        <v>3.0596999999999999</v>
      </c>
      <c r="H3040" s="70">
        <v>10.457000000000001</v>
      </c>
      <c r="I3040" s="73">
        <v>45678</v>
      </c>
      <c r="J3040" s="73">
        <v>47504</v>
      </c>
      <c r="K3040" s="69">
        <v>2.9</v>
      </c>
      <c r="L3040" s="68" t="s">
        <v>2609</v>
      </c>
      <c r="M3040" s="71">
        <v>6.7000000000000002E-3</v>
      </c>
      <c r="N3040" t="str">
        <f>_xll.IMDP("BND",D3040,$N$1,A3040)</f>
        <v>일반</v>
      </c>
      <c r="O3040">
        <f t="shared" si="47"/>
        <v>2.0499989999999999E-2</v>
      </c>
    </row>
    <row r="3041" spans="1:15" x14ac:dyDescent="0.3">
      <c r="A3041" s="73">
        <v>46311</v>
      </c>
      <c r="B3041" s="67" t="s">
        <v>2090</v>
      </c>
      <c r="C3041" s="68" t="s">
        <v>2811</v>
      </c>
      <c r="D3041" s="68" t="s">
        <v>7197</v>
      </c>
      <c r="E3041" s="67" t="s">
        <v>7198</v>
      </c>
      <c r="F3041" s="69">
        <v>4.2009999999999996</v>
      </c>
      <c r="G3041" s="70">
        <v>3.1198999999999999</v>
      </c>
      <c r="H3041" s="70">
        <v>10.8423</v>
      </c>
      <c r="I3041" s="73">
        <v>45700</v>
      </c>
      <c r="J3041" s="73">
        <v>47526</v>
      </c>
      <c r="K3041" s="69">
        <v>2.88</v>
      </c>
      <c r="L3041" s="68" t="s">
        <v>2609</v>
      </c>
      <c r="M3041" s="71">
        <v>4.8999999999999998E-3</v>
      </c>
      <c r="N3041" t="str">
        <f>_xll.IMDP("BND",D3041,$N$1,A3041)</f>
        <v>일반</v>
      </c>
      <c r="O3041">
        <f t="shared" si="47"/>
        <v>1.5287509999999999E-2</v>
      </c>
    </row>
    <row r="3042" spans="1:15" x14ac:dyDescent="0.3">
      <c r="A3042" s="73">
        <v>46311</v>
      </c>
      <c r="B3042" s="67" t="s">
        <v>2090</v>
      </c>
      <c r="C3042" s="68" t="s">
        <v>2811</v>
      </c>
      <c r="D3042" s="68" t="s">
        <v>7199</v>
      </c>
      <c r="E3042" s="67" t="s">
        <v>7200</v>
      </c>
      <c r="F3042" s="69">
        <v>4.2859999999999996</v>
      </c>
      <c r="G3042" s="70">
        <v>7.2941000000000003</v>
      </c>
      <c r="H3042" s="70">
        <v>59.738599999999998</v>
      </c>
      <c r="I3042" s="73">
        <v>45727</v>
      </c>
      <c r="J3042" s="73">
        <v>49379</v>
      </c>
      <c r="K3042" s="69">
        <v>2.99</v>
      </c>
      <c r="L3042" s="68" t="s">
        <v>2609</v>
      </c>
      <c r="M3042" s="71">
        <v>4.1999999999999997E-3</v>
      </c>
      <c r="N3042" t="str">
        <f>_xll.IMDP("BND",D3042,$N$1,A3042)</f>
        <v>일반</v>
      </c>
      <c r="O3042">
        <f t="shared" si="47"/>
        <v>3.0635219999999998E-2</v>
      </c>
    </row>
    <row r="3043" spans="1:15" x14ac:dyDescent="0.3">
      <c r="A3043" s="73">
        <v>46311</v>
      </c>
      <c r="B3043" s="67" t="s">
        <v>2090</v>
      </c>
      <c r="C3043" s="68" t="s">
        <v>2811</v>
      </c>
      <c r="D3043" s="68" t="s">
        <v>7201</v>
      </c>
      <c r="E3043" s="67" t="s">
        <v>7202</v>
      </c>
      <c r="F3043" s="69">
        <v>4.4610000000000003</v>
      </c>
      <c r="G3043" s="70">
        <v>17.660499999999999</v>
      </c>
      <c r="H3043" s="70">
        <v>426.096</v>
      </c>
      <c r="I3043" s="73">
        <v>45791</v>
      </c>
      <c r="J3043" s="73">
        <v>56748</v>
      </c>
      <c r="K3043" s="69">
        <v>2.68</v>
      </c>
      <c r="L3043" s="68" t="s">
        <v>2609</v>
      </c>
      <c r="M3043" s="71">
        <v>3.0000000000000001E-3</v>
      </c>
      <c r="N3043" t="str">
        <f>_xll.IMDP("BND",D3043,$N$1,A3043)</f>
        <v>일반</v>
      </c>
      <c r="O3043">
        <f t="shared" si="47"/>
        <v>5.2981500000000001E-2</v>
      </c>
    </row>
    <row r="3044" spans="1:15" x14ac:dyDescent="0.3">
      <c r="A3044" s="73">
        <v>46311</v>
      </c>
      <c r="B3044" s="67" t="s">
        <v>2090</v>
      </c>
      <c r="C3044" s="68" t="s">
        <v>2811</v>
      </c>
      <c r="D3044" s="68" t="s">
        <v>7203</v>
      </c>
      <c r="E3044" s="67" t="s">
        <v>7204</v>
      </c>
      <c r="F3044" s="69">
        <v>4.2160000000000002</v>
      </c>
      <c r="G3044" s="70">
        <v>3.4708000000000001</v>
      </c>
      <c r="H3044" s="70">
        <v>13.3034</v>
      </c>
      <c r="I3044" s="73">
        <v>45834</v>
      </c>
      <c r="J3044" s="73">
        <v>47660</v>
      </c>
      <c r="K3044" s="69">
        <v>2.74</v>
      </c>
      <c r="L3044" s="68" t="s">
        <v>2609</v>
      </c>
      <c r="M3044" s="71">
        <v>6.1999999999999998E-3</v>
      </c>
      <c r="N3044" t="str">
        <f>_xll.IMDP("BND",D3044,$N$1,A3044)</f>
        <v>일반</v>
      </c>
      <c r="O3044">
        <f t="shared" si="47"/>
        <v>2.151896E-2</v>
      </c>
    </row>
    <row r="3045" spans="1:15" x14ac:dyDescent="0.3">
      <c r="A3045" s="73">
        <v>46311</v>
      </c>
      <c r="B3045" s="67" t="s">
        <v>2090</v>
      </c>
      <c r="C3045" s="68" t="s">
        <v>2811</v>
      </c>
      <c r="D3045" s="68" t="s">
        <v>7205</v>
      </c>
      <c r="E3045" s="67" t="s">
        <v>7206</v>
      </c>
      <c r="F3045" s="69">
        <v>4.4619999999999997</v>
      </c>
      <c r="G3045" s="70">
        <v>17.5867</v>
      </c>
      <c r="H3045" s="70">
        <v>423.40730000000002</v>
      </c>
      <c r="I3045" s="73">
        <v>45846</v>
      </c>
      <c r="J3045" s="73">
        <v>56803</v>
      </c>
      <c r="K3045" s="69">
        <v>2.83</v>
      </c>
      <c r="L3045" s="68" t="s">
        <v>2609</v>
      </c>
      <c r="M3045" s="71">
        <v>4.1000000000000003E-3</v>
      </c>
      <c r="N3045" t="str">
        <f>_xll.IMDP("BND",D3045,$N$1,A3045)</f>
        <v>일반</v>
      </c>
      <c r="O3045">
        <f t="shared" si="47"/>
        <v>7.2105470000000005E-2</v>
      </c>
    </row>
    <row r="3046" spans="1:15" x14ac:dyDescent="0.3">
      <c r="A3046" s="73">
        <v>46311</v>
      </c>
      <c r="B3046" s="67" t="s">
        <v>2090</v>
      </c>
      <c r="C3046" s="68" t="s">
        <v>2811</v>
      </c>
      <c r="D3046" s="68" t="s">
        <v>7207</v>
      </c>
      <c r="E3046" s="67" t="s">
        <v>7208</v>
      </c>
      <c r="F3046" s="69">
        <v>4.101</v>
      </c>
      <c r="G3046" s="70">
        <v>1.8541000000000001</v>
      </c>
      <c r="H3046" s="70">
        <v>3.9493999999999998</v>
      </c>
      <c r="I3046" s="73">
        <v>45919</v>
      </c>
      <c r="J3046" s="73">
        <v>47015</v>
      </c>
      <c r="K3046" s="69">
        <v>2.54</v>
      </c>
      <c r="L3046" s="68" t="s">
        <v>2609</v>
      </c>
      <c r="M3046" s="71">
        <v>6.3E-3</v>
      </c>
      <c r="N3046" t="str">
        <f>_xll.IMDP("BND",D3046,$N$1,A3046)</f>
        <v>일반</v>
      </c>
      <c r="O3046">
        <f t="shared" si="47"/>
        <v>1.1680830000000001E-2</v>
      </c>
    </row>
    <row r="3047" spans="1:15" x14ac:dyDescent="0.3">
      <c r="A3047" s="73">
        <v>46311</v>
      </c>
      <c r="B3047" s="67" t="s">
        <v>2090</v>
      </c>
      <c r="C3047" s="68" t="s">
        <v>2811</v>
      </c>
      <c r="D3047" s="68" t="s">
        <v>7209</v>
      </c>
      <c r="E3047" s="67" t="s">
        <v>7210</v>
      </c>
      <c r="F3047" s="69">
        <v>4.4080000000000004</v>
      </c>
      <c r="G3047" s="70">
        <v>13.7536</v>
      </c>
      <c r="H3047" s="70">
        <v>235.40629999999999</v>
      </c>
      <c r="I3047" s="73">
        <v>45945</v>
      </c>
      <c r="J3047" s="73">
        <v>53250</v>
      </c>
      <c r="K3047" s="69">
        <v>3</v>
      </c>
      <c r="L3047" s="68" t="s">
        <v>2609</v>
      </c>
      <c r="M3047" s="71">
        <v>3.3999999999999998E-3</v>
      </c>
      <c r="N3047" t="str">
        <f>_xll.IMDP("BND",D3047,$N$1,A3047)</f>
        <v>일반</v>
      </c>
      <c r="O3047">
        <f t="shared" si="47"/>
        <v>4.6762239999999997E-2</v>
      </c>
    </row>
    <row r="3048" spans="1:15" x14ac:dyDescent="0.3">
      <c r="A3048" s="73">
        <v>46311</v>
      </c>
      <c r="B3048" s="67" t="s">
        <v>2090</v>
      </c>
      <c r="C3048" s="68" t="s">
        <v>2811</v>
      </c>
      <c r="D3048" s="68" t="s">
        <v>7211</v>
      </c>
      <c r="E3048" s="67" t="s">
        <v>7212</v>
      </c>
      <c r="F3048" s="69">
        <v>4.1150000000000002</v>
      </c>
      <c r="G3048" s="70">
        <v>1.9634</v>
      </c>
      <c r="H3048" s="70">
        <v>4.4278000000000004</v>
      </c>
      <c r="I3048" s="73">
        <v>45967</v>
      </c>
      <c r="J3048" s="73">
        <v>47063</v>
      </c>
      <c r="K3048" s="69">
        <v>2.93</v>
      </c>
      <c r="L3048" s="68" t="s">
        <v>2609</v>
      </c>
      <c r="M3048" s="71">
        <v>1.5900000000000001E-2</v>
      </c>
      <c r="N3048" t="str">
        <f>_xll.IMDP("BND",D3048,$N$1,A3048)</f>
        <v>일반</v>
      </c>
      <c r="O3048">
        <f t="shared" si="47"/>
        <v>3.1218060000000002E-2</v>
      </c>
    </row>
    <row r="3049" spans="1:15" x14ac:dyDescent="0.3">
      <c r="A3049" s="73">
        <v>46311</v>
      </c>
      <c r="B3049" s="67" t="s">
        <v>2090</v>
      </c>
      <c r="C3049" s="68" t="s">
        <v>2811</v>
      </c>
      <c r="D3049" s="68" t="s">
        <v>7213</v>
      </c>
      <c r="E3049" s="67" t="s">
        <v>7214</v>
      </c>
      <c r="F3049" s="69">
        <v>4.2270000000000003</v>
      </c>
      <c r="G3049" s="70">
        <v>3.8029000000000002</v>
      </c>
      <c r="H3049" s="70">
        <v>16.098099999999999</v>
      </c>
      <c r="I3049" s="73">
        <v>45995</v>
      </c>
      <c r="J3049" s="73">
        <v>47821</v>
      </c>
      <c r="K3049" s="69">
        <v>3.44</v>
      </c>
      <c r="L3049" s="68" t="s">
        <v>2609</v>
      </c>
      <c r="M3049" s="71">
        <v>2.0299999999999999E-2</v>
      </c>
      <c r="N3049" t="str">
        <f>_xll.IMDP("BND",D3049,$N$1,A3049)</f>
        <v>일반</v>
      </c>
      <c r="O3049">
        <f t="shared" si="47"/>
        <v>7.7198870000000003E-2</v>
      </c>
    </row>
    <row r="3050" spans="1:15" x14ac:dyDescent="0.3">
      <c r="A3050" s="73">
        <v>46311</v>
      </c>
      <c r="B3050" s="67" t="s">
        <v>2090</v>
      </c>
      <c r="C3050" s="68" t="s">
        <v>2811</v>
      </c>
      <c r="D3050" s="68" t="s">
        <v>467</v>
      </c>
      <c r="E3050" s="67" t="s">
        <v>469</v>
      </c>
      <c r="F3050" s="69">
        <v>4.4640000000000004</v>
      </c>
      <c r="G3050" s="70">
        <v>17.005199999999999</v>
      </c>
      <c r="H3050" s="70">
        <v>405.80840000000001</v>
      </c>
      <c r="I3050" s="73">
        <v>46035</v>
      </c>
      <c r="J3050" s="73">
        <v>56992</v>
      </c>
      <c r="K3050" s="69">
        <v>3.43</v>
      </c>
      <c r="L3050" s="68" t="s">
        <v>2609</v>
      </c>
      <c r="M3050" s="71">
        <v>3.8999999999999998E-3</v>
      </c>
      <c r="N3050" t="str">
        <f>_xll.IMDP("BND",D3050,$N$1,A3050)</f>
        <v>일반</v>
      </c>
      <c r="O3050">
        <f t="shared" si="47"/>
        <v>6.6320279999999995E-2</v>
      </c>
    </row>
    <row r="3051" spans="1:15" x14ac:dyDescent="0.3">
      <c r="A3051" s="73">
        <v>46311</v>
      </c>
      <c r="B3051" s="67" t="s">
        <v>2090</v>
      </c>
      <c r="C3051" s="68" t="s">
        <v>2811</v>
      </c>
      <c r="D3051" s="68" t="s">
        <v>7215</v>
      </c>
      <c r="E3051" s="67" t="s">
        <v>7216</v>
      </c>
      <c r="F3051" s="69">
        <v>4.3099999999999996</v>
      </c>
      <c r="G3051" s="70">
        <v>7.6596000000000002</v>
      </c>
      <c r="H3051" s="70">
        <v>68.024600000000007</v>
      </c>
      <c r="I3051" s="73">
        <v>46059</v>
      </c>
      <c r="J3051" s="73">
        <v>49711</v>
      </c>
      <c r="K3051" s="69">
        <v>3.94</v>
      </c>
      <c r="L3051" s="68" t="s">
        <v>2609</v>
      </c>
      <c r="M3051" s="71">
        <v>4.4999999999999997E-3</v>
      </c>
      <c r="N3051" t="str">
        <f>_xll.IMDP("BND",D3051,$N$1,A3051)</f>
        <v>일반</v>
      </c>
      <c r="O3051">
        <f t="shared" si="47"/>
        <v>3.4468199999999997E-2</v>
      </c>
    </row>
    <row r="3052" spans="1:15" x14ac:dyDescent="0.3">
      <c r="A3052" s="73">
        <v>46311</v>
      </c>
      <c r="B3052" s="67" t="s">
        <v>2090</v>
      </c>
      <c r="C3052" s="68" t="s">
        <v>2811</v>
      </c>
      <c r="D3052" s="68" t="s">
        <v>7217</v>
      </c>
      <c r="E3052" s="67" t="s">
        <v>7218</v>
      </c>
      <c r="F3052" s="69">
        <v>4.3120000000000003</v>
      </c>
      <c r="G3052" s="70">
        <v>7.7636000000000003</v>
      </c>
      <c r="H3052" s="70">
        <v>69.563199999999995</v>
      </c>
      <c r="I3052" s="73">
        <v>46085</v>
      </c>
      <c r="J3052" s="73">
        <v>49738</v>
      </c>
      <c r="K3052" s="69">
        <v>3.84</v>
      </c>
      <c r="L3052" s="68" t="s">
        <v>2609</v>
      </c>
      <c r="M3052" s="71">
        <v>3.5999999999999999E-3</v>
      </c>
      <c r="N3052" t="str">
        <f>_xll.IMDP("BND",D3052,$N$1,A3052)</f>
        <v>일반</v>
      </c>
      <c r="O3052">
        <f t="shared" si="47"/>
        <v>2.7948960000000002E-2</v>
      </c>
    </row>
    <row r="3053" spans="1:15" x14ac:dyDescent="0.3">
      <c r="A3053" s="73">
        <v>46311</v>
      </c>
      <c r="B3053" s="67" t="s">
        <v>2090</v>
      </c>
      <c r="C3053" s="68" t="s">
        <v>2811</v>
      </c>
      <c r="D3053" s="68" t="s">
        <v>7219</v>
      </c>
      <c r="E3053" s="67" t="s">
        <v>7220</v>
      </c>
      <c r="F3053" s="69">
        <v>4.423</v>
      </c>
      <c r="G3053" s="70">
        <v>20.4421</v>
      </c>
      <c r="H3053" s="70">
        <v>680.31169999999997</v>
      </c>
      <c r="I3053" s="73">
        <v>46118</v>
      </c>
      <c r="J3053" s="73">
        <v>64381</v>
      </c>
      <c r="K3053" s="69">
        <v>3.87</v>
      </c>
      <c r="L3053" s="68" t="s">
        <v>2609</v>
      </c>
      <c r="M3053" s="71">
        <v>2.8E-3</v>
      </c>
      <c r="N3053" t="str">
        <f>_xll.IMDP("BND",D3053,$N$1,A3053)</f>
        <v>일반</v>
      </c>
      <c r="O3053">
        <f t="shared" si="47"/>
        <v>5.7237879999999998E-2</v>
      </c>
    </row>
    <row r="3054" spans="1:15" x14ac:dyDescent="0.3">
      <c r="A3054" s="73">
        <v>46311</v>
      </c>
      <c r="B3054" s="67" t="s">
        <v>2090</v>
      </c>
      <c r="C3054" s="68" t="s">
        <v>2811</v>
      </c>
      <c r="D3054" s="68" t="s">
        <v>7221</v>
      </c>
      <c r="E3054" s="67" t="s">
        <v>7222</v>
      </c>
      <c r="F3054" s="69">
        <v>4.3150000000000004</v>
      </c>
      <c r="G3054" s="70">
        <v>7.7929000000000004</v>
      </c>
      <c r="H3054" s="70">
        <v>70.789900000000003</v>
      </c>
      <c r="I3054" s="73">
        <v>46150</v>
      </c>
      <c r="J3054" s="73">
        <v>49803</v>
      </c>
      <c r="K3054" s="69">
        <v>4.08</v>
      </c>
      <c r="L3054" s="68" t="s">
        <v>2609</v>
      </c>
      <c r="M3054" s="71">
        <v>1.37E-2</v>
      </c>
      <c r="N3054" t="str">
        <f>_xll.IMDP("BND",D3054,$N$1,A3054)</f>
        <v>일반</v>
      </c>
      <c r="O3054">
        <f t="shared" si="47"/>
        <v>0.10676273000000001</v>
      </c>
    </row>
    <row r="3055" spans="1:15" x14ac:dyDescent="0.3">
      <c r="A3055" s="73">
        <v>46311</v>
      </c>
      <c r="B3055" s="67" t="s">
        <v>2090</v>
      </c>
      <c r="C3055" s="68" t="s">
        <v>2811</v>
      </c>
      <c r="D3055" s="68" t="s">
        <v>7223</v>
      </c>
      <c r="E3055" s="67" t="s">
        <v>7224</v>
      </c>
      <c r="F3055" s="69">
        <v>4.319</v>
      </c>
      <c r="G3055" s="70">
        <v>7.7831999999999999</v>
      </c>
      <c r="H3055" s="70">
        <v>70.875200000000007</v>
      </c>
      <c r="I3055" s="73">
        <v>46175</v>
      </c>
      <c r="J3055" s="73">
        <v>49828</v>
      </c>
      <c r="K3055" s="69">
        <v>4.37</v>
      </c>
      <c r="L3055" s="68" t="s">
        <v>2609</v>
      </c>
      <c r="M3055" s="71">
        <v>7.0000000000000001E-3</v>
      </c>
      <c r="N3055" t="str">
        <f>_xll.IMDP("BND",D3055,$N$1,A3055)</f>
        <v>일반</v>
      </c>
      <c r="O3055">
        <f t="shared" si="47"/>
        <v>5.44824E-2</v>
      </c>
    </row>
    <row r="3056" spans="1:15" x14ac:dyDescent="0.3">
      <c r="A3056" s="73">
        <v>46311</v>
      </c>
      <c r="B3056" s="67" t="s">
        <v>2090</v>
      </c>
      <c r="C3056" s="68" t="s">
        <v>2811</v>
      </c>
      <c r="D3056" s="68" t="s">
        <v>14122</v>
      </c>
      <c r="E3056" s="67" t="s">
        <v>14123</v>
      </c>
      <c r="F3056" s="69">
        <v>4.2560000000000002</v>
      </c>
      <c r="G3056" s="70">
        <v>4.2446000000000002</v>
      </c>
      <c r="H3056" s="70">
        <v>20.193200000000001</v>
      </c>
      <c r="I3056" s="73">
        <v>46209</v>
      </c>
      <c r="J3056" s="73">
        <v>48035</v>
      </c>
      <c r="K3056" s="69">
        <v>4.26</v>
      </c>
      <c r="L3056" s="68" t="s">
        <v>2609</v>
      </c>
      <c r="M3056" s="71">
        <v>9.2999999999999992E-3</v>
      </c>
      <c r="N3056" t="str">
        <f>_xll.IMDP("BND",D3056,$N$1,A3056)</f>
        <v>일반</v>
      </c>
      <c r="O3056">
        <f t="shared" si="47"/>
        <v>3.9474780000000001E-2</v>
      </c>
    </row>
    <row r="3057" spans="1:15" x14ac:dyDescent="0.3">
      <c r="A3057" s="73">
        <v>46311</v>
      </c>
      <c r="B3057" s="67" t="s">
        <v>2090</v>
      </c>
      <c r="C3057" s="68" t="s">
        <v>2811</v>
      </c>
      <c r="D3057" s="68" t="s">
        <v>14709</v>
      </c>
      <c r="E3057" s="67" t="s">
        <v>14710</v>
      </c>
      <c r="F3057" s="69">
        <v>4.22</v>
      </c>
      <c r="G3057" s="70">
        <v>3.4712999999999998</v>
      </c>
      <c r="H3057" s="70">
        <v>13.5716</v>
      </c>
      <c r="I3057" s="73">
        <v>46240</v>
      </c>
      <c r="J3057" s="73">
        <v>47701</v>
      </c>
      <c r="K3057" s="69">
        <v>4.0999999999999996</v>
      </c>
      <c r="L3057" s="68" t="s">
        <v>2609</v>
      </c>
      <c r="M3057" s="71">
        <v>7.4000000000000003E-3</v>
      </c>
      <c r="N3057" t="str">
        <f>_xll.IMDP("BND",D3057,$N$1,A3057)</f>
        <v>일반</v>
      </c>
      <c r="O3057">
        <f t="shared" si="47"/>
        <v>2.5687620000000001E-2</v>
      </c>
    </row>
    <row r="3058" spans="1:15" x14ac:dyDescent="0.3">
      <c r="A3058" s="73">
        <v>46311</v>
      </c>
      <c r="B3058" s="67" t="s">
        <v>2090</v>
      </c>
      <c r="C3058" s="68" t="s">
        <v>2811</v>
      </c>
      <c r="D3058" s="68" t="s">
        <v>15203</v>
      </c>
      <c r="E3058" s="67" t="s">
        <v>15204</v>
      </c>
      <c r="F3058" s="69">
        <v>4.2649999999999997</v>
      </c>
      <c r="G3058" s="70">
        <v>4.3415999999999997</v>
      </c>
      <c r="H3058" s="70">
        <v>21.2575</v>
      </c>
      <c r="I3058" s="73">
        <v>46267</v>
      </c>
      <c r="J3058" s="73">
        <v>48093</v>
      </c>
      <c r="K3058" s="69">
        <v>4.4000000000000004</v>
      </c>
      <c r="L3058" s="68" t="s">
        <v>2609</v>
      </c>
      <c r="M3058" s="71">
        <v>4.7000000000000002E-3</v>
      </c>
      <c r="N3058" t="str">
        <f>_xll.IMDP("BND",D3058,$N$1,A3058)</f>
        <v>일반</v>
      </c>
      <c r="O3058">
        <f t="shared" si="47"/>
        <v>2.040552E-2</v>
      </c>
    </row>
    <row r="3059" spans="1:15" x14ac:dyDescent="0.3">
      <c r="A3059" s="73">
        <v>46311</v>
      </c>
      <c r="B3059" s="67" t="s">
        <v>2090</v>
      </c>
      <c r="C3059" s="68" t="s">
        <v>2811</v>
      </c>
      <c r="D3059" s="68" t="s">
        <v>15923</v>
      </c>
      <c r="E3059" s="67" t="s">
        <v>15924</v>
      </c>
      <c r="F3059" s="69">
        <v>4.47</v>
      </c>
      <c r="G3059" s="70">
        <v>16.205500000000001</v>
      </c>
      <c r="H3059" s="70">
        <v>378.2595</v>
      </c>
      <c r="I3059" s="73">
        <v>46301</v>
      </c>
      <c r="J3059" s="73">
        <v>57259</v>
      </c>
      <c r="K3059" s="69">
        <v>4.7300000000000004</v>
      </c>
      <c r="L3059" s="68" t="s">
        <v>2609</v>
      </c>
      <c r="M3059" s="71">
        <v>4.7999999999999996E-3</v>
      </c>
      <c r="N3059" t="str">
        <f>_xll.IMDP("BND",D3059,$N$1,A3059)</f>
        <v>일반</v>
      </c>
      <c r="O3059">
        <f t="shared" si="47"/>
        <v>7.7786399999999992E-2</v>
      </c>
    </row>
    <row r="3060" spans="1:15" x14ac:dyDescent="0.3">
      <c r="A3060" s="73">
        <v>46311</v>
      </c>
      <c r="B3060" s="67" t="s">
        <v>2090</v>
      </c>
      <c r="C3060" s="68" t="s">
        <v>2811</v>
      </c>
      <c r="D3060" s="68" t="s">
        <v>7225</v>
      </c>
      <c r="E3060" s="67" t="s">
        <v>7226</v>
      </c>
      <c r="F3060" s="69">
        <v>4.266</v>
      </c>
      <c r="G3060" s="70">
        <v>4.3720999999999997</v>
      </c>
      <c r="H3060" s="70">
        <v>22.471800000000002</v>
      </c>
      <c r="I3060" s="73">
        <v>40808</v>
      </c>
      <c r="J3060" s="73">
        <v>48113</v>
      </c>
      <c r="K3060" s="69">
        <v>4.45</v>
      </c>
      <c r="L3060" s="68" t="s">
        <v>2609</v>
      </c>
      <c r="M3060" s="71">
        <v>5.5999999999999999E-3</v>
      </c>
      <c r="N3060" t="str">
        <f>_xll.IMDP("BND",D3060,$N$1,A3060)</f>
        <v>일반</v>
      </c>
      <c r="O3060">
        <f t="shared" si="47"/>
        <v>2.4483759999999997E-2</v>
      </c>
    </row>
    <row r="3061" spans="1:15" x14ac:dyDescent="0.3">
      <c r="A3061" s="73">
        <v>46311</v>
      </c>
      <c r="B3061" s="67" t="s">
        <v>2090</v>
      </c>
      <c r="C3061" s="68" t="s">
        <v>2811</v>
      </c>
      <c r="D3061" s="68" t="s">
        <v>7227</v>
      </c>
      <c r="E3061" s="67" t="s">
        <v>7228</v>
      </c>
      <c r="F3061" s="69">
        <v>4.2670000000000003</v>
      </c>
      <c r="G3061" s="70">
        <v>4.5830000000000002</v>
      </c>
      <c r="H3061" s="70">
        <v>24.836300000000001</v>
      </c>
      <c r="I3061" s="73">
        <v>40920</v>
      </c>
      <c r="J3061" s="73">
        <v>48225</v>
      </c>
      <c r="K3061" s="69">
        <v>4.37</v>
      </c>
      <c r="L3061" s="68" t="s">
        <v>2609</v>
      </c>
      <c r="M3061" s="71">
        <v>2.8E-3</v>
      </c>
      <c r="N3061" t="str">
        <f>_xll.IMDP("BND",D3061,$N$1,A3061)</f>
        <v>일반</v>
      </c>
      <c r="O3061">
        <f t="shared" si="47"/>
        <v>1.2832400000000001E-2</v>
      </c>
    </row>
    <row r="3062" spans="1:15" x14ac:dyDescent="0.3">
      <c r="A3062" s="73">
        <v>46311</v>
      </c>
      <c r="B3062" s="67" t="s">
        <v>2090</v>
      </c>
      <c r="C3062" s="68" t="s">
        <v>2811</v>
      </c>
      <c r="D3062" s="68" t="s">
        <v>1272</v>
      </c>
      <c r="E3062" s="67" t="s">
        <v>1274</v>
      </c>
      <c r="F3062" s="69">
        <v>4.2649999999999997</v>
      </c>
      <c r="G3062" s="70">
        <v>5.2286000000000001</v>
      </c>
      <c r="H3062" s="70">
        <v>30.525300000000001</v>
      </c>
      <c r="I3062" s="73">
        <v>41145</v>
      </c>
      <c r="J3062" s="73">
        <v>48450</v>
      </c>
      <c r="K3062" s="69">
        <v>3.4</v>
      </c>
      <c r="L3062" s="68" t="s">
        <v>2609</v>
      </c>
      <c r="M3062" s="71">
        <v>6.7000000000000002E-3</v>
      </c>
      <c r="N3062" t="str">
        <f>_xll.IMDP("BND",D3062,$N$1,A3062)</f>
        <v>일반</v>
      </c>
      <c r="O3062">
        <f t="shared" si="47"/>
        <v>3.5031619999999999E-2</v>
      </c>
    </row>
    <row r="3063" spans="1:15" x14ac:dyDescent="0.3">
      <c r="A3063" s="73">
        <v>46311</v>
      </c>
      <c r="B3063" s="67" t="s">
        <v>2090</v>
      </c>
      <c r="C3063" s="68" t="s">
        <v>2811</v>
      </c>
      <c r="D3063" s="68" t="s">
        <v>2043</v>
      </c>
      <c r="E3063" s="67" t="s">
        <v>2044</v>
      </c>
      <c r="F3063" s="69">
        <v>4.2629999999999999</v>
      </c>
      <c r="G3063" s="70">
        <v>5.3232999999999997</v>
      </c>
      <c r="H3063" s="70">
        <v>31.5138</v>
      </c>
      <c r="I3063" s="73">
        <v>41176</v>
      </c>
      <c r="J3063" s="73">
        <v>48481</v>
      </c>
      <c r="K3063" s="69">
        <v>3.31</v>
      </c>
      <c r="L3063" s="68" t="s">
        <v>2609</v>
      </c>
      <c r="M3063" s="71">
        <v>1.0999999999999999E-2</v>
      </c>
      <c r="N3063" t="str">
        <f>_xll.IMDP("BND",D3063,$N$1,A3063)</f>
        <v>일반</v>
      </c>
      <c r="O3063">
        <f t="shared" si="47"/>
        <v>5.8556299999999992E-2</v>
      </c>
    </row>
    <row r="3064" spans="1:15" x14ac:dyDescent="0.3">
      <c r="A3064" s="73">
        <v>46311</v>
      </c>
      <c r="B3064" s="67" t="s">
        <v>2090</v>
      </c>
      <c r="C3064" s="68" t="s">
        <v>2811</v>
      </c>
      <c r="D3064" s="68" t="s">
        <v>7229</v>
      </c>
      <c r="E3064" s="67" t="s">
        <v>7230</v>
      </c>
      <c r="F3064" s="69">
        <v>4.1989999999999998</v>
      </c>
      <c r="G3064" s="70">
        <v>2.8106</v>
      </c>
      <c r="H3064" s="70">
        <v>9.0611999999999995</v>
      </c>
      <c r="I3064" s="73">
        <v>40141</v>
      </c>
      <c r="J3064" s="73">
        <v>47446</v>
      </c>
      <c r="K3064" s="69">
        <v>5.82</v>
      </c>
      <c r="L3064" s="68" t="s">
        <v>2609</v>
      </c>
      <c r="M3064" s="71">
        <v>8.3000000000000001E-3</v>
      </c>
      <c r="N3064" t="str">
        <f>_xll.IMDP("BND",D3064,$N$1,A3064)</f>
        <v>일반</v>
      </c>
      <c r="O3064">
        <f t="shared" si="47"/>
        <v>2.3327980000000002E-2</v>
      </c>
    </row>
    <row r="3065" spans="1:15" x14ac:dyDescent="0.3">
      <c r="A3065" s="73">
        <v>46311</v>
      </c>
      <c r="B3065" s="67" t="s">
        <v>2090</v>
      </c>
      <c r="C3065" s="68" t="s">
        <v>2811</v>
      </c>
      <c r="D3065" s="68" t="s">
        <v>15783</v>
      </c>
      <c r="E3065" s="67" t="s">
        <v>15784</v>
      </c>
      <c r="F3065" s="69">
        <v>4.2960000000000003</v>
      </c>
      <c r="G3065" s="70">
        <v>4.7441000000000004</v>
      </c>
      <c r="H3065" s="70">
        <v>27.055599999999998</v>
      </c>
      <c r="I3065" s="73">
        <v>46295</v>
      </c>
      <c r="J3065" s="73">
        <v>48121</v>
      </c>
      <c r="K3065" s="69">
        <v>4.03</v>
      </c>
      <c r="L3065" s="68" t="s">
        <v>2609</v>
      </c>
      <c r="M3065" s="71">
        <v>5.8999999999999999E-3</v>
      </c>
      <c r="N3065" t="str">
        <f>_xll.IMDP("BND",D3065,$N$1,A3065)</f>
        <v>일반</v>
      </c>
      <c r="O3065">
        <f t="shared" si="47"/>
        <v>2.7990190000000002E-2</v>
      </c>
    </row>
    <row r="3066" spans="1:15" x14ac:dyDescent="0.3">
      <c r="A3066" s="73">
        <v>46311</v>
      </c>
      <c r="B3066" s="67" t="s">
        <v>2090</v>
      </c>
      <c r="C3066" s="68" t="s">
        <v>2811</v>
      </c>
      <c r="D3066" s="68" t="s">
        <v>7231</v>
      </c>
      <c r="E3066" s="67" t="s">
        <v>7232</v>
      </c>
      <c r="F3066" s="69">
        <v>4.1879999999999997</v>
      </c>
      <c r="G3066" s="70">
        <v>2.7505000000000002</v>
      </c>
      <c r="H3066" s="70">
        <v>8.4802999999999997</v>
      </c>
      <c r="I3066" s="73">
        <v>41899</v>
      </c>
      <c r="J3066" s="73">
        <v>47378</v>
      </c>
      <c r="K3066" s="69">
        <v>3.28</v>
      </c>
      <c r="L3066" s="68" t="s">
        <v>2609</v>
      </c>
      <c r="M3066" s="71">
        <v>9.1000000000000004E-3</v>
      </c>
      <c r="N3066" t="str">
        <f>_xll.IMDP("BND",D3066,$N$1,A3066)</f>
        <v>일반</v>
      </c>
      <c r="O3066">
        <f t="shared" si="47"/>
        <v>2.5029550000000001E-2</v>
      </c>
    </row>
    <row r="3067" spans="1:15" x14ac:dyDescent="0.3">
      <c r="A3067" s="73">
        <v>46311</v>
      </c>
      <c r="B3067" s="67" t="s">
        <v>2090</v>
      </c>
      <c r="C3067" s="68" t="s">
        <v>2811</v>
      </c>
      <c r="D3067" s="68" t="s">
        <v>7233</v>
      </c>
      <c r="E3067" s="67" t="s">
        <v>7234</v>
      </c>
      <c r="F3067" s="69">
        <v>4.4059999999999997</v>
      </c>
      <c r="G3067" s="70">
        <v>13.999499999999999</v>
      </c>
      <c r="H3067" s="70">
        <v>241.21029999999999</v>
      </c>
      <c r="I3067" s="73">
        <v>42268</v>
      </c>
      <c r="J3067" s="73">
        <v>53226</v>
      </c>
      <c r="K3067" s="69">
        <v>2.66</v>
      </c>
      <c r="L3067" s="68" t="s">
        <v>2609</v>
      </c>
      <c r="M3067" s="71">
        <v>1.01E-2</v>
      </c>
      <c r="N3067" t="str">
        <f>_xll.IMDP("BND",D3067,$N$1,A3067)</f>
        <v>일반</v>
      </c>
      <c r="O3067">
        <f t="shared" si="47"/>
        <v>0.14139494999999999</v>
      </c>
    </row>
    <row r="3068" spans="1:15" x14ac:dyDescent="0.3">
      <c r="A3068" s="73">
        <v>46311</v>
      </c>
      <c r="B3068" s="67" t="s">
        <v>2090</v>
      </c>
      <c r="C3068" s="68" t="s">
        <v>2811</v>
      </c>
      <c r="D3068" s="68" t="s">
        <v>7235</v>
      </c>
      <c r="E3068" s="67" t="s">
        <v>7236</v>
      </c>
      <c r="F3068" s="69">
        <v>4.2130000000000001</v>
      </c>
      <c r="G3068" s="70">
        <v>3.5388000000000002</v>
      </c>
      <c r="H3068" s="70">
        <v>13.64</v>
      </c>
      <c r="I3068" s="73">
        <v>44006</v>
      </c>
      <c r="J3068" s="73">
        <v>47658</v>
      </c>
      <c r="K3068" s="69">
        <v>1.54</v>
      </c>
      <c r="L3068" s="68" t="s">
        <v>2609</v>
      </c>
      <c r="M3068" s="71">
        <v>5.1000000000000004E-3</v>
      </c>
      <c r="N3068" t="str">
        <f>_xll.IMDP("BND",D3068,$N$1,A3068)</f>
        <v>일반</v>
      </c>
      <c r="O3068">
        <f t="shared" si="47"/>
        <v>1.8047880000000002E-2</v>
      </c>
    </row>
    <row r="3069" spans="1:15" x14ac:dyDescent="0.3">
      <c r="A3069" s="73">
        <v>46311</v>
      </c>
      <c r="B3069" s="67" t="s">
        <v>2090</v>
      </c>
      <c r="C3069" s="68" t="s">
        <v>2811</v>
      </c>
      <c r="D3069" s="68" t="s">
        <v>7237</v>
      </c>
      <c r="E3069" s="67" t="s">
        <v>7238</v>
      </c>
      <c r="F3069" s="69">
        <v>4.3490000000000002</v>
      </c>
      <c r="G3069" s="70">
        <v>11.898999999999999</v>
      </c>
      <c r="H3069" s="70">
        <v>158.59620000000001</v>
      </c>
      <c r="I3069" s="73">
        <v>44070</v>
      </c>
      <c r="J3069" s="73">
        <v>51375</v>
      </c>
      <c r="K3069" s="69">
        <v>1.66</v>
      </c>
      <c r="L3069" s="68" t="s">
        <v>2609</v>
      </c>
      <c r="M3069" s="71">
        <v>8.0000000000000002E-3</v>
      </c>
      <c r="N3069" t="str">
        <f>_xll.IMDP("BND",D3069,$N$1,A3069)</f>
        <v>일반</v>
      </c>
      <c r="O3069">
        <f t="shared" si="47"/>
        <v>9.5191999999999999E-2</v>
      </c>
    </row>
    <row r="3070" spans="1:15" x14ac:dyDescent="0.3">
      <c r="A3070" s="73">
        <v>46311</v>
      </c>
      <c r="B3070" s="67" t="s">
        <v>2090</v>
      </c>
      <c r="C3070" s="68" t="s">
        <v>2811</v>
      </c>
      <c r="D3070" s="68" t="s">
        <v>7239</v>
      </c>
      <c r="E3070" s="67" t="s">
        <v>7240</v>
      </c>
      <c r="F3070" s="69">
        <v>3.9929999999999999</v>
      </c>
      <c r="G3070" s="70">
        <v>1.2223999999999999</v>
      </c>
      <c r="H3070" s="70">
        <v>1.8181</v>
      </c>
      <c r="I3070" s="73">
        <v>44215</v>
      </c>
      <c r="J3070" s="73">
        <v>46771</v>
      </c>
      <c r="K3070" s="69">
        <v>1.62</v>
      </c>
      <c r="L3070" s="68" t="s">
        <v>2609</v>
      </c>
      <c r="M3070" s="71">
        <v>7.7000000000000002E-3</v>
      </c>
      <c r="N3070" t="str">
        <f>_xll.IMDP("BND",D3070,$N$1,A3070)</f>
        <v>일반</v>
      </c>
      <c r="O3070">
        <f t="shared" si="47"/>
        <v>9.4124799999999991E-3</v>
      </c>
    </row>
    <row r="3071" spans="1:15" x14ac:dyDescent="0.3">
      <c r="A3071" s="73">
        <v>46311</v>
      </c>
      <c r="B3071" s="67" t="s">
        <v>2090</v>
      </c>
      <c r="C3071" s="68" t="s">
        <v>2811</v>
      </c>
      <c r="D3071" s="68" t="s">
        <v>7241</v>
      </c>
      <c r="E3071" s="67" t="s">
        <v>7242</v>
      </c>
      <c r="F3071" s="69">
        <v>4.2329999999999997</v>
      </c>
      <c r="G3071" s="70">
        <v>4.0888</v>
      </c>
      <c r="H3071" s="70">
        <v>18.255600000000001</v>
      </c>
      <c r="I3071" s="73">
        <v>44243</v>
      </c>
      <c r="J3071" s="73">
        <v>47895</v>
      </c>
      <c r="K3071" s="69">
        <v>1.97</v>
      </c>
      <c r="L3071" s="68" t="s">
        <v>2609</v>
      </c>
      <c r="M3071" s="71">
        <v>9.7000000000000003E-3</v>
      </c>
      <c r="N3071" t="str">
        <f>_xll.IMDP("BND",D3071,$N$1,A3071)</f>
        <v>일반</v>
      </c>
      <c r="O3071">
        <f t="shared" si="47"/>
        <v>3.966136E-2</v>
      </c>
    </row>
    <row r="3072" spans="1:15" x14ac:dyDescent="0.3">
      <c r="A3072" s="73">
        <v>46311</v>
      </c>
      <c r="B3072" s="67" t="s">
        <v>2090</v>
      </c>
      <c r="C3072" s="68" t="s">
        <v>2811</v>
      </c>
      <c r="D3072" s="68" t="s">
        <v>7243</v>
      </c>
      <c r="E3072" s="67" t="s">
        <v>7244</v>
      </c>
      <c r="F3072" s="69">
        <v>4.4420000000000002</v>
      </c>
      <c r="G3072" s="70">
        <v>16.814900000000002</v>
      </c>
      <c r="H3072" s="70">
        <v>365.20659999999998</v>
      </c>
      <c r="I3072" s="73">
        <v>44341</v>
      </c>
      <c r="J3072" s="73">
        <v>55298</v>
      </c>
      <c r="K3072" s="69">
        <v>2.33</v>
      </c>
      <c r="L3072" s="68" t="s">
        <v>2609</v>
      </c>
      <c r="M3072" s="71">
        <v>7.7000000000000002E-3</v>
      </c>
      <c r="N3072" t="str">
        <f>_xll.IMDP("BND",D3072,$N$1,A3072)</f>
        <v>일반</v>
      </c>
      <c r="O3072">
        <f t="shared" si="47"/>
        <v>0.12947473000000001</v>
      </c>
    </row>
    <row r="3073" spans="1:15" x14ac:dyDescent="0.3">
      <c r="A3073" s="73">
        <v>46311</v>
      </c>
      <c r="B3073" s="67" t="s">
        <v>2090</v>
      </c>
      <c r="C3073" s="68" t="s">
        <v>2811</v>
      </c>
      <c r="D3073" s="68" t="s">
        <v>7245</v>
      </c>
      <c r="E3073" s="67" t="s">
        <v>7246</v>
      </c>
      <c r="F3073" s="69">
        <v>4.4480000000000004</v>
      </c>
      <c r="G3073" s="70">
        <v>16.848600000000001</v>
      </c>
      <c r="H3073" s="70">
        <v>370.19069999999999</v>
      </c>
      <c r="I3073" s="73">
        <v>44489</v>
      </c>
      <c r="J3073" s="73">
        <v>55446</v>
      </c>
      <c r="K3073" s="69">
        <v>2.37</v>
      </c>
      <c r="L3073" s="68" t="s">
        <v>2609</v>
      </c>
      <c r="M3073" s="71">
        <v>4.7999999999999996E-3</v>
      </c>
      <c r="N3073" t="str">
        <f>_xll.IMDP("BND",D3073,$N$1,A3073)</f>
        <v>일반</v>
      </c>
      <c r="O3073">
        <f t="shared" si="47"/>
        <v>8.0873279999999992E-2</v>
      </c>
    </row>
    <row r="3074" spans="1:15" x14ac:dyDescent="0.3">
      <c r="A3074" s="73">
        <v>46311</v>
      </c>
      <c r="B3074" s="67" t="s">
        <v>2090</v>
      </c>
      <c r="C3074" s="68" t="s">
        <v>2811</v>
      </c>
      <c r="D3074" s="68" t="s">
        <v>7247</v>
      </c>
      <c r="E3074" s="67" t="s">
        <v>7248</v>
      </c>
      <c r="F3074" s="69">
        <v>4.4509999999999996</v>
      </c>
      <c r="G3074" s="70">
        <v>16.597899999999999</v>
      </c>
      <c r="H3074" s="70">
        <v>362.84899999999999</v>
      </c>
      <c r="I3074" s="73">
        <v>44603</v>
      </c>
      <c r="J3074" s="73">
        <v>55560</v>
      </c>
      <c r="K3074" s="69">
        <v>2.76</v>
      </c>
      <c r="L3074" s="68" t="s">
        <v>2609</v>
      </c>
      <c r="M3074" s="71">
        <v>5.1999999999999998E-3</v>
      </c>
      <c r="N3074" t="str">
        <f>_xll.IMDP("BND",D3074,$N$1,A3074)</f>
        <v>일반</v>
      </c>
      <c r="O3074">
        <f t="shared" ref="O3074:O3137" si="48">M3074*G3074</f>
        <v>8.6309079999999996E-2</v>
      </c>
    </row>
    <row r="3075" spans="1:15" x14ac:dyDescent="0.3">
      <c r="A3075" s="73">
        <v>46311</v>
      </c>
      <c r="B3075" s="67" t="s">
        <v>2090</v>
      </c>
      <c r="C3075" s="68" t="s">
        <v>2811</v>
      </c>
      <c r="D3075" s="68" t="s">
        <v>7249</v>
      </c>
      <c r="E3075" s="67" t="s">
        <v>7250</v>
      </c>
      <c r="F3075" s="69">
        <v>4.4550000000000001</v>
      </c>
      <c r="G3075" s="70">
        <v>15.804399999999999</v>
      </c>
      <c r="H3075" s="70">
        <v>340.77300000000002</v>
      </c>
      <c r="I3075" s="73">
        <v>44693</v>
      </c>
      <c r="J3075" s="73">
        <v>55651</v>
      </c>
      <c r="K3075" s="69">
        <v>3.39</v>
      </c>
      <c r="L3075" s="68" t="s">
        <v>2609</v>
      </c>
      <c r="M3075" s="71">
        <v>5.8999999999999999E-3</v>
      </c>
      <c r="N3075" t="str">
        <f>_xll.IMDP("BND",D3075,$N$1,A3075)</f>
        <v>일반</v>
      </c>
      <c r="O3075">
        <f t="shared" si="48"/>
        <v>9.3245959999999989E-2</v>
      </c>
    </row>
    <row r="3076" spans="1:15" x14ac:dyDescent="0.3">
      <c r="A3076" s="73">
        <v>46311</v>
      </c>
      <c r="B3076" s="67" t="s">
        <v>2090</v>
      </c>
      <c r="C3076" s="68" t="s">
        <v>2811</v>
      </c>
      <c r="D3076" s="68" t="s">
        <v>7251</v>
      </c>
      <c r="E3076" s="67" t="s">
        <v>7252</v>
      </c>
      <c r="F3076" s="69">
        <v>4.0010000000000003</v>
      </c>
      <c r="G3076" s="70">
        <v>1.2788999999999999</v>
      </c>
      <c r="H3076" s="70">
        <v>1.982</v>
      </c>
      <c r="I3076" s="73">
        <v>44973</v>
      </c>
      <c r="J3076" s="73">
        <v>46799</v>
      </c>
      <c r="K3076" s="69">
        <v>3.74</v>
      </c>
      <c r="L3076" s="68" t="s">
        <v>2609</v>
      </c>
      <c r="M3076" s="71">
        <v>7.9000000000000008E-3</v>
      </c>
      <c r="N3076" t="str">
        <f>_xll.IMDP("BND",D3076,$N$1,A3076)</f>
        <v>일반</v>
      </c>
      <c r="O3076">
        <f t="shared" si="48"/>
        <v>1.0103310000000001E-2</v>
      </c>
    </row>
    <row r="3077" spans="1:15" x14ac:dyDescent="0.3">
      <c r="A3077" s="73">
        <v>46311</v>
      </c>
      <c r="B3077" s="67" t="s">
        <v>2090</v>
      </c>
      <c r="C3077" s="68" t="s">
        <v>2811</v>
      </c>
      <c r="D3077" s="68" t="s">
        <v>7253</v>
      </c>
      <c r="E3077" s="67" t="s">
        <v>7254</v>
      </c>
      <c r="F3077" s="69">
        <v>4.2649999999999997</v>
      </c>
      <c r="G3077" s="70">
        <v>5.5819000000000001</v>
      </c>
      <c r="H3077" s="70">
        <v>35.181399999999996</v>
      </c>
      <c r="I3077" s="73">
        <v>44995</v>
      </c>
      <c r="J3077" s="73">
        <v>48648</v>
      </c>
      <c r="K3077" s="69">
        <v>4</v>
      </c>
      <c r="L3077" s="68" t="s">
        <v>2609</v>
      </c>
      <c r="M3077" s="71">
        <v>4.5999999999999999E-3</v>
      </c>
      <c r="N3077" t="str">
        <f>_xll.IMDP("BND",D3077,$N$1,A3077)</f>
        <v>일반</v>
      </c>
      <c r="O3077">
        <f t="shared" si="48"/>
        <v>2.567674E-2</v>
      </c>
    </row>
    <row r="3078" spans="1:15" x14ac:dyDescent="0.3">
      <c r="A3078" s="73">
        <v>46311</v>
      </c>
      <c r="B3078" s="67" t="s">
        <v>2090</v>
      </c>
      <c r="C3078" s="68" t="s">
        <v>2811</v>
      </c>
      <c r="D3078" s="68" t="s">
        <v>69</v>
      </c>
      <c r="E3078" s="67" t="s">
        <v>71</v>
      </c>
      <c r="F3078" s="69">
        <v>4.3849999999999998</v>
      </c>
      <c r="G3078" s="70">
        <v>11.99</v>
      </c>
      <c r="H3078" s="70">
        <v>178.1798</v>
      </c>
      <c r="I3078" s="73">
        <v>45036</v>
      </c>
      <c r="J3078" s="73">
        <v>52341</v>
      </c>
      <c r="K3078" s="69">
        <v>3.66</v>
      </c>
      <c r="L3078" s="68" t="s">
        <v>2609</v>
      </c>
      <c r="M3078" s="71">
        <v>5.1000000000000004E-3</v>
      </c>
      <c r="N3078" t="str">
        <f>_xll.IMDP("BND",D3078,$N$1,A3078)</f>
        <v>일반</v>
      </c>
      <c r="O3078">
        <f t="shared" si="48"/>
        <v>6.1149000000000009E-2</v>
      </c>
    </row>
    <row r="3079" spans="1:15" x14ac:dyDescent="0.3">
      <c r="A3079" s="73">
        <v>46311</v>
      </c>
      <c r="B3079" s="67" t="s">
        <v>2090</v>
      </c>
      <c r="C3079" s="68" t="s">
        <v>2811</v>
      </c>
      <c r="D3079" s="68" t="s">
        <v>7255</v>
      </c>
      <c r="E3079" s="67" t="s">
        <v>7256</v>
      </c>
      <c r="F3079" s="69">
        <v>4.4569999999999999</v>
      </c>
      <c r="G3079" s="70">
        <v>16.059899999999999</v>
      </c>
      <c r="H3079" s="70">
        <v>352.98680000000002</v>
      </c>
      <c r="I3079" s="73">
        <v>45065</v>
      </c>
      <c r="J3079" s="73">
        <v>56023</v>
      </c>
      <c r="K3079" s="69">
        <v>3.7</v>
      </c>
      <c r="L3079" s="68" t="s">
        <v>2609</v>
      </c>
      <c r="M3079" s="71">
        <v>1.0999999999999999E-2</v>
      </c>
      <c r="N3079" t="str">
        <f>_xll.IMDP("BND",D3079,$N$1,A3079)</f>
        <v>일반</v>
      </c>
      <c r="O3079">
        <f t="shared" si="48"/>
        <v>0.17665889999999998</v>
      </c>
    </row>
    <row r="3080" spans="1:15" x14ac:dyDescent="0.3">
      <c r="A3080" s="73">
        <v>46311</v>
      </c>
      <c r="B3080" s="67" t="s">
        <v>2090</v>
      </c>
      <c r="C3080" s="68" t="s">
        <v>2811</v>
      </c>
      <c r="D3080" s="68" t="s">
        <v>7257</v>
      </c>
      <c r="E3080" s="67" t="s">
        <v>7258</v>
      </c>
      <c r="F3080" s="69">
        <v>4.0679999999999996</v>
      </c>
      <c r="G3080" s="70">
        <v>1.6715</v>
      </c>
      <c r="H3080" s="70">
        <v>3.2856000000000001</v>
      </c>
      <c r="I3080" s="73">
        <v>45128</v>
      </c>
      <c r="J3080" s="73">
        <v>46955</v>
      </c>
      <c r="K3080" s="69">
        <v>3.94</v>
      </c>
      <c r="L3080" s="68" t="s">
        <v>2609</v>
      </c>
      <c r="M3080" s="71">
        <v>5.1000000000000004E-3</v>
      </c>
      <c r="N3080" t="str">
        <f>_xll.IMDP("BND",D3080,$N$1,A3080)</f>
        <v>일반</v>
      </c>
      <c r="O3080">
        <f t="shared" si="48"/>
        <v>8.5246499999999999E-3</v>
      </c>
    </row>
    <row r="3081" spans="1:15" x14ac:dyDescent="0.3">
      <c r="A3081" s="73">
        <v>46311</v>
      </c>
      <c r="B3081" s="67" t="s">
        <v>2090</v>
      </c>
      <c r="C3081" s="68" t="s">
        <v>2811</v>
      </c>
      <c r="D3081" s="68" t="s">
        <v>7259</v>
      </c>
      <c r="E3081" s="67" t="s">
        <v>7260</v>
      </c>
      <c r="F3081" s="69">
        <v>4.0830000000000002</v>
      </c>
      <c r="G3081" s="70">
        <v>1.7435</v>
      </c>
      <c r="H3081" s="70">
        <v>3.5528</v>
      </c>
      <c r="I3081" s="73">
        <v>45156</v>
      </c>
      <c r="J3081" s="73">
        <v>46983</v>
      </c>
      <c r="K3081" s="69">
        <v>4.1399999999999997</v>
      </c>
      <c r="L3081" s="68" t="s">
        <v>2609</v>
      </c>
      <c r="M3081" s="71">
        <v>5.5999999999999999E-3</v>
      </c>
      <c r="N3081" t="str">
        <f>_xll.IMDP("BND",D3081,$N$1,A3081)</f>
        <v>일반</v>
      </c>
      <c r="O3081">
        <f t="shared" si="48"/>
        <v>9.7636000000000008E-3</v>
      </c>
    </row>
    <row r="3082" spans="1:15" x14ac:dyDescent="0.3">
      <c r="A3082" s="73">
        <v>46311</v>
      </c>
      <c r="B3082" s="67" t="s">
        <v>2090</v>
      </c>
      <c r="C3082" s="68" t="s">
        <v>2811</v>
      </c>
      <c r="D3082" s="68" t="s">
        <v>7261</v>
      </c>
      <c r="E3082" s="67" t="s">
        <v>7262</v>
      </c>
      <c r="F3082" s="69">
        <v>4.391</v>
      </c>
      <c r="G3082" s="70">
        <v>11.948600000000001</v>
      </c>
      <c r="H3082" s="70">
        <v>180.62270000000001</v>
      </c>
      <c r="I3082" s="73">
        <v>45189</v>
      </c>
      <c r="J3082" s="73">
        <v>52494</v>
      </c>
      <c r="K3082" s="69">
        <v>4.1399999999999997</v>
      </c>
      <c r="L3082" s="68" t="s">
        <v>2609</v>
      </c>
      <c r="M3082" s="71">
        <v>4.4999999999999997E-3</v>
      </c>
      <c r="N3082" t="str">
        <f>_xll.IMDP("BND",D3082,$N$1,A3082)</f>
        <v>일반</v>
      </c>
      <c r="O3082">
        <f t="shared" si="48"/>
        <v>5.3768700000000003E-2</v>
      </c>
    </row>
    <row r="3083" spans="1:15" x14ac:dyDescent="0.3">
      <c r="A3083" s="73">
        <v>46311</v>
      </c>
      <c r="B3083" s="67" t="s">
        <v>2090</v>
      </c>
      <c r="C3083" s="68" t="s">
        <v>2811</v>
      </c>
      <c r="D3083" s="68" t="s">
        <v>7263</v>
      </c>
      <c r="E3083" s="67" t="s">
        <v>7264</v>
      </c>
      <c r="F3083" s="69">
        <v>4.1159999999999997</v>
      </c>
      <c r="G3083" s="70">
        <v>1.9387000000000001</v>
      </c>
      <c r="H3083" s="70">
        <v>4.3631000000000002</v>
      </c>
      <c r="I3083" s="73">
        <v>45238</v>
      </c>
      <c r="J3083" s="73">
        <v>47065</v>
      </c>
      <c r="K3083" s="69">
        <v>4.43</v>
      </c>
      <c r="L3083" s="68" t="s">
        <v>2609</v>
      </c>
      <c r="M3083" s="71">
        <v>1.03E-2</v>
      </c>
      <c r="N3083" t="str">
        <f>_xll.IMDP("BND",D3083,$N$1,A3083)</f>
        <v>일반</v>
      </c>
      <c r="O3083">
        <f t="shared" si="48"/>
        <v>1.9968610000000001E-2</v>
      </c>
    </row>
    <row r="3084" spans="1:15" x14ac:dyDescent="0.3">
      <c r="A3084" s="73">
        <v>46311</v>
      </c>
      <c r="B3084" s="67" t="s">
        <v>2090</v>
      </c>
      <c r="C3084" s="68" t="s">
        <v>2811</v>
      </c>
      <c r="D3084" s="68" t="s">
        <v>7265</v>
      </c>
      <c r="E3084" s="67" t="s">
        <v>7266</v>
      </c>
      <c r="F3084" s="69">
        <v>4.2720000000000002</v>
      </c>
      <c r="G3084" s="70">
        <v>6.1936999999999998</v>
      </c>
      <c r="H3084" s="70">
        <v>43.370699999999999</v>
      </c>
      <c r="I3084" s="73">
        <v>45274</v>
      </c>
      <c r="J3084" s="73">
        <v>48927</v>
      </c>
      <c r="K3084" s="69">
        <v>3.79</v>
      </c>
      <c r="L3084" s="68" t="s">
        <v>2609</v>
      </c>
      <c r="M3084" s="71">
        <v>3.5999999999999999E-3</v>
      </c>
      <c r="N3084" t="str">
        <f>_xll.IMDP("BND",D3084,$N$1,A3084)</f>
        <v>일반</v>
      </c>
      <c r="O3084">
        <f t="shared" si="48"/>
        <v>2.2297319999999999E-2</v>
      </c>
    </row>
    <row r="3085" spans="1:15" x14ac:dyDescent="0.3">
      <c r="A3085" s="73">
        <v>46311</v>
      </c>
      <c r="B3085" s="67" t="s">
        <v>2090</v>
      </c>
      <c r="C3085" s="68" t="s">
        <v>2811</v>
      </c>
      <c r="D3085" s="68" t="s">
        <v>7267</v>
      </c>
      <c r="E3085" s="67" t="s">
        <v>7268</v>
      </c>
      <c r="F3085" s="69">
        <v>4.274</v>
      </c>
      <c r="G3085" s="70">
        <v>6.7093999999999996</v>
      </c>
      <c r="H3085" s="70">
        <v>51.305399999999999</v>
      </c>
      <c r="I3085" s="73">
        <v>45491</v>
      </c>
      <c r="J3085" s="73">
        <v>49143</v>
      </c>
      <c r="K3085" s="69">
        <v>3.25</v>
      </c>
      <c r="L3085" s="68" t="s">
        <v>2609</v>
      </c>
      <c r="M3085" s="71">
        <v>1.1299999999999999E-2</v>
      </c>
      <c r="N3085" t="str">
        <f>_xll.IMDP("BND",D3085,$N$1,A3085)</f>
        <v>일반</v>
      </c>
      <c r="O3085">
        <f t="shared" si="48"/>
        <v>7.581621999999999E-2</v>
      </c>
    </row>
    <row r="3086" spans="1:15" x14ac:dyDescent="0.3">
      <c r="A3086" s="73">
        <v>46311</v>
      </c>
      <c r="B3086" s="67" t="s">
        <v>2090</v>
      </c>
      <c r="C3086" s="68" t="s">
        <v>2811</v>
      </c>
      <c r="D3086" s="68" t="s">
        <v>7269</v>
      </c>
      <c r="E3086" s="67" t="s">
        <v>7270</v>
      </c>
      <c r="F3086" s="69">
        <v>4.4610000000000003</v>
      </c>
      <c r="G3086" s="70">
        <v>17.1904</v>
      </c>
      <c r="H3086" s="70">
        <v>400.7149</v>
      </c>
      <c r="I3086" s="73">
        <v>45530</v>
      </c>
      <c r="J3086" s="73">
        <v>56487</v>
      </c>
      <c r="K3086" s="69">
        <v>3.04</v>
      </c>
      <c r="L3086" s="68" t="s">
        <v>2609</v>
      </c>
      <c r="M3086" s="71">
        <v>3.5999999999999999E-3</v>
      </c>
      <c r="N3086" t="str">
        <f>_xll.IMDP("BND",D3086,$N$1,A3086)</f>
        <v>일반</v>
      </c>
      <c r="O3086">
        <f t="shared" si="48"/>
        <v>6.188544E-2</v>
      </c>
    </row>
    <row r="3087" spans="1:15" x14ac:dyDescent="0.3">
      <c r="A3087" s="73">
        <v>46311</v>
      </c>
      <c r="B3087" s="67" t="s">
        <v>2090</v>
      </c>
      <c r="C3087" s="68" t="s">
        <v>2811</v>
      </c>
      <c r="D3087" s="68" t="s">
        <v>7271</v>
      </c>
      <c r="E3087" s="67" t="s">
        <v>7272</v>
      </c>
      <c r="F3087" s="69">
        <v>3.968</v>
      </c>
      <c r="G3087" s="70">
        <v>0.87829999999999997</v>
      </c>
      <c r="H3087" s="70">
        <v>0.99519999999999997</v>
      </c>
      <c r="I3087" s="73">
        <v>45547</v>
      </c>
      <c r="J3087" s="73">
        <v>46642</v>
      </c>
      <c r="K3087" s="69">
        <v>3.06</v>
      </c>
      <c r="L3087" s="68" t="s">
        <v>2609</v>
      </c>
      <c r="M3087" s="71">
        <v>6.4999999999999997E-3</v>
      </c>
      <c r="N3087" t="str">
        <f>_xll.IMDP("BND",D3087,$N$1,A3087)</f>
        <v>일반</v>
      </c>
      <c r="O3087">
        <f t="shared" si="48"/>
        <v>5.70895E-3</v>
      </c>
    </row>
    <row r="3088" spans="1:15" x14ac:dyDescent="0.3">
      <c r="A3088" s="73">
        <v>46311</v>
      </c>
      <c r="B3088" s="67" t="s">
        <v>2090</v>
      </c>
      <c r="C3088" s="68" t="s">
        <v>2811</v>
      </c>
      <c r="D3088" s="68" t="s">
        <v>7273</v>
      </c>
      <c r="E3088" s="67" t="s">
        <v>7274</v>
      </c>
      <c r="F3088" s="69">
        <v>4.46</v>
      </c>
      <c r="G3088" s="70">
        <v>17.1846</v>
      </c>
      <c r="H3088" s="70">
        <v>405.31110000000001</v>
      </c>
      <c r="I3088" s="73">
        <v>45618</v>
      </c>
      <c r="J3088" s="73">
        <v>56575</v>
      </c>
      <c r="K3088" s="69">
        <v>2.92</v>
      </c>
      <c r="L3088" s="68" t="s">
        <v>2609</v>
      </c>
      <c r="M3088" s="71">
        <v>4.1999999999999997E-3</v>
      </c>
      <c r="N3088" t="str">
        <f>_xll.IMDP("BND",D3088,$N$1,A3088)</f>
        <v>일반</v>
      </c>
      <c r="O3088">
        <f t="shared" si="48"/>
        <v>7.2175319999999987E-2</v>
      </c>
    </row>
    <row r="3089" spans="1:15" x14ac:dyDescent="0.3">
      <c r="A3089" s="73">
        <v>46311</v>
      </c>
      <c r="B3089" s="67" t="s">
        <v>2090</v>
      </c>
      <c r="C3089" s="68" t="s">
        <v>2811</v>
      </c>
      <c r="D3089" s="68" t="s">
        <v>7275</v>
      </c>
      <c r="E3089" s="67" t="s">
        <v>7276</v>
      </c>
      <c r="F3089" s="69">
        <v>4.4610000000000003</v>
      </c>
      <c r="G3089" s="70">
        <v>17.575500000000002</v>
      </c>
      <c r="H3089" s="70">
        <v>419.13760000000002</v>
      </c>
      <c r="I3089" s="73">
        <v>45706</v>
      </c>
      <c r="J3089" s="73">
        <v>56663</v>
      </c>
      <c r="K3089" s="69">
        <v>2.81</v>
      </c>
      <c r="L3089" s="68" t="s">
        <v>2609</v>
      </c>
      <c r="M3089" s="71">
        <v>3.8E-3</v>
      </c>
      <c r="N3089" t="str">
        <f>_xll.IMDP("BND",D3089,$N$1,A3089)</f>
        <v>일반</v>
      </c>
      <c r="O3089">
        <f t="shared" si="48"/>
        <v>6.678690000000001E-2</v>
      </c>
    </row>
    <row r="3090" spans="1:15" x14ac:dyDescent="0.3">
      <c r="A3090" s="73">
        <v>46311</v>
      </c>
      <c r="B3090" s="67" t="s">
        <v>2090</v>
      </c>
      <c r="C3090" s="68" t="s">
        <v>2811</v>
      </c>
      <c r="D3090" s="68" t="s">
        <v>7277</v>
      </c>
      <c r="E3090" s="67" t="s">
        <v>7278</v>
      </c>
      <c r="F3090" s="69">
        <v>4.4610000000000003</v>
      </c>
      <c r="G3090" s="70">
        <v>17.849399999999999</v>
      </c>
      <c r="H3090" s="70">
        <v>428.95460000000003</v>
      </c>
      <c r="I3090" s="73">
        <v>45729</v>
      </c>
      <c r="J3090" s="73">
        <v>56686</v>
      </c>
      <c r="K3090" s="69">
        <v>2.66</v>
      </c>
      <c r="L3090" s="68" t="s">
        <v>2609</v>
      </c>
      <c r="M3090" s="71">
        <v>3.3E-3</v>
      </c>
      <c r="N3090" t="str">
        <f>_xll.IMDP("BND",D3090,$N$1,A3090)</f>
        <v>일반</v>
      </c>
      <c r="O3090">
        <f t="shared" si="48"/>
        <v>5.890302E-2</v>
      </c>
    </row>
    <row r="3091" spans="1:15" x14ac:dyDescent="0.3">
      <c r="A3091" s="73">
        <v>46311</v>
      </c>
      <c r="B3091" s="67" t="s">
        <v>2090</v>
      </c>
      <c r="C3091" s="68" t="s">
        <v>2811</v>
      </c>
      <c r="D3091" s="68" t="s">
        <v>7279</v>
      </c>
      <c r="E3091" s="67" t="s">
        <v>7280</v>
      </c>
      <c r="F3091" s="69">
        <v>4.29</v>
      </c>
      <c r="G3091" s="70">
        <v>7.4577999999999998</v>
      </c>
      <c r="H3091" s="70">
        <v>62.417700000000004</v>
      </c>
      <c r="I3091" s="73">
        <v>45796</v>
      </c>
      <c r="J3091" s="73">
        <v>49447</v>
      </c>
      <c r="K3091" s="69">
        <v>2.83</v>
      </c>
      <c r="L3091" s="68" t="s">
        <v>2609</v>
      </c>
      <c r="M3091" s="71">
        <v>6.1999999999999998E-3</v>
      </c>
      <c r="N3091" t="str">
        <f>_xll.IMDP("BND",D3091,$N$1,A3091)</f>
        <v>일반</v>
      </c>
      <c r="O3091">
        <f t="shared" si="48"/>
        <v>4.6238359999999999E-2</v>
      </c>
    </row>
    <row r="3092" spans="1:15" x14ac:dyDescent="0.3">
      <c r="A3092" s="73">
        <v>46311</v>
      </c>
      <c r="B3092" s="67" t="s">
        <v>2090</v>
      </c>
      <c r="C3092" s="68" t="s">
        <v>2811</v>
      </c>
      <c r="D3092" s="68" t="s">
        <v>7281</v>
      </c>
      <c r="E3092" s="67" t="s">
        <v>7282</v>
      </c>
      <c r="F3092" s="69">
        <v>4.2149999999999999</v>
      </c>
      <c r="G3092" s="70">
        <v>3.5263</v>
      </c>
      <c r="H3092" s="70">
        <v>13.7034</v>
      </c>
      <c r="I3092" s="73">
        <v>45854</v>
      </c>
      <c r="J3092" s="73">
        <v>47680</v>
      </c>
      <c r="K3092" s="69">
        <v>2.73</v>
      </c>
      <c r="L3092" s="68" t="s">
        <v>2609</v>
      </c>
      <c r="M3092" s="71">
        <v>8.3999999999999995E-3</v>
      </c>
      <c r="N3092" t="str">
        <f>_xll.IMDP("BND",D3092,$N$1,A3092)</f>
        <v>일반</v>
      </c>
      <c r="O3092">
        <f t="shared" si="48"/>
        <v>2.9620919999999999E-2</v>
      </c>
    </row>
    <row r="3093" spans="1:15" x14ac:dyDescent="0.3">
      <c r="A3093" s="73">
        <v>46311</v>
      </c>
      <c r="B3093" s="67" t="s">
        <v>2090</v>
      </c>
      <c r="C3093" s="68" t="s">
        <v>2811</v>
      </c>
      <c r="D3093" s="68" t="s">
        <v>7283</v>
      </c>
      <c r="E3093" s="67" t="s">
        <v>7284</v>
      </c>
      <c r="F3093" s="69">
        <v>4.1040000000000001</v>
      </c>
      <c r="G3093" s="70">
        <v>1.869</v>
      </c>
      <c r="H3093" s="70">
        <v>4.0102000000000002</v>
      </c>
      <c r="I3093" s="73">
        <v>45925</v>
      </c>
      <c r="J3093" s="73">
        <v>47021</v>
      </c>
      <c r="K3093" s="69">
        <v>2.63</v>
      </c>
      <c r="L3093" s="68" t="s">
        <v>2609</v>
      </c>
      <c r="M3093" s="71">
        <v>8.9999999999999993E-3</v>
      </c>
      <c r="N3093" t="str">
        <f>_xll.IMDP("BND",D3093,$N$1,A3093)</f>
        <v>일반</v>
      </c>
      <c r="O3093">
        <f t="shared" si="48"/>
        <v>1.6820999999999999E-2</v>
      </c>
    </row>
    <row r="3094" spans="1:15" x14ac:dyDescent="0.3">
      <c r="A3094" s="73">
        <v>46311</v>
      </c>
      <c r="B3094" s="67" t="s">
        <v>2090</v>
      </c>
      <c r="C3094" s="68" t="s">
        <v>2811</v>
      </c>
      <c r="D3094" s="68" t="s">
        <v>7285</v>
      </c>
      <c r="E3094" s="67" t="s">
        <v>7286</v>
      </c>
      <c r="F3094" s="69">
        <v>4.22</v>
      </c>
      <c r="G3094" s="70">
        <v>3.7458999999999998</v>
      </c>
      <c r="H3094" s="70">
        <v>15.4459</v>
      </c>
      <c r="I3094" s="73">
        <v>45946</v>
      </c>
      <c r="J3094" s="73">
        <v>47772</v>
      </c>
      <c r="K3094" s="69">
        <v>2.76</v>
      </c>
      <c r="L3094" s="68" t="s">
        <v>2609</v>
      </c>
      <c r="M3094" s="71">
        <v>1.0200000000000001E-2</v>
      </c>
      <c r="N3094" t="str">
        <f>_xll.IMDP("BND",D3094,$N$1,A3094)</f>
        <v>일반</v>
      </c>
      <c r="O3094">
        <f t="shared" si="48"/>
        <v>3.8208180000000001E-2</v>
      </c>
    </row>
    <row r="3095" spans="1:15" x14ac:dyDescent="0.3">
      <c r="A3095" s="73">
        <v>46311</v>
      </c>
      <c r="B3095" s="67" t="s">
        <v>2090</v>
      </c>
      <c r="C3095" s="68" t="s">
        <v>2811</v>
      </c>
      <c r="D3095" s="68" t="s">
        <v>7287</v>
      </c>
      <c r="E3095" s="67" t="s">
        <v>7288</v>
      </c>
      <c r="F3095" s="69">
        <v>3.98</v>
      </c>
      <c r="G3095" s="70">
        <v>1.0310999999999999</v>
      </c>
      <c r="H3095" s="70">
        <v>1.3315999999999999</v>
      </c>
      <c r="I3095" s="73">
        <v>45971</v>
      </c>
      <c r="J3095" s="73">
        <v>46701</v>
      </c>
      <c r="K3095" s="69">
        <v>2.98</v>
      </c>
      <c r="L3095" s="68" t="s">
        <v>2609</v>
      </c>
      <c r="M3095" s="71">
        <v>6.4999999999999997E-3</v>
      </c>
      <c r="N3095" t="str">
        <f>_xll.IMDP("BND",D3095,$N$1,A3095)</f>
        <v>일반</v>
      </c>
      <c r="O3095">
        <f t="shared" si="48"/>
        <v>6.7021499999999987E-3</v>
      </c>
    </row>
    <row r="3096" spans="1:15" x14ac:dyDescent="0.3">
      <c r="A3096" s="73">
        <v>46311</v>
      </c>
      <c r="B3096" s="67" t="s">
        <v>2090</v>
      </c>
      <c r="C3096" s="68" t="s">
        <v>2811</v>
      </c>
      <c r="D3096" s="68" t="s">
        <v>462</v>
      </c>
      <c r="E3096" s="67" t="s">
        <v>463</v>
      </c>
      <c r="F3096" s="69">
        <v>4.141</v>
      </c>
      <c r="G3096" s="70">
        <v>2.2959000000000001</v>
      </c>
      <c r="H3096" s="70">
        <v>5.9714999999999998</v>
      </c>
      <c r="I3096" s="73">
        <v>46007</v>
      </c>
      <c r="J3096" s="73">
        <v>47193</v>
      </c>
      <c r="K3096" s="69">
        <v>3.24</v>
      </c>
      <c r="L3096" s="68" t="s">
        <v>2609</v>
      </c>
      <c r="M3096" s="71">
        <v>1.0500000000000001E-2</v>
      </c>
      <c r="N3096" t="str">
        <f>_xll.IMDP("BND",D3096,$N$1,A3096)</f>
        <v>일반</v>
      </c>
      <c r="O3096">
        <f t="shared" si="48"/>
        <v>2.4106950000000002E-2</v>
      </c>
    </row>
    <row r="3097" spans="1:15" x14ac:dyDescent="0.3">
      <c r="A3097" s="73">
        <v>46311</v>
      </c>
      <c r="B3097" s="67" t="s">
        <v>2090</v>
      </c>
      <c r="C3097" s="68" t="s">
        <v>2811</v>
      </c>
      <c r="D3097" s="68" t="s">
        <v>7289</v>
      </c>
      <c r="E3097" s="67" t="s">
        <v>7290</v>
      </c>
      <c r="F3097" s="69">
        <v>4.2290000000000001</v>
      </c>
      <c r="G3097" s="70">
        <v>3.9155000000000002</v>
      </c>
      <c r="H3097" s="70">
        <v>16.992799999999999</v>
      </c>
      <c r="I3097" s="73">
        <v>46037</v>
      </c>
      <c r="J3097" s="73">
        <v>47863</v>
      </c>
      <c r="K3097" s="69">
        <v>3.42</v>
      </c>
      <c r="L3097" s="68" t="s">
        <v>2609</v>
      </c>
      <c r="M3097" s="71">
        <v>4.8999999999999998E-3</v>
      </c>
      <c r="N3097" t="str">
        <f>_xll.IMDP("BND",D3097,$N$1,A3097)</f>
        <v>일반</v>
      </c>
      <c r="O3097">
        <f t="shared" si="48"/>
        <v>1.918595E-2</v>
      </c>
    </row>
    <row r="3098" spans="1:15" x14ac:dyDescent="0.3">
      <c r="A3098" s="73">
        <v>46311</v>
      </c>
      <c r="B3098" s="67" t="s">
        <v>2090</v>
      </c>
      <c r="C3098" s="68" t="s">
        <v>2811</v>
      </c>
      <c r="D3098" s="68" t="s">
        <v>7291</v>
      </c>
      <c r="E3098" s="67" t="s">
        <v>7292</v>
      </c>
      <c r="F3098" s="69">
        <v>4.2370000000000001</v>
      </c>
      <c r="G3098" s="70">
        <v>3.9258000000000002</v>
      </c>
      <c r="H3098" s="70">
        <v>17.273199999999999</v>
      </c>
      <c r="I3098" s="73">
        <v>46065</v>
      </c>
      <c r="J3098" s="73">
        <v>47891</v>
      </c>
      <c r="K3098" s="69">
        <v>3.82</v>
      </c>
      <c r="L3098" s="68" t="s">
        <v>2609</v>
      </c>
      <c r="M3098" s="71">
        <v>1.01E-2</v>
      </c>
      <c r="N3098" t="str">
        <f>_xll.IMDP("BND",D3098,$N$1,A3098)</f>
        <v>일반</v>
      </c>
      <c r="O3098">
        <f t="shared" si="48"/>
        <v>3.9650579999999998E-2</v>
      </c>
    </row>
    <row r="3099" spans="1:15" x14ac:dyDescent="0.3">
      <c r="A3099" s="73">
        <v>46311</v>
      </c>
      <c r="B3099" s="67" t="s">
        <v>2090</v>
      </c>
      <c r="C3099" s="68" t="s">
        <v>2811</v>
      </c>
      <c r="D3099" s="68" t="s">
        <v>7293</v>
      </c>
      <c r="E3099" s="67" t="s">
        <v>7294</v>
      </c>
      <c r="F3099" s="69">
        <v>4.2409999999999997</v>
      </c>
      <c r="G3099" s="70">
        <v>4.0141</v>
      </c>
      <c r="H3099" s="70">
        <v>17.982299999999999</v>
      </c>
      <c r="I3099" s="73">
        <v>46093</v>
      </c>
      <c r="J3099" s="73">
        <v>47919</v>
      </c>
      <c r="K3099" s="69">
        <v>3.74</v>
      </c>
      <c r="L3099" s="68" t="s">
        <v>2609</v>
      </c>
      <c r="M3099" s="71">
        <v>8.2000000000000007E-3</v>
      </c>
      <c r="N3099" t="str">
        <f>_xll.IMDP("BND",D3099,$N$1,A3099)</f>
        <v>일반</v>
      </c>
      <c r="O3099">
        <f t="shared" si="48"/>
        <v>3.291562E-2</v>
      </c>
    </row>
    <row r="3100" spans="1:15" x14ac:dyDescent="0.3">
      <c r="A3100" s="73">
        <v>46311</v>
      </c>
      <c r="B3100" s="67" t="s">
        <v>2090</v>
      </c>
      <c r="C3100" s="68" t="s">
        <v>2811</v>
      </c>
      <c r="D3100" s="68" t="s">
        <v>7295</v>
      </c>
      <c r="E3100" s="67" t="s">
        <v>7296</v>
      </c>
      <c r="F3100" s="69">
        <v>4.423</v>
      </c>
      <c r="G3100" s="70">
        <v>20.482299999999999</v>
      </c>
      <c r="H3100" s="70">
        <v>682.33259999999996</v>
      </c>
      <c r="I3100" s="73">
        <v>46126</v>
      </c>
      <c r="J3100" s="73">
        <v>64389</v>
      </c>
      <c r="K3100" s="69">
        <v>3.85</v>
      </c>
      <c r="L3100" s="68" t="s">
        <v>2609</v>
      </c>
      <c r="M3100" s="71">
        <v>3.2000000000000002E-3</v>
      </c>
      <c r="N3100" t="str">
        <f>_xll.IMDP("BND",D3100,$N$1,A3100)</f>
        <v>일반</v>
      </c>
      <c r="O3100">
        <f t="shared" si="48"/>
        <v>6.5543359999999995E-2</v>
      </c>
    </row>
    <row r="3101" spans="1:15" x14ac:dyDescent="0.3">
      <c r="A3101" s="73">
        <v>46311</v>
      </c>
      <c r="B3101" s="67" t="s">
        <v>2090</v>
      </c>
      <c r="C3101" s="68" t="s">
        <v>2811</v>
      </c>
      <c r="D3101" s="68" t="s">
        <v>7297</v>
      </c>
      <c r="E3101" s="67" t="s">
        <v>7298</v>
      </c>
      <c r="F3101" s="69">
        <v>4.3159999999999998</v>
      </c>
      <c r="G3101" s="70">
        <v>7.7289000000000003</v>
      </c>
      <c r="H3101" s="70">
        <v>70.074600000000004</v>
      </c>
      <c r="I3101" s="73">
        <v>46161</v>
      </c>
      <c r="J3101" s="73">
        <v>49814</v>
      </c>
      <c r="K3101" s="69">
        <v>4.4400000000000004</v>
      </c>
      <c r="L3101" s="68" t="s">
        <v>2609</v>
      </c>
      <c r="M3101" s="71">
        <v>1.41E-2</v>
      </c>
      <c r="N3101" t="str">
        <f>_xll.IMDP("BND",D3101,$N$1,A3101)</f>
        <v>일반</v>
      </c>
      <c r="O3101">
        <f t="shared" si="48"/>
        <v>0.10897749</v>
      </c>
    </row>
    <row r="3102" spans="1:15" x14ac:dyDescent="0.3">
      <c r="A3102" s="73">
        <v>46311</v>
      </c>
      <c r="B3102" s="67" t="s">
        <v>2090</v>
      </c>
      <c r="C3102" s="68" t="s">
        <v>2811</v>
      </c>
      <c r="D3102" s="68" t="s">
        <v>7299</v>
      </c>
      <c r="E3102" s="67" t="s">
        <v>7300</v>
      </c>
      <c r="F3102" s="69">
        <v>4.3179999999999996</v>
      </c>
      <c r="G3102" s="70">
        <v>7.7996999999999996</v>
      </c>
      <c r="H3102" s="70">
        <v>71.1023</v>
      </c>
      <c r="I3102" s="73">
        <v>46177</v>
      </c>
      <c r="J3102" s="73">
        <v>49830</v>
      </c>
      <c r="K3102" s="69">
        <v>4.32</v>
      </c>
      <c r="L3102" s="68" t="s">
        <v>2609</v>
      </c>
      <c r="M3102" s="71">
        <v>7.0000000000000001E-3</v>
      </c>
      <c r="N3102" t="str">
        <f>_xll.IMDP("BND",D3102,$N$1,A3102)</f>
        <v>일반</v>
      </c>
      <c r="O3102">
        <f t="shared" si="48"/>
        <v>5.4597899999999998E-2</v>
      </c>
    </row>
    <row r="3103" spans="1:15" x14ac:dyDescent="0.3">
      <c r="A3103" s="73">
        <v>46311</v>
      </c>
      <c r="B3103" s="67" t="s">
        <v>2090</v>
      </c>
      <c r="C3103" s="68" t="s">
        <v>2811</v>
      </c>
      <c r="D3103" s="68" t="s">
        <v>14171</v>
      </c>
      <c r="E3103" s="67" t="s">
        <v>14172</v>
      </c>
      <c r="F3103" s="69">
        <v>4.2560000000000002</v>
      </c>
      <c r="G3103" s="70">
        <v>4.2502000000000004</v>
      </c>
      <c r="H3103" s="70">
        <v>20.247499999999999</v>
      </c>
      <c r="I3103" s="73">
        <v>46212</v>
      </c>
      <c r="J3103" s="73">
        <v>48038</v>
      </c>
      <c r="K3103" s="69">
        <v>4.29</v>
      </c>
      <c r="L3103" s="68" t="s">
        <v>2609</v>
      </c>
      <c r="M3103" s="71">
        <v>7.0000000000000001E-3</v>
      </c>
      <c r="N3103" t="str">
        <f>_xll.IMDP("BND",D3103,$N$1,A3103)</f>
        <v>일반</v>
      </c>
      <c r="O3103">
        <f t="shared" si="48"/>
        <v>2.9751400000000004E-2</v>
      </c>
    </row>
    <row r="3104" spans="1:15" x14ac:dyDescent="0.3">
      <c r="A3104" s="73">
        <v>46311</v>
      </c>
      <c r="B3104" s="67" t="s">
        <v>2090</v>
      </c>
      <c r="C3104" s="68" t="s">
        <v>2811</v>
      </c>
      <c r="D3104" s="68" t="s">
        <v>14800</v>
      </c>
      <c r="E3104" s="67" t="s">
        <v>14801</v>
      </c>
      <c r="F3104" s="69">
        <v>4.2590000000000003</v>
      </c>
      <c r="G3104" s="70">
        <v>4.2948000000000004</v>
      </c>
      <c r="H3104" s="70">
        <v>20.810300000000002</v>
      </c>
      <c r="I3104" s="73">
        <v>46244</v>
      </c>
      <c r="J3104" s="73">
        <v>48070</v>
      </c>
      <c r="K3104" s="69">
        <v>4.25</v>
      </c>
      <c r="L3104" s="68" t="s">
        <v>2609</v>
      </c>
      <c r="M3104" s="71">
        <v>8.3999999999999995E-3</v>
      </c>
      <c r="N3104" t="str">
        <f>_xll.IMDP("BND",D3104,$N$1,A3104)</f>
        <v>일반</v>
      </c>
      <c r="O3104">
        <f t="shared" si="48"/>
        <v>3.6076320000000002E-2</v>
      </c>
    </row>
    <row r="3105" spans="1:15" x14ac:dyDescent="0.3">
      <c r="A3105" s="73">
        <v>46311</v>
      </c>
      <c r="B3105" s="67" t="s">
        <v>2090</v>
      </c>
      <c r="C3105" s="68" t="s">
        <v>2811</v>
      </c>
      <c r="D3105" s="68" t="s">
        <v>15270</v>
      </c>
      <c r="E3105" s="67" t="s">
        <v>15271</v>
      </c>
      <c r="F3105" s="69">
        <v>4.4260000000000002</v>
      </c>
      <c r="G3105" s="70">
        <v>19.649699999999999</v>
      </c>
      <c r="H3105" s="70">
        <v>636.15020000000004</v>
      </c>
      <c r="I3105" s="73">
        <v>46272</v>
      </c>
      <c r="J3105" s="73">
        <v>64535</v>
      </c>
      <c r="K3105" s="69">
        <v>4.87</v>
      </c>
      <c r="L3105" s="68" t="s">
        <v>2609</v>
      </c>
      <c r="M3105" s="71">
        <v>7.4999999999999997E-3</v>
      </c>
      <c r="N3105" t="str">
        <f>_xll.IMDP("BND",D3105,$N$1,A3105)</f>
        <v>일반</v>
      </c>
      <c r="O3105">
        <f t="shared" si="48"/>
        <v>0.14737275</v>
      </c>
    </row>
    <row r="3106" spans="1:15" x14ac:dyDescent="0.3">
      <c r="A3106" s="73">
        <v>46311</v>
      </c>
      <c r="B3106" s="67" t="s">
        <v>2090</v>
      </c>
      <c r="C3106" s="68" t="s">
        <v>2811</v>
      </c>
      <c r="D3106" s="68" t="s">
        <v>15925</v>
      </c>
      <c r="E3106" s="67" t="s">
        <v>15926</v>
      </c>
      <c r="F3106" s="69">
        <v>4.2270000000000003</v>
      </c>
      <c r="G3106" s="70">
        <v>3.2128999999999999</v>
      </c>
      <c r="H3106" s="70">
        <v>11.5855</v>
      </c>
      <c r="I3106" s="73">
        <v>46307</v>
      </c>
      <c r="J3106" s="73">
        <v>47585</v>
      </c>
      <c r="K3106" s="69">
        <v>4.3600000000000003</v>
      </c>
      <c r="L3106" s="68" t="s">
        <v>2609</v>
      </c>
      <c r="M3106" s="71">
        <v>9.2999999999999992E-3</v>
      </c>
      <c r="N3106" t="str">
        <f>_xll.IMDP("BND",D3106,$N$1,A3106)</f>
        <v>일반</v>
      </c>
      <c r="O3106">
        <f t="shared" si="48"/>
        <v>2.9879969999999995E-2</v>
      </c>
    </row>
    <row r="3107" spans="1:15" x14ac:dyDescent="0.3">
      <c r="A3107" s="73">
        <v>46311</v>
      </c>
      <c r="B3107" s="67" t="s">
        <v>2090</v>
      </c>
      <c r="C3107" s="68" t="s">
        <v>2811</v>
      </c>
      <c r="D3107" s="68" t="s">
        <v>7301</v>
      </c>
      <c r="E3107" s="67" t="s">
        <v>7302</v>
      </c>
      <c r="F3107" s="69">
        <v>4.3899999999999997</v>
      </c>
      <c r="G3107" s="70">
        <v>13.3614</v>
      </c>
      <c r="H3107" s="70">
        <v>191.32599999999999</v>
      </c>
      <c r="I3107" s="73">
        <v>40451</v>
      </c>
      <c r="J3107" s="73">
        <v>51409</v>
      </c>
      <c r="K3107" s="69">
        <v>5.09</v>
      </c>
      <c r="L3107" s="68" t="s">
        <v>2609</v>
      </c>
      <c r="M3107" s="71">
        <v>2.2499999999999999E-2</v>
      </c>
      <c r="N3107" t="str">
        <f>_xll.IMDP("BND",D3107,$N$1,A3107)</f>
        <v>일반</v>
      </c>
      <c r="O3107">
        <f t="shared" si="48"/>
        <v>0.3006315</v>
      </c>
    </row>
    <row r="3108" spans="1:15" x14ac:dyDescent="0.3">
      <c r="A3108" s="73">
        <v>46311</v>
      </c>
      <c r="B3108" s="67" t="s">
        <v>2090</v>
      </c>
      <c r="C3108" s="68" t="s">
        <v>2811</v>
      </c>
      <c r="D3108" s="68" t="s">
        <v>7303</v>
      </c>
      <c r="E3108" s="67" t="s">
        <v>7304</v>
      </c>
      <c r="F3108" s="69">
        <v>4.3899999999999997</v>
      </c>
      <c r="G3108" s="70">
        <v>13.364000000000001</v>
      </c>
      <c r="H3108" s="70">
        <v>191.39859999999999</v>
      </c>
      <c r="I3108" s="73">
        <v>40452</v>
      </c>
      <c r="J3108" s="73">
        <v>51410</v>
      </c>
      <c r="K3108" s="69">
        <v>5.09</v>
      </c>
      <c r="L3108" s="68" t="s">
        <v>2609</v>
      </c>
      <c r="M3108" s="71">
        <v>1.35E-2</v>
      </c>
      <c r="N3108" t="str">
        <f>_xll.IMDP("BND",D3108,$N$1,A3108)</f>
        <v>일반</v>
      </c>
      <c r="O3108">
        <f t="shared" si="48"/>
        <v>0.18041400000000002</v>
      </c>
    </row>
    <row r="3109" spans="1:15" x14ac:dyDescent="0.3">
      <c r="A3109" s="73">
        <v>46311</v>
      </c>
      <c r="B3109" s="67" t="s">
        <v>2090</v>
      </c>
      <c r="C3109" s="68" t="s">
        <v>2811</v>
      </c>
      <c r="D3109" s="68" t="s">
        <v>7305</v>
      </c>
      <c r="E3109" s="67" t="s">
        <v>7306</v>
      </c>
      <c r="F3109" s="69">
        <v>4.3810000000000002</v>
      </c>
      <c r="G3109" s="70">
        <v>14.042299999999999</v>
      </c>
      <c r="H3109" s="70">
        <v>210.6403</v>
      </c>
      <c r="I3109" s="73">
        <v>40710</v>
      </c>
      <c r="J3109" s="73">
        <v>51668</v>
      </c>
      <c r="K3109" s="69">
        <v>4.9400000000000004</v>
      </c>
      <c r="L3109" s="68" t="s">
        <v>2609</v>
      </c>
      <c r="M3109" s="71">
        <v>5.1999999999999998E-3</v>
      </c>
      <c r="N3109" t="str">
        <f>_xll.IMDP("BND",D3109,$N$1,A3109)</f>
        <v>일반</v>
      </c>
      <c r="O3109">
        <f t="shared" si="48"/>
        <v>7.3019959999999995E-2</v>
      </c>
    </row>
    <row r="3110" spans="1:15" x14ac:dyDescent="0.3">
      <c r="A3110" s="73">
        <v>46311</v>
      </c>
      <c r="B3110" s="67" t="s">
        <v>2090</v>
      </c>
      <c r="C3110" s="68" t="s">
        <v>2811</v>
      </c>
      <c r="D3110" s="68" t="s">
        <v>7307</v>
      </c>
      <c r="E3110" s="67" t="s">
        <v>7308</v>
      </c>
      <c r="F3110" s="69">
        <v>4.2050000000000001</v>
      </c>
      <c r="G3110" s="70">
        <v>3.0131999999999999</v>
      </c>
      <c r="H3110" s="70">
        <v>10.3878</v>
      </c>
      <c r="I3110" s="73">
        <v>40228</v>
      </c>
      <c r="J3110" s="73">
        <v>47533</v>
      </c>
      <c r="K3110" s="69">
        <v>5.6</v>
      </c>
      <c r="L3110" s="68" t="s">
        <v>2609</v>
      </c>
      <c r="M3110" s="71">
        <v>6.3E-3</v>
      </c>
      <c r="N3110" t="str">
        <f>_xll.IMDP("BND",D3110,$N$1,A3110)</f>
        <v>일반</v>
      </c>
      <c r="O3110">
        <f t="shared" si="48"/>
        <v>1.8983159999999999E-2</v>
      </c>
    </row>
    <row r="3111" spans="1:15" x14ac:dyDescent="0.3">
      <c r="A3111" s="73">
        <v>46311</v>
      </c>
      <c r="B3111" s="67" t="s">
        <v>2090</v>
      </c>
      <c r="C3111" s="68" t="s">
        <v>2811</v>
      </c>
      <c r="D3111" s="68" t="s">
        <v>7309</v>
      </c>
      <c r="E3111" s="67" t="s">
        <v>7310</v>
      </c>
      <c r="F3111" s="69">
        <v>4.4539999999999997</v>
      </c>
      <c r="G3111" s="70">
        <v>15.046799999999999</v>
      </c>
      <c r="H3111" s="70">
        <v>316.1139</v>
      </c>
      <c r="I3111" s="73">
        <v>41088</v>
      </c>
      <c r="J3111" s="73">
        <v>55698</v>
      </c>
      <c r="K3111" s="69">
        <v>4.4000000000000004</v>
      </c>
      <c r="L3111" s="68" t="s">
        <v>2609</v>
      </c>
      <c r="M3111" s="71">
        <v>2.8E-3</v>
      </c>
      <c r="N3111" t="str">
        <f>_xll.IMDP("BND",D3111,$N$1,A3111)</f>
        <v>일반</v>
      </c>
      <c r="O3111">
        <f t="shared" si="48"/>
        <v>4.2131039999999995E-2</v>
      </c>
    </row>
    <row r="3112" spans="1:15" x14ac:dyDescent="0.3">
      <c r="A3112" s="73">
        <v>46311</v>
      </c>
      <c r="B3112" s="67" t="s">
        <v>2090</v>
      </c>
      <c r="C3112" s="68" t="s">
        <v>2811</v>
      </c>
      <c r="D3112" s="68" t="s">
        <v>1074</v>
      </c>
      <c r="E3112" s="67" t="s">
        <v>1076</v>
      </c>
      <c r="F3112" s="69">
        <v>4.2629999999999999</v>
      </c>
      <c r="G3112" s="70">
        <v>5.3006000000000002</v>
      </c>
      <c r="H3112" s="70">
        <v>32.388100000000001</v>
      </c>
      <c r="I3112" s="73">
        <v>41178</v>
      </c>
      <c r="J3112" s="73">
        <v>48483</v>
      </c>
      <c r="K3112" s="69">
        <v>3.29</v>
      </c>
      <c r="L3112" s="68" t="s">
        <v>2609</v>
      </c>
      <c r="M3112" s="71">
        <v>4.4000000000000003E-3</v>
      </c>
      <c r="N3112" t="str">
        <f>_xll.IMDP("BND",D3112,$N$1,A3112)</f>
        <v>일반</v>
      </c>
      <c r="O3112">
        <f t="shared" si="48"/>
        <v>2.3322640000000002E-2</v>
      </c>
    </row>
    <row r="3113" spans="1:15" x14ac:dyDescent="0.3">
      <c r="A3113" s="73">
        <v>46311</v>
      </c>
      <c r="B3113" s="67" t="s">
        <v>2090</v>
      </c>
      <c r="C3113" s="68" t="s">
        <v>2811</v>
      </c>
      <c r="D3113" s="68" t="s">
        <v>7311</v>
      </c>
      <c r="E3113" s="67" t="s">
        <v>7312</v>
      </c>
      <c r="F3113" s="69">
        <v>4.383</v>
      </c>
      <c r="G3113" s="70">
        <v>11.946</v>
      </c>
      <c r="H3113" s="70">
        <v>175.78659999999999</v>
      </c>
      <c r="I3113" s="73">
        <v>41199</v>
      </c>
      <c r="J3113" s="73">
        <v>52156</v>
      </c>
      <c r="K3113" s="69">
        <v>3.31</v>
      </c>
      <c r="L3113" s="68" t="s">
        <v>2609</v>
      </c>
      <c r="M3113" s="71">
        <v>3.3E-3</v>
      </c>
      <c r="N3113" t="str">
        <f>_xll.IMDP("BND",D3113,$N$1,A3113)</f>
        <v>일반</v>
      </c>
      <c r="O3113">
        <f t="shared" si="48"/>
        <v>3.94218E-2</v>
      </c>
    </row>
    <row r="3114" spans="1:15" x14ac:dyDescent="0.3">
      <c r="A3114" s="73">
        <v>46311</v>
      </c>
      <c r="B3114" s="67" t="s">
        <v>2090</v>
      </c>
      <c r="C3114" s="68" t="s">
        <v>2811</v>
      </c>
      <c r="D3114" s="68" t="s">
        <v>7313</v>
      </c>
      <c r="E3114" s="67" t="s">
        <v>7314</v>
      </c>
      <c r="F3114" s="69">
        <v>4.2619999999999996</v>
      </c>
      <c r="G3114" s="70">
        <v>5.6277999999999997</v>
      </c>
      <c r="H3114" s="70">
        <v>35.420400000000001</v>
      </c>
      <c r="I3114" s="73">
        <v>41326</v>
      </c>
      <c r="J3114" s="73">
        <v>48631</v>
      </c>
      <c r="K3114" s="69">
        <v>3.34</v>
      </c>
      <c r="L3114" s="68" t="s">
        <v>2609</v>
      </c>
      <c r="M3114" s="71">
        <v>8.8000000000000005E-3</v>
      </c>
      <c r="N3114" t="str">
        <f>_xll.IMDP("BND",D3114,$N$1,A3114)</f>
        <v>일반</v>
      </c>
      <c r="O3114">
        <f t="shared" si="48"/>
        <v>4.9524640000000002E-2</v>
      </c>
    </row>
    <row r="3115" spans="1:15" x14ac:dyDescent="0.3">
      <c r="A3115" s="73">
        <v>46311</v>
      </c>
      <c r="B3115" s="67" t="s">
        <v>2090</v>
      </c>
      <c r="C3115" s="68" t="s">
        <v>2811</v>
      </c>
      <c r="D3115" s="68" t="s">
        <v>7315</v>
      </c>
      <c r="E3115" s="67" t="s">
        <v>7316</v>
      </c>
      <c r="F3115" s="69">
        <v>4.1120000000000001</v>
      </c>
      <c r="G3115" s="70">
        <v>1.9088000000000001</v>
      </c>
      <c r="H3115" s="70">
        <v>4.2245999999999997</v>
      </c>
      <c r="I3115" s="73">
        <v>41570</v>
      </c>
      <c r="J3115" s="73">
        <v>47049</v>
      </c>
      <c r="K3115" s="69">
        <v>3.76</v>
      </c>
      <c r="L3115" s="68" t="s">
        <v>2609</v>
      </c>
      <c r="M3115" s="71">
        <v>4.1999999999999997E-3</v>
      </c>
      <c r="N3115" t="str">
        <f>_xll.IMDP("BND",D3115,$N$1,A3115)</f>
        <v>일반</v>
      </c>
      <c r="O3115">
        <f t="shared" si="48"/>
        <v>8.0169600000000001E-3</v>
      </c>
    </row>
    <row r="3116" spans="1:15" x14ac:dyDescent="0.3">
      <c r="A3116" s="73">
        <v>46311</v>
      </c>
      <c r="B3116" s="67" t="s">
        <v>2090</v>
      </c>
      <c r="C3116" s="68" t="s">
        <v>2811</v>
      </c>
      <c r="D3116" s="68" t="s">
        <v>7317</v>
      </c>
      <c r="E3116" s="67" t="s">
        <v>7318</v>
      </c>
      <c r="F3116" s="69">
        <v>4.274</v>
      </c>
      <c r="G3116" s="70">
        <v>6.2228000000000003</v>
      </c>
      <c r="H3116" s="70">
        <v>44.174900000000001</v>
      </c>
      <c r="I3116" s="73">
        <v>41667</v>
      </c>
      <c r="J3116" s="73">
        <v>48972</v>
      </c>
      <c r="K3116" s="69">
        <v>3.95</v>
      </c>
      <c r="L3116" s="68" t="s">
        <v>2609</v>
      </c>
      <c r="M3116" s="71">
        <v>3.7000000000000002E-3</v>
      </c>
      <c r="N3116" t="str">
        <f>_xll.IMDP("BND",D3116,$N$1,A3116)</f>
        <v>일반</v>
      </c>
      <c r="O3116">
        <f t="shared" si="48"/>
        <v>2.3024360000000001E-2</v>
      </c>
    </row>
    <row r="3117" spans="1:15" x14ac:dyDescent="0.3">
      <c r="A3117" s="73">
        <v>46311</v>
      </c>
      <c r="B3117" s="67" t="s">
        <v>2090</v>
      </c>
      <c r="C3117" s="68" t="s">
        <v>2811</v>
      </c>
      <c r="D3117" s="68" t="s">
        <v>7319</v>
      </c>
      <c r="E3117" s="67" t="s">
        <v>7320</v>
      </c>
      <c r="F3117" s="69">
        <v>4.1369999999999996</v>
      </c>
      <c r="G3117" s="70">
        <v>2.2279</v>
      </c>
      <c r="H3117" s="70">
        <v>5.6646000000000001</v>
      </c>
      <c r="I3117" s="73">
        <v>41696</v>
      </c>
      <c r="J3117" s="73">
        <v>47175</v>
      </c>
      <c r="K3117" s="69">
        <v>3.74</v>
      </c>
      <c r="L3117" s="68" t="s">
        <v>2609</v>
      </c>
      <c r="M3117" s="71">
        <v>3.2000000000000002E-3</v>
      </c>
      <c r="N3117" t="str">
        <f>_xll.IMDP("BND",D3117,$N$1,A3117)</f>
        <v>일반</v>
      </c>
      <c r="O3117">
        <f t="shared" si="48"/>
        <v>7.12928E-3</v>
      </c>
    </row>
    <row r="3118" spans="1:15" x14ac:dyDescent="0.3">
      <c r="A3118" s="73">
        <v>46311</v>
      </c>
      <c r="B3118" s="67" t="s">
        <v>2090</v>
      </c>
      <c r="C3118" s="68" t="s">
        <v>2811</v>
      </c>
      <c r="D3118" s="68" t="s">
        <v>7321</v>
      </c>
      <c r="E3118" s="67" t="s">
        <v>7322</v>
      </c>
      <c r="F3118" s="69">
        <v>4.3940000000000001</v>
      </c>
      <c r="G3118" s="70">
        <v>12.285500000000001</v>
      </c>
      <c r="H3118" s="70">
        <v>191.0531</v>
      </c>
      <c r="I3118" s="73">
        <v>41724</v>
      </c>
      <c r="J3118" s="73">
        <v>52682</v>
      </c>
      <c r="K3118" s="69">
        <v>3.99</v>
      </c>
      <c r="L3118" s="68" t="s">
        <v>2609</v>
      </c>
      <c r="M3118" s="71">
        <v>3.5000000000000001E-3</v>
      </c>
      <c r="N3118" t="str">
        <f>_xll.IMDP("BND",D3118,$N$1,A3118)</f>
        <v>일반</v>
      </c>
      <c r="O3118">
        <f t="shared" si="48"/>
        <v>4.2999250000000003E-2</v>
      </c>
    </row>
    <row r="3119" spans="1:15" x14ac:dyDescent="0.3">
      <c r="A3119" s="73">
        <v>46311</v>
      </c>
      <c r="B3119" s="67" t="s">
        <v>2090</v>
      </c>
      <c r="C3119" s="68" t="s">
        <v>2811</v>
      </c>
      <c r="D3119" s="68" t="s">
        <v>7323</v>
      </c>
      <c r="E3119" s="67" t="s">
        <v>7324</v>
      </c>
      <c r="F3119" s="69">
        <v>4.1710000000000003</v>
      </c>
      <c r="G3119" s="70">
        <v>2.5893999999999999</v>
      </c>
      <c r="H3119" s="70">
        <v>7.6397000000000004</v>
      </c>
      <c r="I3119" s="73">
        <v>41838</v>
      </c>
      <c r="J3119" s="73">
        <v>47317</v>
      </c>
      <c r="K3119" s="69">
        <v>3.23</v>
      </c>
      <c r="L3119" s="68" t="s">
        <v>2609</v>
      </c>
      <c r="M3119" s="71">
        <v>9.1000000000000004E-3</v>
      </c>
      <c r="N3119" t="str">
        <f>_xll.IMDP("BND",D3119,$N$1,A3119)</f>
        <v>일반</v>
      </c>
      <c r="O3119">
        <f t="shared" si="48"/>
        <v>2.3563540000000001E-2</v>
      </c>
    </row>
    <row r="3120" spans="1:15" x14ac:dyDescent="0.3">
      <c r="A3120" s="73">
        <v>46311</v>
      </c>
      <c r="B3120" s="67" t="s">
        <v>2090</v>
      </c>
      <c r="C3120" s="68" t="s">
        <v>2811</v>
      </c>
      <c r="D3120" s="68" t="s">
        <v>7325</v>
      </c>
      <c r="E3120" s="67" t="s">
        <v>7326</v>
      </c>
      <c r="F3120" s="69">
        <v>4.4279999999999999</v>
      </c>
      <c r="G3120" s="70">
        <v>17.732800000000001</v>
      </c>
      <c r="H3120" s="70">
        <v>384.09480000000002</v>
      </c>
      <c r="I3120" s="73">
        <v>43978</v>
      </c>
      <c r="J3120" s="73">
        <v>54935</v>
      </c>
      <c r="K3120" s="69">
        <v>1.57</v>
      </c>
      <c r="L3120" s="68" t="s">
        <v>2609</v>
      </c>
      <c r="M3120" s="71">
        <v>7.6E-3</v>
      </c>
      <c r="N3120" t="str">
        <f>_xll.IMDP("BND",D3120,$N$1,A3120)</f>
        <v>일반</v>
      </c>
      <c r="O3120">
        <f t="shared" si="48"/>
        <v>0.13476928000000002</v>
      </c>
    </row>
    <row r="3121" spans="1:15" x14ac:dyDescent="0.3">
      <c r="A3121" s="73">
        <v>46311</v>
      </c>
      <c r="B3121" s="67" t="s">
        <v>2090</v>
      </c>
      <c r="C3121" s="68" t="s">
        <v>2811</v>
      </c>
      <c r="D3121" s="68" t="s">
        <v>7327</v>
      </c>
      <c r="E3121" s="67" t="s">
        <v>7328</v>
      </c>
      <c r="F3121" s="69">
        <v>4.43</v>
      </c>
      <c r="G3121" s="70">
        <v>17.796099999999999</v>
      </c>
      <c r="H3121" s="70">
        <v>387.43119999999999</v>
      </c>
      <c r="I3121" s="73">
        <v>44070</v>
      </c>
      <c r="J3121" s="73">
        <v>55027</v>
      </c>
      <c r="K3121" s="69">
        <v>1.65</v>
      </c>
      <c r="L3121" s="68" t="s">
        <v>2609</v>
      </c>
      <c r="M3121" s="71">
        <v>3.3E-3</v>
      </c>
      <c r="N3121" t="str">
        <f>_xll.IMDP("BND",D3121,$N$1,A3121)</f>
        <v>일반</v>
      </c>
      <c r="O3121">
        <f t="shared" si="48"/>
        <v>5.8727129999999995E-2</v>
      </c>
    </row>
    <row r="3122" spans="1:15" x14ac:dyDescent="0.3">
      <c r="A3122" s="73">
        <v>46311</v>
      </c>
      <c r="B3122" s="67" t="s">
        <v>2090</v>
      </c>
      <c r="C3122" s="68" t="s">
        <v>2811</v>
      </c>
      <c r="D3122" s="68" t="s">
        <v>7329</v>
      </c>
      <c r="E3122" s="67" t="s">
        <v>7330</v>
      </c>
      <c r="F3122" s="69">
        <v>4.2190000000000003</v>
      </c>
      <c r="G3122" s="70">
        <v>3.8420999999999998</v>
      </c>
      <c r="H3122" s="70">
        <v>16.0932</v>
      </c>
      <c r="I3122" s="73">
        <v>44134</v>
      </c>
      <c r="J3122" s="73">
        <v>47786</v>
      </c>
      <c r="K3122" s="69">
        <v>1.66</v>
      </c>
      <c r="L3122" s="68" t="s">
        <v>2609</v>
      </c>
      <c r="M3122" s="71">
        <v>5.1000000000000004E-3</v>
      </c>
      <c r="N3122" t="str">
        <f>_xll.IMDP("BND",D3122,$N$1,A3122)</f>
        <v>일반</v>
      </c>
      <c r="O3122">
        <f t="shared" si="48"/>
        <v>1.9594710000000001E-2</v>
      </c>
    </row>
    <row r="3123" spans="1:15" x14ac:dyDescent="0.3">
      <c r="A3123" s="73">
        <v>46311</v>
      </c>
      <c r="B3123" s="67" t="s">
        <v>2090</v>
      </c>
      <c r="C3123" s="68" t="s">
        <v>2811</v>
      </c>
      <c r="D3123" s="68" t="s">
        <v>7331</v>
      </c>
      <c r="E3123" s="67" t="s">
        <v>7332</v>
      </c>
      <c r="F3123" s="69">
        <v>4.3579999999999997</v>
      </c>
      <c r="G3123" s="70">
        <v>11.959899999999999</v>
      </c>
      <c r="H3123" s="70">
        <v>162.73830000000001</v>
      </c>
      <c r="I3123" s="73">
        <v>44218</v>
      </c>
      <c r="J3123" s="73">
        <v>51523</v>
      </c>
      <c r="K3123" s="69">
        <v>1.89</v>
      </c>
      <c r="L3123" s="68" t="s">
        <v>2609</v>
      </c>
      <c r="M3123" s="71">
        <v>6.4999999999999997E-3</v>
      </c>
      <c r="N3123" t="str">
        <f>_xll.IMDP("BND",D3123,$N$1,A3123)</f>
        <v>일반</v>
      </c>
      <c r="O3123">
        <f t="shared" si="48"/>
        <v>7.7739349999999999E-2</v>
      </c>
    </row>
    <row r="3124" spans="1:15" x14ac:dyDescent="0.3">
      <c r="A3124" s="73">
        <v>46311</v>
      </c>
      <c r="B3124" s="67" t="s">
        <v>2090</v>
      </c>
      <c r="C3124" s="68" t="s">
        <v>2811</v>
      </c>
      <c r="D3124" s="68" t="s">
        <v>7333</v>
      </c>
      <c r="E3124" s="67" t="s">
        <v>7334</v>
      </c>
      <c r="F3124" s="69">
        <v>4.3600000000000003</v>
      </c>
      <c r="G3124" s="70">
        <v>11.894299999999999</v>
      </c>
      <c r="H3124" s="70">
        <v>161.99260000000001</v>
      </c>
      <c r="I3124" s="73">
        <v>44250</v>
      </c>
      <c r="J3124" s="73">
        <v>51555</v>
      </c>
      <c r="K3124" s="69">
        <v>2.08</v>
      </c>
      <c r="L3124" s="68" t="s">
        <v>2609</v>
      </c>
      <c r="M3124" s="71">
        <v>3.2000000000000002E-3</v>
      </c>
      <c r="N3124" t="str">
        <f>_xll.IMDP("BND",D3124,$N$1,A3124)</f>
        <v>일반</v>
      </c>
      <c r="O3124">
        <f t="shared" si="48"/>
        <v>3.806176E-2</v>
      </c>
    </row>
    <row r="3125" spans="1:15" x14ac:dyDescent="0.3">
      <c r="A3125" s="73">
        <v>46311</v>
      </c>
      <c r="B3125" s="67" t="s">
        <v>2090</v>
      </c>
      <c r="C3125" s="68" t="s">
        <v>2811</v>
      </c>
      <c r="D3125" s="68" t="s">
        <v>7335</v>
      </c>
      <c r="E3125" s="67" t="s">
        <v>7336</v>
      </c>
      <c r="F3125" s="69">
        <v>4.3840000000000003</v>
      </c>
      <c r="G3125" s="70">
        <v>12.133800000000001</v>
      </c>
      <c r="H3125" s="70">
        <v>180.28219999999999</v>
      </c>
      <c r="I3125" s="73">
        <v>45012</v>
      </c>
      <c r="J3125" s="73">
        <v>52317</v>
      </c>
      <c r="K3125" s="69">
        <v>3.52</v>
      </c>
      <c r="L3125" s="68" t="s">
        <v>2609</v>
      </c>
      <c r="M3125" s="71">
        <v>7.1000000000000004E-3</v>
      </c>
      <c r="N3125" t="str">
        <f>_xll.IMDP("BND",D3125,$N$1,A3125)</f>
        <v>일반</v>
      </c>
      <c r="O3125">
        <f t="shared" si="48"/>
        <v>8.6149980000000015E-2</v>
      </c>
    </row>
    <row r="3126" spans="1:15" x14ac:dyDescent="0.3">
      <c r="A3126" s="73">
        <v>46311</v>
      </c>
      <c r="B3126" s="67" t="s">
        <v>2090</v>
      </c>
      <c r="C3126" s="68" t="s">
        <v>2811</v>
      </c>
      <c r="D3126" s="68" t="s">
        <v>7337</v>
      </c>
      <c r="E3126" s="67" t="s">
        <v>7338</v>
      </c>
      <c r="F3126" s="69">
        <v>4.3890000000000002</v>
      </c>
      <c r="G3126" s="70">
        <v>11.744400000000001</v>
      </c>
      <c r="H3126" s="70">
        <v>175.45269999999999</v>
      </c>
      <c r="I3126" s="73">
        <v>45076</v>
      </c>
      <c r="J3126" s="73">
        <v>52381</v>
      </c>
      <c r="K3126" s="69">
        <v>3.97</v>
      </c>
      <c r="L3126" s="68" t="s">
        <v>2609</v>
      </c>
      <c r="M3126" s="71">
        <v>5.4000000000000003E-3</v>
      </c>
      <c r="N3126" t="str">
        <f>_xll.IMDP("BND",D3126,$N$1,A3126)</f>
        <v>일반</v>
      </c>
      <c r="O3126">
        <f t="shared" si="48"/>
        <v>6.3419760000000006E-2</v>
      </c>
    </row>
    <row r="3127" spans="1:15" x14ac:dyDescent="0.3">
      <c r="A3127" s="73">
        <v>46311</v>
      </c>
      <c r="B3127" s="67" t="s">
        <v>2090</v>
      </c>
      <c r="C3127" s="68" t="s">
        <v>2811</v>
      </c>
      <c r="D3127" s="68" t="s">
        <v>7339</v>
      </c>
      <c r="E3127" s="67" t="s">
        <v>7340</v>
      </c>
      <c r="F3127" s="69">
        <v>4.0570000000000004</v>
      </c>
      <c r="G3127" s="70">
        <v>1.6278999999999999</v>
      </c>
      <c r="H3127" s="70">
        <v>3.1044999999999998</v>
      </c>
      <c r="I3127" s="73">
        <v>45106</v>
      </c>
      <c r="J3127" s="73">
        <v>46933</v>
      </c>
      <c r="K3127" s="69">
        <v>3.96</v>
      </c>
      <c r="L3127" s="68" t="s">
        <v>2609</v>
      </c>
      <c r="M3127" s="71">
        <v>6.4999999999999997E-3</v>
      </c>
      <c r="N3127" t="str">
        <f>_xll.IMDP("BND",D3127,$N$1,A3127)</f>
        <v>일반</v>
      </c>
      <c r="O3127">
        <f t="shared" si="48"/>
        <v>1.0581349999999998E-2</v>
      </c>
    </row>
    <row r="3128" spans="1:15" x14ac:dyDescent="0.3">
      <c r="A3128" s="73">
        <v>46311</v>
      </c>
      <c r="B3128" s="67" t="s">
        <v>2090</v>
      </c>
      <c r="C3128" s="68" t="s">
        <v>2811</v>
      </c>
      <c r="D3128" s="68" t="s">
        <v>7341</v>
      </c>
      <c r="E3128" s="67" t="s">
        <v>7342</v>
      </c>
      <c r="F3128" s="69">
        <v>4.0720000000000001</v>
      </c>
      <c r="G3128" s="70">
        <v>1.6904999999999999</v>
      </c>
      <c r="H3128" s="70">
        <v>3.3540000000000001</v>
      </c>
      <c r="I3128" s="73">
        <v>45135</v>
      </c>
      <c r="J3128" s="73">
        <v>46962</v>
      </c>
      <c r="K3128" s="69">
        <v>3.92</v>
      </c>
      <c r="L3128" s="68" t="s">
        <v>2609</v>
      </c>
      <c r="M3128" s="71">
        <v>9.7999999999999997E-3</v>
      </c>
      <c r="N3128" t="str">
        <f>_xll.IMDP("BND",D3128,$N$1,A3128)</f>
        <v>일반</v>
      </c>
      <c r="O3128">
        <f t="shared" si="48"/>
        <v>1.6566899999999999E-2</v>
      </c>
    </row>
    <row r="3129" spans="1:15" x14ac:dyDescent="0.3">
      <c r="A3129" s="73">
        <v>46311</v>
      </c>
      <c r="B3129" s="67" t="s">
        <v>2090</v>
      </c>
      <c r="C3129" s="68" t="s">
        <v>2811</v>
      </c>
      <c r="D3129" s="68" t="s">
        <v>7343</v>
      </c>
      <c r="E3129" s="67" t="s">
        <v>7344</v>
      </c>
      <c r="F3129" s="69">
        <v>4.0919999999999996</v>
      </c>
      <c r="G3129" s="70">
        <v>1.7776000000000001</v>
      </c>
      <c r="H3129" s="70">
        <v>3.6806999999999999</v>
      </c>
      <c r="I3129" s="73">
        <v>45169</v>
      </c>
      <c r="J3129" s="73">
        <v>46996</v>
      </c>
      <c r="K3129" s="69">
        <v>4.0999999999999996</v>
      </c>
      <c r="L3129" s="68" t="s">
        <v>2609</v>
      </c>
      <c r="M3129" s="71">
        <v>5.1000000000000004E-3</v>
      </c>
      <c r="N3129" t="str">
        <f>_xll.IMDP("BND",D3129,$N$1,A3129)</f>
        <v>일반</v>
      </c>
      <c r="O3129">
        <f t="shared" si="48"/>
        <v>9.0657600000000008E-3</v>
      </c>
    </row>
    <row r="3130" spans="1:15" x14ac:dyDescent="0.3">
      <c r="A3130" s="73">
        <v>46311</v>
      </c>
      <c r="B3130" s="67" t="s">
        <v>2090</v>
      </c>
      <c r="C3130" s="68" t="s">
        <v>2811</v>
      </c>
      <c r="D3130" s="68" t="s">
        <v>7345</v>
      </c>
      <c r="E3130" s="67" t="s">
        <v>7346</v>
      </c>
      <c r="F3130" s="69">
        <v>3.9609999999999999</v>
      </c>
      <c r="G3130" s="70">
        <v>0.84140000000000004</v>
      </c>
      <c r="H3130" s="70">
        <v>0.92290000000000005</v>
      </c>
      <c r="I3130" s="73">
        <v>45533</v>
      </c>
      <c r="J3130" s="73">
        <v>46628</v>
      </c>
      <c r="K3130" s="69">
        <v>3.13</v>
      </c>
      <c r="L3130" s="68" t="s">
        <v>2609</v>
      </c>
      <c r="M3130" s="71">
        <v>6.0000000000000001E-3</v>
      </c>
      <c r="N3130" t="str">
        <f>_xll.IMDP("BND",D3130,$N$1,A3130)</f>
        <v>일반</v>
      </c>
      <c r="O3130">
        <f t="shared" si="48"/>
        <v>5.0484000000000006E-3</v>
      </c>
    </row>
    <row r="3131" spans="1:15" x14ac:dyDescent="0.3">
      <c r="A3131" s="73">
        <v>46311</v>
      </c>
      <c r="B3131" s="67" t="s">
        <v>2090</v>
      </c>
      <c r="C3131" s="68" t="s">
        <v>2811</v>
      </c>
      <c r="D3131" s="68" t="s">
        <v>7347</v>
      </c>
      <c r="E3131" s="67" t="s">
        <v>7348</v>
      </c>
      <c r="F3131" s="69">
        <v>4.1890000000000001</v>
      </c>
      <c r="G3131" s="70">
        <v>2.766</v>
      </c>
      <c r="H3131" s="70">
        <v>8.5571999999999999</v>
      </c>
      <c r="I3131" s="73">
        <v>45555</v>
      </c>
      <c r="J3131" s="73">
        <v>47381</v>
      </c>
      <c r="K3131" s="69">
        <v>3.08</v>
      </c>
      <c r="L3131" s="68" t="s">
        <v>2609</v>
      </c>
      <c r="M3131" s="71">
        <v>4.4999999999999997E-3</v>
      </c>
      <c r="N3131" t="str">
        <f>_xll.IMDP("BND",D3131,$N$1,A3131)</f>
        <v>일반</v>
      </c>
      <c r="O3131">
        <f t="shared" si="48"/>
        <v>1.2447E-2</v>
      </c>
    </row>
    <row r="3132" spans="1:15" x14ac:dyDescent="0.3">
      <c r="A3132" s="73">
        <v>46311</v>
      </c>
      <c r="B3132" s="67" t="s">
        <v>2090</v>
      </c>
      <c r="C3132" s="68" t="s">
        <v>2811</v>
      </c>
      <c r="D3132" s="68" t="s">
        <v>7349</v>
      </c>
      <c r="E3132" s="67" t="s">
        <v>7350</v>
      </c>
      <c r="F3132" s="69">
        <v>4.1950000000000003</v>
      </c>
      <c r="G3132" s="70">
        <v>2.9283000000000001</v>
      </c>
      <c r="H3132" s="70">
        <v>9.5814000000000004</v>
      </c>
      <c r="I3132" s="73">
        <v>45623</v>
      </c>
      <c r="J3132" s="73">
        <v>47449</v>
      </c>
      <c r="K3132" s="69">
        <v>3.05</v>
      </c>
      <c r="L3132" s="68" t="s">
        <v>2609</v>
      </c>
      <c r="M3132" s="71">
        <v>7.6E-3</v>
      </c>
      <c r="N3132" t="str">
        <f>_xll.IMDP("BND",D3132,$N$1,A3132)</f>
        <v>일반</v>
      </c>
      <c r="O3132">
        <f t="shared" si="48"/>
        <v>2.225508E-2</v>
      </c>
    </row>
    <row r="3133" spans="1:15" x14ac:dyDescent="0.3">
      <c r="A3133" s="73">
        <v>46311</v>
      </c>
      <c r="B3133" s="67" t="s">
        <v>2090</v>
      </c>
      <c r="C3133" s="68" t="s">
        <v>2811</v>
      </c>
      <c r="D3133" s="68" t="s">
        <v>7351</v>
      </c>
      <c r="E3133" s="67" t="s">
        <v>7352</v>
      </c>
      <c r="F3133" s="69">
        <v>4.2649999999999997</v>
      </c>
      <c r="G3133" s="70">
        <v>4.8632999999999997</v>
      </c>
      <c r="H3133" s="70">
        <v>26.1874</v>
      </c>
      <c r="I3133" s="73">
        <v>45708</v>
      </c>
      <c r="J3133" s="73">
        <v>48264</v>
      </c>
      <c r="K3133" s="69">
        <v>2.96</v>
      </c>
      <c r="L3133" s="68" t="s">
        <v>2609</v>
      </c>
      <c r="M3133" s="71">
        <v>2.2000000000000001E-3</v>
      </c>
      <c r="N3133" t="str">
        <f>_xll.IMDP("BND",D3133,$N$1,A3133)</f>
        <v>일반</v>
      </c>
      <c r="O3133">
        <f t="shared" si="48"/>
        <v>1.069926E-2</v>
      </c>
    </row>
    <row r="3134" spans="1:15" x14ac:dyDescent="0.3">
      <c r="A3134" s="73">
        <v>46311</v>
      </c>
      <c r="B3134" s="67" t="s">
        <v>2090</v>
      </c>
      <c r="C3134" s="68" t="s">
        <v>2811</v>
      </c>
      <c r="D3134" s="68" t="s">
        <v>7353</v>
      </c>
      <c r="E3134" s="67" t="s">
        <v>7354</v>
      </c>
      <c r="F3134" s="69">
        <v>4.2910000000000004</v>
      </c>
      <c r="G3134" s="70">
        <v>7.45</v>
      </c>
      <c r="H3134" s="70">
        <v>62.399299999999997</v>
      </c>
      <c r="I3134" s="73">
        <v>45799</v>
      </c>
      <c r="J3134" s="73">
        <v>49451</v>
      </c>
      <c r="K3134" s="69">
        <v>2.91</v>
      </c>
      <c r="L3134" s="68" t="s">
        <v>2609</v>
      </c>
      <c r="M3134" s="71">
        <v>4.5999999999999999E-3</v>
      </c>
      <c r="N3134" t="str">
        <f>_xll.IMDP("BND",D3134,$N$1,A3134)</f>
        <v>일반</v>
      </c>
      <c r="O3134">
        <f t="shared" si="48"/>
        <v>3.4270000000000002E-2</v>
      </c>
    </row>
    <row r="3135" spans="1:15" x14ac:dyDescent="0.3">
      <c r="A3135" s="73">
        <v>46311</v>
      </c>
      <c r="B3135" s="67" t="s">
        <v>2090</v>
      </c>
      <c r="C3135" s="68" t="s">
        <v>2811</v>
      </c>
      <c r="D3135" s="68" t="s">
        <v>7355</v>
      </c>
      <c r="E3135" s="67" t="s">
        <v>7356</v>
      </c>
      <c r="F3135" s="69">
        <v>4.2939999999999996</v>
      </c>
      <c r="G3135" s="70">
        <v>7.53</v>
      </c>
      <c r="H3135" s="70">
        <v>64.124200000000002</v>
      </c>
      <c r="I3135" s="73">
        <v>45860</v>
      </c>
      <c r="J3135" s="73">
        <v>49512</v>
      </c>
      <c r="K3135" s="69">
        <v>2.99</v>
      </c>
      <c r="L3135" s="68" t="s">
        <v>2609</v>
      </c>
      <c r="M3135" s="71">
        <v>4.1999999999999997E-3</v>
      </c>
      <c r="N3135" t="str">
        <f>_xll.IMDP("BND",D3135,$N$1,A3135)</f>
        <v>일반</v>
      </c>
      <c r="O3135">
        <f t="shared" si="48"/>
        <v>3.1626000000000001E-2</v>
      </c>
    </row>
    <row r="3136" spans="1:15" x14ac:dyDescent="0.3">
      <c r="A3136" s="73">
        <v>46311</v>
      </c>
      <c r="B3136" s="67" t="s">
        <v>2090</v>
      </c>
      <c r="C3136" s="68" t="s">
        <v>2811</v>
      </c>
      <c r="D3136" s="68" t="s">
        <v>7357</v>
      </c>
      <c r="E3136" s="67" t="s">
        <v>7358</v>
      </c>
      <c r="F3136" s="69">
        <v>4.4649999999999999</v>
      </c>
      <c r="G3136" s="70">
        <v>17.390599999999999</v>
      </c>
      <c r="H3136" s="70">
        <v>420.25130000000001</v>
      </c>
      <c r="I3136" s="73">
        <v>45951</v>
      </c>
      <c r="J3136" s="73">
        <v>56908</v>
      </c>
      <c r="K3136" s="69">
        <v>2.93</v>
      </c>
      <c r="L3136" s="68" t="s">
        <v>2609</v>
      </c>
      <c r="M3136" s="71">
        <v>3.2000000000000002E-3</v>
      </c>
      <c r="N3136" t="str">
        <f>_xll.IMDP("BND",D3136,$N$1,A3136)</f>
        <v>일반</v>
      </c>
      <c r="O3136">
        <f t="shared" si="48"/>
        <v>5.5649919999999999E-2</v>
      </c>
    </row>
    <row r="3137" spans="1:15" x14ac:dyDescent="0.3">
      <c r="A3137" s="73">
        <v>46311</v>
      </c>
      <c r="B3137" s="67" t="s">
        <v>2090</v>
      </c>
      <c r="C3137" s="68" t="s">
        <v>2811</v>
      </c>
      <c r="D3137" s="68" t="s">
        <v>7359</v>
      </c>
      <c r="E3137" s="67" t="s">
        <v>7360</v>
      </c>
      <c r="F3137" s="69">
        <v>4.2229999999999999</v>
      </c>
      <c r="G3137" s="70">
        <v>3.7507999999999999</v>
      </c>
      <c r="H3137" s="70">
        <v>15.661</v>
      </c>
      <c r="I3137" s="73">
        <v>45971</v>
      </c>
      <c r="J3137" s="73">
        <v>47797</v>
      </c>
      <c r="K3137" s="69">
        <v>3.25</v>
      </c>
      <c r="L3137" s="68" t="s">
        <v>2609</v>
      </c>
      <c r="M3137" s="71">
        <v>8.0999999999999996E-3</v>
      </c>
      <c r="N3137" t="str">
        <f>_xll.IMDP("BND",D3137,$N$1,A3137)</f>
        <v>일반</v>
      </c>
      <c r="O3137">
        <f t="shared" si="48"/>
        <v>3.0381479999999999E-2</v>
      </c>
    </row>
    <row r="3138" spans="1:15" x14ac:dyDescent="0.3">
      <c r="A3138" s="73">
        <v>46311</v>
      </c>
      <c r="B3138" s="67" t="s">
        <v>2090</v>
      </c>
      <c r="C3138" s="68" t="s">
        <v>2811</v>
      </c>
      <c r="D3138" s="68" t="s">
        <v>7361</v>
      </c>
      <c r="E3138" s="67" t="s">
        <v>7362</v>
      </c>
      <c r="F3138" s="69">
        <v>4.2279999999999998</v>
      </c>
      <c r="G3138" s="70">
        <v>3.8378000000000001</v>
      </c>
      <c r="H3138" s="70">
        <v>16.374400000000001</v>
      </c>
      <c r="I3138" s="73">
        <v>46008</v>
      </c>
      <c r="J3138" s="73">
        <v>47834</v>
      </c>
      <c r="K3138" s="69">
        <v>3.44</v>
      </c>
      <c r="L3138" s="68" t="s">
        <v>2609</v>
      </c>
      <c r="M3138" s="71">
        <v>6.3E-3</v>
      </c>
      <c r="N3138" t="str">
        <f>_xll.IMDP("BND",D3138,$N$1,A3138)</f>
        <v>일반</v>
      </c>
      <c r="O3138">
        <f t="shared" ref="O3138:O3201" si="49">M3138*G3138</f>
        <v>2.4178140000000001E-2</v>
      </c>
    </row>
    <row r="3139" spans="1:15" x14ac:dyDescent="0.3">
      <c r="A3139" s="73">
        <v>46311</v>
      </c>
      <c r="B3139" s="67" t="s">
        <v>2090</v>
      </c>
      <c r="C3139" s="68" t="s">
        <v>2811</v>
      </c>
      <c r="D3139" s="68" t="s">
        <v>7363</v>
      </c>
      <c r="E3139" s="67" t="s">
        <v>7364</v>
      </c>
      <c r="F3139" s="69">
        <v>4.4219999999999997</v>
      </c>
      <c r="G3139" s="70">
        <v>20.3489</v>
      </c>
      <c r="H3139" s="70">
        <v>677.43550000000005</v>
      </c>
      <c r="I3139" s="73">
        <v>46065</v>
      </c>
      <c r="J3139" s="73">
        <v>64327</v>
      </c>
      <c r="K3139" s="69">
        <v>3.81</v>
      </c>
      <c r="L3139" s="68" t="s">
        <v>2609</v>
      </c>
      <c r="M3139" s="71">
        <v>2E-3</v>
      </c>
      <c r="N3139" t="str">
        <f>_xll.IMDP("BND",D3139,$N$1,A3139)</f>
        <v>일반</v>
      </c>
      <c r="O3139">
        <f t="shared" si="49"/>
        <v>4.0697799999999999E-2</v>
      </c>
    </row>
    <row r="3140" spans="1:15" x14ac:dyDescent="0.3">
      <c r="A3140" s="73">
        <v>46311</v>
      </c>
      <c r="B3140" s="67" t="s">
        <v>2090</v>
      </c>
      <c r="C3140" s="68" t="s">
        <v>2811</v>
      </c>
      <c r="D3140" s="68" t="s">
        <v>7365</v>
      </c>
      <c r="E3140" s="67" t="s">
        <v>7366</v>
      </c>
      <c r="F3140" s="69">
        <v>4.4569999999999999</v>
      </c>
      <c r="G3140" s="70">
        <v>18.970700000000001</v>
      </c>
      <c r="H3140" s="70">
        <v>550.14499999999998</v>
      </c>
      <c r="I3140" s="73">
        <v>46097</v>
      </c>
      <c r="J3140" s="73">
        <v>60707</v>
      </c>
      <c r="K3140" s="69">
        <v>3.84</v>
      </c>
      <c r="L3140" s="68" t="s">
        <v>2609</v>
      </c>
      <c r="M3140" s="71">
        <v>2.3999999999999998E-3</v>
      </c>
      <c r="N3140" t="str">
        <f>_xll.IMDP("BND",D3140,$N$1,A3140)</f>
        <v>일반</v>
      </c>
      <c r="O3140">
        <f t="shared" si="49"/>
        <v>4.5529679999999996E-2</v>
      </c>
    </row>
    <row r="3141" spans="1:15" x14ac:dyDescent="0.3">
      <c r="A3141" s="73">
        <v>46311</v>
      </c>
      <c r="B3141" s="67" t="s">
        <v>2090</v>
      </c>
      <c r="C3141" s="68" t="s">
        <v>2811</v>
      </c>
      <c r="D3141" s="68" t="s">
        <v>7367</v>
      </c>
      <c r="E3141" s="67" t="s">
        <v>7368</v>
      </c>
      <c r="F3141" s="69">
        <v>4.4649999999999999</v>
      </c>
      <c r="G3141" s="70">
        <v>16.9221</v>
      </c>
      <c r="H3141" s="70">
        <v>402.08699999999999</v>
      </c>
      <c r="I3141" s="73">
        <v>46128</v>
      </c>
      <c r="J3141" s="73">
        <v>57086</v>
      </c>
      <c r="K3141" s="69">
        <v>3.75</v>
      </c>
      <c r="L3141" s="68" t="s">
        <v>2609</v>
      </c>
      <c r="M3141" s="71">
        <v>2.5000000000000001E-3</v>
      </c>
      <c r="N3141" t="str">
        <f>_xll.IMDP("BND",D3141,$N$1,A3141)</f>
        <v>일반</v>
      </c>
      <c r="O3141">
        <f t="shared" si="49"/>
        <v>4.2305250000000003E-2</v>
      </c>
    </row>
    <row r="3142" spans="1:15" x14ac:dyDescent="0.3">
      <c r="A3142" s="73">
        <v>46311</v>
      </c>
      <c r="B3142" s="67" t="s">
        <v>2090</v>
      </c>
      <c r="C3142" s="68" t="s">
        <v>2811</v>
      </c>
      <c r="D3142" s="68" t="s">
        <v>7369</v>
      </c>
      <c r="E3142" s="67" t="s">
        <v>7370</v>
      </c>
      <c r="F3142" s="69">
        <v>4.3170000000000002</v>
      </c>
      <c r="G3142" s="70">
        <v>7.7412999999999998</v>
      </c>
      <c r="H3142" s="70">
        <v>70.239699999999999</v>
      </c>
      <c r="I3142" s="73">
        <v>46162</v>
      </c>
      <c r="J3142" s="73">
        <v>49815</v>
      </c>
      <c r="K3142" s="69">
        <v>4.4000000000000004</v>
      </c>
      <c r="L3142" s="68" t="s">
        <v>2609</v>
      </c>
      <c r="M3142" s="71">
        <v>1.4999999999999999E-2</v>
      </c>
      <c r="N3142" t="str">
        <f>_xll.IMDP("BND",D3142,$N$1,A3142)</f>
        <v>일반</v>
      </c>
      <c r="O3142">
        <f t="shared" si="49"/>
        <v>0.11611949999999999</v>
      </c>
    </row>
    <row r="3143" spans="1:15" x14ac:dyDescent="0.3">
      <c r="A3143" s="73">
        <v>46311</v>
      </c>
      <c r="B3143" s="67" t="s">
        <v>2090</v>
      </c>
      <c r="C3143" s="68" t="s">
        <v>2811</v>
      </c>
      <c r="D3143" s="68" t="s">
        <v>7371</v>
      </c>
      <c r="E3143" s="67" t="s">
        <v>7372</v>
      </c>
      <c r="F3143" s="69">
        <v>4.319</v>
      </c>
      <c r="G3143" s="70">
        <v>7.7793999999999999</v>
      </c>
      <c r="H3143" s="70">
        <v>70.852099999999993</v>
      </c>
      <c r="I3143" s="73">
        <v>46178</v>
      </c>
      <c r="J3143" s="73">
        <v>49831</v>
      </c>
      <c r="K3143" s="69">
        <v>4.41</v>
      </c>
      <c r="L3143" s="68" t="s">
        <v>2609</v>
      </c>
      <c r="M3143" s="71">
        <v>7.0000000000000001E-3</v>
      </c>
      <c r="N3143" t="str">
        <f>_xll.IMDP("BND",D3143,$N$1,A3143)</f>
        <v>일반</v>
      </c>
      <c r="O3143">
        <f t="shared" si="49"/>
        <v>5.4455799999999999E-2</v>
      </c>
    </row>
    <row r="3144" spans="1:15" x14ac:dyDescent="0.3">
      <c r="A3144" s="73">
        <v>46311</v>
      </c>
      <c r="B3144" s="67" t="s">
        <v>2090</v>
      </c>
      <c r="C3144" s="68" t="s">
        <v>2811</v>
      </c>
      <c r="D3144" s="68" t="s">
        <v>14173</v>
      </c>
      <c r="E3144" s="67" t="s">
        <v>14174</v>
      </c>
      <c r="F3144" s="69">
        <v>4.4690000000000003</v>
      </c>
      <c r="G3144" s="70">
        <v>16.0017</v>
      </c>
      <c r="H3144" s="70">
        <v>371.74939999999998</v>
      </c>
      <c r="I3144" s="73">
        <v>46212</v>
      </c>
      <c r="J3144" s="73">
        <v>57170</v>
      </c>
      <c r="K3144" s="69">
        <v>4.6900000000000004</v>
      </c>
      <c r="L3144" s="68" t="s">
        <v>2609</v>
      </c>
      <c r="M3144" s="71">
        <v>3.3999999999999998E-3</v>
      </c>
      <c r="N3144" t="str">
        <f>_xll.IMDP("BND",D3144,$N$1,A3144)</f>
        <v>일반</v>
      </c>
      <c r="O3144">
        <f t="shared" si="49"/>
        <v>5.4405779999999994E-2</v>
      </c>
    </row>
    <row r="3145" spans="1:15" x14ac:dyDescent="0.3">
      <c r="A3145" s="73">
        <v>46311</v>
      </c>
      <c r="B3145" s="67" t="s">
        <v>2090</v>
      </c>
      <c r="C3145" s="68" t="s">
        <v>2811</v>
      </c>
      <c r="D3145" s="68" t="s">
        <v>14821</v>
      </c>
      <c r="E3145" s="67" t="s">
        <v>14822</v>
      </c>
      <c r="F3145" s="69">
        <v>4.4249999999999998</v>
      </c>
      <c r="G3145" s="70">
        <v>19.610900000000001</v>
      </c>
      <c r="H3145" s="70">
        <v>635.2278</v>
      </c>
      <c r="I3145" s="73">
        <v>46245</v>
      </c>
      <c r="J3145" s="73">
        <v>64508</v>
      </c>
      <c r="K3145" s="69">
        <v>4.83</v>
      </c>
      <c r="L3145" s="68" t="s">
        <v>2609</v>
      </c>
      <c r="M3145" s="71">
        <v>5.0000000000000001E-3</v>
      </c>
      <c r="N3145" t="str">
        <f>_xll.IMDP("BND",D3145,$N$1,A3145)</f>
        <v>일반</v>
      </c>
      <c r="O3145">
        <f t="shared" si="49"/>
        <v>9.8054500000000003E-2</v>
      </c>
    </row>
    <row r="3146" spans="1:15" x14ac:dyDescent="0.3">
      <c r="A3146" s="73">
        <v>46311</v>
      </c>
      <c r="B3146" s="67" t="s">
        <v>2090</v>
      </c>
      <c r="C3146" s="68" t="s">
        <v>2811</v>
      </c>
      <c r="D3146" s="68" t="s">
        <v>15301</v>
      </c>
      <c r="E3146" s="67" t="s">
        <v>15302</v>
      </c>
      <c r="F3146" s="69">
        <v>4.2069999999999999</v>
      </c>
      <c r="G3146" s="70">
        <v>3.1251000000000002</v>
      </c>
      <c r="H3146" s="70">
        <v>10.9994</v>
      </c>
      <c r="I3146" s="73">
        <v>46273</v>
      </c>
      <c r="J3146" s="73">
        <v>47550</v>
      </c>
      <c r="K3146" s="69">
        <v>4.25</v>
      </c>
      <c r="L3146" s="68" t="s">
        <v>2609</v>
      </c>
      <c r="M3146" s="71">
        <v>6.4999999999999997E-3</v>
      </c>
      <c r="N3146" t="str">
        <f>_xll.IMDP("BND",D3146,$N$1,A3146)</f>
        <v>일반</v>
      </c>
      <c r="O3146">
        <f t="shared" si="49"/>
        <v>2.0313150000000002E-2</v>
      </c>
    </row>
    <row r="3147" spans="1:15" x14ac:dyDescent="0.3">
      <c r="A3147" s="73">
        <v>46311</v>
      </c>
      <c r="B3147" s="67" t="s">
        <v>2090</v>
      </c>
      <c r="C3147" s="68" t="s">
        <v>2811</v>
      </c>
      <c r="D3147" s="68" t="s">
        <v>15927</v>
      </c>
      <c r="E3147" s="67" t="s">
        <v>15928</v>
      </c>
      <c r="F3147" s="69">
        <v>4.3010000000000002</v>
      </c>
      <c r="G3147" s="70">
        <v>4.4526000000000003</v>
      </c>
      <c r="H3147" s="70">
        <v>22.261600000000001</v>
      </c>
      <c r="I3147" s="73">
        <v>46308</v>
      </c>
      <c r="J3147" s="73">
        <v>48134</v>
      </c>
      <c r="K3147" s="69">
        <v>4.4000000000000004</v>
      </c>
      <c r="L3147" s="68" t="s">
        <v>2609</v>
      </c>
      <c r="M3147" s="71">
        <v>6.0000000000000001E-3</v>
      </c>
      <c r="N3147" t="str">
        <f>_xll.IMDP("BND",D3147,$N$1,A3147)</f>
        <v>일반</v>
      </c>
      <c r="O3147">
        <f t="shared" si="49"/>
        <v>2.6715600000000003E-2</v>
      </c>
    </row>
    <row r="3148" spans="1:15" x14ac:dyDescent="0.3">
      <c r="A3148" s="73">
        <v>46311</v>
      </c>
      <c r="B3148" s="67" t="s">
        <v>2090</v>
      </c>
      <c r="C3148" s="68" t="s">
        <v>2811</v>
      </c>
      <c r="D3148" s="68" t="s">
        <v>7373</v>
      </c>
      <c r="E3148" s="67" t="s">
        <v>7374</v>
      </c>
      <c r="F3148" s="69">
        <v>4.4400000000000004</v>
      </c>
      <c r="G3148" s="70">
        <v>14.262700000000001</v>
      </c>
      <c r="H3148" s="70">
        <v>282.43110000000001</v>
      </c>
      <c r="I3148" s="73">
        <v>40626</v>
      </c>
      <c r="J3148" s="73">
        <v>55236</v>
      </c>
      <c r="K3148" s="69">
        <v>5.26</v>
      </c>
      <c r="L3148" s="68" t="s">
        <v>2609</v>
      </c>
      <c r="M3148" s="71">
        <v>5.1999999999999998E-3</v>
      </c>
      <c r="N3148" t="str">
        <f>_xll.IMDP("BND",D3148,$N$1,A3148)</f>
        <v>일반</v>
      </c>
      <c r="O3148">
        <f t="shared" si="49"/>
        <v>7.4166040000000003E-2</v>
      </c>
    </row>
    <row r="3149" spans="1:15" x14ac:dyDescent="0.3">
      <c r="A3149" s="73">
        <v>46311</v>
      </c>
      <c r="B3149" s="67" t="s">
        <v>2090</v>
      </c>
      <c r="C3149" s="68" t="s">
        <v>2811</v>
      </c>
      <c r="D3149" s="68" t="s">
        <v>7375</v>
      </c>
      <c r="E3149" s="67" t="s">
        <v>7376</v>
      </c>
      <c r="F3149" s="69">
        <v>4.2610000000000001</v>
      </c>
      <c r="G3149" s="70">
        <v>4.3048000000000002</v>
      </c>
      <c r="H3149" s="70">
        <v>20.931799999999999</v>
      </c>
      <c r="I3149" s="73">
        <v>40774</v>
      </c>
      <c r="J3149" s="73">
        <v>48079</v>
      </c>
      <c r="K3149" s="69">
        <v>4.41</v>
      </c>
      <c r="L3149" s="68" t="s">
        <v>2609</v>
      </c>
      <c r="M3149" s="71">
        <v>7.0000000000000001E-3</v>
      </c>
      <c r="N3149" t="str">
        <f>_xll.IMDP("BND",D3149,$N$1,A3149)</f>
        <v>일반</v>
      </c>
      <c r="O3149">
        <f t="shared" si="49"/>
        <v>3.0133600000000003E-2</v>
      </c>
    </row>
    <row r="3150" spans="1:15" x14ac:dyDescent="0.3">
      <c r="A3150" s="73">
        <v>46311</v>
      </c>
      <c r="B3150" s="67" t="s">
        <v>2090</v>
      </c>
      <c r="C3150" s="68" t="s">
        <v>2811</v>
      </c>
      <c r="D3150" s="68" t="s">
        <v>2064</v>
      </c>
      <c r="E3150" s="67" t="s">
        <v>2065</v>
      </c>
      <c r="F3150" s="69">
        <v>4.2709999999999999</v>
      </c>
      <c r="G3150" s="70">
        <v>4.6776999999999997</v>
      </c>
      <c r="H3150" s="70">
        <v>23.893599999999999</v>
      </c>
      <c r="I3150" s="73">
        <v>40924</v>
      </c>
      <c r="J3150" s="73">
        <v>48229</v>
      </c>
      <c r="K3150" s="69">
        <v>4.37</v>
      </c>
      <c r="L3150" s="68" t="s">
        <v>2609</v>
      </c>
      <c r="M3150" s="71">
        <v>3.3E-3</v>
      </c>
      <c r="N3150" t="str">
        <f>_xll.IMDP("BND",D3150,$N$1,A3150)</f>
        <v>일반</v>
      </c>
      <c r="O3150">
        <f t="shared" si="49"/>
        <v>1.5436409999999999E-2</v>
      </c>
    </row>
    <row r="3151" spans="1:15" x14ac:dyDescent="0.3">
      <c r="A3151" s="73">
        <v>46311</v>
      </c>
      <c r="B3151" s="67" t="s">
        <v>2090</v>
      </c>
      <c r="C3151" s="68" t="s">
        <v>2811</v>
      </c>
      <c r="D3151" s="68" t="s">
        <v>7377</v>
      </c>
      <c r="E3151" s="67" t="s">
        <v>7378</v>
      </c>
      <c r="F3151" s="69">
        <v>4.2699999999999996</v>
      </c>
      <c r="G3151" s="70">
        <v>4.7759999999999998</v>
      </c>
      <c r="H3151" s="70">
        <v>25.734000000000002</v>
      </c>
      <c r="I3151" s="73">
        <v>40983</v>
      </c>
      <c r="J3151" s="73">
        <v>48288</v>
      </c>
      <c r="K3151" s="69">
        <v>4.37</v>
      </c>
      <c r="L3151" s="68" t="s">
        <v>2609</v>
      </c>
      <c r="M3151" s="71">
        <v>2.1899999999999999E-2</v>
      </c>
      <c r="N3151" t="str">
        <f>_xll.IMDP("BND",D3151,$N$1,A3151)</f>
        <v>일반</v>
      </c>
      <c r="O3151">
        <f t="shared" si="49"/>
        <v>0.10459439999999999</v>
      </c>
    </row>
    <row r="3152" spans="1:15" x14ac:dyDescent="0.3">
      <c r="A3152" s="73">
        <v>46311</v>
      </c>
      <c r="B3152" s="67" t="s">
        <v>2090</v>
      </c>
      <c r="C3152" s="68" t="s">
        <v>2811</v>
      </c>
      <c r="D3152" s="68" t="s">
        <v>2057</v>
      </c>
      <c r="E3152" s="67" t="s">
        <v>2059</v>
      </c>
      <c r="F3152" s="69">
        <v>4.266</v>
      </c>
      <c r="G3152" s="70">
        <v>5.1215000000000002</v>
      </c>
      <c r="H3152" s="70">
        <v>29.456900000000001</v>
      </c>
      <c r="I3152" s="73">
        <v>41114</v>
      </c>
      <c r="J3152" s="73">
        <v>48419</v>
      </c>
      <c r="K3152" s="69">
        <v>3.58</v>
      </c>
      <c r="L3152" s="68" t="s">
        <v>2609</v>
      </c>
      <c r="M3152" s="71">
        <v>2.07E-2</v>
      </c>
      <c r="N3152" t="str">
        <f>_xll.IMDP("BND",D3152,$N$1,A3152)</f>
        <v>일반</v>
      </c>
      <c r="O3152">
        <f t="shared" si="49"/>
        <v>0.10601505</v>
      </c>
    </row>
    <row r="3153" spans="1:15" x14ac:dyDescent="0.3">
      <c r="A3153" s="73">
        <v>46311</v>
      </c>
      <c r="B3153" s="67" t="s">
        <v>2090</v>
      </c>
      <c r="C3153" s="68" t="s">
        <v>2811</v>
      </c>
      <c r="D3153" s="68" t="s">
        <v>7379</v>
      </c>
      <c r="E3153" s="67" t="s">
        <v>7380</v>
      </c>
      <c r="F3153" s="69">
        <v>3.9929999999999999</v>
      </c>
      <c r="G3153" s="70">
        <v>1.2021999999999999</v>
      </c>
      <c r="H3153" s="70">
        <v>1.7839</v>
      </c>
      <c r="I3153" s="73">
        <v>41291</v>
      </c>
      <c r="J3153" s="73">
        <v>46769</v>
      </c>
      <c r="K3153" s="69">
        <v>3.29</v>
      </c>
      <c r="L3153" s="68" t="s">
        <v>2609</v>
      </c>
      <c r="M3153" s="71">
        <v>7.0000000000000001E-3</v>
      </c>
      <c r="N3153" t="str">
        <f>_xll.IMDP("BND",D3153,$N$1,A3153)</f>
        <v>일반</v>
      </c>
      <c r="O3153">
        <f t="shared" si="49"/>
        <v>8.4154E-3</v>
      </c>
    </row>
    <row r="3154" spans="1:15" x14ac:dyDescent="0.3">
      <c r="A3154" s="73">
        <v>46311</v>
      </c>
      <c r="B3154" s="67" t="s">
        <v>2090</v>
      </c>
      <c r="C3154" s="68" t="s">
        <v>2811</v>
      </c>
      <c r="D3154" s="68" t="s">
        <v>7381</v>
      </c>
      <c r="E3154" s="67" t="s">
        <v>7382</v>
      </c>
      <c r="F3154" s="69">
        <v>4.2619999999999996</v>
      </c>
      <c r="G3154" s="70">
        <v>5.6547999999999998</v>
      </c>
      <c r="H3154" s="70">
        <v>35.698900000000002</v>
      </c>
      <c r="I3154" s="73">
        <v>41332</v>
      </c>
      <c r="J3154" s="73">
        <v>48637</v>
      </c>
      <c r="K3154" s="69">
        <v>3.27</v>
      </c>
      <c r="L3154" s="68" t="s">
        <v>2609</v>
      </c>
      <c r="M3154" s="71">
        <v>5.3E-3</v>
      </c>
      <c r="N3154" t="str">
        <f>_xll.IMDP("BND",D3154,$N$1,A3154)</f>
        <v>일반</v>
      </c>
      <c r="O3154">
        <f t="shared" si="49"/>
        <v>2.9970439999999997E-2</v>
      </c>
    </row>
    <row r="3155" spans="1:15" x14ac:dyDescent="0.3">
      <c r="A3155" s="73">
        <v>46311</v>
      </c>
      <c r="B3155" s="67" t="s">
        <v>2090</v>
      </c>
      <c r="C3155" s="68" t="s">
        <v>2811</v>
      </c>
      <c r="D3155" s="68" t="s">
        <v>7383</v>
      </c>
      <c r="E3155" s="67" t="s">
        <v>7384</v>
      </c>
      <c r="F3155" s="69">
        <v>4.0339999999999998</v>
      </c>
      <c r="G3155" s="70">
        <v>1.5408999999999999</v>
      </c>
      <c r="H3155" s="70">
        <v>2.7982999999999998</v>
      </c>
      <c r="I3155" s="73">
        <v>41418</v>
      </c>
      <c r="J3155" s="73">
        <v>46897</v>
      </c>
      <c r="K3155" s="69">
        <v>3.19</v>
      </c>
      <c r="L3155" s="68" t="s">
        <v>2609</v>
      </c>
      <c r="M3155" s="71">
        <v>2.8E-3</v>
      </c>
      <c r="N3155" t="str">
        <f>_xll.IMDP("BND",D3155,$N$1,A3155)</f>
        <v>일반</v>
      </c>
      <c r="O3155">
        <f t="shared" si="49"/>
        <v>4.3145199999999996E-3</v>
      </c>
    </row>
    <row r="3156" spans="1:15" x14ac:dyDescent="0.3">
      <c r="A3156" s="73">
        <v>46311</v>
      </c>
      <c r="B3156" s="67" t="s">
        <v>2090</v>
      </c>
      <c r="C3156" s="68" t="s">
        <v>2811</v>
      </c>
      <c r="D3156" s="68" t="s">
        <v>7385</v>
      </c>
      <c r="E3156" s="67" t="s">
        <v>7386</v>
      </c>
      <c r="F3156" s="69">
        <v>4.4269999999999996</v>
      </c>
      <c r="G3156" s="70">
        <v>17.235199999999999</v>
      </c>
      <c r="H3156" s="70">
        <v>368.80079999999998</v>
      </c>
      <c r="I3156" s="73">
        <v>43950</v>
      </c>
      <c r="J3156" s="73">
        <v>54907</v>
      </c>
      <c r="K3156" s="69">
        <v>1.78</v>
      </c>
      <c r="L3156" s="68" t="s">
        <v>2609</v>
      </c>
      <c r="M3156" s="71">
        <v>4.3E-3</v>
      </c>
      <c r="N3156" t="str">
        <f>_xll.IMDP("BND",D3156,$N$1,A3156)</f>
        <v>일반</v>
      </c>
      <c r="O3156">
        <f t="shared" si="49"/>
        <v>7.4111360000000001E-2</v>
      </c>
    </row>
    <row r="3157" spans="1:15" x14ac:dyDescent="0.3">
      <c r="A3157" s="73">
        <v>46311</v>
      </c>
      <c r="B3157" s="67" t="s">
        <v>2090</v>
      </c>
      <c r="C3157" s="68" t="s">
        <v>2811</v>
      </c>
      <c r="D3157" s="68" t="s">
        <v>7387</v>
      </c>
      <c r="E3157" s="67" t="s">
        <v>7388</v>
      </c>
      <c r="F3157" s="69">
        <v>4.0019999999999998</v>
      </c>
      <c r="G3157" s="70">
        <v>1.3236000000000001</v>
      </c>
      <c r="H3157" s="70">
        <v>2.0941000000000001</v>
      </c>
      <c r="I3157" s="73">
        <v>44253</v>
      </c>
      <c r="J3157" s="73">
        <v>46809</v>
      </c>
      <c r="K3157" s="69">
        <v>1.73</v>
      </c>
      <c r="L3157" s="68" t="s">
        <v>2609</v>
      </c>
      <c r="M3157" s="71">
        <v>8.0999999999999996E-3</v>
      </c>
      <c r="N3157" t="str">
        <f>_xll.IMDP("BND",D3157,$N$1,A3157)</f>
        <v>일반</v>
      </c>
      <c r="O3157">
        <f t="shared" si="49"/>
        <v>1.072116E-2</v>
      </c>
    </row>
    <row r="3158" spans="1:15" x14ac:dyDescent="0.3">
      <c r="A3158" s="73">
        <v>46311</v>
      </c>
      <c r="B3158" s="67" t="s">
        <v>2090</v>
      </c>
      <c r="C3158" s="68" t="s">
        <v>2811</v>
      </c>
      <c r="D3158" s="68" t="s">
        <v>7389</v>
      </c>
      <c r="E3158" s="67" t="s">
        <v>7390</v>
      </c>
      <c r="F3158" s="69">
        <v>4.117</v>
      </c>
      <c r="G3158" s="70">
        <v>1.9662999999999999</v>
      </c>
      <c r="H3158" s="70">
        <v>4.4702999999999999</v>
      </c>
      <c r="I3158" s="73">
        <v>45246</v>
      </c>
      <c r="J3158" s="73">
        <v>47073</v>
      </c>
      <c r="K3158" s="69">
        <v>4.12</v>
      </c>
      <c r="L3158" s="68" t="s">
        <v>2609</v>
      </c>
      <c r="M3158" s="71">
        <v>1.26E-2</v>
      </c>
      <c r="N3158" t="str">
        <f>_xll.IMDP("BND",D3158,$N$1,A3158)</f>
        <v>일반</v>
      </c>
      <c r="O3158">
        <f t="shared" si="49"/>
        <v>2.477538E-2</v>
      </c>
    </row>
    <row r="3159" spans="1:15" x14ac:dyDescent="0.3">
      <c r="A3159" s="73">
        <v>46311</v>
      </c>
      <c r="B3159" s="67" t="s">
        <v>2090</v>
      </c>
      <c r="C3159" s="68" t="s">
        <v>2811</v>
      </c>
      <c r="D3159" s="68" t="s">
        <v>7391</v>
      </c>
      <c r="E3159" s="67" t="s">
        <v>7392</v>
      </c>
      <c r="F3159" s="69">
        <v>3.669</v>
      </c>
      <c r="G3159" s="70">
        <v>0.42280000000000001</v>
      </c>
      <c r="H3159" s="70">
        <v>0.28389999999999999</v>
      </c>
      <c r="I3159" s="73">
        <v>45558</v>
      </c>
      <c r="J3159" s="73">
        <v>46469</v>
      </c>
      <c r="K3159" s="69">
        <v>3.11</v>
      </c>
      <c r="L3159" s="68" t="s">
        <v>2609</v>
      </c>
      <c r="M3159" s="71">
        <v>4.5999999999999999E-3</v>
      </c>
      <c r="N3159" t="str">
        <f>_xll.IMDP("BND",D3159,$N$1,A3159)</f>
        <v>일반</v>
      </c>
      <c r="O3159">
        <f t="shared" si="49"/>
        <v>1.94488E-3</v>
      </c>
    </row>
    <row r="3160" spans="1:15" x14ac:dyDescent="0.3">
      <c r="A3160" s="73">
        <v>46311</v>
      </c>
      <c r="B3160" s="67" t="s">
        <v>2090</v>
      </c>
      <c r="C3160" s="68" t="s">
        <v>2811</v>
      </c>
      <c r="D3160" s="68" t="s">
        <v>7393</v>
      </c>
      <c r="E3160" s="67" t="s">
        <v>7394</v>
      </c>
      <c r="F3160" s="69">
        <v>4.202</v>
      </c>
      <c r="G3160" s="70">
        <v>3.1442000000000001</v>
      </c>
      <c r="H3160" s="70">
        <v>11.000299999999999</v>
      </c>
      <c r="I3160" s="73">
        <v>45709</v>
      </c>
      <c r="J3160" s="73">
        <v>47535</v>
      </c>
      <c r="K3160" s="69">
        <v>2.88</v>
      </c>
      <c r="L3160" s="68" t="s">
        <v>2609</v>
      </c>
      <c r="M3160" s="71">
        <v>4.8999999999999998E-3</v>
      </c>
      <c r="N3160" t="str">
        <f>_xll.IMDP("BND",D3160,$N$1,A3160)</f>
        <v>일반</v>
      </c>
      <c r="O3160">
        <f t="shared" si="49"/>
        <v>1.540658E-2</v>
      </c>
    </row>
    <row r="3161" spans="1:15" x14ac:dyDescent="0.3">
      <c r="A3161" s="73">
        <v>46311</v>
      </c>
      <c r="B3161" s="67" t="s">
        <v>2090</v>
      </c>
      <c r="C3161" s="68" t="s">
        <v>2811</v>
      </c>
      <c r="D3161" s="68" t="s">
        <v>7395</v>
      </c>
      <c r="E3161" s="67" t="s">
        <v>7396</v>
      </c>
      <c r="F3161" s="69">
        <v>4.4630000000000001</v>
      </c>
      <c r="G3161" s="70">
        <v>17.653700000000001</v>
      </c>
      <c r="H3161" s="70">
        <v>425.80689999999998</v>
      </c>
      <c r="I3161" s="73">
        <v>45869</v>
      </c>
      <c r="J3161" s="73">
        <v>56826</v>
      </c>
      <c r="K3161" s="69">
        <v>2.83</v>
      </c>
      <c r="L3161" s="68" t="s">
        <v>2609</v>
      </c>
      <c r="M3161" s="71">
        <v>2.0999999999999999E-3</v>
      </c>
      <c r="N3161" t="str">
        <f>_xll.IMDP("BND",D3161,$N$1,A3161)</f>
        <v>일반</v>
      </c>
      <c r="O3161">
        <f t="shared" si="49"/>
        <v>3.7072769999999998E-2</v>
      </c>
    </row>
    <row r="3162" spans="1:15" x14ac:dyDescent="0.3">
      <c r="A3162" s="73">
        <v>46311</v>
      </c>
      <c r="B3162" s="67" t="s">
        <v>2090</v>
      </c>
      <c r="C3162" s="68" t="s">
        <v>2811</v>
      </c>
      <c r="D3162" s="68" t="s">
        <v>7397</v>
      </c>
      <c r="E3162" s="67" t="s">
        <v>7398</v>
      </c>
      <c r="F3162" s="69">
        <v>4.1120000000000001</v>
      </c>
      <c r="G3162" s="70">
        <v>1.9307000000000001</v>
      </c>
      <c r="H3162" s="70">
        <v>4.2861000000000002</v>
      </c>
      <c r="I3162" s="73">
        <v>45953</v>
      </c>
      <c r="J3162" s="73">
        <v>47049</v>
      </c>
      <c r="K3162" s="69">
        <v>2.69</v>
      </c>
      <c r="L3162" s="68" t="s">
        <v>2609</v>
      </c>
      <c r="M3162" s="71">
        <v>1.09E-2</v>
      </c>
      <c r="N3162" t="str">
        <f>_xll.IMDP("BND",D3162,$N$1,A3162)</f>
        <v>일반</v>
      </c>
      <c r="O3162">
        <f t="shared" si="49"/>
        <v>2.1044630000000002E-2</v>
      </c>
    </row>
    <row r="3163" spans="1:15" x14ac:dyDescent="0.3">
      <c r="A3163" s="73">
        <v>46311</v>
      </c>
      <c r="B3163" s="67" t="s">
        <v>2090</v>
      </c>
      <c r="C3163" s="68" t="s">
        <v>2811</v>
      </c>
      <c r="D3163" s="68" t="s">
        <v>7399</v>
      </c>
      <c r="E3163" s="67" t="s">
        <v>7400</v>
      </c>
      <c r="F3163" s="69">
        <v>4.4080000000000004</v>
      </c>
      <c r="G3163" s="70">
        <v>13.236599999999999</v>
      </c>
      <c r="H3163" s="70">
        <v>224.82239999999999</v>
      </c>
      <c r="I3163" s="73">
        <v>45972</v>
      </c>
      <c r="J3163" s="73">
        <v>53277</v>
      </c>
      <c r="K3163" s="69">
        <v>3.42</v>
      </c>
      <c r="L3163" s="68" t="s">
        <v>2609</v>
      </c>
      <c r="M3163" s="71">
        <v>3.7000000000000002E-3</v>
      </c>
      <c r="N3163" t="str">
        <f>_xll.IMDP("BND",D3163,$N$1,A3163)</f>
        <v>일반</v>
      </c>
      <c r="O3163">
        <f t="shared" si="49"/>
        <v>4.8975419999999999E-2</v>
      </c>
    </row>
    <row r="3164" spans="1:15" x14ac:dyDescent="0.3">
      <c r="A3164" s="73">
        <v>46311</v>
      </c>
      <c r="B3164" s="67" t="s">
        <v>2090</v>
      </c>
      <c r="C3164" s="68" t="s">
        <v>2811</v>
      </c>
      <c r="D3164" s="68" t="s">
        <v>7401</v>
      </c>
      <c r="E3164" s="67" t="s">
        <v>7402</v>
      </c>
      <c r="F3164" s="69">
        <v>4.13</v>
      </c>
      <c r="G3164" s="70">
        <v>2.1591</v>
      </c>
      <c r="H3164" s="70">
        <v>5.3331</v>
      </c>
      <c r="I3164" s="73">
        <v>46050</v>
      </c>
      <c r="J3164" s="73">
        <v>47146</v>
      </c>
      <c r="K3164" s="69">
        <v>3.37</v>
      </c>
      <c r="L3164" s="68" t="s">
        <v>2609</v>
      </c>
      <c r="M3164" s="71">
        <v>6.4000000000000003E-3</v>
      </c>
      <c r="N3164" t="str">
        <f>_xll.IMDP("BND",D3164,$N$1,A3164)</f>
        <v>일반</v>
      </c>
      <c r="O3164">
        <f t="shared" si="49"/>
        <v>1.3818240000000001E-2</v>
      </c>
    </row>
    <row r="3165" spans="1:15" x14ac:dyDescent="0.3">
      <c r="A3165" s="73">
        <v>46311</v>
      </c>
      <c r="B3165" s="67" t="s">
        <v>2090</v>
      </c>
      <c r="C3165" s="68" t="s">
        <v>2811</v>
      </c>
      <c r="D3165" s="68" t="s">
        <v>7403</v>
      </c>
      <c r="E3165" s="67" t="s">
        <v>7404</v>
      </c>
      <c r="F3165" s="69">
        <v>4.242</v>
      </c>
      <c r="G3165" s="70">
        <v>4.0235000000000003</v>
      </c>
      <c r="H3165" s="70">
        <v>18.075500000000002</v>
      </c>
      <c r="I3165" s="73">
        <v>46099</v>
      </c>
      <c r="J3165" s="73">
        <v>47925</v>
      </c>
      <c r="K3165" s="69">
        <v>3.83</v>
      </c>
      <c r="L3165" s="68" t="s">
        <v>2609</v>
      </c>
      <c r="M3165" s="71">
        <v>5.4999999999999997E-3</v>
      </c>
      <c r="N3165" t="str">
        <f>_xll.IMDP("BND",D3165,$N$1,A3165)</f>
        <v>일반</v>
      </c>
      <c r="O3165">
        <f t="shared" si="49"/>
        <v>2.212925E-2</v>
      </c>
    </row>
    <row r="3166" spans="1:15" x14ac:dyDescent="0.3">
      <c r="A3166" s="73">
        <v>46311</v>
      </c>
      <c r="B3166" s="67" t="s">
        <v>2090</v>
      </c>
      <c r="C3166" s="68" t="s">
        <v>2811</v>
      </c>
      <c r="D3166" s="68" t="s">
        <v>1412</v>
      </c>
      <c r="E3166" s="67" t="s">
        <v>1413</v>
      </c>
      <c r="F3166" s="69">
        <v>4.2439999999999998</v>
      </c>
      <c r="G3166" s="70">
        <v>4.0755999999999997</v>
      </c>
      <c r="H3166" s="70">
        <v>18.658000000000001</v>
      </c>
      <c r="I3166" s="73">
        <v>46133</v>
      </c>
      <c r="J3166" s="73">
        <v>47959</v>
      </c>
      <c r="K3166" s="69">
        <v>3.8</v>
      </c>
      <c r="L3166" s="68" t="s">
        <v>2609</v>
      </c>
      <c r="M3166" s="71">
        <v>9.5999999999999992E-3</v>
      </c>
      <c r="N3166" t="str">
        <f>_xll.IMDP("BND",D3166,$N$1,A3166)</f>
        <v>일반</v>
      </c>
      <c r="O3166">
        <f t="shared" si="49"/>
        <v>3.9125759999999996E-2</v>
      </c>
    </row>
    <row r="3167" spans="1:15" x14ac:dyDescent="0.3">
      <c r="A3167" s="73">
        <v>46311</v>
      </c>
      <c r="B3167" s="67" t="s">
        <v>2090</v>
      </c>
      <c r="C3167" s="68" t="s">
        <v>2811</v>
      </c>
      <c r="D3167" s="68" t="s">
        <v>7405</v>
      </c>
      <c r="E3167" s="67" t="s">
        <v>7406</v>
      </c>
      <c r="F3167" s="69">
        <v>4.3170000000000002</v>
      </c>
      <c r="G3167" s="70">
        <v>7.7468000000000004</v>
      </c>
      <c r="H3167" s="70">
        <v>70.318100000000001</v>
      </c>
      <c r="I3167" s="73">
        <v>46163</v>
      </c>
      <c r="J3167" s="73">
        <v>49816</v>
      </c>
      <c r="K3167" s="69">
        <v>4.3899999999999997</v>
      </c>
      <c r="L3167" s="68" t="s">
        <v>2609</v>
      </c>
      <c r="M3167" s="71">
        <v>1.4E-2</v>
      </c>
      <c r="N3167" t="str">
        <f>_xll.IMDP("BND",D3167,$N$1,A3167)</f>
        <v>일반</v>
      </c>
      <c r="O3167">
        <f t="shared" si="49"/>
        <v>0.1084552</v>
      </c>
    </row>
    <row r="3168" spans="1:15" x14ac:dyDescent="0.3">
      <c r="A3168" s="73">
        <v>46311</v>
      </c>
      <c r="B3168" s="67" t="s">
        <v>2090</v>
      </c>
      <c r="C3168" s="68" t="s">
        <v>2811</v>
      </c>
      <c r="D3168" s="68" t="s">
        <v>7407</v>
      </c>
      <c r="E3168" s="67" t="s">
        <v>7408</v>
      </c>
      <c r="F3168" s="69">
        <v>4.319</v>
      </c>
      <c r="G3168" s="70">
        <v>7.7811000000000003</v>
      </c>
      <c r="H3168" s="70">
        <v>70.898700000000005</v>
      </c>
      <c r="I3168" s="73">
        <v>46181</v>
      </c>
      <c r="J3168" s="73">
        <v>49834</v>
      </c>
      <c r="K3168" s="69">
        <v>4.4400000000000004</v>
      </c>
      <c r="L3168" s="68" t="s">
        <v>2609</v>
      </c>
      <c r="M3168" s="71">
        <v>7.0000000000000001E-3</v>
      </c>
      <c r="N3168" t="str">
        <f>_xll.IMDP("BND",D3168,$N$1,A3168)</f>
        <v>일반</v>
      </c>
      <c r="O3168">
        <f t="shared" si="49"/>
        <v>5.4467700000000001E-2</v>
      </c>
    </row>
    <row r="3169" spans="1:15" x14ac:dyDescent="0.3">
      <c r="A3169" s="73">
        <v>46311</v>
      </c>
      <c r="B3169" s="67" t="s">
        <v>2090</v>
      </c>
      <c r="C3169" s="68" t="s">
        <v>2811</v>
      </c>
      <c r="D3169" s="68" t="s">
        <v>14265</v>
      </c>
      <c r="E3169" s="67" t="s">
        <v>14266</v>
      </c>
      <c r="F3169" s="69">
        <v>4.218</v>
      </c>
      <c r="G3169" s="70">
        <v>3.4358</v>
      </c>
      <c r="H3169" s="70">
        <v>13.214399999999999</v>
      </c>
      <c r="I3169" s="73">
        <v>46216</v>
      </c>
      <c r="J3169" s="73">
        <v>47677</v>
      </c>
      <c r="K3169" s="69">
        <v>4.21</v>
      </c>
      <c r="L3169" s="68" t="s">
        <v>2609</v>
      </c>
      <c r="M3169" s="71">
        <v>6.0000000000000001E-3</v>
      </c>
      <c r="N3169" t="str">
        <f>_xll.IMDP("BND",D3169,$N$1,A3169)</f>
        <v>일반</v>
      </c>
      <c r="O3169">
        <f t="shared" si="49"/>
        <v>2.0614799999999999E-2</v>
      </c>
    </row>
    <row r="3170" spans="1:15" x14ac:dyDescent="0.3">
      <c r="A3170" s="73">
        <v>46311</v>
      </c>
      <c r="B3170" s="67" t="s">
        <v>2090</v>
      </c>
      <c r="C3170" s="68" t="s">
        <v>2811</v>
      </c>
      <c r="D3170" s="68" t="s">
        <v>14928</v>
      </c>
      <c r="E3170" s="67" t="s">
        <v>14929</v>
      </c>
      <c r="F3170" s="69">
        <v>4.2039999999999997</v>
      </c>
      <c r="G3170" s="70">
        <v>3.0747</v>
      </c>
      <c r="H3170" s="70">
        <v>10.6654</v>
      </c>
      <c r="I3170" s="73">
        <v>46252</v>
      </c>
      <c r="J3170" s="73">
        <v>47532</v>
      </c>
      <c r="K3170" s="69">
        <v>4.1500000000000004</v>
      </c>
      <c r="L3170" s="68" t="s">
        <v>2609</v>
      </c>
      <c r="M3170" s="71">
        <v>9.2999999999999992E-3</v>
      </c>
      <c r="N3170" t="str">
        <f>_xll.IMDP("BND",D3170,$N$1,A3170)</f>
        <v>일반</v>
      </c>
      <c r="O3170">
        <f t="shared" si="49"/>
        <v>2.8594709999999999E-2</v>
      </c>
    </row>
    <row r="3171" spans="1:15" x14ac:dyDescent="0.3">
      <c r="A3171" s="73">
        <v>46311</v>
      </c>
      <c r="B3171" s="67" t="s">
        <v>2090</v>
      </c>
      <c r="C3171" s="68" t="s">
        <v>2811</v>
      </c>
      <c r="D3171" s="68" t="s">
        <v>7409</v>
      </c>
      <c r="E3171" s="67" t="s">
        <v>7410</v>
      </c>
      <c r="F3171" s="69">
        <v>4.3810000000000002</v>
      </c>
      <c r="G3171" s="70">
        <v>11.0282</v>
      </c>
      <c r="H3171" s="70">
        <v>153.0127</v>
      </c>
      <c r="I3171" s="73">
        <v>40983</v>
      </c>
      <c r="J3171" s="73">
        <v>51940</v>
      </c>
      <c r="K3171" s="69">
        <v>4.4800000000000004</v>
      </c>
      <c r="L3171" s="68" t="s">
        <v>2609</v>
      </c>
      <c r="M3171" s="71">
        <v>5.5999999999999999E-3</v>
      </c>
      <c r="N3171" t="str">
        <f>_xll.IMDP("BND",D3171,$N$1,A3171)</f>
        <v>일반</v>
      </c>
      <c r="O3171">
        <f t="shared" si="49"/>
        <v>6.1757920000000001E-2</v>
      </c>
    </row>
    <row r="3172" spans="1:15" x14ac:dyDescent="0.3">
      <c r="A3172" s="73">
        <v>46311</v>
      </c>
      <c r="B3172" s="67" t="s">
        <v>2090</v>
      </c>
      <c r="C3172" s="68" t="s">
        <v>2811</v>
      </c>
      <c r="D3172" s="68" t="s">
        <v>7411</v>
      </c>
      <c r="E3172" s="67" t="s">
        <v>7412</v>
      </c>
      <c r="F3172" s="69">
        <v>4.2709999999999999</v>
      </c>
      <c r="G3172" s="70">
        <v>4.9089</v>
      </c>
      <c r="H3172" s="70">
        <v>27.235700000000001</v>
      </c>
      <c r="I3172" s="73">
        <v>41044</v>
      </c>
      <c r="J3172" s="73">
        <v>48349</v>
      </c>
      <c r="K3172" s="69">
        <v>4.1900000000000004</v>
      </c>
      <c r="L3172" s="68" t="s">
        <v>2609</v>
      </c>
      <c r="M3172" s="71">
        <v>2.3199999999999998E-2</v>
      </c>
      <c r="N3172" t="str">
        <f>_xll.IMDP("BND",D3172,$N$1,A3172)</f>
        <v>일반</v>
      </c>
      <c r="O3172">
        <f t="shared" si="49"/>
        <v>0.11388648</v>
      </c>
    </row>
    <row r="3173" spans="1:15" x14ac:dyDescent="0.3">
      <c r="A3173" s="73">
        <v>46311</v>
      </c>
      <c r="B3173" s="67" t="s">
        <v>2090</v>
      </c>
      <c r="C3173" s="68" t="s">
        <v>2811</v>
      </c>
      <c r="D3173" s="68" t="s">
        <v>1294</v>
      </c>
      <c r="E3173" s="67" t="s">
        <v>1296</v>
      </c>
      <c r="F3173" s="69">
        <v>4.2619999999999996</v>
      </c>
      <c r="G3173" s="70">
        <v>5.5906000000000002</v>
      </c>
      <c r="H3173" s="70">
        <v>34.1175</v>
      </c>
      <c r="I3173" s="73">
        <v>41291</v>
      </c>
      <c r="J3173" s="73">
        <v>48596</v>
      </c>
      <c r="K3173" s="69">
        <v>3.32</v>
      </c>
      <c r="L3173" s="68" t="s">
        <v>2609</v>
      </c>
      <c r="M3173" s="71">
        <v>2.5999999999999999E-3</v>
      </c>
      <c r="N3173" t="str">
        <f>_xll.IMDP("BND",D3173,$N$1,A3173)</f>
        <v>일반</v>
      </c>
      <c r="O3173">
        <f t="shared" si="49"/>
        <v>1.4535559999999999E-2</v>
      </c>
    </row>
    <row r="3174" spans="1:15" x14ac:dyDescent="0.3">
      <c r="A3174" s="73">
        <v>46311</v>
      </c>
      <c r="B3174" s="67" t="s">
        <v>2090</v>
      </c>
      <c r="C3174" s="68" t="s">
        <v>2811</v>
      </c>
      <c r="D3174" s="68" t="s">
        <v>7413</v>
      </c>
      <c r="E3174" s="67" t="s">
        <v>7414</v>
      </c>
      <c r="F3174" s="69">
        <v>4.0019999999999998</v>
      </c>
      <c r="G3174" s="70">
        <v>1.3129999999999999</v>
      </c>
      <c r="H3174" s="70">
        <v>2.0750000000000002</v>
      </c>
      <c r="I3174" s="73">
        <v>41332</v>
      </c>
      <c r="J3174" s="73">
        <v>46810</v>
      </c>
      <c r="K3174" s="69">
        <v>3.22</v>
      </c>
      <c r="L3174" s="68" t="s">
        <v>2609</v>
      </c>
      <c r="M3174" s="71">
        <v>3.7000000000000002E-3</v>
      </c>
      <c r="N3174" t="str">
        <f>_xll.IMDP("BND",D3174,$N$1,A3174)</f>
        <v>일반</v>
      </c>
      <c r="O3174">
        <f t="shared" si="49"/>
        <v>4.8580999999999997E-3</v>
      </c>
    </row>
    <row r="3175" spans="1:15" x14ac:dyDescent="0.3">
      <c r="A3175" s="73">
        <v>46311</v>
      </c>
      <c r="B3175" s="67" t="s">
        <v>2090</v>
      </c>
      <c r="C3175" s="68" t="s">
        <v>2811</v>
      </c>
      <c r="D3175" s="68" t="s">
        <v>7415</v>
      </c>
      <c r="E3175" s="67" t="s">
        <v>7416</v>
      </c>
      <c r="F3175" s="69">
        <v>4.2619999999999996</v>
      </c>
      <c r="G3175" s="70">
        <v>5.7290000000000001</v>
      </c>
      <c r="H3175" s="70">
        <v>36.538400000000003</v>
      </c>
      <c r="I3175" s="73">
        <v>41354</v>
      </c>
      <c r="J3175" s="73">
        <v>48659</v>
      </c>
      <c r="K3175" s="69">
        <v>3.22</v>
      </c>
      <c r="L3175" s="68" t="s">
        <v>2609</v>
      </c>
      <c r="M3175" s="71">
        <v>6.6E-3</v>
      </c>
      <c r="N3175" t="str">
        <f>_xll.IMDP("BND",D3175,$N$1,A3175)</f>
        <v>일반</v>
      </c>
      <c r="O3175">
        <f t="shared" si="49"/>
        <v>3.7811400000000002E-2</v>
      </c>
    </row>
    <row r="3176" spans="1:15" x14ac:dyDescent="0.3">
      <c r="A3176" s="73">
        <v>46311</v>
      </c>
      <c r="B3176" s="67" t="s">
        <v>2090</v>
      </c>
      <c r="C3176" s="68" t="s">
        <v>2811</v>
      </c>
      <c r="D3176" s="68" t="s">
        <v>7417</v>
      </c>
      <c r="E3176" s="67" t="s">
        <v>7418</v>
      </c>
      <c r="F3176" s="69">
        <v>4.2640000000000002</v>
      </c>
      <c r="G3176" s="70">
        <v>5.7887000000000004</v>
      </c>
      <c r="H3176" s="70">
        <v>37.216999999999999</v>
      </c>
      <c r="I3176" s="73">
        <v>41374</v>
      </c>
      <c r="J3176" s="73">
        <v>48679</v>
      </c>
      <c r="K3176" s="69">
        <v>3.17</v>
      </c>
      <c r="L3176" s="68" t="s">
        <v>2609</v>
      </c>
      <c r="M3176" s="71">
        <v>2.2000000000000001E-3</v>
      </c>
      <c r="N3176" t="str">
        <f>_xll.IMDP("BND",D3176,$N$1,A3176)</f>
        <v>일반</v>
      </c>
      <c r="O3176">
        <f t="shared" si="49"/>
        <v>1.2735140000000002E-2</v>
      </c>
    </row>
    <row r="3177" spans="1:15" x14ac:dyDescent="0.3">
      <c r="A3177" s="73">
        <v>46311</v>
      </c>
      <c r="B3177" s="67" t="s">
        <v>2090</v>
      </c>
      <c r="C3177" s="68" t="s">
        <v>2811</v>
      </c>
      <c r="D3177" s="68" t="s">
        <v>7419</v>
      </c>
      <c r="E3177" s="67" t="s">
        <v>7420</v>
      </c>
      <c r="F3177" s="69">
        <v>4.4109999999999996</v>
      </c>
      <c r="G3177" s="70">
        <v>14.411199999999999</v>
      </c>
      <c r="H3177" s="70">
        <v>254.4453</v>
      </c>
      <c r="I3177" s="73">
        <v>42395</v>
      </c>
      <c r="J3177" s="73">
        <v>53353</v>
      </c>
      <c r="K3177" s="69">
        <v>2.36</v>
      </c>
      <c r="L3177" s="68" t="s">
        <v>2609</v>
      </c>
      <c r="M3177" s="71">
        <v>5.7999999999999996E-3</v>
      </c>
      <c r="N3177" t="str">
        <f>_xll.IMDP("BND",D3177,$N$1,A3177)</f>
        <v>일반</v>
      </c>
      <c r="O3177">
        <f t="shared" si="49"/>
        <v>8.3584959999999986E-2</v>
      </c>
    </row>
    <row r="3178" spans="1:15" x14ac:dyDescent="0.3">
      <c r="A3178" s="73">
        <v>46311</v>
      </c>
      <c r="B3178" s="67" t="s">
        <v>2090</v>
      </c>
      <c r="C3178" s="68" t="s">
        <v>2811</v>
      </c>
      <c r="D3178" s="68" t="s">
        <v>7421</v>
      </c>
      <c r="E3178" s="67" t="s">
        <v>7422</v>
      </c>
      <c r="F3178" s="69">
        <v>4.4349999999999996</v>
      </c>
      <c r="G3178" s="70">
        <v>17.356200000000001</v>
      </c>
      <c r="H3178" s="70">
        <v>378.24979999999999</v>
      </c>
      <c r="I3178" s="73">
        <v>44225</v>
      </c>
      <c r="J3178" s="73">
        <v>55182</v>
      </c>
      <c r="K3178" s="69">
        <v>1.97</v>
      </c>
      <c r="L3178" s="68" t="s">
        <v>2609</v>
      </c>
      <c r="M3178" s="71">
        <v>4.7000000000000002E-3</v>
      </c>
      <c r="N3178" t="str">
        <f>_xll.IMDP("BND",D3178,$N$1,A3178)</f>
        <v>일반</v>
      </c>
      <c r="O3178">
        <f t="shared" si="49"/>
        <v>8.1574140000000003E-2</v>
      </c>
    </row>
    <row r="3179" spans="1:15" x14ac:dyDescent="0.3">
      <c r="A3179" s="73">
        <v>46311</v>
      </c>
      <c r="B3179" s="67" t="s">
        <v>2090</v>
      </c>
      <c r="C3179" s="68" t="s">
        <v>2811</v>
      </c>
      <c r="D3179" s="68" t="s">
        <v>7423</v>
      </c>
      <c r="E3179" s="67" t="s">
        <v>7424</v>
      </c>
      <c r="F3179" s="69">
        <v>3.9750000000000001</v>
      </c>
      <c r="G3179" s="70">
        <v>0.91639999999999999</v>
      </c>
      <c r="H3179" s="70">
        <v>1.073</v>
      </c>
      <c r="I3179" s="73">
        <v>45561</v>
      </c>
      <c r="J3179" s="73">
        <v>46656</v>
      </c>
      <c r="K3179" s="69">
        <v>3.04</v>
      </c>
      <c r="L3179" s="68" t="s">
        <v>2609</v>
      </c>
      <c r="M3179" s="71">
        <v>8.3000000000000001E-3</v>
      </c>
      <c r="N3179" t="str">
        <f>_xll.IMDP("BND",D3179,$N$1,A3179)</f>
        <v>일반</v>
      </c>
      <c r="O3179">
        <f t="shared" si="49"/>
        <v>7.6061200000000001E-3</v>
      </c>
    </row>
    <row r="3180" spans="1:15" x14ac:dyDescent="0.3">
      <c r="A3180" s="73">
        <v>46311</v>
      </c>
      <c r="B3180" s="67" t="s">
        <v>2090</v>
      </c>
      <c r="C3180" s="68" t="s">
        <v>2811</v>
      </c>
      <c r="D3180" s="68" t="s">
        <v>7425</v>
      </c>
      <c r="E3180" s="67" t="s">
        <v>7426</v>
      </c>
      <c r="F3180" s="69">
        <v>4.1269999999999998</v>
      </c>
      <c r="G3180" s="70">
        <v>2.1406000000000001</v>
      </c>
      <c r="H3180" s="70">
        <v>5.2302999999999997</v>
      </c>
      <c r="I3180" s="73">
        <v>45978</v>
      </c>
      <c r="J3180" s="73">
        <v>47135</v>
      </c>
      <c r="K3180" s="69">
        <v>3.22</v>
      </c>
      <c r="L3180" s="68" t="s">
        <v>2609</v>
      </c>
      <c r="M3180" s="71">
        <v>9.1000000000000004E-3</v>
      </c>
      <c r="N3180" t="str">
        <f>_xll.IMDP("BND",D3180,$N$1,A3180)</f>
        <v>일반</v>
      </c>
      <c r="O3180">
        <f t="shared" si="49"/>
        <v>1.9479460000000001E-2</v>
      </c>
    </row>
    <row r="3181" spans="1:15" x14ac:dyDescent="0.3">
      <c r="A3181" s="73">
        <v>46311</v>
      </c>
      <c r="B3181" s="67" t="s">
        <v>2090</v>
      </c>
      <c r="C3181" s="68" t="s">
        <v>2811</v>
      </c>
      <c r="D3181" s="68" t="s">
        <v>7427</v>
      </c>
      <c r="E3181" s="67" t="s">
        <v>7428</v>
      </c>
      <c r="F3181" s="69">
        <v>4.4219999999999997</v>
      </c>
      <c r="G3181" s="70">
        <v>20.103100000000001</v>
      </c>
      <c r="H3181" s="70">
        <v>670.73680000000002</v>
      </c>
      <c r="I3181" s="73">
        <v>46135</v>
      </c>
      <c r="J3181" s="73">
        <v>64398</v>
      </c>
      <c r="K3181" s="69">
        <v>3.82</v>
      </c>
      <c r="L3181" s="68" t="s">
        <v>2609</v>
      </c>
      <c r="M3181" s="71">
        <v>2.3999999999999998E-3</v>
      </c>
      <c r="N3181" t="str">
        <f>_xll.IMDP("BND",D3181,$N$1,A3181)</f>
        <v>일반</v>
      </c>
      <c r="O3181">
        <f t="shared" si="49"/>
        <v>4.8247439999999996E-2</v>
      </c>
    </row>
    <row r="3182" spans="1:15" x14ac:dyDescent="0.3">
      <c r="A3182" s="73">
        <v>46311</v>
      </c>
      <c r="B3182" s="67" t="s">
        <v>2090</v>
      </c>
      <c r="C3182" s="68" t="s">
        <v>2811</v>
      </c>
      <c r="D3182" s="68" t="s">
        <v>7429</v>
      </c>
      <c r="E3182" s="67" t="s">
        <v>7430</v>
      </c>
      <c r="F3182" s="69">
        <v>4.4240000000000004</v>
      </c>
      <c r="G3182" s="70">
        <v>19.746600000000001</v>
      </c>
      <c r="H3182" s="70">
        <v>647.53989999999999</v>
      </c>
      <c r="I3182" s="73">
        <v>46169</v>
      </c>
      <c r="J3182" s="73">
        <v>64432</v>
      </c>
      <c r="K3182" s="69">
        <v>4.34</v>
      </c>
      <c r="L3182" s="68" t="s">
        <v>2609</v>
      </c>
      <c r="M3182" s="71">
        <v>3.2000000000000002E-3</v>
      </c>
      <c r="N3182" t="str">
        <f>_xll.IMDP("BND",D3182,$N$1,A3182)</f>
        <v>일반</v>
      </c>
      <c r="O3182">
        <f t="shared" si="49"/>
        <v>6.3189120000000001E-2</v>
      </c>
    </row>
    <row r="3183" spans="1:15" x14ac:dyDescent="0.3">
      <c r="A3183" s="73">
        <v>46311</v>
      </c>
      <c r="B3183" s="67" t="s">
        <v>2090</v>
      </c>
      <c r="C3183" s="68" t="s">
        <v>2811</v>
      </c>
      <c r="D3183" s="68" t="s">
        <v>7431</v>
      </c>
      <c r="E3183" s="67" t="s">
        <v>7432</v>
      </c>
      <c r="F3183" s="69">
        <v>4.3179999999999996</v>
      </c>
      <c r="G3183" s="70">
        <v>7.7599</v>
      </c>
      <c r="H3183" s="70">
        <v>70.636300000000006</v>
      </c>
      <c r="I3183" s="73">
        <v>46182</v>
      </c>
      <c r="J3183" s="73">
        <v>49835</v>
      </c>
      <c r="K3183" s="69">
        <v>4.53</v>
      </c>
      <c r="L3183" s="68" t="s">
        <v>2609</v>
      </c>
      <c r="M3183" s="71">
        <v>7.6E-3</v>
      </c>
      <c r="N3183" t="str">
        <f>_xll.IMDP("BND",D3183,$N$1,A3183)</f>
        <v>일반</v>
      </c>
      <c r="O3183">
        <f t="shared" si="49"/>
        <v>5.8975239999999998E-2</v>
      </c>
    </row>
    <row r="3184" spans="1:15" x14ac:dyDescent="0.3">
      <c r="A3184" s="73">
        <v>46311</v>
      </c>
      <c r="B3184" s="67" t="s">
        <v>2090</v>
      </c>
      <c r="C3184" s="68" t="s">
        <v>2811</v>
      </c>
      <c r="D3184" s="68" t="s">
        <v>14284</v>
      </c>
      <c r="E3184" s="67" t="s">
        <v>14285</v>
      </c>
      <c r="F3184" s="69">
        <v>4.4249999999999998</v>
      </c>
      <c r="G3184" s="70">
        <v>19.624400000000001</v>
      </c>
      <c r="H3184" s="70">
        <v>637.59410000000003</v>
      </c>
      <c r="I3184" s="73">
        <v>46217</v>
      </c>
      <c r="J3184" s="73">
        <v>64480</v>
      </c>
      <c r="K3184" s="69">
        <v>4.6900000000000004</v>
      </c>
      <c r="L3184" s="68" t="s">
        <v>2609</v>
      </c>
      <c r="M3184" s="71">
        <v>3.8999999999999998E-3</v>
      </c>
      <c r="N3184" t="str">
        <f>_xll.IMDP("BND",D3184,$N$1,A3184)</f>
        <v>일반</v>
      </c>
      <c r="O3184">
        <f t="shared" si="49"/>
        <v>7.6535160000000005E-2</v>
      </c>
    </row>
    <row r="3185" spans="1:15" x14ac:dyDescent="0.3">
      <c r="A3185" s="73">
        <v>46311</v>
      </c>
      <c r="B3185" s="67" t="s">
        <v>2090</v>
      </c>
      <c r="C3185" s="68" t="s">
        <v>2811</v>
      </c>
      <c r="D3185" s="68" t="s">
        <v>15018</v>
      </c>
      <c r="E3185" s="67" t="s">
        <v>15019</v>
      </c>
      <c r="F3185" s="69">
        <v>4.4260000000000002</v>
      </c>
      <c r="G3185" s="70">
        <v>19.542100000000001</v>
      </c>
      <c r="H3185" s="70">
        <v>630.58789999999999</v>
      </c>
      <c r="I3185" s="73">
        <v>46254</v>
      </c>
      <c r="J3185" s="73">
        <v>64517</v>
      </c>
      <c r="K3185" s="69">
        <v>4.97</v>
      </c>
      <c r="L3185" s="68" t="s">
        <v>2609</v>
      </c>
      <c r="M3185" s="71">
        <v>4.5999999999999999E-3</v>
      </c>
      <c r="N3185" t="str">
        <f>_xll.IMDP("BND",D3185,$N$1,A3185)</f>
        <v>일반</v>
      </c>
      <c r="O3185">
        <f t="shared" si="49"/>
        <v>8.989366E-2</v>
      </c>
    </row>
    <row r="3186" spans="1:15" x14ac:dyDescent="0.3">
      <c r="A3186" s="73">
        <v>46311</v>
      </c>
      <c r="B3186" s="67" t="s">
        <v>2090</v>
      </c>
      <c r="C3186" s="68" t="s">
        <v>2811</v>
      </c>
      <c r="D3186" s="68" t="s">
        <v>7433</v>
      </c>
      <c r="E3186" s="67" t="s">
        <v>7434</v>
      </c>
      <c r="F3186" s="69">
        <v>3.3769999999999998</v>
      </c>
      <c r="G3186" s="70">
        <v>0.2485</v>
      </c>
      <c r="H3186" s="70">
        <v>0.184</v>
      </c>
      <c r="I3186" s="73">
        <v>40928</v>
      </c>
      <c r="J3186" s="73">
        <v>46407</v>
      </c>
      <c r="K3186" s="69">
        <v>4.26</v>
      </c>
      <c r="L3186" s="68" t="s">
        <v>2609</v>
      </c>
      <c r="M3186" s="71">
        <v>2.8E-3</v>
      </c>
      <c r="N3186" t="str">
        <f>_xll.IMDP("BND",D3186,$N$1,A3186)</f>
        <v>일반</v>
      </c>
      <c r="O3186">
        <f t="shared" si="49"/>
        <v>6.958E-4</v>
      </c>
    </row>
    <row r="3187" spans="1:15" x14ac:dyDescent="0.3">
      <c r="A3187" s="73">
        <v>46311</v>
      </c>
      <c r="B3187" s="67" t="s">
        <v>2090</v>
      </c>
      <c r="C3187" s="68" t="s">
        <v>2811</v>
      </c>
      <c r="D3187" s="68" t="s">
        <v>7435</v>
      </c>
      <c r="E3187" s="67" t="s">
        <v>7436</v>
      </c>
      <c r="F3187" s="69">
        <v>3.65</v>
      </c>
      <c r="G3187" s="70">
        <v>0.40150000000000002</v>
      </c>
      <c r="H3187" s="70">
        <v>0.3584</v>
      </c>
      <c r="I3187" s="73">
        <v>40984</v>
      </c>
      <c r="J3187" s="73">
        <v>46462</v>
      </c>
      <c r="K3187" s="69">
        <v>4.29</v>
      </c>
      <c r="L3187" s="68" t="s">
        <v>2609</v>
      </c>
      <c r="M3187" s="71">
        <v>4.7000000000000002E-3</v>
      </c>
      <c r="N3187" t="str">
        <f>_xll.IMDP("BND",D3187,$N$1,A3187)</f>
        <v>일반</v>
      </c>
      <c r="O3187">
        <f t="shared" si="49"/>
        <v>1.8870500000000001E-3</v>
      </c>
    </row>
    <row r="3188" spans="1:15" x14ac:dyDescent="0.3">
      <c r="A3188" s="73">
        <v>46311</v>
      </c>
      <c r="B3188" s="67" t="s">
        <v>2090</v>
      </c>
      <c r="C3188" s="68" t="s">
        <v>2811</v>
      </c>
      <c r="D3188" s="68" t="s">
        <v>7437</v>
      </c>
      <c r="E3188" s="67" t="s">
        <v>7438</v>
      </c>
      <c r="F3188" s="69">
        <v>4.0119999999999996</v>
      </c>
      <c r="G3188" s="70">
        <v>1.3962000000000001</v>
      </c>
      <c r="H3188" s="70">
        <v>2.3207</v>
      </c>
      <c r="I3188" s="73">
        <v>41360</v>
      </c>
      <c r="J3188" s="73">
        <v>46839</v>
      </c>
      <c r="K3188" s="69">
        <v>3.16</v>
      </c>
      <c r="L3188" s="68" t="s">
        <v>2609</v>
      </c>
      <c r="M3188" s="71">
        <v>4.5999999999999999E-3</v>
      </c>
      <c r="N3188" t="str">
        <f>_xll.IMDP("BND",D3188,$N$1,A3188)</f>
        <v>일반</v>
      </c>
      <c r="O3188">
        <f t="shared" si="49"/>
        <v>6.4225200000000001E-3</v>
      </c>
    </row>
    <row r="3189" spans="1:15" x14ac:dyDescent="0.3">
      <c r="A3189" s="73">
        <v>46311</v>
      </c>
      <c r="B3189" s="67" t="s">
        <v>2090</v>
      </c>
      <c r="C3189" s="68" t="s">
        <v>2811</v>
      </c>
      <c r="D3189" s="68" t="s">
        <v>7439</v>
      </c>
      <c r="E3189" s="67" t="s">
        <v>7440</v>
      </c>
      <c r="F3189" s="69">
        <v>4.1180000000000003</v>
      </c>
      <c r="G3189" s="70">
        <v>1.9908999999999999</v>
      </c>
      <c r="H3189" s="70">
        <v>4.5697000000000001</v>
      </c>
      <c r="I3189" s="73">
        <v>45254</v>
      </c>
      <c r="J3189" s="73">
        <v>47081</v>
      </c>
      <c r="K3189" s="69">
        <v>3.96</v>
      </c>
      <c r="L3189" s="68" t="s">
        <v>2609</v>
      </c>
      <c r="M3189" s="71">
        <v>4.5999999999999999E-3</v>
      </c>
      <c r="N3189" t="str">
        <f>_xll.IMDP("BND",D3189,$N$1,A3189)</f>
        <v>일반</v>
      </c>
      <c r="O3189">
        <f t="shared" si="49"/>
        <v>9.1581399999999986E-3</v>
      </c>
    </row>
    <row r="3190" spans="1:15" x14ac:dyDescent="0.3">
      <c r="A3190" s="73">
        <v>46311</v>
      </c>
      <c r="B3190" s="67" t="s">
        <v>2090</v>
      </c>
      <c r="C3190" s="68" t="s">
        <v>2811</v>
      </c>
      <c r="D3190" s="68" t="s">
        <v>7441</v>
      </c>
      <c r="E3190" s="67" t="s">
        <v>7442</v>
      </c>
      <c r="F3190" s="69">
        <v>4.1059999999999999</v>
      </c>
      <c r="G3190" s="70">
        <v>1.8669</v>
      </c>
      <c r="H3190" s="70">
        <v>4.0103999999999997</v>
      </c>
      <c r="I3190" s="73">
        <v>45562</v>
      </c>
      <c r="J3190" s="73">
        <v>47023</v>
      </c>
      <c r="K3190" s="69">
        <v>3.09</v>
      </c>
      <c r="L3190" s="68" t="s">
        <v>2609</v>
      </c>
      <c r="M3190" s="71">
        <v>4.5999999999999999E-3</v>
      </c>
      <c r="N3190" t="str">
        <f>_xll.IMDP("BND",D3190,$N$1,A3190)</f>
        <v>일반</v>
      </c>
      <c r="O3190">
        <f t="shared" si="49"/>
        <v>8.58774E-3</v>
      </c>
    </row>
    <row r="3191" spans="1:15" x14ac:dyDescent="0.3">
      <c r="A3191" s="73">
        <v>46311</v>
      </c>
      <c r="B3191" s="67" t="s">
        <v>2090</v>
      </c>
      <c r="C3191" s="68" t="s">
        <v>2811</v>
      </c>
      <c r="D3191" s="68" t="s">
        <v>7443</v>
      </c>
      <c r="E3191" s="67" t="s">
        <v>7444</v>
      </c>
      <c r="F3191" s="69">
        <v>4.2240000000000002</v>
      </c>
      <c r="G3191" s="70">
        <v>3.7711000000000001</v>
      </c>
      <c r="H3191" s="70">
        <v>15.8271</v>
      </c>
      <c r="I3191" s="73">
        <v>45980</v>
      </c>
      <c r="J3191" s="73">
        <v>47806</v>
      </c>
      <c r="K3191" s="69">
        <v>3.3</v>
      </c>
      <c r="L3191" s="68" t="s">
        <v>2609</v>
      </c>
      <c r="M3191" s="71">
        <v>4.8999999999999998E-3</v>
      </c>
      <c r="N3191" t="str">
        <f>_xll.IMDP("BND",D3191,$N$1,A3191)</f>
        <v>일반</v>
      </c>
      <c r="O3191">
        <f t="shared" si="49"/>
        <v>1.8478390000000001E-2</v>
      </c>
    </row>
    <row r="3192" spans="1:15" x14ac:dyDescent="0.3">
      <c r="A3192" s="73">
        <v>46311</v>
      </c>
      <c r="B3192" s="67" t="s">
        <v>2090</v>
      </c>
      <c r="C3192" s="68" t="s">
        <v>2811</v>
      </c>
      <c r="D3192" s="68" t="s">
        <v>7445</v>
      </c>
      <c r="E3192" s="67" t="s">
        <v>7446</v>
      </c>
      <c r="F3192" s="69">
        <v>4.2460000000000004</v>
      </c>
      <c r="G3192" s="70">
        <v>4.0860000000000003</v>
      </c>
      <c r="H3192" s="70">
        <v>18.7652</v>
      </c>
      <c r="I3192" s="73">
        <v>46140</v>
      </c>
      <c r="J3192" s="73">
        <v>47966</v>
      </c>
      <c r="K3192" s="69">
        <v>3.9</v>
      </c>
      <c r="L3192" s="68" t="s">
        <v>2609</v>
      </c>
      <c r="M3192" s="71">
        <v>7.4000000000000003E-3</v>
      </c>
      <c r="N3192" t="str">
        <f>_xll.IMDP("BND",D3192,$N$1,A3192)</f>
        <v>일반</v>
      </c>
      <c r="O3192">
        <f t="shared" si="49"/>
        <v>3.0236400000000004E-2</v>
      </c>
    </row>
    <row r="3193" spans="1:15" x14ac:dyDescent="0.3">
      <c r="A3193" s="73">
        <v>46311</v>
      </c>
      <c r="B3193" s="67" t="s">
        <v>2090</v>
      </c>
      <c r="C3193" s="68" t="s">
        <v>2811</v>
      </c>
      <c r="D3193" s="68" t="s">
        <v>7447</v>
      </c>
      <c r="E3193" s="67" t="s">
        <v>7448</v>
      </c>
      <c r="F3193" s="69">
        <v>4.4240000000000004</v>
      </c>
      <c r="G3193" s="70">
        <v>19.7303</v>
      </c>
      <c r="H3193" s="70">
        <v>645.52080000000001</v>
      </c>
      <c r="I3193" s="73">
        <v>46189</v>
      </c>
      <c r="J3193" s="73">
        <v>64452</v>
      </c>
      <c r="K3193" s="69">
        <v>4.43</v>
      </c>
      <c r="L3193" s="68" t="s">
        <v>2609</v>
      </c>
      <c r="M3193" s="71">
        <v>3.7000000000000002E-3</v>
      </c>
      <c r="N3193" t="str">
        <f>_xll.IMDP("BND",D3193,$N$1,A3193)</f>
        <v>일반</v>
      </c>
      <c r="O3193">
        <f t="shared" si="49"/>
        <v>7.3002110000000009E-2</v>
      </c>
    </row>
    <row r="3194" spans="1:15" x14ac:dyDescent="0.3">
      <c r="A3194" s="73">
        <v>46311</v>
      </c>
      <c r="B3194" s="67" t="s">
        <v>2090</v>
      </c>
      <c r="C3194" s="68" t="s">
        <v>2811</v>
      </c>
      <c r="D3194" s="68" t="s">
        <v>14343</v>
      </c>
      <c r="E3194" s="67" t="s">
        <v>14344</v>
      </c>
      <c r="F3194" s="69">
        <v>4.1710000000000003</v>
      </c>
      <c r="G3194" s="70">
        <v>2.5756999999999999</v>
      </c>
      <c r="H3194" s="70">
        <v>7.4932999999999996</v>
      </c>
      <c r="I3194" s="73">
        <v>46219</v>
      </c>
      <c r="J3194" s="73">
        <v>47315</v>
      </c>
      <c r="K3194" s="69">
        <v>4.2300000000000004</v>
      </c>
      <c r="L3194" s="68" t="s">
        <v>2609</v>
      </c>
      <c r="M3194" s="71">
        <v>1.41E-2</v>
      </c>
      <c r="N3194" t="str">
        <f>_xll.IMDP("BND",D3194,$N$1,A3194)</f>
        <v>일반</v>
      </c>
      <c r="O3194">
        <f t="shared" si="49"/>
        <v>3.6317369999999995E-2</v>
      </c>
    </row>
    <row r="3195" spans="1:15" x14ac:dyDescent="0.3">
      <c r="A3195" s="73">
        <v>46311</v>
      </c>
      <c r="B3195" s="67" t="s">
        <v>2090</v>
      </c>
      <c r="C3195" s="68" t="s">
        <v>2811</v>
      </c>
      <c r="D3195" s="68" t="s">
        <v>15020</v>
      </c>
      <c r="E3195" s="67" t="s">
        <v>15021</v>
      </c>
      <c r="F3195" s="69">
        <v>4.2619999999999996</v>
      </c>
      <c r="G3195" s="70">
        <v>4.3197999999999999</v>
      </c>
      <c r="H3195" s="70">
        <v>21.061199999999999</v>
      </c>
      <c r="I3195" s="73">
        <v>46258</v>
      </c>
      <c r="J3195" s="73">
        <v>48084</v>
      </c>
      <c r="K3195" s="69">
        <v>4.3899999999999997</v>
      </c>
      <c r="L3195" s="68" t="s">
        <v>2609</v>
      </c>
      <c r="M3195" s="71">
        <v>1.17E-2</v>
      </c>
      <c r="N3195" t="str">
        <f>_xll.IMDP("BND",D3195,$N$1,A3195)</f>
        <v>일반</v>
      </c>
      <c r="O3195">
        <f t="shared" si="49"/>
        <v>5.0541660000000002E-2</v>
      </c>
    </row>
    <row r="3196" spans="1:15" x14ac:dyDescent="0.3">
      <c r="A3196" s="73">
        <v>46311</v>
      </c>
      <c r="B3196" s="67" t="s">
        <v>2090</v>
      </c>
      <c r="C3196" s="68" t="s">
        <v>2811</v>
      </c>
      <c r="D3196" s="68" t="s">
        <v>7449</v>
      </c>
      <c r="E3196" s="67" t="s">
        <v>7450</v>
      </c>
      <c r="F3196" s="69">
        <v>4.38</v>
      </c>
      <c r="G3196" s="70">
        <v>10.894399999999999</v>
      </c>
      <c r="H3196" s="70">
        <v>150.01310000000001</v>
      </c>
      <c r="I3196" s="73">
        <v>40934</v>
      </c>
      <c r="J3196" s="73">
        <v>51892</v>
      </c>
      <c r="K3196" s="69">
        <v>4.4800000000000004</v>
      </c>
      <c r="L3196" s="68" t="s">
        <v>2609</v>
      </c>
      <c r="M3196" s="71">
        <v>3.3E-3</v>
      </c>
      <c r="N3196" t="str">
        <f>_xll.IMDP("BND",D3196,$N$1,A3196)</f>
        <v>일반</v>
      </c>
      <c r="O3196">
        <f t="shared" si="49"/>
        <v>3.5951519999999994E-2</v>
      </c>
    </row>
    <row r="3197" spans="1:15" x14ac:dyDescent="0.3">
      <c r="A3197" s="73">
        <v>46311</v>
      </c>
      <c r="B3197" s="67" t="s">
        <v>2090</v>
      </c>
      <c r="C3197" s="68" t="s">
        <v>2811</v>
      </c>
      <c r="D3197" s="68" t="s">
        <v>755</v>
      </c>
      <c r="E3197" s="67" t="s">
        <v>757</v>
      </c>
      <c r="F3197" s="69">
        <v>4.2699999999999996</v>
      </c>
      <c r="G3197" s="70">
        <v>4.6913999999999998</v>
      </c>
      <c r="H3197" s="70">
        <v>24.904299999999999</v>
      </c>
      <c r="I3197" s="73">
        <v>40952</v>
      </c>
      <c r="J3197" s="73">
        <v>48257</v>
      </c>
      <c r="K3197" s="69">
        <v>4.34</v>
      </c>
      <c r="L3197" s="68" t="s">
        <v>2609</v>
      </c>
      <c r="M3197" s="71">
        <v>1.12E-2</v>
      </c>
      <c r="N3197" t="str">
        <f>_xll.IMDP("BND",D3197,$N$1,A3197)</f>
        <v>일반</v>
      </c>
      <c r="O3197">
        <f t="shared" si="49"/>
        <v>5.2543679999999995E-2</v>
      </c>
    </row>
    <row r="3198" spans="1:15" x14ac:dyDescent="0.3">
      <c r="A3198" s="73">
        <v>46311</v>
      </c>
      <c r="B3198" s="67" t="s">
        <v>2090</v>
      </c>
      <c r="C3198" s="68" t="s">
        <v>2811</v>
      </c>
      <c r="D3198" s="68" t="s">
        <v>7451</v>
      </c>
      <c r="E3198" s="67" t="s">
        <v>7452</v>
      </c>
      <c r="F3198" s="69">
        <v>4.2690000000000001</v>
      </c>
      <c r="G3198" s="70">
        <v>4.76</v>
      </c>
      <c r="H3198" s="70">
        <v>26.601800000000001</v>
      </c>
      <c r="I3198" s="73">
        <v>40989</v>
      </c>
      <c r="J3198" s="73">
        <v>48294</v>
      </c>
      <c r="K3198" s="69">
        <v>4.4800000000000004</v>
      </c>
      <c r="L3198" s="68" t="s">
        <v>2609</v>
      </c>
      <c r="M3198" s="71">
        <v>2.8E-3</v>
      </c>
      <c r="N3198" t="str">
        <f>_xll.IMDP("BND",D3198,$N$1,A3198)</f>
        <v>일반</v>
      </c>
      <c r="O3198">
        <f t="shared" si="49"/>
        <v>1.3328E-2</v>
      </c>
    </row>
    <row r="3199" spans="1:15" x14ac:dyDescent="0.3">
      <c r="A3199" s="73">
        <v>46311</v>
      </c>
      <c r="B3199" s="67" t="s">
        <v>2090</v>
      </c>
      <c r="C3199" s="68" t="s">
        <v>2811</v>
      </c>
      <c r="D3199" s="68" t="s">
        <v>7453</v>
      </c>
      <c r="E3199" s="67" t="s">
        <v>7454</v>
      </c>
      <c r="F3199" s="69">
        <v>4.2619999999999996</v>
      </c>
      <c r="G3199" s="70">
        <v>5.7480000000000002</v>
      </c>
      <c r="H3199" s="70">
        <v>36.761499999999998</v>
      </c>
      <c r="I3199" s="73">
        <v>41361</v>
      </c>
      <c r="J3199" s="73">
        <v>48666</v>
      </c>
      <c r="K3199" s="69">
        <v>3.22</v>
      </c>
      <c r="L3199" s="68" t="s">
        <v>2609</v>
      </c>
      <c r="M3199" s="71">
        <v>4.4000000000000003E-3</v>
      </c>
      <c r="N3199" t="str">
        <f>_xll.IMDP("BND",D3199,$N$1,A3199)</f>
        <v>일반</v>
      </c>
      <c r="O3199">
        <f t="shared" si="49"/>
        <v>2.5291200000000003E-2</v>
      </c>
    </row>
    <row r="3200" spans="1:15" x14ac:dyDescent="0.3">
      <c r="A3200" s="73">
        <v>46311</v>
      </c>
      <c r="B3200" s="67" t="s">
        <v>2090</v>
      </c>
      <c r="C3200" s="68" t="s">
        <v>2811</v>
      </c>
      <c r="D3200" s="68" t="s">
        <v>7455</v>
      </c>
      <c r="E3200" s="67" t="s">
        <v>7456</v>
      </c>
      <c r="F3200" s="69">
        <v>4.1550000000000002</v>
      </c>
      <c r="G3200" s="70">
        <v>2.4561999999999999</v>
      </c>
      <c r="H3200" s="70">
        <v>6.8159000000000001</v>
      </c>
      <c r="I3200" s="73">
        <v>45982</v>
      </c>
      <c r="J3200" s="73">
        <v>47259</v>
      </c>
      <c r="K3200" s="69">
        <v>3.19</v>
      </c>
      <c r="L3200" s="68" t="s">
        <v>2609</v>
      </c>
      <c r="M3200" s="71">
        <v>8.2000000000000007E-3</v>
      </c>
      <c r="N3200" t="str">
        <f>_xll.IMDP("BND",D3200,$N$1,A3200)</f>
        <v>일반</v>
      </c>
      <c r="O3200">
        <f t="shared" si="49"/>
        <v>2.014084E-2</v>
      </c>
    </row>
    <row r="3201" spans="1:15" x14ac:dyDescent="0.3">
      <c r="A3201" s="73">
        <v>46311</v>
      </c>
      <c r="B3201" s="67" t="s">
        <v>2090</v>
      </c>
      <c r="C3201" s="68" t="s">
        <v>2811</v>
      </c>
      <c r="D3201" s="68" t="s">
        <v>13966</v>
      </c>
      <c r="E3201" s="67" t="s">
        <v>13967</v>
      </c>
      <c r="F3201" s="69">
        <v>4.1660000000000004</v>
      </c>
      <c r="G3201" s="70">
        <v>2.5222000000000002</v>
      </c>
      <c r="H3201" s="70">
        <v>7.2019000000000002</v>
      </c>
      <c r="I3201" s="73">
        <v>46198</v>
      </c>
      <c r="J3201" s="73">
        <v>47294</v>
      </c>
      <c r="K3201" s="69">
        <v>4.1100000000000003</v>
      </c>
      <c r="L3201" s="68" t="s">
        <v>2609</v>
      </c>
      <c r="M3201" s="71">
        <v>1.8499999999999999E-2</v>
      </c>
      <c r="N3201" t="str">
        <f>_xll.IMDP("BND",D3201,$N$1,A3201)</f>
        <v>일반</v>
      </c>
      <c r="O3201">
        <f t="shared" si="49"/>
        <v>4.6660699999999999E-2</v>
      </c>
    </row>
    <row r="3202" spans="1:15" x14ac:dyDescent="0.3">
      <c r="A3202" s="73">
        <v>46311</v>
      </c>
      <c r="B3202" s="67" t="s">
        <v>2090</v>
      </c>
      <c r="C3202" s="68" t="s">
        <v>2811</v>
      </c>
      <c r="D3202" s="68" t="s">
        <v>14357</v>
      </c>
      <c r="E3202" s="67" t="s">
        <v>14358</v>
      </c>
      <c r="F3202" s="69">
        <v>4.2590000000000003</v>
      </c>
      <c r="G3202" s="70">
        <v>4.2234999999999996</v>
      </c>
      <c r="H3202" s="70">
        <v>20.225999999999999</v>
      </c>
      <c r="I3202" s="73">
        <v>46224</v>
      </c>
      <c r="J3202" s="73">
        <v>48050</v>
      </c>
      <c r="K3202" s="69">
        <v>4.45</v>
      </c>
      <c r="L3202" s="68" t="s">
        <v>2609</v>
      </c>
      <c r="M3202" s="71">
        <v>9.4000000000000004E-3</v>
      </c>
      <c r="N3202" t="str">
        <f>_xll.IMDP("BND",D3202,$N$1,A3202)</f>
        <v>일반</v>
      </c>
      <c r="O3202">
        <f t="shared" ref="O3202:O3265" si="50">M3202*G3202</f>
        <v>3.9700899999999997E-2</v>
      </c>
    </row>
    <row r="3203" spans="1:15" x14ac:dyDescent="0.3">
      <c r="A3203" s="73">
        <v>46311</v>
      </c>
      <c r="B3203" s="67" t="s">
        <v>2090</v>
      </c>
      <c r="C3203" s="68" t="s">
        <v>2811</v>
      </c>
      <c r="D3203" s="68" t="s">
        <v>15022</v>
      </c>
      <c r="E3203" s="67" t="s">
        <v>15023</v>
      </c>
      <c r="F3203" s="69">
        <v>4.2229999999999999</v>
      </c>
      <c r="G3203" s="70">
        <v>3.5144000000000002</v>
      </c>
      <c r="H3203" s="70">
        <v>13.8993</v>
      </c>
      <c r="I3203" s="73">
        <v>46259</v>
      </c>
      <c r="J3203" s="73">
        <v>47720</v>
      </c>
      <c r="K3203" s="69">
        <v>4.2300000000000004</v>
      </c>
      <c r="L3203" s="68" t="s">
        <v>2609</v>
      </c>
      <c r="M3203" s="71">
        <v>7.0000000000000001E-3</v>
      </c>
      <c r="N3203" t="str">
        <f>_xll.IMDP("BND",D3203,$N$1,A3203)</f>
        <v>일반</v>
      </c>
      <c r="O3203">
        <f t="shared" si="50"/>
        <v>2.4600800000000003E-2</v>
      </c>
    </row>
    <row r="3204" spans="1:15" x14ac:dyDescent="0.3">
      <c r="A3204" s="73">
        <v>46311</v>
      </c>
      <c r="B3204" s="67" t="s">
        <v>2090</v>
      </c>
      <c r="C3204" s="68" t="s">
        <v>2811</v>
      </c>
      <c r="D3204" s="68" t="s">
        <v>1175</v>
      </c>
      <c r="E3204" s="67" t="s">
        <v>1177</v>
      </c>
      <c r="F3204" s="69">
        <v>4.2670000000000003</v>
      </c>
      <c r="G3204" s="70">
        <v>4.6193</v>
      </c>
      <c r="H3204" s="70">
        <v>25.190200000000001</v>
      </c>
      <c r="I3204" s="73">
        <v>40934</v>
      </c>
      <c r="J3204" s="73">
        <v>48239</v>
      </c>
      <c r="K3204" s="69">
        <v>4.38</v>
      </c>
      <c r="L3204" s="68" t="s">
        <v>2609</v>
      </c>
      <c r="M3204" s="71">
        <v>4.1999999999999997E-3</v>
      </c>
      <c r="N3204" t="str">
        <f>_xll.IMDP("BND",D3204,$N$1,A3204)</f>
        <v>일반</v>
      </c>
      <c r="O3204">
        <f t="shared" si="50"/>
        <v>1.9401059999999998E-2</v>
      </c>
    </row>
    <row r="3205" spans="1:15" x14ac:dyDescent="0.3">
      <c r="A3205" s="73">
        <v>46311</v>
      </c>
      <c r="B3205" s="67" t="s">
        <v>2090</v>
      </c>
      <c r="C3205" s="68" t="s">
        <v>2811</v>
      </c>
      <c r="D3205" s="68" t="s">
        <v>1765</v>
      </c>
      <c r="E3205" s="67" t="s">
        <v>1766</v>
      </c>
      <c r="F3205" s="69">
        <v>4.2709999999999999</v>
      </c>
      <c r="G3205" s="70">
        <v>4.7451999999999996</v>
      </c>
      <c r="H3205" s="70">
        <v>24.598600000000001</v>
      </c>
      <c r="I3205" s="73">
        <v>40954</v>
      </c>
      <c r="J3205" s="73">
        <v>48259</v>
      </c>
      <c r="K3205" s="69">
        <v>4.33</v>
      </c>
      <c r="L3205" s="68" t="s">
        <v>2609</v>
      </c>
      <c r="M3205" s="71">
        <v>7.4000000000000003E-3</v>
      </c>
      <c r="N3205" t="str">
        <f>_xll.IMDP("BND",D3205,$N$1,A3205)</f>
        <v>일반</v>
      </c>
      <c r="O3205">
        <f t="shared" si="50"/>
        <v>3.5114479999999997E-2</v>
      </c>
    </row>
    <row r="3206" spans="1:15" x14ac:dyDescent="0.3">
      <c r="A3206" s="73">
        <v>46311</v>
      </c>
      <c r="B3206" s="67" t="s">
        <v>2090</v>
      </c>
      <c r="C3206" s="68" t="s">
        <v>2811</v>
      </c>
      <c r="D3206" s="68" t="s">
        <v>7457</v>
      </c>
      <c r="E3206" s="67" t="s">
        <v>7458</v>
      </c>
      <c r="F3206" s="69">
        <v>4.3810000000000002</v>
      </c>
      <c r="G3206" s="70">
        <v>11.0199</v>
      </c>
      <c r="H3206" s="70">
        <v>152.922</v>
      </c>
      <c r="I3206" s="73">
        <v>40995</v>
      </c>
      <c r="J3206" s="73">
        <v>51952</v>
      </c>
      <c r="K3206" s="69">
        <v>4.57</v>
      </c>
      <c r="L3206" s="68" t="s">
        <v>2609</v>
      </c>
      <c r="M3206" s="71">
        <v>2.3999999999999998E-3</v>
      </c>
      <c r="N3206" t="str">
        <f>_xll.IMDP("BND",D3206,$N$1,A3206)</f>
        <v>일반</v>
      </c>
      <c r="O3206">
        <f t="shared" si="50"/>
        <v>2.6447759999999997E-2</v>
      </c>
    </row>
    <row r="3207" spans="1:15" x14ac:dyDescent="0.3">
      <c r="A3207" s="73">
        <v>46311</v>
      </c>
      <c r="B3207" s="67" t="s">
        <v>2090</v>
      </c>
      <c r="C3207" s="68" t="s">
        <v>2811</v>
      </c>
      <c r="D3207" s="68" t="s">
        <v>7459</v>
      </c>
      <c r="E3207" s="67" t="s">
        <v>7460</v>
      </c>
      <c r="F3207" s="69">
        <v>4.2619999999999996</v>
      </c>
      <c r="G3207" s="70">
        <v>5.5636000000000001</v>
      </c>
      <c r="H3207" s="70">
        <v>34.709499999999998</v>
      </c>
      <c r="I3207" s="73">
        <v>41305</v>
      </c>
      <c r="J3207" s="73">
        <v>48610</v>
      </c>
      <c r="K3207" s="69">
        <v>3.39</v>
      </c>
      <c r="L3207" s="68" t="s">
        <v>2609</v>
      </c>
      <c r="M3207" s="71">
        <v>4.4000000000000003E-3</v>
      </c>
      <c r="N3207" t="str">
        <f>_xll.IMDP("BND",D3207,$N$1,A3207)</f>
        <v>일반</v>
      </c>
      <c r="O3207">
        <f t="shared" si="50"/>
        <v>2.4479840000000003E-2</v>
      </c>
    </row>
    <row r="3208" spans="1:15" x14ac:dyDescent="0.3">
      <c r="A3208" s="73">
        <v>46311</v>
      </c>
      <c r="B3208" s="67" t="s">
        <v>2090</v>
      </c>
      <c r="C3208" s="68" t="s">
        <v>2811</v>
      </c>
      <c r="D3208" s="68" t="s">
        <v>7461</v>
      </c>
      <c r="E3208" s="67" t="s">
        <v>7462</v>
      </c>
      <c r="F3208" s="69">
        <v>4.2249999999999996</v>
      </c>
      <c r="G3208" s="70">
        <v>3.7723</v>
      </c>
      <c r="H3208" s="70">
        <v>15.846</v>
      </c>
      <c r="I3208" s="73">
        <v>45982</v>
      </c>
      <c r="J3208" s="73">
        <v>47808</v>
      </c>
      <c r="K3208" s="69">
        <v>3.36</v>
      </c>
      <c r="L3208" s="68" t="s">
        <v>2609</v>
      </c>
      <c r="M3208" s="71">
        <v>1.35E-2</v>
      </c>
      <c r="N3208" t="str">
        <f>_xll.IMDP("BND",D3208,$N$1,A3208)</f>
        <v>일반</v>
      </c>
      <c r="O3208">
        <f t="shared" si="50"/>
        <v>5.092605E-2</v>
      </c>
    </row>
    <row r="3209" spans="1:15" x14ac:dyDescent="0.3">
      <c r="A3209" s="73">
        <v>46311</v>
      </c>
      <c r="B3209" s="67" t="s">
        <v>2090</v>
      </c>
      <c r="C3209" s="68" t="s">
        <v>2811</v>
      </c>
      <c r="D3209" s="68" t="s">
        <v>14359</v>
      </c>
      <c r="E3209" s="67" t="s">
        <v>14360</v>
      </c>
      <c r="F3209" s="69">
        <v>4.4249999999999998</v>
      </c>
      <c r="G3209" s="70">
        <v>19.584700000000002</v>
      </c>
      <c r="H3209" s="70">
        <v>634.80820000000006</v>
      </c>
      <c r="I3209" s="73">
        <v>46224</v>
      </c>
      <c r="J3209" s="73">
        <v>64487</v>
      </c>
      <c r="K3209" s="69">
        <v>4.78</v>
      </c>
      <c r="L3209" s="68" t="s">
        <v>2609</v>
      </c>
      <c r="M3209" s="71">
        <v>4.8999999999999998E-3</v>
      </c>
      <c r="N3209" t="str">
        <f>_xll.IMDP("BND",D3209,$N$1,A3209)</f>
        <v>일반</v>
      </c>
      <c r="O3209">
        <f t="shared" si="50"/>
        <v>9.5965030000000007E-2</v>
      </c>
    </row>
    <row r="3210" spans="1:15" x14ac:dyDescent="0.3">
      <c r="A3210" s="73">
        <v>46311</v>
      </c>
      <c r="B3210" s="67" t="s">
        <v>2090</v>
      </c>
      <c r="C3210" s="68" t="s">
        <v>2811</v>
      </c>
      <c r="D3210" s="68" t="s">
        <v>15072</v>
      </c>
      <c r="E3210" s="67" t="s">
        <v>15073</v>
      </c>
      <c r="F3210" s="69">
        <v>4.4260000000000002</v>
      </c>
      <c r="G3210" s="70">
        <v>19.6252</v>
      </c>
      <c r="H3210" s="70">
        <v>635.29179999999997</v>
      </c>
      <c r="I3210" s="73">
        <v>46260</v>
      </c>
      <c r="J3210" s="73">
        <v>64523</v>
      </c>
      <c r="K3210" s="69">
        <v>4.8600000000000003</v>
      </c>
      <c r="L3210" s="68" t="s">
        <v>2609</v>
      </c>
      <c r="M3210" s="71">
        <v>5.0000000000000001E-3</v>
      </c>
      <c r="N3210" t="str">
        <f>_xll.IMDP("BND",D3210,$N$1,A3210)</f>
        <v>일반</v>
      </c>
      <c r="O3210">
        <f t="shared" si="50"/>
        <v>9.8126000000000005E-2</v>
      </c>
    </row>
    <row r="3211" spans="1:15" x14ac:dyDescent="0.3">
      <c r="A3211" s="73">
        <v>46311</v>
      </c>
      <c r="B3211" s="67" t="s">
        <v>2090</v>
      </c>
      <c r="C3211" s="68" t="s">
        <v>2811</v>
      </c>
      <c r="D3211" s="68" t="s">
        <v>420</v>
      </c>
      <c r="E3211" s="67" t="s">
        <v>421</v>
      </c>
      <c r="F3211" s="69">
        <v>4.2249999999999996</v>
      </c>
      <c r="G3211" s="70">
        <v>3.7854999999999999</v>
      </c>
      <c r="H3211" s="70">
        <v>15.9434</v>
      </c>
      <c r="I3211" s="73">
        <v>45986</v>
      </c>
      <c r="J3211" s="73">
        <v>47812</v>
      </c>
      <c r="K3211" s="69">
        <v>3.32</v>
      </c>
      <c r="L3211" s="68" t="s">
        <v>2609</v>
      </c>
      <c r="M3211" s="71">
        <v>1.12E-2</v>
      </c>
      <c r="N3211" t="str">
        <f>_xll.IMDP("BND",D3211,$N$1,A3211)</f>
        <v>일반</v>
      </c>
      <c r="O3211">
        <f t="shared" si="50"/>
        <v>4.2397600000000001E-2</v>
      </c>
    </row>
    <row r="3212" spans="1:15" x14ac:dyDescent="0.3">
      <c r="A3212" s="73">
        <v>46311</v>
      </c>
      <c r="B3212" s="67" t="s">
        <v>2090</v>
      </c>
      <c r="C3212" s="68" t="s">
        <v>2811</v>
      </c>
      <c r="D3212" s="68" t="s">
        <v>14467</v>
      </c>
      <c r="E3212" s="67" t="s">
        <v>14468</v>
      </c>
      <c r="F3212" s="69">
        <v>4.1740000000000004</v>
      </c>
      <c r="G3212" s="70">
        <v>2.5691999999999999</v>
      </c>
      <c r="H3212" s="70">
        <v>7.5263999999999998</v>
      </c>
      <c r="I3212" s="73">
        <v>46227</v>
      </c>
      <c r="J3212" s="73">
        <v>47323</v>
      </c>
      <c r="K3212" s="69">
        <v>4.26</v>
      </c>
      <c r="L3212" s="68" t="s">
        <v>2609</v>
      </c>
      <c r="M3212" s="71">
        <v>1.41E-2</v>
      </c>
      <c r="N3212" t="str">
        <f>_xll.IMDP("BND",D3212,$N$1,A3212)</f>
        <v>일반</v>
      </c>
      <c r="O3212">
        <f t="shared" si="50"/>
        <v>3.6225719999999996E-2</v>
      </c>
    </row>
    <row r="3213" spans="1:15" x14ac:dyDescent="0.3">
      <c r="A3213" s="73">
        <v>46311</v>
      </c>
      <c r="B3213" s="67" t="s">
        <v>2090</v>
      </c>
      <c r="C3213" s="68" t="s">
        <v>2811</v>
      </c>
      <c r="D3213" s="68" t="s">
        <v>7463</v>
      </c>
      <c r="E3213" s="67" t="s">
        <v>7464</v>
      </c>
      <c r="F3213" s="69">
        <v>4.38</v>
      </c>
      <c r="G3213" s="70">
        <v>10.970700000000001</v>
      </c>
      <c r="H3213" s="70">
        <v>151.70939999999999</v>
      </c>
      <c r="I3213" s="73">
        <v>40961</v>
      </c>
      <c r="J3213" s="73">
        <v>51919</v>
      </c>
      <c r="K3213" s="69">
        <v>4.47</v>
      </c>
      <c r="L3213" s="68" t="s">
        <v>2609</v>
      </c>
      <c r="M3213" s="71">
        <v>2.8E-3</v>
      </c>
      <c r="N3213" t="str">
        <f>_xll.IMDP("BND",D3213,$N$1,A3213)</f>
        <v>일반</v>
      </c>
      <c r="O3213">
        <f t="shared" si="50"/>
        <v>3.0717960000000002E-2</v>
      </c>
    </row>
    <row r="3214" spans="1:15" x14ac:dyDescent="0.3">
      <c r="A3214" s="73">
        <v>46311</v>
      </c>
      <c r="B3214" s="67" t="s">
        <v>2090</v>
      </c>
      <c r="C3214" s="68" t="s">
        <v>2811</v>
      </c>
      <c r="D3214" s="68" t="s">
        <v>14524</v>
      </c>
      <c r="E3214" s="67" t="s">
        <v>14525</v>
      </c>
      <c r="F3214" s="69">
        <v>4.26</v>
      </c>
      <c r="G3214" s="70">
        <v>4.2351999999999999</v>
      </c>
      <c r="H3214" s="70">
        <v>20.337900000000001</v>
      </c>
      <c r="I3214" s="73">
        <v>46230</v>
      </c>
      <c r="J3214" s="73">
        <v>48056</v>
      </c>
      <c r="K3214" s="69">
        <v>4.5</v>
      </c>
      <c r="L3214" s="68" t="s">
        <v>2609</v>
      </c>
      <c r="M3214" s="71">
        <v>9.4000000000000004E-3</v>
      </c>
      <c r="N3214" t="str">
        <f>_xll.IMDP("BND",D3214,$N$1,A3214)</f>
        <v>일반</v>
      </c>
      <c r="O3214">
        <f t="shared" si="50"/>
        <v>3.981088E-2</v>
      </c>
    </row>
    <row r="3215" spans="1:15" x14ac:dyDescent="0.3">
      <c r="A3215" s="73">
        <v>46311</v>
      </c>
      <c r="B3215" s="67" t="s">
        <v>2090</v>
      </c>
      <c r="C3215" s="68" t="s">
        <v>2811</v>
      </c>
      <c r="D3215" s="68" t="s">
        <v>776</v>
      </c>
      <c r="E3215" s="67" t="s">
        <v>778</v>
      </c>
      <c r="F3215" s="69">
        <v>4.2720000000000002</v>
      </c>
      <c r="G3215" s="70">
        <v>4.7450000000000001</v>
      </c>
      <c r="H3215" s="70">
        <v>24.677099999999999</v>
      </c>
      <c r="I3215" s="73">
        <v>40961</v>
      </c>
      <c r="J3215" s="73">
        <v>48266</v>
      </c>
      <c r="K3215" s="69">
        <v>4.3499999999999996</v>
      </c>
      <c r="L3215" s="68" t="s">
        <v>2609</v>
      </c>
      <c r="M3215" s="71">
        <v>6.1000000000000004E-3</v>
      </c>
      <c r="N3215" t="str">
        <f>_xll.IMDP("BND",D3215,$N$1,A3215)</f>
        <v>일반</v>
      </c>
      <c r="O3215">
        <f t="shared" si="50"/>
        <v>2.8944500000000001E-2</v>
      </c>
    </row>
    <row r="3216" spans="1:15" x14ac:dyDescent="0.3">
      <c r="A3216" s="73">
        <v>46311</v>
      </c>
      <c r="B3216" s="67" t="s">
        <v>2090</v>
      </c>
      <c r="C3216" s="68" t="s">
        <v>2811</v>
      </c>
      <c r="D3216" s="68" t="s">
        <v>7465</v>
      </c>
      <c r="E3216" s="67" t="s">
        <v>7466</v>
      </c>
      <c r="F3216" s="69">
        <v>4.4630000000000001</v>
      </c>
      <c r="G3216" s="70">
        <v>16.883900000000001</v>
      </c>
      <c r="H3216" s="70">
        <v>401.65440000000001</v>
      </c>
      <c r="I3216" s="73">
        <v>45986</v>
      </c>
      <c r="J3216" s="73">
        <v>56943</v>
      </c>
      <c r="K3216" s="69">
        <v>3.42</v>
      </c>
      <c r="L3216" s="68" t="s">
        <v>2609</v>
      </c>
      <c r="M3216" s="71">
        <v>1.9E-3</v>
      </c>
      <c r="N3216" t="str">
        <f>_xll.IMDP("BND",D3216,$N$1,A3216)</f>
        <v>일반</v>
      </c>
      <c r="O3216">
        <f t="shared" si="50"/>
        <v>3.2079410000000003E-2</v>
      </c>
    </row>
    <row r="3217" spans="1:15" x14ac:dyDescent="0.3">
      <c r="A3217" s="73">
        <v>46311</v>
      </c>
      <c r="B3217" s="67" t="s">
        <v>2090</v>
      </c>
      <c r="C3217" s="68" t="s">
        <v>2811</v>
      </c>
      <c r="D3217" s="68" t="s">
        <v>14587</v>
      </c>
      <c r="E3217" s="67" t="s">
        <v>14588</v>
      </c>
      <c r="F3217" s="69">
        <v>4.1760000000000002</v>
      </c>
      <c r="G3217" s="70">
        <v>2.5893000000000002</v>
      </c>
      <c r="H3217" s="70">
        <v>7.6288999999999998</v>
      </c>
      <c r="I3217" s="73">
        <v>46233</v>
      </c>
      <c r="J3217" s="73">
        <v>47329</v>
      </c>
      <c r="K3217" s="69">
        <v>4.1399999999999997</v>
      </c>
      <c r="L3217" s="68" t="s">
        <v>2609</v>
      </c>
      <c r="M3217" s="71">
        <v>2.3E-3</v>
      </c>
      <c r="N3217" t="str">
        <f>_xll.IMDP("BND",D3217,$N$1,A3217)</f>
        <v>일반</v>
      </c>
      <c r="O3217">
        <f t="shared" si="50"/>
        <v>5.9553900000000005E-3</v>
      </c>
    </row>
    <row r="3218" spans="1:15" x14ac:dyDescent="0.3">
      <c r="A3218" s="73">
        <v>46311</v>
      </c>
      <c r="B3218" s="67" t="s">
        <v>2090</v>
      </c>
      <c r="C3218" s="68" t="s">
        <v>2811</v>
      </c>
      <c r="D3218" s="68" t="s">
        <v>456</v>
      </c>
      <c r="E3218" s="67" t="s">
        <v>458</v>
      </c>
      <c r="F3218" s="69">
        <v>4.3029999999999999</v>
      </c>
      <c r="G3218" s="70">
        <v>7.6626000000000003</v>
      </c>
      <c r="H3218" s="70">
        <v>67.139099999999999</v>
      </c>
      <c r="I3218" s="73">
        <v>45986</v>
      </c>
      <c r="J3218" s="73">
        <v>49638</v>
      </c>
      <c r="K3218" s="69">
        <v>3.48</v>
      </c>
      <c r="L3218" s="68" t="s">
        <v>2609</v>
      </c>
      <c r="M3218" s="71">
        <v>2.4400000000000002E-2</v>
      </c>
      <c r="N3218" t="str">
        <f>_xll.IMDP("BND",D3218,$N$1,A3218)</f>
        <v>일반</v>
      </c>
      <c r="O3218">
        <f t="shared" si="50"/>
        <v>0.18696744000000001</v>
      </c>
    </row>
    <row r="3219" spans="1:15" x14ac:dyDescent="0.3">
      <c r="A3219" s="73">
        <v>46311</v>
      </c>
      <c r="B3219" s="67" t="s">
        <v>2090</v>
      </c>
      <c r="C3219" s="68" t="s">
        <v>2811</v>
      </c>
      <c r="D3219" s="68" t="s">
        <v>7467</v>
      </c>
      <c r="E3219" s="67" t="s">
        <v>7468</v>
      </c>
      <c r="F3219" s="69">
        <v>4.1559999999999997</v>
      </c>
      <c r="G3219" s="70">
        <v>2.4710000000000001</v>
      </c>
      <c r="H3219" s="70">
        <v>6.8906000000000001</v>
      </c>
      <c r="I3219" s="73">
        <v>45987</v>
      </c>
      <c r="J3219" s="73">
        <v>47264</v>
      </c>
      <c r="K3219" s="69">
        <v>3.15</v>
      </c>
      <c r="L3219" s="68" t="s">
        <v>2609</v>
      </c>
      <c r="M3219" s="71">
        <v>9.4999999999999998E-3</v>
      </c>
      <c r="N3219" t="str">
        <f>_xll.IMDP("BND",D3219,$N$1,A3219)</f>
        <v>일반</v>
      </c>
      <c r="O3219">
        <f t="shared" si="50"/>
        <v>2.3474499999999999E-2</v>
      </c>
    </row>
    <row r="3220" spans="1:15" x14ac:dyDescent="0.3">
      <c r="A3220" s="73">
        <v>46311</v>
      </c>
      <c r="B3220" s="67" t="s">
        <v>2090</v>
      </c>
      <c r="C3220" s="68" t="s">
        <v>2811</v>
      </c>
      <c r="D3220" s="68" t="s">
        <v>49</v>
      </c>
      <c r="E3220" s="67" t="s">
        <v>51</v>
      </c>
      <c r="F3220" s="69">
        <v>4.2249999999999996</v>
      </c>
      <c r="G3220" s="70">
        <v>3.7928000000000002</v>
      </c>
      <c r="H3220" s="70">
        <v>15.996600000000001</v>
      </c>
      <c r="I3220" s="73">
        <v>45988</v>
      </c>
      <c r="J3220" s="73">
        <v>47814</v>
      </c>
      <c r="K3220" s="69">
        <v>3.3</v>
      </c>
      <c r="L3220" s="68" t="s">
        <v>2609</v>
      </c>
      <c r="M3220" s="71">
        <v>1.6199999999999999E-2</v>
      </c>
      <c r="N3220" t="str">
        <f>_xll.IMDP("BND",D3220,$N$1,A3220)</f>
        <v>일반</v>
      </c>
      <c r="O3220">
        <f t="shared" si="50"/>
        <v>6.1443360000000002E-2</v>
      </c>
    </row>
    <row r="3221" spans="1:15" x14ac:dyDescent="0.3">
      <c r="A3221" s="73">
        <v>46311</v>
      </c>
      <c r="B3221" s="67" t="s">
        <v>2090</v>
      </c>
      <c r="C3221" s="68" t="s">
        <v>2608</v>
      </c>
      <c r="D3221" s="68" t="s">
        <v>7469</v>
      </c>
      <c r="E3221" s="67" t="s">
        <v>7470</v>
      </c>
      <c r="F3221" s="69">
        <v>4.0170000000000003</v>
      </c>
      <c r="G3221" s="70">
        <v>1.4873000000000001</v>
      </c>
      <c r="H3221" s="70">
        <v>2.6198999999999999</v>
      </c>
      <c r="I3221" s="73">
        <v>41397</v>
      </c>
      <c r="J3221" s="73">
        <v>46876</v>
      </c>
      <c r="K3221" s="69">
        <v>2.96</v>
      </c>
      <c r="L3221" s="68" t="s">
        <v>2609</v>
      </c>
      <c r="M3221" s="71">
        <v>4.5999999999999999E-3</v>
      </c>
      <c r="N3221" t="str">
        <f>_xll.IMDP("BND",D3221,$N$1,A3221)</f>
        <v>은행채</v>
      </c>
      <c r="O3221">
        <f t="shared" si="50"/>
        <v>6.8415799999999999E-3</v>
      </c>
    </row>
    <row r="3222" spans="1:15" x14ac:dyDescent="0.3">
      <c r="A3222" s="73">
        <v>46311</v>
      </c>
      <c r="B3222" s="67" t="s">
        <v>2090</v>
      </c>
      <c r="C3222" s="68" t="s">
        <v>2608</v>
      </c>
      <c r="D3222" s="68" t="s">
        <v>7471</v>
      </c>
      <c r="E3222" s="67" t="s">
        <v>7472</v>
      </c>
      <c r="F3222" s="69">
        <v>3.9390000000000001</v>
      </c>
      <c r="G3222" s="70">
        <v>1.0196000000000001</v>
      </c>
      <c r="H3222" s="70">
        <v>1.3058000000000001</v>
      </c>
      <c r="I3222" s="73">
        <v>41219</v>
      </c>
      <c r="J3222" s="73">
        <v>46697</v>
      </c>
      <c r="K3222" s="69">
        <v>3.12</v>
      </c>
      <c r="L3222" s="68" t="s">
        <v>2609</v>
      </c>
      <c r="M3222" s="71">
        <v>4.5999999999999999E-3</v>
      </c>
      <c r="N3222" t="str">
        <f>_xll.IMDP("BND",D3222,$N$1,A3222)</f>
        <v>은행채</v>
      </c>
      <c r="O3222">
        <f t="shared" si="50"/>
        <v>4.6901600000000005E-3</v>
      </c>
    </row>
    <row r="3223" spans="1:15" x14ac:dyDescent="0.3">
      <c r="A3223" s="73">
        <v>46311</v>
      </c>
      <c r="B3223" s="67" t="s">
        <v>2090</v>
      </c>
      <c r="C3223" s="68" t="s">
        <v>2608</v>
      </c>
      <c r="D3223" s="68" t="s">
        <v>7473</v>
      </c>
      <c r="E3223" s="67" t="s">
        <v>7474</v>
      </c>
      <c r="F3223" s="69">
        <v>4.0190000000000001</v>
      </c>
      <c r="G3223" s="70">
        <v>1.4971000000000001</v>
      </c>
      <c r="H3223" s="70">
        <v>2.6524000000000001</v>
      </c>
      <c r="I3223" s="73">
        <v>41401</v>
      </c>
      <c r="J3223" s="73">
        <v>46880</v>
      </c>
      <c r="K3223" s="69">
        <v>3.04</v>
      </c>
      <c r="L3223" s="68" t="s">
        <v>2609</v>
      </c>
      <c r="M3223" s="71">
        <v>4.5999999999999999E-3</v>
      </c>
      <c r="N3223" t="str">
        <f>_xll.IMDP("BND",D3223,$N$1,A3223)</f>
        <v>은행채</v>
      </c>
      <c r="O3223">
        <f t="shared" si="50"/>
        <v>6.8866600000000002E-3</v>
      </c>
    </row>
    <row r="3224" spans="1:15" x14ac:dyDescent="0.3">
      <c r="A3224" s="73">
        <v>46311</v>
      </c>
      <c r="B3224" s="67" t="s">
        <v>2090</v>
      </c>
      <c r="C3224" s="68" t="s">
        <v>2608</v>
      </c>
      <c r="D3224" s="68" t="s">
        <v>7475</v>
      </c>
      <c r="E3224" s="67" t="s">
        <v>7476</v>
      </c>
      <c r="F3224" s="69">
        <v>4.0540000000000003</v>
      </c>
      <c r="G3224" s="70">
        <v>1.7176</v>
      </c>
      <c r="H3224" s="70">
        <v>3.45</v>
      </c>
      <c r="I3224" s="73">
        <v>41492</v>
      </c>
      <c r="J3224" s="73">
        <v>46971</v>
      </c>
      <c r="K3224" s="69">
        <v>3.74</v>
      </c>
      <c r="L3224" s="68" t="s">
        <v>2609</v>
      </c>
      <c r="M3224" s="71">
        <v>7.4000000000000003E-3</v>
      </c>
      <c r="N3224" t="str">
        <f>_xll.IMDP("BND",D3224,$N$1,A3224)</f>
        <v>은행채</v>
      </c>
      <c r="O3224">
        <f t="shared" si="50"/>
        <v>1.2710240000000001E-2</v>
      </c>
    </row>
    <row r="3225" spans="1:15" x14ac:dyDescent="0.3">
      <c r="A3225" s="73">
        <v>46311</v>
      </c>
      <c r="B3225" s="67" t="s">
        <v>2090</v>
      </c>
      <c r="C3225" s="68" t="s">
        <v>2608</v>
      </c>
      <c r="D3225" s="68" t="s">
        <v>7477</v>
      </c>
      <c r="E3225" s="67" t="s">
        <v>7478</v>
      </c>
      <c r="F3225" s="69">
        <v>4.085</v>
      </c>
      <c r="G3225" s="70">
        <v>2.1877</v>
      </c>
      <c r="H3225" s="70">
        <v>5.4774000000000003</v>
      </c>
      <c r="I3225" s="73">
        <v>41681</v>
      </c>
      <c r="J3225" s="73">
        <v>47160</v>
      </c>
      <c r="K3225" s="69">
        <v>3.75</v>
      </c>
      <c r="L3225" s="68" t="s">
        <v>2609</v>
      </c>
      <c r="M3225" s="71">
        <v>4.5999999999999999E-3</v>
      </c>
      <c r="N3225" t="str">
        <f>_xll.IMDP("BND",D3225,$N$1,A3225)</f>
        <v>은행채</v>
      </c>
      <c r="O3225">
        <f t="shared" si="50"/>
        <v>1.006342E-2</v>
      </c>
    </row>
    <row r="3226" spans="1:15" x14ac:dyDescent="0.3">
      <c r="A3226" s="73">
        <v>46311</v>
      </c>
      <c r="B3226" s="67" t="s">
        <v>2090</v>
      </c>
      <c r="C3226" s="68" t="s">
        <v>2608</v>
      </c>
      <c r="D3226" s="68" t="s">
        <v>7479</v>
      </c>
      <c r="E3226" s="67" t="s">
        <v>7480</v>
      </c>
      <c r="F3226" s="69">
        <v>4.2309999999999999</v>
      </c>
      <c r="G3226" s="70">
        <v>5.7988</v>
      </c>
      <c r="H3226" s="70">
        <v>37.290599999999998</v>
      </c>
      <c r="I3226" s="73">
        <v>41372</v>
      </c>
      <c r="J3226" s="73">
        <v>48677</v>
      </c>
      <c r="K3226" s="69">
        <v>3.08</v>
      </c>
      <c r="L3226" s="68" t="s">
        <v>2609</v>
      </c>
      <c r="M3226" s="71">
        <v>2.2000000000000001E-3</v>
      </c>
      <c r="N3226" t="str">
        <f>_xll.IMDP("BND",D3226,$N$1,A3226)</f>
        <v>은행채</v>
      </c>
      <c r="O3226">
        <f t="shared" si="50"/>
        <v>1.2757360000000001E-2</v>
      </c>
    </row>
    <row r="3227" spans="1:15" x14ac:dyDescent="0.3">
      <c r="A3227" s="73">
        <v>46311</v>
      </c>
      <c r="B3227" s="67" t="s">
        <v>2090</v>
      </c>
      <c r="C3227" s="68" t="s">
        <v>2608</v>
      </c>
      <c r="D3227" s="68" t="s">
        <v>7481</v>
      </c>
      <c r="E3227" s="67" t="s">
        <v>7482</v>
      </c>
      <c r="F3227" s="69">
        <v>3.9239999999999999</v>
      </c>
      <c r="G3227" s="70">
        <v>0.8619</v>
      </c>
      <c r="H3227" s="70">
        <v>0.9627</v>
      </c>
      <c r="I3227" s="73">
        <v>41158</v>
      </c>
      <c r="J3227" s="73">
        <v>46636</v>
      </c>
      <c r="K3227" s="69">
        <v>3.1</v>
      </c>
      <c r="L3227" s="68" t="s">
        <v>2609</v>
      </c>
      <c r="M3227" s="71">
        <v>3.7000000000000002E-3</v>
      </c>
      <c r="N3227" t="str">
        <f>_xll.IMDP("BND",D3227,$N$1,A3227)</f>
        <v>은행채</v>
      </c>
      <c r="O3227">
        <f t="shared" si="50"/>
        <v>3.1890300000000002E-3</v>
      </c>
    </row>
    <row r="3228" spans="1:15" x14ac:dyDescent="0.3">
      <c r="A3228" s="73">
        <v>46311</v>
      </c>
      <c r="B3228" s="67" t="s">
        <v>2090</v>
      </c>
      <c r="C3228" s="68" t="s">
        <v>2608</v>
      </c>
      <c r="D3228" s="68" t="s">
        <v>7483</v>
      </c>
      <c r="E3228" s="67" t="s">
        <v>7484</v>
      </c>
      <c r="F3228" s="69">
        <v>3.996</v>
      </c>
      <c r="G3228" s="70">
        <v>1.3583000000000001</v>
      </c>
      <c r="H3228" s="70">
        <v>2.2067999999999999</v>
      </c>
      <c r="I3228" s="73">
        <v>41346</v>
      </c>
      <c r="J3228" s="73">
        <v>46825</v>
      </c>
      <c r="K3228" s="69">
        <v>3.15</v>
      </c>
      <c r="L3228" s="68" t="s">
        <v>2609</v>
      </c>
      <c r="M3228" s="71">
        <v>4.5999999999999999E-3</v>
      </c>
      <c r="N3228" t="str">
        <f>_xll.IMDP("BND",D3228,$N$1,A3228)</f>
        <v>은행채</v>
      </c>
      <c r="O3228">
        <f t="shared" si="50"/>
        <v>6.2481799999999999E-3</v>
      </c>
    </row>
    <row r="3229" spans="1:15" x14ac:dyDescent="0.3">
      <c r="A3229" s="73">
        <v>46311</v>
      </c>
      <c r="B3229" s="67" t="s">
        <v>2090</v>
      </c>
      <c r="C3229" s="68" t="s">
        <v>2608</v>
      </c>
      <c r="D3229" s="68" t="s">
        <v>7485</v>
      </c>
      <c r="E3229" s="67" t="s">
        <v>7486</v>
      </c>
      <c r="F3229" s="69">
        <v>4.0830000000000002</v>
      </c>
      <c r="G3229" s="70">
        <v>2.1154999999999999</v>
      </c>
      <c r="H3229" s="70">
        <v>5.1113999999999997</v>
      </c>
      <c r="I3229" s="73">
        <v>41648</v>
      </c>
      <c r="J3229" s="73">
        <v>47127</v>
      </c>
      <c r="K3229" s="69">
        <v>3.93</v>
      </c>
      <c r="L3229" s="68" t="s">
        <v>2609</v>
      </c>
      <c r="M3229" s="71">
        <v>6.8999999999999999E-3</v>
      </c>
      <c r="N3229" t="str">
        <f>_xll.IMDP("BND",D3229,$N$1,A3229)</f>
        <v>은행채</v>
      </c>
      <c r="O3229">
        <f t="shared" si="50"/>
        <v>1.4596949999999999E-2</v>
      </c>
    </row>
    <row r="3230" spans="1:15" x14ac:dyDescent="0.3">
      <c r="A3230" s="73">
        <v>46311</v>
      </c>
      <c r="B3230" s="67" t="s">
        <v>2090</v>
      </c>
      <c r="C3230" s="68" t="s">
        <v>2608</v>
      </c>
      <c r="D3230" s="68" t="s">
        <v>7487</v>
      </c>
      <c r="E3230" s="67" t="s">
        <v>7488</v>
      </c>
      <c r="F3230" s="69">
        <v>4.0880000000000001</v>
      </c>
      <c r="G3230" s="70">
        <v>2.3441999999999998</v>
      </c>
      <c r="H3230" s="70">
        <v>6.2245999999999997</v>
      </c>
      <c r="I3230" s="73">
        <v>41737</v>
      </c>
      <c r="J3230" s="73">
        <v>47216</v>
      </c>
      <c r="K3230" s="69">
        <v>3.73</v>
      </c>
      <c r="L3230" s="68" t="s">
        <v>2609</v>
      </c>
      <c r="M3230" s="71">
        <v>2.8E-3</v>
      </c>
      <c r="N3230" t="str">
        <f>_xll.IMDP("BND",D3230,$N$1,A3230)</f>
        <v>은행채</v>
      </c>
      <c r="O3230">
        <f t="shared" si="50"/>
        <v>6.5637599999999992E-3</v>
      </c>
    </row>
    <row r="3231" spans="1:15" x14ac:dyDescent="0.3">
      <c r="A3231" s="73">
        <v>46311</v>
      </c>
      <c r="B3231" s="67" t="s">
        <v>2090</v>
      </c>
      <c r="C3231" s="68" t="s">
        <v>2608</v>
      </c>
      <c r="D3231" s="68" t="s">
        <v>7489</v>
      </c>
      <c r="E3231" s="67" t="s">
        <v>7490</v>
      </c>
      <c r="F3231" s="69">
        <v>4.008</v>
      </c>
      <c r="G3231" s="70">
        <v>1.4302999999999999</v>
      </c>
      <c r="H3231" s="70">
        <v>2.4245000000000001</v>
      </c>
      <c r="I3231" s="73">
        <v>41373</v>
      </c>
      <c r="J3231" s="73">
        <v>46852</v>
      </c>
      <c r="K3231" s="69">
        <v>3.03</v>
      </c>
      <c r="L3231" s="68" t="s">
        <v>2609</v>
      </c>
      <c r="M3231" s="71">
        <v>2.3E-3</v>
      </c>
      <c r="N3231" t="str">
        <f>_xll.IMDP("BND",D3231,$N$1,A3231)</f>
        <v>은행채</v>
      </c>
      <c r="O3231">
        <f t="shared" si="50"/>
        <v>3.2896899999999996E-3</v>
      </c>
    </row>
    <row r="3232" spans="1:15" x14ac:dyDescent="0.3">
      <c r="A3232" s="73">
        <v>46311</v>
      </c>
      <c r="B3232" s="67" t="s">
        <v>2090</v>
      </c>
      <c r="C3232" s="68" t="s">
        <v>2608</v>
      </c>
      <c r="D3232" s="68" t="s">
        <v>7491</v>
      </c>
      <c r="E3232" s="67" t="s">
        <v>7492</v>
      </c>
      <c r="F3232" s="69">
        <v>4.0039999999999996</v>
      </c>
      <c r="G3232" s="70">
        <v>1.3940999999999999</v>
      </c>
      <c r="H3232" s="70">
        <v>2.3136999999999999</v>
      </c>
      <c r="I3232" s="73">
        <v>41359</v>
      </c>
      <c r="J3232" s="73">
        <v>46838</v>
      </c>
      <c r="K3232" s="69">
        <v>3.1</v>
      </c>
      <c r="L3232" s="68" t="s">
        <v>2609</v>
      </c>
      <c r="M3232" s="71">
        <v>5.4999999999999997E-3</v>
      </c>
      <c r="N3232" t="str">
        <f>_xll.IMDP("BND",D3232,$N$1,A3232)</f>
        <v>은행채</v>
      </c>
      <c r="O3232">
        <f t="shared" si="50"/>
        <v>7.6675499999999987E-3</v>
      </c>
    </row>
    <row r="3233" spans="1:15" x14ac:dyDescent="0.3">
      <c r="A3233" s="73">
        <v>46311</v>
      </c>
      <c r="B3233" s="67" t="s">
        <v>2090</v>
      </c>
      <c r="C3233" s="68" t="s">
        <v>2608</v>
      </c>
      <c r="D3233" s="68" t="s">
        <v>7493</v>
      </c>
      <c r="E3233" s="67" t="s">
        <v>7494</v>
      </c>
      <c r="F3233" s="69">
        <v>4.2320000000000002</v>
      </c>
      <c r="G3233" s="70">
        <v>5.3772000000000002</v>
      </c>
      <c r="H3233" s="70">
        <v>32.265300000000003</v>
      </c>
      <c r="I3233" s="73">
        <v>41204</v>
      </c>
      <c r="J3233" s="73">
        <v>48509</v>
      </c>
      <c r="K3233" s="69">
        <v>3.15</v>
      </c>
      <c r="L3233" s="68" t="s">
        <v>2609</v>
      </c>
      <c r="M3233" s="71">
        <v>5.3E-3</v>
      </c>
      <c r="N3233" t="str">
        <f>_xll.IMDP("BND",D3233,$N$1,A3233)</f>
        <v>은행채</v>
      </c>
      <c r="O3233">
        <f t="shared" si="50"/>
        <v>2.8499160000000003E-2</v>
      </c>
    </row>
    <row r="3234" spans="1:15" x14ac:dyDescent="0.3">
      <c r="A3234" s="73">
        <v>46311</v>
      </c>
      <c r="B3234" s="67" t="s">
        <v>2090</v>
      </c>
      <c r="C3234" s="68" t="s">
        <v>2608</v>
      </c>
      <c r="D3234" s="68" t="s">
        <v>7495</v>
      </c>
      <c r="E3234" s="67" t="s">
        <v>7496</v>
      </c>
      <c r="F3234" s="69">
        <v>4.0209999999999999</v>
      </c>
      <c r="G3234" s="70">
        <v>1.5206</v>
      </c>
      <c r="H3234" s="70">
        <v>2.7298</v>
      </c>
      <c r="I3234" s="73">
        <v>41410</v>
      </c>
      <c r="J3234" s="73">
        <v>46889</v>
      </c>
      <c r="K3234" s="69">
        <v>3.1</v>
      </c>
      <c r="L3234" s="68" t="s">
        <v>2609</v>
      </c>
      <c r="M3234" s="71">
        <v>4.5999999999999999E-3</v>
      </c>
      <c r="N3234" t="str">
        <f>_xll.IMDP("BND",D3234,$N$1,A3234)</f>
        <v>은행채</v>
      </c>
      <c r="O3234">
        <f t="shared" si="50"/>
        <v>6.99476E-3</v>
      </c>
    </row>
    <row r="3235" spans="1:15" x14ac:dyDescent="0.3">
      <c r="A3235" s="73">
        <v>46311</v>
      </c>
      <c r="B3235" s="67" t="s">
        <v>2090</v>
      </c>
      <c r="C3235" s="68" t="s">
        <v>2608</v>
      </c>
      <c r="D3235" s="68" t="s">
        <v>7497</v>
      </c>
      <c r="E3235" s="67" t="s">
        <v>7498</v>
      </c>
      <c r="F3235" s="69">
        <v>4.01</v>
      </c>
      <c r="G3235" s="70">
        <v>1.4480999999999999</v>
      </c>
      <c r="H3235" s="70">
        <v>2.4809999999999999</v>
      </c>
      <c r="I3235" s="73">
        <v>41380</v>
      </c>
      <c r="J3235" s="73">
        <v>46859</v>
      </c>
      <c r="K3235" s="69">
        <v>3.15</v>
      </c>
      <c r="L3235" s="68" t="s">
        <v>2609</v>
      </c>
      <c r="M3235" s="71">
        <v>5.4999999999999997E-3</v>
      </c>
      <c r="N3235" t="str">
        <f>_xll.IMDP("BND",D3235,$N$1,A3235)</f>
        <v>은행채</v>
      </c>
      <c r="O3235">
        <f t="shared" si="50"/>
        <v>7.9645499999999991E-3</v>
      </c>
    </row>
    <row r="3236" spans="1:15" x14ac:dyDescent="0.3">
      <c r="A3236" s="73">
        <v>46311</v>
      </c>
      <c r="B3236" s="67" t="s">
        <v>2090</v>
      </c>
      <c r="C3236" s="68" t="s">
        <v>2608</v>
      </c>
      <c r="D3236" s="68" t="s">
        <v>7499</v>
      </c>
      <c r="E3236" s="67" t="s">
        <v>7500</v>
      </c>
      <c r="F3236" s="69">
        <v>4.0860000000000003</v>
      </c>
      <c r="G3236" s="70">
        <v>2.2298</v>
      </c>
      <c r="H3236" s="70">
        <v>5.6711999999999998</v>
      </c>
      <c r="I3236" s="73">
        <v>41696</v>
      </c>
      <c r="J3236" s="73">
        <v>47175</v>
      </c>
      <c r="K3236" s="69">
        <v>3.68</v>
      </c>
      <c r="L3236" s="68" t="s">
        <v>2609</v>
      </c>
      <c r="M3236" s="71">
        <v>2.3E-3</v>
      </c>
      <c r="N3236" t="str">
        <f>_xll.IMDP("BND",D3236,$N$1,A3236)</f>
        <v>은행채</v>
      </c>
      <c r="O3236">
        <f t="shared" si="50"/>
        <v>5.12854E-3</v>
      </c>
    </row>
    <row r="3237" spans="1:15" x14ac:dyDescent="0.3">
      <c r="A3237" s="73">
        <v>46311</v>
      </c>
      <c r="B3237" s="67" t="s">
        <v>2090</v>
      </c>
      <c r="C3237" s="68" t="s">
        <v>2608</v>
      </c>
      <c r="D3237" s="68" t="s">
        <v>7501</v>
      </c>
      <c r="E3237" s="67" t="s">
        <v>7502</v>
      </c>
      <c r="F3237" s="69">
        <v>4.048</v>
      </c>
      <c r="G3237" s="70">
        <v>1.6778999999999999</v>
      </c>
      <c r="H3237" s="70">
        <v>3.3047</v>
      </c>
      <c r="I3237" s="73">
        <v>41477</v>
      </c>
      <c r="J3237" s="73">
        <v>46956</v>
      </c>
      <c r="K3237" s="69">
        <v>3.7</v>
      </c>
      <c r="L3237" s="68" t="s">
        <v>2609</v>
      </c>
      <c r="M3237" s="71">
        <v>7.4000000000000003E-3</v>
      </c>
      <c r="N3237" t="str">
        <f>_xll.IMDP("BND",D3237,$N$1,A3237)</f>
        <v>은행채</v>
      </c>
      <c r="O3237">
        <f t="shared" si="50"/>
        <v>1.2416460000000001E-2</v>
      </c>
    </row>
    <row r="3238" spans="1:15" x14ac:dyDescent="0.3">
      <c r="A3238" s="73">
        <v>46311</v>
      </c>
      <c r="B3238" s="67" t="s">
        <v>2090</v>
      </c>
      <c r="C3238" s="68" t="s">
        <v>2608</v>
      </c>
      <c r="D3238" s="68" t="s">
        <v>7503</v>
      </c>
      <c r="E3238" s="67" t="s">
        <v>7504</v>
      </c>
      <c r="F3238" s="69">
        <v>4.09</v>
      </c>
      <c r="G3238" s="70">
        <v>2.3681000000000001</v>
      </c>
      <c r="H3238" s="70">
        <v>6.3933</v>
      </c>
      <c r="I3238" s="73">
        <v>41754</v>
      </c>
      <c r="J3238" s="73">
        <v>47233</v>
      </c>
      <c r="K3238" s="69">
        <v>3.72</v>
      </c>
      <c r="L3238" s="68" t="s">
        <v>2609</v>
      </c>
      <c r="M3238" s="71">
        <v>7.0000000000000001E-3</v>
      </c>
      <c r="N3238" t="str">
        <f>_xll.IMDP("BND",D3238,$N$1,A3238)</f>
        <v>은행채</v>
      </c>
      <c r="O3238">
        <f t="shared" si="50"/>
        <v>1.65767E-2</v>
      </c>
    </row>
    <row r="3239" spans="1:15" x14ac:dyDescent="0.3">
      <c r="A3239" s="73">
        <v>46311</v>
      </c>
      <c r="B3239" s="67" t="s">
        <v>2090</v>
      </c>
      <c r="C3239" s="68" t="s">
        <v>2608</v>
      </c>
      <c r="D3239" s="68" t="s">
        <v>7505</v>
      </c>
      <c r="E3239" s="67" t="s">
        <v>7506</v>
      </c>
      <c r="F3239" s="69">
        <v>4.2309999999999999</v>
      </c>
      <c r="G3239" s="70">
        <v>5.6595000000000004</v>
      </c>
      <c r="H3239" s="70">
        <v>35.732300000000002</v>
      </c>
      <c r="I3239" s="73">
        <v>41331</v>
      </c>
      <c r="J3239" s="73">
        <v>48636</v>
      </c>
      <c r="K3239" s="69">
        <v>3.23</v>
      </c>
      <c r="L3239" s="68" t="s">
        <v>2609</v>
      </c>
      <c r="M3239" s="71">
        <v>2.2000000000000001E-3</v>
      </c>
      <c r="N3239" t="str">
        <f>_xll.IMDP("BND",D3239,$N$1,A3239)</f>
        <v>은행채</v>
      </c>
      <c r="O3239">
        <f t="shared" si="50"/>
        <v>1.2450900000000001E-2</v>
      </c>
    </row>
    <row r="3240" spans="1:15" x14ac:dyDescent="0.3">
      <c r="A3240" s="73">
        <v>46311</v>
      </c>
      <c r="B3240" s="67" t="s">
        <v>2090</v>
      </c>
      <c r="C3240" s="68" t="s">
        <v>2608</v>
      </c>
      <c r="D3240" s="68" t="s">
        <v>7507</v>
      </c>
      <c r="E3240" s="67" t="s">
        <v>7508</v>
      </c>
      <c r="F3240" s="69">
        <v>4.2309999999999999</v>
      </c>
      <c r="G3240" s="70">
        <v>5.6684999999999999</v>
      </c>
      <c r="H3240" s="70">
        <v>35.817</v>
      </c>
      <c r="I3240" s="73">
        <v>41332</v>
      </c>
      <c r="J3240" s="73">
        <v>48637</v>
      </c>
      <c r="K3240" s="69">
        <v>3.19</v>
      </c>
      <c r="L3240" s="68" t="s">
        <v>2609</v>
      </c>
      <c r="M3240" s="71">
        <v>2.5999999999999999E-3</v>
      </c>
      <c r="N3240" t="str">
        <f>_xll.IMDP("BND",D3240,$N$1,A3240)</f>
        <v>은행채</v>
      </c>
      <c r="O3240">
        <f t="shared" si="50"/>
        <v>1.4738099999999999E-2</v>
      </c>
    </row>
    <row r="3241" spans="1:15" x14ac:dyDescent="0.3">
      <c r="A3241" s="73">
        <v>46311</v>
      </c>
      <c r="B3241" s="67" t="s">
        <v>2090</v>
      </c>
      <c r="C3241" s="68" t="s">
        <v>2608</v>
      </c>
      <c r="D3241" s="68" t="s">
        <v>7509</v>
      </c>
      <c r="E3241" s="67" t="s">
        <v>7510</v>
      </c>
      <c r="F3241" s="69">
        <v>4.0129999999999999</v>
      </c>
      <c r="G3241" s="70">
        <v>1.4533</v>
      </c>
      <c r="H3241" s="70">
        <v>2.5133000000000001</v>
      </c>
      <c r="I3241" s="73">
        <v>41386</v>
      </c>
      <c r="J3241" s="73">
        <v>46865</v>
      </c>
      <c r="K3241" s="69">
        <v>3.1</v>
      </c>
      <c r="L3241" s="68" t="s">
        <v>2609</v>
      </c>
      <c r="M3241" s="71">
        <v>5.4999999999999997E-3</v>
      </c>
      <c r="N3241" t="str">
        <f>_xll.IMDP("BND",D3241,$N$1,A3241)</f>
        <v>은행채</v>
      </c>
      <c r="O3241">
        <f t="shared" si="50"/>
        <v>7.9931499999999992E-3</v>
      </c>
    </row>
    <row r="3242" spans="1:15" x14ac:dyDescent="0.3">
      <c r="A3242" s="73">
        <v>46311</v>
      </c>
      <c r="B3242" s="67" t="s">
        <v>2090</v>
      </c>
      <c r="C3242" s="68" t="s">
        <v>2608</v>
      </c>
      <c r="D3242" s="68" t="s">
        <v>7511</v>
      </c>
      <c r="E3242" s="67" t="s">
        <v>7512</v>
      </c>
      <c r="F3242" s="69">
        <v>4.0250000000000004</v>
      </c>
      <c r="G3242" s="70">
        <v>1.5543</v>
      </c>
      <c r="H3242" s="70">
        <v>2.8431000000000002</v>
      </c>
      <c r="I3242" s="73">
        <v>41423</v>
      </c>
      <c r="J3242" s="73">
        <v>46902</v>
      </c>
      <c r="K3242" s="69">
        <v>3.2</v>
      </c>
      <c r="L3242" s="68" t="s">
        <v>2609</v>
      </c>
      <c r="M3242" s="71">
        <v>5.4999999999999997E-3</v>
      </c>
      <c r="N3242" t="str">
        <f>_xll.IMDP("BND",D3242,$N$1,A3242)</f>
        <v>은행채</v>
      </c>
      <c r="O3242">
        <f t="shared" si="50"/>
        <v>8.5486499999999997E-3</v>
      </c>
    </row>
    <row r="3243" spans="1:15" x14ac:dyDescent="0.3">
      <c r="A3243" s="73">
        <v>46311</v>
      </c>
      <c r="B3243" s="67" t="s">
        <v>2090</v>
      </c>
      <c r="C3243" s="68" t="s">
        <v>2811</v>
      </c>
      <c r="D3243" s="68" t="s">
        <v>7513</v>
      </c>
      <c r="E3243" s="67" t="s">
        <v>7514</v>
      </c>
      <c r="F3243" s="69">
        <v>4.2610000000000001</v>
      </c>
      <c r="G3243" s="70">
        <v>3.5045999999999999</v>
      </c>
      <c r="H3243" s="70">
        <v>13.5562</v>
      </c>
      <c r="I3243" s="73">
        <v>42195</v>
      </c>
      <c r="J3243" s="73">
        <v>47674</v>
      </c>
      <c r="K3243" s="69">
        <v>2.81</v>
      </c>
      <c r="L3243" s="68" t="s">
        <v>2609</v>
      </c>
      <c r="M3243" s="71">
        <v>4.7999999999999996E-3</v>
      </c>
      <c r="N3243" t="str">
        <f>_xll.IMDP("BND",D3243,$N$1,A3243)</f>
        <v>일반</v>
      </c>
      <c r="O3243">
        <f t="shared" si="50"/>
        <v>1.682208E-2</v>
      </c>
    </row>
    <row r="3244" spans="1:15" x14ac:dyDescent="0.3">
      <c r="A3244" s="73">
        <v>46311</v>
      </c>
      <c r="B3244" s="67" t="s">
        <v>2090</v>
      </c>
      <c r="C3244" s="68" t="s">
        <v>2811</v>
      </c>
      <c r="D3244" s="68" t="s">
        <v>7515</v>
      </c>
      <c r="E3244" s="67" t="s">
        <v>7516</v>
      </c>
      <c r="F3244" s="69">
        <v>4.2539999999999996</v>
      </c>
      <c r="G3244" s="70">
        <v>3.3050999999999999</v>
      </c>
      <c r="H3244" s="70">
        <v>11.987399999999999</v>
      </c>
      <c r="I3244" s="73">
        <v>43924</v>
      </c>
      <c r="J3244" s="73">
        <v>47576</v>
      </c>
      <c r="K3244" s="69">
        <v>2</v>
      </c>
      <c r="L3244" s="68" t="s">
        <v>2609</v>
      </c>
      <c r="M3244" s="71">
        <v>3.8999999999999998E-3</v>
      </c>
      <c r="N3244" t="str">
        <f>_xll.IMDP("BND",D3244,$N$1,A3244)</f>
        <v>일반</v>
      </c>
      <c r="O3244">
        <f t="shared" si="50"/>
        <v>1.2889889999999999E-2</v>
      </c>
    </row>
    <row r="3245" spans="1:15" x14ac:dyDescent="0.3">
      <c r="A3245" s="73">
        <v>46311</v>
      </c>
      <c r="B3245" s="67" t="s">
        <v>2090</v>
      </c>
      <c r="C3245" s="68" t="s">
        <v>2811</v>
      </c>
      <c r="D3245" s="68" t="s">
        <v>7517</v>
      </c>
      <c r="E3245" s="67" t="s">
        <v>7518</v>
      </c>
      <c r="F3245" s="69">
        <v>4.0720000000000001</v>
      </c>
      <c r="G3245" s="70">
        <v>1.4591000000000001</v>
      </c>
      <c r="H3245" s="70">
        <v>2.5253000000000001</v>
      </c>
      <c r="I3245" s="73">
        <v>45769</v>
      </c>
      <c r="J3245" s="73">
        <v>46865</v>
      </c>
      <c r="K3245" s="69">
        <v>2.61</v>
      </c>
      <c r="L3245" s="68" t="s">
        <v>2609</v>
      </c>
      <c r="M3245" s="71">
        <v>4.5999999999999999E-3</v>
      </c>
      <c r="N3245" t="str">
        <f>_xll.IMDP("BND",D3245,$N$1,A3245)</f>
        <v>일반</v>
      </c>
      <c r="O3245">
        <f t="shared" si="50"/>
        <v>6.71186E-3</v>
      </c>
    </row>
    <row r="3246" spans="1:15" x14ac:dyDescent="0.3">
      <c r="A3246" s="73">
        <v>46311</v>
      </c>
      <c r="B3246" s="67" t="s">
        <v>2090</v>
      </c>
      <c r="C3246" s="68" t="s">
        <v>2811</v>
      </c>
      <c r="D3246" s="68" t="s">
        <v>7519</v>
      </c>
      <c r="E3246" s="67" t="s">
        <v>7520</v>
      </c>
      <c r="F3246" s="69">
        <v>4.258</v>
      </c>
      <c r="G3246" s="70">
        <v>3.3704999999999998</v>
      </c>
      <c r="H3246" s="70">
        <v>12.5945</v>
      </c>
      <c r="I3246" s="73">
        <v>45797</v>
      </c>
      <c r="J3246" s="73">
        <v>47623</v>
      </c>
      <c r="K3246" s="69">
        <v>2.76</v>
      </c>
      <c r="L3246" s="68" t="s">
        <v>2609</v>
      </c>
      <c r="M3246" s="71">
        <v>4.4000000000000003E-3</v>
      </c>
      <c r="N3246" t="str">
        <f>_xll.IMDP("BND",D3246,$N$1,A3246)</f>
        <v>일반</v>
      </c>
      <c r="O3246">
        <f t="shared" si="50"/>
        <v>1.48302E-2</v>
      </c>
    </row>
    <row r="3247" spans="1:15" x14ac:dyDescent="0.3">
      <c r="A3247" s="73">
        <v>46311</v>
      </c>
      <c r="B3247" s="67" t="s">
        <v>2090</v>
      </c>
      <c r="C3247" s="68" t="s">
        <v>2811</v>
      </c>
      <c r="D3247" s="68" t="s">
        <v>7521</v>
      </c>
      <c r="E3247" s="67" t="s">
        <v>7522</v>
      </c>
      <c r="F3247" s="69">
        <v>4.2610000000000001</v>
      </c>
      <c r="G3247" s="70">
        <v>3.4439000000000002</v>
      </c>
      <c r="H3247" s="70">
        <v>13.1204</v>
      </c>
      <c r="I3247" s="73">
        <v>45826</v>
      </c>
      <c r="J3247" s="73">
        <v>47652</v>
      </c>
      <c r="K3247" s="69">
        <v>2.82</v>
      </c>
      <c r="L3247" s="68" t="s">
        <v>2609</v>
      </c>
      <c r="M3247" s="71">
        <v>4.8999999999999998E-3</v>
      </c>
      <c r="N3247" t="str">
        <f>_xll.IMDP("BND",D3247,$N$1,A3247)</f>
        <v>일반</v>
      </c>
      <c r="O3247">
        <f t="shared" si="50"/>
        <v>1.6875109999999999E-2</v>
      </c>
    </row>
    <row r="3248" spans="1:15" x14ac:dyDescent="0.3">
      <c r="A3248" s="73">
        <v>46311</v>
      </c>
      <c r="B3248" s="67" t="s">
        <v>2090</v>
      </c>
      <c r="C3248" s="68" t="s">
        <v>2811</v>
      </c>
      <c r="D3248" s="68" t="s">
        <v>7523</v>
      </c>
      <c r="E3248" s="67" t="s">
        <v>7524</v>
      </c>
      <c r="F3248" s="69">
        <v>4.1150000000000002</v>
      </c>
      <c r="G3248" s="70">
        <v>1.6677999999999999</v>
      </c>
      <c r="H3248" s="70">
        <v>3.2305999999999999</v>
      </c>
      <c r="I3248" s="73">
        <v>45846</v>
      </c>
      <c r="J3248" s="73">
        <v>46942</v>
      </c>
      <c r="K3248" s="69">
        <v>2.69</v>
      </c>
      <c r="L3248" s="68" t="s">
        <v>2609</v>
      </c>
      <c r="M3248" s="71">
        <v>4.4999999999999997E-3</v>
      </c>
      <c r="N3248" t="str">
        <f>_xll.IMDP("BND",D3248,$N$1,A3248)</f>
        <v>일반</v>
      </c>
      <c r="O3248">
        <f t="shared" si="50"/>
        <v>7.5050999999999989E-3</v>
      </c>
    </row>
    <row r="3249" spans="1:15" x14ac:dyDescent="0.3">
      <c r="A3249" s="73">
        <v>46311</v>
      </c>
      <c r="B3249" s="67" t="s">
        <v>2090</v>
      </c>
      <c r="C3249" s="68" t="s">
        <v>2811</v>
      </c>
      <c r="D3249" s="68" t="s">
        <v>7525</v>
      </c>
      <c r="E3249" s="67" t="s">
        <v>7526</v>
      </c>
      <c r="F3249" s="69">
        <v>4.1340000000000003</v>
      </c>
      <c r="G3249" s="70">
        <v>1.7324999999999999</v>
      </c>
      <c r="H3249" s="70">
        <v>3.4847000000000001</v>
      </c>
      <c r="I3249" s="73">
        <v>45874</v>
      </c>
      <c r="J3249" s="73">
        <v>46970</v>
      </c>
      <c r="K3249" s="69">
        <v>2.62</v>
      </c>
      <c r="L3249" s="68" t="s">
        <v>2609</v>
      </c>
      <c r="M3249" s="71">
        <v>5.4000000000000003E-3</v>
      </c>
      <c r="N3249" t="str">
        <f>_xll.IMDP("BND",D3249,$N$1,A3249)</f>
        <v>일반</v>
      </c>
      <c r="O3249">
        <f t="shared" si="50"/>
        <v>9.355500000000001E-3</v>
      </c>
    </row>
    <row r="3250" spans="1:15" x14ac:dyDescent="0.3">
      <c r="A3250" s="73">
        <v>46311</v>
      </c>
      <c r="B3250" s="67" t="s">
        <v>2090</v>
      </c>
      <c r="C3250" s="68" t="s">
        <v>2811</v>
      </c>
      <c r="D3250" s="68" t="s">
        <v>7527</v>
      </c>
      <c r="E3250" s="67" t="s">
        <v>7528</v>
      </c>
      <c r="F3250" s="69">
        <v>4.1680000000000001</v>
      </c>
      <c r="G3250" s="70">
        <v>1.9184000000000001</v>
      </c>
      <c r="H3250" s="70">
        <v>4.2118000000000002</v>
      </c>
      <c r="I3250" s="73">
        <v>45944</v>
      </c>
      <c r="J3250" s="73">
        <v>47040</v>
      </c>
      <c r="K3250" s="69">
        <v>2.76</v>
      </c>
      <c r="L3250" s="68" t="s">
        <v>2609</v>
      </c>
      <c r="M3250" s="71">
        <v>6.7999999999999996E-3</v>
      </c>
      <c r="N3250" t="str">
        <f>_xll.IMDP("BND",D3250,$N$1,A3250)</f>
        <v>일반</v>
      </c>
      <c r="O3250">
        <f t="shared" si="50"/>
        <v>1.304512E-2</v>
      </c>
    </row>
    <row r="3251" spans="1:15" x14ac:dyDescent="0.3">
      <c r="A3251" s="73">
        <v>46311</v>
      </c>
      <c r="B3251" s="67" t="s">
        <v>2090</v>
      </c>
      <c r="C3251" s="68" t="s">
        <v>2811</v>
      </c>
      <c r="D3251" s="68" t="s">
        <v>7529</v>
      </c>
      <c r="E3251" s="67" t="s">
        <v>7530</v>
      </c>
      <c r="F3251" s="69">
        <v>4.0330000000000004</v>
      </c>
      <c r="G3251" s="70">
        <v>1.0601</v>
      </c>
      <c r="H3251" s="70">
        <v>1.3997999999999999</v>
      </c>
      <c r="I3251" s="73">
        <v>45982</v>
      </c>
      <c r="J3251" s="73">
        <v>46712</v>
      </c>
      <c r="K3251" s="69">
        <v>3.05</v>
      </c>
      <c r="L3251" s="68" t="s">
        <v>2609</v>
      </c>
      <c r="M3251" s="71">
        <v>2.3E-3</v>
      </c>
      <c r="N3251" t="str">
        <f>_xll.IMDP("BND",D3251,$N$1,A3251)</f>
        <v>일반</v>
      </c>
      <c r="O3251">
        <f t="shared" si="50"/>
        <v>2.43823E-3</v>
      </c>
    </row>
    <row r="3252" spans="1:15" x14ac:dyDescent="0.3">
      <c r="A3252" s="73">
        <v>46311</v>
      </c>
      <c r="B3252" s="67" t="s">
        <v>2090</v>
      </c>
      <c r="C3252" s="68" t="s">
        <v>2811</v>
      </c>
      <c r="D3252" s="68" t="s">
        <v>7531</v>
      </c>
      <c r="E3252" s="67" t="s">
        <v>7532</v>
      </c>
      <c r="F3252" s="69">
        <v>4.0510000000000002</v>
      </c>
      <c r="G3252" s="70">
        <v>1.2702</v>
      </c>
      <c r="H3252" s="70">
        <v>1.9552</v>
      </c>
      <c r="I3252" s="73">
        <v>46065</v>
      </c>
      <c r="J3252" s="73">
        <v>46794</v>
      </c>
      <c r="K3252" s="69">
        <v>3.41</v>
      </c>
      <c r="L3252" s="68" t="s">
        <v>2609</v>
      </c>
      <c r="M3252" s="71">
        <v>5.5999999999999999E-3</v>
      </c>
      <c r="N3252" t="str">
        <f>_xll.IMDP("BND",D3252,$N$1,A3252)</f>
        <v>일반</v>
      </c>
      <c r="O3252">
        <f t="shared" si="50"/>
        <v>7.1131199999999997E-3</v>
      </c>
    </row>
    <row r="3253" spans="1:15" x14ac:dyDescent="0.3">
      <c r="A3253" s="73">
        <v>46311</v>
      </c>
      <c r="B3253" s="67" t="s">
        <v>2090</v>
      </c>
      <c r="C3253" s="68" t="s">
        <v>2811</v>
      </c>
      <c r="D3253" s="68" t="s">
        <v>7533</v>
      </c>
      <c r="E3253" s="67" t="s">
        <v>7534</v>
      </c>
      <c r="F3253" s="69">
        <v>4.0670000000000002</v>
      </c>
      <c r="G3253" s="70">
        <v>1.3661000000000001</v>
      </c>
      <c r="H3253" s="70">
        <v>2.2323</v>
      </c>
      <c r="I3253" s="73">
        <v>46098</v>
      </c>
      <c r="J3253" s="73">
        <v>46829</v>
      </c>
      <c r="K3253" s="69">
        <v>3.47</v>
      </c>
      <c r="L3253" s="68" t="s">
        <v>2609</v>
      </c>
      <c r="M3253" s="71">
        <v>2.3E-3</v>
      </c>
      <c r="N3253" t="str">
        <f>_xll.IMDP("BND",D3253,$N$1,A3253)</f>
        <v>일반</v>
      </c>
      <c r="O3253">
        <f t="shared" si="50"/>
        <v>3.1420300000000001E-3</v>
      </c>
    </row>
    <row r="3254" spans="1:15" x14ac:dyDescent="0.3">
      <c r="A3254" s="73">
        <v>46311</v>
      </c>
      <c r="B3254" s="67" t="s">
        <v>2090</v>
      </c>
      <c r="C3254" s="68" t="s">
        <v>2811</v>
      </c>
      <c r="D3254" s="68" t="s">
        <v>7535</v>
      </c>
      <c r="E3254" s="67" t="s">
        <v>7536</v>
      </c>
      <c r="F3254" s="69">
        <v>4.0839999999999996</v>
      </c>
      <c r="G3254" s="70">
        <v>1.5018</v>
      </c>
      <c r="H3254" s="70">
        <v>2.6760999999999999</v>
      </c>
      <c r="I3254" s="73">
        <v>46154</v>
      </c>
      <c r="J3254" s="73">
        <v>46885</v>
      </c>
      <c r="K3254" s="69">
        <v>3.74</v>
      </c>
      <c r="L3254" s="68" t="s">
        <v>2609</v>
      </c>
      <c r="M3254" s="71">
        <v>4.5999999999999999E-3</v>
      </c>
      <c r="N3254" t="str">
        <f>_xll.IMDP("BND",D3254,$N$1,A3254)</f>
        <v>일반</v>
      </c>
      <c r="O3254">
        <f t="shared" si="50"/>
        <v>6.9082800000000001E-3</v>
      </c>
    </row>
    <row r="3255" spans="1:15" x14ac:dyDescent="0.3">
      <c r="A3255" s="73">
        <v>46311</v>
      </c>
      <c r="B3255" s="67" t="s">
        <v>2090</v>
      </c>
      <c r="C3255" s="68" t="s">
        <v>2811</v>
      </c>
      <c r="D3255" s="68" t="s">
        <v>14175</v>
      </c>
      <c r="E3255" s="67" t="s">
        <v>14176</v>
      </c>
      <c r="F3255" s="69">
        <v>4.2039999999999997</v>
      </c>
      <c r="G3255" s="70">
        <v>2.3155000000000001</v>
      </c>
      <c r="H3255" s="70">
        <v>6.0933000000000002</v>
      </c>
      <c r="I3255" s="73">
        <v>46212</v>
      </c>
      <c r="J3255" s="73">
        <v>47210</v>
      </c>
      <c r="K3255" s="69">
        <v>4.1399999999999997</v>
      </c>
      <c r="L3255" s="68" t="s">
        <v>2609</v>
      </c>
      <c r="M3255" s="71">
        <v>9.2999999999999992E-3</v>
      </c>
      <c r="N3255" t="str">
        <f>_xll.IMDP("BND",D3255,$N$1,A3255)</f>
        <v>일반</v>
      </c>
      <c r="O3255">
        <f t="shared" si="50"/>
        <v>2.1534149999999998E-2</v>
      </c>
    </row>
    <row r="3256" spans="1:15" x14ac:dyDescent="0.3">
      <c r="A3256" s="73">
        <v>46311</v>
      </c>
      <c r="B3256" s="67" t="s">
        <v>2090</v>
      </c>
      <c r="C3256" s="68" t="s">
        <v>2811</v>
      </c>
      <c r="D3256" s="68" t="s">
        <v>15074</v>
      </c>
      <c r="E3256" s="67" t="s">
        <v>15075</v>
      </c>
      <c r="F3256" s="69">
        <v>4.2300000000000004</v>
      </c>
      <c r="G3256" s="70">
        <v>2.6595</v>
      </c>
      <c r="H3256" s="70">
        <v>8.0181000000000004</v>
      </c>
      <c r="I3256" s="73">
        <v>46260</v>
      </c>
      <c r="J3256" s="73">
        <v>47356</v>
      </c>
      <c r="K3256" s="69">
        <v>4.2</v>
      </c>
      <c r="L3256" s="68" t="s">
        <v>2609</v>
      </c>
      <c r="M3256" s="71">
        <v>3.3E-3</v>
      </c>
      <c r="N3256" t="str">
        <f>_xll.IMDP("BND",D3256,$N$1,A3256)</f>
        <v>일반</v>
      </c>
      <c r="O3256">
        <f t="shared" si="50"/>
        <v>8.7763500000000005E-3</v>
      </c>
    </row>
    <row r="3257" spans="1:15" x14ac:dyDescent="0.3">
      <c r="A3257" s="73">
        <v>46311</v>
      </c>
      <c r="B3257" s="67" t="s">
        <v>2090</v>
      </c>
      <c r="C3257" s="68" t="s">
        <v>2811</v>
      </c>
      <c r="D3257" s="68" t="s">
        <v>15633</v>
      </c>
      <c r="E3257" s="67" t="s">
        <v>15634</v>
      </c>
      <c r="F3257" s="69">
        <v>4.2350000000000003</v>
      </c>
      <c r="G3257" s="70">
        <v>2.7040000000000002</v>
      </c>
      <c r="H3257" s="70">
        <v>8.2848000000000006</v>
      </c>
      <c r="I3257" s="73">
        <v>46281</v>
      </c>
      <c r="J3257" s="73">
        <v>47377</v>
      </c>
      <c r="K3257" s="69">
        <v>4.5199999999999996</v>
      </c>
      <c r="L3257" s="68" t="s">
        <v>2609</v>
      </c>
      <c r="M3257" s="71">
        <v>4.7000000000000002E-3</v>
      </c>
      <c r="N3257" t="str">
        <f>_xll.IMDP("BND",D3257,$N$1,A3257)</f>
        <v>일반</v>
      </c>
      <c r="O3257">
        <f t="shared" si="50"/>
        <v>1.2708800000000001E-2</v>
      </c>
    </row>
    <row r="3258" spans="1:15" x14ac:dyDescent="0.3">
      <c r="A3258" s="73">
        <v>46311</v>
      </c>
      <c r="B3258" s="67" t="s">
        <v>2090</v>
      </c>
      <c r="C3258" s="68" t="s">
        <v>2811</v>
      </c>
      <c r="D3258" s="68" t="s">
        <v>7537</v>
      </c>
      <c r="E3258" s="67" t="s">
        <v>7538</v>
      </c>
      <c r="F3258" s="69">
        <v>4.1900000000000004</v>
      </c>
      <c r="G3258" s="70">
        <v>2.1890999999999998</v>
      </c>
      <c r="H3258" s="70">
        <v>5.4314999999999998</v>
      </c>
      <c r="I3258" s="73">
        <v>43494</v>
      </c>
      <c r="J3258" s="73">
        <v>47147</v>
      </c>
      <c r="K3258" s="69">
        <v>2.2999999999999998</v>
      </c>
      <c r="L3258" s="68" t="s">
        <v>2609</v>
      </c>
      <c r="M3258" s="71">
        <v>6.7000000000000002E-3</v>
      </c>
      <c r="N3258" t="str">
        <f>_xll.IMDP("BND",D3258,$N$1,A3258)</f>
        <v>일반</v>
      </c>
      <c r="O3258">
        <f t="shared" si="50"/>
        <v>1.466697E-2</v>
      </c>
    </row>
    <row r="3259" spans="1:15" x14ac:dyDescent="0.3">
      <c r="A3259" s="73">
        <v>46311</v>
      </c>
      <c r="B3259" s="67" t="s">
        <v>2090</v>
      </c>
      <c r="C3259" s="68" t="s">
        <v>2811</v>
      </c>
      <c r="D3259" s="68" t="s">
        <v>7539</v>
      </c>
      <c r="E3259" s="67" t="s">
        <v>7540</v>
      </c>
      <c r="F3259" s="69">
        <v>4.2789999999999999</v>
      </c>
      <c r="G3259" s="70">
        <v>3.9977</v>
      </c>
      <c r="H3259" s="70">
        <v>17.429200000000002</v>
      </c>
      <c r="I3259" s="73">
        <v>44204</v>
      </c>
      <c r="J3259" s="73">
        <v>47856</v>
      </c>
      <c r="K3259" s="69">
        <v>2.06</v>
      </c>
      <c r="L3259" s="68" t="s">
        <v>2609</v>
      </c>
      <c r="M3259" s="71">
        <v>6.4000000000000003E-3</v>
      </c>
      <c r="N3259" t="str">
        <f>_xll.IMDP("BND",D3259,$N$1,A3259)</f>
        <v>일반</v>
      </c>
      <c r="O3259">
        <f t="shared" si="50"/>
        <v>2.5585280000000002E-2</v>
      </c>
    </row>
    <row r="3260" spans="1:15" x14ac:dyDescent="0.3">
      <c r="A3260" s="73">
        <v>46311</v>
      </c>
      <c r="B3260" s="67" t="s">
        <v>2090</v>
      </c>
      <c r="C3260" s="68" t="s">
        <v>2811</v>
      </c>
      <c r="D3260" s="68" t="s">
        <v>7541</v>
      </c>
      <c r="E3260" s="67" t="s">
        <v>7542</v>
      </c>
      <c r="F3260" s="69">
        <v>3.6989999999999998</v>
      </c>
      <c r="G3260" s="70">
        <v>0.4088</v>
      </c>
      <c r="H3260" s="70">
        <v>0.26889999999999997</v>
      </c>
      <c r="I3260" s="73">
        <v>45369</v>
      </c>
      <c r="J3260" s="73">
        <v>46464</v>
      </c>
      <c r="K3260" s="69">
        <v>3.69</v>
      </c>
      <c r="L3260" s="68" t="s">
        <v>2609</v>
      </c>
      <c r="M3260" s="71">
        <v>3.3E-3</v>
      </c>
      <c r="N3260" t="str">
        <f>_xll.IMDP("BND",D3260,$N$1,A3260)</f>
        <v>일반</v>
      </c>
      <c r="O3260">
        <f t="shared" si="50"/>
        <v>1.3490399999999999E-3</v>
      </c>
    </row>
    <row r="3261" spans="1:15" x14ac:dyDescent="0.3">
      <c r="A3261" s="73">
        <v>46311</v>
      </c>
      <c r="B3261" s="67" t="s">
        <v>2090</v>
      </c>
      <c r="C3261" s="68" t="s">
        <v>2811</v>
      </c>
      <c r="D3261" s="68" t="s">
        <v>7543</v>
      </c>
      <c r="E3261" s="67" t="s">
        <v>7544</v>
      </c>
      <c r="F3261" s="69">
        <v>3.8279999999999998</v>
      </c>
      <c r="G3261" s="70">
        <v>0.5585</v>
      </c>
      <c r="H3261" s="70">
        <v>0.45290000000000002</v>
      </c>
      <c r="I3261" s="73">
        <v>45426</v>
      </c>
      <c r="J3261" s="73">
        <v>46521</v>
      </c>
      <c r="K3261" s="69">
        <v>3.69</v>
      </c>
      <c r="L3261" s="68" t="s">
        <v>2609</v>
      </c>
      <c r="M3261" s="71">
        <v>2.8E-3</v>
      </c>
      <c r="N3261" t="str">
        <f>_xll.IMDP("BND",D3261,$N$1,A3261)</f>
        <v>일반</v>
      </c>
      <c r="O3261">
        <f t="shared" si="50"/>
        <v>1.5638E-3</v>
      </c>
    </row>
    <row r="3262" spans="1:15" x14ac:dyDescent="0.3">
      <c r="A3262" s="73">
        <v>46311</v>
      </c>
      <c r="B3262" s="67" t="s">
        <v>2090</v>
      </c>
      <c r="C3262" s="68" t="s">
        <v>2811</v>
      </c>
      <c r="D3262" s="68" t="s">
        <v>7545</v>
      </c>
      <c r="E3262" s="67" t="s">
        <v>7546</v>
      </c>
      <c r="F3262" s="69">
        <v>4.2560000000000002</v>
      </c>
      <c r="G3262" s="70">
        <v>3.2957999999999998</v>
      </c>
      <c r="H3262" s="70">
        <v>12.071400000000001</v>
      </c>
      <c r="I3262" s="73">
        <v>45769</v>
      </c>
      <c r="J3262" s="73">
        <v>47595</v>
      </c>
      <c r="K3262" s="69">
        <v>2.7</v>
      </c>
      <c r="L3262" s="68" t="s">
        <v>2609</v>
      </c>
      <c r="M3262" s="71">
        <v>2.2000000000000001E-3</v>
      </c>
      <c r="N3262" t="str">
        <f>_xll.IMDP("BND",D3262,$N$1,A3262)</f>
        <v>일반</v>
      </c>
      <c r="O3262">
        <f t="shared" si="50"/>
        <v>7.2507600000000002E-3</v>
      </c>
    </row>
    <row r="3263" spans="1:15" x14ac:dyDescent="0.3">
      <c r="A3263" s="73">
        <v>46311</v>
      </c>
      <c r="B3263" s="67" t="s">
        <v>2090</v>
      </c>
      <c r="C3263" s="68" t="s">
        <v>2811</v>
      </c>
      <c r="D3263" s="68" t="s">
        <v>7547</v>
      </c>
      <c r="E3263" s="67" t="s">
        <v>7548</v>
      </c>
      <c r="F3263" s="69">
        <v>4.2629999999999999</v>
      </c>
      <c r="G3263" s="70">
        <v>3.4992000000000001</v>
      </c>
      <c r="H3263" s="70">
        <v>13.5167</v>
      </c>
      <c r="I3263" s="73">
        <v>45846</v>
      </c>
      <c r="J3263" s="73">
        <v>47672</v>
      </c>
      <c r="K3263" s="69">
        <v>2.81</v>
      </c>
      <c r="L3263" s="68" t="s">
        <v>2609</v>
      </c>
      <c r="M3263" s="71">
        <v>2.2000000000000001E-3</v>
      </c>
      <c r="N3263" t="str">
        <f>_xll.IMDP("BND",D3263,$N$1,A3263)</f>
        <v>일반</v>
      </c>
      <c r="O3263">
        <f t="shared" si="50"/>
        <v>7.6982400000000003E-3</v>
      </c>
    </row>
    <row r="3264" spans="1:15" x14ac:dyDescent="0.3">
      <c r="A3264" s="73">
        <v>46311</v>
      </c>
      <c r="B3264" s="67" t="s">
        <v>2090</v>
      </c>
      <c r="C3264" s="68" t="s">
        <v>2811</v>
      </c>
      <c r="D3264" s="68" t="s">
        <v>7549</v>
      </c>
      <c r="E3264" s="67" t="s">
        <v>7550</v>
      </c>
      <c r="F3264" s="69">
        <v>4.0309999999999997</v>
      </c>
      <c r="G3264" s="70">
        <v>0.99760000000000004</v>
      </c>
      <c r="H3264" s="70">
        <v>1.2542</v>
      </c>
      <c r="I3264" s="73">
        <v>45958</v>
      </c>
      <c r="J3264" s="73">
        <v>46688</v>
      </c>
      <c r="K3264" s="69">
        <v>2.7</v>
      </c>
      <c r="L3264" s="68" t="s">
        <v>2609</v>
      </c>
      <c r="M3264" s="71">
        <v>2.3E-3</v>
      </c>
      <c r="N3264" t="str">
        <f>_xll.IMDP("BND",D3264,$N$1,A3264)</f>
        <v>일반</v>
      </c>
      <c r="O3264">
        <f t="shared" si="50"/>
        <v>2.2944800000000002E-3</v>
      </c>
    </row>
    <row r="3265" spans="1:15" x14ac:dyDescent="0.3">
      <c r="A3265" s="73">
        <v>46311</v>
      </c>
      <c r="B3265" s="67" t="s">
        <v>2090</v>
      </c>
      <c r="C3265" s="68" t="s">
        <v>2811</v>
      </c>
      <c r="D3265" s="68" t="s">
        <v>7551</v>
      </c>
      <c r="E3265" s="67" t="s">
        <v>7552</v>
      </c>
      <c r="F3265" s="69">
        <v>4.0869999999999997</v>
      </c>
      <c r="G3265" s="70">
        <v>1.5162</v>
      </c>
      <c r="H3265" s="70">
        <v>2.7246999999999999</v>
      </c>
      <c r="I3265" s="73">
        <v>46160</v>
      </c>
      <c r="J3265" s="73">
        <v>46891</v>
      </c>
      <c r="K3265" s="69">
        <v>3.89</v>
      </c>
      <c r="L3265" s="68" t="s">
        <v>2609</v>
      </c>
      <c r="M3265" s="71">
        <v>5.5999999999999999E-3</v>
      </c>
      <c r="N3265" t="str">
        <f>_xll.IMDP("BND",D3265,$N$1,A3265)</f>
        <v>일반</v>
      </c>
      <c r="O3265">
        <f t="shared" si="50"/>
        <v>8.4907200000000002E-3</v>
      </c>
    </row>
    <row r="3266" spans="1:15" x14ac:dyDescent="0.3">
      <c r="A3266" s="73">
        <v>46311</v>
      </c>
      <c r="B3266" s="67" t="s">
        <v>2090</v>
      </c>
      <c r="C3266" s="68" t="s">
        <v>2811</v>
      </c>
      <c r="D3266" s="68" t="s">
        <v>7553</v>
      </c>
      <c r="E3266" s="67" t="s">
        <v>7554</v>
      </c>
      <c r="F3266" s="69">
        <v>4.4109999999999996</v>
      </c>
      <c r="G3266" s="70">
        <v>8.2860999999999994</v>
      </c>
      <c r="H3266" s="70">
        <v>75.845399999999998</v>
      </c>
      <c r="I3266" s="73">
        <v>42418</v>
      </c>
      <c r="J3266" s="73">
        <v>49723</v>
      </c>
      <c r="K3266" s="69">
        <v>2.04</v>
      </c>
      <c r="L3266" s="68" t="s">
        <v>2609</v>
      </c>
      <c r="M3266" s="71">
        <v>3.8E-3</v>
      </c>
      <c r="N3266" t="str">
        <f>_xll.IMDP("BND",D3266,$N$1,A3266)</f>
        <v>일반</v>
      </c>
      <c r="O3266">
        <f t="shared" ref="O3266:O3329" si="51">M3266*G3266</f>
        <v>3.1487179999999997E-2</v>
      </c>
    </row>
    <row r="3267" spans="1:15" x14ac:dyDescent="0.3">
      <c r="A3267" s="73">
        <v>46311</v>
      </c>
      <c r="B3267" s="67" t="s">
        <v>2090</v>
      </c>
      <c r="C3267" s="68" t="s">
        <v>2811</v>
      </c>
      <c r="D3267" s="68" t="s">
        <v>7555</v>
      </c>
      <c r="E3267" s="67" t="s">
        <v>7556</v>
      </c>
      <c r="F3267" s="69">
        <v>4.4550000000000001</v>
      </c>
      <c r="G3267" s="70">
        <v>10.266400000000001</v>
      </c>
      <c r="H3267" s="70">
        <v>120.39360000000001</v>
      </c>
      <c r="I3267" s="73">
        <v>43494</v>
      </c>
      <c r="J3267" s="73">
        <v>50799</v>
      </c>
      <c r="K3267" s="69">
        <v>2.38</v>
      </c>
      <c r="L3267" s="68" t="s">
        <v>2609</v>
      </c>
      <c r="M3267" s="71">
        <v>3.3999999999999998E-3</v>
      </c>
      <c r="N3267" t="str">
        <f>_xll.IMDP("BND",D3267,$N$1,A3267)</f>
        <v>일반</v>
      </c>
      <c r="O3267">
        <f t="shared" si="51"/>
        <v>3.4905760000000001E-2</v>
      </c>
    </row>
    <row r="3268" spans="1:15" x14ac:dyDescent="0.3">
      <c r="A3268" s="73">
        <v>46311</v>
      </c>
      <c r="B3268" s="67" t="s">
        <v>2090</v>
      </c>
      <c r="C3268" s="68" t="s">
        <v>2811</v>
      </c>
      <c r="D3268" s="68" t="s">
        <v>7557</v>
      </c>
      <c r="E3268" s="67" t="s">
        <v>7558</v>
      </c>
      <c r="F3268" s="69">
        <v>4.57</v>
      </c>
      <c r="G3268" s="70">
        <v>17.259</v>
      </c>
      <c r="H3268" s="70">
        <v>372.68380000000002</v>
      </c>
      <c r="I3268" s="73">
        <v>44204</v>
      </c>
      <c r="J3268" s="73">
        <v>55159</v>
      </c>
      <c r="K3268" s="69">
        <v>2.0699999999999998</v>
      </c>
      <c r="L3268" s="68" t="s">
        <v>2609</v>
      </c>
      <c r="M3268" s="71">
        <v>2.8999999999999998E-3</v>
      </c>
      <c r="N3268" t="str">
        <f>_xll.IMDP("BND",D3268,$N$1,A3268)</f>
        <v>일반</v>
      </c>
      <c r="O3268">
        <f t="shared" si="51"/>
        <v>5.0051099999999994E-2</v>
      </c>
    </row>
    <row r="3269" spans="1:15" x14ac:dyDescent="0.3">
      <c r="A3269" s="73">
        <v>46311</v>
      </c>
      <c r="B3269" s="67" t="s">
        <v>2090</v>
      </c>
      <c r="C3269" s="68" t="s">
        <v>2811</v>
      </c>
      <c r="D3269" s="68" t="s">
        <v>7559</v>
      </c>
      <c r="E3269" s="67" t="s">
        <v>7560</v>
      </c>
      <c r="F3269" s="69">
        <v>4.2110000000000003</v>
      </c>
      <c r="G3269" s="70">
        <v>2.4215</v>
      </c>
      <c r="H3269" s="70">
        <v>6.6614000000000004</v>
      </c>
      <c r="I3269" s="73">
        <v>45426</v>
      </c>
      <c r="J3269" s="73">
        <v>47252</v>
      </c>
      <c r="K3269" s="69">
        <v>3.7</v>
      </c>
      <c r="L3269" s="68" t="s">
        <v>2609</v>
      </c>
      <c r="M3269" s="71">
        <v>2.8E-3</v>
      </c>
      <c r="N3269" t="str">
        <f>_xll.IMDP("BND",D3269,$N$1,A3269)</f>
        <v>일반</v>
      </c>
      <c r="O3269">
        <f t="shared" si="51"/>
        <v>6.7802000000000001E-3</v>
      </c>
    </row>
    <row r="3270" spans="1:15" x14ac:dyDescent="0.3">
      <c r="A3270" s="73">
        <v>46311</v>
      </c>
      <c r="B3270" s="67" t="s">
        <v>2090</v>
      </c>
      <c r="C3270" s="68" t="s">
        <v>2811</v>
      </c>
      <c r="D3270" s="68" t="s">
        <v>7561</v>
      </c>
      <c r="E3270" s="67" t="s">
        <v>7562</v>
      </c>
      <c r="F3270" s="69">
        <v>4.5609999999999999</v>
      </c>
      <c r="G3270" s="70">
        <v>17.3172</v>
      </c>
      <c r="H3270" s="70">
        <v>370.03199999999998</v>
      </c>
      <c r="I3270" s="73">
        <v>44027</v>
      </c>
      <c r="J3270" s="73">
        <v>54984</v>
      </c>
      <c r="K3270" s="69">
        <v>1.93</v>
      </c>
      <c r="L3270" s="68" t="s">
        <v>2609</v>
      </c>
      <c r="M3270" s="71">
        <v>1.4E-3</v>
      </c>
      <c r="N3270" t="str">
        <f>_xll.IMDP("BND",D3270,$N$1,A3270)</f>
        <v>일반</v>
      </c>
      <c r="O3270">
        <f t="shared" si="51"/>
        <v>2.4244079999999998E-2</v>
      </c>
    </row>
    <row r="3271" spans="1:15" x14ac:dyDescent="0.3">
      <c r="A3271" s="73">
        <v>46311</v>
      </c>
      <c r="B3271" s="67" t="s">
        <v>2090</v>
      </c>
      <c r="C3271" s="68" t="s">
        <v>2811</v>
      </c>
      <c r="D3271" s="68" t="s">
        <v>7563</v>
      </c>
      <c r="E3271" s="67" t="s">
        <v>7564</v>
      </c>
      <c r="F3271" s="69">
        <v>3.92</v>
      </c>
      <c r="G3271" s="70">
        <v>0.57740000000000002</v>
      </c>
      <c r="H3271" s="70">
        <v>0.88890000000000002</v>
      </c>
      <c r="I3271" s="73">
        <v>45803</v>
      </c>
      <c r="J3271" s="73">
        <v>46533</v>
      </c>
      <c r="K3271" s="69">
        <v>2.66</v>
      </c>
      <c r="L3271" s="68" t="s">
        <v>5494</v>
      </c>
      <c r="M3271" s="71">
        <v>3.7000000000000002E-3</v>
      </c>
      <c r="N3271" t="str">
        <f>_xll.IMDP("BND",D3271,$N$1,A3271)</f>
        <v>지방공기업</v>
      </c>
      <c r="O3271">
        <f t="shared" si="51"/>
        <v>2.1363800000000002E-3</v>
      </c>
    </row>
    <row r="3272" spans="1:15" x14ac:dyDescent="0.3">
      <c r="A3272" s="73">
        <v>46311</v>
      </c>
      <c r="B3272" s="67" t="s">
        <v>2090</v>
      </c>
      <c r="C3272" s="68" t="s">
        <v>2811</v>
      </c>
      <c r="D3272" s="68" t="s">
        <v>7565</v>
      </c>
      <c r="E3272" s="67" t="s">
        <v>7566</v>
      </c>
      <c r="F3272" s="69">
        <v>3.996</v>
      </c>
      <c r="G3272" s="70">
        <v>0.63749999999999996</v>
      </c>
      <c r="H3272" s="70">
        <v>1.0195000000000001</v>
      </c>
      <c r="I3272" s="73">
        <v>45826</v>
      </c>
      <c r="J3272" s="73">
        <v>46556</v>
      </c>
      <c r="K3272" s="69">
        <v>2.73</v>
      </c>
      <c r="L3272" s="68" t="s">
        <v>5494</v>
      </c>
      <c r="M3272" s="71">
        <v>4.5999999999999999E-3</v>
      </c>
      <c r="N3272" t="str">
        <f>_xll.IMDP("BND",D3272,$N$1,A3272)</f>
        <v>지방공기업</v>
      </c>
      <c r="O3272">
        <f t="shared" si="51"/>
        <v>2.9324999999999998E-3</v>
      </c>
    </row>
    <row r="3273" spans="1:15" x14ac:dyDescent="0.3">
      <c r="A3273" s="73">
        <v>46311</v>
      </c>
      <c r="B3273" s="67" t="s">
        <v>2090</v>
      </c>
      <c r="C3273" s="68" t="s">
        <v>2811</v>
      </c>
      <c r="D3273" s="68" t="s">
        <v>14823</v>
      </c>
      <c r="E3273" s="67" t="s">
        <v>14824</v>
      </c>
      <c r="F3273" s="69">
        <v>4.0869999999999997</v>
      </c>
      <c r="G3273" s="70">
        <v>0.77910000000000001</v>
      </c>
      <c r="H3273" s="70">
        <v>1.3554999999999999</v>
      </c>
      <c r="I3273" s="73">
        <v>46245</v>
      </c>
      <c r="J3273" s="73">
        <v>46610</v>
      </c>
      <c r="K3273" s="69">
        <v>3.93</v>
      </c>
      <c r="L3273" s="68" t="s">
        <v>5494</v>
      </c>
      <c r="M3273" s="71">
        <v>3.7000000000000002E-3</v>
      </c>
      <c r="N3273" t="str">
        <f>_xll.IMDP("BND",D3273,$N$1,A3273)</f>
        <v>지방공기업</v>
      </c>
      <c r="O3273">
        <f t="shared" si="51"/>
        <v>2.8826700000000004E-3</v>
      </c>
    </row>
    <row r="3274" spans="1:15" x14ac:dyDescent="0.3">
      <c r="A3274" s="73">
        <v>46311</v>
      </c>
      <c r="B3274" s="67" t="s">
        <v>2090</v>
      </c>
      <c r="C3274" s="68" t="s">
        <v>2811</v>
      </c>
      <c r="D3274" s="68" t="s">
        <v>7567</v>
      </c>
      <c r="E3274" s="67" t="s">
        <v>7568</v>
      </c>
      <c r="F3274" s="69">
        <v>3.9510000000000001</v>
      </c>
      <c r="G3274" s="70">
        <v>0.60089999999999999</v>
      </c>
      <c r="H3274" s="70">
        <v>0.93920000000000003</v>
      </c>
      <c r="I3274" s="73">
        <v>46177</v>
      </c>
      <c r="J3274" s="73">
        <v>46542</v>
      </c>
      <c r="K3274" s="69">
        <v>3.7</v>
      </c>
      <c r="L3274" s="68" t="s">
        <v>5494</v>
      </c>
      <c r="M3274" s="71">
        <v>3.8E-3</v>
      </c>
      <c r="N3274" t="str">
        <f>_xll.IMDP("BND",D3274,$N$1,A3274)</f>
        <v>지방공기업</v>
      </c>
      <c r="O3274">
        <f t="shared" si="51"/>
        <v>2.28342E-3</v>
      </c>
    </row>
    <row r="3275" spans="1:15" x14ac:dyDescent="0.3">
      <c r="A3275" s="73">
        <v>46311</v>
      </c>
      <c r="B3275" s="67" t="s">
        <v>2090</v>
      </c>
      <c r="C3275" s="68" t="s">
        <v>2811</v>
      </c>
      <c r="D3275" s="68" t="s">
        <v>7569</v>
      </c>
      <c r="E3275" s="67" t="s">
        <v>7570</v>
      </c>
      <c r="F3275" s="69">
        <v>4.0650000000000004</v>
      </c>
      <c r="G3275" s="70">
        <v>0.71609999999999996</v>
      </c>
      <c r="H3275" s="70">
        <v>1.2009000000000001</v>
      </c>
      <c r="I3275" s="73">
        <v>45856</v>
      </c>
      <c r="J3275" s="73">
        <v>46586</v>
      </c>
      <c r="K3275" s="69">
        <v>2.71</v>
      </c>
      <c r="L3275" s="68" t="s">
        <v>5494</v>
      </c>
      <c r="M3275" s="71">
        <v>2.3E-3</v>
      </c>
      <c r="N3275" t="str">
        <f>_xll.IMDP("BND",D3275,$N$1,A3275)</f>
        <v>지방공기업</v>
      </c>
      <c r="O3275">
        <f t="shared" si="51"/>
        <v>1.6470299999999998E-3</v>
      </c>
    </row>
    <row r="3276" spans="1:15" x14ac:dyDescent="0.3">
      <c r="A3276" s="73">
        <v>46311</v>
      </c>
      <c r="B3276" s="67" t="s">
        <v>2090</v>
      </c>
      <c r="C3276" s="68" t="s">
        <v>2811</v>
      </c>
      <c r="D3276" s="68" t="s">
        <v>7571</v>
      </c>
      <c r="E3276" s="67" t="s">
        <v>7572</v>
      </c>
      <c r="F3276" s="69">
        <v>3.8740000000000001</v>
      </c>
      <c r="G3276" s="70">
        <v>0.46110000000000001</v>
      </c>
      <c r="H3276" s="70">
        <v>0.32719999999999999</v>
      </c>
      <c r="I3276" s="73">
        <v>45754</v>
      </c>
      <c r="J3276" s="73">
        <v>46484</v>
      </c>
      <c r="K3276" s="69">
        <v>3</v>
      </c>
      <c r="L3276" s="68" t="s">
        <v>5494</v>
      </c>
      <c r="M3276" s="71">
        <v>3.2000000000000002E-3</v>
      </c>
      <c r="N3276" t="str">
        <f>_xll.IMDP("BND",D3276,$N$1,A3276)</f>
        <v>지방공기업</v>
      </c>
      <c r="O3276">
        <f t="shared" si="51"/>
        <v>1.4755200000000001E-3</v>
      </c>
    </row>
    <row r="3277" spans="1:15" x14ac:dyDescent="0.3">
      <c r="A3277" s="73">
        <v>46311</v>
      </c>
      <c r="B3277" s="67" t="s">
        <v>2090</v>
      </c>
      <c r="C3277" s="68" t="s">
        <v>2811</v>
      </c>
      <c r="D3277" s="68" t="s">
        <v>7573</v>
      </c>
      <c r="E3277" s="67" t="s">
        <v>7574</v>
      </c>
      <c r="F3277" s="69">
        <v>3.5680000000000001</v>
      </c>
      <c r="G3277" s="70">
        <v>0.28910000000000002</v>
      </c>
      <c r="H3277" s="70">
        <v>0.15559999999999999</v>
      </c>
      <c r="I3277" s="73">
        <v>45692</v>
      </c>
      <c r="J3277" s="73">
        <v>46422</v>
      </c>
      <c r="K3277" s="69">
        <v>2.95</v>
      </c>
      <c r="L3277" s="68" t="s">
        <v>5494</v>
      </c>
      <c r="M3277" s="71">
        <v>6.4999999999999997E-3</v>
      </c>
      <c r="N3277" t="str">
        <f>_xll.IMDP("BND",D3277,$N$1,A3277)</f>
        <v>지방공기업</v>
      </c>
      <c r="O3277">
        <f t="shared" si="51"/>
        <v>1.87915E-3</v>
      </c>
    </row>
    <row r="3278" spans="1:15" x14ac:dyDescent="0.3">
      <c r="A3278" s="73">
        <v>46311</v>
      </c>
      <c r="B3278" s="67" t="s">
        <v>2090</v>
      </c>
      <c r="C3278" s="68" t="s">
        <v>2811</v>
      </c>
      <c r="D3278" s="68" t="s">
        <v>7575</v>
      </c>
      <c r="E3278" s="67" t="s">
        <v>7576</v>
      </c>
      <c r="F3278" s="69">
        <v>4.1639999999999997</v>
      </c>
      <c r="G3278" s="70">
        <v>1.3534999999999999</v>
      </c>
      <c r="H3278" s="70">
        <v>2.1960000000000002</v>
      </c>
      <c r="I3278" s="73">
        <v>46094</v>
      </c>
      <c r="J3278" s="73">
        <v>46825</v>
      </c>
      <c r="K3278" s="69">
        <v>3.63</v>
      </c>
      <c r="L3278" s="68" t="s">
        <v>5494</v>
      </c>
      <c r="M3278" s="71">
        <v>6.0000000000000001E-3</v>
      </c>
      <c r="N3278" t="str">
        <f>_xll.IMDP("BND",D3278,$N$1,A3278)</f>
        <v>지방공기업</v>
      </c>
      <c r="O3278">
        <f t="shared" si="51"/>
        <v>8.1209999999999997E-3</v>
      </c>
    </row>
    <row r="3279" spans="1:15" x14ac:dyDescent="0.3">
      <c r="A3279" s="73">
        <v>46311</v>
      </c>
      <c r="B3279" s="67" t="s">
        <v>2090</v>
      </c>
      <c r="C3279" s="68" t="s">
        <v>2811</v>
      </c>
      <c r="D3279" s="68" t="s">
        <v>857</v>
      </c>
      <c r="E3279" s="67" t="s">
        <v>859</v>
      </c>
      <c r="F3279" s="69">
        <v>4.343</v>
      </c>
      <c r="G3279" s="70">
        <v>1.8669</v>
      </c>
      <c r="H3279" s="70">
        <v>4.0057</v>
      </c>
      <c r="I3279" s="73">
        <v>45926</v>
      </c>
      <c r="J3279" s="73">
        <v>47022</v>
      </c>
      <c r="K3279" s="69">
        <v>2.85</v>
      </c>
      <c r="L3279" s="68" t="s">
        <v>5494</v>
      </c>
      <c r="M3279" s="71">
        <v>3.0999999999999999E-3</v>
      </c>
      <c r="N3279" t="str">
        <f>_xll.IMDP("BND",D3279,$N$1,A3279)</f>
        <v>지방공기업</v>
      </c>
      <c r="O3279">
        <f t="shared" si="51"/>
        <v>5.7873899999999999E-3</v>
      </c>
    </row>
    <row r="3280" spans="1:15" x14ac:dyDescent="0.3">
      <c r="A3280" s="73">
        <v>46311</v>
      </c>
      <c r="B3280" s="67" t="s">
        <v>2090</v>
      </c>
      <c r="C3280" s="68" t="s">
        <v>2811</v>
      </c>
      <c r="D3280" s="68" t="s">
        <v>7577</v>
      </c>
      <c r="E3280" s="67" t="s">
        <v>7578</v>
      </c>
      <c r="F3280" s="69">
        <v>4.43</v>
      </c>
      <c r="G3280" s="70">
        <v>17.709199999999999</v>
      </c>
      <c r="H3280" s="70">
        <v>379.3974</v>
      </c>
      <c r="I3280" s="73">
        <v>43937</v>
      </c>
      <c r="J3280" s="73">
        <v>54894</v>
      </c>
      <c r="K3280" s="69">
        <v>1.7</v>
      </c>
      <c r="L3280" s="68" t="s">
        <v>2609</v>
      </c>
      <c r="M3280" s="71">
        <v>2.8E-3</v>
      </c>
      <c r="N3280" t="str">
        <f>_xll.IMDP("BND",D3280,$N$1,A3280)</f>
        <v>일반</v>
      </c>
      <c r="O3280">
        <f t="shared" si="51"/>
        <v>4.958576E-2</v>
      </c>
    </row>
    <row r="3281" spans="1:15" x14ac:dyDescent="0.3">
      <c r="A3281" s="73">
        <v>46311</v>
      </c>
      <c r="B3281" s="67" t="s">
        <v>2090</v>
      </c>
      <c r="C3281" s="68" t="s">
        <v>2811</v>
      </c>
      <c r="D3281" s="68" t="s">
        <v>7579</v>
      </c>
      <c r="E3281" s="67" t="s">
        <v>7580</v>
      </c>
      <c r="F3281" s="69">
        <v>4.4320000000000004</v>
      </c>
      <c r="G3281" s="70">
        <v>17.800599999999999</v>
      </c>
      <c r="H3281" s="70">
        <v>384.14030000000002</v>
      </c>
      <c r="I3281" s="73">
        <v>43998</v>
      </c>
      <c r="J3281" s="73">
        <v>54955</v>
      </c>
      <c r="K3281" s="69">
        <v>1.67</v>
      </c>
      <c r="L3281" s="68" t="s">
        <v>2609</v>
      </c>
      <c r="M3281" s="71">
        <v>3.5999999999999999E-3</v>
      </c>
      <c r="N3281" t="str">
        <f>_xll.IMDP("BND",D3281,$N$1,A3281)</f>
        <v>일반</v>
      </c>
      <c r="O3281">
        <f t="shared" si="51"/>
        <v>6.4082159999999999E-2</v>
      </c>
    </row>
    <row r="3282" spans="1:15" x14ac:dyDescent="0.3">
      <c r="A3282" s="73">
        <v>46311</v>
      </c>
      <c r="B3282" s="67" t="s">
        <v>2090</v>
      </c>
      <c r="C3282" s="68" t="s">
        <v>2811</v>
      </c>
      <c r="D3282" s="68" t="s">
        <v>7581</v>
      </c>
      <c r="E3282" s="67" t="s">
        <v>7582</v>
      </c>
      <c r="F3282" s="69">
        <v>4.4370000000000003</v>
      </c>
      <c r="G3282" s="70">
        <v>17.868500000000001</v>
      </c>
      <c r="H3282" s="70">
        <v>390.37880000000001</v>
      </c>
      <c r="I3282" s="73">
        <v>44131</v>
      </c>
      <c r="J3282" s="73">
        <v>55088</v>
      </c>
      <c r="K3282" s="69">
        <v>1.69</v>
      </c>
      <c r="L3282" s="68" t="s">
        <v>2609</v>
      </c>
      <c r="M3282" s="71">
        <v>3.0000000000000001E-3</v>
      </c>
      <c r="N3282" t="str">
        <f>_xll.IMDP("BND",D3282,$N$1,A3282)</f>
        <v>일반</v>
      </c>
      <c r="O3282">
        <f t="shared" si="51"/>
        <v>5.3605500000000007E-2</v>
      </c>
    </row>
    <row r="3283" spans="1:15" x14ac:dyDescent="0.3">
      <c r="A3283" s="73">
        <v>46311</v>
      </c>
      <c r="B3283" s="67" t="s">
        <v>2090</v>
      </c>
      <c r="C3283" s="68" t="s">
        <v>2811</v>
      </c>
      <c r="D3283" s="68" t="s">
        <v>7583</v>
      </c>
      <c r="E3283" s="67" t="s">
        <v>7584</v>
      </c>
      <c r="F3283" s="69">
        <v>4.4249999999999998</v>
      </c>
      <c r="G3283" s="70">
        <v>16.630500000000001</v>
      </c>
      <c r="H3283" s="70">
        <v>338.0917</v>
      </c>
      <c r="I3283" s="73">
        <v>43552</v>
      </c>
      <c r="J3283" s="73">
        <v>54510</v>
      </c>
      <c r="K3283" s="69">
        <v>2.0099999999999998</v>
      </c>
      <c r="L3283" s="68" t="s">
        <v>2609</v>
      </c>
      <c r="M3283" s="71">
        <v>9.1000000000000004E-3</v>
      </c>
      <c r="N3283" t="str">
        <f>_xll.IMDP("BND",D3283,$N$1,A3283)</f>
        <v>일반</v>
      </c>
      <c r="O3283">
        <f t="shared" si="51"/>
        <v>0.15133755000000002</v>
      </c>
    </row>
    <row r="3284" spans="1:15" x14ac:dyDescent="0.3">
      <c r="A3284" s="73">
        <v>46311</v>
      </c>
      <c r="B3284" s="67" t="s">
        <v>2090</v>
      </c>
      <c r="C3284" s="68" t="s">
        <v>2811</v>
      </c>
      <c r="D3284" s="68" t="s">
        <v>7585</v>
      </c>
      <c r="E3284" s="67" t="s">
        <v>7586</v>
      </c>
      <c r="F3284" s="69">
        <v>4.4240000000000004</v>
      </c>
      <c r="G3284" s="70">
        <v>17.805199999999999</v>
      </c>
      <c r="H3284" s="70">
        <v>376.97379999999998</v>
      </c>
      <c r="I3284" s="73">
        <v>43735</v>
      </c>
      <c r="J3284" s="73">
        <v>54693</v>
      </c>
      <c r="K3284" s="69">
        <v>1.5</v>
      </c>
      <c r="L3284" s="68" t="s">
        <v>2609</v>
      </c>
      <c r="M3284" s="71">
        <v>4.4999999999999997E-3</v>
      </c>
      <c r="N3284" t="str">
        <f>_xll.IMDP("BND",D3284,$N$1,A3284)</f>
        <v>일반</v>
      </c>
      <c r="O3284">
        <f t="shared" si="51"/>
        <v>8.0123399999999997E-2</v>
      </c>
    </row>
    <row r="3285" spans="1:15" x14ac:dyDescent="0.3">
      <c r="A3285" s="73">
        <v>46311</v>
      </c>
      <c r="B3285" s="67" t="s">
        <v>2090</v>
      </c>
      <c r="C3285" s="68" t="s">
        <v>2811</v>
      </c>
      <c r="D3285" s="68" t="s">
        <v>7587</v>
      </c>
      <c r="E3285" s="67" t="s">
        <v>7588</v>
      </c>
      <c r="F3285" s="69">
        <v>4.4320000000000004</v>
      </c>
      <c r="G3285" s="70">
        <v>17.895499999999998</v>
      </c>
      <c r="H3285" s="70">
        <v>386.61919999999998</v>
      </c>
      <c r="I3285" s="73">
        <v>43973</v>
      </c>
      <c r="J3285" s="73">
        <v>54930</v>
      </c>
      <c r="K3285" s="69">
        <v>1.59</v>
      </c>
      <c r="L3285" s="68" t="s">
        <v>2609</v>
      </c>
      <c r="M3285" s="71">
        <v>1.6000000000000001E-3</v>
      </c>
      <c r="N3285" t="str">
        <f>_xll.IMDP("BND",D3285,$N$1,A3285)</f>
        <v>일반</v>
      </c>
      <c r="O3285">
        <f t="shared" si="51"/>
        <v>2.86328E-2</v>
      </c>
    </row>
    <row r="3286" spans="1:15" x14ac:dyDescent="0.3">
      <c r="A3286" s="73">
        <v>46311</v>
      </c>
      <c r="B3286" s="67" t="s">
        <v>2090</v>
      </c>
      <c r="C3286" s="68" t="s">
        <v>2811</v>
      </c>
      <c r="D3286" s="68" t="s">
        <v>7589</v>
      </c>
      <c r="E3286" s="67" t="s">
        <v>7590</v>
      </c>
      <c r="F3286" s="69">
        <v>4.4249999999999998</v>
      </c>
      <c r="G3286" s="70">
        <v>17.621300000000002</v>
      </c>
      <c r="H3286" s="70">
        <v>373.77699999999999</v>
      </c>
      <c r="I3286" s="73">
        <v>43810</v>
      </c>
      <c r="J3286" s="73">
        <v>54768</v>
      </c>
      <c r="K3286" s="69">
        <v>1.63</v>
      </c>
      <c r="L3286" s="68" t="s">
        <v>2609</v>
      </c>
      <c r="M3286" s="71">
        <v>4.7000000000000002E-3</v>
      </c>
      <c r="N3286" t="str">
        <f>_xll.IMDP("BND",D3286,$N$1,A3286)</f>
        <v>일반</v>
      </c>
      <c r="O3286">
        <f t="shared" si="51"/>
        <v>8.2820110000000016E-2</v>
      </c>
    </row>
    <row r="3287" spans="1:15" x14ac:dyDescent="0.3">
      <c r="A3287" s="73">
        <v>46311</v>
      </c>
      <c r="B3287" s="67" t="s">
        <v>2090</v>
      </c>
      <c r="C3287" s="68" t="s">
        <v>2811</v>
      </c>
      <c r="D3287" s="68" t="s">
        <v>7591</v>
      </c>
      <c r="E3287" s="67" t="s">
        <v>7592</v>
      </c>
      <c r="F3287" s="69">
        <v>3.9</v>
      </c>
      <c r="G3287" s="70">
        <v>0.53520000000000001</v>
      </c>
      <c r="H3287" s="70">
        <v>0.42099999999999999</v>
      </c>
      <c r="I3287" s="73">
        <v>45785</v>
      </c>
      <c r="J3287" s="73">
        <v>46514</v>
      </c>
      <c r="K3287" s="69">
        <v>2.73</v>
      </c>
      <c r="L3287" s="68" t="s">
        <v>5494</v>
      </c>
      <c r="M3287" s="71">
        <v>2.3E-3</v>
      </c>
      <c r="N3287" t="str">
        <f>_xll.IMDP("BND",D3287,$N$1,A3287)</f>
        <v>지방공기업</v>
      </c>
      <c r="O3287">
        <f t="shared" si="51"/>
        <v>1.2309599999999999E-3</v>
      </c>
    </row>
    <row r="3288" spans="1:15" x14ac:dyDescent="0.3">
      <c r="A3288" s="73">
        <v>46311</v>
      </c>
      <c r="B3288" s="67" t="s">
        <v>2090</v>
      </c>
      <c r="C3288" s="68" t="s">
        <v>2811</v>
      </c>
      <c r="D3288" s="68" t="s">
        <v>7593</v>
      </c>
      <c r="E3288" s="67" t="s">
        <v>7594</v>
      </c>
      <c r="F3288" s="69">
        <v>4.1710000000000003</v>
      </c>
      <c r="G3288" s="70">
        <v>1.032</v>
      </c>
      <c r="H3288" s="70">
        <v>1.3345</v>
      </c>
      <c r="I3288" s="73">
        <v>45972</v>
      </c>
      <c r="J3288" s="73">
        <v>46702</v>
      </c>
      <c r="K3288" s="69">
        <v>3.19</v>
      </c>
      <c r="L3288" s="68" t="s">
        <v>5494</v>
      </c>
      <c r="M3288" s="71">
        <v>2.3E-3</v>
      </c>
      <c r="N3288" t="str">
        <f>_xll.IMDP("BND",D3288,$N$1,A3288)</f>
        <v>지방공기업</v>
      </c>
      <c r="O3288">
        <f t="shared" si="51"/>
        <v>2.3736E-3</v>
      </c>
    </row>
    <row r="3289" spans="1:15" x14ac:dyDescent="0.3">
      <c r="A3289" s="73">
        <v>46311</v>
      </c>
      <c r="B3289" s="67" t="s">
        <v>2090</v>
      </c>
      <c r="C3289" s="68" t="s">
        <v>2811</v>
      </c>
      <c r="D3289" s="68" t="s">
        <v>7595</v>
      </c>
      <c r="E3289" s="67" t="s">
        <v>7596</v>
      </c>
      <c r="F3289" s="69">
        <v>4.2549999999999999</v>
      </c>
      <c r="G3289" s="70">
        <v>1.9280999999999999</v>
      </c>
      <c r="H3289" s="70">
        <v>4.2778</v>
      </c>
      <c r="I3289" s="73">
        <v>45953</v>
      </c>
      <c r="J3289" s="73">
        <v>47049</v>
      </c>
      <c r="K3289" s="69">
        <v>2.77</v>
      </c>
      <c r="L3289" s="68" t="s">
        <v>5494</v>
      </c>
      <c r="M3289" s="71">
        <v>2.3E-3</v>
      </c>
      <c r="N3289" t="str">
        <f>_xll.IMDP("BND",D3289,$N$1,A3289)</f>
        <v>지방공기업</v>
      </c>
      <c r="O3289">
        <f t="shared" si="51"/>
        <v>4.4346300000000002E-3</v>
      </c>
    </row>
    <row r="3290" spans="1:15" x14ac:dyDescent="0.3">
      <c r="A3290" s="73">
        <v>46311</v>
      </c>
      <c r="B3290" s="67" t="s">
        <v>2090</v>
      </c>
      <c r="C3290" s="68" t="s">
        <v>2811</v>
      </c>
      <c r="D3290" s="68" t="s">
        <v>7597</v>
      </c>
      <c r="E3290" s="67" t="s">
        <v>7598</v>
      </c>
      <c r="F3290" s="69">
        <v>4.0090000000000003</v>
      </c>
      <c r="G3290" s="70">
        <v>0.91120000000000001</v>
      </c>
      <c r="H3290" s="70">
        <v>1.0589</v>
      </c>
      <c r="I3290" s="73">
        <v>44096</v>
      </c>
      <c r="J3290" s="73">
        <v>46652</v>
      </c>
      <c r="K3290" s="69">
        <v>1.46</v>
      </c>
      <c r="L3290" s="68" t="s">
        <v>2609</v>
      </c>
      <c r="M3290" s="71">
        <v>2.7000000000000001E-3</v>
      </c>
      <c r="N3290" t="str">
        <f>_xll.IMDP("BND",D3290,$N$1,A3290)</f>
        <v>일반</v>
      </c>
      <c r="O3290">
        <f t="shared" si="51"/>
        <v>2.4602400000000003E-3</v>
      </c>
    </row>
    <row r="3291" spans="1:15" x14ac:dyDescent="0.3">
      <c r="A3291" s="73">
        <v>46311</v>
      </c>
      <c r="B3291" s="67" t="s">
        <v>2090</v>
      </c>
      <c r="C3291" s="68" t="s">
        <v>2811</v>
      </c>
      <c r="D3291" s="68" t="s">
        <v>7599</v>
      </c>
      <c r="E3291" s="67" t="s">
        <v>7600</v>
      </c>
      <c r="F3291" s="69">
        <v>4.1509999999999998</v>
      </c>
      <c r="G3291" s="70">
        <v>1.9228000000000001</v>
      </c>
      <c r="H3291" s="70">
        <v>4.2774999999999999</v>
      </c>
      <c r="I3291" s="73">
        <v>44488</v>
      </c>
      <c r="J3291" s="73">
        <v>47045</v>
      </c>
      <c r="K3291" s="69">
        <v>2.54</v>
      </c>
      <c r="L3291" s="68" t="s">
        <v>2609</v>
      </c>
      <c r="M3291" s="71">
        <v>3.2000000000000002E-3</v>
      </c>
      <c r="N3291" t="str">
        <f>_xll.IMDP("BND",D3291,$N$1,A3291)</f>
        <v>일반</v>
      </c>
      <c r="O3291">
        <f t="shared" si="51"/>
        <v>6.1529600000000007E-3</v>
      </c>
    </row>
    <row r="3292" spans="1:15" x14ac:dyDescent="0.3">
      <c r="A3292" s="73">
        <v>46311</v>
      </c>
      <c r="B3292" s="67" t="s">
        <v>2090</v>
      </c>
      <c r="C3292" s="68" t="s">
        <v>2811</v>
      </c>
      <c r="D3292" s="68" t="s">
        <v>7601</v>
      </c>
      <c r="E3292" s="67" t="s">
        <v>7602</v>
      </c>
      <c r="F3292" s="69">
        <v>3.8839999999999999</v>
      </c>
      <c r="G3292" s="70">
        <v>0.62670000000000003</v>
      </c>
      <c r="H3292" s="70">
        <v>0.55089999999999995</v>
      </c>
      <c r="I3292" s="73">
        <v>44721</v>
      </c>
      <c r="J3292" s="73">
        <v>46547</v>
      </c>
      <c r="K3292" s="69">
        <v>3.94</v>
      </c>
      <c r="L3292" s="68" t="s">
        <v>2609</v>
      </c>
      <c r="M3292" s="71">
        <v>5.5999999999999999E-3</v>
      </c>
      <c r="N3292" t="str">
        <f>_xll.IMDP("BND",D3292,$N$1,A3292)</f>
        <v>일반</v>
      </c>
      <c r="O3292">
        <f t="shared" si="51"/>
        <v>3.5095200000000003E-3</v>
      </c>
    </row>
    <row r="3293" spans="1:15" x14ac:dyDescent="0.3">
      <c r="A3293" s="73">
        <v>46311</v>
      </c>
      <c r="B3293" s="67" t="s">
        <v>2090</v>
      </c>
      <c r="C3293" s="68" t="s">
        <v>2811</v>
      </c>
      <c r="D3293" s="68" t="s">
        <v>7603</v>
      </c>
      <c r="E3293" s="67" t="s">
        <v>7604</v>
      </c>
      <c r="F3293" s="69">
        <v>4.0890000000000004</v>
      </c>
      <c r="G3293" s="70">
        <v>1.5825</v>
      </c>
      <c r="H3293" s="70">
        <v>2.9491999999999998</v>
      </c>
      <c r="I3293" s="73">
        <v>45090</v>
      </c>
      <c r="J3293" s="73">
        <v>46917</v>
      </c>
      <c r="K3293" s="69">
        <v>4.1100000000000003</v>
      </c>
      <c r="L3293" s="68" t="s">
        <v>2609</v>
      </c>
      <c r="M3293" s="71">
        <v>5.5999999999999999E-3</v>
      </c>
      <c r="N3293" t="str">
        <f>_xll.IMDP("BND",D3293,$N$1,A3293)</f>
        <v>일반</v>
      </c>
      <c r="O3293">
        <f t="shared" si="51"/>
        <v>8.8620000000000001E-3</v>
      </c>
    </row>
    <row r="3294" spans="1:15" x14ac:dyDescent="0.3">
      <c r="A3294" s="73">
        <v>46311</v>
      </c>
      <c r="B3294" s="67" t="s">
        <v>2090</v>
      </c>
      <c r="C3294" s="68" t="s">
        <v>2811</v>
      </c>
      <c r="D3294" s="68" t="s">
        <v>7605</v>
      </c>
      <c r="E3294" s="67" t="s">
        <v>7606</v>
      </c>
      <c r="F3294" s="69">
        <v>4.0010000000000003</v>
      </c>
      <c r="G3294" s="70">
        <v>0.86960000000000004</v>
      </c>
      <c r="H3294" s="70">
        <v>0.97809999999999997</v>
      </c>
      <c r="I3294" s="73">
        <v>45544</v>
      </c>
      <c r="J3294" s="73">
        <v>46639</v>
      </c>
      <c r="K3294" s="69">
        <v>3.18</v>
      </c>
      <c r="L3294" s="68" t="s">
        <v>2609</v>
      </c>
      <c r="M3294" s="71">
        <v>2.8E-3</v>
      </c>
      <c r="N3294" t="str">
        <f>_xll.IMDP("BND",D3294,$N$1,A3294)</f>
        <v>일반</v>
      </c>
      <c r="O3294">
        <f t="shared" si="51"/>
        <v>2.4348799999999999E-3</v>
      </c>
    </row>
    <row r="3295" spans="1:15" x14ac:dyDescent="0.3">
      <c r="A3295" s="73">
        <v>46311</v>
      </c>
      <c r="B3295" s="67" t="s">
        <v>2090</v>
      </c>
      <c r="C3295" s="68" t="s">
        <v>2811</v>
      </c>
      <c r="D3295" s="68" t="s">
        <v>7607</v>
      </c>
      <c r="E3295" s="67" t="s">
        <v>7608</v>
      </c>
      <c r="F3295" s="69">
        <v>4.0170000000000003</v>
      </c>
      <c r="G3295" s="70">
        <v>0.9839</v>
      </c>
      <c r="H3295" s="70">
        <v>1.2258</v>
      </c>
      <c r="I3295" s="73">
        <v>45589</v>
      </c>
      <c r="J3295" s="73">
        <v>46684</v>
      </c>
      <c r="K3295" s="69">
        <v>3.2</v>
      </c>
      <c r="L3295" s="68" t="s">
        <v>2609</v>
      </c>
      <c r="M3295" s="71">
        <v>3.2000000000000002E-3</v>
      </c>
      <c r="N3295" t="str">
        <f>_xll.IMDP("BND",D3295,$N$1,A3295)</f>
        <v>일반</v>
      </c>
      <c r="O3295">
        <f t="shared" si="51"/>
        <v>3.1484799999999999E-3</v>
      </c>
    </row>
    <row r="3296" spans="1:15" x14ac:dyDescent="0.3">
      <c r="A3296" s="73">
        <v>46311</v>
      </c>
      <c r="B3296" s="67" t="s">
        <v>2090</v>
      </c>
      <c r="C3296" s="68" t="s">
        <v>2811</v>
      </c>
      <c r="D3296" s="68" t="s">
        <v>7609</v>
      </c>
      <c r="E3296" s="67" t="s">
        <v>7610</v>
      </c>
      <c r="F3296" s="69">
        <v>4.2300000000000004</v>
      </c>
      <c r="G3296" s="70">
        <v>2.8853</v>
      </c>
      <c r="H3296" s="70">
        <v>9.3343000000000007</v>
      </c>
      <c r="I3296" s="73">
        <v>45610</v>
      </c>
      <c r="J3296" s="73">
        <v>47436</v>
      </c>
      <c r="K3296" s="69">
        <v>3.24</v>
      </c>
      <c r="L3296" s="68" t="s">
        <v>2609</v>
      </c>
      <c r="M3296" s="71">
        <v>3.2000000000000002E-3</v>
      </c>
      <c r="N3296" t="str">
        <f>_xll.IMDP("BND",D3296,$N$1,A3296)</f>
        <v>일반</v>
      </c>
      <c r="O3296">
        <f t="shared" si="51"/>
        <v>9.2329600000000001E-3</v>
      </c>
    </row>
    <row r="3297" spans="1:15" x14ac:dyDescent="0.3">
      <c r="A3297" s="73">
        <v>46311</v>
      </c>
      <c r="B3297" s="67" t="s">
        <v>2090</v>
      </c>
      <c r="C3297" s="68" t="s">
        <v>2811</v>
      </c>
      <c r="D3297" s="68" t="s">
        <v>7611</v>
      </c>
      <c r="E3297" s="67" t="s">
        <v>7612</v>
      </c>
      <c r="F3297" s="69">
        <v>4.2510000000000003</v>
      </c>
      <c r="G3297" s="70">
        <v>3.4868999999999999</v>
      </c>
      <c r="H3297" s="70">
        <v>13.4259</v>
      </c>
      <c r="I3297" s="73">
        <v>45841</v>
      </c>
      <c r="J3297" s="73">
        <v>47667</v>
      </c>
      <c r="K3297" s="69">
        <v>2.79</v>
      </c>
      <c r="L3297" s="68" t="s">
        <v>2609</v>
      </c>
      <c r="M3297" s="71">
        <v>2.5999999999999999E-3</v>
      </c>
      <c r="N3297" t="str">
        <f>_xll.IMDP("BND",D3297,$N$1,A3297)</f>
        <v>일반</v>
      </c>
      <c r="O3297">
        <f t="shared" si="51"/>
        <v>9.0659399999999998E-3</v>
      </c>
    </row>
    <row r="3298" spans="1:15" x14ac:dyDescent="0.3">
      <c r="A3298" s="73">
        <v>46311</v>
      </c>
      <c r="B3298" s="67" t="s">
        <v>2090</v>
      </c>
      <c r="C3298" s="68" t="s">
        <v>2811</v>
      </c>
      <c r="D3298" s="68" t="s">
        <v>7613</v>
      </c>
      <c r="E3298" s="67" t="s">
        <v>7614</v>
      </c>
      <c r="F3298" s="69">
        <v>4.1180000000000003</v>
      </c>
      <c r="G3298" s="70">
        <v>1.7413000000000001</v>
      </c>
      <c r="H3298" s="70">
        <v>3.5165999999999999</v>
      </c>
      <c r="I3298" s="73">
        <v>45877</v>
      </c>
      <c r="J3298" s="73">
        <v>46973</v>
      </c>
      <c r="K3298" s="69">
        <v>2.58</v>
      </c>
      <c r="L3298" s="68" t="s">
        <v>2609</v>
      </c>
      <c r="M3298" s="71">
        <v>3.5999999999999999E-3</v>
      </c>
      <c r="N3298" t="str">
        <f>_xll.IMDP("BND",D3298,$N$1,A3298)</f>
        <v>일반</v>
      </c>
      <c r="O3298">
        <f t="shared" si="51"/>
        <v>6.2686800000000004E-3</v>
      </c>
    </row>
    <row r="3299" spans="1:15" x14ac:dyDescent="0.3">
      <c r="A3299" s="73">
        <v>46311</v>
      </c>
      <c r="B3299" s="67" t="s">
        <v>2090</v>
      </c>
      <c r="C3299" s="68" t="s">
        <v>2811</v>
      </c>
      <c r="D3299" s="68" t="s">
        <v>7615</v>
      </c>
      <c r="E3299" s="67" t="s">
        <v>7616</v>
      </c>
      <c r="F3299" s="69">
        <v>4.1509999999999998</v>
      </c>
      <c r="G3299" s="70">
        <v>1.9259999999999999</v>
      </c>
      <c r="H3299" s="70">
        <v>4.2690999999999999</v>
      </c>
      <c r="I3299" s="73">
        <v>45952</v>
      </c>
      <c r="J3299" s="73">
        <v>47048</v>
      </c>
      <c r="K3299" s="69">
        <v>2.78</v>
      </c>
      <c r="L3299" s="68" t="s">
        <v>2609</v>
      </c>
      <c r="M3299" s="71">
        <v>4.1000000000000003E-3</v>
      </c>
      <c r="N3299" t="str">
        <f>_xll.IMDP("BND",D3299,$N$1,A3299)</f>
        <v>일반</v>
      </c>
      <c r="O3299">
        <f t="shared" si="51"/>
        <v>7.8966000000000001E-3</v>
      </c>
    </row>
    <row r="3300" spans="1:15" x14ac:dyDescent="0.3">
      <c r="A3300" s="73">
        <v>46311</v>
      </c>
      <c r="B3300" s="67" t="s">
        <v>2090</v>
      </c>
      <c r="C3300" s="68" t="s">
        <v>2811</v>
      </c>
      <c r="D3300" s="68" t="s">
        <v>14131</v>
      </c>
      <c r="E3300" s="67" t="s">
        <v>14132</v>
      </c>
      <c r="F3300" s="69">
        <v>3.9380000000000002</v>
      </c>
      <c r="G3300" s="70">
        <v>0.70330000000000004</v>
      </c>
      <c r="H3300" s="70">
        <v>0.67169999999999996</v>
      </c>
      <c r="I3300" s="73">
        <v>46210</v>
      </c>
      <c r="J3300" s="73">
        <v>46575</v>
      </c>
      <c r="K3300" s="69">
        <v>3.85</v>
      </c>
      <c r="L3300" s="68" t="s">
        <v>2609</v>
      </c>
      <c r="M3300" s="71">
        <v>2.3E-3</v>
      </c>
      <c r="N3300" t="str">
        <f>_xll.IMDP("BND",D3300,$N$1,A3300)</f>
        <v>일반</v>
      </c>
      <c r="O3300">
        <f t="shared" si="51"/>
        <v>1.6175900000000001E-3</v>
      </c>
    </row>
    <row r="3301" spans="1:15" x14ac:dyDescent="0.3">
      <c r="A3301" s="73">
        <v>46311</v>
      </c>
      <c r="B3301" s="67" t="s">
        <v>2090</v>
      </c>
      <c r="C3301" s="68" t="s">
        <v>2811</v>
      </c>
      <c r="D3301" s="68" t="s">
        <v>15492</v>
      </c>
      <c r="E3301" s="67" t="s">
        <v>15493</v>
      </c>
      <c r="F3301" s="69">
        <v>4.2240000000000002</v>
      </c>
      <c r="G3301" s="70">
        <v>2.702</v>
      </c>
      <c r="H3301" s="70">
        <v>8.2682000000000002</v>
      </c>
      <c r="I3301" s="73">
        <v>46279</v>
      </c>
      <c r="J3301" s="73">
        <v>47375</v>
      </c>
      <c r="K3301" s="69">
        <v>4.42</v>
      </c>
      <c r="L3301" s="68" t="s">
        <v>2609</v>
      </c>
      <c r="M3301" s="71">
        <v>3.3E-3</v>
      </c>
      <c r="N3301" t="str">
        <f>_xll.IMDP("BND",D3301,$N$1,A3301)</f>
        <v>일반</v>
      </c>
      <c r="O3301">
        <f t="shared" si="51"/>
        <v>8.9166000000000002E-3</v>
      </c>
    </row>
    <row r="3302" spans="1:15" x14ac:dyDescent="0.3">
      <c r="A3302" s="73">
        <v>46311</v>
      </c>
      <c r="B3302" s="67" t="s">
        <v>2090</v>
      </c>
      <c r="C3302" s="68" t="s">
        <v>2811</v>
      </c>
      <c r="D3302" s="68" t="s">
        <v>2071</v>
      </c>
      <c r="E3302" s="67" t="s">
        <v>2073</v>
      </c>
      <c r="F3302" s="69">
        <v>4.2530000000000001</v>
      </c>
      <c r="G3302" s="70">
        <v>3.5190000000000001</v>
      </c>
      <c r="H3302" s="70">
        <v>13.742800000000001</v>
      </c>
      <c r="I3302" s="73">
        <v>45862</v>
      </c>
      <c r="J3302" s="73">
        <v>47688</v>
      </c>
      <c r="K3302" s="69">
        <v>2.77</v>
      </c>
      <c r="L3302" s="68" t="s">
        <v>2609</v>
      </c>
      <c r="M3302" s="71">
        <v>4.4000000000000003E-3</v>
      </c>
      <c r="N3302" t="str">
        <f>_xll.IMDP("BND",D3302,$N$1,A3302)</f>
        <v>일반</v>
      </c>
      <c r="O3302">
        <f t="shared" si="51"/>
        <v>1.5483600000000002E-2</v>
      </c>
    </row>
    <row r="3303" spans="1:15" x14ac:dyDescent="0.3">
      <c r="A3303" s="73">
        <v>46311</v>
      </c>
      <c r="B3303" s="67" t="s">
        <v>2090</v>
      </c>
      <c r="C3303" s="68" t="s">
        <v>2811</v>
      </c>
      <c r="D3303" s="68" t="s">
        <v>14552</v>
      </c>
      <c r="E3303" s="67" t="s">
        <v>14553</v>
      </c>
      <c r="F3303" s="69">
        <v>4.1120000000000001</v>
      </c>
      <c r="G3303" s="70">
        <v>1.6882999999999999</v>
      </c>
      <c r="H3303" s="70">
        <v>3.3483999999999998</v>
      </c>
      <c r="I3303" s="73">
        <v>46231</v>
      </c>
      <c r="J3303" s="73">
        <v>46962</v>
      </c>
      <c r="K3303" s="69">
        <v>4.05</v>
      </c>
      <c r="L3303" s="68" t="s">
        <v>2609</v>
      </c>
      <c r="M3303" s="71">
        <v>3.3E-3</v>
      </c>
      <c r="N3303" t="str">
        <f>_xll.IMDP("BND",D3303,$N$1,A3303)</f>
        <v>일반</v>
      </c>
      <c r="O3303">
        <f t="shared" si="51"/>
        <v>5.5713899999999998E-3</v>
      </c>
    </row>
    <row r="3304" spans="1:15" x14ac:dyDescent="0.3">
      <c r="A3304" s="73">
        <v>46311</v>
      </c>
      <c r="B3304" s="67" t="s">
        <v>2090</v>
      </c>
      <c r="C3304" s="68" t="s">
        <v>2811</v>
      </c>
      <c r="D3304" s="68" t="s">
        <v>7617</v>
      </c>
      <c r="E3304" s="67" t="s">
        <v>7618</v>
      </c>
      <c r="F3304" s="69">
        <v>4.0490000000000004</v>
      </c>
      <c r="G3304" s="70">
        <v>0.92549999999999999</v>
      </c>
      <c r="H3304" s="70">
        <v>1.0912999999999999</v>
      </c>
      <c r="I3304" s="73">
        <v>45929</v>
      </c>
      <c r="J3304" s="73">
        <v>46659</v>
      </c>
      <c r="K3304" s="69">
        <v>2.74</v>
      </c>
      <c r="L3304" s="68" t="s">
        <v>2609</v>
      </c>
      <c r="M3304" s="71">
        <v>8.6999999999999994E-3</v>
      </c>
      <c r="N3304" t="str">
        <f>_xll.IMDP("BND",D3304,$N$1,A3304)</f>
        <v>일반</v>
      </c>
      <c r="O3304">
        <f t="shared" si="51"/>
        <v>8.0518499999999993E-3</v>
      </c>
    </row>
    <row r="3305" spans="1:15" x14ac:dyDescent="0.3">
      <c r="A3305" s="73">
        <v>46311</v>
      </c>
      <c r="B3305" s="67" t="s">
        <v>2090</v>
      </c>
      <c r="C3305" s="68" t="s">
        <v>2811</v>
      </c>
      <c r="D3305" s="68" t="s">
        <v>241</v>
      </c>
      <c r="E3305" s="67" t="s">
        <v>7619</v>
      </c>
      <c r="F3305" s="69">
        <v>4.117</v>
      </c>
      <c r="G3305" s="70">
        <v>1.4899</v>
      </c>
      <c r="H3305" s="70">
        <v>2.6385999999999998</v>
      </c>
      <c r="I3305" s="73">
        <v>46150</v>
      </c>
      <c r="J3305" s="73">
        <v>46881</v>
      </c>
      <c r="K3305" s="69">
        <v>3.83</v>
      </c>
      <c r="L3305" s="68" t="s">
        <v>2609</v>
      </c>
      <c r="M3305" s="71">
        <v>1.35E-2</v>
      </c>
      <c r="N3305" t="str">
        <f>_xll.IMDP("BND",D3305,$N$1,A3305)</f>
        <v>일반</v>
      </c>
      <c r="O3305">
        <f t="shared" si="51"/>
        <v>2.011365E-2</v>
      </c>
    </row>
    <row r="3306" spans="1:15" x14ac:dyDescent="0.3">
      <c r="A3306" s="73">
        <v>46311</v>
      </c>
      <c r="B3306" s="67" t="s">
        <v>2090</v>
      </c>
      <c r="C3306" s="68" t="s">
        <v>2811</v>
      </c>
      <c r="D3306" s="68" t="s">
        <v>7620</v>
      </c>
      <c r="E3306" s="67" t="s">
        <v>7621</v>
      </c>
      <c r="F3306" s="69">
        <v>4.47</v>
      </c>
      <c r="G3306" s="70">
        <v>17.709099999999999</v>
      </c>
      <c r="H3306" s="70">
        <v>385.56549999999999</v>
      </c>
      <c r="I3306" s="73">
        <v>44133</v>
      </c>
      <c r="J3306" s="73">
        <v>55089</v>
      </c>
      <c r="K3306" s="69">
        <v>1.76</v>
      </c>
      <c r="L3306" s="68" t="s">
        <v>2609</v>
      </c>
      <c r="M3306" s="71">
        <v>2.8E-3</v>
      </c>
      <c r="N3306" t="str">
        <f>_xll.IMDP("BND",D3306,$N$1,A3306)</f>
        <v>일반</v>
      </c>
      <c r="O3306">
        <f t="shared" si="51"/>
        <v>4.9585480000000001E-2</v>
      </c>
    </row>
    <row r="3307" spans="1:15" x14ac:dyDescent="0.3">
      <c r="A3307" s="73">
        <v>46311</v>
      </c>
      <c r="B3307" s="67" t="s">
        <v>2090</v>
      </c>
      <c r="C3307" s="68" t="s">
        <v>2811</v>
      </c>
      <c r="D3307" s="68" t="s">
        <v>7622</v>
      </c>
      <c r="E3307" s="67" t="s">
        <v>7623</v>
      </c>
      <c r="F3307" s="69">
        <v>4.1920000000000002</v>
      </c>
      <c r="G3307" s="70">
        <v>1.8764000000000001</v>
      </c>
      <c r="H3307" s="70">
        <v>4.0431999999999997</v>
      </c>
      <c r="I3307" s="73">
        <v>45929</v>
      </c>
      <c r="J3307" s="73">
        <v>47025</v>
      </c>
      <c r="K3307" s="69">
        <v>2.81</v>
      </c>
      <c r="L3307" s="68" t="s">
        <v>2609</v>
      </c>
      <c r="M3307" s="71">
        <v>3.5999999999999999E-3</v>
      </c>
      <c r="N3307" t="str">
        <f>_xll.IMDP("BND",D3307,$N$1,A3307)</f>
        <v>일반</v>
      </c>
      <c r="O3307">
        <f t="shared" si="51"/>
        <v>6.7550400000000003E-3</v>
      </c>
    </row>
    <row r="3308" spans="1:15" x14ac:dyDescent="0.3">
      <c r="A3308" s="73">
        <v>46311</v>
      </c>
      <c r="B3308" s="67" t="s">
        <v>2090</v>
      </c>
      <c r="C3308" s="68" t="s">
        <v>2811</v>
      </c>
      <c r="D3308" s="68" t="s">
        <v>269</v>
      </c>
      <c r="E3308" s="67" t="s">
        <v>7624</v>
      </c>
      <c r="F3308" s="69">
        <v>4.2329999999999997</v>
      </c>
      <c r="G3308" s="70">
        <v>2.3984999999999999</v>
      </c>
      <c r="H3308" s="70">
        <v>6.5548999999999999</v>
      </c>
      <c r="I3308" s="73">
        <v>46150</v>
      </c>
      <c r="J3308" s="73">
        <v>47246</v>
      </c>
      <c r="K3308" s="69">
        <v>3.93</v>
      </c>
      <c r="L3308" s="68" t="s">
        <v>2609</v>
      </c>
      <c r="M3308" s="71">
        <v>7.4000000000000003E-3</v>
      </c>
      <c r="N3308" t="str">
        <f>_xll.IMDP("BND",D3308,$N$1,A3308)</f>
        <v>일반</v>
      </c>
      <c r="O3308">
        <f t="shared" si="51"/>
        <v>1.7748899999999998E-2</v>
      </c>
    </row>
    <row r="3309" spans="1:15" x14ac:dyDescent="0.3">
      <c r="A3309" s="73">
        <v>46311</v>
      </c>
      <c r="B3309" s="67" t="s">
        <v>2090</v>
      </c>
      <c r="C3309" s="68" t="s">
        <v>2811</v>
      </c>
      <c r="D3309" s="68" t="s">
        <v>7625</v>
      </c>
      <c r="E3309" s="67" t="s">
        <v>7626</v>
      </c>
      <c r="F3309" s="69">
        <v>4.2089999999999996</v>
      </c>
      <c r="G3309" s="70">
        <v>1.2474000000000001</v>
      </c>
      <c r="H3309" s="70">
        <v>1.8932</v>
      </c>
      <c r="I3309" s="73">
        <v>46057</v>
      </c>
      <c r="J3309" s="73">
        <v>46787</v>
      </c>
      <c r="K3309" s="69">
        <v>3.57</v>
      </c>
      <c r="L3309" s="68" t="s">
        <v>5494</v>
      </c>
      <c r="M3309" s="71">
        <v>2.3E-3</v>
      </c>
      <c r="N3309" t="str">
        <f>_xll.IMDP("BND",D3309,$N$1,A3309)</f>
        <v>지방공기업</v>
      </c>
      <c r="O3309">
        <f t="shared" si="51"/>
        <v>2.8690199999999999E-3</v>
      </c>
    </row>
    <row r="3310" spans="1:15" x14ac:dyDescent="0.3">
      <c r="A3310" s="73">
        <v>46311</v>
      </c>
      <c r="B3310" s="67" t="s">
        <v>2090</v>
      </c>
      <c r="C3310" s="68" t="s">
        <v>2811</v>
      </c>
      <c r="D3310" s="68" t="s">
        <v>7627</v>
      </c>
      <c r="E3310" s="67" t="s">
        <v>7628</v>
      </c>
      <c r="F3310" s="69">
        <v>3.5819999999999999</v>
      </c>
      <c r="G3310" s="70">
        <v>0.31040000000000001</v>
      </c>
      <c r="H3310" s="70">
        <v>0.17380000000000001</v>
      </c>
      <c r="I3310" s="73">
        <v>46065</v>
      </c>
      <c r="J3310" s="73">
        <v>46430</v>
      </c>
      <c r="K3310" s="69">
        <v>3.21</v>
      </c>
      <c r="L3310" s="68" t="s">
        <v>5494</v>
      </c>
      <c r="M3310" s="71">
        <v>2.3E-3</v>
      </c>
      <c r="N3310" t="str">
        <f>_xll.IMDP("BND",D3310,$N$1,A3310)</f>
        <v>지방공기업</v>
      </c>
      <c r="O3310">
        <f t="shared" si="51"/>
        <v>7.1392000000000005E-4</v>
      </c>
    </row>
    <row r="3311" spans="1:15" x14ac:dyDescent="0.3">
      <c r="A3311" s="73">
        <v>46311</v>
      </c>
      <c r="B3311" s="67" t="s">
        <v>2090</v>
      </c>
      <c r="C3311" s="68" t="s">
        <v>2811</v>
      </c>
      <c r="D3311" s="68" t="s">
        <v>7629</v>
      </c>
      <c r="E3311" s="67" t="s">
        <v>7630</v>
      </c>
      <c r="F3311" s="69">
        <v>4.2290000000000001</v>
      </c>
      <c r="G3311" s="70">
        <v>1.0009999999999999</v>
      </c>
      <c r="H3311" s="70">
        <v>1.2627999999999999</v>
      </c>
      <c r="I3311" s="73">
        <v>45960</v>
      </c>
      <c r="J3311" s="73">
        <v>46690</v>
      </c>
      <c r="K3311" s="69">
        <v>2.94</v>
      </c>
      <c r="L3311" s="68" t="s">
        <v>5494</v>
      </c>
      <c r="M3311" s="71">
        <v>2.3E-3</v>
      </c>
      <c r="N3311" t="str">
        <f>_xll.IMDP("BND",D3311,$N$1,A3311)</f>
        <v>지방공기업</v>
      </c>
      <c r="O3311">
        <f t="shared" si="51"/>
        <v>2.3022999999999997E-3</v>
      </c>
    </row>
    <row r="3312" spans="1:15" x14ac:dyDescent="0.3">
      <c r="A3312" s="73">
        <v>46311</v>
      </c>
      <c r="B3312" s="67" t="s">
        <v>2090</v>
      </c>
      <c r="C3312" s="68" t="s">
        <v>2811</v>
      </c>
      <c r="D3312" s="68" t="s">
        <v>7631</v>
      </c>
      <c r="E3312" s="67" t="s">
        <v>7632</v>
      </c>
      <c r="F3312" s="69">
        <v>4.2670000000000003</v>
      </c>
      <c r="G3312" s="70">
        <v>1.2102999999999999</v>
      </c>
      <c r="H3312" s="70">
        <v>1.7923</v>
      </c>
      <c r="I3312" s="73">
        <v>46043</v>
      </c>
      <c r="J3312" s="73">
        <v>46773</v>
      </c>
      <c r="K3312" s="69">
        <v>3.48</v>
      </c>
      <c r="L3312" s="68" t="s">
        <v>5494</v>
      </c>
      <c r="M3312" s="71">
        <v>3.2000000000000002E-3</v>
      </c>
      <c r="N3312" t="str">
        <f>_xll.IMDP("BND",D3312,$N$1,A3312)</f>
        <v>지방공기업</v>
      </c>
      <c r="O3312">
        <f t="shared" si="51"/>
        <v>3.8729599999999999E-3</v>
      </c>
    </row>
    <row r="3313" spans="1:15" x14ac:dyDescent="0.3">
      <c r="A3313" s="73">
        <v>46311</v>
      </c>
      <c r="B3313" s="67" t="s">
        <v>2090</v>
      </c>
      <c r="C3313" s="68" t="s">
        <v>2811</v>
      </c>
      <c r="D3313" s="68" t="s">
        <v>7633</v>
      </c>
      <c r="E3313" s="67" t="s">
        <v>7634</v>
      </c>
      <c r="F3313" s="69">
        <v>4.0090000000000003</v>
      </c>
      <c r="G3313" s="70">
        <v>0.93159999999999998</v>
      </c>
      <c r="H3313" s="70">
        <v>1.1042000000000001</v>
      </c>
      <c r="I3313" s="73">
        <v>45931</v>
      </c>
      <c r="J3313" s="73">
        <v>46661</v>
      </c>
      <c r="K3313" s="69">
        <v>2.72</v>
      </c>
      <c r="L3313" s="68" t="s">
        <v>2609</v>
      </c>
      <c r="M3313" s="71">
        <v>1.1900000000000001E-2</v>
      </c>
      <c r="N3313" t="str">
        <f>_xll.IMDP("BND",D3313,$N$1,A3313)</f>
        <v>공사공단채 기타</v>
      </c>
      <c r="O3313">
        <f t="shared" si="51"/>
        <v>1.108604E-2</v>
      </c>
    </row>
    <row r="3314" spans="1:15" x14ac:dyDescent="0.3">
      <c r="A3314" s="73">
        <v>46311</v>
      </c>
      <c r="B3314" s="67" t="s">
        <v>2090</v>
      </c>
      <c r="C3314" s="68" t="s">
        <v>2811</v>
      </c>
      <c r="D3314" s="68" t="s">
        <v>7635</v>
      </c>
      <c r="E3314" s="67" t="s">
        <v>7636</v>
      </c>
      <c r="F3314" s="69">
        <v>4.1260000000000003</v>
      </c>
      <c r="G3314" s="70">
        <v>1.8797999999999999</v>
      </c>
      <c r="H3314" s="70">
        <v>4.0560999999999998</v>
      </c>
      <c r="I3314" s="73">
        <v>45931</v>
      </c>
      <c r="J3314" s="73">
        <v>47025</v>
      </c>
      <c r="K3314" s="69">
        <v>2.79</v>
      </c>
      <c r="L3314" s="68" t="s">
        <v>2609</v>
      </c>
      <c r="M3314" s="71">
        <v>1.09E-2</v>
      </c>
      <c r="N3314" t="str">
        <f>_xll.IMDP("BND",D3314,$N$1,A3314)</f>
        <v>공사공단채 기타</v>
      </c>
      <c r="O3314">
        <f t="shared" si="51"/>
        <v>2.0489819999999999E-2</v>
      </c>
    </row>
    <row r="3315" spans="1:15" x14ac:dyDescent="0.3">
      <c r="A3315" s="73">
        <v>46311</v>
      </c>
      <c r="B3315" s="67" t="s">
        <v>2090</v>
      </c>
      <c r="C3315" s="68" t="s">
        <v>2811</v>
      </c>
      <c r="D3315" s="68" t="s">
        <v>14177</v>
      </c>
      <c r="E3315" s="67" t="s">
        <v>14178</v>
      </c>
      <c r="F3315" s="69">
        <v>4.01</v>
      </c>
      <c r="G3315" s="70">
        <v>0.70830000000000004</v>
      </c>
      <c r="H3315" s="70">
        <v>0.68</v>
      </c>
      <c r="I3315" s="73">
        <v>46212</v>
      </c>
      <c r="J3315" s="73">
        <v>46577</v>
      </c>
      <c r="K3315" s="69">
        <v>4.03</v>
      </c>
      <c r="L3315" s="68" t="s">
        <v>5494</v>
      </c>
      <c r="M3315" s="71">
        <v>3.7000000000000002E-3</v>
      </c>
      <c r="N3315" t="str">
        <f>_xll.IMDP("BND",D3315,$N$1,A3315)</f>
        <v>지방공기업</v>
      </c>
      <c r="O3315">
        <f t="shared" si="51"/>
        <v>2.6207100000000001E-3</v>
      </c>
    </row>
    <row r="3316" spans="1:15" x14ac:dyDescent="0.3">
      <c r="A3316" s="73">
        <v>46311</v>
      </c>
      <c r="B3316" s="67" t="s">
        <v>2090</v>
      </c>
      <c r="C3316" s="68" t="s">
        <v>2608</v>
      </c>
      <c r="D3316" s="68" t="s">
        <v>7637</v>
      </c>
      <c r="E3316" s="67" t="s">
        <v>7638</v>
      </c>
      <c r="F3316" s="69">
        <v>3.4750000000000001</v>
      </c>
      <c r="G3316" s="70">
        <v>0.29980000000000001</v>
      </c>
      <c r="H3316" s="70">
        <v>0.1646</v>
      </c>
      <c r="I3316" s="73">
        <v>45512</v>
      </c>
      <c r="J3316" s="73">
        <v>46426</v>
      </c>
      <c r="K3316" s="69">
        <v>3.18</v>
      </c>
      <c r="L3316" s="68" t="s">
        <v>2609</v>
      </c>
      <c r="M3316" s="71">
        <v>3.3E-3</v>
      </c>
      <c r="N3316" t="str">
        <f>_xll.IMDP("BND",D3316,$N$1,A3316)</f>
        <v>은행채</v>
      </c>
      <c r="O3316">
        <f t="shared" si="51"/>
        <v>9.8934000000000001E-4</v>
      </c>
    </row>
    <row r="3317" spans="1:15" x14ac:dyDescent="0.3">
      <c r="A3317" s="73">
        <v>46311</v>
      </c>
      <c r="B3317" s="67" t="s">
        <v>2090</v>
      </c>
      <c r="C3317" s="68" t="s">
        <v>2608</v>
      </c>
      <c r="D3317" s="68" t="s">
        <v>7639</v>
      </c>
      <c r="E3317" s="67" t="s">
        <v>7640</v>
      </c>
      <c r="F3317" s="69">
        <v>3.4529999999999998</v>
      </c>
      <c r="G3317" s="70">
        <v>0.28939999999999999</v>
      </c>
      <c r="H3317" s="70">
        <v>0.15590000000000001</v>
      </c>
      <c r="I3317" s="73">
        <v>45873</v>
      </c>
      <c r="J3317" s="73">
        <v>46422</v>
      </c>
      <c r="K3317" s="69">
        <v>2.52</v>
      </c>
      <c r="L3317" s="68" t="s">
        <v>2609</v>
      </c>
      <c r="M3317" s="71">
        <v>3.7000000000000002E-3</v>
      </c>
      <c r="N3317" t="str">
        <f>_xll.IMDP("BND",D3317,$N$1,A3317)</f>
        <v>은행채</v>
      </c>
      <c r="O3317">
        <f t="shared" si="51"/>
        <v>1.0707799999999999E-3</v>
      </c>
    </row>
    <row r="3318" spans="1:15" x14ac:dyDescent="0.3">
      <c r="A3318" s="73">
        <v>46311</v>
      </c>
      <c r="B3318" s="67" t="s">
        <v>2090</v>
      </c>
      <c r="C3318" s="68" t="s">
        <v>2608</v>
      </c>
      <c r="D3318" s="68" t="s">
        <v>7641</v>
      </c>
      <c r="E3318" s="67" t="s">
        <v>7642</v>
      </c>
      <c r="F3318" s="69">
        <v>3.5760000000000001</v>
      </c>
      <c r="G3318" s="70">
        <v>0.36599999999999999</v>
      </c>
      <c r="H3318" s="70">
        <v>0.22509999999999999</v>
      </c>
      <c r="I3318" s="73">
        <v>45902</v>
      </c>
      <c r="J3318" s="73">
        <v>46448</v>
      </c>
      <c r="K3318" s="69">
        <v>2.5499999999999998</v>
      </c>
      <c r="L3318" s="68" t="s">
        <v>2609</v>
      </c>
      <c r="M3318" s="71">
        <v>2.3E-3</v>
      </c>
      <c r="N3318" t="str">
        <f>_xll.IMDP("BND",D3318,$N$1,A3318)</f>
        <v>은행채</v>
      </c>
      <c r="O3318">
        <f t="shared" si="51"/>
        <v>8.4179999999999997E-4</v>
      </c>
    </row>
    <row r="3319" spans="1:15" x14ac:dyDescent="0.3">
      <c r="A3319" s="73">
        <v>46311</v>
      </c>
      <c r="B3319" s="67" t="s">
        <v>2090</v>
      </c>
      <c r="C3319" s="68" t="s">
        <v>2608</v>
      </c>
      <c r="D3319" s="68" t="s">
        <v>7643</v>
      </c>
      <c r="E3319" s="67" t="s">
        <v>7644</v>
      </c>
      <c r="F3319" s="69">
        <v>3.7210000000000001</v>
      </c>
      <c r="G3319" s="70">
        <v>0.47760000000000002</v>
      </c>
      <c r="H3319" s="70">
        <v>0.3468</v>
      </c>
      <c r="I3319" s="73">
        <v>45943</v>
      </c>
      <c r="J3319" s="73">
        <v>46490</v>
      </c>
      <c r="K3319" s="69">
        <v>2.62</v>
      </c>
      <c r="L3319" s="68" t="s">
        <v>2609</v>
      </c>
      <c r="M3319" s="71">
        <v>6.8999999999999999E-3</v>
      </c>
      <c r="N3319" t="str">
        <f>_xll.IMDP("BND",D3319,$N$1,A3319)</f>
        <v>은행채</v>
      </c>
      <c r="O3319">
        <f t="shared" si="51"/>
        <v>3.2954400000000002E-3</v>
      </c>
    </row>
    <row r="3320" spans="1:15" x14ac:dyDescent="0.3">
      <c r="A3320" s="73">
        <v>46311</v>
      </c>
      <c r="B3320" s="67" t="s">
        <v>2090</v>
      </c>
      <c r="C3320" s="68" t="s">
        <v>2608</v>
      </c>
      <c r="D3320" s="68" t="s">
        <v>14634</v>
      </c>
      <c r="E3320" s="67" t="s">
        <v>14635</v>
      </c>
      <c r="F3320" s="69">
        <v>3.9550000000000001</v>
      </c>
      <c r="G3320" s="70">
        <v>0.76139999999999997</v>
      </c>
      <c r="H3320" s="70">
        <v>0.77590000000000003</v>
      </c>
      <c r="I3320" s="73">
        <v>46234</v>
      </c>
      <c r="J3320" s="73">
        <v>46599</v>
      </c>
      <c r="K3320" s="69">
        <v>3.7</v>
      </c>
      <c r="L3320" s="68" t="s">
        <v>2609</v>
      </c>
      <c r="M3320" s="71">
        <v>2.3E-3</v>
      </c>
      <c r="N3320" t="str">
        <f>_xll.IMDP("BND",D3320,$N$1,A3320)</f>
        <v>은행채</v>
      </c>
      <c r="O3320">
        <f t="shared" si="51"/>
        <v>1.7512199999999999E-3</v>
      </c>
    </row>
    <row r="3321" spans="1:15" x14ac:dyDescent="0.3">
      <c r="A3321" s="73">
        <v>46311</v>
      </c>
      <c r="B3321" s="67" t="s">
        <v>2090</v>
      </c>
      <c r="C3321" s="68" t="s">
        <v>2608</v>
      </c>
      <c r="D3321" s="68" t="s">
        <v>7645</v>
      </c>
      <c r="E3321" s="67" t="s">
        <v>7646</v>
      </c>
      <c r="F3321" s="69">
        <v>4.226</v>
      </c>
      <c r="G3321" s="70">
        <v>2.8624000000000001</v>
      </c>
      <c r="H3321" s="70">
        <v>9.2047000000000008</v>
      </c>
      <c r="I3321" s="73">
        <v>45603</v>
      </c>
      <c r="J3321" s="73">
        <v>47429</v>
      </c>
      <c r="K3321" s="69">
        <v>3.33</v>
      </c>
      <c r="L3321" s="68" t="s">
        <v>2609</v>
      </c>
      <c r="M3321" s="71">
        <v>6.4000000000000003E-3</v>
      </c>
      <c r="N3321" t="str">
        <f>_xll.IMDP("BND",D3321,$N$1,A3321)</f>
        <v>은행채</v>
      </c>
      <c r="O3321">
        <f t="shared" si="51"/>
        <v>1.831936E-2</v>
      </c>
    </row>
    <row r="3322" spans="1:15" x14ac:dyDescent="0.3">
      <c r="A3322" s="73">
        <v>46311</v>
      </c>
      <c r="B3322" s="67" t="s">
        <v>2090</v>
      </c>
      <c r="C3322" s="68" t="s">
        <v>2608</v>
      </c>
      <c r="D3322" s="68" t="s">
        <v>7647</v>
      </c>
      <c r="E3322" s="67" t="s">
        <v>7648</v>
      </c>
      <c r="F3322" s="69">
        <v>3.5819999999999999</v>
      </c>
      <c r="G3322" s="70">
        <v>0.36870000000000003</v>
      </c>
      <c r="H3322" s="70">
        <v>0.22770000000000001</v>
      </c>
      <c r="I3322" s="73">
        <v>45903</v>
      </c>
      <c r="J3322" s="73">
        <v>46449</v>
      </c>
      <c r="K3322" s="69">
        <v>2.5499999999999998</v>
      </c>
      <c r="L3322" s="68" t="s">
        <v>2609</v>
      </c>
      <c r="M3322" s="71">
        <v>2.3E-3</v>
      </c>
      <c r="N3322" t="str">
        <f>_xll.IMDP("BND",D3322,$N$1,A3322)</f>
        <v>은행채</v>
      </c>
      <c r="O3322">
        <f t="shared" si="51"/>
        <v>8.4801000000000006E-4</v>
      </c>
    </row>
    <row r="3323" spans="1:15" x14ac:dyDescent="0.3">
      <c r="A3323" s="73">
        <v>46311</v>
      </c>
      <c r="B3323" s="67" t="s">
        <v>2090</v>
      </c>
      <c r="C3323" s="68" t="s">
        <v>2608</v>
      </c>
      <c r="D3323" s="68" t="s">
        <v>7649</v>
      </c>
      <c r="E3323" s="67" t="s">
        <v>7650</v>
      </c>
      <c r="F3323" s="69">
        <v>3.7240000000000002</v>
      </c>
      <c r="G3323" s="70">
        <v>0.48299999999999998</v>
      </c>
      <c r="H3323" s="70">
        <v>0.3533</v>
      </c>
      <c r="I3323" s="73">
        <v>45945</v>
      </c>
      <c r="J3323" s="73">
        <v>46492</v>
      </c>
      <c r="K3323" s="69">
        <v>2.6</v>
      </c>
      <c r="L3323" s="68" t="s">
        <v>2609</v>
      </c>
      <c r="M3323" s="71">
        <v>5.4999999999999997E-3</v>
      </c>
      <c r="N3323" t="str">
        <f>_xll.IMDP("BND",D3323,$N$1,A3323)</f>
        <v>은행채</v>
      </c>
      <c r="O3323">
        <f t="shared" si="51"/>
        <v>2.6564999999999996E-3</v>
      </c>
    </row>
    <row r="3324" spans="1:15" x14ac:dyDescent="0.3">
      <c r="A3324" s="73">
        <v>46311</v>
      </c>
      <c r="B3324" s="67" t="s">
        <v>2090</v>
      </c>
      <c r="C3324" s="68" t="s">
        <v>2608</v>
      </c>
      <c r="D3324" s="68" t="s">
        <v>7651</v>
      </c>
      <c r="E3324" s="67" t="s">
        <v>7652</v>
      </c>
      <c r="F3324" s="69">
        <v>3.6309999999999998</v>
      </c>
      <c r="G3324" s="70">
        <v>0.40139999999999998</v>
      </c>
      <c r="H3324" s="70">
        <v>0.26090000000000002</v>
      </c>
      <c r="I3324" s="73">
        <v>45915</v>
      </c>
      <c r="J3324" s="73">
        <v>46461</v>
      </c>
      <c r="K3324" s="69">
        <v>2.57</v>
      </c>
      <c r="L3324" s="68" t="s">
        <v>2609</v>
      </c>
      <c r="M3324" s="71">
        <v>8.3000000000000001E-3</v>
      </c>
      <c r="N3324" t="str">
        <f>_xll.IMDP("BND",D3324,$N$1,A3324)</f>
        <v>은행채</v>
      </c>
      <c r="O3324">
        <f t="shared" si="51"/>
        <v>3.33162E-3</v>
      </c>
    </row>
    <row r="3325" spans="1:15" x14ac:dyDescent="0.3">
      <c r="A3325" s="73">
        <v>46311</v>
      </c>
      <c r="B3325" s="67" t="s">
        <v>2090</v>
      </c>
      <c r="C3325" s="68" t="s">
        <v>2608</v>
      </c>
      <c r="D3325" s="68" t="s">
        <v>7653</v>
      </c>
      <c r="E3325" s="67" t="s">
        <v>7654</v>
      </c>
      <c r="F3325" s="69">
        <v>3.3860000000000001</v>
      </c>
      <c r="G3325" s="70">
        <v>0.25440000000000002</v>
      </c>
      <c r="H3325" s="70">
        <v>0.12820000000000001</v>
      </c>
      <c r="I3325" s="73">
        <v>45860</v>
      </c>
      <c r="J3325" s="73">
        <v>46409</v>
      </c>
      <c r="K3325" s="69">
        <v>2.5499999999999998</v>
      </c>
      <c r="L3325" s="68" t="s">
        <v>2609</v>
      </c>
      <c r="M3325" s="71">
        <v>4.1999999999999997E-3</v>
      </c>
      <c r="N3325" t="str">
        <f>_xll.IMDP("BND",D3325,$N$1,A3325)</f>
        <v>은행채</v>
      </c>
      <c r="O3325">
        <f t="shared" si="51"/>
        <v>1.0684799999999999E-3</v>
      </c>
    </row>
    <row r="3326" spans="1:15" x14ac:dyDescent="0.3">
      <c r="A3326" s="73">
        <v>46311</v>
      </c>
      <c r="B3326" s="67" t="s">
        <v>2090</v>
      </c>
      <c r="C3326" s="68" t="s">
        <v>2608</v>
      </c>
      <c r="D3326" s="68" t="s">
        <v>7655</v>
      </c>
      <c r="E3326" s="67" t="s">
        <v>7656</v>
      </c>
      <c r="F3326" s="69">
        <v>3.6379999999999999</v>
      </c>
      <c r="G3326" s="70">
        <v>0.40679999999999999</v>
      </c>
      <c r="H3326" s="70">
        <v>0.26669999999999999</v>
      </c>
      <c r="I3326" s="73">
        <v>45917</v>
      </c>
      <c r="J3326" s="73">
        <v>46463</v>
      </c>
      <c r="K3326" s="69">
        <v>2.56</v>
      </c>
      <c r="L3326" s="68" t="s">
        <v>2609</v>
      </c>
      <c r="M3326" s="71">
        <v>5.5999999999999999E-3</v>
      </c>
      <c r="N3326" t="str">
        <f>_xll.IMDP("BND",D3326,$N$1,A3326)</f>
        <v>은행채</v>
      </c>
      <c r="O3326">
        <f t="shared" si="51"/>
        <v>2.27808E-3</v>
      </c>
    </row>
    <row r="3327" spans="1:15" x14ac:dyDescent="0.3">
      <c r="A3327" s="73">
        <v>46311</v>
      </c>
      <c r="B3327" s="67" t="s">
        <v>2090</v>
      </c>
      <c r="C3327" s="68" t="s">
        <v>2608</v>
      </c>
      <c r="D3327" s="68" t="s">
        <v>7657</v>
      </c>
      <c r="E3327" s="67" t="s">
        <v>7658</v>
      </c>
      <c r="F3327" s="69">
        <v>3.4159999999999999</v>
      </c>
      <c r="G3327" s="70">
        <v>0.27050000000000002</v>
      </c>
      <c r="H3327" s="70">
        <v>0.14069999999999999</v>
      </c>
      <c r="I3327" s="73">
        <v>45866</v>
      </c>
      <c r="J3327" s="73">
        <v>46415</v>
      </c>
      <c r="K3327" s="69">
        <v>2.57</v>
      </c>
      <c r="L3327" s="68" t="s">
        <v>2609</v>
      </c>
      <c r="M3327" s="71">
        <v>7.0000000000000001E-3</v>
      </c>
      <c r="N3327" t="str">
        <f>_xll.IMDP("BND",D3327,$N$1,A3327)</f>
        <v>은행채</v>
      </c>
      <c r="O3327">
        <f t="shared" si="51"/>
        <v>1.8935000000000002E-3</v>
      </c>
    </row>
    <row r="3328" spans="1:15" x14ac:dyDescent="0.3">
      <c r="A3328" s="73">
        <v>46311</v>
      </c>
      <c r="B3328" s="67" t="s">
        <v>2090</v>
      </c>
      <c r="C3328" s="68" t="s">
        <v>2608</v>
      </c>
      <c r="D3328" s="68" t="s">
        <v>7659</v>
      </c>
      <c r="E3328" s="67" t="s">
        <v>7660</v>
      </c>
      <c r="F3328" s="69">
        <v>3.4060000000000001</v>
      </c>
      <c r="G3328" s="70">
        <v>0.26500000000000001</v>
      </c>
      <c r="H3328" s="70">
        <v>0.1363</v>
      </c>
      <c r="I3328" s="73">
        <v>46048</v>
      </c>
      <c r="J3328" s="73">
        <v>46413</v>
      </c>
      <c r="K3328" s="69">
        <v>2.89</v>
      </c>
      <c r="L3328" s="68" t="s">
        <v>2609</v>
      </c>
      <c r="M3328" s="71">
        <v>7.4999999999999997E-3</v>
      </c>
      <c r="N3328" t="str">
        <f>_xll.IMDP("BND",D3328,$N$1,A3328)</f>
        <v>은행채</v>
      </c>
      <c r="O3328">
        <f t="shared" si="51"/>
        <v>1.9875000000000001E-3</v>
      </c>
    </row>
    <row r="3329" spans="1:15" x14ac:dyDescent="0.3">
      <c r="A3329" s="73">
        <v>46311</v>
      </c>
      <c r="B3329" s="67" t="s">
        <v>2090</v>
      </c>
      <c r="C3329" s="68" t="s">
        <v>2811</v>
      </c>
      <c r="D3329" s="68" t="s">
        <v>7661</v>
      </c>
      <c r="E3329" s="67" t="s">
        <v>7662</v>
      </c>
      <c r="F3329" s="69">
        <v>3.8570000000000002</v>
      </c>
      <c r="G3329" s="70">
        <v>0.54100000000000004</v>
      </c>
      <c r="H3329" s="70">
        <v>0.42880000000000001</v>
      </c>
      <c r="I3329" s="73">
        <v>45968</v>
      </c>
      <c r="J3329" s="73">
        <v>46514</v>
      </c>
      <c r="K3329" s="69">
        <v>2.93</v>
      </c>
      <c r="L3329" s="68" t="s">
        <v>2609</v>
      </c>
      <c r="M3329" s="71">
        <v>1.8599999999999998E-2</v>
      </c>
      <c r="N3329" t="str">
        <f>_xll.IMDP("BND",D3329,$N$1,A3329)</f>
        <v>공사공단채 기타</v>
      </c>
      <c r="O3329">
        <f t="shared" si="51"/>
        <v>1.00626E-2</v>
      </c>
    </row>
    <row r="3330" spans="1:15" x14ac:dyDescent="0.3">
      <c r="A3330" s="73">
        <v>46311</v>
      </c>
      <c r="B3330" s="67" t="s">
        <v>2090</v>
      </c>
      <c r="C3330" s="68" t="s">
        <v>2811</v>
      </c>
      <c r="D3330" s="68" t="s">
        <v>7663</v>
      </c>
      <c r="E3330" s="67" t="s">
        <v>7664</v>
      </c>
      <c r="F3330" s="69">
        <v>4.0910000000000002</v>
      </c>
      <c r="G3330" s="70">
        <v>1.3449</v>
      </c>
      <c r="H3330" s="70">
        <v>2.169</v>
      </c>
      <c r="I3330" s="73">
        <v>46090</v>
      </c>
      <c r="J3330" s="73">
        <v>46821</v>
      </c>
      <c r="K3330" s="69">
        <v>3.4</v>
      </c>
      <c r="L3330" s="68" t="s">
        <v>2609</v>
      </c>
      <c r="M3330" s="71">
        <v>9.1999999999999998E-3</v>
      </c>
      <c r="N3330" t="str">
        <f>_xll.IMDP("BND",D3330,$N$1,A3330)</f>
        <v>공사공단채 기타</v>
      </c>
      <c r="O3330">
        <f t="shared" ref="O3330:O3393" si="52">M3330*G3330</f>
        <v>1.237308E-2</v>
      </c>
    </row>
    <row r="3331" spans="1:15" x14ac:dyDescent="0.3">
      <c r="A3331" s="73">
        <v>46311</v>
      </c>
      <c r="B3331" s="67" t="s">
        <v>2090</v>
      </c>
      <c r="C3331" s="68" t="s">
        <v>2811</v>
      </c>
      <c r="D3331" s="68" t="s">
        <v>7665</v>
      </c>
      <c r="E3331" s="67" t="s">
        <v>7666</v>
      </c>
      <c r="F3331" s="69">
        <v>3.8079999999999998</v>
      </c>
      <c r="G3331" s="70">
        <v>0.49220000000000003</v>
      </c>
      <c r="H3331" s="70">
        <v>0.36649999999999999</v>
      </c>
      <c r="I3331" s="73">
        <v>46132</v>
      </c>
      <c r="J3331" s="73">
        <v>46497</v>
      </c>
      <c r="K3331" s="69">
        <v>3.11</v>
      </c>
      <c r="L3331" s="68" t="s">
        <v>2609</v>
      </c>
      <c r="M3331" s="71">
        <v>2.3E-3</v>
      </c>
      <c r="N3331" t="str">
        <f>_xll.IMDP("BND",D3331,$N$1,A3331)</f>
        <v>공사공단채 기타</v>
      </c>
      <c r="O3331">
        <f t="shared" si="52"/>
        <v>1.1320600000000001E-3</v>
      </c>
    </row>
    <row r="3332" spans="1:15" x14ac:dyDescent="0.3">
      <c r="A3332" s="73">
        <v>46311</v>
      </c>
      <c r="B3332" s="67" t="s">
        <v>2090</v>
      </c>
      <c r="C3332" s="68" t="s">
        <v>2811</v>
      </c>
      <c r="D3332" s="68" t="s">
        <v>7667</v>
      </c>
      <c r="E3332" s="67" t="s">
        <v>7668</v>
      </c>
      <c r="F3332" s="69">
        <v>3.927</v>
      </c>
      <c r="G3332" s="70">
        <v>0.61629999999999996</v>
      </c>
      <c r="H3332" s="70">
        <v>0.53510000000000002</v>
      </c>
      <c r="I3332" s="73">
        <v>46178</v>
      </c>
      <c r="J3332" s="73">
        <v>46543</v>
      </c>
      <c r="K3332" s="69">
        <v>3.65</v>
      </c>
      <c r="L3332" s="68" t="s">
        <v>2609</v>
      </c>
      <c r="M3332" s="71">
        <v>9.2999999999999992E-3</v>
      </c>
      <c r="N3332" t="str">
        <f>_xll.IMDP("BND",D3332,$N$1,A3332)</f>
        <v>공사공단채 기타</v>
      </c>
      <c r="O3332">
        <f t="shared" si="52"/>
        <v>5.7315899999999991E-3</v>
      </c>
    </row>
    <row r="3333" spans="1:15" x14ac:dyDescent="0.3">
      <c r="A3333" s="73">
        <v>46311</v>
      </c>
      <c r="B3333" s="67" t="s">
        <v>2090</v>
      </c>
      <c r="C3333" s="68" t="s">
        <v>2811</v>
      </c>
      <c r="D3333" s="68" t="s">
        <v>14084</v>
      </c>
      <c r="E3333" s="67" t="s">
        <v>14085</v>
      </c>
      <c r="F3333" s="69">
        <v>4.1059999999999999</v>
      </c>
      <c r="G3333" s="70">
        <v>1.4810000000000001</v>
      </c>
      <c r="H3333" s="70">
        <v>2.5985999999999998</v>
      </c>
      <c r="I3333" s="73">
        <v>46205</v>
      </c>
      <c r="J3333" s="73">
        <v>46876</v>
      </c>
      <c r="K3333" s="69">
        <v>4.09</v>
      </c>
      <c r="L3333" s="68" t="s">
        <v>2609</v>
      </c>
      <c r="M3333" s="71">
        <v>1.3899999999999999E-2</v>
      </c>
      <c r="N3333" t="str">
        <f>_xll.IMDP("BND",D3333,$N$1,A3333)</f>
        <v>공사공단채 기타</v>
      </c>
      <c r="O3333">
        <f t="shared" si="52"/>
        <v>2.0585900000000001E-2</v>
      </c>
    </row>
    <row r="3334" spans="1:15" x14ac:dyDescent="0.3">
      <c r="A3334" s="73">
        <v>46311</v>
      </c>
      <c r="B3334" s="67" t="s">
        <v>2090</v>
      </c>
      <c r="C3334" s="68" t="s">
        <v>2811</v>
      </c>
      <c r="D3334" s="68" t="s">
        <v>15141</v>
      </c>
      <c r="E3334" s="67" t="s">
        <v>15142</v>
      </c>
      <c r="F3334" s="69">
        <v>4.1619999999999999</v>
      </c>
      <c r="G3334" s="70">
        <v>1.7777000000000001</v>
      </c>
      <c r="H3334" s="70">
        <v>3.6806000000000001</v>
      </c>
      <c r="I3334" s="73">
        <v>46265</v>
      </c>
      <c r="J3334" s="73">
        <v>46996</v>
      </c>
      <c r="K3334" s="69">
        <v>4.07</v>
      </c>
      <c r="L3334" s="68" t="s">
        <v>2609</v>
      </c>
      <c r="M3334" s="71">
        <v>4.7000000000000002E-3</v>
      </c>
      <c r="N3334" t="str">
        <f>_xll.IMDP("BND",D3334,$N$1,A3334)</f>
        <v>공사공단채 기타</v>
      </c>
      <c r="O3334">
        <f t="shared" si="52"/>
        <v>8.3551900000000002E-3</v>
      </c>
    </row>
    <row r="3335" spans="1:15" x14ac:dyDescent="0.3">
      <c r="A3335" s="73">
        <v>46311</v>
      </c>
      <c r="B3335" s="67" t="s">
        <v>2090</v>
      </c>
      <c r="C3335" s="68" t="s">
        <v>2811</v>
      </c>
      <c r="D3335" s="68" t="s">
        <v>15558</v>
      </c>
      <c r="E3335" s="67" t="s">
        <v>15559</v>
      </c>
      <c r="F3335" s="69">
        <v>4.1710000000000003</v>
      </c>
      <c r="G3335" s="70">
        <v>1.8294999999999999</v>
      </c>
      <c r="H3335" s="70">
        <v>3.8860999999999999</v>
      </c>
      <c r="I3335" s="73">
        <v>46286</v>
      </c>
      <c r="J3335" s="73">
        <v>47017</v>
      </c>
      <c r="K3335" s="69">
        <v>4.41</v>
      </c>
      <c r="L3335" s="68" t="s">
        <v>2609</v>
      </c>
      <c r="M3335" s="71">
        <v>4.7000000000000002E-3</v>
      </c>
      <c r="N3335" t="str">
        <f>_xll.IMDP("BND",D3335,$N$1,A3335)</f>
        <v>공사공단채 기타</v>
      </c>
      <c r="O3335">
        <f t="shared" si="52"/>
        <v>8.5986499999999993E-3</v>
      </c>
    </row>
    <row r="3336" spans="1:15" x14ac:dyDescent="0.3">
      <c r="A3336" s="73">
        <v>46311</v>
      </c>
      <c r="B3336" s="67" t="s">
        <v>2090</v>
      </c>
      <c r="C3336" s="68" t="s">
        <v>2811</v>
      </c>
      <c r="D3336" s="68" t="s">
        <v>7669</v>
      </c>
      <c r="E3336" s="67" t="s">
        <v>7670</v>
      </c>
      <c r="F3336" s="69">
        <v>3.952</v>
      </c>
      <c r="G3336" s="70">
        <v>0.64729999999999999</v>
      </c>
      <c r="H3336" s="70">
        <v>0.58160000000000001</v>
      </c>
      <c r="I3336" s="73">
        <v>46007</v>
      </c>
      <c r="J3336" s="73">
        <v>46554</v>
      </c>
      <c r="K3336" s="69">
        <v>3.01</v>
      </c>
      <c r="L3336" s="68" t="s">
        <v>2609</v>
      </c>
      <c r="M3336" s="71">
        <v>4.5999999999999999E-3</v>
      </c>
      <c r="N3336" t="str">
        <f>_xll.IMDP("BND",D3336,$N$1,A3336)</f>
        <v>공사공단채 기타</v>
      </c>
      <c r="O3336">
        <f t="shared" si="52"/>
        <v>2.9775800000000001E-3</v>
      </c>
    </row>
    <row r="3337" spans="1:15" x14ac:dyDescent="0.3">
      <c r="A3337" s="73">
        <v>46311</v>
      </c>
      <c r="B3337" s="67" t="s">
        <v>2090</v>
      </c>
      <c r="C3337" s="68" t="s">
        <v>2811</v>
      </c>
      <c r="D3337" s="68" t="s">
        <v>7671</v>
      </c>
      <c r="E3337" s="67" t="s">
        <v>7672</v>
      </c>
      <c r="F3337" s="69">
        <v>4.08</v>
      </c>
      <c r="G3337" s="70">
        <v>1.208</v>
      </c>
      <c r="H3337" s="70">
        <v>1.7718</v>
      </c>
      <c r="I3337" s="73">
        <v>46037</v>
      </c>
      <c r="J3337" s="73">
        <v>46767</v>
      </c>
      <c r="K3337" s="69">
        <v>3.03</v>
      </c>
      <c r="L3337" s="68" t="s">
        <v>2609</v>
      </c>
      <c r="M3337" s="71">
        <v>3.7000000000000002E-3</v>
      </c>
      <c r="N3337" t="str">
        <f>_xll.IMDP("BND",D3337,$N$1,A3337)</f>
        <v>공사공단채 기타</v>
      </c>
      <c r="O3337">
        <f t="shared" si="52"/>
        <v>4.4695999999999998E-3</v>
      </c>
    </row>
    <row r="3338" spans="1:15" x14ac:dyDescent="0.3">
      <c r="A3338" s="73">
        <v>46311</v>
      </c>
      <c r="B3338" s="67" t="s">
        <v>2090</v>
      </c>
      <c r="C3338" s="68" t="s">
        <v>2811</v>
      </c>
      <c r="D3338" s="68" t="s">
        <v>7673</v>
      </c>
      <c r="E3338" s="67" t="s">
        <v>7674</v>
      </c>
      <c r="F3338" s="69">
        <v>3.6859999999999999</v>
      </c>
      <c r="G3338" s="70">
        <v>0.38469999999999999</v>
      </c>
      <c r="H3338" s="70">
        <v>0.2437</v>
      </c>
      <c r="I3338" s="73">
        <v>46090</v>
      </c>
      <c r="J3338" s="73">
        <v>46455</v>
      </c>
      <c r="K3338" s="69">
        <v>3.04</v>
      </c>
      <c r="L3338" s="68" t="s">
        <v>2609</v>
      </c>
      <c r="M3338" s="71">
        <v>4.5999999999999999E-3</v>
      </c>
      <c r="N3338" t="str">
        <f>_xll.IMDP("BND",D3338,$N$1,A3338)</f>
        <v>공사공단채 기타</v>
      </c>
      <c r="O3338">
        <f t="shared" si="52"/>
        <v>1.76962E-3</v>
      </c>
    </row>
    <row r="3339" spans="1:15" x14ac:dyDescent="0.3">
      <c r="A3339" s="73">
        <v>46311</v>
      </c>
      <c r="B3339" s="67" t="s">
        <v>2090</v>
      </c>
      <c r="C3339" s="68" t="s">
        <v>2811</v>
      </c>
      <c r="D3339" s="68" t="s">
        <v>7675</v>
      </c>
      <c r="E3339" s="67" t="s">
        <v>7676</v>
      </c>
      <c r="F3339" s="69">
        <v>4.0430000000000001</v>
      </c>
      <c r="G3339" s="70">
        <v>0.85650000000000004</v>
      </c>
      <c r="H3339" s="70">
        <v>0.95340000000000003</v>
      </c>
      <c r="I3339" s="73">
        <v>46178</v>
      </c>
      <c r="J3339" s="73">
        <v>46635</v>
      </c>
      <c r="K3339" s="69">
        <v>3.78</v>
      </c>
      <c r="L3339" s="68" t="s">
        <v>2609</v>
      </c>
      <c r="M3339" s="71">
        <v>9.2999999999999992E-3</v>
      </c>
      <c r="N3339" t="str">
        <f>_xll.IMDP("BND",D3339,$N$1,A3339)</f>
        <v>공사공단채 기타</v>
      </c>
      <c r="O3339">
        <f t="shared" si="52"/>
        <v>7.9654499999999989E-3</v>
      </c>
    </row>
    <row r="3340" spans="1:15" x14ac:dyDescent="0.3">
      <c r="A3340" s="73">
        <v>46311</v>
      </c>
      <c r="B3340" s="67" t="s">
        <v>2090</v>
      </c>
      <c r="C3340" s="68" t="s">
        <v>2811</v>
      </c>
      <c r="D3340" s="68" t="s">
        <v>7677</v>
      </c>
      <c r="E3340" s="67" t="s">
        <v>7678</v>
      </c>
      <c r="F3340" s="69">
        <v>3.9660000000000002</v>
      </c>
      <c r="G3340" s="70">
        <v>0.6623</v>
      </c>
      <c r="H3340" s="70">
        <v>0.60540000000000005</v>
      </c>
      <c r="I3340" s="73">
        <v>46195</v>
      </c>
      <c r="J3340" s="73">
        <v>46560</v>
      </c>
      <c r="K3340" s="69">
        <v>3.77</v>
      </c>
      <c r="L3340" s="68" t="s">
        <v>2609</v>
      </c>
      <c r="M3340" s="71">
        <v>9.2999999999999992E-3</v>
      </c>
      <c r="N3340" t="str">
        <f>_xll.IMDP("BND",D3340,$N$1,A3340)</f>
        <v>공사공단채 기타</v>
      </c>
      <c r="O3340">
        <f t="shared" si="52"/>
        <v>6.1593899999999998E-3</v>
      </c>
    </row>
    <row r="3341" spans="1:15" x14ac:dyDescent="0.3">
      <c r="A3341" s="73">
        <v>46311</v>
      </c>
      <c r="B3341" s="67" t="s">
        <v>2090</v>
      </c>
      <c r="C3341" s="68" t="s">
        <v>2608</v>
      </c>
      <c r="D3341" s="68" t="s">
        <v>14049</v>
      </c>
      <c r="E3341" s="67" t="s">
        <v>14050</v>
      </c>
      <c r="F3341" s="69">
        <v>3.8940000000000001</v>
      </c>
      <c r="G3341" s="70">
        <v>0.6724</v>
      </c>
      <c r="H3341" s="70">
        <v>1.0993999999999999</v>
      </c>
      <c r="I3341" s="73">
        <v>46204</v>
      </c>
      <c r="J3341" s="73">
        <v>46569</v>
      </c>
      <c r="K3341" s="69">
        <v>3.57</v>
      </c>
      <c r="L3341" s="68" t="s">
        <v>2609</v>
      </c>
      <c r="M3341" s="71">
        <v>5.0000000000000001E-3</v>
      </c>
      <c r="N3341" t="str">
        <f>_xll.IMDP("BND",D3341,$N$1,A3341)</f>
        <v>은행채</v>
      </c>
      <c r="O3341">
        <f t="shared" si="52"/>
        <v>3.362E-3</v>
      </c>
    </row>
    <row r="3342" spans="1:15" x14ac:dyDescent="0.3">
      <c r="A3342" s="73">
        <v>46311</v>
      </c>
      <c r="B3342" s="67" t="s">
        <v>2090</v>
      </c>
      <c r="C3342" s="68" t="s">
        <v>2608</v>
      </c>
      <c r="D3342" s="68" t="s">
        <v>14670</v>
      </c>
      <c r="E3342" s="67" t="s">
        <v>14671</v>
      </c>
      <c r="F3342" s="69">
        <v>3.839</v>
      </c>
      <c r="G3342" s="70">
        <v>0.59889999999999999</v>
      </c>
      <c r="H3342" s="70">
        <v>0.9355</v>
      </c>
      <c r="I3342" s="73">
        <v>46237</v>
      </c>
      <c r="J3342" s="73">
        <v>46541</v>
      </c>
      <c r="K3342" s="69">
        <v>3.45</v>
      </c>
      <c r="L3342" s="68" t="s">
        <v>2609</v>
      </c>
      <c r="M3342" s="71">
        <v>8.6E-3</v>
      </c>
      <c r="N3342" t="str">
        <f>_xll.IMDP("BND",D3342,$N$1,A3342)</f>
        <v>은행채</v>
      </c>
      <c r="O3342">
        <f t="shared" si="52"/>
        <v>5.1505400000000003E-3</v>
      </c>
    </row>
    <row r="3343" spans="1:15" x14ac:dyDescent="0.3">
      <c r="A3343" s="73">
        <v>46311</v>
      </c>
      <c r="B3343" s="67" t="s">
        <v>2090</v>
      </c>
      <c r="C3343" s="68" t="s">
        <v>2608</v>
      </c>
      <c r="D3343" s="68" t="s">
        <v>15272</v>
      </c>
      <c r="E3343" s="67" t="s">
        <v>15273</v>
      </c>
      <c r="F3343" s="69">
        <v>3.59</v>
      </c>
      <c r="G3343" s="70">
        <v>0.36759999999999998</v>
      </c>
      <c r="H3343" s="70">
        <v>0.49</v>
      </c>
      <c r="I3343" s="73">
        <v>46272</v>
      </c>
      <c r="J3343" s="73">
        <v>46453</v>
      </c>
      <c r="K3343" s="69">
        <v>3.44</v>
      </c>
      <c r="L3343" s="68" t="s">
        <v>2609</v>
      </c>
      <c r="M3343" s="71">
        <v>8.2000000000000007E-3</v>
      </c>
      <c r="N3343" t="str">
        <f>_xll.IMDP("BND",D3343,$N$1,A3343)</f>
        <v>은행채</v>
      </c>
      <c r="O3343">
        <f t="shared" si="52"/>
        <v>3.01432E-3</v>
      </c>
    </row>
    <row r="3344" spans="1:15" x14ac:dyDescent="0.3">
      <c r="A3344" s="73">
        <v>46311</v>
      </c>
      <c r="B3344" s="67" t="s">
        <v>2090</v>
      </c>
      <c r="C3344" s="68" t="s">
        <v>2608</v>
      </c>
      <c r="D3344" s="68" t="s">
        <v>7679</v>
      </c>
      <c r="E3344" s="67" t="s">
        <v>7680</v>
      </c>
      <c r="F3344" s="69">
        <v>4.0579999999999998</v>
      </c>
      <c r="G3344" s="70">
        <v>1.7218</v>
      </c>
      <c r="H3344" s="70">
        <v>3.4453999999999998</v>
      </c>
      <c r="I3344" s="73">
        <v>43313</v>
      </c>
      <c r="J3344" s="73">
        <v>46966</v>
      </c>
      <c r="K3344" s="69">
        <v>2.64</v>
      </c>
      <c r="L3344" s="68" t="s">
        <v>2609</v>
      </c>
      <c r="M3344" s="71">
        <v>8.2000000000000007E-3</v>
      </c>
      <c r="N3344" t="str">
        <f>_xll.IMDP("BND",D3344,$N$1,A3344)</f>
        <v>은행채</v>
      </c>
      <c r="O3344">
        <f t="shared" si="52"/>
        <v>1.4118760000000001E-2</v>
      </c>
    </row>
    <row r="3345" spans="1:15" x14ac:dyDescent="0.3">
      <c r="A3345" s="73">
        <v>46311</v>
      </c>
      <c r="B3345" s="67" t="s">
        <v>2090</v>
      </c>
      <c r="C3345" s="68" t="s">
        <v>2811</v>
      </c>
      <c r="D3345" s="68" t="s">
        <v>7681</v>
      </c>
      <c r="E3345" s="67" t="s">
        <v>7682</v>
      </c>
      <c r="F3345" s="69">
        <v>3.891</v>
      </c>
      <c r="G3345" s="70">
        <v>0.93910000000000005</v>
      </c>
      <c r="H3345" s="70">
        <v>1.1206</v>
      </c>
      <c r="I3345" s="73">
        <v>45569</v>
      </c>
      <c r="J3345" s="73">
        <v>46664</v>
      </c>
      <c r="K3345" s="69">
        <v>2.96</v>
      </c>
      <c r="L3345" s="68" t="s">
        <v>2092</v>
      </c>
      <c r="M3345" s="71">
        <v>8.6999999999999994E-3</v>
      </c>
      <c r="N3345" t="str">
        <f>_xll.IMDP("BND",D3345,$N$1,A3345)</f>
        <v>은행채</v>
      </c>
      <c r="O3345">
        <f t="shared" si="52"/>
        <v>8.1701699999999992E-3</v>
      </c>
    </row>
    <row r="3346" spans="1:15" x14ac:dyDescent="0.3">
      <c r="A3346" s="73">
        <v>46311</v>
      </c>
      <c r="B3346" s="67" t="s">
        <v>2090</v>
      </c>
      <c r="C3346" s="68" t="s">
        <v>2811</v>
      </c>
      <c r="D3346" s="68" t="s">
        <v>7683</v>
      </c>
      <c r="E3346" s="67" t="s">
        <v>7684</v>
      </c>
      <c r="F3346" s="69">
        <v>3.8109999999999999</v>
      </c>
      <c r="G3346" s="70">
        <v>0.69469999999999998</v>
      </c>
      <c r="H3346" s="70">
        <v>0.65680000000000005</v>
      </c>
      <c r="I3346" s="73">
        <v>45660</v>
      </c>
      <c r="J3346" s="73">
        <v>46571</v>
      </c>
      <c r="K3346" s="69">
        <v>2.78</v>
      </c>
      <c r="L3346" s="68" t="s">
        <v>2092</v>
      </c>
      <c r="M3346" s="71">
        <v>9.1999999999999998E-3</v>
      </c>
      <c r="N3346" t="str">
        <f>_xll.IMDP("BND",D3346,$N$1,A3346)</f>
        <v>은행채</v>
      </c>
      <c r="O3346">
        <f t="shared" si="52"/>
        <v>6.3912399999999994E-3</v>
      </c>
    </row>
    <row r="3347" spans="1:15" x14ac:dyDescent="0.3">
      <c r="A3347" s="73">
        <v>46311</v>
      </c>
      <c r="B3347" s="67" t="s">
        <v>2090</v>
      </c>
      <c r="C3347" s="68" t="s">
        <v>2608</v>
      </c>
      <c r="D3347" s="68" t="s">
        <v>7685</v>
      </c>
      <c r="E3347" s="67" t="s">
        <v>7686</v>
      </c>
      <c r="F3347" s="69">
        <v>3.548</v>
      </c>
      <c r="G3347" s="70">
        <v>0.37140000000000001</v>
      </c>
      <c r="H3347" s="70">
        <v>0.23039999999999999</v>
      </c>
      <c r="I3347" s="73">
        <v>45720</v>
      </c>
      <c r="J3347" s="73">
        <v>46450</v>
      </c>
      <c r="K3347" s="69">
        <v>2.68</v>
      </c>
      <c r="L3347" s="68" t="s">
        <v>2609</v>
      </c>
      <c r="M3347" s="71">
        <v>8.8000000000000005E-3</v>
      </c>
      <c r="N3347" t="str">
        <f>_xll.IMDP("BND",D3347,$N$1,A3347)</f>
        <v>은행채</v>
      </c>
      <c r="O3347">
        <f t="shared" si="52"/>
        <v>3.2683200000000003E-3</v>
      </c>
    </row>
    <row r="3348" spans="1:15" x14ac:dyDescent="0.3">
      <c r="A3348" s="73">
        <v>46311</v>
      </c>
      <c r="B3348" s="67" t="s">
        <v>2090</v>
      </c>
      <c r="C3348" s="68" t="s">
        <v>2608</v>
      </c>
      <c r="D3348" s="68" t="s">
        <v>7687</v>
      </c>
      <c r="E3348" s="67" t="s">
        <v>7688</v>
      </c>
      <c r="F3348" s="69">
        <v>4.0199999999999996</v>
      </c>
      <c r="G3348" s="70">
        <v>1.4910000000000001</v>
      </c>
      <c r="H3348" s="70">
        <v>2.6254</v>
      </c>
      <c r="I3348" s="73">
        <v>45779</v>
      </c>
      <c r="J3348" s="73">
        <v>46875</v>
      </c>
      <c r="K3348" s="69">
        <v>2.44</v>
      </c>
      <c r="L3348" s="68" t="s">
        <v>2609</v>
      </c>
      <c r="M3348" s="71">
        <v>4.1000000000000003E-3</v>
      </c>
      <c r="N3348" t="str">
        <f>_xll.IMDP("BND",D3348,$N$1,A3348)</f>
        <v>은행채</v>
      </c>
      <c r="O3348">
        <f t="shared" si="52"/>
        <v>6.1131000000000007E-3</v>
      </c>
    </row>
    <row r="3349" spans="1:15" x14ac:dyDescent="0.3">
      <c r="A3349" s="73">
        <v>46311</v>
      </c>
      <c r="B3349" s="67" t="s">
        <v>2090</v>
      </c>
      <c r="C3349" s="68" t="s">
        <v>2608</v>
      </c>
      <c r="D3349" s="68" t="s">
        <v>7689</v>
      </c>
      <c r="E3349" s="67" t="s">
        <v>7690</v>
      </c>
      <c r="F3349" s="69">
        <v>4.0359999999999996</v>
      </c>
      <c r="G3349" s="70">
        <v>1.5723</v>
      </c>
      <c r="H3349" s="70">
        <v>2.8952</v>
      </c>
      <c r="I3349" s="73">
        <v>45810</v>
      </c>
      <c r="J3349" s="73">
        <v>46906</v>
      </c>
      <c r="K3349" s="69">
        <v>2.4900000000000002</v>
      </c>
      <c r="L3349" s="68" t="s">
        <v>2609</v>
      </c>
      <c r="M3349" s="71">
        <v>6.7999999999999996E-3</v>
      </c>
      <c r="N3349" t="str">
        <f>_xll.IMDP("BND",D3349,$N$1,A3349)</f>
        <v>은행채</v>
      </c>
      <c r="O3349">
        <f t="shared" si="52"/>
        <v>1.0691639999999999E-2</v>
      </c>
    </row>
    <row r="3350" spans="1:15" x14ac:dyDescent="0.3">
      <c r="A3350" s="73">
        <v>46311</v>
      </c>
      <c r="B3350" s="67" t="s">
        <v>2090</v>
      </c>
      <c r="C3350" s="68" t="s">
        <v>2608</v>
      </c>
      <c r="D3350" s="68" t="s">
        <v>7691</v>
      </c>
      <c r="E3350" s="67" t="s">
        <v>7692</v>
      </c>
      <c r="F3350" s="69">
        <v>3.8740000000000001</v>
      </c>
      <c r="G3350" s="70">
        <v>0.68969999999999998</v>
      </c>
      <c r="H3350" s="70">
        <v>0.64839999999999998</v>
      </c>
      <c r="I3350" s="73">
        <v>45839</v>
      </c>
      <c r="J3350" s="73">
        <v>46569</v>
      </c>
      <c r="K3350" s="69">
        <v>2.5</v>
      </c>
      <c r="L3350" s="68" t="s">
        <v>2609</v>
      </c>
      <c r="M3350" s="71">
        <v>1.52E-2</v>
      </c>
      <c r="N3350" t="str">
        <f>_xll.IMDP("BND",D3350,$N$1,A3350)</f>
        <v>은행채</v>
      </c>
      <c r="O3350">
        <f t="shared" si="52"/>
        <v>1.048344E-2</v>
      </c>
    </row>
    <row r="3351" spans="1:15" x14ac:dyDescent="0.3">
      <c r="A3351" s="73">
        <v>46311</v>
      </c>
      <c r="B3351" s="67" t="s">
        <v>2090</v>
      </c>
      <c r="C3351" s="68" t="s">
        <v>2811</v>
      </c>
      <c r="D3351" s="68" t="s">
        <v>7693</v>
      </c>
      <c r="E3351" s="67" t="s">
        <v>7694</v>
      </c>
      <c r="F3351" s="69">
        <v>3.843</v>
      </c>
      <c r="G3351" s="70">
        <v>0.77669999999999995</v>
      </c>
      <c r="H3351" s="70">
        <v>0.80089999999999995</v>
      </c>
      <c r="I3351" s="73">
        <v>45873</v>
      </c>
      <c r="J3351" s="73">
        <v>46603</v>
      </c>
      <c r="K3351" s="69">
        <v>2.48</v>
      </c>
      <c r="L3351" s="68" t="s">
        <v>2092</v>
      </c>
      <c r="M3351" s="71">
        <v>6.8999999999999999E-3</v>
      </c>
      <c r="N3351" t="str">
        <f>_xll.IMDP("BND",D3351,$N$1,A3351)</f>
        <v>은행채</v>
      </c>
      <c r="O3351">
        <f t="shared" si="52"/>
        <v>5.3592299999999995E-3</v>
      </c>
    </row>
    <row r="3352" spans="1:15" x14ac:dyDescent="0.3">
      <c r="A3352" s="73">
        <v>46311</v>
      </c>
      <c r="B3352" s="67" t="s">
        <v>2090</v>
      </c>
      <c r="C3352" s="68" t="s">
        <v>2608</v>
      </c>
      <c r="D3352" s="68" t="s">
        <v>7695</v>
      </c>
      <c r="E3352" s="67" t="s">
        <v>7696</v>
      </c>
      <c r="F3352" s="69">
        <v>3.9350000000000001</v>
      </c>
      <c r="G3352" s="70">
        <v>0.95640000000000003</v>
      </c>
      <c r="H3352" s="70">
        <v>1.1569</v>
      </c>
      <c r="I3352" s="73">
        <v>45940</v>
      </c>
      <c r="J3352" s="73">
        <v>46670</v>
      </c>
      <c r="K3352" s="69">
        <v>2.61</v>
      </c>
      <c r="L3352" s="68" t="s">
        <v>2609</v>
      </c>
      <c r="M3352" s="71">
        <v>8.6999999999999994E-3</v>
      </c>
      <c r="N3352" t="str">
        <f>_xll.IMDP("BND",D3352,$N$1,A3352)</f>
        <v>은행채</v>
      </c>
      <c r="O3352">
        <f t="shared" si="52"/>
        <v>8.3206800000000004E-3</v>
      </c>
    </row>
    <row r="3353" spans="1:15" x14ac:dyDescent="0.3">
      <c r="A3353" s="73">
        <v>46311</v>
      </c>
      <c r="B3353" s="67" t="s">
        <v>2090</v>
      </c>
      <c r="C3353" s="68" t="s">
        <v>2811</v>
      </c>
      <c r="D3353" s="68" t="s">
        <v>7697</v>
      </c>
      <c r="E3353" s="67" t="s">
        <v>7698</v>
      </c>
      <c r="F3353" s="69">
        <v>3.6179999999999999</v>
      </c>
      <c r="G3353" s="70">
        <v>0.4451</v>
      </c>
      <c r="H3353" s="70">
        <v>0.30890000000000001</v>
      </c>
      <c r="I3353" s="73">
        <v>46113</v>
      </c>
      <c r="J3353" s="73">
        <v>46478</v>
      </c>
      <c r="K3353" s="69">
        <v>3.11</v>
      </c>
      <c r="L3353" s="68" t="s">
        <v>2092</v>
      </c>
      <c r="M3353" s="71">
        <v>3.7000000000000002E-3</v>
      </c>
      <c r="N3353" t="str">
        <f>_xll.IMDP("BND",D3353,$N$1,A3353)</f>
        <v>은행채</v>
      </c>
      <c r="O3353">
        <f t="shared" si="52"/>
        <v>1.6468700000000001E-3</v>
      </c>
    </row>
    <row r="3354" spans="1:15" x14ac:dyDescent="0.3">
      <c r="A3354" s="73">
        <v>46311</v>
      </c>
      <c r="B3354" s="67" t="s">
        <v>2090</v>
      </c>
      <c r="C3354" s="68" t="s">
        <v>2608</v>
      </c>
      <c r="D3354" s="68" t="s">
        <v>7699</v>
      </c>
      <c r="E3354" s="67" t="s">
        <v>7700</v>
      </c>
      <c r="F3354" s="69">
        <v>3.9470000000000001</v>
      </c>
      <c r="G3354" s="70">
        <v>1.0124</v>
      </c>
      <c r="H3354" s="70">
        <v>1.2907</v>
      </c>
      <c r="I3354" s="73">
        <v>46146</v>
      </c>
      <c r="J3354" s="73">
        <v>46695</v>
      </c>
      <c r="K3354" s="69">
        <v>3.42</v>
      </c>
      <c r="L3354" s="68" t="s">
        <v>2609</v>
      </c>
      <c r="M3354" s="71">
        <v>1.2999999999999999E-2</v>
      </c>
      <c r="N3354" t="str">
        <f>_xll.IMDP("BND",D3354,$N$1,A3354)</f>
        <v>은행채</v>
      </c>
      <c r="O3354">
        <f t="shared" si="52"/>
        <v>1.31612E-2</v>
      </c>
    </row>
    <row r="3355" spans="1:15" x14ac:dyDescent="0.3">
      <c r="A3355" s="73">
        <v>46311</v>
      </c>
      <c r="B3355" s="67" t="s">
        <v>2090</v>
      </c>
      <c r="C3355" s="68" t="s">
        <v>2608</v>
      </c>
      <c r="D3355" s="68" t="s">
        <v>7701</v>
      </c>
      <c r="E3355" s="67" t="s">
        <v>7702</v>
      </c>
      <c r="F3355" s="69">
        <v>4.0350000000000001</v>
      </c>
      <c r="G3355" s="70">
        <v>1.5538000000000001</v>
      </c>
      <c r="H3355" s="70">
        <v>2.8485</v>
      </c>
      <c r="I3355" s="73">
        <v>46174</v>
      </c>
      <c r="J3355" s="73">
        <v>46905</v>
      </c>
      <c r="K3355" s="69">
        <v>3.79</v>
      </c>
      <c r="L3355" s="68" t="s">
        <v>2609</v>
      </c>
      <c r="M3355" s="71">
        <v>5.5999999999999999E-3</v>
      </c>
      <c r="N3355" t="str">
        <f>_xll.IMDP("BND",D3355,$N$1,A3355)</f>
        <v>은행채</v>
      </c>
      <c r="O3355">
        <f t="shared" si="52"/>
        <v>8.7012800000000005E-3</v>
      </c>
    </row>
    <row r="3356" spans="1:15" x14ac:dyDescent="0.3">
      <c r="A3356" s="73">
        <v>46311</v>
      </c>
      <c r="B3356" s="67" t="s">
        <v>2090</v>
      </c>
      <c r="C3356" s="68" t="s">
        <v>2608</v>
      </c>
      <c r="D3356" s="68" t="s">
        <v>14041</v>
      </c>
      <c r="E3356" s="67" t="s">
        <v>14042</v>
      </c>
      <c r="F3356" s="69">
        <v>4.1079999999999997</v>
      </c>
      <c r="G3356" s="70">
        <v>2.5432000000000001</v>
      </c>
      <c r="H3356" s="70">
        <v>7.3121</v>
      </c>
      <c r="I3356" s="73">
        <v>46205</v>
      </c>
      <c r="J3356" s="73">
        <v>47301</v>
      </c>
      <c r="K3356" s="69">
        <v>4.07</v>
      </c>
      <c r="L3356" s="68" t="s">
        <v>2609</v>
      </c>
      <c r="M3356" s="71">
        <v>1.8499999999999999E-2</v>
      </c>
      <c r="N3356" t="str">
        <f>_xll.IMDP("BND",D3356,$N$1,A3356)</f>
        <v>은행채</v>
      </c>
      <c r="O3356">
        <f t="shared" si="52"/>
        <v>4.7049199999999999E-2</v>
      </c>
    </row>
    <row r="3357" spans="1:15" x14ac:dyDescent="0.3">
      <c r="A3357" s="73">
        <v>46311</v>
      </c>
      <c r="B3357" s="67" t="s">
        <v>2090</v>
      </c>
      <c r="C3357" s="68" t="s">
        <v>2811</v>
      </c>
      <c r="D3357" s="68" t="s">
        <v>14672</v>
      </c>
      <c r="E3357" s="67" t="s">
        <v>14673</v>
      </c>
      <c r="F3357" s="69">
        <v>3.9089999999999998</v>
      </c>
      <c r="G3357" s="70">
        <v>1.3213999999999999</v>
      </c>
      <c r="H3357" s="70">
        <v>2.1084999999999998</v>
      </c>
      <c r="I3357" s="73">
        <v>46238</v>
      </c>
      <c r="J3357" s="73">
        <v>46816</v>
      </c>
      <c r="K3357" s="69">
        <v>3.73</v>
      </c>
      <c r="L3357" s="68" t="s">
        <v>2092</v>
      </c>
      <c r="M3357" s="71">
        <v>3.3E-3</v>
      </c>
      <c r="N3357" t="str">
        <f>_xll.IMDP("BND",D3357,$N$1,A3357)</f>
        <v>은행채</v>
      </c>
      <c r="O3357">
        <f t="shared" si="52"/>
        <v>4.3606199999999999E-3</v>
      </c>
    </row>
    <row r="3358" spans="1:15" x14ac:dyDescent="0.3">
      <c r="A3358" s="73">
        <v>46311</v>
      </c>
      <c r="B3358" s="67" t="s">
        <v>2090</v>
      </c>
      <c r="C3358" s="68" t="s">
        <v>2608</v>
      </c>
      <c r="D3358" s="68" t="s">
        <v>15176</v>
      </c>
      <c r="E3358" s="67" t="s">
        <v>15177</v>
      </c>
      <c r="F3358" s="69">
        <v>4.0709999999999997</v>
      </c>
      <c r="G3358" s="70">
        <v>1.7826</v>
      </c>
      <c r="H3358" s="70">
        <v>3.6974</v>
      </c>
      <c r="I3358" s="73">
        <v>46266</v>
      </c>
      <c r="J3358" s="73">
        <v>46997</v>
      </c>
      <c r="K3358" s="69">
        <v>3.96</v>
      </c>
      <c r="L3358" s="68" t="s">
        <v>2609</v>
      </c>
      <c r="M3358" s="71">
        <v>4.7000000000000002E-3</v>
      </c>
      <c r="N3358" t="str">
        <f>_xll.IMDP("BND",D3358,$N$1,A3358)</f>
        <v>은행채</v>
      </c>
      <c r="O3358">
        <f t="shared" si="52"/>
        <v>8.3782200000000005E-3</v>
      </c>
    </row>
    <row r="3359" spans="1:15" x14ac:dyDescent="0.3">
      <c r="A3359" s="73">
        <v>46311</v>
      </c>
      <c r="B3359" s="67" t="s">
        <v>2090</v>
      </c>
      <c r="C3359" s="68" t="s">
        <v>2608</v>
      </c>
      <c r="D3359" s="68" t="s">
        <v>7703</v>
      </c>
      <c r="E3359" s="67" t="s">
        <v>7704</v>
      </c>
      <c r="F3359" s="69">
        <v>3.8839999999999999</v>
      </c>
      <c r="G3359" s="70">
        <v>0.65139999999999998</v>
      </c>
      <c r="H3359" s="70">
        <v>1.0513999999999999</v>
      </c>
      <c r="I3359" s="73">
        <v>46196</v>
      </c>
      <c r="J3359" s="73">
        <v>46561</v>
      </c>
      <c r="K3359" s="69">
        <v>3.51</v>
      </c>
      <c r="L3359" s="68" t="s">
        <v>2609</v>
      </c>
      <c r="M3359" s="71">
        <v>3.5999999999999999E-3</v>
      </c>
      <c r="N3359" t="str">
        <f>_xll.IMDP("BND",D3359,$N$1,A3359)</f>
        <v>은행채</v>
      </c>
      <c r="O3359">
        <f t="shared" si="52"/>
        <v>2.3450400000000001E-3</v>
      </c>
    </row>
    <row r="3360" spans="1:15" x14ac:dyDescent="0.3">
      <c r="A3360" s="73">
        <v>46311</v>
      </c>
      <c r="B3360" s="67" t="s">
        <v>2090</v>
      </c>
      <c r="C3360" s="68" t="s">
        <v>2608</v>
      </c>
      <c r="D3360" s="68" t="s">
        <v>14179</v>
      </c>
      <c r="E3360" s="67" t="s">
        <v>14180</v>
      </c>
      <c r="F3360" s="69">
        <v>3.6030000000000002</v>
      </c>
      <c r="G3360" s="70">
        <v>0.37290000000000001</v>
      </c>
      <c r="H3360" s="70">
        <v>0.49890000000000001</v>
      </c>
      <c r="I3360" s="73">
        <v>46212</v>
      </c>
      <c r="J3360" s="73">
        <v>46455</v>
      </c>
      <c r="K3360" s="69">
        <v>3.37</v>
      </c>
      <c r="L3360" s="68" t="s">
        <v>2609</v>
      </c>
      <c r="M3360" s="71">
        <v>3.7000000000000002E-3</v>
      </c>
      <c r="N3360" t="str">
        <f>_xll.IMDP("BND",D3360,$N$1,A3360)</f>
        <v>은행채</v>
      </c>
      <c r="O3360">
        <f t="shared" si="52"/>
        <v>1.37973E-3</v>
      </c>
    </row>
    <row r="3361" spans="1:15" x14ac:dyDescent="0.3">
      <c r="A3361" s="73">
        <v>46311</v>
      </c>
      <c r="B3361" s="67" t="s">
        <v>2090</v>
      </c>
      <c r="C3361" s="68" t="s">
        <v>2608</v>
      </c>
      <c r="D3361" s="68" t="s">
        <v>14711</v>
      </c>
      <c r="E3361" s="67" t="s">
        <v>14712</v>
      </c>
      <c r="F3361" s="69">
        <v>3.9220000000000002</v>
      </c>
      <c r="G3361" s="70">
        <v>0.76719999999999999</v>
      </c>
      <c r="H3361" s="70">
        <v>1.3268</v>
      </c>
      <c r="I3361" s="73">
        <v>46240</v>
      </c>
      <c r="J3361" s="73">
        <v>46605</v>
      </c>
      <c r="K3361" s="69">
        <v>3.46</v>
      </c>
      <c r="L3361" s="68" t="s">
        <v>2609</v>
      </c>
      <c r="M3361" s="71">
        <v>6.3E-3</v>
      </c>
      <c r="N3361" t="str">
        <f>_xll.IMDP("BND",D3361,$N$1,A3361)</f>
        <v>은행채</v>
      </c>
      <c r="O3361">
        <f t="shared" si="52"/>
        <v>4.8333600000000001E-3</v>
      </c>
    </row>
    <row r="3362" spans="1:15" x14ac:dyDescent="0.3">
      <c r="A3362" s="73">
        <v>46311</v>
      </c>
      <c r="B3362" s="67" t="s">
        <v>2090</v>
      </c>
      <c r="C3362" s="68" t="s">
        <v>2608</v>
      </c>
      <c r="D3362" s="68" t="s">
        <v>15385</v>
      </c>
      <c r="E3362" s="67" t="s">
        <v>15386</v>
      </c>
      <c r="F3362" s="69">
        <v>3.923</v>
      </c>
      <c r="G3362" s="70">
        <v>0.77769999999999995</v>
      </c>
      <c r="H3362" s="70">
        <v>1.3532</v>
      </c>
      <c r="I3362" s="73">
        <v>46275</v>
      </c>
      <c r="J3362" s="73">
        <v>46609</v>
      </c>
      <c r="K3362" s="69">
        <v>3.65</v>
      </c>
      <c r="L3362" s="68" t="s">
        <v>2609</v>
      </c>
      <c r="M3362" s="71">
        <v>5.4000000000000003E-3</v>
      </c>
      <c r="N3362" t="str">
        <f>_xll.IMDP("BND",D3362,$N$1,A3362)</f>
        <v>은행채</v>
      </c>
      <c r="O3362">
        <f t="shared" si="52"/>
        <v>4.1995799999999996E-3</v>
      </c>
    </row>
    <row r="3363" spans="1:15" x14ac:dyDescent="0.3">
      <c r="A3363" s="73">
        <v>46311</v>
      </c>
      <c r="B3363" s="67" t="s">
        <v>2090</v>
      </c>
      <c r="C3363" s="68" t="s">
        <v>2608</v>
      </c>
      <c r="D3363" s="68" t="s">
        <v>15929</v>
      </c>
      <c r="E3363" s="67" t="s">
        <v>15930</v>
      </c>
      <c r="F3363" s="69">
        <v>3.6930000000000001</v>
      </c>
      <c r="G3363" s="70">
        <v>0.46500000000000002</v>
      </c>
      <c r="H3363" s="70">
        <v>0.66469999999999996</v>
      </c>
      <c r="I3363" s="73">
        <v>46308</v>
      </c>
      <c r="J3363" s="73">
        <v>46490</v>
      </c>
      <c r="K3363" s="69">
        <v>3.62</v>
      </c>
      <c r="L3363" s="68" t="s">
        <v>2609</v>
      </c>
      <c r="M3363" s="71">
        <v>0.01</v>
      </c>
      <c r="N3363" t="str">
        <f>_xll.IMDP("BND",D3363,$N$1,A3363)</f>
        <v>은행채</v>
      </c>
      <c r="O3363">
        <f t="shared" si="52"/>
        <v>4.6500000000000005E-3</v>
      </c>
    </row>
    <row r="3364" spans="1:15" x14ac:dyDescent="0.3">
      <c r="A3364" s="73">
        <v>46311</v>
      </c>
      <c r="B3364" s="67" t="s">
        <v>2090</v>
      </c>
      <c r="C3364" s="68" t="s">
        <v>2811</v>
      </c>
      <c r="D3364" s="68" t="s">
        <v>7705</v>
      </c>
      <c r="E3364" s="67" t="s">
        <v>7706</v>
      </c>
      <c r="F3364" s="69">
        <v>3.903</v>
      </c>
      <c r="G3364" s="70">
        <v>1.1035999999999999</v>
      </c>
      <c r="H3364" s="70">
        <v>1.5038</v>
      </c>
      <c r="I3364" s="73">
        <v>45632</v>
      </c>
      <c r="J3364" s="73">
        <v>46727</v>
      </c>
      <c r="K3364" s="69">
        <v>2.82</v>
      </c>
      <c r="L3364" s="68" t="s">
        <v>2092</v>
      </c>
      <c r="M3364" s="71">
        <v>9.5999999999999992E-3</v>
      </c>
      <c r="N3364" t="str">
        <f>_xll.IMDP("BND",D3364,$N$1,A3364)</f>
        <v>은행채</v>
      </c>
      <c r="O3364">
        <f t="shared" si="52"/>
        <v>1.0594559999999998E-2</v>
      </c>
    </row>
    <row r="3365" spans="1:15" x14ac:dyDescent="0.3">
      <c r="A3365" s="73">
        <v>46311</v>
      </c>
      <c r="B3365" s="67" t="s">
        <v>2090</v>
      </c>
      <c r="C3365" s="68" t="s">
        <v>2608</v>
      </c>
      <c r="D3365" s="68" t="s">
        <v>7707</v>
      </c>
      <c r="E3365" s="67" t="s">
        <v>7708</v>
      </c>
      <c r="F3365" s="69">
        <v>3.9039999999999999</v>
      </c>
      <c r="G3365" s="70">
        <v>0.77569999999999995</v>
      </c>
      <c r="H3365" s="70">
        <v>0.79949999999999999</v>
      </c>
      <c r="I3365" s="73">
        <v>45692</v>
      </c>
      <c r="J3365" s="73">
        <v>46603</v>
      </c>
      <c r="K3365" s="69">
        <v>2.73</v>
      </c>
      <c r="L3365" s="68" t="s">
        <v>2609</v>
      </c>
      <c r="M3365" s="71">
        <v>2.8E-3</v>
      </c>
      <c r="N3365" t="str">
        <f>_xll.IMDP("BND",D3365,$N$1,A3365)</f>
        <v>은행채</v>
      </c>
      <c r="O3365">
        <f t="shared" si="52"/>
        <v>2.1719599999999997E-3</v>
      </c>
    </row>
    <row r="3366" spans="1:15" x14ac:dyDescent="0.3">
      <c r="A3366" s="73">
        <v>46311</v>
      </c>
      <c r="B3366" s="67" t="s">
        <v>2090</v>
      </c>
      <c r="C3366" s="68" t="s">
        <v>2608</v>
      </c>
      <c r="D3366" s="68" t="s">
        <v>7709</v>
      </c>
      <c r="E3366" s="67" t="s">
        <v>7710</v>
      </c>
      <c r="F3366" s="69">
        <v>3.6629999999999998</v>
      </c>
      <c r="G3366" s="70">
        <v>0.44529999999999997</v>
      </c>
      <c r="H3366" s="70">
        <v>0.309</v>
      </c>
      <c r="I3366" s="73">
        <v>45748</v>
      </c>
      <c r="J3366" s="73">
        <v>46478</v>
      </c>
      <c r="K3366" s="69">
        <v>2.73</v>
      </c>
      <c r="L3366" s="68" t="s">
        <v>2609</v>
      </c>
      <c r="M3366" s="71">
        <v>1.11E-2</v>
      </c>
      <c r="N3366" t="str">
        <f>_xll.IMDP("BND",D3366,$N$1,A3366)</f>
        <v>은행채</v>
      </c>
      <c r="O3366">
        <f t="shared" si="52"/>
        <v>4.9428299999999996E-3</v>
      </c>
    </row>
    <row r="3367" spans="1:15" x14ac:dyDescent="0.3">
      <c r="A3367" s="73">
        <v>46311</v>
      </c>
      <c r="B3367" s="67" t="s">
        <v>2090</v>
      </c>
      <c r="C3367" s="68" t="s">
        <v>2608</v>
      </c>
      <c r="D3367" s="68" t="s">
        <v>7711</v>
      </c>
      <c r="E3367" s="67" t="s">
        <v>7712</v>
      </c>
      <c r="F3367" s="69">
        <v>4.1280000000000001</v>
      </c>
      <c r="G3367" s="70">
        <v>3.4375</v>
      </c>
      <c r="H3367" s="70">
        <v>13.0571</v>
      </c>
      <c r="I3367" s="73">
        <v>45820</v>
      </c>
      <c r="J3367" s="73">
        <v>47646</v>
      </c>
      <c r="K3367" s="69">
        <v>2.68</v>
      </c>
      <c r="L3367" s="68" t="s">
        <v>2609</v>
      </c>
      <c r="M3367" s="71">
        <v>6.6E-3</v>
      </c>
      <c r="N3367" t="str">
        <f>_xll.IMDP("BND",D3367,$N$1,A3367)</f>
        <v>은행채</v>
      </c>
      <c r="O3367">
        <f t="shared" si="52"/>
        <v>2.2687499999999999E-2</v>
      </c>
    </row>
    <row r="3368" spans="1:15" x14ac:dyDescent="0.3">
      <c r="A3368" s="73">
        <v>46311</v>
      </c>
      <c r="B3368" s="67" t="s">
        <v>2090</v>
      </c>
      <c r="C3368" s="68" t="s">
        <v>2811</v>
      </c>
      <c r="D3368" s="68" t="s">
        <v>7713</v>
      </c>
      <c r="E3368" s="67" t="s">
        <v>7714</v>
      </c>
      <c r="F3368" s="69">
        <v>3.9729999999999999</v>
      </c>
      <c r="G3368" s="70">
        <v>1.7321</v>
      </c>
      <c r="H3368" s="70">
        <v>3.4813999999999998</v>
      </c>
      <c r="I3368" s="73">
        <v>45873</v>
      </c>
      <c r="J3368" s="73">
        <v>46969</v>
      </c>
      <c r="K3368" s="69">
        <v>2.5299999999999998</v>
      </c>
      <c r="L3368" s="68" t="s">
        <v>2092</v>
      </c>
      <c r="M3368" s="71">
        <v>6.7999999999999996E-3</v>
      </c>
      <c r="N3368" t="str">
        <f>_xll.IMDP("BND",D3368,$N$1,A3368)</f>
        <v>은행채</v>
      </c>
      <c r="O3368">
        <f t="shared" si="52"/>
        <v>1.1778279999999999E-2</v>
      </c>
    </row>
    <row r="3369" spans="1:15" x14ac:dyDescent="0.3">
      <c r="A3369" s="73">
        <v>46311</v>
      </c>
      <c r="B3369" s="67" t="s">
        <v>2090</v>
      </c>
      <c r="C3369" s="68" t="s">
        <v>2608</v>
      </c>
      <c r="D3369" s="68" t="s">
        <v>7715</v>
      </c>
      <c r="E3369" s="67" t="s">
        <v>7716</v>
      </c>
      <c r="F3369" s="69">
        <v>3.96</v>
      </c>
      <c r="G3369" s="70">
        <v>1.0913999999999999</v>
      </c>
      <c r="H3369" s="70">
        <v>1.4748000000000001</v>
      </c>
      <c r="I3369" s="73">
        <v>45993</v>
      </c>
      <c r="J3369" s="73">
        <v>46723</v>
      </c>
      <c r="K3369" s="69">
        <v>3.01</v>
      </c>
      <c r="L3369" s="68" t="s">
        <v>2609</v>
      </c>
      <c r="M3369" s="71">
        <v>9.1999999999999998E-3</v>
      </c>
      <c r="N3369" t="str">
        <f>_xll.IMDP("BND",D3369,$N$1,A3369)</f>
        <v>은행채</v>
      </c>
      <c r="O3369">
        <f t="shared" si="52"/>
        <v>1.0040879999999999E-2</v>
      </c>
    </row>
    <row r="3370" spans="1:15" x14ac:dyDescent="0.3">
      <c r="A3370" s="73">
        <v>46311</v>
      </c>
      <c r="B3370" s="67" t="s">
        <v>2090</v>
      </c>
      <c r="C3370" s="68" t="s">
        <v>2811</v>
      </c>
      <c r="D3370" s="68" t="s">
        <v>7717</v>
      </c>
      <c r="E3370" s="67" t="s">
        <v>7718</v>
      </c>
      <c r="F3370" s="69">
        <v>3.8130000000000002</v>
      </c>
      <c r="G3370" s="70">
        <v>0.70009999999999994</v>
      </c>
      <c r="H3370" s="70">
        <v>0.66559999999999997</v>
      </c>
      <c r="I3370" s="73">
        <v>46027</v>
      </c>
      <c r="J3370" s="73">
        <v>46573</v>
      </c>
      <c r="K3370" s="69">
        <v>2.78</v>
      </c>
      <c r="L3370" s="68" t="s">
        <v>2092</v>
      </c>
      <c r="M3370" s="71">
        <v>2.3E-3</v>
      </c>
      <c r="N3370" t="str">
        <f>_xll.IMDP("BND",D3370,$N$1,A3370)</f>
        <v>은행채</v>
      </c>
      <c r="O3370">
        <f t="shared" si="52"/>
        <v>1.6102299999999998E-3</v>
      </c>
    </row>
    <row r="3371" spans="1:15" x14ac:dyDescent="0.3">
      <c r="A3371" s="73">
        <v>46311</v>
      </c>
      <c r="B3371" s="67" t="s">
        <v>2090</v>
      </c>
      <c r="C3371" s="68" t="s">
        <v>2811</v>
      </c>
      <c r="D3371" s="68" t="s">
        <v>7719</v>
      </c>
      <c r="E3371" s="67" t="s">
        <v>7720</v>
      </c>
      <c r="F3371" s="69">
        <v>4.0209999999999999</v>
      </c>
      <c r="G3371" s="70">
        <v>2.1768000000000001</v>
      </c>
      <c r="H3371" s="70">
        <v>5.4130000000000003</v>
      </c>
      <c r="I3371" s="73">
        <v>46056</v>
      </c>
      <c r="J3371" s="73">
        <v>47152</v>
      </c>
      <c r="K3371" s="69">
        <v>3.34</v>
      </c>
      <c r="L3371" s="68" t="s">
        <v>2092</v>
      </c>
      <c r="M3371" s="71">
        <v>2.3E-3</v>
      </c>
      <c r="N3371" t="str">
        <f>_xll.IMDP("BND",D3371,$N$1,A3371)</f>
        <v>은행채</v>
      </c>
      <c r="O3371">
        <f t="shared" si="52"/>
        <v>5.0066399999999997E-3</v>
      </c>
    </row>
    <row r="3372" spans="1:15" x14ac:dyDescent="0.3">
      <c r="A3372" s="73">
        <v>46311</v>
      </c>
      <c r="B3372" s="67" t="s">
        <v>2090</v>
      </c>
      <c r="C3372" s="68" t="s">
        <v>2608</v>
      </c>
      <c r="D3372" s="68" t="s">
        <v>7721</v>
      </c>
      <c r="E3372" s="67" t="s">
        <v>7722</v>
      </c>
      <c r="F3372" s="69">
        <v>3.9249999999999998</v>
      </c>
      <c r="G3372" s="70">
        <v>0.85640000000000005</v>
      </c>
      <c r="H3372" s="70">
        <v>0.95199999999999996</v>
      </c>
      <c r="I3372" s="73">
        <v>46085</v>
      </c>
      <c r="J3372" s="73">
        <v>46634</v>
      </c>
      <c r="K3372" s="69">
        <v>3.1</v>
      </c>
      <c r="L3372" s="68" t="s">
        <v>2609</v>
      </c>
      <c r="M3372" s="71">
        <v>1.15E-2</v>
      </c>
      <c r="N3372" t="str">
        <f>_xll.IMDP("BND",D3372,$N$1,A3372)</f>
        <v>은행채</v>
      </c>
      <c r="O3372">
        <f t="shared" si="52"/>
        <v>9.8486000000000008E-3</v>
      </c>
    </row>
    <row r="3373" spans="1:15" x14ac:dyDescent="0.3">
      <c r="A3373" s="73">
        <v>46311</v>
      </c>
      <c r="B3373" s="67" t="s">
        <v>2090</v>
      </c>
      <c r="C3373" s="68" t="s">
        <v>2608</v>
      </c>
      <c r="D3373" s="68" t="s">
        <v>7723</v>
      </c>
      <c r="E3373" s="67" t="s">
        <v>7724</v>
      </c>
      <c r="F3373" s="69">
        <v>4.0869999999999997</v>
      </c>
      <c r="G3373" s="70">
        <v>2.3266</v>
      </c>
      <c r="H3373" s="70">
        <v>6.1364000000000001</v>
      </c>
      <c r="I3373" s="73">
        <v>46113</v>
      </c>
      <c r="J3373" s="73">
        <v>47209</v>
      </c>
      <c r="K3373" s="69">
        <v>3.68</v>
      </c>
      <c r="L3373" s="68" t="s">
        <v>2609</v>
      </c>
      <c r="M3373" s="71">
        <v>6.0000000000000001E-3</v>
      </c>
      <c r="N3373" t="str">
        <f>_xll.IMDP("BND",D3373,$N$1,A3373)</f>
        <v>은행채</v>
      </c>
      <c r="O3373">
        <f t="shared" si="52"/>
        <v>1.3959600000000001E-2</v>
      </c>
    </row>
    <row r="3374" spans="1:15" x14ac:dyDescent="0.3">
      <c r="A3374" s="73">
        <v>46311</v>
      </c>
      <c r="B3374" s="67" t="s">
        <v>2090</v>
      </c>
      <c r="C3374" s="68" t="s">
        <v>2608</v>
      </c>
      <c r="D3374" s="68" t="s">
        <v>7725</v>
      </c>
      <c r="E3374" s="67" t="s">
        <v>7726</v>
      </c>
      <c r="F3374" s="69">
        <v>3.73</v>
      </c>
      <c r="G3374" s="70">
        <v>0.53269999999999995</v>
      </c>
      <c r="H3374" s="70">
        <v>0.41810000000000003</v>
      </c>
      <c r="I3374" s="73">
        <v>46146</v>
      </c>
      <c r="J3374" s="73">
        <v>46511</v>
      </c>
      <c r="K3374" s="69">
        <v>3.11</v>
      </c>
      <c r="L3374" s="68" t="s">
        <v>2609</v>
      </c>
      <c r="M3374" s="71">
        <v>7.0000000000000001E-3</v>
      </c>
      <c r="N3374" t="str">
        <f>_xll.IMDP("BND",D3374,$N$1,A3374)</f>
        <v>은행채</v>
      </c>
      <c r="O3374">
        <f t="shared" si="52"/>
        <v>3.7288999999999998E-3</v>
      </c>
    </row>
    <row r="3375" spans="1:15" x14ac:dyDescent="0.3">
      <c r="A3375" s="73">
        <v>46311</v>
      </c>
      <c r="B3375" s="67" t="s">
        <v>2090</v>
      </c>
      <c r="C3375" s="68" t="s">
        <v>2608</v>
      </c>
      <c r="D3375" s="68" t="s">
        <v>7727</v>
      </c>
      <c r="E3375" s="67" t="s">
        <v>7728</v>
      </c>
      <c r="F3375" s="69">
        <v>4.0990000000000002</v>
      </c>
      <c r="G3375" s="70">
        <v>2.4632999999999998</v>
      </c>
      <c r="H3375" s="70">
        <v>6.8890000000000002</v>
      </c>
      <c r="I3375" s="73">
        <v>46175</v>
      </c>
      <c r="J3375" s="73">
        <v>47271</v>
      </c>
      <c r="K3375" s="69">
        <v>4</v>
      </c>
      <c r="L3375" s="68" t="s">
        <v>2609</v>
      </c>
      <c r="M3375" s="71">
        <v>6.4999999999999997E-3</v>
      </c>
      <c r="N3375" t="str">
        <f>_xll.IMDP("BND",D3375,$N$1,A3375)</f>
        <v>은행채</v>
      </c>
      <c r="O3375">
        <f t="shared" si="52"/>
        <v>1.6011449999999997E-2</v>
      </c>
    </row>
    <row r="3376" spans="1:15" x14ac:dyDescent="0.3">
      <c r="A3376" s="73">
        <v>46311</v>
      </c>
      <c r="B3376" s="67" t="s">
        <v>2090</v>
      </c>
      <c r="C3376" s="68" t="s">
        <v>2811</v>
      </c>
      <c r="D3376" s="68" t="s">
        <v>14086</v>
      </c>
      <c r="E3376" s="67" t="s">
        <v>14087</v>
      </c>
      <c r="F3376" s="69">
        <v>4.0810000000000004</v>
      </c>
      <c r="G3376" s="70">
        <v>3.4140999999999999</v>
      </c>
      <c r="H3376" s="70">
        <v>13.0482</v>
      </c>
      <c r="I3376" s="73">
        <v>46205</v>
      </c>
      <c r="J3376" s="73">
        <v>47666</v>
      </c>
      <c r="K3376" s="69">
        <v>4.0999999999999996</v>
      </c>
      <c r="L3376" s="68" t="s">
        <v>2092</v>
      </c>
      <c r="M3376" s="71">
        <v>4.1999999999999997E-3</v>
      </c>
      <c r="N3376" t="str">
        <f>_xll.IMDP("BND",D3376,$N$1,A3376)</f>
        <v>은행채</v>
      </c>
      <c r="O3376">
        <f t="shared" si="52"/>
        <v>1.4339219999999998E-2</v>
      </c>
    </row>
    <row r="3377" spans="1:15" x14ac:dyDescent="0.3">
      <c r="A3377" s="73">
        <v>46311</v>
      </c>
      <c r="B3377" s="67" t="s">
        <v>2090</v>
      </c>
      <c r="C3377" s="68" t="s">
        <v>2608</v>
      </c>
      <c r="D3377" s="68" t="s">
        <v>14713</v>
      </c>
      <c r="E3377" s="67" t="s">
        <v>14714</v>
      </c>
      <c r="F3377" s="69">
        <v>4.0609999999999999</v>
      </c>
      <c r="G3377" s="70">
        <v>1.7174</v>
      </c>
      <c r="H3377" s="70">
        <v>3.4495</v>
      </c>
      <c r="I3377" s="73">
        <v>46240</v>
      </c>
      <c r="J3377" s="73">
        <v>46971</v>
      </c>
      <c r="K3377" s="69">
        <v>3.75</v>
      </c>
      <c r="L3377" s="68" t="s">
        <v>2609</v>
      </c>
      <c r="M3377" s="71">
        <v>1.3899999999999999E-2</v>
      </c>
      <c r="N3377" t="str">
        <f>_xll.IMDP("BND",D3377,$N$1,A3377)</f>
        <v>은행채</v>
      </c>
      <c r="O3377">
        <f t="shared" si="52"/>
        <v>2.3871859999999998E-2</v>
      </c>
    </row>
    <row r="3378" spans="1:15" x14ac:dyDescent="0.3">
      <c r="A3378" s="73">
        <v>46311</v>
      </c>
      <c r="B3378" s="67" t="s">
        <v>2090</v>
      </c>
      <c r="C3378" s="68" t="s">
        <v>2811</v>
      </c>
      <c r="D3378" s="68" t="s">
        <v>15178</v>
      </c>
      <c r="E3378" s="67" t="s">
        <v>15179</v>
      </c>
      <c r="F3378" s="69">
        <v>3.9089999999999998</v>
      </c>
      <c r="G3378" s="70">
        <v>1.3197000000000001</v>
      </c>
      <c r="H3378" s="70">
        <v>2.0992999999999999</v>
      </c>
      <c r="I3378" s="73">
        <v>46266</v>
      </c>
      <c r="J3378" s="73">
        <v>46813</v>
      </c>
      <c r="K3378" s="69">
        <v>3.87</v>
      </c>
      <c r="L3378" s="68" t="s">
        <v>2092</v>
      </c>
      <c r="M3378" s="71">
        <v>3.3E-3</v>
      </c>
      <c r="N3378" t="str">
        <f>_xll.IMDP("BND",D3378,$N$1,A3378)</f>
        <v>은행채</v>
      </c>
      <c r="O3378">
        <f t="shared" si="52"/>
        <v>4.3550100000000003E-3</v>
      </c>
    </row>
    <row r="3379" spans="1:15" x14ac:dyDescent="0.3">
      <c r="A3379" s="73">
        <v>46311</v>
      </c>
      <c r="B3379" s="67" t="s">
        <v>2090</v>
      </c>
      <c r="C3379" s="68" t="s">
        <v>2608</v>
      </c>
      <c r="D3379" s="68" t="s">
        <v>14234</v>
      </c>
      <c r="E3379" s="67" t="s">
        <v>14235</v>
      </c>
      <c r="F3379" s="69">
        <v>3.9039999999999999</v>
      </c>
      <c r="G3379" s="70">
        <v>0.69610000000000005</v>
      </c>
      <c r="H3379" s="70">
        <v>1.1545000000000001</v>
      </c>
      <c r="I3379" s="73">
        <v>46213</v>
      </c>
      <c r="J3379" s="73">
        <v>46578</v>
      </c>
      <c r="K3379" s="69">
        <v>3.57</v>
      </c>
      <c r="L3379" s="68" t="s">
        <v>2609</v>
      </c>
      <c r="M3379" s="71">
        <v>1.49E-2</v>
      </c>
      <c r="N3379" t="str">
        <f>_xll.IMDP("BND",D3379,$N$1,A3379)</f>
        <v>은행채</v>
      </c>
      <c r="O3379">
        <f t="shared" si="52"/>
        <v>1.0371890000000002E-2</v>
      </c>
    </row>
    <row r="3380" spans="1:15" x14ac:dyDescent="0.3">
      <c r="A3380" s="73">
        <v>46311</v>
      </c>
      <c r="B3380" s="67" t="s">
        <v>2090</v>
      </c>
      <c r="C3380" s="68" t="s">
        <v>2608</v>
      </c>
      <c r="D3380" s="68" t="s">
        <v>14825</v>
      </c>
      <c r="E3380" s="67" t="s">
        <v>14826</v>
      </c>
      <c r="F3380" s="69">
        <v>3.786</v>
      </c>
      <c r="G3380" s="70">
        <v>0.53849999999999998</v>
      </c>
      <c r="H3380" s="70">
        <v>0.80889999999999995</v>
      </c>
      <c r="I3380" s="73">
        <v>46245</v>
      </c>
      <c r="J3380" s="73">
        <v>46518</v>
      </c>
      <c r="K3380" s="69">
        <v>3.5</v>
      </c>
      <c r="L3380" s="68" t="s">
        <v>2609</v>
      </c>
      <c r="M3380" s="71">
        <v>0.01</v>
      </c>
      <c r="N3380" t="str">
        <f>_xll.IMDP("BND",D3380,$N$1,A3380)</f>
        <v>은행채</v>
      </c>
      <c r="O3380">
        <f t="shared" si="52"/>
        <v>5.385E-3</v>
      </c>
    </row>
    <row r="3381" spans="1:15" x14ac:dyDescent="0.3">
      <c r="A3381" s="73">
        <v>46311</v>
      </c>
      <c r="B3381" s="67" t="s">
        <v>2090</v>
      </c>
      <c r="C3381" s="68" t="s">
        <v>2608</v>
      </c>
      <c r="D3381" s="68" t="s">
        <v>15525</v>
      </c>
      <c r="E3381" s="67" t="s">
        <v>15526</v>
      </c>
      <c r="F3381" s="69">
        <v>3.8410000000000002</v>
      </c>
      <c r="G3381" s="70">
        <v>0.63060000000000005</v>
      </c>
      <c r="H3381" s="70">
        <v>1.0048999999999999</v>
      </c>
      <c r="I3381" s="73">
        <v>46280</v>
      </c>
      <c r="J3381" s="73">
        <v>46553</v>
      </c>
      <c r="K3381" s="69">
        <v>3.67</v>
      </c>
      <c r="L3381" s="68" t="s">
        <v>2609</v>
      </c>
      <c r="M3381" s="71">
        <v>3.5999999999999999E-3</v>
      </c>
      <c r="N3381" t="str">
        <f>_xll.IMDP("BND",D3381,$N$1,A3381)</f>
        <v>은행채</v>
      </c>
      <c r="O3381">
        <f t="shared" si="52"/>
        <v>2.2701600000000002E-3</v>
      </c>
    </row>
    <row r="3382" spans="1:15" x14ac:dyDescent="0.3">
      <c r="A3382" s="73">
        <v>46311</v>
      </c>
      <c r="B3382" s="67" t="s">
        <v>2090</v>
      </c>
      <c r="C3382" s="68" t="s">
        <v>2608</v>
      </c>
      <c r="D3382" s="68" t="s">
        <v>16058</v>
      </c>
      <c r="E3382" s="67" t="s">
        <v>16059</v>
      </c>
      <c r="F3382" s="69">
        <v>3.7879999999999998</v>
      </c>
      <c r="G3382" s="70">
        <v>0.5464</v>
      </c>
      <c r="H3382" s="70">
        <v>0.82509999999999994</v>
      </c>
      <c r="I3382" s="73">
        <v>46309</v>
      </c>
      <c r="J3382" s="73">
        <v>46521</v>
      </c>
      <c r="K3382" s="69">
        <v>3.7</v>
      </c>
      <c r="L3382" s="68" t="s">
        <v>2609</v>
      </c>
      <c r="M3382" s="71">
        <v>9.1000000000000004E-3</v>
      </c>
      <c r="N3382" t="str">
        <f>_xll.IMDP("BND",D3382,$N$1,A3382)</f>
        <v>은행채</v>
      </c>
      <c r="O3382">
        <f t="shared" si="52"/>
        <v>4.9722400000000002E-3</v>
      </c>
    </row>
    <row r="3383" spans="1:15" x14ac:dyDescent="0.3">
      <c r="A3383" s="73">
        <v>46311</v>
      </c>
      <c r="B3383" s="67" t="s">
        <v>2090</v>
      </c>
      <c r="C3383" s="68" t="s">
        <v>2608</v>
      </c>
      <c r="D3383" s="68" t="s">
        <v>7729</v>
      </c>
      <c r="E3383" s="67" t="s">
        <v>7730</v>
      </c>
      <c r="F3383" s="69">
        <v>3.931</v>
      </c>
      <c r="G3383" s="70">
        <v>0.90049999999999997</v>
      </c>
      <c r="H3383" s="70">
        <v>1.0369999999999999</v>
      </c>
      <c r="I3383" s="73">
        <v>44092</v>
      </c>
      <c r="J3383" s="73">
        <v>46648</v>
      </c>
      <c r="K3383" s="69">
        <v>1.45</v>
      </c>
      <c r="L3383" s="68" t="s">
        <v>2609</v>
      </c>
      <c r="M3383" s="71">
        <v>2.3E-3</v>
      </c>
      <c r="N3383" t="str">
        <f>_xll.IMDP("BND",D3383,$N$1,A3383)</f>
        <v>은행채</v>
      </c>
      <c r="O3383">
        <f t="shared" si="52"/>
        <v>2.0711499999999999E-3</v>
      </c>
    </row>
    <row r="3384" spans="1:15" x14ac:dyDescent="0.3">
      <c r="A3384" s="73">
        <v>46311</v>
      </c>
      <c r="B3384" s="67" t="s">
        <v>2090</v>
      </c>
      <c r="C3384" s="68" t="s">
        <v>2608</v>
      </c>
      <c r="D3384" s="68" t="s">
        <v>7731</v>
      </c>
      <c r="E3384" s="67" t="s">
        <v>7732</v>
      </c>
      <c r="F3384" s="69">
        <v>3.488</v>
      </c>
      <c r="G3384" s="70">
        <v>0.32429999999999998</v>
      </c>
      <c r="H3384" s="70">
        <v>0.18590000000000001</v>
      </c>
      <c r="I3384" s="73">
        <v>45705</v>
      </c>
      <c r="J3384" s="73">
        <v>46435</v>
      </c>
      <c r="K3384" s="69">
        <v>2.76</v>
      </c>
      <c r="L3384" s="68" t="s">
        <v>2609</v>
      </c>
      <c r="M3384" s="71">
        <v>7.9000000000000008E-3</v>
      </c>
      <c r="N3384" t="str">
        <f>_xll.IMDP("BND",D3384,$N$1,A3384)</f>
        <v>은행채</v>
      </c>
      <c r="O3384">
        <f t="shared" si="52"/>
        <v>2.5619700000000002E-3</v>
      </c>
    </row>
    <row r="3385" spans="1:15" x14ac:dyDescent="0.3">
      <c r="A3385" s="73">
        <v>46311</v>
      </c>
      <c r="B3385" s="67" t="s">
        <v>2090</v>
      </c>
      <c r="C3385" s="68" t="s">
        <v>2608</v>
      </c>
      <c r="D3385" s="68" t="s">
        <v>7733</v>
      </c>
      <c r="E3385" s="67" t="s">
        <v>7734</v>
      </c>
      <c r="F3385" s="69">
        <v>4.024</v>
      </c>
      <c r="G3385" s="70">
        <v>1.5095000000000001</v>
      </c>
      <c r="H3385" s="70">
        <v>2.6857000000000002</v>
      </c>
      <c r="I3385" s="73">
        <v>45786</v>
      </c>
      <c r="J3385" s="73">
        <v>46882</v>
      </c>
      <c r="K3385" s="69">
        <v>2.4700000000000002</v>
      </c>
      <c r="L3385" s="68" t="s">
        <v>2609</v>
      </c>
      <c r="M3385" s="71">
        <v>1.0500000000000001E-2</v>
      </c>
      <c r="N3385" t="str">
        <f>_xll.IMDP("BND",D3385,$N$1,A3385)</f>
        <v>은행채</v>
      </c>
      <c r="O3385">
        <f t="shared" si="52"/>
        <v>1.5849750000000003E-2</v>
      </c>
    </row>
    <row r="3386" spans="1:15" x14ac:dyDescent="0.3">
      <c r="A3386" s="73">
        <v>46311</v>
      </c>
      <c r="B3386" s="67" t="s">
        <v>2090</v>
      </c>
      <c r="C3386" s="68" t="s">
        <v>2608</v>
      </c>
      <c r="D3386" s="68" t="s">
        <v>7735</v>
      </c>
      <c r="E3386" s="67" t="s">
        <v>7736</v>
      </c>
      <c r="F3386" s="69">
        <v>3.875</v>
      </c>
      <c r="G3386" s="70">
        <v>0.6865</v>
      </c>
      <c r="H3386" s="70">
        <v>0.6431</v>
      </c>
      <c r="I3386" s="73">
        <v>45838</v>
      </c>
      <c r="J3386" s="73">
        <v>46568</v>
      </c>
      <c r="K3386" s="69">
        <v>2.5</v>
      </c>
      <c r="L3386" s="68" t="s">
        <v>2609</v>
      </c>
      <c r="M3386" s="71">
        <v>5.4999999999999997E-3</v>
      </c>
      <c r="N3386" t="str">
        <f>_xll.IMDP("BND",D3386,$N$1,A3386)</f>
        <v>은행채</v>
      </c>
      <c r="O3386">
        <f t="shared" si="52"/>
        <v>3.7757499999999996E-3</v>
      </c>
    </row>
    <row r="3387" spans="1:15" x14ac:dyDescent="0.3">
      <c r="A3387" s="73">
        <v>46311</v>
      </c>
      <c r="B3387" s="67" t="s">
        <v>2090</v>
      </c>
      <c r="C3387" s="68" t="s">
        <v>2608</v>
      </c>
      <c r="D3387" s="68" t="s">
        <v>7737</v>
      </c>
      <c r="E3387" s="67" t="s">
        <v>7738</v>
      </c>
      <c r="F3387" s="69">
        <v>3.8809999999999998</v>
      </c>
      <c r="G3387" s="70">
        <v>0.70850000000000002</v>
      </c>
      <c r="H3387" s="70">
        <v>0.6794</v>
      </c>
      <c r="I3387" s="73">
        <v>45846</v>
      </c>
      <c r="J3387" s="73">
        <v>46576</v>
      </c>
      <c r="K3387" s="69">
        <v>2.5099999999999998</v>
      </c>
      <c r="L3387" s="68" t="s">
        <v>2609</v>
      </c>
      <c r="M3387" s="71">
        <v>8.3000000000000001E-3</v>
      </c>
      <c r="N3387" t="str">
        <f>_xll.IMDP("BND",D3387,$N$1,A3387)</f>
        <v>은행채</v>
      </c>
      <c r="O3387">
        <f t="shared" si="52"/>
        <v>5.88055E-3</v>
      </c>
    </row>
    <row r="3388" spans="1:15" x14ac:dyDescent="0.3">
      <c r="A3388" s="73">
        <v>46311</v>
      </c>
      <c r="B3388" s="67" t="s">
        <v>2090</v>
      </c>
      <c r="C3388" s="68" t="s">
        <v>2608</v>
      </c>
      <c r="D3388" s="68" t="s">
        <v>7739</v>
      </c>
      <c r="E3388" s="67" t="s">
        <v>7740</v>
      </c>
      <c r="F3388" s="69">
        <v>3.9889999999999999</v>
      </c>
      <c r="G3388" s="70">
        <v>1.2576000000000001</v>
      </c>
      <c r="H3388" s="70">
        <v>1.9134</v>
      </c>
      <c r="I3388" s="73">
        <v>45873</v>
      </c>
      <c r="J3388" s="73">
        <v>46787</v>
      </c>
      <c r="K3388" s="69">
        <v>2.4900000000000002</v>
      </c>
      <c r="L3388" s="68" t="s">
        <v>2609</v>
      </c>
      <c r="M3388" s="71">
        <v>1.01E-2</v>
      </c>
      <c r="N3388" t="str">
        <f>_xll.IMDP("BND",D3388,$N$1,A3388)</f>
        <v>은행채</v>
      </c>
      <c r="O3388">
        <f t="shared" si="52"/>
        <v>1.2701759999999999E-2</v>
      </c>
    </row>
    <row r="3389" spans="1:15" x14ac:dyDescent="0.3">
      <c r="A3389" s="73">
        <v>46311</v>
      </c>
      <c r="B3389" s="67" t="s">
        <v>2090</v>
      </c>
      <c r="C3389" s="68" t="s">
        <v>2608</v>
      </c>
      <c r="D3389" s="68" t="s">
        <v>7741</v>
      </c>
      <c r="E3389" s="67" t="s">
        <v>7742</v>
      </c>
      <c r="F3389" s="69">
        <v>4.0739999999999998</v>
      </c>
      <c r="G3389" s="70">
        <v>1.8328</v>
      </c>
      <c r="H3389" s="70">
        <v>3.8653</v>
      </c>
      <c r="I3389" s="73">
        <v>45911</v>
      </c>
      <c r="J3389" s="73">
        <v>47007</v>
      </c>
      <c r="K3389" s="69">
        <v>2.52</v>
      </c>
      <c r="L3389" s="68" t="s">
        <v>2609</v>
      </c>
      <c r="M3389" s="71">
        <v>1.04E-2</v>
      </c>
      <c r="N3389" t="str">
        <f>_xll.IMDP("BND",D3389,$N$1,A3389)</f>
        <v>은행채</v>
      </c>
      <c r="O3389">
        <f t="shared" si="52"/>
        <v>1.9061119999999997E-2</v>
      </c>
    </row>
    <row r="3390" spans="1:15" x14ac:dyDescent="0.3">
      <c r="A3390" s="73">
        <v>46311</v>
      </c>
      <c r="B3390" s="67" t="s">
        <v>2090</v>
      </c>
      <c r="C3390" s="68" t="s">
        <v>2608</v>
      </c>
      <c r="D3390" s="68" t="s">
        <v>7743</v>
      </c>
      <c r="E3390" s="67" t="s">
        <v>7744</v>
      </c>
      <c r="F3390" s="69">
        <v>3.9750000000000001</v>
      </c>
      <c r="G3390" s="70">
        <v>1.2036</v>
      </c>
      <c r="H3390" s="70">
        <v>1.7596000000000001</v>
      </c>
      <c r="I3390" s="73">
        <v>46035</v>
      </c>
      <c r="J3390" s="73">
        <v>46765</v>
      </c>
      <c r="K3390" s="69">
        <v>2.93</v>
      </c>
      <c r="L3390" s="68" t="s">
        <v>2609</v>
      </c>
      <c r="M3390" s="71">
        <v>7.3000000000000001E-3</v>
      </c>
      <c r="N3390" t="str">
        <f>_xll.IMDP("BND",D3390,$N$1,A3390)</f>
        <v>은행채</v>
      </c>
      <c r="O3390">
        <f t="shared" si="52"/>
        <v>8.7862800000000005E-3</v>
      </c>
    </row>
    <row r="3391" spans="1:15" x14ac:dyDescent="0.3">
      <c r="A3391" s="73">
        <v>46311</v>
      </c>
      <c r="B3391" s="67" t="s">
        <v>2090</v>
      </c>
      <c r="C3391" s="68" t="s">
        <v>2608</v>
      </c>
      <c r="D3391" s="68" t="s">
        <v>7745</v>
      </c>
      <c r="E3391" s="67" t="s">
        <v>7746</v>
      </c>
      <c r="F3391" s="69">
        <v>3.9060000000000001</v>
      </c>
      <c r="G3391" s="70">
        <v>0.77690000000000003</v>
      </c>
      <c r="H3391" s="70">
        <v>0.80249999999999999</v>
      </c>
      <c r="I3391" s="73">
        <v>46058</v>
      </c>
      <c r="J3391" s="73">
        <v>46604</v>
      </c>
      <c r="K3391" s="69">
        <v>3.15</v>
      </c>
      <c r="L3391" s="68" t="s">
        <v>2609</v>
      </c>
      <c r="M3391" s="71">
        <v>2.3E-3</v>
      </c>
      <c r="N3391" t="str">
        <f>_xll.IMDP("BND",D3391,$N$1,A3391)</f>
        <v>은행채</v>
      </c>
      <c r="O3391">
        <f t="shared" si="52"/>
        <v>1.7868700000000001E-3</v>
      </c>
    </row>
    <row r="3392" spans="1:15" x14ac:dyDescent="0.3">
      <c r="A3392" s="73">
        <v>46311</v>
      </c>
      <c r="B3392" s="67" t="s">
        <v>2090</v>
      </c>
      <c r="C3392" s="68" t="s">
        <v>2608</v>
      </c>
      <c r="D3392" s="68" t="s">
        <v>7747</v>
      </c>
      <c r="E3392" s="67" t="s">
        <v>7748</v>
      </c>
      <c r="F3392" s="69">
        <v>4</v>
      </c>
      <c r="G3392" s="70">
        <v>1.3360000000000001</v>
      </c>
      <c r="H3392" s="70">
        <v>2.1415999999999999</v>
      </c>
      <c r="I3392" s="73">
        <v>46086</v>
      </c>
      <c r="J3392" s="73">
        <v>46817</v>
      </c>
      <c r="K3392" s="69">
        <v>3.21</v>
      </c>
      <c r="L3392" s="68" t="s">
        <v>2609</v>
      </c>
      <c r="M3392" s="71">
        <v>8.6999999999999994E-3</v>
      </c>
      <c r="N3392" t="str">
        <f>_xll.IMDP("BND",D3392,$N$1,A3392)</f>
        <v>은행채</v>
      </c>
      <c r="O3392">
        <f t="shared" si="52"/>
        <v>1.16232E-2</v>
      </c>
    </row>
    <row r="3393" spans="1:15" x14ac:dyDescent="0.3">
      <c r="A3393" s="73">
        <v>46311</v>
      </c>
      <c r="B3393" s="67" t="s">
        <v>2090</v>
      </c>
      <c r="C3393" s="68" t="s">
        <v>2608</v>
      </c>
      <c r="D3393" s="68" t="s">
        <v>7749</v>
      </c>
      <c r="E3393" s="67" t="s">
        <v>7750</v>
      </c>
      <c r="F3393" s="69">
        <v>4.0090000000000003</v>
      </c>
      <c r="G3393" s="70">
        <v>1.4038999999999999</v>
      </c>
      <c r="H3393" s="70">
        <v>2.3473000000000002</v>
      </c>
      <c r="I3393" s="73">
        <v>46113</v>
      </c>
      <c r="J3393" s="73">
        <v>46844</v>
      </c>
      <c r="K3393" s="69">
        <v>3.59</v>
      </c>
      <c r="L3393" s="68" t="s">
        <v>2609</v>
      </c>
      <c r="M3393" s="71">
        <v>1.6199999999999999E-2</v>
      </c>
      <c r="N3393" t="str">
        <f>_xll.IMDP("BND",D3393,$N$1,A3393)</f>
        <v>은행채</v>
      </c>
      <c r="O3393">
        <f t="shared" si="52"/>
        <v>2.2743179999999998E-2</v>
      </c>
    </row>
    <row r="3394" spans="1:15" x14ac:dyDescent="0.3">
      <c r="A3394" s="73">
        <v>46311</v>
      </c>
      <c r="B3394" s="67" t="s">
        <v>2090</v>
      </c>
      <c r="C3394" s="68" t="s">
        <v>2608</v>
      </c>
      <c r="D3394" s="68" t="s">
        <v>14118</v>
      </c>
      <c r="E3394" s="67" t="s">
        <v>14119</v>
      </c>
      <c r="F3394" s="69">
        <v>3.97</v>
      </c>
      <c r="G3394" s="70">
        <v>1.1709000000000001</v>
      </c>
      <c r="H3394" s="70">
        <v>1.6779999999999999</v>
      </c>
      <c r="I3394" s="73">
        <v>46206</v>
      </c>
      <c r="J3394" s="73">
        <v>46755</v>
      </c>
      <c r="K3394" s="69">
        <v>3.91</v>
      </c>
      <c r="L3394" s="68" t="s">
        <v>2609</v>
      </c>
      <c r="M3394" s="71">
        <v>7.4000000000000003E-3</v>
      </c>
      <c r="N3394" t="str">
        <f>_xll.IMDP("BND",D3394,$N$1,A3394)</f>
        <v>은행채</v>
      </c>
      <c r="O3394">
        <f t="shared" ref="O3394:O3457" si="53">M3394*G3394</f>
        <v>8.6646600000000011E-3</v>
      </c>
    </row>
    <row r="3395" spans="1:15" x14ac:dyDescent="0.3">
      <c r="A3395" s="73">
        <v>46311</v>
      </c>
      <c r="B3395" s="67" t="s">
        <v>2090</v>
      </c>
      <c r="C3395" s="68" t="s">
        <v>2608</v>
      </c>
      <c r="D3395" s="68" t="s">
        <v>14236</v>
      </c>
      <c r="E3395" s="67" t="s">
        <v>14237</v>
      </c>
      <c r="F3395" s="69">
        <v>3.6040000000000001</v>
      </c>
      <c r="G3395" s="70">
        <v>0.3755</v>
      </c>
      <c r="H3395" s="70">
        <v>0.50349999999999995</v>
      </c>
      <c r="I3395" s="73">
        <v>46213</v>
      </c>
      <c r="J3395" s="73">
        <v>46456</v>
      </c>
      <c r="K3395" s="69">
        <v>3.37</v>
      </c>
      <c r="L3395" s="68" t="s">
        <v>2609</v>
      </c>
      <c r="M3395" s="71">
        <v>4.5999999999999999E-3</v>
      </c>
      <c r="N3395" t="str">
        <f>_xll.IMDP("BND",D3395,$N$1,A3395)</f>
        <v>은행채</v>
      </c>
      <c r="O3395">
        <f t="shared" si="53"/>
        <v>1.7273E-3</v>
      </c>
    </row>
    <row r="3396" spans="1:15" x14ac:dyDescent="0.3">
      <c r="A3396" s="73">
        <v>46311</v>
      </c>
      <c r="B3396" s="67" t="s">
        <v>2090</v>
      </c>
      <c r="C3396" s="68" t="s">
        <v>2608</v>
      </c>
      <c r="D3396" s="68" t="s">
        <v>15555</v>
      </c>
      <c r="E3396" s="67" t="s">
        <v>15557</v>
      </c>
      <c r="F3396" s="69">
        <v>3.359</v>
      </c>
      <c r="G3396" s="70">
        <v>0.2412</v>
      </c>
      <c r="H3396" s="70">
        <v>0.29160000000000003</v>
      </c>
      <c r="I3396" s="73">
        <v>46283</v>
      </c>
      <c r="J3396" s="73">
        <v>46405</v>
      </c>
      <c r="K3396" s="69">
        <v>3.41</v>
      </c>
      <c r="L3396" s="68" t="s">
        <v>2609</v>
      </c>
      <c r="M3396" s="71">
        <v>2.3E-3</v>
      </c>
      <c r="N3396" t="str">
        <f>_xll.IMDP("BND",D3396,$N$1,A3396)</f>
        <v>은행채</v>
      </c>
      <c r="O3396">
        <f t="shared" si="53"/>
        <v>5.5475999999999995E-4</v>
      </c>
    </row>
    <row r="3397" spans="1:15" x14ac:dyDescent="0.3">
      <c r="A3397" s="73">
        <v>46311</v>
      </c>
      <c r="B3397" s="67" t="s">
        <v>2090</v>
      </c>
      <c r="C3397" s="68" t="s">
        <v>2608</v>
      </c>
      <c r="D3397" s="68" t="s">
        <v>16060</v>
      </c>
      <c r="E3397" s="67" t="s">
        <v>16061</v>
      </c>
      <c r="F3397" s="69">
        <v>3.94</v>
      </c>
      <c r="G3397" s="70">
        <v>0.9516</v>
      </c>
      <c r="H3397" s="70">
        <v>1.8209</v>
      </c>
      <c r="I3397" s="73">
        <v>46310</v>
      </c>
      <c r="J3397" s="73">
        <v>46675</v>
      </c>
      <c r="K3397" s="69">
        <v>3.79</v>
      </c>
      <c r="L3397" s="68" t="s">
        <v>2609</v>
      </c>
      <c r="M3397" s="71">
        <v>4.0000000000000001E-3</v>
      </c>
      <c r="N3397" t="str">
        <f>_xll.IMDP("BND",D3397,$N$1,A3397)</f>
        <v>은행채</v>
      </c>
      <c r="O3397">
        <f t="shared" si="53"/>
        <v>3.8064000000000001E-3</v>
      </c>
    </row>
    <row r="3398" spans="1:15" x14ac:dyDescent="0.3">
      <c r="A3398" s="73">
        <v>46311</v>
      </c>
      <c r="B3398" s="67" t="s">
        <v>2090</v>
      </c>
      <c r="C3398" s="68" t="s">
        <v>2608</v>
      </c>
      <c r="D3398" s="68" t="s">
        <v>7751</v>
      </c>
      <c r="E3398" s="67" t="s">
        <v>7752</v>
      </c>
      <c r="F3398" s="69">
        <v>3.754</v>
      </c>
      <c r="G3398" s="70">
        <v>0.56069999999999998</v>
      </c>
      <c r="H3398" s="70">
        <v>0.45519999999999999</v>
      </c>
      <c r="I3398" s="73">
        <v>45791</v>
      </c>
      <c r="J3398" s="73">
        <v>46521</v>
      </c>
      <c r="K3398" s="69">
        <v>2.5</v>
      </c>
      <c r="L3398" s="68" t="s">
        <v>2609</v>
      </c>
      <c r="M3398" s="71">
        <v>9.1999999999999998E-3</v>
      </c>
      <c r="N3398" t="str">
        <f>_xll.IMDP("BND",D3398,$N$1,A3398)</f>
        <v>은행채</v>
      </c>
      <c r="O3398">
        <f t="shared" si="53"/>
        <v>5.1584399999999994E-3</v>
      </c>
    </row>
    <row r="3399" spans="1:15" x14ac:dyDescent="0.3">
      <c r="A3399" s="73">
        <v>46311</v>
      </c>
      <c r="B3399" s="67" t="s">
        <v>2090</v>
      </c>
      <c r="C3399" s="68" t="s">
        <v>2608</v>
      </c>
      <c r="D3399" s="68" t="s">
        <v>7753</v>
      </c>
      <c r="E3399" s="67" t="s">
        <v>7754</v>
      </c>
      <c r="F3399" s="69">
        <v>4.109</v>
      </c>
      <c r="G3399" s="70">
        <v>2.6227999999999998</v>
      </c>
      <c r="H3399" s="70">
        <v>7.7176999999999998</v>
      </c>
      <c r="I3399" s="73">
        <v>45859</v>
      </c>
      <c r="J3399" s="73">
        <v>47320</v>
      </c>
      <c r="K3399" s="69">
        <v>2.56</v>
      </c>
      <c r="L3399" s="68" t="s">
        <v>2609</v>
      </c>
      <c r="M3399" s="71">
        <v>7.1999999999999998E-3</v>
      </c>
      <c r="N3399" t="str">
        <f>_xll.IMDP("BND",D3399,$N$1,A3399)</f>
        <v>은행채</v>
      </c>
      <c r="O3399">
        <f t="shared" si="53"/>
        <v>1.8884159999999997E-2</v>
      </c>
    </row>
    <row r="3400" spans="1:15" x14ac:dyDescent="0.3">
      <c r="A3400" s="73">
        <v>46311</v>
      </c>
      <c r="B3400" s="67" t="s">
        <v>2090</v>
      </c>
      <c r="C3400" s="68" t="s">
        <v>2608</v>
      </c>
      <c r="D3400" s="68" t="s">
        <v>7755</v>
      </c>
      <c r="E3400" s="67" t="s">
        <v>7756</v>
      </c>
      <c r="F3400" s="69">
        <v>3.5979999999999999</v>
      </c>
      <c r="G3400" s="70">
        <v>0.40410000000000001</v>
      </c>
      <c r="H3400" s="70">
        <v>0.26390000000000002</v>
      </c>
      <c r="I3400" s="73">
        <v>45916</v>
      </c>
      <c r="J3400" s="73">
        <v>46462</v>
      </c>
      <c r="K3400" s="69">
        <v>2.5</v>
      </c>
      <c r="L3400" s="68" t="s">
        <v>2609</v>
      </c>
      <c r="M3400" s="71">
        <v>3.7000000000000002E-3</v>
      </c>
      <c r="N3400" t="str">
        <f>_xll.IMDP("BND",D3400,$N$1,A3400)</f>
        <v>은행채</v>
      </c>
      <c r="O3400">
        <f t="shared" si="53"/>
        <v>1.4951700000000001E-3</v>
      </c>
    </row>
    <row r="3401" spans="1:15" x14ac:dyDescent="0.3">
      <c r="A3401" s="73">
        <v>46311</v>
      </c>
      <c r="B3401" s="67" t="s">
        <v>2090</v>
      </c>
      <c r="C3401" s="68" t="s">
        <v>2608</v>
      </c>
      <c r="D3401" s="68" t="s">
        <v>7757</v>
      </c>
      <c r="E3401" s="67" t="s">
        <v>7758</v>
      </c>
      <c r="F3401" s="69">
        <v>4.0819999999999999</v>
      </c>
      <c r="G3401" s="70">
        <v>1.9658</v>
      </c>
      <c r="H3401" s="70">
        <v>4.4385000000000003</v>
      </c>
      <c r="I3401" s="73">
        <v>45968</v>
      </c>
      <c r="J3401" s="73">
        <v>47064</v>
      </c>
      <c r="K3401" s="69">
        <v>2.95</v>
      </c>
      <c r="L3401" s="68" t="s">
        <v>2609</v>
      </c>
      <c r="M3401" s="71">
        <v>4.1000000000000003E-3</v>
      </c>
      <c r="N3401" t="str">
        <f>_xll.IMDP("BND",D3401,$N$1,A3401)</f>
        <v>은행채</v>
      </c>
      <c r="O3401">
        <f t="shared" si="53"/>
        <v>8.0597800000000008E-3</v>
      </c>
    </row>
    <row r="3402" spans="1:15" x14ac:dyDescent="0.3">
      <c r="A3402" s="73">
        <v>46311</v>
      </c>
      <c r="B3402" s="67" t="s">
        <v>2090</v>
      </c>
      <c r="C3402" s="68" t="s">
        <v>2608</v>
      </c>
      <c r="D3402" s="68" t="s">
        <v>7759</v>
      </c>
      <c r="E3402" s="67" t="s">
        <v>7760</v>
      </c>
      <c r="F3402" s="69">
        <v>4.01</v>
      </c>
      <c r="G3402" s="70">
        <v>1.3939999999999999</v>
      </c>
      <c r="H3402" s="70">
        <v>2.3239999999999998</v>
      </c>
      <c r="I3402" s="73">
        <v>46178</v>
      </c>
      <c r="J3402" s="73">
        <v>46842</v>
      </c>
      <c r="K3402" s="69">
        <v>3.9</v>
      </c>
      <c r="L3402" s="68" t="s">
        <v>2609</v>
      </c>
      <c r="M3402" s="71">
        <v>1.6299999999999999E-2</v>
      </c>
      <c r="N3402" t="str">
        <f>_xll.IMDP("BND",D3402,$N$1,A3402)</f>
        <v>은행채</v>
      </c>
      <c r="O3402">
        <f t="shared" si="53"/>
        <v>2.2722199999999998E-2</v>
      </c>
    </row>
    <row r="3403" spans="1:15" x14ac:dyDescent="0.3">
      <c r="A3403" s="73">
        <v>46311</v>
      </c>
      <c r="B3403" s="67" t="s">
        <v>2090</v>
      </c>
      <c r="C3403" s="68" t="s">
        <v>2608</v>
      </c>
      <c r="D3403" s="68" t="s">
        <v>14902</v>
      </c>
      <c r="E3403" s="67" t="s">
        <v>14903</v>
      </c>
      <c r="F3403" s="69">
        <v>4.0640000000000001</v>
      </c>
      <c r="G3403" s="70">
        <v>1.7375</v>
      </c>
      <c r="H3403" s="70">
        <v>3.5255000000000001</v>
      </c>
      <c r="I3403" s="73">
        <v>46248</v>
      </c>
      <c r="J3403" s="73">
        <v>46979</v>
      </c>
      <c r="K3403" s="69">
        <v>3.84</v>
      </c>
      <c r="L3403" s="68" t="s">
        <v>2609</v>
      </c>
      <c r="M3403" s="71">
        <v>5.1000000000000004E-3</v>
      </c>
      <c r="N3403" t="str">
        <f>_xll.IMDP("BND",D3403,$N$1,A3403)</f>
        <v>은행채</v>
      </c>
      <c r="O3403">
        <f t="shared" si="53"/>
        <v>8.8612500000000011E-3</v>
      </c>
    </row>
    <row r="3404" spans="1:15" x14ac:dyDescent="0.3">
      <c r="A3404" s="73">
        <v>46311</v>
      </c>
      <c r="B3404" s="67" t="s">
        <v>2090</v>
      </c>
      <c r="C3404" s="68" t="s">
        <v>2811</v>
      </c>
      <c r="D3404" s="68" t="s">
        <v>15205</v>
      </c>
      <c r="E3404" s="67" t="s">
        <v>15206</v>
      </c>
      <c r="F3404" s="69">
        <v>3.9889999999999999</v>
      </c>
      <c r="G3404" s="70">
        <v>1.7858000000000001</v>
      </c>
      <c r="H3404" s="70">
        <v>3.7094999999999998</v>
      </c>
      <c r="I3404" s="73">
        <v>46267</v>
      </c>
      <c r="J3404" s="73">
        <v>46998</v>
      </c>
      <c r="K3404" s="69">
        <v>3.96</v>
      </c>
      <c r="L3404" s="68" t="s">
        <v>2092</v>
      </c>
      <c r="M3404" s="71">
        <v>4.1999999999999997E-3</v>
      </c>
      <c r="N3404" t="str">
        <f>_xll.IMDP("BND",D3404,$N$1,A3404)</f>
        <v>은행채</v>
      </c>
      <c r="O3404">
        <f t="shared" si="53"/>
        <v>7.5003600000000002E-3</v>
      </c>
    </row>
    <row r="3405" spans="1:15" x14ac:dyDescent="0.3">
      <c r="A3405" s="73">
        <v>46311</v>
      </c>
      <c r="B3405" s="67" t="s">
        <v>2090</v>
      </c>
      <c r="C3405" s="68" t="s">
        <v>2608</v>
      </c>
      <c r="D3405" s="68" t="s">
        <v>14313</v>
      </c>
      <c r="E3405" s="67" t="s">
        <v>14314</v>
      </c>
      <c r="F3405" s="69">
        <v>3.9089999999999998</v>
      </c>
      <c r="G3405" s="70">
        <v>0.70930000000000004</v>
      </c>
      <c r="H3405" s="70">
        <v>1.1856</v>
      </c>
      <c r="I3405" s="73">
        <v>46218</v>
      </c>
      <c r="J3405" s="73">
        <v>46583</v>
      </c>
      <c r="K3405" s="69">
        <v>3.57</v>
      </c>
      <c r="L3405" s="68" t="s">
        <v>2609</v>
      </c>
      <c r="M3405" s="71">
        <v>1.35E-2</v>
      </c>
      <c r="N3405" t="str">
        <f>_xll.IMDP("BND",D3405,$N$1,A3405)</f>
        <v>은행채</v>
      </c>
      <c r="O3405">
        <f t="shared" si="53"/>
        <v>9.5755500000000004E-3</v>
      </c>
    </row>
    <row r="3406" spans="1:15" x14ac:dyDescent="0.3">
      <c r="A3406" s="73">
        <v>46311</v>
      </c>
      <c r="B3406" s="67" t="s">
        <v>2090</v>
      </c>
      <c r="C3406" s="68" t="s">
        <v>2608</v>
      </c>
      <c r="D3406" s="68" t="s">
        <v>15024</v>
      </c>
      <c r="E3406" s="67" t="s">
        <v>15025</v>
      </c>
      <c r="F3406" s="69">
        <v>3.528</v>
      </c>
      <c r="G3406" s="70">
        <v>0.33079999999999998</v>
      </c>
      <c r="H3406" s="70">
        <v>0.4289</v>
      </c>
      <c r="I3406" s="73">
        <v>46255</v>
      </c>
      <c r="J3406" s="73">
        <v>46439</v>
      </c>
      <c r="K3406" s="69">
        <v>3.31</v>
      </c>
      <c r="L3406" s="68" t="s">
        <v>2609</v>
      </c>
      <c r="M3406" s="71">
        <v>2.3E-3</v>
      </c>
      <c r="N3406" t="str">
        <f>_xll.IMDP("BND",D3406,$N$1,A3406)</f>
        <v>은행채</v>
      </c>
      <c r="O3406">
        <f t="shared" si="53"/>
        <v>7.6083999999999993E-4</v>
      </c>
    </row>
    <row r="3407" spans="1:15" x14ac:dyDescent="0.3">
      <c r="A3407" s="73">
        <v>46311</v>
      </c>
      <c r="B3407" s="67" t="s">
        <v>2090</v>
      </c>
      <c r="C3407" s="68" t="s">
        <v>2608</v>
      </c>
      <c r="D3407" s="68" t="s">
        <v>15785</v>
      </c>
      <c r="E3407" s="67" t="s">
        <v>15786</v>
      </c>
      <c r="F3407" s="69">
        <v>3.7189999999999999</v>
      </c>
      <c r="G3407" s="70">
        <v>0.50449999999999995</v>
      </c>
      <c r="H3407" s="70">
        <v>0.74099999999999999</v>
      </c>
      <c r="I3407" s="73">
        <v>46293</v>
      </c>
      <c r="J3407" s="73">
        <v>46505</v>
      </c>
      <c r="K3407" s="69">
        <v>3.77</v>
      </c>
      <c r="L3407" s="68" t="s">
        <v>2609</v>
      </c>
      <c r="M3407" s="71">
        <v>1.6799999999999999E-2</v>
      </c>
      <c r="N3407" t="str">
        <f>_xll.IMDP("BND",D3407,$N$1,A3407)</f>
        <v>은행채</v>
      </c>
      <c r="O3407">
        <f t="shared" si="53"/>
        <v>8.4755999999999981E-3</v>
      </c>
    </row>
    <row r="3408" spans="1:15" x14ac:dyDescent="0.3">
      <c r="A3408" s="73">
        <v>46311</v>
      </c>
      <c r="B3408" s="67" t="s">
        <v>2090</v>
      </c>
      <c r="C3408" s="68" t="s">
        <v>2608</v>
      </c>
      <c r="D3408" s="68" t="s">
        <v>7761</v>
      </c>
      <c r="E3408" s="67" t="s">
        <v>7762</v>
      </c>
      <c r="F3408" s="69">
        <v>3.59</v>
      </c>
      <c r="G3408" s="70">
        <v>0.39860000000000001</v>
      </c>
      <c r="H3408" s="70">
        <v>0.25800000000000001</v>
      </c>
      <c r="I3408" s="73">
        <v>45730</v>
      </c>
      <c r="J3408" s="73">
        <v>46460</v>
      </c>
      <c r="K3408" s="69">
        <v>2.73</v>
      </c>
      <c r="L3408" s="68" t="s">
        <v>2609</v>
      </c>
      <c r="M3408" s="71">
        <v>1.34E-2</v>
      </c>
      <c r="N3408" t="str">
        <f>_xll.IMDP("BND",D3408,$N$1,A3408)</f>
        <v>은행채</v>
      </c>
      <c r="O3408">
        <f t="shared" si="53"/>
        <v>5.3412400000000006E-3</v>
      </c>
    </row>
    <row r="3409" spans="1:15" x14ac:dyDescent="0.3">
      <c r="A3409" s="73">
        <v>46311</v>
      </c>
      <c r="B3409" s="67" t="s">
        <v>2090</v>
      </c>
      <c r="C3409" s="68" t="s">
        <v>2608</v>
      </c>
      <c r="D3409" s="68" t="s">
        <v>7763</v>
      </c>
      <c r="E3409" s="67" t="s">
        <v>7764</v>
      </c>
      <c r="F3409" s="69">
        <v>4.0259999999999998</v>
      </c>
      <c r="G3409" s="70">
        <v>1.5225</v>
      </c>
      <c r="H3409" s="70">
        <v>2.7288999999999999</v>
      </c>
      <c r="I3409" s="73">
        <v>45791</v>
      </c>
      <c r="J3409" s="73">
        <v>46887</v>
      </c>
      <c r="K3409" s="69">
        <v>2.5</v>
      </c>
      <c r="L3409" s="68" t="s">
        <v>2609</v>
      </c>
      <c r="M3409" s="71">
        <v>4.1000000000000003E-3</v>
      </c>
      <c r="N3409" t="str">
        <f>_xll.IMDP("BND",D3409,$N$1,A3409)</f>
        <v>은행채</v>
      </c>
      <c r="O3409">
        <f t="shared" si="53"/>
        <v>6.2422500000000004E-3</v>
      </c>
    </row>
    <row r="3410" spans="1:15" x14ac:dyDescent="0.3">
      <c r="A3410" s="73">
        <v>46311</v>
      </c>
      <c r="B3410" s="67" t="s">
        <v>2090</v>
      </c>
      <c r="C3410" s="68" t="s">
        <v>2811</v>
      </c>
      <c r="D3410" s="68" t="s">
        <v>7765</v>
      </c>
      <c r="E3410" s="67" t="s">
        <v>7766</v>
      </c>
      <c r="F3410" s="69">
        <v>3.9049999999999998</v>
      </c>
      <c r="G3410" s="70">
        <v>1.2228000000000001</v>
      </c>
      <c r="H3410" s="70">
        <v>1.8186</v>
      </c>
      <c r="I3410" s="73">
        <v>45860</v>
      </c>
      <c r="J3410" s="73">
        <v>46774</v>
      </c>
      <c r="K3410" s="69">
        <v>2.5</v>
      </c>
      <c r="L3410" s="68" t="s">
        <v>2092</v>
      </c>
      <c r="M3410" s="71">
        <v>4.1000000000000003E-3</v>
      </c>
      <c r="N3410" t="str">
        <f>_xll.IMDP("BND",D3410,$N$1,A3410)</f>
        <v>은행채</v>
      </c>
      <c r="O3410">
        <f t="shared" si="53"/>
        <v>5.0134800000000007E-3</v>
      </c>
    </row>
    <row r="3411" spans="1:15" x14ac:dyDescent="0.3">
      <c r="A3411" s="73">
        <v>46311</v>
      </c>
      <c r="B3411" s="67" t="s">
        <v>2090</v>
      </c>
      <c r="C3411" s="68" t="s">
        <v>2608</v>
      </c>
      <c r="D3411" s="68" t="s">
        <v>7767</v>
      </c>
      <c r="E3411" s="67" t="s">
        <v>7768</v>
      </c>
      <c r="F3411" s="69">
        <v>3.4369999999999998</v>
      </c>
      <c r="G3411" s="70">
        <v>0.29749999999999999</v>
      </c>
      <c r="H3411" s="70">
        <v>0.16259999999999999</v>
      </c>
      <c r="I3411" s="73">
        <v>45876</v>
      </c>
      <c r="J3411" s="73">
        <v>46425</v>
      </c>
      <c r="K3411" s="69">
        <v>2.4900000000000002</v>
      </c>
      <c r="L3411" s="68" t="s">
        <v>2609</v>
      </c>
      <c r="M3411" s="71">
        <v>4.5999999999999999E-3</v>
      </c>
      <c r="N3411" t="str">
        <f>_xll.IMDP("BND",D3411,$N$1,A3411)</f>
        <v>은행채</v>
      </c>
      <c r="O3411">
        <f t="shared" si="53"/>
        <v>1.3684999999999999E-3</v>
      </c>
    </row>
    <row r="3412" spans="1:15" x14ac:dyDescent="0.3">
      <c r="A3412" s="73">
        <v>46311</v>
      </c>
      <c r="B3412" s="67" t="s">
        <v>2090</v>
      </c>
      <c r="C3412" s="68" t="s">
        <v>2608</v>
      </c>
      <c r="D3412" s="68" t="s">
        <v>7769</v>
      </c>
      <c r="E3412" s="67" t="s">
        <v>7770</v>
      </c>
      <c r="F3412" s="69">
        <v>4.0049999999999999</v>
      </c>
      <c r="G3412" s="70">
        <v>1.3720000000000001</v>
      </c>
      <c r="H3412" s="70">
        <v>2.2427999999999999</v>
      </c>
      <c r="I3412" s="73">
        <v>45916</v>
      </c>
      <c r="J3412" s="73">
        <v>46828</v>
      </c>
      <c r="K3412" s="69">
        <v>2.52</v>
      </c>
      <c r="L3412" s="68" t="s">
        <v>2609</v>
      </c>
      <c r="M3412" s="71">
        <v>5.8999999999999999E-3</v>
      </c>
      <c r="N3412" t="str">
        <f>_xll.IMDP("BND",D3412,$N$1,A3412)</f>
        <v>은행채</v>
      </c>
      <c r="O3412">
        <f t="shared" si="53"/>
        <v>8.094800000000001E-3</v>
      </c>
    </row>
    <row r="3413" spans="1:15" x14ac:dyDescent="0.3">
      <c r="A3413" s="73">
        <v>46311</v>
      </c>
      <c r="B3413" s="67" t="s">
        <v>2090</v>
      </c>
      <c r="C3413" s="68" t="s">
        <v>2608</v>
      </c>
      <c r="D3413" s="68" t="s">
        <v>7771</v>
      </c>
      <c r="E3413" s="67" t="s">
        <v>7772</v>
      </c>
      <c r="F3413" s="69">
        <v>3.9369999999999998</v>
      </c>
      <c r="G3413" s="70">
        <v>0.96899999999999997</v>
      </c>
      <c r="H3413" s="70">
        <v>1.1980999999999999</v>
      </c>
      <c r="I3413" s="73">
        <v>45947</v>
      </c>
      <c r="J3413" s="73">
        <v>46677</v>
      </c>
      <c r="K3413" s="69">
        <v>2.58</v>
      </c>
      <c r="L3413" s="68" t="s">
        <v>2609</v>
      </c>
      <c r="M3413" s="71">
        <v>1.24E-2</v>
      </c>
      <c r="N3413" t="str">
        <f>_xll.IMDP("BND",D3413,$N$1,A3413)</f>
        <v>은행채</v>
      </c>
      <c r="O3413">
        <f t="shared" si="53"/>
        <v>1.20156E-2</v>
      </c>
    </row>
    <row r="3414" spans="1:15" x14ac:dyDescent="0.3">
      <c r="A3414" s="73">
        <v>46311</v>
      </c>
      <c r="B3414" s="67" t="s">
        <v>2090</v>
      </c>
      <c r="C3414" s="68" t="s">
        <v>2811</v>
      </c>
      <c r="D3414" s="68" t="s">
        <v>7773</v>
      </c>
      <c r="E3414" s="67" t="s">
        <v>7774</v>
      </c>
      <c r="F3414" s="69">
        <v>4.0140000000000002</v>
      </c>
      <c r="G3414" s="70">
        <v>2.0394000000000001</v>
      </c>
      <c r="H3414" s="70">
        <v>4.7561</v>
      </c>
      <c r="I3414" s="73">
        <v>45996</v>
      </c>
      <c r="J3414" s="73">
        <v>47092</v>
      </c>
      <c r="K3414" s="69">
        <v>3.12</v>
      </c>
      <c r="L3414" s="68" t="s">
        <v>2092</v>
      </c>
      <c r="M3414" s="71">
        <v>1.14E-2</v>
      </c>
      <c r="N3414" t="str">
        <f>_xll.IMDP("BND",D3414,$N$1,A3414)</f>
        <v>은행채</v>
      </c>
      <c r="O3414">
        <f t="shared" si="53"/>
        <v>2.3249160000000001E-2</v>
      </c>
    </row>
    <row r="3415" spans="1:15" x14ac:dyDescent="0.3">
      <c r="A3415" s="73">
        <v>46311</v>
      </c>
      <c r="B3415" s="67" t="s">
        <v>2090</v>
      </c>
      <c r="C3415" s="68" t="s">
        <v>2608</v>
      </c>
      <c r="D3415" s="68" t="s">
        <v>7775</v>
      </c>
      <c r="E3415" s="67" t="s">
        <v>7776</v>
      </c>
      <c r="F3415" s="69">
        <v>4.0830000000000002</v>
      </c>
      <c r="G3415" s="70">
        <v>2.1417000000000002</v>
      </c>
      <c r="H3415" s="70">
        <v>5.2522000000000002</v>
      </c>
      <c r="I3415" s="73">
        <v>46043</v>
      </c>
      <c r="J3415" s="73">
        <v>47139</v>
      </c>
      <c r="K3415" s="69">
        <v>3.33</v>
      </c>
      <c r="L3415" s="68" t="s">
        <v>2609</v>
      </c>
      <c r="M3415" s="71">
        <v>1.0999999999999999E-2</v>
      </c>
      <c r="N3415" t="str">
        <f>_xll.IMDP("BND",D3415,$N$1,A3415)</f>
        <v>은행채</v>
      </c>
      <c r="O3415">
        <f t="shared" si="53"/>
        <v>2.3558700000000002E-2</v>
      </c>
    </row>
    <row r="3416" spans="1:15" x14ac:dyDescent="0.3">
      <c r="A3416" s="73">
        <v>46311</v>
      </c>
      <c r="B3416" s="67" t="s">
        <v>2090</v>
      </c>
      <c r="C3416" s="68" t="s">
        <v>2811</v>
      </c>
      <c r="D3416" s="68" t="s">
        <v>7777</v>
      </c>
      <c r="E3416" s="67" t="s">
        <v>7778</v>
      </c>
      <c r="F3416" s="69">
        <v>3.87</v>
      </c>
      <c r="G3416" s="70">
        <v>0.85960000000000003</v>
      </c>
      <c r="H3416" s="70">
        <v>0.95809999999999995</v>
      </c>
      <c r="I3416" s="73">
        <v>46086</v>
      </c>
      <c r="J3416" s="73">
        <v>46635</v>
      </c>
      <c r="K3416" s="69">
        <v>3.01</v>
      </c>
      <c r="L3416" s="68" t="s">
        <v>2092</v>
      </c>
      <c r="M3416" s="71">
        <v>3.7000000000000002E-3</v>
      </c>
      <c r="N3416" t="str">
        <f>_xll.IMDP("BND",D3416,$N$1,A3416)</f>
        <v>은행채</v>
      </c>
      <c r="O3416">
        <f t="shared" si="53"/>
        <v>3.18052E-3</v>
      </c>
    </row>
    <row r="3417" spans="1:15" x14ac:dyDescent="0.3">
      <c r="A3417" s="73">
        <v>46311</v>
      </c>
      <c r="B3417" s="67" t="s">
        <v>2090</v>
      </c>
      <c r="C3417" s="68" t="s">
        <v>2608</v>
      </c>
      <c r="D3417" s="68" t="s">
        <v>7779</v>
      </c>
      <c r="E3417" s="67" t="s">
        <v>7780</v>
      </c>
      <c r="F3417" s="69">
        <v>3.9350000000000001</v>
      </c>
      <c r="G3417" s="70">
        <v>0.93479999999999996</v>
      </c>
      <c r="H3417" s="70">
        <v>1.1123000000000001</v>
      </c>
      <c r="I3417" s="73">
        <v>46115</v>
      </c>
      <c r="J3417" s="73">
        <v>46663</v>
      </c>
      <c r="K3417" s="69">
        <v>3.38</v>
      </c>
      <c r="L3417" s="68" t="s">
        <v>2609</v>
      </c>
      <c r="M3417" s="71">
        <v>8.8000000000000005E-3</v>
      </c>
      <c r="N3417" t="str">
        <f>_xll.IMDP("BND",D3417,$N$1,A3417)</f>
        <v>은행채</v>
      </c>
      <c r="O3417">
        <f t="shared" si="53"/>
        <v>8.226240000000001E-3</v>
      </c>
    </row>
    <row r="3418" spans="1:15" x14ac:dyDescent="0.3">
      <c r="A3418" s="73">
        <v>46311</v>
      </c>
      <c r="B3418" s="67" t="s">
        <v>2090</v>
      </c>
      <c r="C3418" s="68" t="s">
        <v>2608</v>
      </c>
      <c r="D3418" s="68" t="s">
        <v>7781</v>
      </c>
      <c r="E3418" s="67" t="s">
        <v>7782</v>
      </c>
      <c r="F3418" s="69">
        <v>3.9510000000000001</v>
      </c>
      <c r="G3418" s="70">
        <v>1.0311999999999999</v>
      </c>
      <c r="H3418" s="70">
        <v>1.3337000000000001</v>
      </c>
      <c r="I3418" s="73">
        <v>46153</v>
      </c>
      <c r="J3418" s="73">
        <v>46702</v>
      </c>
      <c r="K3418" s="69">
        <v>3.43</v>
      </c>
      <c r="L3418" s="68" t="s">
        <v>2609</v>
      </c>
      <c r="M3418" s="71">
        <v>1.0200000000000001E-2</v>
      </c>
      <c r="N3418" t="str">
        <f>_xll.IMDP("BND",D3418,$N$1,A3418)</f>
        <v>은행채</v>
      </c>
      <c r="O3418">
        <f t="shared" si="53"/>
        <v>1.051824E-2</v>
      </c>
    </row>
    <row r="3419" spans="1:15" x14ac:dyDescent="0.3">
      <c r="A3419" s="73">
        <v>46311</v>
      </c>
      <c r="B3419" s="67" t="s">
        <v>2090</v>
      </c>
      <c r="C3419" s="68" t="s">
        <v>2811</v>
      </c>
      <c r="D3419" s="68" t="s">
        <v>7783</v>
      </c>
      <c r="E3419" s="67" t="s">
        <v>7784</v>
      </c>
      <c r="F3419" s="69">
        <v>4.0780000000000003</v>
      </c>
      <c r="G3419" s="70">
        <v>3.3407</v>
      </c>
      <c r="H3419" s="70">
        <v>12.5334</v>
      </c>
      <c r="I3419" s="73">
        <v>46178</v>
      </c>
      <c r="J3419" s="73">
        <v>47639</v>
      </c>
      <c r="K3419" s="69">
        <v>4.09</v>
      </c>
      <c r="L3419" s="68" t="s">
        <v>2092</v>
      </c>
      <c r="M3419" s="71">
        <v>2.3E-3</v>
      </c>
      <c r="N3419" t="str">
        <f>_xll.IMDP("BND",D3419,$N$1,A3419)</f>
        <v>은행채</v>
      </c>
      <c r="O3419">
        <f t="shared" si="53"/>
        <v>7.6836099999999996E-3</v>
      </c>
    </row>
    <row r="3420" spans="1:15" x14ac:dyDescent="0.3">
      <c r="A3420" s="73">
        <v>46311</v>
      </c>
      <c r="B3420" s="67" t="s">
        <v>2090</v>
      </c>
      <c r="C3420" s="68" t="s">
        <v>2811</v>
      </c>
      <c r="D3420" s="68" t="s">
        <v>14124</v>
      </c>
      <c r="E3420" s="67" t="s">
        <v>14125</v>
      </c>
      <c r="F3420" s="69">
        <v>4.0819999999999999</v>
      </c>
      <c r="G3420" s="70">
        <v>3.427</v>
      </c>
      <c r="H3420" s="70">
        <v>13.135300000000001</v>
      </c>
      <c r="I3420" s="73">
        <v>46209</v>
      </c>
      <c r="J3420" s="73">
        <v>47670</v>
      </c>
      <c r="K3420" s="69">
        <v>4.0599999999999996</v>
      </c>
      <c r="L3420" s="68" t="s">
        <v>2092</v>
      </c>
      <c r="M3420" s="71">
        <v>2.3E-3</v>
      </c>
      <c r="N3420" t="str">
        <f>_xll.IMDP("BND",D3420,$N$1,A3420)</f>
        <v>은행채</v>
      </c>
      <c r="O3420">
        <f t="shared" si="53"/>
        <v>7.8820999999999995E-3</v>
      </c>
    </row>
    <row r="3421" spans="1:15" x14ac:dyDescent="0.3">
      <c r="A3421" s="73">
        <v>46311</v>
      </c>
      <c r="B3421" s="67" t="s">
        <v>2090</v>
      </c>
      <c r="C3421" s="68" t="s">
        <v>2811</v>
      </c>
      <c r="D3421" s="68" t="s">
        <v>15247</v>
      </c>
      <c r="E3421" s="67" t="s">
        <v>15248</v>
      </c>
      <c r="F3421" s="69">
        <v>3.91</v>
      </c>
      <c r="G3421" s="70">
        <v>1.3248</v>
      </c>
      <c r="H3421" s="70">
        <v>2.1143000000000001</v>
      </c>
      <c r="I3421" s="73">
        <v>46268</v>
      </c>
      <c r="J3421" s="73">
        <v>46815</v>
      </c>
      <c r="K3421" s="69">
        <v>3.91</v>
      </c>
      <c r="L3421" s="68" t="s">
        <v>2092</v>
      </c>
      <c r="M3421" s="71">
        <v>3.7000000000000002E-3</v>
      </c>
      <c r="N3421" t="str">
        <f>_xll.IMDP("BND",D3421,$N$1,A3421)</f>
        <v>은행채</v>
      </c>
      <c r="O3421">
        <f t="shared" si="53"/>
        <v>4.9017599999999998E-3</v>
      </c>
    </row>
    <row r="3422" spans="1:15" x14ac:dyDescent="0.3">
      <c r="A3422" s="73">
        <v>46311</v>
      </c>
      <c r="B3422" s="67" t="s">
        <v>2090</v>
      </c>
      <c r="C3422" s="68" t="s">
        <v>2608</v>
      </c>
      <c r="D3422" s="68" t="s">
        <v>16062</v>
      </c>
      <c r="E3422" s="67" t="s">
        <v>16063</v>
      </c>
      <c r="F3422" s="69">
        <v>4.1230000000000002</v>
      </c>
      <c r="G3422" s="70">
        <v>2.7970000000000002</v>
      </c>
      <c r="H3422" s="70">
        <v>8.7986000000000004</v>
      </c>
      <c r="I3422" s="73">
        <v>46310</v>
      </c>
      <c r="J3422" s="73">
        <v>47406</v>
      </c>
      <c r="K3422" s="69">
        <v>4.1399999999999997</v>
      </c>
      <c r="L3422" s="68" t="s">
        <v>2609</v>
      </c>
      <c r="M3422" s="71">
        <v>5.5999999999999999E-3</v>
      </c>
      <c r="N3422" t="str">
        <f>_xll.IMDP("BND",D3422,$N$1,A3422)</f>
        <v>은행채</v>
      </c>
      <c r="O3422">
        <f t="shared" si="53"/>
        <v>1.5663200000000002E-2</v>
      </c>
    </row>
    <row r="3423" spans="1:15" x14ac:dyDescent="0.3">
      <c r="A3423" s="73">
        <v>46311</v>
      </c>
      <c r="B3423" s="67" t="s">
        <v>2090</v>
      </c>
      <c r="C3423" s="68" t="s">
        <v>2811</v>
      </c>
      <c r="D3423" s="68" t="s">
        <v>14315</v>
      </c>
      <c r="E3423" s="67" t="s">
        <v>14316</v>
      </c>
      <c r="F3423" s="69">
        <v>3.827</v>
      </c>
      <c r="G3423" s="70">
        <v>0.70979999999999999</v>
      </c>
      <c r="H3423" s="70">
        <v>1.1875</v>
      </c>
      <c r="I3423" s="73">
        <v>46218</v>
      </c>
      <c r="J3423" s="73">
        <v>46583</v>
      </c>
      <c r="K3423" s="69">
        <v>3.57</v>
      </c>
      <c r="L3423" s="68" t="s">
        <v>2092</v>
      </c>
      <c r="M3423" s="71">
        <v>1.35E-2</v>
      </c>
      <c r="N3423" t="str">
        <f>_xll.IMDP("BND",D3423,$N$1,A3423)</f>
        <v>은행채</v>
      </c>
      <c r="O3423">
        <f t="shared" si="53"/>
        <v>9.5823000000000002E-3</v>
      </c>
    </row>
    <row r="3424" spans="1:15" x14ac:dyDescent="0.3">
      <c r="A3424" s="73">
        <v>46311</v>
      </c>
      <c r="B3424" s="67" t="s">
        <v>2090</v>
      </c>
      <c r="C3424" s="68" t="s">
        <v>2608</v>
      </c>
      <c r="D3424" s="68" t="s">
        <v>15026</v>
      </c>
      <c r="E3424" s="67" t="s">
        <v>15027</v>
      </c>
      <c r="F3424" s="69">
        <v>3.88</v>
      </c>
      <c r="G3424" s="70">
        <v>0.6462</v>
      </c>
      <c r="H3424" s="70">
        <v>1.0396000000000001</v>
      </c>
      <c r="I3424" s="73">
        <v>46255</v>
      </c>
      <c r="J3424" s="73">
        <v>46559</v>
      </c>
      <c r="K3424" s="69">
        <v>3.55</v>
      </c>
      <c r="L3424" s="68" t="s">
        <v>2609</v>
      </c>
      <c r="M3424" s="71">
        <v>1.04E-2</v>
      </c>
      <c r="N3424" t="str">
        <f>_xll.IMDP("BND",D3424,$N$1,A3424)</f>
        <v>은행채</v>
      </c>
      <c r="O3424">
        <f t="shared" si="53"/>
        <v>6.72048E-3</v>
      </c>
    </row>
    <row r="3425" spans="1:15" x14ac:dyDescent="0.3">
      <c r="A3425" s="73">
        <v>46311</v>
      </c>
      <c r="B3425" s="67" t="s">
        <v>2090</v>
      </c>
      <c r="C3425" s="68" t="s">
        <v>2608</v>
      </c>
      <c r="D3425" s="68" t="s">
        <v>7785</v>
      </c>
      <c r="E3425" s="67" t="s">
        <v>7786</v>
      </c>
      <c r="F3425" s="69">
        <v>3.6859999999999999</v>
      </c>
      <c r="G3425" s="70">
        <v>0.4723</v>
      </c>
      <c r="H3425" s="70">
        <v>0.34050000000000002</v>
      </c>
      <c r="I3425" s="73">
        <v>45758</v>
      </c>
      <c r="J3425" s="73">
        <v>46488</v>
      </c>
      <c r="K3425" s="69">
        <v>2.57</v>
      </c>
      <c r="L3425" s="68" t="s">
        <v>2609</v>
      </c>
      <c r="M3425" s="71">
        <v>5.1000000000000004E-3</v>
      </c>
      <c r="N3425" t="str">
        <f>_xll.IMDP("BND",D3425,$N$1,A3425)</f>
        <v>은행채</v>
      </c>
      <c r="O3425">
        <f t="shared" si="53"/>
        <v>2.40873E-3</v>
      </c>
    </row>
    <row r="3426" spans="1:15" x14ac:dyDescent="0.3">
      <c r="A3426" s="73">
        <v>46311</v>
      </c>
      <c r="B3426" s="67" t="s">
        <v>2090</v>
      </c>
      <c r="C3426" s="68" t="s">
        <v>2608</v>
      </c>
      <c r="D3426" s="68" t="s">
        <v>7787</v>
      </c>
      <c r="E3426" s="67" t="s">
        <v>7788</v>
      </c>
      <c r="F3426" s="69">
        <v>4.0640000000000001</v>
      </c>
      <c r="G3426" s="70">
        <v>1.7586999999999999</v>
      </c>
      <c r="H3426" s="70">
        <v>3.5807000000000002</v>
      </c>
      <c r="I3426" s="73">
        <v>45883</v>
      </c>
      <c r="J3426" s="73">
        <v>46979</v>
      </c>
      <c r="K3426" s="69">
        <v>2.52</v>
      </c>
      <c r="L3426" s="68" t="s">
        <v>2609</v>
      </c>
      <c r="M3426" s="71">
        <v>6.7999999999999996E-3</v>
      </c>
      <c r="N3426" t="str">
        <f>_xll.IMDP("BND",D3426,$N$1,A3426)</f>
        <v>은행채</v>
      </c>
      <c r="O3426">
        <f t="shared" si="53"/>
        <v>1.1959159999999998E-2</v>
      </c>
    </row>
    <row r="3427" spans="1:15" x14ac:dyDescent="0.3">
      <c r="A3427" s="73">
        <v>46311</v>
      </c>
      <c r="B3427" s="67" t="s">
        <v>2090</v>
      </c>
      <c r="C3427" s="68" t="s">
        <v>2608</v>
      </c>
      <c r="D3427" s="68" t="s">
        <v>7789</v>
      </c>
      <c r="E3427" s="67" t="s">
        <v>7790</v>
      </c>
      <c r="F3427" s="69">
        <v>3.93</v>
      </c>
      <c r="G3427" s="70">
        <v>0.89119999999999999</v>
      </c>
      <c r="H3427" s="70">
        <v>1.0201</v>
      </c>
      <c r="I3427" s="73">
        <v>45916</v>
      </c>
      <c r="J3427" s="73">
        <v>46646</v>
      </c>
      <c r="K3427" s="69">
        <v>2.52</v>
      </c>
      <c r="L3427" s="68" t="s">
        <v>2609</v>
      </c>
      <c r="M3427" s="71">
        <v>1.0999999999999999E-2</v>
      </c>
      <c r="N3427" t="str">
        <f>_xll.IMDP("BND",D3427,$N$1,A3427)</f>
        <v>은행채</v>
      </c>
      <c r="O3427">
        <f t="shared" si="53"/>
        <v>9.8031999999999998E-3</v>
      </c>
    </row>
    <row r="3428" spans="1:15" x14ac:dyDescent="0.3">
      <c r="A3428" s="73">
        <v>46311</v>
      </c>
      <c r="B3428" s="67" t="s">
        <v>2090</v>
      </c>
      <c r="C3428" s="68" t="s">
        <v>2608</v>
      </c>
      <c r="D3428" s="68" t="s">
        <v>7791</v>
      </c>
      <c r="E3428" s="67" t="s">
        <v>7792</v>
      </c>
      <c r="F3428" s="69">
        <v>3.9510000000000001</v>
      </c>
      <c r="G3428" s="70">
        <v>1.0342</v>
      </c>
      <c r="H3428" s="70">
        <v>1.3386</v>
      </c>
      <c r="I3428" s="73">
        <v>45972</v>
      </c>
      <c r="J3428" s="73">
        <v>46702</v>
      </c>
      <c r="K3428" s="69">
        <v>2.92</v>
      </c>
      <c r="L3428" s="68" t="s">
        <v>2609</v>
      </c>
      <c r="M3428" s="71">
        <v>1.34E-2</v>
      </c>
      <c r="N3428" t="str">
        <f>_xll.IMDP("BND",D3428,$N$1,A3428)</f>
        <v>은행채</v>
      </c>
      <c r="O3428">
        <f t="shared" si="53"/>
        <v>1.3858280000000001E-2</v>
      </c>
    </row>
    <row r="3429" spans="1:15" x14ac:dyDescent="0.3">
      <c r="A3429" s="73">
        <v>46311</v>
      </c>
      <c r="B3429" s="67" t="s">
        <v>2090</v>
      </c>
      <c r="C3429" s="68" t="s">
        <v>2811</v>
      </c>
      <c r="D3429" s="68" t="s">
        <v>7793</v>
      </c>
      <c r="E3429" s="67" t="s">
        <v>7794</v>
      </c>
      <c r="F3429" s="69">
        <v>4.0229999999999997</v>
      </c>
      <c r="G3429" s="70">
        <v>2.1924000000000001</v>
      </c>
      <c r="H3429" s="70">
        <v>5.4893999999999998</v>
      </c>
      <c r="I3429" s="73">
        <v>46063</v>
      </c>
      <c r="J3429" s="73">
        <v>47159</v>
      </c>
      <c r="K3429" s="69">
        <v>3.47</v>
      </c>
      <c r="L3429" s="68" t="s">
        <v>2092</v>
      </c>
      <c r="M3429" s="71">
        <v>9.1999999999999998E-3</v>
      </c>
      <c r="N3429" t="str">
        <f>_xll.IMDP("BND",D3429,$N$1,A3429)</f>
        <v>은행채</v>
      </c>
      <c r="O3429">
        <f t="shared" si="53"/>
        <v>2.017008E-2</v>
      </c>
    </row>
    <row r="3430" spans="1:15" x14ac:dyDescent="0.3">
      <c r="A3430" s="73">
        <v>46311</v>
      </c>
      <c r="B3430" s="67" t="s">
        <v>2090</v>
      </c>
      <c r="C3430" s="68" t="s">
        <v>2608</v>
      </c>
      <c r="D3430" s="68" t="s">
        <v>7795</v>
      </c>
      <c r="E3430" s="67" t="s">
        <v>7796</v>
      </c>
      <c r="F3430" s="69">
        <v>3.573</v>
      </c>
      <c r="G3430" s="70">
        <v>0.3876</v>
      </c>
      <c r="H3430" s="70">
        <v>0.2467</v>
      </c>
      <c r="I3430" s="73">
        <v>46091</v>
      </c>
      <c r="J3430" s="73">
        <v>46456</v>
      </c>
      <c r="K3430" s="69">
        <v>2.9</v>
      </c>
      <c r="L3430" s="68" t="s">
        <v>2609</v>
      </c>
      <c r="M3430" s="71">
        <v>6.4999999999999997E-3</v>
      </c>
      <c r="N3430" t="str">
        <f>_xll.IMDP("BND",D3430,$N$1,A3430)</f>
        <v>은행채</v>
      </c>
      <c r="O3430">
        <f t="shared" si="53"/>
        <v>2.5193999999999998E-3</v>
      </c>
    </row>
    <row r="3431" spans="1:15" x14ac:dyDescent="0.3">
      <c r="A3431" s="73">
        <v>46311</v>
      </c>
      <c r="B3431" s="67" t="s">
        <v>2090</v>
      </c>
      <c r="C3431" s="68" t="s">
        <v>2811</v>
      </c>
      <c r="D3431" s="68" t="s">
        <v>7797</v>
      </c>
      <c r="E3431" s="67" t="s">
        <v>7798</v>
      </c>
      <c r="F3431" s="69">
        <v>3.9279999999999999</v>
      </c>
      <c r="G3431" s="70">
        <v>1.5065</v>
      </c>
      <c r="H3431" s="70">
        <v>2.6901000000000002</v>
      </c>
      <c r="I3431" s="73">
        <v>46155</v>
      </c>
      <c r="J3431" s="73">
        <v>46886</v>
      </c>
      <c r="K3431" s="69">
        <v>3.63</v>
      </c>
      <c r="L3431" s="68" t="s">
        <v>2092</v>
      </c>
      <c r="M3431" s="71">
        <v>7.0000000000000001E-3</v>
      </c>
      <c r="N3431" t="str">
        <f>_xll.IMDP("BND",D3431,$N$1,A3431)</f>
        <v>은행채</v>
      </c>
      <c r="O3431">
        <f t="shared" si="53"/>
        <v>1.0545499999999999E-2</v>
      </c>
    </row>
    <row r="3432" spans="1:15" x14ac:dyDescent="0.3">
      <c r="A3432" s="73">
        <v>46311</v>
      </c>
      <c r="B3432" s="67" t="s">
        <v>2090</v>
      </c>
      <c r="C3432" s="68" t="s">
        <v>2608</v>
      </c>
      <c r="D3432" s="68" t="s">
        <v>14954</v>
      </c>
      <c r="E3432" s="67" t="s">
        <v>14955</v>
      </c>
      <c r="F3432" s="69">
        <v>3.9529999999999998</v>
      </c>
      <c r="G3432" s="70">
        <v>1.0508</v>
      </c>
      <c r="H3432" s="70">
        <v>1.3808</v>
      </c>
      <c r="I3432" s="73">
        <v>46253</v>
      </c>
      <c r="J3432" s="73">
        <v>46710</v>
      </c>
      <c r="K3432" s="69">
        <v>3.75</v>
      </c>
      <c r="L3432" s="68" t="s">
        <v>2609</v>
      </c>
      <c r="M3432" s="71">
        <v>6.1000000000000004E-3</v>
      </c>
      <c r="N3432" t="str">
        <f>_xll.IMDP("BND",D3432,$N$1,A3432)</f>
        <v>은행채</v>
      </c>
      <c r="O3432">
        <f t="shared" si="53"/>
        <v>6.4098799999999997E-3</v>
      </c>
    </row>
    <row r="3433" spans="1:15" x14ac:dyDescent="0.3">
      <c r="A3433" s="73">
        <v>46311</v>
      </c>
      <c r="B3433" s="67" t="s">
        <v>2090</v>
      </c>
      <c r="C3433" s="68" t="s">
        <v>2608</v>
      </c>
      <c r="D3433" s="68" t="s">
        <v>15249</v>
      </c>
      <c r="E3433" s="67" t="s">
        <v>15250</v>
      </c>
      <c r="F3433" s="69">
        <v>3.96</v>
      </c>
      <c r="G3433" s="70">
        <v>1.0892999999999999</v>
      </c>
      <c r="H3433" s="70">
        <v>1.4730000000000001</v>
      </c>
      <c r="I3433" s="73">
        <v>46268</v>
      </c>
      <c r="J3433" s="73">
        <v>46724</v>
      </c>
      <c r="K3433" s="69">
        <v>3.84</v>
      </c>
      <c r="L3433" s="68" t="s">
        <v>2609</v>
      </c>
      <c r="M3433" s="71">
        <v>6.0000000000000001E-3</v>
      </c>
      <c r="N3433" t="str">
        <f>_xll.IMDP("BND",D3433,$N$1,A3433)</f>
        <v>은행채</v>
      </c>
      <c r="O3433">
        <f t="shared" si="53"/>
        <v>6.5357999999999996E-3</v>
      </c>
    </row>
    <row r="3434" spans="1:15" x14ac:dyDescent="0.3">
      <c r="A3434" s="73">
        <v>46311</v>
      </c>
      <c r="B3434" s="67" t="s">
        <v>2090</v>
      </c>
      <c r="C3434" s="68" t="s">
        <v>2608</v>
      </c>
      <c r="D3434" s="68" t="s">
        <v>14345</v>
      </c>
      <c r="E3434" s="67" t="s">
        <v>14346</v>
      </c>
      <c r="F3434" s="69">
        <v>3.363</v>
      </c>
      <c r="G3434" s="70">
        <v>0.2465</v>
      </c>
      <c r="H3434" s="70">
        <v>0.29920000000000002</v>
      </c>
      <c r="I3434" s="73">
        <v>46223</v>
      </c>
      <c r="J3434" s="73">
        <v>46407</v>
      </c>
      <c r="K3434" s="69">
        <v>3.21</v>
      </c>
      <c r="L3434" s="68" t="s">
        <v>2609</v>
      </c>
      <c r="M3434" s="71">
        <v>4.1000000000000003E-3</v>
      </c>
      <c r="N3434" t="str">
        <f>_xll.IMDP("BND",D3434,$N$1,A3434)</f>
        <v>은행채</v>
      </c>
      <c r="O3434">
        <f t="shared" si="53"/>
        <v>1.0106500000000001E-3</v>
      </c>
    </row>
    <row r="3435" spans="1:15" x14ac:dyDescent="0.3">
      <c r="A3435" s="73">
        <v>46311</v>
      </c>
      <c r="B3435" s="67" t="s">
        <v>2090</v>
      </c>
      <c r="C3435" s="68" t="s">
        <v>2608</v>
      </c>
      <c r="D3435" s="68" t="s">
        <v>15028</v>
      </c>
      <c r="E3435" s="67" t="s">
        <v>15029</v>
      </c>
      <c r="F3435" s="69">
        <v>3.66</v>
      </c>
      <c r="G3435" s="70">
        <v>0.41489999999999999</v>
      </c>
      <c r="H3435" s="70">
        <v>0.57250000000000001</v>
      </c>
      <c r="I3435" s="73">
        <v>46259</v>
      </c>
      <c r="J3435" s="73">
        <v>46471</v>
      </c>
      <c r="K3435" s="69">
        <v>3.42</v>
      </c>
      <c r="L3435" s="68" t="s">
        <v>2609</v>
      </c>
      <c r="M3435" s="71">
        <v>3.7000000000000002E-3</v>
      </c>
      <c r="N3435" t="str">
        <f>_xll.IMDP("BND",D3435,$N$1,A3435)</f>
        <v>은행채</v>
      </c>
      <c r="O3435">
        <f t="shared" si="53"/>
        <v>1.53513E-3</v>
      </c>
    </row>
    <row r="3436" spans="1:15" x14ac:dyDescent="0.3">
      <c r="A3436" s="73">
        <v>46311</v>
      </c>
      <c r="B3436" s="67" t="s">
        <v>2090</v>
      </c>
      <c r="C3436" s="68" t="s">
        <v>2608</v>
      </c>
      <c r="D3436" s="68" t="s">
        <v>7799</v>
      </c>
      <c r="E3436" s="67" t="s">
        <v>7800</v>
      </c>
      <c r="F3436" s="69">
        <v>4.0860000000000003</v>
      </c>
      <c r="G3436" s="70">
        <v>2.3927</v>
      </c>
      <c r="H3436" s="70">
        <v>6.4245999999999999</v>
      </c>
      <c r="I3436" s="73">
        <v>45762</v>
      </c>
      <c r="J3436" s="73">
        <v>47223</v>
      </c>
      <c r="K3436" s="69">
        <v>2.56</v>
      </c>
      <c r="L3436" s="68" t="s">
        <v>2609</v>
      </c>
      <c r="M3436" s="71">
        <v>3.0999999999999999E-3</v>
      </c>
      <c r="N3436" t="str">
        <f>_xll.IMDP("BND",D3436,$N$1,A3436)</f>
        <v>은행채</v>
      </c>
      <c r="O3436">
        <f t="shared" si="53"/>
        <v>7.4173699999999995E-3</v>
      </c>
    </row>
    <row r="3437" spans="1:15" x14ac:dyDescent="0.3">
      <c r="A3437" s="73">
        <v>46311</v>
      </c>
      <c r="B3437" s="67" t="s">
        <v>2090</v>
      </c>
      <c r="C3437" s="68" t="s">
        <v>2608</v>
      </c>
      <c r="D3437" s="68" t="s">
        <v>7801</v>
      </c>
      <c r="E3437" s="67" t="s">
        <v>7802</v>
      </c>
      <c r="F3437" s="69">
        <v>4.0650000000000004</v>
      </c>
      <c r="G3437" s="70">
        <v>1.7771999999999999</v>
      </c>
      <c r="H3437" s="70">
        <v>3.6509999999999998</v>
      </c>
      <c r="I3437" s="73">
        <v>45890</v>
      </c>
      <c r="J3437" s="73">
        <v>46986</v>
      </c>
      <c r="K3437" s="69">
        <v>2.54</v>
      </c>
      <c r="L3437" s="68" t="s">
        <v>2609</v>
      </c>
      <c r="M3437" s="71">
        <v>5.4000000000000003E-3</v>
      </c>
      <c r="N3437" t="str">
        <f>_xll.IMDP("BND",D3437,$N$1,A3437)</f>
        <v>은행채</v>
      </c>
      <c r="O3437">
        <f t="shared" si="53"/>
        <v>9.5968800000000003E-3</v>
      </c>
    </row>
    <row r="3438" spans="1:15" x14ac:dyDescent="0.3">
      <c r="A3438" s="73">
        <v>46311</v>
      </c>
      <c r="B3438" s="67" t="s">
        <v>2090</v>
      </c>
      <c r="C3438" s="68" t="s">
        <v>2608</v>
      </c>
      <c r="D3438" s="68" t="s">
        <v>7803</v>
      </c>
      <c r="E3438" s="67" t="s">
        <v>7804</v>
      </c>
      <c r="F3438" s="69">
        <v>4.0170000000000003</v>
      </c>
      <c r="G3438" s="70">
        <v>1.4749000000000001</v>
      </c>
      <c r="H3438" s="70">
        <v>2.5762</v>
      </c>
      <c r="I3438" s="73">
        <v>45958</v>
      </c>
      <c r="J3438" s="73">
        <v>46871</v>
      </c>
      <c r="K3438" s="69">
        <v>2.66</v>
      </c>
      <c r="L3438" s="68" t="s">
        <v>2609</v>
      </c>
      <c r="M3438" s="71">
        <v>5.8999999999999999E-3</v>
      </c>
      <c r="N3438" t="str">
        <f>_xll.IMDP("BND",D3438,$N$1,A3438)</f>
        <v>은행채</v>
      </c>
      <c r="O3438">
        <f t="shared" si="53"/>
        <v>8.7019100000000002E-3</v>
      </c>
    </row>
    <row r="3439" spans="1:15" x14ac:dyDescent="0.3">
      <c r="A3439" s="73">
        <v>46311</v>
      </c>
      <c r="B3439" s="67" t="s">
        <v>2090</v>
      </c>
      <c r="C3439" s="68" t="s">
        <v>2608</v>
      </c>
      <c r="D3439" s="68" t="s">
        <v>7805</v>
      </c>
      <c r="E3439" s="67" t="s">
        <v>7806</v>
      </c>
      <c r="F3439" s="69">
        <v>3.7679999999999998</v>
      </c>
      <c r="G3439" s="70">
        <v>0.57069999999999999</v>
      </c>
      <c r="H3439" s="70">
        <v>0.46920000000000001</v>
      </c>
      <c r="I3439" s="73">
        <v>45979</v>
      </c>
      <c r="J3439" s="73">
        <v>46525</v>
      </c>
      <c r="K3439" s="69">
        <v>2.93</v>
      </c>
      <c r="L3439" s="68" t="s">
        <v>2609</v>
      </c>
      <c r="M3439" s="71">
        <v>2.1299999999999999E-2</v>
      </c>
      <c r="N3439" t="str">
        <f>_xll.IMDP("BND",D3439,$N$1,A3439)</f>
        <v>은행채</v>
      </c>
      <c r="O3439">
        <f t="shared" si="53"/>
        <v>1.2155909999999999E-2</v>
      </c>
    </row>
    <row r="3440" spans="1:15" x14ac:dyDescent="0.3">
      <c r="A3440" s="73">
        <v>46311</v>
      </c>
      <c r="B3440" s="67" t="s">
        <v>2090</v>
      </c>
      <c r="C3440" s="68" t="s">
        <v>2811</v>
      </c>
      <c r="D3440" s="68" t="s">
        <v>7807</v>
      </c>
      <c r="E3440" s="67" t="s">
        <v>7808</v>
      </c>
      <c r="F3440" s="69">
        <v>3.903</v>
      </c>
      <c r="G3440" s="70">
        <v>1.1161000000000001</v>
      </c>
      <c r="H3440" s="70">
        <v>1.5353000000000001</v>
      </c>
      <c r="I3440" s="73">
        <v>46002</v>
      </c>
      <c r="J3440" s="73">
        <v>46732</v>
      </c>
      <c r="K3440" s="69">
        <v>3.01</v>
      </c>
      <c r="L3440" s="68" t="s">
        <v>2092</v>
      </c>
      <c r="M3440" s="71">
        <v>9.7000000000000003E-3</v>
      </c>
      <c r="N3440" t="str">
        <f>_xll.IMDP("BND",D3440,$N$1,A3440)</f>
        <v>은행채</v>
      </c>
      <c r="O3440">
        <f t="shared" si="53"/>
        <v>1.0826170000000001E-2</v>
      </c>
    </row>
    <row r="3441" spans="1:15" x14ac:dyDescent="0.3">
      <c r="A3441" s="73">
        <v>46311</v>
      </c>
      <c r="B3441" s="67" t="s">
        <v>2090</v>
      </c>
      <c r="C3441" s="68" t="s">
        <v>2608</v>
      </c>
      <c r="D3441" s="68" t="s">
        <v>7809</v>
      </c>
      <c r="E3441" s="67" t="s">
        <v>7810</v>
      </c>
      <c r="F3441" s="69">
        <v>3.4660000000000002</v>
      </c>
      <c r="G3441" s="70">
        <v>0.31069999999999998</v>
      </c>
      <c r="H3441" s="70">
        <v>0.17399999999999999</v>
      </c>
      <c r="I3441" s="73">
        <v>46065</v>
      </c>
      <c r="J3441" s="73">
        <v>46430</v>
      </c>
      <c r="K3441" s="69">
        <v>2.96</v>
      </c>
      <c r="L3441" s="68" t="s">
        <v>2609</v>
      </c>
      <c r="M3441" s="71">
        <v>1.0699999999999999E-2</v>
      </c>
      <c r="N3441" t="str">
        <f>_xll.IMDP("BND",D3441,$N$1,A3441)</f>
        <v>은행채</v>
      </c>
      <c r="O3441">
        <f t="shared" si="53"/>
        <v>3.3244899999999994E-3</v>
      </c>
    </row>
    <row r="3442" spans="1:15" x14ac:dyDescent="0.3">
      <c r="A3442" s="73">
        <v>46311</v>
      </c>
      <c r="B3442" s="67" t="s">
        <v>2090</v>
      </c>
      <c r="C3442" s="68" t="s">
        <v>2608</v>
      </c>
      <c r="D3442" s="68" t="s">
        <v>7811</v>
      </c>
      <c r="E3442" s="67" t="s">
        <v>7812</v>
      </c>
      <c r="F3442" s="69">
        <v>4.0810000000000004</v>
      </c>
      <c r="G3442" s="70">
        <v>1.8872</v>
      </c>
      <c r="H3442" s="70">
        <v>4.1002000000000001</v>
      </c>
      <c r="I3442" s="73">
        <v>46119</v>
      </c>
      <c r="J3442" s="73">
        <v>47033</v>
      </c>
      <c r="K3442" s="69">
        <v>3.55</v>
      </c>
      <c r="L3442" s="68" t="s">
        <v>2609</v>
      </c>
      <c r="M3442" s="71">
        <v>4.1000000000000003E-3</v>
      </c>
      <c r="N3442" t="str">
        <f>_xll.IMDP("BND",D3442,$N$1,A3442)</f>
        <v>은행채</v>
      </c>
      <c r="O3442">
        <f t="shared" si="53"/>
        <v>7.7375200000000003E-3</v>
      </c>
    </row>
    <row r="3443" spans="1:15" x14ac:dyDescent="0.3">
      <c r="A3443" s="73">
        <v>46311</v>
      </c>
      <c r="B3443" s="67" t="s">
        <v>2090</v>
      </c>
      <c r="C3443" s="68" t="s">
        <v>2608</v>
      </c>
      <c r="D3443" s="68" t="s">
        <v>7813</v>
      </c>
      <c r="E3443" s="67" t="s">
        <v>7814</v>
      </c>
      <c r="F3443" s="69">
        <v>4.0990000000000002</v>
      </c>
      <c r="G3443" s="70">
        <v>2.4794</v>
      </c>
      <c r="H3443" s="70">
        <v>6.9768999999999997</v>
      </c>
      <c r="I3443" s="73">
        <v>46182</v>
      </c>
      <c r="J3443" s="73">
        <v>47278</v>
      </c>
      <c r="K3443" s="69">
        <v>4.0999999999999996</v>
      </c>
      <c r="L3443" s="68" t="s">
        <v>2609</v>
      </c>
      <c r="M3443" s="71">
        <v>8.8000000000000005E-3</v>
      </c>
      <c r="N3443" t="str">
        <f>_xll.IMDP("BND",D3443,$N$1,A3443)</f>
        <v>은행채</v>
      </c>
      <c r="O3443">
        <f t="shared" si="53"/>
        <v>2.1818720000000003E-2</v>
      </c>
    </row>
    <row r="3444" spans="1:15" x14ac:dyDescent="0.3">
      <c r="A3444" s="73">
        <v>46311</v>
      </c>
      <c r="B3444" s="67" t="s">
        <v>2090</v>
      </c>
      <c r="C3444" s="68" t="s">
        <v>2811</v>
      </c>
      <c r="D3444" s="68" t="s">
        <v>15303</v>
      </c>
      <c r="E3444" s="67" t="s">
        <v>15304</v>
      </c>
      <c r="F3444" s="69">
        <v>3.91</v>
      </c>
      <c r="G3444" s="70">
        <v>1.3385</v>
      </c>
      <c r="H3444" s="70">
        <v>2.1541000000000001</v>
      </c>
      <c r="I3444" s="73">
        <v>46273</v>
      </c>
      <c r="J3444" s="73">
        <v>46820</v>
      </c>
      <c r="K3444" s="69">
        <v>3.9</v>
      </c>
      <c r="L3444" s="68" t="s">
        <v>2092</v>
      </c>
      <c r="M3444" s="71">
        <v>4.7000000000000002E-3</v>
      </c>
      <c r="N3444" t="str">
        <f>_xll.IMDP("BND",D3444,$N$1,A3444)</f>
        <v>은행채</v>
      </c>
      <c r="O3444">
        <f t="shared" si="53"/>
        <v>6.29095E-3</v>
      </c>
    </row>
    <row r="3445" spans="1:15" x14ac:dyDescent="0.3">
      <c r="A3445" s="73">
        <v>46311</v>
      </c>
      <c r="B3445" s="67" t="s">
        <v>2090</v>
      </c>
      <c r="C3445" s="68" t="s">
        <v>2608</v>
      </c>
      <c r="D3445" s="68" t="s">
        <v>15122</v>
      </c>
      <c r="E3445" s="67" t="s">
        <v>15143</v>
      </c>
      <c r="F3445" s="69">
        <v>3.891</v>
      </c>
      <c r="G3445" s="70">
        <v>0.66459999999999997</v>
      </c>
      <c r="H3445" s="70">
        <v>1.0812999999999999</v>
      </c>
      <c r="I3445" s="73">
        <v>46262</v>
      </c>
      <c r="J3445" s="73">
        <v>46566</v>
      </c>
      <c r="K3445" s="69">
        <v>3.56</v>
      </c>
      <c r="L3445" s="68" t="s">
        <v>2609</v>
      </c>
      <c r="M3445" s="71">
        <v>4.4999999999999997E-3</v>
      </c>
      <c r="N3445" t="str">
        <f>_xll.IMDP("BND",D3445,$N$1,A3445)</f>
        <v>은행채</v>
      </c>
      <c r="O3445">
        <f t="shared" si="53"/>
        <v>2.9906999999999998E-3</v>
      </c>
    </row>
    <row r="3446" spans="1:15" x14ac:dyDescent="0.3">
      <c r="A3446" s="73">
        <v>46311</v>
      </c>
      <c r="B3446" s="67" t="s">
        <v>2090</v>
      </c>
      <c r="C3446" s="68" t="s">
        <v>2608</v>
      </c>
      <c r="D3446" s="68" t="s">
        <v>7815</v>
      </c>
      <c r="E3446" s="67" t="s">
        <v>7816</v>
      </c>
      <c r="F3446" s="69">
        <v>4.0129999999999999</v>
      </c>
      <c r="G3446" s="70">
        <v>1.4497</v>
      </c>
      <c r="H3446" s="70">
        <v>2.5106999999999999</v>
      </c>
      <c r="I3446" s="73">
        <v>45765</v>
      </c>
      <c r="J3446" s="73">
        <v>46861</v>
      </c>
      <c r="K3446" s="69">
        <v>2.52</v>
      </c>
      <c r="L3446" s="68" t="s">
        <v>2609</v>
      </c>
      <c r="M3446" s="71">
        <v>9.1000000000000004E-3</v>
      </c>
      <c r="N3446" t="str">
        <f>_xll.IMDP("BND",D3446,$N$1,A3446)</f>
        <v>은행채</v>
      </c>
      <c r="O3446">
        <f t="shared" si="53"/>
        <v>1.3192270000000001E-2</v>
      </c>
    </row>
    <row r="3447" spans="1:15" x14ac:dyDescent="0.3">
      <c r="A3447" s="73">
        <v>46311</v>
      </c>
      <c r="B3447" s="67" t="s">
        <v>2090</v>
      </c>
      <c r="C3447" s="68" t="s">
        <v>2608</v>
      </c>
      <c r="D3447" s="68" t="s">
        <v>7817</v>
      </c>
      <c r="E3447" s="67" t="s">
        <v>7818</v>
      </c>
      <c r="F3447" s="69">
        <v>3.5179999999999998</v>
      </c>
      <c r="G3447" s="70">
        <v>0.34589999999999999</v>
      </c>
      <c r="H3447" s="70">
        <v>0.20580000000000001</v>
      </c>
      <c r="I3447" s="73">
        <v>45894</v>
      </c>
      <c r="J3447" s="73">
        <v>46443</v>
      </c>
      <c r="K3447" s="69">
        <v>2.5</v>
      </c>
      <c r="L3447" s="68" t="s">
        <v>2609</v>
      </c>
      <c r="M3447" s="71">
        <v>1.34E-2</v>
      </c>
      <c r="N3447" t="str">
        <f>_xll.IMDP("BND",D3447,$N$1,A3447)</f>
        <v>은행채</v>
      </c>
      <c r="O3447">
        <f t="shared" si="53"/>
        <v>4.6350599999999999E-3</v>
      </c>
    </row>
    <row r="3448" spans="1:15" x14ac:dyDescent="0.3">
      <c r="A3448" s="73">
        <v>46311</v>
      </c>
      <c r="B3448" s="67" t="s">
        <v>2090</v>
      </c>
      <c r="C3448" s="68" t="s">
        <v>2608</v>
      </c>
      <c r="D3448" s="68" t="s">
        <v>7819</v>
      </c>
      <c r="E3448" s="67" t="s">
        <v>7820</v>
      </c>
      <c r="F3448" s="69">
        <v>3.9340000000000002</v>
      </c>
      <c r="G3448" s="70">
        <v>0.89929999999999999</v>
      </c>
      <c r="H3448" s="70">
        <v>1.0367999999999999</v>
      </c>
      <c r="I3448" s="73">
        <v>45919</v>
      </c>
      <c r="J3448" s="73">
        <v>46649</v>
      </c>
      <c r="K3448" s="69">
        <v>2.5099999999999998</v>
      </c>
      <c r="L3448" s="68" t="s">
        <v>2609</v>
      </c>
      <c r="M3448" s="71">
        <v>1.2800000000000001E-2</v>
      </c>
      <c r="N3448" t="str">
        <f>_xll.IMDP("BND",D3448,$N$1,A3448)</f>
        <v>은행채</v>
      </c>
      <c r="O3448">
        <f t="shared" si="53"/>
        <v>1.151104E-2</v>
      </c>
    </row>
    <row r="3449" spans="1:15" x14ac:dyDescent="0.3">
      <c r="A3449" s="73">
        <v>46311</v>
      </c>
      <c r="B3449" s="67" t="s">
        <v>2090</v>
      </c>
      <c r="C3449" s="68" t="s">
        <v>2608</v>
      </c>
      <c r="D3449" s="68" t="s">
        <v>7821</v>
      </c>
      <c r="E3449" s="67" t="s">
        <v>7822</v>
      </c>
      <c r="F3449" s="69">
        <v>4.0819999999999999</v>
      </c>
      <c r="G3449" s="70">
        <v>1.9472</v>
      </c>
      <c r="H3449" s="70">
        <v>4.3573000000000004</v>
      </c>
      <c r="I3449" s="73">
        <v>45960</v>
      </c>
      <c r="J3449" s="73">
        <v>47056</v>
      </c>
      <c r="K3449" s="69">
        <v>2.81</v>
      </c>
      <c r="L3449" s="68" t="s">
        <v>2609</v>
      </c>
      <c r="M3449" s="71">
        <v>4.5999999999999999E-3</v>
      </c>
      <c r="N3449" t="str">
        <f>_xll.IMDP("BND",D3449,$N$1,A3449)</f>
        <v>은행채</v>
      </c>
      <c r="O3449">
        <f t="shared" si="53"/>
        <v>8.9571200000000007E-3</v>
      </c>
    </row>
    <row r="3450" spans="1:15" x14ac:dyDescent="0.3">
      <c r="A3450" s="73">
        <v>46311</v>
      </c>
      <c r="B3450" s="67" t="s">
        <v>2090</v>
      </c>
      <c r="C3450" s="68" t="s">
        <v>2608</v>
      </c>
      <c r="D3450" s="68" t="s">
        <v>7823</v>
      </c>
      <c r="E3450" s="67" t="s">
        <v>7824</v>
      </c>
      <c r="F3450" s="69">
        <v>3.9529999999999998</v>
      </c>
      <c r="G3450" s="70">
        <v>1.0525</v>
      </c>
      <c r="H3450" s="70">
        <v>1.3816999999999999</v>
      </c>
      <c r="I3450" s="73">
        <v>45979</v>
      </c>
      <c r="J3450" s="73">
        <v>46709</v>
      </c>
      <c r="K3450" s="69">
        <v>3</v>
      </c>
      <c r="L3450" s="68" t="s">
        <v>2609</v>
      </c>
      <c r="M3450" s="71">
        <v>1.01E-2</v>
      </c>
      <c r="N3450" t="str">
        <f>_xll.IMDP("BND",D3450,$N$1,A3450)</f>
        <v>은행채</v>
      </c>
      <c r="O3450">
        <f t="shared" si="53"/>
        <v>1.0630249999999999E-2</v>
      </c>
    </row>
    <row r="3451" spans="1:15" x14ac:dyDescent="0.3">
      <c r="A3451" s="73">
        <v>46311</v>
      </c>
      <c r="B3451" s="67" t="s">
        <v>2090</v>
      </c>
      <c r="C3451" s="68" t="s">
        <v>2608</v>
      </c>
      <c r="D3451" s="68" t="s">
        <v>7825</v>
      </c>
      <c r="E3451" s="67" t="s">
        <v>7826</v>
      </c>
      <c r="F3451" s="69">
        <v>3.964</v>
      </c>
      <c r="G3451" s="70">
        <v>1.1266</v>
      </c>
      <c r="H3451" s="70">
        <v>1.5617000000000001</v>
      </c>
      <c r="I3451" s="73">
        <v>46006</v>
      </c>
      <c r="J3451" s="73">
        <v>46736</v>
      </c>
      <c r="K3451" s="69">
        <v>3.03</v>
      </c>
      <c r="L3451" s="68" t="s">
        <v>2609</v>
      </c>
      <c r="M3451" s="71">
        <v>4.5999999999999999E-3</v>
      </c>
      <c r="N3451" t="str">
        <f>_xll.IMDP("BND",D3451,$N$1,A3451)</f>
        <v>은행채</v>
      </c>
      <c r="O3451">
        <f t="shared" si="53"/>
        <v>5.1823600000000004E-3</v>
      </c>
    </row>
    <row r="3452" spans="1:15" x14ac:dyDescent="0.3">
      <c r="A3452" s="73">
        <v>46311</v>
      </c>
      <c r="B3452" s="67" t="s">
        <v>2090</v>
      </c>
      <c r="C3452" s="68" t="s">
        <v>2811</v>
      </c>
      <c r="D3452" s="68" t="s">
        <v>7827</v>
      </c>
      <c r="E3452" s="67" t="s">
        <v>7828</v>
      </c>
      <c r="F3452" s="69">
        <v>3.9079999999999999</v>
      </c>
      <c r="G3452" s="70">
        <v>1.2727999999999999</v>
      </c>
      <c r="H3452" s="70">
        <v>1.9613</v>
      </c>
      <c r="I3452" s="73">
        <v>46065</v>
      </c>
      <c r="J3452" s="73">
        <v>46795</v>
      </c>
      <c r="K3452" s="69">
        <v>3.24</v>
      </c>
      <c r="L3452" s="68" t="s">
        <v>2092</v>
      </c>
      <c r="M3452" s="71">
        <v>6.8999999999999999E-3</v>
      </c>
      <c r="N3452" t="str">
        <f>_xll.IMDP("BND",D3452,$N$1,A3452)</f>
        <v>은행채</v>
      </c>
      <c r="O3452">
        <f t="shared" si="53"/>
        <v>8.7823199999999997E-3</v>
      </c>
    </row>
    <row r="3453" spans="1:15" x14ac:dyDescent="0.3">
      <c r="A3453" s="73">
        <v>46311</v>
      </c>
      <c r="B3453" s="67" t="s">
        <v>2090</v>
      </c>
      <c r="C3453" s="68" t="s">
        <v>2811</v>
      </c>
      <c r="D3453" s="68" t="s">
        <v>7829</v>
      </c>
      <c r="E3453" s="67" t="s">
        <v>7830</v>
      </c>
      <c r="F3453" s="69">
        <v>3.9119999999999999</v>
      </c>
      <c r="G3453" s="70">
        <v>1.3682000000000001</v>
      </c>
      <c r="H3453" s="70">
        <v>2.2372999999999998</v>
      </c>
      <c r="I3453" s="73">
        <v>46098</v>
      </c>
      <c r="J3453" s="73">
        <v>46829</v>
      </c>
      <c r="K3453" s="69">
        <v>3.3</v>
      </c>
      <c r="L3453" s="68" t="s">
        <v>2092</v>
      </c>
      <c r="M3453" s="71">
        <v>7.4000000000000003E-3</v>
      </c>
      <c r="N3453" t="str">
        <f>_xll.IMDP("BND",D3453,$N$1,A3453)</f>
        <v>은행채</v>
      </c>
      <c r="O3453">
        <f t="shared" si="53"/>
        <v>1.012468E-2</v>
      </c>
    </row>
    <row r="3454" spans="1:15" x14ac:dyDescent="0.3">
      <c r="A3454" s="73">
        <v>46311</v>
      </c>
      <c r="B3454" s="67" t="s">
        <v>2090</v>
      </c>
      <c r="C3454" s="68" t="s">
        <v>2608</v>
      </c>
      <c r="D3454" s="68" t="s">
        <v>7831</v>
      </c>
      <c r="E3454" s="67" t="s">
        <v>7832</v>
      </c>
      <c r="F3454" s="69">
        <v>4.0869999999999997</v>
      </c>
      <c r="G3454" s="70">
        <v>2.3437000000000001</v>
      </c>
      <c r="H3454" s="70">
        <v>6.2192999999999996</v>
      </c>
      <c r="I3454" s="73">
        <v>46119</v>
      </c>
      <c r="J3454" s="73">
        <v>47215</v>
      </c>
      <c r="K3454" s="69">
        <v>3.64</v>
      </c>
      <c r="L3454" s="68" t="s">
        <v>2609</v>
      </c>
      <c r="M3454" s="71">
        <v>6.4000000000000003E-3</v>
      </c>
      <c r="N3454" t="str">
        <f>_xll.IMDP("BND",D3454,$N$1,A3454)</f>
        <v>은행채</v>
      </c>
      <c r="O3454">
        <f t="shared" si="53"/>
        <v>1.4999680000000001E-2</v>
      </c>
    </row>
    <row r="3455" spans="1:15" x14ac:dyDescent="0.3">
      <c r="A3455" s="73">
        <v>46311</v>
      </c>
      <c r="B3455" s="67" t="s">
        <v>2090</v>
      </c>
      <c r="C3455" s="68" t="s">
        <v>2811</v>
      </c>
      <c r="D3455" s="68" t="s">
        <v>7833</v>
      </c>
      <c r="E3455" s="67" t="s">
        <v>7834</v>
      </c>
      <c r="F3455" s="69">
        <v>4.0389999999999997</v>
      </c>
      <c r="G3455" s="70">
        <v>2.4799000000000002</v>
      </c>
      <c r="H3455" s="70">
        <v>6.9794</v>
      </c>
      <c r="I3455" s="73">
        <v>46182</v>
      </c>
      <c r="J3455" s="73">
        <v>47278</v>
      </c>
      <c r="K3455" s="69">
        <v>4.0999999999999996</v>
      </c>
      <c r="L3455" s="68" t="s">
        <v>2092</v>
      </c>
      <c r="M3455" s="71">
        <v>1.12E-2</v>
      </c>
      <c r="N3455" t="str">
        <f>_xll.IMDP("BND",D3455,$N$1,A3455)</f>
        <v>은행채</v>
      </c>
      <c r="O3455">
        <f t="shared" si="53"/>
        <v>2.7774880000000002E-2</v>
      </c>
    </row>
    <row r="3456" spans="1:15" x14ac:dyDescent="0.3">
      <c r="A3456" s="73">
        <v>46311</v>
      </c>
      <c r="B3456" s="67" t="s">
        <v>2090</v>
      </c>
      <c r="C3456" s="68" t="s">
        <v>2608</v>
      </c>
      <c r="D3456" s="68" t="s">
        <v>14361</v>
      </c>
      <c r="E3456" s="67" t="s">
        <v>14362</v>
      </c>
      <c r="F3456" s="69">
        <v>4.0540000000000003</v>
      </c>
      <c r="G3456" s="70">
        <v>1.6711</v>
      </c>
      <c r="H3456" s="70">
        <v>3.2848000000000002</v>
      </c>
      <c r="I3456" s="73">
        <v>46224</v>
      </c>
      <c r="J3456" s="73">
        <v>46955</v>
      </c>
      <c r="K3456" s="69">
        <v>3.96</v>
      </c>
      <c r="L3456" s="68" t="s">
        <v>2609</v>
      </c>
      <c r="M3456" s="71">
        <v>1.6299999999999999E-2</v>
      </c>
      <c r="N3456" t="str">
        <f>_xll.IMDP("BND",D3456,$N$1,A3456)</f>
        <v>은행채</v>
      </c>
      <c r="O3456">
        <f t="shared" si="53"/>
        <v>2.7238929999999998E-2</v>
      </c>
    </row>
    <row r="3457" spans="1:15" x14ac:dyDescent="0.3">
      <c r="A3457" s="73">
        <v>46311</v>
      </c>
      <c r="B3457" s="67" t="s">
        <v>2090</v>
      </c>
      <c r="C3457" s="68" t="s">
        <v>2811</v>
      </c>
      <c r="D3457" s="68" t="s">
        <v>15305</v>
      </c>
      <c r="E3457" s="67" t="s">
        <v>15306</v>
      </c>
      <c r="F3457" s="69">
        <v>3.992</v>
      </c>
      <c r="G3457" s="70">
        <v>1.8019000000000001</v>
      </c>
      <c r="H3457" s="70">
        <v>3.7715999999999998</v>
      </c>
      <c r="I3457" s="73">
        <v>46273</v>
      </c>
      <c r="J3457" s="73">
        <v>47004</v>
      </c>
      <c r="K3457" s="69">
        <v>3.97</v>
      </c>
      <c r="L3457" s="68" t="s">
        <v>2092</v>
      </c>
      <c r="M3457" s="71">
        <v>4.7000000000000002E-3</v>
      </c>
      <c r="N3457" t="str">
        <f>_xll.IMDP("BND",D3457,$N$1,A3457)</f>
        <v>은행채</v>
      </c>
      <c r="O3457">
        <f t="shared" si="53"/>
        <v>8.4689300000000012E-3</v>
      </c>
    </row>
    <row r="3458" spans="1:15" x14ac:dyDescent="0.3">
      <c r="A3458" s="73">
        <v>46311</v>
      </c>
      <c r="B3458" s="67" t="s">
        <v>2090</v>
      </c>
      <c r="C3458" s="68" t="s">
        <v>2608</v>
      </c>
      <c r="D3458" s="68" t="s">
        <v>7835</v>
      </c>
      <c r="E3458" s="67" t="s">
        <v>7836</v>
      </c>
      <c r="F3458" s="69">
        <v>4.0179999999999998</v>
      </c>
      <c r="G3458" s="70">
        <v>1.4796</v>
      </c>
      <c r="H3458" s="70">
        <v>2.5893999999999999</v>
      </c>
      <c r="I3458" s="73">
        <v>45776</v>
      </c>
      <c r="J3458" s="73">
        <v>46872</v>
      </c>
      <c r="K3458" s="69">
        <v>2.4900000000000002</v>
      </c>
      <c r="L3458" s="68" t="s">
        <v>2609</v>
      </c>
      <c r="M3458" s="71">
        <v>4.1000000000000003E-3</v>
      </c>
      <c r="N3458" t="str">
        <f>_xll.IMDP("BND",D3458,$N$1,A3458)</f>
        <v>은행채</v>
      </c>
      <c r="O3458">
        <f t="shared" ref="O3458:O3521" si="54">M3458*G3458</f>
        <v>6.0663600000000007E-3</v>
      </c>
    </row>
    <row r="3459" spans="1:15" x14ac:dyDescent="0.3">
      <c r="A3459" s="73">
        <v>46311</v>
      </c>
      <c r="B3459" s="67" t="s">
        <v>2090</v>
      </c>
      <c r="C3459" s="68" t="s">
        <v>2811</v>
      </c>
      <c r="D3459" s="68" t="s">
        <v>7837</v>
      </c>
      <c r="E3459" s="67" t="s">
        <v>7838</v>
      </c>
      <c r="F3459" s="69">
        <v>3.9990000000000001</v>
      </c>
      <c r="G3459" s="70">
        <v>1.8677999999999999</v>
      </c>
      <c r="H3459" s="70">
        <v>4.0042</v>
      </c>
      <c r="I3459" s="73">
        <v>45924</v>
      </c>
      <c r="J3459" s="73">
        <v>47020</v>
      </c>
      <c r="K3459" s="69">
        <v>2.57</v>
      </c>
      <c r="L3459" s="68" t="s">
        <v>2092</v>
      </c>
      <c r="M3459" s="71">
        <v>1.0800000000000001E-2</v>
      </c>
      <c r="N3459" t="str">
        <f>_xll.IMDP("BND",D3459,$N$1,A3459)</f>
        <v>은행채</v>
      </c>
      <c r="O3459">
        <f t="shared" si="54"/>
        <v>2.0172240000000001E-2</v>
      </c>
    </row>
    <row r="3460" spans="1:15" x14ac:dyDescent="0.3">
      <c r="A3460" s="73">
        <v>46311</v>
      </c>
      <c r="B3460" s="67" t="s">
        <v>2090</v>
      </c>
      <c r="C3460" s="68" t="s">
        <v>2811</v>
      </c>
      <c r="D3460" s="68" t="s">
        <v>7839</v>
      </c>
      <c r="E3460" s="67" t="s">
        <v>7840</v>
      </c>
      <c r="F3460" s="69">
        <v>3.927</v>
      </c>
      <c r="G3460" s="70">
        <v>1.5277000000000001</v>
      </c>
      <c r="H3460" s="70">
        <v>2.7519999999999998</v>
      </c>
      <c r="I3460" s="73">
        <v>45979</v>
      </c>
      <c r="J3460" s="73">
        <v>46891</v>
      </c>
      <c r="K3460" s="69">
        <v>2.99</v>
      </c>
      <c r="L3460" s="68" t="s">
        <v>2092</v>
      </c>
      <c r="M3460" s="71">
        <v>2.3E-3</v>
      </c>
      <c r="N3460" t="str">
        <f>_xll.IMDP("BND",D3460,$N$1,A3460)</f>
        <v>은행채</v>
      </c>
      <c r="O3460">
        <f t="shared" si="54"/>
        <v>3.5137100000000002E-3</v>
      </c>
    </row>
    <row r="3461" spans="1:15" x14ac:dyDescent="0.3">
      <c r="A3461" s="73">
        <v>46311</v>
      </c>
      <c r="B3461" s="67" t="s">
        <v>2090</v>
      </c>
      <c r="C3461" s="68" t="s">
        <v>2811</v>
      </c>
      <c r="D3461" s="68" t="s">
        <v>7841</v>
      </c>
      <c r="E3461" s="67" t="s">
        <v>7842</v>
      </c>
      <c r="F3461" s="69">
        <v>3.9489999999999998</v>
      </c>
      <c r="G3461" s="70">
        <v>1.6124000000000001</v>
      </c>
      <c r="H3461" s="70">
        <v>3.0394999999999999</v>
      </c>
      <c r="I3461" s="73">
        <v>46010</v>
      </c>
      <c r="J3461" s="73">
        <v>46923</v>
      </c>
      <c r="K3461" s="69">
        <v>3.02</v>
      </c>
      <c r="L3461" s="68" t="s">
        <v>2092</v>
      </c>
      <c r="M3461" s="71">
        <v>9.5999999999999992E-3</v>
      </c>
      <c r="N3461" t="str">
        <f>_xll.IMDP("BND",D3461,$N$1,A3461)</f>
        <v>은행채</v>
      </c>
      <c r="O3461">
        <f t="shared" si="54"/>
        <v>1.5479039999999999E-2</v>
      </c>
    </row>
    <row r="3462" spans="1:15" x14ac:dyDescent="0.3">
      <c r="A3462" s="73">
        <v>46311</v>
      </c>
      <c r="B3462" s="67" t="s">
        <v>2090</v>
      </c>
      <c r="C3462" s="68" t="s">
        <v>2608</v>
      </c>
      <c r="D3462" s="68" t="s">
        <v>7843</v>
      </c>
      <c r="E3462" s="67" t="s">
        <v>7844</v>
      </c>
      <c r="F3462" s="69">
        <v>3.496</v>
      </c>
      <c r="G3462" s="70">
        <v>0.33229999999999998</v>
      </c>
      <c r="H3462" s="70">
        <v>0.19320000000000001</v>
      </c>
      <c r="I3462" s="73">
        <v>46073</v>
      </c>
      <c r="J3462" s="73">
        <v>46438</v>
      </c>
      <c r="K3462" s="69">
        <v>2.86</v>
      </c>
      <c r="L3462" s="68" t="s">
        <v>2609</v>
      </c>
      <c r="M3462" s="71">
        <v>1.21E-2</v>
      </c>
      <c r="N3462" t="str">
        <f>_xll.IMDP("BND",D3462,$N$1,A3462)</f>
        <v>은행채</v>
      </c>
      <c r="O3462">
        <f t="shared" si="54"/>
        <v>4.0208299999999995E-3</v>
      </c>
    </row>
    <row r="3463" spans="1:15" x14ac:dyDescent="0.3">
      <c r="A3463" s="73">
        <v>46311</v>
      </c>
      <c r="B3463" s="67" t="s">
        <v>2090</v>
      </c>
      <c r="C3463" s="68" t="s">
        <v>2608</v>
      </c>
      <c r="D3463" s="68" t="s">
        <v>7845</v>
      </c>
      <c r="E3463" s="67" t="s">
        <v>7846</v>
      </c>
      <c r="F3463" s="69">
        <v>4.0869999999999997</v>
      </c>
      <c r="G3463" s="70">
        <v>2.2953999999999999</v>
      </c>
      <c r="H3463" s="70">
        <v>5.9781000000000004</v>
      </c>
      <c r="I3463" s="73">
        <v>46099</v>
      </c>
      <c r="J3463" s="73">
        <v>47195</v>
      </c>
      <c r="K3463" s="69">
        <v>3.49</v>
      </c>
      <c r="L3463" s="68" t="s">
        <v>2609</v>
      </c>
      <c r="M3463" s="71">
        <v>1.2800000000000001E-2</v>
      </c>
      <c r="N3463" t="str">
        <f>_xll.IMDP("BND",D3463,$N$1,A3463)</f>
        <v>은행채</v>
      </c>
      <c r="O3463">
        <f t="shared" si="54"/>
        <v>2.938112E-2</v>
      </c>
    </row>
    <row r="3464" spans="1:15" x14ac:dyDescent="0.3">
      <c r="A3464" s="73">
        <v>46311</v>
      </c>
      <c r="B3464" s="67" t="s">
        <v>2090</v>
      </c>
      <c r="C3464" s="68" t="s">
        <v>2811</v>
      </c>
      <c r="D3464" s="68" t="s">
        <v>7847</v>
      </c>
      <c r="E3464" s="67" t="s">
        <v>7848</v>
      </c>
      <c r="F3464" s="69">
        <v>3.915</v>
      </c>
      <c r="G3464" s="70">
        <v>1.4211</v>
      </c>
      <c r="H3464" s="70">
        <v>2.3996</v>
      </c>
      <c r="I3464" s="73">
        <v>46119</v>
      </c>
      <c r="J3464" s="73">
        <v>46850</v>
      </c>
      <c r="K3464" s="69">
        <v>3.51</v>
      </c>
      <c r="L3464" s="68" t="s">
        <v>2092</v>
      </c>
      <c r="M3464" s="71">
        <v>5.4999999999999997E-3</v>
      </c>
      <c r="N3464" t="str">
        <f>_xll.IMDP("BND",D3464,$N$1,A3464)</f>
        <v>은행채</v>
      </c>
      <c r="O3464">
        <f t="shared" si="54"/>
        <v>7.8160499999999997E-3</v>
      </c>
    </row>
    <row r="3465" spans="1:15" x14ac:dyDescent="0.3">
      <c r="A3465" s="73">
        <v>46311</v>
      </c>
      <c r="B3465" s="67" t="s">
        <v>2090</v>
      </c>
      <c r="C3465" s="68" t="s">
        <v>2811</v>
      </c>
      <c r="D3465" s="68" t="s">
        <v>7849</v>
      </c>
      <c r="E3465" s="67" t="s">
        <v>7850</v>
      </c>
      <c r="F3465" s="69">
        <v>4.0789999999999997</v>
      </c>
      <c r="G3465" s="70">
        <v>3.3803000000000001</v>
      </c>
      <c r="H3465" s="70">
        <v>12.7956</v>
      </c>
      <c r="I3465" s="73">
        <v>46190</v>
      </c>
      <c r="J3465" s="73">
        <v>47651</v>
      </c>
      <c r="K3465" s="69">
        <v>3.96</v>
      </c>
      <c r="L3465" s="68" t="s">
        <v>2092</v>
      </c>
      <c r="M3465" s="71">
        <v>2.3E-3</v>
      </c>
      <c r="N3465" t="str">
        <f>_xll.IMDP("BND",D3465,$N$1,A3465)</f>
        <v>은행채</v>
      </c>
      <c r="O3465">
        <f t="shared" si="54"/>
        <v>7.7746899999999999E-3</v>
      </c>
    </row>
    <row r="3466" spans="1:15" x14ac:dyDescent="0.3">
      <c r="A3466" s="73">
        <v>46311</v>
      </c>
      <c r="B3466" s="67" t="s">
        <v>2090</v>
      </c>
      <c r="C3466" s="68" t="s">
        <v>2811</v>
      </c>
      <c r="D3466" s="68" t="s">
        <v>14554</v>
      </c>
      <c r="E3466" s="67" t="s">
        <v>14555</v>
      </c>
      <c r="F3466" s="69">
        <v>4.0439999999999996</v>
      </c>
      <c r="G3466" s="70">
        <v>2.5882999999999998</v>
      </c>
      <c r="H3466" s="70">
        <v>7.6182999999999996</v>
      </c>
      <c r="I3466" s="73">
        <v>46231</v>
      </c>
      <c r="J3466" s="73">
        <v>47327</v>
      </c>
      <c r="K3466" s="69">
        <v>4.05</v>
      </c>
      <c r="L3466" s="68" t="s">
        <v>2092</v>
      </c>
      <c r="M3466" s="71">
        <v>4.7000000000000002E-3</v>
      </c>
      <c r="N3466" t="str">
        <f>_xll.IMDP("BND",D3466,$N$1,A3466)</f>
        <v>은행채</v>
      </c>
      <c r="O3466">
        <f t="shared" si="54"/>
        <v>1.216501E-2</v>
      </c>
    </row>
    <row r="3467" spans="1:15" x14ac:dyDescent="0.3">
      <c r="A3467" s="73">
        <v>46311</v>
      </c>
      <c r="B3467" s="67" t="s">
        <v>2090</v>
      </c>
      <c r="C3467" s="68" t="s">
        <v>2608</v>
      </c>
      <c r="D3467" s="68" t="s">
        <v>15076</v>
      </c>
      <c r="E3467" s="67" t="s">
        <v>15077</v>
      </c>
      <c r="F3467" s="69">
        <v>4.0670000000000002</v>
      </c>
      <c r="G3467" s="70">
        <v>1.7689999999999999</v>
      </c>
      <c r="H3467" s="70">
        <v>3.6444999999999999</v>
      </c>
      <c r="I3467" s="73">
        <v>46260</v>
      </c>
      <c r="J3467" s="73">
        <v>46991</v>
      </c>
      <c r="K3467" s="69">
        <v>3.89</v>
      </c>
      <c r="L3467" s="68" t="s">
        <v>2609</v>
      </c>
      <c r="M3467" s="71">
        <v>9.7999999999999997E-3</v>
      </c>
      <c r="N3467" t="str">
        <f>_xll.IMDP("BND",D3467,$N$1,A3467)</f>
        <v>은행채</v>
      </c>
      <c r="O3467">
        <f t="shared" si="54"/>
        <v>1.73362E-2</v>
      </c>
    </row>
    <row r="3468" spans="1:15" x14ac:dyDescent="0.3">
      <c r="A3468" s="73">
        <v>46311</v>
      </c>
      <c r="B3468" s="67" t="s">
        <v>2090</v>
      </c>
      <c r="C3468" s="68" t="s">
        <v>2811</v>
      </c>
      <c r="D3468" s="68" t="s">
        <v>7851</v>
      </c>
      <c r="E3468" s="67" t="s">
        <v>7852</v>
      </c>
      <c r="F3468" s="69">
        <v>3.984</v>
      </c>
      <c r="G3468" s="70">
        <v>1.7941</v>
      </c>
      <c r="H3468" s="70">
        <v>3.7151000000000001</v>
      </c>
      <c r="I3468" s="73">
        <v>45896</v>
      </c>
      <c r="J3468" s="73">
        <v>46992</v>
      </c>
      <c r="K3468" s="69">
        <v>2.52</v>
      </c>
      <c r="L3468" s="68" t="s">
        <v>2092</v>
      </c>
      <c r="M3468" s="71">
        <v>8.6E-3</v>
      </c>
      <c r="N3468" t="str">
        <f>_xll.IMDP("BND",D3468,$N$1,A3468)</f>
        <v>은행채</v>
      </c>
      <c r="O3468">
        <f t="shared" si="54"/>
        <v>1.542926E-2</v>
      </c>
    </row>
    <row r="3469" spans="1:15" x14ac:dyDescent="0.3">
      <c r="A3469" s="73">
        <v>46311</v>
      </c>
      <c r="B3469" s="67" t="s">
        <v>2090</v>
      </c>
      <c r="C3469" s="68" t="s">
        <v>2608</v>
      </c>
      <c r="D3469" s="68" t="s">
        <v>7853</v>
      </c>
      <c r="E3469" s="67" t="s">
        <v>7854</v>
      </c>
      <c r="F3469" s="69">
        <v>3.9129999999999998</v>
      </c>
      <c r="G3469" s="70">
        <v>0.8175</v>
      </c>
      <c r="H3469" s="70">
        <v>0.87709999999999999</v>
      </c>
      <c r="I3469" s="73">
        <v>46073</v>
      </c>
      <c r="J3469" s="73">
        <v>46619</v>
      </c>
      <c r="K3469" s="69">
        <v>3.09</v>
      </c>
      <c r="L3469" s="68" t="s">
        <v>2609</v>
      </c>
      <c r="M3469" s="71">
        <v>1.34E-2</v>
      </c>
      <c r="N3469" t="str">
        <f>_xll.IMDP("BND",D3469,$N$1,A3469)</f>
        <v>은행채</v>
      </c>
      <c r="O3469">
        <f t="shared" si="54"/>
        <v>1.0954500000000001E-2</v>
      </c>
    </row>
    <row r="3470" spans="1:15" x14ac:dyDescent="0.3">
      <c r="A3470" s="73">
        <v>46311</v>
      </c>
      <c r="B3470" s="67" t="s">
        <v>2090</v>
      </c>
      <c r="C3470" s="68" t="s">
        <v>2608</v>
      </c>
      <c r="D3470" s="68" t="s">
        <v>7855</v>
      </c>
      <c r="E3470" s="67" t="s">
        <v>7856</v>
      </c>
      <c r="F3470" s="69">
        <v>3.6349999999999998</v>
      </c>
      <c r="G3470" s="70">
        <v>0.42559999999999998</v>
      </c>
      <c r="H3470" s="70">
        <v>0.28699999999999998</v>
      </c>
      <c r="I3470" s="73">
        <v>46105</v>
      </c>
      <c r="J3470" s="73">
        <v>46470</v>
      </c>
      <c r="K3470" s="69">
        <v>3.01</v>
      </c>
      <c r="L3470" s="68" t="s">
        <v>2609</v>
      </c>
      <c r="M3470" s="71">
        <v>2.8E-3</v>
      </c>
      <c r="N3470" t="str">
        <f>_xll.IMDP("BND",D3470,$N$1,A3470)</f>
        <v>은행채</v>
      </c>
      <c r="O3470">
        <f t="shared" si="54"/>
        <v>1.1916799999999999E-3</v>
      </c>
    </row>
    <row r="3471" spans="1:15" x14ac:dyDescent="0.3">
      <c r="A3471" s="73">
        <v>46311</v>
      </c>
      <c r="B3471" s="67" t="s">
        <v>2090</v>
      </c>
      <c r="C3471" s="68" t="s">
        <v>2811</v>
      </c>
      <c r="D3471" s="68" t="s">
        <v>7857</v>
      </c>
      <c r="E3471" s="67" t="s">
        <v>7858</v>
      </c>
      <c r="F3471" s="69">
        <v>4.0030000000000001</v>
      </c>
      <c r="G3471" s="70">
        <v>1.8876999999999999</v>
      </c>
      <c r="H3471" s="70">
        <v>4.1018999999999997</v>
      </c>
      <c r="I3471" s="73">
        <v>46119</v>
      </c>
      <c r="J3471" s="73">
        <v>47033</v>
      </c>
      <c r="K3471" s="69">
        <v>3.55</v>
      </c>
      <c r="L3471" s="68" t="s">
        <v>2092</v>
      </c>
      <c r="M3471" s="71">
        <v>4.5999999999999999E-3</v>
      </c>
      <c r="N3471" t="str">
        <f>_xll.IMDP("BND",D3471,$N$1,A3471)</f>
        <v>은행채</v>
      </c>
      <c r="O3471">
        <f t="shared" si="54"/>
        <v>8.683419999999999E-3</v>
      </c>
    </row>
    <row r="3472" spans="1:15" x14ac:dyDescent="0.3">
      <c r="A3472" s="73">
        <v>46311</v>
      </c>
      <c r="B3472" s="67" t="s">
        <v>2090</v>
      </c>
      <c r="C3472" s="68" t="s">
        <v>2608</v>
      </c>
      <c r="D3472" s="68" t="s">
        <v>14589</v>
      </c>
      <c r="E3472" s="67" t="s">
        <v>14590</v>
      </c>
      <c r="F3472" s="69">
        <v>4.0570000000000004</v>
      </c>
      <c r="G3472" s="70">
        <v>1.6939</v>
      </c>
      <c r="H3472" s="70">
        <v>3.3656999999999999</v>
      </c>
      <c r="I3472" s="73">
        <v>46232</v>
      </c>
      <c r="J3472" s="73">
        <v>46963</v>
      </c>
      <c r="K3472" s="69">
        <v>3.88</v>
      </c>
      <c r="L3472" s="68" t="s">
        <v>2609</v>
      </c>
      <c r="M3472" s="71">
        <v>1.1599999999999999E-2</v>
      </c>
      <c r="N3472" t="str">
        <f>_xll.IMDP("BND",D3472,$N$1,A3472)</f>
        <v>은행채</v>
      </c>
      <c r="O3472">
        <f t="shared" si="54"/>
        <v>1.9649239999999998E-2</v>
      </c>
    </row>
    <row r="3473" spans="1:15" x14ac:dyDescent="0.3">
      <c r="A3473" s="73">
        <v>46311</v>
      </c>
      <c r="B3473" s="67" t="s">
        <v>2090</v>
      </c>
      <c r="C3473" s="68" t="s">
        <v>2608</v>
      </c>
      <c r="D3473" s="68" t="s">
        <v>15387</v>
      </c>
      <c r="E3473" s="67" t="s">
        <v>15388</v>
      </c>
      <c r="F3473" s="69">
        <v>4.0030000000000001</v>
      </c>
      <c r="G3473" s="70">
        <v>1.3431</v>
      </c>
      <c r="H3473" s="70">
        <v>2.1678999999999999</v>
      </c>
      <c r="I3473" s="73">
        <v>46275</v>
      </c>
      <c r="J3473" s="73">
        <v>46822</v>
      </c>
      <c r="K3473" s="69">
        <v>3.96</v>
      </c>
      <c r="L3473" s="68" t="s">
        <v>2609</v>
      </c>
      <c r="M3473" s="71">
        <v>7.9000000000000008E-3</v>
      </c>
      <c r="N3473" t="str">
        <f>_xll.IMDP("BND",D3473,$N$1,A3473)</f>
        <v>은행채</v>
      </c>
      <c r="O3473">
        <f t="shared" si="54"/>
        <v>1.061049E-2</v>
      </c>
    </row>
    <row r="3474" spans="1:15" x14ac:dyDescent="0.3">
      <c r="A3474" s="73">
        <v>46311</v>
      </c>
      <c r="B3474" s="67" t="s">
        <v>2090</v>
      </c>
      <c r="C3474" s="68" t="s">
        <v>2608</v>
      </c>
      <c r="D3474" s="68" t="s">
        <v>7859</v>
      </c>
      <c r="E3474" s="67" t="s">
        <v>7860</v>
      </c>
      <c r="F3474" s="69">
        <v>3.7730000000000001</v>
      </c>
      <c r="G3474" s="70">
        <v>0.57620000000000005</v>
      </c>
      <c r="H3474" s="70">
        <v>0.47689999999999999</v>
      </c>
      <c r="I3474" s="73">
        <v>45981</v>
      </c>
      <c r="J3474" s="73">
        <v>46527</v>
      </c>
      <c r="K3474" s="69">
        <v>2.83</v>
      </c>
      <c r="L3474" s="68" t="s">
        <v>2609</v>
      </c>
      <c r="M3474" s="71">
        <v>8.3000000000000001E-3</v>
      </c>
      <c r="N3474" t="str">
        <f>_xll.IMDP("BND",D3474,$N$1,A3474)</f>
        <v>은행채</v>
      </c>
      <c r="O3474">
        <f t="shared" si="54"/>
        <v>4.7824600000000005E-3</v>
      </c>
    </row>
    <row r="3475" spans="1:15" x14ac:dyDescent="0.3">
      <c r="A3475" s="73">
        <v>46311</v>
      </c>
      <c r="B3475" s="67" t="s">
        <v>2090</v>
      </c>
      <c r="C3475" s="68" t="s">
        <v>2811</v>
      </c>
      <c r="D3475" s="68" t="s">
        <v>7861</v>
      </c>
      <c r="E3475" s="67" t="s">
        <v>7862</v>
      </c>
      <c r="F3475" s="69">
        <v>3.4830000000000001</v>
      </c>
      <c r="G3475" s="70">
        <v>0.3458</v>
      </c>
      <c r="H3475" s="70">
        <v>0.20569999999999999</v>
      </c>
      <c r="I3475" s="73">
        <v>46078</v>
      </c>
      <c r="J3475" s="73">
        <v>46443</v>
      </c>
      <c r="K3475" s="69">
        <v>2.83</v>
      </c>
      <c r="L3475" s="68" t="s">
        <v>2092</v>
      </c>
      <c r="M3475" s="71">
        <v>3.7000000000000002E-3</v>
      </c>
      <c r="N3475" t="str">
        <f>_xll.IMDP("BND",D3475,$N$1,A3475)</f>
        <v>은행채</v>
      </c>
      <c r="O3475">
        <f t="shared" si="54"/>
        <v>1.2794600000000001E-3</v>
      </c>
    </row>
    <row r="3476" spans="1:15" x14ac:dyDescent="0.3">
      <c r="A3476" s="73">
        <v>46311</v>
      </c>
      <c r="B3476" s="67" t="s">
        <v>2090</v>
      </c>
      <c r="C3476" s="68" t="s">
        <v>2608</v>
      </c>
      <c r="D3476" s="68" t="s">
        <v>7863</v>
      </c>
      <c r="E3476" s="67" t="s">
        <v>7864</v>
      </c>
      <c r="F3476" s="69">
        <v>3.6819999999999999</v>
      </c>
      <c r="G3476" s="70">
        <v>0.46660000000000001</v>
      </c>
      <c r="H3476" s="70">
        <v>0.33379999999999999</v>
      </c>
      <c r="I3476" s="73">
        <v>46121</v>
      </c>
      <c r="J3476" s="73">
        <v>46486</v>
      </c>
      <c r="K3476" s="69">
        <v>3.06</v>
      </c>
      <c r="L3476" s="68" t="s">
        <v>2609</v>
      </c>
      <c r="M3476" s="71">
        <v>1.11E-2</v>
      </c>
      <c r="N3476" t="str">
        <f>_xll.IMDP("BND",D3476,$N$1,A3476)</f>
        <v>은행채</v>
      </c>
      <c r="O3476">
        <f t="shared" si="54"/>
        <v>5.1792600000000006E-3</v>
      </c>
    </row>
    <row r="3477" spans="1:15" x14ac:dyDescent="0.3">
      <c r="A3477" s="73">
        <v>46311</v>
      </c>
      <c r="B3477" s="67" t="s">
        <v>2090</v>
      </c>
      <c r="C3477" s="68" t="s">
        <v>2811</v>
      </c>
      <c r="D3477" s="68" t="s">
        <v>15123</v>
      </c>
      <c r="E3477" s="67" t="s">
        <v>15124</v>
      </c>
      <c r="F3477" s="69">
        <v>3.9089999999999998</v>
      </c>
      <c r="G3477" s="70">
        <v>1.3108</v>
      </c>
      <c r="H3477" s="70">
        <v>2.0731999999999999</v>
      </c>
      <c r="I3477" s="73">
        <v>46262</v>
      </c>
      <c r="J3477" s="73">
        <v>46811</v>
      </c>
      <c r="K3477" s="69">
        <v>3.82</v>
      </c>
      <c r="L3477" s="68" t="s">
        <v>2092</v>
      </c>
      <c r="M3477" s="71">
        <v>2.8E-3</v>
      </c>
      <c r="N3477" t="str">
        <f>_xll.IMDP("BND",D3477,$N$1,A3477)</f>
        <v>은행채</v>
      </c>
      <c r="O3477">
        <f t="shared" si="54"/>
        <v>3.67024E-3</v>
      </c>
    </row>
    <row r="3478" spans="1:15" x14ac:dyDescent="0.3">
      <c r="A3478" s="73">
        <v>46311</v>
      </c>
      <c r="B3478" s="67" t="s">
        <v>2090</v>
      </c>
      <c r="C3478" s="68" t="s">
        <v>2608</v>
      </c>
      <c r="D3478" s="68" t="s">
        <v>7865</v>
      </c>
      <c r="E3478" s="67" t="s">
        <v>7866</v>
      </c>
      <c r="F3478" s="69">
        <v>3.9169999999999998</v>
      </c>
      <c r="G3478" s="70">
        <v>0.83679999999999999</v>
      </c>
      <c r="H3478" s="70">
        <v>0.91349999999999998</v>
      </c>
      <c r="I3478" s="73">
        <v>46080</v>
      </c>
      <c r="J3478" s="73">
        <v>46626</v>
      </c>
      <c r="K3478" s="69">
        <v>2.96</v>
      </c>
      <c r="L3478" s="68" t="s">
        <v>2609</v>
      </c>
      <c r="M3478" s="71">
        <v>6.0000000000000001E-3</v>
      </c>
      <c r="N3478" t="str">
        <f>_xll.IMDP("BND",D3478,$N$1,A3478)</f>
        <v>은행채</v>
      </c>
      <c r="O3478">
        <f t="shared" si="54"/>
        <v>5.0207999999999997E-3</v>
      </c>
    </row>
    <row r="3479" spans="1:15" x14ac:dyDescent="0.3">
      <c r="A3479" s="73">
        <v>46311</v>
      </c>
      <c r="B3479" s="67" t="s">
        <v>2090</v>
      </c>
      <c r="C3479" s="68" t="s">
        <v>2608</v>
      </c>
      <c r="D3479" s="68" t="s">
        <v>7867</v>
      </c>
      <c r="E3479" s="67" t="s">
        <v>7868</v>
      </c>
      <c r="F3479" s="69">
        <v>4.0860000000000003</v>
      </c>
      <c r="G3479" s="70">
        <v>2.3513999999999999</v>
      </c>
      <c r="H3479" s="70">
        <v>6.2538</v>
      </c>
      <c r="I3479" s="73">
        <v>46121</v>
      </c>
      <c r="J3479" s="73">
        <v>47217</v>
      </c>
      <c r="K3479" s="69">
        <v>3.55</v>
      </c>
      <c r="L3479" s="68" t="s">
        <v>2609</v>
      </c>
      <c r="M3479" s="71">
        <v>5.4999999999999997E-3</v>
      </c>
      <c r="N3479" t="str">
        <f>_xll.IMDP("BND",D3479,$N$1,A3479)</f>
        <v>은행채</v>
      </c>
      <c r="O3479">
        <f t="shared" si="54"/>
        <v>1.2932699999999998E-2</v>
      </c>
    </row>
    <row r="3480" spans="1:15" x14ac:dyDescent="0.3">
      <c r="A3480" s="73">
        <v>46311</v>
      </c>
      <c r="B3480" s="67" t="s">
        <v>2090</v>
      </c>
      <c r="C3480" s="68" t="s">
        <v>2811</v>
      </c>
      <c r="D3480" s="68" t="s">
        <v>15125</v>
      </c>
      <c r="E3480" s="67" t="s">
        <v>15126</v>
      </c>
      <c r="F3480" s="69">
        <v>3.9849999999999999</v>
      </c>
      <c r="G3480" s="70">
        <v>1.7747999999999999</v>
      </c>
      <c r="H3480" s="70">
        <v>3.6665999999999999</v>
      </c>
      <c r="I3480" s="73">
        <v>46262</v>
      </c>
      <c r="J3480" s="73">
        <v>46993</v>
      </c>
      <c r="K3480" s="69">
        <v>3.89</v>
      </c>
      <c r="L3480" s="68" t="s">
        <v>2092</v>
      </c>
      <c r="M3480" s="71">
        <v>4.1999999999999997E-3</v>
      </c>
      <c r="N3480" t="str">
        <f>_xll.IMDP("BND",D3480,$N$1,A3480)</f>
        <v>은행채</v>
      </c>
      <c r="O3480">
        <f t="shared" si="54"/>
        <v>7.4541599999999996E-3</v>
      </c>
    </row>
    <row r="3481" spans="1:15" x14ac:dyDescent="0.3">
      <c r="A3481" s="73">
        <v>46311</v>
      </c>
      <c r="B3481" s="67" t="s">
        <v>2090</v>
      </c>
      <c r="C3481" s="68" t="s">
        <v>2811</v>
      </c>
      <c r="D3481" s="68" t="s">
        <v>7869</v>
      </c>
      <c r="E3481" s="67" t="s">
        <v>7870</v>
      </c>
      <c r="F3481" s="69">
        <v>3.9020000000000001</v>
      </c>
      <c r="G3481" s="70">
        <v>1.0749</v>
      </c>
      <c r="H3481" s="70">
        <v>1.4343999999999999</v>
      </c>
      <c r="I3481" s="73">
        <v>45987</v>
      </c>
      <c r="J3481" s="73">
        <v>46717</v>
      </c>
      <c r="K3481" s="69">
        <v>2.88</v>
      </c>
      <c r="L3481" s="68" t="s">
        <v>2092</v>
      </c>
      <c r="M3481" s="71">
        <v>4.5999999999999999E-3</v>
      </c>
      <c r="N3481" t="str">
        <f>_xll.IMDP("BND",D3481,$N$1,A3481)</f>
        <v>은행채</v>
      </c>
      <c r="O3481">
        <f t="shared" si="54"/>
        <v>4.9445399999999999E-3</v>
      </c>
    </row>
    <row r="3482" spans="1:15" x14ac:dyDescent="0.3">
      <c r="A3482" s="73">
        <v>46311</v>
      </c>
      <c r="B3482" s="67" t="s">
        <v>2090</v>
      </c>
      <c r="C3482" s="68" t="s">
        <v>2811</v>
      </c>
      <c r="D3482" s="68" t="s">
        <v>13968</v>
      </c>
      <c r="E3482" s="67" t="s">
        <v>13969</v>
      </c>
      <c r="F3482" s="69">
        <v>4.0810000000000004</v>
      </c>
      <c r="G3482" s="70">
        <v>3.3956</v>
      </c>
      <c r="H3482" s="70">
        <v>12.915699999999999</v>
      </c>
      <c r="I3482" s="73">
        <v>46198</v>
      </c>
      <c r="J3482" s="73">
        <v>47659</v>
      </c>
      <c r="K3482" s="69">
        <v>4.08</v>
      </c>
      <c r="L3482" s="68" t="s">
        <v>2092</v>
      </c>
      <c r="M3482" s="71">
        <v>2.3E-3</v>
      </c>
      <c r="N3482" t="str">
        <f>_xll.IMDP("BND",D3482,$N$1,A3482)</f>
        <v>은행채</v>
      </c>
      <c r="O3482">
        <f t="shared" si="54"/>
        <v>7.8098799999999999E-3</v>
      </c>
    </row>
    <row r="3483" spans="1:15" x14ac:dyDescent="0.3">
      <c r="A3483" s="73">
        <v>46311</v>
      </c>
      <c r="B3483" s="67" t="s">
        <v>2090</v>
      </c>
      <c r="C3483" s="68" t="s">
        <v>2608</v>
      </c>
      <c r="D3483" s="68" t="s">
        <v>15635</v>
      </c>
      <c r="E3483" s="67" t="s">
        <v>15636</v>
      </c>
      <c r="F3483" s="69">
        <v>4.0759999999999996</v>
      </c>
      <c r="G3483" s="70">
        <v>1.8198000000000001</v>
      </c>
      <c r="H3483" s="70">
        <v>3.8445999999999998</v>
      </c>
      <c r="I3483" s="73">
        <v>46281</v>
      </c>
      <c r="J3483" s="73">
        <v>47012</v>
      </c>
      <c r="K3483" s="69">
        <v>4.1900000000000004</v>
      </c>
      <c r="L3483" s="68" t="s">
        <v>2609</v>
      </c>
      <c r="M3483" s="71">
        <v>1.4E-2</v>
      </c>
      <c r="N3483" t="str">
        <f>_xll.IMDP("BND",D3483,$N$1,A3483)</f>
        <v>은행채</v>
      </c>
      <c r="O3483">
        <f t="shared" si="54"/>
        <v>2.5477200000000002E-2</v>
      </c>
    </row>
    <row r="3484" spans="1:15" x14ac:dyDescent="0.3">
      <c r="A3484" s="73">
        <v>46311</v>
      </c>
      <c r="B3484" s="67" t="s">
        <v>2090</v>
      </c>
      <c r="C3484" s="68" t="s">
        <v>2811</v>
      </c>
      <c r="D3484" s="68" t="s">
        <v>7871</v>
      </c>
      <c r="E3484" s="67" t="s">
        <v>7872</v>
      </c>
      <c r="F3484" s="69">
        <v>3.9319999999999999</v>
      </c>
      <c r="G3484" s="70">
        <v>1.5499000000000001</v>
      </c>
      <c r="H3484" s="70">
        <v>2.8252000000000002</v>
      </c>
      <c r="I3484" s="73">
        <v>45987</v>
      </c>
      <c r="J3484" s="73">
        <v>46899</v>
      </c>
      <c r="K3484" s="69">
        <v>2.93</v>
      </c>
      <c r="L3484" s="68" t="s">
        <v>2092</v>
      </c>
      <c r="M3484" s="71">
        <v>2.3E-3</v>
      </c>
      <c r="N3484" t="str">
        <f>_xll.IMDP("BND",D3484,$N$1,A3484)</f>
        <v>은행채</v>
      </c>
      <c r="O3484">
        <f t="shared" si="54"/>
        <v>3.5647700000000001E-3</v>
      </c>
    </row>
    <row r="3485" spans="1:15" x14ac:dyDescent="0.3">
      <c r="A3485" s="73">
        <v>46311</v>
      </c>
      <c r="B3485" s="67" t="s">
        <v>2090</v>
      </c>
      <c r="C3485" s="68" t="s">
        <v>2608</v>
      </c>
      <c r="D3485" s="68" t="s">
        <v>7873</v>
      </c>
      <c r="E3485" s="67" t="s">
        <v>7874</v>
      </c>
      <c r="F3485" s="69">
        <v>4.0830000000000002</v>
      </c>
      <c r="G3485" s="70">
        <v>1.9072</v>
      </c>
      <c r="H3485" s="70">
        <v>4.1794000000000002</v>
      </c>
      <c r="I3485" s="73">
        <v>46126</v>
      </c>
      <c r="J3485" s="73">
        <v>47040</v>
      </c>
      <c r="K3485" s="69">
        <v>3.48</v>
      </c>
      <c r="L3485" s="68" t="s">
        <v>2609</v>
      </c>
      <c r="M3485" s="71">
        <v>8.2000000000000007E-3</v>
      </c>
      <c r="N3485" t="str">
        <f>_xll.IMDP("BND",D3485,$N$1,A3485)</f>
        <v>은행채</v>
      </c>
      <c r="O3485">
        <f t="shared" si="54"/>
        <v>1.563904E-2</v>
      </c>
    </row>
    <row r="3486" spans="1:15" x14ac:dyDescent="0.3">
      <c r="A3486" s="73">
        <v>46311</v>
      </c>
      <c r="B3486" s="67" t="s">
        <v>2090</v>
      </c>
      <c r="C3486" s="68" t="s">
        <v>2811</v>
      </c>
      <c r="D3486" s="68" t="s">
        <v>15637</v>
      </c>
      <c r="E3486" s="67" t="s">
        <v>15638</v>
      </c>
      <c r="F3486" s="69">
        <v>3.9980000000000002</v>
      </c>
      <c r="G3486" s="70">
        <v>1.8233999999999999</v>
      </c>
      <c r="H3486" s="70">
        <v>3.8580999999999999</v>
      </c>
      <c r="I3486" s="73">
        <v>46282</v>
      </c>
      <c r="J3486" s="73">
        <v>47013</v>
      </c>
      <c r="K3486" s="69">
        <v>4.16</v>
      </c>
      <c r="L3486" s="68" t="s">
        <v>2092</v>
      </c>
      <c r="M3486" s="71">
        <v>1.6299999999999999E-2</v>
      </c>
      <c r="N3486" t="str">
        <f>_xll.IMDP("BND",D3486,$N$1,A3486)</f>
        <v>은행채</v>
      </c>
      <c r="O3486">
        <f t="shared" si="54"/>
        <v>2.9721419999999995E-2</v>
      </c>
    </row>
    <row r="3487" spans="1:15" x14ac:dyDescent="0.3">
      <c r="A3487" s="73">
        <v>46311</v>
      </c>
      <c r="B3487" s="67" t="s">
        <v>2090</v>
      </c>
      <c r="C3487" s="68" t="s">
        <v>2608</v>
      </c>
      <c r="D3487" s="68" t="s">
        <v>7875</v>
      </c>
      <c r="E3487" s="67" t="s">
        <v>7876</v>
      </c>
      <c r="F3487" s="69">
        <v>3.9359999999999999</v>
      </c>
      <c r="G3487" s="70">
        <v>0.96750000000000003</v>
      </c>
      <c r="H3487" s="70">
        <v>1.1823999999999999</v>
      </c>
      <c r="I3487" s="73">
        <v>46127</v>
      </c>
      <c r="J3487" s="73">
        <v>46675</v>
      </c>
      <c r="K3487" s="69">
        <v>3.26</v>
      </c>
      <c r="L3487" s="68" t="s">
        <v>2609</v>
      </c>
      <c r="M3487" s="71">
        <v>1.15E-2</v>
      </c>
      <c r="N3487" t="str">
        <f>_xll.IMDP("BND",D3487,$N$1,A3487)</f>
        <v>은행채</v>
      </c>
      <c r="O3487">
        <f t="shared" si="54"/>
        <v>1.1126250000000001E-2</v>
      </c>
    </row>
    <row r="3488" spans="1:15" x14ac:dyDescent="0.3">
      <c r="A3488" s="73">
        <v>46311</v>
      </c>
      <c r="B3488" s="67" t="s">
        <v>2090</v>
      </c>
      <c r="C3488" s="68" t="s">
        <v>2608</v>
      </c>
      <c r="D3488" s="68" t="s">
        <v>15639</v>
      </c>
      <c r="E3488" s="67" t="s">
        <v>15640</v>
      </c>
      <c r="F3488" s="69">
        <v>4.1219999999999999</v>
      </c>
      <c r="G3488" s="70">
        <v>2.7267999999999999</v>
      </c>
      <c r="H3488" s="70">
        <v>8.4011999999999993</v>
      </c>
      <c r="I3488" s="73">
        <v>46286</v>
      </c>
      <c r="J3488" s="73">
        <v>47382</v>
      </c>
      <c r="K3488" s="69">
        <v>4.28</v>
      </c>
      <c r="L3488" s="68" t="s">
        <v>2609</v>
      </c>
      <c r="M3488" s="71">
        <v>1.0699999999999999E-2</v>
      </c>
      <c r="N3488" t="str">
        <f>_xll.IMDP("BND",D3488,$N$1,A3488)</f>
        <v>은행채</v>
      </c>
      <c r="O3488">
        <f t="shared" si="54"/>
        <v>2.9176759999999996E-2</v>
      </c>
    </row>
    <row r="3489" spans="1:15" x14ac:dyDescent="0.3">
      <c r="A3489" s="73">
        <v>46311</v>
      </c>
      <c r="B3489" s="67" t="s">
        <v>2090</v>
      </c>
      <c r="C3489" s="68" t="s">
        <v>2608</v>
      </c>
      <c r="D3489" s="68" t="s">
        <v>7877</v>
      </c>
      <c r="E3489" s="67" t="s">
        <v>7878</v>
      </c>
      <c r="F3489" s="69">
        <v>4.0149999999999997</v>
      </c>
      <c r="G3489" s="70">
        <v>1.4518</v>
      </c>
      <c r="H3489" s="70">
        <v>2.5125999999999999</v>
      </c>
      <c r="I3489" s="73">
        <v>46135</v>
      </c>
      <c r="J3489" s="73">
        <v>46866</v>
      </c>
      <c r="K3489" s="69">
        <v>3.45</v>
      </c>
      <c r="L3489" s="68" t="s">
        <v>2609</v>
      </c>
      <c r="M3489" s="71">
        <v>4.1999999999999997E-3</v>
      </c>
      <c r="N3489" t="str">
        <f>_xll.IMDP("BND",D3489,$N$1,A3489)</f>
        <v>은행채</v>
      </c>
      <c r="O3489">
        <f t="shared" si="54"/>
        <v>6.0975599999999993E-3</v>
      </c>
    </row>
    <row r="3490" spans="1:15" x14ac:dyDescent="0.3">
      <c r="A3490" s="73">
        <v>46311</v>
      </c>
      <c r="B3490" s="67" t="s">
        <v>2090</v>
      </c>
      <c r="C3490" s="68" t="s">
        <v>2608</v>
      </c>
      <c r="D3490" s="68" t="s">
        <v>7879</v>
      </c>
      <c r="E3490" s="67" t="s">
        <v>7880</v>
      </c>
      <c r="F3490" s="69">
        <v>3.7109999999999999</v>
      </c>
      <c r="G3490" s="70">
        <v>0.51400000000000001</v>
      </c>
      <c r="H3490" s="70">
        <v>0.39379999999999998</v>
      </c>
      <c r="I3490" s="73">
        <v>46140</v>
      </c>
      <c r="J3490" s="73">
        <v>46505</v>
      </c>
      <c r="K3490" s="69">
        <v>3.08</v>
      </c>
      <c r="L3490" s="68" t="s">
        <v>2609</v>
      </c>
      <c r="M3490" s="71">
        <v>5.1000000000000004E-3</v>
      </c>
      <c r="N3490" t="str">
        <f>_xll.IMDP("BND",D3490,$N$1,A3490)</f>
        <v>은행채</v>
      </c>
      <c r="O3490">
        <f t="shared" si="54"/>
        <v>2.6214000000000003E-3</v>
      </c>
    </row>
    <row r="3491" spans="1:15" x14ac:dyDescent="0.3">
      <c r="A3491" s="73">
        <v>46311</v>
      </c>
      <c r="B3491" s="67" t="s">
        <v>2090</v>
      </c>
      <c r="C3491" s="68" t="s">
        <v>2608</v>
      </c>
      <c r="D3491" s="68" t="s">
        <v>7881</v>
      </c>
      <c r="E3491" s="67" t="s">
        <v>7882</v>
      </c>
      <c r="F3491" s="69">
        <v>3.8719999999999999</v>
      </c>
      <c r="G3491" s="70">
        <v>0.63290000000000002</v>
      </c>
      <c r="H3491" s="70">
        <v>0.55989999999999995</v>
      </c>
      <c r="I3491" s="73">
        <v>45454</v>
      </c>
      <c r="J3491" s="73">
        <v>46549</v>
      </c>
      <c r="K3491" s="69">
        <v>3.56</v>
      </c>
      <c r="L3491" s="68" t="s">
        <v>2609</v>
      </c>
      <c r="M3491" s="71">
        <v>9.7999999999999997E-3</v>
      </c>
      <c r="N3491" t="str">
        <f>_xll.IMDP("BND",D3491,$N$1,A3491)</f>
        <v>은행채</v>
      </c>
      <c r="O3491">
        <f t="shared" si="54"/>
        <v>6.2024200000000002E-3</v>
      </c>
    </row>
    <row r="3492" spans="1:15" x14ac:dyDescent="0.3">
      <c r="A3492" s="73">
        <v>46311</v>
      </c>
      <c r="B3492" s="67" t="s">
        <v>2090</v>
      </c>
      <c r="C3492" s="68" t="s">
        <v>2608</v>
      </c>
      <c r="D3492" s="68" t="s">
        <v>7883</v>
      </c>
      <c r="E3492" s="67" t="s">
        <v>7884</v>
      </c>
      <c r="F3492" s="69">
        <v>4</v>
      </c>
      <c r="G3492" s="70">
        <v>0.97030000000000005</v>
      </c>
      <c r="H3492" s="70">
        <v>1.1882999999999999</v>
      </c>
      <c r="I3492" s="73">
        <v>45581</v>
      </c>
      <c r="J3492" s="73">
        <v>46676</v>
      </c>
      <c r="K3492" s="69">
        <v>3.18</v>
      </c>
      <c r="L3492" s="68" t="s">
        <v>2609</v>
      </c>
      <c r="M3492" s="71">
        <v>7.0000000000000001E-3</v>
      </c>
      <c r="N3492" t="str">
        <f>_xll.IMDP("BND",D3492,$N$1,A3492)</f>
        <v>은행채</v>
      </c>
      <c r="O3492">
        <f t="shared" si="54"/>
        <v>6.7921000000000006E-3</v>
      </c>
    </row>
    <row r="3493" spans="1:15" x14ac:dyDescent="0.3">
      <c r="A3493" s="73">
        <v>46311</v>
      </c>
      <c r="B3493" s="67" t="s">
        <v>2090</v>
      </c>
      <c r="C3493" s="68" t="s">
        <v>2608</v>
      </c>
      <c r="D3493" s="68" t="s">
        <v>7885</v>
      </c>
      <c r="E3493" s="67" t="s">
        <v>7886</v>
      </c>
      <c r="F3493" s="69">
        <v>4.008</v>
      </c>
      <c r="G3493" s="70">
        <v>1.0053000000000001</v>
      </c>
      <c r="H3493" s="70">
        <v>1.2737000000000001</v>
      </c>
      <c r="I3493" s="73">
        <v>45597</v>
      </c>
      <c r="J3493" s="73">
        <v>46692</v>
      </c>
      <c r="K3493" s="69">
        <v>3.23</v>
      </c>
      <c r="L3493" s="68" t="s">
        <v>2609</v>
      </c>
      <c r="M3493" s="71">
        <v>3.2000000000000002E-3</v>
      </c>
      <c r="N3493" t="str">
        <f>_xll.IMDP("BND",D3493,$N$1,A3493)</f>
        <v>은행채</v>
      </c>
      <c r="O3493">
        <f t="shared" si="54"/>
        <v>3.2169600000000005E-3</v>
      </c>
    </row>
    <row r="3494" spans="1:15" x14ac:dyDescent="0.3">
      <c r="A3494" s="73">
        <v>46311</v>
      </c>
      <c r="B3494" s="67" t="s">
        <v>2090</v>
      </c>
      <c r="C3494" s="68" t="s">
        <v>2608</v>
      </c>
      <c r="D3494" s="68" t="s">
        <v>7887</v>
      </c>
      <c r="E3494" s="67" t="s">
        <v>7888</v>
      </c>
      <c r="F3494" s="69">
        <v>3.6360000000000001</v>
      </c>
      <c r="G3494" s="70">
        <v>0.40939999999999999</v>
      </c>
      <c r="H3494" s="70">
        <v>0.26939999999999997</v>
      </c>
      <c r="I3494" s="73">
        <v>45734</v>
      </c>
      <c r="J3494" s="73">
        <v>46464</v>
      </c>
      <c r="K3494" s="69">
        <v>2.81</v>
      </c>
      <c r="L3494" s="68" t="s">
        <v>2609</v>
      </c>
      <c r="M3494" s="71">
        <v>6.8999999999999999E-3</v>
      </c>
      <c r="N3494" t="str">
        <f>_xll.IMDP("BND",D3494,$N$1,A3494)</f>
        <v>은행채</v>
      </c>
      <c r="O3494">
        <f t="shared" si="54"/>
        <v>2.8248599999999998E-3</v>
      </c>
    </row>
    <row r="3495" spans="1:15" x14ac:dyDescent="0.3">
      <c r="A3495" s="73">
        <v>46311</v>
      </c>
      <c r="B3495" s="67" t="s">
        <v>2090</v>
      </c>
      <c r="C3495" s="68" t="s">
        <v>2608</v>
      </c>
      <c r="D3495" s="68" t="s">
        <v>7889</v>
      </c>
      <c r="E3495" s="67" t="s">
        <v>7890</v>
      </c>
      <c r="F3495" s="69">
        <v>3.7949999999999999</v>
      </c>
      <c r="G3495" s="70">
        <v>0.56059999999999999</v>
      </c>
      <c r="H3495" s="70">
        <v>0.45500000000000002</v>
      </c>
      <c r="I3495" s="73">
        <v>45791</v>
      </c>
      <c r="J3495" s="73">
        <v>46521</v>
      </c>
      <c r="K3495" s="69">
        <v>2.56</v>
      </c>
      <c r="L3495" s="68" t="s">
        <v>2609</v>
      </c>
      <c r="M3495" s="71">
        <v>2.8E-3</v>
      </c>
      <c r="N3495" t="str">
        <f>_xll.IMDP("BND",D3495,$N$1,A3495)</f>
        <v>은행채</v>
      </c>
      <c r="O3495">
        <f t="shared" si="54"/>
        <v>1.5696799999999999E-3</v>
      </c>
    </row>
    <row r="3496" spans="1:15" x14ac:dyDescent="0.3">
      <c r="A3496" s="73">
        <v>46311</v>
      </c>
      <c r="B3496" s="67" t="s">
        <v>2090</v>
      </c>
      <c r="C3496" s="68" t="s">
        <v>2608</v>
      </c>
      <c r="D3496" s="68" t="s">
        <v>7891</v>
      </c>
      <c r="E3496" s="67" t="s">
        <v>7892</v>
      </c>
      <c r="F3496" s="69">
        <v>3.605</v>
      </c>
      <c r="G3496" s="70">
        <v>0.38500000000000001</v>
      </c>
      <c r="H3496" s="70">
        <v>0.24410000000000001</v>
      </c>
      <c r="I3496" s="73">
        <v>45909</v>
      </c>
      <c r="J3496" s="73">
        <v>46455</v>
      </c>
      <c r="K3496" s="69">
        <v>2.56</v>
      </c>
      <c r="L3496" s="68" t="s">
        <v>2609</v>
      </c>
      <c r="M3496" s="71">
        <v>2.0799999999999999E-2</v>
      </c>
      <c r="N3496" t="str">
        <f>_xll.IMDP("BND",D3496,$N$1,A3496)</f>
        <v>은행채</v>
      </c>
      <c r="O3496">
        <f t="shared" si="54"/>
        <v>8.0079999999999995E-3</v>
      </c>
    </row>
    <row r="3497" spans="1:15" x14ac:dyDescent="0.3">
      <c r="A3497" s="73">
        <v>46311</v>
      </c>
      <c r="B3497" s="67" t="s">
        <v>2090</v>
      </c>
      <c r="C3497" s="68" t="s">
        <v>2608</v>
      </c>
      <c r="D3497" s="68" t="s">
        <v>7893</v>
      </c>
      <c r="E3497" s="67" t="s">
        <v>7894</v>
      </c>
      <c r="F3497" s="69">
        <v>4</v>
      </c>
      <c r="G3497" s="70">
        <v>0.96430000000000005</v>
      </c>
      <c r="H3497" s="70">
        <v>1.1756</v>
      </c>
      <c r="I3497" s="73">
        <v>46126</v>
      </c>
      <c r="J3497" s="73">
        <v>46674</v>
      </c>
      <c r="K3497" s="69">
        <v>3.35</v>
      </c>
      <c r="L3497" s="68" t="s">
        <v>2609</v>
      </c>
      <c r="M3497" s="71">
        <v>9.1999999999999998E-3</v>
      </c>
      <c r="N3497" t="str">
        <f>_xll.IMDP("BND",D3497,$N$1,A3497)</f>
        <v>은행채</v>
      </c>
      <c r="O3497">
        <f t="shared" si="54"/>
        <v>8.8715600000000006E-3</v>
      </c>
    </row>
    <row r="3498" spans="1:15" x14ac:dyDescent="0.3">
      <c r="A3498" s="73">
        <v>46311</v>
      </c>
      <c r="B3498" s="67" t="s">
        <v>2090</v>
      </c>
      <c r="C3498" s="68" t="s">
        <v>2608</v>
      </c>
      <c r="D3498" s="68" t="s">
        <v>7895</v>
      </c>
      <c r="E3498" s="67" t="s">
        <v>7896</v>
      </c>
      <c r="F3498" s="69">
        <v>4.008</v>
      </c>
      <c r="G3498" s="70">
        <v>1.0199</v>
      </c>
      <c r="H3498" s="70">
        <v>1.3080000000000001</v>
      </c>
      <c r="I3498" s="73">
        <v>46149</v>
      </c>
      <c r="J3498" s="73">
        <v>46698</v>
      </c>
      <c r="K3498" s="69">
        <v>3.49</v>
      </c>
      <c r="L3498" s="68" t="s">
        <v>2609</v>
      </c>
      <c r="M3498" s="71">
        <v>2.18E-2</v>
      </c>
      <c r="N3498" t="str">
        <f>_xll.IMDP("BND",D3498,$N$1,A3498)</f>
        <v>은행채</v>
      </c>
      <c r="O3498">
        <f t="shared" si="54"/>
        <v>2.2233820000000001E-2</v>
      </c>
    </row>
    <row r="3499" spans="1:15" x14ac:dyDescent="0.3">
      <c r="A3499" s="73">
        <v>46311</v>
      </c>
      <c r="B3499" s="67" t="s">
        <v>2090</v>
      </c>
      <c r="C3499" s="68" t="s">
        <v>2608</v>
      </c>
      <c r="D3499" s="68" t="s">
        <v>14649</v>
      </c>
      <c r="E3499" s="67" t="s">
        <v>14682</v>
      </c>
      <c r="F3499" s="69">
        <v>4.0529999999999999</v>
      </c>
      <c r="G3499" s="70">
        <v>1.2516</v>
      </c>
      <c r="H3499" s="70">
        <v>1.9063000000000001</v>
      </c>
      <c r="I3499" s="73">
        <v>46240</v>
      </c>
      <c r="J3499" s="73">
        <v>46789</v>
      </c>
      <c r="K3499" s="69">
        <v>3.77</v>
      </c>
      <c r="L3499" s="68" t="s">
        <v>2609</v>
      </c>
      <c r="M3499" s="71">
        <v>1.0699999999999999E-2</v>
      </c>
      <c r="N3499" t="str">
        <f>_xll.IMDP("BND",D3499,$N$1,A3499)</f>
        <v>은행채</v>
      </c>
      <c r="O3499">
        <f t="shared" si="54"/>
        <v>1.339212E-2</v>
      </c>
    </row>
    <row r="3500" spans="1:15" x14ac:dyDescent="0.3">
      <c r="A3500" s="73">
        <v>46311</v>
      </c>
      <c r="B3500" s="67" t="s">
        <v>2090</v>
      </c>
      <c r="C3500" s="68" t="s">
        <v>2608</v>
      </c>
      <c r="D3500" s="68" t="s">
        <v>15787</v>
      </c>
      <c r="E3500" s="67" t="s">
        <v>15788</v>
      </c>
      <c r="F3500" s="69">
        <v>3.9249999999999998</v>
      </c>
      <c r="G3500" s="70">
        <v>0.68679999999999997</v>
      </c>
      <c r="H3500" s="70">
        <v>0.64480000000000004</v>
      </c>
      <c r="I3500" s="73">
        <v>46296</v>
      </c>
      <c r="J3500" s="73">
        <v>46569</v>
      </c>
      <c r="K3500" s="69">
        <v>4.0599999999999996</v>
      </c>
      <c r="L3500" s="68" t="s">
        <v>2609</v>
      </c>
      <c r="M3500" s="71">
        <v>2.3199999999999998E-2</v>
      </c>
      <c r="N3500" t="str">
        <f>_xll.IMDP("BND",D3500,$N$1,A3500)</f>
        <v>은행채</v>
      </c>
      <c r="O3500">
        <f t="shared" si="54"/>
        <v>1.5933759999999998E-2</v>
      </c>
    </row>
    <row r="3501" spans="1:15" x14ac:dyDescent="0.3">
      <c r="A3501" s="73">
        <v>46311</v>
      </c>
      <c r="B3501" s="67" t="s">
        <v>2090</v>
      </c>
      <c r="C3501" s="68" t="s">
        <v>2608</v>
      </c>
      <c r="D3501" s="68" t="s">
        <v>1748</v>
      </c>
      <c r="E3501" s="67" t="s">
        <v>1749</v>
      </c>
      <c r="F3501" s="69">
        <v>4.1189999999999998</v>
      </c>
      <c r="G3501" s="70">
        <v>1.712</v>
      </c>
      <c r="H3501" s="70">
        <v>3.4382999999999999</v>
      </c>
      <c r="I3501" s="73">
        <v>45145</v>
      </c>
      <c r="J3501" s="73">
        <v>46972</v>
      </c>
      <c r="K3501" s="69">
        <v>4.25</v>
      </c>
      <c r="L3501" s="68" t="s">
        <v>2609</v>
      </c>
      <c r="M3501" s="71">
        <v>7.0000000000000001E-3</v>
      </c>
      <c r="N3501" t="str">
        <f>_xll.IMDP("BND",D3501,$N$1,A3501)</f>
        <v>은행채</v>
      </c>
      <c r="O3501">
        <f t="shared" si="54"/>
        <v>1.1984E-2</v>
      </c>
    </row>
    <row r="3502" spans="1:15" x14ac:dyDescent="0.3">
      <c r="A3502" s="73">
        <v>46311</v>
      </c>
      <c r="B3502" s="67" t="s">
        <v>2090</v>
      </c>
      <c r="C3502" s="68" t="s">
        <v>2608</v>
      </c>
      <c r="D3502" s="68" t="s">
        <v>7897</v>
      </c>
      <c r="E3502" s="67" t="s">
        <v>7898</v>
      </c>
      <c r="F3502" s="69">
        <v>3.7210000000000001</v>
      </c>
      <c r="G3502" s="70">
        <v>0.48509999999999998</v>
      </c>
      <c r="H3502" s="70">
        <v>0.35599999999999998</v>
      </c>
      <c r="I3502" s="73">
        <v>45398</v>
      </c>
      <c r="J3502" s="73">
        <v>46493</v>
      </c>
      <c r="K3502" s="69">
        <v>3.65</v>
      </c>
      <c r="L3502" s="68" t="s">
        <v>2609</v>
      </c>
      <c r="M3502" s="71">
        <v>1.12E-2</v>
      </c>
      <c r="N3502" t="str">
        <f>_xll.IMDP("BND",D3502,$N$1,A3502)</f>
        <v>은행채</v>
      </c>
      <c r="O3502">
        <f t="shared" si="54"/>
        <v>5.4331199999999996E-3</v>
      </c>
    </row>
    <row r="3503" spans="1:15" x14ac:dyDescent="0.3">
      <c r="A3503" s="73">
        <v>46311</v>
      </c>
      <c r="B3503" s="67" t="s">
        <v>2090</v>
      </c>
      <c r="C3503" s="68" t="s">
        <v>2608</v>
      </c>
      <c r="D3503" s="68" t="s">
        <v>7899</v>
      </c>
      <c r="E3503" s="67" t="s">
        <v>7900</v>
      </c>
      <c r="F3503" s="69">
        <v>3.7610000000000001</v>
      </c>
      <c r="G3503" s="70">
        <v>0.52890000000000004</v>
      </c>
      <c r="H3503" s="70">
        <v>0.41349999999999998</v>
      </c>
      <c r="I3503" s="73">
        <v>45415</v>
      </c>
      <c r="J3503" s="73">
        <v>46510</v>
      </c>
      <c r="K3503" s="69">
        <v>3.73</v>
      </c>
      <c r="L3503" s="68" t="s">
        <v>2609</v>
      </c>
      <c r="M3503" s="71">
        <v>1.4E-2</v>
      </c>
      <c r="N3503" t="str">
        <f>_xll.IMDP("BND",D3503,$N$1,A3503)</f>
        <v>은행채</v>
      </c>
      <c r="O3503">
        <f t="shared" si="54"/>
        <v>7.4046000000000008E-3</v>
      </c>
    </row>
    <row r="3504" spans="1:15" x14ac:dyDescent="0.3">
      <c r="A3504" s="73">
        <v>46311</v>
      </c>
      <c r="B3504" s="67" t="s">
        <v>2090</v>
      </c>
      <c r="C3504" s="68" t="s">
        <v>2608</v>
      </c>
      <c r="D3504" s="68" t="s">
        <v>7901</v>
      </c>
      <c r="E3504" s="67" t="s">
        <v>7902</v>
      </c>
      <c r="F3504" s="69">
        <v>4.18</v>
      </c>
      <c r="G3504" s="70">
        <v>2.5065</v>
      </c>
      <c r="H3504" s="70">
        <v>7.0936000000000003</v>
      </c>
      <c r="I3504" s="73">
        <v>45456</v>
      </c>
      <c r="J3504" s="73">
        <v>47282</v>
      </c>
      <c r="K3504" s="69">
        <v>3.53</v>
      </c>
      <c r="L3504" s="68" t="s">
        <v>2609</v>
      </c>
      <c r="M3504" s="71">
        <v>7.3000000000000001E-3</v>
      </c>
      <c r="N3504" t="str">
        <f>_xll.IMDP("BND",D3504,$N$1,A3504)</f>
        <v>은행채</v>
      </c>
      <c r="O3504">
        <f t="shared" si="54"/>
        <v>1.829745E-2</v>
      </c>
    </row>
    <row r="3505" spans="1:15" x14ac:dyDescent="0.3">
      <c r="A3505" s="73">
        <v>46311</v>
      </c>
      <c r="B3505" s="67" t="s">
        <v>2090</v>
      </c>
      <c r="C3505" s="68" t="s">
        <v>2608</v>
      </c>
      <c r="D3505" s="68" t="s">
        <v>7903</v>
      </c>
      <c r="E3505" s="67" t="s">
        <v>7904</v>
      </c>
      <c r="F3505" s="69">
        <v>3.9830000000000001</v>
      </c>
      <c r="G3505" s="70">
        <v>0.85860000000000003</v>
      </c>
      <c r="H3505" s="70">
        <v>0.95650000000000002</v>
      </c>
      <c r="I3505" s="73">
        <v>45540</v>
      </c>
      <c r="J3505" s="73">
        <v>46635</v>
      </c>
      <c r="K3505" s="69">
        <v>3.21</v>
      </c>
      <c r="L3505" s="68" t="s">
        <v>2609</v>
      </c>
      <c r="M3505" s="71">
        <v>2.8E-3</v>
      </c>
      <c r="N3505" t="str">
        <f>_xll.IMDP("BND",D3505,$N$1,A3505)</f>
        <v>은행채</v>
      </c>
      <c r="O3505">
        <f t="shared" si="54"/>
        <v>2.4040799999999998E-3</v>
      </c>
    </row>
    <row r="3506" spans="1:15" x14ac:dyDescent="0.3">
      <c r="A3506" s="73">
        <v>46311</v>
      </c>
      <c r="B3506" s="67" t="s">
        <v>2090</v>
      </c>
      <c r="C3506" s="68" t="s">
        <v>2608</v>
      </c>
      <c r="D3506" s="68" t="s">
        <v>7905</v>
      </c>
      <c r="E3506" s="67" t="s">
        <v>7906</v>
      </c>
      <c r="F3506" s="69">
        <v>4.2190000000000003</v>
      </c>
      <c r="G3506" s="70">
        <v>2.8115999999999999</v>
      </c>
      <c r="H3506" s="70">
        <v>8.9669000000000008</v>
      </c>
      <c r="I3506" s="73">
        <v>45582</v>
      </c>
      <c r="J3506" s="73">
        <v>47408</v>
      </c>
      <c r="K3506" s="69">
        <v>3.2</v>
      </c>
      <c r="L3506" s="68" t="s">
        <v>2609</v>
      </c>
      <c r="M3506" s="71">
        <v>4.4999999999999997E-3</v>
      </c>
      <c r="N3506" t="str">
        <f>_xll.IMDP("BND",D3506,$N$1,A3506)</f>
        <v>은행채</v>
      </c>
      <c r="O3506">
        <f t="shared" si="54"/>
        <v>1.2652199999999999E-2</v>
      </c>
    </row>
    <row r="3507" spans="1:15" x14ac:dyDescent="0.3">
      <c r="A3507" s="73">
        <v>46311</v>
      </c>
      <c r="B3507" s="67" t="s">
        <v>2090</v>
      </c>
      <c r="C3507" s="68" t="s">
        <v>2608</v>
      </c>
      <c r="D3507" s="68" t="s">
        <v>7907</v>
      </c>
      <c r="E3507" s="67" t="s">
        <v>7908</v>
      </c>
      <c r="F3507" s="69">
        <v>3.8780000000000001</v>
      </c>
      <c r="G3507" s="70">
        <v>0.63939999999999997</v>
      </c>
      <c r="H3507" s="70">
        <v>0.56940000000000002</v>
      </c>
      <c r="I3507" s="73">
        <v>45639</v>
      </c>
      <c r="J3507" s="73">
        <v>46551</v>
      </c>
      <c r="K3507" s="69">
        <v>2.96</v>
      </c>
      <c r="L3507" s="68" t="s">
        <v>2609</v>
      </c>
      <c r="M3507" s="71">
        <v>1.0200000000000001E-2</v>
      </c>
      <c r="N3507" t="str">
        <f>_xll.IMDP("BND",D3507,$N$1,A3507)</f>
        <v>은행채</v>
      </c>
      <c r="O3507">
        <f t="shared" si="54"/>
        <v>6.5218799999999999E-3</v>
      </c>
    </row>
    <row r="3508" spans="1:15" x14ac:dyDescent="0.3">
      <c r="A3508" s="73">
        <v>46311</v>
      </c>
      <c r="B3508" s="67" t="s">
        <v>2090</v>
      </c>
      <c r="C3508" s="68" t="s">
        <v>2608</v>
      </c>
      <c r="D3508" s="68" t="s">
        <v>7909</v>
      </c>
      <c r="E3508" s="67" t="s">
        <v>7910</v>
      </c>
      <c r="F3508" s="69">
        <v>3.7949999999999999</v>
      </c>
      <c r="G3508" s="70">
        <v>0.55459999999999998</v>
      </c>
      <c r="H3508" s="70">
        <v>0.44669999999999999</v>
      </c>
      <c r="I3508" s="73">
        <v>45793</v>
      </c>
      <c r="J3508" s="73">
        <v>46521</v>
      </c>
      <c r="K3508" s="69">
        <v>2.5299999999999998</v>
      </c>
      <c r="L3508" s="68" t="s">
        <v>2609</v>
      </c>
      <c r="M3508" s="71">
        <v>9.7000000000000003E-3</v>
      </c>
      <c r="N3508" t="str">
        <f>_xll.IMDP("BND",D3508,$N$1,A3508)</f>
        <v>은행채</v>
      </c>
      <c r="O3508">
        <f t="shared" si="54"/>
        <v>5.3796199999999999E-3</v>
      </c>
    </row>
    <row r="3509" spans="1:15" x14ac:dyDescent="0.3">
      <c r="A3509" s="73">
        <v>46311</v>
      </c>
      <c r="B3509" s="67" t="s">
        <v>2090</v>
      </c>
      <c r="C3509" s="68" t="s">
        <v>2608</v>
      </c>
      <c r="D3509" s="68" t="s">
        <v>7911</v>
      </c>
      <c r="E3509" s="67" t="s">
        <v>7912</v>
      </c>
      <c r="F3509" s="69">
        <v>3.8889999999999998</v>
      </c>
      <c r="G3509" s="70">
        <v>0.65090000000000003</v>
      </c>
      <c r="H3509" s="70">
        <v>0.58679999999999999</v>
      </c>
      <c r="I3509" s="73">
        <v>45825</v>
      </c>
      <c r="J3509" s="73">
        <v>46555</v>
      </c>
      <c r="K3509" s="69">
        <v>2.62</v>
      </c>
      <c r="L3509" s="68" t="s">
        <v>2609</v>
      </c>
      <c r="M3509" s="71">
        <v>1.61E-2</v>
      </c>
      <c r="N3509" t="str">
        <f>_xll.IMDP("BND",D3509,$N$1,A3509)</f>
        <v>은행채</v>
      </c>
      <c r="O3509">
        <f t="shared" si="54"/>
        <v>1.0479490000000001E-2</v>
      </c>
    </row>
    <row r="3510" spans="1:15" x14ac:dyDescent="0.3">
      <c r="A3510" s="73">
        <v>46311</v>
      </c>
      <c r="B3510" s="67" t="s">
        <v>2090</v>
      </c>
      <c r="C3510" s="68" t="s">
        <v>2608</v>
      </c>
      <c r="D3510" s="68" t="s">
        <v>7913</v>
      </c>
      <c r="E3510" s="67" t="s">
        <v>7914</v>
      </c>
      <c r="F3510" s="69">
        <v>3.52</v>
      </c>
      <c r="G3510" s="70">
        <v>0.32969999999999999</v>
      </c>
      <c r="H3510" s="70">
        <v>0.1908</v>
      </c>
      <c r="I3510" s="73">
        <v>45888</v>
      </c>
      <c r="J3510" s="73">
        <v>46437</v>
      </c>
      <c r="K3510" s="69">
        <v>2.5499999999999998</v>
      </c>
      <c r="L3510" s="68" t="s">
        <v>2609</v>
      </c>
      <c r="M3510" s="71">
        <v>3.3E-3</v>
      </c>
      <c r="N3510" t="str">
        <f>_xll.IMDP("BND",D3510,$N$1,A3510)</f>
        <v>은행채</v>
      </c>
      <c r="O3510">
        <f t="shared" si="54"/>
        <v>1.0880099999999999E-3</v>
      </c>
    </row>
    <row r="3511" spans="1:15" x14ac:dyDescent="0.3">
      <c r="A3511" s="73">
        <v>46311</v>
      </c>
      <c r="B3511" s="67" t="s">
        <v>2090</v>
      </c>
      <c r="C3511" s="68" t="s">
        <v>2608</v>
      </c>
      <c r="D3511" s="68" t="s">
        <v>7915</v>
      </c>
      <c r="E3511" s="67" t="s">
        <v>7916</v>
      </c>
      <c r="F3511" s="69">
        <v>3.7309999999999999</v>
      </c>
      <c r="G3511" s="70">
        <v>0.49859999999999999</v>
      </c>
      <c r="H3511" s="70">
        <v>0.37409999999999999</v>
      </c>
      <c r="I3511" s="73">
        <v>45952</v>
      </c>
      <c r="J3511" s="73">
        <v>46499</v>
      </c>
      <c r="K3511" s="69">
        <v>2.61</v>
      </c>
      <c r="L3511" s="68" t="s">
        <v>2609</v>
      </c>
      <c r="M3511" s="71">
        <v>4.5999999999999999E-3</v>
      </c>
      <c r="N3511" t="str">
        <f>_xll.IMDP("BND",D3511,$N$1,A3511)</f>
        <v>은행채</v>
      </c>
      <c r="O3511">
        <f t="shared" si="54"/>
        <v>2.29356E-3</v>
      </c>
    </row>
    <row r="3512" spans="1:15" x14ac:dyDescent="0.3">
      <c r="A3512" s="73">
        <v>46311</v>
      </c>
      <c r="B3512" s="67" t="s">
        <v>2090</v>
      </c>
      <c r="C3512" s="68" t="s">
        <v>2608</v>
      </c>
      <c r="D3512" s="68" t="s">
        <v>7917</v>
      </c>
      <c r="E3512" s="67" t="s">
        <v>7918</v>
      </c>
      <c r="F3512" s="69">
        <v>3.9609999999999999</v>
      </c>
      <c r="G3512" s="70">
        <v>0.79820000000000002</v>
      </c>
      <c r="H3512" s="70">
        <v>0.84140000000000004</v>
      </c>
      <c r="I3512" s="73">
        <v>46066</v>
      </c>
      <c r="J3512" s="73">
        <v>46612</v>
      </c>
      <c r="K3512" s="69">
        <v>3.17</v>
      </c>
      <c r="L3512" s="68" t="s">
        <v>2609</v>
      </c>
      <c r="M3512" s="71">
        <v>1.3899999999999999E-2</v>
      </c>
      <c r="N3512" t="str">
        <f>_xll.IMDP("BND",D3512,$N$1,A3512)</f>
        <v>은행채</v>
      </c>
      <c r="O3512">
        <f t="shared" si="54"/>
        <v>1.1094979999999999E-2</v>
      </c>
    </row>
    <row r="3513" spans="1:15" x14ac:dyDescent="0.3">
      <c r="A3513" s="73">
        <v>46311</v>
      </c>
      <c r="B3513" s="67" t="s">
        <v>2090</v>
      </c>
      <c r="C3513" s="68" t="s">
        <v>2608</v>
      </c>
      <c r="D3513" s="68" t="s">
        <v>15931</v>
      </c>
      <c r="E3513" s="67" t="s">
        <v>15932</v>
      </c>
      <c r="F3513" s="69">
        <v>3.84</v>
      </c>
      <c r="G3513" s="70">
        <v>0.60950000000000004</v>
      </c>
      <c r="H3513" s="70">
        <v>0.5242</v>
      </c>
      <c r="I3513" s="73">
        <v>46297</v>
      </c>
      <c r="J3513" s="73">
        <v>46540</v>
      </c>
      <c r="K3513" s="69">
        <v>3.9</v>
      </c>
      <c r="L3513" s="68" t="s">
        <v>2609</v>
      </c>
      <c r="M3513" s="71">
        <v>2.3199999999999998E-2</v>
      </c>
      <c r="N3513" t="str">
        <f>_xll.IMDP("BND",D3513,$N$1,A3513)</f>
        <v>은행채</v>
      </c>
      <c r="O3513">
        <f t="shared" si="54"/>
        <v>1.4140399999999999E-2</v>
      </c>
    </row>
    <row r="3514" spans="1:15" x14ac:dyDescent="0.3">
      <c r="A3514" s="73">
        <v>46311</v>
      </c>
      <c r="B3514" s="67" t="s">
        <v>2090</v>
      </c>
      <c r="C3514" s="68" t="s">
        <v>2608</v>
      </c>
      <c r="D3514" s="68" t="s">
        <v>7919</v>
      </c>
      <c r="E3514" s="67" t="s">
        <v>7920</v>
      </c>
      <c r="F3514" s="69">
        <v>3.6459999999999999</v>
      </c>
      <c r="G3514" s="70">
        <v>0.4143</v>
      </c>
      <c r="H3514" s="70">
        <v>0.27479999999999999</v>
      </c>
      <c r="I3514" s="73">
        <v>45371</v>
      </c>
      <c r="J3514" s="73">
        <v>46466</v>
      </c>
      <c r="K3514" s="69">
        <v>3.64</v>
      </c>
      <c r="L3514" s="68" t="s">
        <v>2609</v>
      </c>
      <c r="M3514" s="71">
        <v>1.35E-2</v>
      </c>
      <c r="N3514" t="str">
        <f>_xll.IMDP("BND",D3514,$N$1,A3514)</f>
        <v>은행채</v>
      </c>
      <c r="O3514">
        <f t="shared" si="54"/>
        <v>5.5930499999999996E-3</v>
      </c>
    </row>
    <row r="3515" spans="1:15" x14ac:dyDescent="0.3">
      <c r="A3515" s="73">
        <v>46311</v>
      </c>
      <c r="B3515" s="67" t="s">
        <v>2090</v>
      </c>
      <c r="C3515" s="68" t="s">
        <v>2608</v>
      </c>
      <c r="D3515" s="68" t="s">
        <v>7921</v>
      </c>
      <c r="E3515" s="67" t="s">
        <v>7922</v>
      </c>
      <c r="F3515" s="69">
        <v>4.1820000000000004</v>
      </c>
      <c r="G3515" s="70">
        <v>2.5219</v>
      </c>
      <c r="H3515" s="70">
        <v>7.1721000000000004</v>
      </c>
      <c r="I3515" s="73">
        <v>45461</v>
      </c>
      <c r="J3515" s="73">
        <v>47287</v>
      </c>
      <c r="K3515" s="69">
        <v>3.47</v>
      </c>
      <c r="L3515" s="68" t="s">
        <v>2609</v>
      </c>
      <c r="M3515" s="71">
        <v>9.1000000000000004E-3</v>
      </c>
      <c r="N3515" t="str">
        <f>_xll.IMDP("BND",D3515,$N$1,A3515)</f>
        <v>은행채</v>
      </c>
      <c r="O3515">
        <f t="shared" si="54"/>
        <v>2.2949290000000001E-2</v>
      </c>
    </row>
    <row r="3516" spans="1:15" x14ac:dyDescent="0.3">
      <c r="A3516" s="73">
        <v>46311</v>
      </c>
      <c r="B3516" s="67" t="s">
        <v>2090</v>
      </c>
      <c r="C3516" s="68" t="s">
        <v>2608</v>
      </c>
      <c r="D3516" s="68" t="s">
        <v>7923</v>
      </c>
      <c r="E3516" s="67" t="s">
        <v>7924</v>
      </c>
      <c r="F3516" s="69">
        <v>3.7250000000000001</v>
      </c>
      <c r="G3516" s="70">
        <v>0.48680000000000001</v>
      </c>
      <c r="H3516" s="70">
        <v>0.36280000000000001</v>
      </c>
      <c r="I3516" s="73">
        <v>45583</v>
      </c>
      <c r="J3516" s="73">
        <v>46495</v>
      </c>
      <c r="K3516" s="69">
        <v>3.2</v>
      </c>
      <c r="L3516" s="68" t="s">
        <v>2609</v>
      </c>
      <c r="M3516" s="71">
        <v>1.17E-2</v>
      </c>
      <c r="N3516" t="str">
        <f>_xll.IMDP("BND",D3516,$N$1,A3516)</f>
        <v>은행채</v>
      </c>
      <c r="O3516">
        <f t="shared" si="54"/>
        <v>5.6955600000000006E-3</v>
      </c>
    </row>
    <row r="3517" spans="1:15" x14ac:dyDescent="0.3">
      <c r="A3517" s="73">
        <v>46311</v>
      </c>
      <c r="B3517" s="67" t="s">
        <v>2090</v>
      </c>
      <c r="C3517" s="68" t="s">
        <v>2608</v>
      </c>
      <c r="D3517" s="68" t="s">
        <v>7925</v>
      </c>
      <c r="E3517" s="67" t="s">
        <v>7926</v>
      </c>
      <c r="F3517" s="69">
        <v>3.8069999999999999</v>
      </c>
      <c r="G3517" s="70">
        <v>0.57669999999999999</v>
      </c>
      <c r="H3517" s="70">
        <v>0.4773</v>
      </c>
      <c r="I3517" s="73">
        <v>45797</v>
      </c>
      <c r="J3517" s="73">
        <v>46527</v>
      </c>
      <c r="K3517" s="69">
        <v>2.54</v>
      </c>
      <c r="L3517" s="68" t="s">
        <v>2609</v>
      </c>
      <c r="M3517" s="71">
        <v>1.8499999999999999E-2</v>
      </c>
      <c r="N3517" t="str">
        <f>_xll.IMDP("BND",D3517,$N$1,A3517)</f>
        <v>은행채</v>
      </c>
      <c r="O3517">
        <f t="shared" si="54"/>
        <v>1.066895E-2</v>
      </c>
    </row>
    <row r="3518" spans="1:15" x14ac:dyDescent="0.3">
      <c r="A3518" s="73">
        <v>46311</v>
      </c>
      <c r="B3518" s="67" t="s">
        <v>2090</v>
      </c>
      <c r="C3518" s="68" t="s">
        <v>2608</v>
      </c>
      <c r="D3518" s="68" t="s">
        <v>7927</v>
      </c>
      <c r="E3518" s="67" t="s">
        <v>7928</v>
      </c>
      <c r="F3518" s="69">
        <v>4.1050000000000004</v>
      </c>
      <c r="G3518" s="70">
        <v>1.6351</v>
      </c>
      <c r="H3518" s="70">
        <v>3.1141999999999999</v>
      </c>
      <c r="I3518" s="73">
        <v>45834</v>
      </c>
      <c r="J3518" s="73">
        <v>46930</v>
      </c>
      <c r="K3518" s="69">
        <v>2.67</v>
      </c>
      <c r="L3518" s="68" t="s">
        <v>2609</v>
      </c>
      <c r="M3518" s="71">
        <v>4.1000000000000003E-3</v>
      </c>
      <c r="N3518" t="str">
        <f>_xll.IMDP("BND",D3518,$N$1,A3518)</f>
        <v>은행채</v>
      </c>
      <c r="O3518">
        <f t="shared" si="54"/>
        <v>6.7039100000000004E-3</v>
      </c>
    </row>
    <row r="3519" spans="1:15" x14ac:dyDescent="0.3">
      <c r="A3519" s="73">
        <v>46311</v>
      </c>
      <c r="B3519" s="67" t="s">
        <v>2090</v>
      </c>
      <c r="C3519" s="68" t="s">
        <v>2608</v>
      </c>
      <c r="D3519" s="68" t="s">
        <v>7929</v>
      </c>
      <c r="E3519" s="67" t="s">
        <v>7930</v>
      </c>
      <c r="F3519" s="69">
        <v>3.9670000000000001</v>
      </c>
      <c r="G3519" s="70">
        <v>0.8165</v>
      </c>
      <c r="H3519" s="70">
        <v>0.87429999999999997</v>
      </c>
      <c r="I3519" s="73">
        <v>45888</v>
      </c>
      <c r="J3519" s="73">
        <v>46618</v>
      </c>
      <c r="K3519" s="69">
        <v>2.57</v>
      </c>
      <c r="L3519" s="68" t="s">
        <v>2609</v>
      </c>
      <c r="M3519" s="71">
        <v>6.0000000000000001E-3</v>
      </c>
      <c r="N3519" t="str">
        <f>_xll.IMDP("BND",D3519,$N$1,A3519)</f>
        <v>은행채</v>
      </c>
      <c r="O3519">
        <f t="shared" si="54"/>
        <v>4.8989999999999997E-3</v>
      </c>
    </row>
    <row r="3520" spans="1:15" x14ac:dyDescent="0.3">
      <c r="A3520" s="73">
        <v>46311</v>
      </c>
      <c r="B3520" s="67" t="s">
        <v>2090</v>
      </c>
      <c r="C3520" s="68" t="s">
        <v>2608</v>
      </c>
      <c r="D3520" s="68" t="s">
        <v>7931</v>
      </c>
      <c r="E3520" s="67" t="s">
        <v>7932</v>
      </c>
      <c r="F3520" s="69">
        <v>3.64</v>
      </c>
      <c r="G3520" s="70">
        <v>0.41220000000000001</v>
      </c>
      <c r="H3520" s="70">
        <v>0.27250000000000002</v>
      </c>
      <c r="I3520" s="73">
        <v>45919</v>
      </c>
      <c r="J3520" s="73">
        <v>46465</v>
      </c>
      <c r="K3520" s="69">
        <v>2.5499999999999998</v>
      </c>
      <c r="L3520" s="68" t="s">
        <v>2609</v>
      </c>
      <c r="M3520" s="71">
        <v>4.5999999999999999E-3</v>
      </c>
      <c r="N3520" t="str">
        <f>_xll.IMDP("BND",D3520,$N$1,A3520)</f>
        <v>은행채</v>
      </c>
      <c r="O3520">
        <f t="shared" si="54"/>
        <v>1.8961200000000001E-3</v>
      </c>
    </row>
    <row r="3521" spans="1:15" x14ac:dyDescent="0.3">
      <c r="A3521" s="73">
        <v>46311</v>
      </c>
      <c r="B3521" s="67" t="s">
        <v>2090</v>
      </c>
      <c r="C3521" s="68" t="s">
        <v>2608</v>
      </c>
      <c r="D3521" s="68" t="s">
        <v>7933</v>
      </c>
      <c r="E3521" s="67" t="s">
        <v>7934</v>
      </c>
      <c r="F3521" s="69">
        <v>3.9750000000000001</v>
      </c>
      <c r="G3521" s="70">
        <v>0.83620000000000005</v>
      </c>
      <c r="H3521" s="70">
        <v>0.91269999999999996</v>
      </c>
      <c r="I3521" s="73">
        <v>46080</v>
      </c>
      <c r="J3521" s="73">
        <v>46626</v>
      </c>
      <c r="K3521" s="69">
        <v>3.08</v>
      </c>
      <c r="L3521" s="68" t="s">
        <v>2609</v>
      </c>
      <c r="M3521" s="71">
        <v>1.3899999999999999E-2</v>
      </c>
      <c r="N3521" t="str">
        <f>_xll.IMDP("BND",D3521,$N$1,A3521)</f>
        <v>은행채</v>
      </c>
      <c r="O3521">
        <f t="shared" si="54"/>
        <v>1.162318E-2</v>
      </c>
    </row>
    <row r="3522" spans="1:15" x14ac:dyDescent="0.3">
      <c r="A3522" s="73">
        <v>46311</v>
      </c>
      <c r="B3522" s="67" t="s">
        <v>2090</v>
      </c>
      <c r="C3522" s="68" t="s">
        <v>2608</v>
      </c>
      <c r="D3522" s="68" t="s">
        <v>7935</v>
      </c>
      <c r="E3522" s="67" t="s">
        <v>7936</v>
      </c>
      <c r="F3522" s="69">
        <v>4.1369999999999996</v>
      </c>
      <c r="G3522" s="70">
        <v>1.8804000000000001</v>
      </c>
      <c r="H3522" s="70">
        <v>4.0919999999999996</v>
      </c>
      <c r="I3522" s="73">
        <v>46184</v>
      </c>
      <c r="J3522" s="73">
        <v>47036</v>
      </c>
      <c r="K3522" s="69">
        <v>4.0599999999999996</v>
      </c>
      <c r="L3522" s="68" t="s">
        <v>2609</v>
      </c>
      <c r="M3522" s="71">
        <v>2.3199999999999998E-2</v>
      </c>
      <c r="N3522" t="str">
        <f>_xll.IMDP("BND",D3522,$N$1,A3522)</f>
        <v>은행채</v>
      </c>
      <c r="O3522">
        <f t="shared" ref="O3522:O3585" si="55">M3522*G3522</f>
        <v>4.3625279999999995E-2</v>
      </c>
    </row>
    <row r="3523" spans="1:15" x14ac:dyDescent="0.3">
      <c r="A3523" s="73">
        <v>46311</v>
      </c>
      <c r="B3523" s="67" t="s">
        <v>2090</v>
      </c>
      <c r="C3523" s="68" t="s">
        <v>2608</v>
      </c>
      <c r="D3523" s="68" t="s">
        <v>14181</v>
      </c>
      <c r="E3523" s="67" t="s">
        <v>14182</v>
      </c>
      <c r="F3523" s="69">
        <v>4.1269999999999998</v>
      </c>
      <c r="G3523" s="70">
        <v>1.7907999999999999</v>
      </c>
      <c r="H3523" s="70">
        <v>3.7178</v>
      </c>
      <c r="I3523" s="73">
        <v>46212</v>
      </c>
      <c r="J3523" s="73">
        <v>46997</v>
      </c>
      <c r="K3523" s="69">
        <v>4.0199999999999996</v>
      </c>
      <c r="L3523" s="68" t="s">
        <v>2609</v>
      </c>
      <c r="M3523" s="71">
        <v>2.3099999999999999E-2</v>
      </c>
      <c r="N3523" t="str">
        <f>_xll.IMDP("BND",D3523,$N$1,A3523)</f>
        <v>은행채</v>
      </c>
      <c r="O3523">
        <f t="shared" si="55"/>
        <v>4.1367479999999998E-2</v>
      </c>
    </row>
    <row r="3524" spans="1:15" x14ac:dyDescent="0.3">
      <c r="A3524" s="73">
        <v>46311</v>
      </c>
      <c r="B3524" s="67" t="s">
        <v>2090</v>
      </c>
      <c r="C3524" s="68" t="s">
        <v>2608</v>
      </c>
      <c r="D3524" s="68" t="s">
        <v>14750</v>
      </c>
      <c r="E3524" s="67" t="s">
        <v>14751</v>
      </c>
      <c r="F3524" s="69">
        <v>4.1159999999999997</v>
      </c>
      <c r="G3524" s="70">
        <v>1.7192000000000001</v>
      </c>
      <c r="H3524" s="70">
        <v>3.4567999999999999</v>
      </c>
      <c r="I3524" s="73">
        <v>46241</v>
      </c>
      <c r="J3524" s="73">
        <v>46972</v>
      </c>
      <c r="K3524" s="69">
        <v>3.79</v>
      </c>
      <c r="L3524" s="68" t="s">
        <v>2609</v>
      </c>
      <c r="M3524" s="71">
        <v>1.3899999999999999E-2</v>
      </c>
      <c r="N3524" t="str">
        <f>_xll.IMDP("BND",D3524,$N$1,A3524)</f>
        <v>은행채</v>
      </c>
      <c r="O3524">
        <f t="shared" si="55"/>
        <v>2.3896879999999999E-2</v>
      </c>
    </row>
    <row r="3525" spans="1:15" x14ac:dyDescent="0.3">
      <c r="A3525" s="73">
        <v>46311</v>
      </c>
      <c r="B3525" s="67" t="s">
        <v>2090</v>
      </c>
      <c r="C3525" s="68" t="s">
        <v>2608</v>
      </c>
      <c r="D3525" s="68" t="s">
        <v>1180</v>
      </c>
      <c r="E3525" s="67" t="s">
        <v>1181</v>
      </c>
      <c r="F3525" s="69">
        <v>4.12</v>
      </c>
      <c r="G3525" s="70">
        <v>1.7215</v>
      </c>
      <c r="H3525" s="70">
        <v>3.4716</v>
      </c>
      <c r="I3525" s="73">
        <v>45148</v>
      </c>
      <c r="J3525" s="73">
        <v>46975</v>
      </c>
      <c r="K3525" s="69">
        <v>4.16</v>
      </c>
      <c r="L3525" s="68" t="s">
        <v>2609</v>
      </c>
      <c r="M3525" s="71">
        <v>4.7000000000000002E-3</v>
      </c>
      <c r="N3525" t="str">
        <f>_xll.IMDP("BND",D3525,$N$1,A3525)</f>
        <v>은행채</v>
      </c>
      <c r="O3525">
        <f t="shared" si="55"/>
        <v>8.0910500000000007E-3</v>
      </c>
    </row>
    <row r="3526" spans="1:15" x14ac:dyDescent="0.3">
      <c r="A3526" s="73">
        <v>46311</v>
      </c>
      <c r="B3526" s="67" t="s">
        <v>2090</v>
      </c>
      <c r="C3526" s="68" t="s">
        <v>2608</v>
      </c>
      <c r="D3526" s="68" t="s">
        <v>7937</v>
      </c>
      <c r="E3526" s="67" t="s">
        <v>7938</v>
      </c>
      <c r="F3526" s="69">
        <v>3.61</v>
      </c>
      <c r="G3526" s="70">
        <v>0.3921</v>
      </c>
      <c r="H3526" s="70">
        <v>0.25159999999999999</v>
      </c>
      <c r="I3526" s="73">
        <v>45181</v>
      </c>
      <c r="J3526" s="73">
        <v>46458</v>
      </c>
      <c r="K3526" s="69">
        <v>4.3600000000000003</v>
      </c>
      <c r="L3526" s="68" t="s">
        <v>2609</v>
      </c>
      <c r="M3526" s="71">
        <v>6.1000000000000004E-3</v>
      </c>
      <c r="N3526" t="str">
        <f>_xll.IMDP("BND",D3526,$N$1,A3526)</f>
        <v>은행채</v>
      </c>
      <c r="O3526">
        <f t="shared" si="55"/>
        <v>2.3918100000000003E-3</v>
      </c>
    </row>
    <row r="3527" spans="1:15" x14ac:dyDescent="0.3">
      <c r="A3527" s="73">
        <v>46311</v>
      </c>
      <c r="B3527" s="67" t="s">
        <v>2090</v>
      </c>
      <c r="C3527" s="68" t="s">
        <v>2608</v>
      </c>
      <c r="D3527" s="68" t="s">
        <v>7939</v>
      </c>
      <c r="E3527" s="67" t="s">
        <v>7940</v>
      </c>
      <c r="F3527" s="69">
        <v>4.1559999999999997</v>
      </c>
      <c r="G3527" s="70">
        <v>2.3033000000000001</v>
      </c>
      <c r="H3527" s="70">
        <v>6.0198</v>
      </c>
      <c r="I3527" s="73">
        <v>45373</v>
      </c>
      <c r="J3527" s="73">
        <v>47199</v>
      </c>
      <c r="K3527" s="69">
        <v>3.59</v>
      </c>
      <c r="L3527" s="68" t="s">
        <v>2609</v>
      </c>
      <c r="M3527" s="71">
        <v>4.5999999999999999E-3</v>
      </c>
      <c r="N3527" t="str">
        <f>_xll.IMDP("BND",D3527,$N$1,A3527)</f>
        <v>은행채</v>
      </c>
      <c r="O3527">
        <f t="shared" si="55"/>
        <v>1.0595180000000001E-2</v>
      </c>
    </row>
    <row r="3528" spans="1:15" x14ac:dyDescent="0.3">
      <c r="A3528" s="73">
        <v>46311</v>
      </c>
      <c r="B3528" s="67" t="s">
        <v>2090</v>
      </c>
      <c r="C3528" s="68" t="s">
        <v>2608</v>
      </c>
      <c r="D3528" s="68" t="s">
        <v>7941</v>
      </c>
      <c r="E3528" s="67" t="s">
        <v>7942</v>
      </c>
      <c r="F3528" s="69">
        <v>3.899</v>
      </c>
      <c r="G3528" s="70">
        <v>0.6603</v>
      </c>
      <c r="H3528" s="70">
        <v>0.60199999999999998</v>
      </c>
      <c r="I3528" s="73">
        <v>45464</v>
      </c>
      <c r="J3528" s="73">
        <v>46559</v>
      </c>
      <c r="K3528" s="69">
        <v>3.42</v>
      </c>
      <c r="L3528" s="68" t="s">
        <v>2609</v>
      </c>
      <c r="M3528" s="71">
        <v>7.0000000000000001E-3</v>
      </c>
      <c r="N3528" t="str">
        <f>_xll.IMDP("BND",D3528,$N$1,A3528)</f>
        <v>은행채</v>
      </c>
      <c r="O3528">
        <f t="shared" si="55"/>
        <v>4.6221000000000005E-3</v>
      </c>
    </row>
    <row r="3529" spans="1:15" x14ac:dyDescent="0.3">
      <c r="A3529" s="73">
        <v>46311</v>
      </c>
      <c r="B3529" s="67" t="s">
        <v>2090</v>
      </c>
      <c r="C3529" s="68" t="s">
        <v>2608</v>
      </c>
      <c r="D3529" s="68" t="s">
        <v>7943</v>
      </c>
      <c r="E3529" s="67" t="s">
        <v>7944</v>
      </c>
      <c r="F3529" s="69">
        <v>3.95</v>
      </c>
      <c r="G3529" s="70">
        <v>0.74680000000000002</v>
      </c>
      <c r="H3529" s="70">
        <v>0.74939999999999996</v>
      </c>
      <c r="I3529" s="73">
        <v>45498</v>
      </c>
      <c r="J3529" s="73">
        <v>46593</v>
      </c>
      <c r="K3529" s="69">
        <v>3.27</v>
      </c>
      <c r="L3529" s="68" t="s">
        <v>2609</v>
      </c>
      <c r="M3529" s="71">
        <v>1.1599999999999999E-2</v>
      </c>
      <c r="N3529" t="str">
        <f>_xll.IMDP("BND",D3529,$N$1,A3529)</f>
        <v>은행채</v>
      </c>
      <c r="O3529">
        <f t="shared" si="55"/>
        <v>8.6628799999999995E-3</v>
      </c>
    </row>
    <row r="3530" spans="1:15" x14ac:dyDescent="0.3">
      <c r="A3530" s="73">
        <v>46311</v>
      </c>
      <c r="B3530" s="67" t="s">
        <v>2090</v>
      </c>
      <c r="C3530" s="68" t="s">
        <v>2608</v>
      </c>
      <c r="D3530" s="68" t="s">
        <v>7945</v>
      </c>
      <c r="E3530" s="67" t="s">
        <v>7946</v>
      </c>
      <c r="F3530" s="69">
        <v>4.2119999999999997</v>
      </c>
      <c r="G3530" s="70">
        <v>2.7423000000000002</v>
      </c>
      <c r="H3530" s="70">
        <v>8.4284999999999997</v>
      </c>
      <c r="I3530" s="73">
        <v>45548</v>
      </c>
      <c r="J3530" s="73">
        <v>47374</v>
      </c>
      <c r="K3530" s="69">
        <v>3.2</v>
      </c>
      <c r="L3530" s="68" t="s">
        <v>2609</v>
      </c>
      <c r="M3530" s="71">
        <v>1.1299999999999999E-2</v>
      </c>
      <c r="N3530" t="str">
        <f>_xll.IMDP("BND",D3530,$N$1,A3530)</f>
        <v>은행채</v>
      </c>
      <c r="O3530">
        <f t="shared" si="55"/>
        <v>3.098799E-2</v>
      </c>
    </row>
    <row r="3531" spans="1:15" x14ac:dyDescent="0.3">
      <c r="A3531" s="73">
        <v>46311</v>
      </c>
      <c r="B3531" s="67" t="s">
        <v>2090</v>
      </c>
      <c r="C3531" s="68" t="s">
        <v>2608</v>
      </c>
      <c r="D3531" s="68" t="s">
        <v>791</v>
      </c>
      <c r="E3531" s="67" t="s">
        <v>793</v>
      </c>
      <c r="F3531" s="69">
        <v>3.7360000000000002</v>
      </c>
      <c r="G3531" s="70">
        <v>0.50290000000000001</v>
      </c>
      <c r="H3531" s="70">
        <v>0.37990000000000002</v>
      </c>
      <c r="I3531" s="73">
        <v>45589</v>
      </c>
      <c r="J3531" s="73">
        <v>46501</v>
      </c>
      <c r="K3531" s="69">
        <v>3.21</v>
      </c>
      <c r="L3531" s="68" t="s">
        <v>2609</v>
      </c>
      <c r="M3531" s="71">
        <v>1.1599999999999999E-2</v>
      </c>
      <c r="N3531" t="str">
        <f>_xll.IMDP("BND",D3531,$N$1,A3531)</f>
        <v>은행채</v>
      </c>
      <c r="O3531">
        <f t="shared" si="55"/>
        <v>5.8336400000000002E-3</v>
      </c>
    </row>
    <row r="3532" spans="1:15" x14ac:dyDescent="0.3">
      <c r="A3532" s="73">
        <v>46311</v>
      </c>
      <c r="B3532" s="67" t="s">
        <v>2090</v>
      </c>
      <c r="C3532" s="68" t="s">
        <v>2608</v>
      </c>
      <c r="D3532" s="68" t="s">
        <v>7947</v>
      </c>
      <c r="E3532" s="67" t="s">
        <v>7948</v>
      </c>
      <c r="F3532" s="69">
        <v>4.1050000000000004</v>
      </c>
      <c r="G3532" s="70">
        <v>1.6376999999999999</v>
      </c>
      <c r="H3532" s="70">
        <v>3.1234999999999999</v>
      </c>
      <c r="I3532" s="73">
        <v>45835</v>
      </c>
      <c r="J3532" s="73">
        <v>46931</v>
      </c>
      <c r="K3532" s="69">
        <v>2.68</v>
      </c>
      <c r="L3532" s="68" t="s">
        <v>2609</v>
      </c>
      <c r="M3532" s="71">
        <v>5.0000000000000001E-3</v>
      </c>
      <c r="N3532" t="str">
        <f>_xll.IMDP("BND",D3532,$N$1,A3532)</f>
        <v>은행채</v>
      </c>
      <c r="O3532">
        <f t="shared" si="55"/>
        <v>8.1884999999999996E-3</v>
      </c>
    </row>
    <row r="3533" spans="1:15" x14ac:dyDescent="0.3">
      <c r="A3533" s="73">
        <v>46311</v>
      </c>
      <c r="B3533" s="67" t="s">
        <v>2090</v>
      </c>
      <c r="C3533" s="68" t="s">
        <v>2608</v>
      </c>
      <c r="D3533" s="68" t="s">
        <v>7949</v>
      </c>
      <c r="E3533" s="67" t="s">
        <v>7950</v>
      </c>
      <c r="F3533" s="69">
        <v>4.1020000000000003</v>
      </c>
      <c r="G3533" s="70">
        <v>1.6052</v>
      </c>
      <c r="H3533" s="70">
        <v>3.0154999999999998</v>
      </c>
      <c r="I3533" s="73">
        <v>46008</v>
      </c>
      <c r="J3533" s="73">
        <v>46921</v>
      </c>
      <c r="K3533" s="69">
        <v>3.11</v>
      </c>
      <c r="L3533" s="68" t="s">
        <v>2609</v>
      </c>
      <c r="M3533" s="71">
        <v>9.1000000000000004E-3</v>
      </c>
      <c r="N3533" t="str">
        <f>_xll.IMDP("BND",D3533,$N$1,A3533)</f>
        <v>은행채</v>
      </c>
      <c r="O3533">
        <f t="shared" si="55"/>
        <v>1.460732E-2</v>
      </c>
    </row>
    <row r="3534" spans="1:15" x14ac:dyDescent="0.3">
      <c r="A3534" s="73">
        <v>46311</v>
      </c>
      <c r="B3534" s="67" t="s">
        <v>2090</v>
      </c>
      <c r="C3534" s="68" t="s">
        <v>2608</v>
      </c>
      <c r="D3534" s="68" t="s">
        <v>7951</v>
      </c>
      <c r="E3534" s="67" t="s">
        <v>7952</v>
      </c>
      <c r="F3534" s="69">
        <v>4.157</v>
      </c>
      <c r="G3534" s="70">
        <v>2.3209</v>
      </c>
      <c r="H3534" s="70">
        <v>6.1288</v>
      </c>
      <c r="I3534" s="73">
        <v>46191</v>
      </c>
      <c r="J3534" s="73">
        <v>47211</v>
      </c>
      <c r="K3534" s="69">
        <v>4.03</v>
      </c>
      <c r="L3534" s="68" t="s">
        <v>2609</v>
      </c>
      <c r="M3534" s="71">
        <v>1.8499999999999999E-2</v>
      </c>
      <c r="N3534" t="str">
        <f>_xll.IMDP("BND",D3534,$N$1,A3534)</f>
        <v>은행채</v>
      </c>
      <c r="O3534">
        <f t="shared" si="55"/>
        <v>4.293665E-2</v>
      </c>
    </row>
    <row r="3535" spans="1:15" x14ac:dyDescent="0.3">
      <c r="A3535" s="73">
        <v>46311</v>
      </c>
      <c r="B3535" s="67" t="s">
        <v>2090</v>
      </c>
      <c r="C3535" s="68" t="s">
        <v>2608</v>
      </c>
      <c r="D3535" s="68" t="s">
        <v>14238</v>
      </c>
      <c r="E3535" s="67" t="s">
        <v>14239</v>
      </c>
      <c r="F3535" s="69">
        <v>3.9260000000000002</v>
      </c>
      <c r="G3535" s="70">
        <v>0.71160000000000001</v>
      </c>
      <c r="H3535" s="70">
        <v>0.68530000000000002</v>
      </c>
      <c r="I3535" s="73">
        <v>46213</v>
      </c>
      <c r="J3535" s="73">
        <v>46578</v>
      </c>
      <c r="K3535" s="69">
        <v>3.77</v>
      </c>
      <c r="L3535" s="68" t="s">
        <v>2609</v>
      </c>
      <c r="M3535" s="71">
        <v>7.9000000000000008E-3</v>
      </c>
      <c r="N3535" t="str">
        <f>_xll.IMDP("BND",D3535,$N$1,A3535)</f>
        <v>은행채</v>
      </c>
      <c r="O3535">
        <f t="shared" si="55"/>
        <v>5.6216400000000007E-3</v>
      </c>
    </row>
    <row r="3536" spans="1:15" x14ac:dyDescent="0.3">
      <c r="A3536" s="73">
        <v>46311</v>
      </c>
      <c r="B3536" s="67" t="s">
        <v>2090</v>
      </c>
      <c r="C3536" s="68" t="s">
        <v>2608</v>
      </c>
      <c r="D3536" s="68" t="s">
        <v>15127</v>
      </c>
      <c r="E3536" s="67" t="s">
        <v>15128</v>
      </c>
      <c r="F3536" s="69">
        <v>3.976</v>
      </c>
      <c r="G3536" s="70">
        <v>0.83640000000000003</v>
      </c>
      <c r="H3536" s="70">
        <v>0.91449999999999998</v>
      </c>
      <c r="I3536" s="73">
        <v>46262</v>
      </c>
      <c r="J3536" s="73">
        <v>46627</v>
      </c>
      <c r="K3536" s="69">
        <v>3.77</v>
      </c>
      <c r="L3536" s="68" t="s">
        <v>2609</v>
      </c>
      <c r="M3536" s="71">
        <v>5.1000000000000004E-3</v>
      </c>
      <c r="N3536" t="str">
        <f>_xll.IMDP("BND",D3536,$N$1,A3536)</f>
        <v>은행채</v>
      </c>
      <c r="O3536">
        <f t="shared" si="55"/>
        <v>4.2656400000000002E-3</v>
      </c>
    </row>
    <row r="3537" spans="1:15" x14ac:dyDescent="0.3">
      <c r="A3537" s="73">
        <v>46311</v>
      </c>
      <c r="B3537" s="67" t="s">
        <v>2090</v>
      </c>
      <c r="C3537" s="68" t="s">
        <v>2608</v>
      </c>
      <c r="D3537" s="68" t="s">
        <v>7953</v>
      </c>
      <c r="E3537" s="67" t="s">
        <v>7954</v>
      </c>
      <c r="F3537" s="69">
        <v>3.6709999999999998</v>
      </c>
      <c r="G3537" s="70">
        <v>0.43059999999999998</v>
      </c>
      <c r="H3537" s="70">
        <v>0.29270000000000002</v>
      </c>
      <c r="I3537" s="73">
        <v>45377</v>
      </c>
      <c r="J3537" s="73">
        <v>46472</v>
      </c>
      <c r="K3537" s="69">
        <v>3.57</v>
      </c>
      <c r="L3537" s="68" t="s">
        <v>2609</v>
      </c>
      <c r="M3537" s="71">
        <v>9.2999999999999992E-3</v>
      </c>
      <c r="N3537" t="str">
        <f>_xll.IMDP("BND",D3537,$N$1,A3537)</f>
        <v>은행채</v>
      </c>
      <c r="O3537">
        <f t="shared" si="55"/>
        <v>4.0045799999999998E-3</v>
      </c>
    </row>
    <row r="3538" spans="1:15" x14ac:dyDescent="0.3">
      <c r="A3538" s="73">
        <v>46311</v>
      </c>
      <c r="B3538" s="67" t="s">
        <v>2090</v>
      </c>
      <c r="C3538" s="68" t="s">
        <v>2608</v>
      </c>
      <c r="D3538" s="68" t="s">
        <v>761</v>
      </c>
      <c r="E3538" s="67" t="s">
        <v>763</v>
      </c>
      <c r="F3538" s="69">
        <v>3.7330000000000001</v>
      </c>
      <c r="G3538" s="70">
        <v>0.49930000000000002</v>
      </c>
      <c r="H3538" s="70">
        <v>0.37580000000000002</v>
      </c>
      <c r="I3538" s="73">
        <v>45405</v>
      </c>
      <c r="J3538" s="73">
        <v>46500</v>
      </c>
      <c r="K3538" s="69">
        <v>3.73</v>
      </c>
      <c r="L3538" s="68" t="s">
        <v>2609</v>
      </c>
      <c r="M3538" s="71">
        <v>1.26E-2</v>
      </c>
      <c r="N3538" t="str">
        <f>_xll.IMDP("BND",D3538,$N$1,A3538)</f>
        <v>은행채</v>
      </c>
      <c r="O3538">
        <f t="shared" si="55"/>
        <v>6.2911800000000004E-3</v>
      </c>
    </row>
    <row r="3539" spans="1:15" x14ac:dyDescent="0.3">
      <c r="A3539" s="73">
        <v>46311</v>
      </c>
      <c r="B3539" s="67" t="s">
        <v>2090</v>
      </c>
      <c r="C3539" s="68" t="s">
        <v>2608</v>
      </c>
      <c r="D3539" s="68" t="s">
        <v>7955</v>
      </c>
      <c r="E3539" s="67" t="s">
        <v>7956</v>
      </c>
      <c r="F3539" s="69">
        <v>4.1719999999999997</v>
      </c>
      <c r="G3539" s="70">
        <v>2.4588999999999999</v>
      </c>
      <c r="H3539" s="70">
        <v>6.85</v>
      </c>
      <c r="I3539" s="73">
        <v>45439</v>
      </c>
      <c r="J3539" s="73">
        <v>47265</v>
      </c>
      <c r="K3539" s="69">
        <v>3.63</v>
      </c>
      <c r="L3539" s="68" t="s">
        <v>2609</v>
      </c>
      <c r="M3539" s="71">
        <v>5.1000000000000004E-3</v>
      </c>
      <c r="N3539" t="str">
        <f>_xll.IMDP("BND",D3539,$N$1,A3539)</f>
        <v>은행채</v>
      </c>
      <c r="O3539">
        <f t="shared" si="55"/>
        <v>1.254039E-2</v>
      </c>
    </row>
    <row r="3540" spans="1:15" x14ac:dyDescent="0.3">
      <c r="A3540" s="73">
        <v>46311</v>
      </c>
      <c r="B3540" s="67" t="s">
        <v>2090</v>
      </c>
      <c r="C3540" s="68" t="s">
        <v>2608</v>
      </c>
      <c r="D3540" s="68" t="s">
        <v>1769</v>
      </c>
      <c r="E3540" s="67" t="s">
        <v>1770</v>
      </c>
      <c r="F3540" s="69">
        <v>4.1840000000000002</v>
      </c>
      <c r="G3540" s="70">
        <v>2.5421</v>
      </c>
      <c r="H3540" s="70">
        <v>7.2775999999999996</v>
      </c>
      <c r="I3540" s="73">
        <v>45468</v>
      </c>
      <c r="J3540" s="73">
        <v>47294</v>
      </c>
      <c r="K3540" s="69">
        <v>3.43</v>
      </c>
      <c r="L3540" s="68" t="s">
        <v>2609</v>
      </c>
      <c r="M3540" s="71">
        <v>1.09E-2</v>
      </c>
      <c r="N3540" t="str">
        <f>_xll.IMDP("BND",D3540,$N$1,A3540)</f>
        <v>은행채</v>
      </c>
      <c r="O3540">
        <f t="shared" si="55"/>
        <v>2.770889E-2</v>
      </c>
    </row>
    <row r="3541" spans="1:15" x14ac:dyDescent="0.3">
      <c r="A3541" s="73">
        <v>46311</v>
      </c>
      <c r="B3541" s="67" t="s">
        <v>2090</v>
      </c>
      <c r="C3541" s="68" t="s">
        <v>2608</v>
      </c>
      <c r="D3541" s="68" t="s">
        <v>7957</v>
      </c>
      <c r="E3541" s="67" t="s">
        <v>7958</v>
      </c>
      <c r="F3541" s="69">
        <v>3.9950000000000001</v>
      </c>
      <c r="G3541" s="70">
        <v>0.89690000000000003</v>
      </c>
      <c r="H3541" s="70">
        <v>1.0329999999999999</v>
      </c>
      <c r="I3541" s="73">
        <v>45554</v>
      </c>
      <c r="J3541" s="73">
        <v>46649</v>
      </c>
      <c r="K3541" s="69">
        <v>3.16</v>
      </c>
      <c r="L3541" s="68" t="s">
        <v>2609</v>
      </c>
      <c r="M3541" s="71">
        <v>9.1999999999999998E-3</v>
      </c>
      <c r="N3541" t="str">
        <f>_xll.IMDP("BND",D3541,$N$1,A3541)</f>
        <v>은행채</v>
      </c>
      <c r="O3541">
        <f t="shared" si="55"/>
        <v>8.2514800000000003E-3</v>
      </c>
    </row>
    <row r="3542" spans="1:15" x14ac:dyDescent="0.3">
      <c r="A3542" s="73">
        <v>46311</v>
      </c>
      <c r="B3542" s="67" t="s">
        <v>2090</v>
      </c>
      <c r="C3542" s="68" t="s">
        <v>2608</v>
      </c>
      <c r="D3542" s="68" t="s">
        <v>7959</v>
      </c>
      <c r="E3542" s="67" t="s">
        <v>7960</v>
      </c>
      <c r="F3542" s="69">
        <v>4.0049999999999999</v>
      </c>
      <c r="G3542" s="70">
        <v>0.99990000000000001</v>
      </c>
      <c r="H3542" s="70">
        <v>1.2616000000000001</v>
      </c>
      <c r="I3542" s="73">
        <v>45595</v>
      </c>
      <c r="J3542" s="73">
        <v>46690</v>
      </c>
      <c r="K3542" s="69">
        <v>3.23</v>
      </c>
      <c r="L3542" s="68" t="s">
        <v>2609</v>
      </c>
      <c r="M3542" s="71">
        <v>6.0000000000000001E-3</v>
      </c>
      <c r="N3542" t="str">
        <f>_xll.IMDP("BND",D3542,$N$1,A3542)</f>
        <v>은행채</v>
      </c>
      <c r="O3542">
        <f t="shared" si="55"/>
        <v>5.9994000000000002E-3</v>
      </c>
    </row>
    <row r="3543" spans="1:15" x14ac:dyDescent="0.3">
      <c r="A3543" s="73">
        <v>46311</v>
      </c>
      <c r="B3543" s="67" t="s">
        <v>2090</v>
      </c>
      <c r="C3543" s="68" t="s">
        <v>2608</v>
      </c>
      <c r="D3543" s="68" t="s">
        <v>7961</v>
      </c>
      <c r="E3543" s="67" t="s">
        <v>7962</v>
      </c>
      <c r="F3543" s="69">
        <v>4.0140000000000002</v>
      </c>
      <c r="G3543" s="70">
        <v>1.0593999999999999</v>
      </c>
      <c r="H3543" s="70">
        <v>1.3987000000000001</v>
      </c>
      <c r="I3543" s="73">
        <v>45617</v>
      </c>
      <c r="J3543" s="73">
        <v>46712</v>
      </c>
      <c r="K3543" s="69">
        <v>3.17</v>
      </c>
      <c r="L3543" s="68" t="s">
        <v>2609</v>
      </c>
      <c r="M3543" s="71">
        <v>5.4999999999999997E-3</v>
      </c>
      <c r="N3543" t="str">
        <f>_xll.IMDP("BND",D3543,$N$1,A3543)</f>
        <v>은행채</v>
      </c>
      <c r="O3543">
        <f t="shared" si="55"/>
        <v>5.8266999999999989E-3</v>
      </c>
    </row>
    <row r="3544" spans="1:15" x14ac:dyDescent="0.3">
      <c r="A3544" s="73">
        <v>46311</v>
      </c>
      <c r="B3544" s="67" t="s">
        <v>2090</v>
      </c>
      <c r="C3544" s="68" t="s">
        <v>2608</v>
      </c>
      <c r="D3544" s="68" t="s">
        <v>7963</v>
      </c>
      <c r="E3544" s="67" t="s">
        <v>7964</v>
      </c>
      <c r="F3544" s="69">
        <v>3.5539999999999998</v>
      </c>
      <c r="G3544" s="70">
        <v>0.34860000000000002</v>
      </c>
      <c r="H3544" s="70">
        <v>0.20830000000000001</v>
      </c>
      <c r="I3544" s="73">
        <v>45895</v>
      </c>
      <c r="J3544" s="73">
        <v>46444</v>
      </c>
      <c r="K3544" s="69">
        <v>2.5499999999999998</v>
      </c>
      <c r="L3544" s="68" t="s">
        <v>2609</v>
      </c>
      <c r="M3544" s="71">
        <v>6.0000000000000001E-3</v>
      </c>
      <c r="N3544" t="str">
        <f>_xll.IMDP("BND",D3544,$N$1,A3544)</f>
        <v>은행채</v>
      </c>
      <c r="O3544">
        <f t="shared" si="55"/>
        <v>2.0916000000000003E-3</v>
      </c>
    </row>
    <row r="3545" spans="1:15" x14ac:dyDescent="0.3">
      <c r="A3545" s="73">
        <v>46311</v>
      </c>
      <c r="B3545" s="67" t="s">
        <v>2090</v>
      </c>
      <c r="C3545" s="68" t="s">
        <v>2608</v>
      </c>
      <c r="D3545" s="68" t="s">
        <v>7965</v>
      </c>
      <c r="E3545" s="67" t="s">
        <v>7966</v>
      </c>
      <c r="F3545" s="69">
        <v>4.1459999999999999</v>
      </c>
      <c r="G3545" s="70">
        <v>2.1389999999999998</v>
      </c>
      <c r="H3545" s="70">
        <v>5.2432999999999996</v>
      </c>
      <c r="I3545" s="73">
        <v>46043</v>
      </c>
      <c r="J3545" s="73">
        <v>47139</v>
      </c>
      <c r="K3545" s="69">
        <v>3.42</v>
      </c>
      <c r="L3545" s="68" t="s">
        <v>2609</v>
      </c>
      <c r="M3545" s="71">
        <v>1.01E-2</v>
      </c>
      <c r="N3545" t="str">
        <f>_xll.IMDP("BND",D3545,$N$1,A3545)</f>
        <v>은행채</v>
      </c>
      <c r="O3545">
        <f t="shared" si="55"/>
        <v>2.1603899999999995E-2</v>
      </c>
    </row>
    <row r="3546" spans="1:15" x14ac:dyDescent="0.3">
      <c r="A3546" s="73">
        <v>46311</v>
      </c>
      <c r="B3546" s="67" t="s">
        <v>2090</v>
      </c>
      <c r="C3546" s="68" t="s">
        <v>2608</v>
      </c>
      <c r="D3546" s="68" t="s">
        <v>14286</v>
      </c>
      <c r="E3546" s="67" t="s">
        <v>14287</v>
      </c>
      <c r="F3546" s="69">
        <v>4.109</v>
      </c>
      <c r="G3546" s="70">
        <v>1.6679999999999999</v>
      </c>
      <c r="H3546" s="70">
        <v>3.2471999999999999</v>
      </c>
      <c r="I3546" s="73">
        <v>46217</v>
      </c>
      <c r="J3546" s="73">
        <v>46948</v>
      </c>
      <c r="K3546" s="69">
        <v>4</v>
      </c>
      <c r="L3546" s="68" t="s">
        <v>2609</v>
      </c>
      <c r="M3546" s="71">
        <v>9.2999999999999992E-3</v>
      </c>
      <c r="N3546" t="str">
        <f>_xll.IMDP("BND",D3546,$N$1,A3546)</f>
        <v>은행채</v>
      </c>
      <c r="O3546">
        <f t="shared" si="55"/>
        <v>1.5512399999999997E-2</v>
      </c>
    </row>
    <row r="3547" spans="1:15" x14ac:dyDescent="0.3">
      <c r="A3547" s="73">
        <v>46311</v>
      </c>
      <c r="B3547" s="67" t="s">
        <v>2090</v>
      </c>
      <c r="C3547" s="68" t="s">
        <v>2608</v>
      </c>
      <c r="D3547" s="68" t="s">
        <v>15129</v>
      </c>
      <c r="E3547" s="67" t="s">
        <v>15130</v>
      </c>
      <c r="F3547" s="69">
        <v>4.0590000000000002</v>
      </c>
      <c r="G3547" s="70">
        <v>1.3093999999999999</v>
      </c>
      <c r="H3547" s="70">
        <v>2.0699000000000001</v>
      </c>
      <c r="I3547" s="73">
        <v>46262</v>
      </c>
      <c r="J3547" s="73">
        <v>46811</v>
      </c>
      <c r="K3547" s="69">
        <v>3.92</v>
      </c>
      <c r="L3547" s="68" t="s">
        <v>2609</v>
      </c>
      <c r="M3547" s="71">
        <v>1.6299999999999999E-2</v>
      </c>
      <c r="N3547" t="str">
        <f>_xll.IMDP("BND",D3547,$N$1,A3547)</f>
        <v>은행채</v>
      </c>
      <c r="O3547">
        <f t="shared" si="55"/>
        <v>2.1343219999999996E-2</v>
      </c>
    </row>
    <row r="3548" spans="1:15" x14ac:dyDescent="0.3">
      <c r="A3548" s="73">
        <v>46311</v>
      </c>
      <c r="B3548" s="67" t="s">
        <v>2090</v>
      </c>
      <c r="C3548" s="68" t="s">
        <v>2608</v>
      </c>
      <c r="D3548" s="68" t="s">
        <v>7967</v>
      </c>
      <c r="E3548" s="67" t="s">
        <v>7968</v>
      </c>
      <c r="F3548" s="69">
        <v>4.1559999999999997</v>
      </c>
      <c r="G3548" s="70">
        <v>2.3172000000000001</v>
      </c>
      <c r="H3548" s="70">
        <v>6.0869</v>
      </c>
      <c r="I3548" s="73">
        <v>45378</v>
      </c>
      <c r="J3548" s="73">
        <v>47204</v>
      </c>
      <c r="K3548" s="69">
        <v>3.58</v>
      </c>
      <c r="L3548" s="68" t="s">
        <v>2609</v>
      </c>
      <c r="M3548" s="71">
        <v>9.1999999999999998E-3</v>
      </c>
      <c r="N3548" t="str">
        <f>_xll.IMDP("BND",D3548,$N$1,A3548)</f>
        <v>은행채</v>
      </c>
      <c r="O3548">
        <f t="shared" si="55"/>
        <v>2.1318240000000002E-2</v>
      </c>
    </row>
    <row r="3549" spans="1:15" x14ac:dyDescent="0.3">
      <c r="A3549" s="73">
        <v>46311</v>
      </c>
      <c r="B3549" s="67" t="s">
        <v>2090</v>
      </c>
      <c r="C3549" s="68" t="s">
        <v>2608</v>
      </c>
      <c r="D3549" s="68" t="s">
        <v>7969</v>
      </c>
      <c r="E3549" s="67" t="s">
        <v>7970</v>
      </c>
      <c r="F3549" s="69">
        <v>3.5619999999999998</v>
      </c>
      <c r="G3549" s="70">
        <v>0.35399999999999998</v>
      </c>
      <c r="H3549" s="70">
        <v>0.21340000000000001</v>
      </c>
      <c r="I3549" s="73">
        <v>45897</v>
      </c>
      <c r="J3549" s="73">
        <v>46446</v>
      </c>
      <c r="K3549" s="69">
        <v>2.5299999999999998</v>
      </c>
      <c r="L3549" s="68" t="s">
        <v>2609</v>
      </c>
      <c r="M3549" s="71">
        <v>4.5999999999999999E-3</v>
      </c>
      <c r="N3549" t="str">
        <f>_xll.IMDP("BND",D3549,$N$1,A3549)</f>
        <v>은행채</v>
      </c>
      <c r="O3549">
        <f t="shared" si="55"/>
        <v>1.6283999999999999E-3</v>
      </c>
    </row>
    <row r="3550" spans="1:15" x14ac:dyDescent="0.3">
      <c r="A3550" s="73">
        <v>46311</v>
      </c>
      <c r="B3550" s="67" t="s">
        <v>2090</v>
      </c>
      <c r="C3550" s="68" t="s">
        <v>2608</v>
      </c>
      <c r="D3550" s="68" t="s">
        <v>14317</v>
      </c>
      <c r="E3550" s="67" t="s">
        <v>14318</v>
      </c>
      <c r="F3550" s="69">
        <v>3.9369999999999998</v>
      </c>
      <c r="G3550" s="70">
        <v>0.72499999999999998</v>
      </c>
      <c r="H3550" s="70">
        <v>0.70799999999999996</v>
      </c>
      <c r="I3550" s="73">
        <v>46218</v>
      </c>
      <c r="J3550" s="73">
        <v>46583</v>
      </c>
      <c r="K3550" s="69">
        <v>3.76</v>
      </c>
      <c r="L3550" s="68" t="s">
        <v>2609</v>
      </c>
      <c r="M3550" s="71">
        <v>6.8999999999999999E-3</v>
      </c>
      <c r="N3550" t="str">
        <f>_xll.IMDP("BND",D3550,$N$1,A3550)</f>
        <v>은행채</v>
      </c>
      <c r="O3550">
        <f t="shared" si="55"/>
        <v>5.0025E-3</v>
      </c>
    </row>
    <row r="3551" spans="1:15" x14ac:dyDescent="0.3">
      <c r="A3551" s="73">
        <v>46311</v>
      </c>
      <c r="B3551" s="67" t="s">
        <v>2090</v>
      </c>
      <c r="C3551" s="68" t="s">
        <v>2608</v>
      </c>
      <c r="D3551" s="68" t="s">
        <v>7971</v>
      </c>
      <c r="E3551" s="67" t="s">
        <v>7972</v>
      </c>
      <c r="F3551" s="69">
        <v>4.0890000000000004</v>
      </c>
      <c r="G3551" s="70">
        <v>1.5165999999999999</v>
      </c>
      <c r="H3551" s="70">
        <v>2.7258</v>
      </c>
      <c r="I3551" s="73">
        <v>45064</v>
      </c>
      <c r="J3551" s="73">
        <v>46891</v>
      </c>
      <c r="K3551" s="69">
        <v>3.85</v>
      </c>
      <c r="L3551" s="68" t="s">
        <v>2609</v>
      </c>
      <c r="M3551" s="71">
        <v>7.9000000000000008E-3</v>
      </c>
      <c r="N3551" t="str">
        <f>_xll.IMDP("BND",D3551,$N$1,A3551)</f>
        <v>은행채</v>
      </c>
      <c r="O3551">
        <f t="shared" si="55"/>
        <v>1.1981140000000001E-2</v>
      </c>
    </row>
    <row r="3552" spans="1:15" x14ac:dyDescent="0.3">
      <c r="A3552" s="73">
        <v>46311</v>
      </c>
      <c r="B3552" s="67" t="s">
        <v>2090</v>
      </c>
      <c r="C3552" s="68" t="s">
        <v>2608</v>
      </c>
      <c r="D3552" s="68" t="s">
        <v>7973</v>
      </c>
      <c r="E3552" s="67" t="s">
        <v>7974</v>
      </c>
      <c r="F3552" s="69">
        <v>4.1470000000000002</v>
      </c>
      <c r="G3552" s="70">
        <v>2.1587999999999998</v>
      </c>
      <c r="H3552" s="70">
        <v>5.3319999999999999</v>
      </c>
      <c r="I3552" s="73">
        <v>46050</v>
      </c>
      <c r="J3552" s="73">
        <v>47146</v>
      </c>
      <c r="K3552" s="69">
        <v>3.38</v>
      </c>
      <c r="L3552" s="68" t="s">
        <v>2609</v>
      </c>
      <c r="M3552" s="71">
        <v>2.8E-3</v>
      </c>
      <c r="N3552" t="str">
        <f>_xll.IMDP("BND",D3552,$N$1,A3552)</f>
        <v>은행채</v>
      </c>
      <c r="O3552">
        <f t="shared" si="55"/>
        <v>6.0446399999999996E-3</v>
      </c>
    </row>
    <row r="3553" spans="1:15" x14ac:dyDescent="0.3">
      <c r="A3553" s="73">
        <v>46311</v>
      </c>
      <c r="B3553" s="67" t="s">
        <v>2090</v>
      </c>
      <c r="C3553" s="68" t="s">
        <v>2608</v>
      </c>
      <c r="D3553" s="68" t="s">
        <v>13970</v>
      </c>
      <c r="E3553" s="67" t="s">
        <v>13971</v>
      </c>
      <c r="F3553" s="69">
        <v>4.0819999999999999</v>
      </c>
      <c r="G3553" s="70">
        <v>1.4858</v>
      </c>
      <c r="H3553" s="70">
        <v>2.6147999999999998</v>
      </c>
      <c r="I3553" s="73">
        <v>46198</v>
      </c>
      <c r="J3553" s="73">
        <v>46877</v>
      </c>
      <c r="K3553" s="69">
        <v>3.97</v>
      </c>
      <c r="L3553" s="68" t="s">
        <v>2609</v>
      </c>
      <c r="M3553" s="71">
        <v>2.3199999999999998E-2</v>
      </c>
      <c r="N3553" t="str">
        <f>_xll.IMDP("BND",D3553,$N$1,A3553)</f>
        <v>은행채</v>
      </c>
      <c r="O3553">
        <f t="shared" si="55"/>
        <v>3.4470559999999997E-2</v>
      </c>
    </row>
    <row r="3554" spans="1:15" x14ac:dyDescent="0.3">
      <c r="A3554" s="73">
        <v>46311</v>
      </c>
      <c r="B3554" s="67" t="s">
        <v>2090</v>
      </c>
      <c r="C3554" s="68" t="s">
        <v>2608</v>
      </c>
      <c r="D3554" s="68" t="s">
        <v>14363</v>
      </c>
      <c r="E3554" s="67" t="s">
        <v>14364</v>
      </c>
      <c r="F3554" s="69">
        <v>3.9430000000000001</v>
      </c>
      <c r="G3554" s="70">
        <v>0.73440000000000005</v>
      </c>
      <c r="H3554" s="70">
        <v>0.7288</v>
      </c>
      <c r="I3554" s="73">
        <v>46224</v>
      </c>
      <c r="J3554" s="73">
        <v>46589</v>
      </c>
      <c r="K3554" s="69">
        <v>3.74</v>
      </c>
      <c r="L3554" s="68" t="s">
        <v>2609</v>
      </c>
      <c r="M3554" s="71">
        <v>7.9000000000000008E-3</v>
      </c>
      <c r="N3554" t="str">
        <f>_xll.IMDP("BND",D3554,$N$1,A3554)</f>
        <v>은행채</v>
      </c>
      <c r="O3554">
        <f t="shared" si="55"/>
        <v>5.8017600000000013E-3</v>
      </c>
    </row>
    <row r="3555" spans="1:15" x14ac:dyDescent="0.3">
      <c r="A3555" s="73">
        <v>46311</v>
      </c>
      <c r="B3555" s="67" t="s">
        <v>2090</v>
      </c>
      <c r="C3555" s="68" t="s">
        <v>2608</v>
      </c>
      <c r="D3555" s="68" t="s">
        <v>7975</v>
      </c>
      <c r="E3555" s="67" t="s">
        <v>7976</v>
      </c>
      <c r="F3555" s="69">
        <v>4.2130000000000001</v>
      </c>
      <c r="G3555" s="70">
        <v>2.7746</v>
      </c>
      <c r="H3555" s="70">
        <v>8.6150000000000002</v>
      </c>
      <c r="I3555" s="73">
        <v>45560</v>
      </c>
      <c r="J3555" s="73">
        <v>47386</v>
      </c>
      <c r="K3555" s="69">
        <v>3.21</v>
      </c>
      <c r="L3555" s="68" t="s">
        <v>2609</v>
      </c>
      <c r="M3555" s="71">
        <v>4.4999999999999997E-3</v>
      </c>
      <c r="N3555" t="str">
        <f>_xll.IMDP("BND",D3555,$N$1,A3555)</f>
        <v>은행채</v>
      </c>
      <c r="O3555">
        <f t="shared" si="55"/>
        <v>1.2485699999999999E-2</v>
      </c>
    </row>
    <row r="3556" spans="1:15" x14ac:dyDescent="0.3">
      <c r="A3556" s="73">
        <v>46311</v>
      </c>
      <c r="B3556" s="67" t="s">
        <v>2090</v>
      </c>
      <c r="C3556" s="68" t="s">
        <v>2608</v>
      </c>
      <c r="D3556" s="68" t="s">
        <v>7977</v>
      </c>
      <c r="E3556" s="67" t="s">
        <v>7978</v>
      </c>
      <c r="F3556" s="69">
        <v>4.0129999999999999</v>
      </c>
      <c r="G3556" s="70">
        <v>1.052</v>
      </c>
      <c r="H3556" s="70">
        <v>1.3807</v>
      </c>
      <c r="I3556" s="73">
        <v>45979</v>
      </c>
      <c r="J3556" s="73">
        <v>46709</v>
      </c>
      <c r="K3556" s="69">
        <v>3.06</v>
      </c>
      <c r="L3556" s="68" t="s">
        <v>2609</v>
      </c>
      <c r="M3556" s="71">
        <v>1.4800000000000001E-2</v>
      </c>
      <c r="N3556" t="str">
        <f>_xll.IMDP("BND",D3556,$N$1,A3556)</f>
        <v>은행채</v>
      </c>
      <c r="O3556">
        <f t="shared" si="55"/>
        <v>1.5569600000000001E-2</v>
      </c>
    </row>
    <row r="3557" spans="1:15" x14ac:dyDescent="0.3">
      <c r="A3557" s="73">
        <v>46311</v>
      </c>
      <c r="B3557" s="67" t="s">
        <v>2090</v>
      </c>
      <c r="C3557" s="68" t="s">
        <v>2608</v>
      </c>
      <c r="D3557" s="68" t="s">
        <v>14424</v>
      </c>
      <c r="E3557" s="67" t="s">
        <v>14425</v>
      </c>
      <c r="F3557" s="69">
        <v>4.1929999999999996</v>
      </c>
      <c r="G3557" s="70">
        <v>2.5666000000000002</v>
      </c>
      <c r="H3557" s="70">
        <v>7.5122</v>
      </c>
      <c r="I3557" s="73">
        <v>46226</v>
      </c>
      <c r="J3557" s="73">
        <v>47322</v>
      </c>
      <c r="K3557" s="69">
        <v>4.25</v>
      </c>
      <c r="L3557" s="68" t="s">
        <v>2609</v>
      </c>
      <c r="M3557" s="71">
        <v>2.3400000000000001E-2</v>
      </c>
      <c r="N3557" t="str">
        <f>_xll.IMDP("BND",D3557,$N$1,A3557)</f>
        <v>은행채</v>
      </c>
      <c r="O3557">
        <f t="shared" si="55"/>
        <v>6.0058440000000005E-2</v>
      </c>
    </row>
    <row r="3558" spans="1:15" x14ac:dyDescent="0.3">
      <c r="A3558" s="73">
        <v>46311</v>
      </c>
      <c r="B3558" s="67" t="s">
        <v>2090</v>
      </c>
      <c r="C3558" s="68" t="s">
        <v>2608</v>
      </c>
      <c r="D3558" s="68" t="s">
        <v>14591</v>
      </c>
      <c r="E3558" s="67" t="s">
        <v>14592</v>
      </c>
      <c r="F3558" s="69">
        <v>3.95</v>
      </c>
      <c r="G3558" s="70">
        <v>0.75609999999999999</v>
      </c>
      <c r="H3558" s="70">
        <v>0.76639999999999997</v>
      </c>
      <c r="I3558" s="73">
        <v>46232</v>
      </c>
      <c r="J3558" s="73">
        <v>46597</v>
      </c>
      <c r="K3558" s="69">
        <v>3.69</v>
      </c>
      <c r="L3558" s="68" t="s">
        <v>2609</v>
      </c>
      <c r="M3558" s="71">
        <v>4.7000000000000002E-3</v>
      </c>
      <c r="N3558" t="str">
        <f>_xll.IMDP("BND",D3558,$N$1,A3558)</f>
        <v>은행채</v>
      </c>
      <c r="O3558">
        <f t="shared" si="55"/>
        <v>3.5536700000000001E-3</v>
      </c>
    </row>
    <row r="3559" spans="1:15" x14ac:dyDescent="0.3">
      <c r="A3559" s="73">
        <v>46311</v>
      </c>
      <c r="B3559" s="67" t="s">
        <v>2090</v>
      </c>
      <c r="C3559" s="68" t="s">
        <v>2608</v>
      </c>
      <c r="D3559" s="68" t="s">
        <v>7979</v>
      </c>
      <c r="E3559" s="67" t="s">
        <v>7980</v>
      </c>
      <c r="F3559" s="69">
        <v>3.996</v>
      </c>
      <c r="G3559" s="70">
        <v>0.89780000000000004</v>
      </c>
      <c r="H3559" s="70">
        <v>1.0373000000000001</v>
      </c>
      <c r="I3559" s="73">
        <v>45190</v>
      </c>
      <c r="J3559" s="73">
        <v>46651</v>
      </c>
      <c r="K3559" s="69">
        <v>4.45</v>
      </c>
      <c r="L3559" s="68" t="s">
        <v>2609</v>
      </c>
      <c r="M3559" s="71">
        <v>4.7000000000000002E-3</v>
      </c>
      <c r="N3559" t="str">
        <f>_xll.IMDP("BND",D3559,$N$1,A3559)</f>
        <v>은행채</v>
      </c>
      <c r="O3559">
        <f t="shared" si="55"/>
        <v>4.2196600000000001E-3</v>
      </c>
    </row>
    <row r="3560" spans="1:15" x14ac:dyDescent="0.3">
      <c r="A3560" s="73">
        <v>46311</v>
      </c>
      <c r="B3560" s="67" t="s">
        <v>2090</v>
      </c>
      <c r="C3560" s="68" t="s">
        <v>2608</v>
      </c>
      <c r="D3560" s="68" t="s">
        <v>7981</v>
      </c>
      <c r="E3560" s="67" t="s">
        <v>7982</v>
      </c>
      <c r="F3560" s="69">
        <v>3.8050000000000002</v>
      </c>
      <c r="G3560" s="70">
        <v>0.57330000000000003</v>
      </c>
      <c r="H3560" s="70">
        <v>0.47289999999999999</v>
      </c>
      <c r="I3560" s="73">
        <v>45980</v>
      </c>
      <c r="J3560" s="73">
        <v>46526</v>
      </c>
      <c r="K3560" s="69">
        <v>2.93</v>
      </c>
      <c r="L3560" s="68" t="s">
        <v>2609</v>
      </c>
      <c r="M3560" s="71">
        <v>3.2000000000000002E-3</v>
      </c>
      <c r="N3560" t="str">
        <f>_xll.IMDP("BND",D3560,$N$1,A3560)</f>
        <v>은행채</v>
      </c>
      <c r="O3560">
        <f t="shared" si="55"/>
        <v>1.8345600000000003E-3</v>
      </c>
    </row>
    <row r="3561" spans="1:15" x14ac:dyDescent="0.3">
      <c r="A3561" s="73">
        <v>46311</v>
      </c>
      <c r="B3561" s="67" t="s">
        <v>2090</v>
      </c>
      <c r="C3561" s="68" t="s">
        <v>2811</v>
      </c>
      <c r="D3561" s="68" t="s">
        <v>1901</v>
      </c>
      <c r="E3561" s="67" t="s">
        <v>7983</v>
      </c>
      <c r="F3561" s="69">
        <v>3.6139999999999999</v>
      </c>
      <c r="G3561" s="70">
        <v>0.37219999999999998</v>
      </c>
      <c r="H3561" s="70">
        <v>0.23089999999999999</v>
      </c>
      <c r="I3561" s="73">
        <v>43894</v>
      </c>
      <c r="J3561" s="73">
        <v>46450</v>
      </c>
      <c r="K3561" s="69">
        <v>1.36</v>
      </c>
      <c r="L3561" s="68" t="s">
        <v>2609</v>
      </c>
      <c r="M3561" s="71">
        <v>6.4000000000000003E-3</v>
      </c>
      <c r="N3561" t="str">
        <f>_xll.IMDP("BND",D3561,$N$1,A3561)</f>
        <v>공사공단채 기타</v>
      </c>
      <c r="O3561">
        <f t="shared" si="55"/>
        <v>2.38208E-3</v>
      </c>
    </row>
    <row r="3562" spans="1:15" x14ac:dyDescent="0.3">
      <c r="A3562" s="73">
        <v>46311</v>
      </c>
      <c r="B3562" s="67" t="s">
        <v>2090</v>
      </c>
      <c r="C3562" s="68" t="s">
        <v>2811</v>
      </c>
      <c r="D3562" s="68" t="s">
        <v>7984</v>
      </c>
      <c r="E3562" s="67" t="s">
        <v>7985</v>
      </c>
      <c r="F3562" s="69">
        <v>4.008</v>
      </c>
      <c r="G3562" s="70">
        <v>0.8619</v>
      </c>
      <c r="H3562" s="70">
        <v>0.95950000000000002</v>
      </c>
      <c r="I3562" s="73">
        <v>44078</v>
      </c>
      <c r="J3562" s="73">
        <v>46634</v>
      </c>
      <c r="K3562" s="69">
        <v>1.54</v>
      </c>
      <c r="L3562" s="68" t="s">
        <v>2609</v>
      </c>
      <c r="M3562" s="71">
        <v>5.8999999999999999E-3</v>
      </c>
      <c r="N3562" t="str">
        <f>_xll.IMDP("BND",D3562,$N$1,A3562)</f>
        <v>공사공단채 기타</v>
      </c>
      <c r="O3562">
        <f t="shared" si="55"/>
        <v>5.0852099999999997E-3</v>
      </c>
    </row>
    <row r="3563" spans="1:15" x14ac:dyDescent="0.3">
      <c r="A3563" s="73">
        <v>46311</v>
      </c>
      <c r="B3563" s="67" t="s">
        <v>2090</v>
      </c>
      <c r="C3563" s="68" t="s">
        <v>2811</v>
      </c>
      <c r="D3563" s="68" t="s">
        <v>773</v>
      </c>
      <c r="E3563" s="67" t="s">
        <v>775</v>
      </c>
      <c r="F3563" s="69">
        <v>3.5640000000000001</v>
      </c>
      <c r="G3563" s="70">
        <v>0.33169999999999999</v>
      </c>
      <c r="H3563" s="70">
        <v>0.1928</v>
      </c>
      <c r="I3563" s="73">
        <v>45342</v>
      </c>
      <c r="J3563" s="73">
        <v>46438</v>
      </c>
      <c r="K3563" s="69">
        <v>3.68</v>
      </c>
      <c r="L3563" s="68" t="s">
        <v>2609</v>
      </c>
      <c r="M3563" s="71">
        <v>1.6799999999999999E-2</v>
      </c>
      <c r="N3563" t="str">
        <f>_xll.IMDP("BND",D3563,$N$1,A3563)</f>
        <v>공사공단채 기타</v>
      </c>
      <c r="O3563">
        <f t="shared" si="55"/>
        <v>5.5725599999999998E-3</v>
      </c>
    </row>
    <row r="3564" spans="1:15" x14ac:dyDescent="0.3">
      <c r="A3564" s="73">
        <v>46311</v>
      </c>
      <c r="B3564" s="67" t="s">
        <v>2090</v>
      </c>
      <c r="C3564" s="68" t="s">
        <v>2811</v>
      </c>
      <c r="D3564" s="68" t="s">
        <v>7986</v>
      </c>
      <c r="E3564" s="67" t="s">
        <v>7987</v>
      </c>
      <c r="F3564" s="69">
        <v>3.66</v>
      </c>
      <c r="G3564" s="70">
        <v>0.39800000000000002</v>
      </c>
      <c r="H3564" s="70">
        <v>0.25750000000000001</v>
      </c>
      <c r="I3564" s="73">
        <v>45365</v>
      </c>
      <c r="J3564" s="73">
        <v>46460</v>
      </c>
      <c r="K3564" s="69">
        <v>3.54</v>
      </c>
      <c r="L3564" s="68" t="s">
        <v>2609</v>
      </c>
      <c r="M3564" s="71">
        <v>9.2999999999999992E-3</v>
      </c>
      <c r="N3564" t="str">
        <f>_xll.IMDP("BND",D3564,$N$1,A3564)</f>
        <v>공사공단채 기타</v>
      </c>
      <c r="O3564">
        <f t="shared" si="55"/>
        <v>3.7014000000000001E-3</v>
      </c>
    </row>
    <row r="3565" spans="1:15" x14ac:dyDescent="0.3">
      <c r="A3565" s="73">
        <v>46311</v>
      </c>
      <c r="B3565" s="67" t="s">
        <v>2090</v>
      </c>
      <c r="C3565" s="68" t="s">
        <v>2811</v>
      </c>
      <c r="D3565" s="68" t="s">
        <v>7988</v>
      </c>
      <c r="E3565" s="67" t="s">
        <v>7989</v>
      </c>
      <c r="F3565" s="69">
        <v>3.843</v>
      </c>
      <c r="G3565" s="70">
        <v>0.5585</v>
      </c>
      <c r="H3565" s="70">
        <v>0.45290000000000002</v>
      </c>
      <c r="I3565" s="73">
        <v>45426</v>
      </c>
      <c r="J3565" s="73">
        <v>46521</v>
      </c>
      <c r="K3565" s="69">
        <v>3.67</v>
      </c>
      <c r="L3565" s="68" t="s">
        <v>2609</v>
      </c>
      <c r="M3565" s="71">
        <v>1.4E-2</v>
      </c>
      <c r="N3565" t="str">
        <f>_xll.IMDP("BND",D3565,$N$1,A3565)</f>
        <v>공사공단채 기타</v>
      </c>
      <c r="O3565">
        <f t="shared" si="55"/>
        <v>7.8189999999999996E-3</v>
      </c>
    </row>
    <row r="3566" spans="1:15" x14ac:dyDescent="0.3">
      <c r="A3566" s="73">
        <v>46311</v>
      </c>
      <c r="B3566" s="67" t="s">
        <v>2090</v>
      </c>
      <c r="C3566" s="68" t="s">
        <v>2811</v>
      </c>
      <c r="D3566" s="68" t="s">
        <v>7990</v>
      </c>
      <c r="E3566" s="67" t="s">
        <v>7991</v>
      </c>
      <c r="F3566" s="69">
        <v>3.9670000000000001</v>
      </c>
      <c r="G3566" s="70">
        <v>0.7097</v>
      </c>
      <c r="H3566" s="70">
        <v>0.68179999999999996</v>
      </c>
      <c r="I3566" s="73">
        <v>45482</v>
      </c>
      <c r="J3566" s="73">
        <v>46577</v>
      </c>
      <c r="K3566" s="69">
        <v>3.28</v>
      </c>
      <c r="L3566" s="68" t="s">
        <v>2609</v>
      </c>
      <c r="M3566" s="71">
        <v>9.1999999999999998E-3</v>
      </c>
      <c r="N3566" t="str">
        <f>_xll.IMDP("BND",D3566,$N$1,A3566)</f>
        <v>공사공단채 기타</v>
      </c>
      <c r="O3566">
        <f t="shared" si="55"/>
        <v>6.5292399999999995E-3</v>
      </c>
    </row>
    <row r="3567" spans="1:15" x14ac:dyDescent="0.3">
      <c r="A3567" s="73">
        <v>46311</v>
      </c>
      <c r="B3567" s="67" t="s">
        <v>2090</v>
      </c>
      <c r="C3567" s="68" t="s">
        <v>2811</v>
      </c>
      <c r="D3567" s="68" t="s">
        <v>7992</v>
      </c>
      <c r="E3567" s="67" t="s">
        <v>7993</v>
      </c>
      <c r="F3567" s="69">
        <v>3.9950000000000001</v>
      </c>
      <c r="G3567" s="70">
        <v>0.78480000000000005</v>
      </c>
      <c r="H3567" s="70">
        <v>0.81669999999999998</v>
      </c>
      <c r="I3567" s="73">
        <v>45512</v>
      </c>
      <c r="J3567" s="73">
        <v>46607</v>
      </c>
      <c r="K3567" s="69">
        <v>3.16</v>
      </c>
      <c r="L3567" s="68" t="s">
        <v>2609</v>
      </c>
      <c r="M3567" s="71">
        <v>8.3000000000000001E-3</v>
      </c>
      <c r="N3567" t="str">
        <f>_xll.IMDP("BND",D3567,$N$1,A3567)</f>
        <v>공사공단채 기타</v>
      </c>
      <c r="O3567">
        <f t="shared" si="55"/>
        <v>6.5138400000000008E-3</v>
      </c>
    </row>
    <row r="3568" spans="1:15" x14ac:dyDescent="0.3">
      <c r="A3568" s="73">
        <v>46311</v>
      </c>
      <c r="B3568" s="67" t="s">
        <v>2090</v>
      </c>
      <c r="C3568" s="68" t="s">
        <v>2811</v>
      </c>
      <c r="D3568" s="68" t="s">
        <v>7994</v>
      </c>
      <c r="E3568" s="67" t="s">
        <v>7995</v>
      </c>
      <c r="F3568" s="69">
        <v>4.0119999999999996</v>
      </c>
      <c r="G3568" s="70">
        <v>0.87780000000000002</v>
      </c>
      <c r="H3568" s="70">
        <v>0.99439999999999995</v>
      </c>
      <c r="I3568" s="73">
        <v>45547</v>
      </c>
      <c r="J3568" s="73">
        <v>46642</v>
      </c>
      <c r="K3568" s="69">
        <v>3.16</v>
      </c>
      <c r="L3568" s="68" t="s">
        <v>2609</v>
      </c>
      <c r="M3568" s="71">
        <v>9.1999999999999998E-3</v>
      </c>
      <c r="N3568" t="str">
        <f>_xll.IMDP("BND",D3568,$N$1,A3568)</f>
        <v>공사공단채 기타</v>
      </c>
      <c r="O3568">
        <f t="shared" si="55"/>
        <v>8.0757599999999995E-3</v>
      </c>
    </row>
    <row r="3569" spans="1:15" x14ac:dyDescent="0.3">
      <c r="A3569" s="73">
        <v>46311</v>
      </c>
      <c r="B3569" s="67" t="s">
        <v>2090</v>
      </c>
      <c r="C3569" s="68" t="s">
        <v>2811</v>
      </c>
      <c r="D3569" s="68" t="s">
        <v>7996</v>
      </c>
      <c r="E3569" s="67" t="s">
        <v>7997</v>
      </c>
      <c r="F3569" s="69">
        <v>4.04</v>
      </c>
      <c r="G3569" s="70">
        <v>1.0919000000000001</v>
      </c>
      <c r="H3569" s="70">
        <v>1.4754</v>
      </c>
      <c r="I3569" s="73">
        <v>45628</v>
      </c>
      <c r="J3569" s="73">
        <v>46723</v>
      </c>
      <c r="K3569" s="69">
        <v>2.89</v>
      </c>
      <c r="L3569" s="68" t="s">
        <v>2609</v>
      </c>
      <c r="M3569" s="71">
        <v>9.1999999999999998E-3</v>
      </c>
      <c r="N3569" t="str">
        <f>_xll.IMDP("BND",D3569,$N$1,A3569)</f>
        <v>공사공단채 기타</v>
      </c>
      <c r="O3569">
        <f t="shared" si="55"/>
        <v>1.0045480000000001E-2</v>
      </c>
    </row>
    <row r="3570" spans="1:15" x14ac:dyDescent="0.3">
      <c r="A3570" s="73">
        <v>46311</v>
      </c>
      <c r="B3570" s="67" t="s">
        <v>2090</v>
      </c>
      <c r="C3570" s="68" t="s">
        <v>2811</v>
      </c>
      <c r="D3570" s="68" t="s">
        <v>7998</v>
      </c>
      <c r="E3570" s="67" t="s">
        <v>7999</v>
      </c>
      <c r="F3570" s="69">
        <v>4.0490000000000004</v>
      </c>
      <c r="G3570" s="70">
        <v>1.1933</v>
      </c>
      <c r="H3570" s="70">
        <v>1.7319</v>
      </c>
      <c r="I3570" s="73">
        <v>45666</v>
      </c>
      <c r="J3570" s="73">
        <v>46761</v>
      </c>
      <c r="K3570" s="69">
        <v>2.8</v>
      </c>
      <c r="L3570" s="68" t="s">
        <v>2609</v>
      </c>
      <c r="M3570" s="71">
        <v>9.1000000000000004E-3</v>
      </c>
      <c r="N3570" t="str">
        <f>_xll.IMDP("BND",D3570,$N$1,A3570)</f>
        <v>공사공단채 기타</v>
      </c>
      <c r="O3570">
        <f t="shared" si="55"/>
        <v>1.085903E-2</v>
      </c>
    </row>
    <row r="3571" spans="1:15" x14ac:dyDescent="0.3">
      <c r="A3571" s="73">
        <v>46311</v>
      </c>
      <c r="B3571" s="67" t="s">
        <v>2090</v>
      </c>
      <c r="C3571" s="68" t="s">
        <v>2811</v>
      </c>
      <c r="D3571" s="68" t="s">
        <v>8000</v>
      </c>
      <c r="E3571" s="67" t="s">
        <v>8001</v>
      </c>
      <c r="F3571" s="69">
        <v>4.0540000000000003</v>
      </c>
      <c r="G3571" s="70">
        <v>1.2543</v>
      </c>
      <c r="H3571" s="70">
        <v>1.9069</v>
      </c>
      <c r="I3571" s="73">
        <v>45692</v>
      </c>
      <c r="J3571" s="73">
        <v>46787</v>
      </c>
      <c r="K3571" s="69">
        <v>2.84</v>
      </c>
      <c r="L3571" s="68" t="s">
        <v>2609</v>
      </c>
      <c r="M3571" s="71">
        <v>9.1999999999999998E-3</v>
      </c>
      <c r="N3571" t="str">
        <f>_xll.IMDP("BND",D3571,$N$1,A3571)</f>
        <v>공사공단채 기타</v>
      </c>
      <c r="O3571">
        <f t="shared" si="55"/>
        <v>1.1539559999999999E-2</v>
      </c>
    </row>
    <row r="3572" spans="1:15" x14ac:dyDescent="0.3">
      <c r="A3572" s="73">
        <v>46311</v>
      </c>
      <c r="B3572" s="67" t="s">
        <v>2090</v>
      </c>
      <c r="C3572" s="68" t="s">
        <v>2811</v>
      </c>
      <c r="D3572" s="68" t="s">
        <v>8002</v>
      </c>
      <c r="E3572" s="67" t="s">
        <v>8003</v>
      </c>
      <c r="F3572" s="69">
        <v>4.0620000000000003</v>
      </c>
      <c r="G3572" s="70">
        <v>1.3444</v>
      </c>
      <c r="H3572" s="70">
        <v>2.1634000000000002</v>
      </c>
      <c r="I3572" s="73">
        <v>45723</v>
      </c>
      <c r="J3572" s="73">
        <v>46819</v>
      </c>
      <c r="K3572" s="69">
        <v>2.85</v>
      </c>
      <c r="L3572" s="68" t="s">
        <v>2609</v>
      </c>
      <c r="M3572" s="71">
        <v>6.4000000000000003E-3</v>
      </c>
      <c r="N3572" t="str">
        <f>_xll.IMDP("BND",D3572,$N$1,A3572)</f>
        <v>공사공단채 기타</v>
      </c>
      <c r="O3572">
        <f t="shared" si="55"/>
        <v>8.6041600000000013E-3</v>
      </c>
    </row>
    <row r="3573" spans="1:15" x14ac:dyDescent="0.3">
      <c r="A3573" s="73">
        <v>46311</v>
      </c>
      <c r="B3573" s="67" t="s">
        <v>2090</v>
      </c>
      <c r="C3573" s="68" t="s">
        <v>2811</v>
      </c>
      <c r="D3573" s="68" t="s">
        <v>8004</v>
      </c>
      <c r="E3573" s="67" t="s">
        <v>8005</v>
      </c>
      <c r="F3573" s="69">
        <v>4.2359999999999998</v>
      </c>
      <c r="G3573" s="70">
        <v>3.3054999999999999</v>
      </c>
      <c r="H3573" s="70">
        <v>12.1349</v>
      </c>
      <c r="I3573" s="73">
        <v>45772</v>
      </c>
      <c r="J3573" s="73">
        <v>47598</v>
      </c>
      <c r="K3573" s="69">
        <v>2.68</v>
      </c>
      <c r="L3573" s="68" t="s">
        <v>2609</v>
      </c>
      <c r="M3573" s="71">
        <v>4.4000000000000003E-3</v>
      </c>
      <c r="N3573" t="str">
        <f>_xll.IMDP("BND",D3573,$N$1,A3573)</f>
        <v>공사공단채 기타</v>
      </c>
      <c r="O3573">
        <f t="shared" si="55"/>
        <v>1.45442E-2</v>
      </c>
    </row>
    <row r="3574" spans="1:15" x14ac:dyDescent="0.3">
      <c r="A3574" s="73">
        <v>46311</v>
      </c>
      <c r="B3574" s="67" t="s">
        <v>2090</v>
      </c>
      <c r="C3574" s="68" t="s">
        <v>2811</v>
      </c>
      <c r="D3574" s="68" t="s">
        <v>8006</v>
      </c>
      <c r="E3574" s="67" t="s">
        <v>8007</v>
      </c>
      <c r="F3574" s="69">
        <v>4.0869999999999997</v>
      </c>
      <c r="G3574" s="70">
        <v>1.5262</v>
      </c>
      <c r="H3574" s="70">
        <v>2.7423999999999999</v>
      </c>
      <c r="I3574" s="73">
        <v>45793</v>
      </c>
      <c r="J3574" s="73">
        <v>46889</v>
      </c>
      <c r="K3574" s="69">
        <v>2.62</v>
      </c>
      <c r="L3574" s="68" t="s">
        <v>2609</v>
      </c>
      <c r="M3574" s="71">
        <v>9.1000000000000004E-3</v>
      </c>
      <c r="N3574" t="str">
        <f>_xll.IMDP("BND",D3574,$N$1,A3574)</f>
        <v>공사공단채 기타</v>
      </c>
      <c r="O3574">
        <f t="shared" si="55"/>
        <v>1.388842E-2</v>
      </c>
    </row>
    <row r="3575" spans="1:15" x14ac:dyDescent="0.3">
      <c r="A3575" s="73">
        <v>46311</v>
      </c>
      <c r="B3575" s="67" t="s">
        <v>2090</v>
      </c>
      <c r="C3575" s="68" t="s">
        <v>2811</v>
      </c>
      <c r="D3575" s="68" t="s">
        <v>8008</v>
      </c>
      <c r="E3575" s="67" t="s">
        <v>8009</v>
      </c>
      <c r="F3575" s="69">
        <v>4.1340000000000003</v>
      </c>
      <c r="G3575" s="70">
        <v>1.7863</v>
      </c>
      <c r="H3575" s="70">
        <v>3.6871999999999998</v>
      </c>
      <c r="I3575" s="73">
        <v>45894</v>
      </c>
      <c r="J3575" s="73">
        <v>46990</v>
      </c>
      <c r="K3575" s="69">
        <v>2.62</v>
      </c>
      <c r="L3575" s="68" t="s">
        <v>2609</v>
      </c>
      <c r="M3575" s="71">
        <v>4.1000000000000003E-3</v>
      </c>
      <c r="N3575" t="str">
        <f>_xll.IMDP("BND",D3575,$N$1,A3575)</f>
        <v>공사공단채 기타</v>
      </c>
      <c r="O3575">
        <f t="shared" si="55"/>
        <v>7.3238300000000008E-3</v>
      </c>
    </row>
    <row r="3576" spans="1:15" x14ac:dyDescent="0.3">
      <c r="A3576" s="73">
        <v>46311</v>
      </c>
      <c r="B3576" s="67" t="s">
        <v>2090</v>
      </c>
      <c r="C3576" s="68" t="s">
        <v>2811</v>
      </c>
      <c r="D3576" s="68" t="s">
        <v>8010</v>
      </c>
      <c r="E3576" s="67" t="s">
        <v>8011</v>
      </c>
      <c r="F3576" s="69">
        <v>4.1559999999999997</v>
      </c>
      <c r="G3576" s="70">
        <v>1.9244000000000001</v>
      </c>
      <c r="H3576" s="70">
        <v>4.2356999999999996</v>
      </c>
      <c r="I3576" s="73">
        <v>45946</v>
      </c>
      <c r="J3576" s="73">
        <v>47042</v>
      </c>
      <c r="K3576" s="69">
        <v>2.72</v>
      </c>
      <c r="L3576" s="68" t="s">
        <v>2609</v>
      </c>
      <c r="M3576" s="71">
        <v>1.04E-2</v>
      </c>
      <c r="N3576" t="str">
        <f>_xll.IMDP("BND",D3576,$N$1,A3576)</f>
        <v>공사공단채 기타</v>
      </c>
      <c r="O3576">
        <f t="shared" si="55"/>
        <v>2.0013759999999998E-2</v>
      </c>
    </row>
    <row r="3577" spans="1:15" x14ac:dyDescent="0.3">
      <c r="A3577" s="73">
        <v>46311</v>
      </c>
      <c r="B3577" s="67" t="s">
        <v>2090</v>
      </c>
      <c r="C3577" s="68" t="s">
        <v>2811</v>
      </c>
      <c r="D3577" s="68" t="s">
        <v>8012</v>
      </c>
      <c r="E3577" s="67" t="s">
        <v>8013</v>
      </c>
      <c r="F3577" s="69">
        <v>4.0359999999999996</v>
      </c>
      <c r="G3577" s="70">
        <v>1.0488</v>
      </c>
      <c r="H3577" s="70">
        <v>1.3735999999999999</v>
      </c>
      <c r="I3577" s="73">
        <v>45978</v>
      </c>
      <c r="J3577" s="73">
        <v>46708</v>
      </c>
      <c r="K3577" s="69">
        <v>3.13</v>
      </c>
      <c r="L3577" s="68" t="s">
        <v>2609</v>
      </c>
      <c r="M3577" s="71">
        <v>1.6199999999999999E-2</v>
      </c>
      <c r="N3577" t="str">
        <f>_xll.IMDP("BND",D3577,$N$1,A3577)</f>
        <v>공사공단채 기타</v>
      </c>
      <c r="O3577">
        <f t="shared" si="55"/>
        <v>1.6990559999999998E-2</v>
      </c>
    </row>
    <row r="3578" spans="1:15" x14ac:dyDescent="0.3">
      <c r="A3578" s="73">
        <v>46311</v>
      </c>
      <c r="B3578" s="67" t="s">
        <v>2090</v>
      </c>
      <c r="C3578" s="68" t="s">
        <v>2811</v>
      </c>
      <c r="D3578" s="68" t="s">
        <v>8014</v>
      </c>
      <c r="E3578" s="67" t="s">
        <v>8015</v>
      </c>
      <c r="F3578" s="69">
        <v>4.0529999999999999</v>
      </c>
      <c r="G3578" s="70">
        <v>1.2323999999999999</v>
      </c>
      <c r="H3578" s="70">
        <v>1.8495999999999999</v>
      </c>
      <c r="I3578" s="73">
        <v>46050</v>
      </c>
      <c r="J3578" s="73">
        <v>46780</v>
      </c>
      <c r="K3578" s="69">
        <v>3.19</v>
      </c>
      <c r="L3578" s="68" t="s">
        <v>2609</v>
      </c>
      <c r="M3578" s="71">
        <v>4.5999999999999999E-3</v>
      </c>
      <c r="N3578" t="str">
        <f>_xll.IMDP("BND",D3578,$N$1,A3578)</f>
        <v>공사공단채 기타</v>
      </c>
      <c r="O3578">
        <f t="shared" si="55"/>
        <v>5.6690399999999993E-3</v>
      </c>
    </row>
    <row r="3579" spans="1:15" x14ac:dyDescent="0.3">
      <c r="A3579" s="73">
        <v>46311</v>
      </c>
      <c r="B3579" s="67" t="s">
        <v>2090</v>
      </c>
      <c r="C3579" s="68" t="s">
        <v>2811</v>
      </c>
      <c r="D3579" s="68" t="s">
        <v>8016</v>
      </c>
      <c r="E3579" s="67" t="s">
        <v>8017</v>
      </c>
      <c r="F3579" s="69">
        <v>4.056</v>
      </c>
      <c r="G3579" s="70">
        <v>1.2628999999999999</v>
      </c>
      <c r="H3579" s="70">
        <v>1.9348000000000001</v>
      </c>
      <c r="I3579" s="73">
        <v>46062</v>
      </c>
      <c r="J3579" s="73">
        <v>46792</v>
      </c>
      <c r="K3579" s="69">
        <v>3.39</v>
      </c>
      <c r="L3579" s="68" t="s">
        <v>2609</v>
      </c>
      <c r="M3579" s="71">
        <v>6.4999999999999997E-3</v>
      </c>
      <c r="N3579" t="str">
        <f>_xll.IMDP("BND",D3579,$N$1,A3579)</f>
        <v>공사공단채 기타</v>
      </c>
      <c r="O3579">
        <f t="shared" si="55"/>
        <v>8.2088499999999984E-3</v>
      </c>
    </row>
    <row r="3580" spans="1:15" x14ac:dyDescent="0.3">
      <c r="A3580" s="73">
        <v>46311</v>
      </c>
      <c r="B3580" s="67" t="s">
        <v>2090</v>
      </c>
      <c r="C3580" s="68" t="s">
        <v>2811</v>
      </c>
      <c r="D3580" s="68" t="s">
        <v>8018</v>
      </c>
      <c r="E3580" s="67" t="s">
        <v>8019</v>
      </c>
      <c r="F3580" s="69">
        <v>4.0810000000000004</v>
      </c>
      <c r="G3580" s="70">
        <v>1.4849000000000001</v>
      </c>
      <c r="H3580" s="70">
        <v>2.6133000000000002</v>
      </c>
      <c r="I3580" s="73">
        <v>46191</v>
      </c>
      <c r="J3580" s="73">
        <v>46877</v>
      </c>
      <c r="K3580" s="69">
        <v>3.94</v>
      </c>
      <c r="L3580" s="68" t="s">
        <v>2609</v>
      </c>
      <c r="M3580" s="71">
        <v>1.3899999999999999E-2</v>
      </c>
      <c r="N3580" t="str">
        <f>_xll.IMDP("BND",D3580,$N$1,A3580)</f>
        <v>공사공단채 기타</v>
      </c>
      <c r="O3580">
        <f t="shared" si="55"/>
        <v>2.064011E-2</v>
      </c>
    </row>
    <row r="3581" spans="1:15" x14ac:dyDescent="0.3">
      <c r="A3581" s="73">
        <v>46311</v>
      </c>
      <c r="B3581" s="67" t="s">
        <v>2090</v>
      </c>
      <c r="C3581" s="68" t="s">
        <v>2811</v>
      </c>
      <c r="D3581" s="68" t="s">
        <v>14088</v>
      </c>
      <c r="E3581" s="67" t="s">
        <v>14089</v>
      </c>
      <c r="F3581" s="69">
        <v>4.1529999999999996</v>
      </c>
      <c r="G3581" s="70">
        <v>1.8862000000000001</v>
      </c>
      <c r="H3581" s="70">
        <v>4.1067999999999998</v>
      </c>
      <c r="I3581" s="73">
        <v>46205</v>
      </c>
      <c r="J3581" s="73">
        <v>47036</v>
      </c>
      <c r="K3581" s="69">
        <v>4.01</v>
      </c>
      <c r="L3581" s="68" t="s">
        <v>2609</v>
      </c>
      <c r="M3581" s="71">
        <v>2.3099999999999999E-2</v>
      </c>
      <c r="N3581" t="str">
        <f>_xll.IMDP("BND",D3581,$N$1,A3581)</f>
        <v>공사공단채 기타</v>
      </c>
      <c r="O3581">
        <f t="shared" si="55"/>
        <v>4.3571220000000001E-2</v>
      </c>
    </row>
    <row r="3582" spans="1:15" x14ac:dyDescent="0.3">
      <c r="A3582" s="73">
        <v>46311</v>
      </c>
      <c r="B3582" s="67" t="s">
        <v>2090</v>
      </c>
      <c r="C3582" s="68" t="s">
        <v>2811</v>
      </c>
      <c r="D3582" s="68" t="s">
        <v>15719</v>
      </c>
      <c r="E3582" s="67" t="s">
        <v>15789</v>
      </c>
      <c r="F3582" s="69">
        <v>4.157</v>
      </c>
      <c r="G3582" s="70">
        <v>1.8548</v>
      </c>
      <c r="H3582" s="70">
        <v>3.9847999999999999</v>
      </c>
      <c r="I3582" s="73">
        <v>46295</v>
      </c>
      <c r="J3582" s="73">
        <v>47026</v>
      </c>
      <c r="K3582" s="69">
        <v>4.3600000000000003</v>
      </c>
      <c r="L3582" s="68" t="s">
        <v>2609</v>
      </c>
      <c r="M3582" s="71">
        <v>4.1999999999999997E-3</v>
      </c>
      <c r="N3582" t="str">
        <f>_xll.IMDP("BND",D3582,$N$1,A3582)</f>
        <v>공사공단채 기타</v>
      </c>
      <c r="O3582">
        <f t="shared" si="55"/>
        <v>7.79016E-3</v>
      </c>
    </row>
    <row r="3583" spans="1:15" x14ac:dyDescent="0.3">
      <c r="A3583" s="73">
        <v>46311</v>
      </c>
      <c r="B3583" s="67" t="s">
        <v>2090</v>
      </c>
      <c r="C3583" s="68" t="s">
        <v>2811</v>
      </c>
      <c r="D3583" s="68" t="s">
        <v>15933</v>
      </c>
      <c r="E3583" s="67" t="s">
        <v>15934</v>
      </c>
      <c r="F3583" s="69">
        <v>4.1500000000000004</v>
      </c>
      <c r="G3583" s="70">
        <v>1.8625</v>
      </c>
      <c r="H3583" s="70">
        <v>4.0133999999999999</v>
      </c>
      <c r="I3583" s="73">
        <v>46297</v>
      </c>
      <c r="J3583" s="73">
        <v>47028</v>
      </c>
      <c r="K3583" s="69">
        <v>4.25</v>
      </c>
      <c r="L3583" s="68" t="s">
        <v>2609</v>
      </c>
      <c r="M3583" s="71">
        <v>4.1999999999999997E-3</v>
      </c>
      <c r="N3583" t="str">
        <f>_xll.IMDP("BND",D3583,$N$1,A3583)</f>
        <v>공사공단채 기타</v>
      </c>
      <c r="O3583">
        <f t="shared" si="55"/>
        <v>7.8224999999999996E-3</v>
      </c>
    </row>
    <row r="3584" spans="1:15" x14ac:dyDescent="0.3">
      <c r="A3584" s="73">
        <v>46311</v>
      </c>
      <c r="B3584" s="67" t="s">
        <v>2090</v>
      </c>
      <c r="C3584" s="68" t="s">
        <v>2811</v>
      </c>
      <c r="D3584" s="68" t="s">
        <v>8020</v>
      </c>
      <c r="E3584" s="67" t="s">
        <v>8021</v>
      </c>
      <c r="F3584" s="69">
        <v>4.0359999999999996</v>
      </c>
      <c r="G3584" s="70">
        <v>1.0580000000000001</v>
      </c>
      <c r="H3584" s="70">
        <v>1.3886000000000001</v>
      </c>
      <c r="I3584" s="73">
        <v>44152</v>
      </c>
      <c r="J3584" s="73">
        <v>46708</v>
      </c>
      <c r="K3584" s="69">
        <v>1.6</v>
      </c>
      <c r="L3584" s="68" t="s">
        <v>2609</v>
      </c>
      <c r="M3584" s="71">
        <v>3.2000000000000002E-3</v>
      </c>
      <c r="N3584" t="str">
        <f>_xll.IMDP("BND",D3584,$N$1,A3584)</f>
        <v>공사공단채 기타</v>
      </c>
      <c r="O3584">
        <f t="shared" si="55"/>
        <v>3.3856000000000003E-3</v>
      </c>
    </row>
    <row r="3585" spans="1:15" x14ac:dyDescent="0.3">
      <c r="A3585" s="73">
        <v>46311</v>
      </c>
      <c r="B3585" s="67" t="s">
        <v>2090</v>
      </c>
      <c r="C3585" s="68" t="s">
        <v>2811</v>
      </c>
      <c r="D3585" s="68" t="s">
        <v>8022</v>
      </c>
      <c r="E3585" s="67" t="s">
        <v>8023</v>
      </c>
      <c r="F3585" s="69">
        <v>3.5910000000000002</v>
      </c>
      <c r="G3585" s="70">
        <v>0.34789999999999999</v>
      </c>
      <c r="H3585" s="70">
        <v>0.20780000000000001</v>
      </c>
      <c r="I3585" s="73">
        <v>45348</v>
      </c>
      <c r="J3585" s="73">
        <v>46444</v>
      </c>
      <c r="K3585" s="69">
        <v>3.63</v>
      </c>
      <c r="L3585" s="68" t="s">
        <v>2609</v>
      </c>
      <c r="M3585" s="71">
        <v>1.26E-2</v>
      </c>
      <c r="N3585" t="str">
        <f>_xll.IMDP("BND",D3585,$N$1,A3585)</f>
        <v>공사공단채 기타</v>
      </c>
      <c r="O3585">
        <f t="shared" si="55"/>
        <v>4.38354E-3</v>
      </c>
    </row>
    <row r="3586" spans="1:15" x14ac:dyDescent="0.3">
      <c r="A3586" s="73">
        <v>46311</v>
      </c>
      <c r="B3586" s="67" t="s">
        <v>2090</v>
      </c>
      <c r="C3586" s="68" t="s">
        <v>2811</v>
      </c>
      <c r="D3586" s="68" t="s">
        <v>8024</v>
      </c>
      <c r="E3586" s="67" t="s">
        <v>8025</v>
      </c>
      <c r="F3586" s="69">
        <v>3.923</v>
      </c>
      <c r="G3586" s="70">
        <v>0.65490000000000004</v>
      </c>
      <c r="H3586" s="70">
        <v>0.59350000000000003</v>
      </c>
      <c r="I3586" s="73">
        <v>45462</v>
      </c>
      <c r="J3586" s="73">
        <v>46557</v>
      </c>
      <c r="K3586" s="69">
        <v>3.37</v>
      </c>
      <c r="L3586" s="68" t="s">
        <v>2609</v>
      </c>
      <c r="M3586" s="71">
        <v>1.1599999999999999E-2</v>
      </c>
      <c r="N3586" t="str">
        <f>_xll.IMDP("BND",D3586,$N$1,A3586)</f>
        <v>공사공단채 기타</v>
      </c>
      <c r="O3586">
        <f t="shared" ref="O3586:O3649" si="56">M3586*G3586</f>
        <v>7.5968399999999997E-3</v>
      </c>
    </row>
    <row r="3587" spans="1:15" x14ac:dyDescent="0.3">
      <c r="A3587" s="73">
        <v>46311</v>
      </c>
      <c r="B3587" s="67" t="s">
        <v>2090</v>
      </c>
      <c r="C3587" s="68" t="s">
        <v>2811</v>
      </c>
      <c r="D3587" s="68" t="s">
        <v>8026</v>
      </c>
      <c r="E3587" s="67" t="s">
        <v>8027</v>
      </c>
      <c r="F3587" s="69">
        <v>3.9870000000000001</v>
      </c>
      <c r="G3587" s="70">
        <v>0.74399999999999999</v>
      </c>
      <c r="H3587" s="70">
        <v>0.74460000000000004</v>
      </c>
      <c r="I3587" s="73">
        <v>45497</v>
      </c>
      <c r="J3587" s="73">
        <v>46592</v>
      </c>
      <c r="K3587" s="69">
        <v>3.27</v>
      </c>
      <c r="L3587" s="68" t="s">
        <v>2609</v>
      </c>
      <c r="M3587" s="71">
        <v>9.2999999999999992E-3</v>
      </c>
      <c r="N3587" t="str">
        <f>_xll.IMDP("BND",D3587,$N$1,A3587)</f>
        <v>공사공단채 기타</v>
      </c>
      <c r="O3587">
        <f t="shared" si="56"/>
        <v>6.9191999999999995E-3</v>
      </c>
    </row>
    <row r="3588" spans="1:15" x14ac:dyDescent="0.3">
      <c r="A3588" s="73">
        <v>46311</v>
      </c>
      <c r="B3588" s="67" t="s">
        <v>2090</v>
      </c>
      <c r="C3588" s="68" t="s">
        <v>2811</v>
      </c>
      <c r="D3588" s="68" t="s">
        <v>8028</v>
      </c>
      <c r="E3588" s="67" t="s">
        <v>8029</v>
      </c>
      <c r="F3588" s="69">
        <v>3.9990000000000001</v>
      </c>
      <c r="G3588" s="70">
        <v>0.80610000000000004</v>
      </c>
      <c r="H3588" s="70">
        <v>0.85599999999999998</v>
      </c>
      <c r="I3588" s="73">
        <v>45520</v>
      </c>
      <c r="J3588" s="73">
        <v>46615</v>
      </c>
      <c r="K3588" s="69">
        <v>3.22</v>
      </c>
      <c r="L3588" s="68" t="s">
        <v>2609</v>
      </c>
      <c r="M3588" s="71">
        <v>9.2999999999999992E-3</v>
      </c>
      <c r="N3588" t="str">
        <f>_xll.IMDP("BND",D3588,$N$1,A3588)</f>
        <v>공사공단채 기타</v>
      </c>
      <c r="O3588">
        <f t="shared" si="56"/>
        <v>7.4967300000000001E-3</v>
      </c>
    </row>
    <row r="3589" spans="1:15" x14ac:dyDescent="0.3">
      <c r="A3589" s="73">
        <v>46311</v>
      </c>
      <c r="B3589" s="67" t="s">
        <v>2090</v>
      </c>
      <c r="C3589" s="68" t="s">
        <v>2811</v>
      </c>
      <c r="D3589" s="68" t="s">
        <v>8030</v>
      </c>
      <c r="E3589" s="67" t="s">
        <v>8031</v>
      </c>
      <c r="F3589" s="69">
        <v>4.0279999999999996</v>
      </c>
      <c r="G3589" s="70">
        <v>0.96530000000000005</v>
      </c>
      <c r="H3589" s="70">
        <v>1.1940999999999999</v>
      </c>
      <c r="I3589" s="73">
        <v>45582</v>
      </c>
      <c r="J3589" s="73">
        <v>46677</v>
      </c>
      <c r="K3589" s="69">
        <v>3.17</v>
      </c>
      <c r="L3589" s="68" t="s">
        <v>2609</v>
      </c>
      <c r="M3589" s="71">
        <v>9.2999999999999992E-3</v>
      </c>
      <c r="N3589" t="str">
        <f>_xll.IMDP("BND",D3589,$N$1,A3589)</f>
        <v>공사공단채 기타</v>
      </c>
      <c r="O3589">
        <f t="shared" si="56"/>
        <v>8.9772899999999989E-3</v>
      </c>
    </row>
    <row r="3590" spans="1:15" x14ac:dyDescent="0.3">
      <c r="A3590" s="73">
        <v>46311</v>
      </c>
      <c r="B3590" s="67" t="s">
        <v>2090</v>
      </c>
      <c r="C3590" s="68" t="s">
        <v>2811</v>
      </c>
      <c r="D3590" s="68" t="s">
        <v>8032</v>
      </c>
      <c r="E3590" s="67" t="s">
        <v>8033</v>
      </c>
      <c r="F3590" s="69">
        <v>4.05</v>
      </c>
      <c r="G3590" s="70">
        <v>1.2088000000000001</v>
      </c>
      <c r="H3590" s="70">
        <v>1.7734000000000001</v>
      </c>
      <c r="I3590" s="73">
        <v>45672</v>
      </c>
      <c r="J3590" s="73">
        <v>46767</v>
      </c>
      <c r="K3590" s="69">
        <v>2.91</v>
      </c>
      <c r="L3590" s="68" t="s">
        <v>2609</v>
      </c>
      <c r="M3590" s="71">
        <v>4.1000000000000003E-3</v>
      </c>
      <c r="N3590" t="str">
        <f>_xll.IMDP("BND",D3590,$N$1,A3590)</f>
        <v>공사공단채 기타</v>
      </c>
      <c r="O3590">
        <f t="shared" si="56"/>
        <v>4.9560800000000007E-3</v>
      </c>
    </row>
    <row r="3591" spans="1:15" x14ac:dyDescent="0.3">
      <c r="A3591" s="73">
        <v>46311</v>
      </c>
      <c r="B3591" s="67" t="s">
        <v>2090</v>
      </c>
      <c r="C3591" s="68" t="s">
        <v>2811</v>
      </c>
      <c r="D3591" s="68" t="s">
        <v>8034</v>
      </c>
      <c r="E3591" s="67" t="s">
        <v>8035</v>
      </c>
      <c r="F3591" s="69">
        <v>4.2300000000000004</v>
      </c>
      <c r="G3591" s="70">
        <v>3.1133999999999999</v>
      </c>
      <c r="H3591" s="70">
        <v>10.806900000000001</v>
      </c>
      <c r="I3591" s="73">
        <v>45699</v>
      </c>
      <c r="J3591" s="73">
        <v>47525</v>
      </c>
      <c r="K3591" s="69">
        <v>2.95</v>
      </c>
      <c r="L3591" s="68" t="s">
        <v>2609</v>
      </c>
      <c r="M3591" s="71">
        <v>5.4000000000000003E-3</v>
      </c>
      <c r="N3591" t="str">
        <f>_xll.IMDP("BND",D3591,$N$1,A3591)</f>
        <v>공사공단채 기타</v>
      </c>
      <c r="O3591">
        <f t="shared" si="56"/>
        <v>1.6812360000000002E-2</v>
      </c>
    </row>
    <row r="3592" spans="1:15" x14ac:dyDescent="0.3">
      <c r="A3592" s="73">
        <v>46311</v>
      </c>
      <c r="B3592" s="67" t="s">
        <v>2090</v>
      </c>
      <c r="C3592" s="68" t="s">
        <v>2811</v>
      </c>
      <c r="D3592" s="68" t="s">
        <v>8036</v>
      </c>
      <c r="E3592" s="67" t="s">
        <v>8037</v>
      </c>
      <c r="F3592" s="69">
        <v>4.0650000000000004</v>
      </c>
      <c r="G3592" s="70">
        <v>1.3552999999999999</v>
      </c>
      <c r="H3592" s="70">
        <v>2.1953999999999998</v>
      </c>
      <c r="I3592" s="73">
        <v>45727</v>
      </c>
      <c r="J3592" s="73">
        <v>46823</v>
      </c>
      <c r="K3592" s="69">
        <v>2.85</v>
      </c>
      <c r="L3592" s="68" t="s">
        <v>2609</v>
      </c>
      <c r="M3592" s="71">
        <v>1.14E-2</v>
      </c>
      <c r="N3592" t="str">
        <f>_xll.IMDP("BND",D3592,$N$1,A3592)</f>
        <v>공사공단채 기타</v>
      </c>
      <c r="O3592">
        <f t="shared" si="56"/>
        <v>1.5450419999999999E-2</v>
      </c>
    </row>
    <row r="3593" spans="1:15" x14ac:dyDescent="0.3">
      <c r="A3593" s="73">
        <v>46311</v>
      </c>
      <c r="B3593" s="67" t="s">
        <v>2090</v>
      </c>
      <c r="C3593" s="68" t="s">
        <v>2811</v>
      </c>
      <c r="D3593" s="68" t="s">
        <v>8038</v>
      </c>
      <c r="E3593" s="67" t="s">
        <v>8039</v>
      </c>
      <c r="F3593" s="69">
        <v>4.0869999999999997</v>
      </c>
      <c r="G3593" s="70">
        <v>1.5368999999999999</v>
      </c>
      <c r="H3593" s="70">
        <v>2.778</v>
      </c>
      <c r="I3593" s="73">
        <v>45797</v>
      </c>
      <c r="J3593" s="73">
        <v>46893</v>
      </c>
      <c r="K3593" s="69">
        <v>2.62</v>
      </c>
      <c r="L3593" s="68" t="s">
        <v>2609</v>
      </c>
      <c r="M3593" s="71">
        <v>5.4999999999999997E-3</v>
      </c>
      <c r="N3593" t="str">
        <f>_xll.IMDP("BND",D3593,$N$1,A3593)</f>
        <v>공사공단채 기타</v>
      </c>
      <c r="O3593">
        <f t="shared" si="56"/>
        <v>8.452949999999999E-3</v>
      </c>
    </row>
    <row r="3594" spans="1:15" x14ac:dyDescent="0.3">
      <c r="A3594" s="73">
        <v>46311</v>
      </c>
      <c r="B3594" s="67" t="s">
        <v>2090</v>
      </c>
      <c r="C3594" s="68" t="s">
        <v>2811</v>
      </c>
      <c r="D3594" s="68" t="s">
        <v>8040</v>
      </c>
      <c r="E3594" s="67" t="s">
        <v>8041</v>
      </c>
      <c r="F3594" s="69">
        <v>4.0359999999999996</v>
      </c>
      <c r="G3594" s="70">
        <v>1.0547</v>
      </c>
      <c r="H3594" s="70">
        <v>1.3871</v>
      </c>
      <c r="I3594" s="73">
        <v>45980</v>
      </c>
      <c r="J3594" s="73">
        <v>46710</v>
      </c>
      <c r="K3594" s="69">
        <v>3.04</v>
      </c>
      <c r="L3594" s="68" t="s">
        <v>2609</v>
      </c>
      <c r="M3594" s="71">
        <v>3.2000000000000002E-3</v>
      </c>
      <c r="N3594" t="str">
        <f>_xll.IMDP("BND",D3594,$N$1,A3594)</f>
        <v>공사공단채 기타</v>
      </c>
      <c r="O3594">
        <f t="shared" si="56"/>
        <v>3.3750400000000002E-3</v>
      </c>
    </row>
    <row r="3595" spans="1:15" x14ac:dyDescent="0.3">
      <c r="A3595" s="73">
        <v>46311</v>
      </c>
      <c r="B3595" s="67" t="s">
        <v>2090</v>
      </c>
      <c r="C3595" s="68" t="s">
        <v>2811</v>
      </c>
      <c r="D3595" s="68" t="s">
        <v>8042</v>
      </c>
      <c r="E3595" s="67" t="s">
        <v>8043</v>
      </c>
      <c r="F3595" s="69">
        <v>4.0599999999999996</v>
      </c>
      <c r="G3595" s="70">
        <v>1.3010999999999999</v>
      </c>
      <c r="H3595" s="70">
        <v>2.0417000000000001</v>
      </c>
      <c r="I3595" s="73">
        <v>46076</v>
      </c>
      <c r="J3595" s="73">
        <v>46806</v>
      </c>
      <c r="K3595" s="69">
        <v>3.33</v>
      </c>
      <c r="L3595" s="68" t="s">
        <v>2609</v>
      </c>
      <c r="M3595" s="71">
        <v>1.11E-2</v>
      </c>
      <c r="N3595" t="str">
        <f>_xll.IMDP("BND",D3595,$N$1,A3595)</f>
        <v>공사공단채 기타</v>
      </c>
      <c r="O3595">
        <f t="shared" si="56"/>
        <v>1.444221E-2</v>
      </c>
    </row>
    <row r="3596" spans="1:15" x14ac:dyDescent="0.3">
      <c r="A3596" s="73">
        <v>46311</v>
      </c>
      <c r="B3596" s="67" t="s">
        <v>2090</v>
      </c>
      <c r="C3596" s="68" t="s">
        <v>2811</v>
      </c>
      <c r="D3596" s="68" t="s">
        <v>13972</v>
      </c>
      <c r="E3596" s="67" t="s">
        <v>13973</v>
      </c>
      <c r="F3596" s="69">
        <v>4.1950000000000003</v>
      </c>
      <c r="G3596" s="70">
        <v>2.5206</v>
      </c>
      <c r="H3596" s="70">
        <v>7.1955999999999998</v>
      </c>
      <c r="I3596" s="73">
        <v>46198</v>
      </c>
      <c r="J3596" s="73">
        <v>47294</v>
      </c>
      <c r="K3596" s="69">
        <v>4.1500000000000004</v>
      </c>
      <c r="L3596" s="68" t="s">
        <v>2609</v>
      </c>
      <c r="M3596" s="71">
        <v>2.23E-2</v>
      </c>
      <c r="N3596" t="str">
        <f>_xll.IMDP("BND",D3596,$N$1,A3596)</f>
        <v>공사공단채 기타</v>
      </c>
      <c r="O3596">
        <f t="shared" si="56"/>
        <v>5.6209380000000003E-2</v>
      </c>
    </row>
    <row r="3597" spans="1:15" x14ac:dyDescent="0.3">
      <c r="A3597" s="73">
        <v>46311</v>
      </c>
      <c r="B3597" s="67" t="s">
        <v>2090</v>
      </c>
      <c r="C3597" s="68" t="s">
        <v>2811</v>
      </c>
      <c r="D3597" s="68" t="s">
        <v>14183</v>
      </c>
      <c r="E3597" s="67" t="s">
        <v>14184</v>
      </c>
      <c r="F3597" s="69">
        <v>4.1109999999999998</v>
      </c>
      <c r="G3597" s="70">
        <v>1.6544000000000001</v>
      </c>
      <c r="H3597" s="70">
        <v>3.1987000000000001</v>
      </c>
      <c r="I3597" s="73">
        <v>46212</v>
      </c>
      <c r="J3597" s="73">
        <v>46943</v>
      </c>
      <c r="K3597" s="69">
        <v>4.0199999999999996</v>
      </c>
      <c r="L3597" s="68" t="s">
        <v>2609</v>
      </c>
      <c r="M3597" s="71">
        <v>1.3899999999999999E-2</v>
      </c>
      <c r="N3597" t="str">
        <f>_xll.IMDP("BND",D3597,$N$1,A3597)</f>
        <v>공사공단채 기타</v>
      </c>
      <c r="O3597">
        <f t="shared" si="56"/>
        <v>2.2996160000000002E-2</v>
      </c>
    </row>
    <row r="3598" spans="1:15" x14ac:dyDescent="0.3">
      <c r="A3598" s="73">
        <v>46311</v>
      </c>
      <c r="B3598" s="67" t="s">
        <v>2090</v>
      </c>
      <c r="C3598" s="68" t="s">
        <v>2811</v>
      </c>
      <c r="D3598" s="68" t="s">
        <v>15849</v>
      </c>
      <c r="E3598" s="67" t="s">
        <v>15851</v>
      </c>
      <c r="F3598" s="69">
        <v>4.22</v>
      </c>
      <c r="G3598" s="70">
        <v>2.7692999999999999</v>
      </c>
      <c r="H3598" s="70">
        <v>8.6504999999999992</v>
      </c>
      <c r="I3598" s="73">
        <v>46303</v>
      </c>
      <c r="J3598" s="73">
        <v>47399</v>
      </c>
      <c r="K3598" s="69">
        <v>4.37</v>
      </c>
      <c r="L3598" s="68" t="s">
        <v>2609</v>
      </c>
      <c r="M3598" s="71">
        <v>1.0200000000000001E-2</v>
      </c>
      <c r="N3598" t="str">
        <f>_xll.IMDP("BND",D3598,$N$1,A3598)</f>
        <v>공사공단채 기타</v>
      </c>
      <c r="O3598">
        <f t="shared" si="56"/>
        <v>2.8246860000000002E-2</v>
      </c>
    </row>
    <row r="3599" spans="1:15" x14ac:dyDescent="0.3">
      <c r="A3599" s="73">
        <v>46311</v>
      </c>
      <c r="B3599" s="67" t="s">
        <v>2090</v>
      </c>
      <c r="C3599" s="68" t="s">
        <v>2811</v>
      </c>
      <c r="D3599" s="68" t="s">
        <v>817</v>
      </c>
      <c r="E3599" s="67" t="s">
        <v>818</v>
      </c>
      <c r="F3599" s="69">
        <v>3.4209999999999998</v>
      </c>
      <c r="G3599" s="70">
        <v>0.2591</v>
      </c>
      <c r="H3599" s="70">
        <v>0.13189999999999999</v>
      </c>
      <c r="I3599" s="73">
        <v>45315</v>
      </c>
      <c r="J3599" s="73">
        <v>46411</v>
      </c>
      <c r="K3599" s="69">
        <v>3.67</v>
      </c>
      <c r="L3599" s="68" t="s">
        <v>2609</v>
      </c>
      <c r="M3599" s="71">
        <v>1.03E-2</v>
      </c>
      <c r="N3599" t="str">
        <f>_xll.IMDP("BND",D3599,$N$1,A3599)</f>
        <v>공사공단채 기타</v>
      </c>
      <c r="O3599">
        <f t="shared" si="56"/>
        <v>2.6687299999999998E-3</v>
      </c>
    </row>
    <row r="3600" spans="1:15" x14ac:dyDescent="0.3">
      <c r="A3600" s="73">
        <v>46311</v>
      </c>
      <c r="B3600" s="67" t="s">
        <v>2090</v>
      </c>
      <c r="C3600" s="68" t="s">
        <v>2811</v>
      </c>
      <c r="D3600" s="68" t="s">
        <v>481</v>
      </c>
      <c r="E3600" s="67" t="s">
        <v>483</v>
      </c>
      <c r="F3600" s="69">
        <v>4.0030000000000001</v>
      </c>
      <c r="G3600" s="70">
        <v>0.83309999999999995</v>
      </c>
      <c r="H3600" s="70">
        <v>0.90690000000000004</v>
      </c>
      <c r="I3600" s="73">
        <v>45530</v>
      </c>
      <c r="J3600" s="73">
        <v>46625</v>
      </c>
      <c r="K3600" s="69">
        <v>3.19</v>
      </c>
      <c r="L3600" s="68" t="s">
        <v>2609</v>
      </c>
      <c r="M3600" s="71">
        <v>1.0200000000000001E-2</v>
      </c>
      <c r="N3600" t="str">
        <f>_xll.IMDP("BND",D3600,$N$1,A3600)</f>
        <v>공사공단채 기타</v>
      </c>
      <c r="O3600">
        <f t="shared" si="56"/>
        <v>8.4976200000000009E-3</v>
      </c>
    </row>
    <row r="3601" spans="1:15" x14ac:dyDescent="0.3">
      <c r="A3601" s="73">
        <v>46311</v>
      </c>
      <c r="B3601" s="67" t="s">
        <v>2090</v>
      </c>
      <c r="C3601" s="68" t="s">
        <v>2811</v>
      </c>
      <c r="D3601" s="68" t="s">
        <v>8044</v>
      </c>
      <c r="E3601" s="67" t="s">
        <v>8045</v>
      </c>
      <c r="F3601" s="69">
        <v>4.0519999999999996</v>
      </c>
      <c r="G3601" s="70">
        <v>1.2166999999999999</v>
      </c>
      <c r="H3601" s="70">
        <v>1.8047</v>
      </c>
      <c r="I3601" s="73">
        <v>45678</v>
      </c>
      <c r="J3601" s="73">
        <v>46773</v>
      </c>
      <c r="K3601" s="69">
        <v>2.83</v>
      </c>
      <c r="L3601" s="68" t="s">
        <v>2609</v>
      </c>
      <c r="M3601" s="71">
        <v>5.1000000000000004E-3</v>
      </c>
      <c r="N3601" t="str">
        <f>_xll.IMDP("BND",D3601,$N$1,A3601)</f>
        <v>공사공단채 기타</v>
      </c>
      <c r="O3601">
        <f t="shared" si="56"/>
        <v>6.2051700000000003E-3</v>
      </c>
    </row>
    <row r="3602" spans="1:15" x14ac:dyDescent="0.3">
      <c r="A3602" s="73">
        <v>46311</v>
      </c>
      <c r="B3602" s="67" t="s">
        <v>2090</v>
      </c>
      <c r="C3602" s="68" t="s">
        <v>2811</v>
      </c>
      <c r="D3602" s="68" t="s">
        <v>8046</v>
      </c>
      <c r="E3602" s="67" t="s">
        <v>8047</v>
      </c>
      <c r="F3602" s="69">
        <v>4.2290000000000001</v>
      </c>
      <c r="G3602" s="70">
        <v>3.1225000000000001</v>
      </c>
      <c r="H3602" s="70">
        <v>10.863799999999999</v>
      </c>
      <c r="I3602" s="73">
        <v>45702</v>
      </c>
      <c r="J3602" s="73">
        <v>47528</v>
      </c>
      <c r="K3602" s="69">
        <v>2.93</v>
      </c>
      <c r="L3602" s="68" t="s">
        <v>2609</v>
      </c>
      <c r="M3602" s="71">
        <v>2.7000000000000001E-3</v>
      </c>
      <c r="N3602" t="str">
        <f>_xll.IMDP("BND",D3602,$N$1,A3602)</f>
        <v>공사공단채 기타</v>
      </c>
      <c r="O3602">
        <f t="shared" si="56"/>
        <v>8.4307500000000007E-3</v>
      </c>
    </row>
    <row r="3603" spans="1:15" x14ac:dyDescent="0.3">
      <c r="A3603" s="73">
        <v>46311</v>
      </c>
      <c r="B3603" s="67" t="s">
        <v>2090</v>
      </c>
      <c r="C3603" s="68" t="s">
        <v>2811</v>
      </c>
      <c r="D3603" s="68" t="s">
        <v>8048</v>
      </c>
      <c r="E3603" s="67" t="s">
        <v>8049</v>
      </c>
      <c r="F3603" s="69">
        <v>4.0670000000000002</v>
      </c>
      <c r="G3603" s="70">
        <v>1.3795999999999999</v>
      </c>
      <c r="H3603" s="70">
        <v>2.2679999999999998</v>
      </c>
      <c r="I3603" s="73">
        <v>45736</v>
      </c>
      <c r="J3603" s="73">
        <v>46832</v>
      </c>
      <c r="K3603" s="69">
        <v>2.87</v>
      </c>
      <c r="L3603" s="68" t="s">
        <v>2609</v>
      </c>
      <c r="M3603" s="71">
        <v>5.4999999999999997E-3</v>
      </c>
      <c r="N3603" t="str">
        <f>_xll.IMDP("BND",D3603,$N$1,A3603)</f>
        <v>공사공단채 기타</v>
      </c>
      <c r="O3603">
        <f t="shared" si="56"/>
        <v>7.5877999999999996E-3</v>
      </c>
    </row>
    <row r="3604" spans="1:15" x14ac:dyDescent="0.3">
      <c r="A3604" s="73">
        <v>46311</v>
      </c>
      <c r="B3604" s="67" t="s">
        <v>2090</v>
      </c>
      <c r="C3604" s="68" t="s">
        <v>2811</v>
      </c>
      <c r="D3604" s="68" t="s">
        <v>8050</v>
      </c>
      <c r="E3604" s="67" t="s">
        <v>8051</v>
      </c>
      <c r="F3604" s="69">
        <v>4.0910000000000002</v>
      </c>
      <c r="G3604" s="70">
        <v>1.5532999999999999</v>
      </c>
      <c r="H3604" s="70">
        <v>2.8323999999999998</v>
      </c>
      <c r="I3604" s="73">
        <v>45803</v>
      </c>
      <c r="J3604" s="73">
        <v>46899</v>
      </c>
      <c r="K3604" s="69">
        <v>2.6</v>
      </c>
      <c r="L3604" s="68" t="s">
        <v>2609</v>
      </c>
      <c r="M3604" s="71">
        <v>6.7999999999999996E-3</v>
      </c>
      <c r="N3604" t="str">
        <f>_xll.IMDP("BND",D3604,$N$1,A3604)</f>
        <v>공사공단채 기타</v>
      </c>
      <c r="O3604">
        <f t="shared" si="56"/>
        <v>1.0562439999999999E-2</v>
      </c>
    </row>
    <row r="3605" spans="1:15" x14ac:dyDescent="0.3">
      <c r="A3605" s="73">
        <v>46311</v>
      </c>
      <c r="B3605" s="67" t="s">
        <v>2090</v>
      </c>
      <c r="C3605" s="68" t="s">
        <v>2811</v>
      </c>
      <c r="D3605" s="68" t="s">
        <v>8052</v>
      </c>
      <c r="E3605" s="67" t="s">
        <v>8053</v>
      </c>
      <c r="F3605" s="69">
        <v>4.0369999999999999</v>
      </c>
      <c r="G3605" s="70">
        <v>1.0602</v>
      </c>
      <c r="H3605" s="70">
        <v>1.3998999999999999</v>
      </c>
      <c r="I3605" s="73">
        <v>45982</v>
      </c>
      <c r="J3605" s="73">
        <v>46712</v>
      </c>
      <c r="K3605" s="69">
        <v>3.03</v>
      </c>
      <c r="L3605" s="68" t="s">
        <v>2609</v>
      </c>
      <c r="M3605" s="71">
        <v>2.3E-2</v>
      </c>
      <c r="N3605" t="str">
        <f>_xll.IMDP("BND",D3605,$N$1,A3605)</f>
        <v>공사공단채 기타</v>
      </c>
      <c r="O3605">
        <f t="shared" si="56"/>
        <v>2.4384599999999999E-2</v>
      </c>
    </row>
    <row r="3606" spans="1:15" x14ac:dyDescent="0.3">
      <c r="A3606" s="73">
        <v>46311</v>
      </c>
      <c r="B3606" s="67" t="s">
        <v>2090</v>
      </c>
      <c r="C3606" s="68" t="s">
        <v>2811</v>
      </c>
      <c r="D3606" s="68" t="s">
        <v>8054</v>
      </c>
      <c r="E3606" s="67" t="s">
        <v>8055</v>
      </c>
      <c r="F3606" s="69">
        <v>4.0599999999999996</v>
      </c>
      <c r="G3606" s="70">
        <v>1.3065</v>
      </c>
      <c r="H3606" s="70">
        <v>2.0571000000000002</v>
      </c>
      <c r="I3606" s="73">
        <v>46078</v>
      </c>
      <c r="J3606" s="73">
        <v>46808</v>
      </c>
      <c r="K3606" s="69">
        <v>3.33</v>
      </c>
      <c r="L3606" s="68" t="s">
        <v>2609</v>
      </c>
      <c r="M3606" s="71">
        <v>9.7000000000000003E-3</v>
      </c>
      <c r="N3606" t="str">
        <f>_xll.IMDP("BND",D3606,$N$1,A3606)</f>
        <v>공사공단채 기타</v>
      </c>
      <c r="O3606">
        <f t="shared" si="56"/>
        <v>1.267305E-2</v>
      </c>
    </row>
    <row r="3607" spans="1:15" x14ac:dyDescent="0.3">
      <c r="A3607" s="73">
        <v>46311</v>
      </c>
      <c r="B3607" s="67" t="s">
        <v>2090</v>
      </c>
      <c r="C3607" s="68" t="s">
        <v>2811</v>
      </c>
      <c r="D3607" s="68" t="s">
        <v>14240</v>
      </c>
      <c r="E3607" s="67" t="s">
        <v>14241</v>
      </c>
      <c r="F3607" s="69">
        <v>4.1689999999999996</v>
      </c>
      <c r="G3607" s="70">
        <v>2.1145999999999998</v>
      </c>
      <c r="H3607" s="70">
        <v>5.1113</v>
      </c>
      <c r="I3607" s="73">
        <v>46213</v>
      </c>
      <c r="J3607" s="73">
        <v>47128</v>
      </c>
      <c r="K3607" s="69">
        <v>4.08</v>
      </c>
      <c r="L3607" s="68" t="s">
        <v>2609</v>
      </c>
      <c r="M3607" s="71">
        <v>1.3899999999999999E-2</v>
      </c>
      <c r="N3607" t="str">
        <f>_xll.IMDP("BND",D3607,$N$1,A3607)</f>
        <v>공사공단채 기타</v>
      </c>
      <c r="O3607">
        <f t="shared" si="56"/>
        <v>2.9392939999999996E-2</v>
      </c>
    </row>
    <row r="3608" spans="1:15" x14ac:dyDescent="0.3">
      <c r="A3608" s="73">
        <v>46311</v>
      </c>
      <c r="B3608" s="67" t="s">
        <v>2090</v>
      </c>
      <c r="C3608" s="68" t="s">
        <v>2811</v>
      </c>
      <c r="D3608" s="68" t="s">
        <v>15935</v>
      </c>
      <c r="E3608" s="67" t="s">
        <v>15936</v>
      </c>
      <c r="F3608" s="69">
        <v>4.2759999999999998</v>
      </c>
      <c r="G3608" s="70">
        <v>2.7835999999999999</v>
      </c>
      <c r="H3608" s="70">
        <v>8.7311999999999994</v>
      </c>
      <c r="I3608" s="73">
        <v>46308</v>
      </c>
      <c r="J3608" s="73">
        <v>47404</v>
      </c>
      <c r="K3608" s="69">
        <v>4.33</v>
      </c>
      <c r="L3608" s="68" t="s">
        <v>2609</v>
      </c>
      <c r="M3608" s="71">
        <v>1.5299999999999999E-2</v>
      </c>
      <c r="N3608" t="str">
        <f>_xll.IMDP("BND",D3608,$N$1,A3608)</f>
        <v>공사공단채 기타</v>
      </c>
      <c r="O3608">
        <f t="shared" si="56"/>
        <v>4.2589079999999994E-2</v>
      </c>
    </row>
    <row r="3609" spans="1:15" x14ac:dyDescent="0.3">
      <c r="A3609" s="73">
        <v>46311</v>
      </c>
      <c r="B3609" s="67" t="s">
        <v>2090</v>
      </c>
      <c r="C3609" s="68" t="s">
        <v>2811</v>
      </c>
      <c r="D3609" s="68" t="s">
        <v>8056</v>
      </c>
      <c r="E3609" s="67" t="s">
        <v>8057</v>
      </c>
      <c r="F3609" s="69">
        <v>3.56</v>
      </c>
      <c r="G3609" s="70">
        <v>0.33029999999999998</v>
      </c>
      <c r="H3609" s="70">
        <v>0.19120000000000001</v>
      </c>
      <c r="I3609" s="73">
        <v>43880</v>
      </c>
      <c r="J3609" s="73">
        <v>46437</v>
      </c>
      <c r="K3609" s="69">
        <v>1.6</v>
      </c>
      <c r="L3609" s="68" t="s">
        <v>2609</v>
      </c>
      <c r="M3609" s="71">
        <v>9.1999999999999998E-3</v>
      </c>
      <c r="N3609" t="str">
        <f>_xll.IMDP("BND",D3609,$N$1,A3609)</f>
        <v>공사공단채 기타</v>
      </c>
      <c r="O3609">
        <f t="shared" si="56"/>
        <v>3.0387599999999997E-3</v>
      </c>
    </row>
    <row r="3610" spans="1:15" x14ac:dyDescent="0.3">
      <c r="A3610" s="73">
        <v>46311</v>
      </c>
      <c r="B3610" s="67" t="s">
        <v>2090</v>
      </c>
      <c r="C3610" s="68" t="s">
        <v>2811</v>
      </c>
      <c r="D3610" s="68" t="s">
        <v>8058</v>
      </c>
      <c r="E3610" s="67" t="s">
        <v>8059</v>
      </c>
      <c r="F3610" s="69">
        <v>3.46</v>
      </c>
      <c r="G3610" s="70">
        <v>0.27800000000000002</v>
      </c>
      <c r="H3610" s="70">
        <v>0.1467</v>
      </c>
      <c r="I3610" s="73">
        <v>45322</v>
      </c>
      <c r="J3610" s="73">
        <v>46418</v>
      </c>
      <c r="K3610" s="69">
        <v>3.6</v>
      </c>
      <c r="L3610" s="68" t="s">
        <v>2609</v>
      </c>
      <c r="M3610" s="71">
        <v>7.4999999999999997E-3</v>
      </c>
      <c r="N3610" t="str">
        <f>_xll.IMDP("BND",D3610,$N$1,A3610)</f>
        <v>공사공단채 기타</v>
      </c>
      <c r="O3610">
        <f t="shared" si="56"/>
        <v>2.085E-3</v>
      </c>
    </row>
    <row r="3611" spans="1:15" x14ac:dyDescent="0.3">
      <c r="A3611" s="73">
        <v>46311</v>
      </c>
      <c r="B3611" s="67" t="s">
        <v>2090</v>
      </c>
      <c r="C3611" s="68" t="s">
        <v>2811</v>
      </c>
      <c r="D3611" s="68" t="s">
        <v>8060</v>
      </c>
      <c r="E3611" s="67" t="s">
        <v>8061</v>
      </c>
      <c r="F3611" s="69">
        <v>4.0590000000000002</v>
      </c>
      <c r="G3611" s="70">
        <v>1.2995000000000001</v>
      </c>
      <c r="H3611" s="70">
        <v>2.0339</v>
      </c>
      <c r="I3611" s="73">
        <v>45709</v>
      </c>
      <c r="J3611" s="73">
        <v>46804</v>
      </c>
      <c r="K3611" s="69">
        <v>2.9</v>
      </c>
      <c r="L3611" s="68" t="s">
        <v>2609</v>
      </c>
      <c r="M3611" s="71">
        <v>5.4999999999999997E-3</v>
      </c>
      <c r="N3611" t="str">
        <f>_xll.IMDP("BND",D3611,$N$1,A3611)</f>
        <v>공사공단채 기타</v>
      </c>
      <c r="O3611">
        <f t="shared" si="56"/>
        <v>7.14725E-3</v>
      </c>
    </row>
    <row r="3612" spans="1:15" x14ac:dyDescent="0.3">
      <c r="A3612" s="73">
        <v>46311</v>
      </c>
      <c r="B3612" s="67" t="s">
        <v>2090</v>
      </c>
      <c r="C3612" s="68" t="s">
        <v>2811</v>
      </c>
      <c r="D3612" s="68" t="s">
        <v>8062</v>
      </c>
      <c r="E3612" s="67" t="s">
        <v>8063</v>
      </c>
      <c r="F3612" s="69">
        <v>4.093</v>
      </c>
      <c r="G3612" s="70">
        <v>1.5642</v>
      </c>
      <c r="H3612" s="70">
        <v>2.8687999999999998</v>
      </c>
      <c r="I3612" s="73">
        <v>45807</v>
      </c>
      <c r="J3612" s="73">
        <v>46903</v>
      </c>
      <c r="K3612" s="69">
        <v>2.59</v>
      </c>
      <c r="L3612" s="68" t="s">
        <v>2609</v>
      </c>
      <c r="M3612" s="71">
        <v>8.2000000000000007E-3</v>
      </c>
      <c r="N3612" t="str">
        <f>_xll.IMDP("BND",D3612,$N$1,A3612)</f>
        <v>공사공단채 기타</v>
      </c>
      <c r="O3612">
        <f t="shared" si="56"/>
        <v>1.2826440000000001E-2</v>
      </c>
    </row>
    <row r="3613" spans="1:15" x14ac:dyDescent="0.3">
      <c r="A3613" s="73">
        <v>46311</v>
      </c>
      <c r="B3613" s="67" t="s">
        <v>2090</v>
      </c>
      <c r="C3613" s="68" t="s">
        <v>2811</v>
      </c>
      <c r="D3613" s="68" t="s">
        <v>8064</v>
      </c>
      <c r="E3613" s="67" t="s">
        <v>8065</v>
      </c>
      <c r="F3613" s="69">
        <v>3.931</v>
      </c>
      <c r="G3613" s="70">
        <v>0.66649999999999998</v>
      </c>
      <c r="H3613" s="70">
        <v>0.61150000000000004</v>
      </c>
      <c r="I3613" s="73">
        <v>46014</v>
      </c>
      <c r="J3613" s="73">
        <v>46561</v>
      </c>
      <c r="K3613" s="69">
        <v>2.95</v>
      </c>
      <c r="L3613" s="68" t="s">
        <v>2609</v>
      </c>
      <c r="M3613" s="71">
        <v>1.61E-2</v>
      </c>
      <c r="N3613" t="str">
        <f>_xll.IMDP("BND",D3613,$N$1,A3613)</f>
        <v>공사공단채 기타</v>
      </c>
      <c r="O3613">
        <f t="shared" si="56"/>
        <v>1.073065E-2</v>
      </c>
    </row>
    <row r="3614" spans="1:15" x14ac:dyDescent="0.3">
      <c r="A3614" s="73">
        <v>46311</v>
      </c>
      <c r="B3614" s="67" t="s">
        <v>2090</v>
      </c>
      <c r="C3614" s="68" t="s">
        <v>2811</v>
      </c>
      <c r="D3614" s="68" t="s">
        <v>8066</v>
      </c>
      <c r="E3614" s="67" t="s">
        <v>8067</v>
      </c>
      <c r="F3614" s="69">
        <v>4.0599999999999996</v>
      </c>
      <c r="G3614" s="70">
        <v>1.3134999999999999</v>
      </c>
      <c r="H3614" s="70">
        <v>2.0733999999999999</v>
      </c>
      <c r="I3614" s="73">
        <v>45714</v>
      </c>
      <c r="J3614" s="73">
        <v>46809</v>
      </c>
      <c r="K3614" s="69">
        <v>2.84</v>
      </c>
      <c r="L3614" s="68" t="s">
        <v>2609</v>
      </c>
      <c r="M3614" s="71">
        <v>4.5999999999999999E-3</v>
      </c>
      <c r="N3614" t="str">
        <f>_xll.IMDP("BND",D3614,$N$1,A3614)</f>
        <v>공사공단채 기타</v>
      </c>
      <c r="O3614">
        <f t="shared" si="56"/>
        <v>6.042099999999999E-3</v>
      </c>
    </row>
    <row r="3615" spans="1:15" x14ac:dyDescent="0.3">
      <c r="A3615" s="73">
        <v>46311</v>
      </c>
      <c r="B3615" s="67" t="s">
        <v>2090</v>
      </c>
      <c r="C3615" s="68" t="s">
        <v>2811</v>
      </c>
      <c r="D3615" s="68" t="s">
        <v>8068</v>
      </c>
      <c r="E3615" s="67" t="s">
        <v>8069</v>
      </c>
      <c r="F3615" s="69">
        <v>3.431</v>
      </c>
      <c r="G3615" s="70">
        <v>0.2651</v>
      </c>
      <c r="H3615" s="70">
        <v>0.13639999999999999</v>
      </c>
      <c r="I3615" s="73">
        <v>44587</v>
      </c>
      <c r="J3615" s="73">
        <v>46413</v>
      </c>
      <c r="K3615" s="69">
        <v>2.7</v>
      </c>
      <c r="L3615" s="68" t="s">
        <v>2609</v>
      </c>
      <c r="M3615" s="71">
        <v>1.26E-2</v>
      </c>
      <c r="N3615" t="str">
        <f>_xll.IMDP("BND",D3615,$N$1,A3615)</f>
        <v>공사공단채 기타</v>
      </c>
      <c r="O3615">
        <f t="shared" si="56"/>
        <v>3.3402599999999998E-3</v>
      </c>
    </row>
    <row r="3616" spans="1:15" x14ac:dyDescent="0.3">
      <c r="A3616" s="73">
        <v>46311</v>
      </c>
      <c r="B3616" s="67" t="s">
        <v>2090</v>
      </c>
      <c r="C3616" s="68" t="s">
        <v>2608</v>
      </c>
      <c r="D3616" s="68" t="s">
        <v>8070</v>
      </c>
      <c r="E3616" s="67" t="s">
        <v>8071</v>
      </c>
      <c r="F3616" s="69">
        <v>3.96</v>
      </c>
      <c r="G3616" s="70">
        <v>0.78469999999999995</v>
      </c>
      <c r="H3616" s="70">
        <v>0.81669999999999998</v>
      </c>
      <c r="I3616" s="73">
        <v>45512</v>
      </c>
      <c r="J3616" s="73">
        <v>46607</v>
      </c>
      <c r="K3616" s="69">
        <v>3.19</v>
      </c>
      <c r="L3616" s="68" t="s">
        <v>2609</v>
      </c>
      <c r="M3616" s="71">
        <v>1.3899999999999999E-2</v>
      </c>
      <c r="N3616" t="str">
        <f>_xll.IMDP("BND",D3616,$N$1,A3616)</f>
        <v>은행채</v>
      </c>
      <c r="O3616">
        <f t="shared" si="56"/>
        <v>1.0907329999999998E-2</v>
      </c>
    </row>
    <row r="3617" spans="1:15" x14ac:dyDescent="0.3">
      <c r="A3617" s="73">
        <v>46311</v>
      </c>
      <c r="B3617" s="67" t="s">
        <v>2090</v>
      </c>
      <c r="C3617" s="68" t="s">
        <v>2608</v>
      </c>
      <c r="D3617" s="68" t="s">
        <v>8072</v>
      </c>
      <c r="E3617" s="67" t="s">
        <v>8073</v>
      </c>
      <c r="F3617" s="69">
        <v>3.9590000000000001</v>
      </c>
      <c r="G3617" s="70">
        <v>0.77900000000000003</v>
      </c>
      <c r="H3617" s="70">
        <v>0.80500000000000005</v>
      </c>
      <c r="I3617" s="73">
        <v>45874</v>
      </c>
      <c r="J3617" s="73">
        <v>46604</v>
      </c>
      <c r="K3617" s="69">
        <v>2.54</v>
      </c>
      <c r="L3617" s="68" t="s">
        <v>2609</v>
      </c>
      <c r="M3617" s="71">
        <v>1.84E-2</v>
      </c>
      <c r="N3617" t="str">
        <f>_xll.IMDP("BND",D3617,$N$1,A3617)</f>
        <v>은행채</v>
      </c>
      <c r="O3617">
        <f t="shared" si="56"/>
        <v>1.43336E-2</v>
      </c>
    </row>
    <row r="3618" spans="1:15" x14ac:dyDescent="0.3">
      <c r="A3618" s="73">
        <v>46311</v>
      </c>
      <c r="B3618" s="67" t="s">
        <v>2090</v>
      </c>
      <c r="C3618" s="68" t="s">
        <v>2608</v>
      </c>
      <c r="D3618" s="68" t="s">
        <v>8074</v>
      </c>
      <c r="E3618" s="67" t="s">
        <v>8075</v>
      </c>
      <c r="F3618" s="69">
        <v>3.9830000000000001</v>
      </c>
      <c r="G3618" s="70">
        <v>0.85019999999999996</v>
      </c>
      <c r="H3618" s="70">
        <v>0.93859999999999999</v>
      </c>
      <c r="I3618" s="73">
        <v>45901</v>
      </c>
      <c r="J3618" s="73">
        <v>46631</v>
      </c>
      <c r="K3618" s="69">
        <v>2.54</v>
      </c>
      <c r="L3618" s="68" t="s">
        <v>2609</v>
      </c>
      <c r="M3618" s="71">
        <v>5.4999999999999997E-3</v>
      </c>
      <c r="N3618" t="str">
        <f>_xll.IMDP("BND",D3618,$N$1,A3618)</f>
        <v>은행채</v>
      </c>
      <c r="O3618">
        <f t="shared" si="56"/>
        <v>4.6760999999999999E-3</v>
      </c>
    </row>
    <row r="3619" spans="1:15" x14ac:dyDescent="0.3">
      <c r="A3619" s="73">
        <v>46311</v>
      </c>
      <c r="B3619" s="67" t="s">
        <v>2090</v>
      </c>
      <c r="C3619" s="68" t="s">
        <v>2608</v>
      </c>
      <c r="D3619" s="68" t="s">
        <v>8076</v>
      </c>
      <c r="E3619" s="67" t="s">
        <v>8077</v>
      </c>
      <c r="F3619" s="69">
        <v>4.0039999999999996</v>
      </c>
      <c r="G3619" s="70">
        <v>0.95079999999999998</v>
      </c>
      <c r="H3619" s="70">
        <v>1.1463000000000001</v>
      </c>
      <c r="I3619" s="73">
        <v>46121</v>
      </c>
      <c r="J3619" s="73">
        <v>46669</v>
      </c>
      <c r="K3619" s="69">
        <v>3.38</v>
      </c>
      <c r="L3619" s="68" t="s">
        <v>2609</v>
      </c>
      <c r="M3619" s="71">
        <v>9.1999999999999998E-3</v>
      </c>
      <c r="N3619" t="str">
        <f>_xll.IMDP("BND",D3619,$N$1,A3619)</f>
        <v>은행채</v>
      </c>
      <c r="O3619">
        <f t="shared" si="56"/>
        <v>8.7473599999999992E-3</v>
      </c>
    </row>
    <row r="3620" spans="1:15" x14ac:dyDescent="0.3">
      <c r="A3620" s="73">
        <v>46311</v>
      </c>
      <c r="B3620" s="67" t="s">
        <v>2090</v>
      </c>
      <c r="C3620" s="68" t="s">
        <v>2608</v>
      </c>
      <c r="D3620" s="68" t="s">
        <v>14185</v>
      </c>
      <c r="E3620" s="67" t="s">
        <v>14186</v>
      </c>
      <c r="F3620" s="69">
        <v>4.0730000000000004</v>
      </c>
      <c r="G3620" s="70">
        <v>1.3976999999999999</v>
      </c>
      <c r="H3620" s="70">
        <v>2.3296999999999999</v>
      </c>
      <c r="I3620" s="73">
        <v>46212</v>
      </c>
      <c r="J3620" s="73">
        <v>46843</v>
      </c>
      <c r="K3620" s="69">
        <v>4.01</v>
      </c>
      <c r="L3620" s="68" t="s">
        <v>2609</v>
      </c>
      <c r="M3620" s="71">
        <v>2.3199999999999998E-2</v>
      </c>
      <c r="N3620" t="str">
        <f>_xll.IMDP("BND",D3620,$N$1,A3620)</f>
        <v>은행채</v>
      </c>
      <c r="O3620">
        <f t="shared" si="56"/>
        <v>3.242664E-2</v>
      </c>
    </row>
    <row r="3621" spans="1:15" x14ac:dyDescent="0.3">
      <c r="A3621" s="73">
        <v>46311</v>
      </c>
      <c r="B3621" s="67" t="s">
        <v>2090</v>
      </c>
      <c r="C3621" s="68" t="s">
        <v>2608</v>
      </c>
      <c r="D3621" s="68" t="s">
        <v>14674</v>
      </c>
      <c r="E3621" s="67" t="s">
        <v>14675</v>
      </c>
      <c r="F3621" s="69">
        <v>3.9580000000000002</v>
      </c>
      <c r="G3621" s="70">
        <v>0.77229999999999999</v>
      </c>
      <c r="H3621" s="70">
        <v>0.79520000000000002</v>
      </c>
      <c r="I3621" s="73">
        <v>46238</v>
      </c>
      <c r="J3621" s="73">
        <v>46603</v>
      </c>
      <c r="K3621" s="69">
        <v>3.67</v>
      </c>
      <c r="L3621" s="68" t="s">
        <v>2609</v>
      </c>
      <c r="M3621" s="71">
        <v>9.2999999999999992E-3</v>
      </c>
      <c r="N3621" t="str">
        <f>_xll.IMDP("BND",D3621,$N$1,A3621)</f>
        <v>은행채</v>
      </c>
      <c r="O3621">
        <f t="shared" si="56"/>
        <v>7.1823899999999994E-3</v>
      </c>
    </row>
    <row r="3622" spans="1:15" x14ac:dyDescent="0.3">
      <c r="A3622" s="73">
        <v>46311</v>
      </c>
      <c r="B3622" s="67" t="s">
        <v>2090</v>
      </c>
      <c r="C3622" s="68" t="s">
        <v>2608</v>
      </c>
      <c r="D3622" s="68" t="s">
        <v>8078</v>
      </c>
      <c r="E3622" s="67" t="s">
        <v>8079</v>
      </c>
      <c r="F3622" s="69">
        <v>3.5840000000000001</v>
      </c>
      <c r="G3622" s="70">
        <v>0.37369999999999998</v>
      </c>
      <c r="H3622" s="70">
        <v>0.23280000000000001</v>
      </c>
      <c r="I3622" s="73">
        <v>45540</v>
      </c>
      <c r="J3622" s="73">
        <v>46451</v>
      </c>
      <c r="K3622" s="69">
        <v>3.29</v>
      </c>
      <c r="L3622" s="68" t="s">
        <v>2609</v>
      </c>
      <c r="M3622" s="71">
        <v>1.3899999999999999E-2</v>
      </c>
      <c r="N3622" t="str">
        <f>_xll.IMDP("BND",D3622,$N$1,A3622)</f>
        <v>은행채</v>
      </c>
      <c r="O3622">
        <f t="shared" si="56"/>
        <v>5.194429999999999E-3</v>
      </c>
    </row>
    <row r="3623" spans="1:15" x14ac:dyDescent="0.3">
      <c r="A3623" s="73">
        <v>46311</v>
      </c>
      <c r="B3623" s="67" t="s">
        <v>2090</v>
      </c>
      <c r="C3623" s="68" t="s">
        <v>2608</v>
      </c>
      <c r="D3623" s="68" t="s">
        <v>8080</v>
      </c>
      <c r="E3623" s="67" t="s">
        <v>8081</v>
      </c>
      <c r="F3623" s="69">
        <v>3.7349999999999999</v>
      </c>
      <c r="G3623" s="70">
        <v>0.49869999999999998</v>
      </c>
      <c r="H3623" s="70">
        <v>0.37419999999999998</v>
      </c>
      <c r="I3623" s="73">
        <v>45769</v>
      </c>
      <c r="J3623" s="73">
        <v>46499</v>
      </c>
      <c r="K3623" s="69">
        <v>2.56</v>
      </c>
      <c r="L3623" s="68" t="s">
        <v>2609</v>
      </c>
      <c r="M3623" s="71">
        <v>4.5999999999999999E-3</v>
      </c>
      <c r="N3623" t="str">
        <f>_xll.IMDP("BND",D3623,$N$1,A3623)</f>
        <v>은행채</v>
      </c>
      <c r="O3623">
        <f t="shared" si="56"/>
        <v>2.2940199999999999E-3</v>
      </c>
    </row>
    <row r="3624" spans="1:15" x14ac:dyDescent="0.3">
      <c r="A3624" s="73">
        <v>46311</v>
      </c>
      <c r="B3624" s="67" t="s">
        <v>2090</v>
      </c>
      <c r="C3624" s="68" t="s">
        <v>2608</v>
      </c>
      <c r="D3624" s="68" t="s">
        <v>8082</v>
      </c>
      <c r="E3624" s="67" t="s">
        <v>8083</v>
      </c>
      <c r="F3624" s="69">
        <v>3.7909999999999999</v>
      </c>
      <c r="G3624" s="70">
        <v>0.55789999999999995</v>
      </c>
      <c r="H3624" s="70">
        <v>0.45129999999999998</v>
      </c>
      <c r="I3624" s="73">
        <v>45790</v>
      </c>
      <c r="J3624" s="73">
        <v>46520</v>
      </c>
      <c r="K3624" s="69">
        <v>2.5499999999999998</v>
      </c>
      <c r="L3624" s="68" t="s">
        <v>2609</v>
      </c>
      <c r="M3624" s="71">
        <v>8.8000000000000005E-3</v>
      </c>
      <c r="N3624" t="str">
        <f>_xll.IMDP("BND",D3624,$N$1,A3624)</f>
        <v>은행채</v>
      </c>
      <c r="O3624">
        <f t="shared" si="56"/>
        <v>4.9095199999999997E-3</v>
      </c>
    </row>
    <row r="3625" spans="1:15" x14ac:dyDescent="0.3">
      <c r="A3625" s="73">
        <v>46311</v>
      </c>
      <c r="B3625" s="67" t="s">
        <v>2090</v>
      </c>
      <c r="C3625" s="68" t="s">
        <v>2608</v>
      </c>
      <c r="D3625" s="68" t="s">
        <v>8084</v>
      </c>
      <c r="E3625" s="67" t="s">
        <v>8085</v>
      </c>
      <c r="F3625" s="69">
        <v>4.0069999999999997</v>
      </c>
      <c r="G3625" s="70">
        <v>0.97230000000000005</v>
      </c>
      <c r="H3625" s="70">
        <v>1.1916</v>
      </c>
      <c r="I3625" s="73">
        <v>45946</v>
      </c>
      <c r="J3625" s="73">
        <v>46676</v>
      </c>
      <c r="K3625" s="69">
        <v>2.61</v>
      </c>
      <c r="L3625" s="68" t="s">
        <v>2609</v>
      </c>
      <c r="M3625" s="71">
        <v>1.84E-2</v>
      </c>
      <c r="N3625" t="str">
        <f>_xll.IMDP("BND",D3625,$N$1,A3625)</f>
        <v>은행채</v>
      </c>
      <c r="O3625">
        <f t="shared" si="56"/>
        <v>1.7890320000000001E-2</v>
      </c>
    </row>
    <row r="3626" spans="1:15" x14ac:dyDescent="0.3">
      <c r="A3626" s="73">
        <v>46311</v>
      </c>
      <c r="B3626" s="67" t="s">
        <v>2090</v>
      </c>
      <c r="C3626" s="68" t="s">
        <v>2608</v>
      </c>
      <c r="D3626" s="68" t="s">
        <v>8086</v>
      </c>
      <c r="E3626" s="67" t="s">
        <v>8087</v>
      </c>
      <c r="F3626" s="69">
        <v>4.1500000000000004</v>
      </c>
      <c r="G3626" s="70">
        <v>1.9789000000000001</v>
      </c>
      <c r="H3626" s="70">
        <v>4.4966999999999997</v>
      </c>
      <c r="I3626" s="73">
        <v>45974</v>
      </c>
      <c r="J3626" s="73">
        <v>47070</v>
      </c>
      <c r="K3626" s="69">
        <v>3.08</v>
      </c>
      <c r="L3626" s="68" t="s">
        <v>2609</v>
      </c>
      <c r="M3626" s="71">
        <v>4.5600000000000002E-2</v>
      </c>
      <c r="N3626" t="str">
        <f>_xll.IMDP("BND",D3626,$N$1,A3626)</f>
        <v>은행채</v>
      </c>
      <c r="O3626">
        <f t="shared" si="56"/>
        <v>9.0237840000000014E-2</v>
      </c>
    </row>
    <row r="3627" spans="1:15" x14ac:dyDescent="0.3">
      <c r="A3627" s="73">
        <v>46311</v>
      </c>
      <c r="B3627" s="67" t="s">
        <v>2090</v>
      </c>
      <c r="C3627" s="68" t="s">
        <v>2608</v>
      </c>
      <c r="D3627" s="68" t="s">
        <v>8088</v>
      </c>
      <c r="E3627" s="67" t="s">
        <v>8089</v>
      </c>
      <c r="F3627" s="69">
        <v>3.9510000000000001</v>
      </c>
      <c r="G3627" s="70">
        <v>0.75570000000000004</v>
      </c>
      <c r="H3627" s="70">
        <v>0.76449999999999996</v>
      </c>
      <c r="I3627" s="73">
        <v>46050</v>
      </c>
      <c r="J3627" s="73">
        <v>46596</v>
      </c>
      <c r="K3627" s="69">
        <v>3.03</v>
      </c>
      <c r="L3627" s="68" t="s">
        <v>2609</v>
      </c>
      <c r="M3627" s="71">
        <v>4.5999999999999999E-3</v>
      </c>
      <c r="N3627" t="str">
        <f>_xll.IMDP("BND",D3627,$N$1,A3627)</f>
        <v>은행채</v>
      </c>
      <c r="O3627">
        <f t="shared" si="56"/>
        <v>3.4762199999999999E-3</v>
      </c>
    </row>
    <row r="3628" spans="1:15" x14ac:dyDescent="0.3">
      <c r="A3628" s="73">
        <v>46311</v>
      </c>
      <c r="B3628" s="67" t="s">
        <v>2090</v>
      </c>
      <c r="C3628" s="68" t="s">
        <v>2608</v>
      </c>
      <c r="D3628" s="68" t="s">
        <v>8090</v>
      </c>
      <c r="E3628" s="67" t="s">
        <v>8091</v>
      </c>
      <c r="F3628" s="69">
        <v>4.0069999999999997</v>
      </c>
      <c r="G3628" s="70">
        <v>0.9698</v>
      </c>
      <c r="H3628" s="70">
        <v>1.1874</v>
      </c>
      <c r="I3628" s="73">
        <v>46128</v>
      </c>
      <c r="J3628" s="73">
        <v>46676</v>
      </c>
      <c r="K3628" s="69">
        <v>3.33</v>
      </c>
      <c r="L3628" s="68" t="s">
        <v>2609</v>
      </c>
      <c r="M3628" s="71">
        <v>9.2999999999999992E-3</v>
      </c>
      <c r="N3628" t="str">
        <f>_xll.IMDP("BND",D3628,$N$1,A3628)</f>
        <v>은행채</v>
      </c>
      <c r="O3628">
        <f t="shared" si="56"/>
        <v>9.0191399999999984E-3</v>
      </c>
    </row>
    <row r="3629" spans="1:15" x14ac:dyDescent="0.3">
      <c r="A3629" s="73">
        <v>46311</v>
      </c>
      <c r="B3629" s="67" t="s">
        <v>2090</v>
      </c>
      <c r="C3629" s="68" t="s">
        <v>2608</v>
      </c>
      <c r="D3629" s="68" t="s">
        <v>14187</v>
      </c>
      <c r="E3629" s="67" t="s">
        <v>14188</v>
      </c>
      <c r="F3629" s="69">
        <v>4.1909999999999998</v>
      </c>
      <c r="G3629" s="70">
        <v>2.5592999999999999</v>
      </c>
      <c r="H3629" s="70">
        <v>7.4012000000000002</v>
      </c>
      <c r="I3629" s="73">
        <v>46212</v>
      </c>
      <c r="J3629" s="73">
        <v>47308</v>
      </c>
      <c r="K3629" s="69">
        <v>4.1399999999999997</v>
      </c>
      <c r="L3629" s="68" t="s">
        <v>2609</v>
      </c>
      <c r="M3629" s="71">
        <v>2.5499999999999998E-2</v>
      </c>
      <c r="N3629" t="str">
        <f>_xll.IMDP("BND",D3629,$N$1,A3629)</f>
        <v>은행채</v>
      </c>
      <c r="O3629">
        <f t="shared" si="56"/>
        <v>6.5262149999999991E-2</v>
      </c>
    </row>
    <row r="3630" spans="1:15" x14ac:dyDescent="0.3">
      <c r="A3630" s="73">
        <v>46311</v>
      </c>
      <c r="B3630" s="67" t="s">
        <v>2090</v>
      </c>
      <c r="C3630" s="68" t="s">
        <v>2608</v>
      </c>
      <c r="D3630" s="68" t="s">
        <v>14715</v>
      </c>
      <c r="E3630" s="67" t="s">
        <v>14716</v>
      </c>
      <c r="F3630" s="69">
        <v>4.1239999999999997</v>
      </c>
      <c r="G3630" s="70">
        <v>1.7154</v>
      </c>
      <c r="H3630" s="70">
        <v>3.4439000000000002</v>
      </c>
      <c r="I3630" s="73">
        <v>46240</v>
      </c>
      <c r="J3630" s="73">
        <v>46971</v>
      </c>
      <c r="K3630" s="69">
        <v>3.86</v>
      </c>
      <c r="L3630" s="68" t="s">
        <v>2609</v>
      </c>
      <c r="M3630" s="71">
        <v>2.3199999999999998E-2</v>
      </c>
      <c r="N3630" t="str">
        <f>_xll.IMDP("BND",D3630,$N$1,A3630)</f>
        <v>은행채</v>
      </c>
      <c r="O3630">
        <f t="shared" si="56"/>
        <v>3.9797279999999997E-2</v>
      </c>
    </row>
    <row r="3631" spans="1:15" x14ac:dyDescent="0.3">
      <c r="A3631" s="73">
        <v>46311</v>
      </c>
      <c r="B3631" s="67" t="s">
        <v>2090</v>
      </c>
      <c r="C3631" s="68" t="s">
        <v>2608</v>
      </c>
      <c r="D3631" s="68" t="s">
        <v>15251</v>
      </c>
      <c r="E3631" s="67" t="s">
        <v>15252</v>
      </c>
      <c r="F3631" s="69">
        <v>4.2110000000000003</v>
      </c>
      <c r="G3631" s="70">
        <v>2.6804000000000001</v>
      </c>
      <c r="H3631" s="70">
        <v>8.1379999999999999</v>
      </c>
      <c r="I3631" s="73">
        <v>46269</v>
      </c>
      <c r="J3631" s="73">
        <v>47365</v>
      </c>
      <c r="K3631" s="69">
        <v>4.26</v>
      </c>
      <c r="L3631" s="68" t="s">
        <v>2609</v>
      </c>
      <c r="M3631" s="71">
        <v>1.17E-2</v>
      </c>
      <c r="N3631" t="str">
        <f>_xll.IMDP("BND",D3631,$N$1,A3631)</f>
        <v>은행채</v>
      </c>
      <c r="O3631">
        <f t="shared" si="56"/>
        <v>3.1360680000000002E-2</v>
      </c>
    </row>
    <row r="3632" spans="1:15" x14ac:dyDescent="0.3">
      <c r="A3632" s="73">
        <v>46311</v>
      </c>
      <c r="B3632" s="67" t="s">
        <v>2090</v>
      </c>
      <c r="C3632" s="68" t="s">
        <v>2608</v>
      </c>
      <c r="D3632" s="68" t="s">
        <v>8092</v>
      </c>
      <c r="E3632" s="67" t="s">
        <v>8093</v>
      </c>
      <c r="F3632" s="69">
        <v>3.9420000000000002</v>
      </c>
      <c r="G3632" s="70">
        <v>0.73060000000000003</v>
      </c>
      <c r="H3632" s="70">
        <v>0.72460000000000002</v>
      </c>
      <c r="I3632" s="73">
        <v>45856</v>
      </c>
      <c r="J3632" s="73">
        <v>46586</v>
      </c>
      <c r="K3632" s="69">
        <v>2.5499999999999998</v>
      </c>
      <c r="L3632" s="68" t="s">
        <v>2609</v>
      </c>
      <c r="M3632" s="71">
        <v>9.7000000000000003E-3</v>
      </c>
      <c r="N3632" t="str">
        <f>_xll.IMDP("BND",D3632,$N$1,A3632)</f>
        <v>은행채</v>
      </c>
      <c r="O3632">
        <f t="shared" si="56"/>
        <v>7.0868200000000006E-3</v>
      </c>
    </row>
    <row r="3633" spans="1:15" x14ac:dyDescent="0.3">
      <c r="A3633" s="73">
        <v>46311</v>
      </c>
      <c r="B3633" s="67" t="s">
        <v>2090</v>
      </c>
      <c r="C3633" s="68" t="s">
        <v>2608</v>
      </c>
      <c r="D3633" s="68" t="s">
        <v>8094</v>
      </c>
      <c r="E3633" s="67" t="s">
        <v>8095</v>
      </c>
      <c r="F3633" s="69">
        <v>3.581</v>
      </c>
      <c r="G3633" s="70">
        <v>0.3715</v>
      </c>
      <c r="H3633" s="70">
        <v>0.23039999999999999</v>
      </c>
      <c r="I3633" s="73">
        <v>45904</v>
      </c>
      <c r="J3633" s="73">
        <v>46450</v>
      </c>
      <c r="K3633" s="69">
        <v>2.54</v>
      </c>
      <c r="L3633" s="68" t="s">
        <v>2609</v>
      </c>
      <c r="M3633" s="71">
        <v>6.8999999999999999E-3</v>
      </c>
      <c r="N3633" t="str">
        <f>_xll.IMDP("BND",D3633,$N$1,A3633)</f>
        <v>은행채</v>
      </c>
      <c r="O3633">
        <f t="shared" si="56"/>
        <v>2.5633499999999998E-3</v>
      </c>
    </row>
    <row r="3634" spans="1:15" x14ac:dyDescent="0.3">
      <c r="A3634" s="73">
        <v>46311</v>
      </c>
      <c r="B3634" s="67" t="s">
        <v>2090</v>
      </c>
      <c r="C3634" s="68" t="s">
        <v>2608</v>
      </c>
      <c r="D3634" s="68" t="s">
        <v>8096</v>
      </c>
      <c r="E3634" s="67" t="s">
        <v>8097</v>
      </c>
      <c r="F3634" s="69">
        <v>3.73</v>
      </c>
      <c r="G3634" s="70">
        <v>0.48530000000000001</v>
      </c>
      <c r="H3634" s="70">
        <v>0.3599</v>
      </c>
      <c r="I3634" s="73">
        <v>45947</v>
      </c>
      <c r="J3634" s="73">
        <v>46494</v>
      </c>
      <c r="K3634" s="69">
        <v>2.57</v>
      </c>
      <c r="L3634" s="68" t="s">
        <v>2609</v>
      </c>
      <c r="M3634" s="71">
        <v>9.2999999999999992E-3</v>
      </c>
      <c r="N3634" t="str">
        <f>_xll.IMDP("BND",D3634,$N$1,A3634)</f>
        <v>은행채</v>
      </c>
      <c r="O3634">
        <f t="shared" si="56"/>
        <v>4.5132899999999997E-3</v>
      </c>
    </row>
    <row r="3635" spans="1:15" x14ac:dyDescent="0.3">
      <c r="A3635" s="73">
        <v>46311</v>
      </c>
      <c r="B3635" s="67" t="s">
        <v>2090</v>
      </c>
      <c r="C3635" s="68" t="s">
        <v>2608</v>
      </c>
      <c r="D3635" s="68" t="s">
        <v>8098</v>
      </c>
      <c r="E3635" s="67" t="s">
        <v>8099</v>
      </c>
      <c r="F3635" s="69">
        <v>3.9020000000000001</v>
      </c>
      <c r="G3635" s="70">
        <v>0.66659999999999997</v>
      </c>
      <c r="H3635" s="70">
        <v>0.61160000000000003</v>
      </c>
      <c r="I3635" s="73">
        <v>46014</v>
      </c>
      <c r="J3635" s="73">
        <v>46561</v>
      </c>
      <c r="K3635" s="69">
        <v>2.93</v>
      </c>
      <c r="L3635" s="68" t="s">
        <v>2609</v>
      </c>
      <c r="M3635" s="71">
        <v>1.38E-2</v>
      </c>
      <c r="N3635" t="str">
        <f>_xll.IMDP("BND",D3635,$N$1,A3635)</f>
        <v>은행채</v>
      </c>
      <c r="O3635">
        <f t="shared" si="56"/>
        <v>9.1990800000000001E-3</v>
      </c>
    </row>
    <row r="3636" spans="1:15" x14ac:dyDescent="0.3">
      <c r="A3636" s="73">
        <v>46311</v>
      </c>
      <c r="B3636" s="67" t="s">
        <v>2090</v>
      </c>
      <c r="C3636" s="68" t="s">
        <v>2608</v>
      </c>
      <c r="D3636" s="68" t="s">
        <v>14733</v>
      </c>
      <c r="E3636" s="67" t="s">
        <v>14735</v>
      </c>
      <c r="F3636" s="69">
        <v>4.0170000000000003</v>
      </c>
      <c r="G3636" s="70">
        <v>1.0264</v>
      </c>
      <c r="H3636" s="70">
        <v>1.3241000000000001</v>
      </c>
      <c r="I3636" s="73">
        <v>46244</v>
      </c>
      <c r="J3636" s="73">
        <v>46701</v>
      </c>
      <c r="K3636" s="69">
        <v>3.75</v>
      </c>
      <c r="L3636" s="68" t="s">
        <v>2609</v>
      </c>
      <c r="M3636" s="71">
        <v>2.3300000000000001E-2</v>
      </c>
      <c r="N3636" t="str">
        <f>_xll.IMDP("BND",D3636,$N$1,A3636)</f>
        <v>은행채</v>
      </c>
      <c r="O3636">
        <f t="shared" si="56"/>
        <v>2.3915120000000002E-2</v>
      </c>
    </row>
    <row r="3637" spans="1:15" x14ac:dyDescent="0.3">
      <c r="A3637" s="73">
        <v>46311</v>
      </c>
      <c r="B3637" s="67" t="s">
        <v>2090</v>
      </c>
      <c r="C3637" s="68" t="s">
        <v>2608</v>
      </c>
      <c r="D3637" s="68" t="s">
        <v>8100</v>
      </c>
      <c r="E3637" s="67" t="s">
        <v>8101</v>
      </c>
      <c r="F3637" s="69">
        <v>3.4750000000000001</v>
      </c>
      <c r="G3637" s="70">
        <v>0.30249999999999999</v>
      </c>
      <c r="H3637" s="70">
        <v>0.16689999999999999</v>
      </c>
      <c r="I3637" s="73">
        <v>45513</v>
      </c>
      <c r="J3637" s="73">
        <v>46427</v>
      </c>
      <c r="K3637" s="69">
        <v>3.17</v>
      </c>
      <c r="L3637" s="68" t="s">
        <v>2609</v>
      </c>
      <c r="M3637" s="71">
        <v>1.4E-2</v>
      </c>
      <c r="N3637" t="str">
        <f>_xll.IMDP("BND",D3637,$N$1,A3637)</f>
        <v>은행채</v>
      </c>
      <c r="O3637">
        <f t="shared" si="56"/>
        <v>4.235E-3</v>
      </c>
    </row>
    <row r="3638" spans="1:15" x14ac:dyDescent="0.3">
      <c r="A3638" s="73">
        <v>46311</v>
      </c>
      <c r="B3638" s="67" t="s">
        <v>2090</v>
      </c>
      <c r="C3638" s="68" t="s">
        <v>2608</v>
      </c>
      <c r="D3638" s="68" t="s">
        <v>8102</v>
      </c>
      <c r="E3638" s="67" t="s">
        <v>8103</v>
      </c>
      <c r="F3638" s="69">
        <v>3.948</v>
      </c>
      <c r="G3638" s="70">
        <v>0.74129999999999996</v>
      </c>
      <c r="H3638" s="70">
        <v>0.73839999999999995</v>
      </c>
      <c r="I3638" s="73">
        <v>45860</v>
      </c>
      <c r="J3638" s="73">
        <v>46590</v>
      </c>
      <c r="K3638" s="69">
        <v>2.56</v>
      </c>
      <c r="L3638" s="68" t="s">
        <v>2609</v>
      </c>
      <c r="M3638" s="71">
        <v>1.38E-2</v>
      </c>
      <c r="N3638" t="str">
        <f>_xll.IMDP("BND",D3638,$N$1,A3638)</f>
        <v>은행채</v>
      </c>
      <c r="O3638">
        <f t="shared" si="56"/>
        <v>1.022994E-2</v>
      </c>
    </row>
    <row r="3639" spans="1:15" x14ac:dyDescent="0.3">
      <c r="A3639" s="73">
        <v>46311</v>
      </c>
      <c r="B3639" s="67" t="s">
        <v>2090</v>
      </c>
      <c r="C3639" s="68" t="s">
        <v>2608</v>
      </c>
      <c r="D3639" s="68" t="s">
        <v>8104</v>
      </c>
      <c r="E3639" s="67" t="s">
        <v>8105</v>
      </c>
      <c r="F3639" s="69">
        <v>4.0659999999999998</v>
      </c>
      <c r="G3639" s="70">
        <v>1.3411</v>
      </c>
      <c r="H3639" s="70">
        <v>2.1518000000000002</v>
      </c>
      <c r="I3639" s="73">
        <v>45905</v>
      </c>
      <c r="J3639" s="73">
        <v>46817</v>
      </c>
      <c r="K3639" s="69">
        <v>2.61</v>
      </c>
      <c r="L3639" s="68" t="s">
        <v>2609</v>
      </c>
      <c r="M3639" s="71">
        <v>1.8200000000000001E-2</v>
      </c>
      <c r="N3639" t="str">
        <f>_xll.IMDP("BND",D3639,$N$1,A3639)</f>
        <v>은행채</v>
      </c>
      <c r="O3639">
        <f t="shared" si="56"/>
        <v>2.4408019999999999E-2</v>
      </c>
    </row>
    <row r="3640" spans="1:15" x14ac:dyDescent="0.3">
      <c r="A3640" s="73">
        <v>46311</v>
      </c>
      <c r="B3640" s="67" t="s">
        <v>2090</v>
      </c>
      <c r="C3640" s="68" t="s">
        <v>2608</v>
      </c>
      <c r="D3640" s="68" t="s">
        <v>8106</v>
      </c>
      <c r="E3640" s="67" t="s">
        <v>8107</v>
      </c>
      <c r="F3640" s="69">
        <v>3.82</v>
      </c>
      <c r="G3640" s="70">
        <v>0.58679999999999999</v>
      </c>
      <c r="H3640" s="70">
        <v>0.4919</v>
      </c>
      <c r="I3640" s="73">
        <v>45985</v>
      </c>
      <c r="J3640" s="73">
        <v>46531</v>
      </c>
      <c r="K3640" s="69">
        <v>2.9</v>
      </c>
      <c r="L3640" s="68" t="s">
        <v>2609</v>
      </c>
      <c r="M3640" s="71">
        <v>9.2999999999999992E-3</v>
      </c>
      <c r="N3640" t="str">
        <f>_xll.IMDP("BND",D3640,$N$1,A3640)</f>
        <v>은행채</v>
      </c>
      <c r="O3640">
        <f t="shared" si="56"/>
        <v>5.4572399999999995E-3</v>
      </c>
    </row>
    <row r="3641" spans="1:15" x14ac:dyDescent="0.3">
      <c r="A3641" s="73">
        <v>46311</v>
      </c>
      <c r="B3641" s="67" t="s">
        <v>2090</v>
      </c>
      <c r="C3641" s="68" t="s">
        <v>2608</v>
      </c>
      <c r="D3641" s="68" t="s">
        <v>14861</v>
      </c>
      <c r="E3641" s="67" t="s">
        <v>14862</v>
      </c>
      <c r="F3641" s="69">
        <v>4.0519999999999996</v>
      </c>
      <c r="G3641" s="70">
        <v>1.2670999999999999</v>
      </c>
      <c r="H3641" s="70">
        <v>1.9498</v>
      </c>
      <c r="I3641" s="73">
        <v>46246</v>
      </c>
      <c r="J3641" s="73">
        <v>46795</v>
      </c>
      <c r="K3641" s="69">
        <v>3.84</v>
      </c>
      <c r="L3641" s="68" t="s">
        <v>2609</v>
      </c>
      <c r="M3641" s="71">
        <v>4.7000000000000002E-3</v>
      </c>
      <c r="N3641" t="str">
        <f>_xll.IMDP("BND",D3641,$N$1,A3641)</f>
        <v>은행채</v>
      </c>
      <c r="O3641">
        <f t="shared" si="56"/>
        <v>5.9553699999999998E-3</v>
      </c>
    </row>
    <row r="3642" spans="1:15" x14ac:dyDescent="0.3">
      <c r="A3642" s="73">
        <v>46311</v>
      </c>
      <c r="B3642" s="67" t="s">
        <v>2090</v>
      </c>
      <c r="C3642" s="68" t="s">
        <v>2608</v>
      </c>
      <c r="D3642" s="68" t="s">
        <v>15307</v>
      </c>
      <c r="E3642" s="67" t="s">
        <v>15308</v>
      </c>
      <c r="F3642" s="69">
        <v>3.8639999999999999</v>
      </c>
      <c r="G3642" s="70">
        <v>0.62429999999999997</v>
      </c>
      <c r="H3642" s="70">
        <v>0.54710000000000003</v>
      </c>
      <c r="I3642" s="73">
        <v>46273</v>
      </c>
      <c r="J3642" s="73">
        <v>46546</v>
      </c>
      <c r="K3642" s="69">
        <v>3.82</v>
      </c>
      <c r="L3642" s="68" t="s">
        <v>2609</v>
      </c>
      <c r="M3642" s="71">
        <v>1.8599999999999998E-2</v>
      </c>
      <c r="N3642" t="str">
        <f>_xll.IMDP("BND",D3642,$N$1,A3642)</f>
        <v>은행채</v>
      </c>
      <c r="O3642">
        <f t="shared" si="56"/>
        <v>1.1611979999999999E-2</v>
      </c>
    </row>
    <row r="3643" spans="1:15" x14ac:dyDescent="0.3">
      <c r="A3643" s="73">
        <v>46311</v>
      </c>
      <c r="B3643" s="67" t="s">
        <v>2090</v>
      </c>
      <c r="C3643" s="68" t="s">
        <v>2608</v>
      </c>
      <c r="D3643" s="68" t="s">
        <v>8108</v>
      </c>
      <c r="E3643" s="67" t="s">
        <v>8109</v>
      </c>
      <c r="F3643" s="69">
        <v>3.956</v>
      </c>
      <c r="G3643" s="70">
        <v>0.76029999999999998</v>
      </c>
      <c r="H3643" s="70">
        <v>0.77300000000000002</v>
      </c>
      <c r="I3643" s="73">
        <v>45503</v>
      </c>
      <c r="J3643" s="73">
        <v>46598</v>
      </c>
      <c r="K3643" s="69">
        <v>3.25</v>
      </c>
      <c r="L3643" s="68" t="s">
        <v>2609</v>
      </c>
      <c r="M3643" s="71">
        <v>1.3899999999999999E-2</v>
      </c>
      <c r="N3643" t="str">
        <f>_xll.IMDP("BND",D3643,$N$1,A3643)</f>
        <v>은행채</v>
      </c>
      <c r="O3643">
        <f t="shared" si="56"/>
        <v>1.0568169999999998E-2</v>
      </c>
    </row>
    <row r="3644" spans="1:15" x14ac:dyDescent="0.3">
      <c r="A3644" s="73">
        <v>46311</v>
      </c>
      <c r="B3644" s="67" t="s">
        <v>2090</v>
      </c>
      <c r="C3644" s="68" t="s">
        <v>2608</v>
      </c>
      <c r="D3644" s="68" t="s">
        <v>8110</v>
      </c>
      <c r="E3644" s="67" t="s">
        <v>8111</v>
      </c>
      <c r="F3644" s="69">
        <v>4.2249999999999996</v>
      </c>
      <c r="G3644" s="70">
        <v>2.9762</v>
      </c>
      <c r="H3644" s="70">
        <v>9.8646999999999991</v>
      </c>
      <c r="I3644" s="73">
        <v>45638</v>
      </c>
      <c r="J3644" s="73">
        <v>47464</v>
      </c>
      <c r="K3644" s="69">
        <v>2.91</v>
      </c>
      <c r="L3644" s="68" t="s">
        <v>2609</v>
      </c>
      <c r="M3644" s="71">
        <v>1.0699999999999999E-2</v>
      </c>
      <c r="N3644" t="str">
        <f>_xll.IMDP("BND",D3644,$N$1,A3644)</f>
        <v>은행채</v>
      </c>
      <c r="O3644">
        <f t="shared" si="56"/>
        <v>3.184534E-2</v>
      </c>
    </row>
    <row r="3645" spans="1:15" x14ac:dyDescent="0.3">
      <c r="A3645" s="73">
        <v>46311</v>
      </c>
      <c r="B3645" s="67" t="s">
        <v>2090</v>
      </c>
      <c r="C3645" s="68" t="s">
        <v>2608</v>
      </c>
      <c r="D3645" s="68" t="s">
        <v>8112</v>
      </c>
      <c r="E3645" s="67" t="s">
        <v>8113</v>
      </c>
      <c r="F3645" s="69">
        <v>3.9729999999999999</v>
      </c>
      <c r="G3645" s="70">
        <v>0.83540000000000003</v>
      </c>
      <c r="H3645" s="70">
        <v>0.91010000000000002</v>
      </c>
      <c r="I3645" s="73">
        <v>45895</v>
      </c>
      <c r="J3645" s="73">
        <v>46625</v>
      </c>
      <c r="K3645" s="69">
        <v>2.5499999999999998</v>
      </c>
      <c r="L3645" s="68" t="s">
        <v>2609</v>
      </c>
      <c r="M3645" s="71">
        <v>5.1000000000000004E-3</v>
      </c>
      <c r="N3645" t="str">
        <f>_xll.IMDP("BND",D3645,$N$1,A3645)</f>
        <v>은행채</v>
      </c>
      <c r="O3645">
        <f t="shared" si="56"/>
        <v>4.2605400000000002E-3</v>
      </c>
    </row>
    <row r="3646" spans="1:15" x14ac:dyDescent="0.3">
      <c r="A3646" s="73">
        <v>46311</v>
      </c>
      <c r="B3646" s="67" t="s">
        <v>2090</v>
      </c>
      <c r="C3646" s="68" t="s">
        <v>2608</v>
      </c>
      <c r="D3646" s="68" t="s">
        <v>8114</v>
      </c>
      <c r="E3646" s="67" t="s">
        <v>8115</v>
      </c>
      <c r="F3646" s="69">
        <v>4.1440000000000001</v>
      </c>
      <c r="G3646" s="70">
        <v>1.9214</v>
      </c>
      <c r="H3646" s="70">
        <v>4.2492999999999999</v>
      </c>
      <c r="I3646" s="73">
        <v>45950</v>
      </c>
      <c r="J3646" s="73">
        <v>47046</v>
      </c>
      <c r="K3646" s="69">
        <v>2.74</v>
      </c>
      <c r="L3646" s="68" t="s">
        <v>2609</v>
      </c>
      <c r="M3646" s="71">
        <v>2.2700000000000001E-2</v>
      </c>
      <c r="N3646" t="str">
        <f>_xll.IMDP("BND",D3646,$N$1,A3646)</f>
        <v>은행채</v>
      </c>
      <c r="O3646">
        <f t="shared" si="56"/>
        <v>4.361578E-2</v>
      </c>
    </row>
    <row r="3647" spans="1:15" x14ac:dyDescent="0.3">
      <c r="A3647" s="73">
        <v>46311</v>
      </c>
      <c r="B3647" s="67" t="s">
        <v>2090</v>
      </c>
      <c r="C3647" s="68" t="s">
        <v>2608</v>
      </c>
      <c r="D3647" s="68" t="s">
        <v>14365</v>
      </c>
      <c r="E3647" s="67" t="s">
        <v>14366</v>
      </c>
      <c r="F3647" s="69">
        <v>4.1130000000000004</v>
      </c>
      <c r="G3647" s="70">
        <v>1.6701999999999999</v>
      </c>
      <c r="H3647" s="70">
        <v>3.2822</v>
      </c>
      <c r="I3647" s="73">
        <v>46224</v>
      </c>
      <c r="J3647" s="73">
        <v>46955</v>
      </c>
      <c r="K3647" s="69">
        <v>4</v>
      </c>
      <c r="L3647" s="68" t="s">
        <v>2609</v>
      </c>
      <c r="M3647" s="71">
        <v>1.8700000000000001E-2</v>
      </c>
      <c r="N3647" t="str">
        <f>_xll.IMDP("BND",D3647,$N$1,A3647)</f>
        <v>은행채</v>
      </c>
      <c r="O3647">
        <f t="shared" si="56"/>
        <v>3.1232740000000002E-2</v>
      </c>
    </row>
    <row r="3648" spans="1:15" x14ac:dyDescent="0.3">
      <c r="A3648" s="73">
        <v>46311</v>
      </c>
      <c r="B3648" s="67" t="s">
        <v>2090</v>
      </c>
      <c r="C3648" s="68" t="s">
        <v>2608</v>
      </c>
      <c r="D3648" s="68" t="s">
        <v>14904</v>
      </c>
      <c r="E3648" s="67" t="s">
        <v>14905</v>
      </c>
      <c r="F3648" s="69">
        <v>4.016</v>
      </c>
      <c r="G3648" s="70">
        <v>1.0369999999999999</v>
      </c>
      <c r="H3648" s="70">
        <v>1.3486</v>
      </c>
      <c r="I3648" s="73">
        <v>46248</v>
      </c>
      <c r="J3648" s="73">
        <v>46705</v>
      </c>
      <c r="K3648" s="69">
        <v>3.79</v>
      </c>
      <c r="L3648" s="68" t="s">
        <v>2609</v>
      </c>
      <c r="M3648" s="71">
        <v>9.2999999999999992E-3</v>
      </c>
      <c r="N3648" t="str">
        <f>_xll.IMDP("BND",D3648,$N$1,A3648)</f>
        <v>은행채</v>
      </c>
      <c r="O3648">
        <f t="shared" si="56"/>
        <v>9.6440999999999992E-3</v>
      </c>
    </row>
    <row r="3649" spans="1:15" x14ac:dyDescent="0.3">
      <c r="A3649" s="73">
        <v>46311</v>
      </c>
      <c r="B3649" s="67" t="s">
        <v>2090</v>
      </c>
      <c r="C3649" s="68" t="s">
        <v>2608</v>
      </c>
      <c r="D3649" s="68" t="s">
        <v>15641</v>
      </c>
      <c r="E3649" s="67" t="s">
        <v>15642</v>
      </c>
      <c r="F3649" s="69">
        <v>3.89</v>
      </c>
      <c r="G3649" s="70">
        <v>0.63290000000000002</v>
      </c>
      <c r="H3649" s="70">
        <v>1.0098</v>
      </c>
      <c r="I3649" s="73">
        <v>46281</v>
      </c>
      <c r="J3649" s="73">
        <v>46554</v>
      </c>
      <c r="K3649" s="69">
        <v>3.81</v>
      </c>
      <c r="L3649" s="68" t="s">
        <v>2609</v>
      </c>
      <c r="M3649" s="71">
        <v>1.3599999999999999E-2</v>
      </c>
      <c r="N3649" t="str">
        <f>_xll.IMDP("BND",D3649,$N$1,A3649)</f>
        <v>은행채</v>
      </c>
      <c r="O3649">
        <f t="shared" si="56"/>
        <v>8.6074399999999992E-3</v>
      </c>
    </row>
    <row r="3650" spans="1:15" x14ac:dyDescent="0.3">
      <c r="A3650" s="73">
        <v>46311</v>
      </c>
      <c r="B3650" s="67" t="s">
        <v>2090</v>
      </c>
      <c r="C3650" s="68" t="s">
        <v>2608</v>
      </c>
      <c r="D3650" s="68" t="s">
        <v>8116</v>
      </c>
      <c r="E3650" s="67" t="s">
        <v>8117</v>
      </c>
      <c r="F3650" s="69">
        <v>3.9569999999999999</v>
      </c>
      <c r="G3650" s="70">
        <v>0.7631</v>
      </c>
      <c r="H3650" s="70">
        <v>0.77790000000000004</v>
      </c>
      <c r="I3650" s="73">
        <v>45504</v>
      </c>
      <c r="J3650" s="73">
        <v>46599</v>
      </c>
      <c r="K3650" s="69">
        <v>3.22</v>
      </c>
      <c r="L3650" s="68" t="s">
        <v>2609</v>
      </c>
      <c r="M3650" s="71">
        <v>1.1599999999999999E-2</v>
      </c>
      <c r="N3650" t="str">
        <f>_xll.IMDP("BND",D3650,$N$1,A3650)</f>
        <v>은행채</v>
      </c>
      <c r="O3650">
        <f t="shared" ref="O3650:O3713" si="57">M3650*G3650</f>
        <v>8.851959999999999E-3</v>
      </c>
    </row>
    <row r="3651" spans="1:15" x14ac:dyDescent="0.3">
      <c r="A3651" s="73">
        <v>46311</v>
      </c>
      <c r="B3651" s="67" t="s">
        <v>2090</v>
      </c>
      <c r="C3651" s="68" t="s">
        <v>2608</v>
      </c>
      <c r="D3651" s="68" t="s">
        <v>8118</v>
      </c>
      <c r="E3651" s="67" t="s">
        <v>8119</v>
      </c>
      <c r="F3651" s="69">
        <v>4.2699999999999996</v>
      </c>
      <c r="G3651" s="70">
        <v>6.7961999999999998</v>
      </c>
      <c r="H3651" s="70">
        <v>52.0152</v>
      </c>
      <c r="I3651" s="73">
        <v>45517</v>
      </c>
      <c r="J3651" s="73">
        <v>49169</v>
      </c>
      <c r="K3651" s="69">
        <v>3.19</v>
      </c>
      <c r="L3651" s="68" t="s">
        <v>2609</v>
      </c>
      <c r="M3651" s="71">
        <v>1.2999999999999999E-2</v>
      </c>
      <c r="N3651" t="str">
        <f>_xll.IMDP("BND",D3651,$N$1,A3651)</f>
        <v>은행채</v>
      </c>
      <c r="O3651">
        <f t="shared" si="57"/>
        <v>8.8350599999999987E-2</v>
      </c>
    </row>
    <row r="3652" spans="1:15" x14ac:dyDescent="0.3">
      <c r="A3652" s="73">
        <v>46311</v>
      </c>
      <c r="B3652" s="67" t="s">
        <v>2090</v>
      </c>
      <c r="C3652" s="68" t="s">
        <v>2608</v>
      </c>
      <c r="D3652" s="68" t="s">
        <v>8120</v>
      </c>
      <c r="E3652" s="67" t="s">
        <v>8121</v>
      </c>
      <c r="F3652" s="69">
        <v>4.0069999999999997</v>
      </c>
      <c r="G3652" s="70">
        <v>0.97030000000000005</v>
      </c>
      <c r="H3652" s="70">
        <v>1.1881999999999999</v>
      </c>
      <c r="I3652" s="73">
        <v>45581</v>
      </c>
      <c r="J3652" s="73">
        <v>46676</v>
      </c>
      <c r="K3652" s="69">
        <v>3.19</v>
      </c>
      <c r="L3652" s="68" t="s">
        <v>2609</v>
      </c>
      <c r="M3652" s="71">
        <v>1.1599999999999999E-2</v>
      </c>
      <c r="N3652" t="str">
        <f>_xll.IMDP("BND",D3652,$N$1,A3652)</f>
        <v>은행채</v>
      </c>
      <c r="O3652">
        <f t="shared" si="57"/>
        <v>1.125548E-2</v>
      </c>
    </row>
    <row r="3653" spans="1:15" x14ac:dyDescent="0.3">
      <c r="A3653" s="73">
        <v>46311</v>
      </c>
      <c r="B3653" s="67" t="s">
        <v>2090</v>
      </c>
      <c r="C3653" s="68" t="s">
        <v>2608</v>
      </c>
      <c r="D3653" s="68" t="s">
        <v>8122</v>
      </c>
      <c r="E3653" s="67" t="s">
        <v>8123</v>
      </c>
      <c r="F3653" s="69">
        <v>4.0830000000000002</v>
      </c>
      <c r="G3653" s="70">
        <v>1.4832000000000001</v>
      </c>
      <c r="H3653" s="70">
        <v>2.6097999999999999</v>
      </c>
      <c r="I3653" s="73">
        <v>46185</v>
      </c>
      <c r="J3653" s="73">
        <v>46877</v>
      </c>
      <c r="K3653" s="69">
        <v>4.01</v>
      </c>
      <c r="L3653" s="68" t="s">
        <v>2609</v>
      </c>
      <c r="M3653" s="71">
        <v>2.3199999999999998E-2</v>
      </c>
      <c r="N3653" t="str">
        <f>_xll.IMDP("BND",D3653,$N$1,A3653)</f>
        <v>은행채</v>
      </c>
      <c r="O3653">
        <f t="shared" si="57"/>
        <v>3.4410240000000002E-2</v>
      </c>
    </row>
    <row r="3654" spans="1:15" x14ac:dyDescent="0.3">
      <c r="A3654" s="73">
        <v>46311</v>
      </c>
      <c r="B3654" s="67" t="s">
        <v>2090</v>
      </c>
      <c r="C3654" s="68" t="s">
        <v>2608</v>
      </c>
      <c r="D3654" s="68" t="s">
        <v>14906</v>
      </c>
      <c r="E3654" s="67" t="s">
        <v>14907</v>
      </c>
      <c r="F3654" s="69">
        <v>4.2050000000000001</v>
      </c>
      <c r="G3654" s="70">
        <v>2.6297999999999999</v>
      </c>
      <c r="H3654" s="70">
        <v>7.8495999999999997</v>
      </c>
      <c r="I3654" s="73">
        <v>46248</v>
      </c>
      <c r="J3654" s="73">
        <v>47344</v>
      </c>
      <c r="K3654" s="69">
        <v>4.13</v>
      </c>
      <c r="L3654" s="68" t="s">
        <v>2609</v>
      </c>
      <c r="M3654" s="71">
        <v>2.3300000000000001E-2</v>
      </c>
      <c r="N3654" t="str">
        <f>_xll.IMDP("BND",D3654,$N$1,A3654)</f>
        <v>은행채</v>
      </c>
      <c r="O3654">
        <f t="shared" si="57"/>
        <v>6.1274340000000004E-2</v>
      </c>
    </row>
    <row r="3655" spans="1:15" x14ac:dyDescent="0.3">
      <c r="A3655" s="73">
        <v>46311</v>
      </c>
      <c r="B3655" s="67" t="s">
        <v>2090</v>
      </c>
      <c r="C3655" s="68" t="s">
        <v>2608</v>
      </c>
      <c r="D3655" s="68" t="s">
        <v>15643</v>
      </c>
      <c r="E3655" s="67" t="s">
        <v>15644</v>
      </c>
      <c r="F3655" s="69">
        <v>4.1440000000000001</v>
      </c>
      <c r="G3655" s="70">
        <v>1.8229</v>
      </c>
      <c r="H3655" s="70">
        <v>3.8586999999999998</v>
      </c>
      <c r="I3655" s="73">
        <v>46283</v>
      </c>
      <c r="J3655" s="73">
        <v>47014</v>
      </c>
      <c r="K3655" s="69">
        <v>4.32</v>
      </c>
      <c r="L3655" s="68" t="s">
        <v>2609</v>
      </c>
      <c r="M3655" s="71">
        <v>1.9099999999999999E-2</v>
      </c>
      <c r="N3655" t="str">
        <f>_xll.IMDP("BND",D3655,$N$1,A3655)</f>
        <v>은행채</v>
      </c>
      <c r="O3655">
        <f t="shared" si="57"/>
        <v>3.4817389999999997E-2</v>
      </c>
    </row>
    <row r="3656" spans="1:15" x14ac:dyDescent="0.3">
      <c r="A3656" s="73">
        <v>46311</v>
      </c>
      <c r="B3656" s="67" t="s">
        <v>2090</v>
      </c>
      <c r="C3656" s="68" t="s">
        <v>2608</v>
      </c>
      <c r="D3656" s="68" t="s">
        <v>1360</v>
      </c>
      <c r="E3656" s="67" t="s">
        <v>1362</v>
      </c>
      <c r="F3656" s="69">
        <v>3.97</v>
      </c>
      <c r="G3656" s="70">
        <v>0.80079999999999996</v>
      </c>
      <c r="H3656" s="70">
        <v>0.84619999999999995</v>
      </c>
      <c r="I3656" s="73">
        <v>45518</v>
      </c>
      <c r="J3656" s="73">
        <v>46613</v>
      </c>
      <c r="K3656" s="69">
        <v>3.21</v>
      </c>
      <c r="L3656" s="68" t="s">
        <v>2609</v>
      </c>
      <c r="M3656" s="71">
        <v>1.6199999999999999E-2</v>
      </c>
      <c r="N3656" t="str">
        <f>_xll.IMDP("BND",D3656,$N$1,A3656)</f>
        <v>은행채</v>
      </c>
      <c r="O3656">
        <f t="shared" si="57"/>
        <v>1.2972959999999999E-2</v>
      </c>
    </row>
    <row r="3657" spans="1:15" x14ac:dyDescent="0.3">
      <c r="A3657" s="73">
        <v>46311</v>
      </c>
      <c r="B3657" s="67" t="s">
        <v>2090</v>
      </c>
      <c r="C3657" s="68" t="s">
        <v>2608</v>
      </c>
      <c r="D3657" s="68" t="s">
        <v>8124</v>
      </c>
      <c r="E3657" s="67" t="s">
        <v>8125</v>
      </c>
      <c r="F3657" s="69">
        <v>3.8740000000000001</v>
      </c>
      <c r="G3657" s="70">
        <v>0.63670000000000004</v>
      </c>
      <c r="H3657" s="70">
        <v>0.56530000000000002</v>
      </c>
      <c r="I3657" s="73">
        <v>45638</v>
      </c>
      <c r="J3657" s="73">
        <v>46550</v>
      </c>
      <c r="K3657" s="69">
        <v>2.93</v>
      </c>
      <c r="L3657" s="68" t="s">
        <v>2609</v>
      </c>
      <c r="M3657" s="71">
        <v>6.4999999999999997E-3</v>
      </c>
      <c r="N3657" t="str">
        <f>_xll.IMDP("BND",D3657,$N$1,A3657)</f>
        <v>은행채</v>
      </c>
      <c r="O3657">
        <f t="shared" si="57"/>
        <v>4.1385500000000004E-3</v>
      </c>
    </row>
    <row r="3658" spans="1:15" x14ac:dyDescent="0.3">
      <c r="A3658" s="73">
        <v>46311</v>
      </c>
      <c r="B3658" s="67" t="s">
        <v>2090</v>
      </c>
      <c r="C3658" s="68" t="s">
        <v>2608</v>
      </c>
      <c r="D3658" s="68" t="s">
        <v>8126</v>
      </c>
      <c r="E3658" s="67" t="s">
        <v>8127</v>
      </c>
      <c r="F3658" s="69">
        <v>4.0279999999999996</v>
      </c>
      <c r="G3658" s="70">
        <v>1.1245000000000001</v>
      </c>
      <c r="H3658" s="70">
        <v>1.5596000000000001</v>
      </c>
      <c r="I3658" s="73">
        <v>46189</v>
      </c>
      <c r="J3658" s="73">
        <v>46737</v>
      </c>
      <c r="K3658" s="69">
        <v>3.83</v>
      </c>
      <c r="L3658" s="68" t="s">
        <v>2609</v>
      </c>
      <c r="M3658" s="71">
        <v>9.2999999999999992E-3</v>
      </c>
      <c r="N3658" t="str">
        <f>_xll.IMDP("BND",D3658,$N$1,A3658)</f>
        <v>은행채</v>
      </c>
      <c r="O3658">
        <f t="shared" si="57"/>
        <v>1.0457849999999999E-2</v>
      </c>
    </row>
    <row r="3659" spans="1:15" x14ac:dyDescent="0.3">
      <c r="A3659" s="73">
        <v>46311</v>
      </c>
      <c r="B3659" s="67" t="s">
        <v>2090</v>
      </c>
      <c r="C3659" s="68" t="s">
        <v>2608</v>
      </c>
      <c r="D3659" s="68" t="s">
        <v>14965</v>
      </c>
      <c r="E3659" s="67" t="s">
        <v>14966</v>
      </c>
      <c r="F3659" s="69">
        <v>4.2089999999999996</v>
      </c>
      <c r="G3659" s="70">
        <v>2.6566000000000001</v>
      </c>
      <c r="H3659" s="70">
        <v>8.0023</v>
      </c>
      <c r="I3659" s="73">
        <v>46259</v>
      </c>
      <c r="J3659" s="73">
        <v>47355</v>
      </c>
      <c r="K3659" s="69">
        <v>4.21</v>
      </c>
      <c r="L3659" s="68" t="s">
        <v>2609</v>
      </c>
      <c r="M3659" s="71">
        <v>2.1899999999999999E-2</v>
      </c>
      <c r="N3659" t="str">
        <f>_xll.IMDP("BND",D3659,$N$1,A3659)</f>
        <v>은행채</v>
      </c>
      <c r="O3659">
        <f t="shared" si="57"/>
        <v>5.8179540000000002E-2</v>
      </c>
    </row>
    <row r="3660" spans="1:15" x14ac:dyDescent="0.3">
      <c r="A3660" s="73">
        <v>46311</v>
      </c>
      <c r="B3660" s="67" t="s">
        <v>2090</v>
      </c>
      <c r="C3660" s="68" t="s">
        <v>2608</v>
      </c>
      <c r="D3660" s="68" t="s">
        <v>15790</v>
      </c>
      <c r="E3660" s="67" t="s">
        <v>15791</v>
      </c>
      <c r="F3660" s="69">
        <v>3.891</v>
      </c>
      <c r="G3660" s="70">
        <v>0.65139999999999998</v>
      </c>
      <c r="H3660" s="70">
        <v>1.0512999999999999</v>
      </c>
      <c r="I3660" s="73">
        <v>46288</v>
      </c>
      <c r="J3660" s="73">
        <v>46561</v>
      </c>
      <c r="K3660" s="69">
        <v>3.89</v>
      </c>
      <c r="L3660" s="68" t="s">
        <v>2609</v>
      </c>
      <c r="M3660" s="71">
        <v>2.2599999999999999E-2</v>
      </c>
      <c r="N3660" t="str">
        <f>_xll.IMDP("BND",D3660,$N$1,A3660)</f>
        <v>은행채</v>
      </c>
      <c r="O3660">
        <f t="shared" si="57"/>
        <v>1.4721639999999999E-2</v>
      </c>
    </row>
    <row r="3661" spans="1:15" x14ac:dyDescent="0.3">
      <c r="A3661" s="73">
        <v>46311</v>
      </c>
      <c r="B3661" s="67" t="s">
        <v>2090</v>
      </c>
      <c r="C3661" s="68" t="s">
        <v>2608</v>
      </c>
      <c r="D3661" s="68" t="s">
        <v>8128</v>
      </c>
      <c r="E3661" s="67" t="s">
        <v>8129</v>
      </c>
      <c r="F3661" s="69">
        <v>4.0179999999999998</v>
      </c>
      <c r="G3661" s="70">
        <v>1.0789</v>
      </c>
      <c r="H3661" s="70">
        <v>1.4447000000000001</v>
      </c>
      <c r="I3661" s="73">
        <v>45624</v>
      </c>
      <c r="J3661" s="73">
        <v>46719</v>
      </c>
      <c r="K3661" s="69">
        <v>3.06</v>
      </c>
      <c r="L3661" s="68" t="s">
        <v>2609</v>
      </c>
      <c r="M3661" s="71">
        <v>4.5999999999999999E-3</v>
      </c>
      <c r="N3661" t="str">
        <f>_xll.IMDP("BND",D3661,$N$1,A3661)</f>
        <v>은행채</v>
      </c>
      <c r="O3661">
        <f t="shared" si="57"/>
        <v>4.9629399999999999E-3</v>
      </c>
    </row>
    <row r="3662" spans="1:15" x14ac:dyDescent="0.3">
      <c r="A3662" s="73">
        <v>46311</v>
      </c>
      <c r="B3662" s="67" t="s">
        <v>2090</v>
      </c>
      <c r="C3662" s="68" t="s">
        <v>2608</v>
      </c>
      <c r="D3662" s="68" t="s">
        <v>14636</v>
      </c>
      <c r="E3662" s="67" t="s">
        <v>14637</v>
      </c>
      <c r="F3662" s="69">
        <v>4.008</v>
      </c>
      <c r="G3662" s="70">
        <v>0.99950000000000006</v>
      </c>
      <c r="H3662" s="70">
        <v>1.2628999999999999</v>
      </c>
      <c r="I3662" s="73">
        <v>46234</v>
      </c>
      <c r="J3662" s="73">
        <v>46691</v>
      </c>
      <c r="K3662" s="69">
        <v>3.76</v>
      </c>
      <c r="L3662" s="68" t="s">
        <v>2609</v>
      </c>
      <c r="M3662" s="71">
        <v>1.4E-2</v>
      </c>
      <c r="N3662" t="str">
        <f>_xll.IMDP("BND",D3662,$N$1,A3662)</f>
        <v>은행채</v>
      </c>
      <c r="O3662">
        <f t="shared" si="57"/>
        <v>1.3993E-2</v>
      </c>
    </row>
    <row r="3663" spans="1:15" x14ac:dyDescent="0.3">
      <c r="A3663" s="73">
        <v>46311</v>
      </c>
      <c r="B3663" s="67" t="s">
        <v>2090</v>
      </c>
      <c r="C3663" s="68" t="s">
        <v>2608</v>
      </c>
      <c r="D3663" s="68" t="s">
        <v>15792</v>
      </c>
      <c r="E3663" s="67" t="s">
        <v>15793</v>
      </c>
      <c r="F3663" s="69">
        <v>3.95</v>
      </c>
      <c r="G3663" s="70">
        <v>0.74319999999999997</v>
      </c>
      <c r="H3663" s="70">
        <v>1.2674000000000001</v>
      </c>
      <c r="I3663" s="73">
        <v>46293</v>
      </c>
      <c r="J3663" s="73">
        <v>46596</v>
      </c>
      <c r="K3663" s="69">
        <v>3.93</v>
      </c>
      <c r="L3663" s="68" t="s">
        <v>2609</v>
      </c>
      <c r="M3663" s="71">
        <v>5.7999999999999996E-3</v>
      </c>
      <c r="N3663" t="str">
        <f>_xll.IMDP("BND",D3663,$N$1,A3663)</f>
        <v>은행채</v>
      </c>
      <c r="O3663">
        <f t="shared" si="57"/>
        <v>4.3105599999999997E-3</v>
      </c>
    </row>
    <row r="3664" spans="1:15" x14ac:dyDescent="0.3">
      <c r="A3664" s="73">
        <v>46311</v>
      </c>
      <c r="B3664" s="67" t="s">
        <v>2090</v>
      </c>
      <c r="C3664" s="68" t="s">
        <v>2608</v>
      </c>
      <c r="D3664" s="68" t="s">
        <v>8130</v>
      </c>
      <c r="E3664" s="67" t="s">
        <v>8131</v>
      </c>
      <c r="F3664" s="69">
        <v>3.9710000000000001</v>
      </c>
      <c r="G3664" s="70">
        <v>0.82499999999999996</v>
      </c>
      <c r="H3664" s="70">
        <v>0.89149999999999996</v>
      </c>
      <c r="I3664" s="73">
        <v>45527</v>
      </c>
      <c r="J3664" s="73">
        <v>46622</v>
      </c>
      <c r="K3664" s="69">
        <v>3.22</v>
      </c>
      <c r="L3664" s="68" t="s">
        <v>2609</v>
      </c>
      <c r="M3664" s="71">
        <v>1.3899999999999999E-2</v>
      </c>
      <c r="N3664" t="str">
        <f>_xll.IMDP("BND",D3664,$N$1,A3664)</f>
        <v>은행채</v>
      </c>
      <c r="O3664">
        <f t="shared" si="57"/>
        <v>1.1467499999999999E-2</v>
      </c>
    </row>
    <row r="3665" spans="1:15" x14ac:dyDescent="0.3">
      <c r="A3665" s="73">
        <v>46311</v>
      </c>
      <c r="B3665" s="67" t="s">
        <v>2090</v>
      </c>
      <c r="C3665" s="68" t="s">
        <v>2608</v>
      </c>
      <c r="D3665" s="68" t="s">
        <v>8132</v>
      </c>
      <c r="E3665" s="67" t="s">
        <v>8133</v>
      </c>
      <c r="F3665" s="69">
        <v>4.133</v>
      </c>
      <c r="G3665" s="70">
        <v>1.8247</v>
      </c>
      <c r="H3665" s="70">
        <v>3.8456000000000001</v>
      </c>
      <c r="I3665" s="73">
        <v>45547</v>
      </c>
      <c r="J3665" s="73">
        <v>47008</v>
      </c>
      <c r="K3665" s="69">
        <v>3.17</v>
      </c>
      <c r="L3665" s="68" t="s">
        <v>2609</v>
      </c>
      <c r="M3665" s="71">
        <v>5.4999999999999997E-3</v>
      </c>
      <c r="N3665" t="str">
        <f>_xll.IMDP("BND",D3665,$N$1,A3665)</f>
        <v>은행채</v>
      </c>
      <c r="O3665">
        <f t="shared" si="57"/>
        <v>1.0035849999999999E-2</v>
      </c>
    </row>
    <row r="3666" spans="1:15" x14ac:dyDescent="0.3">
      <c r="A3666" s="73">
        <v>46311</v>
      </c>
      <c r="B3666" s="67" t="s">
        <v>2090</v>
      </c>
      <c r="C3666" s="68" t="s">
        <v>2608</v>
      </c>
      <c r="D3666" s="68" t="s">
        <v>8134</v>
      </c>
      <c r="E3666" s="67" t="s">
        <v>8135</v>
      </c>
      <c r="F3666" s="69">
        <v>4.0069999999999997</v>
      </c>
      <c r="G3666" s="70">
        <v>0.98370000000000002</v>
      </c>
      <c r="H3666" s="70">
        <v>1.2255</v>
      </c>
      <c r="I3666" s="73">
        <v>45589</v>
      </c>
      <c r="J3666" s="73">
        <v>46684</v>
      </c>
      <c r="K3666" s="69">
        <v>3.24</v>
      </c>
      <c r="L3666" s="68" t="s">
        <v>2609</v>
      </c>
      <c r="M3666" s="71">
        <v>5.1000000000000004E-3</v>
      </c>
      <c r="N3666" t="str">
        <f>_xll.IMDP("BND",D3666,$N$1,A3666)</f>
        <v>은행채</v>
      </c>
      <c r="O3666">
        <f t="shared" si="57"/>
        <v>5.0168700000000005E-3</v>
      </c>
    </row>
    <row r="3667" spans="1:15" x14ac:dyDescent="0.3">
      <c r="A3667" s="73">
        <v>46311</v>
      </c>
      <c r="B3667" s="67" t="s">
        <v>2090</v>
      </c>
      <c r="C3667" s="68" t="s">
        <v>2608</v>
      </c>
      <c r="D3667" s="68" t="s">
        <v>8136</v>
      </c>
      <c r="E3667" s="67" t="s">
        <v>8137</v>
      </c>
      <c r="F3667" s="69">
        <v>3.8839999999999999</v>
      </c>
      <c r="G3667" s="70">
        <v>0.64749999999999996</v>
      </c>
      <c r="H3667" s="70">
        <v>0.58189999999999997</v>
      </c>
      <c r="I3667" s="73">
        <v>45642</v>
      </c>
      <c r="J3667" s="73">
        <v>46554</v>
      </c>
      <c r="K3667" s="69">
        <v>2.96</v>
      </c>
      <c r="L3667" s="68" t="s">
        <v>2609</v>
      </c>
      <c r="M3667" s="71">
        <v>8.8000000000000005E-3</v>
      </c>
      <c r="N3667" t="str">
        <f>_xll.IMDP("BND",D3667,$N$1,A3667)</f>
        <v>은행채</v>
      </c>
      <c r="O3667">
        <f t="shared" si="57"/>
        <v>5.6979999999999999E-3</v>
      </c>
    </row>
    <row r="3668" spans="1:15" x14ac:dyDescent="0.3">
      <c r="A3668" s="73">
        <v>46311</v>
      </c>
      <c r="B3668" s="67" t="s">
        <v>2090</v>
      </c>
      <c r="C3668" s="68" t="s">
        <v>2608</v>
      </c>
      <c r="D3668" s="68" t="s">
        <v>8138</v>
      </c>
      <c r="E3668" s="67" t="s">
        <v>8139</v>
      </c>
      <c r="F3668" s="69">
        <v>3.996</v>
      </c>
      <c r="G3668" s="70">
        <v>0.91249999999999998</v>
      </c>
      <c r="H3668" s="70">
        <v>1.0640000000000001</v>
      </c>
      <c r="I3668" s="73">
        <v>45924</v>
      </c>
      <c r="J3668" s="73">
        <v>46654</v>
      </c>
      <c r="K3668" s="69">
        <v>2.59</v>
      </c>
      <c r="L3668" s="68" t="s">
        <v>2609</v>
      </c>
      <c r="M3668" s="71">
        <v>9.1999999999999998E-3</v>
      </c>
      <c r="N3668" t="str">
        <f>_xll.IMDP("BND",D3668,$N$1,A3668)</f>
        <v>은행채</v>
      </c>
      <c r="O3668">
        <f t="shared" si="57"/>
        <v>8.3949999999999997E-3</v>
      </c>
    </row>
    <row r="3669" spans="1:15" x14ac:dyDescent="0.3">
      <c r="A3669" s="73">
        <v>46311</v>
      </c>
      <c r="B3669" s="67" t="s">
        <v>2090</v>
      </c>
      <c r="C3669" s="68" t="s">
        <v>2608</v>
      </c>
      <c r="D3669" s="68" t="s">
        <v>15144</v>
      </c>
      <c r="E3669" s="67" t="s">
        <v>15145</v>
      </c>
      <c r="F3669" s="69">
        <v>3.847</v>
      </c>
      <c r="G3669" s="70">
        <v>0.60270000000000001</v>
      </c>
      <c r="H3669" s="70">
        <v>0.51519999999999999</v>
      </c>
      <c r="I3669" s="73">
        <v>46265</v>
      </c>
      <c r="J3669" s="73">
        <v>46538</v>
      </c>
      <c r="K3669" s="69">
        <v>3.73</v>
      </c>
      <c r="L3669" s="68" t="s">
        <v>2609</v>
      </c>
      <c r="M3669" s="71">
        <v>1.8599999999999998E-2</v>
      </c>
      <c r="N3669" t="str">
        <f>_xll.IMDP("BND",D3669,$N$1,A3669)</f>
        <v>은행채</v>
      </c>
      <c r="O3669">
        <f t="shared" si="57"/>
        <v>1.121022E-2</v>
      </c>
    </row>
    <row r="3670" spans="1:15" x14ac:dyDescent="0.3">
      <c r="A3670" s="73">
        <v>46311</v>
      </c>
      <c r="B3670" s="67" t="s">
        <v>2090</v>
      </c>
      <c r="C3670" s="68" t="s">
        <v>2608</v>
      </c>
      <c r="D3670" s="68" t="s">
        <v>8140</v>
      </c>
      <c r="E3670" s="67" t="s">
        <v>8141</v>
      </c>
      <c r="F3670" s="69">
        <v>3.8359999999999999</v>
      </c>
      <c r="G3670" s="70">
        <v>0.6</v>
      </c>
      <c r="H3670" s="70">
        <v>0.51090000000000002</v>
      </c>
      <c r="I3670" s="73">
        <v>45625</v>
      </c>
      <c r="J3670" s="73">
        <v>46536</v>
      </c>
      <c r="K3670" s="69">
        <v>3.04</v>
      </c>
      <c r="L3670" s="68" t="s">
        <v>2609</v>
      </c>
      <c r="M3670" s="71">
        <v>1.3899999999999999E-2</v>
      </c>
      <c r="N3670" t="str">
        <f>_xll.IMDP("BND",D3670,$N$1,A3670)</f>
        <v>은행채</v>
      </c>
      <c r="O3670">
        <f t="shared" si="57"/>
        <v>8.3399999999999985E-3</v>
      </c>
    </row>
    <row r="3671" spans="1:15" x14ac:dyDescent="0.3">
      <c r="A3671" s="73">
        <v>46311</v>
      </c>
      <c r="B3671" s="67" t="s">
        <v>2090</v>
      </c>
      <c r="C3671" s="68" t="s">
        <v>2608</v>
      </c>
      <c r="D3671" s="68" t="s">
        <v>14004</v>
      </c>
      <c r="E3671" s="67" t="s">
        <v>14005</v>
      </c>
      <c r="F3671" s="69">
        <v>4.1870000000000003</v>
      </c>
      <c r="G3671" s="70">
        <v>2.5243000000000002</v>
      </c>
      <c r="H3671" s="70">
        <v>7.2137000000000002</v>
      </c>
      <c r="I3671" s="73">
        <v>46199</v>
      </c>
      <c r="J3671" s="73">
        <v>47295</v>
      </c>
      <c r="K3671" s="69">
        <v>4.12</v>
      </c>
      <c r="L3671" s="68" t="s">
        <v>2609</v>
      </c>
      <c r="M3671" s="71">
        <v>2.5499999999999998E-2</v>
      </c>
      <c r="N3671" t="str">
        <f>_xll.IMDP("BND",D3671,$N$1,A3671)</f>
        <v>은행채</v>
      </c>
      <c r="O3671">
        <f t="shared" si="57"/>
        <v>6.436965E-2</v>
      </c>
    </row>
    <row r="3672" spans="1:15" x14ac:dyDescent="0.3">
      <c r="A3672" s="73">
        <v>46311</v>
      </c>
      <c r="B3672" s="67" t="s">
        <v>2090</v>
      </c>
      <c r="C3672" s="68" t="s">
        <v>2608</v>
      </c>
      <c r="D3672" s="68" t="s">
        <v>8142</v>
      </c>
      <c r="E3672" s="67" t="s">
        <v>8143</v>
      </c>
      <c r="F3672" s="69">
        <v>4.1280000000000001</v>
      </c>
      <c r="G3672" s="70">
        <v>1.7847999999999999</v>
      </c>
      <c r="H3672" s="70">
        <v>3.6926000000000001</v>
      </c>
      <c r="I3672" s="73">
        <v>45532</v>
      </c>
      <c r="J3672" s="73">
        <v>46993</v>
      </c>
      <c r="K3672" s="69">
        <v>3.21</v>
      </c>
      <c r="L3672" s="68" t="s">
        <v>2609</v>
      </c>
      <c r="M3672" s="71">
        <v>1.37E-2</v>
      </c>
      <c r="N3672" t="str">
        <f>_xll.IMDP("BND",D3672,$N$1,A3672)</f>
        <v>은행채</v>
      </c>
      <c r="O3672">
        <f t="shared" si="57"/>
        <v>2.4451759999999999E-2</v>
      </c>
    </row>
    <row r="3673" spans="1:15" x14ac:dyDescent="0.3">
      <c r="A3673" s="73">
        <v>46311</v>
      </c>
      <c r="B3673" s="67" t="s">
        <v>2090</v>
      </c>
      <c r="C3673" s="68" t="s">
        <v>2608</v>
      </c>
      <c r="D3673" s="68" t="s">
        <v>8144</v>
      </c>
      <c r="E3673" s="67" t="s">
        <v>8145</v>
      </c>
      <c r="F3673" s="69">
        <v>3.7469999999999999</v>
      </c>
      <c r="G3673" s="70">
        <v>0.50560000000000005</v>
      </c>
      <c r="H3673" s="70">
        <v>0.38329999999999997</v>
      </c>
      <c r="I3673" s="73">
        <v>45590</v>
      </c>
      <c r="J3673" s="73">
        <v>46502</v>
      </c>
      <c r="K3673" s="69">
        <v>3.21</v>
      </c>
      <c r="L3673" s="68" t="s">
        <v>2609</v>
      </c>
      <c r="M3673" s="71">
        <v>1.6299999999999999E-2</v>
      </c>
      <c r="N3673" t="str">
        <f>_xll.IMDP("BND",D3673,$N$1,A3673)</f>
        <v>은행채</v>
      </c>
      <c r="O3673">
        <f t="shared" si="57"/>
        <v>8.2412800000000001E-3</v>
      </c>
    </row>
    <row r="3674" spans="1:15" x14ac:dyDescent="0.3">
      <c r="A3674" s="73">
        <v>46311</v>
      </c>
      <c r="B3674" s="67" t="s">
        <v>2090</v>
      </c>
      <c r="C3674" s="68" t="s">
        <v>2608</v>
      </c>
      <c r="D3674" s="68" t="s">
        <v>8146</v>
      </c>
      <c r="E3674" s="67" t="s">
        <v>8147</v>
      </c>
      <c r="F3674" s="69">
        <v>4.2089999999999996</v>
      </c>
      <c r="G3674" s="70">
        <v>2.7008999999999999</v>
      </c>
      <c r="H3674" s="70">
        <v>8.1964000000000006</v>
      </c>
      <c r="I3674" s="73">
        <v>45533</v>
      </c>
      <c r="J3674" s="73">
        <v>47359</v>
      </c>
      <c r="K3674" s="69">
        <v>3.26</v>
      </c>
      <c r="L3674" s="68" t="s">
        <v>2609</v>
      </c>
      <c r="M3674" s="71">
        <v>9.1000000000000004E-3</v>
      </c>
      <c r="N3674" t="str">
        <f>_xll.IMDP("BND",D3674,$N$1,A3674)</f>
        <v>은행채</v>
      </c>
      <c r="O3674">
        <f t="shared" si="57"/>
        <v>2.457819E-2</v>
      </c>
    </row>
    <row r="3675" spans="1:15" x14ac:dyDescent="0.3">
      <c r="A3675" s="73">
        <v>46311</v>
      </c>
      <c r="B3675" s="67" t="s">
        <v>2090</v>
      </c>
      <c r="C3675" s="68" t="s">
        <v>2608</v>
      </c>
      <c r="D3675" s="68" t="s">
        <v>8148</v>
      </c>
      <c r="E3675" s="67" t="s">
        <v>8149</v>
      </c>
      <c r="F3675" s="69">
        <v>3.9969999999999999</v>
      </c>
      <c r="G3675" s="70">
        <v>0.91590000000000005</v>
      </c>
      <c r="H3675" s="70">
        <v>1.0723</v>
      </c>
      <c r="I3675" s="73">
        <v>45561</v>
      </c>
      <c r="J3675" s="73">
        <v>46656</v>
      </c>
      <c r="K3675" s="69">
        <v>3.15</v>
      </c>
      <c r="L3675" s="68" t="s">
        <v>2609</v>
      </c>
      <c r="M3675" s="71">
        <v>9.7000000000000003E-3</v>
      </c>
      <c r="N3675" t="str">
        <f>_xll.IMDP("BND",D3675,$N$1,A3675)</f>
        <v>은행채</v>
      </c>
      <c r="O3675">
        <f t="shared" si="57"/>
        <v>8.8842299999999999E-3</v>
      </c>
    </row>
    <row r="3676" spans="1:15" x14ac:dyDescent="0.3">
      <c r="A3676" s="73">
        <v>46311</v>
      </c>
      <c r="B3676" s="67" t="s">
        <v>2090</v>
      </c>
      <c r="C3676" s="68" t="s">
        <v>2608</v>
      </c>
      <c r="D3676" s="68" t="s">
        <v>8150</v>
      </c>
      <c r="E3676" s="67" t="s">
        <v>8151</v>
      </c>
      <c r="F3676" s="69">
        <v>4.2089999999999996</v>
      </c>
      <c r="G3676" s="70">
        <v>2.7915000000000001</v>
      </c>
      <c r="H3676" s="70">
        <v>8.7079000000000004</v>
      </c>
      <c r="I3676" s="73">
        <v>45565</v>
      </c>
      <c r="J3676" s="73">
        <v>47391</v>
      </c>
      <c r="K3676" s="69">
        <v>3.12</v>
      </c>
      <c r="L3676" s="68" t="s">
        <v>2609</v>
      </c>
      <c r="M3676" s="71">
        <v>8.9999999999999993E-3</v>
      </c>
      <c r="N3676" t="str">
        <f>_xll.IMDP("BND",D3676,$N$1,A3676)</f>
        <v>은행채</v>
      </c>
      <c r="O3676">
        <f t="shared" si="57"/>
        <v>2.51235E-2</v>
      </c>
    </row>
    <row r="3677" spans="1:15" x14ac:dyDescent="0.3">
      <c r="A3677" s="73">
        <v>46311</v>
      </c>
      <c r="B3677" s="67" t="s">
        <v>2090</v>
      </c>
      <c r="C3677" s="68" t="s">
        <v>2608</v>
      </c>
      <c r="D3677" s="68" t="s">
        <v>8152</v>
      </c>
      <c r="E3677" s="67" t="s">
        <v>8153</v>
      </c>
      <c r="F3677" s="69">
        <v>3.589</v>
      </c>
      <c r="G3677" s="70">
        <v>0.3765</v>
      </c>
      <c r="H3677" s="70">
        <v>0.23549999999999999</v>
      </c>
      <c r="I3677" s="73">
        <v>45541</v>
      </c>
      <c r="J3677" s="73">
        <v>46452</v>
      </c>
      <c r="K3677" s="69">
        <v>3.2</v>
      </c>
      <c r="L3677" s="68" t="s">
        <v>2609</v>
      </c>
      <c r="M3677" s="71">
        <v>5.1000000000000004E-3</v>
      </c>
      <c r="N3677" t="str">
        <f>_xll.IMDP("BND",D3677,$N$1,A3677)</f>
        <v>은행채</v>
      </c>
      <c r="O3677">
        <f t="shared" si="57"/>
        <v>1.9201500000000002E-3</v>
      </c>
    </row>
    <row r="3678" spans="1:15" x14ac:dyDescent="0.3">
      <c r="A3678" s="73">
        <v>46311</v>
      </c>
      <c r="B3678" s="67" t="s">
        <v>2090</v>
      </c>
      <c r="C3678" s="68" t="s">
        <v>2608</v>
      </c>
      <c r="D3678" s="68" t="s">
        <v>8154</v>
      </c>
      <c r="E3678" s="67" t="s">
        <v>8155</v>
      </c>
      <c r="F3678" s="69">
        <v>3.7949999999999999</v>
      </c>
      <c r="G3678" s="70">
        <v>0.56320000000000003</v>
      </c>
      <c r="H3678" s="70">
        <v>0.4587</v>
      </c>
      <c r="I3678" s="73">
        <v>45792</v>
      </c>
      <c r="J3678" s="73">
        <v>46522</v>
      </c>
      <c r="K3678" s="69">
        <v>2.56</v>
      </c>
      <c r="L3678" s="68" t="s">
        <v>2609</v>
      </c>
      <c r="M3678" s="71">
        <v>6.8999999999999999E-3</v>
      </c>
      <c r="N3678" t="str">
        <f>_xll.IMDP("BND",D3678,$N$1,A3678)</f>
        <v>은행채</v>
      </c>
      <c r="O3678">
        <f t="shared" si="57"/>
        <v>3.8860800000000001E-3</v>
      </c>
    </row>
    <row r="3679" spans="1:15" x14ac:dyDescent="0.3">
      <c r="A3679" s="73">
        <v>46311</v>
      </c>
      <c r="B3679" s="67" t="s">
        <v>2090</v>
      </c>
      <c r="C3679" s="68" t="s">
        <v>2608</v>
      </c>
      <c r="D3679" s="68" t="s">
        <v>8156</v>
      </c>
      <c r="E3679" s="67" t="s">
        <v>8157</v>
      </c>
      <c r="F3679" s="69">
        <v>4.0330000000000004</v>
      </c>
      <c r="G3679" s="70">
        <v>1.1785000000000001</v>
      </c>
      <c r="H3679" s="70">
        <v>1.6921999999999999</v>
      </c>
      <c r="I3679" s="73">
        <v>45841</v>
      </c>
      <c r="J3679" s="73">
        <v>46755</v>
      </c>
      <c r="K3679" s="69">
        <v>2.59</v>
      </c>
      <c r="L3679" s="68" t="s">
        <v>2609</v>
      </c>
      <c r="M3679" s="71">
        <v>1.37E-2</v>
      </c>
      <c r="N3679" t="str">
        <f>_xll.IMDP("BND",D3679,$N$1,A3679)</f>
        <v>은행채</v>
      </c>
      <c r="O3679">
        <f t="shared" si="57"/>
        <v>1.6145450000000002E-2</v>
      </c>
    </row>
    <row r="3680" spans="1:15" x14ac:dyDescent="0.3">
      <c r="A3680" s="73">
        <v>46311</v>
      </c>
      <c r="B3680" s="67" t="s">
        <v>2090</v>
      </c>
      <c r="C3680" s="68" t="s">
        <v>2608</v>
      </c>
      <c r="D3680" s="68" t="s">
        <v>8158</v>
      </c>
      <c r="E3680" s="67" t="s">
        <v>8159</v>
      </c>
      <c r="F3680" s="69">
        <v>4.1210000000000004</v>
      </c>
      <c r="G3680" s="70">
        <v>1.7410000000000001</v>
      </c>
      <c r="H3680" s="70">
        <v>3.5156999999999998</v>
      </c>
      <c r="I3680" s="73">
        <v>45877</v>
      </c>
      <c r="J3680" s="73">
        <v>46973</v>
      </c>
      <c r="K3680" s="69">
        <v>2.6</v>
      </c>
      <c r="L3680" s="68" t="s">
        <v>2609</v>
      </c>
      <c r="M3680" s="71">
        <v>7.7000000000000002E-3</v>
      </c>
      <c r="N3680" t="str">
        <f>_xll.IMDP("BND",D3680,$N$1,A3680)</f>
        <v>은행채</v>
      </c>
      <c r="O3680">
        <f t="shared" si="57"/>
        <v>1.3405700000000001E-2</v>
      </c>
    </row>
    <row r="3681" spans="1:15" x14ac:dyDescent="0.3">
      <c r="A3681" s="73">
        <v>46311</v>
      </c>
      <c r="B3681" s="67" t="s">
        <v>2090</v>
      </c>
      <c r="C3681" s="68" t="s">
        <v>2608</v>
      </c>
      <c r="D3681" s="68" t="s">
        <v>8160</v>
      </c>
      <c r="E3681" s="67" t="s">
        <v>8161</v>
      </c>
      <c r="F3681" s="69">
        <v>3.5680000000000001</v>
      </c>
      <c r="G3681" s="70">
        <v>0.36330000000000001</v>
      </c>
      <c r="H3681" s="70">
        <v>0.22239999999999999</v>
      </c>
      <c r="I3681" s="73">
        <v>45901</v>
      </c>
      <c r="J3681" s="73">
        <v>46447</v>
      </c>
      <c r="K3681" s="69">
        <v>2.5299999999999998</v>
      </c>
      <c r="L3681" s="68" t="s">
        <v>2609</v>
      </c>
      <c r="M3681" s="71">
        <v>9.2999999999999992E-3</v>
      </c>
      <c r="N3681" t="str">
        <f>_xll.IMDP("BND",D3681,$N$1,A3681)</f>
        <v>은행채</v>
      </c>
      <c r="O3681">
        <f t="shared" si="57"/>
        <v>3.3786899999999997E-3</v>
      </c>
    </row>
    <row r="3682" spans="1:15" x14ac:dyDescent="0.3">
      <c r="A3682" s="73">
        <v>46311</v>
      </c>
      <c r="B3682" s="67" t="s">
        <v>2090</v>
      </c>
      <c r="C3682" s="68" t="s">
        <v>2608</v>
      </c>
      <c r="D3682" s="68" t="s">
        <v>8162</v>
      </c>
      <c r="E3682" s="67" t="s">
        <v>8163</v>
      </c>
      <c r="F3682" s="69">
        <v>4.1449999999999996</v>
      </c>
      <c r="G3682" s="70">
        <v>1.9249000000000001</v>
      </c>
      <c r="H3682" s="70">
        <v>4.2374000000000001</v>
      </c>
      <c r="I3682" s="73">
        <v>45946</v>
      </c>
      <c r="J3682" s="73">
        <v>47042</v>
      </c>
      <c r="K3682" s="69">
        <v>2.69</v>
      </c>
      <c r="L3682" s="68" t="s">
        <v>2609</v>
      </c>
      <c r="M3682" s="71">
        <v>1.5900000000000001E-2</v>
      </c>
      <c r="N3682" t="str">
        <f>_xll.IMDP("BND",D3682,$N$1,A3682)</f>
        <v>은행채</v>
      </c>
      <c r="O3682">
        <f t="shared" si="57"/>
        <v>3.0605910000000004E-2</v>
      </c>
    </row>
    <row r="3683" spans="1:15" x14ac:dyDescent="0.3">
      <c r="A3683" s="73">
        <v>46311</v>
      </c>
      <c r="B3683" s="67" t="s">
        <v>2090</v>
      </c>
      <c r="C3683" s="68" t="s">
        <v>2608</v>
      </c>
      <c r="D3683" s="68" t="s">
        <v>8164</v>
      </c>
      <c r="E3683" s="67" t="s">
        <v>8165</v>
      </c>
      <c r="F3683" s="69">
        <v>3.4729999999999999</v>
      </c>
      <c r="G3683" s="70">
        <v>0.30259999999999998</v>
      </c>
      <c r="H3683" s="70">
        <v>0.16700000000000001</v>
      </c>
      <c r="I3683" s="73">
        <v>46062</v>
      </c>
      <c r="J3683" s="73">
        <v>46427</v>
      </c>
      <c r="K3683" s="69">
        <v>3</v>
      </c>
      <c r="L3683" s="68" t="s">
        <v>2609</v>
      </c>
      <c r="M3683" s="71">
        <v>7.0000000000000001E-3</v>
      </c>
      <c r="N3683" t="str">
        <f>_xll.IMDP("BND",D3683,$N$1,A3683)</f>
        <v>은행채</v>
      </c>
      <c r="O3683">
        <f t="shared" si="57"/>
        <v>2.1181999999999998E-3</v>
      </c>
    </row>
    <row r="3684" spans="1:15" x14ac:dyDescent="0.3">
      <c r="A3684" s="73">
        <v>46311</v>
      </c>
      <c r="B3684" s="67" t="s">
        <v>2090</v>
      </c>
      <c r="C3684" s="68" t="s">
        <v>2608</v>
      </c>
      <c r="D3684" s="68" t="s">
        <v>8166</v>
      </c>
      <c r="E3684" s="67" t="s">
        <v>8167</v>
      </c>
      <c r="F3684" s="69">
        <v>3.6949999999999998</v>
      </c>
      <c r="G3684" s="70">
        <v>0.44500000000000001</v>
      </c>
      <c r="H3684" s="70">
        <v>0.30869999999999997</v>
      </c>
      <c r="I3684" s="73">
        <v>46113</v>
      </c>
      <c r="J3684" s="73">
        <v>46478</v>
      </c>
      <c r="K3684" s="69">
        <v>3.24</v>
      </c>
      <c r="L3684" s="68" t="s">
        <v>2609</v>
      </c>
      <c r="M3684" s="71">
        <v>6.0000000000000001E-3</v>
      </c>
      <c r="N3684" t="str">
        <f>_xll.IMDP("BND",D3684,$N$1,A3684)</f>
        <v>은행채</v>
      </c>
      <c r="O3684">
        <f t="shared" si="57"/>
        <v>2.6700000000000001E-3</v>
      </c>
    </row>
    <row r="3685" spans="1:15" x14ac:dyDescent="0.3">
      <c r="A3685" s="73">
        <v>46311</v>
      </c>
      <c r="B3685" s="67" t="s">
        <v>2090</v>
      </c>
      <c r="C3685" s="68" t="s">
        <v>2608</v>
      </c>
      <c r="D3685" s="68" t="s">
        <v>8168</v>
      </c>
      <c r="E3685" s="67" t="s">
        <v>8169</v>
      </c>
      <c r="F3685" s="69">
        <v>3.778</v>
      </c>
      <c r="G3685" s="70">
        <v>0.54330000000000001</v>
      </c>
      <c r="H3685" s="70">
        <v>0.43219999999999997</v>
      </c>
      <c r="I3685" s="73">
        <v>46150</v>
      </c>
      <c r="J3685" s="73">
        <v>46515</v>
      </c>
      <c r="K3685" s="69">
        <v>3.16</v>
      </c>
      <c r="L3685" s="68" t="s">
        <v>2609</v>
      </c>
      <c r="M3685" s="71">
        <v>7.0000000000000001E-3</v>
      </c>
      <c r="N3685" t="str">
        <f>_xll.IMDP("BND",D3685,$N$1,A3685)</f>
        <v>은행채</v>
      </c>
      <c r="O3685">
        <f t="shared" si="57"/>
        <v>3.8031000000000002E-3</v>
      </c>
    </row>
    <row r="3686" spans="1:15" x14ac:dyDescent="0.3">
      <c r="A3686" s="73">
        <v>46311</v>
      </c>
      <c r="B3686" s="67" t="s">
        <v>2090</v>
      </c>
      <c r="C3686" s="68" t="s">
        <v>2608</v>
      </c>
      <c r="D3686" s="68" t="s">
        <v>14717</v>
      </c>
      <c r="E3686" s="67" t="s">
        <v>14718</v>
      </c>
      <c r="F3686" s="69">
        <v>3.9660000000000002</v>
      </c>
      <c r="G3686" s="70">
        <v>0.76680000000000004</v>
      </c>
      <c r="H3686" s="70">
        <v>1.3255999999999999</v>
      </c>
      <c r="I3686" s="73">
        <v>46240</v>
      </c>
      <c r="J3686" s="73">
        <v>46605</v>
      </c>
      <c r="K3686" s="69">
        <v>3.53</v>
      </c>
      <c r="L3686" s="68" t="s">
        <v>2609</v>
      </c>
      <c r="M3686" s="71">
        <v>1.35E-2</v>
      </c>
      <c r="N3686" t="str">
        <f>_xll.IMDP("BND",D3686,$N$1,A3686)</f>
        <v>은행채</v>
      </c>
      <c r="O3686">
        <f t="shared" si="57"/>
        <v>1.03518E-2</v>
      </c>
    </row>
    <row r="3687" spans="1:15" x14ac:dyDescent="0.3">
      <c r="A3687" s="73">
        <v>46311</v>
      </c>
      <c r="B3687" s="67" t="s">
        <v>2090</v>
      </c>
      <c r="C3687" s="68" t="s">
        <v>2608</v>
      </c>
      <c r="D3687" s="68" t="s">
        <v>15274</v>
      </c>
      <c r="E3687" s="67" t="s">
        <v>15275</v>
      </c>
      <c r="F3687" s="69">
        <v>3.8980000000000001</v>
      </c>
      <c r="G3687" s="70">
        <v>0.60909999999999997</v>
      </c>
      <c r="H3687" s="70">
        <v>0.95730000000000004</v>
      </c>
      <c r="I3687" s="73">
        <v>46272</v>
      </c>
      <c r="J3687" s="73">
        <v>46545</v>
      </c>
      <c r="K3687" s="69">
        <v>3.71</v>
      </c>
      <c r="L3687" s="68" t="s">
        <v>2609</v>
      </c>
      <c r="M3687" s="71">
        <v>1.1299999999999999E-2</v>
      </c>
      <c r="N3687" t="str">
        <f>_xll.IMDP("BND",D3687,$N$1,A3687)</f>
        <v>은행채</v>
      </c>
      <c r="O3687">
        <f t="shared" si="57"/>
        <v>6.8828299999999995E-3</v>
      </c>
    </row>
    <row r="3688" spans="1:15" x14ac:dyDescent="0.3">
      <c r="A3688" s="73">
        <v>46311</v>
      </c>
      <c r="B3688" s="67" t="s">
        <v>2090</v>
      </c>
      <c r="C3688" s="68" t="s">
        <v>2608</v>
      </c>
      <c r="D3688" s="68" t="s">
        <v>15794</v>
      </c>
      <c r="E3688" s="67" t="s">
        <v>15795</v>
      </c>
      <c r="F3688" s="69">
        <v>3.9350000000000001</v>
      </c>
      <c r="G3688" s="70">
        <v>0.67220000000000002</v>
      </c>
      <c r="H3688" s="70">
        <v>1.0986</v>
      </c>
      <c r="I3688" s="73">
        <v>46296</v>
      </c>
      <c r="J3688" s="73">
        <v>46569</v>
      </c>
      <c r="K3688" s="69">
        <v>3.97</v>
      </c>
      <c r="L3688" s="68" t="s">
        <v>2609</v>
      </c>
      <c r="M3688" s="71">
        <v>2.0299999999999999E-2</v>
      </c>
      <c r="N3688" t="str">
        <f>_xll.IMDP("BND",D3688,$N$1,A3688)</f>
        <v>은행채</v>
      </c>
      <c r="O3688">
        <f t="shared" si="57"/>
        <v>1.3645659999999999E-2</v>
      </c>
    </row>
    <row r="3689" spans="1:15" x14ac:dyDescent="0.3">
      <c r="A3689" s="73">
        <v>46311</v>
      </c>
      <c r="B3689" s="67" t="s">
        <v>2090</v>
      </c>
      <c r="C3689" s="68" t="s">
        <v>2608</v>
      </c>
      <c r="D3689" s="68" t="s">
        <v>8170</v>
      </c>
      <c r="E3689" s="67" t="s">
        <v>8171</v>
      </c>
      <c r="F3689" s="69">
        <v>3.9620000000000002</v>
      </c>
      <c r="G3689" s="70">
        <v>0.79820000000000002</v>
      </c>
      <c r="H3689" s="70">
        <v>0.84130000000000005</v>
      </c>
      <c r="I3689" s="73">
        <v>45517</v>
      </c>
      <c r="J3689" s="73">
        <v>46612</v>
      </c>
      <c r="K3689" s="69">
        <v>3.19</v>
      </c>
      <c r="L3689" s="68" t="s">
        <v>2609</v>
      </c>
      <c r="M3689" s="71">
        <v>1.3899999999999999E-2</v>
      </c>
      <c r="N3689" t="str">
        <f>_xll.IMDP("BND",D3689,$N$1,A3689)</f>
        <v>은행채</v>
      </c>
      <c r="O3689">
        <f t="shared" si="57"/>
        <v>1.1094979999999999E-2</v>
      </c>
    </row>
    <row r="3690" spans="1:15" x14ac:dyDescent="0.3">
      <c r="A3690" s="73">
        <v>46311</v>
      </c>
      <c r="B3690" s="67" t="s">
        <v>2090</v>
      </c>
      <c r="C3690" s="68" t="s">
        <v>2608</v>
      </c>
      <c r="D3690" s="68" t="s">
        <v>8172</v>
      </c>
      <c r="E3690" s="67" t="s">
        <v>8173</v>
      </c>
      <c r="F3690" s="69">
        <v>4.2160000000000002</v>
      </c>
      <c r="G3690" s="70">
        <v>2.7303000000000002</v>
      </c>
      <c r="H3690" s="70">
        <v>8.3617000000000008</v>
      </c>
      <c r="I3690" s="73">
        <v>45544</v>
      </c>
      <c r="J3690" s="73">
        <v>47370</v>
      </c>
      <c r="K3690" s="69">
        <v>3.23</v>
      </c>
      <c r="L3690" s="68" t="s">
        <v>2609</v>
      </c>
      <c r="M3690" s="71">
        <v>8.9999999999999993E-3</v>
      </c>
      <c r="N3690" t="str">
        <f>_xll.IMDP("BND",D3690,$N$1,A3690)</f>
        <v>은행채</v>
      </c>
      <c r="O3690">
        <f t="shared" si="57"/>
        <v>2.4572699999999999E-2</v>
      </c>
    </row>
    <row r="3691" spans="1:15" x14ac:dyDescent="0.3">
      <c r="A3691" s="73">
        <v>46311</v>
      </c>
      <c r="B3691" s="67" t="s">
        <v>2090</v>
      </c>
      <c r="C3691" s="68" t="s">
        <v>2608</v>
      </c>
      <c r="D3691" s="68" t="s">
        <v>8174</v>
      </c>
      <c r="E3691" s="67" t="s">
        <v>8175</v>
      </c>
      <c r="F3691" s="69">
        <v>4.2240000000000002</v>
      </c>
      <c r="G3691" s="70">
        <v>2.8828</v>
      </c>
      <c r="H3691" s="70">
        <v>9.3193999999999999</v>
      </c>
      <c r="I3691" s="73">
        <v>45609</v>
      </c>
      <c r="J3691" s="73">
        <v>47435</v>
      </c>
      <c r="K3691" s="69">
        <v>3.23</v>
      </c>
      <c r="L3691" s="68" t="s">
        <v>2609</v>
      </c>
      <c r="M3691" s="71">
        <v>1.18E-2</v>
      </c>
      <c r="N3691" t="str">
        <f>_xll.IMDP("BND",D3691,$N$1,A3691)</f>
        <v>은행채</v>
      </c>
      <c r="O3691">
        <f t="shared" si="57"/>
        <v>3.4017039999999998E-2</v>
      </c>
    </row>
    <row r="3692" spans="1:15" x14ac:dyDescent="0.3">
      <c r="A3692" s="73">
        <v>46311</v>
      </c>
      <c r="B3692" s="67" t="s">
        <v>2090</v>
      </c>
      <c r="C3692" s="68" t="s">
        <v>2608</v>
      </c>
      <c r="D3692" s="68" t="s">
        <v>8176</v>
      </c>
      <c r="E3692" s="67" t="s">
        <v>8177</v>
      </c>
      <c r="F3692" s="69">
        <v>3.7269999999999999</v>
      </c>
      <c r="G3692" s="70">
        <v>0.48299999999999998</v>
      </c>
      <c r="H3692" s="70">
        <v>0.3533</v>
      </c>
      <c r="I3692" s="73">
        <v>45762</v>
      </c>
      <c r="J3692" s="73">
        <v>46492</v>
      </c>
      <c r="K3692" s="69">
        <v>2.6</v>
      </c>
      <c r="L3692" s="68" t="s">
        <v>2609</v>
      </c>
      <c r="M3692" s="71">
        <v>4.5999999999999999E-3</v>
      </c>
      <c r="N3692" t="str">
        <f>_xll.IMDP("BND",D3692,$N$1,A3692)</f>
        <v>은행채</v>
      </c>
      <c r="O3692">
        <f t="shared" si="57"/>
        <v>2.2217999999999999E-3</v>
      </c>
    </row>
    <row r="3693" spans="1:15" x14ac:dyDescent="0.3">
      <c r="A3693" s="73">
        <v>46311</v>
      </c>
      <c r="B3693" s="67" t="s">
        <v>2090</v>
      </c>
      <c r="C3693" s="68" t="s">
        <v>2608</v>
      </c>
      <c r="D3693" s="68" t="s">
        <v>405</v>
      </c>
      <c r="E3693" s="67" t="s">
        <v>407</v>
      </c>
      <c r="F3693" s="69">
        <v>4.093</v>
      </c>
      <c r="G3693" s="70">
        <v>1.5425</v>
      </c>
      <c r="H3693" s="70">
        <v>2.7964000000000002</v>
      </c>
      <c r="I3693" s="73">
        <v>45799</v>
      </c>
      <c r="J3693" s="73">
        <v>46895</v>
      </c>
      <c r="K3693" s="69">
        <v>2.6</v>
      </c>
      <c r="L3693" s="68" t="s">
        <v>2609</v>
      </c>
      <c r="M3693" s="71">
        <v>2.2700000000000001E-2</v>
      </c>
      <c r="N3693" t="str">
        <f>_xll.IMDP("BND",D3693,$N$1,A3693)</f>
        <v>은행채</v>
      </c>
      <c r="O3693">
        <f t="shared" si="57"/>
        <v>3.5014750000000004E-2</v>
      </c>
    </row>
    <row r="3694" spans="1:15" x14ac:dyDescent="0.3">
      <c r="A3694" s="73">
        <v>46311</v>
      </c>
      <c r="B3694" s="67" t="s">
        <v>2090</v>
      </c>
      <c r="C3694" s="68" t="s">
        <v>2608</v>
      </c>
      <c r="D3694" s="68" t="s">
        <v>8178</v>
      </c>
      <c r="E3694" s="67" t="s">
        <v>8179</v>
      </c>
      <c r="F3694" s="69">
        <v>3.8940000000000001</v>
      </c>
      <c r="G3694" s="70">
        <v>0.65639999999999998</v>
      </c>
      <c r="H3694" s="70">
        <v>0.59530000000000005</v>
      </c>
      <c r="I3694" s="73">
        <v>45827</v>
      </c>
      <c r="J3694" s="73">
        <v>46557</v>
      </c>
      <c r="K3694" s="69">
        <v>2.59</v>
      </c>
      <c r="L3694" s="68" t="s">
        <v>2609</v>
      </c>
      <c r="M3694" s="71">
        <v>8.8000000000000005E-3</v>
      </c>
      <c r="N3694" t="str">
        <f>_xll.IMDP("BND",D3694,$N$1,A3694)</f>
        <v>은행채</v>
      </c>
      <c r="O3694">
        <f t="shared" si="57"/>
        <v>5.7763200000000006E-3</v>
      </c>
    </row>
    <row r="3695" spans="1:15" x14ac:dyDescent="0.3">
      <c r="A3695" s="73">
        <v>46311</v>
      </c>
      <c r="B3695" s="67" t="s">
        <v>2090</v>
      </c>
      <c r="C3695" s="68" t="s">
        <v>2608</v>
      </c>
      <c r="D3695" s="68" t="s">
        <v>8180</v>
      </c>
      <c r="E3695" s="67" t="s">
        <v>8181</v>
      </c>
      <c r="F3695" s="69">
        <v>4.1500000000000004</v>
      </c>
      <c r="G3695" s="70">
        <v>2.1434000000000002</v>
      </c>
      <c r="H3695" s="70">
        <v>5.2046000000000001</v>
      </c>
      <c r="I3695" s="73">
        <v>45848</v>
      </c>
      <c r="J3695" s="73">
        <v>47128</v>
      </c>
      <c r="K3695" s="69">
        <v>2.67</v>
      </c>
      <c r="L3695" s="68" t="s">
        <v>2609</v>
      </c>
      <c r="M3695" s="71">
        <v>4.4999999999999997E-3</v>
      </c>
      <c r="N3695" t="str">
        <f>_xll.IMDP("BND",D3695,$N$1,A3695)</f>
        <v>은행채</v>
      </c>
      <c r="O3695">
        <f t="shared" si="57"/>
        <v>9.6453000000000007E-3</v>
      </c>
    </row>
    <row r="3696" spans="1:15" x14ac:dyDescent="0.3">
      <c r="A3696" s="73">
        <v>46311</v>
      </c>
      <c r="B3696" s="67" t="s">
        <v>2090</v>
      </c>
      <c r="C3696" s="68" t="s">
        <v>2608</v>
      </c>
      <c r="D3696" s="68" t="s">
        <v>8182</v>
      </c>
      <c r="E3696" s="67" t="s">
        <v>8183</v>
      </c>
      <c r="F3696" s="69">
        <v>3.5529999999999999</v>
      </c>
      <c r="G3696" s="70">
        <v>0.34589999999999999</v>
      </c>
      <c r="H3696" s="70">
        <v>0.20569999999999999</v>
      </c>
      <c r="I3696" s="73">
        <v>45894</v>
      </c>
      <c r="J3696" s="73">
        <v>46443</v>
      </c>
      <c r="K3696" s="69">
        <v>2.56</v>
      </c>
      <c r="L3696" s="68" t="s">
        <v>2609</v>
      </c>
      <c r="M3696" s="71">
        <v>1.1599999999999999E-2</v>
      </c>
      <c r="N3696" t="str">
        <f>_xll.IMDP("BND",D3696,$N$1,A3696)</f>
        <v>은행채</v>
      </c>
      <c r="O3696">
        <f t="shared" si="57"/>
        <v>4.0124399999999999E-3</v>
      </c>
    </row>
    <row r="3697" spans="1:15" x14ac:dyDescent="0.3">
      <c r="A3697" s="73">
        <v>46311</v>
      </c>
      <c r="B3697" s="67" t="s">
        <v>2090</v>
      </c>
      <c r="C3697" s="68" t="s">
        <v>2608</v>
      </c>
      <c r="D3697" s="68" t="s">
        <v>8184</v>
      </c>
      <c r="E3697" s="67" t="s">
        <v>8185</v>
      </c>
      <c r="F3697" s="69">
        <v>3.581</v>
      </c>
      <c r="G3697" s="70">
        <v>0.3715</v>
      </c>
      <c r="H3697" s="70">
        <v>0.23039999999999999</v>
      </c>
      <c r="I3697" s="73">
        <v>45904</v>
      </c>
      <c r="J3697" s="73">
        <v>46450</v>
      </c>
      <c r="K3697" s="69">
        <v>2.54</v>
      </c>
      <c r="L3697" s="68" t="s">
        <v>2609</v>
      </c>
      <c r="M3697" s="71">
        <v>5.5999999999999999E-3</v>
      </c>
      <c r="N3697" t="str">
        <f>_xll.IMDP("BND",D3697,$N$1,A3697)</f>
        <v>은행채</v>
      </c>
      <c r="O3697">
        <f t="shared" si="57"/>
        <v>2.0804E-3</v>
      </c>
    </row>
    <row r="3698" spans="1:15" x14ac:dyDescent="0.3">
      <c r="A3698" s="73">
        <v>46311</v>
      </c>
      <c r="B3698" s="67" t="s">
        <v>2090</v>
      </c>
      <c r="C3698" s="68" t="s">
        <v>2608</v>
      </c>
      <c r="D3698" s="68" t="s">
        <v>8186</v>
      </c>
      <c r="E3698" s="67" t="s">
        <v>8187</v>
      </c>
      <c r="F3698" s="69">
        <v>4.0069999999999997</v>
      </c>
      <c r="G3698" s="70">
        <v>0.96870000000000001</v>
      </c>
      <c r="H3698" s="70">
        <v>1.1976</v>
      </c>
      <c r="I3698" s="73">
        <v>45947</v>
      </c>
      <c r="J3698" s="73">
        <v>46677</v>
      </c>
      <c r="K3698" s="69">
        <v>2.6</v>
      </c>
      <c r="L3698" s="68" t="s">
        <v>2609</v>
      </c>
      <c r="M3698" s="71">
        <v>1.5599999999999999E-2</v>
      </c>
      <c r="N3698" t="str">
        <f>_xll.IMDP("BND",D3698,$N$1,A3698)</f>
        <v>은행채</v>
      </c>
      <c r="O3698">
        <f t="shared" si="57"/>
        <v>1.5111719999999999E-2</v>
      </c>
    </row>
    <row r="3699" spans="1:15" x14ac:dyDescent="0.3">
      <c r="A3699" s="73">
        <v>46311</v>
      </c>
      <c r="B3699" s="67" t="s">
        <v>2090</v>
      </c>
      <c r="C3699" s="68" t="s">
        <v>2608</v>
      </c>
      <c r="D3699" s="68" t="s">
        <v>8188</v>
      </c>
      <c r="E3699" s="67" t="s">
        <v>8189</v>
      </c>
      <c r="F3699" s="69">
        <v>4.1459999999999999</v>
      </c>
      <c r="G3699" s="70">
        <v>1.9789000000000001</v>
      </c>
      <c r="H3699" s="70">
        <v>4.4968000000000004</v>
      </c>
      <c r="I3699" s="73">
        <v>45974</v>
      </c>
      <c r="J3699" s="73">
        <v>47070</v>
      </c>
      <c r="K3699" s="69">
        <v>3.08</v>
      </c>
      <c r="L3699" s="68" t="s">
        <v>2609</v>
      </c>
      <c r="M3699" s="71">
        <v>6.7999999999999996E-3</v>
      </c>
      <c r="N3699" t="str">
        <f>_xll.IMDP("BND",D3699,$N$1,A3699)</f>
        <v>은행채</v>
      </c>
      <c r="O3699">
        <f t="shared" si="57"/>
        <v>1.345652E-2</v>
      </c>
    </row>
    <row r="3700" spans="1:15" x14ac:dyDescent="0.3">
      <c r="A3700" s="73">
        <v>46311</v>
      </c>
      <c r="B3700" s="67" t="s">
        <v>2090</v>
      </c>
      <c r="C3700" s="68" t="s">
        <v>2608</v>
      </c>
      <c r="D3700" s="68" t="s">
        <v>8190</v>
      </c>
      <c r="E3700" s="67" t="s">
        <v>8191</v>
      </c>
      <c r="F3700" s="69">
        <v>4.1559999999999997</v>
      </c>
      <c r="G3700" s="70">
        <v>2.2162000000000002</v>
      </c>
      <c r="H3700" s="70">
        <v>5.5994999999999999</v>
      </c>
      <c r="I3700" s="73">
        <v>46072</v>
      </c>
      <c r="J3700" s="73">
        <v>47168</v>
      </c>
      <c r="K3700" s="69">
        <v>3.45</v>
      </c>
      <c r="L3700" s="68" t="s">
        <v>2609</v>
      </c>
      <c r="M3700" s="71">
        <v>6.8999999999999999E-3</v>
      </c>
      <c r="N3700" t="str">
        <f>_xll.IMDP("BND",D3700,$N$1,A3700)</f>
        <v>은행채</v>
      </c>
      <c r="O3700">
        <f t="shared" si="57"/>
        <v>1.5291780000000001E-2</v>
      </c>
    </row>
    <row r="3701" spans="1:15" x14ac:dyDescent="0.3">
      <c r="A3701" s="73">
        <v>46311</v>
      </c>
      <c r="B3701" s="67" t="s">
        <v>2090</v>
      </c>
      <c r="C3701" s="68" t="s">
        <v>2608</v>
      </c>
      <c r="D3701" s="68" t="s">
        <v>8192</v>
      </c>
      <c r="E3701" s="67" t="s">
        <v>8193</v>
      </c>
      <c r="F3701" s="69">
        <v>4.17</v>
      </c>
      <c r="G3701" s="70">
        <v>2.4011999999999998</v>
      </c>
      <c r="H3701" s="70">
        <v>6.5655000000000001</v>
      </c>
      <c r="I3701" s="73">
        <v>46150</v>
      </c>
      <c r="J3701" s="73">
        <v>47246</v>
      </c>
      <c r="K3701" s="69">
        <v>3.85</v>
      </c>
      <c r="L3701" s="68" t="s">
        <v>2609</v>
      </c>
      <c r="M3701" s="71">
        <v>7.0000000000000001E-3</v>
      </c>
      <c r="N3701" t="str">
        <f>_xll.IMDP("BND",D3701,$N$1,A3701)</f>
        <v>은행채</v>
      </c>
      <c r="O3701">
        <f t="shared" si="57"/>
        <v>1.6808399999999998E-2</v>
      </c>
    </row>
    <row r="3702" spans="1:15" x14ac:dyDescent="0.3">
      <c r="A3702" s="73">
        <v>46311</v>
      </c>
      <c r="B3702" s="67" t="s">
        <v>2090</v>
      </c>
      <c r="C3702" s="68" t="s">
        <v>2608</v>
      </c>
      <c r="D3702" s="68" t="s">
        <v>8194</v>
      </c>
      <c r="E3702" s="67" t="s">
        <v>8195</v>
      </c>
      <c r="F3702" s="69">
        <v>3.9670000000000001</v>
      </c>
      <c r="G3702" s="70">
        <v>0.80079999999999996</v>
      </c>
      <c r="H3702" s="70">
        <v>0.84619999999999995</v>
      </c>
      <c r="I3702" s="73">
        <v>45518</v>
      </c>
      <c r="J3702" s="73">
        <v>46613</v>
      </c>
      <c r="K3702" s="69">
        <v>3.21</v>
      </c>
      <c r="L3702" s="68" t="s">
        <v>2609</v>
      </c>
      <c r="M3702" s="71">
        <v>1.6199999999999999E-2</v>
      </c>
      <c r="N3702" t="str">
        <f>_xll.IMDP("BND",D3702,$N$1,A3702)</f>
        <v>은행채</v>
      </c>
      <c r="O3702">
        <f t="shared" si="57"/>
        <v>1.2972959999999999E-2</v>
      </c>
    </row>
    <row r="3703" spans="1:15" x14ac:dyDescent="0.3">
      <c r="A3703" s="73">
        <v>46311</v>
      </c>
      <c r="B3703" s="67" t="s">
        <v>2090</v>
      </c>
      <c r="C3703" s="68" t="s">
        <v>2608</v>
      </c>
      <c r="D3703" s="68" t="s">
        <v>8196</v>
      </c>
      <c r="E3703" s="67" t="s">
        <v>8197</v>
      </c>
      <c r="F3703" s="69">
        <v>4.0179999999999998</v>
      </c>
      <c r="G3703" s="70">
        <v>1.0621</v>
      </c>
      <c r="H3703" s="70">
        <v>1.405</v>
      </c>
      <c r="I3703" s="73">
        <v>45618</v>
      </c>
      <c r="J3703" s="73">
        <v>46713</v>
      </c>
      <c r="K3703" s="69">
        <v>3.17</v>
      </c>
      <c r="L3703" s="68" t="s">
        <v>2609</v>
      </c>
      <c r="M3703" s="71">
        <v>1.15E-2</v>
      </c>
      <c r="N3703" t="str">
        <f>_xll.IMDP("BND",D3703,$N$1,A3703)</f>
        <v>은행채</v>
      </c>
      <c r="O3703">
        <f t="shared" si="57"/>
        <v>1.221415E-2</v>
      </c>
    </row>
    <row r="3704" spans="1:15" x14ac:dyDescent="0.3">
      <c r="A3704" s="73">
        <v>46311</v>
      </c>
      <c r="B3704" s="67" t="s">
        <v>2090</v>
      </c>
      <c r="C3704" s="68" t="s">
        <v>2608</v>
      </c>
      <c r="D3704" s="68" t="s">
        <v>8198</v>
      </c>
      <c r="E3704" s="67" t="s">
        <v>8199</v>
      </c>
      <c r="F3704" s="69">
        <v>4.04</v>
      </c>
      <c r="G3704" s="70">
        <v>1.1999</v>
      </c>
      <c r="H3704" s="70">
        <v>1.7484999999999999</v>
      </c>
      <c r="I3704" s="73">
        <v>45849</v>
      </c>
      <c r="J3704" s="73">
        <v>46763</v>
      </c>
      <c r="K3704" s="69">
        <v>2.6</v>
      </c>
      <c r="L3704" s="68" t="s">
        <v>2609</v>
      </c>
      <c r="M3704" s="71">
        <v>1.8200000000000001E-2</v>
      </c>
      <c r="N3704" t="str">
        <f>_xll.IMDP("BND",D3704,$N$1,A3704)</f>
        <v>은행채</v>
      </c>
      <c r="O3704">
        <f t="shared" si="57"/>
        <v>2.1838180000000002E-2</v>
      </c>
    </row>
    <row r="3705" spans="1:15" x14ac:dyDescent="0.3">
      <c r="A3705" s="73">
        <v>46311</v>
      </c>
      <c r="B3705" s="67" t="s">
        <v>2090</v>
      </c>
      <c r="C3705" s="68" t="s">
        <v>2608</v>
      </c>
      <c r="D3705" s="68" t="s">
        <v>8200</v>
      </c>
      <c r="E3705" s="67" t="s">
        <v>8201</v>
      </c>
      <c r="F3705" s="69">
        <v>3.7280000000000002</v>
      </c>
      <c r="G3705" s="70">
        <v>0.48530000000000001</v>
      </c>
      <c r="H3705" s="70">
        <v>0.3599</v>
      </c>
      <c r="I3705" s="73">
        <v>45947</v>
      </c>
      <c r="J3705" s="73">
        <v>46494</v>
      </c>
      <c r="K3705" s="69">
        <v>2.57</v>
      </c>
      <c r="L3705" s="68" t="s">
        <v>2609</v>
      </c>
      <c r="M3705" s="71">
        <v>9.2999999999999992E-3</v>
      </c>
      <c r="N3705" t="str">
        <f>_xll.IMDP("BND",D3705,$N$1,A3705)</f>
        <v>은행채</v>
      </c>
      <c r="O3705">
        <f t="shared" si="57"/>
        <v>4.5132899999999997E-3</v>
      </c>
    </row>
    <row r="3706" spans="1:15" x14ac:dyDescent="0.3">
      <c r="A3706" s="73">
        <v>46311</v>
      </c>
      <c r="B3706" s="67" t="s">
        <v>2090</v>
      </c>
      <c r="C3706" s="68" t="s">
        <v>2608</v>
      </c>
      <c r="D3706" s="68" t="s">
        <v>8202</v>
      </c>
      <c r="E3706" s="67" t="s">
        <v>8203</v>
      </c>
      <c r="F3706" s="69">
        <v>3.7189999999999999</v>
      </c>
      <c r="G3706" s="70">
        <v>0.46650000000000003</v>
      </c>
      <c r="H3706" s="70">
        <v>0.3337</v>
      </c>
      <c r="I3706" s="73">
        <v>46121</v>
      </c>
      <c r="J3706" s="73">
        <v>46486</v>
      </c>
      <c r="K3706" s="69">
        <v>3.14</v>
      </c>
      <c r="L3706" s="68" t="s">
        <v>2609</v>
      </c>
      <c r="M3706" s="71">
        <v>1.8499999999999999E-2</v>
      </c>
      <c r="N3706" t="str">
        <f>_xll.IMDP("BND",D3706,$N$1,A3706)</f>
        <v>은행채</v>
      </c>
      <c r="O3706">
        <f t="shared" si="57"/>
        <v>8.6302500000000008E-3</v>
      </c>
    </row>
    <row r="3707" spans="1:15" x14ac:dyDescent="0.3">
      <c r="A3707" s="73">
        <v>46311</v>
      </c>
      <c r="B3707" s="67" t="s">
        <v>2090</v>
      </c>
      <c r="C3707" s="68" t="s">
        <v>2608</v>
      </c>
      <c r="D3707" s="68" t="s">
        <v>15937</v>
      </c>
      <c r="E3707" s="67" t="s">
        <v>15938</v>
      </c>
      <c r="F3707" s="69">
        <v>3.9409999999999998</v>
      </c>
      <c r="G3707" s="70">
        <v>0.68530000000000002</v>
      </c>
      <c r="H3707" s="70">
        <v>1.129</v>
      </c>
      <c r="I3707" s="73">
        <v>46301</v>
      </c>
      <c r="J3707" s="73">
        <v>46574</v>
      </c>
      <c r="K3707" s="69">
        <v>3.89</v>
      </c>
      <c r="L3707" s="68" t="s">
        <v>2609</v>
      </c>
      <c r="M3707" s="71">
        <v>2.2499999999999999E-2</v>
      </c>
      <c r="N3707" t="str">
        <f>_xll.IMDP("BND",D3707,$N$1,A3707)</f>
        <v>은행채</v>
      </c>
      <c r="O3707">
        <f t="shared" si="57"/>
        <v>1.5419250000000001E-2</v>
      </c>
    </row>
    <row r="3708" spans="1:15" x14ac:dyDescent="0.3">
      <c r="A3708" s="73">
        <v>46311</v>
      </c>
      <c r="B3708" s="67" t="s">
        <v>2090</v>
      </c>
      <c r="C3708" s="68" t="s">
        <v>2608</v>
      </c>
      <c r="D3708" s="68" t="s">
        <v>8204</v>
      </c>
      <c r="E3708" s="67" t="s">
        <v>8205</v>
      </c>
      <c r="F3708" s="69">
        <v>4.1509999999999998</v>
      </c>
      <c r="G3708" s="70">
        <v>2.1549</v>
      </c>
      <c r="H3708" s="70">
        <v>5.2561999999999998</v>
      </c>
      <c r="I3708" s="73">
        <v>45852</v>
      </c>
      <c r="J3708" s="73">
        <v>47132</v>
      </c>
      <c r="K3708" s="69">
        <v>2.63</v>
      </c>
      <c r="L3708" s="68" t="s">
        <v>2609</v>
      </c>
      <c r="M3708" s="71">
        <v>2.7000000000000001E-3</v>
      </c>
      <c r="N3708" t="str">
        <f>_xll.IMDP("BND",D3708,$N$1,A3708)</f>
        <v>은행채</v>
      </c>
      <c r="O3708">
        <f t="shared" si="57"/>
        <v>5.8182300000000006E-3</v>
      </c>
    </row>
    <row r="3709" spans="1:15" x14ac:dyDescent="0.3">
      <c r="A3709" s="73">
        <v>46311</v>
      </c>
      <c r="B3709" s="67" t="s">
        <v>2090</v>
      </c>
      <c r="C3709" s="68" t="s">
        <v>2608</v>
      </c>
      <c r="D3709" s="68" t="s">
        <v>8206</v>
      </c>
      <c r="E3709" s="67" t="s">
        <v>8207</v>
      </c>
      <c r="F3709" s="69">
        <v>4.1449999999999996</v>
      </c>
      <c r="G3709" s="70">
        <v>1.9214</v>
      </c>
      <c r="H3709" s="70">
        <v>4.2492999999999999</v>
      </c>
      <c r="I3709" s="73">
        <v>45950</v>
      </c>
      <c r="J3709" s="73">
        <v>47046</v>
      </c>
      <c r="K3709" s="69">
        <v>2.74</v>
      </c>
      <c r="L3709" s="68" t="s">
        <v>2609</v>
      </c>
      <c r="M3709" s="71">
        <v>2.0400000000000001E-2</v>
      </c>
      <c r="N3709" t="str">
        <f>_xll.IMDP("BND",D3709,$N$1,A3709)</f>
        <v>은행채</v>
      </c>
      <c r="O3709">
        <f t="shared" si="57"/>
        <v>3.9196560000000005E-2</v>
      </c>
    </row>
    <row r="3710" spans="1:15" x14ac:dyDescent="0.3">
      <c r="A3710" s="73">
        <v>46311</v>
      </c>
      <c r="B3710" s="67" t="s">
        <v>2090</v>
      </c>
      <c r="C3710" s="68" t="s">
        <v>2608</v>
      </c>
      <c r="D3710" s="68" t="s">
        <v>8208</v>
      </c>
      <c r="E3710" s="67" t="s">
        <v>8209</v>
      </c>
      <c r="F3710" s="69">
        <v>3.8260000000000001</v>
      </c>
      <c r="G3710" s="70">
        <v>0.58960000000000001</v>
      </c>
      <c r="H3710" s="70">
        <v>0.49580000000000002</v>
      </c>
      <c r="I3710" s="73">
        <v>45986</v>
      </c>
      <c r="J3710" s="73">
        <v>46532</v>
      </c>
      <c r="K3710" s="69">
        <v>2.84</v>
      </c>
      <c r="L3710" s="68" t="s">
        <v>2609</v>
      </c>
      <c r="M3710" s="71">
        <v>1.6199999999999999E-2</v>
      </c>
      <c r="N3710" t="str">
        <f>_xll.IMDP("BND",D3710,$N$1,A3710)</f>
        <v>은행채</v>
      </c>
      <c r="O3710">
        <f t="shared" si="57"/>
        <v>9.5515199999999991E-3</v>
      </c>
    </row>
    <row r="3711" spans="1:15" x14ac:dyDescent="0.3">
      <c r="A3711" s="73">
        <v>46311</v>
      </c>
      <c r="B3711" s="67" t="s">
        <v>2090</v>
      </c>
      <c r="C3711" s="68" t="s">
        <v>2608</v>
      </c>
      <c r="D3711" s="68" t="s">
        <v>8210</v>
      </c>
      <c r="E3711" s="67" t="s">
        <v>8211</v>
      </c>
      <c r="F3711" s="69">
        <v>4.08</v>
      </c>
      <c r="G3711" s="70">
        <v>1.4371</v>
      </c>
      <c r="H3711" s="70">
        <v>2.4485999999999999</v>
      </c>
      <c r="I3711" s="73">
        <v>46125</v>
      </c>
      <c r="J3711" s="73">
        <v>46856</v>
      </c>
      <c r="K3711" s="69">
        <v>3.46</v>
      </c>
      <c r="L3711" s="68" t="s">
        <v>2609</v>
      </c>
      <c r="M3711" s="71">
        <v>1.15E-2</v>
      </c>
      <c r="N3711" t="str">
        <f>_xll.IMDP("BND",D3711,$N$1,A3711)</f>
        <v>은행채</v>
      </c>
      <c r="O3711">
        <f t="shared" si="57"/>
        <v>1.652665E-2</v>
      </c>
    </row>
    <row r="3712" spans="1:15" x14ac:dyDescent="0.3">
      <c r="A3712" s="73">
        <v>46311</v>
      </c>
      <c r="B3712" s="67" t="s">
        <v>2090</v>
      </c>
      <c r="C3712" s="68" t="s">
        <v>2608</v>
      </c>
      <c r="D3712" s="68" t="s">
        <v>14426</v>
      </c>
      <c r="E3712" s="67" t="s">
        <v>14427</v>
      </c>
      <c r="F3712" s="69">
        <v>3.7469999999999999</v>
      </c>
      <c r="G3712" s="70">
        <v>0.48849999999999999</v>
      </c>
      <c r="H3712" s="70">
        <v>0.70960000000000001</v>
      </c>
      <c r="I3712" s="73">
        <v>46225</v>
      </c>
      <c r="J3712" s="73">
        <v>46499</v>
      </c>
      <c r="K3712" s="69">
        <v>3.51</v>
      </c>
      <c r="L3712" s="68" t="s">
        <v>2609</v>
      </c>
      <c r="M3712" s="71">
        <v>1.8200000000000001E-2</v>
      </c>
      <c r="N3712" t="str">
        <f>_xll.IMDP("BND",D3712,$N$1,A3712)</f>
        <v>은행채</v>
      </c>
      <c r="O3712">
        <f t="shared" si="57"/>
        <v>8.8906999999999996E-3</v>
      </c>
    </row>
    <row r="3713" spans="1:15" x14ac:dyDescent="0.3">
      <c r="A3713" s="73">
        <v>46311</v>
      </c>
      <c r="B3713" s="67" t="s">
        <v>2090</v>
      </c>
      <c r="C3713" s="68" t="s">
        <v>2608</v>
      </c>
      <c r="D3713" s="68" t="s">
        <v>15939</v>
      </c>
      <c r="E3713" s="67" t="s">
        <v>15940</v>
      </c>
      <c r="F3713" s="69">
        <v>4.04</v>
      </c>
      <c r="G3713" s="70">
        <v>1.1831</v>
      </c>
      <c r="H3713" s="70">
        <v>1.7102999999999999</v>
      </c>
      <c r="I3713" s="73">
        <v>46303</v>
      </c>
      <c r="J3713" s="73">
        <v>46760</v>
      </c>
      <c r="K3713" s="69">
        <v>4.0999999999999996</v>
      </c>
      <c r="L3713" s="68" t="s">
        <v>2609</v>
      </c>
      <c r="M3713" s="71">
        <v>6.0000000000000001E-3</v>
      </c>
      <c r="N3713" t="str">
        <f>_xll.IMDP("BND",D3713,$N$1,A3713)</f>
        <v>은행채</v>
      </c>
      <c r="O3713">
        <f t="shared" si="57"/>
        <v>7.0986E-3</v>
      </c>
    </row>
    <row r="3714" spans="1:15" x14ac:dyDescent="0.3">
      <c r="A3714" s="73">
        <v>46311</v>
      </c>
      <c r="B3714" s="67" t="s">
        <v>2090</v>
      </c>
      <c r="C3714" s="68" t="s">
        <v>2608</v>
      </c>
      <c r="D3714" s="68" t="s">
        <v>8212</v>
      </c>
      <c r="E3714" s="67" t="s">
        <v>8213</v>
      </c>
      <c r="F3714" s="69">
        <v>4.1269999999999998</v>
      </c>
      <c r="G3714" s="70">
        <v>1.7847999999999999</v>
      </c>
      <c r="H3714" s="70">
        <v>3.6926000000000001</v>
      </c>
      <c r="I3714" s="73">
        <v>45532</v>
      </c>
      <c r="J3714" s="73">
        <v>46993</v>
      </c>
      <c r="K3714" s="69">
        <v>3.21</v>
      </c>
      <c r="L3714" s="68" t="s">
        <v>2609</v>
      </c>
      <c r="M3714" s="71">
        <v>3.7000000000000002E-3</v>
      </c>
      <c r="N3714" t="str">
        <f>_xll.IMDP("BND",D3714,$N$1,A3714)</f>
        <v>은행채</v>
      </c>
      <c r="O3714">
        <f t="shared" ref="O3714:O3777" si="58">M3714*G3714</f>
        <v>6.6037600000000002E-3</v>
      </c>
    </row>
    <row r="3715" spans="1:15" x14ac:dyDescent="0.3">
      <c r="A3715" s="73">
        <v>46311</v>
      </c>
      <c r="B3715" s="67" t="s">
        <v>2090</v>
      </c>
      <c r="C3715" s="68" t="s">
        <v>2608</v>
      </c>
      <c r="D3715" s="68" t="s">
        <v>8214</v>
      </c>
      <c r="E3715" s="67" t="s">
        <v>8215</v>
      </c>
      <c r="F3715" s="69">
        <v>3.988</v>
      </c>
      <c r="G3715" s="70">
        <v>0.88060000000000005</v>
      </c>
      <c r="H3715" s="70">
        <v>1</v>
      </c>
      <c r="I3715" s="73">
        <v>45548</v>
      </c>
      <c r="J3715" s="73">
        <v>46643</v>
      </c>
      <c r="K3715" s="69">
        <v>3.16</v>
      </c>
      <c r="L3715" s="68" t="s">
        <v>2609</v>
      </c>
      <c r="M3715" s="71">
        <v>1.6199999999999999E-2</v>
      </c>
      <c r="N3715" t="str">
        <f>_xll.IMDP("BND",D3715,$N$1,A3715)</f>
        <v>은행채</v>
      </c>
      <c r="O3715">
        <f t="shared" si="58"/>
        <v>1.4265720000000001E-2</v>
      </c>
    </row>
    <row r="3716" spans="1:15" x14ac:dyDescent="0.3">
      <c r="A3716" s="73">
        <v>46311</v>
      </c>
      <c r="B3716" s="67" t="s">
        <v>2090</v>
      </c>
      <c r="C3716" s="68" t="s">
        <v>2608</v>
      </c>
      <c r="D3716" s="68" t="s">
        <v>8216</v>
      </c>
      <c r="E3716" s="67" t="s">
        <v>8217</v>
      </c>
      <c r="F3716" s="69">
        <v>4.2229999999999999</v>
      </c>
      <c r="G3716" s="70">
        <v>2.8220000000000001</v>
      </c>
      <c r="H3716" s="70">
        <v>8.9602000000000004</v>
      </c>
      <c r="I3716" s="73">
        <v>45587</v>
      </c>
      <c r="J3716" s="73">
        <v>47413</v>
      </c>
      <c r="K3716" s="69">
        <v>3.27</v>
      </c>
      <c r="L3716" s="68" t="s">
        <v>2609</v>
      </c>
      <c r="M3716" s="71">
        <v>1.8200000000000001E-2</v>
      </c>
      <c r="N3716" t="str">
        <f>_xll.IMDP("BND",D3716,$N$1,A3716)</f>
        <v>은행채</v>
      </c>
      <c r="O3716">
        <f t="shared" si="58"/>
        <v>5.13604E-2</v>
      </c>
    </row>
    <row r="3717" spans="1:15" x14ac:dyDescent="0.3">
      <c r="A3717" s="73">
        <v>46311</v>
      </c>
      <c r="B3717" s="67" t="s">
        <v>2090</v>
      </c>
      <c r="C3717" s="68" t="s">
        <v>2608</v>
      </c>
      <c r="D3717" s="68" t="s">
        <v>8218</v>
      </c>
      <c r="E3717" s="67" t="s">
        <v>8219</v>
      </c>
      <c r="F3717" s="69">
        <v>4.0810000000000004</v>
      </c>
      <c r="G3717" s="70">
        <v>1.4560999999999999</v>
      </c>
      <c r="H3717" s="70">
        <v>2.5163000000000002</v>
      </c>
      <c r="I3717" s="73">
        <v>45768</v>
      </c>
      <c r="J3717" s="73">
        <v>46864</v>
      </c>
      <c r="K3717" s="69">
        <v>2.63</v>
      </c>
      <c r="L3717" s="68" t="s">
        <v>2609</v>
      </c>
      <c r="M3717" s="71">
        <v>1.83E-2</v>
      </c>
      <c r="N3717" t="str">
        <f>_xll.IMDP("BND",D3717,$N$1,A3717)</f>
        <v>은행채</v>
      </c>
      <c r="O3717">
        <f t="shared" si="58"/>
        <v>2.6646630000000001E-2</v>
      </c>
    </row>
    <row r="3718" spans="1:15" x14ac:dyDescent="0.3">
      <c r="A3718" s="73">
        <v>46311</v>
      </c>
      <c r="B3718" s="67" t="s">
        <v>2090</v>
      </c>
      <c r="C3718" s="68" t="s">
        <v>2608</v>
      </c>
      <c r="D3718" s="68" t="s">
        <v>8220</v>
      </c>
      <c r="E3718" s="67" t="s">
        <v>8221</v>
      </c>
      <c r="F3718" s="69">
        <v>4.0289999999999999</v>
      </c>
      <c r="G3718" s="70">
        <v>1.1501999999999999</v>
      </c>
      <c r="H3718" s="70">
        <v>1.6197999999999999</v>
      </c>
      <c r="I3718" s="73">
        <v>45831</v>
      </c>
      <c r="J3718" s="73">
        <v>46744</v>
      </c>
      <c r="K3718" s="69">
        <v>2.69</v>
      </c>
      <c r="L3718" s="68" t="s">
        <v>2609</v>
      </c>
      <c r="M3718" s="71">
        <v>1.83E-2</v>
      </c>
      <c r="N3718" t="str">
        <f>_xll.IMDP("BND",D3718,$N$1,A3718)</f>
        <v>은행채</v>
      </c>
      <c r="O3718">
        <f t="shared" si="58"/>
        <v>2.1048659999999997E-2</v>
      </c>
    </row>
    <row r="3719" spans="1:15" x14ac:dyDescent="0.3">
      <c r="A3719" s="73">
        <v>46311</v>
      </c>
      <c r="B3719" s="67" t="s">
        <v>2090</v>
      </c>
      <c r="C3719" s="68" t="s">
        <v>2608</v>
      </c>
      <c r="D3719" s="68" t="s">
        <v>8222</v>
      </c>
      <c r="E3719" s="67" t="s">
        <v>8223</v>
      </c>
      <c r="F3719" s="69">
        <v>4.0410000000000004</v>
      </c>
      <c r="G3719" s="70">
        <v>1.2108000000000001</v>
      </c>
      <c r="H3719" s="70">
        <v>1.7773000000000001</v>
      </c>
      <c r="I3719" s="73">
        <v>45853</v>
      </c>
      <c r="J3719" s="73">
        <v>46767</v>
      </c>
      <c r="K3719" s="69">
        <v>2.58</v>
      </c>
      <c r="L3719" s="68" t="s">
        <v>2609</v>
      </c>
      <c r="M3719" s="71">
        <v>4.5999999999999999E-3</v>
      </c>
      <c r="N3719" t="str">
        <f>_xll.IMDP("BND",D3719,$N$1,A3719)</f>
        <v>은행채</v>
      </c>
      <c r="O3719">
        <f t="shared" si="58"/>
        <v>5.5696800000000005E-3</v>
      </c>
    </row>
    <row r="3720" spans="1:15" x14ac:dyDescent="0.3">
      <c r="A3720" s="73">
        <v>46311</v>
      </c>
      <c r="B3720" s="67" t="s">
        <v>2090</v>
      </c>
      <c r="C3720" s="68" t="s">
        <v>2608</v>
      </c>
      <c r="D3720" s="68" t="s">
        <v>8224</v>
      </c>
      <c r="E3720" s="67" t="s">
        <v>8225</v>
      </c>
      <c r="F3720" s="69">
        <v>4.1630000000000003</v>
      </c>
      <c r="G3720" s="70">
        <v>2.3874</v>
      </c>
      <c r="H3720" s="70">
        <v>6.4428999999999998</v>
      </c>
      <c r="I3720" s="73">
        <v>45951</v>
      </c>
      <c r="J3720" s="73">
        <v>47229</v>
      </c>
      <c r="K3720" s="69">
        <v>2.72</v>
      </c>
      <c r="L3720" s="68" t="s">
        <v>2609</v>
      </c>
      <c r="M3720" s="71">
        <v>2.3E-3</v>
      </c>
      <c r="N3720" t="str">
        <f>_xll.IMDP("BND",D3720,$N$1,A3720)</f>
        <v>은행채</v>
      </c>
      <c r="O3720">
        <f t="shared" si="58"/>
        <v>5.4910200000000001E-3</v>
      </c>
    </row>
    <row r="3721" spans="1:15" x14ac:dyDescent="0.3">
      <c r="A3721" s="73">
        <v>46311</v>
      </c>
      <c r="B3721" s="67" t="s">
        <v>2090</v>
      </c>
      <c r="C3721" s="68" t="s">
        <v>2608</v>
      </c>
      <c r="D3721" s="68" t="s">
        <v>8226</v>
      </c>
      <c r="E3721" s="67" t="s">
        <v>8227</v>
      </c>
      <c r="F3721" s="69">
        <v>4.0810000000000004</v>
      </c>
      <c r="G3721" s="70">
        <v>1.4452</v>
      </c>
      <c r="H3721" s="70">
        <v>2.4741</v>
      </c>
      <c r="I3721" s="73">
        <v>46128</v>
      </c>
      <c r="J3721" s="73">
        <v>46859</v>
      </c>
      <c r="K3721" s="69">
        <v>3.45</v>
      </c>
      <c r="L3721" s="68" t="s">
        <v>2609</v>
      </c>
      <c r="M3721" s="71">
        <v>1.3899999999999999E-2</v>
      </c>
      <c r="N3721" t="str">
        <f>_xll.IMDP("BND",D3721,$N$1,A3721)</f>
        <v>은행채</v>
      </c>
      <c r="O3721">
        <f t="shared" si="58"/>
        <v>2.008828E-2</v>
      </c>
    </row>
    <row r="3722" spans="1:15" x14ac:dyDescent="0.3">
      <c r="A3722" s="73">
        <v>46311</v>
      </c>
      <c r="B3722" s="67" t="s">
        <v>2090</v>
      </c>
      <c r="C3722" s="68" t="s">
        <v>2608</v>
      </c>
      <c r="D3722" s="68" t="s">
        <v>15941</v>
      </c>
      <c r="E3722" s="67" t="s">
        <v>15942</v>
      </c>
      <c r="F3722" s="69">
        <v>3.9420000000000002</v>
      </c>
      <c r="G3722" s="70">
        <v>0.69059999999999999</v>
      </c>
      <c r="H3722" s="70">
        <v>1.1413</v>
      </c>
      <c r="I3722" s="73">
        <v>46303</v>
      </c>
      <c r="J3722" s="73">
        <v>46576</v>
      </c>
      <c r="K3722" s="69">
        <v>3.86</v>
      </c>
      <c r="L3722" s="68" t="s">
        <v>2609</v>
      </c>
      <c r="M3722" s="71">
        <v>2.2499999999999999E-2</v>
      </c>
      <c r="N3722" t="str">
        <f>_xll.IMDP("BND",D3722,$N$1,A3722)</f>
        <v>은행채</v>
      </c>
      <c r="O3722">
        <f t="shared" si="58"/>
        <v>1.5538499999999998E-2</v>
      </c>
    </row>
    <row r="3723" spans="1:15" x14ac:dyDescent="0.3">
      <c r="A3723" s="73">
        <v>46311</v>
      </c>
      <c r="B3723" s="67" t="s">
        <v>2090</v>
      </c>
      <c r="C3723" s="68" t="s">
        <v>2608</v>
      </c>
      <c r="D3723" s="68" t="s">
        <v>8228</v>
      </c>
      <c r="E3723" s="67" t="s">
        <v>8229</v>
      </c>
      <c r="F3723" s="69">
        <v>4.2080000000000002</v>
      </c>
      <c r="G3723" s="70">
        <v>2.7035999999999998</v>
      </c>
      <c r="H3723" s="70">
        <v>8.2116000000000007</v>
      </c>
      <c r="I3723" s="73">
        <v>45534</v>
      </c>
      <c r="J3723" s="73">
        <v>47360</v>
      </c>
      <c r="K3723" s="69">
        <v>3.26</v>
      </c>
      <c r="L3723" s="68" t="s">
        <v>2609</v>
      </c>
      <c r="M3723" s="71">
        <v>1.2699999999999999E-2</v>
      </c>
      <c r="N3723" t="str">
        <f>_xll.IMDP("BND",D3723,$N$1,A3723)</f>
        <v>은행채</v>
      </c>
      <c r="O3723">
        <f t="shared" si="58"/>
        <v>3.4335719999999993E-2</v>
      </c>
    </row>
    <row r="3724" spans="1:15" x14ac:dyDescent="0.3">
      <c r="A3724" s="73">
        <v>46311</v>
      </c>
      <c r="B3724" s="67" t="s">
        <v>2090</v>
      </c>
      <c r="C3724" s="68" t="s">
        <v>2608</v>
      </c>
      <c r="D3724" s="68" t="s">
        <v>8230</v>
      </c>
      <c r="E3724" s="67" t="s">
        <v>8231</v>
      </c>
      <c r="F3724" s="69">
        <v>4.22</v>
      </c>
      <c r="G3724" s="70">
        <v>2.7585999999999999</v>
      </c>
      <c r="H3724" s="70">
        <v>8.5219000000000005</v>
      </c>
      <c r="I3724" s="73">
        <v>45554</v>
      </c>
      <c r="J3724" s="73">
        <v>47380</v>
      </c>
      <c r="K3724" s="69">
        <v>3.2</v>
      </c>
      <c r="L3724" s="68" t="s">
        <v>2609</v>
      </c>
      <c r="M3724" s="71">
        <v>1.8100000000000002E-2</v>
      </c>
      <c r="N3724" t="str">
        <f>_xll.IMDP("BND",D3724,$N$1,A3724)</f>
        <v>은행채</v>
      </c>
      <c r="O3724">
        <f t="shared" si="58"/>
        <v>4.9930660000000002E-2</v>
      </c>
    </row>
    <row r="3725" spans="1:15" x14ac:dyDescent="0.3">
      <c r="A3725" s="73">
        <v>46311</v>
      </c>
      <c r="B3725" s="67" t="s">
        <v>2090</v>
      </c>
      <c r="C3725" s="68" t="s">
        <v>2608</v>
      </c>
      <c r="D3725" s="68" t="s">
        <v>634</v>
      </c>
      <c r="E3725" s="67" t="s">
        <v>635</v>
      </c>
      <c r="F3725" s="69">
        <v>4.2240000000000002</v>
      </c>
      <c r="G3725" s="70">
        <v>2.823</v>
      </c>
      <c r="H3725" s="70">
        <v>8.9689999999999994</v>
      </c>
      <c r="I3725" s="73">
        <v>45588</v>
      </c>
      <c r="J3725" s="73">
        <v>47414</v>
      </c>
      <c r="K3725" s="69">
        <v>3.31</v>
      </c>
      <c r="L3725" s="68" t="s">
        <v>2609</v>
      </c>
      <c r="M3725" s="71">
        <v>2.2700000000000001E-2</v>
      </c>
      <c r="N3725" t="str">
        <f>_xll.IMDP("BND",D3725,$N$1,A3725)</f>
        <v>은행채</v>
      </c>
      <c r="O3725">
        <f t="shared" si="58"/>
        <v>6.4082100000000003E-2</v>
      </c>
    </row>
    <row r="3726" spans="1:15" x14ac:dyDescent="0.3">
      <c r="A3726" s="73">
        <v>46311</v>
      </c>
      <c r="B3726" s="67" t="s">
        <v>2090</v>
      </c>
      <c r="C3726" s="68" t="s">
        <v>2608</v>
      </c>
      <c r="D3726" s="68" t="s">
        <v>8232</v>
      </c>
      <c r="E3726" s="67" t="s">
        <v>8233</v>
      </c>
      <c r="F3726" s="69">
        <v>4.0819999999999999</v>
      </c>
      <c r="G3726" s="70">
        <v>1.4619</v>
      </c>
      <c r="H3726" s="70">
        <v>2.5341</v>
      </c>
      <c r="I3726" s="73">
        <v>45770</v>
      </c>
      <c r="J3726" s="73">
        <v>46866</v>
      </c>
      <c r="K3726" s="69">
        <v>2.6</v>
      </c>
      <c r="L3726" s="68" t="s">
        <v>2609</v>
      </c>
      <c r="M3726" s="71">
        <v>2.2800000000000001E-2</v>
      </c>
      <c r="N3726" t="str">
        <f>_xll.IMDP("BND",D3726,$N$1,A3726)</f>
        <v>은행채</v>
      </c>
      <c r="O3726">
        <f t="shared" si="58"/>
        <v>3.3331319999999998E-2</v>
      </c>
    </row>
    <row r="3727" spans="1:15" x14ac:dyDescent="0.3">
      <c r="A3727" s="73">
        <v>46311</v>
      </c>
      <c r="B3727" s="67" t="s">
        <v>2090</v>
      </c>
      <c r="C3727" s="68" t="s">
        <v>2608</v>
      </c>
      <c r="D3727" s="68" t="s">
        <v>8234</v>
      </c>
      <c r="E3727" s="67" t="s">
        <v>8235</v>
      </c>
      <c r="F3727" s="69">
        <v>4.1130000000000004</v>
      </c>
      <c r="G3727" s="70">
        <v>1.6809000000000001</v>
      </c>
      <c r="H3727" s="70">
        <v>3.3188</v>
      </c>
      <c r="I3727" s="73">
        <v>45855</v>
      </c>
      <c r="J3727" s="73">
        <v>46951</v>
      </c>
      <c r="K3727" s="69">
        <v>2.66</v>
      </c>
      <c r="L3727" s="68" t="s">
        <v>2609</v>
      </c>
      <c r="M3727" s="71">
        <v>1.46E-2</v>
      </c>
      <c r="N3727" t="str">
        <f>_xll.IMDP("BND",D3727,$N$1,A3727)</f>
        <v>은행채</v>
      </c>
      <c r="O3727">
        <f t="shared" si="58"/>
        <v>2.4541139999999999E-2</v>
      </c>
    </row>
    <row r="3728" spans="1:15" x14ac:dyDescent="0.3">
      <c r="A3728" s="73">
        <v>46311</v>
      </c>
      <c r="B3728" s="67" t="s">
        <v>2090</v>
      </c>
      <c r="C3728" s="68" t="s">
        <v>2608</v>
      </c>
      <c r="D3728" s="68" t="s">
        <v>8236</v>
      </c>
      <c r="E3728" s="67" t="s">
        <v>8237</v>
      </c>
      <c r="F3728" s="69">
        <v>4.0810000000000004</v>
      </c>
      <c r="G3728" s="70">
        <v>1.4581</v>
      </c>
      <c r="H3728" s="70">
        <v>2.5232000000000001</v>
      </c>
      <c r="I3728" s="73">
        <v>45952</v>
      </c>
      <c r="J3728" s="73">
        <v>46865</v>
      </c>
      <c r="K3728" s="69">
        <v>2.69</v>
      </c>
      <c r="L3728" s="68" t="s">
        <v>2609</v>
      </c>
      <c r="M3728" s="71">
        <v>4.5999999999999999E-3</v>
      </c>
      <c r="N3728" t="str">
        <f>_xll.IMDP("BND",D3728,$N$1,A3728)</f>
        <v>은행채</v>
      </c>
      <c r="O3728">
        <f t="shared" si="58"/>
        <v>6.7072599999999996E-3</v>
      </c>
    </row>
    <row r="3729" spans="1:15" x14ac:dyDescent="0.3">
      <c r="A3729" s="73">
        <v>46311</v>
      </c>
      <c r="B3729" s="67" t="s">
        <v>2090</v>
      </c>
      <c r="C3729" s="68" t="s">
        <v>2608</v>
      </c>
      <c r="D3729" s="68" t="s">
        <v>14593</v>
      </c>
      <c r="E3729" s="67" t="s">
        <v>14594</v>
      </c>
      <c r="F3729" s="69">
        <v>3.9609999999999999</v>
      </c>
      <c r="G3729" s="70">
        <v>0.74839999999999995</v>
      </c>
      <c r="H3729" s="70">
        <v>1.2801</v>
      </c>
      <c r="I3729" s="73">
        <v>46233</v>
      </c>
      <c r="J3729" s="73">
        <v>46598</v>
      </c>
      <c r="K3729" s="69">
        <v>3.56</v>
      </c>
      <c r="L3729" s="68" t="s">
        <v>2609</v>
      </c>
      <c r="M3729" s="71">
        <v>1.12E-2</v>
      </c>
      <c r="N3729" t="str">
        <f>_xll.IMDP("BND",D3729,$N$1,A3729)</f>
        <v>은행채</v>
      </c>
      <c r="O3729">
        <f t="shared" si="58"/>
        <v>8.3820800000000001E-3</v>
      </c>
    </row>
    <row r="3730" spans="1:15" x14ac:dyDescent="0.3">
      <c r="A3730" s="73">
        <v>46311</v>
      </c>
      <c r="B3730" s="67" t="s">
        <v>2090</v>
      </c>
      <c r="C3730" s="68" t="s">
        <v>2608</v>
      </c>
      <c r="D3730" s="68" t="s">
        <v>15645</v>
      </c>
      <c r="E3730" s="67" t="s">
        <v>15646</v>
      </c>
      <c r="F3730" s="69">
        <v>3.9060000000000001</v>
      </c>
      <c r="G3730" s="70">
        <v>0.6381</v>
      </c>
      <c r="H3730" s="70">
        <v>1.0213000000000001</v>
      </c>
      <c r="I3730" s="73">
        <v>46283</v>
      </c>
      <c r="J3730" s="73">
        <v>46556</v>
      </c>
      <c r="K3730" s="69">
        <v>3.87</v>
      </c>
      <c r="L3730" s="68" t="s">
        <v>2609</v>
      </c>
      <c r="M3730" s="71">
        <v>3.8399999999999997E-2</v>
      </c>
      <c r="N3730" t="str">
        <f>_xll.IMDP("BND",D3730,$N$1,A3730)</f>
        <v>은행채</v>
      </c>
      <c r="O3730">
        <f t="shared" si="58"/>
        <v>2.4503039999999997E-2</v>
      </c>
    </row>
    <row r="3731" spans="1:15" x14ac:dyDescent="0.3">
      <c r="A3731" s="73">
        <v>46311</v>
      </c>
      <c r="B3731" s="67" t="s">
        <v>2090</v>
      </c>
      <c r="C3731" s="68" t="s">
        <v>2608</v>
      </c>
      <c r="D3731" s="68" t="s">
        <v>15943</v>
      </c>
      <c r="E3731" s="67" t="s">
        <v>15944</v>
      </c>
      <c r="F3731" s="69">
        <v>4.08</v>
      </c>
      <c r="G3731" s="70">
        <v>1.4283999999999999</v>
      </c>
      <c r="H3731" s="70">
        <v>2.4268000000000001</v>
      </c>
      <c r="I3731" s="73">
        <v>46307</v>
      </c>
      <c r="J3731" s="73">
        <v>46855</v>
      </c>
      <c r="K3731" s="69">
        <v>4.1500000000000004</v>
      </c>
      <c r="L3731" s="68" t="s">
        <v>2609</v>
      </c>
      <c r="M3731" s="71">
        <v>2.8E-3</v>
      </c>
      <c r="N3731" t="str">
        <f>_xll.IMDP("BND",D3731,$N$1,A3731)</f>
        <v>은행채</v>
      </c>
      <c r="O3731">
        <f t="shared" si="58"/>
        <v>3.9995199999999995E-3</v>
      </c>
    </row>
    <row r="3732" spans="1:15" x14ac:dyDescent="0.3">
      <c r="A3732" s="73">
        <v>46311</v>
      </c>
      <c r="B3732" s="67" t="s">
        <v>2090</v>
      </c>
      <c r="C3732" s="68" t="s">
        <v>2608</v>
      </c>
      <c r="D3732" s="68" t="s">
        <v>8238</v>
      </c>
      <c r="E3732" s="67" t="s">
        <v>8239</v>
      </c>
      <c r="F3732" s="69">
        <v>3.7370000000000001</v>
      </c>
      <c r="G3732" s="70">
        <v>0.50290000000000001</v>
      </c>
      <c r="H3732" s="70">
        <v>0.37990000000000002</v>
      </c>
      <c r="I3732" s="73">
        <v>45589</v>
      </c>
      <c r="J3732" s="73">
        <v>46501</v>
      </c>
      <c r="K3732" s="69">
        <v>3.23</v>
      </c>
      <c r="L3732" s="68" t="s">
        <v>2609</v>
      </c>
      <c r="M3732" s="71">
        <v>3.7000000000000002E-3</v>
      </c>
      <c r="N3732" t="str">
        <f>_xll.IMDP("BND",D3732,$N$1,A3732)</f>
        <v>은행채</v>
      </c>
      <c r="O3732">
        <f t="shared" si="58"/>
        <v>1.8607300000000001E-3</v>
      </c>
    </row>
    <row r="3733" spans="1:15" x14ac:dyDescent="0.3">
      <c r="A3733" s="73">
        <v>46311</v>
      </c>
      <c r="B3733" s="67" t="s">
        <v>2090</v>
      </c>
      <c r="C3733" s="68" t="s">
        <v>2608</v>
      </c>
      <c r="D3733" s="68" t="s">
        <v>8240</v>
      </c>
      <c r="E3733" s="67" t="s">
        <v>8241</v>
      </c>
      <c r="F3733" s="69">
        <v>4.0839999999999996</v>
      </c>
      <c r="G3733" s="70">
        <v>1.4753000000000001</v>
      </c>
      <c r="H3733" s="70">
        <v>2.5769000000000002</v>
      </c>
      <c r="I3733" s="73">
        <v>45775</v>
      </c>
      <c r="J3733" s="73">
        <v>46871</v>
      </c>
      <c r="K3733" s="69">
        <v>2.6</v>
      </c>
      <c r="L3733" s="68" t="s">
        <v>2609</v>
      </c>
      <c r="M3733" s="71">
        <v>2.2800000000000001E-2</v>
      </c>
      <c r="N3733" t="str">
        <f>_xll.IMDP("BND",D3733,$N$1,A3733)</f>
        <v>은행채</v>
      </c>
      <c r="O3733">
        <f t="shared" si="58"/>
        <v>3.3636840000000001E-2</v>
      </c>
    </row>
    <row r="3734" spans="1:15" x14ac:dyDescent="0.3">
      <c r="A3734" s="73">
        <v>46311</v>
      </c>
      <c r="B3734" s="67" t="s">
        <v>2090</v>
      </c>
      <c r="C3734" s="68" t="s">
        <v>2608</v>
      </c>
      <c r="D3734" s="68" t="s">
        <v>8242</v>
      </c>
      <c r="E3734" s="67" t="s">
        <v>8243</v>
      </c>
      <c r="F3734" s="69">
        <v>3.9089999999999998</v>
      </c>
      <c r="G3734" s="70">
        <v>0.6754</v>
      </c>
      <c r="H3734" s="70">
        <v>0.62529999999999997</v>
      </c>
      <c r="I3734" s="73">
        <v>45834</v>
      </c>
      <c r="J3734" s="73">
        <v>46564</v>
      </c>
      <c r="K3734" s="69">
        <v>2.58</v>
      </c>
      <c r="L3734" s="68" t="s">
        <v>2609</v>
      </c>
      <c r="M3734" s="71">
        <v>3.2000000000000002E-3</v>
      </c>
      <c r="N3734" t="str">
        <f>_xll.IMDP("BND",D3734,$N$1,A3734)</f>
        <v>은행채</v>
      </c>
      <c r="O3734">
        <f t="shared" si="58"/>
        <v>2.1612800000000002E-3</v>
      </c>
    </row>
    <row r="3735" spans="1:15" x14ac:dyDescent="0.3">
      <c r="A3735" s="73">
        <v>46311</v>
      </c>
      <c r="B3735" s="67" t="s">
        <v>2090</v>
      </c>
      <c r="C3735" s="68" t="s">
        <v>2608</v>
      </c>
      <c r="D3735" s="68" t="s">
        <v>8244</v>
      </c>
      <c r="E3735" s="67" t="s">
        <v>8245</v>
      </c>
      <c r="F3735" s="69">
        <v>4.1159999999999997</v>
      </c>
      <c r="G3735" s="70">
        <v>1.6971000000000001</v>
      </c>
      <c r="H3735" s="70">
        <v>3.3551000000000002</v>
      </c>
      <c r="I3735" s="73">
        <v>45861</v>
      </c>
      <c r="J3735" s="73">
        <v>46957</v>
      </c>
      <c r="K3735" s="69">
        <v>2.65</v>
      </c>
      <c r="L3735" s="68" t="s">
        <v>2609</v>
      </c>
      <c r="M3735" s="71">
        <v>8.2000000000000007E-3</v>
      </c>
      <c r="N3735" t="str">
        <f>_xll.IMDP("BND",D3735,$N$1,A3735)</f>
        <v>은행채</v>
      </c>
      <c r="O3735">
        <f t="shared" si="58"/>
        <v>1.3916220000000002E-2</v>
      </c>
    </row>
    <row r="3736" spans="1:15" x14ac:dyDescent="0.3">
      <c r="A3736" s="73">
        <v>46311</v>
      </c>
      <c r="B3736" s="67" t="s">
        <v>2090</v>
      </c>
      <c r="C3736" s="68" t="s">
        <v>2608</v>
      </c>
      <c r="D3736" s="68" t="s">
        <v>8246</v>
      </c>
      <c r="E3736" s="67" t="s">
        <v>8247</v>
      </c>
      <c r="F3736" s="69">
        <v>4.1449999999999996</v>
      </c>
      <c r="G3736" s="70">
        <v>1.9440999999999999</v>
      </c>
      <c r="H3736" s="70">
        <v>4.3446999999999996</v>
      </c>
      <c r="I3736" s="73">
        <v>45959</v>
      </c>
      <c r="J3736" s="73">
        <v>47055</v>
      </c>
      <c r="K3736" s="69">
        <v>2.81</v>
      </c>
      <c r="L3736" s="68" t="s">
        <v>2609</v>
      </c>
      <c r="M3736" s="71">
        <v>1.8200000000000001E-2</v>
      </c>
      <c r="N3736" t="str">
        <f>_xll.IMDP("BND",D3736,$N$1,A3736)</f>
        <v>은행채</v>
      </c>
      <c r="O3736">
        <f t="shared" si="58"/>
        <v>3.5382620000000004E-2</v>
      </c>
    </row>
    <row r="3737" spans="1:15" x14ac:dyDescent="0.3">
      <c r="A3737" s="73">
        <v>46311</v>
      </c>
      <c r="B3737" s="67" t="s">
        <v>2090</v>
      </c>
      <c r="C3737" s="68" t="s">
        <v>2608</v>
      </c>
      <c r="D3737" s="68" t="s">
        <v>8248</v>
      </c>
      <c r="E3737" s="67" t="s">
        <v>8249</v>
      </c>
      <c r="F3737" s="69">
        <v>4.0090000000000003</v>
      </c>
      <c r="G3737" s="70">
        <v>0.97499999999999998</v>
      </c>
      <c r="H3737" s="70">
        <v>1.2067000000000001</v>
      </c>
      <c r="I3737" s="73">
        <v>46133</v>
      </c>
      <c r="J3737" s="73">
        <v>46681</v>
      </c>
      <c r="K3737" s="69">
        <v>3.35</v>
      </c>
      <c r="L3737" s="68" t="s">
        <v>2609</v>
      </c>
      <c r="M3737" s="71">
        <v>9.2999999999999992E-3</v>
      </c>
      <c r="N3737" t="str">
        <f>_xll.IMDP("BND",D3737,$N$1,A3737)</f>
        <v>은행채</v>
      </c>
      <c r="O3737">
        <f t="shared" si="58"/>
        <v>9.0674999999999992E-3</v>
      </c>
    </row>
    <row r="3738" spans="1:15" x14ac:dyDescent="0.3">
      <c r="A3738" s="73">
        <v>46311</v>
      </c>
      <c r="B3738" s="67" t="s">
        <v>2090</v>
      </c>
      <c r="C3738" s="68" t="s">
        <v>2608</v>
      </c>
      <c r="D3738" s="68" t="s">
        <v>398</v>
      </c>
      <c r="E3738" s="67" t="s">
        <v>399</v>
      </c>
      <c r="F3738" s="69">
        <v>4.085</v>
      </c>
      <c r="G3738" s="70">
        <v>1.4806999999999999</v>
      </c>
      <c r="H3738" s="70">
        <v>2.5941000000000001</v>
      </c>
      <c r="I3738" s="73">
        <v>45777</v>
      </c>
      <c r="J3738" s="73">
        <v>46873</v>
      </c>
      <c r="K3738" s="69">
        <v>2.6</v>
      </c>
      <c r="L3738" s="68" t="s">
        <v>2609</v>
      </c>
      <c r="M3738" s="71">
        <v>2.2800000000000001E-2</v>
      </c>
      <c r="N3738" t="str">
        <f>_xll.IMDP("BND",D3738,$N$1,A3738)</f>
        <v>은행채</v>
      </c>
      <c r="O3738">
        <f t="shared" si="58"/>
        <v>3.3759959999999999E-2</v>
      </c>
    </row>
    <row r="3739" spans="1:15" x14ac:dyDescent="0.3">
      <c r="A3739" s="73">
        <v>46311</v>
      </c>
      <c r="B3739" s="67" t="s">
        <v>2090</v>
      </c>
      <c r="C3739" s="68" t="s">
        <v>2608</v>
      </c>
      <c r="D3739" s="68" t="s">
        <v>1417</v>
      </c>
      <c r="E3739" s="67" t="s">
        <v>1418</v>
      </c>
      <c r="F3739" s="69">
        <v>4.032</v>
      </c>
      <c r="G3739" s="70">
        <v>1.1697</v>
      </c>
      <c r="H3739" s="70">
        <v>1.6694</v>
      </c>
      <c r="I3739" s="73">
        <v>45838</v>
      </c>
      <c r="J3739" s="73">
        <v>46751</v>
      </c>
      <c r="K3739" s="69">
        <v>2.62</v>
      </c>
      <c r="L3739" s="68" t="s">
        <v>2609</v>
      </c>
      <c r="M3739" s="71">
        <v>1.37E-2</v>
      </c>
      <c r="N3739" t="str">
        <f>_xll.IMDP("BND",D3739,$N$1,A3739)</f>
        <v>은행채</v>
      </c>
      <c r="O3739">
        <f t="shared" si="58"/>
        <v>1.602489E-2</v>
      </c>
    </row>
    <row r="3740" spans="1:15" x14ac:dyDescent="0.3">
      <c r="A3740" s="73">
        <v>46311</v>
      </c>
      <c r="B3740" s="67" t="s">
        <v>2090</v>
      </c>
      <c r="C3740" s="68" t="s">
        <v>2608</v>
      </c>
      <c r="D3740" s="68" t="s">
        <v>8250</v>
      </c>
      <c r="E3740" s="67" t="s">
        <v>8251</v>
      </c>
      <c r="F3740" s="69">
        <v>4.1980000000000004</v>
      </c>
      <c r="G3740" s="70">
        <v>3.5367000000000002</v>
      </c>
      <c r="H3740" s="70">
        <v>13.8697</v>
      </c>
      <c r="I3740" s="73">
        <v>45868</v>
      </c>
      <c r="J3740" s="73">
        <v>47694</v>
      </c>
      <c r="K3740" s="69">
        <v>2.76</v>
      </c>
      <c r="L3740" s="68" t="s">
        <v>2609</v>
      </c>
      <c r="M3740" s="71">
        <v>9.2999999999999992E-3</v>
      </c>
      <c r="N3740" t="str">
        <f>_xll.IMDP("BND",D3740,$N$1,A3740)</f>
        <v>은행채</v>
      </c>
      <c r="O3740">
        <f t="shared" si="58"/>
        <v>3.289131E-2</v>
      </c>
    </row>
    <row r="3741" spans="1:15" x14ac:dyDescent="0.3">
      <c r="A3741" s="73">
        <v>46311</v>
      </c>
      <c r="B3741" s="67" t="s">
        <v>2090</v>
      </c>
      <c r="C3741" s="68" t="s">
        <v>2608</v>
      </c>
      <c r="D3741" s="68" t="s">
        <v>8252</v>
      </c>
      <c r="E3741" s="67" t="s">
        <v>8253</v>
      </c>
      <c r="F3741" s="69">
        <v>4.1449999999999996</v>
      </c>
      <c r="G3741" s="70">
        <v>1.9476</v>
      </c>
      <c r="H3741" s="70">
        <v>4.3616999999999999</v>
      </c>
      <c r="I3741" s="73">
        <v>45961</v>
      </c>
      <c r="J3741" s="73">
        <v>47057</v>
      </c>
      <c r="K3741" s="69">
        <v>2.9</v>
      </c>
      <c r="L3741" s="68" t="s">
        <v>2609</v>
      </c>
      <c r="M3741" s="71">
        <v>2.0500000000000001E-2</v>
      </c>
      <c r="N3741" t="str">
        <f>_xll.IMDP("BND",D3741,$N$1,A3741)</f>
        <v>은행채</v>
      </c>
      <c r="O3741">
        <f t="shared" si="58"/>
        <v>3.9925800000000004E-2</v>
      </c>
    </row>
    <row r="3742" spans="1:15" x14ac:dyDescent="0.3">
      <c r="A3742" s="73">
        <v>46311</v>
      </c>
      <c r="B3742" s="67" t="s">
        <v>2090</v>
      </c>
      <c r="C3742" s="68" t="s">
        <v>2608</v>
      </c>
      <c r="D3742" s="68" t="s">
        <v>8254</v>
      </c>
      <c r="E3742" s="67" t="s">
        <v>8255</v>
      </c>
      <c r="F3742" s="69">
        <v>3.6749999999999998</v>
      </c>
      <c r="G3742" s="70">
        <v>0.42820000000000003</v>
      </c>
      <c r="H3742" s="70">
        <v>0.28989999999999999</v>
      </c>
      <c r="I3742" s="73">
        <v>45560</v>
      </c>
      <c r="J3742" s="73">
        <v>46471</v>
      </c>
      <c r="K3742" s="69">
        <v>3.17</v>
      </c>
      <c r="L3742" s="68" t="s">
        <v>2609</v>
      </c>
      <c r="M3742" s="71">
        <v>2.2200000000000001E-2</v>
      </c>
      <c r="N3742" t="str">
        <f>_xll.IMDP("BND",D3742,$N$1,A3742)</f>
        <v>은행채</v>
      </c>
      <c r="O3742">
        <f t="shared" si="58"/>
        <v>9.5060400000000003E-3</v>
      </c>
    </row>
    <row r="3743" spans="1:15" x14ac:dyDescent="0.3">
      <c r="A3743" s="73">
        <v>46311</v>
      </c>
      <c r="B3743" s="67" t="s">
        <v>2090</v>
      </c>
      <c r="C3743" s="68" t="s">
        <v>2608</v>
      </c>
      <c r="D3743" s="68" t="s">
        <v>8256</v>
      </c>
      <c r="E3743" s="67" t="s">
        <v>8257</v>
      </c>
      <c r="F3743" s="69">
        <v>4.2210000000000001</v>
      </c>
      <c r="G3743" s="70">
        <v>2.7772000000000001</v>
      </c>
      <c r="H3743" s="70">
        <v>8.6303999999999998</v>
      </c>
      <c r="I3743" s="73">
        <v>45561</v>
      </c>
      <c r="J3743" s="73">
        <v>47387</v>
      </c>
      <c r="K3743" s="69">
        <v>3.21</v>
      </c>
      <c r="L3743" s="68" t="s">
        <v>2609</v>
      </c>
      <c r="M3743" s="71">
        <v>8.0999999999999996E-3</v>
      </c>
      <c r="N3743" t="str">
        <f>_xll.IMDP("BND",D3743,$N$1,A3743)</f>
        <v>은행채</v>
      </c>
      <c r="O3743">
        <f t="shared" si="58"/>
        <v>2.2495319999999999E-2</v>
      </c>
    </row>
    <row r="3744" spans="1:15" x14ac:dyDescent="0.3">
      <c r="A3744" s="73">
        <v>46311</v>
      </c>
      <c r="B3744" s="67" t="s">
        <v>2090</v>
      </c>
      <c r="C3744" s="68" t="s">
        <v>8258</v>
      </c>
      <c r="D3744" s="68" t="s">
        <v>8259</v>
      </c>
      <c r="E3744" s="67" t="s">
        <v>8260</v>
      </c>
      <c r="F3744" s="69">
        <v>4.0979999999999999</v>
      </c>
      <c r="G3744" s="70">
        <v>0.59560000000000002</v>
      </c>
      <c r="H3744" s="70">
        <v>0.505</v>
      </c>
      <c r="I3744" s="73">
        <v>45440</v>
      </c>
      <c r="J3744" s="73">
        <v>46535</v>
      </c>
      <c r="K3744" s="69">
        <v>3.75</v>
      </c>
      <c r="L3744" s="68" t="s">
        <v>5494</v>
      </c>
      <c r="M3744" s="71">
        <v>8.3999999999999995E-3</v>
      </c>
      <c r="N3744" t="str">
        <f>_xll.IMDP("BND",D3744,$N$1,A3744)</f>
        <v>회사채(일반)</v>
      </c>
      <c r="O3744">
        <f t="shared" si="58"/>
        <v>5.0030400000000003E-3</v>
      </c>
    </row>
    <row r="3745" spans="1:15" x14ac:dyDescent="0.3">
      <c r="A3745" s="73">
        <v>46311</v>
      </c>
      <c r="B3745" s="67" t="s">
        <v>2090</v>
      </c>
      <c r="C3745" s="68" t="s">
        <v>2608</v>
      </c>
      <c r="D3745" s="68" t="s">
        <v>8261</v>
      </c>
      <c r="E3745" s="67" t="s">
        <v>8262</v>
      </c>
      <c r="F3745" s="69">
        <v>3.988</v>
      </c>
      <c r="G3745" s="70">
        <v>0.83530000000000004</v>
      </c>
      <c r="H3745" s="70">
        <v>0.90990000000000004</v>
      </c>
      <c r="I3745" s="73">
        <v>45895</v>
      </c>
      <c r="J3745" s="73">
        <v>46625</v>
      </c>
      <c r="K3745" s="69">
        <v>2.58</v>
      </c>
      <c r="L3745" s="68" t="s">
        <v>2609</v>
      </c>
      <c r="M3745" s="71">
        <v>1.61E-2</v>
      </c>
      <c r="N3745" t="str">
        <f>_xll.IMDP("BND",D3745,$N$1,A3745)</f>
        <v>은행채</v>
      </c>
      <c r="O3745">
        <f t="shared" si="58"/>
        <v>1.344833E-2</v>
      </c>
    </row>
    <row r="3746" spans="1:15" x14ac:dyDescent="0.3">
      <c r="A3746" s="73">
        <v>46311</v>
      </c>
      <c r="B3746" s="67" t="s">
        <v>2090</v>
      </c>
      <c r="C3746" s="68" t="s">
        <v>2608</v>
      </c>
      <c r="D3746" s="68" t="s">
        <v>8263</v>
      </c>
      <c r="E3746" s="67" t="s">
        <v>8264</v>
      </c>
      <c r="F3746" s="69">
        <v>4.1580000000000004</v>
      </c>
      <c r="G3746" s="70">
        <v>1.8303</v>
      </c>
      <c r="H3746" s="70">
        <v>3.8576999999999999</v>
      </c>
      <c r="I3746" s="73">
        <v>45911</v>
      </c>
      <c r="J3746" s="73">
        <v>47007</v>
      </c>
      <c r="K3746" s="69">
        <v>2.65</v>
      </c>
      <c r="L3746" s="68" t="s">
        <v>2609</v>
      </c>
      <c r="M3746" s="71">
        <v>4.4999999999999997E-3</v>
      </c>
      <c r="N3746" t="str">
        <f>_xll.IMDP("BND",D3746,$N$1,A3746)</f>
        <v>은행채</v>
      </c>
      <c r="O3746">
        <f t="shared" si="58"/>
        <v>8.2363499999999999E-3</v>
      </c>
    </row>
    <row r="3747" spans="1:15" x14ac:dyDescent="0.3">
      <c r="A3747" s="73">
        <v>46311</v>
      </c>
      <c r="B3747" s="67" t="s">
        <v>2090</v>
      </c>
      <c r="C3747" s="68" t="s">
        <v>2608</v>
      </c>
      <c r="D3747" s="68" t="s">
        <v>8265</v>
      </c>
      <c r="E3747" s="67" t="s">
        <v>8266</v>
      </c>
      <c r="F3747" s="69">
        <v>4.1769999999999996</v>
      </c>
      <c r="G3747" s="70">
        <v>2.3199999999999998</v>
      </c>
      <c r="H3747" s="70">
        <v>6.1254</v>
      </c>
      <c r="I3747" s="73">
        <v>46191</v>
      </c>
      <c r="J3747" s="73">
        <v>47211</v>
      </c>
      <c r="K3747" s="69">
        <v>4.0599999999999996</v>
      </c>
      <c r="L3747" s="68" t="s">
        <v>2609</v>
      </c>
      <c r="M3747" s="71">
        <v>1.21E-2</v>
      </c>
      <c r="N3747" t="str">
        <f>_xll.IMDP("BND",D3747,$N$1,A3747)</f>
        <v>은행채</v>
      </c>
      <c r="O3747">
        <f t="shared" si="58"/>
        <v>2.8071999999999996E-2</v>
      </c>
    </row>
    <row r="3748" spans="1:15" x14ac:dyDescent="0.3">
      <c r="A3748" s="73">
        <v>46311</v>
      </c>
      <c r="B3748" s="67" t="s">
        <v>2090</v>
      </c>
      <c r="C3748" s="68" t="s">
        <v>2608</v>
      </c>
      <c r="D3748" s="68" t="s">
        <v>8267</v>
      </c>
      <c r="E3748" s="67" t="s">
        <v>8268</v>
      </c>
      <c r="F3748" s="69">
        <v>4.0220000000000002</v>
      </c>
      <c r="G3748" s="70">
        <v>0.98270000000000002</v>
      </c>
      <c r="H3748" s="70">
        <v>1.2239</v>
      </c>
      <c r="I3748" s="73">
        <v>46136</v>
      </c>
      <c r="J3748" s="73">
        <v>46684</v>
      </c>
      <c r="K3748" s="69">
        <v>3.41</v>
      </c>
      <c r="L3748" s="68" t="s">
        <v>2609</v>
      </c>
      <c r="M3748" s="71">
        <v>1.0699999999999999E-2</v>
      </c>
      <c r="N3748" t="str">
        <f>_xll.IMDP("BND",D3748,$N$1,A3748)</f>
        <v>은행채</v>
      </c>
      <c r="O3748">
        <f t="shared" si="58"/>
        <v>1.0514889999999999E-2</v>
      </c>
    </row>
    <row r="3749" spans="1:15" x14ac:dyDescent="0.3">
      <c r="A3749" s="73">
        <v>46311</v>
      </c>
      <c r="B3749" s="67" t="s">
        <v>2090</v>
      </c>
      <c r="C3749" s="68" t="s">
        <v>8258</v>
      </c>
      <c r="D3749" s="68" t="s">
        <v>8269</v>
      </c>
      <c r="E3749" s="67" t="s">
        <v>8270</v>
      </c>
      <c r="F3749" s="69">
        <v>4.01</v>
      </c>
      <c r="G3749" s="70">
        <v>0.50080000000000002</v>
      </c>
      <c r="H3749" s="70">
        <v>0.37680000000000002</v>
      </c>
      <c r="I3749" s="73">
        <v>45770</v>
      </c>
      <c r="J3749" s="73">
        <v>46500</v>
      </c>
      <c r="K3749" s="69">
        <v>2.73</v>
      </c>
      <c r="L3749" s="68" t="s">
        <v>5494</v>
      </c>
      <c r="M3749" s="71">
        <v>2.3E-3</v>
      </c>
      <c r="N3749" t="str">
        <f>_xll.IMDP("BND",D3749,$N$1,A3749)</f>
        <v>회사채(일반)</v>
      </c>
      <c r="O3749">
        <f t="shared" si="58"/>
        <v>1.1518400000000001E-3</v>
      </c>
    </row>
    <row r="3750" spans="1:15" x14ac:dyDescent="0.3">
      <c r="A3750" s="73">
        <v>46311</v>
      </c>
      <c r="B3750" s="67" t="s">
        <v>2090</v>
      </c>
      <c r="C3750" s="68" t="s">
        <v>8258</v>
      </c>
      <c r="D3750" s="68" t="s">
        <v>2074</v>
      </c>
      <c r="E3750" s="67" t="s">
        <v>2075</v>
      </c>
      <c r="F3750" s="69">
        <v>4.0229999999999997</v>
      </c>
      <c r="G3750" s="70">
        <v>0.50960000000000005</v>
      </c>
      <c r="H3750" s="70">
        <v>0.3886</v>
      </c>
      <c r="I3750" s="73">
        <v>44678</v>
      </c>
      <c r="J3750" s="73">
        <v>46504</v>
      </c>
      <c r="K3750" s="69">
        <v>3.81</v>
      </c>
      <c r="L3750" s="68" t="s">
        <v>5494</v>
      </c>
      <c r="M3750" s="71">
        <v>2.8E-3</v>
      </c>
      <c r="N3750" t="str">
        <f>_xll.IMDP("BND",D3750,$N$1,A3750)</f>
        <v>회사채(일반)</v>
      </c>
      <c r="O3750">
        <f t="shared" si="58"/>
        <v>1.4268800000000002E-3</v>
      </c>
    </row>
    <row r="3751" spans="1:15" x14ac:dyDescent="0.3">
      <c r="A3751" s="73">
        <v>46311</v>
      </c>
      <c r="B3751" s="67" t="s">
        <v>2090</v>
      </c>
      <c r="C3751" s="68" t="s">
        <v>8258</v>
      </c>
      <c r="D3751" s="68" t="s">
        <v>8271</v>
      </c>
      <c r="E3751" s="67" t="s">
        <v>8272</v>
      </c>
      <c r="F3751" s="69">
        <v>4.1920000000000002</v>
      </c>
      <c r="G3751" s="70">
        <v>1.4532</v>
      </c>
      <c r="H3751" s="70">
        <v>2.5085999999999999</v>
      </c>
      <c r="I3751" s="73">
        <v>45770</v>
      </c>
      <c r="J3751" s="73">
        <v>46864</v>
      </c>
      <c r="K3751" s="69">
        <v>2.79</v>
      </c>
      <c r="L3751" s="68" t="s">
        <v>5494</v>
      </c>
      <c r="M3751" s="71">
        <v>1.0999999999999999E-2</v>
      </c>
      <c r="N3751" t="str">
        <f>_xll.IMDP("BND",D3751,$N$1,A3751)</f>
        <v>회사채(일반)</v>
      </c>
      <c r="O3751">
        <f t="shared" si="58"/>
        <v>1.5985199999999998E-2</v>
      </c>
    </row>
    <row r="3752" spans="1:15" x14ac:dyDescent="0.3">
      <c r="A3752" s="73">
        <v>46311</v>
      </c>
      <c r="B3752" s="67" t="s">
        <v>2090</v>
      </c>
      <c r="C3752" s="68" t="s">
        <v>8258</v>
      </c>
      <c r="D3752" s="68" t="s">
        <v>8273</v>
      </c>
      <c r="E3752" s="67" t="s">
        <v>8274</v>
      </c>
      <c r="F3752" s="69">
        <v>4.1879999999999997</v>
      </c>
      <c r="G3752" s="70">
        <v>1.2488999999999999</v>
      </c>
      <c r="H3752" s="70">
        <v>1.8962000000000001</v>
      </c>
      <c r="I3752" s="73">
        <v>46057</v>
      </c>
      <c r="J3752" s="73">
        <v>46787</v>
      </c>
      <c r="K3752" s="69">
        <v>3.4</v>
      </c>
      <c r="L3752" s="68" t="s">
        <v>5494</v>
      </c>
      <c r="M3752" s="71">
        <v>3.7000000000000002E-3</v>
      </c>
      <c r="N3752" t="str">
        <f>_xll.IMDP("BND",D3752,$N$1,A3752)</f>
        <v>회사채(일반)</v>
      </c>
      <c r="O3752">
        <f t="shared" si="58"/>
        <v>4.6209299999999997E-3</v>
      </c>
    </row>
    <row r="3753" spans="1:15" x14ac:dyDescent="0.3">
      <c r="A3753" s="73">
        <v>46311</v>
      </c>
      <c r="B3753" s="67" t="s">
        <v>2090</v>
      </c>
      <c r="C3753" s="68" t="s">
        <v>8258</v>
      </c>
      <c r="D3753" s="68" t="s">
        <v>8275</v>
      </c>
      <c r="E3753" s="67" t="s">
        <v>8276</v>
      </c>
      <c r="F3753" s="69">
        <v>4.1879999999999997</v>
      </c>
      <c r="G3753" s="70">
        <v>1.2626999999999999</v>
      </c>
      <c r="H3753" s="70">
        <v>1.9222999999999999</v>
      </c>
      <c r="I3753" s="73">
        <v>44231</v>
      </c>
      <c r="J3753" s="73">
        <v>46787</v>
      </c>
      <c r="K3753" s="69">
        <v>1.86</v>
      </c>
      <c r="L3753" s="68" t="s">
        <v>5494</v>
      </c>
      <c r="M3753" s="71">
        <v>2.3E-3</v>
      </c>
      <c r="N3753" t="str">
        <f>_xll.IMDP("BND",D3753,$N$1,A3753)</f>
        <v>회사채(일반)</v>
      </c>
      <c r="O3753">
        <f t="shared" si="58"/>
        <v>2.90421E-3</v>
      </c>
    </row>
    <row r="3754" spans="1:15" x14ac:dyDescent="0.3">
      <c r="A3754" s="73">
        <v>46311</v>
      </c>
      <c r="B3754" s="67" t="s">
        <v>2090</v>
      </c>
      <c r="C3754" s="68" t="s">
        <v>8258</v>
      </c>
      <c r="D3754" s="68" t="s">
        <v>8277</v>
      </c>
      <c r="E3754" s="67" t="s">
        <v>8278</v>
      </c>
      <c r="F3754" s="69">
        <v>4.1959999999999997</v>
      </c>
      <c r="G3754" s="70">
        <v>1.2730999999999999</v>
      </c>
      <c r="H3754" s="70">
        <v>1.9678</v>
      </c>
      <c r="I3754" s="73">
        <v>44972</v>
      </c>
      <c r="J3754" s="73">
        <v>46798</v>
      </c>
      <c r="K3754" s="69">
        <v>4.0199999999999996</v>
      </c>
      <c r="L3754" s="68" t="s">
        <v>5494</v>
      </c>
      <c r="M3754" s="71">
        <v>7.4999999999999997E-3</v>
      </c>
      <c r="N3754" t="str">
        <f>_xll.IMDP("BND",D3754,$N$1,A3754)</f>
        <v>회사채(일반)</v>
      </c>
      <c r="O3754">
        <f t="shared" si="58"/>
        <v>9.5482499999999994E-3</v>
      </c>
    </row>
    <row r="3755" spans="1:15" x14ac:dyDescent="0.3">
      <c r="A3755" s="73">
        <v>46311</v>
      </c>
      <c r="B3755" s="67" t="s">
        <v>2090</v>
      </c>
      <c r="C3755" s="68" t="s">
        <v>8258</v>
      </c>
      <c r="D3755" s="68" t="s">
        <v>8279</v>
      </c>
      <c r="E3755" s="67" t="s">
        <v>8280</v>
      </c>
      <c r="F3755" s="69">
        <v>4.4039999999999999</v>
      </c>
      <c r="G3755" s="70">
        <v>3.2827000000000002</v>
      </c>
      <c r="H3755" s="70">
        <v>12.011799999999999</v>
      </c>
      <c r="I3755" s="73">
        <v>45770</v>
      </c>
      <c r="J3755" s="73">
        <v>47596</v>
      </c>
      <c r="K3755" s="69">
        <v>2.94</v>
      </c>
      <c r="L3755" s="68" t="s">
        <v>5494</v>
      </c>
      <c r="M3755" s="71">
        <v>4.8999999999999998E-3</v>
      </c>
      <c r="N3755" t="str">
        <f>_xll.IMDP("BND",D3755,$N$1,A3755)</f>
        <v>회사채(일반)</v>
      </c>
      <c r="O3755">
        <f t="shared" si="58"/>
        <v>1.6085229999999999E-2</v>
      </c>
    </row>
    <row r="3756" spans="1:15" x14ac:dyDescent="0.3">
      <c r="A3756" s="73">
        <v>46311</v>
      </c>
      <c r="B3756" s="67" t="s">
        <v>2090</v>
      </c>
      <c r="C3756" s="68" t="s">
        <v>8258</v>
      </c>
      <c r="D3756" s="68" t="s">
        <v>8281</v>
      </c>
      <c r="E3756" s="67" t="s">
        <v>8282</v>
      </c>
      <c r="F3756" s="69">
        <v>4.3499999999999996</v>
      </c>
      <c r="G3756" s="70">
        <v>2.1674000000000002</v>
      </c>
      <c r="H3756" s="70">
        <v>5.3784999999999998</v>
      </c>
      <c r="I3756" s="73">
        <v>46057</v>
      </c>
      <c r="J3756" s="73">
        <v>47151</v>
      </c>
      <c r="K3756" s="69">
        <v>3.61</v>
      </c>
      <c r="L3756" s="68" t="s">
        <v>5494</v>
      </c>
      <c r="M3756" s="71">
        <v>1.38E-2</v>
      </c>
      <c r="N3756" t="str">
        <f>_xll.IMDP("BND",D3756,$N$1,A3756)</f>
        <v>회사채(일반)</v>
      </c>
      <c r="O3756">
        <f t="shared" si="58"/>
        <v>2.9910120000000002E-2</v>
      </c>
    </row>
    <row r="3757" spans="1:15" x14ac:dyDescent="0.3">
      <c r="A3757" s="73">
        <v>46311</v>
      </c>
      <c r="B3757" s="67" t="s">
        <v>2090</v>
      </c>
      <c r="C3757" s="68" t="s">
        <v>8258</v>
      </c>
      <c r="D3757" s="68" t="s">
        <v>1439</v>
      </c>
      <c r="E3757" s="67" t="s">
        <v>1441</v>
      </c>
      <c r="F3757" s="69">
        <v>4.431</v>
      </c>
      <c r="G3757" s="70">
        <v>3.8925999999999998</v>
      </c>
      <c r="H3757" s="70">
        <v>17.026499999999999</v>
      </c>
      <c r="I3757" s="73">
        <v>46057</v>
      </c>
      <c r="J3757" s="73">
        <v>47883</v>
      </c>
      <c r="K3757" s="69">
        <v>3.93</v>
      </c>
      <c r="L3757" s="68" t="s">
        <v>5494</v>
      </c>
      <c r="M3757" s="71">
        <v>3.2000000000000002E-3</v>
      </c>
      <c r="N3757" t="str">
        <f>_xll.IMDP("BND",D3757,$N$1,A3757)</f>
        <v>회사채(일반)</v>
      </c>
      <c r="O3757">
        <f t="shared" si="58"/>
        <v>1.245632E-2</v>
      </c>
    </row>
    <row r="3758" spans="1:15" x14ac:dyDescent="0.3">
      <c r="A3758" s="73">
        <v>46311</v>
      </c>
      <c r="B3758" s="67" t="s">
        <v>2090</v>
      </c>
      <c r="C3758" s="68" t="s">
        <v>8258</v>
      </c>
      <c r="D3758" s="68" t="s">
        <v>8283</v>
      </c>
      <c r="E3758" s="67" t="s">
        <v>8284</v>
      </c>
      <c r="F3758" s="69">
        <v>3.915</v>
      </c>
      <c r="G3758" s="70">
        <v>0.49919999999999998</v>
      </c>
      <c r="H3758" s="70">
        <v>0.37440000000000001</v>
      </c>
      <c r="I3758" s="73">
        <v>43943</v>
      </c>
      <c r="J3758" s="73">
        <v>46499</v>
      </c>
      <c r="K3758" s="69">
        <v>2.19</v>
      </c>
      <c r="L3758" s="68" t="s">
        <v>2609</v>
      </c>
      <c r="M3758" s="71">
        <v>3.2000000000000002E-3</v>
      </c>
      <c r="N3758" t="str">
        <f>_xll.IMDP("BND",D3758,$N$1,A3758)</f>
        <v>회사채(일반)</v>
      </c>
      <c r="O3758">
        <f t="shared" si="58"/>
        <v>1.5974400000000001E-3</v>
      </c>
    </row>
    <row r="3759" spans="1:15" x14ac:dyDescent="0.3">
      <c r="A3759" s="73">
        <v>46311</v>
      </c>
      <c r="B3759" s="67" t="s">
        <v>2090</v>
      </c>
      <c r="C3759" s="68" t="s">
        <v>8258</v>
      </c>
      <c r="D3759" s="68" t="s">
        <v>8285</v>
      </c>
      <c r="E3759" s="67" t="s">
        <v>8286</v>
      </c>
      <c r="F3759" s="69">
        <v>4.1509999999999998</v>
      </c>
      <c r="G3759" s="70">
        <v>1.3411999999999999</v>
      </c>
      <c r="H3759" s="70">
        <v>2.1471</v>
      </c>
      <c r="I3759" s="73">
        <v>44258</v>
      </c>
      <c r="J3759" s="73">
        <v>46815</v>
      </c>
      <c r="K3759" s="69">
        <v>1.96</v>
      </c>
      <c r="L3759" s="68" t="s">
        <v>2609</v>
      </c>
      <c r="M3759" s="71">
        <v>2.3E-3</v>
      </c>
      <c r="N3759" t="str">
        <f>_xll.IMDP("BND",D3759,$N$1,A3759)</f>
        <v>회사채(일반)</v>
      </c>
      <c r="O3759">
        <f t="shared" si="58"/>
        <v>3.0847599999999998E-3</v>
      </c>
    </row>
    <row r="3760" spans="1:15" x14ac:dyDescent="0.3">
      <c r="A3760" s="73">
        <v>46311</v>
      </c>
      <c r="B3760" s="67" t="s">
        <v>2090</v>
      </c>
      <c r="C3760" s="68" t="s">
        <v>8258</v>
      </c>
      <c r="D3760" s="68" t="s">
        <v>8287</v>
      </c>
      <c r="E3760" s="67" t="s">
        <v>8288</v>
      </c>
      <c r="F3760" s="69">
        <v>3.9279999999999999</v>
      </c>
      <c r="G3760" s="70">
        <v>0.46329999999999999</v>
      </c>
      <c r="H3760" s="70">
        <v>0.32990000000000003</v>
      </c>
      <c r="I3760" s="73">
        <v>45390</v>
      </c>
      <c r="J3760" s="73">
        <v>46485</v>
      </c>
      <c r="K3760" s="69">
        <v>3.63</v>
      </c>
      <c r="L3760" s="68" t="s">
        <v>5494</v>
      </c>
      <c r="M3760" s="71">
        <v>1.6199999999999999E-2</v>
      </c>
      <c r="N3760" t="str">
        <f>_xll.IMDP("BND",D3760,$N$1,A3760)</f>
        <v>회사채(일반)</v>
      </c>
      <c r="O3760">
        <f t="shared" si="58"/>
        <v>7.5054599999999994E-3</v>
      </c>
    </row>
    <row r="3761" spans="1:15" x14ac:dyDescent="0.3">
      <c r="A3761" s="73">
        <v>46311</v>
      </c>
      <c r="B3761" s="67" t="s">
        <v>2090</v>
      </c>
      <c r="C3761" s="68" t="s">
        <v>8258</v>
      </c>
      <c r="D3761" s="68" t="s">
        <v>8289</v>
      </c>
      <c r="E3761" s="67" t="s">
        <v>8290</v>
      </c>
      <c r="F3761" s="69">
        <v>4.149</v>
      </c>
      <c r="G3761" s="70">
        <v>1.2123999999999999</v>
      </c>
      <c r="H3761" s="70">
        <v>1.7942</v>
      </c>
      <c r="I3761" s="73">
        <v>45677</v>
      </c>
      <c r="J3761" s="73">
        <v>46772</v>
      </c>
      <c r="K3761" s="69">
        <v>2.98</v>
      </c>
      <c r="L3761" s="68" t="s">
        <v>5494</v>
      </c>
      <c r="M3761" s="71">
        <v>2.0199999999999999E-2</v>
      </c>
      <c r="N3761" t="str">
        <f>_xll.IMDP("BND",D3761,$N$1,A3761)</f>
        <v>회사채(일반)</v>
      </c>
      <c r="O3761">
        <f t="shared" si="58"/>
        <v>2.4490479999999999E-2</v>
      </c>
    </row>
    <row r="3762" spans="1:15" x14ac:dyDescent="0.3">
      <c r="A3762" s="73">
        <v>46311</v>
      </c>
      <c r="B3762" s="67" t="s">
        <v>2090</v>
      </c>
      <c r="C3762" s="68" t="s">
        <v>8258</v>
      </c>
      <c r="D3762" s="68" t="s">
        <v>758</v>
      </c>
      <c r="E3762" s="67" t="s">
        <v>760</v>
      </c>
      <c r="F3762" s="69">
        <v>4.1660000000000004</v>
      </c>
      <c r="G3762" s="70">
        <v>1.2685</v>
      </c>
      <c r="H3762" s="70">
        <v>1.9564999999999999</v>
      </c>
      <c r="I3762" s="73">
        <v>44971</v>
      </c>
      <c r="J3762" s="73">
        <v>46797</v>
      </c>
      <c r="K3762" s="69">
        <v>4.2699999999999996</v>
      </c>
      <c r="L3762" s="68" t="s">
        <v>5494</v>
      </c>
      <c r="M3762" s="71">
        <v>3.6499999999999998E-2</v>
      </c>
      <c r="N3762" t="str">
        <f>_xll.IMDP("BND",D3762,$N$1,A3762)</f>
        <v>회사채(일반)</v>
      </c>
      <c r="O3762">
        <f t="shared" si="58"/>
        <v>4.6300249999999994E-2</v>
      </c>
    </row>
    <row r="3763" spans="1:15" x14ac:dyDescent="0.3">
      <c r="A3763" s="73">
        <v>46311</v>
      </c>
      <c r="B3763" s="67" t="s">
        <v>2090</v>
      </c>
      <c r="C3763" s="68" t="s">
        <v>8258</v>
      </c>
      <c r="D3763" s="68" t="s">
        <v>1380</v>
      </c>
      <c r="E3763" s="67" t="s">
        <v>1381</v>
      </c>
      <c r="F3763" s="69">
        <v>4.298</v>
      </c>
      <c r="G3763" s="70">
        <v>2.3428</v>
      </c>
      <c r="H3763" s="70">
        <v>6.2176999999999998</v>
      </c>
      <c r="I3763" s="73">
        <v>45390</v>
      </c>
      <c r="J3763" s="73">
        <v>47216</v>
      </c>
      <c r="K3763" s="69">
        <v>3.72</v>
      </c>
      <c r="L3763" s="68" t="s">
        <v>5494</v>
      </c>
      <c r="M3763" s="71">
        <v>1.37E-2</v>
      </c>
      <c r="N3763" t="str">
        <f>_xll.IMDP("BND",D3763,$N$1,A3763)</f>
        <v>회사채(일반)</v>
      </c>
      <c r="O3763">
        <f t="shared" si="58"/>
        <v>3.2096359999999997E-2</v>
      </c>
    </row>
    <row r="3764" spans="1:15" x14ac:dyDescent="0.3">
      <c r="A3764" s="73">
        <v>46311</v>
      </c>
      <c r="B3764" s="67" t="s">
        <v>2090</v>
      </c>
      <c r="C3764" s="68" t="s">
        <v>8258</v>
      </c>
      <c r="D3764" s="68" t="s">
        <v>8291</v>
      </c>
      <c r="E3764" s="67" t="s">
        <v>8292</v>
      </c>
      <c r="F3764" s="69">
        <v>4.327</v>
      </c>
      <c r="G3764" s="70">
        <v>3.0489999999999999</v>
      </c>
      <c r="H3764" s="70">
        <v>10.4025</v>
      </c>
      <c r="I3764" s="73">
        <v>45677</v>
      </c>
      <c r="J3764" s="73">
        <v>47503</v>
      </c>
      <c r="K3764" s="69">
        <v>3.03</v>
      </c>
      <c r="L3764" s="68" t="s">
        <v>5494</v>
      </c>
      <c r="M3764" s="71">
        <v>8.5000000000000006E-3</v>
      </c>
      <c r="N3764" t="str">
        <f>_xll.IMDP("BND",D3764,$N$1,A3764)</f>
        <v>회사채(일반)</v>
      </c>
      <c r="O3764">
        <f t="shared" si="58"/>
        <v>2.5916500000000002E-2</v>
      </c>
    </row>
    <row r="3765" spans="1:15" x14ac:dyDescent="0.3">
      <c r="A3765" s="73">
        <v>46311</v>
      </c>
      <c r="B3765" s="67" t="s">
        <v>2090</v>
      </c>
      <c r="C3765" s="68" t="s">
        <v>8258</v>
      </c>
      <c r="D3765" s="68" t="s">
        <v>8293</v>
      </c>
      <c r="E3765" s="67" t="s">
        <v>8294</v>
      </c>
      <c r="F3765" s="69">
        <v>3.7109999999999999</v>
      </c>
      <c r="G3765" s="70">
        <v>0.3165</v>
      </c>
      <c r="H3765" s="70">
        <v>0.1789</v>
      </c>
      <c r="I3765" s="73">
        <v>43875</v>
      </c>
      <c r="J3765" s="73">
        <v>46432</v>
      </c>
      <c r="K3765" s="69">
        <v>1.93</v>
      </c>
      <c r="L3765" s="68" t="s">
        <v>5494</v>
      </c>
      <c r="M3765" s="71">
        <v>6.0000000000000001E-3</v>
      </c>
      <c r="N3765" t="str">
        <f>_xll.IMDP("BND",D3765,$N$1,A3765)</f>
        <v>회사채(일반)</v>
      </c>
      <c r="O3765">
        <f t="shared" si="58"/>
        <v>1.8990000000000001E-3</v>
      </c>
    </row>
    <row r="3766" spans="1:15" x14ac:dyDescent="0.3">
      <c r="A3766" s="73">
        <v>46311</v>
      </c>
      <c r="B3766" s="67" t="s">
        <v>2090</v>
      </c>
      <c r="C3766" s="68" t="s">
        <v>8258</v>
      </c>
      <c r="D3766" s="68" t="s">
        <v>8295</v>
      </c>
      <c r="E3766" s="67" t="s">
        <v>8296</v>
      </c>
      <c r="F3766" s="69">
        <v>4.1660000000000004</v>
      </c>
      <c r="G3766" s="70">
        <v>1.4487000000000001</v>
      </c>
      <c r="H3766" s="70">
        <v>2.4748000000000001</v>
      </c>
      <c r="I3766" s="73">
        <v>44299</v>
      </c>
      <c r="J3766" s="73">
        <v>46856</v>
      </c>
      <c r="K3766" s="69">
        <v>2.11</v>
      </c>
      <c r="L3766" s="68" t="s">
        <v>5494</v>
      </c>
      <c r="M3766" s="71">
        <v>3.5999999999999999E-3</v>
      </c>
      <c r="N3766" t="str">
        <f>_xll.IMDP("BND",D3766,$N$1,A3766)</f>
        <v>회사채(일반)</v>
      </c>
      <c r="O3766">
        <f t="shared" si="58"/>
        <v>5.2153199999999999E-3</v>
      </c>
    </row>
    <row r="3767" spans="1:15" x14ac:dyDescent="0.3">
      <c r="A3767" s="73">
        <v>46311</v>
      </c>
      <c r="B3767" s="67" t="s">
        <v>2090</v>
      </c>
      <c r="C3767" s="68" t="s">
        <v>8258</v>
      </c>
      <c r="D3767" s="68" t="s">
        <v>8297</v>
      </c>
      <c r="E3767" s="67" t="s">
        <v>8298</v>
      </c>
      <c r="F3767" s="69">
        <v>4.3289999999999997</v>
      </c>
      <c r="G3767" s="70">
        <v>3.0455000000000001</v>
      </c>
      <c r="H3767" s="70">
        <v>10.5105</v>
      </c>
      <c r="I3767" s="73">
        <v>44971</v>
      </c>
      <c r="J3767" s="73">
        <v>47528</v>
      </c>
      <c r="K3767" s="69">
        <v>4.5199999999999996</v>
      </c>
      <c r="L3767" s="68" t="s">
        <v>5494</v>
      </c>
      <c r="M3767" s="71">
        <v>4.7000000000000002E-3</v>
      </c>
      <c r="N3767" t="str">
        <f>_xll.IMDP("BND",D3767,$N$1,A3767)</f>
        <v>회사채(일반)</v>
      </c>
      <c r="O3767">
        <f t="shared" si="58"/>
        <v>1.4313850000000001E-2</v>
      </c>
    </row>
    <row r="3768" spans="1:15" x14ac:dyDescent="0.3">
      <c r="A3768" s="73">
        <v>46311</v>
      </c>
      <c r="B3768" s="67" t="s">
        <v>2090</v>
      </c>
      <c r="C3768" s="68" t="s">
        <v>8258</v>
      </c>
      <c r="D3768" s="68" t="s">
        <v>1414</v>
      </c>
      <c r="E3768" s="67" t="s">
        <v>1416</v>
      </c>
      <c r="F3768" s="69">
        <v>4.3289999999999997</v>
      </c>
      <c r="G3768" s="70">
        <v>4.0755999999999997</v>
      </c>
      <c r="H3768" s="70">
        <v>18.514099999999999</v>
      </c>
      <c r="I3768" s="73">
        <v>45390</v>
      </c>
      <c r="J3768" s="73">
        <v>47946</v>
      </c>
      <c r="K3768" s="69">
        <v>3.84</v>
      </c>
      <c r="L3768" s="68" t="s">
        <v>5494</v>
      </c>
      <c r="M3768" s="71">
        <v>4.4999999999999997E-3</v>
      </c>
      <c r="N3768" t="str">
        <f>_xll.IMDP("BND",D3768,$N$1,A3768)</f>
        <v>회사채(일반)</v>
      </c>
      <c r="O3768">
        <f t="shared" si="58"/>
        <v>1.8340199999999997E-2</v>
      </c>
    </row>
    <row r="3769" spans="1:15" x14ac:dyDescent="0.3">
      <c r="A3769" s="73">
        <v>46311</v>
      </c>
      <c r="B3769" s="67" t="s">
        <v>2090</v>
      </c>
      <c r="C3769" s="68" t="s">
        <v>8258</v>
      </c>
      <c r="D3769" s="68" t="s">
        <v>8299</v>
      </c>
      <c r="E3769" s="67" t="s">
        <v>8300</v>
      </c>
      <c r="F3769" s="69">
        <v>4.3289999999999997</v>
      </c>
      <c r="G3769" s="70">
        <v>4.7640000000000002</v>
      </c>
      <c r="H3769" s="70">
        <v>25.2486</v>
      </c>
      <c r="I3769" s="73">
        <v>45677</v>
      </c>
      <c r="J3769" s="73">
        <v>48233</v>
      </c>
      <c r="K3769" s="69">
        <v>3.09</v>
      </c>
      <c r="L3769" s="68" t="s">
        <v>5494</v>
      </c>
      <c r="M3769" s="71">
        <v>3.0999999999999999E-3</v>
      </c>
      <c r="N3769" t="str">
        <f>_xll.IMDP("BND",D3769,$N$1,A3769)</f>
        <v>회사채(일반)</v>
      </c>
      <c r="O3769">
        <f t="shared" si="58"/>
        <v>1.4768400000000001E-2</v>
      </c>
    </row>
    <row r="3770" spans="1:15" x14ac:dyDescent="0.3">
      <c r="A3770" s="73">
        <v>46311</v>
      </c>
      <c r="B3770" s="67" t="s">
        <v>2090</v>
      </c>
      <c r="C3770" s="68" t="s">
        <v>8258</v>
      </c>
      <c r="D3770" s="68" t="s">
        <v>560</v>
      </c>
      <c r="E3770" s="67" t="s">
        <v>562</v>
      </c>
      <c r="F3770" s="69">
        <v>4.3</v>
      </c>
      <c r="G3770" s="70">
        <v>2.4430000000000001</v>
      </c>
      <c r="H3770" s="70">
        <v>6.7168000000000001</v>
      </c>
      <c r="I3770" s="73">
        <v>43594</v>
      </c>
      <c r="J3770" s="73">
        <v>47247</v>
      </c>
      <c r="K3770" s="69">
        <v>2.54</v>
      </c>
      <c r="L3770" s="68" t="s">
        <v>5494</v>
      </c>
      <c r="M3770" s="71">
        <v>1.11E-2</v>
      </c>
      <c r="N3770" t="str">
        <f>_xll.IMDP("BND",D3770,$N$1,A3770)</f>
        <v>회사채(일반)</v>
      </c>
      <c r="O3770">
        <f t="shared" si="58"/>
        <v>2.71173E-2</v>
      </c>
    </row>
    <row r="3771" spans="1:15" x14ac:dyDescent="0.3">
      <c r="A3771" s="73">
        <v>46311</v>
      </c>
      <c r="B3771" s="67" t="s">
        <v>2090</v>
      </c>
      <c r="C3771" s="68" t="s">
        <v>8258</v>
      </c>
      <c r="D3771" s="68" t="s">
        <v>8301</v>
      </c>
      <c r="E3771" s="67" t="s">
        <v>8302</v>
      </c>
      <c r="F3771" s="69">
        <v>4.3289999999999997</v>
      </c>
      <c r="G3771" s="70">
        <v>3.1583999999999999</v>
      </c>
      <c r="H3771" s="70">
        <v>11.0258</v>
      </c>
      <c r="I3771" s="73">
        <v>43875</v>
      </c>
      <c r="J3771" s="73">
        <v>47528</v>
      </c>
      <c r="K3771" s="69">
        <v>2.21</v>
      </c>
      <c r="L3771" s="68" t="s">
        <v>5494</v>
      </c>
      <c r="M3771" s="71">
        <v>0.01</v>
      </c>
      <c r="N3771" t="str">
        <f>_xll.IMDP("BND",D3771,$N$1,A3771)</f>
        <v>회사채(일반)</v>
      </c>
      <c r="O3771">
        <f t="shared" si="58"/>
        <v>3.1584000000000001E-2</v>
      </c>
    </row>
    <row r="3772" spans="1:15" x14ac:dyDescent="0.3">
      <c r="A3772" s="73">
        <v>46311</v>
      </c>
      <c r="B3772" s="67" t="s">
        <v>2090</v>
      </c>
      <c r="C3772" s="68" t="s">
        <v>8258</v>
      </c>
      <c r="D3772" s="68" t="s">
        <v>8303</v>
      </c>
      <c r="E3772" s="67" t="s">
        <v>8304</v>
      </c>
      <c r="F3772" s="69">
        <v>4.3289999999999997</v>
      </c>
      <c r="G3772" s="70">
        <v>4.1984000000000004</v>
      </c>
      <c r="H3772" s="70">
        <v>19.303799999999999</v>
      </c>
      <c r="I3772" s="73">
        <v>44299</v>
      </c>
      <c r="J3772" s="73">
        <v>47951</v>
      </c>
      <c r="K3772" s="69">
        <v>2.48</v>
      </c>
      <c r="L3772" s="68" t="s">
        <v>5494</v>
      </c>
      <c r="M3772" s="71">
        <v>8.0999999999999996E-3</v>
      </c>
      <c r="N3772" t="str">
        <f>_xll.IMDP("BND",D3772,$N$1,A3772)</f>
        <v>회사채(일반)</v>
      </c>
      <c r="O3772">
        <f t="shared" si="58"/>
        <v>3.4007040000000002E-2</v>
      </c>
    </row>
    <row r="3773" spans="1:15" x14ac:dyDescent="0.3">
      <c r="A3773" s="73">
        <v>46311</v>
      </c>
      <c r="B3773" s="67" t="s">
        <v>2090</v>
      </c>
      <c r="C3773" s="68" t="s">
        <v>8258</v>
      </c>
      <c r="D3773" s="68" t="s">
        <v>724</v>
      </c>
      <c r="E3773" s="67" t="s">
        <v>725</v>
      </c>
      <c r="F3773" s="69">
        <v>4.3410000000000002</v>
      </c>
      <c r="G3773" s="70">
        <v>5.3844000000000003</v>
      </c>
      <c r="H3773" s="70">
        <v>33.302500000000002</v>
      </c>
      <c r="I3773" s="73">
        <v>44971</v>
      </c>
      <c r="J3773" s="73">
        <v>48624</v>
      </c>
      <c r="K3773" s="69">
        <v>4.9000000000000004</v>
      </c>
      <c r="L3773" s="68" t="s">
        <v>5494</v>
      </c>
      <c r="M3773" s="71">
        <v>3.8999999999999998E-3</v>
      </c>
      <c r="N3773" t="str">
        <f>_xll.IMDP("BND",D3773,$N$1,A3773)</f>
        <v>회사채(일반)</v>
      </c>
      <c r="O3773">
        <f t="shared" si="58"/>
        <v>2.0999159999999999E-2</v>
      </c>
    </row>
    <row r="3774" spans="1:15" x14ac:dyDescent="0.3">
      <c r="A3774" s="73">
        <v>46311</v>
      </c>
      <c r="B3774" s="67" t="s">
        <v>2090</v>
      </c>
      <c r="C3774" s="68" t="s">
        <v>8258</v>
      </c>
      <c r="D3774" s="68" t="s">
        <v>8305</v>
      </c>
      <c r="E3774" s="67" t="s">
        <v>8306</v>
      </c>
      <c r="F3774" s="69">
        <v>4.3209999999999997</v>
      </c>
      <c r="G3774" s="70">
        <v>0.85399999999999998</v>
      </c>
      <c r="H3774" s="70">
        <v>0.94640000000000002</v>
      </c>
      <c r="I3774" s="73">
        <v>45903</v>
      </c>
      <c r="J3774" s="73">
        <v>46633</v>
      </c>
      <c r="K3774" s="69">
        <v>2.78</v>
      </c>
      <c r="L3774" s="68" t="s">
        <v>5494</v>
      </c>
      <c r="M3774" s="71">
        <v>5.4999999999999997E-3</v>
      </c>
      <c r="N3774" t="str">
        <f>_xll.IMDP("BND",D3774,$N$1,A3774)</f>
        <v>회사채(일반)</v>
      </c>
      <c r="O3774">
        <f t="shared" si="58"/>
        <v>4.6969999999999998E-3</v>
      </c>
    </row>
    <row r="3775" spans="1:15" x14ac:dyDescent="0.3">
      <c r="A3775" s="73">
        <v>46311</v>
      </c>
      <c r="B3775" s="67" t="s">
        <v>2090</v>
      </c>
      <c r="C3775" s="68" t="s">
        <v>8258</v>
      </c>
      <c r="D3775" s="68" t="s">
        <v>8307</v>
      </c>
      <c r="E3775" s="67" t="s">
        <v>8308</v>
      </c>
      <c r="F3775" s="69">
        <v>3.8839999999999999</v>
      </c>
      <c r="G3775" s="70">
        <v>0.32429999999999998</v>
      </c>
      <c r="H3775" s="70">
        <v>0.18579999999999999</v>
      </c>
      <c r="I3775" s="73">
        <v>43878</v>
      </c>
      <c r="J3775" s="73">
        <v>46435</v>
      </c>
      <c r="K3775" s="69">
        <v>2.14</v>
      </c>
      <c r="L3775" s="68" t="s">
        <v>5494</v>
      </c>
      <c r="M3775" s="71">
        <v>2.3E-3</v>
      </c>
      <c r="N3775" t="str">
        <f>_xll.IMDP("BND",D3775,$N$1,A3775)</f>
        <v>회사채(일반)</v>
      </c>
      <c r="O3775">
        <f t="shared" si="58"/>
        <v>7.4588999999999992E-4</v>
      </c>
    </row>
    <row r="3776" spans="1:15" x14ac:dyDescent="0.3">
      <c r="A3776" s="73">
        <v>46311</v>
      </c>
      <c r="B3776" s="67" t="s">
        <v>2090</v>
      </c>
      <c r="C3776" s="68" t="s">
        <v>8258</v>
      </c>
      <c r="D3776" s="68" t="s">
        <v>8309</v>
      </c>
      <c r="E3776" s="67" t="s">
        <v>8310</v>
      </c>
      <c r="F3776" s="69">
        <v>3.9319999999999999</v>
      </c>
      <c r="G3776" s="70">
        <v>0.34989999999999999</v>
      </c>
      <c r="H3776" s="70">
        <v>0.20949999999999999</v>
      </c>
      <c r="I3776" s="73">
        <v>45715</v>
      </c>
      <c r="J3776" s="73">
        <v>46444</v>
      </c>
      <c r="K3776" s="69">
        <v>3.16</v>
      </c>
      <c r="L3776" s="68" t="s">
        <v>5494</v>
      </c>
      <c r="M3776" s="71">
        <v>3.3E-3</v>
      </c>
      <c r="N3776" t="str">
        <f>_xll.IMDP("BND",D3776,$N$1,A3776)</f>
        <v>회사채(일반)</v>
      </c>
      <c r="O3776">
        <f t="shared" si="58"/>
        <v>1.15467E-3</v>
      </c>
    </row>
    <row r="3777" spans="1:15" x14ac:dyDescent="0.3">
      <c r="A3777" s="73">
        <v>46311</v>
      </c>
      <c r="B3777" s="67" t="s">
        <v>2090</v>
      </c>
      <c r="C3777" s="68" t="s">
        <v>8258</v>
      </c>
      <c r="D3777" s="68" t="s">
        <v>8311</v>
      </c>
      <c r="E3777" s="67" t="s">
        <v>8312</v>
      </c>
      <c r="F3777" s="69">
        <v>4.4809999999999999</v>
      </c>
      <c r="G3777" s="70">
        <v>1.7994000000000001</v>
      </c>
      <c r="H3777" s="70">
        <v>3.7423999999999999</v>
      </c>
      <c r="I3777" s="73">
        <v>45903</v>
      </c>
      <c r="J3777" s="73">
        <v>46997</v>
      </c>
      <c r="K3777" s="69">
        <v>2.91</v>
      </c>
      <c r="L3777" s="68" t="s">
        <v>5494</v>
      </c>
      <c r="M3777" s="71">
        <v>5.0000000000000001E-3</v>
      </c>
      <c r="N3777" t="str">
        <f>_xll.IMDP("BND",D3777,$N$1,A3777)</f>
        <v>회사채(일반)</v>
      </c>
      <c r="O3777">
        <f t="shared" si="58"/>
        <v>8.9970000000000015E-3</v>
      </c>
    </row>
    <row r="3778" spans="1:15" x14ac:dyDescent="0.3">
      <c r="A3778" s="73">
        <v>46311</v>
      </c>
      <c r="B3778" s="67" t="s">
        <v>2090</v>
      </c>
      <c r="C3778" s="68" t="s">
        <v>8258</v>
      </c>
      <c r="D3778" s="68" t="s">
        <v>8313</v>
      </c>
      <c r="E3778" s="67" t="s">
        <v>8314</v>
      </c>
      <c r="F3778" s="69">
        <v>4.3419999999999996</v>
      </c>
      <c r="G3778" s="70">
        <v>1.2239</v>
      </c>
      <c r="H3778" s="70">
        <v>1.8274999999999999</v>
      </c>
      <c r="I3778" s="73">
        <v>46051</v>
      </c>
      <c r="J3778" s="73">
        <v>46777</v>
      </c>
      <c r="K3778" s="69">
        <v>3.39</v>
      </c>
      <c r="L3778" s="68" t="s">
        <v>5494</v>
      </c>
      <c r="M3778" s="71">
        <v>6.4999999999999997E-3</v>
      </c>
      <c r="N3778" t="str">
        <f>_xll.IMDP("BND",D3778,$N$1,A3778)</f>
        <v>회사채(일반)</v>
      </c>
      <c r="O3778">
        <f t="shared" ref="O3778:O3841" si="59">M3778*G3778</f>
        <v>7.9553499999999999E-3</v>
      </c>
    </row>
    <row r="3779" spans="1:15" x14ac:dyDescent="0.3">
      <c r="A3779" s="73">
        <v>46311</v>
      </c>
      <c r="B3779" s="67" t="s">
        <v>2090</v>
      </c>
      <c r="C3779" s="68" t="s">
        <v>8258</v>
      </c>
      <c r="D3779" s="68" t="s">
        <v>8315</v>
      </c>
      <c r="E3779" s="67" t="s">
        <v>8316</v>
      </c>
      <c r="F3779" s="69">
        <v>4.5599999999999996</v>
      </c>
      <c r="G3779" s="70">
        <v>3.6322999999999999</v>
      </c>
      <c r="H3779" s="70">
        <v>14.5587</v>
      </c>
      <c r="I3779" s="73">
        <v>44076</v>
      </c>
      <c r="J3779" s="73">
        <v>47728</v>
      </c>
      <c r="K3779" s="69">
        <v>2.6</v>
      </c>
      <c r="L3779" s="68" t="s">
        <v>5494</v>
      </c>
      <c r="M3779" s="71">
        <v>3.5000000000000001E-3</v>
      </c>
      <c r="N3779" t="str">
        <f>_xll.IMDP("BND",D3779,$N$1,A3779)</f>
        <v>회사채(일반)</v>
      </c>
      <c r="O3779">
        <f t="shared" si="59"/>
        <v>1.271305E-2</v>
      </c>
    </row>
    <row r="3780" spans="1:15" x14ac:dyDescent="0.3">
      <c r="A3780" s="73">
        <v>46311</v>
      </c>
      <c r="B3780" s="67" t="s">
        <v>2090</v>
      </c>
      <c r="C3780" s="68" t="s">
        <v>8258</v>
      </c>
      <c r="D3780" s="68" t="s">
        <v>8317</v>
      </c>
      <c r="E3780" s="67" t="s">
        <v>8318</v>
      </c>
      <c r="F3780" s="69">
        <v>4.42</v>
      </c>
      <c r="G3780" s="70">
        <v>1.6447000000000001</v>
      </c>
      <c r="H3780" s="70">
        <v>3.145</v>
      </c>
      <c r="I3780" s="73">
        <v>44376</v>
      </c>
      <c r="J3780" s="73">
        <v>46933</v>
      </c>
      <c r="K3780" s="69">
        <v>2.44</v>
      </c>
      <c r="L3780" s="68" t="s">
        <v>5494</v>
      </c>
      <c r="M3780" s="71">
        <v>4.0000000000000001E-3</v>
      </c>
      <c r="N3780" t="str">
        <f>_xll.IMDP("BND",D3780,$N$1,A3780)</f>
        <v>회사채(일반)</v>
      </c>
      <c r="O3780">
        <f t="shared" si="59"/>
        <v>6.5788000000000001E-3</v>
      </c>
    </row>
    <row r="3781" spans="1:15" x14ac:dyDescent="0.3">
      <c r="A3781" s="73">
        <v>46311</v>
      </c>
      <c r="B3781" s="67" t="s">
        <v>2090</v>
      </c>
      <c r="C3781" s="68" t="s">
        <v>8258</v>
      </c>
      <c r="D3781" s="68" t="s">
        <v>8319</v>
      </c>
      <c r="E3781" s="67" t="s">
        <v>8320</v>
      </c>
      <c r="F3781" s="69">
        <v>3.7770000000000001</v>
      </c>
      <c r="G3781" s="70">
        <v>0.27400000000000002</v>
      </c>
      <c r="H3781" s="70">
        <v>0.14360000000000001</v>
      </c>
      <c r="I3781" s="73">
        <v>45321</v>
      </c>
      <c r="J3781" s="73">
        <v>46416</v>
      </c>
      <c r="K3781" s="69">
        <v>4.18</v>
      </c>
      <c r="L3781" s="68" t="s">
        <v>5494</v>
      </c>
      <c r="M3781" s="71">
        <v>6.1000000000000004E-3</v>
      </c>
      <c r="N3781" t="str">
        <f>_xll.IMDP("BND",D3781,$N$1,A3781)</f>
        <v>회사채(일반)</v>
      </c>
      <c r="O3781">
        <f t="shared" si="59"/>
        <v>1.6714000000000002E-3</v>
      </c>
    </row>
    <row r="3782" spans="1:15" x14ac:dyDescent="0.3">
      <c r="A3782" s="73">
        <v>46311</v>
      </c>
      <c r="B3782" s="67" t="s">
        <v>2090</v>
      </c>
      <c r="C3782" s="68" t="s">
        <v>8258</v>
      </c>
      <c r="D3782" s="68" t="s">
        <v>912</v>
      </c>
      <c r="E3782" s="67" t="s">
        <v>914</v>
      </c>
      <c r="F3782" s="69">
        <v>4.3479999999999999</v>
      </c>
      <c r="G3782" s="70">
        <v>1.3082</v>
      </c>
      <c r="H3782" s="70">
        <v>2.0609999999999999</v>
      </c>
      <c r="I3782" s="73">
        <v>45715</v>
      </c>
      <c r="J3782" s="73">
        <v>46808</v>
      </c>
      <c r="K3782" s="69">
        <v>3.26</v>
      </c>
      <c r="L3782" s="68" t="s">
        <v>5494</v>
      </c>
      <c r="M3782" s="71">
        <v>8.3000000000000001E-3</v>
      </c>
      <c r="N3782" t="str">
        <f>_xll.IMDP("BND",D3782,$N$1,A3782)</f>
        <v>회사채(일반)</v>
      </c>
      <c r="O3782">
        <f t="shared" si="59"/>
        <v>1.0858060000000001E-2</v>
      </c>
    </row>
    <row r="3783" spans="1:15" x14ac:dyDescent="0.3">
      <c r="A3783" s="73">
        <v>46311</v>
      </c>
      <c r="B3783" s="67" t="s">
        <v>2090</v>
      </c>
      <c r="C3783" s="68" t="s">
        <v>8258</v>
      </c>
      <c r="D3783" s="68" t="s">
        <v>8321</v>
      </c>
      <c r="E3783" s="67" t="s">
        <v>8322</v>
      </c>
      <c r="F3783" s="69">
        <v>4.5620000000000003</v>
      </c>
      <c r="G3783" s="70">
        <v>3.5975999999999999</v>
      </c>
      <c r="H3783" s="70">
        <v>14.380100000000001</v>
      </c>
      <c r="I3783" s="73">
        <v>45903</v>
      </c>
      <c r="J3783" s="73">
        <v>47729</v>
      </c>
      <c r="K3783" s="69">
        <v>3.17</v>
      </c>
      <c r="L3783" s="68" t="s">
        <v>5494</v>
      </c>
      <c r="M3783" s="71">
        <v>3.5000000000000001E-3</v>
      </c>
      <c r="N3783" t="str">
        <f>_xll.IMDP("BND",D3783,$N$1,A3783)</f>
        <v>회사채(일반)</v>
      </c>
      <c r="O3783">
        <f t="shared" si="59"/>
        <v>1.25916E-2</v>
      </c>
    </row>
    <row r="3784" spans="1:15" x14ac:dyDescent="0.3">
      <c r="A3784" s="73">
        <v>46311</v>
      </c>
      <c r="B3784" s="67" t="s">
        <v>2090</v>
      </c>
      <c r="C3784" s="68" t="s">
        <v>8258</v>
      </c>
      <c r="D3784" s="68" t="s">
        <v>8323</v>
      </c>
      <c r="E3784" s="67" t="s">
        <v>8324</v>
      </c>
      <c r="F3784" s="69">
        <v>4.5140000000000002</v>
      </c>
      <c r="G3784" s="70">
        <v>2.1539999999999999</v>
      </c>
      <c r="H3784" s="70">
        <v>5.3170999999999999</v>
      </c>
      <c r="I3784" s="73">
        <v>46051</v>
      </c>
      <c r="J3784" s="73">
        <v>47147</v>
      </c>
      <c r="K3784" s="69">
        <v>3.58</v>
      </c>
      <c r="L3784" s="68" t="s">
        <v>5494</v>
      </c>
      <c r="M3784" s="71">
        <v>7.3000000000000001E-3</v>
      </c>
      <c r="N3784" t="str">
        <f>_xll.IMDP("BND",D3784,$N$1,A3784)</f>
        <v>회사채(일반)</v>
      </c>
      <c r="O3784">
        <f t="shared" si="59"/>
        <v>1.5724200000000001E-2</v>
      </c>
    </row>
    <row r="3785" spans="1:15" x14ac:dyDescent="0.3">
      <c r="A3785" s="73">
        <v>46311</v>
      </c>
      <c r="B3785" s="67" t="s">
        <v>2090</v>
      </c>
      <c r="C3785" s="68" t="s">
        <v>8258</v>
      </c>
      <c r="D3785" s="68" t="s">
        <v>8325</v>
      </c>
      <c r="E3785" s="67" t="s">
        <v>8326</v>
      </c>
      <c r="F3785" s="69">
        <v>4.5570000000000004</v>
      </c>
      <c r="G3785" s="70">
        <v>3.1315</v>
      </c>
      <c r="H3785" s="70">
        <v>10.966100000000001</v>
      </c>
      <c r="I3785" s="73">
        <v>45715</v>
      </c>
      <c r="J3785" s="73">
        <v>47541</v>
      </c>
      <c r="K3785" s="69">
        <v>3.38</v>
      </c>
      <c r="L3785" s="68" t="s">
        <v>5494</v>
      </c>
      <c r="M3785" s="71">
        <v>2.2000000000000001E-3</v>
      </c>
      <c r="N3785" t="str">
        <f>_xll.IMDP("BND",D3785,$N$1,A3785)</f>
        <v>회사채(일반)</v>
      </c>
      <c r="O3785">
        <f t="shared" si="59"/>
        <v>6.8893000000000001E-3</v>
      </c>
    </row>
    <row r="3786" spans="1:15" x14ac:dyDescent="0.3">
      <c r="A3786" s="73">
        <v>46311</v>
      </c>
      <c r="B3786" s="67" t="s">
        <v>2090</v>
      </c>
      <c r="C3786" s="68" t="s">
        <v>8258</v>
      </c>
      <c r="D3786" s="68" t="s">
        <v>8327</v>
      </c>
      <c r="E3786" s="67" t="s">
        <v>8328</v>
      </c>
      <c r="F3786" s="69">
        <v>3.7240000000000002</v>
      </c>
      <c r="G3786" s="70">
        <v>0.29310000000000003</v>
      </c>
      <c r="H3786" s="70">
        <v>0.15909999999999999</v>
      </c>
      <c r="I3786" s="73">
        <v>45329</v>
      </c>
      <c r="J3786" s="73">
        <v>46423</v>
      </c>
      <c r="K3786" s="69">
        <v>3.93</v>
      </c>
      <c r="L3786" s="68" t="s">
        <v>5494</v>
      </c>
      <c r="M3786" s="71">
        <v>7.0000000000000001E-3</v>
      </c>
      <c r="N3786" t="str">
        <f>_xll.IMDP("BND",D3786,$N$1,A3786)</f>
        <v>회사채(일반)</v>
      </c>
      <c r="O3786">
        <f t="shared" si="59"/>
        <v>2.0517000000000001E-3</v>
      </c>
    </row>
    <row r="3787" spans="1:15" x14ac:dyDescent="0.3">
      <c r="A3787" s="73">
        <v>46311</v>
      </c>
      <c r="B3787" s="67" t="s">
        <v>2090</v>
      </c>
      <c r="C3787" s="68" t="s">
        <v>8258</v>
      </c>
      <c r="D3787" s="68" t="s">
        <v>8329</v>
      </c>
      <c r="E3787" s="67" t="s">
        <v>8330</v>
      </c>
      <c r="F3787" s="69">
        <v>4.3789999999999996</v>
      </c>
      <c r="G3787" s="70">
        <v>2.1819999999999999</v>
      </c>
      <c r="H3787" s="70">
        <v>5.4485999999999999</v>
      </c>
      <c r="I3787" s="73">
        <v>46062</v>
      </c>
      <c r="J3787" s="73">
        <v>47158</v>
      </c>
      <c r="K3787" s="69">
        <v>3.68</v>
      </c>
      <c r="L3787" s="68" t="s">
        <v>5494</v>
      </c>
      <c r="M3787" s="71">
        <v>6.8999999999999999E-3</v>
      </c>
      <c r="N3787" t="str">
        <f>_xll.IMDP("BND",D3787,$N$1,A3787)</f>
        <v>회사채(일반)</v>
      </c>
      <c r="O3787">
        <f t="shared" si="59"/>
        <v>1.5055799999999999E-2</v>
      </c>
    </row>
    <row r="3788" spans="1:15" x14ac:dyDescent="0.3">
      <c r="A3788" s="73">
        <v>46311</v>
      </c>
      <c r="B3788" s="67" t="s">
        <v>2090</v>
      </c>
      <c r="C3788" s="68" t="s">
        <v>8258</v>
      </c>
      <c r="D3788" s="68" t="s">
        <v>8331</v>
      </c>
      <c r="E3788" s="67" t="s">
        <v>8332</v>
      </c>
      <c r="F3788" s="69">
        <v>4.0979999999999999</v>
      </c>
      <c r="G3788" s="70">
        <v>0.48509999999999998</v>
      </c>
      <c r="H3788" s="70">
        <v>0.35580000000000001</v>
      </c>
      <c r="I3788" s="73">
        <v>45763</v>
      </c>
      <c r="J3788" s="73">
        <v>46493</v>
      </c>
      <c r="K3788" s="69">
        <v>2.9</v>
      </c>
      <c r="L3788" s="68" t="s">
        <v>5494</v>
      </c>
      <c r="M3788" s="71">
        <v>5.5999999999999999E-3</v>
      </c>
      <c r="N3788" t="str">
        <f>_xll.IMDP("BND",D3788,$N$1,A3788)</f>
        <v>회사채(일반)</v>
      </c>
      <c r="O3788">
        <f t="shared" si="59"/>
        <v>2.7165599999999998E-3</v>
      </c>
    </row>
    <row r="3789" spans="1:15" x14ac:dyDescent="0.3">
      <c r="A3789" s="73">
        <v>46311</v>
      </c>
      <c r="B3789" s="67" t="s">
        <v>2090</v>
      </c>
      <c r="C3789" s="68" t="s">
        <v>8258</v>
      </c>
      <c r="D3789" s="68" t="s">
        <v>8333</v>
      </c>
      <c r="E3789" s="67" t="s">
        <v>8334</v>
      </c>
      <c r="F3789" s="69">
        <v>3.7160000000000002</v>
      </c>
      <c r="G3789" s="70">
        <v>0.27</v>
      </c>
      <c r="H3789" s="70">
        <v>0.14030000000000001</v>
      </c>
      <c r="I3789" s="73">
        <v>44589</v>
      </c>
      <c r="J3789" s="73">
        <v>46415</v>
      </c>
      <c r="K3789" s="69">
        <v>3.14</v>
      </c>
      <c r="L3789" s="68" t="s">
        <v>5494</v>
      </c>
      <c r="M3789" s="71">
        <v>5.1000000000000004E-3</v>
      </c>
      <c r="N3789" t="str">
        <f>_xll.IMDP("BND",D3789,$N$1,A3789)</f>
        <v>회사채(일반)</v>
      </c>
      <c r="O3789">
        <f t="shared" si="59"/>
        <v>1.3770000000000002E-3</v>
      </c>
    </row>
    <row r="3790" spans="1:15" x14ac:dyDescent="0.3">
      <c r="A3790" s="73">
        <v>46311</v>
      </c>
      <c r="B3790" s="67" t="s">
        <v>2090</v>
      </c>
      <c r="C3790" s="68" t="s">
        <v>8258</v>
      </c>
      <c r="D3790" s="68" t="s">
        <v>8335</v>
      </c>
      <c r="E3790" s="67" t="s">
        <v>8336</v>
      </c>
      <c r="F3790" s="69">
        <v>4.3280000000000003</v>
      </c>
      <c r="G3790" s="70">
        <v>1.4430000000000001</v>
      </c>
      <c r="H3790" s="70">
        <v>2.4626999999999999</v>
      </c>
      <c r="I3790" s="73">
        <v>45763</v>
      </c>
      <c r="J3790" s="73">
        <v>46857</v>
      </c>
      <c r="K3790" s="69">
        <v>2.93</v>
      </c>
      <c r="L3790" s="68" t="s">
        <v>5494</v>
      </c>
      <c r="M3790" s="71">
        <v>8.2000000000000007E-3</v>
      </c>
      <c r="N3790" t="str">
        <f>_xll.IMDP("BND",D3790,$N$1,A3790)</f>
        <v>회사채(일반)</v>
      </c>
      <c r="O3790">
        <f t="shared" si="59"/>
        <v>1.1832600000000002E-2</v>
      </c>
    </row>
    <row r="3791" spans="1:15" x14ac:dyDescent="0.3">
      <c r="A3791" s="73">
        <v>46311</v>
      </c>
      <c r="B3791" s="67" t="s">
        <v>2090</v>
      </c>
      <c r="C3791" s="68" t="s">
        <v>8258</v>
      </c>
      <c r="D3791" s="68" t="s">
        <v>8337</v>
      </c>
      <c r="E3791" s="67" t="s">
        <v>8338</v>
      </c>
      <c r="F3791" s="69">
        <v>4.5039999999999996</v>
      </c>
      <c r="G3791" s="70">
        <v>2.1547000000000001</v>
      </c>
      <c r="H3791" s="70">
        <v>5.3105000000000002</v>
      </c>
      <c r="I3791" s="73">
        <v>44589</v>
      </c>
      <c r="J3791" s="73">
        <v>47144</v>
      </c>
      <c r="K3791" s="69">
        <v>3.33</v>
      </c>
      <c r="L3791" s="68" t="s">
        <v>5494</v>
      </c>
      <c r="M3791" s="71">
        <v>3.5999999999999999E-3</v>
      </c>
      <c r="N3791" t="str">
        <f>_xll.IMDP("BND",D3791,$N$1,A3791)</f>
        <v>회사채(일반)</v>
      </c>
      <c r="O3791">
        <f t="shared" si="59"/>
        <v>7.7569199999999996E-3</v>
      </c>
    </row>
    <row r="3792" spans="1:15" x14ac:dyDescent="0.3">
      <c r="A3792" s="73">
        <v>46311</v>
      </c>
      <c r="B3792" s="67" t="s">
        <v>2090</v>
      </c>
      <c r="C3792" s="68" t="s">
        <v>8258</v>
      </c>
      <c r="D3792" s="68" t="s">
        <v>8339</v>
      </c>
      <c r="E3792" s="67" t="s">
        <v>8340</v>
      </c>
      <c r="F3792" s="69">
        <v>4.3319999999999999</v>
      </c>
      <c r="G3792" s="70">
        <v>1.4419999999999999</v>
      </c>
      <c r="H3792" s="70">
        <v>2.4925999999999999</v>
      </c>
      <c r="I3792" s="73">
        <v>45040</v>
      </c>
      <c r="J3792" s="73">
        <v>46867</v>
      </c>
      <c r="K3792" s="69">
        <v>4.3899999999999997</v>
      </c>
      <c r="L3792" s="68" t="s">
        <v>5494</v>
      </c>
      <c r="M3792" s="71">
        <v>3.3E-3</v>
      </c>
      <c r="N3792" t="str">
        <f>_xll.IMDP("BND",D3792,$N$1,A3792)</f>
        <v>회사채(일반)</v>
      </c>
      <c r="O3792">
        <f t="shared" si="59"/>
        <v>4.7586E-3</v>
      </c>
    </row>
    <row r="3793" spans="1:15" x14ac:dyDescent="0.3">
      <c r="A3793" s="73">
        <v>46311</v>
      </c>
      <c r="B3793" s="67" t="s">
        <v>2090</v>
      </c>
      <c r="C3793" s="68" t="s">
        <v>8258</v>
      </c>
      <c r="D3793" s="68" t="s">
        <v>8341</v>
      </c>
      <c r="E3793" s="67" t="s">
        <v>8342</v>
      </c>
      <c r="F3793" s="69">
        <v>4.593</v>
      </c>
      <c r="G3793" s="70">
        <v>1.3932</v>
      </c>
      <c r="H3793" s="70">
        <v>2.3184</v>
      </c>
      <c r="I3793" s="73">
        <v>46113</v>
      </c>
      <c r="J3793" s="73">
        <v>46843</v>
      </c>
      <c r="K3793" s="69">
        <v>4.21</v>
      </c>
      <c r="L3793" s="68" t="s">
        <v>5494</v>
      </c>
      <c r="M3793" s="71">
        <v>2.5000000000000001E-3</v>
      </c>
      <c r="N3793" t="str">
        <f>_xll.IMDP("BND",D3793,$N$1,A3793)</f>
        <v>회사채(일반)</v>
      </c>
      <c r="O3793">
        <f t="shared" si="59"/>
        <v>3.483E-3</v>
      </c>
    </row>
    <row r="3794" spans="1:15" x14ac:dyDescent="0.3">
      <c r="A3794" s="73">
        <v>46311</v>
      </c>
      <c r="B3794" s="67" t="s">
        <v>2090</v>
      </c>
      <c r="C3794" s="68" t="s">
        <v>8258</v>
      </c>
      <c r="D3794" s="68" t="s">
        <v>8343</v>
      </c>
      <c r="E3794" s="67" t="s">
        <v>8344</v>
      </c>
      <c r="F3794" s="69">
        <v>4.1630000000000003</v>
      </c>
      <c r="G3794" s="70">
        <v>0.34899999999999998</v>
      </c>
      <c r="H3794" s="70">
        <v>0.20880000000000001</v>
      </c>
      <c r="I3794" s="73">
        <v>45349</v>
      </c>
      <c r="J3794" s="73">
        <v>46444</v>
      </c>
      <c r="K3794" s="69">
        <v>4.3099999999999996</v>
      </c>
      <c r="L3794" s="68" t="s">
        <v>5494</v>
      </c>
      <c r="M3794" s="71">
        <v>4.7000000000000002E-3</v>
      </c>
      <c r="N3794" t="str">
        <f>_xll.IMDP("BND",D3794,$N$1,A3794)</f>
        <v>회사채(일반)</v>
      </c>
      <c r="O3794">
        <f t="shared" si="59"/>
        <v>1.6402999999999999E-3</v>
      </c>
    </row>
    <row r="3795" spans="1:15" x14ac:dyDescent="0.3">
      <c r="A3795" s="73">
        <v>46311</v>
      </c>
      <c r="B3795" s="67" t="s">
        <v>2090</v>
      </c>
      <c r="C3795" s="68" t="s">
        <v>8258</v>
      </c>
      <c r="D3795" s="68" t="s">
        <v>8345</v>
      </c>
      <c r="E3795" s="67" t="s">
        <v>8346</v>
      </c>
      <c r="F3795" s="69">
        <v>4.7679999999999998</v>
      </c>
      <c r="G3795" s="70">
        <v>2.2976000000000001</v>
      </c>
      <c r="H3795" s="70">
        <v>6.0153999999999996</v>
      </c>
      <c r="I3795" s="73">
        <v>46113</v>
      </c>
      <c r="J3795" s="73">
        <v>47207</v>
      </c>
      <c r="K3795" s="69">
        <v>4.34</v>
      </c>
      <c r="L3795" s="68" t="s">
        <v>5494</v>
      </c>
      <c r="M3795" s="71">
        <v>4.5999999999999999E-3</v>
      </c>
      <c r="N3795" t="str">
        <f>_xll.IMDP("BND",D3795,$N$1,A3795)</f>
        <v>회사채(일반)</v>
      </c>
      <c r="O3795">
        <f t="shared" si="59"/>
        <v>1.0568960000000001E-2</v>
      </c>
    </row>
    <row r="3796" spans="1:15" x14ac:dyDescent="0.3">
      <c r="A3796" s="73">
        <v>46311</v>
      </c>
      <c r="B3796" s="67" t="s">
        <v>2090</v>
      </c>
      <c r="C3796" s="68" t="s">
        <v>8258</v>
      </c>
      <c r="D3796" s="68" t="s">
        <v>8347</v>
      </c>
      <c r="E3796" s="67" t="s">
        <v>8348</v>
      </c>
      <c r="F3796" s="69">
        <v>4.335</v>
      </c>
      <c r="G3796" s="70">
        <v>2.1595</v>
      </c>
      <c r="H3796" s="70">
        <v>5.3361000000000001</v>
      </c>
      <c r="I3796" s="73">
        <v>46051</v>
      </c>
      <c r="J3796" s="73">
        <v>47147</v>
      </c>
      <c r="K3796" s="69">
        <v>3.41</v>
      </c>
      <c r="L3796" s="68" t="s">
        <v>5494</v>
      </c>
      <c r="M3796" s="71">
        <v>9.5999999999999992E-3</v>
      </c>
      <c r="N3796" t="str">
        <f>_xll.IMDP("BND",D3796,$N$1,A3796)</f>
        <v>회사채(일반)</v>
      </c>
      <c r="O3796">
        <f t="shared" si="59"/>
        <v>2.0731199999999998E-2</v>
      </c>
    </row>
    <row r="3797" spans="1:15" x14ac:dyDescent="0.3">
      <c r="A3797" s="73">
        <v>46311</v>
      </c>
      <c r="B3797" s="67" t="s">
        <v>2090</v>
      </c>
      <c r="C3797" s="68" t="s">
        <v>8258</v>
      </c>
      <c r="D3797" s="68" t="s">
        <v>8349</v>
      </c>
      <c r="E3797" s="67" t="s">
        <v>8350</v>
      </c>
      <c r="F3797" s="69">
        <v>3.6120000000000001</v>
      </c>
      <c r="G3797" s="70">
        <v>0.2702</v>
      </c>
      <c r="H3797" s="70">
        <v>0.1404</v>
      </c>
      <c r="I3797" s="73">
        <v>44589</v>
      </c>
      <c r="J3797" s="73">
        <v>46415</v>
      </c>
      <c r="K3797" s="69">
        <v>2.86</v>
      </c>
      <c r="L3797" s="68" t="s">
        <v>5494</v>
      </c>
      <c r="M3797" s="71">
        <v>3.3E-3</v>
      </c>
      <c r="N3797" t="str">
        <f>_xll.IMDP("BND",D3797,$N$1,A3797)</f>
        <v>회사채(일반)</v>
      </c>
      <c r="O3797">
        <f t="shared" si="59"/>
        <v>8.9165999999999996E-4</v>
      </c>
    </row>
    <row r="3798" spans="1:15" x14ac:dyDescent="0.3">
      <c r="A3798" s="73">
        <v>46311</v>
      </c>
      <c r="B3798" s="67" t="s">
        <v>2090</v>
      </c>
      <c r="C3798" s="68" t="s">
        <v>8258</v>
      </c>
      <c r="D3798" s="68" t="s">
        <v>8351</v>
      </c>
      <c r="E3798" s="67" t="s">
        <v>8352</v>
      </c>
      <c r="F3798" s="69">
        <v>3.5939999999999999</v>
      </c>
      <c r="G3798" s="70">
        <v>0.26150000000000001</v>
      </c>
      <c r="H3798" s="70">
        <v>0.1338</v>
      </c>
      <c r="I3798" s="73">
        <v>45316</v>
      </c>
      <c r="J3798" s="73">
        <v>46412</v>
      </c>
      <c r="K3798" s="69">
        <v>3.94</v>
      </c>
      <c r="L3798" s="68" t="s">
        <v>5494</v>
      </c>
      <c r="M3798" s="71">
        <v>3.7000000000000002E-3</v>
      </c>
      <c r="N3798" t="str">
        <f>_xll.IMDP("BND",D3798,$N$1,A3798)</f>
        <v>회사채(일반)</v>
      </c>
      <c r="O3798">
        <f t="shared" si="59"/>
        <v>9.6755000000000007E-4</v>
      </c>
    </row>
    <row r="3799" spans="1:15" x14ac:dyDescent="0.3">
      <c r="A3799" s="73">
        <v>46311</v>
      </c>
      <c r="B3799" s="67" t="s">
        <v>2090</v>
      </c>
      <c r="C3799" s="68" t="s">
        <v>8258</v>
      </c>
      <c r="D3799" s="68" t="s">
        <v>8353</v>
      </c>
      <c r="E3799" s="67" t="s">
        <v>8354</v>
      </c>
      <c r="F3799" s="69">
        <v>4.1689999999999996</v>
      </c>
      <c r="G3799" s="70">
        <v>1.2064999999999999</v>
      </c>
      <c r="H3799" s="70">
        <v>1.7679</v>
      </c>
      <c r="I3799" s="73">
        <v>45673</v>
      </c>
      <c r="J3799" s="73">
        <v>46766</v>
      </c>
      <c r="K3799" s="69">
        <v>3.14</v>
      </c>
      <c r="L3799" s="68" t="s">
        <v>5494</v>
      </c>
      <c r="M3799" s="71">
        <v>8.8000000000000005E-3</v>
      </c>
      <c r="N3799" t="str">
        <f>_xll.IMDP("BND",D3799,$N$1,A3799)</f>
        <v>회사채(일반)</v>
      </c>
      <c r="O3799">
        <f t="shared" si="59"/>
        <v>1.06172E-2</v>
      </c>
    </row>
    <row r="3800" spans="1:15" x14ac:dyDescent="0.3">
      <c r="A3800" s="73">
        <v>46311</v>
      </c>
      <c r="B3800" s="67" t="s">
        <v>2090</v>
      </c>
      <c r="C3800" s="68" t="s">
        <v>8258</v>
      </c>
      <c r="D3800" s="68" t="s">
        <v>8355</v>
      </c>
      <c r="E3800" s="67" t="s">
        <v>8356</v>
      </c>
      <c r="F3800" s="69">
        <v>4.4219999999999997</v>
      </c>
      <c r="G3800" s="70">
        <v>3.8908</v>
      </c>
      <c r="H3800" s="70">
        <v>16.9802</v>
      </c>
      <c r="I3800" s="73">
        <v>46051</v>
      </c>
      <c r="J3800" s="73">
        <v>47877</v>
      </c>
      <c r="K3800" s="69">
        <v>3.74</v>
      </c>
      <c r="L3800" s="68" t="s">
        <v>5494</v>
      </c>
      <c r="M3800" s="71">
        <v>3.8999999999999998E-3</v>
      </c>
      <c r="N3800" t="str">
        <f>_xll.IMDP("BND",D3800,$N$1,A3800)</f>
        <v>회사채(일반)</v>
      </c>
      <c r="O3800">
        <f t="shared" si="59"/>
        <v>1.5174119999999999E-2</v>
      </c>
    </row>
    <row r="3801" spans="1:15" x14ac:dyDescent="0.3">
      <c r="A3801" s="73">
        <v>46311</v>
      </c>
      <c r="B3801" s="67" t="s">
        <v>2090</v>
      </c>
      <c r="C3801" s="68" t="s">
        <v>8258</v>
      </c>
      <c r="D3801" s="68" t="s">
        <v>8357</v>
      </c>
      <c r="E3801" s="67" t="s">
        <v>8358</v>
      </c>
      <c r="F3801" s="69">
        <v>4.3339999999999996</v>
      </c>
      <c r="G3801" s="70">
        <v>2.1623000000000001</v>
      </c>
      <c r="H3801" s="70">
        <v>5.3411</v>
      </c>
      <c r="I3801" s="73">
        <v>44589</v>
      </c>
      <c r="J3801" s="73">
        <v>47146</v>
      </c>
      <c r="K3801" s="69">
        <v>3.19</v>
      </c>
      <c r="L3801" s="68" t="s">
        <v>5494</v>
      </c>
      <c r="M3801" s="71">
        <v>2.7000000000000001E-3</v>
      </c>
      <c r="N3801" t="str">
        <f>_xll.IMDP("BND",D3801,$N$1,A3801)</f>
        <v>회사채(일반)</v>
      </c>
      <c r="O3801">
        <f t="shared" si="59"/>
        <v>5.8382100000000008E-3</v>
      </c>
    </row>
    <row r="3802" spans="1:15" x14ac:dyDescent="0.3">
      <c r="A3802" s="73">
        <v>46311</v>
      </c>
      <c r="B3802" s="67" t="s">
        <v>2090</v>
      </c>
      <c r="C3802" s="68" t="s">
        <v>8258</v>
      </c>
      <c r="D3802" s="68" t="s">
        <v>8359</v>
      </c>
      <c r="E3802" s="67" t="s">
        <v>8360</v>
      </c>
      <c r="F3802" s="69">
        <v>4.1479999999999997</v>
      </c>
      <c r="G3802" s="70">
        <v>0.47810000000000002</v>
      </c>
      <c r="H3802" s="70">
        <v>0.35160000000000002</v>
      </c>
      <c r="I3802" s="73">
        <v>45764</v>
      </c>
      <c r="J3802" s="73">
        <v>46493</v>
      </c>
      <c r="K3802" s="69">
        <v>2.92</v>
      </c>
      <c r="L3802" s="68" t="s">
        <v>5494</v>
      </c>
      <c r="M3802" s="71">
        <v>5.5999999999999999E-3</v>
      </c>
      <c r="N3802" t="str">
        <f>_xll.IMDP("BND",D3802,$N$1,A3802)</f>
        <v>회사채(일반)</v>
      </c>
      <c r="O3802">
        <f t="shared" si="59"/>
        <v>2.6773600000000002E-3</v>
      </c>
    </row>
    <row r="3803" spans="1:15" x14ac:dyDescent="0.3">
      <c r="A3803" s="73">
        <v>46311</v>
      </c>
      <c r="B3803" s="67" t="s">
        <v>2090</v>
      </c>
      <c r="C3803" s="68" t="s">
        <v>8258</v>
      </c>
      <c r="D3803" s="68" t="s">
        <v>8361</v>
      </c>
      <c r="E3803" s="67" t="s">
        <v>8362</v>
      </c>
      <c r="F3803" s="69">
        <v>4.3559999999999999</v>
      </c>
      <c r="G3803" s="70">
        <v>1.4407000000000001</v>
      </c>
      <c r="H3803" s="70">
        <v>2.4895999999999998</v>
      </c>
      <c r="I3803" s="73">
        <v>45764</v>
      </c>
      <c r="J3803" s="73">
        <v>46860</v>
      </c>
      <c r="K3803" s="69">
        <v>2.93</v>
      </c>
      <c r="L3803" s="68" t="s">
        <v>5494</v>
      </c>
      <c r="M3803" s="71">
        <v>4.1000000000000003E-3</v>
      </c>
      <c r="N3803" t="str">
        <f>_xll.IMDP("BND",D3803,$N$1,A3803)</f>
        <v>회사채(일반)</v>
      </c>
      <c r="O3803">
        <f t="shared" si="59"/>
        <v>5.9068700000000007E-3</v>
      </c>
    </row>
    <row r="3804" spans="1:15" x14ac:dyDescent="0.3">
      <c r="A3804" s="73">
        <v>46311</v>
      </c>
      <c r="B3804" s="67" t="s">
        <v>2090</v>
      </c>
      <c r="C3804" s="68" t="s">
        <v>8258</v>
      </c>
      <c r="D3804" s="68" t="s">
        <v>8363</v>
      </c>
      <c r="E3804" s="67" t="s">
        <v>8364</v>
      </c>
      <c r="F3804" s="69">
        <v>4.359</v>
      </c>
      <c r="G3804" s="70">
        <v>1.4545999999999999</v>
      </c>
      <c r="H3804" s="70">
        <v>2.5207000000000002</v>
      </c>
      <c r="I3804" s="73">
        <v>44305</v>
      </c>
      <c r="J3804" s="73">
        <v>46862</v>
      </c>
      <c r="K3804" s="69">
        <v>2.23</v>
      </c>
      <c r="L3804" s="68" t="s">
        <v>5494</v>
      </c>
      <c r="M3804" s="71">
        <v>3.5999999999999999E-3</v>
      </c>
      <c r="N3804" t="str">
        <f>_xll.IMDP("BND",D3804,$N$1,A3804)</f>
        <v>회사채(일반)</v>
      </c>
      <c r="O3804">
        <f t="shared" si="59"/>
        <v>5.2365599999999995E-3</v>
      </c>
    </row>
    <row r="3805" spans="1:15" x14ac:dyDescent="0.3">
      <c r="A3805" s="73">
        <v>46311</v>
      </c>
      <c r="B3805" s="67" t="s">
        <v>2090</v>
      </c>
      <c r="C3805" s="68" t="s">
        <v>8258</v>
      </c>
      <c r="D3805" s="68" t="s">
        <v>8365</v>
      </c>
      <c r="E3805" s="67" t="s">
        <v>8366</v>
      </c>
      <c r="F3805" s="69">
        <v>4.3559999999999999</v>
      </c>
      <c r="G3805" s="70">
        <v>1.4242999999999999</v>
      </c>
      <c r="H3805" s="70">
        <v>2.4622999999999999</v>
      </c>
      <c r="I3805" s="73">
        <v>45033</v>
      </c>
      <c r="J3805" s="73">
        <v>46860</v>
      </c>
      <c r="K3805" s="69">
        <v>4.3</v>
      </c>
      <c r="L3805" s="68" t="s">
        <v>5494</v>
      </c>
      <c r="M3805" s="71">
        <v>5.1999999999999998E-3</v>
      </c>
      <c r="N3805" t="str">
        <f>_xll.IMDP("BND",D3805,$N$1,A3805)</f>
        <v>회사채(일반)</v>
      </c>
      <c r="O3805">
        <f t="shared" si="59"/>
        <v>7.406359999999999E-3</v>
      </c>
    </row>
    <row r="3806" spans="1:15" x14ac:dyDescent="0.3">
      <c r="A3806" s="73">
        <v>46311</v>
      </c>
      <c r="B3806" s="67" t="s">
        <v>2090</v>
      </c>
      <c r="C3806" s="68" t="s">
        <v>8258</v>
      </c>
      <c r="D3806" s="68" t="s">
        <v>8367</v>
      </c>
      <c r="E3806" s="67" t="s">
        <v>8368</v>
      </c>
      <c r="F3806" s="69">
        <v>4.5309999999999997</v>
      </c>
      <c r="G3806" s="70">
        <v>2.3546</v>
      </c>
      <c r="H3806" s="70">
        <v>6.2869999999999999</v>
      </c>
      <c r="I3806" s="73">
        <v>46128</v>
      </c>
      <c r="J3806" s="73">
        <v>47224</v>
      </c>
      <c r="K3806" s="69">
        <v>4.05</v>
      </c>
      <c r="L3806" s="68" t="s">
        <v>5494</v>
      </c>
      <c r="M3806" s="71">
        <v>8.8000000000000005E-3</v>
      </c>
      <c r="N3806" t="str">
        <f>_xll.IMDP("BND",D3806,$N$1,A3806)</f>
        <v>회사채(일반)</v>
      </c>
      <c r="O3806">
        <f t="shared" si="59"/>
        <v>2.0720480000000003E-2</v>
      </c>
    </row>
    <row r="3807" spans="1:15" x14ac:dyDescent="0.3">
      <c r="A3807" s="73">
        <v>46311</v>
      </c>
      <c r="B3807" s="67" t="s">
        <v>2090</v>
      </c>
      <c r="C3807" s="68" t="s">
        <v>8258</v>
      </c>
      <c r="D3807" s="68" t="s">
        <v>8369</v>
      </c>
      <c r="E3807" s="67" t="s">
        <v>8370</v>
      </c>
      <c r="F3807" s="69">
        <v>4.3079999999999998</v>
      </c>
      <c r="G3807" s="70">
        <v>1.3408</v>
      </c>
      <c r="H3807" s="70">
        <v>2.1551</v>
      </c>
      <c r="I3807" s="73">
        <v>45723</v>
      </c>
      <c r="J3807" s="73">
        <v>46819</v>
      </c>
      <c r="K3807" s="69">
        <v>3.16</v>
      </c>
      <c r="L3807" s="68" t="s">
        <v>5494</v>
      </c>
      <c r="M3807" s="71">
        <v>1.2800000000000001E-2</v>
      </c>
      <c r="N3807" t="str">
        <f>_xll.IMDP("BND",D3807,$N$1,A3807)</f>
        <v>회사채(일반)</v>
      </c>
      <c r="O3807">
        <f t="shared" si="59"/>
        <v>1.7162240000000002E-2</v>
      </c>
    </row>
    <row r="3808" spans="1:15" x14ac:dyDescent="0.3">
      <c r="A3808" s="73">
        <v>46311</v>
      </c>
      <c r="B3808" s="67" t="s">
        <v>2090</v>
      </c>
      <c r="C3808" s="68" t="s">
        <v>8258</v>
      </c>
      <c r="D3808" s="68" t="s">
        <v>8371</v>
      </c>
      <c r="E3808" s="67" t="s">
        <v>8372</v>
      </c>
      <c r="F3808" s="69">
        <v>4.3010000000000002</v>
      </c>
      <c r="G3808" s="70">
        <v>1.2423999999999999</v>
      </c>
      <c r="H3808" s="70">
        <v>1.8789</v>
      </c>
      <c r="I3808" s="73">
        <v>46055</v>
      </c>
      <c r="J3808" s="73">
        <v>46785</v>
      </c>
      <c r="K3808" s="69">
        <v>3.49</v>
      </c>
      <c r="L3808" s="68" t="s">
        <v>5494</v>
      </c>
      <c r="M3808" s="71">
        <v>4.5999999999999999E-3</v>
      </c>
      <c r="N3808" t="str">
        <f>_xll.IMDP("BND",D3808,$N$1,A3808)</f>
        <v>회사채(일반)</v>
      </c>
      <c r="O3808">
        <f t="shared" si="59"/>
        <v>5.7150399999999994E-3</v>
      </c>
    </row>
    <row r="3809" spans="1:15" x14ac:dyDescent="0.3">
      <c r="A3809" s="73">
        <v>46311</v>
      </c>
      <c r="B3809" s="67" t="s">
        <v>2090</v>
      </c>
      <c r="C3809" s="68" t="s">
        <v>8258</v>
      </c>
      <c r="D3809" s="68" t="s">
        <v>14562</v>
      </c>
      <c r="E3809" s="67" t="s">
        <v>14564</v>
      </c>
      <c r="F3809" s="69">
        <v>4.41</v>
      </c>
      <c r="G3809" s="70">
        <v>1.6814</v>
      </c>
      <c r="H3809" s="70">
        <v>3.3281000000000001</v>
      </c>
      <c r="I3809" s="73">
        <v>46233</v>
      </c>
      <c r="J3809" s="73">
        <v>46962</v>
      </c>
      <c r="K3809" s="69">
        <v>4.38</v>
      </c>
      <c r="L3809" s="68" t="s">
        <v>5494</v>
      </c>
      <c r="M3809" s="71">
        <v>9.4000000000000004E-3</v>
      </c>
      <c r="N3809" t="str">
        <f>_xll.IMDP("BND",D3809,$N$1,A3809)</f>
        <v>회사채(일반)</v>
      </c>
      <c r="O3809">
        <f t="shared" si="59"/>
        <v>1.5805160000000002E-2</v>
      </c>
    </row>
    <row r="3810" spans="1:15" x14ac:dyDescent="0.3">
      <c r="A3810" s="73">
        <v>46311</v>
      </c>
      <c r="B3810" s="67" t="s">
        <v>2090</v>
      </c>
      <c r="C3810" s="68" t="s">
        <v>8258</v>
      </c>
      <c r="D3810" s="68" t="s">
        <v>8375</v>
      </c>
      <c r="E3810" s="67" t="s">
        <v>8376</v>
      </c>
      <c r="F3810" s="69">
        <v>4.2910000000000004</v>
      </c>
      <c r="G3810" s="70">
        <v>0.94469999999999998</v>
      </c>
      <c r="H3810" s="70">
        <v>1.1331</v>
      </c>
      <c r="I3810" s="73">
        <v>45572</v>
      </c>
      <c r="J3810" s="73">
        <v>46667</v>
      </c>
      <c r="K3810" s="69">
        <v>3.38</v>
      </c>
      <c r="L3810" s="68" t="s">
        <v>5494</v>
      </c>
      <c r="M3810" s="71">
        <v>1.01E-2</v>
      </c>
      <c r="N3810" t="str">
        <f>_xll.IMDP("BND",D3810,$N$1,A3810)</f>
        <v>회사채(일반)</v>
      </c>
      <c r="O3810">
        <f t="shared" si="59"/>
        <v>9.5414699999999998E-3</v>
      </c>
    </row>
    <row r="3811" spans="1:15" x14ac:dyDescent="0.3">
      <c r="A3811" s="73">
        <v>46311</v>
      </c>
      <c r="B3811" s="67" t="s">
        <v>2090</v>
      </c>
      <c r="C3811" s="68" t="s">
        <v>8258</v>
      </c>
      <c r="D3811" s="68" t="s">
        <v>8377</v>
      </c>
      <c r="E3811" s="67" t="s">
        <v>8378</v>
      </c>
      <c r="F3811" s="69">
        <v>4.5780000000000003</v>
      </c>
      <c r="G3811" s="70">
        <v>3.1619000000000002</v>
      </c>
      <c r="H3811" s="70">
        <v>11.160500000000001</v>
      </c>
      <c r="I3811" s="73">
        <v>45723</v>
      </c>
      <c r="J3811" s="73">
        <v>47549</v>
      </c>
      <c r="K3811" s="69">
        <v>3.33</v>
      </c>
      <c r="L3811" s="68" t="s">
        <v>5494</v>
      </c>
      <c r="M3811" s="71">
        <v>5.4000000000000003E-3</v>
      </c>
      <c r="N3811" t="str">
        <f>_xll.IMDP("BND",D3811,$N$1,A3811)</f>
        <v>회사채(일반)</v>
      </c>
      <c r="O3811">
        <f t="shared" si="59"/>
        <v>1.7074260000000001E-2</v>
      </c>
    </row>
    <row r="3812" spans="1:15" x14ac:dyDescent="0.3">
      <c r="A3812" s="73">
        <v>46311</v>
      </c>
      <c r="B3812" s="67" t="s">
        <v>2090</v>
      </c>
      <c r="C3812" s="68" t="s">
        <v>8258</v>
      </c>
      <c r="D3812" s="68" t="s">
        <v>8379</v>
      </c>
      <c r="E3812" s="67" t="s">
        <v>8380</v>
      </c>
      <c r="F3812" s="69">
        <v>4.49</v>
      </c>
      <c r="G3812" s="70">
        <v>2.1621000000000001</v>
      </c>
      <c r="H3812" s="70">
        <v>5.3578000000000001</v>
      </c>
      <c r="I3812" s="73">
        <v>46055</v>
      </c>
      <c r="J3812" s="73">
        <v>47151</v>
      </c>
      <c r="K3812" s="69">
        <v>3.7</v>
      </c>
      <c r="L3812" s="68" t="s">
        <v>5494</v>
      </c>
      <c r="M3812" s="71">
        <v>1.38E-2</v>
      </c>
      <c r="N3812" t="str">
        <f>_xll.IMDP("BND",D3812,$N$1,A3812)</f>
        <v>회사채(일반)</v>
      </c>
      <c r="O3812">
        <f t="shared" si="59"/>
        <v>2.9836980000000003E-2</v>
      </c>
    </row>
    <row r="3813" spans="1:15" x14ac:dyDescent="0.3">
      <c r="A3813" s="73">
        <v>46311</v>
      </c>
      <c r="B3813" s="67" t="s">
        <v>2090</v>
      </c>
      <c r="C3813" s="68" t="s">
        <v>8258</v>
      </c>
      <c r="D3813" s="68" t="s">
        <v>14565</v>
      </c>
      <c r="E3813" s="67" t="s">
        <v>14567</v>
      </c>
      <c r="F3813" s="69">
        <v>4.5289999999999999</v>
      </c>
      <c r="G3813" s="70">
        <v>2.5726</v>
      </c>
      <c r="H3813" s="70">
        <v>7.5606</v>
      </c>
      <c r="I3813" s="73">
        <v>46233</v>
      </c>
      <c r="J3813" s="73">
        <v>47329</v>
      </c>
      <c r="K3813" s="69">
        <v>4.53</v>
      </c>
      <c r="L3813" s="68" t="s">
        <v>5494</v>
      </c>
      <c r="M3813" s="71">
        <v>9.4000000000000004E-3</v>
      </c>
      <c r="N3813" t="str">
        <f>_xll.IMDP("BND",D3813,$N$1,A3813)</f>
        <v>회사채(일반)</v>
      </c>
      <c r="O3813">
        <f t="shared" si="59"/>
        <v>2.4182439999999999E-2</v>
      </c>
    </row>
    <row r="3814" spans="1:15" x14ac:dyDescent="0.3">
      <c r="A3814" s="73">
        <v>46311</v>
      </c>
      <c r="B3814" s="67" t="s">
        <v>2090</v>
      </c>
      <c r="C3814" s="68" t="s">
        <v>8258</v>
      </c>
      <c r="D3814" s="68" t="s">
        <v>8381</v>
      </c>
      <c r="E3814" s="67" t="s">
        <v>8382</v>
      </c>
      <c r="F3814" s="69">
        <v>4.4850000000000003</v>
      </c>
      <c r="G3814" s="70">
        <v>2.1162000000000001</v>
      </c>
      <c r="H3814" s="70">
        <v>5.1303000000000001</v>
      </c>
      <c r="I3814" s="73">
        <v>45306</v>
      </c>
      <c r="J3814" s="73">
        <v>47133</v>
      </c>
      <c r="K3814" s="69">
        <v>4.59</v>
      </c>
      <c r="L3814" s="68" t="s">
        <v>5494</v>
      </c>
      <c r="M3814" s="71">
        <v>2.5999999999999999E-3</v>
      </c>
      <c r="N3814" t="str">
        <f>_xll.IMDP("BND",D3814,$N$1,A3814)</f>
        <v>회사채(일반)</v>
      </c>
      <c r="O3814">
        <f t="shared" si="59"/>
        <v>5.5021200000000001E-3</v>
      </c>
    </row>
    <row r="3815" spans="1:15" x14ac:dyDescent="0.3">
      <c r="A3815" s="73">
        <v>46311</v>
      </c>
      <c r="B3815" s="67" t="s">
        <v>2090</v>
      </c>
      <c r="C3815" s="68" t="s">
        <v>8258</v>
      </c>
      <c r="D3815" s="68" t="s">
        <v>8383</v>
      </c>
      <c r="E3815" s="67" t="s">
        <v>8384</v>
      </c>
      <c r="F3815" s="69">
        <v>4.266</v>
      </c>
      <c r="G3815" s="70">
        <v>1.4481999999999999</v>
      </c>
      <c r="H3815" s="70">
        <v>2.5064000000000002</v>
      </c>
      <c r="I3815" s="73">
        <v>46136</v>
      </c>
      <c r="J3815" s="73">
        <v>46867</v>
      </c>
      <c r="K3815" s="69">
        <v>3.89</v>
      </c>
      <c r="L3815" s="68" t="s">
        <v>5494</v>
      </c>
      <c r="M3815" s="71">
        <v>4.1999999999999997E-3</v>
      </c>
      <c r="N3815" t="str">
        <f>_xll.IMDP("BND",D3815,$N$1,A3815)</f>
        <v>회사채(일반)</v>
      </c>
      <c r="O3815">
        <f t="shared" si="59"/>
        <v>6.0824399999999997E-3</v>
      </c>
    </row>
    <row r="3816" spans="1:15" x14ac:dyDescent="0.3">
      <c r="A3816" s="73">
        <v>46311</v>
      </c>
      <c r="B3816" s="67" t="s">
        <v>2090</v>
      </c>
      <c r="C3816" s="68" t="s">
        <v>8258</v>
      </c>
      <c r="D3816" s="68" t="s">
        <v>8385</v>
      </c>
      <c r="E3816" s="67" t="s">
        <v>8386</v>
      </c>
      <c r="F3816" s="69">
        <v>4.0540000000000003</v>
      </c>
      <c r="G3816" s="70">
        <v>0.47620000000000001</v>
      </c>
      <c r="H3816" s="70">
        <v>0.35110000000000002</v>
      </c>
      <c r="I3816" s="73">
        <v>45399</v>
      </c>
      <c r="J3816" s="73">
        <v>46493</v>
      </c>
      <c r="K3816" s="69">
        <v>4.0599999999999996</v>
      </c>
      <c r="L3816" s="68" t="s">
        <v>5494</v>
      </c>
      <c r="M3816" s="71">
        <v>2.3E-3</v>
      </c>
      <c r="N3816" t="str">
        <f>_xll.IMDP("BND",D3816,$N$1,A3816)</f>
        <v>회사채(일반)</v>
      </c>
      <c r="O3816">
        <f t="shared" si="59"/>
        <v>1.09526E-3</v>
      </c>
    </row>
    <row r="3817" spans="1:15" x14ac:dyDescent="0.3">
      <c r="A3817" s="73">
        <v>46311</v>
      </c>
      <c r="B3817" s="67" t="s">
        <v>2090</v>
      </c>
      <c r="C3817" s="68" t="s">
        <v>8258</v>
      </c>
      <c r="D3817" s="68" t="s">
        <v>8387</v>
      </c>
      <c r="E3817" s="67" t="s">
        <v>8388</v>
      </c>
      <c r="F3817" s="69">
        <v>4.4379999999999997</v>
      </c>
      <c r="G3817" s="70">
        <v>2.3542000000000001</v>
      </c>
      <c r="H3817" s="70">
        <v>6.3372999999999999</v>
      </c>
      <c r="I3817" s="73">
        <v>46136</v>
      </c>
      <c r="J3817" s="73">
        <v>47232</v>
      </c>
      <c r="K3817" s="69">
        <v>4.01</v>
      </c>
      <c r="L3817" s="68" t="s">
        <v>5494</v>
      </c>
      <c r="M3817" s="71">
        <v>5.1000000000000004E-3</v>
      </c>
      <c r="N3817" t="str">
        <f>_xll.IMDP("BND",D3817,$N$1,A3817)</f>
        <v>회사채(일반)</v>
      </c>
      <c r="O3817">
        <f t="shared" si="59"/>
        <v>1.2006420000000002E-2</v>
      </c>
    </row>
    <row r="3818" spans="1:15" x14ac:dyDescent="0.3">
      <c r="A3818" s="73">
        <v>46311</v>
      </c>
      <c r="B3818" s="67" t="s">
        <v>2090</v>
      </c>
      <c r="C3818" s="68" t="s">
        <v>8258</v>
      </c>
      <c r="D3818" s="68" t="s">
        <v>1325</v>
      </c>
      <c r="E3818" s="67" t="s">
        <v>1326</v>
      </c>
      <c r="F3818" s="69">
        <v>3.78</v>
      </c>
      <c r="G3818" s="70">
        <v>0.32919999999999999</v>
      </c>
      <c r="H3818" s="70">
        <v>0.19040000000000001</v>
      </c>
      <c r="I3818" s="73">
        <v>45707</v>
      </c>
      <c r="J3818" s="73">
        <v>46437</v>
      </c>
      <c r="K3818" s="69">
        <v>3.03</v>
      </c>
      <c r="L3818" s="68" t="s">
        <v>5494</v>
      </c>
      <c r="M3818" s="71">
        <v>5.5999999999999999E-3</v>
      </c>
      <c r="N3818" t="str">
        <f>_xll.IMDP("BND",D3818,$N$1,A3818)</f>
        <v>회사채(일반)</v>
      </c>
      <c r="O3818">
        <f t="shared" si="59"/>
        <v>1.84352E-3</v>
      </c>
    </row>
    <row r="3819" spans="1:15" x14ac:dyDescent="0.3">
      <c r="A3819" s="73">
        <v>46311</v>
      </c>
      <c r="B3819" s="67" t="s">
        <v>2090</v>
      </c>
      <c r="C3819" s="68" t="s">
        <v>8258</v>
      </c>
      <c r="D3819" s="68" t="s">
        <v>8389</v>
      </c>
      <c r="E3819" s="67" t="s">
        <v>8390</v>
      </c>
      <c r="F3819" s="69">
        <v>4.0830000000000002</v>
      </c>
      <c r="G3819" s="70">
        <v>0.59750000000000003</v>
      </c>
      <c r="H3819" s="70">
        <v>0.50700000000000001</v>
      </c>
      <c r="I3819" s="73">
        <v>45805</v>
      </c>
      <c r="J3819" s="73">
        <v>46535</v>
      </c>
      <c r="K3819" s="69">
        <v>2.72</v>
      </c>
      <c r="L3819" s="68" t="s">
        <v>5494</v>
      </c>
      <c r="M3819" s="71">
        <v>1.0200000000000001E-2</v>
      </c>
      <c r="N3819" t="str">
        <f>_xll.IMDP("BND",D3819,$N$1,A3819)</f>
        <v>회사채(일반)</v>
      </c>
      <c r="O3819">
        <f t="shared" si="59"/>
        <v>6.094500000000001E-3</v>
      </c>
    </row>
    <row r="3820" spans="1:15" x14ac:dyDescent="0.3">
      <c r="A3820" s="73">
        <v>46311</v>
      </c>
      <c r="B3820" s="67" t="s">
        <v>2090</v>
      </c>
      <c r="C3820" s="68" t="s">
        <v>8258</v>
      </c>
      <c r="D3820" s="68" t="s">
        <v>8391</v>
      </c>
      <c r="E3820" s="67" t="s">
        <v>8392</v>
      </c>
      <c r="F3820" s="69">
        <v>4.1840000000000002</v>
      </c>
      <c r="G3820" s="70">
        <v>0.87080000000000002</v>
      </c>
      <c r="H3820" s="70">
        <v>0.97950000000000004</v>
      </c>
      <c r="I3820" s="73">
        <v>45909</v>
      </c>
      <c r="J3820" s="73">
        <v>46639</v>
      </c>
      <c r="K3820" s="69">
        <v>2.72</v>
      </c>
      <c r="L3820" s="68" t="s">
        <v>5494</v>
      </c>
      <c r="M3820" s="71">
        <v>4.5999999999999999E-3</v>
      </c>
      <c r="N3820" t="str">
        <f>_xll.IMDP("BND",D3820,$N$1,A3820)</f>
        <v>회사채(일반)</v>
      </c>
      <c r="O3820">
        <f t="shared" si="59"/>
        <v>4.0056800000000002E-3</v>
      </c>
    </row>
    <row r="3821" spans="1:15" x14ac:dyDescent="0.3">
      <c r="A3821" s="73">
        <v>46311</v>
      </c>
      <c r="B3821" s="67" t="s">
        <v>2090</v>
      </c>
      <c r="C3821" s="68" t="s">
        <v>8258</v>
      </c>
      <c r="D3821" s="68" t="s">
        <v>8393</v>
      </c>
      <c r="E3821" s="67" t="s">
        <v>8394</v>
      </c>
      <c r="F3821" s="69">
        <v>4.1950000000000003</v>
      </c>
      <c r="G3821" s="70">
        <v>1.2256</v>
      </c>
      <c r="H3821" s="70">
        <v>1.8312999999999999</v>
      </c>
      <c r="I3821" s="73">
        <v>46049</v>
      </c>
      <c r="J3821" s="73">
        <v>46777</v>
      </c>
      <c r="K3821" s="69">
        <v>3.23</v>
      </c>
      <c r="L3821" s="68" t="s">
        <v>5494</v>
      </c>
      <c r="M3821" s="71">
        <v>2.8E-3</v>
      </c>
      <c r="N3821" t="str">
        <f>_xll.IMDP("BND",D3821,$N$1,A3821)</f>
        <v>회사채(일반)</v>
      </c>
      <c r="O3821">
        <f t="shared" si="59"/>
        <v>3.4316799999999999E-3</v>
      </c>
    </row>
    <row r="3822" spans="1:15" x14ac:dyDescent="0.3">
      <c r="A3822" s="73">
        <v>46311</v>
      </c>
      <c r="B3822" s="67" t="s">
        <v>2090</v>
      </c>
      <c r="C3822" s="68" t="s">
        <v>8258</v>
      </c>
      <c r="D3822" s="68" t="s">
        <v>8395</v>
      </c>
      <c r="E3822" s="67" t="s">
        <v>8396</v>
      </c>
      <c r="F3822" s="69">
        <v>4.2549999999999999</v>
      </c>
      <c r="G3822" s="70">
        <v>1.5859000000000001</v>
      </c>
      <c r="H3822" s="70">
        <v>2.9621</v>
      </c>
      <c r="I3822" s="73">
        <v>46188</v>
      </c>
      <c r="J3822" s="73">
        <v>46919</v>
      </c>
      <c r="K3822" s="69">
        <v>4.21</v>
      </c>
      <c r="L3822" s="68" t="s">
        <v>5494</v>
      </c>
      <c r="M3822" s="71">
        <v>1.8100000000000002E-2</v>
      </c>
      <c r="N3822" t="str">
        <f>_xll.IMDP("BND",D3822,$N$1,A3822)</f>
        <v>회사채(일반)</v>
      </c>
      <c r="O3822">
        <f t="shared" si="59"/>
        <v>2.8704790000000004E-2</v>
      </c>
    </row>
    <row r="3823" spans="1:15" x14ac:dyDescent="0.3">
      <c r="A3823" s="73">
        <v>46311</v>
      </c>
      <c r="B3823" s="67" t="s">
        <v>2090</v>
      </c>
      <c r="C3823" s="68" t="s">
        <v>8258</v>
      </c>
      <c r="D3823" s="68" t="s">
        <v>8397</v>
      </c>
      <c r="E3823" s="67" t="s">
        <v>8398</v>
      </c>
      <c r="F3823" s="69">
        <v>4.1820000000000004</v>
      </c>
      <c r="G3823" s="70">
        <v>0.85150000000000003</v>
      </c>
      <c r="H3823" s="70">
        <v>0.94320000000000004</v>
      </c>
      <c r="I3823" s="73">
        <v>45538</v>
      </c>
      <c r="J3823" s="73">
        <v>46633</v>
      </c>
      <c r="K3823" s="69">
        <v>3.56</v>
      </c>
      <c r="L3823" s="68" t="s">
        <v>5494</v>
      </c>
      <c r="M3823" s="71">
        <v>1.2999999999999999E-2</v>
      </c>
      <c r="N3823" t="str">
        <f>_xll.IMDP("BND",D3823,$N$1,A3823)</f>
        <v>회사채(일반)</v>
      </c>
      <c r="O3823">
        <f t="shared" si="59"/>
        <v>1.1069499999999999E-2</v>
      </c>
    </row>
    <row r="3824" spans="1:15" x14ac:dyDescent="0.3">
      <c r="A3824" s="73">
        <v>46311</v>
      </c>
      <c r="B3824" s="67" t="s">
        <v>2090</v>
      </c>
      <c r="C3824" s="68" t="s">
        <v>8258</v>
      </c>
      <c r="D3824" s="68" t="s">
        <v>1419</v>
      </c>
      <c r="E3824" s="67" t="s">
        <v>1420</v>
      </c>
      <c r="F3824" s="69">
        <v>4.2</v>
      </c>
      <c r="G3824" s="70">
        <v>1.2912999999999999</v>
      </c>
      <c r="H3824" s="70">
        <v>2.0121000000000002</v>
      </c>
      <c r="I3824" s="73">
        <v>45707</v>
      </c>
      <c r="J3824" s="73">
        <v>46801</v>
      </c>
      <c r="K3824" s="69">
        <v>3.08</v>
      </c>
      <c r="L3824" s="68" t="s">
        <v>5494</v>
      </c>
      <c r="M3824" s="71">
        <v>2.07E-2</v>
      </c>
      <c r="N3824" t="str">
        <f>_xll.IMDP("BND",D3824,$N$1,A3824)</f>
        <v>회사채(일반)</v>
      </c>
      <c r="O3824">
        <f t="shared" si="59"/>
        <v>2.6729909999999996E-2</v>
      </c>
    </row>
    <row r="3825" spans="1:15" x14ac:dyDescent="0.3">
      <c r="A3825" s="73">
        <v>46311</v>
      </c>
      <c r="B3825" s="67" t="s">
        <v>2090</v>
      </c>
      <c r="C3825" s="68" t="s">
        <v>8258</v>
      </c>
      <c r="D3825" s="68" t="s">
        <v>8399</v>
      </c>
      <c r="E3825" s="67" t="s">
        <v>8400</v>
      </c>
      <c r="F3825" s="69">
        <v>4.2370000000000001</v>
      </c>
      <c r="G3825" s="70">
        <v>1.5477000000000001</v>
      </c>
      <c r="H3825" s="70">
        <v>2.8148</v>
      </c>
      <c r="I3825" s="73">
        <v>45805</v>
      </c>
      <c r="J3825" s="73">
        <v>46899</v>
      </c>
      <c r="K3825" s="69">
        <v>2.76</v>
      </c>
      <c r="L3825" s="68" t="s">
        <v>5494</v>
      </c>
      <c r="M3825" s="71">
        <v>1.7299999999999999E-2</v>
      </c>
      <c r="N3825" t="str">
        <f>_xll.IMDP("BND",D3825,$N$1,A3825)</f>
        <v>회사채(일반)</v>
      </c>
      <c r="O3825">
        <f t="shared" si="59"/>
        <v>2.6775210000000001E-2</v>
      </c>
    </row>
    <row r="3826" spans="1:15" x14ac:dyDescent="0.3">
      <c r="A3826" s="73">
        <v>46311</v>
      </c>
      <c r="B3826" s="67" t="s">
        <v>2090</v>
      </c>
      <c r="C3826" s="68" t="s">
        <v>8258</v>
      </c>
      <c r="D3826" s="68" t="s">
        <v>411</v>
      </c>
      <c r="E3826" s="67" t="s">
        <v>413</v>
      </c>
      <c r="F3826" s="69">
        <v>4.3150000000000004</v>
      </c>
      <c r="G3826" s="70">
        <v>1.8210999999999999</v>
      </c>
      <c r="H3826" s="70">
        <v>3.8245</v>
      </c>
      <c r="I3826" s="73">
        <v>45909</v>
      </c>
      <c r="J3826" s="73">
        <v>47004</v>
      </c>
      <c r="K3826" s="69">
        <v>2.79</v>
      </c>
      <c r="L3826" s="68" t="s">
        <v>5494</v>
      </c>
      <c r="M3826" s="71">
        <v>1.9900000000000001E-2</v>
      </c>
      <c r="N3826" t="str">
        <f>_xll.IMDP("BND",D3826,$N$1,A3826)</f>
        <v>회사채(일반)</v>
      </c>
      <c r="O3826">
        <f t="shared" si="59"/>
        <v>3.6239890000000004E-2</v>
      </c>
    </row>
    <row r="3827" spans="1:15" x14ac:dyDescent="0.3">
      <c r="A3827" s="73">
        <v>46311</v>
      </c>
      <c r="B3827" s="67" t="s">
        <v>2090</v>
      </c>
      <c r="C3827" s="68" t="s">
        <v>8258</v>
      </c>
      <c r="D3827" s="68" t="s">
        <v>8401</v>
      </c>
      <c r="E3827" s="67" t="s">
        <v>8402</v>
      </c>
      <c r="F3827" s="69">
        <v>4.3479999999999999</v>
      </c>
      <c r="G3827" s="70">
        <v>2.1518999999999999</v>
      </c>
      <c r="H3827" s="70">
        <v>5.3033999999999999</v>
      </c>
      <c r="I3827" s="73">
        <v>46049</v>
      </c>
      <c r="J3827" s="73">
        <v>47144</v>
      </c>
      <c r="K3827" s="69">
        <v>3.47</v>
      </c>
      <c r="L3827" s="68" t="s">
        <v>5494</v>
      </c>
      <c r="M3827" s="71">
        <v>2.4299999999999999E-2</v>
      </c>
      <c r="N3827" t="str">
        <f>_xll.IMDP("BND",D3827,$N$1,A3827)</f>
        <v>회사채(일반)</v>
      </c>
      <c r="O3827">
        <f t="shared" si="59"/>
        <v>5.2291169999999998E-2</v>
      </c>
    </row>
    <row r="3828" spans="1:15" x14ac:dyDescent="0.3">
      <c r="A3828" s="73">
        <v>46311</v>
      </c>
      <c r="B3828" s="67" t="s">
        <v>2090</v>
      </c>
      <c r="C3828" s="68" t="s">
        <v>8258</v>
      </c>
      <c r="D3828" s="68" t="s">
        <v>8403</v>
      </c>
      <c r="E3828" s="67" t="s">
        <v>8404</v>
      </c>
      <c r="F3828" s="69">
        <v>4.3780000000000001</v>
      </c>
      <c r="G3828" s="70">
        <v>2.4866999999999999</v>
      </c>
      <c r="H3828" s="70">
        <v>7.0251999999999999</v>
      </c>
      <c r="I3828" s="73">
        <v>46188</v>
      </c>
      <c r="J3828" s="73">
        <v>47284</v>
      </c>
      <c r="K3828" s="69">
        <v>4.33</v>
      </c>
      <c r="L3828" s="68" t="s">
        <v>5494</v>
      </c>
      <c r="M3828" s="71">
        <v>1.1599999999999999E-2</v>
      </c>
      <c r="N3828" t="str">
        <f>_xll.IMDP("BND",D3828,$N$1,A3828)</f>
        <v>회사채(일반)</v>
      </c>
      <c r="O3828">
        <f t="shared" si="59"/>
        <v>2.8845719999999998E-2</v>
      </c>
    </row>
    <row r="3829" spans="1:15" x14ac:dyDescent="0.3">
      <c r="A3829" s="73">
        <v>46311</v>
      </c>
      <c r="B3829" s="67" t="s">
        <v>2090</v>
      </c>
      <c r="C3829" s="68" t="s">
        <v>8258</v>
      </c>
      <c r="D3829" s="68" t="s">
        <v>8405</v>
      </c>
      <c r="E3829" s="67" t="s">
        <v>8406</v>
      </c>
      <c r="F3829" s="69">
        <v>3.6560000000000001</v>
      </c>
      <c r="G3829" s="70">
        <v>0.2742</v>
      </c>
      <c r="H3829" s="70">
        <v>0.14369999999999999</v>
      </c>
      <c r="I3829" s="73">
        <v>45322</v>
      </c>
      <c r="J3829" s="73">
        <v>46416</v>
      </c>
      <c r="K3829" s="69">
        <v>3.99</v>
      </c>
      <c r="L3829" s="68" t="s">
        <v>5494</v>
      </c>
      <c r="M3829" s="71">
        <v>1.9199999999999998E-2</v>
      </c>
      <c r="N3829" t="str">
        <f>_xll.IMDP("BND",D3829,$N$1,A3829)</f>
        <v>회사채(일반)</v>
      </c>
      <c r="O3829">
        <f t="shared" si="59"/>
        <v>5.2646399999999993E-3</v>
      </c>
    </row>
    <row r="3830" spans="1:15" x14ac:dyDescent="0.3">
      <c r="A3830" s="73">
        <v>46311</v>
      </c>
      <c r="B3830" s="67" t="s">
        <v>2090</v>
      </c>
      <c r="C3830" s="68" t="s">
        <v>8258</v>
      </c>
      <c r="D3830" s="68" t="s">
        <v>8407</v>
      </c>
      <c r="E3830" s="67" t="s">
        <v>8408</v>
      </c>
      <c r="F3830" s="69">
        <v>4.0049999999999999</v>
      </c>
      <c r="G3830" s="70">
        <v>0.49869999999999998</v>
      </c>
      <c r="H3830" s="70">
        <v>0.375</v>
      </c>
      <c r="I3830" s="73">
        <v>45405</v>
      </c>
      <c r="J3830" s="73">
        <v>46500</v>
      </c>
      <c r="K3830" s="69">
        <v>3.86</v>
      </c>
      <c r="L3830" s="68" t="s">
        <v>5494</v>
      </c>
      <c r="M3830" s="71">
        <v>9.2999999999999992E-3</v>
      </c>
      <c r="N3830" t="str">
        <f>_xll.IMDP("BND",D3830,$N$1,A3830)</f>
        <v>회사채(일반)</v>
      </c>
      <c r="O3830">
        <f t="shared" si="59"/>
        <v>4.6379099999999994E-3</v>
      </c>
    </row>
    <row r="3831" spans="1:15" x14ac:dyDescent="0.3">
      <c r="A3831" s="73">
        <v>46311</v>
      </c>
      <c r="B3831" s="67" t="s">
        <v>2090</v>
      </c>
      <c r="C3831" s="68" t="s">
        <v>8258</v>
      </c>
      <c r="D3831" s="68" t="s">
        <v>8409</v>
      </c>
      <c r="E3831" s="67" t="s">
        <v>8410</v>
      </c>
      <c r="F3831" s="69">
        <v>4.41</v>
      </c>
      <c r="G3831" s="70">
        <v>3.1217999999999999</v>
      </c>
      <c r="H3831" s="70">
        <v>10.8833</v>
      </c>
      <c r="I3831" s="73">
        <v>45707</v>
      </c>
      <c r="J3831" s="73">
        <v>47533</v>
      </c>
      <c r="K3831" s="69">
        <v>3.17</v>
      </c>
      <c r="L3831" s="68" t="s">
        <v>5494</v>
      </c>
      <c r="M3831" s="71">
        <v>1.03E-2</v>
      </c>
      <c r="N3831" t="str">
        <f>_xll.IMDP("BND",D3831,$N$1,A3831)</f>
        <v>회사채(일반)</v>
      </c>
      <c r="O3831">
        <f t="shared" si="59"/>
        <v>3.2154540000000002E-2</v>
      </c>
    </row>
    <row r="3832" spans="1:15" x14ac:dyDescent="0.3">
      <c r="A3832" s="73">
        <v>46311</v>
      </c>
      <c r="B3832" s="67" t="s">
        <v>2090</v>
      </c>
      <c r="C3832" s="68" t="s">
        <v>8258</v>
      </c>
      <c r="D3832" s="68" t="s">
        <v>8411</v>
      </c>
      <c r="E3832" s="67" t="s">
        <v>8412</v>
      </c>
      <c r="F3832" s="69">
        <v>4.4169999999999998</v>
      </c>
      <c r="G3832" s="70">
        <v>3.6331000000000002</v>
      </c>
      <c r="H3832" s="70">
        <v>14.607699999999999</v>
      </c>
      <c r="I3832" s="73">
        <v>45909</v>
      </c>
      <c r="J3832" s="73">
        <v>47735</v>
      </c>
      <c r="K3832" s="69">
        <v>2.91</v>
      </c>
      <c r="L3832" s="68" t="s">
        <v>5494</v>
      </c>
      <c r="M3832" s="71">
        <v>2.5999999999999999E-3</v>
      </c>
      <c r="N3832" t="str">
        <f>_xll.IMDP("BND",D3832,$N$1,A3832)</f>
        <v>회사채(일반)</v>
      </c>
      <c r="O3832">
        <f t="shared" si="59"/>
        <v>9.4460600000000009E-3</v>
      </c>
    </row>
    <row r="3833" spans="1:15" x14ac:dyDescent="0.3">
      <c r="A3833" s="73">
        <v>46311</v>
      </c>
      <c r="B3833" s="67" t="s">
        <v>2090</v>
      </c>
      <c r="C3833" s="68" t="s">
        <v>8258</v>
      </c>
      <c r="D3833" s="68" t="s">
        <v>8413</v>
      </c>
      <c r="E3833" s="67" t="s">
        <v>8414</v>
      </c>
      <c r="F3833" s="69">
        <v>4.4169999999999998</v>
      </c>
      <c r="G3833" s="70">
        <v>3.8892000000000002</v>
      </c>
      <c r="H3833" s="70">
        <v>16.959</v>
      </c>
      <c r="I3833" s="73">
        <v>46049</v>
      </c>
      <c r="J3833" s="73">
        <v>47875</v>
      </c>
      <c r="K3833" s="69">
        <v>3.69</v>
      </c>
      <c r="L3833" s="68" t="s">
        <v>5494</v>
      </c>
      <c r="M3833" s="71">
        <v>9.4999999999999998E-3</v>
      </c>
      <c r="N3833" t="str">
        <f>_xll.IMDP("BND",D3833,$N$1,A3833)</f>
        <v>회사채(일반)</v>
      </c>
      <c r="O3833">
        <f t="shared" si="59"/>
        <v>3.6947399999999998E-2</v>
      </c>
    </row>
    <row r="3834" spans="1:15" x14ac:dyDescent="0.3">
      <c r="A3834" s="73">
        <v>46311</v>
      </c>
      <c r="B3834" s="67" t="s">
        <v>2090</v>
      </c>
      <c r="C3834" s="68" t="s">
        <v>8258</v>
      </c>
      <c r="D3834" s="68" t="s">
        <v>8415</v>
      </c>
      <c r="E3834" s="67" t="s">
        <v>8416</v>
      </c>
      <c r="F3834" s="69">
        <v>4.1509999999999998</v>
      </c>
      <c r="G3834" s="70">
        <v>0.46279999999999999</v>
      </c>
      <c r="H3834" s="70">
        <v>0.3291</v>
      </c>
      <c r="I3834" s="73">
        <v>45757</v>
      </c>
      <c r="J3834" s="73">
        <v>46486</v>
      </c>
      <c r="K3834" s="69">
        <v>2.94</v>
      </c>
      <c r="L3834" s="68" t="s">
        <v>5494</v>
      </c>
      <c r="M3834" s="71">
        <v>4.5999999999999999E-3</v>
      </c>
      <c r="N3834" t="str">
        <f>_xll.IMDP("BND",D3834,$N$1,A3834)</f>
        <v>회사채(일반)</v>
      </c>
      <c r="O3834">
        <f t="shared" si="59"/>
        <v>2.1288800000000001E-3</v>
      </c>
    </row>
    <row r="3835" spans="1:15" x14ac:dyDescent="0.3">
      <c r="A3835" s="73">
        <v>46311</v>
      </c>
      <c r="B3835" s="67" t="s">
        <v>2090</v>
      </c>
      <c r="C3835" s="68" t="s">
        <v>8258</v>
      </c>
      <c r="D3835" s="68" t="s">
        <v>8417</v>
      </c>
      <c r="E3835" s="67" t="s">
        <v>8418</v>
      </c>
      <c r="F3835" s="69">
        <v>3.9020000000000001</v>
      </c>
      <c r="G3835" s="70">
        <v>0.3175</v>
      </c>
      <c r="H3835" s="70">
        <v>0.18010000000000001</v>
      </c>
      <c r="I3835" s="73">
        <v>45337</v>
      </c>
      <c r="J3835" s="73">
        <v>46433</v>
      </c>
      <c r="K3835" s="69">
        <v>4.41</v>
      </c>
      <c r="L3835" s="68" t="s">
        <v>5494</v>
      </c>
      <c r="M3835" s="71">
        <v>2.8E-3</v>
      </c>
      <c r="N3835" t="str">
        <f>_xll.IMDP("BND",D3835,$N$1,A3835)</f>
        <v>회사채(일반)</v>
      </c>
      <c r="O3835">
        <f t="shared" si="59"/>
        <v>8.8900000000000003E-4</v>
      </c>
    </row>
    <row r="3836" spans="1:15" x14ac:dyDescent="0.3">
      <c r="A3836" s="73">
        <v>46311</v>
      </c>
      <c r="B3836" s="67" t="s">
        <v>2090</v>
      </c>
      <c r="C3836" s="68" t="s">
        <v>8258</v>
      </c>
      <c r="D3836" s="68" t="s">
        <v>8419</v>
      </c>
      <c r="E3836" s="67" t="s">
        <v>8420</v>
      </c>
      <c r="F3836" s="69">
        <v>4.3920000000000003</v>
      </c>
      <c r="G3836" s="70">
        <v>1.4316</v>
      </c>
      <c r="H3836" s="70">
        <v>2.4281000000000001</v>
      </c>
      <c r="I3836" s="73">
        <v>45757</v>
      </c>
      <c r="J3836" s="73">
        <v>46853</v>
      </c>
      <c r="K3836" s="69">
        <v>3.03</v>
      </c>
      <c r="L3836" s="68" t="s">
        <v>5494</v>
      </c>
      <c r="M3836" s="71">
        <v>4.5999999999999999E-3</v>
      </c>
      <c r="N3836" t="str">
        <f>_xll.IMDP("BND",D3836,$N$1,A3836)</f>
        <v>회사채(일반)</v>
      </c>
      <c r="O3836">
        <f t="shared" si="59"/>
        <v>6.5853600000000002E-3</v>
      </c>
    </row>
    <row r="3837" spans="1:15" x14ac:dyDescent="0.3">
      <c r="A3837" s="73">
        <v>46311</v>
      </c>
      <c r="B3837" s="67" t="s">
        <v>2090</v>
      </c>
      <c r="C3837" s="68" t="s">
        <v>8258</v>
      </c>
      <c r="D3837" s="68" t="s">
        <v>8421</v>
      </c>
      <c r="E3837" s="67" t="s">
        <v>8422</v>
      </c>
      <c r="F3837" s="69">
        <v>4.492</v>
      </c>
      <c r="G3837" s="70">
        <v>1.2047000000000001</v>
      </c>
      <c r="H3837" s="70">
        <v>1.7636000000000001</v>
      </c>
      <c r="I3837" s="73">
        <v>46037</v>
      </c>
      <c r="J3837" s="73">
        <v>46766</v>
      </c>
      <c r="K3837" s="69">
        <v>3.26</v>
      </c>
      <c r="L3837" s="68" t="s">
        <v>5494</v>
      </c>
      <c r="M3837" s="71">
        <v>3.7000000000000002E-3</v>
      </c>
      <c r="N3837" t="str">
        <f>_xll.IMDP("BND",D3837,$N$1,A3837)</f>
        <v>회사채(일반)</v>
      </c>
      <c r="O3837">
        <f t="shared" si="59"/>
        <v>4.4573900000000003E-3</v>
      </c>
    </row>
    <row r="3838" spans="1:15" x14ac:dyDescent="0.3">
      <c r="A3838" s="73">
        <v>46311</v>
      </c>
      <c r="B3838" s="67" t="s">
        <v>2090</v>
      </c>
      <c r="C3838" s="68" t="s">
        <v>8258</v>
      </c>
      <c r="D3838" s="68" t="s">
        <v>8423</v>
      </c>
      <c r="E3838" s="67" t="s">
        <v>8424</v>
      </c>
      <c r="F3838" s="69">
        <v>4.07</v>
      </c>
      <c r="G3838" s="70">
        <v>0.34899999999999998</v>
      </c>
      <c r="H3838" s="70">
        <v>0.2089</v>
      </c>
      <c r="I3838" s="73">
        <v>45350</v>
      </c>
      <c r="J3838" s="73">
        <v>46444</v>
      </c>
      <c r="K3838" s="69">
        <v>4.4000000000000004</v>
      </c>
      <c r="L3838" s="68" t="s">
        <v>5494</v>
      </c>
      <c r="M3838" s="71">
        <v>5.3E-3</v>
      </c>
      <c r="N3838" t="str">
        <f>_xll.IMDP("BND",D3838,$N$1,A3838)</f>
        <v>회사채(일반)</v>
      </c>
      <c r="O3838">
        <f t="shared" si="59"/>
        <v>1.8496999999999999E-3</v>
      </c>
    </row>
    <row r="3839" spans="1:15" x14ac:dyDescent="0.3">
      <c r="A3839" s="73">
        <v>46311</v>
      </c>
      <c r="B3839" s="67" t="s">
        <v>2090</v>
      </c>
      <c r="C3839" s="68" t="s">
        <v>8258</v>
      </c>
      <c r="D3839" s="68" t="s">
        <v>8425</v>
      </c>
      <c r="E3839" s="67" t="s">
        <v>8426</v>
      </c>
      <c r="F3839" s="69">
        <v>4.6870000000000003</v>
      </c>
      <c r="G3839" s="70">
        <v>2.1366000000000001</v>
      </c>
      <c r="H3839" s="70">
        <v>5.1951999999999998</v>
      </c>
      <c r="I3839" s="73">
        <v>46037</v>
      </c>
      <c r="J3839" s="73">
        <v>47133</v>
      </c>
      <c r="K3839" s="69">
        <v>3.49</v>
      </c>
      <c r="L3839" s="68" t="s">
        <v>5494</v>
      </c>
      <c r="M3839" s="71">
        <v>7.9000000000000008E-3</v>
      </c>
      <c r="N3839" t="str">
        <f>_xll.IMDP("BND",D3839,$N$1,A3839)</f>
        <v>회사채(일반)</v>
      </c>
      <c r="O3839">
        <f t="shared" si="59"/>
        <v>1.6879140000000001E-2</v>
      </c>
    </row>
    <row r="3840" spans="1:15" x14ac:dyDescent="0.3">
      <c r="A3840" s="73">
        <v>46311</v>
      </c>
      <c r="B3840" s="67" t="s">
        <v>2090</v>
      </c>
      <c r="C3840" s="68" t="s">
        <v>8258</v>
      </c>
      <c r="D3840" s="68" t="s">
        <v>8427</v>
      </c>
      <c r="E3840" s="67" t="s">
        <v>8428</v>
      </c>
      <c r="F3840" s="69">
        <v>3.9860000000000002</v>
      </c>
      <c r="G3840" s="70">
        <v>0.37069999999999997</v>
      </c>
      <c r="H3840" s="70">
        <v>0.22969999999999999</v>
      </c>
      <c r="I3840" s="73">
        <v>45720</v>
      </c>
      <c r="J3840" s="73">
        <v>46450</v>
      </c>
      <c r="K3840" s="69">
        <v>3.16</v>
      </c>
      <c r="L3840" s="68" t="s">
        <v>5494</v>
      </c>
      <c r="M3840" s="71">
        <v>2.3E-3</v>
      </c>
      <c r="N3840" t="str">
        <f>_xll.IMDP("BND",D3840,$N$1,A3840)</f>
        <v>회사채(일반)</v>
      </c>
      <c r="O3840">
        <f t="shared" si="59"/>
        <v>8.5260999999999996E-4</v>
      </c>
    </row>
    <row r="3841" spans="1:15" x14ac:dyDescent="0.3">
      <c r="A3841" s="73">
        <v>46311</v>
      </c>
      <c r="B3841" s="67" t="s">
        <v>2090</v>
      </c>
      <c r="C3841" s="68" t="s">
        <v>8258</v>
      </c>
      <c r="D3841" s="68" t="s">
        <v>8429</v>
      </c>
      <c r="E3841" s="67" t="s">
        <v>8430</v>
      </c>
      <c r="F3841" s="69">
        <v>4.3209999999999997</v>
      </c>
      <c r="G3841" s="70">
        <v>0.83879999999999999</v>
      </c>
      <c r="H3841" s="70">
        <v>0.91669999999999996</v>
      </c>
      <c r="I3841" s="73">
        <v>45897</v>
      </c>
      <c r="J3841" s="73">
        <v>46626</v>
      </c>
      <c r="K3841" s="69">
        <v>2.72</v>
      </c>
      <c r="L3841" s="68" t="s">
        <v>5494</v>
      </c>
      <c r="M3841" s="71">
        <v>5.1000000000000004E-3</v>
      </c>
      <c r="N3841" t="str">
        <f>_xll.IMDP("BND",D3841,$N$1,A3841)</f>
        <v>회사채(일반)</v>
      </c>
      <c r="O3841">
        <f t="shared" si="59"/>
        <v>4.2778800000000004E-3</v>
      </c>
    </row>
    <row r="3842" spans="1:15" x14ac:dyDescent="0.3">
      <c r="A3842" s="73">
        <v>46311</v>
      </c>
      <c r="B3842" s="67" t="s">
        <v>2090</v>
      </c>
      <c r="C3842" s="68" t="s">
        <v>8258</v>
      </c>
      <c r="D3842" s="68" t="s">
        <v>15389</v>
      </c>
      <c r="E3842" s="67" t="s">
        <v>15390</v>
      </c>
      <c r="F3842" s="69">
        <v>4.5659999999999998</v>
      </c>
      <c r="G3842" s="70">
        <v>2.6808999999999998</v>
      </c>
      <c r="H3842" s="70">
        <v>8.1613000000000007</v>
      </c>
      <c r="I3842" s="73">
        <v>46275</v>
      </c>
      <c r="J3842" s="73">
        <v>47371</v>
      </c>
      <c r="K3842" s="69">
        <v>4.62</v>
      </c>
      <c r="L3842" s="68" t="s">
        <v>5494</v>
      </c>
      <c r="M3842" s="71">
        <v>6.4999999999999997E-3</v>
      </c>
      <c r="N3842" t="str">
        <f>_xll.IMDP("BND",D3842,$N$1,A3842)</f>
        <v>회사채(일반)</v>
      </c>
      <c r="O3842">
        <f t="shared" ref="O3842:O3905" si="60">M3842*G3842</f>
        <v>1.742585E-2</v>
      </c>
    </row>
    <row r="3843" spans="1:15" x14ac:dyDescent="0.3">
      <c r="A3843" s="73">
        <v>46311</v>
      </c>
      <c r="B3843" s="67" t="s">
        <v>2090</v>
      </c>
      <c r="C3843" s="68" t="s">
        <v>8258</v>
      </c>
      <c r="D3843" s="68" t="s">
        <v>8431</v>
      </c>
      <c r="E3843" s="67" t="s">
        <v>8432</v>
      </c>
      <c r="F3843" s="69">
        <v>4.1790000000000003</v>
      </c>
      <c r="G3843" s="70">
        <v>0.51390000000000002</v>
      </c>
      <c r="H3843" s="70">
        <v>0.39450000000000002</v>
      </c>
      <c r="I3843" s="73">
        <v>45411</v>
      </c>
      <c r="J3843" s="73">
        <v>46506</v>
      </c>
      <c r="K3843" s="69">
        <v>4.25</v>
      </c>
      <c r="L3843" s="68" t="s">
        <v>5494</v>
      </c>
      <c r="M3843" s="71">
        <v>4.7000000000000002E-3</v>
      </c>
      <c r="N3843" t="str">
        <f>_xll.IMDP("BND",D3843,$N$1,A3843)</f>
        <v>회사채(일반)</v>
      </c>
      <c r="O3843">
        <f t="shared" si="60"/>
        <v>2.4153300000000003E-3</v>
      </c>
    </row>
    <row r="3844" spans="1:15" x14ac:dyDescent="0.3">
      <c r="A3844" s="73">
        <v>46311</v>
      </c>
      <c r="B3844" s="67" t="s">
        <v>2090</v>
      </c>
      <c r="C3844" s="68" t="s">
        <v>8258</v>
      </c>
      <c r="D3844" s="68" t="s">
        <v>8433</v>
      </c>
      <c r="E3844" s="67" t="s">
        <v>8434</v>
      </c>
      <c r="F3844" s="69">
        <v>4.3499999999999996</v>
      </c>
      <c r="G3844" s="70">
        <v>1.3282</v>
      </c>
      <c r="H3844" s="70">
        <v>2.1189</v>
      </c>
      <c r="I3844" s="73">
        <v>45720</v>
      </c>
      <c r="J3844" s="73">
        <v>46815</v>
      </c>
      <c r="K3844" s="69">
        <v>3.28</v>
      </c>
      <c r="L3844" s="68" t="s">
        <v>5494</v>
      </c>
      <c r="M3844" s="71">
        <v>6.8999999999999999E-3</v>
      </c>
      <c r="N3844" t="str">
        <f>_xll.IMDP("BND",D3844,$N$1,A3844)</f>
        <v>회사채(일반)</v>
      </c>
      <c r="O3844">
        <f t="shared" si="60"/>
        <v>9.1645800000000003E-3</v>
      </c>
    </row>
    <row r="3845" spans="1:15" x14ac:dyDescent="0.3">
      <c r="A3845" s="73">
        <v>46311</v>
      </c>
      <c r="B3845" s="67" t="s">
        <v>2090</v>
      </c>
      <c r="C3845" s="68" t="s">
        <v>8258</v>
      </c>
      <c r="D3845" s="68" t="s">
        <v>8435</v>
      </c>
      <c r="E3845" s="67" t="s">
        <v>8436</v>
      </c>
      <c r="F3845" s="69">
        <v>4.4630000000000001</v>
      </c>
      <c r="G3845" s="70">
        <v>1.7883</v>
      </c>
      <c r="H3845" s="70">
        <v>3.6998000000000002</v>
      </c>
      <c r="I3845" s="73">
        <v>45897</v>
      </c>
      <c r="J3845" s="73">
        <v>46993</v>
      </c>
      <c r="K3845" s="69">
        <v>2.89</v>
      </c>
      <c r="L3845" s="68" t="s">
        <v>5494</v>
      </c>
      <c r="M3845" s="71">
        <v>7.7000000000000002E-3</v>
      </c>
      <c r="N3845" t="str">
        <f>_xll.IMDP("BND",D3845,$N$1,A3845)</f>
        <v>회사채(일반)</v>
      </c>
      <c r="O3845">
        <f t="shared" si="60"/>
        <v>1.376991E-2</v>
      </c>
    </row>
    <row r="3846" spans="1:15" x14ac:dyDescent="0.3">
      <c r="A3846" s="73">
        <v>46311</v>
      </c>
      <c r="B3846" s="67" t="s">
        <v>2090</v>
      </c>
      <c r="C3846" s="68" t="s">
        <v>8258</v>
      </c>
      <c r="D3846" s="68" t="s">
        <v>8437</v>
      </c>
      <c r="E3846" s="67" t="s">
        <v>8438</v>
      </c>
      <c r="F3846" s="69">
        <v>4.343</v>
      </c>
      <c r="G3846" s="70">
        <v>1.2235</v>
      </c>
      <c r="H3846" s="70">
        <v>1.8267</v>
      </c>
      <c r="I3846" s="73">
        <v>46052</v>
      </c>
      <c r="J3846" s="73">
        <v>46777</v>
      </c>
      <c r="K3846" s="69">
        <v>3.45</v>
      </c>
      <c r="L3846" s="68" t="s">
        <v>5494</v>
      </c>
      <c r="M3846" s="71">
        <v>2.5000000000000001E-3</v>
      </c>
      <c r="N3846" t="str">
        <f>_xll.IMDP("BND",D3846,$N$1,A3846)</f>
        <v>회사채(일반)</v>
      </c>
      <c r="O3846">
        <f t="shared" si="60"/>
        <v>3.0587500000000003E-3</v>
      </c>
    </row>
    <row r="3847" spans="1:15" x14ac:dyDescent="0.3">
      <c r="A3847" s="73">
        <v>46311</v>
      </c>
      <c r="B3847" s="67" t="s">
        <v>2090</v>
      </c>
      <c r="C3847" s="68" t="s">
        <v>8258</v>
      </c>
      <c r="D3847" s="68" t="s">
        <v>15391</v>
      </c>
      <c r="E3847" s="67" t="s">
        <v>15392</v>
      </c>
      <c r="F3847" s="69">
        <v>4.4749999999999996</v>
      </c>
      <c r="G3847" s="70">
        <v>1.7942</v>
      </c>
      <c r="H3847" s="70">
        <v>3.7494999999999998</v>
      </c>
      <c r="I3847" s="73">
        <v>46275</v>
      </c>
      <c r="J3847" s="73">
        <v>47004</v>
      </c>
      <c r="K3847" s="69">
        <v>4.45</v>
      </c>
      <c r="L3847" s="68" t="s">
        <v>5494</v>
      </c>
      <c r="M3847" s="71">
        <v>7.4000000000000003E-3</v>
      </c>
      <c r="N3847" t="str">
        <f>_xll.IMDP("BND",D3847,$N$1,A3847)</f>
        <v>회사채(일반)</v>
      </c>
      <c r="O3847">
        <f t="shared" si="60"/>
        <v>1.327708E-2</v>
      </c>
    </row>
    <row r="3848" spans="1:15" x14ac:dyDescent="0.3">
      <c r="A3848" s="73">
        <v>46311</v>
      </c>
      <c r="B3848" s="67" t="s">
        <v>2090</v>
      </c>
      <c r="C3848" s="68" t="s">
        <v>8258</v>
      </c>
      <c r="D3848" s="68" t="s">
        <v>8439</v>
      </c>
      <c r="E3848" s="67" t="s">
        <v>8440</v>
      </c>
      <c r="F3848" s="69">
        <v>4.6390000000000002</v>
      </c>
      <c r="G3848" s="70">
        <v>3.5819000000000001</v>
      </c>
      <c r="H3848" s="70">
        <v>14.2639</v>
      </c>
      <c r="I3848" s="73">
        <v>45897</v>
      </c>
      <c r="J3848" s="73">
        <v>47723</v>
      </c>
      <c r="K3848" s="69">
        <v>3.17</v>
      </c>
      <c r="L3848" s="68" t="s">
        <v>5494</v>
      </c>
      <c r="M3848" s="71">
        <v>3.5000000000000001E-3</v>
      </c>
      <c r="N3848" t="str">
        <f>_xll.IMDP("BND",D3848,$N$1,A3848)</f>
        <v>회사채(일반)</v>
      </c>
      <c r="O3848">
        <f t="shared" si="60"/>
        <v>1.253665E-2</v>
      </c>
    </row>
    <row r="3849" spans="1:15" x14ac:dyDescent="0.3">
      <c r="A3849" s="73">
        <v>46311</v>
      </c>
      <c r="B3849" s="67" t="s">
        <v>2090</v>
      </c>
      <c r="C3849" s="68" t="s">
        <v>8258</v>
      </c>
      <c r="D3849" s="68" t="s">
        <v>8441</v>
      </c>
      <c r="E3849" s="67" t="s">
        <v>8442</v>
      </c>
      <c r="F3849" s="69">
        <v>4.5140000000000002</v>
      </c>
      <c r="G3849" s="70">
        <v>2.1545999999999998</v>
      </c>
      <c r="H3849" s="70">
        <v>5.3226000000000004</v>
      </c>
      <c r="I3849" s="73">
        <v>46052</v>
      </c>
      <c r="J3849" s="73">
        <v>47148</v>
      </c>
      <c r="K3849" s="69">
        <v>3.67</v>
      </c>
      <c r="L3849" s="68" t="s">
        <v>5494</v>
      </c>
      <c r="M3849" s="71">
        <v>1.01E-2</v>
      </c>
      <c r="N3849" t="str">
        <f>_xll.IMDP("BND",D3849,$N$1,A3849)</f>
        <v>회사채(일반)</v>
      </c>
      <c r="O3849">
        <f t="shared" si="60"/>
        <v>2.1761459999999996E-2</v>
      </c>
    </row>
    <row r="3850" spans="1:15" x14ac:dyDescent="0.3">
      <c r="A3850" s="73">
        <v>46311</v>
      </c>
      <c r="B3850" s="67" t="s">
        <v>2090</v>
      </c>
      <c r="C3850" s="68" t="s">
        <v>8258</v>
      </c>
      <c r="D3850" s="68" t="s">
        <v>8443</v>
      </c>
      <c r="E3850" s="67" t="s">
        <v>8444</v>
      </c>
      <c r="F3850" s="69">
        <v>4.6680000000000001</v>
      </c>
      <c r="G3850" s="70">
        <v>3.8693</v>
      </c>
      <c r="H3850" s="70">
        <v>16.855799999999999</v>
      </c>
      <c r="I3850" s="73">
        <v>46052</v>
      </c>
      <c r="J3850" s="73">
        <v>47878</v>
      </c>
      <c r="K3850" s="69">
        <v>4</v>
      </c>
      <c r="L3850" s="68" t="s">
        <v>5494</v>
      </c>
      <c r="M3850" s="71">
        <v>5.7000000000000002E-3</v>
      </c>
      <c r="N3850" t="str">
        <f>_xll.IMDP("BND",D3850,$N$1,A3850)</f>
        <v>회사채(일반)</v>
      </c>
      <c r="O3850">
        <f t="shared" si="60"/>
        <v>2.205501E-2</v>
      </c>
    </row>
    <row r="3851" spans="1:15" x14ac:dyDescent="0.3">
      <c r="A3851" s="73">
        <v>46311</v>
      </c>
      <c r="B3851" s="67" t="s">
        <v>2090</v>
      </c>
      <c r="C3851" s="68" t="s">
        <v>8258</v>
      </c>
      <c r="D3851" s="68" t="s">
        <v>8445</v>
      </c>
      <c r="E3851" s="67" t="s">
        <v>8446</v>
      </c>
      <c r="F3851" s="69">
        <v>4.2539999999999996</v>
      </c>
      <c r="G3851" s="70">
        <v>0.73950000000000005</v>
      </c>
      <c r="H3851" s="70">
        <v>0.7369</v>
      </c>
      <c r="I3851" s="73">
        <v>45497</v>
      </c>
      <c r="J3851" s="73">
        <v>46591</v>
      </c>
      <c r="K3851" s="69">
        <v>3.48</v>
      </c>
      <c r="L3851" s="68" t="s">
        <v>5494</v>
      </c>
      <c r="M3851" s="71">
        <v>2.23E-2</v>
      </c>
      <c r="N3851" t="str">
        <f>_xll.IMDP("BND",D3851,$N$1,A3851)</f>
        <v>회사채(일반)</v>
      </c>
      <c r="O3851">
        <f t="shared" si="60"/>
        <v>1.6490850000000001E-2</v>
      </c>
    </row>
    <row r="3852" spans="1:15" x14ac:dyDescent="0.3">
      <c r="A3852" s="73">
        <v>46311</v>
      </c>
      <c r="B3852" s="67" t="s">
        <v>2090</v>
      </c>
      <c r="C3852" s="68" t="s">
        <v>8258</v>
      </c>
      <c r="D3852" s="68" t="s">
        <v>8447</v>
      </c>
      <c r="E3852" s="67" t="s">
        <v>8448</v>
      </c>
      <c r="F3852" s="69">
        <v>4.452</v>
      </c>
      <c r="G3852" s="70">
        <v>2.1364000000000001</v>
      </c>
      <c r="H3852" s="70">
        <v>5.1963999999999997</v>
      </c>
      <c r="I3852" s="73">
        <v>46037</v>
      </c>
      <c r="J3852" s="73">
        <v>47133</v>
      </c>
      <c r="K3852" s="69">
        <v>3.57</v>
      </c>
      <c r="L3852" s="68" t="s">
        <v>5494</v>
      </c>
      <c r="M3852" s="71">
        <v>1.77E-2</v>
      </c>
      <c r="N3852" t="str">
        <f>_xll.IMDP("BND",D3852,$N$1,A3852)</f>
        <v>회사채(일반)</v>
      </c>
      <c r="O3852">
        <f t="shared" si="60"/>
        <v>3.7814280000000006E-2</v>
      </c>
    </row>
    <row r="3853" spans="1:15" x14ac:dyDescent="0.3">
      <c r="A3853" s="73">
        <v>46311</v>
      </c>
      <c r="B3853" s="67" t="s">
        <v>2090</v>
      </c>
      <c r="C3853" s="68" t="s">
        <v>8258</v>
      </c>
      <c r="D3853" s="68" t="s">
        <v>8449</v>
      </c>
      <c r="E3853" s="67" t="s">
        <v>8450</v>
      </c>
      <c r="F3853" s="69">
        <v>4.0830000000000002</v>
      </c>
      <c r="G3853" s="70">
        <v>0.47920000000000001</v>
      </c>
      <c r="H3853" s="70">
        <v>0.3488</v>
      </c>
      <c r="I3853" s="73">
        <v>44665</v>
      </c>
      <c r="J3853" s="73">
        <v>46491</v>
      </c>
      <c r="K3853" s="69">
        <v>3.72</v>
      </c>
      <c r="L3853" s="68" t="s">
        <v>5494</v>
      </c>
      <c r="M3853" s="71">
        <v>4.5999999999999999E-3</v>
      </c>
      <c r="N3853" t="str">
        <f>_xll.IMDP("BND",D3853,$N$1,A3853)</f>
        <v>회사채(일반)</v>
      </c>
      <c r="O3853">
        <f t="shared" si="60"/>
        <v>2.2043200000000001E-3</v>
      </c>
    </row>
    <row r="3854" spans="1:15" x14ac:dyDescent="0.3">
      <c r="A3854" s="73">
        <v>46311</v>
      </c>
      <c r="B3854" s="67" t="s">
        <v>2090</v>
      </c>
      <c r="C3854" s="68" t="s">
        <v>8258</v>
      </c>
      <c r="D3854" s="68" t="s">
        <v>8451</v>
      </c>
      <c r="E3854" s="67" t="s">
        <v>8452</v>
      </c>
      <c r="F3854" s="69">
        <v>4.282</v>
      </c>
      <c r="G3854" s="70">
        <v>1.2914000000000001</v>
      </c>
      <c r="H3854" s="70">
        <v>2.0215999999999998</v>
      </c>
      <c r="I3854" s="73">
        <v>44980</v>
      </c>
      <c r="J3854" s="73">
        <v>46806</v>
      </c>
      <c r="K3854" s="69">
        <v>4.3600000000000003</v>
      </c>
      <c r="L3854" s="68" t="s">
        <v>5494</v>
      </c>
      <c r="M3854" s="71">
        <v>7.0000000000000001E-3</v>
      </c>
      <c r="N3854" t="str">
        <f>_xll.IMDP("BND",D3854,$N$1,A3854)</f>
        <v>회사채(일반)</v>
      </c>
      <c r="O3854">
        <f t="shared" si="60"/>
        <v>9.0398000000000006E-3</v>
      </c>
    </row>
    <row r="3855" spans="1:15" x14ac:dyDescent="0.3">
      <c r="A3855" s="73">
        <v>46311</v>
      </c>
      <c r="B3855" s="67" t="s">
        <v>2090</v>
      </c>
      <c r="C3855" s="68" t="s">
        <v>8258</v>
      </c>
      <c r="D3855" s="68" t="s">
        <v>8453</v>
      </c>
      <c r="E3855" s="67" t="s">
        <v>8454</v>
      </c>
      <c r="F3855" s="69">
        <v>4.2939999999999996</v>
      </c>
      <c r="G3855" s="70">
        <v>1.4553</v>
      </c>
      <c r="H3855" s="70">
        <v>2.5295999999999998</v>
      </c>
      <c r="I3855" s="73">
        <v>45043</v>
      </c>
      <c r="J3855" s="73">
        <v>46870</v>
      </c>
      <c r="K3855" s="69">
        <v>3.96</v>
      </c>
      <c r="L3855" s="68" t="s">
        <v>5494</v>
      </c>
      <c r="M3855" s="71">
        <v>4.7000000000000002E-3</v>
      </c>
      <c r="N3855" t="str">
        <f>_xll.IMDP("BND",D3855,$N$1,A3855)</f>
        <v>회사채(일반)</v>
      </c>
      <c r="O3855">
        <f t="shared" si="60"/>
        <v>6.8399100000000003E-3</v>
      </c>
    </row>
    <row r="3856" spans="1:15" x14ac:dyDescent="0.3">
      <c r="A3856" s="73">
        <v>46311</v>
      </c>
      <c r="B3856" s="67" t="s">
        <v>2090</v>
      </c>
      <c r="C3856" s="68" t="s">
        <v>8258</v>
      </c>
      <c r="D3856" s="68" t="s">
        <v>8455</v>
      </c>
      <c r="E3856" s="67" t="s">
        <v>8456</v>
      </c>
      <c r="F3856" s="69">
        <v>4.431</v>
      </c>
      <c r="G3856" s="70">
        <v>1.8365</v>
      </c>
      <c r="H3856" s="70">
        <v>3.9188999999999998</v>
      </c>
      <c r="I3856" s="73">
        <v>45195</v>
      </c>
      <c r="J3856" s="73">
        <v>47022</v>
      </c>
      <c r="K3856" s="69">
        <v>4.75</v>
      </c>
      <c r="L3856" s="68" t="s">
        <v>5494</v>
      </c>
      <c r="M3856" s="71">
        <v>2.3E-3</v>
      </c>
      <c r="N3856" t="str">
        <f>_xll.IMDP("BND",D3856,$N$1,A3856)</f>
        <v>회사채(일반)</v>
      </c>
      <c r="O3856">
        <f t="shared" si="60"/>
        <v>4.2239499999999998E-3</v>
      </c>
    </row>
    <row r="3857" spans="1:15" x14ac:dyDescent="0.3">
      <c r="A3857" s="73">
        <v>46311</v>
      </c>
      <c r="B3857" s="67" t="s">
        <v>2090</v>
      </c>
      <c r="C3857" s="68" t="s">
        <v>8258</v>
      </c>
      <c r="D3857" s="68" t="s">
        <v>8457</v>
      </c>
      <c r="E3857" s="67" t="s">
        <v>8458</v>
      </c>
      <c r="F3857" s="69">
        <v>4.4930000000000003</v>
      </c>
      <c r="G3857" s="70">
        <v>2.5895999999999999</v>
      </c>
      <c r="H3857" s="70">
        <v>7.6001000000000003</v>
      </c>
      <c r="I3857" s="73">
        <v>45497</v>
      </c>
      <c r="J3857" s="73">
        <v>47323</v>
      </c>
      <c r="K3857" s="69">
        <v>3.59</v>
      </c>
      <c r="L3857" s="68" t="s">
        <v>5494</v>
      </c>
      <c r="M3857" s="71">
        <v>5.4999999999999997E-3</v>
      </c>
      <c r="N3857" t="str">
        <f>_xll.IMDP("BND",D3857,$N$1,A3857)</f>
        <v>회사채(일반)</v>
      </c>
      <c r="O3857">
        <f t="shared" si="60"/>
        <v>1.4242799999999998E-2</v>
      </c>
    </row>
    <row r="3858" spans="1:15" x14ac:dyDescent="0.3">
      <c r="A3858" s="73">
        <v>46311</v>
      </c>
      <c r="B3858" s="67" t="s">
        <v>2090</v>
      </c>
      <c r="C3858" s="68" t="s">
        <v>8258</v>
      </c>
      <c r="D3858" s="68" t="s">
        <v>8459</v>
      </c>
      <c r="E3858" s="67" t="s">
        <v>8460</v>
      </c>
      <c r="F3858" s="69">
        <v>4.5419999999999998</v>
      </c>
      <c r="G3858" s="70">
        <v>3.8782999999999999</v>
      </c>
      <c r="H3858" s="70">
        <v>16.766300000000001</v>
      </c>
      <c r="I3858" s="73">
        <v>46037</v>
      </c>
      <c r="J3858" s="73">
        <v>47863</v>
      </c>
      <c r="K3858" s="69">
        <v>3.88</v>
      </c>
      <c r="L3858" s="68" t="s">
        <v>5494</v>
      </c>
      <c r="M3858" s="71">
        <v>2.7000000000000001E-3</v>
      </c>
      <c r="N3858" t="str">
        <f>_xll.IMDP("BND",D3858,$N$1,A3858)</f>
        <v>회사채(일반)</v>
      </c>
      <c r="O3858">
        <f t="shared" si="60"/>
        <v>1.047141E-2</v>
      </c>
    </row>
    <row r="3859" spans="1:15" x14ac:dyDescent="0.3">
      <c r="A3859" s="73">
        <v>46311</v>
      </c>
      <c r="B3859" s="67" t="s">
        <v>2090</v>
      </c>
      <c r="C3859" s="68" t="s">
        <v>8258</v>
      </c>
      <c r="D3859" s="68" t="s">
        <v>1166</v>
      </c>
      <c r="E3859" s="67" t="s">
        <v>1168</v>
      </c>
      <c r="F3859" s="69">
        <v>4.1849999999999996</v>
      </c>
      <c r="G3859" s="70">
        <v>0.87719999999999998</v>
      </c>
      <c r="H3859" s="70">
        <v>0.99319999999999997</v>
      </c>
      <c r="I3859" s="73">
        <v>45547</v>
      </c>
      <c r="J3859" s="73">
        <v>46642</v>
      </c>
      <c r="K3859" s="69">
        <v>3.23</v>
      </c>
      <c r="L3859" s="68" t="s">
        <v>5494</v>
      </c>
      <c r="M3859" s="71">
        <v>9.1999999999999998E-3</v>
      </c>
      <c r="N3859" t="str">
        <f>_xll.IMDP("BND",D3859,$N$1,A3859)</f>
        <v>회사채(일반)</v>
      </c>
      <c r="O3859">
        <f t="shared" si="60"/>
        <v>8.0702399999999994E-3</v>
      </c>
    </row>
    <row r="3860" spans="1:15" x14ac:dyDescent="0.3">
      <c r="A3860" s="73">
        <v>46311</v>
      </c>
      <c r="B3860" s="67" t="s">
        <v>2090</v>
      </c>
      <c r="C3860" s="68" t="s">
        <v>8258</v>
      </c>
      <c r="D3860" s="68" t="s">
        <v>8461</v>
      </c>
      <c r="E3860" s="67" t="s">
        <v>8462</v>
      </c>
      <c r="F3860" s="69">
        <v>4.2030000000000003</v>
      </c>
      <c r="G3860" s="70">
        <v>1.2178</v>
      </c>
      <c r="H3860" s="70">
        <v>1.8085</v>
      </c>
      <c r="I3860" s="73">
        <v>45679</v>
      </c>
      <c r="J3860" s="73">
        <v>46774</v>
      </c>
      <c r="K3860" s="69">
        <v>2.95</v>
      </c>
      <c r="L3860" s="68" t="s">
        <v>5494</v>
      </c>
      <c r="M3860" s="71">
        <v>1.7500000000000002E-2</v>
      </c>
      <c r="N3860" t="str">
        <f>_xll.IMDP("BND",D3860,$N$1,A3860)</f>
        <v>회사채(일반)</v>
      </c>
      <c r="O3860">
        <f t="shared" si="60"/>
        <v>2.1311500000000001E-2</v>
      </c>
    </row>
    <row r="3861" spans="1:15" x14ac:dyDescent="0.3">
      <c r="A3861" s="73">
        <v>46311</v>
      </c>
      <c r="B3861" s="67" t="s">
        <v>2090</v>
      </c>
      <c r="C3861" s="68" t="s">
        <v>8258</v>
      </c>
      <c r="D3861" s="68" t="s">
        <v>8463</v>
      </c>
      <c r="E3861" s="67" t="s">
        <v>8464</v>
      </c>
      <c r="F3861" s="69">
        <v>4.3129999999999997</v>
      </c>
      <c r="G3861" s="70">
        <v>1.8255999999999999</v>
      </c>
      <c r="H3861" s="70">
        <v>3.8408000000000002</v>
      </c>
      <c r="I3861" s="73">
        <v>45910</v>
      </c>
      <c r="J3861" s="73">
        <v>47006</v>
      </c>
      <c r="K3861" s="69">
        <v>2.72</v>
      </c>
      <c r="L3861" s="68" t="s">
        <v>5494</v>
      </c>
      <c r="M3861" s="71">
        <v>6.3E-3</v>
      </c>
      <c r="N3861" t="str">
        <f>_xll.IMDP("BND",D3861,$N$1,A3861)</f>
        <v>회사채(일반)</v>
      </c>
      <c r="O3861">
        <f t="shared" si="60"/>
        <v>1.1501279999999999E-2</v>
      </c>
    </row>
    <row r="3862" spans="1:15" x14ac:dyDescent="0.3">
      <c r="A3862" s="73">
        <v>46311</v>
      </c>
      <c r="B3862" s="67" t="s">
        <v>2090</v>
      </c>
      <c r="C3862" s="68" t="s">
        <v>8258</v>
      </c>
      <c r="D3862" s="68" t="s">
        <v>8465</v>
      </c>
      <c r="E3862" s="67" t="s">
        <v>8466</v>
      </c>
      <c r="F3862" s="69">
        <v>4.2009999999999996</v>
      </c>
      <c r="G3862" s="70">
        <v>1.2143999999999999</v>
      </c>
      <c r="H3862" s="70">
        <v>1.8017000000000001</v>
      </c>
      <c r="I3862" s="73">
        <v>46044</v>
      </c>
      <c r="J3862" s="73">
        <v>46773</v>
      </c>
      <c r="K3862" s="69">
        <v>3.27</v>
      </c>
      <c r="L3862" s="68" t="s">
        <v>5494</v>
      </c>
      <c r="M3862" s="71">
        <v>4.5999999999999999E-3</v>
      </c>
      <c r="N3862" t="str">
        <f>_xll.IMDP("BND",D3862,$N$1,A3862)</f>
        <v>회사채(일반)</v>
      </c>
      <c r="O3862">
        <f t="shared" si="60"/>
        <v>5.5862399999999993E-3</v>
      </c>
    </row>
    <row r="3863" spans="1:15" x14ac:dyDescent="0.3">
      <c r="A3863" s="73">
        <v>46311</v>
      </c>
      <c r="B3863" s="67" t="s">
        <v>2090</v>
      </c>
      <c r="C3863" s="68" t="s">
        <v>8258</v>
      </c>
      <c r="D3863" s="68" t="s">
        <v>8467</v>
      </c>
      <c r="E3863" s="67" t="s">
        <v>8468</v>
      </c>
      <c r="F3863" s="69">
        <v>4.3330000000000002</v>
      </c>
      <c r="G3863" s="70">
        <v>1.9389000000000001</v>
      </c>
      <c r="H3863" s="70">
        <v>4.3250000000000002</v>
      </c>
      <c r="I3863" s="73">
        <v>44497</v>
      </c>
      <c r="J3863" s="73">
        <v>47054</v>
      </c>
      <c r="K3863" s="69">
        <v>2.88</v>
      </c>
      <c r="L3863" s="68" t="s">
        <v>5494</v>
      </c>
      <c r="M3863" s="71">
        <v>2.3E-3</v>
      </c>
      <c r="N3863" t="str">
        <f>_xll.IMDP("BND",D3863,$N$1,A3863)</f>
        <v>회사채(일반)</v>
      </c>
      <c r="O3863">
        <f t="shared" si="60"/>
        <v>4.4594700000000001E-3</v>
      </c>
    </row>
    <row r="3864" spans="1:15" x14ac:dyDescent="0.3">
      <c r="A3864" s="73">
        <v>46311</v>
      </c>
      <c r="B3864" s="67" t="s">
        <v>2090</v>
      </c>
      <c r="C3864" s="68" t="s">
        <v>8258</v>
      </c>
      <c r="D3864" s="68" t="s">
        <v>8469</v>
      </c>
      <c r="E3864" s="67" t="s">
        <v>8470</v>
      </c>
      <c r="F3864" s="69">
        <v>3.6349999999999998</v>
      </c>
      <c r="G3864" s="70">
        <v>0.2621</v>
      </c>
      <c r="H3864" s="70">
        <v>0.1341</v>
      </c>
      <c r="I3864" s="73">
        <v>44586</v>
      </c>
      <c r="J3864" s="73">
        <v>46412</v>
      </c>
      <c r="K3864" s="69">
        <v>2.9</v>
      </c>
      <c r="L3864" s="68" t="s">
        <v>5494</v>
      </c>
      <c r="M3864" s="71">
        <v>8.3999999999999995E-3</v>
      </c>
      <c r="N3864" t="str">
        <f>_xll.IMDP("BND",D3864,$N$1,A3864)</f>
        <v>회사채(일반)</v>
      </c>
      <c r="O3864">
        <f t="shared" si="60"/>
        <v>2.2016399999999999E-3</v>
      </c>
    </row>
    <row r="3865" spans="1:15" x14ac:dyDescent="0.3">
      <c r="A3865" s="73">
        <v>46311</v>
      </c>
      <c r="B3865" s="67" t="s">
        <v>2090</v>
      </c>
      <c r="C3865" s="68" t="s">
        <v>8258</v>
      </c>
      <c r="D3865" s="68" t="s">
        <v>8471</v>
      </c>
      <c r="E3865" s="67" t="s">
        <v>8472</v>
      </c>
      <c r="F3865" s="69">
        <v>3.6150000000000002</v>
      </c>
      <c r="G3865" s="70">
        <v>0.2535</v>
      </c>
      <c r="H3865" s="70">
        <v>0.12759999999999999</v>
      </c>
      <c r="I3865" s="73">
        <v>45313</v>
      </c>
      <c r="J3865" s="73">
        <v>46409</v>
      </c>
      <c r="K3865" s="69">
        <v>3.9</v>
      </c>
      <c r="L3865" s="68" t="s">
        <v>5494</v>
      </c>
      <c r="M3865" s="71">
        <v>1.9199999999999998E-2</v>
      </c>
      <c r="N3865" t="str">
        <f>_xll.IMDP("BND",D3865,$N$1,A3865)</f>
        <v>회사채(일반)</v>
      </c>
      <c r="O3865">
        <f t="shared" si="60"/>
        <v>4.8671999999999995E-3</v>
      </c>
    </row>
    <row r="3866" spans="1:15" x14ac:dyDescent="0.3">
      <c r="A3866" s="73">
        <v>46311</v>
      </c>
      <c r="B3866" s="67" t="s">
        <v>2090</v>
      </c>
      <c r="C3866" s="68" t="s">
        <v>8258</v>
      </c>
      <c r="D3866" s="68" t="s">
        <v>8473</v>
      </c>
      <c r="E3866" s="67" t="s">
        <v>8474</v>
      </c>
      <c r="F3866" s="69">
        <v>4.3710000000000004</v>
      </c>
      <c r="G3866" s="70">
        <v>2.7368000000000001</v>
      </c>
      <c r="H3866" s="70">
        <v>8.3993000000000002</v>
      </c>
      <c r="I3866" s="73">
        <v>45547</v>
      </c>
      <c r="J3866" s="73">
        <v>47373</v>
      </c>
      <c r="K3866" s="69">
        <v>3.24</v>
      </c>
      <c r="L3866" s="68" t="s">
        <v>5494</v>
      </c>
      <c r="M3866" s="71">
        <v>3.2000000000000002E-3</v>
      </c>
      <c r="N3866" t="str">
        <f>_xll.IMDP("BND",D3866,$N$1,A3866)</f>
        <v>회사채(일반)</v>
      </c>
      <c r="O3866">
        <f t="shared" si="60"/>
        <v>8.7577600000000016E-3</v>
      </c>
    </row>
    <row r="3867" spans="1:15" x14ac:dyDescent="0.3">
      <c r="A3867" s="73">
        <v>46311</v>
      </c>
      <c r="B3867" s="67" t="s">
        <v>2090</v>
      </c>
      <c r="C3867" s="68" t="s">
        <v>8258</v>
      </c>
      <c r="D3867" s="68" t="s">
        <v>1155</v>
      </c>
      <c r="E3867" s="67" t="s">
        <v>1157</v>
      </c>
      <c r="F3867" s="69">
        <v>4.3760000000000003</v>
      </c>
      <c r="G3867" s="70">
        <v>3.0528</v>
      </c>
      <c r="H3867" s="70">
        <v>10.428599999999999</v>
      </c>
      <c r="I3867" s="73">
        <v>45679</v>
      </c>
      <c r="J3867" s="73">
        <v>47505</v>
      </c>
      <c r="K3867" s="69">
        <v>3.06</v>
      </c>
      <c r="L3867" s="68" t="s">
        <v>5494</v>
      </c>
      <c r="M3867" s="71">
        <v>7.6E-3</v>
      </c>
      <c r="N3867" t="str">
        <f>_xll.IMDP("BND",D3867,$N$1,A3867)</f>
        <v>회사채(일반)</v>
      </c>
      <c r="O3867">
        <f t="shared" si="60"/>
        <v>2.3201280000000001E-2</v>
      </c>
    </row>
    <row r="3868" spans="1:15" x14ac:dyDescent="0.3">
      <c r="A3868" s="73">
        <v>46311</v>
      </c>
      <c r="B3868" s="67" t="s">
        <v>2090</v>
      </c>
      <c r="C3868" s="68" t="s">
        <v>8258</v>
      </c>
      <c r="D3868" s="68" t="s">
        <v>8475</v>
      </c>
      <c r="E3868" s="67" t="s">
        <v>8476</v>
      </c>
      <c r="F3868" s="69">
        <v>4.3849999999999998</v>
      </c>
      <c r="G3868" s="70">
        <v>3.6375999999999999</v>
      </c>
      <c r="H3868" s="70">
        <v>14.6379</v>
      </c>
      <c r="I3868" s="73">
        <v>45910</v>
      </c>
      <c r="J3868" s="73">
        <v>47736</v>
      </c>
      <c r="K3868" s="69">
        <v>2.89</v>
      </c>
      <c r="L3868" s="68" t="s">
        <v>5494</v>
      </c>
      <c r="M3868" s="71">
        <v>3.0999999999999999E-3</v>
      </c>
      <c r="N3868" t="str">
        <f>_xll.IMDP("BND",D3868,$N$1,A3868)</f>
        <v>회사채(일반)</v>
      </c>
      <c r="O3868">
        <f t="shared" si="60"/>
        <v>1.127656E-2</v>
      </c>
    </row>
    <row r="3869" spans="1:15" x14ac:dyDescent="0.3">
      <c r="A3869" s="73">
        <v>46311</v>
      </c>
      <c r="B3869" s="67" t="s">
        <v>2090</v>
      </c>
      <c r="C3869" s="68" t="s">
        <v>8258</v>
      </c>
      <c r="D3869" s="68" t="s">
        <v>1643</v>
      </c>
      <c r="E3869" s="67" t="s">
        <v>1644</v>
      </c>
      <c r="F3869" s="69">
        <v>4.3410000000000002</v>
      </c>
      <c r="G3869" s="70">
        <v>2.1389</v>
      </c>
      <c r="H3869" s="70">
        <v>5.2449000000000003</v>
      </c>
      <c r="I3869" s="73">
        <v>46044</v>
      </c>
      <c r="J3869" s="73">
        <v>47140</v>
      </c>
      <c r="K3869" s="69">
        <v>3.48</v>
      </c>
      <c r="L3869" s="68" t="s">
        <v>5494</v>
      </c>
      <c r="M3869" s="71">
        <v>1.38E-2</v>
      </c>
      <c r="N3869" t="str">
        <f>_xll.IMDP("BND",D3869,$N$1,A3869)</f>
        <v>회사채(일반)</v>
      </c>
      <c r="O3869">
        <f t="shared" si="60"/>
        <v>2.9516819999999999E-2</v>
      </c>
    </row>
    <row r="3870" spans="1:15" x14ac:dyDescent="0.3">
      <c r="A3870" s="73">
        <v>46311</v>
      </c>
      <c r="B3870" s="67" t="s">
        <v>2090</v>
      </c>
      <c r="C3870" s="68" t="s">
        <v>8258</v>
      </c>
      <c r="D3870" s="68" t="s">
        <v>8477</v>
      </c>
      <c r="E3870" s="67" t="s">
        <v>8478</v>
      </c>
      <c r="F3870" s="69">
        <v>4.3620000000000001</v>
      </c>
      <c r="G3870" s="70">
        <v>2.6455000000000002</v>
      </c>
      <c r="H3870" s="70">
        <v>7.8094999999999999</v>
      </c>
      <c r="I3870" s="73">
        <v>43669</v>
      </c>
      <c r="J3870" s="73">
        <v>47322</v>
      </c>
      <c r="K3870" s="69">
        <v>2.06</v>
      </c>
      <c r="L3870" s="68" t="s">
        <v>5494</v>
      </c>
      <c r="M3870" s="71">
        <v>3.5000000000000001E-3</v>
      </c>
      <c r="N3870" t="str">
        <f>_xll.IMDP("BND",D3870,$N$1,A3870)</f>
        <v>회사채(일반)</v>
      </c>
      <c r="O3870">
        <f t="shared" si="60"/>
        <v>9.2592500000000001E-3</v>
      </c>
    </row>
    <row r="3871" spans="1:15" x14ac:dyDescent="0.3">
      <c r="A3871" s="73">
        <v>46311</v>
      </c>
      <c r="B3871" s="67" t="s">
        <v>2090</v>
      </c>
      <c r="C3871" s="68" t="s">
        <v>8258</v>
      </c>
      <c r="D3871" s="68" t="s">
        <v>8479</v>
      </c>
      <c r="E3871" s="67" t="s">
        <v>8480</v>
      </c>
      <c r="F3871" s="69">
        <v>3.6150000000000002</v>
      </c>
      <c r="G3871" s="70">
        <v>0.25459999999999999</v>
      </c>
      <c r="H3871" s="70">
        <v>0.12820000000000001</v>
      </c>
      <c r="I3871" s="73">
        <v>43852</v>
      </c>
      <c r="J3871" s="73">
        <v>46409</v>
      </c>
      <c r="K3871" s="69">
        <v>2</v>
      </c>
      <c r="L3871" s="68" t="s">
        <v>5494</v>
      </c>
      <c r="M3871" s="71">
        <v>4.5999999999999999E-3</v>
      </c>
      <c r="N3871" t="str">
        <f>_xll.IMDP("BND",D3871,$N$1,A3871)</f>
        <v>회사채(일반)</v>
      </c>
      <c r="O3871">
        <f t="shared" si="60"/>
        <v>1.1711599999999999E-3</v>
      </c>
    </row>
    <row r="3872" spans="1:15" x14ac:dyDescent="0.3">
      <c r="A3872" s="73">
        <v>46311</v>
      </c>
      <c r="B3872" s="67" t="s">
        <v>2090</v>
      </c>
      <c r="C3872" s="68" t="s">
        <v>8258</v>
      </c>
      <c r="D3872" s="68" t="s">
        <v>8481</v>
      </c>
      <c r="E3872" s="67" t="s">
        <v>8482</v>
      </c>
      <c r="F3872" s="69">
        <v>4.2039999999999997</v>
      </c>
      <c r="G3872" s="70">
        <v>1.2354000000000001</v>
      </c>
      <c r="H3872" s="70">
        <v>1.8475999999999999</v>
      </c>
      <c r="I3872" s="73">
        <v>44221</v>
      </c>
      <c r="J3872" s="73">
        <v>46777</v>
      </c>
      <c r="K3872" s="69">
        <v>1.9</v>
      </c>
      <c r="L3872" s="68" t="s">
        <v>5494</v>
      </c>
      <c r="M3872" s="71">
        <v>6.3E-3</v>
      </c>
      <c r="N3872" t="str">
        <f>_xll.IMDP("BND",D3872,$N$1,A3872)</f>
        <v>회사채(일반)</v>
      </c>
      <c r="O3872">
        <f t="shared" si="60"/>
        <v>7.7830200000000007E-3</v>
      </c>
    </row>
    <row r="3873" spans="1:15" x14ac:dyDescent="0.3">
      <c r="A3873" s="73">
        <v>46311</v>
      </c>
      <c r="B3873" s="67" t="s">
        <v>2090</v>
      </c>
      <c r="C3873" s="68" t="s">
        <v>8258</v>
      </c>
      <c r="D3873" s="68" t="s">
        <v>8483</v>
      </c>
      <c r="E3873" s="67" t="s">
        <v>8484</v>
      </c>
      <c r="F3873" s="69">
        <v>4.3810000000000002</v>
      </c>
      <c r="G3873" s="70">
        <v>4.5846999999999998</v>
      </c>
      <c r="H3873" s="70">
        <v>23.3308</v>
      </c>
      <c r="I3873" s="73">
        <v>44497</v>
      </c>
      <c r="J3873" s="73">
        <v>48149</v>
      </c>
      <c r="K3873" s="69">
        <v>3</v>
      </c>
      <c r="L3873" s="68" t="s">
        <v>5494</v>
      </c>
      <c r="M3873" s="71">
        <v>2.2000000000000001E-3</v>
      </c>
      <c r="N3873" t="str">
        <f>_xll.IMDP("BND",D3873,$N$1,A3873)</f>
        <v>회사채(일반)</v>
      </c>
      <c r="O3873">
        <f t="shared" si="60"/>
        <v>1.0086340000000001E-2</v>
      </c>
    </row>
    <row r="3874" spans="1:15" x14ac:dyDescent="0.3">
      <c r="A3874" s="73">
        <v>46311</v>
      </c>
      <c r="B3874" s="67" t="s">
        <v>2090</v>
      </c>
      <c r="C3874" s="68" t="s">
        <v>8258</v>
      </c>
      <c r="D3874" s="68" t="s">
        <v>8485</v>
      </c>
      <c r="E3874" s="67" t="s">
        <v>8486</v>
      </c>
      <c r="F3874" s="69">
        <v>4.3879999999999999</v>
      </c>
      <c r="G3874" s="70">
        <v>4.7919999999999998</v>
      </c>
      <c r="H3874" s="70">
        <v>25.481400000000001</v>
      </c>
      <c r="I3874" s="73">
        <v>44586</v>
      </c>
      <c r="J3874" s="73">
        <v>48238</v>
      </c>
      <c r="K3874" s="69">
        <v>2.95</v>
      </c>
      <c r="L3874" s="68" t="s">
        <v>5494</v>
      </c>
      <c r="M3874" s="71">
        <v>2.2000000000000001E-3</v>
      </c>
      <c r="N3874" t="str">
        <f>_xll.IMDP("BND",D3874,$N$1,A3874)</f>
        <v>회사채(일반)</v>
      </c>
      <c r="O3874">
        <f t="shared" si="60"/>
        <v>1.05424E-2</v>
      </c>
    </row>
    <row r="3875" spans="1:15" x14ac:dyDescent="0.3">
      <c r="A3875" s="73">
        <v>46311</v>
      </c>
      <c r="B3875" s="67" t="s">
        <v>2090</v>
      </c>
      <c r="C3875" s="68" t="s">
        <v>8258</v>
      </c>
      <c r="D3875" s="68" t="s">
        <v>8487</v>
      </c>
      <c r="E3875" s="67" t="s">
        <v>8488</v>
      </c>
      <c r="F3875" s="69">
        <v>4.3410000000000002</v>
      </c>
      <c r="G3875" s="70">
        <v>2.1273</v>
      </c>
      <c r="H3875" s="70">
        <v>5.2084999999999999</v>
      </c>
      <c r="I3875" s="73">
        <v>45313</v>
      </c>
      <c r="J3875" s="73">
        <v>47140</v>
      </c>
      <c r="K3875" s="69">
        <v>3.95</v>
      </c>
      <c r="L3875" s="68" t="s">
        <v>5494</v>
      </c>
      <c r="M3875" s="71">
        <v>2.8E-3</v>
      </c>
      <c r="N3875" t="str">
        <f>_xll.IMDP("BND",D3875,$N$1,A3875)</f>
        <v>회사채(일반)</v>
      </c>
      <c r="O3875">
        <f t="shared" si="60"/>
        <v>5.9564399999999995E-3</v>
      </c>
    </row>
    <row r="3876" spans="1:15" x14ac:dyDescent="0.3">
      <c r="A3876" s="73">
        <v>46311</v>
      </c>
      <c r="B3876" s="67" t="s">
        <v>2090</v>
      </c>
      <c r="C3876" s="68" t="s">
        <v>8258</v>
      </c>
      <c r="D3876" s="68" t="s">
        <v>2001</v>
      </c>
      <c r="E3876" s="67" t="s">
        <v>2002</v>
      </c>
      <c r="F3876" s="69">
        <v>4.3879999999999999</v>
      </c>
      <c r="G3876" s="70">
        <v>4.7621000000000002</v>
      </c>
      <c r="H3876" s="70">
        <v>25.247900000000001</v>
      </c>
      <c r="I3876" s="73">
        <v>45679</v>
      </c>
      <c r="J3876" s="73">
        <v>48235</v>
      </c>
      <c r="K3876" s="69">
        <v>3.13</v>
      </c>
      <c r="L3876" s="68" t="s">
        <v>5494</v>
      </c>
      <c r="M3876" s="71">
        <v>2.2000000000000001E-3</v>
      </c>
      <c r="N3876" t="str">
        <f>_xll.IMDP("BND",D3876,$N$1,A3876)</f>
        <v>회사채(일반)</v>
      </c>
      <c r="O3876">
        <f t="shared" si="60"/>
        <v>1.0476620000000001E-2</v>
      </c>
    </row>
    <row r="3877" spans="1:15" x14ac:dyDescent="0.3">
      <c r="A3877" s="73">
        <v>46311</v>
      </c>
      <c r="B3877" s="67" t="s">
        <v>2090</v>
      </c>
      <c r="C3877" s="68" t="s">
        <v>8258</v>
      </c>
      <c r="D3877" s="68" t="s">
        <v>665</v>
      </c>
      <c r="E3877" s="67" t="s">
        <v>667</v>
      </c>
      <c r="F3877" s="69">
        <v>4.3769999999999998</v>
      </c>
      <c r="G3877" s="70">
        <v>3.8759999999999999</v>
      </c>
      <c r="H3877" s="70">
        <v>16.851900000000001</v>
      </c>
      <c r="I3877" s="73">
        <v>46044</v>
      </c>
      <c r="J3877" s="73">
        <v>47869</v>
      </c>
      <c r="K3877" s="69">
        <v>3.69</v>
      </c>
      <c r="L3877" s="68" t="s">
        <v>5494</v>
      </c>
      <c r="M3877" s="71">
        <v>4.5999999999999999E-3</v>
      </c>
      <c r="N3877" t="str">
        <f>_xll.IMDP("BND",D3877,$N$1,A3877)</f>
        <v>회사채(일반)</v>
      </c>
      <c r="O3877">
        <f t="shared" si="60"/>
        <v>1.7829599999999998E-2</v>
      </c>
    </row>
    <row r="3878" spans="1:15" x14ac:dyDescent="0.3">
      <c r="A3878" s="73">
        <v>46311</v>
      </c>
      <c r="B3878" s="67" t="s">
        <v>2090</v>
      </c>
      <c r="C3878" s="68" t="s">
        <v>8258</v>
      </c>
      <c r="D3878" s="68" t="s">
        <v>8489</v>
      </c>
      <c r="E3878" s="67" t="s">
        <v>8490</v>
      </c>
      <c r="F3878" s="69">
        <v>4.1779999999999999</v>
      </c>
      <c r="G3878" s="70">
        <v>0.93769999999999998</v>
      </c>
      <c r="H3878" s="70">
        <v>1.1177999999999999</v>
      </c>
      <c r="I3878" s="73">
        <v>45569</v>
      </c>
      <c r="J3878" s="73">
        <v>46664</v>
      </c>
      <c r="K3878" s="69">
        <v>3.16</v>
      </c>
      <c r="L3878" s="68" t="s">
        <v>5494</v>
      </c>
      <c r="M3878" s="71">
        <v>6.0000000000000001E-3</v>
      </c>
      <c r="N3878" t="str">
        <f>_xll.IMDP("BND",D3878,$N$1,A3878)</f>
        <v>회사채(일반)</v>
      </c>
      <c r="O3878">
        <f t="shared" si="60"/>
        <v>5.6261999999999996E-3</v>
      </c>
    </row>
    <row r="3879" spans="1:15" x14ac:dyDescent="0.3">
      <c r="A3879" s="73">
        <v>46311</v>
      </c>
      <c r="B3879" s="67" t="s">
        <v>2090</v>
      </c>
      <c r="C3879" s="68" t="s">
        <v>8258</v>
      </c>
      <c r="D3879" s="68" t="s">
        <v>8491</v>
      </c>
      <c r="E3879" s="67" t="s">
        <v>8492</v>
      </c>
      <c r="F3879" s="69">
        <v>4.1970000000000001</v>
      </c>
      <c r="G3879" s="70">
        <v>1.2979000000000001</v>
      </c>
      <c r="H3879" s="70">
        <v>2.0301999999999998</v>
      </c>
      <c r="I3879" s="73">
        <v>45709</v>
      </c>
      <c r="J3879" s="73">
        <v>46804</v>
      </c>
      <c r="K3879" s="69">
        <v>3.03</v>
      </c>
      <c r="L3879" s="68" t="s">
        <v>5494</v>
      </c>
      <c r="M3879" s="71">
        <v>4.5999999999999999E-3</v>
      </c>
      <c r="N3879" t="str">
        <f>_xll.IMDP("BND",D3879,$N$1,A3879)</f>
        <v>회사채(일반)</v>
      </c>
      <c r="O3879">
        <f t="shared" si="60"/>
        <v>5.9703400000000002E-3</v>
      </c>
    </row>
    <row r="3880" spans="1:15" x14ac:dyDescent="0.3">
      <c r="A3880" s="73">
        <v>46311</v>
      </c>
      <c r="B3880" s="67" t="s">
        <v>2090</v>
      </c>
      <c r="C3880" s="68" t="s">
        <v>8258</v>
      </c>
      <c r="D3880" s="68" t="s">
        <v>8493</v>
      </c>
      <c r="E3880" s="67" t="s">
        <v>8494</v>
      </c>
      <c r="F3880" s="69">
        <v>4.359</v>
      </c>
      <c r="G3880" s="70">
        <v>2.1871</v>
      </c>
      <c r="H3880" s="70">
        <v>5.4728000000000003</v>
      </c>
      <c r="I3880" s="73">
        <v>46064</v>
      </c>
      <c r="J3880" s="73">
        <v>47160</v>
      </c>
      <c r="K3880" s="69">
        <v>3.7</v>
      </c>
      <c r="L3880" s="68" t="s">
        <v>5494</v>
      </c>
      <c r="M3880" s="71">
        <v>7.7999999999999996E-3</v>
      </c>
      <c r="N3880" t="str">
        <f>_xll.IMDP("BND",D3880,$N$1,A3880)</f>
        <v>회사채(일반)</v>
      </c>
      <c r="O3880">
        <f t="shared" si="60"/>
        <v>1.7059379999999999E-2</v>
      </c>
    </row>
    <row r="3881" spans="1:15" x14ac:dyDescent="0.3">
      <c r="A3881" s="73">
        <v>46311</v>
      </c>
      <c r="B3881" s="67" t="s">
        <v>2090</v>
      </c>
      <c r="C3881" s="68" t="s">
        <v>8258</v>
      </c>
      <c r="D3881" s="68" t="s">
        <v>8495</v>
      </c>
      <c r="E3881" s="67" t="s">
        <v>8496</v>
      </c>
      <c r="F3881" s="69">
        <v>4.2569999999999997</v>
      </c>
      <c r="G3881" s="70">
        <v>1.5859000000000001</v>
      </c>
      <c r="H3881" s="70">
        <v>2.9645999999999999</v>
      </c>
      <c r="I3881" s="73">
        <v>45093</v>
      </c>
      <c r="J3881" s="73">
        <v>46920</v>
      </c>
      <c r="K3881" s="69">
        <v>4.45</v>
      </c>
      <c r="L3881" s="68" t="s">
        <v>5494</v>
      </c>
      <c r="M3881" s="71">
        <v>3.7000000000000002E-3</v>
      </c>
      <c r="N3881" t="str">
        <f>_xll.IMDP("BND",D3881,$N$1,A3881)</f>
        <v>회사채(일반)</v>
      </c>
      <c r="O3881">
        <f t="shared" si="60"/>
        <v>5.867830000000001E-3</v>
      </c>
    </row>
    <row r="3882" spans="1:15" x14ac:dyDescent="0.3">
      <c r="A3882" s="73">
        <v>46311</v>
      </c>
      <c r="B3882" s="67" t="s">
        <v>2090</v>
      </c>
      <c r="C3882" s="68" t="s">
        <v>8258</v>
      </c>
      <c r="D3882" s="68" t="s">
        <v>8497</v>
      </c>
      <c r="E3882" s="67" t="s">
        <v>8498</v>
      </c>
      <c r="F3882" s="69">
        <v>3.6339999999999999</v>
      </c>
      <c r="G3882" s="70">
        <v>0.25879999999999997</v>
      </c>
      <c r="H3882" s="70">
        <v>0.13170000000000001</v>
      </c>
      <c r="I3882" s="73">
        <v>45315</v>
      </c>
      <c r="J3882" s="73">
        <v>46411</v>
      </c>
      <c r="K3882" s="69">
        <v>3.9</v>
      </c>
      <c r="L3882" s="68" t="s">
        <v>5494</v>
      </c>
      <c r="M3882" s="71">
        <v>9.4000000000000004E-3</v>
      </c>
      <c r="N3882" t="str">
        <f>_xll.IMDP("BND",D3882,$N$1,A3882)</f>
        <v>회사채(일반)</v>
      </c>
      <c r="O3882">
        <f t="shared" si="60"/>
        <v>2.4327199999999998E-3</v>
      </c>
    </row>
    <row r="3883" spans="1:15" x14ac:dyDescent="0.3">
      <c r="A3883" s="73">
        <v>46311</v>
      </c>
      <c r="B3883" s="67" t="s">
        <v>2090</v>
      </c>
      <c r="C3883" s="68" t="s">
        <v>8258</v>
      </c>
      <c r="D3883" s="68" t="s">
        <v>8499</v>
      </c>
      <c r="E3883" s="67" t="s">
        <v>8500</v>
      </c>
      <c r="F3883" s="69">
        <v>4.3979999999999997</v>
      </c>
      <c r="G3883" s="70">
        <v>2.7955999999999999</v>
      </c>
      <c r="H3883" s="70">
        <v>8.7409999999999997</v>
      </c>
      <c r="I3883" s="73">
        <v>45569</v>
      </c>
      <c r="J3883" s="73">
        <v>47395</v>
      </c>
      <c r="K3883" s="69">
        <v>3.27</v>
      </c>
      <c r="L3883" s="68" t="s">
        <v>5494</v>
      </c>
      <c r="M3883" s="71">
        <v>2.7000000000000001E-3</v>
      </c>
      <c r="N3883" t="str">
        <f>_xll.IMDP("BND",D3883,$N$1,A3883)</f>
        <v>회사채(일반)</v>
      </c>
      <c r="O3883">
        <f t="shared" si="60"/>
        <v>7.5481200000000002E-3</v>
      </c>
    </row>
    <row r="3884" spans="1:15" x14ac:dyDescent="0.3">
      <c r="A3884" s="73">
        <v>46311</v>
      </c>
      <c r="B3884" s="67" t="s">
        <v>2090</v>
      </c>
      <c r="C3884" s="68" t="s">
        <v>8258</v>
      </c>
      <c r="D3884" s="68" t="s">
        <v>8501</v>
      </c>
      <c r="E3884" s="67" t="s">
        <v>8502</v>
      </c>
      <c r="F3884" s="69">
        <v>4.4009999999999998</v>
      </c>
      <c r="G3884" s="70">
        <v>3.1276999999999999</v>
      </c>
      <c r="H3884" s="70">
        <v>10.9209</v>
      </c>
      <c r="I3884" s="73">
        <v>45709</v>
      </c>
      <c r="J3884" s="73">
        <v>47535</v>
      </c>
      <c r="K3884" s="69">
        <v>3.16</v>
      </c>
      <c r="L3884" s="68" t="s">
        <v>5494</v>
      </c>
      <c r="M3884" s="71">
        <v>4.0000000000000001E-3</v>
      </c>
      <c r="N3884" t="str">
        <f>_xll.IMDP("BND",D3884,$N$1,A3884)</f>
        <v>회사채(일반)</v>
      </c>
      <c r="O3884">
        <f t="shared" si="60"/>
        <v>1.2510800000000001E-2</v>
      </c>
    </row>
    <row r="3885" spans="1:15" x14ac:dyDescent="0.3">
      <c r="A3885" s="73">
        <v>46311</v>
      </c>
      <c r="B3885" s="67" t="s">
        <v>2090</v>
      </c>
      <c r="C3885" s="68" t="s">
        <v>8258</v>
      </c>
      <c r="D3885" s="68" t="s">
        <v>8503</v>
      </c>
      <c r="E3885" s="67" t="s">
        <v>8504</v>
      </c>
      <c r="F3885" s="69">
        <v>4.4029999999999996</v>
      </c>
      <c r="G3885" s="70">
        <v>3.9133</v>
      </c>
      <c r="H3885" s="70">
        <v>17.189699999999998</v>
      </c>
      <c r="I3885" s="73">
        <v>46064</v>
      </c>
      <c r="J3885" s="73">
        <v>47890</v>
      </c>
      <c r="K3885" s="69">
        <v>3.91</v>
      </c>
      <c r="L3885" s="68" t="s">
        <v>5494</v>
      </c>
      <c r="M3885" s="71">
        <v>3.7000000000000002E-3</v>
      </c>
      <c r="N3885" t="str">
        <f>_xll.IMDP("BND",D3885,$N$1,A3885)</f>
        <v>회사채(일반)</v>
      </c>
      <c r="O3885">
        <f t="shared" si="60"/>
        <v>1.4479210000000001E-2</v>
      </c>
    </row>
    <row r="3886" spans="1:15" x14ac:dyDescent="0.3">
      <c r="A3886" s="73">
        <v>46311</v>
      </c>
      <c r="B3886" s="67" t="s">
        <v>2090</v>
      </c>
      <c r="C3886" s="68" t="s">
        <v>8258</v>
      </c>
      <c r="D3886" s="68" t="s">
        <v>8505</v>
      </c>
      <c r="E3886" s="67" t="s">
        <v>8506</v>
      </c>
      <c r="F3886" s="69">
        <v>4.38</v>
      </c>
      <c r="G3886" s="70">
        <v>2.6193</v>
      </c>
      <c r="H3886" s="70">
        <v>7.6323999999999996</v>
      </c>
      <c r="I3886" s="73">
        <v>43655</v>
      </c>
      <c r="J3886" s="73">
        <v>47308</v>
      </c>
      <c r="K3886" s="69">
        <v>2.14</v>
      </c>
      <c r="L3886" s="68" t="s">
        <v>5494</v>
      </c>
      <c r="M3886" s="71">
        <v>5.1999999999999998E-3</v>
      </c>
      <c r="N3886" t="str">
        <f>_xll.IMDP("BND",D3886,$N$1,A3886)</f>
        <v>회사채(일반)</v>
      </c>
      <c r="O3886">
        <f t="shared" si="60"/>
        <v>1.362036E-2</v>
      </c>
    </row>
    <row r="3887" spans="1:15" x14ac:dyDescent="0.3">
      <c r="A3887" s="73">
        <v>46311</v>
      </c>
      <c r="B3887" s="67" t="s">
        <v>2090</v>
      </c>
      <c r="C3887" s="68" t="s">
        <v>8258</v>
      </c>
      <c r="D3887" s="68" t="s">
        <v>1589</v>
      </c>
      <c r="E3887" s="67" t="s">
        <v>1591</v>
      </c>
      <c r="F3887" s="69">
        <v>4.399</v>
      </c>
      <c r="G3887" s="70">
        <v>2.8660999999999999</v>
      </c>
      <c r="H3887" s="70">
        <v>9.0836000000000006</v>
      </c>
      <c r="I3887" s="73">
        <v>43752</v>
      </c>
      <c r="J3887" s="73">
        <v>47405</v>
      </c>
      <c r="K3887" s="69">
        <v>2.11</v>
      </c>
      <c r="L3887" s="68" t="s">
        <v>5494</v>
      </c>
      <c r="M3887" s="71">
        <v>6.1000000000000004E-3</v>
      </c>
      <c r="N3887" t="str">
        <f>_xll.IMDP("BND",D3887,$N$1,A3887)</f>
        <v>회사채(일반)</v>
      </c>
      <c r="O3887">
        <f t="shared" si="60"/>
        <v>1.7483209999999999E-2</v>
      </c>
    </row>
    <row r="3888" spans="1:15" x14ac:dyDescent="0.3">
      <c r="A3888" s="73">
        <v>46311</v>
      </c>
      <c r="B3888" s="67" t="s">
        <v>2090</v>
      </c>
      <c r="C3888" s="68" t="s">
        <v>8258</v>
      </c>
      <c r="D3888" s="68" t="s">
        <v>8507</v>
      </c>
      <c r="E3888" s="67" t="s">
        <v>8508</v>
      </c>
      <c r="F3888" s="69">
        <v>3.831</v>
      </c>
      <c r="G3888" s="70">
        <v>0.3488</v>
      </c>
      <c r="H3888" s="70">
        <v>0.20830000000000001</v>
      </c>
      <c r="I3888" s="73">
        <v>43887</v>
      </c>
      <c r="J3888" s="73">
        <v>46444</v>
      </c>
      <c r="K3888" s="69">
        <v>1.83</v>
      </c>
      <c r="L3888" s="68" t="s">
        <v>5494</v>
      </c>
      <c r="M3888" s="71">
        <v>3.7000000000000002E-3</v>
      </c>
      <c r="N3888" t="str">
        <f>_xll.IMDP("BND",D3888,$N$1,A3888)</f>
        <v>회사채(일반)</v>
      </c>
      <c r="O3888">
        <f t="shared" si="60"/>
        <v>1.2905600000000001E-3</v>
      </c>
    </row>
    <row r="3889" spans="1:15" x14ac:dyDescent="0.3">
      <c r="A3889" s="73">
        <v>46311</v>
      </c>
      <c r="B3889" s="67" t="s">
        <v>2090</v>
      </c>
      <c r="C3889" s="68" t="s">
        <v>8258</v>
      </c>
      <c r="D3889" s="68" t="s">
        <v>8509</v>
      </c>
      <c r="E3889" s="67" t="s">
        <v>8510</v>
      </c>
      <c r="F3889" s="69">
        <v>4.4059999999999997</v>
      </c>
      <c r="G3889" s="70">
        <v>3.5142000000000002</v>
      </c>
      <c r="H3889" s="70">
        <v>13.580500000000001</v>
      </c>
      <c r="I3889" s="73">
        <v>44018</v>
      </c>
      <c r="J3889" s="73">
        <v>47670</v>
      </c>
      <c r="K3889" s="69">
        <v>2.4300000000000002</v>
      </c>
      <c r="L3889" s="68" t="s">
        <v>5494</v>
      </c>
      <c r="M3889" s="71">
        <v>2.5999999999999999E-3</v>
      </c>
      <c r="N3889" t="str">
        <f>_xll.IMDP("BND",D3889,$N$1,A3889)</f>
        <v>회사채(일반)</v>
      </c>
      <c r="O3889">
        <f t="shared" si="60"/>
        <v>9.1369199999999998E-3</v>
      </c>
    </row>
    <row r="3890" spans="1:15" x14ac:dyDescent="0.3">
      <c r="A3890" s="73">
        <v>46311</v>
      </c>
      <c r="B3890" s="67" t="s">
        <v>2090</v>
      </c>
      <c r="C3890" s="68" t="s">
        <v>8258</v>
      </c>
      <c r="D3890" s="68" t="s">
        <v>8511</v>
      </c>
      <c r="E3890" s="67" t="s">
        <v>8512</v>
      </c>
      <c r="F3890" s="69">
        <v>4.1970000000000001</v>
      </c>
      <c r="G3890" s="70">
        <v>1.2433000000000001</v>
      </c>
      <c r="H3890" s="70">
        <v>1.8694</v>
      </c>
      <c r="I3890" s="73">
        <v>44224</v>
      </c>
      <c r="J3890" s="73">
        <v>46780</v>
      </c>
      <c r="K3890" s="69">
        <v>1.91</v>
      </c>
      <c r="L3890" s="68" t="s">
        <v>5494</v>
      </c>
      <c r="M3890" s="71">
        <v>4.1000000000000003E-3</v>
      </c>
      <c r="N3890" t="str">
        <f>_xll.IMDP("BND",D3890,$N$1,A3890)</f>
        <v>회사채(일반)</v>
      </c>
      <c r="O3890">
        <f t="shared" si="60"/>
        <v>5.0975300000000012E-3</v>
      </c>
    </row>
    <row r="3891" spans="1:15" x14ac:dyDescent="0.3">
      <c r="A3891" s="73">
        <v>46311</v>
      </c>
      <c r="B3891" s="67" t="s">
        <v>2090</v>
      </c>
      <c r="C3891" s="68" t="s">
        <v>8258</v>
      </c>
      <c r="D3891" s="68" t="s">
        <v>8513</v>
      </c>
      <c r="E3891" s="67" t="s">
        <v>8514</v>
      </c>
      <c r="F3891" s="69">
        <v>4.1970000000000001</v>
      </c>
      <c r="G3891" s="70">
        <v>1.3050999999999999</v>
      </c>
      <c r="H3891" s="70">
        <v>2.0606</v>
      </c>
      <c r="I3891" s="73">
        <v>44985</v>
      </c>
      <c r="J3891" s="73">
        <v>46811</v>
      </c>
      <c r="K3891" s="69">
        <v>4.37</v>
      </c>
      <c r="L3891" s="68" t="s">
        <v>5494</v>
      </c>
      <c r="M3891" s="71">
        <v>5.1000000000000004E-3</v>
      </c>
      <c r="N3891" t="str">
        <f>_xll.IMDP("BND",D3891,$N$1,A3891)</f>
        <v>회사채(일반)</v>
      </c>
      <c r="O3891">
        <f t="shared" si="60"/>
        <v>6.6560100000000004E-3</v>
      </c>
    </row>
    <row r="3892" spans="1:15" x14ac:dyDescent="0.3">
      <c r="A3892" s="73">
        <v>46311</v>
      </c>
      <c r="B3892" s="67" t="s">
        <v>2090</v>
      </c>
      <c r="C3892" s="68" t="s">
        <v>8258</v>
      </c>
      <c r="D3892" s="68" t="s">
        <v>8515</v>
      </c>
      <c r="E3892" s="67" t="s">
        <v>8516</v>
      </c>
      <c r="F3892" s="69">
        <v>4.3559999999999999</v>
      </c>
      <c r="G3892" s="70">
        <v>2.1326999999999998</v>
      </c>
      <c r="H3892" s="70">
        <v>5.2325999999999997</v>
      </c>
      <c r="I3892" s="73">
        <v>45315</v>
      </c>
      <c r="J3892" s="73">
        <v>47142</v>
      </c>
      <c r="K3892" s="69">
        <v>3.95</v>
      </c>
      <c r="L3892" s="68" t="s">
        <v>5494</v>
      </c>
      <c r="M3892" s="71">
        <v>4.5999999999999999E-3</v>
      </c>
      <c r="N3892" t="str">
        <f>_xll.IMDP("BND",D3892,$N$1,A3892)</f>
        <v>회사채(일반)</v>
      </c>
      <c r="O3892">
        <f t="shared" si="60"/>
        <v>9.8104199999999985E-3</v>
      </c>
    </row>
    <row r="3893" spans="1:15" x14ac:dyDescent="0.3">
      <c r="A3893" s="73">
        <v>46311</v>
      </c>
      <c r="B3893" s="67" t="s">
        <v>2090</v>
      </c>
      <c r="C3893" s="68" t="s">
        <v>8258</v>
      </c>
      <c r="D3893" s="68" t="s">
        <v>8517</v>
      </c>
      <c r="E3893" s="67" t="s">
        <v>8518</v>
      </c>
      <c r="F3893" s="69">
        <v>4.4169999999999998</v>
      </c>
      <c r="G3893" s="70">
        <v>4.5221</v>
      </c>
      <c r="H3893" s="70">
        <v>22.6736</v>
      </c>
      <c r="I3893" s="73">
        <v>45569</v>
      </c>
      <c r="J3893" s="73">
        <v>48125</v>
      </c>
      <c r="K3893" s="69">
        <v>3.35</v>
      </c>
      <c r="L3893" s="68" t="s">
        <v>5494</v>
      </c>
      <c r="M3893" s="71">
        <v>2.7000000000000001E-3</v>
      </c>
      <c r="N3893" t="str">
        <f>_xll.IMDP("BND",D3893,$N$1,A3893)</f>
        <v>회사채(일반)</v>
      </c>
      <c r="O3893">
        <f t="shared" si="60"/>
        <v>1.2209670000000001E-2</v>
      </c>
    </row>
    <row r="3894" spans="1:15" x14ac:dyDescent="0.3">
      <c r="A3894" s="73">
        <v>46311</v>
      </c>
      <c r="B3894" s="67" t="s">
        <v>2090</v>
      </c>
      <c r="C3894" s="68" t="s">
        <v>8258</v>
      </c>
      <c r="D3894" s="68" t="s">
        <v>8519</v>
      </c>
      <c r="E3894" s="67" t="s">
        <v>8520</v>
      </c>
      <c r="F3894" s="69">
        <v>4.431</v>
      </c>
      <c r="G3894" s="70">
        <v>4.8219000000000003</v>
      </c>
      <c r="H3894" s="70">
        <v>25.891200000000001</v>
      </c>
      <c r="I3894" s="73">
        <v>45709</v>
      </c>
      <c r="J3894" s="73">
        <v>48265</v>
      </c>
      <c r="K3894" s="69">
        <v>3.3</v>
      </c>
      <c r="L3894" s="68" t="s">
        <v>5494</v>
      </c>
      <c r="M3894" s="71">
        <v>2.5999999999999999E-3</v>
      </c>
      <c r="N3894" t="str">
        <f>_xll.IMDP("BND",D3894,$N$1,A3894)</f>
        <v>회사채(일반)</v>
      </c>
      <c r="O3894">
        <f t="shared" si="60"/>
        <v>1.253694E-2</v>
      </c>
    </row>
    <row r="3895" spans="1:15" x14ac:dyDescent="0.3">
      <c r="A3895" s="73">
        <v>46311</v>
      </c>
      <c r="B3895" s="67" t="s">
        <v>2090</v>
      </c>
      <c r="C3895" s="68" t="s">
        <v>8258</v>
      </c>
      <c r="D3895" s="68" t="s">
        <v>8521</v>
      </c>
      <c r="E3895" s="67" t="s">
        <v>8522</v>
      </c>
      <c r="F3895" s="69">
        <v>4.4039999999999999</v>
      </c>
      <c r="G3895" s="70">
        <v>3.1951999999999998</v>
      </c>
      <c r="H3895" s="70">
        <v>11.2582</v>
      </c>
      <c r="I3895" s="73">
        <v>43887</v>
      </c>
      <c r="J3895" s="73">
        <v>47540</v>
      </c>
      <c r="K3895" s="69">
        <v>2.11</v>
      </c>
      <c r="L3895" s="68" t="s">
        <v>5494</v>
      </c>
      <c r="M3895" s="71">
        <v>6.0000000000000001E-3</v>
      </c>
      <c r="N3895" t="str">
        <f>_xll.IMDP("BND",D3895,$N$1,A3895)</f>
        <v>회사채(일반)</v>
      </c>
      <c r="O3895">
        <f t="shared" si="60"/>
        <v>1.9171199999999999E-2</v>
      </c>
    </row>
    <row r="3896" spans="1:15" x14ac:dyDescent="0.3">
      <c r="A3896" s="73">
        <v>46311</v>
      </c>
      <c r="B3896" s="67" t="s">
        <v>2090</v>
      </c>
      <c r="C3896" s="68" t="s">
        <v>8258</v>
      </c>
      <c r="D3896" s="68" t="s">
        <v>8523</v>
      </c>
      <c r="E3896" s="67" t="s">
        <v>8524</v>
      </c>
      <c r="F3896" s="69">
        <v>4.3970000000000002</v>
      </c>
      <c r="G3896" s="70">
        <v>3.9988999999999999</v>
      </c>
      <c r="H3896" s="70">
        <v>17.598600000000001</v>
      </c>
      <c r="I3896" s="73">
        <v>44224</v>
      </c>
      <c r="J3896" s="73">
        <v>47876</v>
      </c>
      <c r="K3896" s="69">
        <v>2.38</v>
      </c>
      <c r="L3896" s="68" t="s">
        <v>5494</v>
      </c>
      <c r="M3896" s="71">
        <v>3.0000000000000001E-3</v>
      </c>
      <c r="N3896" t="str">
        <f>_xll.IMDP("BND",D3896,$N$1,A3896)</f>
        <v>회사채(일반)</v>
      </c>
      <c r="O3896">
        <f t="shared" si="60"/>
        <v>1.1996700000000001E-2</v>
      </c>
    </row>
    <row r="3897" spans="1:15" x14ac:dyDescent="0.3">
      <c r="A3897" s="73">
        <v>46311</v>
      </c>
      <c r="B3897" s="67" t="s">
        <v>2090</v>
      </c>
      <c r="C3897" s="68" t="s">
        <v>8258</v>
      </c>
      <c r="D3897" s="68" t="s">
        <v>8525</v>
      </c>
      <c r="E3897" s="67" t="s">
        <v>8526</v>
      </c>
      <c r="F3897" s="69">
        <v>3.5670000000000002</v>
      </c>
      <c r="G3897" s="70">
        <v>0.24279999999999999</v>
      </c>
      <c r="H3897" s="70">
        <v>0.1208</v>
      </c>
      <c r="I3897" s="73">
        <v>45309</v>
      </c>
      <c r="J3897" s="73">
        <v>46405</v>
      </c>
      <c r="K3897" s="69">
        <v>3.83</v>
      </c>
      <c r="L3897" s="68" t="s">
        <v>5494</v>
      </c>
      <c r="M3897" s="71">
        <v>1.17E-2</v>
      </c>
      <c r="N3897" t="str">
        <f>_xll.IMDP("BND",D3897,$N$1,A3897)</f>
        <v>회사채(일반)</v>
      </c>
      <c r="O3897">
        <f t="shared" si="60"/>
        <v>2.8407599999999999E-3</v>
      </c>
    </row>
    <row r="3898" spans="1:15" x14ac:dyDescent="0.3">
      <c r="A3898" s="73">
        <v>46311</v>
      </c>
      <c r="B3898" s="67" t="s">
        <v>2090</v>
      </c>
      <c r="C3898" s="68" t="s">
        <v>8258</v>
      </c>
      <c r="D3898" s="68" t="s">
        <v>8527</v>
      </c>
      <c r="E3898" s="67" t="s">
        <v>8528</v>
      </c>
      <c r="F3898" s="69">
        <v>3.5590000000000002</v>
      </c>
      <c r="G3898" s="70">
        <v>0.25409999999999999</v>
      </c>
      <c r="H3898" s="70">
        <v>0.128</v>
      </c>
      <c r="I3898" s="73">
        <v>45679</v>
      </c>
      <c r="J3898" s="73">
        <v>46409</v>
      </c>
      <c r="K3898" s="69">
        <v>2.84</v>
      </c>
      <c r="L3898" s="68" t="s">
        <v>5494</v>
      </c>
      <c r="M3898" s="71">
        <v>2.3E-3</v>
      </c>
      <c r="N3898" t="str">
        <f>_xll.IMDP("BND",D3898,$N$1,A3898)</f>
        <v>회사채(일반)</v>
      </c>
      <c r="O3898">
        <f t="shared" si="60"/>
        <v>5.8442999999999993E-4</v>
      </c>
    </row>
    <row r="3899" spans="1:15" x14ac:dyDescent="0.3">
      <c r="A3899" s="73">
        <v>46311</v>
      </c>
      <c r="B3899" s="67" t="s">
        <v>2090</v>
      </c>
      <c r="C3899" s="68" t="s">
        <v>8258</v>
      </c>
      <c r="D3899" s="68" t="s">
        <v>8529</v>
      </c>
      <c r="E3899" s="67" t="s">
        <v>8530</v>
      </c>
      <c r="F3899" s="69">
        <v>4.0960000000000001</v>
      </c>
      <c r="G3899" s="70">
        <v>0.68569999999999998</v>
      </c>
      <c r="H3899" s="70">
        <v>0.64190000000000003</v>
      </c>
      <c r="I3899" s="73">
        <v>45838</v>
      </c>
      <c r="J3899" s="73">
        <v>46568</v>
      </c>
      <c r="K3899" s="69">
        <v>2.72</v>
      </c>
      <c r="L3899" s="68" t="s">
        <v>5494</v>
      </c>
      <c r="M3899" s="71">
        <v>3.2000000000000002E-3</v>
      </c>
      <c r="N3899" t="str">
        <f>_xll.IMDP("BND",D3899,$N$1,A3899)</f>
        <v>회사채(일반)</v>
      </c>
      <c r="O3899">
        <f t="shared" si="60"/>
        <v>2.1942400000000001E-3</v>
      </c>
    </row>
    <row r="3900" spans="1:15" x14ac:dyDescent="0.3">
      <c r="A3900" s="73">
        <v>46311</v>
      </c>
      <c r="B3900" s="67" t="s">
        <v>2090</v>
      </c>
      <c r="C3900" s="68" t="s">
        <v>8258</v>
      </c>
      <c r="D3900" s="68" t="s">
        <v>8531</v>
      </c>
      <c r="E3900" s="67" t="s">
        <v>8532</v>
      </c>
      <c r="F3900" s="69">
        <v>4.3150000000000004</v>
      </c>
      <c r="G3900" s="70">
        <v>2.117</v>
      </c>
      <c r="H3900" s="70">
        <v>5.2130000000000001</v>
      </c>
      <c r="I3900" s="73">
        <v>45309</v>
      </c>
      <c r="J3900" s="73">
        <v>47136</v>
      </c>
      <c r="K3900" s="69">
        <v>3.94</v>
      </c>
      <c r="L3900" s="68" t="s">
        <v>5494</v>
      </c>
      <c r="M3900" s="71">
        <v>2.8E-3</v>
      </c>
      <c r="N3900" t="str">
        <f>_xll.IMDP("BND",D3900,$N$1,A3900)</f>
        <v>회사채(일반)</v>
      </c>
      <c r="O3900">
        <f t="shared" si="60"/>
        <v>5.9275999999999999E-3</v>
      </c>
    </row>
    <row r="3901" spans="1:15" x14ac:dyDescent="0.3">
      <c r="A3901" s="73">
        <v>46311</v>
      </c>
      <c r="B3901" s="67" t="s">
        <v>2090</v>
      </c>
      <c r="C3901" s="68" t="s">
        <v>8258</v>
      </c>
      <c r="D3901" s="68" t="s">
        <v>8533</v>
      </c>
      <c r="E3901" s="67" t="s">
        <v>8534</v>
      </c>
      <c r="F3901" s="69">
        <v>4.1420000000000003</v>
      </c>
      <c r="G3901" s="70">
        <v>0.9456</v>
      </c>
      <c r="H3901" s="70">
        <v>1.1348</v>
      </c>
      <c r="I3901" s="73">
        <v>45572</v>
      </c>
      <c r="J3901" s="73">
        <v>46667</v>
      </c>
      <c r="K3901" s="69">
        <v>3.24</v>
      </c>
      <c r="L3901" s="68" t="s">
        <v>5494</v>
      </c>
      <c r="M3901" s="71">
        <v>8.6999999999999994E-3</v>
      </c>
      <c r="N3901" t="str">
        <f>_xll.IMDP("BND",D3901,$N$1,A3901)</f>
        <v>회사채(일반)</v>
      </c>
      <c r="O3901">
        <f t="shared" si="60"/>
        <v>8.2267199999999999E-3</v>
      </c>
    </row>
    <row r="3902" spans="1:15" x14ac:dyDescent="0.3">
      <c r="A3902" s="73">
        <v>46311</v>
      </c>
      <c r="B3902" s="67" t="s">
        <v>2090</v>
      </c>
      <c r="C3902" s="68" t="s">
        <v>8258</v>
      </c>
      <c r="D3902" s="68" t="s">
        <v>8535</v>
      </c>
      <c r="E3902" s="67" t="s">
        <v>8536</v>
      </c>
      <c r="F3902" s="69">
        <v>4.1520000000000001</v>
      </c>
      <c r="G3902" s="70">
        <v>1.2175</v>
      </c>
      <c r="H3902" s="70">
        <v>1.8073999999999999</v>
      </c>
      <c r="I3902" s="73">
        <v>45679</v>
      </c>
      <c r="J3902" s="73">
        <v>46773</v>
      </c>
      <c r="K3902" s="69">
        <v>2.94</v>
      </c>
      <c r="L3902" s="68" t="s">
        <v>5494</v>
      </c>
      <c r="M3902" s="71">
        <v>1.0999999999999999E-2</v>
      </c>
      <c r="N3902" t="str">
        <f>_xll.IMDP("BND",D3902,$N$1,A3902)</f>
        <v>회사채(일반)</v>
      </c>
      <c r="O3902">
        <f t="shared" si="60"/>
        <v>1.33925E-2</v>
      </c>
    </row>
    <row r="3903" spans="1:15" x14ac:dyDescent="0.3">
      <c r="A3903" s="73">
        <v>46311</v>
      </c>
      <c r="B3903" s="67" t="s">
        <v>2090</v>
      </c>
      <c r="C3903" s="68" t="s">
        <v>8258</v>
      </c>
      <c r="D3903" s="68" t="s">
        <v>8537</v>
      </c>
      <c r="E3903" s="67" t="s">
        <v>8538</v>
      </c>
      <c r="F3903" s="69">
        <v>4.226</v>
      </c>
      <c r="G3903" s="70">
        <v>1.6443000000000001</v>
      </c>
      <c r="H3903" s="70">
        <v>3.1476999999999999</v>
      </c>
      <c r="I3903" s="73">
        <v>45838</v>
      </c>
      <c r="J3903" s="73">
        <v>46934</v>
      </c>
      <c r="K3903" s="69">
        <v>2.76</v>
      </c>
      <c r="L3903" s="68" t="s">
        <v>5494</v>
      </c>
      <c r="M3903" s="71">
        <v>5.8999999999999999E-3</v>
      </c>
      <c r="N3903" t="str">
        <f>_xll.IMDP("BND",D3903,$N$1,A3903)</f>
        <v>회사채(일반)</v>
      </c>
      <c r="O3903">
        <f t="shared" si="60"/>
        <v>9.7013700000000008E-3</v>
      </c>
    </row>
    <row r="3904" spans="1:15" x14ac:dyDescent="0.3">
      <c r="A3904" s="73">
        <v>46311</v>
      </c>
      <c r="B3904" s="67" t="s">
        <v>2090</v>
      </c>
      <c r="C3904" s="68" t="s">
        <v>8258</v>
      </c>
      <c r="D3904" s="68" t="s">
        <v>8539</v>
      </c>
      <c r="E3904" s="67" t="s">
        <v>8540</v>
      </c>
      <c r="F3904" s="69">
        <v>4.1529999999999996</v>
      </c>
      <c r="G3904" s="70">
        <v>1.226</v>
      </c>
      <c r="H3904" s="70">
        <v>1.8322000000000001</v>
      </c>
      <c r="I3904" s="73">
        <v>46049</v>
      </c>
      <c r="J3904" s="73">
        <v>46777</v>
      </c>
      <c r="K3904" s="69">
        <v>3.2</v>
      </c>
      <c r="L3904" s="68" t="s">
        <v>5494</v>
      </c>
      <c r="M3904" s="71">
        <v>3.2000000000000002E-3</v>
      </c>
      <c r="N3904" t="str">
        <f>_xll.IMDP("BND",D3904,$N$1,A3904)</f>
        <v>회사채(일반)</v>
      </c>
      <c r="O3904">
        <f t="shared" si="60"/>
        <v>3.9232E-3</v>
      </c>
    </row>
    <row r="3905" spans="1:15" x14ac:dyDescent="0.3">
      <c r="A3905" s="73">
        <v>46311</v>
      </c>
      <c r="B3905" s="67" t="s">
        <v>2090</v>
      </c>
      <c r="C3905" s="68" t="s">
        <v>8258</v>
      </c>
      <c r="D3905" s="68" t="s">
        <v>8541</v>
      </c>
      <c r="E3905" s="67" t="s">
        <v>8542</v>
      </c>
      <c r="F3905" s="69">
        <v>4.2030000000000003</v>
      </c>
      <c r="G3905" s="70">
        <v>1.5507</v>
      </c>
      <c r="H3905" s="70">
        <v>2.8403</v>
      </c>
      <c r="I3905" s="73">
        <v>46174</v>
      </c>
      <c r="J3905" s="73">
        <v>46905</v>
      </c>
      <c r="K3905" s="69">
        <v>3.99</v>
      </c>
      <c r="L3905" s="68" t="s">
        <v>5494</v>
      </c>
      <c r="M3905" s="71">
        <v>4.5999999999999999E-3</v>
      </c>
      <c r="N3905" t="str">
        <f>_xll.IMDP("BND",D3905,$N$1,A3905)</f>
        <v>회사채(일반)</v>
      </c>
      <c r="O3905">
        <f t="shared" si="60"/>
        <v>7.13322E-3</v>
      </c>
    </row>
    <row r="3906" spans="1:15" x14ac:dyDescent="0.3">
      <c r="A3906" s="73">
        <v>46311</v>
      </c>
      <c r="B3906" s="67" t="s">
        <v>2090</v>
      </c>
      <c r="C3906" s="68" t="s">
        <v>8258</v>
      </c>
      <c r="D3906" s="68" t="s">
        <v>736</v>
      </c>
      <c r="E3906" s="67" t="s">
        <v>738</v>
      </c>
      <c r="F3906" s="69">
        <v>4.226</v>
      </c>
      <c r="G3906" s="70">
        <v>1.6227</v>
      </c>
      <c r="H3906" s="70">
        <v>3.0905999999999998</v>
      </c>
      <c r="I3906" s="73">
        <v>45106</v>
      </c>
      <c r="J3906" s="73">
        <v>46933</v>
      </c>
      <c r="K3906" s="69">
        <v>4.33</v>
      </c>
      <c r="L3906" s="68" t="s">
        <v>5494</v>
      </c>
      <c r="M3906" s="71">
        <v>4.7000000000000002E-3</v>
      </c>
      <c r="N3906" t="str">
        <f>_xll.IMDP("BND",D3906,$N$1,A3906)</f>
        <v>회사채(일반)</v>
      </c>
      <c r="O3906">
        <f t="shared" ref="O3906:O3969" si="61">M3906*G3906</f>
        <v>7.6266900000000002E-3</v>
      </c>
    </row>
    <row r="3907" spans="1:15" x14ac:dyDescent="0.3">
      <c r="A3907" s="73">
        <v>46311</v>
      </c>
      <c r="B3907" s="67" t="s">
        <v>2090</v>
      </c>
      <c r="C3907" s="68" t="s">
        <v>8258</v>
      </c>
      <c r="D3907" s="68" t="s">
        <v>8543</v>
      </c>
      <c r="E3907" s="67" t="s">
        <v>8544</v>
      </c>
      <c r="F3907" s="69">
        <v>4.3150000000000004</v>
      </c>
      <c r="G3907" s="70">
        <v>2.1536</v>
      </c>
      <c r="H3907" s="70">
        <v>5.3091999999999997</v>
      </c>
      <c r="I3907" s="73">
        <v>46049</v>
      </c>
      <c r="J3907" s="73">
        <v>47144</v>
      </c>
      <c r="K3907" s="69">
        <v>3.41</v>
      </c>
      <c r="L3907" s="68" t="s">
        <v>5494</v>
      </c>
      <c r="M3907" s="71">
        <v>6.8999999999999999E-3</v>
      </c>
      <c r="N3907" t="str">
        <f>_xll.IMDP("BND",D3907,$N$1,A3907)</f>
        <v>회사채(일반)</v>
      </c>
      <c r="O3907">
        <f t="shared" si="61"/>
        <v>1.4859839999999999E-2</v>
      </c>
    </row>
    <row r="3908" spans="1:15" x14ac:dyDescent="0.3">
      <c r="A3908" s="73">
        <v>46311</v>
      </c>
      <c r="B3908" s="67" t="s">
        <v>2090</v>
      </c>
      <c r="C3908" s="68" t="s">
        <v>8258</v>
      </c>
      <c r="D3908" s="68" t="s">
        <v>8545</v>
      </c>
      <c r="E3908" s="67" t="s">
        <v>8546</v>
      </c>
      <c r="F3908" s="69">
        <v>4.3380000000000001</v>
      </c>
      <c r="G3908" s="70">
        <v>2.4527000000000001</v>
      </c>
      <c r="H3908" s="70">
        <v>6.8434999999999997</v>
      </c>
      <c r="I3908" s="73">
        <v>46174</v>
      </c>
      <c r="J3908" s="73">
        <v>47270</v>
      </c>
      <c r="K3908" s="69">
        <v>4.2</v>
      </c>
      <c r="L3908" s="68" t="s">
        <v>5494</v>
      </c>
      <c r="M3908" s="71">
        <v>1.11E-2</v>
      </c>
      <c r="N3908" t="str">
        <f>_xll.IMDP("BND",D3908,$N$1,A3908)</f>
        <v>회사채(일반)</v>
      </c>
      <c r="O3908">
        <f t="shared" si="61"/>
        <v>2.7224970000000001E-2</v>
      </c>
    </row>
    <row r="3909" spans="1:15" x14ac:dyDescent="0.3">
      <c r="A3909" s="73">
        <v>46311</v>
      </c>
      <c r="B3909" s="67" t="s">
        <v>2090</v>
      </c>
      <c r="C3909" s="68" t="s">
        <v>8258</v>
      </c>
      <c r="D3909" s="68" t="s">
        <v>8547</v>
      </c>
      <c r="E3909" s="67" t="s">
        <v>8548</v>
      </c>
      <c r="F3909" s="69">
        <v>3.8340000000000001</v>
      </c>
      <c r="G3909" s="70">
        <v>0.37319999999999998</v>
      </c>
      <c r="H3909" s="70">
        <v>0.23219999999999999</v>
      </c>
      <c r="I3909" s="73">
        <v>45356</v>
      </c>
      <c r="J3909" s="73">
        <v>46451</v>
      </c>
      <c r="K3909" s="69">
        <v>3.82</v>
      </c>
      <c r="L3909" s="68" t="s">
        <v>5494</v>
      </c>
      <c r="M3909" s="71">
        <v>4.7000000000000002E-3</v>
      </c>
      <c r="N3909" t="str">
        <f>_xll.IMDP("BND",D3909,$N$1,A3909)</f>
        <v>회사채(일반)</v>
      </c>
      <c r="O3909">
        <f t="shared" si="61"/>
        <v>1.7540399999999999E-3</v>
      </c>
    </row>
    <row r="3910" spans="1:15" x14ac:dyDescent="0.3">
      <c r="A3910" s="73">
        <v>46311</v>
      </c>
      <c r="B3910" s="67" t="s">
        <v>2090</v>
      </c>
      <c r="C3910" s="68" t="s">
        <v>8258</v>
      </c>
      <c r="D3910" s="68" t="s">
        <v>8549</v>
      </c>
      <c r="E3910" s="67" t="s">
        <v>8550</v>
      </c>
      <c r="F3910" s="69">
        <v>3.9670000000000001</v>
      </c>
      <c r="G3910" s="70">
        <v>0.48530000000000001</v>
      </c>
      <c r="H3910" s="70">
        <v>0.35610000000000003</v>
      </c>
      <c r="I3910" s="73">
        <v>45763</v>
      </c>
      <c r="J3910" s="73">
        <v>46493</v>
      </c>
      <c r="K3910" s="69">
        <v>2.8</v>
      </c>
      <c r="L3910" s="68" t="s">
        <v>5494</v>
      </c>
      <c r="M3910" s="71">
        <v>2.3E-3</v>
      </c>
      <c r="N3910" t="str">
        <f>_xll.IMDP("BND",D3910,$N$1,A3910)</f>
        <v>회사채(일반)</v>
      </c>
      <c r="O3910">
        <f t="shared" si="61"/>
        <v>1.11619E-3</v>
      </c>
    </row>
    <row r="3911" spans="1:15" x14ac:dyDescent="0.3">
      <c r="A3911" s="73">
        <v>46311</v>
      </c>
      <c r="B3911" s="67" t="s">
        <v>2090</v>
      </c>
      <c r="C3911" s="68" t="s">
        <v>8258</v>
      </c>
      <c r="D3911" s="68" t="s">
        <v>8551</v>
      </c>
      <c r="E3911" s="67" t="s">
        <v>8552</v>
      </c>
      <c r="F3911" s="69">
        <v>4.2190000000000003</v>
      </c>
      <c r="G3911" s="70">
        <v>1.5328999999999999</v>
      </c>
      <c r="H3911" s="70">
        <v>2.7801999999999998</v>
      </c>
      <c r="I3911" s="73">
        <v>46170</v>
      </c>
      <c r="J3911" s="73">
        <v>46899</v>
      </c>
      <c r="K3911" s="69">
        <v>4</v>
      </c>
      <c r="L3911" s="68" t="s">
        <v>5494</v>
      </c>
      <c r="M3911" s="71">
        <v>2.3E-3</v>
      </c>
      <c r="N3911" t="str">
        <f>_xll.IMDP("BND",D3911,$N$1,A3911)</f>
        <v>회사채(일반)</v>
      </c>
      <c r="O3911">
        <f t="shared" si="61"/>
        <v>3.5256699999999998E-3</v>
      </c>
    </row>
    <row r="3912" spans="1:15" x14ac:dyDescent="0.3">
      <c r="A3912" s="73">
        <v>46311</v>
      </c>
      <c r="B3912" s="67" t="s">
        <v>2090</v>
      </c>
      <c r="C3912" s="68" t="s">
        <v>8258</v>
      </c>
      <c r="D3912" s="68" t="s">
        <v>8553</v>
      </c>
      <c r="E3912" s="67" t="s">
        <v>8554</v>
      </c>
      <c r="F3912" s="69">
        <v>4.1890000000000001</v>
      </c>
      <c r="G3912" s="70">
        <v>1.4443999999999999</v>
      </c>
      <c r="H3912" s="70">
        <v>2.4664000000000001</v>
      </c>
      <c r="I3912" s="73">
        <v>45763</v>
      </c>
      <c r="J3912" s="73">
        <v>46857</v>
      </c>
      <c r="K3912" s="69">
        <v>2.83</v>
      </c>
      <c r="L3912" s="68" t="s">
        <v>5494</v>
      </c>
      <c r="M3912" s="71">
        <v>4.5999999999999999E-3</v>
      </c>
      <c r="N3912" t="str">
        <f>_xll.IMDP("BND",D3912,$N$1,A3912)</f>
        <v>회사채(일반)</v>
      </c>
      <c r="O3912">
        <f t="shared" si="61"/>
        <v>6.6442399999999992E-3</v>
      </c>
    </row>
    <row r="3913" spans="1:15" x14ac:dyDescent="0.3">
      <c r="A3913" s="73">
        <v>46311</v>
      </c>
      <c r="B3913" s="67" t="s">
        <v>2090</v>
      </c>
      <c r="C3913" s="68" t="s">
        <v>8258</v>
      </c>
      <c r="D3913" s="68" t="s">
        <v>8555</v>
      </c>
      <c r="E3913" s="67" t="s">
        <v>8556</v>
      </c>
      <c r="F3913" s="69">
        <v>4.3540000000000001</v>
      </c>
      <c r="G3913" s="70">
        <v>2.4441999999999999</v>
      </c>
      <c r="H3913" s="70">
        <v>6.7984</v>
      </c>
      <c r="I3913" s="73">
        <v>46170</v>
      </c>
      <c r="J3913" s="73">
        <v>47266</v>
      </c>
      <c r="K3913" s="69">
        <v>4.17</v>
      </c>
      <c r="L3913" s="68" t="s">
        <v>5494</v>
      </c>
      <c r="M3913" s="71">
        <v>2.3E-3</v>
      </c>
      <c r="N3913" t="str">
        <f>_xll.IMDP("BND",D3913,$N$1,A3913)</f>
        <v>회사채(일반)</v>
      </c>
      <c r="O3913">
        <f t="shared" si="61"/>
        <v>5.6216599999999997E-3</v>
      </c>
    </row>
    <row r="3914" spans="1:15" x14ac:dyDescent="0.3">
      <c r="A3914" s="73">
        <v>46311</v>
      </c>
      <c r="B3914" s="67" t="s">
        <v>2090</v>
      </c>
      <c r="C3914" s="68" t="s">
        <v>2608</v>
      </c>
      <c r="D3914" s="68" t="s">
        <v>8557</v>
      </c>
      <c r="E3914" s="67" t="s">
        <v>8558</v>
      </c>
      <c r="F3914" s="69">
        <v>3.984</v>
      </c>
      <c r="G3914" s="70">
        <v>0.85850000000000004</v>
      </c>
      <c r="H3914" s="70">
        <v>0.95630000000000004</v>
      </c>
      <c r="I3914" s="73">
        <v>45540</v>
      </c>
      <c r="J3914" s="73">
        <v>46635</v>
      </c>
      <c r="K3914" s="69">
        <v>3.25</v>
      </c>
      <c r="L3914" s="68" t="s">
        <v>2609</v>
      </c>
      <c r="M3914" s="71">
        <v>6.4999999999999997E-3</v>
      </c>
      <c r="N3914" t="str">
        <f>_xll.IMDP("BND",D3914,$N$1,A3914)</f>
        <v>은행채</v>
      </c>
      <c r="O3914">
        <f t="shared" si="61"/>
        <v>5.5802500000000001E-3</v>
      </c>
    </row>
    <row r="3915" spans="1:15" x14ac:dyDescent="0.3">
      <c r="A3915" s="73">
        <v>46311</v>
      </c>
      <c r="B3915" s="67" t="s">
        <v>2090</v>
      </c>
      <c r="C3915" s="68" t="s">
        <v>2608</v>
      </c>
      <c r="D3915" s="68" t="s">
        <v>8559</v>
      </c>
      <c r="E3915" s="67" t="s">
        <v>8560</v>
      </c>
      <c r="F3915" s="69">
        <v>4.0049999999999999</v>
      </c>
      <c r="G3915" s="70">
        <v>0.93289999999999995</v>
      </c>
      <c r="H3915" s="70">
        <v>1.1076999999999999</v>
      </c>
      <c r="I3915" s="73">
        <v>45567</v>
      </c>
      <c r="J3915" s="73">
        <v>46662</v>
      </c>
      <c r="K3915" s="69">
        <v>3.11</v>
      </c>
      <c r="L3915" s="68" t="s">
        <v>2609</v>
      </c>
      <c r="M3915" s="71">
        <v>5.1000000000000004E-3</v>
      </c>
      <c r="N3915" t="str">
        <f>_xll.IMDP("BND",D3915,$N$1,A3915)</f>
        <v>은행채</v>
      </c>
      <c r="O3915">
        <f t="shared" si="61"/>
        <v>4.7577900000000005E-3</v>
      </c>
    </row>
    <row r="3916" spans="1:15" x14ac:dyDescent="0.3">
      <c r="A3916" s="73">
        <v>46311</v>
      </c>
      <c r="B3916" s="67" t="s">
        <v>2090</v>
      </c>
      <c r="C3916" s="68" t="s">
        <v>2608</v>
      </c>
      <c r="D3916" s="68" t="s">
        <v>8561</v>
      </c>
      <c r="E3916" s="67" t="s">
        <v>8562</v>
      </c>
      <c r="F3916" s="69">
        <v>4.2210000000000001</v>
      </c>
      <c r="G3916" s="70">
        <v>2.8561000000000001</v>
      </c>
      <c r="H3916" s="70">
        <v>9.1639999999999997</v>
      </c>
      <c r="I3916" s="73">
        <v>45600</v>
      </c>
      <c r="J3916" s="73">
        <v>47426</v>
      </c>
      <c r="K3916" s="69">
        <v>3.29</v>
      </c>
      <c r="L3916" s="68" t="s">
        <v>2609</v>
      </c>
      <c r="M3916" s="71">
        <v>1.3599999999999999E-2</v>
      </c>
      <c r="N3916" t="str">
        <f>_xll.IMDP("BND",D3916,$N$1,A3916)</f>
        <v>은행채</v>
      </c>
      <c r="O3916">
        <f t="shared" si="61"/>
        <v>3.8842959999999996E-2</v>
      </c>
    </row>
    <row r="3917" spans="1:15" x14ac:dyDescent="0.3">
      <c r="A3917" s="73">
        <v>46311</v>
      </c>
      <c r="B3917" s="67" t="s">
        <v>2090</v>
      </c>
      <c r="C3917" s="68" t="s">
        <v>2608</v>
      </c>
      <c r="D3917" s="68" t="s">
        <v>8563</v>
      </c>
      <c r="E3917" s="67" t="s">
        <v>8564</v>
      </c>
      <c r="F3917" s="69">
        <v>4.21</v>
      </c>
      <c r="G3917" s="70">
        <v>2.9908999999999999</v>
      </c>
      <c r="H3917" s="70">
        <v>9.9593000000000007</v>
      </c>
      <c r="I3917" s="73">
        <v>45644</v>
      </c>
      <c r="J3917" s="73">
        <v>47470</v>
      </c>
      <c r="K3917" s="69">
        <v>2.95</v>
      </c>
      <c r="L3917" s="68" t="s">
        <v>2609</v>
      </c>
      <c r="M3917" s="71">
        <v>8.0000000000000002E-3</v>
      </c>
      <c r="N3917" t="str">
        <f>_xll.IMDP("BND",D3917,$N$1,A3917)</f>
        <v>은행채</v>
      </c>
      <c r="O3917">
        <f t="shared" si="61"/>
        <v>2.3927199999999999E-2</v>
      </c>
    </row>
    <row r="3918" spans="1:15" x14ac:dyDescent="0.3">
      <c r="A3918" s="73">
        <v>46311</v>
      </c>
      <c r="B3918" s="67" t="s">
        <v>2090</v>
      </c>
      <c r="C3918" s="68" t="s">
        <v>2608</v>
      </c>
      <c r="D3918" s="68" t="s">
        <v>8565</v>
      </c>
      <c r="E3918" s="67" t="s">
        <v>8566</v>
      </c>
      <c r="F3918" s="69">
        <v>4.0650000000000004</v>
      </c>
      <c r="G3918" s="70">
        <v>1.3552999999999999</v>
      </c>
      <c r="H3918" s="70">
        <v>2.1953999999999998</v>
      </c>
      <c r="I3918" s="73">
        <v>45727</v>
      </c>
      <c r="J3918" s="73">
        <v>46823</v>
      </c>
      <c r="K3918" s="69">
        <v>2.85</v>
      </c>
      <c r="L3918" s="68" t="s">
        <v>2609</v>
      </c>
      <c r="M3918" s="71">
        <v>9.5999999999999992E-3</v>
      </c>
      <c r="N3918" t="str">
        <f>_xll.IMDP("BND",D3918,$N$1,A3918)</f>
        <v>은행채</v>
      </c>
      <c r="O3918">
        <f t="shared" si="61"/>
        <v>1.3010879999999999E-2</v>
      </c>
    </row>
    <row r="3919" spans="1:15" x14ac:dyDescent="0.3">
      <c r="A3919" s="73">
        <v>46311</v>
      </c>
      <c r="B3919" s="67" t="s">
        <v>2090</v>
      </c>
      <c r="C3919" s="68" t="s">
        <v>2608</v>
      </c>
      <c r="D3919" s="68" t="s">
        <v>8567</v>
      </c>
      <c r="E3919" s="67" t="s">
        <v>8568</v>
      </c>
      <c r="F3919" s="69">
        <v>3.7050000000000001</v>
      </c>
      <c r="G3919" s="70">
        <v>0.45329999999999998</v>
      </c>
      <c r="H3919" s="70">
        <v>0.31819999999999998</v>
      </c>
      <c r="I3919" s="73">
        <v>45751</v>
      </c>
      <c r="J3919" s="73">
        <v>46481</v>
      </c>
      <c r="K3919" s="69">
        <v>2.72</v>
      </c>
      <c r="L3919" s="68" t="s">
        <v>2609</v>
      </c>
      <c r="M3919" s="71">
        <v>1.06E-2</v>
      </c>
      <c r="N3919" t="str">
        <f>_xll.IMDP("BND",D3919,$N$1,A3919)</f>
        <v>은행채</v>
      </c>
      <c r="O3919">
        <f t="shared" si="61"/>
        <v>4.8049799999999995E-3</v>
      </c>
    </row>
    <row r="3920" spans="1:15" x14ac:dyDescent="0.3">
      <c r="A3920" s="73">
        <v>46311</v>
      </c>
      <c r="B3920" s="67" t="s">
        <v>2090</v>
      </c>
      <c r="C3920" s="68" t="s">
        <v>2608</v>
      </c>
      <c r="D3920" s="68" t="s">
        <v>8569</v>
      </c>
      <c r="E3920" s="67" t="s">
        <v>8570</v>
      </c>
      <c r="F3920" s="69">
        <v>3.923</v>
      </c>
      <c r="G3920" s="70">
        <v>0.69499999999999995</v>
      </c>
      <c r="H3920" s="70">
        <v>0.65700000000000003</v>
      </c>
      <c r="I3920" s="73">
        <v>45841</v>
      </c>
      <c r="J3920" s="73">
        <v>46571</v>
      </c>
      <c r="K3920" s="69">
        <v>2.5299999999999998</v>
      </c>
      <c r="L3920" s="68" t="s">
        <v>2609</v>
      </c>
      <c r="M3920" s="71">
        <v>1.06E-2</v>
      </c>
      <c r="N3920" t="str">
        <f>_xll.IMDP("BND",D3920,$N$1,A3920)</f>
        <v>은행채</v>
      </c>
      <c r="O3920">
        <f t="shared" si="61"/>
        <v>7.3669999999999994E-3</v>
      </c>
    </row>
    <row r="3921" spans="1:15" x14ac:dyDescent="0.3">
      <c r="A3921" s="73">
        <v>46311</v>
      </c>
      <c r="B3921" s="67" t="s">
        <v>2090</v>
      </c>
      <c r="C3921" s="68" t="s">
        <v>2608</v>
      </c>
      <c r="D3921" s="68" t="s">
        <v>8571</v>
      </c>
      <c r="E3921" s="67" t="s">
        <v>8572</v>
      </c>
      <c r="F3921" s="69">
        <v>4.05</v>
      </c>
      <c r="G3921" s="70">
        <v>1.2596000000000001</v>
      </c>
      <c r="H3921" s="70">
        <v>1.9192</v>
      </c>
      <c r="I3921" s="73">
        <v>45874</v>
      </c>
      <c r="J3921" s="73">
        <v>46788</v>
      </c>
      <c r="K3921" s="69">
        <v>2.5499999999999998</v>
      </c>
      <c r="L3921" s="68" t="s">
        <v>2609</v>
      </c>
      <c r="M3921" s="71">
        <v>2.7000000000000001E-3</v>
      </c>
      <c r="N3921" t="str">
        <f>_xll.IMDP("BND",D3921,$N$1,A3921)</f>
        <v>은행채</v>
      </c>
      <c r="O3921">
        <f t="shared" si="61"/>
        <v>3.4009200000000004E-3</v>
      </c>
    </row>
    <row r="3922" spans="1:15" x14ac:dyDescent="0.3">
      <c r="A3922" s="73">
        <v>46311</v>
      </c>
      <c r="B3922" s="67" t="s">
        <v>2090</v>
      </c>
      <c r="C3922" s="68" t="s">
        <v>2608</v>
      </c>
      <c r="D3922" s="68" t="s">
        <v>8573</v>
      </c>
      <c r="E3922" s="67" t="s">
        <v>8574</v>
      </c>
      <c r="F3922" s="69">
        <v>3.5649999999999999</v>
      </c>
      <c r="G3922" s="70">
        <v>0.36330000000000001</v>
      </c>
      <c r="H3922" s="70">
        <v>0.22239999999999999</v>
      </c>
      <c r="I3922" s="73">
        <v>45901</v>
      </c>
      <c r="J3922" s="73">
        <v>46447</v>
      </c>
      <c r="K3922" s="69">
        <v>2.5299999999999998</v>
      </c>
      <c r="L3922" s="68" t="s">
        <v>2609</v>
      </c>
      <c r="M3922" s="71">
        <v>1.44E-2</v>
      </c>
      <c r="N3922" t="str">
        <f>_xll.IMDP("BND",D3922,$N$1,A3922)</f>
        <v>은행채</v>
      </c>
      <c r="O3922">
        <f t="shared" si="61"/>
        <v>5.2315199999999999E-3</v>
      </c>
    </row>
    <row r="3923" spans="1:15" x14ac:dyDescent="0.3">
      <c r="A3923" s="73">
        <v>46311</v>
      </c>
      <c r="B3923" s="67" t="s">
        <v>2090</v>
      </c>
      <c r="C3923" s="68" t="s">
        <v>2608</v>
      </c>
      <c r="D3923" s="68" t="s">
        <v>8575</v>
      </c>
      <c r="E3923" s="67" t="s">
        <v>8576</v>
      </c>
      <c r="F3923" s="69">
        <v>3.6930000000000001</v>
      </c>
      <c r="G3923" s="70">
        <v>0.44540000000000002</v>
      </c>
      <c r="H3923" s="70">
        <v>0.30909999999999999</v>
      </c>
      <c r="I3923" s="73">
        <v>45931</v>
      </c>
      <c r="J3923" s="73">
        <v>46478</v>
      </c>
      <c r="K3923" s="69">
        <v>2.6</v>
      </c>
      <c r="L3923" s="68" t="s">
        <v>2609</v>
      </c>
      <c r="M3923" s="71">
        <v>7.4000000000000003E-3</v>
      </c>
      <c r="N3923" t="str">
        <f>_xll.IMDP("BND",D3923,$N$1,A3923)</f>
        <v>은행채</v>
      </c>
      <c r="O3923">
        <f t="shared" si="61"/>
        <v>3.2959600000000001E-3</v>
      </c>
    </row>
    <row r="3924" spans="1:15" x14ac:dyDescent="0.3">
      <c r="A3924" s="73">
        <v>46311</v>
      </c>
      <c r="B3924" s="67" t="s">
        <v>2090</v>
      </c>
      <c r="C3924" s="68" t="s">
        <v>2608</v>
      </c>
      <c r="D3924" s="68" t="s">
        <v>8577</v>
      </c>
      <c r="E3924" s="67" t="s">
        <v>8578</v>
      </c>
      <c r="F3924" s="69">
        <v>4.0170000000000003</v>
      </c>
      <c r="G3924" s="70">
        <v>1.0209999999999999</v>
      </c>
      <c r="H3924" s="70">
        <v>1.3079000000000001</v>
      </c>
      <c r="I3924" s="73">
        <v>45967</v>
      </c>
      <c r="J3924" s="73">
        <v>46697</v>
      </c>
      <c r="K3924" s="69">
        <v>2.84</v>
      </c>
      <c r="L3924" s="68" t="s">
        <v>2609</v>
      </c>
      <c r="M3924" s="71">
        <v>1.7500000000000002E-2</v>
      </c>
      <c r="N3924" t="str">
        <f>_xll.IMDP("BND",D3924,$N$1,A3924)</f>
        <v>은행채</v>
      </c>
      <c r="O3924">
        <f t="shared" si="61"/>
        <v>1.7867500000000001E-2</v>
      </c>
    </row>
    <row r="3925" spans="1:15" x14ac:dyDescent="0.3">
      <c r="A3925" s="73">
        <v>46311</v>
      </c>
      <c r="B3925" s="67" t="s">
        <v>2090</v>
      </c>
      <c r="C3925" s="68" t="s">
        <v>2608</v>
      </c>
      <c r="D3925" s="68" t="s">
        <v>8579</v>
      </c>
      <c r="E3925" s="67" t="s">
        <v>8580</v>
      </c>
      <c r="F3925" s="69">
        <v>3.8460000000000001</v>
      </c>
      <c r="G3925" s="70">
        <v>0.60680000000000001</v>
      </c>
      <c r="H3925" s="70">
        <v>0.52070000000000005</v>
      </c>
      <c r="I3925" s="73">
        <v>45992</v>
      </c>
      <c r="J3925" s="73">
        <v>46539</v>
      </c>
      <c r="K3925" s="69">
        <v>2.94</v>
      </c>
      <c r="L3925" s="68" t="s">
        <v>2609</v>
      </c>
      <c r="M3925" s="71">
        <v>6.8999999999999999E-3</v>
      </c>
      <c r="N3925" t="str">
        <f>_xll.IMDP("BND",D3925,$N$1,A3925)</f>
        <v>은행채</v>
      </c>
      <c r="O3925">
        <f t="shared" si="61"/>
        <v>4.1869200000000002E-3</v>
      </c>
    </row>
    <row r="3926" spans="1:15" x14ac:dyDescent="0.3">
      <c r="A3926" s="73">
        <v>46311</v>
      </c>
      <c r="B3926" s="67" t="s">
        <v>2090</v>
      </c>
      <c r="C3926" s="68" t="s">
        <v>2608</v>
      </c>
      <c r="D3926" s="68" t="s">
        <v>8581</v>
      </c>
      <c r="E3926" s="67" t="s">
        <v>8582</v>
      </c>
      <c r="F3926" s="69">
        <v>3.4180000000000001</v>
      </c>
      <c r="G3926" s="70">
        <v>0.27300000000000002</v>
      </c>
      <c r="H3926" s="70">
        <v>0.14269999999999999</v>
      </c>
      <c r="I3926" s="73">
        <v>46051</v>
      </c>
      <c r="J3926" s="73">
        <v>46416</v>
      </c>
      <c r="K3926" s="69">
        <v>2.91</v>
      </c>
      <c r="L3926" s="68" t="s">
        <v>2609</v>
      </c>
      <c r="M3926" s="71">
        <v>9.7999999999999997E-3</v>
      </c>
      <c r="N3926" t="str">
        <f>_xll.IMDP("BND",D3926,$N$1,A3926)</f>
        <v>은행채</v>
      </c>
      <c r="O3926">
        <f t="shared" si="61"/>
        <v>2.6754000000000001E-3</v>
      </c>
    </row>
    <row r="3927" spans="1:15" x14ac:dyDescent="0.3">
      <c r="A3927" s="73">
        <v>46311</v>
      </c>
      <c r="B3927" s="67" t="s">
        <v>2090</v>
      </c>
      <c r="C3927" s="68" t="s">
        <v>2608</v>
      </c>
      <c r="D3927" s="68" t="s">
        <v>8583</v>
      </c>
      <c r="E3927" s="67" t="s">
        <v>8584</v>
      </c>
      <c r="F3927" s="69">
        <v>3.464</v>
      </c>
      <c r="G3927" s="70">
        <v>0.2918</v>
      </c>
      <c r="H3927" s="70">
        <v>0.15790000000000001</v>
      </c>
      <c r="I3927" s="73">
        <v>46058</v>
      </c>
      <c r="J3927" s="73">
        <v>46423</v>
      </c>
      <c r="K3927" s="69">
        <v>3</v>
      </c>
      <c r="L3927" s="68" t="s">
        <v>2609</v>
      </c>
      <c r="M3927" s="71">
        <v>6.1000000000000004E-3</v>
      </c>
      <c r="N3927" t="str">
        <f>_xll.IMDP("BND",D3927,$N$1,A3927)</f>
        <v>은행채</v>
      </c>
      <c r="O3927">
        <f t="shared" si="61"/>
        <v>1.7799800000000002E-3</v>
      </c>
    </row>
    <row r="3928" spans="1:15" x14ac:dyDescent="0.3">
      <c r="A3928" s="73">
        <v>46311</v>
      </c>
      <c r="B3928" s="67" t="s">
        <v>2090</v>
      </c>
      <c r="C3928" s="68" t="s">
        <v>2608</v>
      </c>
      <c r="D3928" s="68" t="s">
        <v>8585</v>
      </c>
      <c r="E3928" s="67" t="s">
        <v>8586</v>
      </c>
      <c r="F3928" s="69">
        <v>4.0629999999999997</v>
      </c>
      <c r="G3928" s="70">
        <v>1.331</v>
      </c>
      <c r="H3928" s="70">
        <v>2.1263000000000001</v>
      </c>
      <c r="I3928" s="73">
        <v>46084</v>
      </c>
      <c r="J3928" s="73">
        <v>46815</v>
      </c>
      <c r="K3928" s="69">
        <v>3.14</v>
      </c>
      <c r="L3928" s="68" t="s">
        <v>2609</v>
      </c>
      <c r="M3928" s="71">
        <v>9.1999999999999998E-3</v>
      </c>
      <c r="N3928" t="str">
        <f>_xll.IMDP("BND",D3928,$N$1,A3928)</f>
        <v>은행채</v>
      </c>
      <c r="O3928">
        <f t="shared" si="61"/>
        <v>1.2245199999999999E-2</v>
      </c>
    </row>
    <row r="3929" spans="1:15" x14ac:dyDescent="0.3">
      <c r="A3929" s="73">
        <v>46311</v>
      </c>
      <c r="B3929" s="67" t="s">
        <v>2090</v>
      </c>
      <c r="C3929" s="68" t="s">
        <v>2608</v>
      </c>
      <c r="D3929" s="68" t="s">
        <v>8587</v>
      </c>
      <c r="E3929" s="67" t="s">
        <v>8588</v>
      </c>
      <c r="F3929" s="69">
        <v>3.7229999999999999</v>
      </c>
      <c r="G3929" s="70">
        <v>0.46650000000000003</v>
      </c>
      <c r="H3929" s="70">
        <v>0.3337</v>
      </c>
      <c r="I3929" s="73">
        <v>46121</v>
      </c>
      <c r="J3929" s="73">
        <v>46486</v>
      </c>
      <c r="K3929" s="69">
        <v>3.14</v>
      </c>
      <c r="L3929" s="68" t="s">
        <v>2609</v>
      </c>
      <c r="M3929" s="71">
        <v>2.7799999999999998E-2</v>
      </c>
      <c r="N3929" t="str">
        <f>_xll.IMDP("BND",D3929,$N$1,A3929)</f>
        <v>은행채</v>
      </c>
      <c r="O3929">
        <f t="shared" si="61"/>
        <v>1.29687E-2</v>
      </c>
    </row>
    <row r="3930" spans="1:15" x14ac:dyDescent="0.3">
      <c r="A3930" s="73">
        <v>46311</v>
      </c>
      <c r="B3930" s="67" t="s">
        <v>2090</v>
      </c>
      <c r="C3930" s="68" t="s">
        <v>2608</v>
      </c>
      <c r="D3930" s="68" t="s">
        <v>14802</v>
      </c>
      <c r="E3930" s="67" t="s">
        <v>14803</v>
      </c>
      <c r="F3930" s="69">
        <v>4.1219999999999999</v>
      </c>
      <c r="G3930" s="70">
        <v>1.7267999999999999</v>
      </c>
      <c r="H3930" s="70">
        <v>3.4851999999999999</v>
      </c>
      <c r="I3930" s="73">
        <v>46244</v>
      </c>
      <c r="J3930" s="73">
        <v>46975</v>
      </c>
      <c r="K3930" s="69">
        <v>3.82</v>
      </c>
      <c r="L3930" s="68" t="s">
        <v>2609</v>
      </c>
      <c r="M3930" s="71">
        <v>2.3199999999999998E-2</v>
      </c>
      <c r="N3930" t="str">
        <f>_xll.IMDP("BND",D3930,$N$1,A3930)</f>
        <v>은행채</v>
      </c>
      <c r="O3930">
        <f t="shared" si="61"/>
        <v>4.0061759999999995E-2</v>
      </c>
    </row>
    <row r="3931" spans="1:15" x14ac:dyDescent="0.3">
      <c r="A3931" s="73">
        <v>46311</v>
      </c>
      <c r="B3931" s="67" t="s">
        <v>2090</v>
      </c>
      <c r="C3931" s="68" t="s">
        <v>2608</v>
      </c>
      <c r="D3931" s="68" t="s">
        <v>15207</v>
      </c>
      <c r="E3931" s="67" t="s">
        <v>15208</v>
      </c>
      <c r="F3931" s="69">
        <v>3.8490000000000002</v>
      </c>
      <c r="G3931" s="70">
        <v>0.60809999999999997</v>
      </c>
      <c r="H3931" s="70">
        <v>0.52310000000000001</v>
      </c>
      <c r="I3931" s="73">
        <v>46267</v>
      </c>
      <c r="J3931" s="73">
        <v>46540</v>
      </c>
      <c r="K3931" s="69">
        <v>3.76</v>
      </c>
      <c r="L3931" s="68" t="s">
        <v>2609</v>
      </c>
      <c r="M3931" s="71">
        <v>4.7000000000000002E-3</v>
      </c>
      <c r="N3931" t="str">
        <f>_xll.IMDP("BND",D3931,$N$1,A3931)</f>
        <v>은행채</v>
      </c>
      <c r="O3931">
        <f t="shared" si="61"/>
        <v>2.8580699999999999E-3</v>
      </c>
    </row>
    <row r="3932" spans="1:15" x14ac:dyDescent="0.3">
      <c r="A3932" s="73">
        <v>46311</v>
      </c>
      <c r="B3932" s="67" t="s">
        <v>2090</v>
      </c>
      <c r="C3932" s="68" t="s">
        <v>2608</v>
      </c>
      <c r="D3932" s="68" t="s">
        <v>15796</v>
      </c>
      <c r="E3932" s="67" t="s">
        <v>15797</v>
      </c>
      <c r="F3932" s="69">
        <v>4.0039999999999996</v>
      </c>
      <c r="G3932" s="70">
        <v>0.9264</v>
      </c>
      <c r="H3932" s="70">
        <v>1.0962000000000001</v>
      </c>
      <c r="I3932" s="73">
        <v>46296</v>
      </c>
      <c r="J3932" s="73">
        <v>46661</v>
      </c>
      <c r="K3932" s="69">
        <v>4.18</v>
      </c>
      <c r="L3932" s="68" t="s">
        <v>2609</v>
      </c>
      <c r="M3932" s="71">
        <v>9.2999999999999992E-3</v>
      </c>
      <c r="N3932" t="str">
        <f>_xll.IMDP("BND",D3932,$N$1,A3932)</f>
        <v>은행채</v>
      </c>
      <c r="O3932">
        <f t="shared" si="61"/>
        <v>8.6155199999999998E-3</v>
      </c>
    </row>
    <row r="3933" spans="1:15" x14ac:dyDescent="0.3">
      <c r="A3933" s="73">
        <v>46311</v>
      </c>
      <c r="B3933" s="67" t="s">
        <v>2090</v>
      </c>
      <c r="C3933" s="68" t="s">
        <v>2608</v>
      </c>
      <c r="D3933" s="68" t="s">
        <v>8589</v>
      </c>
      <c r="E3933" s="67" t="s">
        <v>8590</v>
      </c>
      <c r="F3933" s="69">
        <v>4.2119999999999997</v>
      </c>
      <c r="G3933" s="70">
        <v>2.7219000000000002</v>
      </c>
      <c r="H3933" s="70">
        <v>8.3139000000000003</v>
      </c>
      <c r="I3933" s="73">
        <v>45541</v>
      </c>
      <c r="J3933" s="73">
        <v>47367</v>
      </c>
      <c r="K3933" s="69">
        <v>3.24</v>
      </c>
      <c r="L3933" s="68" t="s">
        <v>2609</v>
      </c>
      <c r="M3933" s="71">
        <v>1.4E-2</v>
      </c>
      <c r="N3933" t="str">
        <f>_xll.IMDP("BND",D3933,$N$1,A3933)</f>
        <v>은행채</v>
      </c>
      <c r="O3933">
        <f t="shared" si="61"/>
        <v>3.8106600000000004E-2</v>
      </c>
    </row>
    <row r="3934" spans="1:15" x14ac:dyDescent="0.3">
      <c r="A3934" s="73">
        <v>46311</v>
      </c>
      <c r="B3934" s="67" t="s">
        <v>2090</v>
      </c>
      <c r="C3934" s="68" t="s">
        <v>2608</v>
      </c>
      <c r="D3934" s="68" t="s">
        <v>8591</v>
      </c>
      <c r="E3934" s="67" t="s">
        <v>8592</v>
      </c>
      <c r="F3934" s="69">
        <v>4.0060000000000002</v>
      </c>
      <c r="G3934" s="70">
        <v>0.95669999999999999</v>
      </c>
      <c r="H3934" s="70">
        <v>1.1588000000000001</v>
      </c>
      <c r="I3934" s="73">
        <v>45576</v>
      </c>
      <c r="J3934" s="73">
        <v>46671</v>
      </c>
      <c r="K3934" s="69">
        <v>3.22</v>
      </c>
      <c r="L3934" s="68" t="s">
        <v>2609</v>
      </c>
      <c r="M3934" s="71">
        <v>1.06E-2</v>
      </c>
      <c r="N3934" t="str">
        <f>_xll.IMDP("BND",D3934,$N$1,A3934)</f>
        <v>은행채</v>
      </c>
      <c r="O3934">
        <f t="shared" si="61"/>
        <v>1.0141020000000001E-2</v>
      </c>
    </row>
    <row r="3935" spans="1:15" x14ac:dyDescent="0.3">
      <c r="A3935" s="73">
        <v>46311</v>
      </c>
      <c r="B3935" s="67" t="s">
        <v>2090</v>
      </c>
      <c r="C3935" s="68" t="s">
        <v>2608</v>
      </c>
      <c r="D3935" s="68" t="s">
        <v>8593</v>
      </c>
      <c r="E3935" s="67" t="s">
        <v>8594</v>
      </c>
      <c r="F3935" s="69">
        <v>4.2220000000000004</v>
      </c>
      <c r="G3935" s="70">
        <v>2.8834</v>
      </c>
      <c r="H3935" s="70">
        <v>9.3267000000000007</v>
      </c>
      <c r="I3935" s="73">
        <v>45610</v>
      </c>
      <c r="J3935" s="73">
        <v>47436</v>
      </c>
      <c r="K3935" s="69">
        <v>3.28</v>
      </c>
      <c r="L3935" s="68" t="s">
        <v>2609</v>
      </c>
      <c r="M3935" s="71">
        <v>1.3599999999999999E-2</v>
      </c>
      <c r="N3935" t="str">
        <f>_xll.IMDP("BND",D3935,$N$1,A3935)</f>
        <v>은행채</v>
      </c>
      <c r="O3935">
        <f t="shared" si="61"/>
        <v>3.9214239999999997E-2</v>
      </c>
    </row>
    <row r="3936" spans="1:15" x14ac:dyDescent="0.3">
      <c r="A3936" s="73">
        <v>46311</v>
      </c>
      <c r="B3936" s="67" t="s">
        <v>2090</v>
      </c>
      <c r="C3936" s="68" t="s">
        <v>2608</v>
      </c>
      <c r="D3936" s="68" t="s">
        <v>8595</v>
      </c>
      <c r="E3936" s="67" t="s">
        <v>8596</v>
      </c>
      <c r="F3936" s="69">
        <v>3.6120000000000001</v>
      </c>
      <c r="G3936" s="70">
        <v>0.3931</v>
      </c>
      <c r="H3936" s="70">
        <v>0.25230000000000002</v>
      </c>
      <c r="I3936" s="73">
        <v>45728</v>
      </c>
      <c r="J3936" s="73">
        <v>46458</v>
      </c>
      <c r="K3936" s="69">
        <v>2.8</v>
      </c>
      <c r="L3936" s="68" t="s">
        <v>2609</v>
      </c>
      <c r="M3936" s="71">
        <v>3.2000000000000002E-3</v>
      </c>
      <c r="N3936" t="str">
        <f>_xll.IMDP("BND",D3936,$N$1,A3936)</f>
        <v>은행채</v>
      </c>
      <c r="O3936">
        <f t="shared" si="61"/>
        <v>1.25792E-3</v>
      </c>
    </row>
    <row r="3937" spans="1:15" x14ac:dyDescent="0.3">
      <c r="A3937" s="73">
        <v>46311</v>
      </c>
      <c r="B3937" s="67" t="s">
        <v>2090</v>
      </c>
      <c r="C3937" s="68" t="s">
        <v>2608</v>
      </c>
      <c r="D3937" s="68" t="s">
        <v>8597</v>
      </c>
      <c r="E3937" s="67" t="s">
        <v>8598</v>
      </c>
      <c r="F3937" s="69">
        <v>3.7309999999999999</v>
      </c>
      <c r="G3937" s="70">
        <v>0.48570000000000002</v>
      </c>
      <c r="H3937" s="70">
        <v>0.35659999999999997</v>
      </c>
      <c r="I3937" s="73">
        <v>45763</v>
      </c>
      <c r="J3937" s="73">
        <v>46493</v>
      </c>
      <c r="K3937" s="69">
        <v>2.59</v>
      </c>
      <c r="L3937" s="68" t="s">
        <v>2609</v>
      </c>
      <c r="M3937" s="71">
        <v>9.7000000000000003E-3</v>
      </c>
      <c r="N3937" t="str">
        <f>_xll.IMDP("BND",D3937,$N$1,A3937)</f>
        <v>은행채</v>
      </c>
      <c r="O3937">
        <f t="shared" si="61"/>
        <v>4.7112899999999999E-3</v>
      </c>
    </row>
    <row r="3938" spans="1:15" x14ac:dyDescent="0.3">
      <c r="A3938" s="73">
        <v>46311</v>
      </c>
      <c r="B3938" s="67" t="s">
        <v>2090</v>
      </c>
      <c r="C3938" s="68" t="s">
        <v>2608</v>
      </c>
      <c r="D3938" s="68" t="s">
        <v>8599</v>
      </c>
      <c r="E3938" s="67" t="s">
        <v>8600</v>
      </c>
      <c r="F3938" s="69">
        <v>3.7770000000000001</v>
      </c>
      <c r="G3938" s="70">
        <v>0.54449999999999998</v>
      </c>
      <c r="H3938" s="70">
        <v>0.43319999999999997</v>
      </c>
      <c r="I3938" s="73">
        <v>45785</v>
      </c>
      <c r="J3938" s="73">
        <v>46515</v>
      </c>
      <c r="K3938" s="69">
        <v>2.52</v>
      </c>
      <c r="L3938" s="68" t="s">
        <v>2609</v>
      </c>
      <c r="M3938" s="71">
        <v>1.5699999999999999E-2</v>
      </c>
      <c r="N3938" t="str">
        <f>_xll.IMDP("BND",D3938,$N$1,A3938)</f>
        <v>은행채</v>
      </c>
      <c r="O3938">
        <f t="shared" si="61"/>
        <v>8.5486499999999997E-3</v>
      </c>
    </row>
    <row r="3939" spans="1:15" x14ac:dyDescent="0.3">
      <c r="A3939" s="73">
        <v>46311</v>
      </c>
      <c r="B3939" s="67" t="s">
        <v>2090</v>
      </c>
      <c r="C3939" s="68" t="s">
        <v>2608</v>
      </c>
      <c r="D3939" s="68" t="s">
        <v>8601</v>
      </c>
      <c r="E3939" s="67" t="s">
        <v>8602</v>
      </c>
      <c r="F3939" s="69">
        <v>3.9319999999999999</v>
      </c>
      <c r="G3939" s="70">
        <v>0.70840000000000003</v>
      </c>
      <c r="H3939" s="70">
        <v>0.67910000000000004</v>
      </c>
      <c r="I3939" s="73">
        <v>45846</v>
      </c>
      <c r="J3939" s="73">
        <v>46576</v>
      </c>
      <c r="K3939" s="69">
        <v>2.5499999999999998</v>
      </c>
      <c r="L3939" s="68" t="s">
        <v>2609</v>
      </c>
      <c r="M3939" s="71">
        <v>1.3299999999999999E-2</v>
      </c>
      <c r="N3939" t="str">
        <f>_xll.IMDP("BND",D3939,$N$1,A3939)</f>
        <v>은행채</v>
      </c>
      <c r="O3939">
        <f t="shared" si="61"/>
        <v>9.4217199999999997E-3</v>
      </c>
    </row>
    <row r="3940" spans="1:15" x14ac:dyDescent="0.3">
      <c r="A3940" s="73">
        <v>46311</v>
      </c>
      <c r="B3940" s="67" t="s">
        <v>2090</v>
      </c>
      <c r="C3940" s="68" t="s">
        <v>2608</v>
      </c>
      <c r="D3940" s="68" t="s">
        <v>8603</v>
      </c>
      <c r="E3940" s="67" t="s">
        <v>8604</v>
      </c>
      <c r="F3940" s="69">
        <v>3.96</v>
      </c>
      <c r="G3940" s="70">
        <v>0.78439999999999999</v>
      </c>
      <c r="H3940" s="70">
        <v>0.81479999999999997</v>
      </c>
      <c r="I3940" s="73">
        <v>45876</v>
      </c>
      <c r="J3940" s="73">
        <v>46606</v>
      </c>
      <c r="K3940" s="69">
        <v>2.54</v>
      </c>
      <c r="L3940" s="68" t="s">
        <v>2609</v>
      </c>
      <c r="M3940" s="71">
        <v>5.1000000000000004E-3</v>
      </c>
      <c r="N3940" t="str">
        <f>_xll.IMDP("BND",D3940,$N$1,A3940)</f>
        <v>은행채</v>
      </c>
      <c r="O3940">
        <f t="shared" si="61"/>
        <v>4.0004400000000001E-3</v>
      </c>
    </row>
    <row r="3941" spans="1:15" x14ac:dyDescent="0.3">
      <c r="A3941" s="73">
        <v>46311</v>
      </c>
      <c r="B3941" s="67" t="s">
        <v>2090</v>
      </c>
      <c r="C3941" s="68" t="s">
        <v>2608</v>
      </c>
      <c r="D3941" s="68" t="s">
        <v>8605</v>
      </c>
      <c r="E3941" s="67" t="s">
        <v>8606</v>
      </c>
      <c r="F3941" s="69">
        <v>3.9809999999999999</v>
      </c>
      <c r="G3941" s="70">
        <v>0.85289999999999999</v>
      </c>
      <c r="H3941" s="70">
        <v>0.94379999999999997</v>
      </c>
      <c r="I3941" s="73">
        <v>45902</v>
      </c>
      <c r="J3941" s="73">
        <v>46632</v>
      </c>
      <c r="K3941" s="69">
        <v>2.5499999999999998</v>
      </c>
      <c r="L3941" s="68" t="s">
        <v>2609</v>
      </c>
      <c r="M3941" s="71">
        <v>1.01E-2</v>
      </c>
      <c r="N3941" t="str">
        <f>_xll.IMDP("BND",D3941,$N$1,A3941)</f>
        <v>은행채</v>
      </c>
      <c r="O3941">
        <f t="shared" si="61"/>
        <v>8.6142900000000001E-3</v>
      </c>
    </row>
    <row r="3942" spans="1:15" x14ac:dyDescent="0.3">
      <c r="A3942" s="73">
        <v>46311</v>
      </c>
      <c r="B3942" s="67" t="s">
        <v>2090</v>
      </c>
      <c r="C3942" s="68" t="s">
        <v>2608</v>
      </c>
      <c r="D3942" s="68" t="s">
        <v>8607</v>
      </c>
      <c r="E3942" s="67" t="s">
        <v>8608</v>
      </c>
      <c r="F3942" s="69">
        <v>3.726</v>
      </c>
      <c r="G3942" s="70">
        <v>0.47760000000000002</v>
      </c>
      <c r="H3942" s="70">
        <v>0.3468</v>
      </c>
      <c r="I3942" s="73">
        <v>45943</v>
      </c>
      <c r="J3942" s="73">
        <v>46490</v>
      </c>
      <c r="K3942" s="69">
        <v>2.61</v>
      </c>
      <c r="L3942" s="68" t="s">
        <v>2609</v>
      </c>
      <c r="M3942" s="71">
        <v>3.2000000000000002E-3</v>
      </c>
      <c r="N3942" t="str">
        <f>_xll.IMDP("BND",D3942,$N$1,A3942)</f>
        <v>은행채</v>
      </c>
      <c r="O3942">
        <f t="shared" si="61"/>
        <v>1.5283200000000001E-3</v>
      </c>
    </row>
    <row r="3943" spans="1:15" x14ac:dyDescent="0.3">
      <c r="A3943" s="73">
        <v>46311</v>
      </c>
      <c r="B3943" s="67" t="s">
        <v>2090</v>
      </c>
      <c r="C3943" s="68" t="s">
        <v>2608</v>
      </c>
      <c r="D3943" s="68" t="s">
        <v>8609</v>
      </c>
      <c r="E3943" s="67" t="s">
        <v>8610</v>
      </c>
      <c r="F3943" s="69">
        <v>3.9540000000000002</v>
      </c>
      <c r="G3943" s="70">
        <v>0.75829999999999997</v>
      </c>
      <c r="H3943" s="70">
        <v>0.76919999999999999</v>
      </c>
      <c r="I3943" s="73">
        <v>46051</v>
      </c>
      <c r="J3943" s="73">
        <v>46597</v>
      </c>
      <c r="K3943" s="69">
        <v>3.05</v>
      </c>
      <c r="L3943" s="68" t="s">
        <v>2609</v>
      </c>
      <c r="M3943" s="71">
        <v>3.7000000000000002E-3</v>
      </c>
      <c r="N3943" t="str">
        <f>_xll.IMDP("BND",D3943,$N$1,A3943)</f>
        <v>은행채</v>
      </c>
      <c r="O3943">
        <f t="shared" si="61"/>
        <v>2.8057099999999999E-3</v>
      </c>
    </row>
    <row r="3944" spans="1:15" x14ac:dyDescent="0.3">
      <c r="A3944" s="73">
        <v>46311</v>
      </c>
      <c r="B3944" s="67" t="s">
        <v>2090</v>
      </c>
      <c r="C3944" s="68" t="s">
        <v>2608</v>
      </c>
      <c r="D3944" s="68" t="s">
        <v>8611</v>
      </c>
      <c r="E3944" s="67" t="s">
        <v>8612</v>
      </c>
      <c r="F3944" s="69">
        <v>3.4809999999999999</v>
      </c>
      <c r="G3944" s="70">
        <v>0.30259999999999998</v>
      </c>
      <c r="H3944" s="70">
        <v>0.16700000000000001</v>
      </c>
      <c r="I3944" s="73">
        <v>46062</v>
      </c>
      <c r="J3944" s="73">
        <v>46427</v>
      </c>
      <c r="K3944" s="69">
        <v>3</v>
      </c>
      <c r="L3944" s="68" t="s">
        <v>2609</v>
      </c>
      <c r="M3944" s="71">
        <v>4.7000000000000002E-3</v>
      </c>
      <c r="N3944" t="str">
        <f>_xll.IMDP("BND",D3944,$N$1,A3944)</f>
        <v>은행채</v>
      </c>
      <c r="O3944">
        <f t="shared" si="61"/>
        <v>1.4222199999999999E-3</v>
      </c>
    </row>
    <row r="3945" spans="1:15" x14ac:dyDescent="0.3">
      <c r="A3945" s="73">
        <v>46311</v>
      </c>
      <c r="B3945" s="67" t="s">
        <v>2090</v>
      </c>
      <c r="C3945" s="68" t="s">
        <v>2608</v>
      </c>
      <c r="D3945" s="68" t="s">
        <v>8613</v>
      </c>
      <c r="E3945" s="67" t="s">
        <v>8614</v>
      </c>
      <c r="F3945" s="69">
        <v>4.0170000000000003</v>
      </c>
      <c r="G3945" s="70">
        <v>0.99590000000000001</v>
      </c>
      <c r="H3945" s="70">
        <v>1.2536</v>
      </c>
      <c r="I3945" s="73">
        <v>46141</v>
      </c>
      <c r="J3945" s="73">
        <v>46689</v>
      </c>
      <c r="K3945" s="69">
        <v>3.44</v>
      </c>
      <c r="L3945" s="68" t="s">
        <v>2609</v>
      </c>
      <c r="M3945" s="71">
        <v>1.11E-2</v>
      </c>
      <c r="N3945" t="str">
        <f>_xll.IMDP("BND",D3945,$N$1,A3945)</f>
        <v>은행채</v>
      </c>
      <c r="O3945">
        <f t="shared" si="61"/>
        <v>1.105449E-2</v>
      </c>
    </row>
    <row r="3946" spans="1:15" x14ac:dyDescent="0.3">
      <c r="A3946" s="73">
        <v>46311</v>
      </c>
      <c r="B3946" s="67" t="s">
        <v>2090</v>
      </c>
      <c r="C3946" s="68" t="s">
        <v>2608</v>
      </c>
      <c r="D3946" s="68" t="s">
        <v>15253</v>
      </c>
      <c r="E3946" s="67" t="s">
        <v>15254</v>
      </c>
      <c r="F3946" s="69">
        <v>3.8540000000000001</v>
      </c>
      <c r="G3946" s="70">
        <v>0.61339999999999995</v>
      </c>
      <c r="H3946" s="70">
        <v>0.53100000000000003</v>
      </c>
      <c r="I3946" s="73">
        <v>46269</v>
      </c>
      <c r="J3946" s="73">
        <v>46542</v>
      </c>
      <c r="K3946" s="69">
        <v>3.81</v>
      </c>
      <c r="L3946" s="68" t="s">
        <v>2609</v>
      </c>
      <c r="M3946" s="71">
        <v>2.1399999999999999E-2</v>
      </c>
      <c r="N3946" t="str">
        <f>_xll.IMDP("BND",D3946,$N$1,A3946)</f>
        <v>은행채</v>
      </c>
      <c r="O3946">
        <f t="shared" si="61"/>
        <v>1.3126759999999998E-2</v>
      </c>
    </row>
    <row r="3947" spans="1:15" x14ac:dyDescent="0.3">
      <c r="A3947" s="73">
        <v>46311</v>
      </c>
      <c r="B3947" s="67" t="s">
        <v>2090</v>
      </c>
      <c r="C3947" s="68" t="s">
        <v>2608</v>
      </c>
      <c r="D3947" s="68" t="s">
        <v>8615</v>
      </c>
      <c r="E3947" s="67" t="s">
        <v>8616</v>
      </c>
      <c r="F3947" s="69">
        <v>3.9870000000000001</v>
      </c>
      <c r="G3947" s="70">
        <v>0.87229999999999996</v>
      </c>
      <c r="H3947" s="70">
        <v>0.98350000000000004</v>
      </c>
      <c r="I3947" s="73">
        <v>45545</v>
      </c>
      <c r="J3947" s="73">
        <v>46640</v>
      </c>
      <c r="K3947" s="69">
        <v>3.18</v>
      </c>
      <c r="L3947" s="68" t="s">
        <v>2609</v>
      </c>
      <c r="M3947" s="71">
        <v>5.4999999999999997E-3</v>
      </c>
      <c r="N3947" t="str">
        <f>_xll.IMDP("BND",D3947,$N$1,A3947)</f>
        <v>은행채</v>
      </c>
      <c r="O3947">
        <f t="shared" si="61"/>
        <v>4.7976499999999997E-3</v>
      </c>
    </row>
    <row r="3948" spans="1:15" x14ac:dyDescent="0.3">
      <c r="A3948" s="73">
        <v>46311</v>
      </c>
      <c r="B3948" s="67" t="s">
        <v>2090</v>
      </c>
      <c r="C3948" s="68" t="s">
        <v>2608</v>
      </c>
      <c r="D3948" s="68" t="s">
        <v>8617</v>
      </c>
      <c r="E3948" s="67" t="s">
        <v>8618</v>
      </c>
      <c r="F3948" s="69">
        <v>4.2210000000000001</v>
      </c>
      <c r="G3948" s="70">
        <v>2.8220000000000001</v>
      </c>
      <c r="H3948" s="70">
        <v>8.9603999999999999</v>
      </c>
      <c r="I3948" s="73">
        <v>45587</v>
      </c>
      <c r="J3948" s="73">
        <v>47413</v>
      </c>
      <c r="K3948" s="69">
        <v>3.27</v>
      </c>
      <c r="L3948" s="68" t="s">
        <v>2609</v>
      </c>
      <c r="M3948" s="71">
        <v>1.3599999999999999E-2</v>
      </c>
      <c r="N3948" t="str">
        <f>_xll.IMDP("BND",D3948,$N$1,A3948)</f>
        <v>은행채</v>
      </c>
      <c r="O3948">
        <f t="shared" si="61"/>
        <v>3.8379200000000002E-2</v>
      </c>
    </row>
    <row r="3949" spans="1:15" x14ac:dyDescent="0.3">
      <c r="A3949" s="73">
        <v>46311</v>
      </c>
      <c r="B3949" s="67" t="s">
        <v>2090</v>
      </c>
      <c r="C3949" s="68" t="s">
        <v>2608</v>
      </c>
      <c r="D3949" s="68" t="s">
        <v>8619</v>
      </c>
      <c r="E3949" s="67" t="s">
        <v>8620</v>
      </c>
      <c r="F3949" s="69">
        <v>4.2220000000000004</v>
      </c>
      <c r="G3949" s="70">
        <v>2.9039999999999999</v>
      </c>
      <c r="H3949" s="70">
        <v>9.4474999999999998</v>
      </c>
      <c r="I3949" s="73">
        <v>45617</v>
      </c>
      <c r="J3949" s="73">
        <v>47443</v>
      </c>
      <c r="K3949" s="69">
        <v>3.24</v>
      </c>
      <c r="L3949" s="68" t="s">
        <v>2609</v>
      </c>
      <c r="M3949" s="71">
        <v>1.3599999999999999E-2</v>
      </c>
      <c r="N3949" t="str">
        <f>_xll.IMDP("BND",D3949,$N$1,A3949)</f>
        <v>은행채</v>
      </c>
      <c r="O3949">
        <f t="shared" si="61"/>
        <v>3.9494399999999999E-2</v>
      </c>
    </row>
    <row r="3950" spans="1:15" x14ac:dyDescent="0.3">
      <c r="A3950" s="73">
        <v>46311</v>
      </c>
      <c r="B3950" s="67" t="s">
        <v>2090</v>
      </c>
      <c r="C3950" s="68" t="s">
        <v>2608</v>
      </c>
      <c r="D3950" s="68" t="s">
        <v>8621</v>
      </c>
      <c r="E3950" s="67" t="s">
        <v>8622</v>
      </c>
      <c r="F3950" s="69">
        <v>4.008</v>
      </c>
      <c r="G3950" s="70">
        <v>0.96860000000000002</v>
      </c>
      <c r="H3950" s="70">
        <v>1.1975</v>
      </c>
      <c r="I3950" s="73">
        <v>45764</v>
      </c>
      <c r="J3950" s="73">
        <v>46677</v>
      </c>
      <c r="K3950" s="69">
        <v>2.61</v>
      </c>
      <c r="L3950" s="68" t="s">
        <v>2609</v>
      </c>
      <c r="M3950" s="71">
        <v>1.38E-2</v>
      </c>
      <c r="N3950" t="str">
        <f>_xll.IMDP("BND",D3950,$N$1,A3950)</f>
        <v>은행채</v>
      </c>
      <c r="O3950">
        <f t="shared" si="61"/>
        <v>1.3366680000000001E-2</v>
      </c>
    </row>
    <row r="3951" spans="1:15" x14ac:dyDescent="0.3">
      <c r="A3951" s="73">
        <v>46311</v>
      </c>
      <c r="B3951" s="67" t="s">
        <v>2090</v>
      </c>
      <c r="C3951" s="68" t="s">
        <v>2608</v>
      </c>
      <c r="D3951" s="68" t="s">
        <v>8623</v>
      </c>
      <c r="E3951" s="67" t="s">
        <v>8624</v>
      </c>
      <c r="F3951" s="69">
        <v>3.786</v>
      </c>
      <c r="G3951" s="70">
        <v>0.55520000000000003</v>
      </c>
      <c r="H3951" s="70">
        <v>0.44769999999999999</v>
      </c>
      <c r="I3951" s="73">
        <v>45789</v>
      </c>
      <c r="J3951" s="73">
        <v>46519</v>
      </c>
      <c r="K3951" s="69">
        <v>2.54</v>
      </c>
      <c r="L3951" s="68" t="s">
        <v>2609</v>
      </c>
      <c r="M3951" s="71">
        <v>9.7000000000000003E-3</v>
      </c>
      <c r="N3951" t="str">
        <f>_xll.IMDP("BND",D3951,$N$1,A3951)</f>
        <v>은행채</v>
      </c>
      <c r="O3951">
        <f t="shared" si="61"/>
        <v>5.38544E-3</v>
      </c>
    </row>
    <row r="3952" spans="1:15" x14ac:dyDescent="0.3">
      <c r="A3952" s="73">
        <v>46311</v>
      </c>
      <c r="B3952" s="67" t="s">
        <v>2090</v>
      </c>
      <c r="C3952" s="68" t="s">
        <v>2608</v>
      </c>
      <c r="D3952" s="68" t="s">
        <v>8625</v>
      </c>
      <c r="E3952" s="67" t="s">
        <v>8626</v>
      </c>
      <c r="F3952" s="69">
        <v>4.0529999999999999</v>
      </c>
      <c r="G3952" s="70">
        <v>1.2675000000000001</v>
      </c>
      <c r="H3952" s="70">
        <v>1.9414</v>
      </c>
      <c r="I3952" s="73">
        <v>45877</v>
      </c>
      <c r="J3952" s="73">
        <v>46791</v>
      </c>
      <c r="K3952" s="69">
        <v>2.56</v>
      </c>
      <c r="L3952" s="68" t="s">
        <v>2609</v>
      </c>
      <c r="M3952" s="71">
        <v>9.1000000000000004E-3</v>
      </c>
      <c r="N3952" t="str">
        <f>_xll.IMDP("BND",D3952,$N$1,A3952)</f>
        <v>은행채</v>
      </c>
      <c r="O3952">
        <f t="shared" si="61"/>
        <v>1.1534250000000001E-2</v>
      </c>
    </row>
    <row r="3953" spans="1:15" x14ac:dyDescent="0.3">
      <c r="A3953" s="73">
        <v>46311</v>
      </c>
      <c r="B3953" s="67" t="s">
        <v>2090</v>
      </c>
      <c r="C3953" s="68" t="s">
        <v>2608</v>
      </c>
      <c r="D3953" s="68" t="s">
        <v>8627</v>
      </c>
      <c r="E3953" s="67" t="s">
        <v>8628</v>
      </c>
      <c r="F3953" s="69">
        <v>3.7280000000000002</v>
      </c>
      <c r="G3953" s="70">
        <v>0.4803</v>
      </c>
      <c r="H3953" s="70">
        <v>0.35010000000000002</v>
      </c>
      <c r="I3953" s="73">
        <v>45944</v>
      </c>
      <c r="J3953" s="73">
        <v>46491</v>
      </c>
      <c r="K3953" s="69">
        <v>2.6</v>
      </c>
      <c r="L3953" s="68" t="s">
        <v>2609</v>
      </c>
      <c r="M3953" s="71">
        <v>6.0000000000000001E-3</v>
      </c>
      <c r="N3953" t="str">
        <f>_xll.IMDP("BND",D3953,$N$1,A3953)</f>
        <v>은행채</v>
      </c>
      <c r="O3953">
        <f t="shared" si="61"/>
        <v>2.8817999999999999E-3</v>
      </c>
    </row>
    <row r="3954" spans="1:15" x14ac:dyDescent="0.3">
      <c r="A3954" s="73">
        <v>46311</v>
      </c>
      <c r="B3954" s="67" t="s">
        <v>2090</v>
      </c>
      <c r="C3954" s="68" t="s">
        <v>2608</v>
      </c>
      <c r="D3954" s="68" t="s">
        <v>8629</v>
      </c>
      <c r="E3954" s="67" t="s">
        <v>8630</v>
      </c>
      <c r="F3954" s="69">
        <v>3.4969999999999999</v>
      </c>
      <c r="G3954" s="70">
        <v>0.31059999999999999</v>
      </c>
      <c r="H3954" s="70">
        <v>0.1739</v>
      </c>
      <c r="I3954" s="73">
        <v>46065</v>
      </c>
      <c r="J3954" s="73">
        <v>46430</v>
      </c>
      <c r="K3954" s="69">
        <v>3.01</v>
      </c>
      <c r="L3954" s="68" t="s">
        <v>2609</v>
      </c>
      <c r="M3954" s="71">
        <v>5.1000000000000004E-3</v>
      </c>
      <c r="N3954" t="str">
        <f>_xll.IMDP("BND",D3954,$N$1,A3954)</f>
        <v>은행채</v>
      </c>
      <c r="O3954">
        <f t="shared" si="61"/>
        <v>1.58406E-3</v>
      </c>
    </row>
    <row r="3955" spans="1:15" x14ac:dyDescent="0.3">
      <c r="A3955" s="73">
        <v>46311</v>
      </c>
      <c r="B3955" s="67" t="s">
        <v>2090</v>
      </c>
      <c r="C3955" s="68" t="s">
        <v>2608</v>
      </c>
      <c r="D3955" s="68" t="s">
        <v>15945</v>
      </c>
      <c r="E3955" s="67" t="s">
        <v>15946</v>
      </c>
      <c r="F3955" s="69">
        <v>3.9279999999999999</v>
      </c>
      <c r="G3955" s="70">
        <v>0.70040000000000002</v>
      </c>
      <c r="H3955" s="70">
        <v>0.66690000000000005</v>
      </c>
      <c r="I3955" s="73">
        <v>46301</v>
      </c>
      <c r="J3955" s="73">
        <v>46574</v>
      </c>
      <c r="K3955" s="69">
        <v>4</v>
      </c>
      <c r="L3955" s="68" t="s">
        <v>2609</v>
      </c>
      <c r="M3955" s="71">
        <v>3.2500000000000001E-2</v>
      </c>
      <c r="N3955" t="str">
        <f>_xll.IMDP("BND",D3955,$N$1,A3955)</f>
        <v>은행채</v>
      </c>
      <c r="O3955">
        <f t="shared" si="61"/>
        <v>2.2763000000000002E-2</v>
      </c>
    </row>
    <row r="3956" spans="1:15" x14ac:dyDescent="0.3">
      <c r="A3956" s="73">
        <v>46311</v>
      </c>
      <c r="B3956" s="67" t="s">
        <v>2090</v>
      </c>
      <c r="C3956" s="68" t="s">
        <v>2608</v>
      </c>
      <c r="D3956" s="68" t="s">
        <v>8631</v>
      </c>
      <c r="E3956" s="67" t="s">
        <v>8632</v>
      </c>
      <c r="F3956" s="69">
        <v>4.2210000000000001</v>
      </c>
      <c r="G3956" s="70">
        <v>2.823</v>
      </c>
      <c r="H3956" s="70">
        <v>8.9692000000000007</v>
      </c>
      <c r="I3956" s="73">
        <v>45588</v>
      </c>
      <c r="J3956" s="73">
        <v>47414</v>
      </c>
      <c r="K3956" s="69">
        <v>3.31</v>
      </c>
      <c r="L3956" s="68" t="s">
        <v>2609</v>
      </c>
      <c r="M3956" s="71">
        <v>1.18E-2</v>
      </c>
      <c r="N3956" t="str">
        <f>_xll.IMDP("BND",D3956,$N$1,A3956)</f>
        <v>은행채</v>
      </c>
      <c r="O3956">
        <f t="shared" si="61"/>
        <v>3.3311399999999998E-2</v>
      </c>
    </row>
    <row r="3957" spans="1:15" x14ac:dyDescent="0.3">
      <c r="A3957" s="73">
        <v>46311</v>
      </c>
      <c r="B3957" s="67" t="s">
        <v>2090</v>
      </c>
      <c r="C3957" s="68" t="s">
        <v>2608</v>
      </c>
      <c r="D3957" s="68" t="s">
        <v>8633</v>
      </c>
      <c r="E3957" s="67" t="s">
        <v>8634</v>
      </c>
      <c r="F3957" s="69">
        <v>4.1440000000000001</v>
      </c>
      <c r="G3957" s="70">
        <v>2.0091000000000001</v>
      </c>
      <c r="H3957" s="70">
        <v>4.6275000000000004</v>
      </c>
      <c r="I3957" s="73">
        <v>45621</v>
      </c>
      <c r="J3957" s="73">
        <v>47082</v>
      </c>
      <c r="K3957" s="69">
        <v>3.18</v>
      </c>
      <c r="L3957" s="68" t="s">
        <v>2609</v>
      </c>
      <c r="M3957" s="71">
        <v>1.37E-2</v>
      </c>
      <c r="N3957" t="str">
        <f>_xll.IMDP("BND",D3957,$N$1,A3957)</f>
        <v>은행채</v>
      </c>
      <c r="O3957">
        <f t="shared" si="61"/>
        <v>2.7524670000000001E-2</v>
      </c>
    </row>
    <row r="3958" spans="1:15" x14ac:dyDescent="0.3">
      <c r="A3958" s="73">
        <v>46311</v>
      </c>
      <c r="B3958" s="67" t="s">
        <v>2090</v>
      </c>
      <c r="C3958" s="68" t="s">
        <v>2608</v>
      </c>
      <c r="D3958" s="68" t="s">
        <v>659</v>
      </c>
      <c r="E3958" s="67" t="s">
        <v>661</v>
      </c>
      <c r="F3958" s="69">
        <v>4.069</v>
      </c>
      <c r="G3958" s="70">
        <v>1.3716999999999999</v>
      </c>
      <c r="H3958" s="70">
        <v>2.2441</v>
      </c>
      <c r="I3958" s="73">
        <v>45733</v>
      </c>
      <c r="J3958" s="73">
        <v>46829</v>
      </c>
      <c r="K3958" s="69">
        <v>2.84</v>
      </c>
      <c r="L3958" s="68" t="s">
        <v>2609</v>
      </c>
      <c r="M3958" s="71">
        <v>1.14E-2</v>
      </c>
      <c r="N3958" t="str">
        <f>_xll.IMDP("BND",D3958,$N$1,A3958)</f>
        <v>은행채</v>
      </c>
      <c r="O3958">
        <f t="shared" si="61"/>
        <v>1.5637379999999999E-2</v>
      </c>
    </row>
    <row r="3959" spans="1:15" x14ac:dyDescent="0.3">
      <c r="A3959" s="73">
        <v>46311</v>
      </c>
      <c r="B3959" s="67" t="s">
        <v>2090</v>
      </c>
      <c r="C3959" s="68" t="s">
        <v>2608</v>
      </c>
      <c r="D3959" s="68" t="s">
        <v>8635</v>
      </c>
      <c r="E3959" s="67" t="s">
        <v>8636</v>
      </c>
      <c r="F3959" s="69">
        <v>3.9319999999999999</v>
      </c>
      <c r="G3959" s="70">
        <v>0.71379999999999999</v>
      </c>
      <c r="H3959" s="70">
        <v>0.68810000000000004</v>
      </c>
      <c r="I3959" s="73">
        <v>45848</v>
      </c>
      <c r="J3959" s="73">
        <v>46578</v>
      </c>
      <c r="K3959" s="69">
        <v>2.5499999999999998</v>
      </c>
      <c r="L3959" s="68" t="s">
        <v>2609</v>
      </c>
      <c r="M3959" s="71">
        <v>8.3000000000000001E-3</v>
      </c>
      <c r="N3959" t="str">
        <f>_xll.IMDP("BND",D3959,$N$1,A3959)</f>
        <v>은행채</v>
      </c>
      <c r="O3959">
        <f t="shared" si="61"/>
        <v>5.9245399999999998E-3</v>
      </c>
    </row>
    <row r="3960" spans="1:15" x14ac:dyDescent="0.3">
      <c r="A3960" s="73">
        <v>46311</v>
      </c>
      <c r="B3960" s="67" t="s">
        <v>2090</v>
      </c>
      <c r="C3960" s="68" t="s">
        <v>2608</v>
      </c>
      <c r="D3960" s="68" t="s">
        <v>8637</v>
      </c>
      <c r="E3960" s="67" t="s">
        <v>8638</v>
      </c>
      <c r="F3960" s="69">
        <v>4.0549999999999997</v>
      </c>
      <c r="G3960" s="70">
        <v>1.2756000000000001</v>
      </c>
      <c r="H3960" s="70">
        <v>1.9639</v>
      </c>
      <c r="I3960" s="73">
        <v>45880</v>
      </c>
      <c r="J3960" s="73">
        <v>46794</v>
      </c>
      <c r="K3960" s="69">
        <v>2.56</v>
      </c>
      <c r="L3960" s="68" t="s">
        <v>2609</v>
      </c>
      <c r="M3960" s="71">
        <v>2.3E-3</v>
      </c>
      <c r="N3960" t="str">
        <f>_xll.IMDP("BND",D3960,$N$1,A3960)</f>
        <v>은행채</v>
      </c>
      <c r="O3960">
        <f t="shared" si="61"/>
        <v>2.9338800000000003E-3</v>
      </c>
    </row>
    <row r="3961" spans="1:15" x14ac:dyDescent="0.3">
      <c r="A3961" s="73">
        <v>46311</v>
      </c>
      <c r="B3961" s="67" t="s">
        <v>2090</v>
      </c>
      <c r="C3961" s="68" t="s">
        <v>2608</v>
      </c>
      <c r="D3961" s="68" t="s">
        <v>8639</v>
      </c>
      <c r="E3961" s="67" t="s">
        <v>8640</v>
      </c>
      <c r="F3961" s="69">
        <v>4.1319999999999997</v>
      </c>
      <c r="G3961" s="70">
        <v>1.8117000000000001</v>
      </c>
      <c r="H3961" s="70">
        <v>3.7850999999999999</v>
      </c>
      <c r="I3961" s="73">
        <v>45904</v>
      </c>
      <c r="J3961" s="73">
        <v>47000</v>
      </c>
      <c r="K3961" s="69">
        <v>2.63</v>
      </c>
      <c r="L3961" s="68" t="s">
        <v>2609</v>
      </c>
      <c r="M3961" s="71">
        <v>1.72E-2</v>
      </c>
      <c r="N3961" t="str">
        <f>_xll.IMDP("BND",D3961,$N$1,A3961)</f>
        <v>은행채</v>
      </c>
      <c r="O3961">
        <f t="shared" si="61"/>
        <v>3.1161240000000003E-2</v>
      </c>
    </row>
    <row r="3962" spans="1:15" x14ac:dyDescent="0.3">
      <c r="A3962" s="73">
        <v>46311</v>
      </c>
      <c r="B3962" s="67" t="s">
        <v>2090</v>
      </c>
      <c r="C3962" s="68" t="s">
        <v>2608</v>
      </c>
      <c r="D3962" s="68" t="s">
        <v>8641</v>
      </c>
      <c r="E3962" s="67" t="s">
        <v>8642</v>
      </c>
      <c r="F3962" s="69">
        <v>4.1390000000000002</v>
      </c>
      <c r="G3962" s="70">
        <v>1.9214</v>
      </c>
      <c r="H3962" s="70">
        <v>4.2493999999999996</v>
      </c>
      <c r="I3962" s="73">
        <v>45950</v>
      </c>
      <c r="J3962" s="73">
        <v>47046</v>
      </c>
      <c r="K3962" s="69">
        <v>2.74</v>
      </c>
      <c r="L3962" s="68" t="s">
        <v>2609</v>
      </c>
      <c r="M3962" s="71">
        <v>1.14E-2</v>
      </c>
      <c r="N3962" t="str">
        <f>_xll.IMDP("BND",D3962,$N$1,A3962)</f>
        <v>은행채</v>
      </c>
      <c r="O3962">
        <f t="shared" si="61"/>
        <v>2.190396E-2</v>
      </c>
    </row>
    <row r="3963" spans="1:15" x14ac:dyDescent="0.3">
      <c r="A3963" s="73">
        <v>46311</v>
      </c>
      <c r="B3963" s="67" t="s">
        <v>2090</v>
      </c>
      <c r="C3963" s="68" t="s">
        <v>2608</v>
      </c>
      <c r="D3963" s="68" t="s">
        <v>1865</v>
      </c>
      <c r="E3963" s="67" t="s">
        <v>1866</v>
      </c>
      <c r="F3963" s="69">
        <v>4.1420000000000003</v>
      </c>
      <c r="G3963" s="70">
        <v>1.9762</v>
      </c>
      <c r="H3963" s="70">
        <v>4.4855999999999998</v>
      </c>
      <c r="I3963" s="73">
        <v>45973</v>
      </c>
      <c r="J3963" s="73">
        <v>47069</v>
      </c>
      <c r="K3963" s="69">
        <v>3.08</v>
      </c>
      <c r="L3963" s="68" t="s">
        <v>2609</v>
      </c>
      <c r="M3963" s="71">
        <v>2.5100000000000001E-2</v>
      </c>
      <c r="N3963" t="str">
        <f>_xll.IMDP("BND",D3963,$N$1,A3963)</f>
        <v>은행채</v>
      </c>
      <c r="O3963">
        <f t="shared" si="61"/>
        <v>4.960262E-2</v>
      </c>
    </row>
    <row r="3964" spans="1:15" x14ac:dyDescent="0.3">
      <c r="A3964" s="73">
        <v>46311</v>
      </c>
      <c r="B3964" s="67" t="s">
        <v>2090</v>
      </c>
      <c r="C3964" s="68" t="s">
        <v>2608</v>
      </c>
      <c r="D3964" s="68" t="s">
        <v>1899</v>
      </c>
      <c r="E3964" s="67" t="s">
        <v>1900</v>
      </c>
      <c r="F3964" s="69">
        <v>4.1509999999999998</v>
      </c>
      <c r="G3964" s="70">
        <v>2.1949000000000001</v>
      </c>
      <c r="H3964" s="70">
        <v>5.5038</v>
      </c>
      <c r="I3964" s="73">
        <v>46065</v>
      </c>
      <c r="J3964" s="73">
        <v>47161</v>
      </c>
      <c r="K3964" s="69">
        <v>3.55</v>
      </c>
      <c r="L3964" s="68" t="s">
        <v>2609</v>
      </c>
      <c r="M3964" s="71">
        <v>1.29E-2</v>
      </c>
      <c r="N3964" t="str">
        <f>_xll.IMDP("BND",D3964,$N$1,A3964)</f>
        <v>은행채</v>
      </c>
      <c r="O3964">
        <f t="shared" si="61"/>
        <v>2.8314209999999999E-2</v>
      </c>
    </row>
    <row r="3965" spans="1:15" x14ac:dyDescent="0.3">
      <c r="A3965" s="73">
        <v>46311</v>
      </c>
      <c r="B3965" s="67" t="s">
        <v>2090</v>
      </c>
      <c r="C3965" s="68" t="s">
        <v>2608</v>
      </c>
      <c r="D3965" s="68" t="s">
        <v>8643</v>
      </c>
      <c r="E3965" s="67" t="s">
        <v>8644</v>
      </c>
      <c r="F3965" s="69">
        <v>3.7559999999999998</v>
      </c>
      <c r="G3965" s="70">
        <v>0.51919999999999999</v>
      </c>
      <c r="H3965" s="70">
        <v>0.40050000000000002</v>
      </c>
      <c r="I3965" s="73">
        <v>46142</v>
      </c>
      <c r="J3965" s="73">
        <v>46507</v>
      </c>
      <c r="K3965" s="69">
        <v>3.14</v>
      </c>
      <c r="L3965" s="68" t="s">
        <v>2609</v>
      </c>
      <c r="M3965" s="71">
        <v>4.1999999999999997E-3</v>
      </c>
      <c r="N3965" t="str">
        <f>_xll.IMDP("BND",D3965,$N$1,A3965)</f>
        <v>은행채</v>
      </c>
      <c r="O3965">
        <f t="shared" si="61"/>
        <v>2.1806399999999997E-3</v>
      </c>
    </row>
    <row r="3966" spans="1:15" x14ac:dyDescent="0.3">
      <c r="A3966" s="73">
        <v>46311</v>
      </c>
      <c r="B3966" s="67" t="s">
        <v>2090</v>
      </c>
      <c r="C3966" s="68" t="s">
        <v>2608</v>
      </c>
      <c r="D3966" s="68" t="s">
        <v>15058</v>
      </c>
      <c r="E3966" s="67" t="s">
        <v>15059</v>
      </c>
      <c r="F3966" s="69">
        <v>4.1319999999999997</v>
      </c>
      <c r="G3966" s="70">
        <v>1.7701</v>
      </c>
      <c r="H3966" s="70">
        <v>3.6501000000000001</v>
      </c>
      <c r="I3966" s="73">
        <v>46261</v>
      </c>
      <c r="J3966" s="73">
        <v>46992</v>
      </c>
      <c r="K3966" s="69">
        <v>3.97</v>
      </c>
      <c r="L3966" s="68" t="s">
        <v>2609</v>
      </c>
      <c r="M3966" s="71">
        <v>2.0899999999999998E-2</v>
      </c>
      <c r="N3966" t="str">
        <f>_xll.IMDP("BND",D3966,$N$1,A3966)</f>
        <v>은행채</v>
      </c>
      <c r="O3966">
        <f t="shared" si="61"/>
        <v>3.6995089999999994E-2</v>
      </c>
    </row>
    <row r="3967" spans="1:15" x14ac:dyDescent="0.3">
      <c r="A3967" s="73">
        <v>46311</v>
      </c>
      <c r="B3967" s="67" t="s">
        <v>2090</v>
      </c>
      <c r="C3967" s="68" t="s">
        <v>2608</v>
      </c>
      <c r="D3967" s="68" t="s">
        <v>15947</v>
      </c>
      <c r="E3967" s="67" t="s">
        <v>15948</v>
      </c>
      <c r="F3967" s="69">
        <v>4.0049999999999999</v>
      </c>
      <c r="G3967" s="70">
        <v>0.94579999999999997</v>
      </c>
      <c r="H3967" s="70">
        <v>1.137</v>
      </c>
      <c r="I3967" s="73">
        <v>46303</v>
      </c>
      <c r="J3967" s="73">
        <v>46668</v>
      </c>
      <c r="K3967" s="69">
        <v>4.0199999999999996</v>
      </c>
      <c r="L3967" s="68" t="s">
        <v>2609</v>
      </c>
      <c r="M3967" s="71">
        <v>7.4000000000000003E-3</v>
      </c>
      <c r="N3967" t="str">
        <f>_xll.IMDP("BND",D3967,$N$1,A3967)</f>
        <v>은행채</v>
      </c>
      <c r="O3967">
        <f t="shared" si="61"/>
        <v>6.9989200000000005E-3</v>
      </c>
    </row>
    <row r="3968" spans="1:15" x14ac:dyDescent="0.3">
      <c r="A3968" s="73">
        <v>46311</v>
      </c>
      <c r="B3968" s="67" t="s">
        <v>2090</v>
      </c>
      <c r="C3968" s="68" t="s">
        <v>2608</v>
      </c>
      <c r="D3968" s="68" t="s">
        <v>1879</v>
      </c>
      <c r="E3968" s="67" t="s">
        <v>1880</v>
      </c>
      <c r="F3968" s="69">
        <v>4.2140000000000004</v>
      </c>
      <c r="G3968" s="70">
        <v>2.7395999999999998</v>
      </c>
      <c r="H3968" s="70">
        <v>8.4129000000000005</v>
      </c>
      <c r="I3968" s="73">
        <v>45547</v>
      </c>
      <c r="J3968" s="73">
        <v>47373</v>
      </c>
      <c r="K3968" s="69">
        <v>3.2</v>
      </c>
      <c r="L3968" s="68" t="s">
        <v>2609</v>
      </c>
      <c r="M3968" s="71">
        <v>1.3599999999999999E-2</v>
      </c>
      <c r="N3968" t="str">
        <f>_xll.IMDP("BND",D3968,$N$1,A3968)</f>
        <v>은행채</v>
      </c>
      <c r="O3968">
        <f t="shared" si="61"/>
        <v>3.7258559999999996E-2</v>
      </c>
    </row>
    <row r="3969" spans="1:15" x14ac:dyDescent="0.3">
      <c r="A3969" s="73">
        <v>46311</v>
      </c>
      <c r="B3969" s="67" t="s">
        <v>2090</v>
      </c>
      <c r="C3969" s="68" t="s">
        <v>2608</v>
      </c>
      <c r="D3969" s="68" t="s">
        <v>8645</v>
      </c>
      <c r="E3969" s="67" t="s">
        <v>8646</v>
      </c>
      <c r="F3969" s="69">
        <v>4.2220000000000004</v>
      </c>
      <c r="G3969" s="70">
        <v>2.9336000000000002</v>
      </c>
      <c r="H3969" s="70">
        <v>9.6134000000000004</v>
      </c>
      <c r="I3969" s="73">
        <v>45625</v>
      </c>
      <c r="J3969" s="73">
        <v>47451</v>
      </c>
      <c r="K3969" s="69">
        <v>3.05</v>
      </c>
      <c r="L3969" s="68" t="s">
        <v>2609</v>
      </c>
      <c r="M3969" s="71">
        <v>9.9000000000000008E-3</v>
      </c>
      <c r="N3969" t="str">
        <f>_xll.IMDP("BND",D3969,$N$1,A3969)</f>
        <v>은행채</v>
      </c>
      <c r="O3969">
        <f t="shared" si="61"/>
        <v>2.9042640000000005E-2</v>
      </c>
    </row>
    <row r="3970" spans="1:15" x14ac:dyDescent="0.3">
      <c r="A3970" s="73">
        <v>46311</v>
      </c>
      <c r="B3970" s="67" t="s">
        <v>2090</v>
      </c>
      <c r="C3970" s="68" t="s">
        <v>2608</v>
      </c>
      <c r="D3970" s="68" t="s">
        <v>8647</v>
      </c>
      <c r="E3970" s="67" t="s">
        <v>8648</v>
      </c>
      <c r="F3970" s="69">
        <v>4.0819999999999999</v>
      </c>
      <c r="G3970" s="70">
        <v>1.4753000000000001</v>
      </c>
      <c r="H3970" s="70">
        <v>2.5769000000000002</v>
      </c>
      <c r="I3970" s="73">
        <v>45775</v>
      </c>
      <c r="J3970" s="73">
        <v>46871</v>
      </c>
      <c r="K3970" s="69">
        <v>2.6</v>
      </c>
      <c r="L3970" s="68" t="s">
        <v>2609</v>
      </c>
      <c r="M3970" s="71">
        <v>1.37E-2</v>
      </c>
      <c r="N3970" t="str">
        <f>_xll.IMDP("BND",D3970,$N$1,A3970)</f>
        <v>은행채</v>
      </c>
      <c r="O3970">
        <f t="shared" ref="O3970:O4033" si="62">M3970*G3970</f>
        <v>2.0211610000000001E-2</v>
      </c>
    </row>
    <row r="3971" spans="1:15" x14ac:dyDescent="0.3">
      <c r="A3971" s="73">
        <v>46311</v>
      </c>
      <c r="B3971" s="67" t="s">
        <v>2090</v>
      </c>
      <c r="C3971" s="68" t="s">
        <v>2608</v>
      </c>
      <c r="D3971" s="68" t="s">
        <v>8649</v>
      </c>
      <c r="E3971" s="67" t="s">
        <v>8650</v>
      </c>
      <c r="F3971" s="69">
        <v>3.8159999999999998</v>
      </c>
      <c r="G3971" s="70">
        <v>0.58479999999999999</v>
      </c>
      <c r="H3971" s="70">
        <v>0.48870000000000002</v>
      </c>
      <c r="I3971" s="73">
        <v>45800</v>
      </c>
      <c r="J3971" s="73">
        <v>46530</v>
      </c>
      <c r="K3971" s="69">
        <v>2.54</v>
      </c>
      <c r="L3971" s="68" t="s">
        <v>2609</v>
      </c>
      <c r="M3971" s="71">
        <v>9.1999999999999998E-3</v>
      </c>
      <c r="N3971" t="str">
        <f>_xll.IMDP("BND",D3971,$N$1,A3971)</f>
        <v>은행채</v>
      </c>
      <c r="O3971">
        <f t="shared" si="62"/>
        <v>5.3801600000000002E-3</v>
      </c>
    </row>
    <row r="3972" spans="1:15" x14ac:dyDescent="0.3">
      <c r="A3972" s="73">
        <v>46311</v>
      </c>
      <c r="B3972" s="67" t="s">
        <v>2090</v>
      </c>
      <c r="C3972" s="68" t="s">
        <v>2608</v>
      </c>
      <c r="D3972" s="68" t="s">
        <v>8651</v>
      </c>
      <c r="E3972" s="67" t="s">
        <v>8652</v>
      </c>
      <c r="F3972" s="69">
        <v>3.5619999999999998</v>
      </c>
      <c r="G3972" s="70">
        <v>0.3513</v>
      </c>
      <c r="H3972" s="70">
        <v>0.21079999999999999</v>
      </c>
      <c r="I3972" s="73">
        <v>45896</v>
      </c>
      <c r="J3972" s="73">
        <v>46445</v>
      </c>
      <c r="K3972" s="69">
        <v>2.5499999999999998</v>
      </c>
      <c r="L3972" s="68" t="s">
        <v>2609</v>
      </c>
      <c r="M3972" s="71">
        <v>2.3599999999999999E-2</v>
      </c>
      <c r="N3972" t="str">
        <f>_xll.IMDP("BND",D3972,$N$1,A3972)</f>
        <v>은행채</v>
      </c>
      <c r="O3972">
        <f t="shared" si="62"/>
        <v>8.2906799999999999E-3</v>
      </c>
    </row>
    <row r="3973" spans="1:15" x14ac:dyDescent="0.3">
      <c r="A3973" s="73">
        <v>46311</v>
      </c>
      <c r="B3973" s="67" t="s">
        <v>2090</v>
      </c>
      <c r="C3973" s="68" t="s">
        <v>2608</v>
      </c>
      <c r="D3973" s="68" t="s">
        <v>8653</v>
      </c>
      <c r="E3973" s="67" t="s">
        <v>8654</v>
      </c>
      <c r="F3973" s="69">
        <v>3.984</v>
      </c>
      <c r="G3973" s="70">
        <v>0.8609</v>
      </c>
      <c r="H3973" s="70">
        <v>0.9597</v>
      </c>
      <c r="I3973" s="73">
        <v>45905</v>
      </c>
      <c r="J3973" s="73">
        <v>46635</v>
      </c>
      <c r="K3973" s="69">
        <v>2.57</v>
      </c>
      <c r="L3973" s="68" t="s">
        <v>2609</v>
      </c>
      <c r="M3973" s="71">
        <v>4.5999999999999999E-3</v>
      </c>
      <c r="N3973" t="str">
        <f>_xll.IMDP("BND",D3973,$N$1,A3973)</f>
        <v>은행채</v>
      </c>
      <c r="O3973">
        <f t="shared" si="62"/>
        <v>3.96014E-3</v>
      </c>
    </row>
    <row r="3974" spans="1:15" x14ac:dyDescent="0.3">
      <c r="A3974" s="73">
        <v>46311</v>
      </c>
      <c r="B3974" s="67" t="s">
        <v>2090</v>
      </c>
      <c r="C3974" s="68" t="s">
        <v>2608</v>
      </c>
      <c r="D3974" s="68" t="s">
        <v>8655</v>
      </c>
      <c r="E3974" s="67" t="s">
        <v>8656</v>
      </c>
      <c r="F3974" s="69">
        <v>4.141</v>
      </c>
      <c r="G3974" s="70">
        <v>1.9268000000000001</v>
      </c>
      <c r="H3974" s="70">
        <v>4.2713999999999999</v>
      </c>
      <c r="I3974" s="73">
        <v>45952</v>
      </c>
      <c r="J3974" s="73">
        <v>47048</v>
      </c>
      <c r="K3974" s="69">
        <v>2.74</v>
      </c>
      <c r="L3974" s="68" t="s">
        <v>2609</v>
      </c>
      <c r="M3974" s="71">
        <v>1.09E-2</v>
      </c>
      <c r="N3974" t="str">
        <f>_xll.IMDP("BND",D3974,$N$1,A3974)</f>
        <v>은행채</v>
      </c>
      <c r="O3974">
        <f t="shared" si="62"/>
        <v>2.1002119999999999E-2</v>
      </c>
    </row>
    <row r="3975" spans="1:15" x14ac:dyDescent="0.3">
      <c r="A3975" s="73">
        <v>46311</v>
      </c>
      <c r="B3975" s="67" t="s">
        <v>2090</v>
      </c>
      <c r="C3975" s="68" t="s">
        <v>2608</v>
      </c>
      <c r="D3975" s="68" t="s">
        <v>8657</v>
      </c>
      <c r="E3975" s="67" t="s">
        <v>8658</v>
      </c>
      <c r="F3975" s="69">
        <v>3.968</v>
      </c>
      <c r="G3975" s="70">
        <v>0.81440000000000001</v>
      </c>
      <c r="H3975" s="70">
        <v>0.87139999999999995</v>
      </c>
      <c r="I3975" s="73">
        <v>46072</v>
      </c>
      <c r="J3975" s="73">
        <v>46618</v>
      </c>
      <c r="K3975" s="69">
        <v>3.17</v>
      </c>
      <c r="L3975" s="68" t="s">
        <v>2609</v>
      </c>
      <c r="M3975" s="71">
        <v>1.5699999999999999E-2</v>
      </c>
      <c r="N3975" t="str">
        <f>_xll.IMDP("BND",D3975,$N$1,A3975)</f>
        <v>은행채</v>
      </c>
      <c r="O3975">
        <f t="shared" si="62"/>
        <v>1.2786079999999998E-2</v>
      </c>
    </row>
    <row r="3976" spans="1:15" x14ac:dyDescent="0.3">
      <c r="A3976" s="73">
        <v>46311</v>
      </c>
      <c r="B3976" s="67" t="s">
        <v>2090</v>
      </c>
      <c r="C3976" s="68" t="s">
        <v>2608</v>
      </c>
      <c r="D3976" s="68" t="s">
        <v>15309</v>
      </c>
      <c r="E3976" s="67" t="s">
        <v>15310</v>
      </c>
      <c r="F3976" s="69">
        <v>3.8639999999999999</v>
      </c>
      <c r="G3976" s="70">
        <v>0.62429999999999997</v>
      </c>
      <c r="H3976" s="70">
        <v>0.54710000000000003</v>
      </c>
      <c r="I3976" s="73">
        <v>46273</v>
      </c>
      <c r="J3976" s="73">
        <v>46546</v>
      </c>
      <c r="K3976" s="69">
        <v>3.82</v>
      </c>
      <c r="L3976" s="68" t="s">
        <v>2609</v>
      </c>
      <c r="M3976" s="71">
        <v>6.1000000000000004E-3</v>
      </c>
      <c r="N3976" t="str">
        <f>_xll.IMDP("BND",D3976,$N$1,A3976)</f>
        <v>은행채</v>
      </c>
      <c r="O3976">
        <f t="shared" si="62"/>
        <v>3.8082300000000001E-3</v>
      </c>
    </row>
    <row r="3977" spans="1:15" x14ac:dyDescent="0.3">
      <c r="A3977" s="73">
        <v>46311</v>
      </c>
      <c r="B3977" s="67" t="s">
        <v>2090</v>
      </c>
      <c r="C3977" s="68" t="s">
        <v>2608</v>
      </c>
      <c r="D3977" s="68" t="s">
        <v>1509</v>
      </c>
      <c r="E3977" s="67" t="s">
        <v>1511</v>
      </c>
      <c r="F3977" s="69">
        <v>4.2149999999999999</v>
      </c>
      <c r="G3977" s="70">
        <v>2.7616999999999998</v>
      </c>
      <c r="H3977" s="70">
        <v>8.5393000000000008</v>
      </c>
      <c r="I3977" s="73">
        <v>45555</v>
      </c>
      <c r="J3977" s="73">
        <v>47381</v>
      </c>
      <c r="K3977" s="69">
        <v>3.19</v>
      </c>
      <c r="L3977" s="68" t="s">
        <v>2609</v>
      </c>
      <c r="M3977" s="71">
        <v>9.9000000000000008E-3</v>
      </c>
      <c r="N3977" t="str">
        <f>_xll.IMDP("BND",D3977,$N$1,A3977)</f>
        <v>은행채</v>
      </c>
      <c r="O3977">
        <f t="shared" si="62"/>
        <v>2.734083E-2</v>
      </c>
    </row>
    <row r="3978" spans="1:15" x14ac:dyDescent="0.3">
      <c r="A3978" s="73">
        <v>46311</v>
      </c>
      <c r="B3978" s="67" t="s">
        <v>2090</v>
      </c>
      <c r="C3978" s="68" t="s">
        <v>2608</v>
      </c>
      <c r="D3978" s="68" t="s">
        <v>8659</v>
      </c>
      <c r="E3978" s="67" t="s">
        <v>8660</v>
      </c>
      <c r="F3978" s="69">
        <v>4.2210000000000001</v>
      </c>
      <c r="G3978" s="70">
        <v>2.8300999999999998</v>
      </c>
      <c r="H3978" s="70">
        <v>9.0078999999999994</v>
      </c>
      <c r="I3978" s="73">
        <v>45590</v>
      </c>
      <c r="J3978" s="73">
        <v>47416</v>
      </c>
      <c r="K3978" s="69">
        <v>3.27</v>
      </c>
      <c r="L3978" s="68" t="s">
        <v>2609</v>
      </c>
      <c r="M3978" s="71">
        <v>1.3599999999999999E-2</v>
      </c>
      <c r="N3978" t="str">
        <f>_xll.IMDP("BND",D3978,$N$1,A3978)</f>
        <v>은행채</v>
      </c>
      <c r="O3978">
        <f t="shared" si="62"/>
        <v>3.8489359999999993E-2</v>
      </c>
    </row>
    <row r="3979" spans="1:15" x14ac:dyDescent="0.3">
      <c r="A3979" s="73">
        <v>46311</v>
      </c>
      <c r="B3979" s="67" t="s">
        <v>2090</v>
      </c>
      <c r="C3979" s="68" t="s">
        <v>2608</v>
      </c>
      <c r="D3979" s="68" t="s">
        <v>8661</v>
      </c>
      <c r="E3979" s="67" t="s">
        <v>8662</v>
      </c>
      <c r="F3979" s="69">
        <v>3.7559999999999998</v>
      </c>
      <c r="G3979" s="70">
        <v>0.5202</v>
      </c>
      <c r="H3979" s="70">
        <v>0.40139999999999998</v>
      </c>
      <c r="I3979" s="73">
        <v>45777</v>
      </c>
      <c r="J3979" s="73">
        <v>46507</v>
      </c>
      <c r="K3979" s="69">
        <v>2.5499999999999998</v>
      </c>
      <c r="L3979" s="68" t="s">
        <v>2609</v>
      </c>
      <c r="M3979" s="71">
        <v>4.5999999999999999E-3</v>
      </c>
      <c r="N3979" t="str">
        <f>_xll.IMDP("BND",D3979,$N$1,A3979)</f>
        <v>은행채</v>
      </c>
      <c r="O3979">
        <f t="shared" si="62"/>
        <v>2.3929199999999998E-3</v>
      </c>
    </row>
    <row r="3980" spans="1:15" x14ac:dyDescent="0.3">
      <c r="A3980" s="73">
        <v>46311</v>
      </c>
      <c r="B3980" s="67" t="s">
        <v>2090</v>
      </c>
      <c r="C3980" s="68" t="s">
        <v>2608</v>
      </c>
      <c r="D3980" s="68" t="s">
        <v>8663</v>
      </c>
      <c r="E3980" s="67" t="s">
        <v>8664</v>
      </c>
      <c r="F3980" s="69">
        <v>3.8340000000000001</v>
      </c>
      <c r="G3980" s="70">
        <v>0.60089999999999999</v>
      </c>
      <c r="H3980" s="70">
        <v>0.51180000000000003</v>
      </c>
      <c r="I3980" s="73">
        <v>45806</v>
      </c>
      <c r="J3980" s="73">
        <v>46536</v>
      </c>
      <c r="K3980" s="69">
        <v>2.52</v>
      </c>
      <c r="L3980" s="68" t="s">
        <v>2609</v>
      </c>
      <c r="M3980" s="71">
        <v>6.0000000000000001E-3</v>
      </c>
      <c r="N3980" t="str">
        <f>_xll.IMDP("BND",D3980,$N$1,A3980)</f>
        <v>은행채</v>
      </c>
      <c r="O3980">
        <f t="shared" si="62"/>
        <v>3.6053999999999999E-3</v>
      </c>
    </row>
    <row r="3981" spans="1:15" x14ac:dyDescent="0.3">
      <c r="A3981" s="73">
        <v>46311</v>
      </c>
      <c r="B3981" s="67" t="s">
        <v>2090</v>
      </c>
      <c r="C3981" s="68" t="s">
        <v>2608</v>
      </c>
      <c r="D3981" s="68" t="s">
        <v>8665</v>
      </c>
      <c r="E3981" s="67" t="s">
        <v>8666</v>
      </c>
      <c r="F3981" s="69">
        <v>3.9390000000000001</v>
      </c>
      <c r="G3981" s="70">
        <v>0.72789999999999999</v>
      </c>
      <c r="H3981" s="70">
        <v>0.72</v>
      </c>
      <c r="I3981" s="73">
        <v>45855</v>
      </c>
      <c r="J3981" s="73">
        <v>46585</v>
      </c>
      <c r="K3981" s="69">
        <v>2.5499999999999998</v>
      </c>
      <c r="L3981" s="68" t="s">
        <v>2609</v>
      </c>
      <c r="M3981" s="71">
        <v>5.1000000000000004E-3</v>
      </c>
      <c r="N3981" t="str">
        <f>_xll.IMDP("BND",D3981,$N$1,A3981)</f>
        <v>은행채</v>
      </c>
      <c r="O3981">
        <f t="shared" si="62"/>
        <v>3.71229E-3</v>
      </c>
    </row>
    <row r="3982" spans="1:15" x14ac:dyDescent="0.3">
      <c r="A3982" s="73">
        <v>46311</v>
      </c>
      <c r="B3982" s="67" t="s">
        <v>2090</v>
      </c>
      <c r="C3982" s="68" t="s">
        <v>2608</v>
      </c>
      <c r="D3982" s="68" t="s">
        <v>8667</v>
      </c>
      <c r="E3982" s="67" t="s">
        <v>8668</v>
      </c>
      <c r="F3982" s="69">
        <v>3.9769999999999999</v>
      </c>
      <c r="G3982" s="70">
        <v>0.84079999999999999</v>
      </c>
      <c r="H3982" s="70">
        <v>0.9204</v>
      </c>
      <c r="I3982" s="73">
        <v>45897</v>
      </c>
      <c r="J3982" s="73">
        <v>46627</v>
      </c>
      <c r="K3982" s="69">
        <v>2.5499999999999998</v>
      </c>
      <c r="L3982" s="68" t="s">
        <v>2609</v>
      </c>
      <c r="M3982" s="71">
        <v>2.4799999999999999E-2</v>
      </c>
      <c r="N3982" t="str">
        <f>_xll.IMDP("BND",D3982,$N$1,A3982)</f>
        <v>은행채</v>
      </c>
      <c r="O3982">
        <f t="shared" si="62"/>
        <v>2.085184E-2</v>
      </c>
    </row>
    <row r="3983" spans="1:15" x14ac:dyDescent="0.3">
      <c r="A3983" s="73">
        <v>46311</v>
      </c>
      <c r="B3983" s="67" t="s">
        <v>2090</v>
      </c>
      <c r="C3983" s="68" t="s">
        <v>2608</v>
      </c>
      <c r="D3983" s="68" t="s">
        <v>8669</v>
      </c>
      <c r="E3983" s="67" t="s">
        <v>8670</v>
      </c>
      <c r="F3983" s="69">
        <v>4.0640000000000001</v>
      </c>
      <c r="G3983" s="70">
        <v>1.3492</v>
      </c>
      <c r="H3983" s="70">
        <v>2.1758000000000002</v>
      </c>
      <c r="I3983" s="73">
        <v>45908</v>
      </c>
      <c r="J3983" s="73">
        <v>46820</v>
      </c>
      <c r="K3983" s="69">
        <v>2.61</v>
      </c>
      <c r="L3983" s="68" t="s">
        <v>2609</v>
      </c>
      <c r="M3983" s="71">
        <v>4.5999999999999999E-3</v>
      </c>
      <c r="N3983" t="str">
        <f>_xll.IMDP("BND",D3983,$N$1,A3983)</f>
        <v>은행채</v>
      </c>
      <c r="O3983">
        <f t="shared" si="62"/>
        <v>6.2063199999999995E-3</v>
      </c>
    </row>
    <row r="3984" spans="1:15" x14ac:dyDescent="0.3">
      <c r="A3984" s="73">
        <v>46311</v>
      </c>
      <c r="B3984" s="67" t="s">
        <v>2090</v>
      </c>
      <c r="C3984" s="68" t="s">
        <v>2608</v>
      </c>
      <c r="D3984" s="68" t="s">
        <v>8671</v>
      </c>
      <c r="E3984" s="67" t="s">
        <v>8672</v>
      </c>
      <c r="F3984" s="69">
        <v>4.01</v>
      </c>
      <c r="G3984" s="70">
        <v>0.99509999999999998</v>
      </c>
      <c r="H3984" s="70">
        <v>1.2484999999999999</v>
      </c>
      <c r="I3984" s="73">
        <v>45957</v>
      </c>
      <c r="J3984" s="73">
        <v>46687</v>
      </c>
      <c r="K3984" s="69">
        <v>2.68</v>
      </c>
      <c r="L3984" s="68" t="s">
        <v>2609</v>
      </c>
      <c r="M3984" s="71">
        <v>5.1000000000000004E-3</v>
      </c>
      <c r="N3984" t="str">
        <f>_xll.IMDP("BND",D3984,$N$1,A3984)</f>
        <v>은행채</v>
      </c>
      <c r="O3984">
        <f t="shared" si="62"/>
        <v>5.0750100000000005E-3</v>
      </c>
    </row>
    <row r="3985" spans="1:15" x14ac:dyDescent="0.3">
      <c r="A3985" s="73">
        <v>46311</v>
      </c>
      <c r="B3985" s="67" t="s">
        <v>2090</v>
      </c>
      <c r="C3985" s="68" t="s">
        <v>2608</v>
      </c>
      <c r="D3985" s="68" t="s">
        <v>15949</v>
      </c>
      <c r="E3985" s="67" t="s">
        <v>15950</v>
      </c>
      <c r="F3985" s="69">
        <v>3.9350000000000001</v>
      </c>
      <c r="G3985" s="70">
        <v>0.71660000000000001</v>
      </c>
      <c r="H3985" s="70">
        <v>0.69379999999999997</v>
      </c>
      <c r="I3985" s="73">
        <v>46307</v>
      </c>
      <c r="J3985" s="73">
        <v>46580</v>
      </c>
      <c r="K3985" s="69">
        <v>3.97</v>
      </c>
      <c r="L3985" s="68" t="s">
        <v>2609</v>
      </c>
      <c r="M3985" s="71">
        <v>3.2500000000000001E-2</v>
      </c>
      <c r="N3985" t="str">
        <f>_xll.IMDP("BND",D3985,$N$1,A3985)</f>
        <v>은행채</v>
      </c>
      <c r="O3985">
        <f t="shared" si="62"/>
        <v>2.3289500000000001E-2</v>
      </c>
    </row>
    <row r="3986" spans="1:15" x14ac:dyDescent="0.3">
      <c r="A3986" s="73">
        <v>46311</v>
      </c>
      <c r="B3986" s="67" t="s">
        <v>2090</v>
      </c>
      <c r="C3986" s="68" t="s">
        <v>2608</v>
      </c>
      <c r="D3986" s="68" t="s">
        <v>8673</v>
      </c>
      <c r="E3986" s="67" t="s">
        <v>8674</v>
      </c>
      <c r="F3986" s="69">
        <v>4.1360000000000001</v>
      </c>
      <c r="G3986" s="70">
        <v>1.857</v>
      </c>
      <c r="H3986" s="70">
        <v>3.9727999999999999</v>
      </c>
      <c r="I3986" s="73">
        <v>45559</v>
      </c>
      <c r="J3986" s="73">
        <v>47020</v>
      </c>
      <c r="K3986" s="69">
        <v>3.19</v>
      </c>
      <c r="L3986" s="68" t="s">
        <v>2609</v>
      </c>
      <c r="M3986" s="71">
        <v>0.01</v>
      </c>
      <c r="N3986" t="str">
        <f>_xll.IMDP("BND",D3986,$N$1,A3986)</f>
        <v>은행채</v>
      </c>
      <c r="O3986">
        <f t="shared" si="62"/>
        <v>1.857E-2</v>
      </c>
    </row>
    <row r="3987" spans="1:15" x14ac:dyDescent="0.3">
      <c r="A3987" s="73">
        <v>46311</v>
      </c>
      <c r="B3987" s="67" t="s">
        <v>2090</v>
      </c>
      <c r="C3987" s="68" t="s">
        <v>2608</v>
      </c>
      <c r="D3987" s="68" t="s">
        <v>636</v>
      </c>
      <c r="E3987" s="67" t="s">
        <v>637</v>
      </c>
      <c r="F3987" s="69">
        <v>4.2210000000000001</v>
      </c>
      <c r="G3987" s="70">
        <v>2.8393999999999999</v>
      </c>
      <c r="H3987" s="70">
        <v>9.0609999999999999</v>
      </c>
      <c r="I3987" s="73">
        <v>45593</v>
      </c>
      <c r="J3987" s="73">
        <v>47419</v>
      </c>
      <c r="K3987" s="69">
        <v>3.24</v>
      </c>
      <c r="L3987" s="68" t="s">
        <v>2609</v>
      </c>
      <c r="M3987" s="71">
        <v>1.2200000000000001E-2</v>
      </c>
      <c r="N3987" t="str">
        <f>_xll.IMDP("BND",D3987,$N$1,A3987)</f>
        <v>은행채</v>
      </c>
      <c r="O3987">
        <f t="shared" si="62"/>
        <v>3.464068E-2</v>
      </c>
    </row>
    <row r="3988" spans="1:15" x14ac:dyDescent="0.3">
      <c r="A3988" s="73">
        <v>46311</v>
      </c>
      <c r="B3988" s="67" t="s">
        <v>2090</v>
      </c>
      <c r="C3988" s="68" t="s">
        <v>2608</v>
      </c>
      <c r="D3988" s="68" t="s">
        <v>8675</v>
      </c>
      <c r="E3988" s="67" t="s">
        <v>8676</v>
      </c>
      <c r="F3988" s="69">
        <v>3.9409999999999998</v>
      </c>
      <c r="G3988" s="70">
        <v>0.73060000000000003</v>
      </c>
      <c r="H3988" s="70">
        <v>0.72460000000000002</v>
      </c>
      <c r="I3988" s="73">
        <v>45856</v>
      </c>
      <c r="J3988" s="73">
        <v>46586</v>
      </c>
      <c r="K3988" s="69">
        <v>2.5499999999999998</v>
      </c>
      <c r="L3988" s="68" t="s">
        <v>2609</v>
      </c>
      <c r="M3988" s="71">
        <v>5.1000000000000004E-3</v>
      </c>
      <c r="N3988" t="str">
        <f>_xll.IMDP("BND",D3988,$N$1,A3988)</f>
        <v>은행채</v>
      </c>
      <c r="O3988">
        <f t="shared" si="62"/>
        <v>3.7260600000000002E-3</v>
      </c>
    </row>
    <row r="3989" spans="1:15" x14ac:dyDescent="0.3">
      <c r="A3989" s="73">
        <v>46311</v>
      </c>
      <c r="B3989" s="67" t="s">
        <v>2090</v>
      </c>
      <c r="C3989" s="68" t="s">
        <v>2608</v>
      </c>
      <c r="D3989" s="68" t="s">
        <v>8677</v>
      </c>
      <c r="E3989" s="67" t="s">
        <v>8678</v>
      </c>
      <c r="F3989" s="69">
        <v>3.9860000000000002</v>
      </c>
      <c r="G3989" s="70">
        <v>0.87180000000000002</v>
      </c>
      <c r="H3989" s="70">
        <v>0.98129999999999995</v>
      </c>
      <c r="I3989" s="73">
        <v>45909</v>
      </c>
      <c r="J3989" s="73">
        <v>46639</v>
      </c>
      <c r="K3989" s="69">
        <v>2.57</v>
      </c>
      <c r="L3989" s="68" t="s">
        <v>2609</v>
      </c>
      <c r="M3989" s="71">
        <v>9.1999999999999998E-3</v>
      </c>
      <c r="N3989" t="str">
        <f>_xll.IMDP("BND",D3989,$N$1,A3989)</f>
        <v>은행채</v>
      </c>
      <c r="O3989">
        <f t="shared" si="62"/>
        <v>8.0205599999999995E-3</v>
      </c>
    </row>
    <row r="3990" spans="1:15" x14ac:dyDescent="0.3">
      <c r="A3990" s="73">
        <v>46311</v>
      </c>
      <c r="B3990" s="67" t="s">
        <v>2090</v>
      </c>
      <c r="C3990" s="68" t="s">
        <v>2608</v>
      </c>
      <c r="D3990" s="68" t="s">
        <v>8679</v>
      </c>
      <c r="E3990" s="67" t="s">
        <v>8680</v>
      </c>
      <c r="F3990" s="69">
        <v>4.016</v>
      </c>
      <c r="G3990" s="70">
        <v>1.0002</v>
      </c>
      <c r="H3990" s="70">
        <v>1.2602</v>
      </c>
      <c r="I3990" s="73">
        <v>45959</v>
      </c>
      <c r="J3990" s="73">
        <v>46689</v>
      </c>
      <c r="K3990" s="69">
        <v>2.72</v>
      </c>
      <c r="L3990" s="68" t="s">
        <v>2609</v>
      </c>
      <c r="M3990" s="71">
        <v>1.0999999999999999E-2</v>
      </c>
      <c r="N3990" t="str">
        <f>_xll.IMDP("BND",D3990,$N$1,A3990)</f>
        <v>은행채</v>
      </c>
      <c r="O3990">
        <f t="shared" si="62"/>
        <v>1.1002199999999998E-2</v>
      </c>
    </row>
    <row r="3991" spans="1:15" x14ac:dyDescent="0.3">
      <c r="A3991" s="73">
        <v>46311</v>
      </c>
      <c r="B3991" s="67" t="s">
        <v>2090</v>
      </c>
      <c r="C3991" s="68" t="s">
        <v>2608</v>
      </c>
      <c r="D3991" s="68" t="s">
        <v>8681</v>
      </c>
      <c r="E3991" s="67" t="s">
        <v>8682</v>
      </c>
      <c r="F3991" s="69">
        <v>3.5510000000000002</v>
      </c>
      <c r="G3991" s="70">
        <v>0.34570000000000001</v>
      </c>
      <c r="H3991" s="70">
        <v>0.2056</v>
      </c>
      <c r="I3991" s="73">
        <v>46078</v>
      </c>
      <c r="J3991" s="73">
        <v>46443</v>
      </c>
      <c r="K3991" s="69">
        <v>2.9</v>
      </c>
      <c r="L3991" s="68" t="s">
        <v>2609</v>
      </c>
      <c r="M3991" s="71">
        <v>4.5999999999999999E-3</v>
      </c>
      <c r="N3991" t="str">
        <f>_xll.IMDP("BND",D3991,$N$1,A3991)</f>
        <v>은행채</v>
      </c>
      <c r="O3991">
        <f t="shared" si="62"/>
        <v>1.59022E-3</v>
      </c>
    </row>
    <row r="3992" spans="1:15" x14ac:dyDescent="0.3">
      <c r="A3992" s="73">
        <v>46311</v>
      </c>
      <c r="B3992" s="67" t="s">
        <v>2090</v>
      </c>
      <c r="C3992" s="68" t="s">
        <v>2608</v>
      </c>
      <c r="D3992" s="68" t="s">
        <v>8683</v>
      </c>
      <c r="E3992" s="67" t="s">
        <v>8684</v>
      </c>
      <c r="F3992" s="69">
        <v>3.9550000000000001</v>
      </c>
      <c r="G3992" s="70">
        <v>0.7631</v>
      </c>
      <c r="H3992" s="70">
        <v>0.77790000000000004</v>
      </c>
      <c r="I3992" s="73">
        <v>45504</v>
      </c>
      <c r="J3992" s="73">
        <v>46599</v>
      </c>
      <c r="K3992" s="69">
        <v>3.22</v>
      </c>
      <c r="L3992" s="68" t="s">
        <v>2609</v>
      </c>
      <c r="M3992" s="71">
        <v>7.0000000000000001E-3</v>
      </c>
      <c r="N3992" t="str">
        <f>_xll.IMDP("BND",D3992,$N$1,A3992)</f>
        <v>은행채</v>
      </c>
      <c r="O3992">
        <f t="shared" si="62"/>
        <v>5.3417000000000004E-3</v>
      </c>
    </row>
    <row r="3993" spans="1:15" x14ac:dyDescent="0.3">
      <c r="A3993" s="73">
        <v>46311</v>
      </c>
      <c r="B3993" s="67" t="s">
        <v>2090</v>
      </c>
      <c r="C3993" s="68" t="s">
        <v>2608</v>
      </c>
      <c r="D3993" s="68" t="s">
        <v>8685</v>
      </c>
      <c r="E3993" s="67" t="s">
        <v>8686</v>
      </c>
      <c r="F3993" s="69">
        <v>3.6659999999999999</v>
      </c>
      <c r="G3993" s="70">
        <v>0.42820000000000003</v>
      </c>
      <c r="H3993" s="70">
        <v>0.28989999999999999</v>
      </c>
      <c r="I3993" s="73">
        <v>45560</v>
      </c>
      <c r="J3993" s="73">
        <v>46471</v>
      </c>
      <c r="K3993" s="69">
        <v>3.17</v>
      </c>
      <c r="L3993" s="68" t="s">
        <v>2609</v>
      </c>
      <c r="M3993" s="71">
        <v>1.44E-2</v>
      </c>
      <c r="N3993" t="str">
        <f>_xll.IMDP("BND",D3993,$N$1,A3993)</f>
        <v>은행채</v>
      </c>
      <c r="O3993">
        <f t="shared" si="62"/>
        <v>6.16608E-3</v>
      </c>
    </row>
    <row r="3994" spans="1:15" x14ac:dyDescent="0.3">
      <c r="A3994" s="73">
        <v>46311</v>
      </c>
      <c r="B3994" s="67" t="s">
        <v>2090</v>
      </c>
      <c r="C3994" s="68" t="s">
        <v>2608</v>
      </c>
      <c r="D3994" s="68" t="s">
        <v>8687</v>
      </c>
      <c r="E3994" s="67" t="s">
        <v>8688</v>
      </c>
      <c r="F3994" s="69">
        <v>4.141</v>
      </c>
      <c r="G3994" s="70">
        <v>1.9468000000000001</v>
      </c>
      <c r="H3994" s="70">
        <v>4.3559000000000001</v>
      </c>
      <c r="I3994" s="73">
        <v>45960</v>
      </c>
      <c r="J3994" s="73">
        <v>47056</v>
      </c>
      <c r="K3994" s="69">
        <v>2.81</v>
      </c>
      <c r="L3994" s="68" t="s">
        <v>2609</v>
      </c>
      <c r="M3994" s="71">
        <v>7.7000000000000002E-3</v>
      </c>
      <c r="N3994" t="str">
        <f>_xll.IMDP("BND",D3994,$N$1,A3994)</f>
        <v>은행채</v>
      </c>
      <c r="O3994">
        <f t="shared" si="62"/>
        <v>1.4990360000000001E-2</v>
      </c>
    </row>
    <row r="3995" spans="1:15" x14ac:dyDescent="0.3">
      <c r="A3995" s="73">
        <v>46311</v>
      </c>
      <c r="B3995" s="67" t="s">
        <v>2090</v>
      </c>
      <c r="C3995" s="68" t="s">
        <v>2608</v>
      </c>
      <c r="D3995" s="68" t="s">
        <v>8689</v>
      </c>
      <c r="E3995" s="67" t="s">
        <v>8690</v>
      </c>
      <c r="F3995" s="69">
        <v>3.976</v>
      </c>
      <c r="G3995" s="70">
        <v>0.83069999999999999</v>
      </c>
      <c r="H3995" s="70">
        <v>0.9022</v>
      </c>
      <c r="I3995" s="73">
        <v>46078</v>
      </c>
      <c r="J3995" s="73">
        <v>46624</v>
      </c>
      <c r="K3995" s="69">
        <v>3.12</v>
      </c>
      <c r="L3995" s="68" t="s">
        <v>2609</v>
      </c>
      <c r="M3995" s="71">
        <v>1.5699999999999999E-2</v>
      </c>
      <c r="N3995" t="str">
        <f>_xll.IMDP("BND",D3995,$N$1,A3995)</f>
        <v>은행채</v>
      </c>
      <c r="O3995">
        <f t="shared" si="62"/>
        <v>1.3041989999999998E-2</v>
      </c>
    </row>
    <row r="3996" spans="1:15" x14ac:dyDescent="0.3">
      <c r="A3996" s="73">
        <v>46311</v>
      </c>
      <c r="B3996" s="67" t="s">
        <v>2090</v>
      </c>
      <c r="C3996" s="68" t="s">
        <v>2608</v>
      </c>
      <c r="D3996" s="68" t="s">
        <v>15549</v>
      </c>
      <c r="E3996" s="67" t="s">
        <v>15551</v>
      </c>
      <c r="F3996" s="69">
        <v>4.2309999999999999</v>
      </c>
      <c r="G3996" s="70">
        <v>2.7073999999999998</v>
      </c>
      <c r="H3996" s="70">
        <v>8.3028999999999993</v>
      </c>
      <c r="I3996" s="73">
        <v>46282</v>
      </c>
      <c r="J3996" s="73">
        <v>47378</v>
      </c>
      <c r="K3996" s="69">
        <v>4.5</v>
      </c>
      <c r="L3996" s="68" t="s">
        <v>2609</v>
      </c>
      <c r="M3996" s="71">
        <v>4.4499999999999998E-2</v>
      </c>
      <c r="N3996" t="str">
        <f>_xll.IMDP("BND",D3996,$N$1,A3996)</f>
        <v>은행채</v>
      </c>
      <c r="O3996">
        <f t="shared" si="62"/>
        <v>0.12047929999999998</v>
      </c>
    </row>
    <row r="3997" spans="1:15" x14ac:dyDescent="0.3">
      <c r="A3997" s="73">
        <v>46311</v>
      </c>
      <c r="B3997" s="67" t="s">
        <v>2090</v>
      </c>
      <c r="C3997" s="68" t="s">
        <v>2608</v>
      </c>
      <c r="D3997" s="68" t="s">
        <v>8691</v>
      </c>
      <c r="E3997" s="67" t="s">
        <v>8692</v>
      </c>
      <c r="F3997" s="69">
        <v>4.157</v>
      </c>
      <c r="G3997" s="70">
        <v>2.3237000000000001</v>
      </c>
      <c r="H3997" s="70">
        <v>6.1059000000000001</v>
      </c>
      <c r="I3997" s="73">
        <v>45561</v>
      </c>
      <c r="J3997" s="73">
        <v>47203</v>
      </c>
      <c r="K3997" s="69">
        <v>3.21</v>
      </c>
      <c r="L3997" s="68" t="s">
        <v>2609</v>
      </c>
      <c r="M3997" s="71">
        <v>0.01</v>
      </c>
      <c r="N3997" t="str">
        <f>_xll.IMDP("BND",D3997,$N$1,A3997)</f>
        <v>은행채</v>
      </c>
      <c r="O3997">
        <f t="shared" si="62"/>
        <v>2.3237000000000001E-2</v>
      </c>
    </row>
    <row r="3998" spans="1:15" x14ac:dyDescent="0.3">
      <c r="A3998" s="73">
        <v>46311</v>
      </c>
      <c r="B3998" s="67" t="s">
        <v>2090</v>
      </c>
      <c r="C3998" s="68" t="s">
        <v>2608</v>
      </c>
      <c r="D3998" s="68" t="s">
        <v>8693</v>
      </c>
      <c r="E3998" s="67" t="s">
        <v>8694</v>
      </c>
      <c r="F3998" s="69">
        <v>4.016</v>
      </c>
      <c r="G3998" s="70">
        <v>0.99990000000000001</v>
      </c>
      <c r="H3998" s="70">
        <v>1.2616000000000001</v>
      </c>
      <c r="I3998" s="73">
        <v>45595</v>
      </c>
      <c r="J3998" s="73">
        <v>46690</v>
      </c>
      <c r="K3998" s="69">
        <v>3.23</v>
      </c>
      <c r="L3998" s="68" t="s">
        <v>2609</v>
      </c>
      <c r="M3998" s="71">
        <v>1.1599999999999999E-2</v>
      </c>
      <c r="N3998" t="str">
        <f>_xll.IMDP("BND",D3998,$N$1,A3998)</f>
        <v>은행채</v>
      </c>
      <c r="O3998">
        <f t="shared" si="62"/>
        <v>1.1598839999999999E-2</v>
      </c>
    </row>
    <row r="3999" spans="1:15" x14ac:dyDescent="0.3">
      <c r="A3999" s="73">
        <v>46311</v>
      </c>
      <c r="B3999" s="67" t="s">
        <v>2090</v>
      </c>
      <c r="C3999" s="68" t="s">
        <v>2608</v>
      </c>
      <c r="D3999" s="68" t="s">
        <v>8695</v>
      </c>
      <c r="E3999" s="67" t="s">
        <v>8696</v>
      </c>
      <c r="F3999" s="69">
        <v>3.9470000000000001</v>
      </c>
      <c r="G3999" s="70">
        <v>0.74129999999999996</v>
      </c>
      <c r="H3999" s="70">
        <v>0.73839999999999995</v>
      </c>
      <c r="I3999" s="73">
        <v>45860</v>
      </c>
      <c r="J3999" s="73">
        <v>46590</v>
      </c>
      <c r="K3999" s="69">
        <v>2.56</v>
      </c>
      <c r="L3999" s="68" t="s">
        <v>2609</v>
      </c>
      <c r="M3999" s="71">
        <v>1.0200000000000001E-2</v>
      </c>
      <c r="N3999" t="str">
        <f>_xll.IMDP("BND",D3999,$N$1,A3999)</f>
        <v>은행채</v>
      </c>
      <c r="O3999">
        <f t="shared" si="62"/>
        <v>7.5612600000000002E-3</v>
      </c>
    </row>
    <row r="4000" spans="1:15" x14ac:dyDescent="0.3">
      <c r="A4000" s="73">
        <v>46311</v>
      </c>
      <c r="B4000" s="67" t="s">
        <v>2090</v>
      </c>
      <c r="C4000" s="68" t="s">
        <v>2608</v>
      </c>
      <c r="D4000" s="68" t="s">
        <v>8697</v>
      </c>
      <c r="E4000" s="67" t="s">
        <v>8698</v>
      </c>
      <c r="F4000" s="69">
        <v>3.61</v>
      </c>
      <c r="G4000" s="70">
        <v>0.39050000000000001</v>
      </c>
      <c r="H4000" s="70">
        <v>0.24959999999999999</v>
      </c>
      <c r="I4000" s="73">
        <v>45911</v>
      </c>
      <c r="J4000" s="73">
        <v>46457</v>
      </c>
      <c r="K4000" s="69">
        <v>2.5499999999999998</v>
      </c>
      <c r="L4000" s="68" t="s">
        <v>2609</v>
      </c>
      <c r="M4000" s="71">
        <v>4.5999999999999999E-3</v>
      </c>
      <c r="N4000" t="str">
        <f>_xll.IMDP("BND",D4000,$N$1,A4000)</f>
        <v>은행채</v>
      </c>
      <c r="O4000">
        <f t="shared" si="62"/>
        <v>1.7963E-3</v>
      </c>
    </row>
    <row r="4001" spans="1:15" x14ac:dyDescent="0.3">
      <c r="A4001" s="73">
        <v>46311</v>
      </c>
      <c r="B4001" s="67" t="s">
        <v>2090</v>
      </c>
      <c r="C4001" s="68" t="s">
        <v>2608</v>
      </c>
      <c r="D4001" s="68" t="s">
        <v>1462</v>
      </c>
      <c r="E4001" s="67" t="s">
        <v>1464</v>
      </c>
      <c r="F4001" s="69">
        <v>4.2169999999999996</v>
      </c>
      <c r="G4001" s="70">
        <v>2.7804000000000002</v>
      </c>
      <c r="H4001" s="70">
        <v>8.6478999999999999</v>
      </c>
      <c r="I4001" s="73">
        <v>45562</v>
      </c>
      <c r="J4001" s="73">
        <v>47388</v>
      </c>
      <c r="K4001" s="69">
        <v>3.2</v>
      </c>
      <c r="L4001" s="68" t="s">
        <v>2609</v>
      </c>
      <c r="M4001" s="71">
        <v>9.9000000000000008E-3</v>
      </c>
      <c r="N4001" t="str">
        <f>_xll.IMDP("BND",D4001,$N$1,A4001)</f>
        <v>은행채</v>
      </c>
      <c r="O4001">
        <f t="shared" si="62"/>
        <v>2.7525960000000006E-2</v>
      </c>
    </row>
    <row r="4002" spans="1:15" x14ac:dyDescent="0.3">
      <c r="A4002" s="73">
        <v>46311</v>
      </c>
      <c r="B4002" s="67" t="s">
        <v>2090</v>
      </c>
      <c r="C4002" s="68" t="s">
        <v>2608</v>
      </c>
      <c r="D4002" s="68" t="s">
        <v>8699</v>
      </c>
      <c r="E4002" s="67" t="s">
        <v>8700</v>
      </c>
      <c r="F4002" s="69">
        <v>4.1159999999999997</v>
      </c>
      <c r="G4002" s="70">
        <v>1.6971000000000001</v>
      </c>
      <c r="H4002" s="70">
        <v>3.3551000000000002</v>
      </c>
      <c r="I4002" s="73">
        <v>45861</v>
      </c>
      <c r="J4002" s="73">
        <v>46957</v>
      </c>
      <c r="K4002" s="69">
        <v>2.65</v>
      </c>
      <c r="L4002" s="68" t="s">
        <v>2609</v>
      </c>
      <c r="M4002" s="71">
        <v>5.8999999999999999E-3</v>
      </c>
      <c r="N4002" t="str">
        <f>_xll.IMDP("BND",D4002,$N$1,A4002)</f>
        <v>은행채</v>
      </c>
      <c r="O4002">
        <f t="shared" si="62"/>
        <v>1.001289E-2</v>
      </c>
    </row>
    <row r="4003" spans="1:15" x14ac:dyDescent="0.3">
      <c r="A4003" s="73">
        <v>46311</v>
      </c>
      <c r="B4003" s="67" t="s">
        <v>2090</v>
      </c>
      <c r="C4003" s="68" t="s">
        <v>2608</v>
      </c>
      <c r="D4003" s="68" t="s">
        <v>8701</v>
      </c>
      <c r="E4003" s="67" t="s">
        <v>8702</v>
      </c>
      <c r="F4003" s="69">
        <v>4</v>
      </c>
      <c r="G4003" s="70">
        <v>0.92689999999999995</v>
      </c>
      <c r="H4003" s="70">
        <v>1.0951</v>
      </c>
      <c r="I4003" s="73">
        <v>45565</v>
      </c>
      <c r="J4003" s="73">
        <v>46660</v>
      </c>
      <c r="K4003" s="69">
        <v>3.13</v>
      </c>
      <c r="L4003" s="68" t="s">
        <v>2609</v>
      </c>
      <c r="M4003" s="71">
        <v>5.4999999999999997E-3</v>
      </c>
      <c r="N4003" t="str">
        <f>_xll.IMDP("BND",D4003,$N$1,A4003)</f>
        <v>은행채</v>
      </c>
      <c r="O4003">
        <f t="shared" si="62"/>
        <v>5.0979499999999995E-3</v>
      </c>
    </row>
    <row r="4004" spans="1:15" x14ac:dyDescent="0.3">
      <c r="A4004" s="73">
        <v>46311</v>
      </c>
      <c r="B4004" s="67" t="s">
        <v>2090</v>
      </c>
      <c r="C4004" s="68" t="s">
        <v>2608</v>
      </c>
      <c r="D4004" s="68" t="s">
        <v>8703</v>
      </c>
      <c r="E4004" s="67" t="s">
        <v>8704</v>
      </c>
      <c r="F4004" s="69">
        <v>4.0439999999999996</v>
      </c>
      <c r="G4004" s="70">
        <v>1.2269000000000001</v>
      </c>
      <c r="H4004" s="70">
        <v>1.8302</v>
      </c>
      <c r="I4004" s="73">
        <v>45862</v>
      </c>
      <c r="J4004" s="73">
        <v>46776</v>
      </c>
      <c r="K4004" s="69">
        <v>2.6</v>
      </c>
      <c r="L4004" s="68" t="s">
        <v>2609</v>
      </c>
      <c r="M4004" s="71">
        <v>1.4200000000000001E-2</v>
      </c>
      <c r="N4004" t="str">
        <f>_xll.IMDP("BND",D4004,$N$1,A4004)</f>
        <v>은행채</v>
      </c>
      <c r="O4004">
        <f t="shared" si="62"/>
        <v>1.7421980000000004E-2</v>
      </c>
    </row>
    <row r="4005" spans="1:15" x14ac:dyDescent="0.3">
      <c r="A4005" s="73">
        <v>46311</v>
      </c>
      <c r="B4005" s="67" t="s">
        <v>2090</v>
      </c>
      <c r="C4005" s="68" t="s">
        <v>2608</v>
      </c>
      <c r="D4005" s="68" t="s">
        <v>8705</v>
      </c>
      <c r="E4005" s="67" t="s">
        <v>8706</v>
      </c>
      <c r="F4005" s="69">
        <v>3.6589999999999998</v>
      </c>
      <c r="G4005" s="70">
        <v>0.42309999999999998</v>
      </c>
      <c r="H4005" s="70">
        <v>0.28420000000000001</v>
      </c>
      <c r="I4005" s="73">
        <v>45923</v>
      </c>
      <c r="J4005" s="73">
        <v>46469</v>
      </c>
      <c r="K4005" s="69">
        <v>2.56</v>
      </c>
      <c r="L4005" s="68" t="s">
        <v>2609</v>
      </c>
      <c r="M4005" s="71">
        <v>9.1999999999999998E-3</v>
      </c>
      <c r="N4005" t="str">
        <f>_xll.IMDP("BND",D4005,$N$1,A4005)</f>
        <v>은행채</v>
      </c>
      <c r="O4005">
        <f t="shared" si="62"/>
        <v>3.8925199999999996E-3</v>
      </c>
    </row>
    <row r="4006" spans="1:15" x14ac:dyDescent="0.3">
      <c r="A4006" s="73">
        <v>46311</v>
      </c>
      <c r="B4006" s="67" t="s">
        <v>2090</v>
      </c>
      <c r="C4006" s="68" t="s">
        <v>2608</v>
      </c>
      <c r="D4006" s="68" t="s">
        <v>8707</v>
      </c>
      <c r="E4006" s="67" t="s">
        <v>8708</v>
      </c>
      <c r="F4006" s="69">
        <v>4.1180000000000003</v>
      </c>
      <c r="G4006" s="70">
        <v>1.7105999999999999</v>
      </c>
      <c r="H4006" s="70">
        <v>3.4043000000000001</v>
      </c>
      <c r="I4006" s="73">
        <v>45866</v>
      </c>
      <c r="J4006" s="73">
        <v>46962</v>
      </c>
      <c r="K4006" s="69">
        <v>2.65</v>
      </c>
      <c r="L4006" s="68" t="s">
        <v>2609</v>
      </c>
      <c r="M4006" s="71">
        <v>3.2000000000000002E-3</v>
      </c>
      <c r="N4006" t="str">
        <f>_xll.IMDP("BND",D4006,$N$1,A4006)</f>
        <v>은행채</v>
      </c>
      <c r="O4006">
        <f t="shared" si="62"/>
        <v>5.4739200000000002E-3</v>
      </c>
    </row>
    <row r="4007" spans="1:15" x14ac:dyDescent="0.3">
      <c r="A4007" s="73">
        <v>46311</v>
      </c>
      <c r="B4007" s="67" t="s">
        <v>2090</v>
      </c>
      <c r="C4007" s="68" t="s">
        <v>2608</v>
      </c>
      <c r="D4007" s="68" t="s">
        <v>8709</v>
      </c>
      <c r="E4007" s="67" t="s">
        <v>8710</v>
      </c>
      <c r="F4007" s="69">
        <v>4.0709999999999997</v>
      </c>
      <c r="G4007" s="70">
        <v>1.3927</v>
      </c>
      <c r="H4007" s="70">
        <v>2.3058000000000001</v>
      </c>
      <c r="I4007" s="73">
        <v>45924</v>
      </c>
      <c r="J4007" s="73">
        <v>46836</v>
      </c>
      <c r="K4007" s="69">
        <v>2.61</v>
      </c>
      <c r="L4007" s="68" t="s">
        <v>2609</v>
      </c>
      <c r="M4007" s="71">
        <v>6.4000000000000003E-3</v>
      </c>
      <c r="N4007" t="str">
        <f>_xll.IMDP("BND",D4007,$N$1,A4007)</f>
        <v>은행채</v>
      </c>
      <c r="O4007">
        <f t="shared" si="62"/>
        <v>8.9132800000000009E-3</v>
      </c>
    </row>
    <row r="4008" spans="1:15" x14ac:dyDescent="0.3">
      <c r="A4008" s="73">
        <v>46311</v>
      </c>
      <c r="B4008" s="67" t="s">
        <v>2090</v>
      </c>
      <c r="C4008" s="68" t="s">
        <v>2608</v>
      </c>
      <c r="D4008" s="68" t="s">
        <v>8711</v>
      </c>
      <c r="E4008" s="67" t="s">
        <v>8712</v>
      </c>
      <c r="F4008" s="69">
        <v>4.1189999999999998</v>
      </c>
      <c r="G4008" s="70">
        <v>1.7158</v>
      </c>
      <c r="H4008" s="70">
        <v>3.4236</v>
      </c>
      <c r="I4008" s="73">
        <v>45868</v>
      </c>
      <c r="J4008" s="73">
        <v>46964</v>
      </c>
      <c r="K4008" s="69">
        <v>2.66</v>
      </c>
      <c r="L4008" s="68" t="s">
        <v>2609</v>
      </c>
      <c r="M4008" s="71">
        <v>1.55E-2</v>
      </c>
      <c r="N4008" t="str">
        <f>_xll.IMDP("BND",D4008,$N$1,A4008)</f>
        <v>은행채</v>
      </c>
      <c r="O4008">
        <f t="shared" si="62"/>
        <v>2.6594900000000001E-2</v>
      </c>
    </row>
    <row r="4009" spans="1:15" x14ac:dyDescent="0.3">
      <c r="A4009" s="73">
        <v>46311</v>
      </c>
      <c r="B4009" s="67" t="s">
        <v>2090</v>
      </c>
      <c r="C4009" s="68" t="s">
        <v>2608</v>
      </c>
      <c r="D4009" s="68" t="s">
        <v>8713</v>
      </c>
      <c r="E4009" s="67" t="s">
        <v>8714</v>
      </c>
      <c r="F4009" s="69">
        <v>3.6669999999999998</v>
      </c>
      <c r="G4009" s="70">
        <v>0.42849999999999999</v>
      </c>
      <c r="H4009" s="70">
        <v>0.29020000000000001</v>
      </c>
      <c r="I4009" s="73">
        <v>45925</v>
      </c>
      <c r="J4009" s="73">
        <v>46471</v>
      </c>
      <c r="K4009" s="69">
        <v>2.58</v>
      </c>
      <c r="L4009" s="68" t="s">
        <v>2609</v>
      </c>
      <c r="M4009" s="71">
        <v>1.5699999999999999E-2</v>
      </c>
      <c r="N4009" t="str">
        <f>_xll.IMDP("BND",D4009,$N$1,A4009)</f>
        <v>은행채</v>
      </c>
      <c r="O4009">
        <f t="shared" si="62"/>
        <v>6.7274499999999994E-3</v>
      </c>
    </row>
    <row r="4010" spans="1:15" x14ac:dyDescent="0.3">
      <c r="A4010" s="73">
        <v>46311</v>
      </c>
      <c r="B4010" s="67" t="s">
        <v>2090</v>
      </c>
      <c r="C4010" s="68" t="s">
        <v>2608</v>
      </c>
      <c r="D4010" s="68" t="s">
        <v>8715</v>
      </c>
      <c r="E4010" s="67" t="s">
        <v>8716</v>
      </c>
      <c r="F4010" s="69">
        <v>4.0469999999999997</v>
      </c>
      <c r="G4010" s="70">
        <v>1.2459</v>
      </c>
      <c r="H4010" s="70">
        <v>1.8816999999999999</v>
      </c>
      <c r="I4010" s="73">
        <v>45869</v>
      </c>
      <c r="J4010" s="73">
        <v>46783</v>
      </c>
      <c r="K4010" s="69">
        <v>2.58</v>
      </c>
      <c r="L4010" s="68" t="s">
        <v>2609</v>
      </c>
      <c r="M4010" s="71">
        <v>2.7000000000000001E-3</v>
      </c>
      <c r="N4010" t="str">
        <f>_xll.IMDP("BND",D4010,$N$1,A4010)</f>
        <v>은행채</v>
      </c>
      <c r="O4010">
        <f t="shared" si="62"/>
        <v>3.3639300000000002E-3</v>
      </c>
    </row>
    <row r="4011" spans="1:15" x14ac:dyDescent="0.3">
      <c r="A4011" s="73">
        <v>46311</v>
      </c>
      <c r="B4011" s="67" t="s">
        <v>2090</v>
      </c>
      <c r="C4011" s="68" t="s">
        <v>2608</v>
      </c>
      <c r="D4011" s="68" t="s">
        <v>8717</v>
      </c>
      <c r="E4011" s="67" t="s">
        <v>8718</v>
      </c>
      <c r="F4011" s="69">
        <v>3.9969999999999999</v>
      </c>
      <c r="G4011" s="70">
        <v>0.91790000000000005</v>
      </c>
      <c r="H4011" s="70">
        <v>1.0751999999999999</v>
      </c>
      <c r="I4011" s="73">
        <v>45926</v>
      </c>
      <c r="J4011" s="73">
        <v>46656</v>
      </c>
      <c r="K4011" s="69">
        <v>2.61</v>
      </c>
      <c r="L4011" s="68" t="s">
        <v>2609</v>
      </c>
      <c r="M4011" s="71">
        <v>9.5999999999999992E-3</v>
      </c>
      <c r="N4011" t="str">
        <f>_xll.IMDP("BND",D4011,$N$1,A4011)</f>
        <v>은행채</v>
      </c>
      <c r="O4011">
        <f t="shared" si="62"/>
        <v>8.8118399999999996E-3</v>
      </c>
    </row>
    <row r="4012" spans="1:15" x14ac:dyDescent="0.3">
      <c r="A4012" s="73">
        <v>46311</v>
      </c>
      <c r="B4012" s="67" t="s">
        <v>2090</v>
      </c>
      <c r="C4012" s="68" t="s">
        <v>2608</v>
      </c>
      <c r="D4012" s="68" t="s">
        <v>8719</v>
      </c>
      <c r="E4012" s="67" t="s">
        <v>8720</v>
      </c>
      <c r="F4012" s="69">
        <v>4</v>
      </c>
      <c r="G4012" s="70">
        <v>0.92859999999999998</v>
      </c>
      <c r="H4012" s="70">
        <v>1.0976999999999999</v>
      </c>
      <c r="I4012" s="73">
        <v>45930</v>
      </c>
      <c r="J4012" s="73">
        <v>46660</v>
      </c>
      <c r="K4012" s="69">
        <v>2.66</v>
      </c>
      <c r="L4012" s="68" t="s">
        <v>2609</v>
      </c>
      <c r="M4012" s="71">
        <v>6.8999999999999999E-3</v>
      </c>
      <c r="N4012" t="str">
        <f>_xll.IMDP("BND",D4012,$N$1,A4012)</f>
        <v>은행채</v>
      </c>
      <c r="O4012">
        <f t="shared" si="62"/>
        <v>6.4073400000000001E-3</v>
      </c>
    </row>
    <row r="4013" spans="1:15" x14ac:dyDescent="0.3">
      <c r="A4013" s="73">
        <v>46311</v>
      </c>
      <c r="B4013" s="67" t="s">
        <v>2090</v>
      </c>
      <c r="C4013" s="68" t="s">
        <v>8258</v>
      </c>
      <c r="D4013" s="68" t="s">
        <v>8721</v>
      </c>
      <c r="E4013" s="67" t="s">
        <v>8722</v>
      </c>
      <c r="F4013" s="69">
        <v>4.1479999999999997</v>
      </c>
      <c r="G4013" s="70">
        <v>1.4770000000000001</v>
      </c>
      <c r="H4013" s="70">
        <v>2.5829</v>
      </c>
      <c r="I4013" s="73">
        <v>45776</v>
      </c>
      <c r="J4013" s="73">
        <v>46872</v>
      </c>
      <c r="K4013" s="69">
        <v>2.67</v>
      </c>
      <c r="L4013" s="68" t="s">
        <v>5494</v>
      </c>
      <c r="M4013" s="71">
        <v>4.5999999999999999E-3</v>
      </c>
      <c r="N4013" t="str">
        <f>_xll.IMDP("BND",D4013,$N$1,A4013)</f>
        <v>회사채(일반)</v>
      </c>
      <c r="O4013">
        <f t="shared" si="62"/>
        <v>6.7942000000000002E-3</v>
      </c>
    </row>
    <row r="4014" spans="1:15" x14ac:dyDescent="0.3">
      <c r="A4014" s="73">
        <v>46311</v>
      </c>
      <c r="B4014" s="67" t="s">
        <v>2090</v>
      </c>
      <c r="C4014" s="68" t="s">
        <v>8258</v>
      </c>
      <c r="D4014" s="68" t="s">
        <v>8723</v>
      </c>
      <c r="E4014" s="67" t="s">
        <v>8724</v>
      </c>
      <c r="F4014" s="69">
        <v>4.3380000000000001</v>
      </c>
      <c r="G4014" s="70">
        <v>2.8963999999999999</v>
      </c>
      <c r="H4014" s="70">
        <v>9.3007000000000009</v>
      </c>
      <c r="I4014" s="73">
        <v>43767</v>
      </c>
      <c r="J4014" s="73">
        <v>47420</v>
      </c>
      <c r="K4014" s="69">
        <v>1.99</v>
      </c>
      <c r="L4014" s="68" t="s">
        <v>5494</v>
      </c>
      <c r="M4014" s="71">
        <v>3.0000000000000001E-3</v>
      </c>
      <c r="N4014" t="str">
        <f>_xll.IMDP("BND",D4014,$N$1,A4014)</f>
        <v>회사채(일반)</v>
      </c>
      <c r="O4014">
        <f t="shared" si="62"/>
        <v>8.6891999999999994E-3</v>
      </c>
    </row>
    <row r="4015" spans="1:15" x14ac:dyDescent="0.3">
      <c r="A4015" s="73">
        <v>46311</v>
      </c>
      <c r="B4015" s="67" t="s">
        <v>2090</v>
      </c>
      <c r="C4015" s="68" t="s">
        <v>8258</v>
      </c>
      <c r="D4015" s="68" t="s">
        <v>8725</v>
      </c>
      <c r="E4015" s="67" t="s">
        <v>8726</v>
      </c>
      <c r="F4015" s="69">
        <v>4.1440000000000001</v>
      </c>
      <c r="G4015" s="70">
        <v>1.3184</v>
      </c>
      <c r="H4015" s="70">
        <v>2.0979999999999999</v>
      </c>
      <c r="I4015" s="73">
        <v>44987</v>
      </c>
      <c r="J4015" s="73">
        <v>46814</v>
      </c>
      <c r="K4015" s="69">
        <v>4.25</v>
      </c>
      <c r="L4015" s="68" t="s">
        <v>5494</v>
      </c>
      <c r="M4015" s="71">
        <v>3.3E-3</v>
      </c>
      <c r="N4015" t="str">
        <f>_xll.IMDP("BND",D4015,$N$1,A4015)</f>
        <v>회사채(일반)</v>
      </c>
      <c r="O4015">
        <f t="shared" si="62"/>
        <v>4.3507199999999998E-3</v>
      </c>
    </row>
    <row r="4016" spans="1:15" x14ac:dyDescent="0.3">
      <c r="A4016" s="73">
        <v>46311</v>
      </c>
      <c r="B4016" s="67" t="s">
        <v>2090</v>
      </c>
      <c r="C4016" s="68" t="s">
        <v>8258</v>
      </c>
      <c r="D4016" s="68" t="s">
        <v>8727</v>
      </c>
      <c r="E4016" s="67" t="s">
        <v>8728</v>
      </c>
      <c r="F4016" s="69">
        <v>4.07</v>
      </c>
      <c r="G4016" s="70">
        <v>0.67630000000000001</v>
      </c>
      <c r="H4016" s="70">
        <v>0.62739999999999996</v>
      </c>
      <c r="I4016" s="73">
        <v>45470</v>
      </c>
      <c r="J4016" s="73">
        <v>46565</v>
      </c>
      <c r="K4016" s="69">
        <v>3.41</v>
      </c>
      <c r="L4016" s="68" t="s">
        <v>5494</v>
      </c>
      <c r="M4016" s="71">
        <v>6.8999999999999999E-3</v>
      </c>
      <c r="N4016" t="str">
        <f>_xll.IMDP("BND",D4016,$N$1,A4016)</f>
        <v>회사채(일반)</v>
      </c>
      <c r="O4016">
        <f t="shared" si="62"/>
        <v>4.6664699999999998E-3</v>
      </c>
    </row>
    <row r="4017" spans="1:15" x14ac:dyDescent="0.3">
      <c r="A4017" s="73">
        <v>46311</v>
      </c>
      <c r="B4017" s="67" t="s">
        <v>2090</v>
      </c>
      <c r="C4017" s="68" t="s">
        <v>8258</v>
      </c>
      <c r="D4017" s="68" t="s">
        <v>8729</v>
      </c>
      <c r="E4017" s="67" t="s">
        <v>8730</v>
      </c>
      <c r="F4017" s="69">
        <v>4.343</v>
      </c>
      <c r="G4017" s="70">
        <v>3.3081</v>
      </c>
      <c r="H4017" s="70">
        <v>12.1676</v>
      </c>
      <c r="I4017" s="73">
        <v>45776</v>
      </c>
      <c r="J4017" s="73">
        <v>47602</v>
      </c>
      <c r="K4017" s="69">
        <v>2.8</v>
      </c>
      <c r="L4017" s="68" t="s">
        <v>5494</v>
      </c>
      <c r="M4017" s="71">
        <v>2.7000000000000001E-3</v>
      </c>
      <c r="N4017" t="str">
        <f>_xll.IMDP("BND",D4017,$N$1,A4017)</f>
        <v>회사채(일반)</v>
      </c>
      <c r="O4017">
        <f t="shared" si="62"/>
        <v>8.9318699999999997E-3</v>
      </c>
    </row>
    <row r="4018" spans="1:15" x14ac:dyDescent="0.3">
      <c r="A4018" s="73">
        <v>46311</v>
      </c>
      <c r="B4018" s="67" t="s">
        <v>2090</v>
      </c>
      <c r="C4018" s="68" t="s">
        <v>8258</v>
      </c>
      <c r="D4018" s="68" t="s">
        <v>8731</v>
      </c>
      <c r="E4018" s="67" t="s">
        <v>8732</v>
      </c>
      <c r="F4018" s="69">
        <v>4.2910000000000004</v>
      </c>
      <c r="G4018" s="70">
        <v>2.1852999999999998</v>
      </c>
      <c r="H4018" s="70">
        <v>5.4183000000000003</v>
      </c>
      <c r="I4018" s="73">
        <v>43494</v>
      </c>
      <c r="J4018" s="73">
        <v>47147</v>
      </c>
      <c r="K4018" s="69">
        <v>2.42</v>
      </c>
      <c r="L4018" s="68" t="s">
        <v>5494</v>
      </c>
      <c r="M4018" s="71">
        <v>1.03E-2</v>
      </c>
      <c r="N4018" t="str">
        <f>_xll.IMDP("BND",D4018,$N$1,A4018)</f>
        <v>회사채(일반)</v>
      </c>
      <c r="O4018">
        <f t="shared" si="62"/>
        <v>2.2508589999999998E-2</v>
      </c>
    </row>
    <row r="4019" spans="1:15" x14ac:dyDescent="0.3">
      <c r="A4019" s="73">
        <v>46311</v>
      </c>
      <c r="B4019" s="67" t="s">
        <v>2090</v>
      </c>
      <c r="C4019" s="68" t="s">
        <v>8258</v>
      </c>
      <c r="D4019" s="68" t="s">
        <v>8733</v>
      </c>
      <c r="E4019" s="67" t="s">
        <v>8734</v>
      </c>
      <c r="F4019" s="69">
        <v>3.6880000000000002</v>
      </c>
      <c r="G4019" s="70">
        <v>0.314</v>
      </c>
      <c r="H4019" s="70">
        <v>0.17660000000000001</v>
      </c>
      <c r="I4019" s="73">
        <v>43874</v>
      </c>
      <c r="J4019" s="73">
        <v>46431</v>
      </c>
      <c r="K4019" s="69">
        <v>1.7</v>
      </c>
      <c r="L4019" s="68" t="s">
        <v>5494</v>
      </c>
      <c r="M4019" s="71">
        <v>3.7000000000000002E-3</v>
      </c>
      <c r="N4019" t="str">
        <f>_xll.IMDP("BND",D4019,$N$1,A4019)</f>
        <v>회사채(일반)</v>
      </c>
      <c r="O4019">
        <f t="shared" si="62"/>
        <v>1.1618000000000002E-3</v>
      </c>
    </row>
    <row r="4020" spans="1:15" x14ac:dyDescent="0.3">
      <c r="A4020" s="73">
        <v>46311</v>
      </c>
      <c r="B4020" s="67" t="s">
        <v>2090</v>
      </c>
      <c r="C4020" s="68" t="s">
        <v>8258</v>
      </c>
      <c r="D4020" s="68" t="s">
        <v>8735</v>
      </c>
      <c r="E4020" s="67" t="s">
        <v>8736</v>
      </c>
      <c r="F4020" s="69">
        <v>4.3440000000000003</v>
      </c>
      <c r="G4020" s="70">
        <v>4.1186999999999996</v>
      </c>
      <c r="H4020" s="70">
        <v>18.548200000000001</v>
      </c>
      <c r="I4020" s="73">
        <v>44258</v>
      </c>
      <c r="J4020" s="73">
        <v>47910</v>
      </c>
      <c r="K4020" s="69">
        <v>2.14</v>
      </c>
      <c r="L4020" s="68" t="s">
        <v>5494</v>
      </c>
      <c r="M4020" s="71">
        <v>2.5000000000000001E-3</v>
      </c>
      <c r="N4020" t="str">
        <f>_xll.IMDP("BND",D4020,$N$1,A4020)</f>
        <v>회사채(일반)</v>
      </c>
      <c r="O4020">
        <f t="shared" si="62"/>
        <v>1.0296749999999999E-2</v>
      </c>
    </row>
    <row r="4021" spans="1:15" x14ac:dyDescent="0.3">
      <c r="A4021" s="73">
        <v>46311</v>
      </c>
      <c r="B4021" s="67" t="s">
        <v>2090</v>
      </c>
      <c r="C4021" s="68" t="s">
        <v>8258</v>
      </c>
      <c r="D4021" s="68" t="s">
        <v>8737</v>
      </c>
      <c r="E4021" s="67" t="s">
        <v>8738</v>
      </c>
      <c r="F4021" s="69">
        <v>4.3140000000000001</v>
      </c>
      <c r="G4021" s="70">
        <v>2.5474999999999999</v>
      </c>
      <c r="H4021" s="70">
        <v>7.3052000000000001</v>
      </c>
      <c r="I4021" s="73">
        <v>45470</v>
      </c>
      <c r="J4021" s="73">
        <v>47296</v>
      </c>
      <c r="K4021" s="69">
        <v>3.4</v>
      </c>
      <c r="L4021" s="68" t="s">
        <v>5494</v>
      </c>
      <c r="M4021" s="71">
        <v>2.3E-3</v>
      </c>
      <c r="N4021" t="str">
        <f>_xll.IMDP("BND",D4021,$N$1,A4021)</f>
        <v>회사채(일반)</v>
      </c>
      <c r="O4021">
        <f t="shared" si="62"/>
        <v>5.8592499999999999E-3</v>
      </c>
    </row>
    <row r="4022" spans="1:15" x14ac:dyDescent="0.3">
      <c r="A4022" s="73">
        <v>46311</v>
      </c>
      <c r="B4022" s="67" t="s">
        <v>2090</v>
      </c>
      <c r="C4022" s="68" t="s">
        <v>8258</v>
      </c>
      <c r="D4022" s="68" t="s">
        <v>8739</v>
      </c>
      <c r="E4022" s="67" t="s">
        <v>8740</v>
      </c>
      <c r="F4022" s="69">
        <v>4.3390000000000004</v>
      </c>
      <c r="G4022" s="70">
        <v>3.1764999999999999</v>
      </c>
      <c r="H4022" s="70">
        <v>11.1028</v>
      </c>
      <c r="I4022" s="73">
        <v>43874</v>
      </c>
      <c r="J4022" s="73">
        <v>47527</v>
      </c>
      <c r="K4022" s="69">
        <v>1.82</v>
      </c>
      <c r="L4022" s="68" t="s">
        <v>5494</v>
      </c>
      <c r="M4022" s="71">
        <v>5.5999999999999999E-3</v>
      </c>
      <c r="N4022" t="str">
        <f>_xll.IMDP("BND",D4022,$N$1,A4022)</f>
        <v>회사채(일반)</v>
      </c>
      <c r="O4022">
        <f t="shared" si="62"/>
        <v>1.7788399999999999E-2</v>
      </c>
    </row>
    <row r="4023" spans="1:15" x14ac:dyDescent="0.3">
      <c r="A4023" s="73">
        <v>46311</v>
      </c>
      <c r="B4023" s="67" t="s">
        <v>2090</v>
      </c>
      <c r="C4023" s="68" t="s">
        <v>8258</v>
      </c>
      <c r="D4023" s="68" t="s">
        <v>8741</v>
      </c>
      <c r="E4023" s="67" t="s">
        <v>8742</v>
      </c>
      <c r="F4023" s="69">
        <v>4.7389999999999999</v>
      </c>
      <c r="G4023" s="70">
        <v>8.2222000000000008</v>
      </c>
      <c r="H4023" s="70">
        <v>75.214799999999997</v>
      </c>
      <c r="I4023" s="73">
        <v>44258</v>
      </c>
      <c r="J4023" s="73">
        <v>49737</v>
      </c>
      <c r="K4023" s="69">
        <v>2.2599999999999998</v>
      </c>
      <c r="L4023" s="68" t="s">
        <v>5494</v>
      </c>
      <c r="M4023" s="71">
        <v>1.9E-3</v>
      </c>
      <c r="N4023" t="str">
        <f>_xll.IMDP("BND",D4023,$N$1,A4023)</f>
        <v>회사채(일반)</v>
      </c>
      <c r="O4023">
        <f t="shared" si="62"/>
        <v>1.5622180000000001E-2</v>
      </c>
    </row>
    <row r="4024" spans="1:15" x14ac:dyDescent="0.3">
      <c r="A4024" s="73">
        <v>46311</v>
      </c>
      <c r="B4024" s="67" t="s">
        <v>2090</v>
      </c>
      <c r="C4024" s="68" t="s">
        <v>8258</v>
      </c>
      <c r="D4024" s="68" t="s">
        <v>8743</v>
      </c>
      <c r="E4024" s="67" t="s">
        <v>8744</v>
      </c>
      <c r="F4024" s="69">
        <v>4.3280000000000003</v>
      </c>
      <c r="G4024" s="70">
        <v>1.8669</v>
      </c>
      <c r="H4024" s="70">
        <v>4.0058999999999996</v>
      </c>
      <c r="I4024" s="73">
        <v>45926</v>
      </c>
      <c r="J4024" s="73">
        <v>47022</v>
      </c>
      <c r="K4024" s="69">
        <v>2.85</v>
      </c>
      <c r="L4024" s="68" t="s">
        <v>5494</v>
      </c>
      <c r="M4024" s="71">
        <v>3.2000000000000002E-3</v>
      </c>
      <c r="N4024" t="str">
        <f>_xll.IMDP("BND",D4024,$N$1,A4024)</f>
        <v>회사채(일반)</v>
      </c>
      <c r="O4024">
        <f t="shared" si="62"/>
        <v>5.9740800000000005E-3</v>
      </c>
    </row>
    <row r="4025" spans="1:15" x14ac:dyDescent="0.3">
      <c r="A4025" s="73">
        <v>46311</v>
      </c>
      <c r="B4025" s="67" t="s">
        <v>2090</v>
      </c>
      <c r="C4025" s="68" t="s">
        <v>2608</v>
      </c>
      <c r="D4025" s="68" t="s">
        <v>8745</v>
      </c>
      <c r="E4025" s="67" t="s">
        <v>8746</v>
      </c>
      <c r="F4025" s="69">
        <v>3.4609999999999999</v>
      </c>
      <c r="G4025" s="70">
        <v>0.29389999999999999</v>
      </c>
      <c r="H4025" s="70">
        <v>0.15970000000000001</v>
      </c>
      <c r="I4025" s="73">
        <v>45695</v>
      </c>
      <c r="J4025" s="73">
        <v>46423</v>
      </c>
      <c r="K4025" s="69">
        <v>2.82</v>
      </c>
      <c r="L4025" s="68" t="s">
        <v>2609</v>
      </c>
      <c r="M4025" s="71">
        <v>4.7000000000000002E-3</v>
      </c>
      <c r="N4025" t="str">
        <f>_xll.IMDP("BND",D4025,$N$1,A4025)</f>
        <v>은행채</v>
      </c>
      <c r="O4025">
        <f t="shared" si="62"/>
        <v>1.3813300000000001E-3</v>
      </c>
    </row>
    <row r="4026" spans="1:15" x14ac:dyDescent="0.3">
      <c r="A4026" s="73">
        <v>46311</v>
      </c>
      <c r="B4026" s="67" t="s">
        <v>2090</v>
      </c>
      <c r="C4026" s="68" t="s">
        <v>2608</v>
      </c>
      <c r="D4026" s="68" t="s">
        <v>8747</v>
      </c>
      <c r="E4026" s="67" t="s">
        <v>8748</v>
      </c>
      <c r="F4026" s="69">
        <v>4.0090000000000003</v>
      </c>
      <c r="G4026" s="70">
        <v>0.91779999999999995</v>
      </c>
      <c r="H4026" s="70">
        <v>1.075</v>
      </c>
      <c r="I4026" s="73">
        <v>45926</v>
      </c>
      <c r="J4026" s="73">
        <v>46656</v>
      </c>
      <c r="K4026" s="69">
        <v>2.63</v>
      </c>
      <c r="L4026" s="68" t="s">
        <v>2609</v>
      </c>
      <c r="M4026" s="71">
        <v>5.0000000000000001E-3</v>
      </c>
      <c r="N4026" t="str">
        <f>_xll.IMDP("BND",D4026,$N$1,A4026)</f>
        <v>은행채</v>
      </c>
      <c r="O4026">
        <f t="shared" si="62"/>
        <v>4.5890000000000002E-3</v>
      </c>
    </row>
    <row r="4027" spans="1:15" x14ac:dyDescent="0.3">
      <c r="A4027" s="73">
        <v>46311</v>
      </c>
      <c r="B4027" s="67" t="s">
        <v>2090</v>
      </c>
      <c r="C4027" s="68" t="s">
        <v>2608</v>
      </c>
      <c r="D4027" s="68" t="s">
        <v>8749</v>
      </c>
      <c r="E4027" s="67" t="s">
        <v>8750</v>
      </c>
      <c r="F4027" s="69">
        <v>4.016</v>
      </c>
      <c r="G4027" s="70">
        <v>0.96850000000000003</v>
      </c>
      <c r="H4027" s="70">
        <v>1.1974</v>
      </c>
      <c r="I4027" s="73">
        <v>45947</v>
      </c>
      <c r="J4027" s="73">
        <v>46677</v>
      </c>
      <c r="K4027" s="69">
        <v>2.63</v>
      </c>
      <c r="L4027" s="68" t="s">
        <v>2609</v>
      </c>
      <c r="M4027" s="71">
        <v>9.1999999999999998E-3</v>
      </c>
      <c r="N4027" t="str">
        <f>_xll.IMDP("BND",D4027,$N$1,A4027)</f>
        <v>은행채</v>
      </c>
      <c r="O4027">
        <f t="shared" si="62"/>
        <v>8.9102000000000001E-3</v>
      </c>
    </row>
    <row r="4028" spans="1:15" x14ac:dyDescent="0.3">
      <c r="A4028" s="73">
        <v>46311</v>
      </c>
      <c r="B4028" s="67" t="s">
        <v>2090</v>
      </c>
      <c r="C4028" s="68" t="s">
        <v>2608</v>
      </c>
      <c r="D4028" s="68" t="s">
        <v>8751</v>
      </c>
      <c r="E4028" s="67" t="s">
        <v>8752</v>
      </c>
      <c r="F4028" s="69">
        <v>4.0179999999999998</v>
      </c>
      <c r="G4028" s="70">
        <v>0.98419999999999996</v>
      </c>
      <c r="H4028" s="70">
        <v>1.2243999999999999</v>
      </c>
      <c r="I4028" s="73">
        <v>45953</v>
      </c>
      <c r="J4028" s="73">
        <v>46683</v>
      </c>
      <c r="K4028" s="69">
        <v>2.69</v>
      </c>
      <c r="L4028" s="68" t="s">
        <v>2609</v>
      </c>
      <c r="M4028" s="71">
        <v>3.7000000000000002E-3</v>
      </c>
      <c r="N4028" t="str">
        <f>_xll.IMDP("BND",D4028,$N$1,A4028)</f>
        <v>은행채</v>
      </c>
      <c r="O4028">
        <f t="shared" si="62"/>
        <v>3.64154E-3</v>
      </c>
    </row>
    <row r="4029" spans="1:15" x14ac:dyDescent="0.3">
      <c r="A4029" s="73">
        <v>46311</v>
      </c>
      <c r="B4029" s="67" t="s">
        <v>2090</v>
      </c>
      <c r="C4029" s="68" t="s">
        <v>2608</v>
      </c>
      <c r="D4029" s="68" t="s">
        <v>14638</v>
      </c>
      <c r="E4029" s="67" t="s">
        <v>14639</v>
      </c>
      <c r="F4029" s="69">
        <v>3.9620000000000002</v>
      </c>
      <c r="G4029" s="70">
        <v>0.76129999999999998</v>
      </c>
      <c r="H4029" s="70">
        <v>0.77580000000000005</v>
      </c>
      <c r="I4029" s="73">
        <v>46234</v>
      </c>
      <c r="J4029" s="73">
        <v>46599</v>
      </c>
      <c r="K4029" s="69">
        <v>3.71</v>
      </c>
      <c r="L4029" s="68" t="s">
        <v>2609</v>
      </c>
      <c r="M4029" s="71">
        <v>5.1000000000000004E-3</v>
      </c>
      <c r="N4029" t="str">
        <f>_xll.IMDP("BND",D4029,$N$1,A4029)</f>
        <v>은행채</v>
      </c>
      <c r="O4029">
        <f t="shared" si="62"/>
        <v>3.8826300000000002E-3</v>
      </c>
    </row>
    <row r="4030" spans="1:15" x14ac:dyDescent="0.3">
      <c r="A4030" s="73">
        <v>46311</v>
      </c>
      <c r="B4030" s="67" t="s">
        <v>2090</v>
      </c>
      <c r="C4030" s="68" t="s">
        <v>2608</v>
      </c>
      <c r="D4030" s="68" t="s">
        <v>8753</v>
      </c>
      <c r="E4030" s="67" t="s">
        <v>8754</v>
      </c>
      <c r="F4030" s="69">
        <v>3.891</v>
      </c>
      <c r="G4030" s="70">
        <v>0.64</v>
      </c>
      <c r="H4030" s="70">
        <v>0.56999999999999995</v>
      </c>
      <c r="I4030" s="73">
        <v>45821</v>
      </c>
      <c r="J4030" s="73">
        <v>46551</v>
      </c>
      <c r="K4030" s="69">
        <v>2.6</v>
      </c>
      <c r="L4030" s="68" t="s">
        <v>2609</v>
      </c>
      <c r="M4030" s="71">
        <v>5.4999999999999997E-3</v>
      </c>
      <c r="N4030" t="str">
        <f>_xll.IMDP("BND",D4030,$N$1,A4030)</f>
        <v>은행채</v>
      </c>
      <c r="O4030">
        <f t="shared" si="62"/>
        <v>3.5199999999999997E-3</v>
      </c>
    </row>
    <row r="4031" spans="1:15" x14ac:dyDescent="0.3">
      <c r="A4031" s="73">
        <v>46311</v>
      </c>
      <c r="B4031" s="67" t="s">
        <v>2090</v>
      </c>
      <c r="C4031" s="68" t="s">
        <v>2608</v>
      </c>
      <c r="D4031" s="68" t="s">
        <v>8755</v>
      </c>
      <c r="E4031" s="67" t="s">
        <v>8756</v>
      </c>
      <c r="F4031" s="69">
        <v>4.0190000000000001</v>
      </c>
      <c r="G4031" s="70">
        <v>0.98699999999999999</v>
      </c>
      <c r="H4031" s="70">
        <v>1.2304999999999999</v>
      </c>
      <c r="I4031" s="73">
        <v>45954</v>
      </c>
      <c r="J4031" s="73">
        <v>46684</v>
      </c>
      <c r="K4031" s="69">
        <v>2.67</v>
      </c>
      <c r="L4031" s="68" t="s">
        <v>2609</v>
      </c>
      <c r="M4031" s="71">
        <v>5.4999999999999997E-3</v>
      </c>
      <c r="N4031" t="str">
        <f>_xll.IMDP("BND",D4031,$N$1,A4031)</f>
        <v>은행채</v>
      </c>
      <c r="O4031">
        <f t="shared" si="62"/>
        <v>5.4284999999999993E-3</v>
      </c>
    </row>
    <row r="4032" spans="1:15" x14ac:dyDescent="0.3">
      <c r="A4032" s="73">
        <v>46311</v>
      </c>
      <c r="B4032" s="67" t="s">
        <v>2090</v>
      </c>
      <c r="C4032" s="68" t="s">
        <v>2608</v>
      </c>
      <c r="D4032" s="68" t="s">
        <v>8757</v>
      </c>
      <c r="E4032" s="67" t="s">
        <v>8758</v>
      </c>
      <c r="F4032" s="69">
        <v>3.9710000000000001</v>
      </c>
      <c r="G4032" s="70">
        <v>0.7833</v>
      </c>
      <c r="H4032" s="70">
        <v>0.81340000000000001</v>
      </c>
      <c r="I4032" s="73">
        <v>45695</v>
      </c>
      <c r="J4032" s="73">
        <v>46606</v>
      </c>
      <c r="K4032" s="69">
        <v>2.83</v>
      </c>
      <c r="L4032" s="68" t="s">
        <v>2609</v>
      </c>
      <c r="M4032" s="71">
        <v>5.4999999999999997E-3</v>
      </c>
      <c r="N4032" t="str">
        <f>_xll.IMDP("BND",D4032,$N$1,A4032)</f>
        <v>은행채</v>
      </c>
      <c r="O4032">
        <f t="shared" si="62"/>
        <v>4.3081499999999993E-3</v>
      </c>
    </row>
    <row r="4033" spans="1:15" x14ac:dyDescent="0.3">
      <c r="A4033" s="73">
        <v>46311</v>
      </c>
      <c r="B4033" s="67" t="s">
        <v>2090</v>
      </c>
      <c r="C4033" s="68" t="s">
        <v>2608</v>
      </c>
      <c r="D4033" s="68" t="s">
        <v>8759</v>
      </c>
      <c r="E4033" s="67" t="s">
        <v>8760</v>
      </c>
      <c r="F4033" s="69">
        <v>3.7109999999999999</v>
      </c>
      <c r="G4033" s="70">
        <v>0.44790000000000002</v>
      </c>
      <c r="H4033" s="70">
        <v>0.312</v>
      </c>
      <c r="I4033" s="73">
        <v>45749</v>
      </c>
      <c r="J4033" s="73">
        <v>46479</v>
      </c>
      <c r="K4033" s="69">
        <v>2.8</v>
      </c>
      <c r="L4033" s="68" t="s">
        <v>2609</v>
      </c>
      <c r="M4033" s="71">
        <v>4.5999999999999999E-3</v>
      </c>
      <c r="N4033" t="str">
        <f>_xll.IMDP("BND",D4033,$N$1,A4033)</f>
        <v>은행채</v>
      </c>
      <c r="O4033">
        <f t="shared" si="62"/>
        <v>2.0603399999999999E-3</v>
      </c>
    </row>
    <row r="4034" spans="1:15" x14ac:dyDescent="0.3">
      <c r="A4034" s="73">
        <v>46311</v>
      </c>
      <c r="B4034" s="67" t="s">
        <v>2090</v>
      </c>
      <c r="C4034" s="68" t="s">
        <v>2608</v>
      </c>
      <c r="D4034" s="68" t="s">
        <v>8761</v>
      </c>
      <c r="E4034" s="67" t="s">
        <v>8762</v>
      </c>
      <c r="F4034" s="69">
        <v>4.1369999999999996</v>
      </c>
      <c r="G4034" s="70">
        <v>1.7485999999999999</v>
      </c>
      <c r="H4034" s="70">
        <v>3.5447000000000002</v>
      </c>
      <c r="I4034" s="73">
        <v>45880</v>
      </c>
      <c r="J4034" s="73">
        <v>46976</v>
      </c>
      <c r="K4034" s="69">
        <v>2.62</v>
      </c>
      <c r="L4034" s="68" t="s">
        <v>2609</v>
      </c>
      <c r="M4034" s="71">
        <v>4.4999999999999997E-3</v>
      </c>
      <c r="N4034" t="str">
        <f>_xll.IMDP("BND",D4034,$N$1,A4034)</f>
        <v>은행채</v>
      </c>
      <c r="O4034">
        <f t="shared" ref="O4034:O4097" si="63">M4034*G4034</f>
        <v>7.8686999999999993E-3</v>
      </c>
    </row>
    <row r="4035" spans="1:15" x14ac:dyDescent="0.3">
      <c r="A4035" s="73">
        <v>46311</v>
      </c>
      <c r="B4035" s="67" t="s">
        <v>2090</v>
      </c>
      <c r="C4035" s="68" t="s">
        <v>2608</v>
      </c>
      <c r="D4035" s="68" t="s">
        <v>8763</v>
      </c>
      <c r="E4035" s="67" t="s">
        <v>8764</v>
      </c>
      <c r="F4035" s="69">
        <v>3.88</v>
      </c>
      <c r="G4035" s="70">
        <v>0.62849999999999995</v>
      </c>
      <c r="H4035" s="70">
        <v>0.55289999999999995</v>
      </c>
      <c r="I4035" s="73">
        <v>46000</v>
      </c>
      <c r="J4035" s="73">
        <v>46547</v>
      </c>
      <c r="K4035" s="69">
        <v>2.94</v>
      </c>
      <c r="L4035" s="68" t="s">
        <v>2609</v>
      </c>
      <c r="M4035" s="71">
        <v>5.1000000000000004E-3</v>
      </c>
      <c r="N4035" t="str">
        <f>_xll.IMDP("BND",D4035,$N$1,A4035)</f>
        <v>은행채</v>
      </c>
      <c r="O4035">
        <f t="shared" si="63"/>
        <v>3.20535E-3</v>
      </c>
    </row>
    <row r="4036" spans="1:15" x14ac:dyDescent="0.3">
      <c r="A4036" s="73">
        <v>46311</v>
      </c>
      <c r="B4036" s="67" t="s">
        <v>2090</v>
      </c>
      <c r="C4036" s="68" t="s">
        <v>2608</v>
      </c>
      <c r="D4036" s="68" t="s">
        <v>8765</v>
      </c>
      <c r="E4036" s="67" t="s">
        <v>8766</v>
      </c>
      <c r="F4036" s="69">
        <v>3.9449999999999998</v>
      </c>
      <c r="G4036" s="70">
        <v>0.72389999999999999</v>
      </c>
      <c r="H4036" s="70">
        <v>0.70540000000000003</v>
      </c>
      <c r="I4036" s="73">
        <v>46036</v>
      </c>
      <c r="J4036" s="73">
        <v>46582</v>
      </c>
      <c r="K4036" s="69">
        <v>2.9</v>
      </c>
      <c r="L4036" s="68" t="s">
        <v>2609</v>
      </c>
      <c r="M4036" s="71">
        <v>4.5999999999999999E-3</v>
      </c>
      <c r="N4036" t="str">
        <f>_xll.IMDP("BND",D4036,$N$1,A4036)</f>
        <v>은행채</v>
      </c>
      <c r="O4036">
        <f t="shared" si="63"/>
        <v>3.32994E-3</v>
      </c>
    </row>
    <row r="4037" spans="1:15" x14ac:dyDescent="0.3">
      <c r="A4037" s="73">
        <v>46311</v>
      </c>
      <c r="B4037" s="67" t="s">
        <v>2090</v>
      </c>
      <c r="C4037" s="68" t="s">
        <v>2608</v>
      </c>
      <c r="D4037" s="68" t="s">
        <v>8767</v>
      </c>
      <c r="E4037" s="67" t="s">
        <v>8768</v>
      </c>
      <c r="F4037" s="69">
        <v>3.4649999999999999</v>
      </c>
      <c r="G4037" s="70">
        <v>0.29449999999999998</v>
      </c>
      <c r="H4037" s="70">
        <v>0.16020000000000001</v>
      </c>
      <c r="I4037" s="73">
        <v>46059</v>
      </c>
      <c r="J4037" s="73">
        <v>46424</v>
      </c>
      <c r="K4037" s="69">
        <v>3.03</v>
      </c>
      <c r="L4037" s="68" t="s">
        <v>2609</v>
      </c>
      <c r="M4037" s="71">
        <v>5.1000000000000004E-3</v>
      </c>
      <c r="N4037" t="str">
        <f>_xll.IMDP("BND",D4037,$N$1,A4037)</f>
        <v>은행채</v>
      </c>
      <c r="O4037">
        <f t="shared" si="63"/>
        <v>1.5019499999999999E-3</v>
      </c>
    </row>
    <row r="4038" spans="1:15" x14ac:dyDescent="0.3">
      <c r="A4038" s="73">
        <v>46311</v>
      </c>
      <c r="B4038" s="67" t="s">
        <v>2090</v>
      </c>
      <c r="C4038" s="68" t="s">
        <v>2608</v>
      </c>
      <c r="D4038" s="68" t="s">
        <v>14090</v>
      </c>
      <c r="E4038" s="67" t="s">
        <v>14091</v>
      </c>
      <c r="F4038" s="69">
        <v>4.2039999999999997</v>
      </c>
      <c r="G4038" s="70">
        <v>2.5424000000000002</v>
      </c>
      <c r="H4038" s="70">
        <v>7.3079000000000001</v>
      </c>
      <c r="I4038" s="73">
        <v>46205</v>
      </c>
      <c r="J4038" s="73">
        <v>47301</v>
      </c>
      <c r="K4038" s="69">
        <v>4.07</v>
      </c>
      <c r="L4038" s="68" t="s">
        <v>2609</v>
      </c>
      <c r="M4038" s="71">
        <v>9.2999999999999992E-3</v>
      </c>
      <c r="N4038" t="str">
        <f>_xll.IMDP("BND",D4038,$N$1,A4038)</f>
        <v>은행채</v>
      </c>
      <c r="O4038">
        <f t="shared" si="63"/>
        <v>2.364432E-2</v>
      </c>
    </row>
    <row r="4039" spans="1:15" x14ac:dyDescent="0.3">
      <c r="A4039" s="73">
        <v>46311</v>
      </c>
      <c r="B4039" s="67" t="s">
        <v>2090</v>
      </c>
      <c r="C4039" s="68" t="s">
        <v>2608</v>
      </c>
      <c r="D4039" s="68" t="s">
        <v>15951</v>
      </c>
      <c r="E4039" s="67" t="s">
        <v>15952</v>
      </c>
      <c r="F4039" s="69">
        <v>3.952</v>
      </c>
      <c r="G4039" s="70">
        <v>0.6905</v>
      </c>
      <c r="H4039" s="70">
        <v>1.1411</v>
      </c>
      <c r="I4039" s="73">
        <v>46303</v>
      </c>
      <c r="J4039" s="73">
        <v>46576</v>
      </c>
      <c r="K4039" s="69">
        <v>3.88</v>
      </c>
      <c r="L4039" s="68" t="s">
        <v>2609</v>
      </c>
      <c r="M4039" s="71">
        <v>2.7000000000000001E-3</v>
      </c>
      <c r="N4039" t="str">
        <f>_xll.IMDP("BND",D4039,$N$1,A4039)</f>
        <v>은행채</v>
      </c>
      <c r="O4039">
        <f t="shared" si="63"/>
        <v>1.8643500000000001E-3</v>
      </c>
    </row>
    <row r="4040" spans="1:15" x14ac:dyDescent="0.3">
      <c r="A4040" s="73">
        <v>46311</v>
      </c>
      <c r="B4040" s="67" t="s">
        <v>2090</v>
      </c>
      <c r="C4040" s="68" t="s">
        <v>2608</v>
      </c>
      <c r="D4040" s="68" t="s">
        <v>8769</v>
      </c>
      <c r="E4040" s="67" t="s">
        <v>8770</v>
      </c>
      <c r="F4040" s="69">
        <v>4.03</v>
      </c>
      <c r="G4040" s="70">
        <v>1.0619000000000001</v>
      </c>
      <c r="H4040" s="70">
        <v>1.4048</v>
      </c>
      <c r="I4040" s="73">
        <v>45618</v>
      </c>
      <c r="J4040" s="73">
        <v>46713</v>
      </c>
      <c r="K4040" s="69">
        <v>3.19</v>
      </c>
      <c r="L4040" s="68" t="s">
        <v>2609</v>
      </c>
      <c r="M4040" s="71">
        <v>6.8999999999999999E-3</v>
      </c>
      <c r="N4040" t="str">
        <f>_xll.IMDP("BND",D4040,$N$1,A4040)</f>
        <v>은행채</v>
      </c>
      <c r="O4040">
        <f t="shared" si="63"/>
        <v>7.3271100000000004E-3</v>
      </c>
    </row>
    <row r="4041" spans="1:15" x14ac:dyDescent="0.3">
      <c r="A4041" s="73">
        <v>46311</v>
      </c>
      <c r="B4041" s="67" t="s">
        <v>2090</v>
      </c>
      <c r="C4041" s="68" t="s">
        <v>2608</v>
      </c>
      <c r="D4041" s="68" t="s">
        <v>8771</v>
      </c>
      <c r="E4041" s="67" t="s">
        <v>8772</v>
      </c>
      <c r="F4041" s="69">
        <v>3.65</v>
      </c>
      <c r="G4041" s="70">
        <v>0.40679999999999999</v>
      </c>
      <c r="H4041" s="70">
        <v>0.2666</v>
      </c>
      <c r="I4041" s="73">
        <v>45917</v>
      </c>
      <c r="J4041" s="73">
        <v>46463</v>
      </c>
      <c r="K4041" s="69">
        <v>2.58</v>
      </c>
      <c r="L4041" s="68" t="s">
        <v>2609</v>
      </c>
      <c r="M4041" s="71">
        <v>6.8999999999999999E-3</v>
      </c>
      <c r="N4041" t="str">
        <f>_xll.IMDP("BND",D4041,$N$1,A4041)</f>
        <v>은행채</v>
      </c>
      <c r="O4041">
        <f t="shared" si="63"/>
        <v>2.8069200000000001E-3</v>
      </c>
    </row>
    <row r="4042" spans="1:15" x14ac:dyDescent="0.3">
      <c r="A4042" s="73">
        <v>46311</v>
      </c>
      <c r="B4042" s="67" t="s">
        <v>2090</v>
      </c>
      <c r="C4042" s="68" t="s">
        <v>2608</v>
      </c>
      <c r="D4042" s="68" t="s">
        <v>8773</v>
      </c>
      <c r="E4042" s="67" t="s">
        <v>8774</v>
      </c>
      <c r="F4042" s="69">
        <v>4.1559999999999997</v>
      </c>
      <c r="G4042" s="70">
        <v>1.9209000000000001</v>
      </c>
      <c r="H4042" s="70">
        <v>4.2478999999999996</v>
      </c>
      <c r="I4042" s="73">
        <v>45950</v>
      </c>
      <c r="J4042" s="73">
        <v>47046</v>
      </c>
      <c r="K4042" s="69">
        <v>2.76</v>
      </c>
      <c r="L4042" s="68" t="s">
        <v>2609</v>
      </c>
      <c r="M4042" s="71">
        <v>6.7999999999999996E-3</v>
      </c>
      <c r="N4042" t="str">
        <f>_xll.IMDP("BND",D4042,$N$1,A4042)</f>
        <v>은행채</v>
      </c>
      <c r="O4042">
        <f t="shared" si="63"/>
        <v>1.306212E-2</v>
      </c>
    </row>
    <row r="4043" spans="1:15" x14ac:dyDescent="0.3">
      <c r="A4043" s="73">
        <v>46311</v>
      </c>
      <c r="B4043" s="67" t="s">
        <v>2090</v>
      </c>
      <c r="C4043" s="68" t="s">
        <v>2608</v>
      </c>
      <c r="D4043" s="68" t="s">
        <v>8775</v>
      </c>
      <c r="E4043" s="67" t="s">
        <v>8776</v>
      </c>
      <c r="F4043" s="69">
        <v>4.03</v>
      </c>
      <c r="G4043" s="70">
        <v>1.0604</v>
      </c>
      <c r="H4043" s="70">
        <v>1.4001999999999999</v>
      </c>
      <c r="I4043" s="73">
        <v>45982</v>
      </c>
      <c r="J4043" s="73">
        <v>46712</v>
      </c>
      <c r="K4043" s="69">
        <v>3</v>
      </c>
      <c r="L4043" s="68" t="s">
        <v>2609</v>
      </c>
      <c r="M4043" s="71">
        <v>6.8999999999999999E-3</v>
      </c>
      <c r="N4043" t="str">
        <f>_xll.IMDP("BND",D4043,$N$1,A4043)</f>
        <v>은행채</v>
      </c>
      <c r="O4043">
        <f t="shared" si="63"/>
        <v>7.3167600000000003E-3</v>
      </c>
    </row>
    <row r="4044" spans="1:15" x14ac:dyDescent="0.3">
      <c r="A4044" s="73">
        <v>46311</v>
      </c>
      <c r="B4044" s="67" t="s">
        <v>2090</v>
      </c>
      <c r="C4044" s="68" t="s">
        <v>2608</v>
      </c>
      <c r="D4044" s="68" t="s">
        <v>8777</v>
      </c>
      <c r="E4044" s="67" t="s">
        <v>8778</v>
      </c>
      <c r="F4044" s="69">
        <v>4.0030000000000001</v>
      </c>
      <c r="G4044" s="70">
        <v>0.87770000000000004</v>
      </c>
      <c r="H4044" s="70">
        <v>0.99429999999999996</v>
      </c>
      <c r="I4044" s="73">
        <v>46093</v>
      </c>
      <c r="J4044" s="73">
        <v>46642</v>
      </c>
      <c r="K4044" s="69">
        <v>3.19</v>
      </c>
      <c r="L4044" s="68" t="s">
        <v>2609</v>
      </c>
      <c r="M4044" s="71">
        <v>4.5999999999999999E-3</v>
      </c>
      <c r="N4044" t="str">
        <f>_xll.IMDP("BND",D4044,$N$1,A4044)</f>
        <v>은행채</v>
      </c>
      <c r="O4044">
        <f t="shared" si="63"/>
        <v>4.0374199999999999E-3</v>
      </c>
    </row>
    <row r="4045" spans="1:15" x14ac:dyDescent="0.3">
      <c r="A4045" s="73">
        <v>46311</v>
      </c>
      <c r="B4045" s="67" t="s">
        <v>2090</v>
      </c>
      <c r="C4045" s="68" t="s">
        <v>2608</v>
      </c>
      <c r="D4045" s="68" t="s">
        <v>8779</v>
      </c>
      <c r="E4045" s="67" t="s">
        <v>8780</v>
      </c>
      <c r="F4045" s="69">
        <v>4.093</v>
      </c>
      <c r="G4045" s="70">
        <v>1.4258999999999999</v>
      </c>
      <c r="H4045" s="70">
        <v>2.4142000000000001</v>
      </c>
      <c r="I4045" s="73">
        <v>46121</v>
      </c>
      <c r="J4045" s="73">
        <v>46852</v>
      </c>
      <c r="K4045" s="69">
        <v>3.5</v>
      </c>
      <c r="L4045" s="68" t="s">
        <v>2609</v>
      </c>
      <c r="M4045" s="71">
        <v>4.5999999999999999E-3</v>
      </c>
      <c r="N4045" t="str">
        <f>_xll.IMDP("BND",D4045,$N$1,A4045)</f>
        <v>은행채</v>
      </c>
      <c r="O4045">
        <f t="shared" si="63"/>
        <v>6.5591399999999998E-3</v>
      </c>
    </row>
    <row r="4046" spans="1:15" x14ac:dyDescent="0.3">
      <c r="A4046" s="73">
        <v>46311</v>
      </c>
      <c r="B4046" s="67" t="s">
        <v>2090</v>
      </c>
      <c r="C4046" s="68" t="s">
        <v>2608</v>
      </c>
      <c r="D4046" s="68" t="s">
        <v>14288</v>
      </c>
      <c r="E4046" s="67" t="s">
        <v>14289</v>
      </c>
      <c r="F4046" s="69">
        <v>4.1280000000000001</v>
      </c>
      <c r="G4046" s="70">
        <v>1.6678999999999999</v>
      </c>
      <c r="H4046" s="70">
        <v>3.2467000000000001</v>
      </c>
      <c r="I4046" s="73">
        <v>46217</v>
      </c>
      <c r="J4046" s="73">
        <v>46948</v>
      </c>
      <c r="K4046" s="69">
        <v>4.01</v>
      </c>
      <c r="L4046" s="68" t="s">
        <v>2609</v>
      </c>
      <c r="M4046" s="71">
        <v>6.8999999999999999E-3</v>
      </c>
      <c r="N4046" t="str">
        <f>_xll.IMDP("BND",D4046,$N$1,A4046)</f>
        <v>은행채</v>
      </c>
      <c r="O4046">
        <f t="shared" si="63"/>
        <v>1.150851E-2</v>
      </c>
    </row>
    <row r="4047" spans="1:15" x14ac:dyDescent="0.3">
      <c r="A4047" s="73">
        <v>46311</v>
      </c>
      <c r="B4047" s="67" t="s">
        <v>2090</v>
      </c>
      <c r="C4047" s="68" t="s">
        <v>2608</v>
      </c>
      <c r="D4047" s="68" t="s">
        <v>8781</v>
      </c>
      <c r="E4047" s="67" t="s">
        <v>8782</v>
      </c>
      <c r="F4047" s="69">
        <v>3.411</v>
      </c>
      <c r="G4047" s="70">
        <v>0.24079999999999999</v>
      </c>
      <c r="H4047" s="70">
        <v>0.11890000000000001</v>
      </c>
      <c r="I4047" s="73">
        <v>45674</v>
      </c>
      <c r="J4047" s="73">
        <v>46404</v>
      </c>
      <c r="K4047" s="69">
        <v>2.83</v>
      </c>
      <c r="L4047" s="68" t="s">
        <v>2609</v>
      </c>
      <c r="M4047" s="71">
        <v>3.3E-3</v>
      </c>
      <c r="N4047" t="str">
        <f>_xll.IMDP("BND",D4047,$N$1,A4047)</f>
        <v>은행채</v>
      </c>
      <c r="O4047">
        <f t="shared" si="63"/>
        <v>7.9463999999999999E-4</v>
      </c>
    </row>
    <row r="4048" spans="1:15" x14ac:dyDescent="0.3">
      <c r="A4048" s="73">
        <v>46311</v>
      </c>
      <c r="B4048" s="67" t="s">
        <v>2090</v>
      </c>
      <c r="C4048" s="68" t="s">
        <v>2608</v>
      </c>
      <c r="D4048" s="68" t="s">
        <v>8783</v>
      </c>
      <c r="E4048" s="67" t="s">
        <v>8784</v>
      </c>
      <c r="F4048" s="69">
        <v>3.5720000000000001</v>
      </c>
      <c r="G4048" s="70">
        <v>0.35120000000000001</v>
      </c>
      <c r="H4048" s="70">
        <v>0.21079999999999999</v>
      </c>
      <c r="I4048" s="73">
        <v>45896</v>
      </c>
      <c r="J4048" s="73">
        <v>46445</v>
      </c>
      <c r="K4048" s="69">
        <v>2.56</v>
      </c>
      <c r="L4048" s="68" t="s">
        <v>2609</v>
      </c>
      <c r="M4048" s="71">
        <v>5.5999999999999999E-3</v>
      </c>
      <c r="N4048" t="str">
        <f>_xll.IMDP("BND",D4048,$N$1,A4048)</f>
        <v>은행채</v>
      </c>
      <c r="O4048">
        <f t="shared" si="63"/>
        <v>1.9667199999999999E-3</v>
      </c>
    </row>
    <row r="4049" spans="1:15" x14ac:dyDescent="0.3">
      <c r="A4049" s="73">
        <v>46311</v>
      </c>
      <c r="B4049" s="67" t="s">
        <v>2090</v>
      </c>
      <c r="C4049" s="68" t="s">
        <v>2608</v>
      </c>
      <c r="D4049" s="68" t="s">
        <v>8785</v>
      </c>
      <c r="E4049" s="67" t="s">
        <v>8786</v>
      </c>
      <c r="F4049" s="69">
        <v>4.0279999999999996</v>
      </c>
      <c r="G4049" s="70">
        <v>1.0382</v>
      </c>
      <c r="H4049" s="70">
        <v>1.3506</v>
      </c>
      <c r="I4049" s="73">
        <v>46156</v>
      </c>
      <c r="J4049" s="73">
        <v>46705</v>
      </c>
      <c r="K4049" s="69">
        <v>3.57</v>
      </c>
      <c r="L4049" s="68" t="s">
        <v>2609</v>
      </c>
      <c r="M4049" s="71">
        <v>7.4000000000000003E-3</v>
      </c>
      <c r="N4049" t="str">
        <f>_xll.IMDP("BND",D4049,$N$1,A4049)</f>
        <v>은행채</v>
      </c>
      <c r="O4049">
        <f t="shared" si="63"/>
        <v>7.6826800000000008E-3</v>
      </c>
    </row>
    <row r="4050" spans="1:15" x14ac:dyDescent="0.3">
      <c r="A4050" s="73">
        <v>46311</v>
      </c>
      <c r="B4050" s="67" t="s">
        <v>2090</v>
      </c>
      <c r="C4050" s="68" t="s">
        <v>2608</v>
      </c>
      <c r="D4050" s="68" t="s">
        <v>8787</v>
      </c>
      <c r="E4050" s="67" t="s">
        <v>8788</v>
      </c>
      <c r="F4050" s="69">
        <v>4.0759999999999996</v>
      </c>
      <c r="G4050" s="70">
        <v>1.3011999999999999</v>
      </c>
      <c r="H4050" s="70">
        <v>2.0419</v>
      </c>
      <c r="I4050" s="73">
        <v>46076</v>
      </c>
      <c r="J4050" s="73">
        <v>46806</v>
      </c>
      <c r="K4050" s="69">
        <v>3.31</v>
      </c>
      <c r="L4050" s="68" t="s">
        <v>2609</v>
      </c>
      <c r="M4050" s="71">
        <v>9.1999999999999998E-3</v>
      </c>
      <c r="N4050" t="str">
        <f>_xll.IMDP("BND",D4050,$N$1,A4050)</f>
        <v>은행채</v>
      </c>
      <c r="O4050">
        <f t="shared" si="63"/>
        <v>1.1971039999999999E-2</v>
      </c>
    </row>
    <row r="4051" spans="1:15" x14ac:dyDescent="0.3">
      <c r="A4051" s="73">
        <v>46311</v>
      </c>
      <c r="B4051" s="67" t="s">
        <v>2090</v>
      </c>
      <c r="C4051" s="68" t="s">
        <v>2608</v>
      </c>
      <c r="D4051" s="68" t="s">
        <v>14595</v>
      </c>
      <c r="E4051" s="67" t="s">
        <v>14596</v>
      </c>
      <c r="F4051" s="69">
        <v>3.98</v>
      </c>
      <c r="G4051" s="70">
        <v>0.74829999999999997</v>
      </c>
      <c r="H4051" s="70">
        <v>1.2796000000000001</v>
      </c>
      <c r="I4051" s="73">
        <v>46233</v>
      </c>
      <c r="J4051" s="73">
        <v>46598</v>
      </c>
      <c r="K4051" s="69">
        <v>3.59</v>
      </c>
      <c r="L4051" s="68" t="s">
        <v>2609</v>
      </c>
      <c r="M4051" s="71">
        <v>5.4000000000000003E-3</v>
      </c>
      <c r="N4051" t="str">
        <f>_xll.IMDP("BND",D4051,$N$1,A4051)</f>
        <v>은행채</v>
      </c>
      <c r="O4051">
        <f t="shared" si="63"/>
        <v>4.0408199999999997E-3</v>
      </c>
    </row>
    <row r="4052" spans="1:15" x14ac:dyDescent="0.3">
      <c r="A4052" s="73">
        <v>46311</v>
      </c>
      <c r="B4052" s="67" t="s">
        <v>2090</v>
      </c>
      <c r="C4052" s="68" t="s">
        <v>2608</v>
      </c>
      <c r="D4052" s="68" t="s">
        <v>8789</v>
      </c>
      <c r="E4052" s="67" t="s">
        <v>8790</v>
      </c>
      <c r="F4052" s="69">
        <v>4.0229999999999997</v>
      </c>
      <c r="G4052" s="70">
        <v>1.0036</v>
      </c>
      <c r="H4052" s="70">
        <v>1.2673000000000001</v>
      </c>
      <c r="I4052" s="73">
        <v>45777</v>
      </c>
      <c r="J4052" s="73">
        <v>46690</v>
      </c>
      <c r="K4052" s="69">
        <v>2.6</v>
      </c>
      <c r="L4052" s="68" t="s">
        <v>2609</v>
      </c>
      <c r="M4052" s="71">
        <v>2.3E-3</v>
      </c>
      <c r="N4052" t="str">
        <f>_xll.IMDP("BND",D4052,$N$1,A4052)</f>
        <v>은행채</v>
      </c>
      <c r="O4052">
        <f t="shared" si="63"/>
        <v>2.3082800000000002E-3</v>
      </c>
    </row>
    <row r="4053" spans="1:15" x14ac:dyDescent="0.3">
      <c r="A4053" s="73">
        <v>46311</v>
      </c>
      <c r="B4053" s="67" t="s">
        <v>2090</v>
      </c>
      <c r="C4053" s="68" t="s">
        <v>8258</v>
      </c>
      <c r="D4053" s="68" t="s">
        <v>8791</v>
      </c>
      <c r="E4053" s="67" t="s">
        <v>8792</v>
      </c>
      <c r="F4053" s="69">
        <v>3.968</v>
      </c>
      <c r="G4053" s="70">
        <v>0.44369999999999998</v>
      </c>
      <c r="H4053" s="70">
        <v>0.30719999999999997</v>
      </c>
      <c r="I4053" s="73">
        <v>45386</v>
      </c>
      <c r="J4053" s="73">
        <v>46479</v>
      </c>
      <c r="K4053" s="69">
        <v>3.73</v>
      </c>
      <c r="L4053" s="68" t="s">
        <v>5494</v>
      </c>
      <c r="M4053" s="71">
        <v>9.2999999999999992E-3</v>
      </c>
      <c r="N4053" t="str">
        <f>_xll.IMDP("BND",D4053,$N$1,A4053)</f>
        <v>회사채(일반)</v>
      </c>
      <c r="O4053">
        <f t="shared" si="63"/>
        <v>4.1264099999999996E-3</v>
      </c>
    </row>
    <row r="4054" spans="1:15" x14ac:dyDescent="0.3">
      <c r="A4054" s="73">
        <v>46311</v>
      </c>
      <c r="B4054" s="67" t="s">
        <v>2090</v>
      </c>
      <c r="C4054" s="68" t="s">
        <v>8258</v>
      </c>
      <c r="D4054" s="68" t="s">
        <v>8793</v>
      </c>
      <c r="E4054" s="67" t="s">
        <v>8794</v>
      </c>
      <c r="F4054" s="69">
        <v>4.1790000000000003</v>
      </c>
      <c r="G4054" s="70">
        <v>0.93149999999999999</v>
      </c>
      <c r="H4054" s="70">
        <v>1.1048</v>
      </c>
      <c r="I4054" s="73">
        <v>45567</v>
      </c>
      <c r="J4054" s="73">
        <v>46661</v>
      </c>
      <c r="K4054" s="69">
        <v>3.21</v>
      </c>
      <c r="L4054" s="68" t="s">
        <v>5494</v>
      </c>
      <c r="M4054" s="71">
        <v>3.2000000000000002E-3</v>
      </c>
      <c r="N4054" t="str">
        <f>_xll.IMDP("BND",D4054,$N$1,A4054)</f>
        <v>회사채(일반)</v>
      </c>
      <c r="O4054">
        <f t="shared" si="63"/>
        <v>2.9808E-3</v>
      </c>
    </row>
    <row r="4055" spans="1:15" x14ac:dyDescent="0.3">
      <c r="A4055" s="73">
        <v>46311</v>
      </c>
      <c r="B4055" s="67" t="s">
        <v>2090</v>
      </c>
      <c r="C4055" s="68" t="s">
        <v>8258</v>
      </c>
      <c r="D4055" s="68" t="s">
        <v>8795</v>
      </c>
      <c r="E4055" s="67" t="s">
        <v>8796</v>
      </c>
      <c r="F4055" s="69">
        <v>4.21</v>
      </c>
      <c r="G4055" s="70">
        <v>1.3165</v>
      </c>
      <c r="H4055" s="70">
        <v>2.0836999999999999</v>
      </c>
      <c r="I4055" s="73">
        <v>45716</v>
      </c>
      <c r="J4055" s="73">
        <v>46811</v>
      </c>
      <c r="K4055" s="69">
        <v>3.04</v>
      </c>
      <c r="L4055" s="68" t="s">
        <v>5494</v>
      </c>
      <c r="M4055" s="71">
        <v>7.7999999999999996E-3</v>
      </c>
      <c r="N4055" t="str">
        <f>_xll.IMDP("BND",D4055,$N$1,A4055)</f>
        <v>회사채(일반)</v>
      </c>
      <c r="O4055">
        <f t="shared" si="63"/>
        <v>1.02687E-2</v>
      </c>
    </row>
    <row r="4056" spans="1:15" x14ac:dyDescent="0.3">
      <c r="A4056" s="73">
        <v>46311</v>
      </c>
      <c r="B4056" s="67" t="s">
        <v>2090</v>
      </c>
      <c r="C4056" s="68" t="s">
        <v>8258</v>
      </c>
      <c r="D4056" s="68" t="s">
        <v>8797</v>
      </c>
      <c r="E4056" s="67" t="s">
        <v>8798</v>
      </c>
      <c r="F4056" s="69">
        <v>4.3380000000000001</v>
      </c>
      <c r="G4056" s="70">
        <v>1.8651</v>
      </c>
      <c r="H4056" s="70">
        <v>3.9975000000000001</v>
      </c>
      <c r="I4056" s="73">
        <v>45925</v>
      </c>
      <c r="J4056" s="73">
        <v>47021</v>
      </c>
      <c r="K4056" s="69">
        <v>2.79</v>
      </c>
      <c r="L4056" s="68" t="s">
        <v>5494</v>
      </c>
      <c r="M4056" s="71">
        <v>8.0999999999999996E-3</v>
      </c>
      <c r="N4056" t="str">
        <f>_xll.IMDP("BND",D4056,$N$1,A4056)</f>
        <v>회사채(일반)</v>
      </c>
      <c r="O4056">
        <f t="shared" si="63"/>
        <v>1.5107309999999999E-2</v>
      </c>
    </row>
    <row r="4057" spans="1:15" x14ac:dyDescent="0.3">
      <c r="A4057" s="73">
        <v>46311</v>
      </c>
      <c r="B4057" s="67" t="s">
        <v>2090</v>
      </c>
      <c r="C4057" s="68" t="s">
        <v>8258</v>
      </c>
      <c r="D4057" s="68" t="s">
        <v>8799</v>
      </c>
      <c r="E4057" s="67" t="s">
        <v>8800</v>
      </c>
      <c r="F4057" s="69">
        <v>4.2110000000000003</v>
      </c>
      <c r="G4057" s="70">
        <v>1.4417</v>
      </c>
      <c r="H4057" s="70">
        <v>2.4836999999999998</v>
      </c>
      <c r="I4057" s="73">
        <v>46135</v>
      </c>
      <c r="J4057" s="73">
        <v>46864</v>
      </c>
      <c r="K4057" s="69">
        <v>3.74</v>
      </c>
      <c r="L4057" s="68" t="s">
        <v>5494</v>
      </c>
      <c r="M4057" s="71">
        <v>2.3E-3</v>
      </c>
      <c r="N4057" t="str">
        <f>_xll.IMDP("BND",D4057,$N$1,A4057)</f>
        <v>회사채(일반)</v>
      </c>
      <c r="O4057">
        <f t="shared" si="63"/>
        <v>3.31591E-3</v>
      </c>
    </row>
    <row r="4058" spans="1:15" x14ac:dyDescent="0.3">
      <c r="A4058" s="73">
        <v>46311</v>
      </c>
      <c r="B4058" s="67" t="s">
        <v>2090</v>
      </c>
      <c r="C4058" s="68" t="s">
        <v>8258</v>
      </c>
      <c r="D4058" s="68" t="s">
        <v>8801</v>
      </c>
      <c r="E4058" s="67" t="s">
        <v>8802</v>
      </c>
      <c r="F4058" s="69">
        <v>4.4130000000000003</v>
      </c>
      <c r="G4058" s="70">
        <v>3.6714000000000002</v>
      </c>
      <c r="H4058" s="70">
        <v>14.908200000000001</v>
      </c>
      <c r="I4058" s="73">
        <v>45925</v>
      </c>
      <c r="J4058" s="73">
        <v>47751</v>
      </c>
      <c r="K4058" s="69">
        <v>2.99</v>
      </c>
      <c r="L4058" s="68" t="s">
        <v>5494</v>
      </c>
      <c r="M4058" s="71">
        <v>3.0999999999999999E-3</v>
      </c>
      <c r="N4058" t="str">
        <f>_xll.IMDP("BND",D4058,$N$1,A4058)</f>
        <v>회사채(일반)</v>
      </c>
      <c r="O4058">
        <f t="shared" si="63"/>
        <v>1.138134E-2</v>
      </c>
    </row>
    <row r="4059" spans="1:15" x14ac:dyDescent="0.3">
      <c r="A4059" s="73">
        <v>46311</v>
      </c>
      <c r="B4059" s="67" t="s">
        <v>2090</v>
      </c>
      <c r="C4059" s="68" t="s">
        <v>8258</v>
      </c>
      <c r="D4059" s="68" t="s">
        <v>8803</v>
      </c>
      <c r="E4059" s="67" t="s">
        <v>8804</v>
      </c>
      <c r="F4059" s="69">
        <v>4.3819999999999997</v>
      </c>
      <c r="G4059" s="70">
        <v>2.3553000000000002</v>
      </c>
      <c r="H4059" s="70">
        <v>6.3377999999999997</v>
      </c>
      <c r="I4059" s="73">
        <v>46135</v>
      </c>
      <c r="J4059" s="73">
        <v>47231</v>
      </c>
      <c r="K4059" s="69">
        <v>3.89</v>
      </c>
      <c r="L4059" s="68" t="s">
        <v>5494</v>
      </c>
      <c r="M4059" s="71">
        <v>8.3000000000000001E-3</v>
      </c>
      <c r="N4059" t="str">
        <f>_xll.IMDP("BND",D4059,$N$1,A4059)</f>
        <v>회사채(일반)</v>
      </c>
      <c r="O4059">
        <f t="shared" si="63"/>
        <v>1.9548990000000002E-2</v>
      </c>
    </row>
    <row r="4060" spans="1:15" x14ac:dyDescent="0.3">
      <c r="A4060" s="73">
        <v>46311</v>
      </c>
      <c r="B4060" s="67" t="s">
        <v>2090</v>
      </c>
      <c r="C4060" s="68" t="s">
        <v>8258</v>
      </c>
      <c r="D4060" s="68" t="s">
        <v>8805</v>
      </c>
      <c r="E4060" s="67" t="s">
        <v>8806</v>
      </c>
      <c r="F4060" s="69">
        <v>4.4020000000000001</v>
      </c>
      <c r="G4060" s="70">
        <v>2.8262999999999998</v>
      </c>
      <c r="H4060" s="70">
        <v>8.8602000000000007</v>
      </c>
      <c r="I4060" s="73">
        <v>43740</v>
      </c>
      <c r="J4060" s="73">
        <v>47393</v>
      </c>
      <c r="K4060" s="69">
        <v>2.31</v>
      </c>
      <c r="L4060" s="68" t="s">
        <v>5494</v>
      </c>
      <c r="M4060" s="71">
        <v>2.5999999999999999E-3</v>
      </c>
      <c r="N4060" t="str">
        <f>_xll.IMDP("BND",D4060,$N$1,A4060)</f>
        <v>회사채(일반)</v>
      </c>
      <c r="O4060">
        <f t="shared" si="63"/>
        <v>7.348379999999999E-3</v>
      </c>
    </row>
    <row r="4061" spans="1:15" x14ac:dyDescent="0.3">
      <c r="A4061" s="73">
        <v>46311</v>
      </c>
      <c r="B4061" s="67" t="s">
        <v>2090</v>
      </c>
      <c r="C4061" s="68" t="s">
        <v>8258</v>
      </c>
      <c r="D4061" s="68" t="s">
        <v>8807</v>
      </c>
      <c r="E4061" s="67" t="s">
        <v>8808</v>
      </c>
      <c r="F4061" s="69">
        <v>4.4050000000000002</v>
      </c>
      <c r="G4061" s="70">
        <v>3.9923000000000002</v>
      </c>
      <c r="H4061" s="70">
        <v>17.619599999999998</v>
      </c>
      <c r="I4061" s="73">
        <v>44214</v>
      </c>
      <c r="J4061" s="73">
        <v>47868</v>
      </c>
      <c r="K4061" s="69">
        <v>2.2200000000000002</v>
      </c>
      <c r="L4061" s="68" t="s">
        <v>5494</v>
      </c>
      <c r="M4061" s="71">
        <v>2.0999999999999999E-3</v>
      </c>
      <c r="N4061" t="str">
        <f>_xll.IMDP("BND",D4061,$N$1,A4061)</f>
        <v>회사채(일반)</v>
      </c>
      <c r="O4061">
        <f t="shared" si="63"/>
        <v>8.3838300000000001E-3</v>
      </c>
    </row>
    <row r="4062" spans="1:15" x14ac:dyDescent="0.3">
      <c r="A4062" s="73">
        <v>46311</v>
      </c>
      <c r="B4062" s="67" t="s">
        <v>2090</v>
      </c>
      <c r="C4062" s="68" t="s">
        <v>8258</v>
      </c>
      <c r="D4062" s="68" t="s">
        <v>8809</v>
      </c>
      <c r="E4062" s="67" t="s">
        <v>8810</v>
      </c>
      <c r="F4062" s="69">
        <v>3.94</v>
      </c>
      <c r="G4062" s="70">
        <v>0.5454</v>
      </c>
      <c r="H4062" s="70">
        <v>0.43390000000000001</v>
      </c>
      <c r="I4062" s="73">
        <v>43959</v>
      </c>
      <c r="J4062" s="73">
        <v>46515</v>
      </c>
      <c r="K4062" s="69">
        <v>1.92</v>
      </c>
      <c r="L4062" s="68" t="s">
        <v>2609</v>
      </c>
      <c r="M4062" s="71">
        <v>3.7000000000000002E-3</v>
      </c>
      <c r="N4062" t="str">
        <f>_xll.IMDP("BND",D4062,$N$1,A4062)</f>
        <v>회사채(일반)</v>
      </c>
      <c r="O4062">
        <f t="shared" si="63"/>
        <v>2.0179799999999999E-3</v>
      </c>
    </row>
    <row r="4063" spans="1:15" x14ac:dyDescent="0.3">
      <c r="A4063" s="73">
        <v>46311</v>
      </c>
      <c r="B4063" s="67" t="s">
        <v>2090</v>
      </c>
      <c r="C4063" s="68" t="s">
        <v>8258</v>
      </c>
      <c r="D4063" s="68" t="s">
        <v>8811</v>
      </c>
      <c r="E4063" s="67" t="s">
        <v>8812</v>
      </c>
      <c r="F4063" s="69">
        <v>4.1319999999999997</v>
      </c>
      <c r="G4063" s="70">
        <v>1.2775000000000001</v>
      </c>
      <c r="H4063" s="70">
        <v>1.9625999999999999</v>
      </c>
      <c r="I4063" s="73">
        <v>44236</v>
      </c>
      <c r="J4063" s="73">
        <v>46792</v>
      </c>
      <c r="K4063" s="69">
        <v>1.73</v>
      </c>
      <c r="L4063" s="68" t="s">
        <v>2609</v>
      </c>
      <c r="M4063" s="71">
        <v>3.2000000000000002E-3</v>
      </c>
      <c r="N4063" t="str">
        <f>_xll.IMDP("BND",D4063,$N$1,A4063)</f>
        <v>회사채(일반)</v>
      </c>
      <c r="O4063">
        <f t="shared" si="63"/>
        <v>4.0880000000000005E-3</v>
      </c>
    </row>
    <row r="4064" spans="1:15" x14ac:dyDescent="0.3">
      <c r="A4064" s="73">
        <v>46311</v>
      </c>
      <c r="B4064" s="67" t="s">
        <v>2090</v>
      </c>
      <c r="C4064" s="68" t="s">
        <v>8258</v>
      </c>
      <c r="D4064" s="68" t="s">
        <v>8813</v>
      </c>
      <c r="E4064" s="67" t="s">
        <v>8814</v>
      </c>
      <c r="F4064" s="69">
        <v>4.1319999999999997</v>
      </c>
      <c r="G4064" s="70">
        <v>0.69079999999999997</v>
      </c>
      <c r="H4064" s="70">
        <v>0.6502</v>
      </c>
      <c r="I4064" s="73">
        <v>45841</v>
      </c>
      <c r="J4064" s="73">
        <v>46570</v>
      </c>
      <c r="K4064" s="69">
        <v>2.78</v>
      </c>
      <c r="L4064" s="68" t="s">
        <v>5494</v>
      </c>
      <c r="M4064" s="71">
        <v>5.1000000000000004E-3</v>
      </c>
      <c r="N4064" t="str">
        <f>_xll.IMDP("BND",D4064,$N$1,A4064)</f>
        <v>회사채(일반)</v>
      </c>
      <c r="O4064">
        <f t="shared" si="63"/>
        <v>3.52308E-3</v>
      </c>
    </row>
    <row r="4065" spans="1:15" x14ac:dyDescent="0.3">
      <c r="A4065" s="73">
        <v>46311</v>
      </c>
      <c r="B4065" s="67" t="s">
        <v>2090</v>
      </c>
      <c r="C4065" s="68" t="s">
        <v>8258</v>
      </c>
      <c r="D4065" s="68" t="s">
        <v>8815</v>
      </c>
      <c r="E4065" s="67" t="s">
        <v>8816</v>
      </c>
      <c r="F4065" s="69">
        <v>4.2699999999999996</v>
      </c>
      <c r="G4065" s="70">
        <v>1.6516999999999999</v>
      </c>
      <c r="H4065" s="70">
        <v>3.1749999999999998</v>
      </c>
      <c r="I4065" s="73">
        <v>45841</v>
      </c>
      <c r="J4065" s="73">
        <v>46937</v>
      </c>
      <c r="K4065" s="69">
        <v>2.84</v>
      </c>
      <c r="L4065" s="68" t="s">
        <v>5494</v>
      </c>
      <c r="M4065" s="71">
        <v>4.1000000000000003E-3</v>
      </c>
      <c r="N4065" t="str">
        <f>_xll.IMDP("BND",D4065,$N$1,A4065)</f>
        <v>회사채(일반)</v>
      </c>
      <c r="O4065">
        <f t="shared" si="63"/>
        <v>6.7719700000000004E-3</v>
      </c>
    </row>
    <row r="4066" spans="1:15" x14ac:dyDescent="0.3">
      <c r="A4066" s="73">
        <v>46311</v>
      </c>
      <c r="B4066" s="67" t="s">
        <v>2090</v>
      </c>
      <c r="C4066" s="68" t="s">
        <v>8258</v>
      </c>
      <c r="D4066" s="68" t="s">
        <v>8817</v>
      </c>
      <c r="E4066" s="67" t="s">
        <v>8818</v>
      </c>
      <c r="F4066" s="69">
        <v>4.3150000000000004</v>
      </c>
      <c r="G4066" s="70">
        <v>2.8856000000000002</v>
      </c>
      <c r="H4066" s="70">
        <v>9.1771999999999991</v>
      </c>
      <c r="I4066" s="73">
        <v>43754</v>
      </c>
      <c r="J4066" s="73">
        <v>47407</v>
      </c>
      <c r="K4066" s="69">
        <v>1.77</v>
      </c>
      <c r="L4066" s="68" t="s">
        <v>5494</v>
      </c>
      <c r="M4066" s="71">
        <v>8.6E-3</v>
      </c>
      <c r="N4066" t="str">
        <f>_xll.IMDP("BND",D4066,$N$1,A4066)</f>
        <v>회사채(일반)</v>
      </c>
      <c r="O4066">
        <f t="shared" si="63"/>
        <v>2.481616E-2</v>
      </c>
    </row>
    <row r="4067" spans="1:15" x14ac:dyDescent="0.3">
      <c r="A4067" s="73">
        <v>46311</v>
      </c>
      <c r="B4067" s="67" t="s">
        <v>2090</v>
      </c>
      <c r="C4067" s="68" t="s">
        <v>8258</v>
      </c>
      <c r="D4067" s="68" t="s">
        <v>8819</v>
      </c>
      <c r="E4067" s="67" t="s">
        <v>8820</v>
      </c>
      <c r="F4067" s="69">
        <v>4.1779999999999999</v>
      </c>
      <c r="G4067" s="70">
        <v>0.94750000000000001</v>
      </c>
      <c r="H4067" s="70">
        <v>1.1393</v>
      </c>
      <c r="I4067" s="73">
        <v>45573</v>
      </c>
      <c r="J4067" s="73">
        <v>46668</v>
      </c>
      <c r="K4067" s="69">
        <v>3.42</v>
      </c>
      <c r="L4067" s="68" t="s">
        <v>5494</v>
      </c>
      <c r="M4067" s="71">
        <v>1.29E-2</v>
      </c>
      <c r="N4067" t="str">
        <f>_xll.IMDP("BND",D4067,$N$1,A4067)</f>
        <v>회사채(일반)</v>
      </c>
      <c r="O4067">
        <f t="shared" si="63"/>
        <v>1.2222750000000001E-2</v>
      </c>
    </row>
    <row r="4068" spans="1:15" x14ac:dyDescent="0.3">
      <c r="A4068" s="73">
        <v>46311</v>
      </c>
      <c r="B4068" s="67" t="s">
        <v>2090</v>
      </c>
      <c r="C4068" s="68" t="s">
        <v>8258</v>
      </c>
      <c r="D4068" s="68" t="s">
        <v>1426</v>
      </c>
      <c r="E4068" s="67" t="s">
        <v>1428</v>
      </c>
      <c r="F4068" s="69">
        <v>4.1859999999999999</v>
      </c>
      <c r="G4068" s="70">
        <v>1.2976000000000001</v>
      </c>
      <c r="H4068" s="70">
        <v>2.0295999999999998</v>
      </c>
      <c r="I4068" s="73">
        <v>45709</v>
      </c>
      <c r="J4068" s="73">
        <v>46804</v>
      </c>
      <c r="K4068" s="69">
        <v>3.07</v>
      </c>
      <c r="L4068" s="68" t="s">
        <v>5494</v>
      </c>
      <c r="M4068" s="71">
        <v>1.4200000000000001E-2</v>
      </c>
      <c r="N4068" t="str">
        <f>_xll.IMDP("BND",D4068,$N$1,A4068)</f>
        <v>회사채(일반)</v>
      </c>
      <c r="O4068">
        <f t="shared" si="63"/>
        <v>1.8425920000000002E-2</v>
      </c>
    </row>
    <row r="4069" spans="1:15" x14ac:dyDescent="0.3">
      <c r="A4069" s="73">
        <v>46311</v>
      </c>
      <c r="B4069" s="67" t="s">
        <v>2090</v>
      </c>
      <c r="C4069" s="68" t="s">
        <v>8258</v>
      </c>
      <c r="D4069" s="68" t="s">
        <v>8821</v>
      </c>
      <c r="E4069" s="67" t="s">
        <v>8822</v>
      </c>
      <c r="F4069" s="69">
        <v>4.1920000000000002</v>
      </c>
      <c r="G4069" s="70">
        <v>1.4532</v>
      </c>
      <c r="H4069" s="70">
        <v>2.5085000000000002</v>
      </c>
      <c r="I4069" s="73">
        <v>45770</v>
      </c>
      <c r="J4069" s="73">
        <v>46864</v>
      </c>
      <c r="K4069" s="69">
        <v>2.8</v>
      </c>
      <c r="L4069" s="68" t="s">
        <v>5494</v>
      </c>
      <c r="M4069" s="71">
        <v>1.23E-2</v>
      </c>
      <c r="N4069" t="str">
        <f>_xll.IMDP("BND",D4069,$N$1,A4069)</f>
        <v>회사채(일반)</v>
      </c>
      <c r="O4069">
        <f t="shared" si="63"/>
        <v>1.7874360000000002E-2</v>
      </c>
    </row>
    <row r="4070" spans="1:15" x14ac:dyDescent="0.3">
      <c r="A4070" s="73">
        <v>46311</v>
      </c>
      <c r="B4070" s="67" t="s">
        <v>2090</v>
      </c>
      <c r="C4070" s="68" t="s">
        <v>8258</v>
      </c>
      <c r="D4070" s="68" t="s">
        <v>8823</v>
      </c>
      <c r="E4070" s="67" t="s">
        <v>8824</v>
      </c>
      <c r="F4070" s="69">
        <v>4.2619999999999996</v>
      </c>
      <c r="G4070" s="70">
        <v>1.6888000000000001</v>
      </c>
      <c r="H4070" s="70">
        <v>3.3264</v>
      </c>
      <c r="I4070" s="73">
        <v>45860</v>
      </c>
      <c r="J4070" s="73">
        <v>46955</v>
      </c>
      <c r="K4070" s="69">
        <v>2.76</v>
      </c>
      <c r="L4070" s="68" t="s">
        <v>5494</v>
      </c>
      <c r="M4070" s="71">
        <v>8.6E-3</v>
      </c>
      <c r="N4070" t="str">
        <f>_xll.IMDP("BND",D4070,$N$1,A4070)</f>
        <v>회사채(일반)</v>
      </c>
      <c r="O4070">
        <f t="shared" si="63"/>
        <v>1.4523680000000001E-2</v>
      </c>
    </row>
    <row r="4071" spans="1:15" x14ac:dyDescent="0.3">
      <c r="A4071" s="73">
        <v>46311</v>
      </c>
      <c r="B4071" s="67" t="s">
        <v>2090</v>
      </c>
      <c r="C4071" s="68" t="s">
        <v>8258</v>
      </c>
      <c r="D4071" s="68" t="s">
        <v>8825</v>
      </c>
      <c r="E4071" s="67" t="s">
        <v>8826</v>
      </c>
      <c r="F4071" s="69">
        <v>4.3090000000000002</v>
      </c>
      <c r="G4071" s="70">
        <v>1.8673999999999999</v>
      </c>
      <c r="H4071" s="70">
        <v>4.0072999999999999</v>
      </c>
      <c r="I4071" s="73">
        <v>45926</v>
      </c>
      <c r="J4071" s="73">
        <v>47022</v>
      </c>
      <c r="K4071" s="69">
        <v>2.83</v>
      </c>
      <c r="L4071" s="68" t="s">
        <v>5494</v>
      </c>
      <c r="M4071" s="71">
        <v>8.0999999999999996E-3</v>
      </c>
      <c r="N4071" t="str">
        <f>_xll.IMDP("BND",D4071,$N$1,A4071)</f>
        <v>회사채(일반)</v>
      </c>
      <c r="O4071">
        <f t="shared" si="63"/>
        <v>1.5125939999999999E-2</v>
      </c>
    </row>
    <row r="4072" spans="1:15" x14ac:dyDescent="0.3">
      <c r="A4072" s="73">
        <v>46311</v>
      </c>
      <c r="B4072" s="67" t="s">
        <v>2090</v>
      </c>
      <c r="C4072" s="68" t="s">
        <v>8258</v>
      </c>
      <c r="D4072" s="68" t="s">
        <v>8827</v>
      </c>
      <c r="E4072" s="67" t="s">
        <v>8828</v>
      </c>
      <c r="F4072" s="69">
        <v>4.3390000000000004</v>
      </c>
      <c r="G4072" s="70">
        <v>2.1825000000000001</v>
      </c>
      <c r="H4072" s="70">
        <v>5.4508000000000001</v>
      </c>
      <c r="I4072" s="73">
        <v>46062</v>
      </c>
      <c r="J4072" s="73">
        <v>47158</v>
      </c>
      <c r="K4072" s="69">
        <v>3.67</v>
      </c>
      <c r="L4072" s="68" t="s">
        <v>5494</v>
      </c>
      <c r="M4072" s="71">
        <v>1.38E-2</v>
      </c>
      <c r="N4072" t="str">
        <f>_xll.IMDP("BND",D4072,$N$1,A4072)</f>
        <v>회사채(일반)</v>
      </c>
      <c r="O4072">
        <f t="shared" si="63"/>
        <v>3.0118499999999999E-2</v>
      </c>
    </row>
    <row r="4073" spans="1:15" x14ac:dyDescent="0.3">
      <c r="A4073" s="73">
        <v>46311</v>
      </c>
      <c r="B4073" s="67" t="s">
        <v>2090</v>
      </c>
      <c r="C4073" s="68" t="s">
        <v>8258</v>
      </c>
      <c r="D4073" s="68" t="s">
        <v>8829</v>
      </c>
      <c r="E4073" s="67" t="s">
        <v>8830</v>
      </c>
      <c r="F4073" s="69">
        <v>4.2389999999999999</v>
      </c>
      <c r="G4073" s="70">
        <v>1.5891999999999999</v>
      </c>
      <c r="H4073" s="70">
        <v>2.9727999999999999</v>
      </c>
      <c r="I4073" s="73">
        <v>46189</v>
      </c>
      <c r="J4073" s="73">
        <v>46920</v>
      </c>
      <c r="K4073" s="69">
        <v>4.17</v>
      </c>
      <c r="L4073" s="68" t="s">
        <v>5494</v>
      </c>
      <c r="M4073" s="71">
        <v>1.44E-2</v>
      </c>
      <c r="N4073" t="str">
        <f>_xll.IMDP("BND",D4073,$N$1,A4073)</f>
        <v>회사채(일반)</v>
      </c>
      <c r="O4073">
        <f t="shared" si="63"/>
        <v>2.2884479999999999E-2</v>
      </c>
    </row>
    <row r="4074" spans="1:15" x14ac:dyDescent="0.3">
      <c r="A4074" s="73">
        <v>46311</v>
      </c>
      <c r="B4074" s="67" t="s">
        <v>2090</v>
      </c>
      <c r="C4074" s="68" t="s">
        <v>8258</v>
      </c>
      <c r="D4074" s="68" t="s">
        <v>14556</v>
      </c>
      <c r="E4074" s="67" t="s">
        <v>14557</v>
      </c>
      <c r="F4074" s="69">
        <v>4.3689999999999998</v>
      </c>
      <c r="G4074" s="70">
        <v>2.5684999999999998</v>
      </c>
      <c r="H4074" s="70">
        <v>7.5326000000000004</v>
      </c>
      <c r="I4074" s="73">
        <v>46231</v>
      </c>
      <c r="J4074" s="73">
        <v>47326</v>
      </c>
      <c r="K4074" s="69">
        <v>4.45</v>
      </c>
      <c r="L4074" s="68" t="s">
        <v>5494</v>
      </c>
      <c r="M4074" s="71">
        <v>2.3400000000000001E-2</v>
      </c>
      <c r="N4074" t="str">
        <f>_xll.IMDP("BND",D4074,$N$1,A4074)</f>
        <v>회사채(일반)</v>
      </c>
      <c r="O4074">
        <f t="shared" si="63"/>
        <v>6.0102899999999994E-2</v>
      </c>
    </row>
    <row r="4075" spans="1:15" x14ac:dyDescent="0.3">
      <c r="A4075" s="73">
        <v>46311</v>
      </c>
      <c r="B4075" s="67" t="s">
        <v>2090</v>
      </c>
      <c r="C4075" s="68" t="s">
        <v>8258</v>
      </c>
      <c r="D4075" s="68" t="s">
        <v>15527</v>
      </c>
      <c r="E4075" s="67" t="s">
        <v>15528</v>
      </c>
      <c r="F4075" s="69">
        <v>4.298</v>
      </c>
      <c r="G4075" s="70">
        <v>1.8128</v>
      </c>
      <c r="H4075" s="70">
        <v>3.8209</v>
      </c>
      <c r="I4075" s="73">
        <v>46280</v>
      </c>
      <c r="J4075" s="73">
        <v>47011</v>
      </c>
      <c r="K4075" s="69">
        <v>4.3899999999999997</v>
      </c>
      <c r="L4075" s="68" t="s">
        <v>5494</v>
      </c>
      <c r="M4075" s="71">
        <v>3.3E-3</v>
      </c>
      <c r="N4075" t="str">
        <f>_xll.IMDP("BND",D4075,$N$1,A4075)</f>
        <v>회사채(일반)</v>
      </c>
      <c r="O4075">
        <f t="shared" si="63"/>
        <v>5.9822399999999998E-3</v>
      </c>
    </row>
    <row r="4076" spans="1:15" x14ac:dyDescent="0.3">
      <c r="A4076" s="73">
        <v>46311</v>
      </c>
      <c r="B4076" s="67" t="s">
        <v>2090</v>
      </c>
      <c r="C4076" s="68" t="s">
        <v>8258</v>
      </c>
      <c r="D4076" s="68" t="s">
        <v>8831</v>
      </c>
      <c r="E4076" s="67" t="s">
        <v>8832</v>
      </c>
      <c r="F4076" s="69">
        <v>3.9710000000000001</v>
      </c>
      <c r="G4076" s="70">
        <v>0.4632</v>
      </c>
      <c r="H4076" s="70">
        <v>0.32979999999999998</v>
      </c>
      <c r="I4076" s="73">
        <v>44659</v>
      </c>
      <c r="J4076" s="73">
        <v>46485</v>
      </c>
      <c r="K4076" s="69">
        <v>3.7</v>
      </c>
      <c r="L4076" s="68" t="s">
        <v>5494</v>
      </c>
      <c r="M4076" s="71">
        <v>3.2000000000000002E-3</v>
      </c>
      <c r="N4076" t="str">
        <f>_xll.IMDP("BND",D4076,$N$1,A4076)</f>
        <v>회사채(일반)</v>
      </c>
      <c r="O4076">
        <f t="shared" si="63"/>
        <v>1.4822400000000001E-3</v>
      </c>
    </row>
    <row r="4077" spans="1:15" x14ac:dyDescent="0.3">
      <c r="A4077" s="73">
        <v>46311</v>
      </c>
      <c r="B4077" s="67" t="s">
        <v>2090</v>
      </c>
      <c r="C4077" s="68" t="s">
        <v>8258</v>
      </c>
      <c r="D4077" s="68" t="s">
        <v>8833</v>
      </c>
      <c r="E4077" s="67" t="s">
        <v>8834</v>
      </c>
      <c r="F4077" s="69">
        <v>4.1529999999999996</v>
      </c>
      <c r="G4077" s="70">
        <v>0.74550000000000005</v>
      </c>
      <c r="H4077" s="70">
        <v>0.74909999999999999</v>
      </c>
      <c r="I4077" s="73">
        <v>44768</v>
      </c>
      <c r="J4077" s="73">
        <v>46594</v>
      </c>
      <c r="K4077" s="69">
        <v>4.28</v>
      </c>
      <c r="L4077" s="68" t="s">
        <v>5494</v>
      </c>
      <c r="M4077" s="71">
        <v>3.8E-3</v>
      </c>
      <c r="N4077" t="str">
        <f>_xll.IMDP("BND",D4077,$N$1,A4077)</f>
        <v>회사채(일반)</v>
      </c>
      <c r="O4077">
        <f t="shared" si="63"/>
        <v>2.8329000000000002E-3</v>
      </c>
    </row>
    <row r="4078" spans="1:15" x14ac:dyDescent="0.3">
      <c r="A4078" s="73">
        <v>46311</v>
      </c>
      <c r="B4078" s="67" t="s">
        <v>2090</v>
      </c>
      <c r="C4078" s="68" t="s">
        <v>8258</v>
      </c>
      <c r="D4078" s="68" t="s">
        <v>8835</v>
      </c>
      <c r="E4078" s="67" t="s">
        <v>8836</v>
      </c>
      <c r="F4078" s="69">
        <v>3.714</v>
      </c>
      <c r="G4078" s="70">
        <v>0.29299999999999998</v>
      </c>
      <c r="H4078" s="70">
        <v>0.15909999999999999</v>
      </c>
      <c r="I4078" s="73">
        <v>45328</v>
      </c>
      <c r="J4078" s="73">
        <v>46423</v>
      </c>
      <c r="K4078" s="69">
        <v>4</v>
      </c>
      <c r="L4078" s="68" t="s">
        <v>5494</v>
      </c>
      <c r="M4078" s="71">
        <v>9.4000000000000004E-3</v>
      </c>
      <c r="N4078" t="str">
        <f>_xll.IMDP("BND",D4078,$N$1,A4078)</f>
        <v>회사채(일반)</v>
      </c>
      <c r="O4078">
        <f t="shared" si="63"/>
        <v>2.7542000000000001E-3</v>
      </c>
    </row>
    <row r="4079" spans="1:15" x14ac:dyDescent="0.3">
      <c r="A4079" s="73">
        <v>46311</v>
      </c>
      <c r="B4079" s="67" t="s">
        <v>2090</v>
      </c>
      <c r="C4079" s="68" t="s">
        <v>8258</v>
      </c>
      <c r="D4079" s="68" t="s">
        <v>8837</v>
      </c>
      <c r="E4079" s="67" t="s">
        <v>8838</v>
      </c>
      <c r="F4079" s="69">
        <v>4.3890000000000002</v>
      </c>
      <c r="G4079" s="70">
        <v>2.7974000000000001</v>
      </c>
      <c r="H4079" s="70">
        <v>8.7664000000000009</v>
      </c>
      <c r="I4079" s="73">
        <v>45573</v>
      </c>
      <c r="J4079" s="73">
        <v>47399</v>
      </c>
      <c r="K4079" s="69">
        <v>3.52</v>
      </c>
      <c r="L4079" s="68" t="s">
        <v>5494</v>
      </c>
      <c r="M4079" s="71">
        <v>0.01</v>
      </c>
      <c r="N4079" t="str">
        <f>_xll.IMDP("BND",D4079,$N$1,A4079)</f>
        <v>회사채(일반)</v>
      </c>
      <c r="O4079">
        <f t="shared" si="63"/>
        <v>2.7974000000000002E-2</v>
      </c>
    </row>
    <row r="4080" spans="1:15" x14ac:dyDescent="0.3">
      <c r="A4080" s="73">
        <v>46311</v>
      </c>
      <c r="B4080" s="67" t="s">
        <v>2090</v>
      </c>
      <c r="C4080" s="68" t="s">
        <v>8258</v>
      </c>
      <c r="D4080" s="68" t="s">
        <v>1547</v>
      </c>
      <c r="E4080" s="67" t="s">
        <v>1548</v>
      </c>
      <c r="F4080" s="69">
        <v>4.3929999999999998</v>
      </c>
      <c r="G4080" s="70">
        <v>3.1265000000000001</v>
      </c>
      <c r="H4080" s="70">
        <v>10.914999999999999</v>
      </c>
      <c r="I4080" s="73">
        <v>45709</v>
      </c>
      <c r="J4080" s="73">
        <v>47535</v>
      </c>
      <c r="K4080" s="69">
        <v>3.19</v>
      </c>
      <c r="L4080" s="68" t="s">
        <v>5494</v>
      </c>
      <c r="M4080" s="71">
        <v>8.5000000000000006E-3</v>
      </c>
      <c r="N4080" t="str">
        <f>_xll.IMDP("BND",D4080,$N$1,A4080)</f>
        <v>회사채(일반)</v>
      </c>
      <c r="O4080">
        <f t="shared" si="63"/>
        <v>2.6575250000000002E-2</v>
      </c>
    </row>
    <row r="4081" spans="1:15" x14ac:dyDescent="0.3">
      <c r="A4081" s="73">
        <v>46311</v>
      </c>
      <c r="B4081" s="67" t="s">
        <v>2090</v>
      </c>
      <c r="C4081" s="68" t="s">
        <v>8258</v>
      </c>
      <c r="D4081" s="68" t="s">
        <v>8839</v>
      </c>
      <c r="E4081" s="67" t="s">
        <v>8840</v>
      </c>
      <c r="F4081" s="69">
        <v>4.3929999999999998</v>
      </c>
      <c r="G4081" s="70">
        <v>3.2850000000000001</v>
      </c>
      <c r="H4081" s="70">
        <v>12.0228</v>
      </c>
      <c r="I4081" s="73">
        <v>45770</v>
      </c>
      <c r="J4081" s="73">
        <v>47596</v>
      </c>
      <c r="K4081" s="69">
        <v>2.91</v>
      </c>
      <c r="L4081" s="68" t="s">
        <v>5494</v>
      </c>
      <c r="M4081" s="71">
        <v>5.7999999999999996E-3</v>
      </c>
      <c r="N4081" t="str">
        <f>_xll.IMDP("BND",D4081,$N$1,A4081)</f>
        <v>회사채(일반)</v>
      </c>
      <c r="O4081">
        <f t="shared" si="63"/>
        <v>1.9053E-2</v>
      </c>
    </row>
    <row r="4082" spans="1:15" x14ac:dyDescent="0.3">
      <c r="A4082" s="73">
        <v>46311</v>
      </c>
      <c r="B4082" s="67" t="s">
        <v>2090</v>
      </c>
      <c r="C4082" s="68" t="s">
        <v>8258</v>
      </c>
      <c r="D4082" s="68" t="s">
        <v>8841</v>
      </c>
      <c r="E4082" s="67" t="s">
        <v>8842</v>
      </c>
      <c r="F4082" s="69">
        <v>4.3959999999999999</v>
      </c>
      <c r="G4082" s="70">
        <v>3.5002</v>
      </c>
      <c r="H4082" s="70">
        <v>13.632</v>
      </c>
      <c r="I4082" s="73">
        <v>45860</v>
      </c>
      <c r="J4082" s="73">
        <v>47686</v>
      </c>
      <c r="K4082" s="69">
        <v>2.95</v>
      </c>
      <c r="L4082" s="68" t="s">
        <v>5494</v>
      </c>
      <c r="M4082" s="71">
        <v>4.8999999999999998E-3</v>
      </c>
      <c r="N4082" t="str">
        <f>_xll.IMDP("BND",D4082,$N$1,A4082)</f>
        <v>회사채(일반)</v>
      </c>
      <c r="O4082">
        <f t="shared" si="63"/>
        <v>1.715098E-2</v>
      </c>
    </row>
    <row r="4083" spans="1:15" x14ac:dyDescent="0.3">
      <c r="A4083" s="73">
        <v>46311</v>
      </c>
      <c r="B4083" s="67" t="s">
        <v>2090</v>
      </c>
      <c r="C4083" s="68" t="s">
        <v>8258</v>
      </c>
      <c r="D4083" s="68" t="s">
        <v>8843</v>
      </c>
      <c r="E4083" s="67" t="s">
        <v>8844</v>
      </c>
      <c r="F4083" s="69">
        <v>4.4009999999999998</v>
      </c>
      <c r="G4083" s="70">
        <v>3.6739999999999999</v>
      </c>
      <c r="H4083" s="70">
        <v>14.9283</v>
      </c>
      <c r="I4083" s="73">
        <v>45926</v>
      </c>
      <c r="J4083" s="73">
        <v>47752</v>
      </c>
      <c r="K4083" s="69">
        <v>2.99</v>
      </c>
      <c r="L4083" s="68" t="s">
        <v>5494</v>
      </c>
      <c r="M4083" s="71">
        <v>5.3E-3</v>
      </c>
      <c r="N4083" t="str">
        <f>_xll.IMDP("BND",D4083,$N$1,A4083)</f>
        <v>회사채(일반)</v>
      </c>
      <c r="O4083">
        <f t="shared" si="63"/>
        <v>1.9472199999999999E-2</v>
      </c>
    </row>
    <row r="4084" spans="1:15" x14ac:dyDescent="0.3">
      <c r="A4084" s="73">
        <v>46311</v>
      </c>
      <c r="B4084" s="67" t="s">
        <v>2090</v>
      </c>
      <c r="C4084" s="68" t="s">
        <v>8258</v>
      </c>
      <c r="D4084" s="68" t="s">
        <v>8845</v>
      </c>
      <c r="E4084" s="67" t="s">
        <v>8846</v>
      </c>
      <c r="F4084" s="69">
        <v>4.4039999999999999</v>
      </c>
      <c r="G4084" s="70">
        <v>3.9062000000000001</v>
      </c>
      <c r="H4084" s="70">
        <v>17.127700000000001</v>
      </c>
      <c r="I4084" s="73">
        <v>46062</v>
      </c>
      <c r="J4084" s="73">
        <v>47886</v>
      </c>
      <c r="K4084" s="69">
        <v>3.89</v>
      </c>
      <c r="L4084" s="68" t="s">
        <v>5494</v>
      </c>
      <c r="M4084" s="71">
        <v>5.8999999999999999E-3</v>
      </c>
      <c r="N4084" t="str">
        <f>_xll.IMDP("BND",D4084,$N$1,A4084)</f>
        <v>회사채(일반)</v>
      </c>
      <c r="O4084">
        <f t="shared" si="63"/>
        <v>2.3046580000000001E-2</v>
      </c>
    </row>
    <row r="4085" spans="1:15" x14ac:dyDescent="0.3">
      <c r="A4085" s="73">
        <v>46311</v>
      </c>
      <c r="B4085" s="67" t="s">
        <v>2090</v>
      </c>
      <c r="C4085" s="68" t="s">
        <v>8258</v>
      </c>
      <c r="D4085" s="68" t="s">
        <v>257</v>
      </c>
      <c r="E4085" s="67" t="s">
        <v>8847</v>
      </c>
      <c r="F4085" s="69">
        <v>4.3579999999999997</v>
      </c>
      <c r="G4085" s="70">
        <v>2.4914000000000001</v>
      </c>
      <c r="H4085" s="70">
        <v>7.0461999999999998</v>
      </c>
      <c r="I4085" s="73">
        <v>46189</v>
      </c>
      <c r="J4085" s="73">
        <v>47284</v>
      </c>
      <c r="K4085" s="69">
        <v>4.24</v>
      </c>
      <c r="L4085" s="68" t="s">
        <v>5494</v>
      </c>
      <c r="M4085" s="71">
        <v>1.0699999999999999E-2</v>
      </c>
      <c r="N4085" t="str">
        <f>_xll.IMDP("BND",D4085,$N$1,A4085)</f>
        <v>회사채(일반)</v>
      </c>
      <c r="O4085">
        <f t="shared" si="63"/>
        <v>2.6657979999999998E-2</v>
      </c>
    </row>
    <row r="4086" spans="1:15" x14ac:dyDescent="0.3">
      <c r="A4086" s="73">
        <v>46311</v>
      </c>
      <c r="B4086" s="67" t="s">
        <v>2090</v>
      </c>
      <c r="C4086" s="68" t="s">
        <v>8258</v>
      </c>
      <c r="D4086" s="68" t="s">
        <v>15529</v>
      </c>
      <c r="E4086" s="67" t="s">
        <v>15530</v>
      </c>
      <c r="F4086" s="69">
        <v>4.3780000000000001</v>
      </c>
      <c r="G4086" s="70">
        <v>2.6998000000000002</v>
      </c>
      <c r="H4086" s="70">
        <v>8.2603000000000009</v>
      </c>
      <c r="I4086" s="73">
        <v>46280</v>
      </c>
      <c r="J4086" s="73">
        <v>47375</v>
      </c>
      <c r="K4086" s="69">
        <v>4.5</v>
      </c>
      <c r="L4086" s="68" t="s">
        <v>5494</v>
      </c>
      <c r="M4086" s="71">
        <v>8.8999999999999999E-3</v>
      </c>
      <c r="N4086" t="str">
        <f>_xll.IMDP("BND",D4086,$N$1,A4086)</f>
        <v>회사채(일반)</v>
      </c>
      <c r="O4086">
        <f t="shared" si="63"/>
        <v>2.4028220000000003E-2</v>
      </c>
    </row>
    <row r="4087" spans="1:15" x14ac:dyDescent="0.3">
      <c r="A4087" s="73">
        <v>46311</v>
      </c>
      <c r="B4087" s="67" t="s">
        <v>2090</v>
      </c>
      <c r="C4087" s="68" t="s">
        <v>8258</v>
      </c>
      <c r="D4087" s="68" t="s">
        <v>8848</v>
      </c>
      <c r="E4087" s="67" t="s">
        <v>8849</v>
      </c>
      <c r="F4087" s="69">
        <v>4.1779999999999999</v>
      </c>
      <c r="G4087" s="70">
        <v>1.0823</v>
      </c>
      <c r="H4087" s="70">
        <v>1.4476</v>
      </c>
      <c r="I4087" s="73">
        <v>44162</v>
      </c>
      <c r="J4087" s="73">
        <v>46717</v>
      </c>
      <c r="K4087" s="69">
        <v>1.86</v>
      </c>
      <c r="L4087" s="68" t="s">
        <v>5494</v>
      </c>
      <c r="M4087" s="71">
        <v>3.2000000000000002E-3</v>
      </c>
      <c r="N4087" t="str">
        <f>_xll.IMDP("BND",D4087,$N$1,A4087)</f>
        <v>회사채(일반)</v>
      </c>
      <c r="O4087">
        <f t="shared" si="63"/>
        <v>3.4633600000000004E-3</v>
      </c>
    </row>
    <row r="4088" spans="1:15" x14ac:dyDescent="0.3">
      <c r="A4088" s="73">
        <v>46311</v>
      </c>
      <c r="B4088" s="67" t="s">
        <v>2090</v>
      </c>
      <c r="C4088" s="68" t="s">
        <v>8258</v>
      </c>
      <c r="D4088" s="68" t="s">
        <v>8850</v>
      </c>
      <c r="E4088" s="67" t="s">
        <v>8851</v>
      </c>
      <c r="F4088" s="69">
        <v>4.1970000000000001</v>
      </c>
      <c r="G4088" s="70">
        <v>1.482</v>
      </c>
      <c r="H4088" s="70">
        <v>2.5937000000000001</v>
      </c>
      <c r="I4088" s="73">
        <v>44315</v>
      </c>
      <c r="J4088" s="73">
        <v>46872</v>
      </c>
      <c r="K4088" s="69">
        <v>2.25</v>
      </c>
      <c r="L4088" s="68" t="s">
        <v>5494</v>
      </c>
      <c r="M4088" s="71">
        <v>2.3E-3</v>
      </c>
      <c r="N4088" t="str">
        <f>_xll.IMDP("BND",D4088,$N$1,A4088)</f>
        <v>회사채(일반)</v>
      </c>
      <c r="O4088">
        <f t="shared" si="63"/>
        <v>3.4085999999999999E-3</v>
      </c>
    </row>
    <row r="4089" spans="1:15" x14ac:dyDescent="0.3">
      <c r="A4089" s="73">
        <v>46311</v>
      </c>
      <c r="B4089" s="67" t="s">
        <v>2090</v>
      </c>
      <c r="C4089" s="68" t="s">
        <v>8258</v>
      </c>
      <c r="D4089" s="68" t="s">
        <v>278</v>
      </c>
      <c r="E4089" s="67" t="s">
        <v>8852</v>
      </c>
      <c r="F4089" s="69">
        <v>4.4059999999999997</v>
      </c>
      <c r="G4089" s="70">
        <v>4.1786000000000003</v>
      </c>
      <c r="H4089" s="70">
        <v>19.6419</v>
      </c>
      <c r="I4089" s="73">
        <v>46189</v>
      </c>
      <c r="J4089" s="73">
        <v>48015</v>
      </c>
      <c r="K4089" s="69">
        <v>4.3600000000000003</v>
      </c>
      <c r="L4089" s="68" t="s">
        <v>5494</v>
      </c>
      <c r="M4089" s="71">
        <v>2.3E-3</v>
      </c>
      <c r="N4089" t="str">
        <f>_xll.IMDP("BND",D4089,$N$1,A4089)</f>
        <v>회사채(일반)</v>
      </c>
      <c r="O4089">
        <f t="shared" si="63"/>
        <v>9.6107800000000011E-3</v>
      </c>
    </row>
    <row r="4090" spans="1:15" x14ac:dyDescent="0.3">
      <c r="A4090" s="73">
        <v>46311</v>
      </c>
      <c r="B4090" s="67" t="s">
        <v>2090</v>
      </c>
      <c r="C4090" s="68" t="s">
        <v>8258</v>
      </c>
      <c r="D4090" s="68" t="s">
        <v>8853</v>
      </c>
      <c r="E4090" s="67" t="s">
        <v>8854</v>
      </c>
      <c r="F4090" s="69">
        <v>4.2149999999999999</v>
      </c>
      <c r="G4090" s="70">
        <v>0.85409999999999997</v>
      </c>
      <c r="H4090" s="70">
        <v>0.94779999999999998</v>
      </c>
      <c r="I4090" s="73">
        <v>45540</v>
      </c>
      <c r="J4090" s="73">
        <v>46633</v>
      </c>
      <c r="K4090" s="69">
        <v>3.42</v>
      </c>
      <c r="L4090" s="68" t="s">
        <v>5494</v>
      </c>
      <c r="M4090" s="71">
        <v>3.2000000000000002E-3</v>
      </c>
      <c r="N4090" t="str">
        <f>_xll.IMDP("BND",D4090,$N$1,A4090)</f>
        <v>회사채(일반)</v>
      </c>
      <c r="O4090">
        <f t="shared" si="63"/>
        <v>2.7331199999999999E-3</v>
      </c>
    </row>
    <row r="4091" spans="1:15" x14ac:dyDescent="0.3">
      <c r="A4091" s="73">
        <v>46311</v>
      </c>
      <c r="B4091" s="67" t="s">
        <v>2090</v>
      </c>
      <c r="C4091" s="68" t="s">
        <v>8258</v>
      </c>
      <c r="D4091" s="68" t="s">
        <v>8855</v>
      </c>
      <c r="E4091" s="67" t="s">
        <v>8856</v>
      </c>
      <c r="F4091" s="69">
        <v>4.2300000000000004</v>
      </c>
      <c r="G4091" s="70">
        <v>1.2142999999999999</v>
      </c>
      <c r="H4091" s="70">
        <v>1.7996000000000001</v>
      </c>
      <c r="I4091" s="73">
        <v>45678</v>
      </c>
      <c r="J4091" s="73">
        <v>46773</v>
      </c>
      <c r="K4091" s="69">
        <v>3.05</v>
      </c>
      <c r="L4091" s="68" t="s">
        <v>5494</v>
      </c>
      <c r="M4091" s="71">
        <v>6.4000000000000003E-3</v>
      </c>
      <c r="N4091" t="str">
        <f>_xll.IMDP("BND",D4091,$N$1,A4091)</f>
        <v>회사채(일반)</v>
      </c>
      <c r="O4091">
        <f t="shared" si="63"/>
        <v>7.7715199999999996E-3</v>
      </c>
    </row>
    <row r="4092" spans="1:15" x14ac:dyDescent="0.3">
      <c r="A4092" s="73">
        <v>46311</v>
      </c>
      <c r="B4092" s="67" t="s">
        <v>2090</v>
      </c>
      <c r="C4092" s="68" t="s">
        <v>8258</v>
      </c>
      <c r="D4092" s="68" t="s">
        <v>8857</v>
      </c>
      <c r="E4092" s="67" t="s">
        <v>8858</v>
      </c>
      <c r="F4092" s="69">
        <v>4.3259999999999996</v>
      </c>
      <c r="G4092" s="70">
        <v>1.6556</v>
      </c>
      <c r="H4092" s="70">
        <v>3.2755000000000001</v>
      </c>
      <c r="I4092" s="73">
        <v>45126</v>
      </c>
      <c r="J4092" s="73">
        <v>46953</v>
      </c>
      <c r="K4092" s="69">
        <v>4.53</v>
      </c>
      <c r="L4092" s="68" t="s">
        <v>5494</v>
      </c>
      <c r="M4092" s="71">
        <v>5.5999999999999999E-3</v>
      </c>
      <c r="N4092" t="str">
        <f>_xll.IMDP("BND",D4092,$N$1,A4092)</f>
        <v>회사채(일반)</v>
      </c>
      <c r="O4092">
        <f t="shared" si="63"/>
        <v>9.2713599999999993E-3</v>
      </c>
    </row>
    <row r="4093" spans="1:15" x14ac:dyDescent="0.3">
      <c r="A4093" s="73">
        <v>46311</v>
      </c>
      <c r="B4093" s="67" t="s">
        <v>2090</v>
      </c>
      <c r="C4093" s="68" t="s">
        <v>8258</v>
      </c>
      <c r="D4093" s="68" t="s">
        <v>8859</v>
      </c>
      <c r="E4093" s="67" t="s">
        <v>8860</v>
      </c>
      <c r="F4093" s="69">
        <v>4.4340000000000002</v>
      </c>
      <c r="G4093" s="70">
        <v>3.0446</v>
      </c>
      <c r="H4093" s="70">
        <v>10.385999999999999</v>
      </c>
      <c r="I4093" s="73">
        <v>45678</v>
      </c>
      <c r="J4093" s="73">
        <v>47504</v>
      </c>
      <c r="K4093" s="69">
        <v>3.15</v>
      </c>
      <c r="L4093" s="68" t="s">
        <v>5494</v>
      </c>
      <c r="M4093" s="71">
        <v>2.7000000000000001E-3</v>
      </c>
      <c r="N4093" t="str">
        <f>_xll.IMDP("BND",D4093,$N$1,A4093)</f>
        <v>회사채(일반)</v>
      </c>
      <c r="O4093">
        <f t="shared" si="63"/>
        <v>8.2204200000000009E-3</v>
      </c>
    </row>
    <row r="4094" spans="1:15" x14ac:dyDescent="0.3">
      <c r="A4094" s="73">
        <v>46311</v>
      </c>
      <c r="B4094" s="67" t="s">
        <v>2090</v>
      </c>
      <c r="C4094" s="68" t="s">
        <v>2608</v>
      </c>
      <c r="D4094" s="68" t="s">
        <v>8861</v>
      </c>
      <c r="E4094" s="67" t="s">
        <v>8862</v>
      </c>
      <c r="F4094" s="69">
        <v>4.298</v>
      </c>
      <c r="G4094" s="70">
        <v>2.8174000000000001</v>
      </c>
      <c r="H4094" s="70">
        <v>8.9403000000000006</v>
      </c>
      <c r="I4094" s="73">
        <v>45587</v>
      </c>
      <c r="J4094" s="73">
        <v>47413</v>
      </c>
      <c r="K4094" s="69">
        <v>3.36</v>
      </c>
      <c r="L4094" s="68" t="s">
        <v>5494</v>
      </c>
      <c r="M4094" s="71">
        <v>2.3E-3</v>
      </c>
      <c r="N4094" t="str">
        <f>_xll.IMDP("BND",D4094,$N$1,A4094)</f>
        <v>은행채</v>
      </c>
      <c r="O4094">
        <f t="shared" si="63"/>
        <v>6.4800200000000004E-3</v>
      </c>
    </row>
    <row r="4095" spans="1:15" x14ac:dyDescent="0.3">
      <c r="A4095" s="73">
        <v>46311</v>
      </c>
      <c r="B4095" s="67" t="s">
        <v>2090</v>
      </c>
      <c r="C4095" s="68" t="s">
        <v>2608</v>
      </c>
      <c r="D4095" s="68" t="s">
        <v>8863</v>
      </c>
      <c r="E4095" s="67" t="s">
        <v>8864</v>
      </c>
      <c r="F4095" s="69">
        <v>4.0869999999999997</v>
      </c>
      <c r="G4095" s="70">
        <v>1.1209</v>
      </c>
      <c r="H4095" s="70">
        <v>1.5472999999999999</v>
      </c>
      <c r="I4095" s="73">
        <v>45639</v>
      </c>
      <c r="J4095" s="73">
        <v>46734</v>
      </c>
      <c r="K4095" s="69">
        <v>3.02</v>
      </c>
      <c r="L4095" s="68" t="s">
        <v>5494</v>
      </c>
      <c r="M4095" s="71">
        <v>2.3E-3</v>
      </c>
      <c r="N4095" t="str">
        <f>_xll.IMDP("BND",D4095,$N$1,A4095)</f>
        <v>은행채</v>
      </c>
      <c r="O4095">
        <f t="shared" si="63"/>
        <v>2.57807E-3</v>
      </c>
    </row>
    <row r="4096" spans="1:15" x14ac:dyDescent="0.3">
      <c r="A4096" s="73">
        <v>46311</v>
      </c>
      <c r="B4096" s="67" t="s">
        <v>2090</v>
      </c>
      <c r="C4096" s="68" t="s">
        <v>2608</v>
      </c>
      <c r="D4096" s="68" t="s">
        <v>8865</v>
      </c>
      <c r="E4096" s="67" t="s">
        <v>8866</v>
      </c>
      <c r="F4096" s="69">
        <v>4.1349999999999998</v>
      </c>
      <c r="G4096" s="70">
        <v>1.3622000000000001</v>
      </c>
      <c r="H4096" s="70">
        <v>2.2168000000000001</v>
      </c>
      <c r="I4096" s="73">
        <v>45730</v>
      </c>
      <c r="J4096" s="73">
        <v>46826</v>
      </c>
      <c r="K4096" s="69">
        <v>2.96</v>
      </c>
      <c r="L4096" s="68" t="s">
        <v>5494</v>
      </c>
      <c r="M4096" s="71">
        <v>4.5999999999999999E-3</v>
      </c>
      <c r="N4096" t="str">
        <f>_xll.IMDP("BND",D4096,$N$1,A4096)</f>
        <v>은행채</v>
      </c>
      <c r="O4096">
        <f t="shared" si="63"/>
        <v>6.26612E-3</v>
      </c>
    </row>
    <row r="4097" spans="1:15" x14ac:dyDescent="0.3">
      <c r="A4097" s="73">
        <v>46311</v>
      </c>
      <c r="B4097" s="67" t="s">
        <v>2090</v>
      </c>
      <c r="C4097" s="68" t="s">
        <v>2608</v>
      </c>
      <c r="D4097" s="68" t="s">
        <v>14469</v>
      </c>
      <c r="E4097" s="67" t="s">
        <v>14470</v>
      </c>
      <c r="F4097" s="69">
        <v>4.1379999999999999</v>
      </c>
      <c r="G4097" s="70">
        <v>1.385</v>
      </c>
      <c r="H4097" s="70">
        <v>2.3075000000000001</v>
      </c>
      <c r="I4097" s="73">
        <v>46227</v>
      </c>
      <c r="J4097" s="73">
        <v>46843</v>
      </c>
      <c r="K4097" s="69">
        <v>4.04</v>
      </c>
      <c r="L4097" s="68" t="s">
        <v>5494</v>
      </c>
      <c r="M4097" s="71">
        <v>9.2999999999999992E-3</v>
      </c>
      <c r="N4097" t="str">
        <f>_xll.IMDP("BND",D4097,$N$1,A4097)</f>
        <v>은행채</v>
      </c>
      <c r="O4097">
        <f t="shared" si="63"/>
        <v>1.28805E-2</v>
      </c>
    </row>
    <row r="4098" spans="1:15" x14ac:dyDescent="0.3">
      <c r="A4098" s="73">
        <v>46311</v>
      </c>
      <c r="B4098" s="67" t="s">
        <v>2090</v>
      </c>
      <c r="C4098" s="68" t="s">
        <v>2608</v>
      </c>
      <c r="D4098" s="68" t="s">
        <v>14719</v>
      </c>
      <c r="E4098" s="67" t="s">
        <v>14720</v>
      </c>
      <c r="F4098" s="69">
        <v>4.2469999999999999</v>
      </c>
      <c r="G4098" s="70">
        <v>2.3765000000000001</v>
      </c>
      <c r="H4098" s="70">
        <v>6.4466000000000001</v>
      </c>
      <c r="I4098" s="73">
        <v>46240</v>
      </c>
      <c r="J4098" s="73">
        <v>47241</v>
      </c>
      <c r="K4098" s="69">
        <v>4.05</v>
      </c>
      <c r="L4098" s="68" t="s">
        <v>5494</v>
      </c>
      <c r="M4098" s="71">
        <v>9.2999999999999992E-3</v>
      </c>
      <c r="N4098" t="str">
        <f>_xll.IMDP("BND",D4098,$N$1,A4098)</f>
        <v>은행채</v>
      </c>
      <c r="O4098">
        <f t="shared" ref="O4098:O4161" si="64">M4098*G4098</f>
        <v>2.2101449999999998E-2</v>
      </c>
    </row>
    <row r="4099" spans="1:15" x14ac:dyDescent="0.3">
      <c r="A4099" s="73">
        <v>46311</v>
      </c>
      <c r="B4099" s="67" t="s">
        <v>2090</v>
      </c>
      <c r="C4099" s="68" t="s">
        <v>2608</v>
      </c>
      <c r="D4099" s="68" t="s">
        <v>14471</v>
      </c>
      <c r="E4099" s="67" t="s">
        <v>14472</v>
      </c>
      <c r="F4099" s="69">
        <v>4.1840000000000002</v>
      </c>
      <c r="G4099" s="70">
        <v>1.6763999999999999</v>
      </c>
      <c r="H4099" s="70">
        <v>3.3060999999999998</v>
      </c>
      <c r="I4099" s="73">
        <v>46227</v>
      </c>
      <c r="J4099" s="73">
        <v>46958</v>
      </c>
      <c r="K4099" s="69">
        <v>4.0999999999999996</v>
      </c>
      <c r="L4099" s="68" t="s">
        <v>5494</v>
      </c>
      <c r="M4099" s="71">
        <v>9.2999999999999992E-3</v>
      </c>
      <c r="N4099" t="str">
        <f>_xll.IMDP("BND",D4099,$N$1,A4099)</f>
        <v>은행채</v>
      </c>
      <c r="O4099">
        <f t="shared" si="64"/>
        <v>1.5590519999999998E-2</v>
      </c>
    </row>
    <row r="4100" spans="1:15" x14ac:dyDescent="0.3">
      <c r="A4100" s="73">
        <v>46311</v>
      </c>
      <c r="B4100" s="67" t="s">
        <v>2090</v>
      </c>
      <c r="C4100" s="68" t="s">
        <v>8258</v>
      </c>
      <c r="D4100" s="68" t="s">
        <v>8867</v>
      </c>
      <c r="E4100" s="67" t="s">
        <v>8868</v>
      </c>
      <c r="F4100" s="69">
        <v>3.8119999999999998</v>
      </c>
      <c r="G4100" s="70">
        <v>0.31780000000000003</v>
      </c>
      <c r="H4100" s="70">
        <v>0.18029999999999999</v>
      </c>
      <c r="I4100" s="73">
        <v>45337</v>
      </c>
      <c r="J4100" s="73">
        <v>46433</v>
      </c>
      <c r="K4100" s="69">
        <v>4.08</v>
      </c>
      <c r="L4100" s="68" t="s">
        <v>5494</v>
      </c>
      <c r="M4100" s="71">
        <v>6.1000000000000004E-3</v>
      </c>
      <c r="N4100" t="str">
        <f>_xll.IMDP("BND",D4100,$N$1,A4100)</f>
        <v>회사채(일반)</v>
      </c>
      <c r="O4100">
        <f t="shared" si="64"/>
        <v>1.9385800000000003E-3</v>
      </c>
    </row>
    <row r="4101" spans="1:15" x14ac:dyDescent="0.3">
      <c r="A4101" s="73">
        <v>46311</v>
      </c>
      <c r="B4101" s="67" t="s">
        <v>2090</v>
      </c>
      <c r="C4101" s="68" t="s">
        <v>8258</v>
      </c>
      <c r="D4101" s="68" t="s">
        <v>8869</v>
      </c>
      <c r="E4101" s="67" t="s">
        <v>8870</v>
      </c>
      <c r="F4101" s="69">
        <v>4.0259999999999998</v>
      </c>
      <c r="G4101" s="70">
        <v>0.45500000000000002</v>
      </c>
      <c r="H4101" s="70">
        <v>0.32019999999999998</v>
      </c>
      <c r="I4101" s="73">
        <v>45387</v>
      </c>
      <c r="J4101" s="73">
        <v>46482</v>
      </c>
      <c r="K4101" s="69">
        <v>3.83</v>
      </c>
      <c r="L4101" s="68" t="s">
        <v>5494</v>
      </c>
      <c r="M4101" s="71">
        <v>7.4000000000000003E-3</v>
      </c>
      <c r="N4101" t="str">
        <f>_xll.IMDP("BND",D4101,$N$1,A4101)</f>
        <v>회사채(일반)</v>
      </c>
      <c r="O4101">
        <f t="shared" si="64"/>
        <v>3.3670000000000002E-3</v>
      </c>
    </row>
    <row r="4102" spans="1:15" x14ac:dyDescent="0.3">
      <c r="A4102" s="73">
        <v>46311</v>
      </c>
      <c r="B4102" s="67" t="s">
        <v>2090</v>
      </c>
      <c r="C4102" s="68" t="s">
        <v>8258</v>
      </c>
      <c r="D4102" s="68" t="s">
        <v>8871</v>
      </c>
      <c r="E4102" s="67" t="s">
        <v>8872</v>
      </c>
      <c r="F4102" s="69">
        <v>4.149</v>
      </c>
      <c r="G4102" s="70">
        <v>0.61009999999999998</v>
      </c>
      <c r="H4102" s="70">
        <v>0.52610000000000001</v>
      </c>
      <c r="I4102" s="73">
        <v>45446</v>
      </c>
      <c r="J4102" s="73">
        <v>46541</v>
      </c>
      <c r="K4102" s="69">
        <v>3.86</v>
      </c>
      <c r="L4102" s="68" t="s">
        <v>5494</v>
      </c>
      <c r="M4102" s="71">
        <v>9.7999999999999997E-3</v>
      </c>
      <c r="N4102" t="str">
        <f>_xll.IMDP("BND",D4102,$N$1,A4102)</f>
        <v>회사채(일반)</v>
      </c>
      <c r="O4102">
        <f t="shared" si="64"/>
        <v>5.9789799999999992E-3</v>
      </c>
    </row>
    <row r="4103" spans="1:15" x14ac:dyDescent="0.3">
      <c r="A4103" s="73">
        <v>46311</v>
      </c>
      <c r="B4103" s="67" t="s">
        <v>2090</v>
      </c>
      <c r="C4103" s="68" t="s">
        <v>8258</v>
      </c>
      <c r="D4103" s="68" t="s">
        <v>8873</v>
      </c>
      <c r="E4103" s="67" t="s">
        <v>8874</v>
      </c>
      <c r="F4103" s="69">
        <v>3.6640000000000001</v>
      </c>
      <c r="G4103" s="70">
        <v>0.24859999999999999</v>
      </c>
      <c r="H4103" s="70">
        <v>0.12379999999999999</v>
      </c>
      <c r="I4103" s="73">
        <v>45677</v>
      </c>
      <c r="J4103" s="73">
        <v>46407</v>
      </c>
      <c r="K4103" s="69">
        <v>2.97</v>
      </c>
      <c r="L4103" s="68" t="s">
        <v>5494</v>
      </c>
      <c r="M4103" s="71">
        <v>6.1000000000000004E-3</v>
      </c>
      <c r="N4103" t="str">
        <f>_xll.IMDP("BND",D4103,$N$1,A4103)</f>
        <v>회사채(일반)</v>
      </c>
      <c r="O4103">
        <f t="shared" si="64"/>
        <v>1.5164600000000001E-3</v>
      </c>
    </row>
    <row r="4104" spans="1:15" x14ac:dyDescent="0.3">
      <c r="A4104" s="73">
        <v>46311</v>
      </c>
      <c r="B4104" s="67" t="s">
        <v>2090</v>
      </c>
      <c r="C4104" s="68" t="s">
        <v>8258</v>
      </c>
      <c r="D4104" s="68" t="s">
        <v>1242</v>
      </c>
      <c r="E4104" s="67" t="s">
        <v>1243</v>
      </c>
      <c r="F4104" s="69">
        <v>4.226</v>
      </c>
      <c r="G4104" s="70">
        <v>1.3108</v>
      </c>
      <c r="H4104" s="70">
        <v>2.0668000000000002</v>
      </c>
      <c r="I4104" s="73">
        <v>45715</v>
      </c>
      <c r="J4104" s="73">
        <v>46808</v>
      </c>
      <c r="K4104" s="69">
        <v>3.01</v>
      </c>
      <c r="L4104" s="68" t="s">
        <v>5494</v>
      </c>
      <c r="M4104" s="71">
        <v>6.0000000000000001E-3</v>
      </c>
      <c r="N4104" t="str">
        <f>_xll.IMDP("BND",D4104,$N$1,A4104)</f>
        <v>회사채(일반)</v>
      </c>
      <c r="O4104">
        <f t="shared" si="64"/>
        <v>7.8647999999999999E-3</v>
      </c>
    </row>
    <row r="4105" spans="1:15" x14ac:dyDescent="0.3">
      <c r="A4105" s="73">
        <v>46311</v>
      </c>
      <c r="B4105" s="67" t="s">
        <v>2090</v>
      </c>
      <c r="C4105" s="68" t="s">
        <v>8258</v>
      </c>
      <c r="D4105" s="68" t="s">
        <v>1460</v>
      </c>
      <c r="E4105" s="67" t="s">
        <v>1461</v>
      </c>
      <c r="F4105" s="69">
        <v>4.2300000000000004</v>
      </c>
      <c r="G4105" s="70">
        <v>1.4719</v>
      </c>
      <c r="H4105" s="70">
        <v>2.5678999999999998</v>
      </c>
      <c r="I4105" s="73">
        <v>45776</v>
      </c>
      <c r="J4105" s="73">
        <v>46871</v>
      </c>
      <c r="K4105" s="69">
        <v>2.79</v>
      </c>
      <c r="L4105" s="68" t="s">
        <v>5494</v>
      </c>
      <c r="M4105" s="71">
        <v>9.5999999999999992E-3</v>
      </c>
      <c r="N4105" t="str">
        <f>_xll.IMDP("BND",D4105,$N$1,A4105)</f>
        <v>회사채(일반)</v>
      </c>
      <c r="O4105">
        <f t="shared" si="64"/>
        <v>1.4130239999999999E-2</v>
      </c>
    </row>
    <row r="4106" spans="1:15" x14ac:dyDescent="0.3">
      <c r="A4106" s="73">
        <v>46311</v>
      </c>
      <c r="B4106" s="67" t="s">
        <v>2090</v>
      </c>
      <c r="C4106" s="68" t="s">
        <v>8258</v>
      </c>
      <c r="D4106" s="68" t="s">
        <v>408</v>
      </c>
      <c r="E4106" s="67" t="s">
        <v>410</v>
      </c>
      <c r="F4106" s="69">
        <v>4.2690000000000001</v>
      </c>
      <c r="G4106" s="70">
        <v>1.5972999999999999</v>
      </c>
      <c r="H4106" s="70">
        <v>2.9843000000000002</v>
      </c>
      <c r="I4106" s="73">
        <v>45821</v>
      </c>
      <c r="J4106" s="73">
        <v>46917</v>
      </c>
      <c r="K4106" s="69">
        <v>2.81</v>
      </c>
      <c r="L4106" s="68" t="s">
        <v>5494</v>
      </c>
      <c r="M4106" s="71">
        <v>9.1000000000000004E-3</v>
      </c>
      <c r="N4106" t="str">
        <f>_xll.IMDP("BND",D4106,$N$1,A4106)</f>
        <v>회사채(일반)</v>
      </c>
      <c r="O4106">
        <f t="shared" si="64"/>
        <v>1.453543E-2</v>
      </c>
    </row>
    <row r="4107" spans="1:15" x14ac:dyDescent="0.3">
      <c r="A4107" s="73">
        <v>46311</v>
      </c>
      <c r="B4107" s="67" t="s">
        <v>2090</v>
      </c>
      <c r="C4107" s="68" t="s">
        <v>8258</v>
      </c>
      <c r="D4107" s="68" t="s">
        <v>1582</v>
      </c>
      <c r="E4107" s="67" t="s">
        <v>1583</v>
      </c>
      <c r="F4107" s="69">
        <v>4.4260000000000002</v>
      </c>
      <c r="G4107" s="70">
        <v>3.6295000000000002</v>
      </c>
      <c r="H4107" s="70">
        <v>14.5883</v>
      </c>
      <c r="I4107" s="73">
        <v>45909</v>
      </c>
      <c r="J4107" s="73">
        <v>47735</v>
      </c>
      <c r="K4107" s="69">
        <v>2.96</v>
      </c>
      <c r="L4107" s="68" t="s">
        <v>5494</v>
      </c>
      <c r="M4107" s="71">
        <v>6.6E-3</v>
      </c>
      <c r="N4107" t="str">
        <f>_xll.IMDP("BND",D4107,$N$1,A4107)</f>
        <v>회사채(일반)</v>
      </c>
      <c r="O4107">
        <f t="shared" si="64"/>
        <v>2.3954700000000002E-2</v>
      </c>
    </row>
    <row r="4108" spans="1:15" x14ac:dyDescent="0.3">
      <c r="A4108" s="73">
        <v>46311</v>
      </c>
      <c r="B4108" s="67" t="s">
        <v>2090</v>
      </c>
      <c r="C4108" s="68" t="s">
        <v>8258</v>
      </c>
      <c r="D4108" s="68" t="s">
        <v>8875</v>
      </c>
      <c r="E4108" s="67" t="s">
        <v>8876</v>
      </c>
      <c r="F4108" s="69">
        <v>4.359</v>
      </c>
      <c r="G4108" s="70">
        <v>1.9379999999999999</v>
      </c>
      <c r="H4108" s="70">
        <v>4.3212000000000002</v>
      </c>
      <c r="I4108" s="73">
        <v>45958</v>
      </c>
      <c r="J4108" s="73">
        <v>47053</v>
      </c>
      <c r="K4108" s="69">
        <v>2.89</v>
      </c>
      <c r="L4108" s="68" t="s">
        <v>5494</v>
      </c>
      <c r="M4108" s="71">
        <v>5.4000000000000003E-3</v>
      </c>
      <c r="N4108" t="str">
        <f>_xll.IMDP("BND",D4108,$N$1,A4108)</f>
        <v>회사채(일반)</v>
      </c>
      <c r="O4108">
        <f t="shared" si="64"/>
        <v>1.0465200000000001E-2</v>
      </c>
    </row>
    <row r="4109" spans="1:15" x14ac:dyDescent="0.3">
      <c r="A4109" s="73">
        <v>46311</v>
      </c>
      <c r="B4109" s="67" t="s">
        <v>2090</v>
      </c>
      <c r="C4109" s="68" t="s">
        <v>8258</v>
      </c>
      <c r="D4109" s="68" t="s">
        <v>8877</v>
      </c>
      <c r="E4109" s="67" t="s">
        <v>8878</v>
      </c>
      <c r="F4109" s="69">
        <v>4.4409999999999998</v>
      </c>
      <c r="G4109" s="70">
        <v>3.9150999999999998</v>
      </c>
      <c r="H4109" s="70">
        <v>17.205400000000001</v>
      </c>
      <c r="I4109" s="73">
        <v>46065</v>
      </c>
      <c r="J4109" s="73">
        <v>47891</v>
      </c>
      <c r="K4109" s="69">
        <v>3.91</v>
      </c>
      <c r="L4109" s="68" t="s">
        <v>5494</v>
      </c>
      <c r="M4109" s="71">
        <v>2.3E-3</v>
      </c>
      <c r="N4109" t="str">
        <f>_xll.IMDP("BND",D4109,$N$1,A4109)</f>
        <v>회사채(일반)</v>
      </c>
      <c r="O4109">
        <f t="shared" si="64"/>
        <v>9.004729999999999E-3</v>
      </c>
    </row>
    <row r="4110" spans="1:15" x14ac:dyDescent="0.3">
      <c r="A4110" s="73">
        <v>46311</v>
      </c>
      <c r="B4110" s="67" t="s">
        <v>2090</v>
      </c>
      <c r="C4110" s="68" t="s">
        <v>8258</v>
      </c>
      <c r="D4110" s="68" t="s">
        <v>8879</v>
      </c>
      <c r="E4110" s="67" t="s">
        <v>8880</v>
      </c>
      <c r="F4110" s="69">
        <v>4.2290000000000001</v>
      </c>
      <c r="G4110" s="70">
        <v>1.4332</v>
      </c>
      <c r="H4110" s="70">
        <v>2.4386000000000001</v>
      </c>
      <c r="I4110" s="73">
        <v>46126</v>
      </c>
      <c r="J4110" s="73">
        <v>46856</v>
      </c>
      <c r="K4110" s="69">
        <v>3.78</v>
      </c>
      <c r="L4110" s="68" t="s">
        <v>5494</v>
      </c>
      <c r="M4110" s="71">
        <v>4.1000000000000003E-3</v>
      </c>
      <c r="N4110" t="str">
        <f>_xll.IMDP("BND",D4110,$N$1,A4110)</f>
        <v>회사채(일반)</v>
      </c>
      <c r="O4110">
        <f t="shared" si="64"/>
        <v>5.8761200000000003E-3</v>
      </c>
    </row>
    <row r="4111" spans="1:15" x14ac:dyDescent="0.3">
      <c r="A4111" s="73">
        <v>46311</v>
      </c>
      <c r="B4111" s="67" t="s">
        <v>2090</v>
      </c>
      <c r="C4111" s="68" t="s">
        <v>8258</v>
      </c>
      <c r="D4111" s="68" t="s">
        <v>1335</v>
      </c>
      <c r="E4111" s="67" t="s">
        <v>1336</v>
      </c>
      <c r="F4111" s="69">
        <v>4.3869999999999996</v>
      </c>
      <c r="G4111" s="70">
        <v>2.3955000000000002</v>
      </c>
      <c r="H4111" s="70">
        <v>6.5448000000000004</v>
      </c>
      <c r="I4111" s="73">
        <v>46154</v>
      </c>
      <c r="J4111" s="73">
        <v>47249</v>
      </c>
      <c r="K4111" s="69">
        <v>4.08</v>
      </c>
      <c r="L4111" s="68" t="s">
        <v>5494</v>
      </c>
      <c r="M4111" s="71">
        <v>1.3899999999999999E-2</v>
      </c>
      <c r="N4111" t="str">
        <f>_xll.IMDP("BND",D4111,$N$1,A4111)</f>
        <v>회사채(일반)</v>
      </c>
      <c r="O4111">
        <f t="shared" si="64"/>
        <v>3.3297449999999999E-2</v>
      </c>
    </row>
    <row r="4112" spans="1:15" x14ac:dyDescent="0.3">
      <c r="A4112" s="73">
        <v>46311</v>
      </c>
      <c r="B4112" s="67" t="s">
        <v>2090</v>
      </c>
      <c r="C4112" s="68" t="s">
        <v>8258</v>
      </c>
      <c r="D4112" s="68" t="s">
        <v>8881</v>
      </c>
      <c r="E4112" s="67" t="s">
        <v>8882</v>
      </c>
      <c r="F4112" s="69">
        <v>3.6680000000000001</v>
      </c>
      <c r="G4112" s="70">
        <v>0.2621</v>
      </c>
      <c r="H4112" s="70">
        <v>0.1341</v>
      </c>
      <c r="I4112" s="73">
        <v>44586</v>
      </c>
      <c r="J4112" s="73">
        <v>46412</v>
      </c>
      <c r="K4112" s="69">
        <v>2.92</v>
      </c>
      <c r="L4112" s="68" t="s">
        <v>5494</v>
      </c>
      <c r="M4112" s="71">
        <v>7.0000000000000001E-3</v>
      </c>
      <c r="N4112" t="str">
        <f>_xll.IMDP("BND",D4112,$N$1,A4112)</f>
        <v>회사채(일반)</v>
      </c>
      <c r="O4112">
        <f t="shared" si="64"/>
        <v>1.8347000000000001E-3</v>
      </c>
    </row>
    <row r="4113" spans="1:15" x14ac:dyDescent="0.3">
      <c r="A4113" s="73">
        <v>46311</v>
      </c>
      <c r="B4113" s="67" t="s">
        <v>2090</v>
      </c>
      <c r="C4113" s="68" t="s">
        <v>8258</v>
      </c>
      <c r="D4113" s="68" t="s">
        <v>8883</v>
      </c>
      <c r="E4113" s="67" t="s">
        <v>8884</v>
      </c>
      <c r="F4113" s="69">
        <v>4.22</v>
      </c>
      <c r="G4113" s="70">
        <v>1.2116</v>
      </c>
      <c r="H4113" s="70">
        <v>1.7924</v>
      </c>
      <c r="I4113" s="73">
        <v>45677</v>
      </c>
      <c r="J4113" s="73">
        <v>46772</v>
      </c>
      <c r="K4113" s="69">
        <v>3.05</v>
      </c>
      <c r="L4113" s="68" t="s">
        <v>5494</v>
      </c>
      <c r="M4113" s="71">
        <v>7.7999999999999996E-3</v>
      </c>
      <c r="N4113" t="str">
        <f>_xll.IMDP("BND",D4113,$N$1,A4113)</f>
        <v>회사채(일반)</v>
      </c>
      <c r="O4113">
        <f t="shared" si="64"/>
        <v>9.450479999999999E-3</v>
      </c>
    </row>
    <row r="4114" spans="1:15" x14ac:dyDescent="0.3">
      <c r="A4114" s="73">
        <v>46311</v>
      </c>
      <c r="B4114" s="67" t="s">
        <v>2090</v>
      </c>
      <c r="C4114" s="68" t="s">
        <v>8258</v>
      </c>
      <c r="D4114" s="68" t="s">
        <v>8885</v>
      </c>
      <c r="E4114" s="67" t="s">
        <v>8886</v>
      </c>
      <c r="F4114" s="69">
        <v>4.3040000000000003</v>
      </c>
      <c r="G4114" s="70">
        <v>1.7075</v>
      </c>
      <c r="H4114" s="70">
        <v>3.3944999999999999</v>
      </c>
      <c r="I4114" s="73">
        <v>45867</v>
      </c>
      <c r="J4114" s="73">
        <v>46962</v>
      </c>
      <c r="K4114" s="69">
        <v>2.75</v>
      </c>
      <c r="L4114" s="68" t="s">
        <v>5494</v>
      </c>
      <c r="M4114" s="71">
        <v>5.0000000000000001E-3</v>
      </c>
      <c r="N4114" t="str">
        <f>_xll.IMDP("BND",D4114,$N$1,A4114)</f>
        <v>회사채(일반)</v>
      </c>
      <c r="O4114">
        <f t="shared" si="64"/>
        <v>8.5375E-3</v>
      </c>
    </row>
    <row r="4115" spans="1:15" x14ac:dyDescent="0.3">
      <c r="A4115" s="73">
        <v>46311</v>
      </c>
      <c r="B4115" s="67" t="s">
        <v>2090</v>
      </c>
      <c r="C4115" s="68" t="s">
        <v>8258</v>
      </c>
      <c r="D4115" s="68" t="s">
        <v>8887</v>
      </c>
      <c r="E4115" s="67" t="s">
        <v>8888</v>
      </c>
      <c r="F4115" s="69">
        <v>4.4320000000000004</v>
      </c>
      <c r="G4115" s="70">
        <v>3.7239</v>
      </c>
      <c r="H4115" s="70">
        <v>15.430400000000001</v>
      </c>
      <c r="I4115" s="73">
        <v>45958</v>
      </c>
      <c r="J4115" s="73">
        <v>47784</v>
      </c>
      <c r="K4115" s="69">
        <v>3.09</v>
      </c>
      <c r="L4115" s="68" t="s">
        <v>5494</v>
      </c>
      <c r="M4115" s="71">
        <v>3.5999999999999999E-3</v>
      </c>
      <c r="N4115" t="str">
        <f>_xll.IMDP("BND",D4115,$N$1,A4115)</f>
        <v>회사채(일반)</v>
      </c>
      <c r="O4115">
        <f t="shared" si="64"/>
        <v>1.3406039999999999E-2</v>
      </c>
    </row>
    <row r="4116" spans="1:15" x14ac:dyDescent="0.3">
      <c r="A4116" s="73">
        <v>46311</v>
      </c>
      <c r="B4116" s="67" t="s">
        <v>2090</v>
      </c>
      <c r="C4116" s="68" t="s">
        <v>8258</v>
      </c>
      <c r="D4116" s="68" t="s">
        <v>305</v>
      </c>
      <c r="E4116" s="67" t="s">
        <v>307</v>
      </c>
      <c r="F4116" s="69">
        <v>4.3739999999999997</v>
      </c>
      <c r="G4116" s="70">
        <v>2.1831</v>
      </c>
      <c r="H4116" s="70">
        <v>5.4547999999999996</v>
      </c>
      <c r="I4116" s="73">
        <v>46065</v>
      </c>
      <c r="J4116" s="73">
        <v>47158</v>
      </c>
      <c r="K4116" s="69">
        <v>3.74</v>
      </c>
      <c r="L4116" s="68" t="s">
        <v>5494</v>
      </c>
      <c r="M4116" s="71">
        <v>5.4999999999999997E-3</v>
      </c>
      <c r="N4116" t="str">
        <f>_xll.IMDP("BND",D4116,$N$1,A4116)</f>
        <v>회사채(일반)</v>
      </c>
      <c r="O4116">
        <f t="shared" si="64"/>
        <v>1.200705E-2</v>
      </c>
    </row>
    <row r="4117" spans="1:15" x14ac:dyDescent="0.3">
      <c r="A4117" s="73">
        <v>46311</v>
      </c>
      <c r="B4117" s="67" t="s">
        <v>2090</v>
      </c>
      <c r="C4117" s="68" t="s">
        <v>8258</v>
      </c>
      <c r="D4117" s="68" t="s">
        <v>8889</v>
      </c>
      <c r="E4117" s="67" t="s">
        <v>8890</v>
      </c>
      <c r="F4117" s="69">
        <v>4.2300000000000004</v>
      </c>
      <c r="G4117" s="70">
        <v>1.4363999999999999</v>
      </c>
      <c r="H4117" s="70">
        <v>2.4489000000000001</v>
      </c>
      <c r="I4117" s="73">
        <v>46126</v>
      </c>
      <c r="J4117" s="73">
        <v>46857</v>
      </c>
      <c r="K4117" s="69">
        <v>3.78</v>
      </c>
      <c r="L4117" s="68" t="s">
        <v>5494</v>
      </c>
      <c r="M4117" s="71">
        <v>5.4999999999999997E-3</v>
      </c>
      <c r="N4117" t="str">
        <f>_xll.IMDP("BND",D4117,$N$1,A4117)</f>
        <v>회사채(일반)</v>
      </c>
      <c r="O4117">
        <f t="shared" si="64"/>
        <v>7.9001999999999996E-3</v>
      </c>
    </row>
    <row r="4118" spans="1:15" x14ac:dyDescent="0.3">
      <c r="A4118" s="73">
        <v>46311</v>
      </c>
      <c r="B4118" s="67" t="s">
        <v>2090</v>
      </c>
      <c r="C4118" s="68" t="s">
        <v>8258</v>
      </c>
      <c r="D4118" s="68" t="s">
        <v>8891</v>
      </c>
      <c r="E4118" s="67" t="s">
        <v>8892</v>
      </c>
      <c r="F4118" s="69">
        <v>4.2679999999999998</v>
      </c>
      <c r="G4118" s="70">
        <v>1.5694999999999999</v>
      </c>
      <c r="H4118" s="70">
        <v>2.9064000000000001</v>
      </c>
      <c r="I4118" s="73">
        <v>46178</v>
      </c>
      <c r="J4118" s="73">
        <v>46913</v>
      </c>
      <c r="K4118" s="69">
        <v>4.1500000000000004</v>
      </c>
      <c r="L4118" s="68" t="s">
        <v>5494</v>
      </c>
      <c r="M4118" s="71">
        <v>4.7000000000000002E-3</v>
      </c>
      <c r="N4118" t="str">
        <f>_xll.IMDP("BND",D4118,$N$1,A4118)</f>
        <v>회사채(일반)</v>
      </c>
      <c r="O4118">
        <f t="shared" si="64"/>
        <v>7.3766500000000002E-3</v>
      </c>
    </row>
    <row r="4119" spans="1:15" x14ac:dyDescent="0.3">
      <c r="A4119" s="73">
        <v>46311</v>
      </c>
      <c r="B4119" s="67" t="s">
        <v>2090</v>
      </c>
      <c r="C4119" s="68" t="s">
        <v>8258</v>
      </c>
      <c r="D4119" s="68" t="s">
        <v>8893</v>
      </c>
      <c r="E4119" s="67" t="s">
        <v>8894</v>
      </c>
      <c r="F4119" s="69">
        <v>3.694</v>
      </c>
      <c r="G4119" s="70">
        <v>0.2707</v>
      </c>
      <c r="H4119" s="70">
        <v>0.1406</v>
      </c>
      <c r="I4119" s="73">
        <v>43858</v>
      </c>
      <c r="J4119" s="73">
        <v>46415</v>
      </c>
      <c r="K4119" s="69">
        <v>2.09</v>
      </c>
      <c r="L4119" s="68" t="s">
        <v>5494</v>
      </c>
      <c r="M4119" s="71">
        <v>2.3E-3</v>
      </c>
      <c r="N4119" t="str">
        <f>_xll.IMDP("BND",D4119,$N$1,A4119)</f>
        <v>회사채(일반)</v>
      </c>
      <c r="O4119">
        <f t="shared" si="64"/>
        <v>6.2261E-4</v>
      </c>
    </row>
    <row r="4120" spans="1:15" x14ac:dyDescent="0.3">
      <c r="A4120" s="73">
        <v>46311</v>
      </c>
      <c r="B4120" s="67" t="s">
        <v>2090</v>
      </c>
      <c r="C4120" s="68" t="s">
        <v>8258</v>
      </c>
      <c r="D4120" s="68" t="s">
        <v>8895</v>
      </c>
      <c r="E4120" s="67" t="s">
        <v>8896</v>
      </c>
      <c r="F4120" s="69">
        <v>4.226</v>
      </c>
      <c r="G4120" s="70">
        <v>1.3554999999999999</v>
      </c>
      <c r="H4120" s="70">
        <v>2.1907000000000001</v>
      </c>
      <c r="I4120" s="73">
        <v>44264</v>
      </c>
      <c r="J4120" s="73">
        <v>46821</v>
      </c>
      <c r="K4120" s="69">
        <v>2.15</v>
      </c>
      <c r="L4120" s="68" t="s">
        <v>5494</v>
      </c>
      <c r="M4120" s="71">
        <v>2.3E-3</v>
      </c>
      <c r="N4120" t="str">
        <f>_xll.IMDP("BND",D4120,$N$1,A4120)</f>
        <v>회사채(일반)</v>
      </c>
      <c r="O4120">
        <f t="shared" si="64"/>
        <v>3.1176499999999996E-3</v>
      </c>
    </row>
    <row r="4121" spans="1:15" x14ac:dyDescent="0.3">
      <c r="A4121" s="73">
        <v>46311</v>
      </c>
      <c r="B4121" s="67" t="s">
        <v>2090</v>
      </c>
      <c r="C4121" s="68" t="s">
        <v>8258</v>
      </c>
      <c r="D4121" s="68" t="s">
        <v>8897</v>
      </c>
      <c r="E4121" s="67" t="s">
        <v>8898</v>
      </c>
      <c r="F4121" s="69">
        <v>4.3730000000000002</v>
      </c>
      <c r="G4121" s="70">
        <v>2.157</v>
      </c>
      <c r="H4121" s="70">
        <v>5.3127000000000004</v>
      </c>
      <c r="I4121" s="73">
        <v>44586</v>
      </c>
      <c r="J4121" s="73">
        <v>47143</v>
      </c>
      <c r="K4121" s="69">
        <v>3.08</v>
      </c>
      <c r="L4121" s="68" t="s">
        <v>5494</v>
      </c>
      <c r="M4121" s="71">
        <v>2.7000000000000001E-3</v>
      </c>
      <c r="N4121" t="str">
        <f>_xll.IMDP("BND",D4121,$N$1,A4121)</f>
        <v>회사채(일반)</v>
      </c>
      <c r="O4121">
        <f t="shared" si="64"/>
        <v>5.8239000000000008E-3</v>
      </c>
    </row>
    <row r="4122" spans="1:15" x14ac:dyDescent="0.3">
      <c r="A4122" s="73">
        <v>46311</v>
      </c>
      <c r="B4122" s="67" t="s">
        <v>2090</v>
      </c>
      <c r="C4122" s="68" t="s">
        <v>8258</v>
      </c>
      <c r="D4122" s="68" t="s">
        <v>8899</v>
      </c>
      <c r="E4122" s="67" t="s">
        <v>8900</v>
      </c>
      <c r="F4122" s="69">
        <v>4.38</v>
      </c>
      <c r="G4122" s="70">
        <v>2.3477999999999999</v>
      </c>
      <c r="H4122" s="70">
        <v>6.2477999999999998</v>
      </c>
      <c r="I4122" s="73">
        <v>46126</v>
      </c>
      <c r="J4122" s="73">
        <v>47221</v>
      </c>
      <c r="K4122" s="69">
        <v>3.93</v>
      </c>
      <c r="L4122" s="68" t="s">
        <v>5494</v>
      </c>
      <c r="M4122" s="71">
        <v>8.6999999999999994E-3</v>
      </c>
      <c r="N4122" t="str">
        <f>_xll.IMDP("BND",D4122,$N$1,A4122)</f>
        <v>회사채(일반)</v>
      </c>
      <c r="O4122">
        <f t="shared" si="64"/>
        <v>2.0425859999999997E-2</v>
      </c>
    </row>
    <row r="4123" spans="1:15" x14ac:dyDescent="0.3">
      <c r="A4123" s="73">
        <v>46311</v>
      </c>
      <c r="B4123" s="67" t="s">
        <v>2090</v>
      </c>
      <c r="C4123" s="68" t="s">
        <v>8258</v>
      </c>
      <c r="D4123" s="68" t="s">
        <v>8901</v>
      </c>
      <c r="E4123" s="67" t="s">
        <v>8902</v>
      </c>
      <c r="F4123" s="69">
        <v>4.0039999999999996</v>
      </c>
      <c r="G4123" s="70">
        <v>0.53090000000000004</v>
      </c>
      <c r="H4123" s="70">
        <v>0.41620000000000001</v>
      </c>
      <c r="I4123" s="73">
        <v>44685</v>
      </c>
      <c r="J4123" s="73">
        <v>46511</v>
      </c>
      <c r="K4123" s="69">
        <v>3.9</v>
      </c>
      <c r="L4123" s="68" t="s">
        <v>5494</v>
      </c>
      <c r="M4123" s="71">
        <v>4.7000000000000002E-3</v>
      </c>
      <c r="N4123" t="str">
        <f>_xll.IMDP("BND",D4123,$N$1,A4123)</f>
        <v>회사채(일반)</v>
      </c>
      <c r="O4123">
        <f t="shared" si="64"/>
        <v>2.4952300000000002E-3</v>
      </c>
    </row>
    <row r="4124" spans="1:15" x14ac:dyDescent="0.3">
      <c r="A4124" s="73">
        <v>46311</v>
      </c>
      <c r="B4124" s="67" t="s">
        <v>2090</v>
      </c>
      <c r="C4124" s="68" t="s">
        <v>8258</v>
      </c>
      <c r="D4124" s="68" t="s">
        <v>8903</v>
      </c>
      <c r="E4124" s="67" t="s">
        <v>8904</v>
      </c>
      <c r="F4124" s="69">
        <v>4.1609999999999996</v>
      </c>
      <c r="G4124" s="70">
        <v>1.0813999999999999</v>
      </c>
      <c r="H4124" s="70">
        <v>1.4503999999999999</v>
      </c>
      <c r="I4124" s="73">
        <v>45625</v>
      </c>
      <c r="J4124" s="73">
        <v>46720</v>
      </c>
      <c r="K4124" s="69">
        <v>3.03</v>
      </c>
      <c r="L4124" s="68" t="s">
        <v>5494</v>
      </c>
      <c r="M4124" s="71">
        <v>4.5999999999999999E-3</v>
      </c>
      <c r="N4124" t="str">
        <f>_xll.IMDP("BND",D4124,$N$1,A4124)</f>
        <v>회사채(일반)</v>
      </c>
      <c r="O4124">
        <f t="shared" si="64"/>
        <v>4.9744399999999992E-3</v>
      </c>
    </row>
    <row r="4125" spans="1:15" x14ac:dyDescent="0.3">
      <c r="A4125" s="73">
        <v>46311</v>
      </c>
      <c r="B4125" s="67" t="s">
        <v>2090</v>
      </c>
      <c r="C4125" s="68" t="s">
        <v>8258</v>
      </c>
      <c r="D4125" s="68" t="s">
        <v>8905</v>
      </c>
      <c r="E4125" s="67" t="s">
        <v>8906</v>
      </c>
      <c r="F4125" s="69">
        <v>4.181</v>
      </c>
      <c r="G4125" s="70">
        <v>1.5038</v>
      </c>
      <c r="H4125" s="70">
        <v>2.6695000000000002</v>
      </c>
      <c r="I4125" s="73">
        <v>45785</v>
      </c>
      <c r="J4125" s="73">
        <v>46881</v>
      </c>
      <c r="K4125" s="69">
        <v>2.66</v>
      </c>
      <c r="L4125" s="68" t="s">
        <v>5494</v>
      </c>
      <c r="M4125" s="71">
        <v>2.7000000000000001E-3</v>
      </c>
      <c r="N4125" t="str">
        <f>_xll.IMDP("BND",D4125,$N$1,A4125)</f>
        <v>회사채(일반)</v>
      </c>
      <c r="O4125">
        <f t="shared" si="64"/>
        <v>4.0602600000000004E-3</v>
      </c>
    </row>
    <row r="4126" spans="1:15" x14ac:dyDescent="0.3">
      <c r="A4126" s="73">
        <v>46311</v>
      </c>
      <c r="B4126" s="67" t="s">
        <v>2090</v>
      </c>
      <c r="C4126" s="68" t="s">
        <v>2608</v>
      </c>
      <c r="D4126" s="68" t="s">
        <v>8907</v>
      </c>
      <c r="E4126" s="67" t="s">
        <v>8908</v>
      </c>
      <c r="F4126" s="69">
        <v>4.2220000000000004</v>
      </c>
      <c r="G4126" s="70">
        <v>0.94769999999999999</v>
      </c>
      <c r="H4126" s="70">
        <v>1.1395</v>
      </c>
      <c r="I4126" s="73">
        <v>45573</v>
      </c>
      <c r="J4126" s="73">
        <v>46668</v>
      </c>
      <c r="K4126" s="69">
        <v>3.35</v>
      </c>
      <c r="L4126" s="68" t="s">
        <v>5494</v>
      </c>
      <c r="M4126" s="71">
        <v>6.8999999999999999E-3</v>
      </c>
      <c r="N4126" t="str">
        <f>_xll.IMDP("BND",D4126,$N$1,A4126)</f>
        <v>기타금융채</v>
      </c>
      <c r="O4126">
        <f t="shared" si="64"/>
        <v>6.5391299999999998E-3</v>
      </c>
    </row>
    <row r="4127" spans="1:15" x14ac:dyDescent="0.3">
      <c r="A4127" s="73">
        <v>46311</v>
      </c>
      <c r="B4127" s="67" t="s">
        <v>2090</v>
      </c>
      <c r="C4127" s="68" t="s">
        <v>2608</v>
      </c>
      <c r="D4127" s="68" t="s">
        <v>8909</v>
      </c>
      <c r="E4127" s="67" t="s">
        <v>8910</v>
      </c>
      <c r="F4127" s="69">
        <v>3.9529999999999998</v>
      </c>
      <c r="G4127" s="70">
        <v>0.50749999999999995</v>
      </c>
      <c r="H4127" s="70">
        <v>0.3851</v>
      </c>
      <c r="I4127" s="73">
        <v>45609</v>
      </c>
      <c r="J4127" s="73">
        <v>46504</v>
      </c>
      <c r="K4127" s="69">
        <v>3.39</v>
      </c>
      <c r="L4127" s="68" t="s">
        <v>5494</v>
      </c>
      <c r="M4127" s="71">
        <v>3.7000000000000002E-3</v>
      </c>
      <c r="N4127" t="str">
        <f>_xll.IMDP("BND",D4127,$N$1,A4127)</f>
        <v>기타금융채</v>
      </c>
      <c r="O4127">
        <f t="shared" si="64"/>
        <v>1.8777499999999999E-3</v>
      </c>
    </row>
    <row r="4128" spans="1:15" x14ac:dyDescent="0.3">
      <c r="A4128" s="73">
        <v>46311</v>
      </c>
      <c r="B4128" s="67" t="s">
        <v>2090</v>
      </c>
      <c r="C4128" s="68" t="s">
        <v>2608</v>
      </c>
      <c r="D4128" s="68" t="s">
        <v>8911</v>
      </c>
      <c r="E4128" s="67" t="s">
        <v>8912</v>
      </c>
      <c r="F4128" s="69">
        <v>4.1660000000000004</v>
      </c>
      <c r="G4128" s="70">
        <v>0.73360000000000003</v>
      </c>
      <c r="H4128" s="70">
        <v>0.72609999999999997</v>
      </c>
      <c r="I4128" s="73">
        <v>45677</v>
      </c>
      <c r="J4128" s="73">
        <v>46588</v>
      </c>
      <c r="K4128" s="69">
        <v>3.09</v>
      </c>
      <c r="L4128" s="68" t="s">
        <v>5494</v>
      </c>
      <c r="M4128" s="71">
        <v>3.7000000000000002E-3</v>
      </c>
      <c r="N4128" t="str">
        <f>_xll.IMDP("BND",D4128,$N$1,A4128)</f>
        <v>기타금융채</v>
      </c>
      <c r="O4128">
        <f t="shared" si="64"/>
        <v>2.7143200000000001E-3</v>
      </c>
    </row>
    <row r="4129" spans="1:15" x14ac:dyDescent="0.3">
      <c r="A4129" s="73">
        <v>46311</v>
      </c>
      <c r="B4129" s="67" t="s">
        <v>2090</v>
      </c>
      <c r="C4129" s="68" t="s">
        <v>2608</v>
      </c>
      <c r="D4129" s="68" t="s">
        <v>8913</v>
      </c>
      <c r="E4129" s="67" t="s">
        <v>8914</v>
      </c>
      <c r="F4129" s="69">
        <v>4.1790000000000003</v>
      </c>
      <c r="G4129" s="70">
        <v>0.78159999999999996</v>
      </c>
      <c r="H4129" s="70">
        <v>0.81059999999999999</v>
      </c>
      <c r="I4129" s="73">
        <v>45695</v>
      </c>
      <c r="J4129" s="73">
        <v>46605</v>
      </c>
      <c r="K4129" s="69">
        <v>2.99</v>
      </c>
      <c r="L4129" s="68" t="s">
        <v>5494</v>
      </c>
      <c r="M4129" s="71">
        <v>5.4999999999999997E-3</v>
      </c>
      <c r="N4129" t="str">
        <f>_xll.IMDP("BND",D4129,$N$1,A4129)</f>
        <v>기타금융채</v>
      </c>
      <c r="O4129">
        <f t="shared" si="64"/>
        <v>4.2987999999999993E-3</v>
      </c>
    </row>
    <row r="4130" spans="1:15" x14ac:dyDescent="0.3">
      <c r="A4130" s="73">
        <v>46311</v>
      </c>
      <c r="B4130" s="67" t="s">
        <v>2090</v>
      </c>
      <c r="C4130" s="68" t="s">
        <v>2608</v>
      </c>
      <c r="D4130" s="68" t="s">
        <v>8915</v>
      </c>
      <c r="E4130" s="67" t="s">
        <v>8916</v>
      </c>
      <c r="F4130" s="69">
        <v>4.218</v>
      </c>
      <c r="G4130" s="70">
        <v>0.91849999999999998</v>
      </c>
      <c r="H4130" s="70">
        <v>1.0771999999999999</v>
      </c>
      <c r="I4130" s="73">
        <v>45743</v>
      </c>
      <c r="J4130" s="73">
        <v>46657</v>
      </c>
      <c r="K4130" s="69">
        <v>3.06</v>
      </c>
      <c r="L4130" s="68" t="s">
        <v>5494</v>
      </c>
      <c r="M4130" s="71">
        <v>3.2000000000000002E-3</v>
      </c>
      <c r="N4130" t="str">
        <f>_xll.IMDP("BND",D4130,$N$1,A4130)</f>
        <v>기타금융채</v>
      </c>
      <c r="O4130">
        <f t="shared" si="64"/>
        <v>2.9391999999999999E-3</v>
      </c>
    </row>
    <row r="4131" spans="1:15" x14ac:dyDescent="0.3">
      <c r="A4131" s="73">
        <v>46311</v>
      </c>
      <c r="B4131" s="67" t="s">
        <v>2090</v>
      </c>
      <c r="C4131" s="68" t="s">
        <v>2608</v>
      </c>
      <c r="D4131" s="68" t="s">
        <v>8917</v>
      </c>
      <c r="E4131" s="67" t="s">
        <v>8918</v>
      </c>
      <c r="F4131" s="69">
        <v>3.9159999999999999</v>
      </c>
      <c r="G4131" s="70">
        <v>0.4632</v>
      </c>
      <c r="H4131" s="70">
        <v>0.3296</v>
      </c>
      <c r="I4131" s="73">
        <v>45757</v>
      </c>
      <c r="J4131" s="73">
        <v>46486</v>
      </c>
      <c r="K4131" s="69">
        <v>2.76</v>
      </c>
      <c r="L4131" s="68" t="s">
        <v>5494</v>
      </c>
      <c r="M4131" s="71">
        <v>3.7000000000000002E-3</v>
      </c>
      <c r="N4131" t="str">
        <f>_xll.IMDP("BND",D4131,$N$1,A4131)</f>
        <v>기타금융채</v>
      </c>
      <c r="O4131">
        <f t="shared" si="64"/>
        <v>1.7138400000000001E-3</v>
      </c>
    </row>
    <row r="4132" spans="1:15" x14ac:dyDescent="0.3">
      <c r="A4132" s="73">
        <v>46311</v>
      </c>
      <c r="B4132" s="67" t="s">
        <v>2090</v>
      </c>
      <c r="C4132" s="68" t="s">
        <v>2608</v>
      </c>
      <c r="D4132" s="68" t="s">
        <v>8919</v>
      </c>
      <c r="E4132" s="67" t="s">
        <v>8920</v>
      </c>
      <c r="F4132" s="69">
        <v>4.01</v>
      </c>
      <c r="G4132" s="70">
        <v>0.54849999999999999</v>
      </c>
      <c r="H4132" s="70">
        <v>0.43859999999999999</v>
      </c>
      <c r="I4132" s="73">
        <v>45790</v>
      </c>
      <c r="J4132" s="73">
        <v>46519</v>
      </c>
      <c r="K4132" s="69">
        <v>2.76</v>
      </c>
      <c r="L4132" s="68" t="s">
        <v>5494</v>
      </c>
      <c r="M4132" s="71">
        <v>2.8E-3</v>
      </c>
      <c r="N4132" t="str">
        <f>_xll.IMDP("BND",D4132,$N$1,A4132)</f>
        <v>기타금융채</v>
      </c>
      <c r="O4132">
        <f t="shared" si="64"/>
        <v>1.5357999999999999E-3</v>
      </c>
    </row>
    <row r="4133" spans="1:15" x14ac:dyDescent="0.3">
      <c r="A4133" s="73">
        <v>46311</v>
      </c>
      <c r="B4133" s="67" t="s">
        <v>2090</v>
      </c>
      <c r="C4133" s="68" t="s">
        <v>2608</v>
      </c>
      <c r="D4133" s="68" t="s">
        <v>8921</v>
      </c>
      <c r="E4133" s="67" t="s">
        <v>8922</v>
      </c>
      <c r="F4133" s="69">
        <v>4.1470000000000002</v>
      </c>
      <c r="G4133" s="70">
        <v>0.70979999999999999</v>
      </c>
      <c r="H4133" s="70">
        <v>0.68140000000000001</v>
      </c>
      <c r="I4133" s="73">
        <v>45849</v>
      </c>
      <c r="J4133" s="73">
        <v>46577</v>
      </c>
      <c r="K4133" s="69">
        <v>2.69</v>
      </c>
      <c r="L4133" s="68" t="s">
        <v>5494</v>
      </c>
      <c r="M4133" s="71">
        <v>2.3E-3</v>
      </c>
      <c r="N4133" t="str">
        <f>_xll.IMDP("BND",D4133,$N$1,A4133)</f>
        <v>기타금융채</v>
      </c>
      <c r="O4133">
        <f t="shared" si="64"/>
        <v>1.63254E-3</v>
      </c>
    </row>
    <row r="4134" spans="1:15" x14ac:dyDescent="0.3">
      <c r="A4134" s="73">
        <v>46311</v>
      </c>
      <c r="B4134" s="67" t="s">
        <v>2090</v>
      </c>
      <c r="C4134" s="68" t="s">
        <v>2608</v>
      </c>
      <c r="D4134" s="68" t="s">
        <v>8923</v>
      </c>
      <c r="E4134" s="67" t="s">
        <v>8924</v>
      </c>
      <c r="F4134" s="69">
        <v>4.22</v>
      </c>
      <c r="G4134" s="70">
        <v>0.97829999999999995</v>
      </c>
      <c r="H4134" s="70">
        <v>1.2112000000000001</v>
      </c>
      <c r="I4134" s="73">
        <v>45951</v>
      </c>
      <c r="J4134" s="73">
        <v>46681</v>
      </c>
      <c r="K4134" s="69">
        <v>2.7</v>
      </c>
      <c r="L4134" s="68" t="s">
        <v>5494</v>
      </c>
      <c r="M4134" s="71">
        <v>2.3E-3</v>
      </c>
      <c r="N4134" t="str">
        <f>_xll.IMDP("BND",D4134,$N$1,A4134)</f>
        <v>기타금융채</v>
      </c>
      <c r="O4134">
        <f t="shared" si="64"/>
        <v>2.2500899999999997E-3</v>
      </c>
    </row>
    <row r="4135" spans="1:15" x14ac:dyDescent="0.3">
      <c r="A4135" s="73">
        <v>46311</v>
      </c>
      <c r="B4135" s="67" t="s">
        <v>2090</v>
      </c>
      <c r="C4135" s="68" t="s">
        <v>2608</v>
      </c>
      <c r="D4135" s="68" t="s">
        <v>8925</v>
      </c>
      <c r="E4135" s="67" t="s">
        <v>8926</v>
      </c>
      <c r="F4135" s="69">
        <v>3.823</v>
      </c>
      <c r="G4135" s="70">
        <v>0.38500000000000001</v>
      </c>
      <c r="H4135" s="70">
        <v>0.2445</v>
      </c>
      <c r="I4135" s="73">
        <v>46065</v>
      </c>
      <c r="J4135" s="73">
        <v>46458</v>
      </c>
      <c r="K4135" s="69">
        <v>3.24</v>
      </c>
      <c r="L4135" s="68" t="s">
        <v>5494</v>
      </c>
      <c r="M4135" s="71">
        <v>2.3E-3</v>
      </c>
      <c r="N4135" t="str">
        <f>_xll.IMDP("BND",D4135,$N$1,A4135)</f>
        <v>기타금융채</v>
      </c>
      <c r="O4135">
        <f t="shared" si="64"/>
        <v>8.855E-4</v>
      </c>
    </row>
    <row r="4136" spans="1:15" x14ac:dyDescent="0.3">
      <c r="A4136" s="73">
        <v>46311</v>
      </c>
      <c r="B4136" s="67" t="s">
        <v>2090</v>
      </c>
      <c r="C4136" s="68" t="s">
        <v>2608</v>
      </c>
      <c r="D4136" s="68" t="s">
        <v>8927</v>
      </c>
      <c r="E4136" s="67" t="s">
        <v>8928</v>
      </c>
      <c r="F4136" s="69">
        <v>4.2919999999999998</v>
      </c>
      <c r="G4136" s="70">
        <v>1.4950000000000001</v>
      </c>
      <c r="H4136" s="70">
        <v>2.6562000000000001</v>
      </c>
      <c r="I4136" s="73">
        <v>46155</v>
      </c>
      <c r="J4136" s="73">
        <v>46885</v>
      </c>
      <c r="K4136" s="69">
        <v>3.98</v>
      </c>
      <c r="L4136" s="68" t="s">
        <v>5494</v>
      </c>
      <c r="M4136" s="71">
        <v>2.8E-3</v>
      </c>
      <c r="N4136" t="str">
        <f>_xll.IMDP("BND",D4136,$N$1,A4136)</f>
        <v>기타금융채</v>
      </c>
      <c r="O4136">
        <f t="shared" si="64"/>
        <v>4.1860000000000005E-3</v>
      </c>
    </row>
    <row r="4137" spans="1:15" x14ac:dyDescent="0.3">
      <c r="A4137" s="73">
        <v>46311</v>
      </c>
      <c r="B4137" s="67" t="s">
        <v>2090</v>
      </c>
      <c r="C4137" s="68" t="s">
        <v>2608</v>
      </c>
      <c r="D4137" s="68" t="s">
        <v>14267</v>
      </c>
      <c r="E4137" s="67" t="s">
        <v>14268</v>
      </c>
      <c r="F4137" s="69">
        <v>4.2590000000000003</v>
      </c>
      <c r="G4137" s="70">
        <v>1.2693000000000001</v>
      </c>
      <c r="H4137" s="70">
        <v>1.9479</v>
      </c>
      <c r="I4137" s="73">
        <v>46216</v>
      </c>
      <c r="J4137" s="73">
        <v>46794</v>
      </c>
      <c r="K4137" s="69">
        <v>4.29</v>
      </c>
      <c r="L4137" s="68" t="s">
        <v>5494</v>
      </c>
      <c r="M4137" s="71">
        <v>2.3E-3</v>
      </c>
      <c r="N4137" t="str">
        <f>_xll.IMDP("BND",D4137,$N$1,A4137)</f>
        <v>기타금융채</v>
      </c>
      <c r="O4137">
        <f t="shared" si="64"/>
        <v>2.91939E-3</v>
      </c>
    </row>
    <row r="4138" spans="1:15" x14ac:dyDescent="0.3">
      <c r="A4138" s="73">
        <v>46311</v>
      </c>
      <c r="B4138" s="67" t="s">
        <v>2090</v>
      </c>
      <c r="C4138" s="68" t="s">
        <v>2608</v>
      </c>
      <c r="D4138" s="68" t="s">
        <v>14752</v>
      </c>
      <c r="E4138" s="67" t="s">
        <v>14753</v>
      </c>
      <c r="F4138" s="69">
        <v>4.3780000000000001</v>
      </c>
      <c r="G4138" s="70">
        <v>1.7117</v>
      </c>
      <c r="H4138" s="70">
        <v>3.4359999999999999</v>
      </c>
      <c r="I4138" s="73">
        <v>46241</v>
      </c>
      <c r="J4138" s="73">
        <v>46972</v>
      </c>
      <c r="K4138" s="69">
        <v>4.1900000000000004</v>
      </c>
      <c r="L4138" s="68" t="s">
        <v>5494</v>
      </c>
      <c r="M4138" s="71">
        <v>4.7000000000000002E-3</v>
      </c>
      <c r="N4138" t="str">
        <f>_xll.IMDP("BND",D4138,$N$1,A4138)</f>
        <v>기타금융채</v>
      </c>
      <c r="O4138">
        <f t="shared" si="64"/>
        <v>8.0449900000000001E-3</v>
      </c>
    </row>
    <row r="4139" spans="1:15" x14ac:dyDescent="0.3">
      <c r="A4139" s="73">
        <v>46311</v>
      </c>
      <c r="B4139" s="67" t="s">
        <v>2090</v>
      </c>
      <c r="C4139" s="68" t="s">
        <v>2608</v>
      </c>
      <c r="D4139" s="68" t="s">
        <v>15953</v>
      </c>
      <c r="E4139" s="67" t="s">
        <v>15954</v>
      </c>
      <c r="F4139" s="69">
        <v>4.423</v>
      </c>
      <c r="G4139" s="70">
        <v>1.87</v>
      </c>
      <c r="H4139" s="70">
        <v>4.0471000000000004</v>
      </c>
      <c r="I4139" s="73">
        <v>46303</v>
      </c>
      <c r="J4139" s="73">
        <v>47032</v>
      </c>
      <c r="K4139" s="69">
        <v>4.51</v>
      </c>
      <c r="L4139" s="68" t="s">
        <v>5494</v>
      </c>
      <c r="M4139" s="71">
        <v>7.9000000000000008E-3</v>
      </c>
      <c r="N4139" t="str">
        <f>_xll.IMDP("BND",D4139,$N$1,A4139)</f>
        <v>기타금융채</v>
      </c>
      <c r="O4139">
        <f t="shared" si="64"/>
        <v>1.4773000000000003E-2</v>
      </c>
    </row>
    <row r="4140" spans="1:15" x14ac:dyDescent="0.3">
      <c r="A4140" s="73">
        <v>46311</v>
      </c>
      <c r="B4140" s="67" t="s">
        <v>2090</v>
      </c>
      <c r="C4140" s="68" t="s">
        <v>2608</v>
      </c>
      <c r="D4140" s="68" t="s">
        <v>8929</v>
      </c>
      <c r="E4140" s="67" t="s">
        <v>8930</v>
      </c>
      <c r="F4140" s="69">
        <v>4.2469999999999999</v>
      </c>
      <c r="G4140" s="70">
        <v>1.2107000000000001</v>
      </c>
      <c r="H4140" s="70">
        <v>1.7907</v>
      </c>
      <c r="I4140" s="73">
        <v>45677</v>
      </c>
      <c r="J4140" s="73">
        <v>46772</v>
      </c>
      <c r="K4140" s="69">
        <v>3.14</v>
      </c>
      <c r="L4140" s="68" t="s">
        <v>5494</v>
      </c>
      <c r="M4140" s="71">
        <v>3.2000000000000002E-3</v>
      </c>
      <c r="N4140" t="str">
        <f>_xll.IMDP("BND",D4140,$N$1,A4140)</f>
        <v>기타금융채</v>
      </c>
      <c r="O4140">
        <f t="shared" si="64"/>
        <v>3.8742400000000006E-3</v>
      </c>
    </row>
    <row r="4141" spans="1:15" x14ac:dyDescent="0.3">
      <c r="A4141" s="73">
        <v>46311</v>
      </c>
      <c r="B4141" s="67" t="s">
        <v>2090</v>
      </c>
      <c r="C4141" s="68" t="s">
        <v>2608</v>
      </c>
      <c r="D4141" s="68" t="s">
        <v>8931</v>
      </c>
      <c r="E4141" s="67" t="s">
        <v>8932</v>
      </c>
      <c r="F4141" s="69">
        <v>4.2690000000000001</v>
      </c>
      <c r="G4141" s="70">
        <v>1.3957999999999999</v>
      </c>
      <c r="H4141" s="70">
        <v>2.3187000000000002</v>
      </c>
      <c r="I4141" s="73">
        <v>45743</v>
      </c>
      <c r="J4141" s="73">
        <v>46839</v>
      </c>
      <c r="K4141" s="69">
        <v>3.1</v>
      </c>
      <c r="L4141" s="68" t="s">
        <v>5494</v>
      </c>
      <c r="M4141" s="71">
        <v>3.7000000000000002E-3</v>
      </c>
      <c r="N4141" t="str">
        <f>_xll.IMDP("BND",D4141,$N$1,A4141)</f>
        <v>기타금융채</v>
      </c>
      <c r="O4141">
        <f t="shared" si="64"/>
        <v>5.1644600000000001E-3</v>
      </c>
    </row>
    <row r="4142" spans="1:15" x14ac:dyDescent="0.3">
      <c r="A4142" s="73">
        <v>46311</v>
      </c>
      <c r="B4142" s="67" t="s">
        <v>2090</v>
      </c>
      <c r="C4142" s="68" t="s">
        <v>2608</v>
      </c>
      <c r="D4142" s="68" t="s">
        <v>8933</v>
      </c>
      <c r="E4142" s="67" t="s">
        <v>8934</v>
      </c>
      <c r="F4142" s="69">
        <v>4.2709999999999999</v>
      </c>
      <c r="G4142" s="70">
        <v>1.4335</v>
      </c>
      <c r="H4142" s="70">
        <v>2.4329000000000001</v>
      </c>
      <c r="I4142" s="73">
        <v>45757</v>
      </c>
      <c r="J4142" s="73">
        <v>46853</v>
      </c>
      <c r="K4142" s="69">
        <v>2.86</v>
      </c>
      <c r="L4142" s="68" t="s">
        <v>5494</v>
      </c>
      <c r="M4142" s="71">
        <v>4.4999999999999997E-3</v>
      </c>
      <c r="N4142" t="str">
        <f>_xll.IMDP("BND",D4142,$N$1,A4142)</f>
        <v>기타금융채</v>
      </c>
      <c r="O4142">
        <f t="shared" si="64"/>
        <v>6.4507499999999999E-3</v>
      </c>
    </row>
    <row r="4143" spans="1:15" x14ac:dyDescent="0.3">
      <c r="A4143" s="73">
        <v>46311</v>
      </c>
      <c r="B4143" s="67" t="s">
        <v>2090</v>
      </c>
      <c r="C4143" s="68" t="s">
        <v>2608</v>
      </c>
      <c r="D4143" s="68" t="s">
        <v>8935</v>
      </c>
      <c r="E4143" s="67" t="s">
        <v>8936</v>
      </c>
      <c r="F4143" s="69">
        <v>4.2229999999999999</v>
      </c>
      <c r="G4143" s="70">
        <v>1.0389999999999999</v>
      </c>
      <c r="H4143" s="70">
        <v>1.3489</v>
      </c>
      <c r="I4143" s="73">
        <v>45790</v>
      </c>
      <c r="J4143" s="73">
        <v>46703</v>
      </c>
      <c r="K4143" s="69">
        <v>2.79</v>
      </c>
      <c r="L4143" s="68" t="s">
        <v>5494</v>
      </c>
      <c r="M4143" s="71">
        <v>2.8E-3</v>
      </c>
      <c r="N4143" t="str">
        <f>_xll.IMDP("BND",D4143,$N$1,A4143)</f>
        <v>기타금융채</v>
      </c>
      <c r="O4143">
        <f t="shared" si="64"/>
        <v>2.9091999999999998E-3</v>
      </c>
    </row>
    <row r="4144" spans="1:15" x14ac:dyDescent="0.3">
      <c r="A4144" s="73">
        <v>46311</v>
      </c>
      <c r="B4144" s="67" t="s">
        <v>2090</v>
      </c>
      <c r="C4144" s="68" t="s">
        <v>2608</v>
      </c>
      <c r="D4144" s="68" t="s">
        <v>8937</v>
      </c>
      <c r="E4144" s="67" t="s">
        <v>8938</v>
      </c>
      <c r="F4144" s="69">
        <v>4.2309999999999999</v>
      </c>
      <c r="G4144" s="70">
        <v>1.149</v>
      </c>
      <c r="H4144" s="70">
        <v>1.6169</v>
      </c>
      <c r="I4144" s="73">
        <v>45831</v>
      </c>
      <c r="J4144" s="73">
        <v>46744</v>
      </c>
      <c r="K4144" s="69">
        <v>2.8</v>
      </c>
      <c r="L4144" s="68" t="s">
        <v>5494</v>
      </c>
      <c r="M4144" s="71">
        <v>2.3E-3</v>
      </c>
      <c r="N4144" t="str">
        <f>_xll.IMDP("BND",D4144,$N$1,A4144)</f>
        <v>기타금융채</v>
      </c>
      <c r="O4144">
        <f t="shared" si="64"/>
        <v>2.6427E-3</v>
      </c>
    </row>
    <row r="4145" spans="1:15" x14ac:dyDescent="0.3">
      <c r="A4145" s="73">
        <v>46311</v>
      </c>
      <c r="B4145" s="67" t="s">
        <v>2090</v>
      </c>
      <c r="C4145" s="68" t="s">
        <v>2608</v>
      </c>
      <c r="D4145" s="68" t="s">
        <v>8939</v>
      </c>
      <c r="E4145" s="67" t="s">
        <v>8940</v>
      </c>
      <c r="F4145" s="69">
        <v>4.3810000000000002</v>
      </c>
      <c r="G4145" s="70">
        <v>1.7465999999999999</v>
      </c>
      <c r="H4145" s="70">
        <v>3.5402999999999998</v>
      </c>
      <c r="I4145" s="73">
        <v>45881</v>
      </c>
      <c r="J4145" s="73">
        <v>46976</v>
      </c>
      <c r="K4145" s="69">
        <v>2.8</v>
      </c>
      <c r="L4145" s="68" t="s">
        <v>5494</v>
      </c>
      <c r="M4145" s="71">
        <v>3.5999999999999999E-3</v>
      </c>
      <c r="N4145" t="str">
        <f>_xll.IMDP("BND",D4145,$N$1,A4145)</f>
        <v>기타금융채</v>
      </c>
      <c r="O4145">
        <f t="shared" si="64"/>
        <v>6.2877599999999999E-3</v>
      </c>
    </row>
    <row r="4146" spans="1:15" x14ac:dyDescent="0.3">
      <c r="A4146" s="73">
        <v>46311</v>
      </c>
      <c r="B4146" s="67" t="s">
        <v>2090</v>
      </c>
      <c r="C4146" s="68" t="s">
        <v>2608</v>
      </c>
      <c r="D4146" s="68" t="s">
        <v>8941</v>
      </c>
      <c r="E4146" s="67" t="s">
        <v>8942</v>
      </c>
      <c r="F4146" s="69">
        <v>4.4320000000000004</v>
      </c>
      <c r="G4146" s="70">
        <v>1.9201999999999999</v>
      </c>
      <c r="H4146" s="70">
        <v>4.2465000000000002</v>
      </c>
      <c r="I4146" s="73">
        <v>45951</v>
      </c>
      <c r="J4146" s="73">
        <v>47046</v>
      </c>
      <c r="K4146" s="69">
        <v>2.82</v>
      </c>
      <c r="L4146" s="68" t="s">
        <v>5494</v>
      </c>
      <c r="M4146" s="71">
        <v>2.7000000000000001E-3</v>
      </c>
      <c r="N4146" t="str">
        <f>_xll.IMDP("BND",D4146,$N$1,A4146)</f>
        <v>기타금융채</v>
      </c>
      <c r="O4146">
        <f t="shared" si="64"/>
        <v>5.1845399999999996E-3</v>
      </c>
    </row>
    <row r="4147" spans="1:15" x14ac:dyDescent="0.3">
      <c r="A4147" s="73">
        <v>46311</v>
      </c>
      <c r="B4147" s="67" t="s">
        <v>2090</v>
      </c>
      <c r="C4147" s="68" t="s">
        <v>2608</v>
      </c>
      <c r="D4147" s="68" t="s">
        <v>8943</v>
      </c>
      <c r="E4147" s="67" t="s">
        <v>8944</v>
      </c>
      <c r="F4147" s="69">
        <v>4.3289999999999997</v>
      </c>
      <c r="G4147" s="70">
        <v>1.5789</v>
      </c>
      <c r="H4147" s="70">
        <v>2.9438</v>
      </c>
      <c r="I4147" s="73">
        <v>46155</v>
      </c>
      <c r="J4147" s="73">
        <v>46917</v>
      </c>
      <c r="K4147" s="69">
        <v>3.99</v>
      </c>
      <c r="L4147" s="68" t="s">
        <v>5494</v>
      </c>
      <c r="M4147" s="71">
        <v>3.3E-3</v>
      </c>
      <c r="N4147" t="str">
        <f>_xll.IMDP("BND",D4147,$N$1,A4147)</f>
        <v>기타금융채</v>
      </c>
      <c r="O4147">
        <f t="shared" si="64"/>
        <v>5.2103699999999998E-3</v>
      </c>
    </row>
    <row r="4148" spans="1:15" x14ac:dyDescent="0.3">
      <c r="A4148" s="73">
        <v>46311</v>
      </c>
      <c r="B4148" s="67" t="s">
        <v>2090</v>
      </c>
      <c r="C4148" s="68" t="s">
        <v>2608</v>
      </c>
      <c r="D4148" s="68" t="s">
        <v>8945</v>
      </c>
      <c r="E4148" s="67" t="s">
        <v>8946</v>
      </c>
      <c r="F4148" s="69">
        <v>3.8330000000000002</v>
      </c>
      <c r="G4148" s="70">
        <v>0.40029999999999999</v>
      </c>
      <c r="H4148" s="70">
        <v>0.26</v>
      </c>
      <c r="I4148" s="73">
        <v>45366</v>
      </c>
      <c r="J4148" s="73">
        <v>46461</v>
      </c>
      <c r="K4148" s="69">
        <v>3.98</v>
      </c>
      <c r="L4148" s="68" t="s">
        <v>5494</v>
      </c>
      <c r="M4148" s="71">
        <v>2.8E-3</v>
      </c>
      <c r="N4148" t="str">
        <f>_xll.IMDP("BND",D4148,$N$1,A4148)</f>
        <v>기타금융채</v>
      </c>
      <c r="O4148">
        <f t="shared" si="64"/>
        <v>1.1208399999999999E-3</v>
      </c>
    </row>
    <row r="4149" spans="1:15" x14ac:dyDescent="0.3">
      <c r="A4149" s="73">
        <v>46311</v>
      </c>
      <c r="B4149" s="67" t="s">
        <v>2090</v>
      </c>
      <c r="C4149" s="68" t="s">
        <v>2608</v>
      </c>
      <c r="D4149" s="68" t="s">
        <v>8947</v>
      </c>
      <c r="E4149" s="67" t="s">
        <v>8948</v>
      </c>
      <c r="F4149" s="69">
        <v>4.0119999999999996</v>
      </c>
      <c r="G4149" s="70">
        <v>0.5464</v>
      </c>
      <c r="H4149" s="70">
        <v>0.43659999999999999</v>
      </c>
      <c r="I4149" s="73">
        <v>45425</v>
      </c>
      <c r="J4149" s="73">
        <v>46519</v>
      </c>
      <c r="K4149" s="69">
        <v>3.94</v>
      </c>
      <c r="L4149" s="68" t="s">
        <v>5494</v>
      </c>
      <c r="M4149" s="71">
        <v>3.3E-3</v>
      </c>
      <c r="N4149" t="str">
        <f>_xll.IMDP("BND",D4149,$N$1,A4149)</f>
        <v>기타금융채</v>
      </c>
      <c r="O4149">
        <f t="shared" si="64"/>
        <v>1.8031200000000001E-3</v>
      </c>
    </row>
    <row r="4150" spans="1:15" x14ac:dyDescent="0.3">
      <c r="A4150" s="73">
        <v>46311</v>
      </c>
      <c r="B4150" s="67" t="s">
        <v>2090</v>
      </c>
      <c r="C4150" s="68" t="s">
        <v>2608</v>
      </c>
      <c r="D4150" s="68" t="s">
        <v>8949</v>
      </c>
      <c r="E4150" s="67" t="s">
        <v>8950</v>
      </c>
      <c r="F4150" s="69">
        <v>4.22</v>
      </c>
      <c r="G4150" s="70">
        <v>0.97689999999999999</v>
      </c>
      <c r="H4150" s="70">
        <v>1.2110000000000001</v>
      </c>
      <c r="I4150" s="73">
        <v>45587</v>
      </c>
      <c r="J4150" s="73">
        <v>46682</v>
      </c>
      <c r="K4150" s="69">
        <v>3.39</v>
      </c>
      <c r="L4150" s="68" t="s">
        <v>5494</v>
      </c>
      <c r="M4150" s="71">
        <v>2.3E-3</v>
      </c>
      <c r="N4150" t="str">
        <f>_xll.IMDP("BND",D4150,$N$1,A4150)</f>
        <v>기타금융채</v>
      </c>
      <c r="O4150">
        <f t="shared" si="64"/>
        <v>2.2468699999999998E-3</v>
      </c>
    </row>
    <row r="4151" spans="1:15" x14ac:dyDescent="0.3">
      <c r="A4151" s="73">
        <v>46311</v>
      </c>
      <c r="B4151" s="67" t="s">
        <v>2090</v>
      </c>
      <c r="C4151" s="68" t="s">
        <v>2608</v>
      </c>
      <c r="D4151" s="68" t="s">
        <v>8951</v>
      </c>
      <c r="E4151" s="67" t="s">
        <v>8952</v>
      </c>
      <c r="F4151" s="69">
        <v>3.5659999999999998</v>
      </c>
      <c r="G4151" s="70">
        <v>0.25609999999999999</v>
      </c>
      <c r="H4151" s="70">
        <v>0.1295</v>
      </c>
      <c r="I4151" s="73">
        <v>45680</v>
      </c>
      <c r="J4151" s="73">
        <v>46409</v>
      </c>
      <c r="K4151" s="69">
        <v>2.95</v>
      </c>
      <c r="L4151" s="68" t="s">
        <v>5494</v>
      </c>
      <c r="M4151" s="71">
        <v>3.3E-3</v>
      </c>
      <c r="N4151" t="str">
        <f>_xll.IMDP("BND",D4151,$N$1,A4151)</f>
        <v>기타금융채</v>
      </c>
      <c r="O4151">
        <f t="shared" si="64"/>
        <v>8.4512999999999993E-4</v>
      </c>
    </row>
    <row r="4152" spans="1:15" x14ac:dyDescent="0.3">
      <c r="A4152" s="73">
        <v>46311</v>
      </c>
      <c r="B4152" s="67" t="s">
        <v>2090</v>
      </c>
      <c r="C4152" s="68" t="s">
        <v>2608</v>
      </c>
      <c r="D4152" s="68" t="s">
        <v>8953</v>
      </c>
      <c r="E4152" s="67" t="s">
        <v>8954</v>
      </c>
      <c r="F4152" s="69">
        <v>4.2919999999999998</v>
      </c>
      <c r="G4152" s="70">
        <v>1.5084</v>
      </c>
      <c r="H4152" s="70">
        <v>2.6865999999999999</v>
      </c>
      <c r="I4152" s="73">
        <v>45790</v>
      </c>
      <c r="J4152" s="73">
        <v>46885</v>
      </c>
      <c r="K4152" s="69">
        <v>2.86</v>
      </c>
      <c r="L4152" s="68" t="s">
        <v>5494</v>
      </c>
      <c r="M4152" s="71">
        <v>4.1000000000000003E-3</v>
      </c>
      <c r="N4152" t="str">
        <f>_xll.IMDP("BND",D4152,$N$1,A4152)</f>
        <v>기타금융채</v>
      </c>
      <c r="O4152">
        <f t="shared" si="64"/>
        <v>6.1844400000000002E-3</v>
      </c>
    </row>
    <row r="4153" spans="1:15" x14ac:dyDescent="0.3">
      <c r="A4153" s="73">
        <v>46311</v>
      </c>
      <c r="B4153" s="67" t="s">
        <v>2090</v>
      </c>
      <c r="C4153" s="68" t="s">
        <v>2608</v>
      </c>
      <c r="D4153" s="68" t="s">
        <v>8955</v>
      </c>
      <c r="E4153" s="67" t="s">
        <v>8956</v>
      </c>
      <c r="F4153" s="69">
        <v>4.2450000000000001</v>
      </c>
      <c r="G4153" s="70">
        <v>1.1986000000000001</v>
      </c>
      <c r="H4153" s="70">
        <v>1.7453000000000001</v>
      </c>
      <c r="I4153" s="73">
        <v>45849</v>
      </c>
      <c r="J4153" s="73">
        <v>46763</v>
      </c>
      <c r="K4153" s="69">
        <v>2.72</v>
      </c>
      <c r="L4153" s="68" t="s">
        <v>5494</v>
      </c>
      <c r="M4153" s="71">
        <v>2.3E-3</v>
      </c>
      <c r="N4153" t="str">
        <f>_xll.IMDP("BND",D4153,$N$1,A4153)</f>
        <v>기타금융채</v>
      </c>
      <c r="O4153">
        <f t="shared" si="64"/>
        <v>2.7567800000000003E-3</v>
      </c>
    </row>
    <row r="4154" spans="1:15" x14ac:dyDescent="0.3">
      <c r="A4154" s="73">
        <v>46311</v>
      </c>
      <c r="B4154" s="67" t="s">
        <v>2090</v>
      </c>
      <c r="C4154" s="68" t="s">
        <v>2608</v>
      </c>
      <c r="D4154" s="68" t="s">
        <v>8957</v>
      </c>
      <c r="E4154" s="67" t="s">
        <v>8958</v>
      </c>
      <c r="F4154" s="69">
        <v>4.4089999999999998</v>
      </c>
      <c r="G4154" s="70">
        <v>1.8295999999999999</v>
      </c>
      <c r="H4154" s="70">
        <v>3.8574999999999999</v>
      </c>
      <c r="I4154" s="73">
        <v>45912</v>
      </c>
      <c r="J4154" s="73">
        <v>47008</v>
      </c>
      <c r="K4154" s="69">
        <v>2.78</v>
      </c>
      <c r="L4154" s="68" t="s">
        <v>5494</v>
      </c>
      <c r="M4154" s="71">
        <v>4.4999999999999997E-3</v>
      </c>
      <c r="N4154" t="str">
        <f>_xll.IMDP("BND",D4154,$N$1,A4154)</f>
        <v>기타금융채</v>
      </c>
      <c r="O4154">
        <f t="shared" si="64"/>
        <v>8.2331999999999995E-3</v>
      </c>
    </row>
    <row r="4155" spans="1:15" x14ac:dyDescent="0.3">
      <c r="A4155" s="73">
        <v>46311</v>
      </c>
      <c r="B4155" s="67" t="s">
        <v>2090</v>
      </c>
      <c r="C4155" s="68" t="s">
        <v>2608</v>
      </c>
      <c r="D4155" s="68" t="s">
        <v>8959</v>
      </c>
      <c r="E4155" s="67" t="s">
        <v>8960</v>
      </c>
      <c r="F4155" s="69">
        <v>4.2450000000000001</v>
      </c>
      <c r="G4155" s="70">
        <v>1.206</v>
      </c>
      <c r="H4155" s="70">
        <v>1.7668999999999999</v>
      </c>
      <c r="I4155" s="73">
        <v>46037</v>
      </c>
      <c r="J4155" s="73">
        <v>46766</v>
      </c>
      <c r="K4155" s="69">
        <v>3.17</v>
      </c>
      <c r="L4155" s="68" t="s">
        <v>5494</v>
      </c>
      <c r="M4155" s="71">
        <v>2.3E-3</v>
      </c>
      <c r="N4155" t="str">
        <f>_xll.IMDP("BND",D4155,$N$1,A4155)</f>
        <v>기타금융채</v>
      </c>
      <c r="O4155">
        <f t="shared" si="64"/>
        <v>2.7737999999999999E-3</v>
      </c>
    </row>
    <row r="4156" spans="1:15" x14ac:dyDescent="0.3">
      <c r="A4156" s="73">
        <v>46311</v>
      </c>
      <c r="B4156" s="67" t="s">
        <v>2090</v>
      </c>
      <c r="C4156" s="68" t="s">
        <v>2608</v>
      </c>
      <c r="D4156" s="68" t="s">
        <v>8961</v>
      </c>
      <c r="E4156" s="67" t="s">
        <v>8962</v>
      </c>
      <c r="F4156" s="69">
        <v>4.2309999999999999</v>
      </c>
      <c r="G4156" s="70">
        <v>1.1283000000000001</v>
      </c>
      <c r="H4156" s="70">
        <v>1.5679000000000001</v>
      </c>
      <c r="I4156" s="73">
        <v>46098</v>
      </c>
      <c r="J4156" s="73">
        <v>46738</v>
      </c>
      <c r="K4156" s="69">
        <v>3.54</v>
      </c>
      <c r="L4156" s="68" t="s">
        <v>5494</v>
      </c>
      <c r="M4156" s="71">
        <v>2.3E-3</v>
      </c>
      <c r="N4156" t="str">
        <f>_xll.IMDP("BND",D4156,$N$1,A4156)</f>
        <v>기타금융채</v>
      </c>
      <c r="O4156">
        <f t="shared" si="64"/>
        <v>2.59509E-3</v>
      </c>
    </row>
    <row r="4157" spans="1:15" x14ac:dyDescent="0.3">
      <c r="A4157" s="73">
        <v>46311</v>
      </c>
      <c r="B4157" s="67" t="s">
        <v>2090</v>
      </c>
      <c r="C4157" s="68" t="s">
        <v>2608</v>
      </c>
      <c r="D4157" s="68" t="s">
        <v>8963</v>
      </c>
      <c r="E4157" s="67" t="s">
        <v>8964</v>
      </c>
      <c r="F4157" s="69">
        <v>4.2709999999999999</v>
      </c>
      <c r="G4157" s="70">
        <v>1.4160999999999999</v>
      </c>
      <c r="H4157" s="70">
        <v>2.387</v>
      </c>
      <c r="I4157" s="73">
        <v>46119</v>
      </c>
      <c r="J4157" s="73">
        <v>46850</v>
      </c>
      <c r="K4157" s="69">
        <v>3.94</v>
      </c>
      <c r="L4157" s="68" t="s">
        <v>5494</v>
      </c>
      <c r="M4157" s="71">
        <v>4.1999999999999997E-3</v>
      </c>
      <c r="N4157" t="str">
        <f>_xll.IMDP("BND",D4157,$N$1,A4157)</f>
        <v>기타금융채</v>
      </c>
      <c r="O4157">
        <f t="shared" si="64"/>
        <v>5.9476199999999989E-3</v>
      </c>
    </row>
    <row r="4158" spans="1:15" x14ac:dyDescent="0.3">
      <c r="A4158" s="73">
        <v>46311</v>
      </c>
      <c r="B4158" s="67" t="s">
        <v>2090</v>
      </c>
      <c r="C4158" s="68" t="s">
        <v>2608</v>
      </c>
      <c r="D4158" s="68" t="s">
        <v>14269</v>
      </c>
      <c r="E4158" s="67" t="s">
        <v>14270</v>
      </c>
      <c r="F4158" s="69">
        <v>4.3620000000000001</v>
      </c>
      <c r="G4158" s="70">
        <v>1.6597999999999999</v>
      </c>
      <c r="H4158" s="70">
        <v>3.2218</v>
      </c>
      <c r="I4158" s="73">
        <v>46216</v>
      </c>
      <c r="J4158" s="73">
        <v>46947</v>
      </c>
      <c r="K4158" s="69">
        <v>4.38</v>
      </c>
      <c r="L4158" s="68" t="s">
        <v>5494</v>
      </c>
      <c r="M4158" s="71">
        <v>3.3E-3</v>
      </c>
      <c r="N4158" t="str">
        <f>_xll.IMDP("BND",D4158,$N$1,A4158)</f>
        <v>기타금융채</v>
      </c>
      <c r="O4158">
        <f t="shared" si="64"/>
        <v>5.4773399999999998E-3</v>
      </c>
    </row>
    <row r="4159" spans="1:15" x14ac:dyDescent="0.3">
      <c r="A4159" s="73">
        <v>46311</v>
      </c>
      <c r="B4159" s="67" t="s">
        <v>2090</v>
      </c>
      <c r="C4159" s="68" t="s">
        <v>2608</v>
      </c>
      <c r="D4159" s="68" t="s">
        <v>14754</v>
      </c>
      <c r="E4159" s="67" t="s">
        <v>14755</v>
      </c>
      <c r="F4159" s="69">
        <v>4.468</v>
      </c>
      <c r="G4159" s="70">
        <v>2.6019000000000001</v>
      </c>
      <c r="H4159" s="70">
        <v>7.7080000000000002</v>
      </c>
      <c r="I4159" s="73">
        <v>46241</v>
      </c>
      <c r="J4159" s="73">
        <v>47337</v>
      </c>
      <c r="K4159" s="69">
        <v>4.32</v>
      </c>
      <c r="L4159" s="68" t="s">
        <v>5494</v>
      </c>
      <c r="M4159" s="71">
        <v>4.1999999999999997E-3</v>
      </c>
      <c r="N4159" t="str">
        <f>_xll.IMDP("BND",D4159,$N$1,A4159)</f>
        <v>기타금융채</v>
      </c>
      <c r="O4159">
        <f t="shared" si="64"/>
        <v>1.092798E-2</v>
      </c>
    </row>
    <row r="4160" spans="1:15" x14ac:dyDescent="0.3">
      <c r="A4160" s="73">
        <v>46311</v>
      </c>
      <c r="B4160" s="67" t="s">
        <v>2090</v>
      </c>
      <c r="C4160" s="68" t="s">
        <v>2608</v>
      </c>
      <c r="D4160" s="68" t="s">
        <v>8965</v>
      </c>
      <c r="E4160" s="67" t="s">
        <v>8966</v>
      </c>
      <c r="F4160" s="69">
        <v>4.3769999999999998</v>
      </c>
      <c r="G4160" s="70">
        <v>1.694</v>
      </c>
      <c r="H4160" s="70">
        <v>3.3818999999999999</v>
      </c>
      <c r="I4160" s="73">
        <v>45142</v>
      </c>
      <c r="J4160" s="73">
        <v>46969</v>
      </c>
      <c r="K4160" s="69">
        <v>4.82</v>
      </c>
      <c r="L4160" s="68" t="s">
        <v>5494</v>
      </c>
      <c r="M4160" s="71">
        <v>3.3E-3</v>
      </c>
      <c r="N4160" t="str">
        <f>_xll.IMDP("BND",D4160,$N$1,A4160)</f>
        <v>기타금융채</v>
      </c>
      <c r="O4160">
        <f t="shared" si="64"/>
        <v>5.5902E-3</v>
      </c>
    </row>
    <row r="4161" spans="1:15" x14ac:dyDescent="0.3">
      <c r="A4161" s="73">
        <v>46311</v>
      </c>
      <c r="B4161" s="67" t="s">
        <v>2090</v>
      </c>
      <c r="C4161" s="68" t="s">
        <v>2608</v>
      </c>
      <c r="D4161" s="68" t="s">
        <v>8967</v>
      </c>
      <c r="E4161" s="67" t="s">
        <v>8968</v>
      </c>
      <c r="F4161" s="69">
        <v>4.1710000000000003</v>
      </c>
      <c r="G4161" s="70">
        <v>0.7419</v>
      </c>
      <c r="H4161" s="70">
        <v>0.74029999999999996</v>
      </c>
      <c r="I4161" s="73">
        <v>45680</v>
      </c>
      <c r="J4161" s="73">
        <v>46591</v>
      </c>
      <c r="K4161" s="69">
        <v>3.01</v>
      </c>
      <c r="L4161" s="68" t="s">
        <v>5494</v>
      </c>
      <c r="M4161" s="71">
        <v>2.8E-3</v>
      </c>
      <c r="N4161" t="str">
        <f>_xll.IMDP("BND",D4161,$N$1,A4161)</f>
        <v>기타금융채</v>
      </c>
      <c r="O4161">
        <f t="shared" si="64"/>
        <v>2.0773200000000001E-3</v>
      </c>
    </row>
    <row r="4162" spans="1:15" x14ac:dyDescent="0.3">
      <c r="A4162" s="73">
        <v>46311</v>
      </c>
      <c r="B4162" s="67" t="s">
        <v>2090</v>
      </c>
      <c r="C4162" s="68" t="s">
        <v>2608</v>
      </c>
      <c r="D4162" s="68" t="s">
        <v>8969</v>
      </c>
      <c r="E4162" s="67" t="s">
        <v>8970</v>
      </c>
      <c r="F4162" s="69">
        <v>3.948</v>
      </c>
      <c r="G4162" s="70">
        <v>0.49740000000000001</v>
      </c>
      <c r="H4162" s="70">
        <v>0.37259999999999999</v>
      </c>
      <c r="I4162" s="73">
        <v>45772</v>
      </c>
      <c r="J4162" s="73">
        <v>46500</v>
      </c>
      <c r="K4162" s="69">
        <v>2.77</v>
      </c>
      <c r="L4162" s="68" t="s">
        <v>5494</v>
      </c>
      <c r="M4162" s="71">
        <v>2.3E-3</v>
      </c>
      <c r="N4162" t="str">
        <f>_xll.IMDP("BND",D4162,$N$1,A4162)</f>
        <v>기타금융채</v>
      </c>
      <c r="O4162">
        <f t="shared" ref="O4162:O4225" si="65">M4162*G4162</f>
        <v>1.1440199999999999E-3</v>
      </c>
    </row>
    <row r="4163" spans="1:15" x14ac:dyDescent="0.3">
      <c r="A4163" s="73">
        <v>46311</v>
      </c>
      <c r="B4163" s="67" t="s">
        <v>2090</v>
      </c>
      <c r="C4163" s="68" t="s">
        <v>2608</v>
      </c>
      <c r="D4163" s="68" t="s">
        <v>8971</v>
      </c>
      <c r="E4163" s="67" t="s">
        <v>8972</v>
      </c>
      <c r="F4163" s="69">
        <v>4.0519999999999996</v>
      </c>
      <c r="G4163" s="70">
        <v>0.59489999999999998</v>
      </c>
      <c r="H4163" s="70">
        <v>0.50319999999999998</v>
      </c>
      <c r="I4163" s="73">
        <v>45804</v>
      </c>
      <c r="J4163" s="73">
        <v>46534</v>
      </c>
      <c r="K4163" s="69">
        <v>2.69</v>
      </c>
      <c r="L4163" s="68" t="s">
        <v>5494</v>
      </c>
      <c r="M4163" s="71">
        <v>3.7000000000000002E-3</v>
      </c>
      <c r="N4163" t="str">
        <f>_xll.IMDP("BND",D4163,$N$1,A4163)</f>
        <v>기타금융채</v>
      </c>
      <c r="O4163">
        <f t="shared" si="65"/>
        <v>2.2011299999999999E-3</v>
      </c>
    </row>
    <row r="4164" spans="1:15" x14ac:dyDescent="0.3">
      <c r="A4164" s="73">
        <v>46311</v>
      </c>
      <c r="B4164" s="67" t="s">
        <v>2090</v>
      </c>
      <c r="C4164" s="68" t="s">
        <v>2608</v>
      </c>
      <c r="D4164" s="68" t="s">
        <v>8973</v>
      </c>
      <c r="E4164" s="67" t="s">
        <v>8974</v>
      </c>
      <c r="F4164" s="69">
        <v>4.3319999999999999</v>
      </c>
      <c r="G4164" s="70">
        <v>1.6232</v>
      </c>
      <c r="H4164" s="70">
        <v>3.0750999999999999</v>
      </c>
      <c r="I4164" s="73">
        <v>45831</v>
      </c>
      <c r="J4164" s="73">
        <v>46927</v>
      </c>
      <c r="K4164" s="69">
        <v>2.89</v>
      </c>
      <c r="L4164" s="68" t="s">
        <v>5494</v>
      </c>
      <c r="M4164" s="71">
        <v>2.3E-3</v>
      </c>
      <c r="N4164" t="str">
        <f>_xll.IMDP("BND",D4164,$N$1,A4164)</f>
        <v>기타금융채</v>
      </c>
      <c r="O4164">
        <f t="shared" si="65"/>
        <v>3.7333599999999998E-3</v>
      </c>
    </row>
    <row r="4165" spans="1:15" x14ac:dyDescent="0.3">
      <c r="A4165" s="73">
        <v>46311</v>
      </c>
      <c r="B4165" s="67" t="s">
        <v>2090</v>
      </c>
      <c r="C4165" s="68" t="s">
        <v>2608</v>
      </c>
      <c r="D4165" s="68" t="s">
        <v>8975</v>
      </c>
      <c r="E4165" s="67" t="s">
        <v>8976</v>
      </c>
      <c r="F4165" s="69">
        <v>4.194</v>
      </c>
      <c r="G4165" s="70">
        <v>0.83440000000000003</v>
      </c>
      <c r="H4165" s="70">
        <v>0.90839999999999999</v>
      </c>
      <c r="I4165" s="73">
        <v>45895</v>
      </c>
      <c r="J4165" s="73">
        <v>46625</v>
      </c>
      <c r="K4165" s="69">
        <v>2.7</v>
      </c>
      <c r="L4165" s="68" t="s">
        <v>5494</v>
      </c>
      <c r="M4165" s="71">
        <v>2.3E-3</v>
      </c>
      <c r="N4165" t="str">
        <f>_xll.IMDP("BND",D4165,$N$1,A4165)</f>
        <v>기타금융채</v>
      </c>
      <c r="O4165">
        <f t="shared" si="65"/>
        <v>1.9191200000000001E-3</v>
      </c>
    </row>
    <row r="4166" spans="1:15" x14ac:dyDescent="0.3">
      <c r="A4166" s="73">
        <v>46311</v>
      </c>
      <c r="B4166" s="67" t="s">
        <v>2090</v>
      </c>
      <c r="C4166" s="68" t="s">
        <v>2608</v>
      </c>
      <c r="D4166" s="68" t="s">
        <v>8977</v>
      </c>
      <c r="E4166" s="67" t="s">
        <v>8978</v>
      </c>
      <c r="F4166" s="69">
        <v>4.2690000000000001</v>
      </c>
      <c r="G4166" s="70">
        <v>1.3635999999999999</v>
      </c>
      <c r="H4166" s="70">
        <v>2.2263000000000002</v>
      </c>
      <c r="I4166" s="73">
        <v>46098</v>
      </c>
      <c r="J4166" s="73">
        <v>46829</v>
      </c>
      <c r="K4166" s="69">
        <v>3.67</v>
      </c>
      <c r="L4166" s="68" t="s">
        <v>5494</v>
      </c>
      <c r="M4166" s="71">
        <v>3.7000000000000002E-3</v>
      </c>
      <c r="N4166" t="str">
        <f>_xll.IMDP("BND",D4166,$N$1,A4166)</f>
        <v>기타금융채</v>
      </c>
      <c r="O4166">
        <f t="shared" si="65"/>
        <v>5.0453199999999998E-3</v>
      </c>
    </row>
    <row r="4167" spans="1:15" x14ac:dyDescent="0.3">
      <c r="A4167" s="73">
        <v>46311</v>
      </c>
      <c r="B4167" s="67" t="s">
        <v>2090</v>
      </c>
      <c r="C4167" s="68" t="s">
        <v>2608</v>
      </c>
      <c r="D4167" s="68" t="s">
        <v>353</v>
      </c>
      <c r="E4167" s="67" t="s">
        <v>355</v>
      </c>
      <c r="F4167" s="69">
        <v>4.45</v>
      </c>
      <c r="G4167" s="70">
        <v>2.3927</v>
      </c>
      <c r="H4167" s="70">
        <v>6.5338000000000003</v>
      </c>
      <c r="I4167" s="73">
        <v>46155</v>
      </c>
      <c r="J4167" s="73">
        <v>47249</v>
      </c>
      <c r="K4167" s="69">
        <v>4.17</v>
      </c>
      <c r="L4167" s="68" t="s">
        <v>5494</v>
      </c>
      <c r="M4167" s="71">
        <v>4.5999999999999999E-3</v>
      </c>
      <c r="N4167" t="str">
        <f>_xll.IMDP("BND",D4167,$N$1,A4167)</f>
        <v>기타금융채</v>
      </c>
      <c r="O4167">
        <f t="shared" si="65"/>
        <v>1.1006419999999999E-2</v>
      </c>
    </row>
    <row r="4168" spans="1:15" x14ac:dyDescent="0.3">
      <c r="A4168" s="73">
        <v>46311</v>
      </c>
      <c r="B4168" s="67" t="s">
        <v>2090</v>
      </c>
      <c r="C4168" s="68" t="s">
        <v>2608</v>
      </c>
      <c r="D4168" s="68" t="s">
        <v>15030</v>
      </c>
      <c r="E4168" s="67" t="s">
        <v>15031</v>
      </c>
      <c r="F4168" s="69">
        <v>4.4459999999999997</v>
      </c>
      <c r="G4168" s="70">
        <v>2.2054</v>
      </c>
      <c r="H4168" s="70">
        <v>5.5787000000000004</v>
      </c>
      <c r="I4168" s="73">
        <v>46258</v>
      </c>
      <c r="J4168" s="73">
        <v>47172</v>
      </c>
      <c r="K4168" s="69">
        <v>4.33</v>
      </c>
      <c r="L4168" s="68" t="s">
        <v>5494</v>
      </c>
      <c r="M4168" s="71">
        <v>2.8E-3</v>
      </c>
      <c r="N4168" t="str">
        <f>_xll.IMDP("BND",D4168,$N$1,A4168)</f>
        <v>기타금융채</v>
      </c>
      <c r="O4168">
        <f t="shared" si="65"/>
        <v>6.1751200000000001E-3</v>
      </c>
    </row>
    <row r="4169" spans="1:15" x14ac:dyDescent="0.3">
      <c r="A4169" s="73">
        <v>46311</v>
      </c>
      <c r="B4169" s="67" t="s">
        <v>2090</v>
      </c>
      <c r="C4169" s="68" t="s">
        <v>2608</v>
      </c>
      <c r="D4169" s="68" t="s">
        <v>15647</v>
      </c>
      <c r="E4169" s="67" t="s">
        <v>15648</v>
      </c>
      <c r="F4169" s="69">
        <v>4.4809999999999999</v>
      </c>
      <c r="G4169" s="70">
        <v>2.6953</v>
      </c>
      <c r="H4169" s="70">
        <v>8.2405000000000008</v>
      </c>
      <c r="I4169" s="73">
        <v>46281</v>
      </c>
      <c r="J4169" s="73">
        <v>47375</v>
      </c>
      <c r="K4169" s="69">
        <v>4.62</v>
      </c>
      <c r="L4169" s="68" t="s">
        <v>5494</v>
      </c>
      <c r="M4169" s="71">
        <v>4.7000000000000002E-3</v>
      </c>
      <c r="N4169" t="str">
        <f>_xll.IMDP("BND",D4169,$N$1,A4169)</f>
        <v>기타금융채</v>
      </c>
      <c r="O4169">
        <f t="shared" si="65"/>
        <v>1.2667910000000001E-2</v>
      </c>
    </row>
    <row r="4170" spans="1:15" x14ac:dyDescent="0.3">
      <c r="A4170" s="73">
        <v>46311</v>
      </c>
      <c r="B4170" s="67" t="s">
        <v>2090</v>
      </c>
      <c r="C4170" s="68" t="s">
        <v>2608</v>
      </c>
      <c r="D4170" s="68" t="s">
        <v>8979</v>
      </c>
      <c r="E4170" s="67" t="s">
        <v>8980</v>
      </c>
      <c r="F4170" s="69">
        <v>4.2130000000000001</v>
      </c>
      <c r="G4170" s="70">
        <v>0.87929999999999997</v>
      </c>
      <c r="H4170" s="70">
        <v>0.99770000000000003</v>
      </c>
      <c r="I4170" s="73">
        <v>45548</v>
      </c>
      <c r="J4170" s="73">
        <v>46643</v>
      </c>
      <c r="K4170" s="69">
        <v>3.37</v>
      </c>
      <c r="L4170" s="68" t="s">
        <v>5494</v>
      </c>
      <c r="M4170" s="71">
        <v>2.3E-3</v>
      </c>
      <c r="N4170" t="str">
        <f>_xll.IMDP("BND",D4170,$N$1,A4170)</f>
        <v>기타금융채</v>
      </c>
      <c r="O4170">
        <f t="shared" si="65"/>
        <v>2.0223899999999998E-3</v>
      </c>
    </row>
    <row r="4171" spans="1:15" x14ac:dyDescent="0.3">
      <c r="A4171" s="73">
        <v>46311</v>
      </c>
      <c r="B4171" s="67" t="s">
        <v>2090</v>
      </c>
      <c r="C4171" s="68" t="s">
        <v>2608</v>
      </c>
      <c r="D4171" s="68" t="s">
        <v>8981</v>
      </c>
      <c r="E4171" s="67" t="s">
        <v>8982</v>
      </c>
      <c r="F4171" s="69">
        <v>4.22</v>
      </c>
      <c r="G4171" s="70">
        <v>0.98850000000000005</v>
      </c>
      <c r="H4171" s="70">
        <v>1.2343</v>
      </c>
      <c r="I4171" s="73">
        <v>45772</v>
      </c>
      <c r="J4171" s="73">
        <v>46685</v>
      </c>
      <c r="K4171" s="69">
        <v>2.78</v>
      </c>
      <c r="L4171" s="68" t="s">
        <v>5494</v>
      </c>
      <c r="M4171" s="71">
        <v>2.8E-3</v>
      </c>
      <c r="N4171" t="str">
        <f>_xll.IMDP("BND",D4171,$N$1,A4171)</f>
        <v>기타금융채</v>
      </c>
      <c r="O4171">
        <f t="shared" si="65"/>
        <v>2.7677999999999999E-3</v>
      </c>
    </row>
    <row r="4172" spans="1:15" x14ac:dyDescent="0.3">
      <c r="A4172" s="73">
        <v>46311</v>
      </c>
      <c r="B4172" s="67" t="s">
        <v>2090</v>
      </c>
      <c r="C4172" s="68" t="s">
        <v>2608</v>
      </c>
      <c r="D4172" s="68" t="s">
        <v>8983</v>
      </c>
      <c r="E4172" s="67" t="s">
        <v>8984</v>
      </c>
      <c r="F4172" s="69">
        <v>4.2279999999999998</v>
      </c>
      <c r="G4172" s="70">
        <v>1.077</v>
      </c>
      <c r="H4172" s="70">
        <v>1.4384999999999999</v>
      </c>
      <c r="I4172" s="73">
        <v>45804</v>
      </c>
      <c r="J4172" s="73">
        <v>46717</v>
      </c>
      <c r="K4172" s="69">
        <v>2.72</v>
      </c>
      <c r="L4172" s="68" t="s">
        <v>5494</v>
      </c>
      <c r="M4172" s="71">
        <v>3.2000000000000002E-3</v>
      </c>
      <c r="N4172" t="str">
        <f>_xll.IMDP("BND",D4172,$N$1,A4172)</f>
        <v>기타금융채</v>
      </c>
      <c r="O4172">
        <f t="shared" si="65"/>
        <v>3.4464000000000001E-3</v>
      </c>
    </row>
    <row r="4173" spans="1:15" x14ac:dyDescent="0.3">
      <c r="A4173" s="73">
        <v>46311</v>
      </c>
      <c r="B4173" s="67" t="s">
        <v>2090</v>
      </c>
      <c r="C4173" s="68" t="s">
        <v>2608</v>
      </c>
      <c r="D4173" s="68" t="s">
        <v>8985</v>
      </c>
      <c r="E4173" s="67" t="s">
        <v>8986</v>
      </c>
      <c r="F4173" s="69">
        <v>4.3529999999999998</v>
      </c>
      <c r="G4173" s="70">
        <v>1.6729000000000001</v>
      </c>
      <c r="H4173" s="70">
        <v>3.2505999999999999</v>
      </c>
      <c r="I4173" s="73">
        <v>45849</v>
      </c>
      <c r="J4173" s="73">
        <v>46945</v>
      </c>
      <c r="K4173" s="69">
        <v>2.84</v>
      </c>
      <c r="L4173" s="68" t="s">
        <v>5494</v>
      </c>
      <c r="M4173" s="71">
        <v>4.4999999999999997E-3</v>
      </c>
      <c r="N4173" t="str">
        <f>_xll.IMDP("BND",D4173,$N$1,A4173)</f>
        <v>기타금융채</v>
      </c>
      <c r="O4173">
        <f t="shared" si="65"/>
        <v>7.5280499999999997E-3</v>
      </c>
    </row>
    <row r="4174" spans="1:15" x14ac:dyDescent="0.3">
      <c r="A4174" s="73">
        <v>46311</v>
      </c>
      <c r="B4174" s="67" t="s">
        <v>2090</v>
      </c>
      <c r="C4174" s="68" t="s">
        <v>2608</v>
      </c>
      <c r="D4174" s="68" t="s">
        <v>8987</v>
      </c>
      <c r="E4174" s="67" t="s">
        <v>8988</v>
      </c>
      <c r="F4174" s="69">
        <v>4.2149999999999999</v>
      </c>
      <c r="G4174" s="70">
        <v>0.91169999999999995</v>
      </c>
      <c r="H4174" s="70">
        <v>1.0624</v>
      </c>
      <c r="I4174" s="73">
        <v>45924</v>
      </c>
      <c r="J4174" s="73">
        <v>46654</v>
      </c>
      <c r="K4174" s="69">
        <v>2.67</v>
      </c>
      <c r="L4174" s="68" t="s">
        <v>5494</v>
      </c>
      <c r="M4174" s="71">
        <v>2.3E-3</v>
      </c>
      <c r="N4174" t="str">
        <f>_xll.IMDP("BND",D4174,$N$1,A4174)</f>
        <v>기타금융채</v>
      </c>
      <c r="O4174">
        <f t="shared" si="65"/>
        <v>2.09691E-3</v>
      </c>
    </row>
    <row r="4175" spans="1:15" x14ac:dyDescent="0.3">
      <c r="A4175" s="73">
        <v>46311</v>
      </c>
      <c r="B4175" s="67" t="s">
        <v>2090</v>
      </c>
      <c r="C4175" s="68" t="s">
        <v>2608</v>
      </c>
      <c r="D4175" s="68" t="s">
        <v>8989</v>
      </c>
      <c r="E4175" s="67" t="s">
        <v>8990</v>
      </c>
      <c r="F4175" s="69">
        <v>4.2300000000000004</v>
      </c>
      <c r="G4175" s="70">
        <v>1.127</v>
      </c>
      <c r="H4175" s="70">
        <v>1.5637000000000001</v>
      </c>
      <c r="I4175" s="73">
        <v>46007</v>
      </c>
      <c r="J4175" s="73">
        <v>46737</v>
      </c>
      <c r="K4175" s="69">
        <v>3.29</v>
      </c>
      <c r="L4175" s="68" t="s">
        <v>5494</v>
      </c>
      <c r="M4175" s="71">
        <v>2.8E-3</v>
      </c>
      <c r="N4175" t="str">
        <f>_xll.IMDP("BND",D4175,$N$1,A4175)</f>
        <v>기타금융채</v>
      </c>
      <c r="O4175">
        <f t="shared" si="65"/>
        <v>3.1556000000000002E-3</v>
      </c>
    </row>
    <row r="4176" spans="1:15" x14ac:dyDescent="0.3">
      <c r="A4176" s="73">
        <v>46311</v>
      </c>
      <c r="B4176" s="67" t="s">
        <v>2090</v>
      </c>
      <c r="C4176" s="68" t="s">
        <v>2608</v>
      </c>
      <c r="D4176" s="68" t="s">
        <v>8991</v>
      </c>
      <c r="E4176" s="67" t="s">
        <v>8992</v>
      </c>
      <c r="F4176" s="69">
        <v>4.4400000000000004</v>
      </c>
      <c r="G4176" s="70">
        <v>2.1400999999999999</v>
      </c>
      <c r="H4176" s="70">
        <v>5.2087000000000003</v>
      </c>
      <c r="I4176" s="73">
        <v>46037</v>
      </c>
      <c r="J4176" s="73">
        <v>47133</v>
      </c>
      <c r="K4176" s="69">
        <v>3.39</v>
      </c>
      <c r="L4176" s="68" t="s">
        <v>5494</v>
      </c>
      <c r="M4176" s="71">
        <v>4.4999999999999997E-3</v>
      </c>
      <c r="N4176" t="str">
        <f>_xll.IMDP("BND",D4176,$N$1,A4176)</f>
        <v>기타금융채</v>
      </c>
      <c r="O4176">
        <f t="shared" si="65"/>
        <v>9.6304499999999987E-3</v>
      </c>
    </row>
    <row r="4177" spans="1:15" x14ac:dyDescent="0.3">
      <c r="A4177" s="73">
        <v>46311</v>
      </c>
      <c r="B4177" s="67" t="s">
        <v>2090</v>
      </c>
      <c r="C4177" s="68" t="s">
        <v>2608</v>
      </c>
      <c r="D4177" s="68" t="s">
        <v>8993</v>
      </c>
      <c r="E4177" s="67" t="s">
        <v>8994</v>
      </c>
      <c r="F4177" s="69">
        <v>4.2640000000000002</v>
      </c>
      <c r="G4177" s="70">
        <v>1.3064</v>
      </c>
      <c r="H4177" s="70">
        <v>2.0579999999999998</v>
      </c>
      <c r="I4177" s="73">
        <v>46079</v>
      </c>
      <c r="J4177" s="73">
        <v>46808</v>
      </c>
      <c r="K4177" s="69">
        <v>3.49</v>
      </c>
      <c r="L4177" s="68" t="s">
        <v>5494</v>
      </c>
      <c r="M4177" s="71">
        <v>3.2000000000000002E-3</v>
      </c>
      <c r="N4177" t="str">
        <f>_xll.IMDP("BND",D4177,$N$1,A4177)</f>
        <v>기타금융채</v>
      </c>
      <c r="O4177">
        <f t="shared" si="65"/>
        <v>4.1804800000000003E-3</v>
      </c>
    </row>
    <row r="4178" spans="1:15" x14ac:dyDescent="0.3">
      <c r="A4178" s="73">
        <v>46311</v>
      </c>
      <c r="B4178" s="67" t="s">
        <v>2090</v>
      </c>
      <c r="C4178" s="68" t="s">
        <v>2608</v>
      </c>
      <c r="D4178" s="68" t="s">
        <v>8995</v>
      </c>
      <c r="E4178" s="67" t="s">
        <v>8996</v>
      </c>
      <c r="F4178" s="69">
        <v>4.2839999999999998</v>
      </c>
      <c r="G4178" s="70">
        <v>1.4576</v>
      </c>
      <c r="H4178" s="70">
        <v>2.5363000000000002</v>
      </c>
      <c r="I4178" s="73">
        <v>46141</v>
      </c>
      <c r="J4178" s="73">
        <v>46871</v>
      </c>
      <c r="K4178" s="69">
        <v>3.96</v>
      </c>
      <c r="L4178" s="68" t="s">
        <v>5494</v>
      </c>
      <c r="M4178" s="71">
        <v>2.8E-3</v>
      </c>
      <c r="N4178" t="str">
        <f>_xll.IMDP("BND",D4178,$N$1,A4178)</f>
        <v>기타금융채</v>
      </c>
      <c r="O4178">
        <f t="shared" si="65"/>
        <v>4.0812799999999996E-3</v>
      </c>
    </row>
    <row r="4179" spans="1:15" x14ac:dyDescent="0.3">
      <c r="A4179" s="73">
        <v>46311</v>
      </c>
      <c r="B4179" s="67" t="s">
        <v>2090</v>
      </c>
      <c r="C4179" s="68" t="s">
        <v>2608</v>
      </c>
      <c r="D4179" s="68" t="s">
        <v>15032</v>
      </c>
      <c r="E4179" s="67" t="s">
        <v>15033</v>
      </c>
      <c r="F4179" s="69">
        <v>4.4669999999999996</v>
      </c>
      <c r="G4179" s="70">
        <v>2.6435</v>
      </c>
      <c r="H4179" s="70">
        <v>7.9416000000000002</v>
      </c>
      <c r="I4179" s="73">
        <v>46258</v>
      </c>
      <c r="J4179" s="73">
        <v>47353</v>
      </c>
      <c r="K4179" s="69">
        <v>4.43</v>
      </c>
      <c r="L4179" s="68" t="s">
        <v>5494</v>
      </c>
      <c r="M4179" s="71">
        <v>3.7000000000000002E-3</v>
      </c>
      <c r="N4179" t="str">
        <f>_xll.IMDP("BND",D4179,$N$1,A4179)</f>
        <v>기타금융채</v>
      </c>
      <c r="O4179">
        <f t="shared" si="65"/>
        <v>9.7809500000000001E-3</v>
      </c>
    </row>
    <row r="4180" spans="1:15" x14ac:dyDescent="0.3">
      <c r="A4180" s="73">
        <v>46311</v>
      </c>
      <c r="B4180" s="67" t="s">
        <v>2090</v>
      </c>
      <c r="C4180" s="68" t="s">
        <v>2608</v>
      </c>
      <c r="D4180" s="68" t="s">
        <v>8997</v>
      </c>
      <c r="E4180" s="67" t="s">
        <v>8998</v>
      </c>
      <c r="F4180" s="69">
        <v>4.3559999999999999</v>
      </c>
      <c r="G4180" s="70">
        <v>1.6494</v>
      </c>
      <c r="H4180" s="70">
        <v>3.1897000000000002</v>
      </c>
      <c r="I4180" s="73">
        <v>45118</v>
      </c>
      <c r="J4180" s="73">
        <v>46945</v>
      </c>
      <c r="K4180" s="69">
        <v>4.8099999999999996</v>
      </c>
      <c r="L4180" s="68" t="s">
        <v>5494</v>
      </c>
      <c r="M4180" s="71">
        <v>2.3E-3</v>
      </c>
      <c r="N4180" t="str">
        <f>_xll.IMDP("BND",D4180,$N$1,A4180)</f>
        <v>기타금융채</v>
      </c>
      <c r="O4180">
        <f t="shared" si="65"/>
        <v>3.7936199999999997E-3</v>
      </c>
    </row>
    <row r="4181" spans="1:15" x14ac:dyDescent="0.3">
      <c r="A4181" s="73">
        <v>46311</v>
      </c>
      <c r="B4181" s="67" t="s">
        <v>2090</v>
      </c>
      <c r="C4181" s="68" t="s">
        <v>2608</v>
      </c>
      <c r="D4181" s="68" t="s">
        <v>8999</v>
      </c>
      <c r="E4181" s="67" t="s">
        <v>9000</v>
      </c>
      <c r="F4181" s="69">
        <v>4.28</v>
      </c>
      <c r="G4181" s="70">
        <v>1.4601</v>
      </c>
      <c r="H4181" s="70">
        <v>2.5312999999999999</v>
      </c>
      <c r="I4181" s="73">
        <v>45772</v>
      </c>
      <c r="J4181" s="73">
        <v>46867</v>
      </c>
      <c r="K4181" s="69">
        <v>2.85</v>
      </c>
      <c r="L4181" s="68" t="s">
        <v>5494</v>
      </c>
      <c r="M4181" s="71">
        <v>2.3E-3</v>
      </c>
      <c r="N4181" t="str">
        <f>_xll.IMDP("BND",D4181,$N$1,A4181)</f>
        <v>기타금융채</v>
      </c>
      <c r="O4181">
        <f t="shared" si="65"/>
        <v>3.3582299999999998E-3</v>
      </c>
    </row>
    <row r="4182" spans="1:15" x14ac:dyDescent="0.3">
      <c r="A4182" s="73">
        <v>46311</v>
      </c>
      <c r="B4182" s="67" t="s">
        <v>2090</v>
      </c>
      <c r="C4182" s="68" t="s">
        <v>2608</v>
      </c>
      <c r="D4182" s="68" t="s">
        <v>9001</v>
      </c>
      <c r="E4182" s="67" t="s">
        <v>9002</v>
      </c>
      <c r="F4182" s="69">
        <v>4.3129999999999997</v>
      </c>
      <c r="G4182" s="70">
        <v>1.5466</v>
      </c>
      <c r="H4182" s="70">
        <v>2.8121</v>
      </c>
      <c r="I4182" s="73">
        <v>45804</v>
      </c>
      <c r="J4182" s="73">
        <v>46899</v>
      </c>
      <c r="K4182" s="69">
        <v>2.81</v>
      </c>
      <c r="L4182" s="68" t="s">
        <v>5494</v>
      </c>
      <c r="M4182" s="71">
        <v>5.4999999999999997E-3</v>
      </c>
      <c r="N4182" t="str">
        <f>_xll.IMDP("BND",D4182,$N$1,A4182)</f>
        <v>기타금융채</v>
      </c>
      <c r="O4182">
        <f t="shared" si="65"/>
        <v>8.5062999999999996E-3</v>
      </c>
    </row>
    <row r="4183" spans="1:15" x14ac:dyDescent="0.3">
      <c r="A4183" s="73">
        <v>46311</v>
      </c>
      <c r="B4183" s="67" t="s">
        <v>2090</v>
      </c>
      <c r="C4183" s="68" t="s">
        <v>2608</v>
      </c>
      <c r="D4183" s="68" t="s">
        <v>9003</v>
      </c>
      <c r="E4183" s="67" t="s">
        <v>9004</v>
      </c>
      <c r="F4183" s="69">
        <v>4.3410000000000002</v>
      </c>
      <c r="G4183" s="70">
        <v>1.6151</v>
      </c>
      <c r="H4183" s="70">
        <v>3.0699000000000001</v>
      </c>
      <c r="I4183" s="73">
        <v>46169</v>
      </c>
      <c r="J4183" s="73">
        <v>46931</v>
      </c>
      <c r="K4183" s="69">
        <v>4.09</v>
      </c>
      <c r="L4183" s="68" t="s">
        <v>5494</v>
      </c>
      <c r="M4183" s="71">
        <v>4.1999999999999997E-3</v>
      </c>
      <c r="N4183" t="str">
        <f>_xll.IMDP("BND",D4183,$N$1,A4183)</f>
        <v>기타금융채</v>
      </c>
      <c r="O4183">
        <f t="shared" si="65"/>
        <v>6.7834199999999992E-3</v>
      </c>
    </row>
    <row r="4184" spans="1:15" x14ac:dyDescent="0.3">
      <c r="A4184" s="73">
        <v>46311</v>
      </c>
      <c r="B4184" s="67" t="s">
        <v>2090</v>
      </c>
      <c r="C4184" s="68" t="s">
        <v>2608</v>
      </c>
      <c r="D4184" s="68" t="s">
        <v>15034</v>
      </c>
      <c r="E4184" s="67" t="s">
        <v>15035</v>
      </c>
      <c r="F4184" s="69">
        <v>4.4740000000000002</v>
      </c>
      <c r="G4184" s="70">
        <v>2.6440000000000001</v>
      </c>
      <c r="H4184" s="70">
        <v>7.9447000000000001</v>
      </c>
      <c r="I4184" s="73">
        <v>46258</v>
      </c>
      <c r="J4184" s="73">
        <v>47354</v>
      </c>
      <c r="K4184" s="69">
        <v>4.43</v>
      </c>
      <c r="L4184" s="68" t="s">
        <v>5494</v>
      </c>
      <c r="M4184" s="71">
        <v>3.7000000000000002E-3</v>
      </c>
      <c r="N4184" t="str">
        <f>_xll.IMDP("BND",D4184,$N$1,A4184)</f>
        <v>기타금융채</v>
      </c>
      <c r="O4184">
        <f t="shared" si="65"/>
        <v>9.7828000000000012E-3</v>
      </c>
    </row>
    <row r="4185" spans="1:15" x14ac:dyDescent="0.3">
      <c r="A4185" s="73">
        <v>46311</v>
      </c>
      <c r="B4185" s="67" t="s">
        <v>2090</v>
      </c>
      <c r="C4185" s="68" t="s">
        <v>2608</v>
      </c>
      <c r="D4185" s="68" t="s">
        <v>9005</v>
      </c>
      <c r="E4185" s="67" t="s">
        <v>9006</v>
      </c>
      <c r="F4185" s="69">
        <v>4.4119999999999999</v>
      </c>
      <c r="G4185" s="70">
        <v>1.7957000000000001</v>
      </c>
      <c r="H4185" s="70">
        <v>3.7637999999999998</v>
      </c>
      <c r="I4185" s="73">
        <v>45181</v>
      </c>
      <c r="J4185" s="73">
        <v>47008</v>
      </c>
      <c r="K4185" s="69">
        <v>4.9400000000000004</v>
      </c>
      <c r="L4185" s="68" t="s">
        <v>5494</v>
      </c>
      <c r="M4185" s="71">
        <v>4.7000000000000002E-3</v>
      </c>
      <c r="N4185" t="str">
        <f>_xll.IMDP("BND",D4185,$N$1,A4185)</f>
        <v>기타금융채</v>
      </c>
      <c r="O4185">
        <f t="shared" si="65"/>
        <v>8.4397900000000008E-3</v>
      </c>
    </row>
    <row r="4186" spans="1:15" x14ac:dyDescent="0.3">
      <c r="A4186" s="73">
        <v>46311</v>
      </c>
      <c r="B4186" s="67" t="s">
        <v>2090</v>
      </c>
      <c r="C4186" s="68" t="s">
        <v>2608</v>
      </c>
      <c r="D4186" s="68" t="s">
        <v>9007</v>
      </c>
      <c r="E4186" s="67" t="s">
        <v>9008</v>
      </c>
      <c r="F4186" s="69">
        <v>4.2279999999999998</v>
      </c>
      <c r="G4186" s="70">
        <v>1.0714999999999999</v>
      </c>
      <c r="H4186" s="70">
        <v>1.4278</v>
      </c>
      <c r="I4186" s="73">
        <v>45622</v>
      </c>
      <c r="J4186" s="73">
        <v>46717</v>
      </c>
      <c r="K4186" s="69">
        <v>3.31</v>
      </c>
      <c r="L4186" s="68" t="s">
        <v>5494</v>
      </c>
      <c r="M4186" s="71">
        <v>2.3E-3</v>
      </c>
      <c r="N4186" t="str">
        <f>_xll.IMDP("BND",D4186,$N$1,A4186)</f>
        <v>기타금융채</v>
      </c>
      <c r="O4186">
        <f t="shared" si="65"/>
        <v>2.4644499999999995E-3</v>
      </c>
    </row>
    <row r="4187" spans="1:15" x14ac:dyDescent="0.3">
      <c r="A4187" s="73">
        <v>46311</v>
      </c>
      <c r="B4187" s="67" t="s">
        <v>2090</v>
      </c>
      <c r="C4187" s="68" t="s">
        <v>2608</v>
      </c>
      <c r="D4187" s="68" t="s">
        <v>9009</v>
      </c>
      <c r="E4187" s="67" t="s">
        <v>9010</v>
      </c>
      <c r="F4187" s="69">
        <v>4.2809999999999997</v>
      </c>
      <c r="G4187" s="70">
        <v>1.4634</v>
      </c>
      <c r="H4187" s="70">
        <v>2.5417999999999998</v>
      </c>
      <c r="I4187" s="73">
        <v>45772</v>
      </c>
      <c r="J4187" s="73">
        <v>46868</v>
      </c>
      <c r="K4187" s="69">
        <v>2.85</v>
      </c>
      <c r="L4187" s="68" t="s">
        <v>5494</v>
      </c>
      <c r="M4187" s="71">
        <v>4.5999999999999999E-3</v>
      </c>
      <c r="N4187" t="str">
        <f>_xll.IMDP("BND",D4187,$N$1,A4187)</f>
        <v>기타금융채</v>
      </c>
      <c r="O4187">
        <f t="shared" si="65"/>
        <v>6.7316399999999997E-3</v>
      </c>
    </row>
    <row r="4188" spans="1:15" x14ac:dyDescent="0.3">
      <c r="A4188" s="73">
        <v>46311</v>
      </c>
      <c r="B4188" s="67" t="s">
        <v>2090</v>
      </c>
      <c r="C4188" s="68" t="s">
        <v>2608</v>
      </c>
      <c r="D4188" s="68" t="s">
        <v>9011</v>
      </c>
      <c r="E4188" s="67" t="s">
        <v>9012</v>
      </c>
      <c r="F4188" s="69">
        <v>4.13</v>
      </c>
      <c r="G4188" s="70">
        <v>0.67410000000000003</v>
      </c>
      <c r="H4188" s="70">
        <v>0.62329999999999997</v>
      </c>
      <c r="I4188" s="73">
        <v>45835</v>
      </c>
      <c r="J4188" s="73">
        <v>46563</v>
      </c>
      <c r="K4188" s="69">
        <v>2.73</v>
      </c>
      <c r="L4188" s="68" t="s">
        <v>5494</v>
      </c>
      <c r="M4188" s="71">
        <v>4.5999999999999999E-3</v>
      </c>
      <c r="N4188" t="str">
        <f>_xll.IMDP("BND",D4188,$N$1,A4188)</f>
        <v>기타금융채</v>
      </c>
      <c r="O4188">
        <f t="shared" si="65"/>
        <v>3.10086E-3</v>
      </c>
    </row>
    <row r="4189" spans="1:15" x14ac:dyDescent="0.3">
      <c r="A4189" s="73">
        <v>46311</v>
      </c>
      <c r="B4189" s="67" t="s">
        <v>2090</v>
      </c>
      <c r="C4189" s="68" t="s">
        <v>2608</v>
      </c>
      <c r="D4189" s="68" t="s">
        <v>9013</v>
      </c>
      <c r="E4189" s="67" t="s">
        <v>9014</v>
      </c>
      <c r="F4189" s="69">
        <v>4.3920000000000003</v>
      </c>
      <c r="G4189" s="70">
        <v>1.7834000000000001</v>
      </c>
      <c r="H4189" s="70">
        <v>3.68</v>
      </c>
      <c r="I4189" s="73">
        <v>45895</v>
      </c>
      <c r="J4189" s="73">
        <v>46990</v>
      </c>
      <c r="K4189" s="69">
        <v>2.85</v>
      </c>
      <c r="L4189" s="68" t="s">
        <v>5494</v>
      </c>
      <c r="M4189" s="71">
        <v>5.0000000000000001E-3</v>
      </c>
      <c r="N4189" t="str">
        <f>_xll.IMDP("BND",D4189,$N$1,A4189)</f>
        <v>기타금융채</v>
      </c>
      <c r="O4189">
        <f t="shared" si="65"/>
        <v>8.9170000000000013E-3</v>
      </c>
    </row>
    <row r="4190" spans="1:15" x14ac:dyDescent="0.3">
      <c r="A4190" s="73">
        <v>46311</v>
      </c>
      <c r="B4190" s="67" t="s">
        <v>2090</v>
      </c>
      <c r="C4190" s="68" t="s">
        <v>2608</v>
      </c>
      <c r="D4190" s="68" t="s">
        <v>9015</v>
      </c>
      <c r="E4190" s="67" t="s">
        <v>9016</v>
      </c>
      <c r="F4190" s="69">
        <v>4.42</v>
      </c>
      <c r="G4190" s="70">
        <v>1.8587</v>
      </c>
      <c r="H4190" s="70">
        <v>3.9716999999999998</v>
      </c>
      <c r="I4190" s="73">
        <v>45924</v>
      </c>
      <c r="J4190" s="73">
        <v>47018</v>
      </c>
      <c r="K4190" s="69">
        <v>2.8</v>
      </c>
      <c r="L4190" s="68" t="s">
        <v>5494</v>
      </c>
      <c r="M4190" s="71">
        <v>2.7000000000000001E-3</v>
      </c>
      <c r="N4190" t="str">
        <f>_xll.IMDP("BND",D4190,$N$1,A4190)</f>
        <v>기타금융채</v>
      </c>
      <c r="O4190">
        <f t="shared" si="65"/>
        <v>5.0184900000000005E-3</v>
      </c>
    </row>
    <row r="4191" spans="1:15" x14ac:dyDescent="0.3">
      <c r="A4191" s="73">
        <v>46311</v>
      </c>
      <c r="B4191" s="67" t="s">
        <v>2090</v>
      </c>
      <c r="C4191" s="68" t="s">
        <v>2608</v>
      </c>
      <c r="D4191" s="68" t="s">
        <v>14473</v>
      </c>
      <c r="E4191" s="67" t="s">
        <v>14474</v>
      </c>
      <c r="F4191" s="69">
        <v>4.26</v>
      </c>
      <c r="G4191" s="70">
        <v>1.2902</v>
      </c>
      <c r="H4191" s="70">
        <v>2.0242</v>
      </c>
      <c r="I4191" s="73">
        <v>46227</v>
      </c>
      <c r="J4191" s="73">
        <v>46807</v>
      </c>
      <c r="K4191" s="69">
        <v>4.3</v>
      </c>
      <c r="L4191" s="68" t="s">
        <v>5494</v>
      </c>
      <c r="M4191" s="71">
        <v>3.3E-3</v>
      </c>
      <c r="N4191" t="str">
        <f>_xll.IMDP("BND",D4191,$N$1,A4191)</f>
        <v>기타금융채</v>
      </c>
      <c r="O4191">
        <f t="shared" si="65"/>
        <v>4.2576599999999999E-3</v>
      </c>
    </row>
    <row r="4192" spans="1:15" x14ac:dyDescent="0.3">
      <c r="A4192" s="73">
        <v>46311</v>
      </c>
      <c r="B4192" s="67" t="s">
        <v>2090</v>
      </c>
      <c r="C4192" s="68" t="s">
        <v>2608</v>
      </c>
      <c r="D4192" s="68" t="s">
        <v>9017</v>
      </c>
      <c r="E4192" s="67" t="s">
        <v>9018</v>
      </c>
      <c r="F4192" s="69">
        <v>4.13</v>
      </c>
      <c r="G4192" s="70">
        <v>0.67049999999999998</v>
      </c>
      <c r="H4192" s="70">
        <v>0.61819999999999997</v>
      </c>
      <c r="I4192" s="73">
        <v>45468</v>
      </c>
      <c r="J4192" s="73">
        <v>46563</v>
      </c>
      <c r="K4192" s="69">
        <v>3.56</v>
      </c>
      <c r="L4192" s="68" t="s">
        <v>5494</v>
      </c>
      <c r="M4192" s="71">
        <v>2.8E-3</v>
      </c>
      <c r="N4192" t="str">
        <f>_xll.IMDP("BND",D4192,$N$1,A4192)</f>
        <v>기타금융채</v>
      </c>
      <c r="O4192">
        <f t="shared" si="65"/>
        <v>1.8774E-3</v>
      </c>
    </row>
    <row r="4193" spans="1:15" x14ac:dyDescent="0.3">
      <c r="A4193" s="73">
        <v>46311</v>
      </c>
      <c r="B4193" s="67" t="s">
        <v>2090</v>
      </c>
      <c r="C4193" s="68" t="s">
        <v>2608</v>
      </c>
      <c r="D4193" s="68" t="s">
        <v>9019</v>
      </c>
      <c r="E4193" s="67" t="s">
        <v>9020</v>
      </c>
      <c r="F4193" s="69">
        <v>4.4459999999999997</v>
      </c>
      <c r="G4193" s="70">
        <v>2.2469000000000001</v>
      </c>
      <c r="H4193" s="70">
        <v>5.7248000000000001</v>
      </c>
      <c r="I4193" s="73">
        <v>45895</v>
      </c>
      <c r="J4193" s="73">
        <v>47175</v>
      </c>
      <c r="K4193" s="69">
        <v>2.9</v>
      </c>
      <c r="L4193" s="68" t="s">
        <v>5494</v>
      </c>
      <c r="M4193" s="71">
        <v>3.0999999999999999E-3</v>
      </c>
      <c r="N4193" t="str">
        <f>_xll.IMDP("BND",D4193,$N$1,A4193)</f>
        <v>기타금융채</v>
      </c>
      <c r="O4193">
        <f t="shared" si="65"/>
        <v>6.9653900000000001E-3</v>
      </c>
    </row>
    <row r="4194" spans="1:15" x14ac:dyDescent="0.3">
      <c r="A4194" s="73">
        <v>46311</v>
      </c>
      <c r="B4194" s="67" t="s">
        <v>2090</v>
      </c>
      <c r="C4194" s="68" t="s">
        <v>2608</v>
      </c>
      <c r="D4194" s="68" t="s">
        <v>9021</v>
      </c>
      <c r="E4194" s="67" t="s">
        <v>9022</v>
      </c>
      <c r="F4194" s="69">
        <v>4.4470000000000001</v>
      </c>
      <c r="G4194" s="70">
        <v>2.2858000000000001</v>
      </c>
      <c r="H4194" s="70">
        <v>5.9546999999999999</v>
      </c>
      <c r="I4194" s="73">
        <v>46106</v>
      </c>
      <c r="J4194" s="73">
        <v>47200</v>
      </c>
      <c r="K4194" s="69">
        <v>4.22</v>
      </c>
      <c r="L4194" s="68" t="s">
        <v>5494</v>
      </c>
      <c r="M4194" s="71">
        <v>2.8E-3</v>
      </c>
      <c r="N4194" t="str">
        <f>_xll.IMDP("BND",D4194,$N$1,A4194)</f>
        <v>기타금융채</v>
      </c>
      <c r="O4194">
        <f t="shared" si="65"/>
        <v>6.4002399999999997E-3</v>
      </c>
    </row>
    <row r="4195" spans="1:15" x14ac:dyDescent="0.3">
      <c r="A4195" s="73">
        <v>46311</v>
      </c>
      <c r="B4195" s="67" t="s">
        <v>2090</v>
      </c>
      <c r="C4195" s="68" t="s">
        <v>2608</v>
      </c>
      <c r="D4195" s="68" t="s">
        <v>171</v>
      </c>
      <c r="E4195" s="67" t="s">
        <v>173</v>
      </c>
      <c r="F4195" s="69">
        <v>4.4470000000000001</v>
      </c>
      <c r="G4195" s="70">
        <v>2.3559000000000001</v>
      </c>
      <c r="H4195" s="70">
        <v>6.3491</v>
      </c>
      <c r="I4195" s="73">
        <v>46141</v>
      </c>
      <c r="J4195" s="73">
        <v>47235</v>
      </c>
      <c r="K4195" s="69">
        <v>4.13</v>
      </c>
      <c r="L4195" s="68" t="s">
        <v>5494</v>
      </c>
      <c r="M4195" s="71">
        <v>3.7000000000000002E-3</v>
      </c>
      <c r="N4195" t="str">
        <f>_xll.IMDP("BND",D4195,$N$1,A4195)</f>
        <v>기타금융채</v>
      </c>
      <c r="O4195">
        <f t="shared" si="65"/>
        <v>8.7168300000000001E-3</v>
      </c>
    </row>
    <row r="4196" spans="1:15" x14ac:dyDescent="0.3">
      <c r="A4196" s="73">
        <v>46311</v>
      </c>
      <c r="B4196" s="67" t="s">
        <v>2090</v>
      </c>
      <c r="C4196" s="68" t="s">
        <v>2608</v>
      </c>
      <c r="D4196" s="68" t="s">
        <v>15036</v>
      </c>
      <c r="E4196" s="67" t="s">
        <v>15037</v>
      </c>
      <c r="F4196" s="69">
        <v>4.5720000000000001</v>
      </c>
      <c r="G4196" s="70">
        <v>4.2866999999999997</v>
      </c>
      <c r="H4196" s="70">
        <v>20.8264</v>
      </c>
      <c r="I4196" s="73">
        <v>46258</v>
      </c>
      <c r="J4196" s="73">
        <v>48082</v>
      </c>
      <c r="K4196" s="69">
        <v>4.66</v>
      </c>
      <c r="L4196" s="68" t="s">
        <v>5494</v>
      </c>
      <c r="M4196" s="71">
        <v>2.8E-3</v>
      </c>
      <c r="N4196" t="str">
        <f>_xll.IMDP("BND",D4196,$N$1,A4196)</f>
        <v>기타금융채</v>
      </c>
      <c r="O4196">
        <f t="shared" si="65"/>
        <v>1.2002759999999999E-2</v>
      </c>
    </row>
    <row r="4197" spans="1:15" x14ac:dyDescent="0.3">
      <c r="A4197" s="73">
        <v>46311</v>
      </c>
      <c r="B4197" s="67" t="s">
        <v>2090</v>
      </c>
      <c r="C4197" s="68" t="s">
        <v>2608</v>
      </c>
      <c r="D4197" s="68" t="s">
        <v>9023</v>
      </c>
      <c r="E4197" s="67" t="s">
        <v>9024</v>
      </c>
      <c r="F4197" s="69">
        <v>4.3410000000000002</v>
      </c>
      <c r="G4197" s="70">
        <v>1.6342000000000001</v>
      </c>
      <c r="H4197" s="70">
        <v>3.1135000000000002</v>
      </c>
      <c r="I4197" s="73">
        <v>45835</v>
      </c>
      <c r="J4197" s="73">
        <v>46931</v>
      </c>
      <c r="K4197" s="69">
        <v>2.88</v>
      </c>
      <c r="L4197" s="68" t="s">
        <v>5494</v>
      </c>
      <c r="M4197" s="71">
        <v>2.3E-3</v>
      </c>
      <c r="N4197" t="str">
        <f>_xll.IMDP("BND",D4197,$N$1,A4197)</f>
        <v>기타금융채</v>
      </c>
      <c r="O4197">
        <f t="shared" si="65"/>
        <v>3.75866E-3</v>
      </c>
    </row>
    <row r="4198" spans="1:15" x14ac:dyDescent="0.3">
      <c r="A4198" s="73">
        <v>46311</v>
      </c>
      <c r="B4198" s="67" t="s">
        <v>2090</v>
      </c>
      <c r="C4198" s="68" t="s">
        <v>2608</v>
      </c>
      <c r="D4198" s="68" t="s">
        <v>9025</v>
      </c>
      <c r="E4198" s="67" t="s">
        <v>9026</v>
      </c>
      <c r="F4198" s="69">
        <v>4.2270000000000003</v>
      </c>
      <c r="G4198" s="70">
        <v>1.0722</v>
      </c>
      <c r="H4198" s="70">
        <v>1.429</v>
      </c>
      <c r="I4198" s="73">
        <v>45987</v>
      </c>
      <c r="J4198" s="73">
        <v>46717</v>
      </c>
      <c r="K4198" s="69">
        <v>3.19</v>
      </c>
      <c r="L4198" s="68" t="s">
        <v>5494</v>
      </c>
      <c r="M4198" s="71">
        <v>5.1000000000000004E-3</v>
      </c>
      <c r="N4198" t="str">
        <f>_xll.IMDP("BND",D4198,$N$1,A4198)</f>
        <v>기타금융채</v>
      </c>
      <c r="O4198">
        <f t="shared" si="65"/>
        <v>5.4682200000000002E-3</v>
      </c>
    </row>
    <row r="4199" spans="1:15" x14ac:dyDescent="0.3">
      <c r="A4199" s="73">
        <v>46311</v>
      </c>
      <c r="B4199" s="67" t="s">
        <v>2090</v>
      </c>
      <c r="C4199" s="68" t="s">
        <v>2608</v>
      </c>
      <c r="D4199" s="68" t="s">
        <v>9027</v>
      </c>
      <c r="E4199" s="67" t="s">
        <v>9028</v>
      </c>
      <c r="F4199" s="69">
        <v>4.2699999999999996</v>
      </c>
      <c r="G4199" s="70">
        <v>1.3794999999999999</v>
      </c>
      <c r="H4199" s="70">
        <v>2.2755999999999998</v>
      </c>
      <c r="I4199" s="73">
        <v>46106</v>
      </c>
      <c r="J4199" s="73">
        <v>46836</v>
      </c>
      <c r="K4199" s="69">
        <v>3.99</v>
      </c>
      <c r="L4199" s="68" t="s">
        <v>5494</v>
      </c>
      <c r="M4199" s="71">
        <v>3.2000000000000002E-3</v>
      </c>
      <c r="N4199" t="str">
        <f>_xll.IMDP("BND",D4199,$N$1,A4199)</f>
        <v>기타금융채</v>
      </c>
      <c r="O4199">
        <f t="shared" si="65"/>
        <v>4.4143999999999997E-3</v>
      </c>
    </row>
    <row r="4200" spans="1:15" x14ac:dyDescent="0.3">
      <c r="A4200" s="73">
        <v>46311</v>
      </c>
      <c r="B4200" s="67" t="s">
        <v>2090</v>
      </c>
      <c r="C4200" s="68" t="s">
        <v>2608</v>
      </c>
      <c r="D4200" s="68" t="s">
        <v>14378</v>
      </c>
      <c r="E4200" s="67" t="s">
        <v>14380</v>
      </c>
      <c r="F4200" s="69">
        <v>4.4349999999999996</v>
      </c>
      <c r="G4200" s="70">
        <v>1.8957999999999999</v>
      </c>
      <c r="H4200" s="70">
        <v>4.1887999999999996</v>
      </c>
      <c r="I4200" s="73">
        <v>46227</v>
      </c>
      <c r="J4200" s="73">
        <v>47050</v>
      </c>
      <c r="K4200" s="69">
        <v>4.46</v>
      </c>
      <c r="L4200" s="68" t="s">
        <v>5494</v>
      </c>
      <c r="M4200" s="71">
        <v>3.3E-3</v>
      </c>
      <c r="N4200" t="str">
        <f>_xll.IMDP("BND",D4200,$N$1,A4200)</f>
        <v>기타금융채</v>
      </c>
      <c r="O4200">
        <f t="shared" si="65"/>
        <v>6.2561399999999994E-3</v>
      </c>
    </row>
    <row r="4201" spans="1:15" x14ac:dyDescent="0.3">
      <c r="A4201" s="73">
        <v>46311</v>
      </c>
      <c r="B4201" s="67" t="s">
        <v>2090</v>
      </c>
      <c r="C4201" s="68" t="s">
        <v>2608</v>
      </c>
      <c r="D4201" s="68" t="s">
        <v>9029</v>
      </c>
      <c r="E4201" s="67" t="s">
        <v>9030</v>
      </c>
      <c r="F4201" s="69">
        <v>4.4359999999999999</v>
      </c>
      <c r="G4201" s="70">
        <v>2.0032999999999999</v>
      </c>
      <c r="H4201" s="70">
        <v>4.6067</v>
      </c>
      <c r="I4201" s="73">
        <v>45987</v>
      </c>
      <c r="J4201" s="73">
        <v>47081</v>
      </c>
      <c r="K4201" s="69">
        <v>3.36</v>
      </c>
      <c r="L4201" s="68" t="s">
        <v>5494</v>
      </c>
      <c r="M4201" s="71">
        <v>2.7000000000000001E-3</v>
      </c>
      <c r="N4201" t="str">
        <f>_xll.IMDP("BND",D4201,$N$1,A4201)</f>
        <v>기타금융채</v>
      </c>
      <c r="O4201">
        <f t="shared" si="65"/>
        <v>5.4089100000000003E-3</v>
      </c>
    </row>
    <row r="4202" spans="1:15" x14ac:dyDescent="0.3">
      <c r="A4202" s="73">
        <v>46311</v>
      </c>
      <c r="B4202" s="67" t="s">
        <v>2090</v>
      </c>
      <c r="C4202" s="68" t="s">
        <v>2608</v>
      </c>
      <c r="D4202" s="68" t="s">
        <v>9031</v>
      </c>
      <c r="E4202" s="67" t="s">
        <v>9032</v>
      </c>
      <c r="F4202" s="69">
        <v>4.4560000000000004</v>
      </c>
      <c r="G4202" s="70">
        <v>2.4523999999999999</v>
      </c>
      <c r="H4202" s="70">
        <v>6.8051000000000004</v>
      </c>
      <c r="I4202" s="73">
        <v>45987</v>
      </c>
      <c r="J4202" s="73">
        <v>47263</v>
      </c>
      <c r="K4202" s="69">
        <v>3.41</v>
      </c>
      <c r="L4202" s="68" t="s">
        <v>5494</v>
      </c>
      <c r="M4202" s="71">
        <v>4.1000000000000003E-3</v>
      </c>
      <c r="N4202" t="str">
        <f>_xll.IMDP("BND",D4202,$N$1,A4202)</f>
        <v>기타금융채</v>
      </c>
      <c r="O4202">
        <f t="shared" si="65"/>
        <v>1.0054840000000001E-2</v>
      </c>
    </row>
    <row r="4203" spans="1:15" x14ac:dyDescent="0.3">
      <c r="A4203" s="73">
        <v>46311</v>
      </c>
      <c r="B4203" s="67" t="s">
        <v>2090</v>
      </c>
      <c r="C4203" s="68" t="s">
        <v>8258</v>
      </c>
      <c r="D4203" s="68" t="s">
        <v>9033</v>
      </c>
      <c r="E4203" s="67" t="s">
        <v>9034</v>
      </c>
      <c r="F4203" s="69">
        <v>4.2590000000000003</v>
      </c>
      <c r="G4203" s="70">
        <v>1.1286</v>
      </c>
      <c r="H4203" s="70">
        <v>1.5678000000000001</v>
      </c>
      <c r="I4203" s="73">
        <v>45645</v>
      </c>
      <c r="J4203" s="73">
        <v>46738</v>
      </c>
      <c r="K4203" s="69">
        <v>3.39</v>
      </c>
      <c r="L4203" s="68" t="s">
        <v>5494</v>
      </c>
      <c r="M4203" s="71">
        <v>6.8999999999999999E-3</v>
      </c>
      <c r="N4203" t="str">
        <f>_xll.IMDP("BND",D4203,$N$1,A4203)</f>
        <v>회사채(일반)</v>
      </c>
      <c r="O4203">
        <f t="shared" si="65"/>
        <v>7.7873400000000002E-3</v>
      </c>
    </row>
    <row r="4204" spans="1:15" x14ac:dyDescent="0.3">
      <c r="A4204" s="73">
        <v>46311</v>
      </c>
      <c r="B4204" s="67" t="s">
        <v>2090</v>
      </c>
      <c r="C4204" s="68" t="s">
        <v>8258</v>
      </c>
      <c r="D4204" s="68" t="s">
        <v>9035</v>
      </c>
      <c r="E4204" s="67" t="s">
        <v>9036</v>
      </c>
      <c r="F4204" s="69">
        <v>4.2670000000000003</v>
      </c>
      <c r="G4204" s="70">
        <v>1.2054</v>
      </c>
      <c r="H4204" s="70">
        <v>1.7657</v>
      </c>
      <c r="I4204" s="73">
        <v>45672</v>
      </c>
      <c r="J4204" s="73">
        <v>46766</v>
      </c>
      <c r="K4204" s="69">
        <v>3.26</v>
      </c>
      <c r="L4204" s="68" t="s">
        <v>5494</v>
      </c>
      <c r="M4204" s="71">
        <v>1.6E-2</v>
      </c>
      <c r="N4204" t="str">
        <f>_xll.IMDP("BND",D4204,$N$1,A4204)</f>
        <v>회사채(일반)</v>
      </c>
      <c r="O4204">
        <f t="shared" si="65"/>
        <v>1.9286400000000002E-2</v>
      </c>
    </row>
    <row r="4205" spans="1:15" x14ac:dyDescent="0.3">
      <c r="A4205" s="73">
        <v>46311</v>
      </c>
      <c r="B4205" s="67" t="s">
        <v>2090</v>
      </c>
      <c r="C4205" s="68" t="s">
        <v>8258</v>
      </c>
      <c r="D4205" s="68" t="s">
        <v>9037</v>
      </c>
      <c r="E4205" s="67" t="s">
        <v>9038</v>
      </c>
      <c r="F4205" s="69">
        <v>4.1660000000000004</v>
      </c>
      <c r="G4205" s="70">
        <v>0.63580000000000003</v>
      </c>
      <c r="H4205" s="70">
        <v>0.56369999999999998</v>
      </c>
      <c r="I4205" s="73">
        <v>45820</v>
      </c>
      <c r="J4205" s="73">
        <v>46549</v>
      </c>
      <c r="K4205" s="69">
        <v>2.79</v>
      </c>
      <c r="L4205" s="68" t="s">
        <v>5494</v>
      </c>
      <c r="M4205" s="71">
        <v>1.15E-2</v>
      </c>
      <c r="N4205" t="str">
        <f>_xll.IMDP("BND",D4205,$N$1,A4205)</f>
        <v>회사채(일반)</v>
      </c>
      <c r="O4205">
        <f t="shared" si="65"/>
        <v>7.3117E-3</v>
      </c>
    </row>
    <row r="4206" spans="1:15" x14ac:dyDescent="0.3">
      <c r="A4206" s="73">
        <v>46311</v>
      </c>
      <c r="B4206" s="67" t="s">
        <v>2090</v>
      </c>
      <c r="C4206" s="68" t="s">
        <v>8258</v>
      </c>
      <c r="D4206" s="68" t="s">
        <v>1216</v>
      </c>
      <c r="E4206" s="67" t="s">
        <v>1217</v>
      </c>
      <c r="F4206" s="69">
        <v>4.2270000000000003</v>
      </c>
      <c r="G4206" s="70">
        <v>0.76370000000000005</v>
      </c>
      <c r="H4206" s="70">
        <v>0.77790000000000004</v>
      </c>
      <c r="I4206" s="73">
        <v>45870</v>
      </c>
      <c r="J4206" s="73">
        <v>46598</v>
      </c>
      <c r="K4206" s="69">
        <v>2.72</v>
      </c>
      <c r="L4206" s="68" t="s">
        <v>5494</v>
      </c>
      <c r="M4206" s="71">
        <v>5.4999999999999997E-3</v>
      </c>
      <c r="N4206" t="str">
        <f>_xll.IMDP("BND",D4206,$N$1,A4206)</f>
        <v>회사채(일반)</v>
      </c>
      <c r="O4206">
        <f t="shared" si="65"/>
        <v>4.2003500000000003E-3</v>
      </c>
    </row>
    <row r="4207" spans="1:15" x14ac:dyDescent="0.3">
      <c r="A4207" s="73">
        <v>46311</v>
      </c>
      <c r="B4207" s="67" t="s">
        <v>2090</v>
      </c>
      <c r="C4207" s="68" t="s">
        <v>8258</v>
      </c>
      <c r="D4207" s="68" t="s">
        <v>9039</v>
      </c>
      <c r="E4207" s="67" t="s">
        <v>9040</v>
      </c>
      <c r="F4207" s="69">
        <v>4.2460000000000004</v>
      </c>
      <c r="G4207" s="70">
        <v>0.89449999999999996</v>
      </c>
      <c r="H4207" s="70">
        <v>1.0270999999999999</v>
      </c>
      <c r="I4207" s="73">
        <v>45919</v>
      </c>
      <c r="J4207" s="73">
        <v>46647</v>
      </c>
      <c r="K4207" s="69">
        <v>2.73</v>
      </c>
      <c r="L4207" s="68" t="s">
        <v>5494</v>
      </c>
      <c r="M4207" s="71">
        <v>4.5999999999999999E-3</v>
      </c>
      <c r="N4207" t="str">
        <f>_xll.IMDP("BND",D4207,$N$1,A4207)</f>
        <v>회사채(일반)</v>
      </c>
      <c r="O4207">
        <f t="shared" si="65"/>
        <v>4.1146999999999998E-3</v>
      </c>
    </row>
    <row r="4208" spans="1:15" x14ac:dyDescent="0.3">
      <c r="A4208" s="73">
        <v>46311</v>
      </c>
      <c r="B4208" s="67" t="s">
        <v>2090</v>
      </c>
      <c r="C4208" s="68" t="s">
        <v>8258</v>
      </c>
      <c r="D4208" s="68" t="s">
        <v>9041</v>
      </c>
      <c r="E4208" s="67" t="s">
        <v>9042</v>
      </c>
      <c r="F4208" s="69">
        <v>4.2560000000000002</v>
      </c>
      <c r="G4208" s="70">
        <v>0.99870000000000003</v>
      </c>
      <c r="H4208" s="70">
        <v>1.2573000000000001</v>
      </c>
      <c r="I4208" s="73">
        <v>45959</v>
      </c>
      <c r="J4208" s="73">
        <v>46689</v>
      </c>
      <c r="K4208" s="69">
        <v>2.86</v>
      </c>
      <c r="L4208" s="68" t="s">
        <v>5494</v>
      </c>
      <c r="M4208" s="71">
        <v>5.4999999999999997E-3</v>
      </c>
      <c r="N4208" t="str">
        <f>_xll.IMDP("BND",D4208,$N$1,A4208)</f>
        <v>회사채(일반)</v>
      </c>
      <c r="O4208">
        <f t="shared" si="65"/>
        <v>5.4928499999999996E-3</v>
      </c>
    </row>
    <row r="4209" spans="1:15" x14ac:dyDescent="0.3">
      <c r="A4209" s="73">
        <v>46311</v>
      </c>
      <c r="B4209" s="67" t="s">
        <v>2090</v>
      </c>
      <c r="C4209" s="68" t="s">
        <v>8258</v>
      </c>
      <c r="D4209" s="68" t="s">
        <v>9043</v>
      </c>
      <c r="E4209" s="67" t="s">
        <v>9044</v>
      </c>
      <c r="F4209" s="69">
        <v>4.4290000000000003</v>
      </c>
      <c r="G4209" s="70">
        <v>2.0474999999999999</v>
      </c>
      <c r="H4209" s="70">
        <v>4.8018000000000001</v>
      </c>
      <c r="I4209" s="73">
        <v>46003</v>
      </c>
      <c r="J4209" s="73">
        <v>47099</v>
      </c>
      <c r="K4209" s="69">
        <v>3.53</v>
      </c>
      <c r="L4209" s="68" t="s">
        <v>5494</v>
      </c>
      <c r="M4209" s="71">
        <v>1.5100000000000001E-2</v>
      </c>
      <c r="N4209" t="str">
        <f>_xll.IMDP("BND",D4209,$N$1,A4209)</f>
        <v>회사채(일반)</v>
      </c>
      <c r="O4209">
        <f t="shared" si="65"/>
        <v>3.091725E-2</v>
      </c>
    </row>
    <row r="4210" spans="1:15" x14ac:dyDescent="0.3">
      <c r="A4210" s="73">
        <v>46311</v>
      </c>
      <c r="B4210" s="67" t="s">
        <v>2090</v>
      </c>
      <c r="C4210" s="68" t="s">
        <v>8258</v>
      </c>
      <c r="D4210" s="68" t="s">
        <v>168</v>
      </c>
      <c r="E4210" s="67" t="s">
        <v>170</v>
      </c>
      <c r="F4210" s="69">
        <v>4.26</v>
      </c>
      <c r="G4210" s="70">
        <v>1.0703</v>
      </c>
      <c r="H4210" s="70">
        <v>1.4271</v>
      </c>
      <c r="I4210" s="73">
        <v>46169</v>
      </c>
      <c r="J4210" s="73">
        <v>46717</v>
      </c>
      <c r="K4210" s="69">
        <v>3.84</v>
      </c>
      <c r="L4210" s="68" t="s">
        <v>5494</v>
      </c>
      <c r="M4210" s="71">
        <v>9.2999999999999992E-3</v>
      </c>
      <c r="N4210" t="str">
        <f>_xll.IMDP("BND",D4210,$N$1,A4210)</f>
        <v>회사채(일반)</v>
      </c>
      <c r="O4210">
        <f t="shared" si="65"/>
        <v>9.9537899999999988E-3</v>
      </c>
    </row>
    <row r="4211" spans="1:15" x14ac:dyDescent="0.3">
      <c r="A4211" s="73">
        <v>46311</v>
      </c>
      <c r="B4211" s="67" t="s">
        <v>2090</v>
      </c>
      <c r="C4211" s="68" t="s">
        <v>8258</v>
      </c>
      <c r="D4211" s="68" t="s">
        <v>9045</v>
      </c>
      <c r="E4211" s="67" t="s">
        <v>9046</v>
      </c>
      <c r="F4211" s="69">
        <v>4.282</v>
      </c>
      <c r="G4211" s="70">
        <v>1.3937999999999999</v>
      </c>
      <c r="H4211" s="70">
        <v>2.3246000000000002</v>
      </c>
      <c r="I4211" s="73">
        <v>46185</v>
      </c>
      <c r="J4211" s="73">
        <v>46843</v>
      </c>
      <c r="K4211" s="69">
        <v>4.2</v>
      </c>
      <c r="L4211" s="68" t="s">
        <v>5494</v>
      </c>
      <c r="M4211" s="71">
        <v>1.8599999999999998E-2</v>
      </c>
      <c r="N4211" t="str">
        <f>_xll.IMDP("BND",D4211,$N$1,A4211)</f>
        <v>회사채(일반)</v>
      </c>
      <c r="O4211">
        <f t="shared" si="65"/>
        <v>2.5924679999999995E-2</v>
      </c>
    </row>
    <row r="4212" spans="1:15" x14ac:dyDescent="0.3">
      <c r="A4212" s="73">
        <v>46311</v>
      </c>
      <c r="B4212" s="67" t="s">
        <v>2090</v>
      </c>
      <c r="C4212" s="68" t="s">
        <v>8258</v>
      </c>
      <c r="D4212" s="68" t="s">
        <v>15955</v>
      </c>
      <c r="E4212" s="67" t="s">
        <v>15956</v>
      </c>
      <c r="F4212" s="69">
        <v>4.2859999999999996</v>
      </c>
      <c r="G4212" s="70">
        <v>1.4288000000000001</v>
      </c>
      <c r="H4212" s="70">
        <v>2.4289999999999998</v>
      </c>
      <c r="I4212" s="73">
        <v>46308</v>
      </c>
      <c r="J4212" s="73">
        <v>46856</v>
      </c>
      <c r="K4212" s="69">
        <v>4.33</v>
      </c>
      <c r="L4212" s="68" t="s">
        <v>5494</v>
      </c>
      <c r="M4212" s="71">
        <v>9.2999999999999992E-3</v>
      </c>
      <c r="N4212" t="str">
        <f>_xll.IMDP("BND",D4212,$N$1,A4212)</f>
        <v>회사채(일반)</v>
      </c>
      <c r="O4212">
        <f t="shared" si="65"/>
        <v>1.328784E-2</v>
      </c>
    </row>
    <row r="4213" spans="1:15" x14ac:dyDescent="0.3">
      <c r="A4213" s="73">
        <v>46311</v>
      </c>
      <c r="B4213" s="67" t="s">
        <v>2090</v>
      </c>
      <c r="C4213" s="68" t="s">
        <v>8258</v>
      </c>
      <c r="D4213" s="68" t="s">
        <v>9047</v>
      </c>
      <c r="E4213" s="67" t="s">
        <v>9048</v>
      </c>
      <c r="F4213" s="69">
        <v>3.9350000000000001</v>
      </c>
      <c r="G4213" s="70">
        <v>0.40010000000000001</v>
      </c>
      <c r="H4213" s="70">
        <v>0.25979999999999998</v>
      </c>
      <c r="I4213" s="73">
        <v>45366</v>
      </c>
      <c r="J4213" s="73">
        <v>46461</v>
      </c>
      <c r="K4213" s="69">
        <v>4.09</v>
      </c>
      <c r="L4213" s="68" t="s">
        <v>5494</v>
      </c>
      <c r="M4213" s="71">
        <v>9.2999999999999992E-3</v>
      </c>
      <c r="N4213" t="str">
        <f>_xll.IMDP("BND",D4213,$N$1,A4213)</f>
        <v>회사채(일반)</v>
      </c>
      <c r="O4213">
        <f t="shared" si="65"/>
        <v>3.7209299999999999E-3</v>
      </c>
    </row>
    <row r="4214" spans="1:15" x14ac:dyDescent="0.3">
      <c r="A4214" s="73">
        <v>46311</v>
      </c>
      <c r="B4214" s="67" t="s">
        <v>2090</v>
      </c>
      <c r="C4214" s="68" t="s">
        <v>8258</v>
      </c>
      <c r="D4214" s="68" t="s">
        <v>9049</v>
      </c>
      <c r="E4214" s="67" t="s">
        <v>9050</v>
      </c>
      <c r="F4214" s="69">
        <v>4.2530000000000001</v>
      </c>
      <c r="G4214" s="70">
        <v>0.97589999999999999</v>
      </c>
      <c r="H4214" s="70">
        <v>1.2094</v>
      </c>
      <c r="I4214" s="73">
        <v>45587</v>
      </c>
      <c r="J4214" s="73">
        <v>46682</v>
      </c>
      <c r="K4214" s="69">
        <v>3.54</v>
      </c>
      <c r="L4214" s="68" t="s">
        <v>5494</v>
      </c>
      <c r="M4214" s="71">
        <v>5.5999999999999999E-3</v>
      </c>
      <c r="N4214" t="str">
        <f>_xll.IMDP("BND",D4214,$N$1,A4214)</f>
        <v>회사채(일반)</v>
      </c>
      <c r="O4214">
        <f t="shared" si="65"/>
        <v>5.46504E-3</v>
      </c>
    </row>
    <row r="4215" spans="1:15" x14ac:dyDescent="0.3">
      <c r="A4215" s="73">
        <v>46311</v>
      </c>
      <c r="B4215" s="67" t="s">
        <v>2090</v>
      </c>
      <c r="C4215" s="68" t="s">
        <v>8258</v>
      </c>
      <c r="D4215" s="68" t="s">
        <v>9051</v>
      </c>
      <c r="E4215" s="67" t="s">
        <v>9052</v>
      </c>
      <c r="F4215" s="69">
        <v>4.258</v>
      </c>
      <c r="G4215" s="70">
        <v>1.0025999999999999</v>
      </c>
      <c r="H4215" s="70">
        <v>1.2689999999999999</v>
      </c>
      <c r="I4215" s="73">
        <v>45597</v>
      </c>
      <c r="J4215" s="73">
        <v>46692</v>
      </c>
      <c r="K4215" s="69">
        <v>3.57</v>
      </c>
      <c r="L4215" s="68" t="s">
        <v>5494</v>
      </c>
      <c r="M4215" s="71">
        <v>5.1000000000000004E-3</v>
      </c>
      <c r="N4215" t="str">
        <f>_xll.IMDP("BND",D4215,$N$1,A4215)</f>
        <v>회사채(일반)</v>
      </c>
      <c r="O4215">
        <f t="shared" si="65"/>
        <v>5.1132599999999997E-3</v>
      </c>
    </row>
    <row r="4216" spans="1:15" x14ac:dyDescent="0.3">
      <c r="A4216" s="73">
        <v>46311</v>
      </c>
      <c r="B4216" s="67" t="s">
        <v>2090</v>
      </c>
      <c r="C4216" s="68" t="s">
        <v>8258</v>
      </c>
      <c r="D4216" s="68" t="s">
        <v>9053</v>
      </c>
      <c r="E4216" s="67" t="s">
        <v>9054</v>
      </c>
      <c r="F4216" s="69">
        <v>4.32</v>
      </c>
      <c r="G4216" s="70">
        <v>1.5940000000000001</v>
      </c>
      <c r="H4216" s="70">
        <v>2.9731999999999998</v>
      </c>
      <c r="I4216" s="73">
        <v>45820</v>
      </c>
      <c r="J4216" s="73">
        <v>46916</v>
      </c>
      <c r="K4216" s="69">
        <v>2.84</v>
      </c>
      <c r="L4216" s="68" t="s">
        <v>5494</v>
      </c>
      <c r="M4216" s="71">
        <v>6.7999999999999996E-3</v>
      </c>
      <c r="N4216" t="str">
        <f>_xll.IMDP("BND",D4216,$N$1,A4216)</f>
        <v>회사채(일반)</v>
      </c>
      <c r="O4216">
        <f t="shared" si="65"/>
        <v>1.08392E-2</v>
      </c>
    </row>
    <row r="4217" spans="1:15" x14ac:dyDescent="0.3">
      <c r="A4217" s="73">
        <v>46311</v>
      </c>
      <c r="B4217" s="67" t="s">
        <v>2090</v>
      </c>
      <c r="C4217" s="68" t="s">
        <v>8258</v>
      </c>
      <c r="D4217" s="68" t="s">
        <v>9055</v>
      </c>
      <c r="E4217" s="67" t="s">
        <v>9056</v>
      </c>
      <c r="F4217" s="69">
        <v>4.359</v>
      </c>
      <c r="G4217" s="70">
        <v>1.7168000000000001</v>
      </c>
      <c r="H4217" s="70">
        <v>3.4308000000000001</v>
      </c>
      <c r="I4217" s="73">
        <v>45870</v>
      </c>
      <c r="J4217" s="73">
        <v>46966</v>
      </c>
      <c r="K4217" s="69">
        <v>2.86</v>
      </c>
      <c r="L4217" s="68" t="s">
        <v>5494</v>
      </c>
      <c r="M4217" s="71">
        <v>8.2000000000000007E-3</v>
      </c>
      <c r="N4217" t="str">
        <f>_xll.IMDP("BND",D4217,$N$1,A4217)</f>
        <v>회사채(일반)</v>
      </c>
      <c r="O4217">
        <f t="shared" si="65"/>
        <v>1.4077760000000002E-2</v>
      </c>
    </row>
    <row r="4218" spans="1:15" x14ac:dyDescent="0.3">
      <c r="A4218" s="73">
        <v>46311</v>
      </c>
      <c r="B4218" s="67" t="s">
        <v>2090</v>
      </c>
      <c r="C4218" s="68" t="s">
        <v>8258</v>
      </c>
      <c r="D4218" s="68" t="s">
        <v>9057</v>
      </c>
      <c r="E4218" s="67" t="s">
        <v>9058</v>
      </c>
      <c r="F4218" s="69">
        <v>4.3979999999999997</v>
      </c>
      <c r="G4218" s="70">
        <v>1.8479000000000001</v>
      </c>
      <c r="H4218" s="70">
        <v>3.9300999999999999</v>
      </c>
      <c r="I4218" s="73">
        <v>45919</v>
      </c>
      <c r="J4218" s="73">
        <v>47015</v>
      </c>
      <c r="K4218" s="69">
        <v>2.83</v>
      </c>
      <c r="L4218" s="68" t="s">
        <v>5494</v>
      </c>
      <c r="M4218" s="71">
        <v>4.4999999999999997E-3</v>
      </c>
      <c r="N4218" t="str">
        <f>_xll.IMDP("BND",D4218,$N$1,A4218)</f>
        <v>회사채(일반)</v>
      </c>
      <c r="O4218">
        <f t="shared" si="65"/>
        <v>8.3155499999999997E-3</v>
      </c>
    </row>
    <row r="4219" spans="1:15" x14ac:dyDescent="0.3">
      <c r="A4219" s="73">
        <v>46311</v>
      </c>
      <c r="B4219" s="67" t="s">
        <v>2090</v>
      </c>
      <c r="C4219" s="68" t="s">
        <v>8258</v>
      </c>
      <c r="D4219" s="68" t="s">
        <v>9059</v>
      </c>
      <c r="E4219" s="67" t="s">
        <v>9060</v>
      </c>
      <c r="F4219" s="69">
        <v>4.4160000000000004</v>
      </c>
      <c r="G4219" s="70">
        <v>1.9368000000000001</v>
      </c>
      <c r="H4219" s="70">
        <v>4.3171999999999997</v>
      </c>
      <c r="I4219" s="73">
        <v>45959</v>
      </c>
      <c r="J4219" s="73">
        <v>47053</v>
      </c>
      <c r="K4219" s="69">
        <v>2.94</v>
      </c>
      <c r="L4219" s="68" t="s">
        <v>5494</v>
      </c>
      <c r="M4219" s="71">
        <v>8.2000000000000007E-3</v>
      </c>
      <c r="N4219" t="str">
        <f>_xll.IMDP("BND",D4219,$N$1,A4219)</f>
        <v>회사채(일반)</v>
      </c>
      <c r="O4219">
        <f t="shared" si="65"/>
        <v>1.5881760000000002E-2</v>
      </c>
    </row>
    <row r="4220" spans="1:15" x14ac:dyDescent="0.3">
      <c r="A4220" s="73">
        <v>46311</v>
      </c>
      <c r="B4220" s="67" t="s">
        <v>2090</v>
      </c>
      <c r="C4220" s="68" t="s">
        <v>8258</v>
      </c>
      <c r="D4220" s="68" t="s">
        <v>9061</v>
      </c>
      <c r="E4220" s="67" t="s">
        <v>9062</v>
      </c>
      <c r="F4220" s="69">
        <v>4.2510000000000003</v>
      </c>
      <c r="G4220" s="70">
        <v>0.91700000000000004</v>
      </c>
      <c r="H4220" s="70">
        <v>1.075</v>
      </c>
      <c r="I4220" s="73">
        <v>45562</v>
      </c>
      <c r="J4220" s="73">
        <v>46657</v>
      </c>
      <c r="K4220" s="69">
        <v>3.44</v>
      </c>
      <c r="L4220" s="68" t="s">
        <v>5494</v>
      </c>
      <c r="M4220" s="71">
        <v>3.7000000000000002E-3</v>
      </c>
      <c r="N4220" t="str">
        <f>_xll.IMDP("BND",D4220,$N$1,A4220)</f>
        <v>회사채(일반)</v>
      </c>
      <c r="O4220">
        <f t="shared" si="65"/>
        <v>3.3929000000000003E-3</v>
      </c>
    </row>
    <row r="4221" spans="1:15" x14ac:dyDescent="0.3">
      <c r="A4221" s="73">
        <v>46311</v>
      </c>
      <c r="B4221" s="67" t="s">
        <v>2090</v>
      </c>
      <c r="C4221" s="68" t="s">
        <v>8258</v>
      </c>
      <c r="D4221" s="68" t="s">
        <v>9063</v>
      </c>
      <c r="E4221" s="67" t="s">
        <v>9064</v>
      </c>
      <c r="F4221" s="69">
        <v>3.9849999999999999</v>
      </c>
      <c r="G4221" s="70">
        <v>0.42720000000000002</v>
      </c>
      <c r="H4221" s="70">
        <v>0.28870000000000001</v>
      </c>
      <c r="I4221" s="73">
        <v>45743</v>
      </c>
      <c r="J4221" s="73">
        <v>46472</v>
      </c>
      <c r="K4221" s="69">
        <v>3.16</v>
      </c>
      <c r="L4221" s="68" t="s">
        <v>5494</v>
      </c>
      <c r="M4221" s="71">
        <v>5.5999999999999999E-3</v>
      </c>
      <c r="N4221" t="str">
        <f>_xll.IMDP("BND",D4221,$N$1,A4221)</f>
        <v>회사채(일반)</v>
      </c>
      <c r="O4221">
        <f t="shared" si="65"/>
        <v>2.3923200000000003E-3</v>
      </c>
    </row>
    <row r="4222" spans="1:15" x14ac:dyDescent="0.3">
      <c r="A4222" s="73">
        <v>46311</v>
      </c>
      <c r="B4222" s="67" t="s">
        <v>2090</v>
      </c>
      <c r="C4222" s="68" t="s">
        <v>8258</v>
      </c>
      <c r="D4222" s="68" t="s">
        <v>9065</v>
      </c>
      <c r="E4222" s="67" t="s">
        <v>9066</v>
      </c>
      <c r="F4222" s="69">
        <v>4.5430000000000001</v>
      </c>
      <c r="G4222" s="70">
        <v>3.6490999999999998</v>
      </c>
      <c r="H4222" s="70">
        <v>14.748900000000001</v>
      </c>
      <c r="I4222" s="73">
        <v>45919</v>
      </c>
      <c r="J4222" s="73">
        <v>47745</v>
      </c>
      <c r="K4222" s="69">
        <v>3.05</v>
      </c>
      <c r="L4222" s="68" t="s">
        <v>5494</v>
      </c>
      <c r="M4222" s="71">
        <v>3.0999999999999999E-3</v>
      </c>
      <c r="N4222" t="str">
        <f>_xll.IMDP("BND",D4222,$N$1,A4222)</f>
        <v>회사채(일반)</v>
      </c>
      <c r="O4222">
        <f t="shared" si="65"/>
        <v>1.131221E-2</v>
      </c>
    </row>
    <row r="4223" spans="1:15" x14ac:dyDescent="0.3">
      <c r="A4223" s="73">
        <v>46311</v>
      </c>
      <c r="B4223" s="67" t="s">
        <v>2090</v>
      </c>
      <c r="C4223" s="68" t="s">
        <v>8258</v>
      </c>
      <c r="D4223" s="68" t="s">
        <v>9067</v>
      </c>
      <c r="E4223" s="67" t="s">
        <v>9068</v>
      </c>
      <c r="F4223" s="69">
        <v>4.5460000000000003</v>
      </c>
      <c r="G4223" s="70">
        <v>3.718</v>
      </c>
      <c r="H4223" s="70">
        <v>15.4015</v>
      </c>
      <c r="I4223" s="73">
        <v>45959</v>
      </c>
      <c r="J4223" s="73">
        <v>47785</v>
      </c>
      <c r="K4223" s="69">
        <v>3.18</v>
      </c>
      <c r="L4223" s="68" t="s">
        <v>5494</v>
      </c>
      <c r="M4223" s="71">
        <v>4.4000000000000003E-3</v>
      </c>
      <c r="N4223" t="str">
        <f>_xll.IMDP("BND",D4223,$N$1,A4223)</f>
        <v>회사채(일반)</v>
      </c>
      <c r="O4223">
        <f t="shared" si="65"/>
        <v>1.6359200000000001E-2</v>
      </c>
    </row>
    <row r="4224" spans="1:15" x14ac:dyDescent="0.3">
      <c r="A4224" s="73">
        <v>46311</v>
      </c>
      <c r="B4224" s="67" t="s">
        <v>2090</v>
      </c>
      <c r="C4224" s="68" t="s">
        <v>8258</v>
      </c>
      <c r="D4224" s="68" t="s">
        <v>9069</v>
      </c>
      <c r="E4224" s="67" t="s">
        <v>9070</v>
      </c>
      <c r="F4224" s="69">
        <v>4.282</v>
      </c>
      <c r="G4224" s="70">
        <v>1.3948</v>
      </c>
      <c r="H4224" s="70">
        <v>2.3165</v>
      </c>
      <c r="I4224" s="73">
        <v>45743</v>
      </c>
      <c r="J4224" s="73">
        <v>46839</v>
      </c>
      <c r="K4224" s="69">
        <v>3.21</v>
      </c>
      <c r="L4224" s="68" t="s">
        <v>5494</v>
      </c>
      <c r="M4224" s="71">
        <v>8.2000000000000007E-3</v>
      </c>
      <c r="N4224" t="str">
        <f>_xll.IMDP("BND",D4224,$N$1,A4224)</f>
        <v>회사채(일반)</v>
      </c>
      <c r="O4224">
        <f t="shared" si="65"/>
        <v>1.1437360000000001E-2</v>
      </c>
    </row>
    <row r="4225" spans="1:15" x14ac:dyDescent="0.3">
      <c r="A4225" s="73">
        <v>46311</v>
      </c>
      <c r="B4225" s="67" t="s">
        <v>2090</v>
      </c>
      <c r="C4225" s="68" t="s">
        <v>8258</v>
      </c>
      <c r="D4225" s="68" t="s">
        <v>381</v>
      </c>
      <c r="E4225" s="67" t="s">
        <v>383</v>
      </c>
      <c r="F4225" s="69">
        <v>4.2590000000000003</v>
      </c>
      <c r="G4225" s="70">
        <v>1.0725</v>
      </c>
      <c r="H4225" s="70">
        <v>1.4308000000000001</v>
      </c>
      <c r="I4225" s="73">
        <v>45624</v>
      </c>
      <c r="J4225" s="73">
        <v>46717</v>
      </c>
      <c r="K4225" s="69">
        <v>3.48</v>
      </c>
      <c r="L4225" s="68" t="s">
        <v>5494</v>
      </c>
      <c r="M4225" s="71">
        <v>1.2E-2</v>
      </c>
      <c r="N4225" t="str">
        <f>_xll.IMDP("BND",D4225,$N$1,A4225)</f>
        <v>회사채(일반)</v>
      </c>
      <c r="O4225">
        <f t="shared" si="65"/>
        <v>1.2870000000000001E-2</v>
      </c>
    </row>
    <row r="4226" spans="1:15" x14ac:dyDescent="0.3">
      <c r="A4226" s="73">
        <v>46311</v>
      </c>
      <c r="B4226" s="67" t="s">
        <v>2090</v>
      </c>
      <c r="C4226" s="68" t="s">
        <v>8258</v>
      </c>
      <c r="D4226" s="68" t="s">
        <v>9071</v>
      </c>
      <c r="E4226" s="67" t="s">
        <v>9072</v>
      </c>
      <c r="F4226" s="69">
        <v>3.8010000000000002</v>
      </c>
      <c r="G4226" s="70">
        <v>0.33119999999999999</v>
      </c>
      <c r="H4226" s="70">
        <v>0.19220000000000001</v>
      </c>
      <c r="I4226" s="73">
        <v>45709</v>
      </c>
      <c r="J4226" s="73">
        <v>46437</v>
      </c>
      <c r="K4226" s="69">
        <v>3.05</v>
      </c>
      <c r="L4226" s="68" t="s">
        <v>5494</v>
      </c>
      <c r="M4226" s="71">
        <v>6.4999999999999997E-3</v>
      </c>
      <c r="N4226" t="str">
        <f>_xll.IMDP("BND",D4226,$N$1,A4226)</f>
        <v>회사채(일반)</v>
      </c>
      <c r="O4226">
        <f t="shared" ref="O4226:O4289" si="66">M4226*G4226</f>
        <v>2.1527999999999999E-3</v>
      </c>
    </row>
    <row r="4227" spans="1:15" x14ac:dyDescent="0.3">
      <c r="A4227" s="73">
        <v>46311</v>
      </c>
      <c r="B4227" s="67" t="s">
        <v>2090</v>
      </c>
      <c r="C4227" s="68" t="s">
        <v>8258</v>
      </c>
      <c r="D4227" s="68" t="s">
        <v>9073</v>
      </c>
      <c r="E4227" s="67" t="s">
        <v>9074</v>
      </c>
      <c r="F4227" s="69">
        <v>4.3029999999999999</v>
      </c>
      <c r="G4227" s="70">
        <v>1.6819999999999999</v>
      </c>
      <c r="H4227" s="70">
        <v>3.2825000000000002</v>
      </c>
      <c r="I4227" s="73">
        <v>45852</v>
      </c>
      <c r="J4227" s="73">
        <v>46948</v>
      </c>
      <c r="K4227" s="69">
        <v>2.78</v>
      </c>
      <c r="L4227" s="68" t="s">
        <v>5494</v>
      </c>
      <c r="M4227" s="71">
        <v>8.9999999999999993E-3</v>
      </c>
      <c r="N4227" t="str">
        <f>_xll.IMDP("BND",D4227,$N$1,A4227)</f>
        <v>회사채(일반)</v>
      </c>
      <c r="O4227">
        <f t="shared" si="66"/>
        <v>1.5137999999999999E-2</v>
      </c>
    </row>
    <row r="4228" spans="1:15" x14ac:dyDescent="0.3">
      <c r="A4228" s="73">
        <v>46311</v>
      </c>
      <c r="B4228" s="67" t="s">
        <v>2090</v>
      </c>
      <c r="C4228" s="68" t="s">
        <v>8258</v>
      </c>
      <c r="D4228" s="68" t="s">
        <v>9075</v>
      </c>
      <c r="E4228" s="67" t="s">
        <v>9076</v>
      </c>
      <c r="F4228" s="69">
        <v>4.2320000000000002</v>
      </c>
      <c r="G4228" s="70">
        <v>1.4173</v>
      </c>
      <c r="H4228" s="70">
        <v>2.3889</v>
      </c>
      <c r="I4228" s="73">
        <v>46121</v>
      </c>
      <c r="J4228" s="73">
        <v>46850</v>
      </c>
      <c r="K4228" s="69">
        <v>3.77</v>
      </c>
      <c r="L4228" s="68" t="s">
        <v>5494</v>
      </c>
      <c r="M4228" s="71">
        <v>4.1999999999999997E-3</v>
      </c>
      <c r="N4228" t="str">
        <f>_xll.IMDP("BND",D4228,$N$1,A4228)</f>
        <v>회사채(일반)</v>
      </c>
      <c r="O4228">
        <f t="shared" si="66"/>
        <v>5.9526599999999994E-3</v>
      </c>
    </row>
    <row r="4229" spans="1:15" x14ac:dyDescent="0.3">
      <c r="A4229" s="73">
        <v>46311</v>
      </c>
      <c r="B4229" s="67" t="s">
        <v>2090</v>
      </c>
      <c r="C4229" s="68" t="s">
        <v>8258</v>
      </c>
      <c r="D4229" s="68" t="s">
        <v>14319</v>
      </c>
      <c r="E4229" s="67" t="s">
        <v>14320</v>
      </c>
      <c r="F4229" s="69">
        <v>4.3029999999999999</v>
      </c>
      <c r="G4229" s="70">
        <v>1.6617999999999999</v>
      </c>
      <c r="H4229" s="70">
        <v>3.2292000000000001</v>
      </c>
      <c r="I4229" s="73">
        <v>46218</v>
      </c>
      <c r="J4229" s="73">
        <v>46948</v>
      </c>
      <c r="K4229" s="69">
        <v>4.42</v>
      </c>
      <c r="L4229" s="68" t="s">
        <v>5494</v>
      </c>
      <c r="M4229" s="71">
        <v>7.9000000000000008E-3</v>
      </c>
      <c r="N4229" t="str">
        <f>_xll.IMDP("BND",D4229,$N$1,A4229)</f>
        <v>회사채(일반)</v>
      </c>
      <c r="O4229">
        <f t="shared" si="66"/>
        <v>1.3128220000000001E-2</v>
      </c>
    </row>
    <row r="4230" spans="1:15" x14ac:dyDescent="0.3">
      <c r="A4230" s="73">
        <v>46311</v>
      </c>
      <c r="B4230" s="67" t="s">
        <v>2090</v>
      </c>
      <c r="C4230" s="68" t="s">
        <v>8258</v>
      </c>
      <c r="D4230" s="68" t="s">
        <v>9077</v>
      </c>
      <c r="E4230" s="67" t="s">
        <v>9078</v>
      </c>
      <c r="F4230" s="69">
        <v>3.6230000000000002</v>
      </c>
      <c r="G4230" s="70">
        <v>0.25540000000000002</v>
      </c>
      <c r="H4230" s="70">
        <v>0.12909999999999999</v>
      </c>
      <c r="I4230" s="73">
        <v>45315</v>
      </c>
      <c r="J4230" s="73">
        <v>46409</v>
      </c>
      <c r="K4230" s="69">
        <v>4.08</v>
      </c>
      <c r="L4230" s="68" t="s">
        <v>5494</v>
      </c>
      <c r="M4230" s="71">
        <v>9.4000000000000004E-3</v>
      </c>
      <c r="N4230" t="str">
        <f>_xll.IMDP("BND",D4230,$N$1,A4230)</f>
        <v>회사채(일반)</v>
      </c>
      <c r="O4230">
        <f t="shared" si="66"/>
        <v>2.40076E-3</v>
      </c>
    </row>
    <row r="4231" spans="1:15" x14ac:dyDescent="0.3">
      <c r="A4231" s="73">
        <v>46311</v>
      </c>
      <c r="B4231" s="67" t="s">
        <v>2090</v>
      </c>
      <c r="C4231" s="68" t="s">
        <v>8258</v>
      </c>
      <c r="D4231" s="68" t="s">
        <v>9079</v>
      </c>
      <c r="E4231" s="67" t="s">
        <v>9080</v>
      </c>
      <c r="F4231" s="69">
        <v>3.8010000000000002</v>
      </c>
      <c r="G4231" s="70">
        <v>0.3286</v>
      </c>
      <c r="H4231" s="70">
        <v>0.19</v>
      </c>
      <c r="I4231" s="73">
        <v>45341</v>
      </c>
      <c r="J4231" s="73">
        <v>46437</v>
      </c>
      <c r="K4231" s="69">
        <v>4.09</v>
      </c>
      <c r="L4231" s="68" t="s">
        <v>5494</v>
      </c>
      <c r="M4231" s="71">
        <v>5.1000000000000004E-3</v>
      </c>
      <c r="N4231" t="str">
        <f>_xll.IMDP("BND",D4231,$N$1,A4231)</f>
        <v>회사채(일반)</v>
      </c>
      <c r="O4231">
        <f t="shared" si="66"/>
        <v>1.6758600000000002E-3</v>
      </c>
    </row>
    <row r="4232" spans="1:15" x14ac:dyDescent="0.3">
      <c r="A4232" s="73">
        <v>46311</v>
      </c>
      <c r="B4232" s="67" t="s">
        <v>2090</v>
      </c>
      <c r="C4232" s="68" t="s">
        <v>8258</v>
      </c>
      <c r="D4232" s="68" t="s">
        <v>9081</v>
      </c>
      <c r="E4232" s="67" t="s">
        <v>9082</v>
      </c>
      <c r="F4232" s="69">
        <v>3.9319999999999999</v>
      </c>
      <c r="G4232" s="70">
        <v>0.40839999999999999</v>
      </c>
      <c r="H4232" s="70">
        <v>0.26850000000000002</v>
      </c>
      <c r="I4232" s="73">
        <v>45369</v>
      </c>
      <c r="J4232" s="73">
        <v>46464</v>
      </c>
      <c r="K4232" s="69">
        <v>3.89</v>
      </c>
      <c r="L4232" s="68" t="s">
        <v>5494</v>
      </c>
      <c r="M4232" s="71">
        <v>2.3E-3</v>
      </c>
      <c r="N4232" t="str">
        <f>_xll.IMDP("BND",D4232,$N$1,A4232)</f>
        <v>회사채(일반)</v>
      </c>
      <c r="O4232">
        <f t="shared" si="66"/>
        <v>9.3932E-4</v>
      </c>
    </row>
    <row r="4233" spans="1:15" x14ac:dyDescent="0.3">
      <c r="A4233" s="73">
        <v>46311</v>
      </c>
      <c r="B4233" s="67" t="s">
        <v>2090</v>
      </c>
      <c r="C4233" s="68" t="s">
        <v>8258</v>
      </c>
      <c r="D4233" s="68" t="s">
        <v>9083</v>
      </c>
      <c r="E4233" s="67" t="s">
        <v>9084</v>
      </c>
      <c r="F4233" s="69">
        <v>4.1970000000000001</v>
      </c>
      <c r="G4233" s="70">
        <v>0.73960000000000004</v>
      </c>
      <c r="H4233" s="70">
        <v>0.73709999999999998</v>
      </c>
      <c r="I4233" s="73">
        <v>45497</v>
      </c>
      <c r="J4233" s="73">
        <v>46591</v>
      </c>
      <c r="K4233" s="69">
        <v>3.47</v>
      </c>
      <c r="L4233" s="68" t="s">
        <v>5494</v>
      </c>
      <c r="M4233" s="71">
        <v>8.8000000000000005E-3</v>
      </c>
      <c r="N4233" t="str">
        <f>_xll.IMDP("BND",D4233,$N$1,A4233)</f>
        <v>회사채(일반)</v>
      </c>
      <c r="O4233">
        <f t="shared" si="66"/>
        <v>6.5084800000000005E-3</v>
      </c>
    </row>
    <row r="4234" spans="1:15" x14ac:dyDescent="0.3">
      <c r="A4234" s="73">
        <v>46311</v>
      </c>
      <c r="B4234" s="67" t="s">
        <v>2090</v>
      </c>
      <c r="C4234" s="68" t="s">
        <v>8258</v>
      </c>
      <c r="D4234" s="68" t="s">
        <v>9085</v>
      </c>
      <c r="E4234" s="67" t="s">
        <v>9086</v>
      </c>
      <c r="F4234" s="69">
        <v>4.2279999999999998</v>
      </c>
      <c r="G4234" s="70">
        <v>1.2968999999999999</v>
      </c>
      <c r="H4234" s="70">
        <v>2.0282</v>
      </c>
      <c r="I4234" s="73">
        <v>45709</v>
      </c>
      <c r="J4234" s="73">
        <v>46804</v>
      </c>
      <c r="K4234" s="69">
        <v>3.13</v>
      </c>
      <c r="L4234" s="68" t="s">
        <v>5494</v>
      </c>
      <c r="M4234" s="71">
        <v>1.6500000000000001E-2</v>
      </c>
      <c r="N4234" t="str">
        <f>_xll.IMDP("BND",D4234,$N$1,A4234)</f>
        <v>회사채(일반)</v>
      </c>
      <c r="O4234">
        <f t="shared" si="66"/>
        <v>2.1398850000000001E-2</v>
      </c>
    </row>
    <row r="4235" spans="1:15" x14ac:dyDescent="0.3">
      <c r="A4235" s="73">
        <v>46311</v>
      </c>
      <c r="B4235" s="67" t="s">
        <v>2090</v>
      </c>
      <c r="C4235" s="68" t="s">
        <v>8258</v>
      </c>
      <c r="D4235" s="68" t="s">
        <v>9087</v>
      </c>
      <c r="E4235" s="67" t="s">
        <v>9088</v>
      </c>
      <c r="F4235" s="69">
        <v>4.1859999999999999</v>
      </c>
      <c r="G4235" s="70">
        <v>0.7238</v>
      </c>
      <c r="H4235" s="70">
        <v>0.70499999999999996</v>
      </c>
      <c r="I4235" s="73">
        <v>45852</v>
      </c>
      <c r="J4235" s="73">
        <v>46582</v>
      </c>
      <c r="K4235" s="69">
        <v>2.7</v>
      </c>
      <c r="L4235" s="68" t="s">
        <v>5494</v>
      </c>
      <c r="M4235" s="71">
        <v>9.1999999999999998E-3</v>
      </c>
      <c r="N4235" t="str">
        <f>_xll.IMDP("BND",D4235,$N$1,A4235)</f>
        <v>회사채(일반)</v>
      </c>
      <c r="O4235">
        <f t="shared" si="66"/>
        <v>6.6589600000000002E-3</v>
      </c>
    </row>
    <row r="4236" spans="1:15" x14ac:dyDescent="0.3">
      <c r="A4236" s="73">
        <v>46311</v>
      </c>
      <c r="B4236" s="67" t="s">
        <v>2090</v>
      </c>
      <c r="C4236" s="68" t="s">
        <v>8258</v>
      </c>
      <c r="D4236" s="68" t="s">
        <v>9089</v>
      </c>
      <c r="E4236" s="67" t="s">
        <v>9090</v>
      </c>
      <c r="F4236" s="69">
        <v>4.3949999999999996</v>
      </c>
      <c r="G4236" s="70">
        <v>2.3401999999999998</v>
      </c>
      <c r="H4236" s="70">
        <v>6.2108999999999996</v>
      </c>
      <c r="I4236" s="73">
        <v>46121</v>
      </c>
      <c r="J4236" s="73">
        <v>47217</v>
      </c>
      <c r="K4236" s="69">
        <v>3.91</v>
      </c>
      <c r="L4236" s="68" t="s">
        <v>5494</v>
      </c>
      <c r="M4236" s="71">
        <v>9.4000000000000004E-3</v>
      </c>
      <c r="N4236" t="str">
        <f>_xll.IMDP("BND",D4236,$N$1,A4236)</f>
        <v>회사채(일반)</v>
      </c>
      <c r="O4236">
        <f t="shared" si="66"/>
        <v>2.1997880000000001E-2</v>
      </c>
    </row>
    <row r="4237" spans="1:15" x14ac:dyDescent="0.3">
      <c r="A4237" s="73">
        <v>46311</v>
      </c>
      <c r="B4237" s="67" t="s">
        <v>2090</v>
      </c>
      <c r="C4237" s="68" t="s">
        <v>8258</v>
      </c>
      <c r="D4237" s="68" t="s">
        <v>14321</v>
      </c>
      <c r="E4237" s="67" t="s">
        <v>14322</v>
      </c>
      <c r="F4237" s="69">
        <v>4.4139999999999997</v>
      </c>
      <c r="G4237" s="70">
        <v>2.5573000000000001</v>
      </c>
      <c r="H4237" s="70">
        <v>7.4048999999999996</v>
      </c>
      <c r="I4237" s="73">
        <v>46218</v>
      </c>
      <c r="J4237" s="73">
        <v>47312</v>
      </c>
      <c r="K4237" s="69">
        <v>4.51</v>
      </c>
      <c r="L4237" s="68" t="s">
        <v>5494</v>
      </c>
      <c r="M4237" s="71">
        <v>1.5299999999999999E-2</v>
      </c>
      <c r="N4237" t="str">
        <f>_xll.IMDP("BND",D4237,$N$1,A4237)</f>
        <v>회사채(일반)</v>
      </c>
      <c r="O4237">
        <f t="shared" si="66"/>
        <v>3.9126689999999999E-2</v>
      </c>
    </row>
    <row r="4238" spans="1:15" x14ac:dyDescent="0.3">
      <c r="A4238" s="73">
        <v>46311</v>
      </c>
      <c r="B4238" s="67" t="s">
        <v>2090</v>
      </c>
      <c r="C4238" s="68" t="s">
        <v>8258</v>
      </c>
      <c r="D4238" s="68" t="s">
        <v>9091</v>
      </c>
      <c r="E4238" s="67" t="s">
        <v>9092</v>
      </c>
      <c r="F4238" s="69">
        <v>4.1550000000000002</v>
      </c>
      <c r="G4238" s="70">
        <v>0.51349999999999996</v>
      </c>
      <c r="H4238" s="70">
        <v>0.39300000000000002</v>
      </c>
      <c r="I4238" s="73">
        <v>45775</v>
      </c>
      <c r="J4238" s="73">
        <v>46505</v>
      </c>
      <c r="K4238" s="69">
        <v>3</v>
      </c>
      <c r="L4238" s="68" t="s">
        <v>5494</v>
      </c>
      <c r="M4238" s="71">
        <v>4.5999999999999999E-3</v>
      </c>
      <c r="N4238" t="str">
        <f>_xll.IMDP("BND",D4238,$N$1,A4238)</f>
        <v>회사채(일반)</v>
      </c>
      <c r="O4238">
        <f t="shared" si="66"/>
        <v>2.3620999999999998E-3</v>
      </c>
    </row>
    <row r="4239" spans="1:15" x14ac:dyDescent="0.3">
      <c r="A4239" s="73">
        <v>46311</v>
      </c>
      <c r="B4239" s="67" t="s">
        <v>2090</v>
      </c>
      <c r="C4239" s="68" t="s">
        <v>8258</v>
      </c>
      <c r="D4239" s="68" t="s">
        <v>9093</v>
      </c>
      <c r="E4239" s="67" t="s">
        <v>9094</v>
      </c>
      <c r="F4239" s="69">
        <v>4.3540000000000001</v>
      </c>
      <c r="G4239" s="70">
        <v>1.4683999999999999</v>
      </c>
      <c r="H4239" s="70">
        <v>2.5606</v>
      </c>
      <c r="I4239" s="73">
        <v>45775</v>
      </c>
      <c r="J4239" s="73">
        <v>46871</v>
      </c>
      <c r="K4239" s="69">
        <v>3.07</v>
      </c>
      <c r="L4239" s="68" t="s">
        <v>5494</v>
      </c>
      <c r="M4239" s="71">
        <v>1.1900000000000001E-2</v>
      </c>
      <c r="N4239" t="str">
        <f>_xll.IMDP("BND",D4239,$N$1,A4239)</f>
        <v>회사채(일반)</v>
      </c>
      <c r="O4239">
        <f t="shared" si="66"/>
        <v>1.747396E-2</v>
      </c>
    </row>
    <row r="4240" spans="1:15" x14ac:dyDescent="0.3">
      <c r="A4240" s="73">
        <v>46311</v>
      </c>
      <c r="B4240" s="67" t="s">
        <v>2090</v>
      </c>
      <c r="C4240" s="68" t="s">
        <v>8258</v>
      </c>
      <c r="D4240" s="68" t="s">
        <v>9095</v>
      </c>
      <c r="E4240" s="67" t="s">
        <v>9096</v>
      </c>
      <c r="F4240" s="69">
        <v>4.3449999999999998</v>
      </c>
      <c r="G4240" s="70">
        <v>1.4392</v>
      </c>
      <c r="H4240" s="70">
        <v>2.4777999999999998</v>
      </c>
      <c r="I4240" s="73">
        <v>46134</v>
      </c>
      <c r="J4240" s="73">
        <v>46864</v>
      </c>
      <c r="K4240" s="69">
        <v>3.9</v>
      </c>
      <c r="L4240" s="68" t="s">
        <v>5494</v>
      </c>
      <c r="M4240" s="71">
        <v>3.3E-3</v>
      </c>
      <c r="N4240" t="str">
        <f>_xll.IMDP("BND",D4240,$N$1,A4240)</f>
        <v>회사채(일반)</v>
      </c>
      <c r="O4240">
        <f t="shared" si="66"/>
        <v>4.7493600000000002E-3</v>
      </c>
    </row>
    <row r="4241" spans="1:15" x14ac:dyDescent="0.3">
      <c r="A4241" s="73">
        <v>46311</v>
      </c>
      <c r="B4241" s="67" t="s">
        <v>2090</v>
      </c>
      <c r="C4241" s="68" t="s">
        <v>8258</v>
      </c>
      <c r="D4241" s="68" t="s">
        <v>9097</v>
      </c>
      <c r="E4241" s="67" t="s">
        <v>9098</v>
      </c>
      <c r="F4241" s="69">
        <v>4.6909999999999998</v>
      </c>
      <c r="G4241" s="70">
        <v>3.2778</v>
      </c>
      <c r="H4241" s="70">
        <v>11.988300000000001</v>
      </c>
      <c r="I4241" s="73">
        <v>43945</v>
      </c>
      <c r="J4241" s="73">
        <v>47597</v>
      </c>
      <c r="K4241" s="69">
        <v>3.01</v>
      </c>
      <c r="L4241" s="68" t="s">
        <v>5494</v>
      </c>
      <c r="M4241" s="71">
        <v>2.2000000000000001E-3</v>
      </c>
      <c r="N4241" t="str">
        <f>_xll.IMDP("BND",D4241,$N$1,A4241)</f>
        <v>회사채(일반)</v>
      </c>
      <c r="O4241">
        <f t="shared" si="66"/>
        <v>7.2111600000000003E-3</v>
      </c>
    </row>
    <row r="4242" spans="1:15" x14ac:dyDescent="0.3">
      <c r="A4242" s="73">
        <v>46311</v>
      </c>
      <c r="B4242" s="67" t="s">
        <v>2090</v>
      </c>
      <c r="C4242" s="68" t="s">
        <v>8258</v>
      </c>
      <c r="D4242" s="68" t="s">
        <v>9099</v>
      </c>
      <c r="E4242" s="67" t="s">
        <v>9100</v>
      </c>
      <c r="F4242" s="69">
        <v>3.8130000000000002</v>
      </c>
      <c r="G4242" s="70">
        <v>0.29299999999999998</v>
      </c>
      <c r="H4242" s="70">
        <v>0.159</v>
      </c>
      <c r="I4242" s="73">
        <v>45330</v>
      </c>
      <c r="J4242" s="73">
        <v>46423</v>
      </c>
      <c r="K4242" s="69">
        <v>4</v>
      </c>
      <c r="L4242" s="68" t="s">
        <v>5494</v>
      </c>
      <c r="M4242" s="71">
        <v>1.2200000000000001E-2</v>
      </c>
      <c r="N4242" t="str">
        <f>_xll.IMDP("BND",D4242,$N$1,A4242)</f>
        <v>회사채(일반)</v>
      </c>
      <c r="O4242">
        <f t="shared" si="66"/>
        <v>3.5745999999999998E-3</v>
      </c>
    </row>
    <row r="4243" spans="1:15" x14ac:dyDescent="0.3">
      <c r="A4243" s="73">
        <v>46311</v>
      </c>
      <c r="B4243" s="67" t="s">
        <v>2090</v>
      </c>
      <c r="C4243" s="68" t="s">
        <v>8258</v>
      </c>
      <c r="D4243" s="68" t="s">
        <v>9101</v>
      </c>
      <c r="E4243" s="67" t="s">
        <v>9102</v>
      </c>
      <c r="F4243" s="69">
        <v>4.5819999999999999</v>
      </c>
      <c r="G4243" s="70">
        <v>2.3359000000000001</v>
      </c>
      <c r="H4243" s="70">
        <v>6.2506000000000004</v>
      </c>
      <c r="I4243" s="73">
        <v>46134</v>
      </c>
      <c r="J4243" s="73">
        <v>47228</v>
      </c>
      <c r="K4243" s="69">
        <v>4.1399999999999997</v>
      </c>
      <c r="L4243" s="68" t="s">
        <v>5494</v>
      </c>
      <c r="M4243" s="71">
        <v>8.0999999999999996E-3</v>
      </c>
      <c r="N4243" t="str">
        <f>_xll.IMDP("BND",D4243,$N$1,A4243)</f>
        <v>회사채(일반)</v>
      </c>
      <c r="O4243">
        <f t="shared" si="66"/>
        <v>1.892079E-2</v>
      </c>
    </row>
    <row r="4244" spans="1:15" x14ac:dyDescent="0.3">
      <c r="A4244" s="73">
        <v>46311</v>
      </c>
      <c r="B4244" s="67" t="s">
        <v>2090</v>
      </c>
      <c r="C4244" s="68" t="s">
        <v>8258</v>
      </c>
      <c r="D4244" s="68" t="s">
        <v>9103</v>
      </c>
      <c r="E4244" s="67" t="s">
        <v>9104</v>
      </c>
      <c r="F4244" s="69">
        <v>3.8290000000000002</v>
      </c>
      <c r="G4244" s="70">
        <v>0.25590000000000002</v>
      </c>
      <c r="H4244" s="70">
        <v>0.1293</v>
      </c>
      <c r="I4244" s="73">
        <v>44585</v>
      </c>
      <c r="J4244" s="73">
        <v>46409</v>
      </c>
      <c r="K4244" s="69">
        <v>3.03</v>
      </c>
      <c r="L4244" s="68" t="s">
        <v>5494</v>
      </c>
      <c r="M4244" s="71">
        <v>4.8999999999999998E-3</v>
      </c>
      <c r="N4244" t="str">
        <f>_xll.IMDP("BND",D4244,$N$1,A4244)</f>
        <v>회사채(일반)</v>
      </c>
      <c r="O4244">
        <f t="shared" si="66"/>
        <v>1.25391E-3</v>
      </c>
    </row>
    <row r="4245" spans="1:15" x14ac:dyDescent="0.3">
      <c r="A4245" s="73">
        <v>46311</v>
      </c>
      <c r="B4245" s="67" t="s">
        <v>2090</v>
      </c>
      <c r="C4245" s="68" t="s">
        <v>8258</v>
      </c>
      <c r="D4245" s="68" t="s">
        <v>9105</v>
      </c>
      <c r="E4245" s="67" t="s">
        <v>9106</v>
      </c>
      <c r="F4245" s="69">
        <v>4.0490000000000004</v>
      </c>
      <c r="G4245" s="70">
        <v>0.33079999999999998</v>
      </c>
      <c r="H4245" s="70">
        <v>0.1918</v>
      </c>
      <c r="I4245" s="73">
        <v>45709</v>
      </c>
      <c r="J4245" s="73">
        <v>46437</v>
      </c>
      <c r="K4245" s="69">
        <v>3.36</v>
      </c>
      <c r="L4245" s="68" t="s">
        <v>5494</v>
      </c>
      <c r="M4245" s="71">
        <v>7.0000000000000001E-3</v>
      </c>
      <c r="N4245" t="str">
        <f>_xll.IMDP("BND",D4245,$N$1,A4245)</f>
        <v>회사채(일반)</v>
      </c>
      <c r="O4245">
        <f t="shared" si="66"/>
        <v>2.3156000000000001E-3</v>
      </c>
    </row>
    <row r="4246" spans="1:15" x14ac:dyDescent="0.3">
      <c r="A4246" s="73">
        <v>46311</v>
      </c>
      <c r="B4246" s="67" t="s">
        <v>2090</v>
      </c>
      <c r="C4246" s="68" t="s">
        <v>8258</v>
      </c>
      <c r="D4246" s="68" t="s">
        <v>9107</v>
      </c>
      <c r="E4246" s="67" t="s">
        <v>9108</v>
      </c>
      <c r="F4246" s="69">
        <v>4.5819999999999999</v>
      </c>
      <c r="G4246" s="70">
        <v>1.5746</v>
      </c>
      <c r="H4246" s="70">
        <v>2.9274</v>
      </c>
      <c r="I4246" s="73">
        <v>45090</v>
      </c>
      <c r="J4246" s="73">
        <v>46917</v>
      </c>
      <c r="K4246" s="69">
        <v>4.5999999999999996</v>
      </c>
      <c r="L4246" s="68" t="s">
        <v>5494</v>
      </c>
      <c r="M4246" s="71">
        <v>2.8E-3</v>
      </c>
      <c r="N4246" t="str">
        <f>_xll.IMDP("BND",D4246,$N$1,A4246)</f>
        <v>회사채(일반)</v>
      </c>
      <c r="O4246">
        <f t="shared" si="66"/>
        <v>4.4088799999999996E-3</v>
      </c>
    </row>
    <row r="4247" spans="1:15" x14ac:dyDescent="0.3">
      <c r="A4247" s="73">
        <v>46311</v>
      </c>
      <c r="B4247" s="67" t="s">
        <v>2090</v>
      </c>
      <c r="C4247" s="68" t="s">
        <v>8258</v>
      </c>
      <c r="D4247" s="68" t="s">
        <v>9109</v>
      </c>
      <c r="E4247" s="67" t="s">
        <v>9110</v>
      </c>
      <c r="F4247" s="69">
        <v>4.5199999999999996</v>
      </c>
      <c r="G4247" s="70">
        <v>1.2922</v>
      </c>
      <c r="H4247" s="70">
        <v>2.0177999999999998</v>
      </c>
      <c r="I4247" s="73">
        <v>45709</v>
      </c>
      <c r="J4247" s="73">
        <v>46804</v>
      </c>
      <c r="K4247" s="69">
        <v>3.55</v>
      </c>
      <c r="L4247" s="68" t="s">
        <v>5494</v>
      </c>
      <c r="M4247" s="71">
        <v>2.3E-3</v>
      </c>
      <c r="N4247" t="str">
        <f>_xll.IMDP("BND",D4247,$N$1,A4247)</f>
        <v>회사채(일반)</v>
      </c>
      <c r="O4247">
        <f t="shared" si="66"/>
        <v>2.9720599999999999E-3</v>
      </c>
    </row>
    <row r="4248" spans="1:15" x14ac:dyDescent="0.3">
      <c r="A4248" s="73">
        <v>46311</v>
      </c>
      <c r="B4248" s="67" t="s">
        <v>2090</v>
      </c>
      <c r="C4248" s="68" t="s">
        <v>8258</v>
      </c>
      <c r="D4248" s="68" t="s">
        <v>9111</v>
      </c>
      <c r="E4248" s="67" t="s">
        <v>9112</v>
      </c>
      <c r="F4248" s="69">
        <v>4.1429999999999998</v>
      </c>
      <c r="G4248" s="70">
        <v>0.93789999999999996</v>
      </c>
      <c r="H4248" s="70">
        <v>1.1182000000000001</v>
      </c>
      <c r="I4248" s="73">
        <v>45569</v>
      </c>
      <c r="J4248" s="73">
        <v>46664</v>
      </c>
      <c r="K4248" s="69">
        <v>3.13</v>
      </c>
      <c r="L4248" s="68" t="s">
        <v>5494</v>
      </c>
      <c r="M4248" s="71">
        <v>6.0000000000000001E-3</v>
      </c>
      <c r="N4248" t="str">
        <f>_xll.IMDP("BND",D4248,$N$1,A4248)</f>
        <v>회사채(일반)</v>
      </c>
      <c r="O4248">
        <f t="shared" si="66"/>
        <v>5.6274000000000003E-3</v>
      </c>
    </row>
    <row r="4249" spans="1:15" x14ac:dyDescent="0.3">
      <c r="A4249" s="73">
        <v>46311</v>
      </c>
      <c r="B4249" s="67" t="s">
        <v>2090</v>
      </c>
      <c r="C4249" s="68" t="s">
        <v>8258</v>
      </c>
      <c r="D4249" s="68" t="s">
        <v>9113</v>
      </c>
      <c r="E4249" s="67" t="s">
        <v>9114</v>
      </c>
      <c r="F4249" s="69">
        <v>4.165</v>
      </c>
      <c r="G4249" s="70">
        <v>1.2922</v>
      </c>
      <c r="H4249" s="70">
        <v>2.0139</v>
      </c>
      <c r="I4249" s="73">
        <v>45708</v>
      </c>
      <c r="J4249" s="73">
        <v>46801</v>
      </c>
      <c r="K4249" s="69">
        <v>3.01</v>
      </c>
      <c r="L4249" s="68" t="s">
        <v>5494</v>
      </c>
      <c r="M4249" s="71">
        <v>6.4000000000000003E-3</v>
      </c>
      <c r="N4249" t="str">
        <f>_xll.IMDP("BND",D4249,$N$1,A4249)</f>
        <v>회사채(일반)</v>
      </c>
      <c r="O4249">
        <f t="shared" si="66"/>
        <v>8.2700800000000008E-3</v>
      </c>
    </row>
    <row r="4250" spans="1:15" x14ac:dyDescent="0.3">
      <c r="A4250" s="73">
        <v>46311</v>
      </c>
      <c r="B4250" s="67" t="s">
        <v>2090</v>
      </c>
      <c r="C4250" s="68" t="s">
        <v>8258</v>
      </c>
      <c r="D4250" s="68" t="s">
        <v>9115</v>
      </c>
      <c r="E4250" s="67" t="s">
        <v>9116</v>
      </c>
      <c r="F4250" s="69">
        <v>4.2969999999999997</v>
      </c>
      <c r="G4250" s="70">
        <v>1.9472</v>
      </c>
      <c r="H4250" s="70">
        <v>4.3592000000000004</v>
      </c>
      <c r="I4250" s="73">
        <v>45961</v>
      </c>
      <c r="J4250" s="73">
        <v>47057</v>
      </c>
      <c r="K4250" s="69">
        <v>2.88</v>
      </c>
      <c r="L4250" s="68" t="s">
        <v>5494</v>
      </c>
      <c r="M4250" s="71">
        <v>4.1000000000000003E-3</v>
      </c>
      <c r="N4250" t="str">
        <f>_xll.IMDP("BND",D4250,$N$1,A4250)</f>
        <v>회사채(일반)</v>
      </c>
      <c r="O4250">
        <f t="shared" si="66"/>
        <v>7.9835200000000009E-3</v>
      </c>
    </row>
    <row r="4251" spans="1:15" x14ac:dyDescent="0.3">
      <c r="A4251" s="73">
        <v>46311</v>
      </c>
      <c r="B4251" s="67" t="s">
        <v>2090</v>
      </c>
      <c r="C4251" s="68" t="s">
        <v>8258</v>
      </c>
      <c r="D4251" s="68" t="s">
        <v>9117</v>
      </c>
      <c r="E4251" s="67" t="s">
        <v>9118</v>
      </c>
      <c r="F4251" s="69">
        <v>3.6120000000000001</v>
      </c>
      <c r="G4251" s="70">
        <v>0.26490000000000002</v>
      </c>
      <c r="H4251" s="70">
        <v>0.13619999999999999</v>
      </c>
      <c r="I4251" s="73">
        <v>44587</v>
      </c>
      <c r="J4251" s="73">
        <v>46413</v>
      </c>
      <c r="K4251" s="69">
        <v>2.81</v>
      </c>
      <c r="L4251" s="68" t="s">
        <v>5494</v>
      </c>
      <c r="M4251" s="71">
        <v>2.8E-3</v>
      </c>
      <c r="N4251" t="str">
        <f>_xll.IMDP("BND",D4251,$N$1,A4251)</f>
        <v>회사채(일반)</v>
      </c>
      <c r="O4251">
        <f t="shared" si="66"/>
        <v>7.4172000000000007E-4</v>
      </c>
    </row>
    <row r="4252" spans="1:15" x14ac:dyDescent="0.3">
      <c r="A4252" s="73">
        <v>46311</v>
      </c>
      <c r="B4252" s="67" t="s">
        <v>2090</v>
      </c>
      <c r="C4252" s="68" t="s">
        <v>8258</v>
      </c>
      <c r="D4252" s="68" t="s">
        <v>9119</v>
      </c>
      <c r="E4252" s="67" t="s">
        <v>9120</v>
      </c>
      <c r="F4252" s="69">
        <v>4.3369999999999997</v>
      </c>
      <c r="G4252" s="70">
        <v>2.7968000000000002</v>
      </c>
      <c r="H4252" s="70">
        <v>8.7468000000000004</v>
      </c>
      <c r="I4252" s="73">
        <v>45569</v>
      </c>
      <c r="J4252" s="73">
        <v>47395</v>
      </c>
      <c r="K4252" s="69">
        <v>3.25</v>
      </c>
      <c r="L4252" s="68" t="s">
        <v>5494</v>
      </c>
      <c r="M4252" s="71">
        <v>3.2000000000000002E-3</v>
      </c>
      <c r="N4252" t="str">
        <f>_xll.IMDP("BND",D4252,$N$1,A4252)</f>
        <v>회사채(일반)</v>
      </c>
      <c r="O4252">
        <f t="shared" si="66"/>
        <v>8.949760000000001E-3</v>
      </c>
    </row>
    <row r="4253" spans="1:15" x14ac:dyDescent="0.3">
      <c r="A4253" s="73">
        <v>46311</v>
      </c>
      <c r="B4253" s="67" t="s">
        <v>2090</v>
      </c>
      <c r="C4253" s="68" t="s">
        <v>8258</v>
      </c>
      <c r="D4253" s="68" t="s">
        <v>9121</v>
      </c>
      <c r="E4253" s="67" t="s">
        <v>9122</v>
      </c>
      <c r="F4253" s="69">
        <v>4.3390000000000004</v>
      </c>
      <c r="G4253" s="70">
        <v>3.1272000000000002</v>
      </c>
      <c r="H4253" s="70">
        <v>10.914099999999999</v>
      </c>
      <c r="I4253" s="73">
        <v>45708</v>
      </c>
      <c r="J4253" s="73">
        <v>47534</v>
      </c>
      <c r="K4253" s="69">
        <v>3.14</v>
      </c>
      <c r="L4253" s="68" t="s">
        <v>5494</v>
      </c>
      <c r="M4253" s="71">
        <v>3.0999999999999999E-3</v>
      </c>
      <c r="N4253" t="str">
        <f>_xll.IMDP("BND",D4253,$N$1,A4253)</f>
        <v>회사채(일반)</v>
      </c>
      <c r="O4253">
        <f t="shared" si="66"/>
        <v>9.6943200000000011E-3</v>
      </c>
    </row>
    <row r="4254" spans="1:15" x14ac:dyDescent="0.3">
      <c r="A4254" s="73">
        <v>46311</v>
      </c>
      <c r="B4254" s="67" t="s">
        <v>2090</v>
      </c>
      <c r="C4254" s="68" t="s">
        <v>8258</v>
      </c>
      <c r="D4254" s="68" t="s">
        <v>9123</v>
      </c>
      <c r="E4254" s="67" t="s">
        <v>9124</v>
      </c>
      <c r="F4254" s="69">
        <v>4.3380000000000001</v>
      </c>
      <c r="G4254" s="70">
        <v>3.7309000000000001</v>
      </c>
      <c r="H4254" s="70">
        <v>15.4886</v>
      </c>
      <c r="I4254" s="73">
        <v>45961</v>
      </c>
      <c r="J4254" s="73">
        <v>47787</v>
      </c>
      <c r="K4254" s="69">
        <v>3.12</v>
      </c>
      <c r="L4254" s="68" t="s">
        <v>5494</v>
      </c>
      <c r="M4254" s="71">
        <v>4.4999999999999997E-3</v>
      </c>
      <c r="N4254" t="str">
        <f>_xll.IMDP("BND",D4254,$N$1,A4254)</f>
        <v>회사채(일반)</v>
      </c>
      <c r="O4254">
        <f t="shared" si="66"/>
        <v>1.678905E-2</v>
      </c>
    </row>
    <row r="4255" spans="1:15" x14ac:dyDescent="0.3">
      <c r="A4255" s="73">
        <v>46311</v>
      </c>
      <c r="B4255" s="67" t="s">
        <v>2090</v>
      </c>
      <c r="C4255" s="68" t="s">
        <v>8258</v>
      </c>
      <c r="D4255" s="68" t="s">
        <v>9125</v>
      </c>
      <c r="E4255" s="67" t="s">
        <v>9126</v>
      </c>
      <c r="F4255" s="69">
        <v>4.16</v>
      </c>
      <c r="G4255" s="70">
        <v>0.4627</v>
      </c>
      <c r="H4255" s="70">
        <v>0.32900000000000001</v>
      </c>
      <c r="I4255" s="73">
        <v>45758</v>
      </c>
      <c r="J4255" s="73">
        <v>46486</v>
      </c>
      <c r="K4255" s="69">
        <v>3.12</v>
      </c>
      <c r="L4255" s="68" t="s">
        <v>5494</v>
      </c>
      <c r="M4255" s="71">
        <v>1.7999999999999999E-2</v>
      </c>
      <c r="N4255" t="str">
        <f>_xll.IMDP("BND",D4255,$N$1,A4255)</f>
        <v>회사채(일반)</v>
      </c>
      <c r="O4255">
        <f t="shared" si="66"/>
        <v>8.3286000000000002E-3</v>
      </c>
    </row>
    <row r="4256" spans="1:15" x14ac:dyDescent="0.3">
      <c r="A4256" s="73">
        <v>46311</v>
      </c>
      <c r="B4256" s="67" t="s">
        <v>2090</v>
      </c>
      <c r="C4256" s="68" t="s">
        <v>8258</v>
      </c>
      <c r="D4256" s="68" t="s">
        <v>9127</v>
      </c>
      <c r="E4256" s="67" t="s">
        <v>9128</v>
      </c>
      <c r="F4256" s="69">
        <v>4.5490000000000004</v>
      </c>
      <c r="G4256" s="70">
        <v>1.9337</v>
      </c>
      <c r="H4256" s="70">
        <v>4.3074000000000003</v>
      </c>
      <c r="I4256" s="73">
        <v>45959</v>
      </c>
      <c r="J4256" s="73">
        <v>47053</v>
      </c>
      <c r="K4256" s="69">
        <v>3.05</v>
      </c>
      <c r="L4256" s="68" t="s">
        <v>5494</v>
      </c>
      <c r="M4256" s="71">
        <v>1.5900000000000001E-2</v>
      </c>
      <c r="N4256" t="str">
        <f>_xll.IMDP("BND",D4256,$N$1,A4256)</f>
        <v>회사채(일반)</v>
      </c>
      <c r="O4256">
        <f t="shared" si="66"/>
        <v>3.0745830000000002E-2</v>
      </c>
    </row>
    <row r="4257" spans="1:15" x14ac:dyDescent="0.3">
      <c r="A4257" s="73">
        <v>46311</v>
      </c>
      <c r="B4257" s="67" t="s">
        <v>2090</v>
      </c>
      <c r="C4257" s="68" t="s">
        <v>8258</v>
      </c>
      <c r="D4257" s="68" t="s">
        <v>15869</v>
      </c>
      <c r="E4257" s="67" t="s">
        <v>15871</v>
      </c>
      <c r="F4257" s="69">
        <v>4.657</v>
      </c>
      <c r="G4257" s="70">
        <v>4.4131</v>
      </c>
      <c r="H4257" s="70">
        <v>21.9815</v>
      </c>
      <c r="I4257" s="73">
        <v>46308</v>
      </c>
      <c r="J4257" s="73">
        <v>48134</v>
      </c>
      <c r="K4257" s="69">
        <v>4.76</v>
      </c>
      <c r="L4257" s="68" t="s">
        <v>5494</v>
      </c>
      <c r="M4257" s="71">
        <v>1.4E-2</v>
      </c>
      <c r="N4257" t="str">
        <f>_xll.IMDP("BND",D4257,$N$1,A4257)</f>
        <v>회사채(일반)</v>
      </c>
      <c r="O4257">
        <f t="shared" si="66"/>
        <v>6.1783400000000002E-2</v>
      </c>
    </row>
    <row r="4258" spans="1:15" x14ac:dyDescent="0.3">
      <c r="A4258" s="73">
        <v>46311</v>
      </c>
      <c r="B4258" s="67" t="s">
        <v>2090</v>
      </c>
      <c r="C4258" s="68" t="s">
        <v>8258</v>
      </c>
      <c r="D4258" s="68" t="s">
        <v>9129</v>
      </c>
      <c r="E4258" s="67" t="s">
        <v>9130</v>
      </c>
      <c r="F4258" s="69">
        <v>4.4050000000000002</v>
      </c>
      <c r="G4258" s="70">
        <v>1.4326000000000001</v>
      </c>
      <c r="H4258" s="70">
        <v>2.4327000000000001</v>
      </c>
      <c r="I4258" s="73">
        <v>45758</v>
      </c>
      <c r="J4258" s="73">
        <v>46854</v>
      </c>
      <c r="K4258" s="69">
        <v>3.21</v>
      </c>
      <c r="L4258" s="68" t="s">
        <v>5494</v>
      </c>
      <c r="M4258" s="71">
        <v>1.41E-2</v>
      </c>
      <c r="N4258" t="str">
        <f>_xll.IMDP("BND",D4258,$N$1,A4258)</f>
        <v>회사채(일반)</v>
      </c>
      <c r="O4258">
        <f t="shared" si="66"/>
        <v>2.0199660000000001E-2</v>
      </c>
    </row>
    <row r="4259" spans="1:15" x14ac:dyDescent="0.3">
      <c r="A4259" s="73">
        <v>46311</v>
      </c>
      <c r="B4259" s="67" t="s">
        <v>2090</v>
      </c>
      <c r="C4259" s="68" t="s">
        <v>8258</v>
      </c>
      <c r="D4259" s="68" t="s">
        <v>9131</v>
      </c>
      <c r="E4259" s="67" t="s">
        <v>9132</v>
      </c>
      <c r="F4259" s="69">
        <v>4.6189999999999998</v>
      </c>
      <c r="G4259" s="70">
        <v>3.7092000000000001</v>
      </c>
      <c r="H4259" s="70">
        <v>15.351900000000001</v>
      </c>
      <c r="I4259" s="73">
        <v>45959</v>
      </c>
      <c r="J4259" s="73">
        <v>47785</v>
      </c>
      <c r="K4259" s="69">
        <v>3.29</v>
      </c>
      <c r="L4259" s="68" t="s">
        <v>5494</v>
      </c>
      <c r="M4259" s="71">
        <v>1.55E-2</v>
      </c>
      <c r="N4259" t="str">
        <f>_xll.IMDP("BND",D4259,$N$1,A4259)</f>
        <v>회사채(일반)</v>
      </c>
      <c r="O4259">
        <f t="shared" si="66"/>
        <v>5.7492599999999998E-2</v>
      </c>
    </row>
    <row r="4260" spans="1:15" x14ac:dyDescent="0.3">
      <c r="A4260" s="73">
        <v>46311</v>
      </c>
      <c r="B4260" s="67" t="s">
        <v>2090</v>
      </c>
      <c r="C4260" s="68" t="s">
        <v>8258</v>
      </c>
      <c r="D4260" s="68" t="s">
        <v>9133</v>
      </c>
      <c r="E4260" s="67" t="s">
        <v>9134</v>
      </c>
      <c r="F4260" s="69">
        <v>3.7290000000000001</v>
      </c>
      <c r="G4260" s="70">
        <v>0.32390000000000002</v>
      </c>
      <c r="H4260" s="70">
        <v>0.18559999999999999</v>
      </c>
      <c r="I4260" s="73">
        <v>44609</v>
      </c>
      <c r="J4260" s="73">
        <v>46435</v>
      </c>
      <c r="K4260" s="69">
        <v>2.95</v>
      </c>
      <c r="L4260" s="68" t="s">
        <v>5494</v>
      </c>
      <c r="M4260" s="71">
        <v>7.4000000000000003E-3</v>
      </c>
      <c r="N4260" t="str">
        <f>_xll.IMDP("BND",D4260,$N$1,A4260)</f>
        <v>회사채(일반)</v>
      </c>
      <c r="O4260">
        <f t="shared" si="66"/>
        <v>2.3968600000000002E-3</v>
      </c>
    </row>
    <row r="4261" spans="1:15" x14ac:dyDescent="0.3">
      <c r="A4261" s="73">
        <v>46311</v>
      </c>
      <c r="B4261" s="67" t="s">
        <v>2090</v>
      </c>
      <c r="C4261" s="68" t="s">
        <v>8258</v>
      </c>
      <c r="D4261" s="68" t="s">
        <v>9135</v>
      </c>
      <c r="E4261" s="67" t="s">
        <v>9136</v>
      </c>
      <c r="F4261" s="69">
        <v>4.2069999999999999</v>
      </c>
      <c r="G4261" s="70">
        <v>1.5954999999999999</v>
      </c>
      <c r="H4261" s="70">
        <v>2.9962</v>
      </c>
      <c r="I4261" s="73">
        <v>45096</v>
      </c>
      <c r="J4261" s="73">
        <v>46923</v>
      </c>
      <c r="K4261" s="69">
        <v>4.3499999999999996</v>
      </c>
      <c r="L4261" s="68" t="s">
        <v>5494</v>
      </c>
      <c r="M4261" s="71">
        <v>9.2999999999999992E-3</v>
      </c>
      <c r="N4261" t="str">
        <f>_xll.IMDP("BND",D4261,$N$1,A4261)</f>
        <v>회사채(일반)</v>
      </c>
      <c r="O4261">
        <f t="shared" si="66"/>
        <v>1.4838149999999998E-2</v>
      </c>
    </row>
    <row r="4262" spans="1:15" x14ac:dyDescent="0.3">
      <c r="A4262" s="73">
        <v>46311</v>
      </c>
      <c r="B4262" s="67" t="s">
        <v>2090</v>
      </c>
      <c r="C4262" s="68" t="s">
        <v>8258</v>
      </c>
      <c r="D4262" s="68" t="s">
        <v>9137</v>
      </c>
      <c r="E4262" s="67" t="s">
        <v>9138</v>
      </c>
      <c r="F4262" s="69">
        <v>4.3029999999999999</v>
      </c>
      <c r="G4262" s="70">
        <v>2.1398999999999999</v>
      </c>
      <c r="H4262" s="70">
        <v>5.2633000000000001</v>
      </c>
      <c r="I4262" s="73">
        <v>45317</v>
      </c>
      <c r="J4262" s="73">
        <v>47144</v>
      </c>
      <c r="K4262" s="69">
        <v>3.88</v>
      </c>
      <c r="L4262" s="68" t="s">
        <v>5494</v>
      </c>
      <c r="M4262" s="71">
        <v>8.8000000000000005E-3</v>
      </c>
      <c r="N4262" t="str">
        <f>_xll.IMDP("BND",D4262,$N$1,A4262)</f>
        <v>회사채(일반)</v>
      </c>
      <c r="O4262">
        <f t="shared" si="66"/>
        <v>1.883112E-2</v>
      </c>
    </row>
    <row r="4263" spans="1:15" x14ac:dyDescent="0.3">
      <c r="A4263" s="73">
        <v>46311</v>
      </c>
      <c r="B4263" s="67" t="s">
        <v>2090</v>
      </c>
      <c r="C4263" s="68" t="s">
        <v>8258</v>
      </c>
      <c r="D4263" s="68" t="s">
        <v>1479</v>
      </c>
      <c r="E4263" s="67" t="s">
        <v>1481</v>
      </c>
      <c r="F4263" s="69">
        <v>4.3440000000000003</v>
      </c>
      <c r="G4263" s="70">
        <v>2.7069000000000001</v>
      </c>
      <c r="H4263" s="70">
        <v>8.2384000000000004</v>
      </c>
      <c r="I4263" s="73">
        <v>45538</v>
      </c>
      <c r="J4263" s="73">
        <v>47364</v>
      </c>
      <c r="K4263" s="69">
        <v>3.4</v>
      </c>
      <c r="L4263" s="68" t="s">
        <v>5494</v>
      </c>
      <c r="M4263" s="71">
        <v>6.7999999999999996E-3</v>
      </c>
      <c r="N4263" t="str">
        <f>_xll.IMDP("BND",D4263,$N$1,A4263)</f>
        <v>회사채(일반)</v>
      </c>
      <c r="O4263">
        <f t="shared" si="66"/>
        <v>1.840692E-2</v>
      </c>
    </row>
    <row r="4264" spans="1:15" x14ac:dyDescent="0.3">
      <c r="A4264" s="73">
        <v>46311</v>
      </c>
      <c r="B4264" s="67" t="s">
        <v>2090</v>
      </c>
      <c r="C4264" s="68" t="s">
        <v>8258</v>
      </c>
      <c r="D4264" s="68" t="s">
        <v>9139</v>
      </c>
      <c r="E4264" s="67" t="s">
        <v>9140</v>
      </c>
      <c r="F4264" s="69">
        <v>4.133</v>
      </c>
      <c r="G4264" s="70">
        <v>1.0125999999999999</v>
      </c>
      <c r="H4264" s="70">
        <v>1.2905</v>
      </c>
      <c r="I4264" s="73">
        <v>45600</v>
      </c>
      <c r="J4264" s="73">
        <v>46695</v>
      </c>
      <c r="K4264" s="69">
        <v>3.31</v>
      </c>
      <c r="L4264" s="68" t="s">
        <v>5494</v>
      </c>
      <c r="M4264" s="71">
        <v>6.8999999999999999E-3</v>
      </c>
      <c r="N4264" t="str">
        <f>_xll.IMDP("BND",D4264,$N$1,A4264)</f>
        <v>회사채(일반)</v>
      </c>
      <c r="O4264">
        <f t="shared" si="66"/>
        <v>6.9869399999999996E-3</v>
      </c>
    </row>
    <row r="4265" spans="1:15" x14ac:dyDescent="0.3">
      <c r="A4265" s="73">
        <v>46311</v>
      </c>
      <c r="B4265" s="67" t="s">
        <v>2090</v>
      </c>
      <c r="C4265" s="68" t="s">
        <v>8258</v>
      </c>
      <c r="D4265" s="68" t="s">
        <v>9141</v>
      </c>
      <c r="E4265" s="67" t="s">
        <v>9142</v>
      </c>
      <c r="F4265" s="69">
        <v>4.1529999999999996</v>
      </c>
      <c r="G4265" s="70">
        <v>1.3379000000000001</v>
      </c>
      <c r="H4265" s="70">
        <v>2.145</v>
      </c>
      <c r="I4265" s="73">
        <v>45721</v>
      </c>
      <c r="J4265" s="73">
        <v>46817</v>
      </c>
      <c r="K4265" s="69">
        <v>2.93</v>
      </c>
      <c r="L4265" s="68" t="s">
        <v>5494</v>
      </c>
      <c r="M4265" s="71">
        <v>1.14E-2</v>
      </c>
      <c r="N4265" t="str">
        <f>_xll.IMDP("BND",D4265,$N$1,A4265)</f>
        <v>회사채(일반)</v>
      </c>
      <c r="O4265">
        <f t="shared" si="66"/>
        <v>1.5252060000000001E-2</v>
      </c>
    </row>
    <row r="4266" spans="1:15" x14ac:dyDescent="0.3">
      <c r="A4266" s="73">
        <v>46311</v>
      </c>
      <c r="B4266" s="67" t="s">
        <v>2090</v>
      </c>
      <c r="C4266" s="68" t="s">
        <v>8258</v>
      </c>
      <c r="D4266" s="68" t="s">
        <v>9143</v>
      </c>
      <c r="E4266" s="67" t="s">
        <v>9144</v>
      </c>
      <c r="F4266" s="69">
        <v>4.2119999999999997</v>
      </c>
      <c r="G4266" s="70">
        <v>1.6272</v>
      </c>
      <c r="H4266" s="70">
        <v>3.0884</v>
      </c>
      <c r="I4266" s="73">
        <v>45832</v>
      </c>
      <c r="J4266" s="73">
        <v>46928</v>
      </c>
      <c r="K4266" s="69">
        <v>2.83</v>
      </c>
      <c r="L4266" s="68" t="s">
        <v>5494</v>
      </c>
      <c r="M4266" s="71">
        <v>1.18E-2</v>
      </c>
      <c r="N4266" t="str">
        <f>_xll.IMDP("BND",D4266,$N$1,A4266)</f>
        <v>회사채(일반)</v>
      </c>
      <c r="O4266">
        <f t="shared" si="66"/>
        <v>1.920096E-2</v>
      </c>
    </row>
    <row r="4267" spans="1:15" x14ac:dyDescent="0.3">
      <c r="A4267" s="73">
        <v>46311</v>
      </c>
      <c r="B4267" s="67" t="s">
        <v>2090</v>
      </c>
      <c r="C4267" s="68" t="s">
        <v>8258</v>
      </c>
      <c r="D4267" s="68" t="s">
        <v>9145</v>
      </c>
      <c r="E4267" s="67" t="s">
        <v>9146</v>
      </c>
      <c r="F4267" s="69">
        <v>4.2960000000000003</v>
      </c>
      <c r="G4267" s="70">
        <v>1.9389000000000001</v>
      </c>
      <c r="H4267" s="70">
        <v>4.3254000000000001</v>
      </c>
      <c r="I4267" s="73">
        <v>45958</v>
      </c>
      <c r="J4267" s="73">
        <v>47054</v>
      </c>
      <c r="K4267" s="69">
        <v>2.89</v>
      </c>
      <c r="L4267" s="68" t="s">
        <v>5494</v>
      </c>
      <c r="M4267" s="71">
        <v>1.4500000000000001E-2</v>
      </c>
      <c r="N4267" t="str">
        <f>_xll.IMDP("BND",D4267,$N$1,A4267)</f>
        <v>회사채(일반)</v>
      </c>
      <c r="O4267">
        <f t="shared" si="66"/>
        <v>2.8114050000000002E-2</v>
      </c>
    </row>
    <row r="4268" spans="1:15" x14ac:dyDescent="0.3">
      <c r="A4268" s="73">
        <v>46311</v>
      </c>
      <c r="B4268" s="67" t="s">
        <v>2090</v>
      </c>
      <c r="C4268" s="68" t="s">
        <v>8258</v>
      </c>
      <c r="D4268" s="68" t="s">
        <v>9147</v>
      </c>
      <c r="E4268" s="67" t="s">
        <v>9148</v>
      </c>
      <c r="F4268" s="69">
        <v>3.8140000000000001</v>
      </c>
      <c r="G4268" s="70">
        <v>0.38819999999999999</v>
      </c>
      <c r="H4268" s="70">
        <v>0.24709999999999999</v>
      </c>
      <c r="I4268" s="73">
        <v>43900</v>
      </c>
      <c r="J4268" s="73">
        <v>46456</v>
      </c>
      <c r="K4268" s="69">
        <v>1.55</v>
      </c>
      <c r="L4268" s="68" t="s">
        <v>5494</v>
      </c>
      <c r="M4268" s="71">
        <v>3.2000000000000002E-3</v>
      </c>
      <c r="N4268" t="str">
        <f>_xll.IMDP("BND",D4268,$N$1,A4268)</f>
        <v>회사채(일반)</v>
      </c>
      <c r="O4268">
        <f t="shared" si="66"/>
        <v>1.2422399999999999E-3</v>
      </c>
    </row>
    <row r="4269" spans="1:15" x14ac:dyDescent="0.3">
      <c r="A4269" s="73">
        <v>46311</v>
      </c>
      <c r="B4269" s="67" t="s">
        <v>2090</v>
      </c>
      <c r="C4269" s="68" t="s">
        <v>8258</v>
      </c>
      <c r="D4269" s="68" t="s">
        <v>9149</v>
      </c>
      <c r="E4269" s="67" t="s">
        <v>9150</v>
      </c>
      <c r="F4269" s="69">
        <v>4.3049999999999997</v>
      </c>
      <c r="G4269" s="70">
        <v>2.2219000000000002</v>
      </c>
      <c r="H4269" s="70">
        <v>5.6094999999999997</v>
      </c>
      <c r="I4269" s="73">
        <v>44609</v>
      </c>
      <c r="J4269" s="73">
        <v>47166</v>
      </c>
      <c r="K4269" s="69">
        <v>2.97</v>
      </c>
      <c r="L4269" s="68" t="s">
        <v>5494</v>
      </c>
      <c r="M4269" s="71">
        <v>2.7000000000000001E-3</v>
      </c>
      <c r="N4269" t="str">
        <f>_xll.IMDP("BND",D4269,$N$1,A4269)</f>
        <v>회사채(일반)</v>
      </c>
      <c r="O4269">
        <f t="shared" si="66"/>
        <v>5.999130000000001E-3</v>
      </c>
    </row>
    <row r="4270" spans="1:15" x14ac:dyDescent="0.3">
      <c r="A4270" s="73">
        <v>46311</v>
      </c>
      <c r="B4270" s="67" t="s">
        <v>2090</v>
      </c>
      <c r="C4270" s="68" t="s">
        <v>8258</v>
      </c>
      <c r="D4270" s="68" t="s">
        <v>9151</v>
      </c>
      <c r="E4270" s="67" t="s">
        <v>9152</v>
      </c>
      <c r="F4270" s="69">
        <v>4.3490000000000002</v>
      </c>
      <c r="G4270" s="70">
        <v>3.8592</v>
      </c>
      <c r="H4270" s="70">
        <v>16.781500000000001</v>
      </c>
      <c r="I4270" s="73">
        <v>45317</v>
      </c>
      <c r="J4270" s="73">
        <v>47874</v>
      </c>
      <c r="K4270" s="69">
        <v>4.07</v>
      </c>
      <c r="L4270" s="68" t="s">
        <v>5494</v>
      </c>
      <c r="M4270" s="71">
        <v>4.5999999999999999E-3</v>
      </c>
      <c r="N4270" t="str">
        <f>_xll.IMDP("BND",D4270,$N$1,A4270)</f>
        <v>회사채(일반)</v>
      </c>
      <c r="O4270">
        <f t="shared" si="66"/>
        <v>1.7752319999999999E-2</v>
      </c>
    </row>
    <row r="4271" spans="1:15" x14ac:dyDescent="0.3">
      <c r="A4271" s="73">
        <v>46311</v>
      </c>
      <c r="B4271" s="67" t="s">
        <v>2090</v>
      </c>
      <c r="C4271" s="68" t="s">
        <v>8258</v>
      </c>
      <c r="D4271" s="68" t="s">
        <v>9153</v>
      </c>
      <c r="E4271" s="67" t="s">
        <v>9154</v>
      </c>
      <c r="F4271" s="69">
        <v>4.3490000000000002</v>
      </c>
      <c r="G4271" s="70">
        <v>2.8525999999999998</v>
      </c>
      <c r="H4271" s="70">
        <v>9.1473999999999993</v>
      </c>
      <c r="I4271" s="73">
        <v>45600</v>
      </c>
      <c r="J4271" s="73">
        <v>47426</v>
      </c>
      <c r="K4271" s="69">
        <v>3.34</v>
      </c>
      <c r="L4271" s="68" t="s">
        <v>5494</v>
      </c>
      <c r="M4271" s="71">
        <v>3.5999999999999999E-3</v>
      </c>
      <c r="N4271" t="str">
        <f>_xll.IMDP("BND",D4271,$N$1,A4271)</f>
        <v>회사채(일반)</v>
      </c>
      <c r="O4271">
        <f t="shared" si="66"/>
        <v>1.0269359999999998E-2</v>
      </c>
    </row>
    <row r="4272" spans="1:15" x14ac:dyDescent="0.3">
      <c r="A4272" s="73">
        <v>46311</v>
      </c>
      <c r="B4272" s="67" t="s">
        <v>2090</v>
      </c>
      <c r="C4272" s="68" t="s">
        <v>8258</v>
      </c>
      <c r="D4272" s="68" t="s">
        <v>9155</v>
      </c>
      <c r="E4272" s="67" t="s">
        <v>9156</v>
      </c>
      <c r="F4272" s="69">
        <v>4.3490000000000002</v>
      </c>
      <c r="G4272" s="70">
        <v>3.1768999999999998</v>
      </c>
      <c r="H4272" s="70">
        <v>11.224399999999999</v>
      </c>
      <c r="I4272" s="73">
        <v>45721</v>
      </c>
      <c r="J4272" s="73">
        <v>47547</v>
      </c>
      <c r="K4272" s="69">
        <v>2.97</v>
      </c>
      <c r="L4272" s="68" t="s">
        <v>5494</v>
      </c>
      <c r="M4272" s="71">
        <v>4.8999999999999998E-3</v>
      </c>
      <c r="N4272" t="str">
        <f>_xll.IMDP("BND",D4272,$N$1,A4272)</f>
        <v>회사채(일반)</v>
      </c>
      <c r="O4272">
        <f t="shared" si="66"/>
        <v>1.5566809999999999E-2</v>
      </c>
    </row>
    <row r="4273" spans="1:15" x14ac:dyDescent="0.3">
      <c r="A4273" s="73">
        <v>46311</v>
      </c>
      <c r="B4273" s="67" t="s">
        <v>2090</v>
      </c>
      <c r="C4273" s="68" t="s">
        <v>8258</v>
      </c>
      <c r="D4273" s="68" t="s">
        <v>9157</v>
      </c>
      <c r="E4273" s="67" t="s">
        <v>9158</v>
      </c>
      <c r="F4273" s="69">
        <v>4.3490000000000002</v>
      </c>
      <c r="G4273" s="70">
        <v>3.4527999999999999</v>
      </c>
      <c r="H4273" s="70">
        <v>13.1976</v>
      </c>
      <c r="I4273" s="73">
        <v>45832</v>
      </c>
      <c r="J4273" s="73">
        <v>47658</v>
      </c>
      <c r="K4273" s="69">
        <v>2.93</v>
      </c>
      <c r="L4273" s="68" t="s">
        <v>5494</v>
      </c>
      <c r="M4273" s="71">
        <v>3.5000000000000001E-3</v>
      </c>
      <c r="N4273" t="str">
        <f>_xll.IMDP("BND",D4273,$N$1,A4273)</f>
        <v>회사채(일반)</v>
      </c>
      <c r="O4273">
        <f t="shared" si="66"/>
        <v>1.20848E-2</v>
      </c>
    </row>
    <row r="4274" spans="1:15" x14ac:dyDescent="0.3">
      <c r="A4274" s="73">
        <v>46311</v>
      </c>
      <c r="B4274" s="67" t="s">
        <v>2090</v>
      </c>
      <c r="C4274" s="68" t="s">
        <v>8258</v>
      </c>
      <c r="D4274" s="68" t="s">
        <v>9159</v>
      </c>
      <c r="E4274" s="67" t="s">
        <v>9160</v>
      </c>
      <c r="F4274" s="69">
        <v>4.3490000000000002</v>
      </c>
      <c r="G4274" s="70">
        <v>3.7296</v>
      </c>
      <c r="H4274" s="70">
        <v>15.4633</v>
      </c>
      <c r="I4274" s="73">
        <v>45958</v>
      </c>
      <c r="J4274" s="73">
        <v>47784</v>
      </c>
      <c r="K4274" s="69">
        <v>3.03</v>
      </c>
      <c r="L4274" s="68" t="s">
        <v>5494</v>
      </c>
      <c r="M4274" s="71">
        <v>5.7999999999999996E-3</v>
      </c>
      <c r="N4274" t="str">
        <f>_xll.IMDP("BND",D4274,$N$1,A4274)</f>
        <v>회사채(일반)</v>
      </c>
      <c r="O4274">
        <f t="shared" si="66"/>
        <v>2.163168E-2</v>
      </c>
    </row>
    <row r="4275" spans="1:15" x14ac:dyDescent="0.3">
      <c r="A4275" s="73">
        <v>46311</v>
      </c>
      <c r="B4275" s="67" t="s">
        <v>2090</v>
      </c>
      <c r="C4275" s="68" t="s">
        <v>8258</v>
      </c>
      <c r="D4275" s="68" t="s">
        <v>9161</v>
      </c>
      <c r="E4275" s="67" t="s">
        <v>9162</v>
      </c>
      <c r="F4275" s="69">
        <v>3.7559999999999998</v>
      </c>
      <c r="G4275" s="70">
        <v>0.33760000000000001</v>
      </c>
      <c r="H4275" s="70">
        <v>0.19800000000000001</v>
      </c>
      <c r="I4275" s="73">
        <v>42788</v>
      </c>
      <c r="J4275" s="73">
        <v>46440</v>
      </c>
      <c r="K4275" s="69">
        <v>2.56</v>
      </c>
      <c r="L4275" s="68" t="s">
        <v>5494</v>
      </c>
      <c r="M4275" s="71">
        <v>2.8E-3</v>
      </c>
      <c r="N4275" t="str">
        <f>_xll.IMDP("BND",D4275,$N$1,A4275)</f>
        <v>회사채(일반)</v>
      </c>
      <c r="O4275">
        <f t="shared" si="66"/>
        <v>9.4528000000000006E-4</v>
      </c>
    </row>
    <row r="4276" spans="1:15" x14ac:dyDescent="0.3">
      <c r="A4276" s="73">
        <v>46311</v>
      </c>
      <c r="B4276" s="67" t="s">
        <v>2090</v>
      </c>
      <c r="C4276" s="68" t="s">
        <v>8258</v>
      </c>
      <c r="D4276" s="68" t="s">
        <v>9163</v>
      </c>
      <c r="E4276" s="67" t="s">
        <v>9164</v>
      </c>
      <c r="F4276" s="69">
        <v>4.3250000000000002</v>
      </c>
      <c r="G4276" s="70">
        <v>2.5417000000000001</v>
      </c>
      <c r="H4276" s="70">
        <v>7.1978</v>
      </c>
      <c r="I4276" s="73">
        <v>43623</v>
      </c>
      <c r="J4276" s="73">
        <v>47276</v>
      </c>
      <c r="K4276" s="69">
        <v>1.86</v>
      </c>
      <c r="L4276" s="68" t="s">
        <v>5494</v>
      </c>
      <c r="M4276" s="71">
        <v>8.3000000000000001E-3</v>
      </c>
      <c r="N4276" t="str">
        <f>_xll.IMDP("BND",D4276,$N$1,A4276)</f>
        <v>회사채(일반)</v>
      </c>
      <c r="O4276">
        <f t="shared" si="66"/>
        <v>2.1096110000000001E-2</v>
      </c>
    </row>
    <row r="4277" spans="1:15" x14ac:dyDescent="0.3">
      <c r="A4277" s="73">
        <v>46311</v>
      </c>
      <c r="B4277" s="67" t="s">
        <v>2090</v>
      </c>
      <c r="C4277" s="68" t="s">
        <v>8258</v>
      </c>
      <c r="D4277" s="68" t="s">
        <v>9165</v>
      </c>
      <c r="E4277" s="67" t="s">
        <v>9166</v>
      </c>
      <c r="F4277" s="69">
        <v>4.3490000000000002</v>
      </c>
      <c r="G4277" s="70">
        <v>2.9073000000000002</v>
      </c>
      <c r="H4277" s="70">
        <v>9.3763000000000005</v>
      </c>
      <c r="I4277" s="73">
        <v>43773</v>
      </c>
      <c r="J4277" s="73">
        <v>47426</v>
      </c>
      <c r="K4277" s="69">
        <v>2.1</v>
      </c>
      <c r="L4277" s="68" t="s">
        <v>5494</v>
      </c>
      <c r="M4277" s="71">
        <v>2.5999999999999999E-3</v>
      </c>
      <c r="N4277" t="str">
        <f>_xll.IMDP("BND",D4277,$N$1,A4277)</f>
        <v>회사채(일반)</v>
      </c>
      <c r="O4277">
        <f t="shared" si="66"/>
        <v>7.5589799999999999E-3</v>
      </c>
    </row>
    <row r="4278" spans="1:15" x14ac:dyDescent="0.3">
      <c r="A4278" s="73">
        <v>46311</v>
      </c>
      <c r="B4278" s="67" t="s">
        <v>2090</v>
      </c>
      <c r="C4278" s="68" t="s">
        <v>8258</v>
      </c>
      <c r="D4278" s="68" t="s">
        <v>9167</v>
      </c>
      <c r="E4278" s="67" t="s">
        <v>9168</v>
      </c>
      <c r="F4278" s="69">
        <v>4.3490000000000002</v>
      </c>
      <c r="G4278" s="70">
        <v>3.2601</v>
      </c>
      <c r="H4278" s="70">
        <v>11.6419</v>
      </c>
      <c r="I4278" s="73">
        <v>43900</v>
      </c>
      <c r="J4278" s="73">
        <v>47552</v>
      </c>
      <c r="K4278" s="69">
        <v>1.65</v>
      </c>
      <c r="L4278" s="68" t="s">
        <v>5494</v>
      </c>
      <c r="M4278" s="71">
        <v>7.1999999999999998E-3</v>
      </c>
      <c r="N4278" t="str">
        <f>_xll.IMDP("BND",D4278,$N$1,A4278)</f>
        <v>회사채(일반)</v>
      </c>
      <c r="O4278">
        <f t="shared" si="66"/>
        <v>2.3472719999999999E-2</v>
      </c>
    </row>
    <row r="4279" spans="1:15" x14ac:dyDescent="0.3">
      <c r="A4279" s="73">
        <v>46311</v>
      </c>
      <c r="B4279" s="67" t="s">
        <v>2090</v>
      </c>
      <c r="C4279" s="68" t="s">
        <v>8258</v>
      </c>
      <c r="D4279" s="68" t="s">
        <v>9169</v>
      </c>
      <c r="E4279" s="67" t="s">
        <v>9170</v>
      </c>
      <c r="F4279" s="69">
        <v>4.343</v>
      </c>
      <c r="G4279" s="70">
        <v>4.8277999999999999</v>
      </c>
      <c r="H4279" s="70">
        <v>25.907900000000001</v>
      </c>
      <c r="I4279" s="73">
        <v>44609</v>
      </c>
      <c r="J4279" s="73">
        <v>48261</v>
      </c>
      <c r="K4279" s="69">
        <v>3.18</v>
      </c>
      <c r="L4279" s="68" t="s">
        <v>5494</v>
      </c>
      <c r="M4279" s="71">
        <v>2.5999999999999999E-3</v>
      </c>
      <c r="N4279" t="str">
        <f>_xll.IMDP("BND",D4279,$N$1,A4279)</f>
        <v>회사채(일반)</v>
      </c>
      <c r="O4279">
        <f t="shared" si="66"/>
        <v>1.2552279999999999E-2</v>
      </c>
    </row>
    <row r="4280" spans="1:15" x14ac:dyDescent="0.3">
      <c r="A4280" s="73">
        <v>46311</v>
      </c>
      <c r="B4280" s="67" t="s">
        <v>2090</v>
      </c>
      <c r="C4280" s="68" t="s">
        <v>8258</v>
      </c>
      <c r="D4280" s="68" t="s">
        <v>9171</v>
      </c>
      <c r="E4280" s="67" t="s">
        <v>9172</v>
      </c>
      <c r="F4280" s="69">
        <v>4.343</v>
      </c>
      <c r="G4280" s="70">
        <v>5.6817000000000002</v>
      </c>
      <c r="H4280" s="70">
        <v>36.938600000000001</v>
      </c>
      <c r="I4280" s="73">
        <v>45096</v>
      </c>
      <c r="J4280" s="73">
        <v>48749</v>
      </c>
      <c r="K4280" s="69">
        <v>4.76</v>
      </c>
      <c r="L4280" s="68" t="s">
        <v>5494</v>
      </c>
      <c r="M4280" s="71">
        <v>5.1999999999999998E-3</v>
      </c>
      <c r="N4280" t="str">
        <f>_xll.IMDP("BND",D4280,$N$1,A4280)</f>
        <v>회사채(일반)</v>
      </c>
      <c r="O4280">
        <f t="shared" si="66"/>
        <v>2.9544839999999999E-2</v>
      </c>
    </row>
    <row r="4281" spans="1:15" x14ac:dyDescent="0.3">
      <c r="A4281" s="73">
        <v>46311</v>
      </c>
      <c r="B4281" s="67" t="s">
        <v>2090</v>
      </c>
      <c r="C4281" s="68" t="s">
        <v>8258</v>
      </c>
      <c r="D4281" s="68" t="s">
        <v>9173</v>
      </c>
      <c r="E4281" s="67" t="s">
        <v>9174</v>
      </c>
      <c r="F4281" s="69">
        <v>4.3550000000000004</v>
      </c>
      <c r="G4281" s="70">
        <v>6.1776</v>
      </c>
      <c r="H4281" s="70">
        <v>43.719900000000003</v>
      </c>
      <c r="I4281" s="73">
        <v>45317</v>
      </c>
      <c r="J4281" s="73">
        <v>48970</v>
      </c>
      <c r="K4281" s="69">
        <v>4.1500000000000004</v>
      </c>
      <c r="L4281" s="68" t="s">
        <v>5494</v>
      </c>
      <c r="M4281" s="71">
        <v>5.1000000000000004E-3</v>
      </c>
      <c r="N4281" t="str">
        <f>_xll.IMDP("BND",D4281,$N$1,A4281)</f>
        <v>회사채(일반)</v>
      </c>
      <c r="O4281">
        <f t="shared" si="66"/>
        <v>3.1505760000000001E-2</v>
      </c>
    </row>
    <row r="4282" spans="1:15" x14ac:dyDescent="0.3">
      <c r="A4282" s="73">
        <v>46311</v>
      </c>
      <c r="B4282" s="67" t="s">
        <v>2090</v>
      </c>
      <c r="C4282" s="68" t="s">
        <v>8258</v>
      </c>
      <c r="D4282" s="68" t="s">
        <v>9175</v>
      </c>
      <c r="E4282" s="67" t="s">
        <v>9176</v>
      </c>
      <c r="F4282" s="69">
        <v>4.4059999999999997</v>
      </c>
      <c r="G4282" s="70">
        <v>6.7382</v>
      </c>
      <c r="H4282" s="70">
        <v>51.571399999999997</v>
      </c>
      <c r="I4282" s="73">
        <v>45538</v>
      </c>
      <c r="J4282" s="73">
        <v>49190</v>
      </c>
      <c r="K4282" s="69">
        <v>3.66</v>
      </c>
      <c r="L4282" s="68" t="s">
        <v>5494</v>
      </c>
      <c r="M4282" s="71">
        <v>4.8999999999999998E-3</v>
      </c>
      <c r="N4282" t="str">
        <f>_xll.IMDP("BND",D4282,$N$1,A4282)</f>
        <v>회사채(일반)</v>
      </c>
      <c r="O4282">
        <f t="shared" si="66"/>
        <v>3.301718E-2</v>
      </c>
    </row>
    <row r="4283" spans="1:15" x14ac:dyDescent="0.3">
      <c r="A4283" s="73">
        <v>46311</v>
      </c>
      <c r="B4283" s="67" t="s">
        <v>2090</v>
      </c>
      <c r="C4283" s="68" t="s">
        <v>8258</v>
      </c>
      <c r="D4283" s="68" t="s">
        <v>9177</v>
      </c>
      <c r="E4283" s="67" t="s">
        <v>9178</v>
      </c>
      <c r="F4283" s="69">
        <v>4.4169999999999998</v>
      </c>
      <c r="G4283" s="70">
        <v>6.8814000000000002</v>
      </c>
      <c r="H4283" s="70">
        <v>53.823500000000003</v>
      </c>
      <c r="I4283" s="73">
        <v>45600</v>
      </c>
      <c r="J4283" s="73">
        <v>49252</v>
      </c>
      <c r="K4283" s="69">
        <v>3.47</v>
      </c>
      <c r="L4283" s="68" t="s">
        <v>5494</v>
      </c>
      <c r="M4283" s="71">
        <v>3.0999999999999999E-3</v>
      </c>
      <c r="N4283" t="str">
        <f>_xll.IMDP("BND",D4283,$N$1,A4283)</f>
        <v>회사채(일반)</v>
      </c>
      <c r="O4283">
        <f t="shared" si="66"/>
        <v>2.1332339999999998E-2</v>
      </c>
    </row>
    <row r="4284" spans="1:15" x14ac:dyDescent="0.3">
      <c r="A4284" s="73">
        <v>46311</v>
      </c>
      <c r="B4284" s="67" t="s">
        <v>2090</v>
      </c>
      <c r="C4284" s="68" t="s">
        <v>8258</v>
      </c>
      <c r="D4284" s="68" t="s">
        <v>9179</v>
      </c>
      <c r="E4284" s="67" t="s">
        <v>9180</v>
      </c>
      <c r="F4284" s="69">
        <v>4.4720000000000004</v>
      </c>
      <c r="G4284" s="70">
        <v>7.4471999999999996</v>
      </c>
      <c r="H4284" s="70">
        <v>62.68</v>
      </c>
      <c r="I4284" s="73">
        <v>45832</v>
      </c>
      <c r="J4284" s="73">
        <v>49484</v>
      </c>
      <c r="K4284" s="69">
        <v>3.2</v>
      </c>
      <c r="L4284" s="68" t="s">
        <v>5494</v>
      </c>
      <c r="M4284" s="71">
        <v>2.5000000000000001E-3</v>
      </c>
      <c r="N4284" t="str">
        <f>_xll.IMDP("BND",D4284,$N$1,A4284)</f>
        <v>회사채(일반)</v>
      </c>
      <c r="O4284">
        <f t="shared" si="66"/>
        <v>1.8617999999999999E-2</v>
      </c>
    </row>
    <row r="4285" spans="1:15" x14ac:dyDescent="0.3">
      <c r="A4285" s="73">
        <v>46311</v>
      </c>
      <c r="B4285" s="67" t="s">
        <v>2090</v>
      </c>
      <c r="C4285" s="68" t="s">
        <v>8258</v>
      </c>
      <c r="D4285" s="68" t="s">
        <v>9181</v>
      </c>
      <c r="E4285" s="67" t="s">
        <v>9182</v>
      </c>
      <c r="F4285" s="69">
        <v>4.5010000000000003</v>
      </c>
      <c r="G4285" s="70">
        <v>7.6536</v>
      </c>
      <c r="H4285" s="70">
        <v>66.750600000000006</v>
      </c>
      <c r="I4285" s="73">
        <v>45958</v>
      </c>
      <c r="J4285" s="73">
        <v>49610</v>
      </c>
      <c r="K4285" s="69">
        <v>3.19</v>
      </c>
      <c r="L4285" s="68" t="s">
        <v>5494</v>
      </c>
      <c r="M4285" s="71">
        <v>2.0999999999999999E-3</v>
      </c>
      <c r="N4285" t="str">
        <f>_xll.IMDP("BND",D4285,$N$1,A4285)</f>
        <v>회사채(일반)</v>
      </c>
      <c r="O4285">
        <f t="shared" si="66"/>
        <v>1.607256E-2</v>
      </c>
    </row>
    <row r="4286" spans="1:15" x14ac:dyDescent="0.3">
      <c r="A4286" s="73">
        <v>46311</v>
      </c>
      <c r="B4286" s="67" t="s">
        <v>2090</v>
      </c>
      <c r="C4286" s="68" t="s">
        <v>8258</v>
      </c>
      <c r="D4286" s="68" t="s">
        <v>9183</v>
      </c>
      <c r="E4286" s="67" t="s">
        <v>9184</v>
      </c>
      <c r="F4286" s="69">
        <v>4.4450000000000003</v>
      </c>
      <c r="G4286" s="70">
        <v>7.2317999999999998</v>
      </c>
      <c r="H4286" s="70">
        <v>58.975499999999997</v>
      </c>
      <c r="I4286" s="73">
        <v>45721</v>
      </c>
      <c r="J4286" s="73">
        <v>49373</v>
      </c>
      <c r="K4286" s="69">
        <v>3.13</v>
      </c>
      <c r="L4286" s="68" t="s">
        <v>5494</v>
      </c>
      <c r="M4286" s="71">
        <v>2.0999999999999999E-3</v>
      </c>
      <c r="N4286" t="str">
        <f>_xll.IMDP("BND",D4286,$N$1,A4286)</f>
        <v>회사채(일반)</v>
      </c>
      <c r="O4286">
        <f t="shared" si="66"/>
        <v>1.5186779999999999E-2</v>
      </c>
    </row>
    <row r="4287" spans="1:15" x14ac:dyDescent="0.3">
      <c r="A4287" s="73">
        <v>46311</v>
      </c>
      <c r="B4287" s="67" t="s">
        <v>2090</v>
      </c>
      <c r="C4287" s="68" t="s">
        <v>8258</v>
      </c>
      <c r="D4287" s="68" t="s">
        <v>9185</v>
      </c>
      <c r="E4287" s="67" t="s">
        <v>9186</v>
      </c>
      <c r="F4287" s="69">
        <v>3.69</v>
      </c>
      <c r="G4287" s="70">
        <v>0.29649999999999999</v>
      </c>
      <c r="H4287" s="70">
        <v>0.16200000000000001</v>
      </c>
      <c r="I4287" s="73">
        <v>45329</v>
      </c>
      <c r="J4287" s="73">
        <v>46425</v>
      </c>
      <c r="K4287" s="69">
        <v>3.83</v>
      </c>
      <c r="L4287" s="68" t="s">
        <v>5494</v>
      </c>
      <c r="M4287" s="71">
        <v>1.12E-2</v>
      </c>
      <c r="N4287" t="str">
        <f>_xll.IMDP("BND",D4287,$N$1,A4287)</f>
        <v>회사채(일반)</v>
      </c>
      <c r="O4287">
        <f t="shared" si="66"/>
        <v>3.3207999999999996E-3</v>
      </c>
    </row>
    <row r="4288" spans="1:15" x14ac:dyDescent="0.3">
      <c r="A4288" s="73">
        <v>46311</v>
      </c>
      <c r="B4288" s="67" t="s">
        <v>2090</v>
      </c>
      <c r="C4288" s="68" t="s">
        <v>8258</v>
      </c>
      <c r="D4288" s="68" t="s">
        <v>1357</v>
      </c>
      <c r="E4288" s="67" t="s">
        <v>1359</v>
      </c>
      <c r="F4288" s="69">
        <v>4.3129999999999997</v>
      </c>
      <c r="G4288" s="70">
        <v>2.1715</v>
      </c>
      <c r="H4288" s="70">
        <v>5.4081000000000001</v>
      </c>
      <c r="I4288" s="73">
        <v>45329</v>
      </c>
      <c r="J4288" s="73">
        <v>47156</v>
      </c>
      <c r="K4288" s="69">
        <v>3.91</v>
      </c>
      <c r="L4288" s="68" t="s">
        <v>5494</v>
      </c>
      <c r="M4288" s="71">
        <v>2.8E-3</v>
      </c>
      <c r="N4288" t="str">
        <f>_xll.IMDP("BND",D4288,$N$1,A4288)</f>
        <v>회사채(일반)</v>
      </c>
      <c r="O4288">
        <f t="shared" si="66"/>
        <v>6.0802E-3</v>
      </c>
    </row>
    <row r="4289" spans="1:15" x14ac:dyDescent="0.3">
      <c r="A4289" s="73">
        <v>46311</v>
      </c>
      <c r="B4289" s="67" t="s">
        <v>2090</v>
      </c>
      <c r="C4289" s="68" t="s">
        <v>8258</v>
      </c>
      <c r="D4289" s="68" t="s">
        <v>9187</v>
      </c>
      <c r="E4289" s="67" t="s">
        <v>9188</v>
      </c>
      <c r="F4289" s="69">
        <v>4.3440000000000003</v>
      </c>
      <c r="G4289" s="70">
        <v>3.6362000000000001</v>
      </c>
      <c r="H4289" s="70">
        <v>14.545500000000001</v>
      </c>
      <c r="I4289" s="73">
        <v>44069</v>
      </c>
      <c r="J4289" s="73">
        <v>47721</v>
      </c>
      <c r="K4289" s="69">
        <v>2.33</v>
      </c>
      <c r="L4289" s="68" t="s">
        <v>5494</v>
      </c>
      <c r="M4289" s="71">
        <v>3.0000000000000001E-3</v>
      </c>
      <c r="N4289" t="str">
        <f>_xll.IMDP("BND",D4289,$N$1,A4289)</f>
        <v>회사채(일반)</v>
      </c>
      <c r="O4289">
        <f t="shared" si="66"/>
        <v>1.0908600000000001E-2</v>
      </c>
    </row>
    <row r="4290" spans="1:15" x14ac:dyDescent="0.3">
      <c r="A4290" s="73">
        <v>46311</v>
      </c>
      <c r="B4290" s="67" t="s">
        <v>2090</v>
      </c>
      <c r="C4290" s="68" t="s">
        <v>8258</v>
      </c>
      <c r="D4290" s="68" t="s">
        <v>9189</v>
      </c>
      <c r="E4290" s="67" t="s">
        <v>9190</v>
      </c>
      <c r="F4290" s="69">
        <v>4.1559999999999997</v>
      </c>
      <c r="G4290" s="70">
        <v>1.2708999999999999</v>
      </c>
      <c r="H4290" s="70">
        <v>1.9613</v>
      </c>
      <c r="I4290" s="73">
        <v>44971</v>
      </c>
      <c r="J4290" s="73">
        <v>46797</v>
      </c>
      <c r="K4290" s="69">
        <v>3.98</v>
      </c>
      <c r="L4290" s="68" t="s">
        <v>5494</v>
      </c>
      <c r="M4290" s="71">
        <v>6.4999999999999997E-3</v>
      </c>
      <c r="N4290" t="str">
        <f>_xll.IMDP("BND",D4290,$N$1,A4290)</f>
        <v>회사채(일반)</v>
      </c>
      <c r="O4290">
        <f t="shared" ref="O4290:O4353" si="67">M4290*G4290</f>
        <v>8.2608499999999984E-3</v>
      </c>
    </row>
    <row r="4291" spans="1:15" x14ac:dyDescent="0.3">
      <c r="A4291" s="73">
        <v>46311</v>
      </c>
      <c r="B4291" s="67" t="s">
        <v>2090</v>
      </c>
      <c r="C4291" s="68" t="s">
        <v>8258</v>
      </c>
      <c r="D4291" s="68" t="s">
        <v>9191</v>
      </c>
      <c r="E4291" s="67" t="s">
        <v>9192</v>
      </c>
      <c r="F4291" s="69">
        <v>3.95</v>
      </c>
      <c r="G4291" s="70">
        <v>0.379</v>
      </c>
      <c r="H4291" s="70">
        <v>0.2379</v>
      </c>
      <c r="I4291" s="73">
        <v>45723</v>
      </c>
      <c r="J4291" s="73">
        <v>46453</v>
      </c>
      <c r="K4291" s="69">
        <v>3.07</v>
      </c>
      <c r="L4291" s="68" t="s">
        <v>5494</v>
      </c>
      <c r="M4291" s="71">
        <v>4.5999999999999999E-3</v>
      </c>
      <c r="N4291" t="str">
        <f>_xll.IMDP("BND",D4291,$N$1,A4291)</f>
        <v>회사채(일반)</v>
      </c>
      <c r="O4291">
        <f t="shared" si="67"/>
        <v>1.7434E-3</v>
      </c>
    </row>
    <row r="4292" spans="1:15" x14ac:dyDescent="0.3">
      <c r="A4292" s="73">
        <v>46311</v>
      </c>
      <c r="B4292" s="67" t="s">
        <v>2090</v>
      </c>
      <c r="C4292" s="68" t="s">
        <v>8258</v>
      </c>
      <c r="D4292" s="68" t="s">
        <v>9193</v>
      </c>
      <c r="E4292" s="67" t="s">
        <v>9194</v>
      </c>
      <c r="F4292" s="69">
        <v>4.3</v>
      </c>
      <c r="G4292" s="70">
        <v>1.3414999999999999</v>
      </c>
      <c r="H4292" s="70">
        <v>2.1564999999999999</v>
      </c>
      <c r="I4292" s="73">
        <v>45723</v>
      </c>
      <c r="J4292" s="73">
        <v>46819</v>
      </c>
      <c r="K4292" s="69">
        <v>3.08</v>
      </c>
      <c r="L4292" s="68" t="s">
        <v>5494</v>
      </c>
      <c r="M4292" s="71">
        <v>8.2000000000000007E-3</v>
      </c>
      <c r="N4292" t="str">
        <f>_xll.IMDP("BND",D4292,$N$1,A4292)</f>
        <v>회사채(일반)</v>
      </c>
      <c r="O4292">
        <f t="shared" si="67"/>
        <v>1.1000300000000001E-2</v>
      </c>
    </row>
    <row r="4293" spans="1:15" x14ac:dyDescent="0.3">
      <c r="A4293" s="73">
        <v>46311</v>
      </c>
      <c r="B4293" s="67" t="s">
        <v>2090</v>
      </c>
      <c r="C4293" s="68" t="s">
        <v>8258</v>
      </c>
      <c r="D4293" s="68" t="s">
        <v>9195</v>
      </c>
      <c r="E4293" s="67" t="s">
        <v>9196</v>
      </c>
      <c r="F4293" s="69">
        <v>4.5030000000000001</v>
      </c>
      <c r="G4293" s="70">
        <v>3.1675</v>
      </c>
      <c r="H4293" s="70">
        <v>11.187900000000001</v>
      </c>
      <c r="I4293" s="73">
        <v>45723</v>
      </c>
      <c r="J4293" s="73">
        <v>47549</v>
      </c>
      <c r="K4293" s="69">
        <v>3.24</v>
      </c>
      <c r="L4293" s="68" t="s">
        <v>5494</v>
      </c>
      <c r="M4293" s="71">
        <v>3.0999999999999999E-3</v>
      </c>
      <c r="N4293" t="str">
        <f>_xll.IMDP("BND",D4293,$N$1,A4293)</f>
        <v>회사채(일반)</v>
      </c>
      <c r="O4293">
        <f t="shared" si="67"/>
        <v>9.8192499999999999E-3</v>
      </c>
    </row>
    <row r="4294" spans="1:15" x14ac:dyDescent="0.3">
      <c r="A4294" s="73">
        <v>46311</v>
      </c>
      <c r="B4294" s="67" t="s">
        <v>2090</v>
      </c>
      <c r="C4294" s="68" t="s">
        <v>8258</v>
      </c>
      <c r="D4294" s="68" t="s">
        <v>370</v>
      </c>
      <c r="E4294" s="67" t="s">
        <v>372</v>
      </c>
      <c r="F4294" s="69">
        <v>4.093</v>
      </c>
      <c r="G4294" s="70">
        <v>0.51929999999999998</v>
      </c>
      <c r="H4294" s="70">
        <v>0.40029999999999999</v>
      </c>
      <c r="I4294" s="73">
        <v>45777</v>
      </c>
      <c r="J4294" s="73">
        <v>46507</v>
      </c>
      <c r="K4294" s="69">
        <v>2.82</v>
      </c>
      <c r="L4294" s="68" t="s">
        <v>5494</v>
      </c>
      <c r="M4294" s="71">
        <v>2.8E-3</v>
      </c>
      <c r="N4294" t="str">
        <f>_xll.IMDP("BND",D4294,$N$1,A4294)</f>
        <v>회사채(일반)</v>
      </c>
      <c r="O4294">
        <f t="shared" si="67"/>
        <v>1.45404E-3</v>
      </c>
    </row>
    <row r="4295" spans="1:15" x14ac:dyDescent="0.3">
      <c r="A4295" s="73">
        <v>46311</v>
      </c>
      <c r="B4295" s="67" t="s">
        <v>2090</v>
      </c>
      <c r="C4295" s="68" t="s">
        <v>8258</v>
      </c>
      <c r="D4295" s="68" t="s">
        <v>9197</v>
      </c>
      <c r="E4295" s="67" t="s">
        <v>9198</v>
      </c>
      <c r="F4295" s="69">
        <v>4.298</v>
      </c>
      <c r="G4295" s="70">
        <v>1.4711000000000001</v>
      </c>
      <c r="H4295" s="70">
        <v>2.5657999999999999</v>
      </c>
      <c r="I4295" s="73">
        <v>45777</v>
      </c>
      <c r="J4295" s="73">
        <v>46871</v>
      </c>
      <c r="K4295" s="69">
        <v>2.84</v>
      </c>
      <c r="L4295" s="68" t="s">
        <v>5494</v>
      </c>
      <c r="M4295" s="71">
        <v>4.5999999999999999E-3</v>
      </c>
      <c r="N4295" t="str">
        <f>_xll.IMDP("BND",D4295,$N$1,A4295)</f>
        <v>회사채(일반)</v>
      </c>
      <c r="O4295">
        <f t="shared" si="67"/>
        <v>6.7670600000000001E-3</v>
      </c>
    </row>
    <row r="4296" spans="1:15" x14ac:dyDescent="0.3">
      <c r="A4296" s="73">
        <v>46311</v>
      </c>
      <c r="B4296" s="67" t="s">
        <v>2090</v>
      </c>
      <c r="C4296" s="68" t="s">
        <v>8258</v>
      </c>
      <c r="D4296" s="68" t="s">
        <v>9199</v>
      </c>
      <c r="E4296" s="67" t="s">
        <v>9200</v>
      </c>
      <c r="F4296" s="69">
        <v>4.2409999999999997</v>
      </c>
      <c r="G4296" s="70">
        <v>1.6775</v>
      </c>
      <c r="H4296" s="70">
        <v>3.2576000000000001</v>
      </c>
      <c r="I4296" s="73">
        <v>44386</v>
      </c>
      <c r="J4296" s="73">
        <v>46943</v>
      </c>
      <c r="K4296" s="69">
        <v>2.08</v>
      </c>
      <c r="L4296" s="68" t="s">
        <v>5494</v>
      </c>
      <c r="M4296" s="71">
        <v>2.7000000000000001E-3</v>
      </c>
      <c r="N4296" t="str">
        <f>_xll.IMDP("BND",D4296,$N$1,A4296)</f>
        <v>회사채(일반)</v>
      </c>
      <c r="O4296">
        <f t="shared" si="67"/>
        <v>4.5292500000000003E-3</v>
      </c>
    </row>
    <row r="4297" spans="1:15" x14ac:dyDescent="0.3">
      <c r="A4297" s="73">
        <v>46311</v>
      </c>
      <c r="B4297" s="67" t="s">
        <v>2090</v>
      </c>
      <c r="C4297" s="68" t="s">
        <v>8258</v>
      </c>
      <c r="D4297" s="68" t="s">
        <v>9201</v>
      </c>
      <c r="E4297" s="67" t="s">
        <v>9202</v>
      </c>
      <c r="F4297" s="69">
        <v>4.1529999999999996</v>
      </c>
      <c r="G4297" s="70">
        <v>0.67249999999999999</v>
      </c>
      <c r="H4297" s="70">
        <v>0.62129999999999996</v>
      </c>
      <c r="I4297" s="73">
        <v>45469</v>
      </c>
      <c r="J4297" s="73">
        <v>46563</v>
      </c>
      <c r="K4297" s="69">
        <v>3.58</v>
      </c>
      <c r="L4297" s="68" t="s">
        <v>5494</v>
      </c>
      <c r="M4297" s="71">
        <v>6.8999999999999999E-3</v>
      </c>
      <c r="N4297" t="str">
        <f>_xll.IMDP("BND",D4297,$N$1,A4297)</f>
        <v>회사채(일반)</v>
      </c>
      <c r="O4297">
        <f t="shared" si="67"/>
        <v>4.6402499999999994E-3</v>
      </c>
    </row>
    <row r="4298" spans="1:15" x14ac:dyDescent="0.3">
      <c r="A4298" s="73">
        <v>46311</v>
      </c>
      <c r="B4298" s="67" t="s">
        <v>2090</v>
      </c>
      <c r="C4298" s="68" t="s">
        <v>8258</v>
      </c>
      <c r="D4298" s="68" t="s">
        <v>517</v>
      </c>
      <c r="E4298" s="67" t="s">
        <v>519</v>
      </c>
      <c r="F4298" s="69">
        <v>4.2210000000000001</v>
      </c>
      <c r="G4298" s="70">
        <v>1.2064999999999999</v>
      </c>
      <c r="H4298" s="70">
        <v>1.7679</v>
      </c>
      <c r="I4298" s="73">
        <v>46037</v>
      </c>
      <c r="J4298" s="73">
        <v>46766</v>
      </c>
      <c r="K4298" s="69">
        <v>3.1</v>
      </c>
      <c r="L4298" s="68" t="s">
        <v>5494</v>
      </c>
      <c r="M4298" s="71">
        <v>5.4999999999999997E-3</v>
      </c>
      <c r="N4298" t="str">
        <f>_xll.IMDP("BND",D4298,$N$1,A4298)</f>
        <v>회사채(일반)</v>
      </c>
      <c r="O4298">
        <f t="shared" si="67"/>
        <v>6.6357499999999993E-3</v>
      </c>
    </row>
    <row r="4299" spans="1:15" x14ac:dyDescent="0.3">
      <c r="A4299" s="73">
        <v>46311</v>
      </c>
      <c r="B4299" s="67" t="s">
        <v>2090</v>
      </c>
      <c r="C4299" s="68" t="s">
        <v>8258</v>
      </c>
      <c r="D4299" s="68" t="s">
        <v>9203</v>
      </c>
      <c r="E4299" s="67" t="s">
        <v>9204</v>
      </c>
      <c r="F4299" s="69">
        <v>4.3780000000000001</v>
      </c>
      <c r="G4299" s="70">
        <v>2.1122999999999998</v>
      </c>
      <c r="H4299" s="70">
        <v>5.1054000000000004</v>
      </c>
      <c r="I4299" s="73">
        <v>45302</v>
      </c>
      <c r="J4299" s="73">
        <v>47129</v>
      </c>
      <c r="K4299" s="69">
        <v>4.2699999999999996</v>
      </c>
      <c r="L4299" s="68" t="s">
        <v>5494</v>
      </c>
      <c r="M4299" s="71">
        <v>3.7000000000000002E-3</v>
      </c>
      <c r="N4299" t="str">
        <f>_xll.IMDP("BND",D4299,$N$1,A4299)</f>
        <v>회사채(일반)</v>
      </c>
      <c r="O4299">
        <f t="shared" si="67"/>
        <v>7.8155099999999995E-3</v>
      </c>
    </row>
    <row r="4300" spans="1:15" x14ac:dyDescent="0.3">
      <c r="A4300" s="73">
        <v>46311</v>
      </c>
      <c r="B4300" s="67" t="s">
        <v>2090</v>
      </c>
      <c r="C4300" s="68" t="s">
        <v>8258</v>
      </c>
      <c r="D4300" s="68" t="s">
        <v>9205</v>
      </c>
      <c r="E4300" s="67" t="s">
        <v>9206</v>
      </c>
      <c r="F4300" s="69">
        <v>4.4000000000000004</v>
      </c>
      <c r="G4300" s="70">
        <v>2.5350000000000001</v>
      </c>
      <c r="H4300" s="70">
        <v>7.2523</v>
      </c>
      <c r="I4300" s="73">
        <v>45469</v>
      </c>
      <c r="J4300" s="73">
        <v>47295</v>
      </c>
      <c r="K4300" s="69">
        <v>3.7</v>
      </c>
      <c r="L4300" s="68" t="s">
        <v>5494</v>
      </c>
      <c r="M4300" s="71">
        <v>3.7000000000000002E-3</v>
      </c>
      <c r="N4300" t="str">
        <f>_xll.IMDP("BND",D4300,$N$1,A4300)</f>
        <v>회사채(일반)</v>
      </c>
      <c r="O4300">
        <f t="shared" si="67"/>
        <v>9.3795000000000007E-3</v>
      </c>
    </row>
    <row r="4301" spans="1:15" x14ac:dyDescent="0.3">
      <c r="A4301" s="73">
        <v>46311</v>
      </c>
      <c r="B4301" s="67" t="s">
        <v>2090</v>
      </c>
      <c r="C4301" s="68" t="s">
        <v>8258</v>
      </c>
      <c r="D4301" s="68" t="s">
        <v>9207</v>
      </c>
      <c r="E4301" s="67" t="s">
        <v>9208</v>
      </c>
      <c r="F4301" s="69">
        <v>4.2169999999999996</v>
      </c>
      <c r="G4301" s="70">
        <v>1.2060999999999999</v>
      </c>
      <c r="H4301" s="70">
        <v>1.7670999999999999</v>
      </c>
      <c r="I4301" s="73">
        <v>45673</v>
      </c>
      <c r="J4301" s="73">
        <v>46766</v>
      </c>
      <c r="K4301" s="69">
        <v>3.18</v>
      </c>
      <c r="L4301" s="68" t="s">
        <v>5494</v>
      </c>
      <c r="M4301" s="71">
        <v>1.11E-2</v>
      </c>
      <c r="N4301" t="str">
        <f>_xll.IMDP("BND",D4301,$N$1,A4301)</f>
        <v>회사채(일반)</v>
      </c>
      <c r="O4301">
        <f t="shared" si="67"/>
        <v>1.3387710000000001E-2</v>
      </c>
    </row>
    <row r="4302" spans="1:15" x14ac:dyDescent="0.3">
      <c r="A4302" s="73">
        <v>46311</v>
      </c>
      <c r="B4302" s="67" t="s">
        <v>2090</v>
      </c>
      <c r="C4302" s="68" t="s">
        <v>8258</v>
      </c>
      <c r="D4302" s="68" t="s">
        <v>9209</v>
      </c>
      <c r="E4302" s="67" t="s">
        <v>9210</v>
      </c>
      <c r="F4302" s="69">
        <v>4.3769999999999998</v>
      </c>
      <c r="G4302" s="70">
        <v>2.1421000000000001</v>
      </c>
      <c r="H4302" s="70">
        <v>5.2157</v>
      </c>
      <c r="I4302" s="73">
        <v>46037</v>
      </c>
      <c r="J4302" s="73">
        <v>47133</v>
      </c>
      <c r="K4302" s="69">
        <v>3.32</v>
      </c>
      <c r="L4302" s="68" t="s">
        <v>5494</v>
      </c>
      <c r="M4302" s="71">
        <v>1.2699999999999999E-2</v>
      </c>
      <c r="N4302" t="str">
        <f>_xll.IMDP("BND",D4302,$N$1,A4302)</f>
        <v>회사채(일반)</v>
      </c>
      <c r="O4302">
        <f t="shared" si="67"/>
        <v>2.720467E-2</v>
      </c>
    </row>
    <row r="4303" spans="1:15" x14ac:dyDescent="0.3">
      <c r="A4303" s="73">
        <v>46311</v>
      </c>
      <c r="B4303" s="67" t="s">
        <v>2090</v>
      </c>
      <c r="C4303" s="68" t="s">
        <v>8258</v>
      </c>
      <c r="D4303" s="68" t="s">
        <v>9211</v>
      </c>
      <c r="E4303" s="67" t="s">
        <v>9212</v>
      </c>
      <c r="F4303" s="69">
        <v>4.4139999999999997</v>
      </c>
      <c r="G4303" s="70">
        <v>3.05</v>
      </c>
      <c r="H4303" s="70">
        <v>10.3582</v>
      </c>
      <c r="I4303" s="73">
        <v>45673</v>
      </c>
      <c r="J4303" s="73">
        <v>47499</v>
      </c>
      <c r="K4303" s="69">
        <v>3.3</v>
      </c>
      <c r="L4303" s="68" t="s">
        <v>5494</v>
      </c>
      <c r="M4303" s="71">
        <v>4.4999999999999997E-3</v>
      </c>
      <c r="N4303" t="str">
        <f>_xll.IMDP("BND",D4303,$N$1,A4303)</f>
        <v>회사채(일반)</v>
      </c>
      <c r="O4303">
        <f t="shared" si="67"/>
        <v>1.3724999999999998E-2</v>
      </c>
    </row>
    <row r="4304" spans="1:15" x14ac:dyDescent="0.3">
      <c r="A4304" s="73">
        <v>46311</v>
      </c>
      <c r="B4304" s="67" t="s">
        <v>2090</v>
      </c>
      <c r="C4304" s="68" t="s">
        <v>8258</v>
      </c>
      <c r="D4304" s="68" t="s">
        <v>9213</v>
      </c>
      <c r="E4304" s="67" t="s">
        <v>9214</v>
      </c>
      <c r="F4304" s="69">
        <v>4.4169999999999998</v>
      </c>
      <c r="G4304" s="70">
        <v>3.9087000000000001</v>
      </c>
      <c r="H4304" s="70">
        <v>16.9483</v>
      </c>
      <c r="I4304" s="73">
        <v>46037</v>
      </c>
      <c r="J4304" s="73">
        <v>47863</v>
      </c>
      <c r="K4304" s="69">
        <v>3.48</v>
      </c>
      <c r="L4304" s="68" t="s">
        <v>5494</v>
      </c>
      <c r="M4304" s="71">
        <v>4.4999999999999997E-3</v>
      </c>
      <c r="N4304" t="str">
        <f>_xll.IMDP("BND",D4304,$N$1,A4304)</f>
        <v>회사채(일반)</v>
      </c>
      <c r="O4304">
        <f t="shared" si="67"/>
        <v>1.7589149999999998E-2</v>
      </c>
    </row>
    <row r="4305" spans="1:15" x14ac:dyDescent="0.3">
      <c r="A4305" s="73">
        <v>46311</v>
      </c>
      <c r="B4305" s="67" t="s">
        <v>2090</v>
      </c>
      <c r="C4305" s="68" t="s">
        <v>8258</v>
      </c>
      <c r="D4305" s="68" t="s">
        <v>9215</v>
      </c>
      <c r="E4305" s="67" t="s">
        <v>9216</v>
      </c>
      <c r="F4305" s="69">
        <v>3.69</v>
      </c>
      <c r="G4305" s="70">
        <v>0.25390000000000001</v>
      </c>
      <c r="H4305" s="70">
        <v>0.1278</v>
      </c>
      <c r="I4305" s="73">
        <v>45679</v>
      </c>
      <c r="J4305" s="73">
        <v>46409</v>
      </c>
      <c r="K4305" s="69">
        <v>3.07</v>
      </c>
      <c r="L4305" s="68" t="s">
        <v>5494</v>
      </c>
      <c r="M4305" s="71">
        <v>2.3E-3</v>
      </c>
      <c r="N4305" t="str">
        <f>_xll.IMDP("BND",D4305,$N$1,A4305)</f>
        <v>회사채(일반)</v>
      </c>
      <c r="O4305">
        <f t="shared" si="67"/>
        <v>5.8397000000000006E-4</v>
      </c>
    </row>
    <row r="4306" spans="1:15" x14ac:dyDescent="0.3">
      <c r="A4306" s="73">
        <v>46311</v>
      </c>
      <c r="B4306" s="67" t="s">
        <v>2090</v>
      </c>
      <c r="C4306" s="68" t="s">
        <v>8258</v>
      </c>
      <c r="D4306" s="68" t="s">
        <v>9217</v>
      </c>
      <c r="E4306" s="67" t="s">
        <v>9218</v>
      </c>
      <c r="F4306" s="69">
        <v>4.3099999999999996</v>
      </c>
      <c r="G4306" s="70">
        <v>1.2155</v>
      </c>
      <c r="H4306" s="70">
        <v>1.8031999999999999</v>
      </c>
      <c r="I4306" s="73">
        <v>45679</v>
      </c>
      <c r="J4306" s="73">
        <v>46773</v>
      </c>
      <c r="K4306" s="69">
        <v>3.11</v>
      </c>
      <c r="L4306" s="68" t="s">
        <v>5494</v>
      </c>
      <c r="M4306" s="71">
        <v>2.3E-3</v>
      </c>
      <c r="N4306" t="str">
        <f>_xll.IMDP("BND",D4306,$N$1,A4306)</f>
        <v>회사채(일반)</v>
      </c>
      <c r="O4306">
        <f t="shared" si="67"/>
        <v>2.7956500000000002E-3</v>
      </c>
    </row>
    <row r="4307" spans="1:15" x14ac:dyDescent="0.3">
      <c r="A4307" s="73">
        <v>46311</v>
      </c>
      <c r="B4307" s="67" t="s">
        <v>2090</v>
      </c>
      <c r="C4307" s="68" t="s">
        <v>8258</v>
      </c>
      <c r="D4307" s="68" t="s">
        <v>290</v>
      </c>
      <c r="E4307" s="67" t="s">
        <v>292</v>
      </c>
      <c r="F4307" s="69">
        <v>4.1790000000000003</v>
      </c>
      <c r="G4307" s="70">
        <v>0.87350000000000005</v>
      </c>
      <c r="H4307" s="70">
        <v>0.98599999999999999</v>
      </c>
      <c r="I4307" s="73">
        <v>45547</v>
      </c>
      <c r="J4307" s="73">
        <v>46640</v>
      </c>
      <c r="K4307" s="69">
        <v>3.33</v>
      </c>
      <c r="L4307" s="68" t="s">
        <v>5494</v>
      </c>
      <c r="M4307" s="71">
        <v>1.2E-2</v>
      </c>
      <c r="N4307" t="str">
        <f>_xll.IMDP("BND",D4307,$N$1,A4307)</f>
        <v>회사채(일반)</v>
      </c>
      <c r="O4307">
        <f t="shared" si="67"/>
        <v>1.0482000000000002E-2</v>
      </c>
    </row>
    <row r="4308" spans="1:15" x14ac:dyDescent="0.3">
      <c r="A4308" s="73">
        <v>46311</v>
      </c>
      <c r="B4308" s="67" t="s">
        <v>2090</v>
      </c>
      <c r="C4308" s="68" t="s">
        <v>8258</v>
      </c>
      <c r="D4308" s="68" t="s">
        <v>9219</v>
      </c>
      <c r="E4308" s="67" t="s">
        <v>9220</v>
      </c>
      <c r="F4308" s="69">
        <v>4.2060000000000004</v>
      </c>
      <c r="G4308" s="70">
        <v>1.2141</v>
      </c>
      <c r="H4308" s="70">
        <v>1.7994000000000001</v>
      </c>
      <c r="I4308" s="73">
        <v>45678</v>
      </c>
      <c r="J4308" s="73">
        <v>46773</v>
      </c>
      <c r="K4308" s="69">
        <v>3.07</v>
      </c>
      <c r="L4308" s="68" t="s">
        <v>5494</v>
      </c>
      <c r="M4308" s="71">
        <v>1.47E-2</v>
      </c>
      <c r="N4308" t="str">
        <f>_xll.IMDP("BND",D4308,$N$1,A4308)</f>
        <v>회사채(일반)</v>
      </c>
      <c r="O4308">
        <f t="shared" si="67"/>
        <v>1.7847269999999998E-2</v>
      </c>
    </row>
    <row r="4309" spans="1:15" x14ac:dyDescent="0.3">
      <c r="A4309" s="73">
        <v>46311</v>
      </c>
      <c r="B4309" s="67" t="s">
        <v>2090</v>
      </c>
      <c r="C4309" s="68" t="s">
        <v>8258</v>
      </c>
      <c r="D4309" s="68" t="s">
        <v>9221</v>
      </c>
      <c r="E4309" s="67" t="s">
        <v>9222</v>
      </c>
      <c r="F4309" s="69">
        <v>4.2960000000000003</v>
      </c>
      <c r="G4309" s="70">
        <v>1.6993</v>
      </c>
      <c r="H4309" s="70">
        <v>3.3654999999999999</v>
      </c>
      <c r="I4309" s="73">
        <v>45863</v>
      </c>
      <c r="J4309" s="73">
        <v>46959</v>
      </c>
      <c r="K4309" s="69">
        <v>2.8</v>
      </c>
      <c r="L4309" s="68" t="s">
        <v>5494</v>
      </c>
      <c r="M4309" s="71">
        <v>9.1000000000000004E-3</v>
      </c>
      <c r="N4309" t="str">
        <f>_xll.IMDP("BND",D4309,$N$1,A4309)</f>
        <v>회사채(일반)</v>
      </c>
      <c r="O4309">
        <f t="shared" si="67"/>
        <v>1.5463630000000001E-2</v>
      </c>
    </row>
    <row r="4310" spans="1:15" x14ac:dyDescent="0.3">
      <c r="A4310" s="73">
        <v>46311</v>
      </c>
      <c r="B4310" s="67" t="s">
        <v>2090</v>
      </c>
      <c r="C4310" s="68" t="s">
        <v>8258</v>
      </c>
      <c r="D4310" s="68" t="s">
        <v>9223</v>
      </c>
      <c r="E4310" s="67" t="s">
        <v>9224</v>
      </c>
      <c r="F4310" s="69">
        <v>4.3739999999999997</v>
      </c>
      <c r="G4310" s="70">
        <v>2.1661999999999999</v>
      </c>
      <c r="H4310" s="70">
        <v>5.3720999999999997</v>
      </c>
      <c r="I4310" s="73">
        <v>46055</v>
      </c>
      <c r="J4310" s="73">
        <v>47151</v>
      </c>
      <c r="K4310" s="69">
        <v>3.56</v>
      </c>
      <c r="L4310" s="68" t="s">
        <v>5494</v>
      </c>
      <c r="M4310" s="71">
        <v>1.7000000000000001E-2</v>
      </c>
      <c r="N4310" t="str">
        <f>_xll.IMDP("BND",D4310,$N$1,A4310)</f>
        <v>회사채(일반)</v>
      </c>
      <c r="O4310">
        <f t="shared" si="67"/>
        <v>3.6825400000000001E-2</v>
      </c>
    </row>
    <row r="4311" spans="1:15" x14ac:dyDescent="0.3">
      <c r="A4311" s="73">
        <v>46311</v>
      </c>
      <c r="B4311" s="67" t="s">
        <v>2090</v>
      </c>
      <c r="C4311" s="68" t="s">
        <v>8258</v>
      </c>
      <c r="D4311" s="68" t="s">
        <v>14242</v>
      </c>
      <c r="E4311" s="67" t="s">
        <v>14243</v>
      </c>
      <c r="F4311" s="69">
        <v>4.2839999999999998</v>
      </c>
      <c r="G4311" s="70">
        <v>1.6528</v>
      </c>
      <c r="H4311" s="70">
        <v>3.1962000000000002</v>
      </c>
      <c r="I4311" s="73">
        <v>46213</v>
      </c>
      <c r="J4311" s="73">
        <v>46944</v>
      </c>
      <c r="K4311" s="69">
        <v>4.32</v>
      </c>
      <c r="L4311" s="68" t="s">
        <v>5494</v>
      </c>
      <c r="M4311" s="71">
        <v>4.5999999999999999E-3</v>
      </c>
      <c r="N4311" t="str">
        <f>_xll.IMDP("BND",D4311,$N$1,A4311)</f>
        <v>회사채(일반)</v>
      </c>
      <c r="O4311">
        <f t="shared" si="67"/>
        <v>7.6028800000000002E-3</v>
      </c>
    </row>
    <row r="4312" spans="1:15" x14ac:dyDescent="0.3">
      <c r="A4312" s="73">
        <v>46311</v>
      </c>
      <c r="B4312" s="67" t="s">
        <v>2090</v>
      </c>
      <c r="C4312" s="68" t="s">
        <v>8258</v>
      </c>
      <c r="D4312" s="68" t="s">
        <v>9225</v>
      </c>
      <c r="E4312" s="67" t="s">
        <v>9226</v>
      </c>
      <c r="F4312" s="69">
        <v>3.698</v>
      </c>
      <c r="G4312" s="70">
        <v>0.29360000000000003</v>
      </c>
      <c r="H4312" s="70">
        <v>0.15939999999999999</v>
      </c>
      <c r="I4312" s="73">
        <v>44600</v>
      </c>
      <c r="J4312" s="73">
        <v>46423</v>
      </c>
      <c r="K4312" s="69">
        <v>3.12</v>
      </c>
      <c r="L4312" s="68" t="s">
        <v>5494</v>
      </c>
      <c r="M4312" s="71">
        <v>4.7000000000000002E-3</v>
      </c>
      <c r="N4312" t="str">
        <f>_xll.IMDP("BND",D4312,$N$1,A4312)</f>
        <v>회사채(일반)</v>
      </c>
      <c r="O4312">
        <f t="shared" si="67"/>
        <v>1.3799200000000002E-3</v>
      </c>
    </row>
    <row r="4313" spans="1:15" x14ac:dyDescent="0.3">
      <c r="A4313" s="73">
        <v>46311</v>
      </c>
      <c r="B4313" s="67" t="s">
        <v>2090</v>
      </c>
      <c r="C4313" s="68" t="s">
        <v>8258</v>
      </c>
      <c r="D4313" s="68" t="s">
        <v>9227</v>
      </c>
      <c r="E4313" s="67" t="s">
        <v>9228</v>
      </c>
      <c r="F4313" s="69">
        <v>3.6240000000000001</v>
      </c>
      <c r="G4313" s="70">
        <v>0.26140000000000002</v>
      </c>
      <c r="H4313" s="70">
        <v>0.13370000000000001</v>
      </c>
      <c r="I4313" s="73">
        <v>45316</v>
      </c>
      <c r="J4313" s="73">
        <v>46412</v>
      </c>
      <c r="K4313" s="69">
        <v>4.09</v>
      </c>
      <c r="L4313" s="68" t="s">
        <v>5494</v>
      </c>
      <c r="M4313" s="71">
        <v>1.41E-2</v>
      </c>
      <c r="N4313" t="str">
        <f>_xll.IMDP("BND",D4313,$N$1,A4313)</f>
        <v>회사채(일반)</v>
      </c>
      <c r="O4313">
        <f t="shared" si="67"/>
        <v>3.6857400000000003E-3</v>
      </c>
    </row>
    <row r="4314" spans="1:15" x14ac:dyDescent="0.3">
      <c r="A4314" s="73">
        <v>46311</v>
      </c>
      <c r="B4314" s="67" t="s">
        <v>2090</v>
      </c>
      <c r="C4314" s="68" t="s">
        <v>8258</v>
      </c>
      <c r="D4314" s="68" t="s">
        <v>9229</v>
      </c>
      <c r="E4314" s="67" t="s">
        <v>9230</v>
      </c>
      <c r="F4314" s="69">
        <v>4.4119999999999999</v>
      </c>
      <c r="G4314" s="70">
        <v>2.7305999999999999</v>
      </c>
      <c r="H4314" s="70">
        <v>8.3735999999999997</v>
      </c>
      <c r="I4314" s="73">
        <v>45547</v>
      </c>
      <c r="J4314" s="73">
        <v>47373</v>
      </c>
      <c r="K4314" s="69">
        <v>3.4</v>
      </c>
      <c r="L4314" s="68" t="s">
        <v>5494</v>
      </c>
      <c r="M4314" s="71">
        <v>1.0800000000000001E-2</v>
      </c>
      <c r="N4314" t="str">
        <f>_xll.IMDP("BND",D4314,$N$1,A4314)</f>
        <v>회사채(일반)</v>
      </c>
      <c r="O4314">
        <f t="shared" si="67"/>
        <v>2.9490479999999999E-2</v>
      </c>
    </row>
    <row r="4315" spans="1:15" x14ac:dyDescent="0.3">
      <c r="A4315" s="73">
        <v>46311</v>
      </c>
      <c r="B4315" s="67" t="s">
        <v>2090</v>
      </c>
      <c r="C4315" s="68" t="s">
        <v>8258</v>
      </c>
      <c r="D4315" s="68" t="s">
        <v>9231</v>
      </c>
      <c r="E4315" s="67" t="s">
        <v>9232</v>
      </c>
      <c r="F4315" s="69">
        <v>4.42</v>
      </c>
      <c r="G4315" s="70">
        <v>3.0459999999999998</v>
      </c>
      <c r="H4315" s="70">
        <v>10.3924</v>
      </c>
      <c r="I4315" s="73">
        <v>45678</v>
      </c>
      <c r="J4315" s="73">
        <v>47504</v>
      </c>
      <c r="K4315" s="69">
        <v>3.13</v>
      </c>
      <c r="L4315" s="68" t="s">
        <v>5494</v>
      </c>
      <c r="M4315" s="71">
        <v>8.0999999999999996E-3</v>
      </c>
      <c r="N4315" t="str">
        <f>_xll.IMDP("BND",D4315,$N$1,A4315)</f>
        <v>회사채(일반)</v>
      </c>
      <c r="O4315">
        <f t="shared" si="67"/>
        <v>2.4672599999999996E-2</v>
      </c>
    </row>
    <row r="4316" spans="1:15" x14ac:dyDescent="0.3">
      <c r="A4316" s="73">
        <v>46311</v>
      </c>
      <c r="B4316" s="67" t="s">
        <v>2090</v>
      </c>
      <c r="C4316" s="68" t="s">
        <v>8258</v>
      </c>
      <c r="D4316" s="68" t="s">
        <v>9233</v>
      </c>
      <c r="E4316" s="67" t="s">
        <v>9234</v>
      </c>
      <c r="F4316" s="69">
        <v>4.4249999999999998</v>
      </c>
      <c r="G4316" s="70">
        <v>3.5070000000000001</v>
      </c>
      <c r="H4316" s="70">
        <v>13.6835</v>
      </c>
      <c r="I4316" s="73">
        <v>45863</v>
      </c>
      <c r="J4316" s="73">
        <v>47689</v>
      </c>
      <c r="K4316" s="69">
        <v>2.96</v>
      </c>
      <c r="L4316" s="68" t="s">
        <v>5494</v>
      </c>
      <c r="M4316" s="71">
        <v>4.4000000000000003E-3</v>
      </c>
      <c r="N4316" t="str">
        <f>_xll.IMDP("BND",D4316,$N$1,A4316)</f>
        <v>회사채(일반)</v>
      </c>
      <c r="O4316">
        <f t="shared" si="67"/>
        <v>1.5430800000000001E-2</v>
      </c>
    </row>
    <row r="4317" spans="1:15" x14ac:dyDescent="0.3">
      <c r="A4317" s="73">
        <v>46311</v>
      </c>
      <c r="B4317" s="67" t="s">
        <v>2090</v>
      </c>
      <c r="C4317" s="68" t="s">
        <v>8258</v>
      </c>
      <c r="D4317" s="68" t="s">
        <v>9235</v>
      </c>
      <c r="E4317" s="67" t="s">
        <v>9236</v>
      </c>
      <c r="F4317" s="69">
        <v>4.4409999999999998</v>
      </c>
      <c r="G4317" s="70">
        <v>3.8917999999999999</v>
      </c>
      <c r="H4317" s="70">
        <v>17.001000000000001</v>
      </c>
      <c r="I4317" s="73">
        <v>46055</v>
      </c>
      <c r="J4317" s="73">
        <v>47879</v>
      </c>
      <c r="K4317" s="69">
        <v>3.83</v>
      </c>
      <c r="L4317" s="68" t="s">
        <v>5494</v>
      </c>
      <c r="M4317" s="71">
        <v>1.0500000000000001E-2</v>
      </c>
      <c r="N4317" t="str">
        <f>_xll.IMDP("BND",D4317,$N$1,A4317)</f>
        <v>회사채(일반)</v>
      </c>
      <c r="O4317">
        <f t="shared" si="67"/>
        <v>4.0863900000000002E-2</v>
      </c>
    </row>
    <row r="4318" spans="1:15" x14ac:dyDescent="0.3">
      <c r="A4318" s="73">
        <v>46311</v>
      </c>
      <c r="B4318" s="67" t="s">
        <v>2090</v>
      </c>
      <c r="C4318" s="68" t="s">
        <v>8258</v>
      </c>
      <c r="D4318" s="68" t="s">
        <v>14244</v>
      </c>
      <c r="E4318" s="67" t="s">
        <v>14245</v>
      </c>
      <c r="F4318" s="69">
        <v>4.3959999999999999</v>
      </c>
      <c r="G4318" s="70">
        <v>2.5531999999999999</v>
      </c>
      <c r="H4318" s="70">
        <v>7.3791000000000002</v>
      </c>
      <c r="I4318" s="73">
        <v>46213</v>
      </c>
      <c r="J4318" s="73">
        <v>47309</v>
      </c>
      <c r="K4318" s="69">
        <v>4.38</v>
      </c>
      <c r="L4318" s="68" t="s">
        <v>5494</v>
      </c>
      <c r="M4318" s="71">
        <v>2.0400000000000001E-2</v>
      </c>
      <c r="N4318" t="str">
        <f>_xll.IMDP("BND",D4318,$N$1,A4318)</f>
        <v>회사채(일반)</v>
      </c>
      <c r="O4318">
        <f t="shared" si="67"/>
        <v>5.2085280000000005E-2</v>
      </c>
    </row>
    <row r="4319" spans="1:15" x14ac:dyDescent="0.3">
      <c r="A4319" s="73">
        <v>46311</v>
      </c>
      <c r="B4319" s="67" t="s">
        <v>2090</v>
      </c>
      <c r="C4319" s="68" t="s">
        <v>8258</v>
      </c>
      <c r="D4319" s="68" t="s">
        <v>9237</v>
      </c>
      <c r="E4319" s="67" t="s">
        <v>9238</v>
      </c>
      <c r="F4319" s="69">
        <v>4.2119999999999997</v>
      </c>
      <c r="G4319" s="70">
        <v>1.3188</v>
      </c>
      <c r="H4319" s="70">
        <v>2.0811999999999999</v>
      </c>
      <c r="I4319" s="73">
        <v>44252</v>
      </c>
      <c r="J4319" s="73">
        <v>46808</v>
      </c>
      <c r="K4319" s="69">
        <v>1.89</v>
      </c>
      <c r="L4319" s="68" t="s">
        <v>5494</v>
      </c>
      <c r="M4319" s="71">
        <v>4.1000000000000003E-3</v>
      </c>
      <c r="N4319" t="str">
        <f>_xll.IMDP("BND",D4319,$N$1,A4319)</f>
        <v>회사채(일반)</v>
      </c>
      <c r="O4319">
        <f t="shared" si="67"/>
        <v>5.4070800000000007E-3</v>
      </c>
    </row>
    <row r="4320" spans="1:15" x14ac:dyDescent="0.3">
      <c r="A4320" s="73">
        <v>46311</v>
      </c>
      <c r="B4320" s="67" t="s">
        <v>2090</v>
      </c>
      <c r="C4320" s="68" t="s">
        <v>8258</v>
      </c>
      <c r="D4320" s="68" t="s">
        <v>14246</v>
      </c>
      <c r="E4320" s="67" t="s">
        <v>14247</v>
      </c>
      <c r="F4320" s="69">
        <v>4.4550000000000001</v>
      </c>
      <c r="G4320" s="70">
        <v>4.2282999999999999</v>
      </c>
      <c r="H4320" s="70">
        <v>20.106200000000001</v>
      </c>
      <c r="I4320" s="73">
        <v>46213</v>
      </c>
      <c r="J4320" s="73">
        <v>48039</v>
      </c>
      <c r="K4320" s="69">
        <v>4.55</v>
      </c>
      <c r="L4320" s="68" t="s">
        <v>5494</v>
      </c>
      <c r="M4320" s="71">
        <v>2.8E-3</v>
      </c>
      <c r="N4320" t="str">
        <f>_xll.IMDP("BND",D4320,$N$1,A4320)</f>
        <v>회사채(일반)</v>
      </c>
      <c r="O4320">
        <f t="shared" si="67"/>
        <v>1.1839239999999999E-2</v>
      </c>
    </row>
    <row r="4321" spans="1:15" x14ac:dyDescent="0.3">
      <c r="A4321" s="73">
        <v>46311</v>
      </c>
      <c r="B4321" s="67" t="s">
        <v>2090</v>
      </c>
      <c r="C4321" s="68" t="s">
        <v>8258</v>
      </c>
      <c r="D4321" s="68" t="s">
        <v>9239</v>
      </c>
      <c r="E4321" s="67" t="s">
        <v>9240</v>
      </c>
      <c r="F4321" s="69">
        <v>3.7109999999999999</v>
      </c>
      <c r="G4321" s="70">
        <v>0.33700000000000002</v>
      </c>
      <c r="H4321" s="70">
        <v>0.1976</v>
      </c>
      <c r="I4321" s="73">
        <v>45344</v>
      </c>
      <c r="J4321" s="73">
        <v>46440</v>
      </c>
      <c r="K4321" s="69">
        <v>3.72</v>
      </c>
      <c r="L4321" s="68" t="s">
        <v>2609</v>
      </c>
      <c r="M4321" s="71">
        <v>8.3999999999999995E-3</v>
      </c>
      <c r="N4321" t="str">
        <f>_xll.IMDP("BND",D4321,$N$1,A4321)</f>
        <v>회사채(일반)</v>
      </c>
      <c r="O4321">
        <f t="shared" si="67"/>
        <v>2.8308000000000001E-3</v>
      </c>
    </row>
    <row r="4322" spans="1:15" x14ac:dyDescent="0.3">
      <c r="A4322" s="73">
        <v>46311</v>
      </c>
      <c r="B4322" s="67" t="s">
        <v>2090</v>
      </c>
      <c r="C4322" s="68" t="s">
        <v>8258</v>
      </c>
      <c r="D4322" s="68" t="s">
        <v>9241</v>
      </c>
      <c r="E4322" s="67" t="s">
        <v>9242</v>
      </c>
      <c r="F4322" s="69">
        <v>4.1029999999999998</v>
      </c>
      <c r="G4322" s="70">
        <v>1.1128</v>
      </c>
      <c r="H4322" s="70">
        <v>1.5266</v>
      </c>
      <c r="I4322" s="73">
        <v>45637</v>
      </c>
      <c r="J4322" s="73">
        <v>46731</v>
      </c>
      <c r="K4322" s="69">
        <v>2.91</v>
      </c>
      <c r="L4322" s="68" t="s">
        <v>2609</v>
      </c>
      <c r="M4322" s="71">
        <v>7.7999999999999996E-3</v>
      </c>
      <c r="N4322" t="str">
        <f>_xll.IMDP("BND",D4322,$N$1,A4322)</f>
        <v>회사채(일반)</v>
      </c>
      <c r="O4322">
        <f t="shared" si="67"/>
        <v>8.6798399999999994E-3</v>
      </c>
    </row>
    <row r="4323" spans="1:15" x14ac:dyDescent="0.3">
      <c r="A4323" s="73">
        <v>46311</v>
      </c>
      <c r="B4323" s="67" t="s">
        <v>2090</v>
      </c>
      <c r="C4323" s="68" t="s">
        <v>8258</v>
      </c>
      <c r="D4323" s="68" t="s">
        <v>9243</v>
      </c>
      <c r="E4323" s="67" t="s">
        <v>9244</v>
      </c>
      <c r="F4323" s="69">
        <v>4.1340000000000003</v>
      </c>
      <c r="G4323" s="70">
        <v>1.2986</v>
      </c>
      <c r="H4323" s="70">
        <v>2.0318000000000001</v>
      </c>
      <c r="I4323" s="73">
        <v>45709</v>
      </c>
      <c r="J4323" s="73">
        <v>46804</v>
      </c>
      <c r="K4323" s="69">
        <v>2.98</v>
      </c>
      <c r="L4323" s="68" t="s">
        <v>2609</v>
      </c>
      <c r="M4323" s="71">
        <v>8.6999999999999994E-3</v>
      </c>
      <c r="N4323" t="str">
        <f>_xll.IMDP("BND",D4323,$N$1,A4323)</f>
        <v>회사채(일반)</v>
      </c>
      <c r="O4323">
        <f t="shared" si="67"/>
        <v>1.1297819999999998E-2</v>
      </c>
    </row>
    <row r="4324" spans="1:15" x14ac:dyDescent="0.3">
      <c r="A4324" s="73">
        <v>46311</v>
      </c>
      <c r="B4324" s="67" t="s">
        <v>2090</v>
      </c>
      <c r="C4324" s="68" t="s">
        <v>8258</v>
      </c>
      <c r="D4324" s="68" t="s">
        <v>9245</v>
      </c>
      <c r="E4324" s="67" t="s">
        <v>9246</v>
      </c>
      <c r="F4324" s="69">
        <v>4.2450000000000001</v>
      </c>
      <c r="G4324" s="70">
        <v>1.8294999999999999</v>
      </c>
      <c r="H4324" s="70">
        <v>3.8549000000000002</v>
      </c>
      <c r="I4324" s="73">
        <v>45911</v>
      </c>
      <c r="J4324" s="73">
        <v>47007</v>
      </c>
      <c r="K4324" s="69">
        <v>2.67</v>
      </c>
      <c r="L4324" s="68" t="s">
        <v>2609</v>
      </c>
      <c r="M4324" s="71">
        <v>3.5999999999999999E-3</v>
      </c>
      <c r="N4324" t="str">
        <f>_xll.IMDP("BND",D4324,$N$1,A4324)</f>
        <v>회사채(일반)</v>
      </c>
      <c r="O4324">
        <f t="shared" si="67"/>
        <v>6.5861999999999995E-3</v>
      </c>
    </row>
    <row r="4325" spans="1:15" x14ac:dyDescent="0.3">
      <c r="A4325" s="73">
        <v>46311</v>
      </c>
      <c r="B4325" s="67" t="s">
        <v>2090</v>
      </c>
      <c r="C4325" s="68" t="s">
        <v>8258</v>
      </c>
      <c r="D4325" s="68" t="s">
        <v>9247</v>
      </c>
      <c r="E4325" s="67" t="s">
        <v>9248</v>
      </c>
      <c r="F4325" s="69">
        <v>4.2960000000000003</v>
      </c>
      <c r="G4325" s="70">
        <v>5.7652999999999999</v>
      </c>
      <c r="H4325" s="70">
        <v>37.230899999999998</v>
      </c>
      <c r="I4325" s="73">
        <v>41387</v>
      </c>
      <c r="J4325" s="73">
        <v>48692</v>
      </c>
      <c r="K4325" s="69">
        <v>3.22</v>
      </c>
      <c r="L4325" s="68" t="s">
        <v>2609</v>
      </c>
      <c r="M4325" s="71">
        <v>5.7000000000000002E-3</v>
      </c>
      <c r="N4325" t="str">
        <f>_xll.IMDP("BND",D4325,$N$1,A4325)</f>
        <v>회사채(일반)</v>
      </c>
      <c r="O4325">
        <f t="shared" si="67"/>
        <v>3.2862210000000003E-2</v>
      </c>
    </row>
    <row r="4326" spans="1:15" x14ac:dyDescent="0.3">
      <c r="A4326" s="73">
        <v>46311</v>
      </c>
      <c r="B4326" s="67" t="s">
        <v>2090</v>
      </c>
      <c r="C4326" s="68" t="s">
        <v>8258</v>
      </c>
      <c r="D4326" s="68" t="s">
        <v>9249</v>
      </c>
      <c r="E4326" s="67" t="s">
        <v>9250</v>
      </c>
      <c r="F4326" s="69">
        <v>3.88</v>
      </c>
      <c r="G4326" s="70">
        <v>0.47399999999999998</v>
      </c>
      <c r="H4326" s="70">
        <v>0.34260000000000002</v>
      </c>
      <c r="I4326" s="73">
        <v>44663</v>
      </c>
      <c r="J4326" s="73">
        <v>46489</v>
      </c>
      <c r="K4326" s="69">
        <v>3.84</v>
      </c>
      <c r="L4326" s="68" t="s">
        <v>2609</v>
      </c>
      <c r="M4326" s="71">
        <v>3.2000000000000002E-3</v>
      </c>
      <c r="N4326" t="str">
        <f>_xll.IMDP("BND",D4326,$N$1,A4326)</f>
        <v>회사채(일반)</v>
      </c>
      <c r="O4326">
        <f t="shared" si="67"/>
        <v>1.5168E-3</v>
      </c>
    </row>
    <row r="4327" spans="1:15" x14ac:dyDescent="0.3">
      <c r="A4327" s="73">
        <v>46311</v>
      </c>
      <c r="B4327" s="67" t="s">
        <v>2090</v>
      </c>
      <c r="C4327" s="68" t="s">
        <v>8258</v>
      </c>
      <c r="D4327" s="68" t="s">
        <v>9251</v>
      </c>
      <c r="E4327" s="67" t="s">
        <v>9252</v>
      </c>
      <c r="F4327" s="69">
        <v>4.0549999999999997</v>
      </c>
      <c r="G4327" s="70">
        <v>0.78710000000000002</v>
      </c>
      <c r="H4327" s="70">
        <v>0.82250000000000001</v>
      </c>
      <c r="I4327" s="73">
        <v>44783</v>
      </c>
      <c r="J4327" s="73">
        <v>46609</v>
      </c>
      <c r="K4327" s="69">
        <v>4</v>
      </c>
      <c r="L4327" s="68" t="s">
        <v>2609</v>
      </c>
      <c r="M4327" s="71">
        <v>4.4000000000000003E-3</v>
      </c>
      <c r="N4327" t="str">
        <f>_xll.IMDP("BND",D4327,$N$1,A4327)</f>
        <v>회사채(일반)</v>
      </c>
      <c r="O4327">
        <f t="shared" si="67"/>
        <v>3.4632400000000002E-3</v>
      </c>
    </row>
    <row r="4328" spans="1:15" x14ac:dyDescent="0.3">
      <c r="A4328" s="73">
        <v>46311</v>
      </c>
      <c r="B4328" s="67" t="s">
        <v>2090</v>
      </c>
      <c r="C4328" s="68" t="s">
        <v>8258</v>
      </c>
      <c r="D4328" s="68" t="s">
        <v>9253</v>
      </c>
      <c r="E4328" s="67" t="s">
        <v>9254</v>
      </c>
      <c r="F4328" s="69">
        <v>4.1280000000000001</v>
      </c>
      <c r="G4328" s="70">
        <v>1.2804</v>
      </c>
      <c r="H4328" s="70">
        <v>1.9867999999999999</v>
      </c>
      <c r="I4328" s="73">
        <v>44974</v>
      </c>
      <c r="J4328" s="73">
        <v>46800</v>
      </c>
      <c r="K4328" s="69">
        <v>3.83</v>
      </c>
      <c r="L4328" s="68" t="s">
        <v>2609</v>
      </c>
      <c r="M4328" s="71">
        <v>8.8000000000000005E-3</v>
      </c>
      <c r="N4328" t="str">
        <f>_xll.IMDP("BND",D4328,$N$1,A4328)</f>
        <v>회사채(일반)</v>
      </c>
      <c r="O4328">
        <f t="shared" si="67"/>
        <v>1.1267520000000001E-2</v>
      </c>
    </row>
    <row r="4329" spans="1:15" x14ac:dyDescent="0.3">
      <c r="A4329" s="73">
        <v>46311</v>
      </c>
      <c r="B4329" s="67" t="s">
        <v>2090</v>
      </c>
      <c r="C4329" s="68" t="s">
        <v>8258</v>
      </c>
      <c r="D4329" s="68" t="s">
        <v>9255</v>
      </c>
      <c r="E4329" s="67" t="s">
        <v>9256</v>
      </c>
      <c r="F4329" s="69">
        <v>4.1349999999999998</v>
      </c>
      <c r="G4329" s="70">
        <v>1.4312</v>
      </c>
      <c r="H4329" s="70">
        <v>2.4329000000000001</v>
      </c>
      <c r="I4329" s="73">
        <v>45028</v>
      </c>
      <c r="J4329" s="73">
        <v>46855</v>
      </c>
      <c r="K4329" s="69">
        <v>3.8</v>
      </c>
      <c r="L4329" s="68" t="s">
        <v>2609</v>
      </c>
      <c r="M4329" s="71">
        <v>9.1999999999999998E-3</v>
      </c>
      <c r="N4329" t="str">
        <f>_xll.IMDP("BND",D4329,$N$1,A4329)</f>
        <v>회사채(일반)</v>
      </c>
      <c r="O4329">
        <f t="shared" si="67"/>
        <v>1.316704E-2</v>
      </c>
    </row>
    <row r="4330" spans="1:15" x14ac:dyDescent="0.3">
      <c r="A4330" s="73">
        <v>46311</v>
      </c>
      <c r="B4330" s="67" t="s">
        <v>2090</v>
      </c>
      <c r="C4330" s="68" t="s">
        <v>8258</v>
      </c>
      <c r="D4330" s="68" t="s">
        <v>9257</v>
      </c>
      <c r="E4330" s="67" t="s">
        <v>9258</v>
      </c>
      <c r="F4330" s="69">
        <v>4.2629999999999999</v>
      </c>
      <c r="G4330" s="70">
        <v>1.8765000000000001</v>
      </c>
      <c r="H4330" s="70">
        <v>4.1641000000000004</v>
      </c>
      <c r="I4330" s="73">
        <v>45217</v>
      </c>
      <c r="J4330" s="73">
        <v>47044</v>
      </c>
      <c r="K4330" s="69">
        <v>4.68</v>
      </c>
      <c r="L4330" s="68" t="s">
        <v>2609</v>
      </c>
      <c r="M4330" s="71">
        <v>4.7000000000000002E-3</v>
      </c>
      <c r="N4330" t="str">
        <f>_xll.IMDP("BND",D4330,$N$1,A4330)</f>
        <v>회사채(일반)</v>
      </c>
      <c r="O4330">
        <f t="shared" si="67"/>
        <v>8.8195500000000007E-3</v>
      </c>
    </row>
    <row r="4331" spans="1:15" x14ac:dyDescent="0.3">
      <c r="A4331" s="73">
        <v>46311</v>
      </c>
      <c r="B4331" s="67" t="s">
        <v>2090</v>
      </c>
      <c r="C4331" s="68" t="s">
        <v>8258</v>
      </c>
      <c r="D4331" s="68" t="s">
        <v>9259</v>
      </c>
      <c r="E4331" s="67" t="s">
        <v>9260</v>
      </c>
      <c r="F4331" s="69">
        <v>4.274</v>
      </c>
      <c r="G4331" s="70">
        <v>2.2164000000000001</v>
      </c>
      <c r="H4331" s="70">
        <v>5.6102999999999996</v>
      </c>
      <c r="I4331" s="73">
        <v>45344</v>
      </c>
      <c r="J4331" s="73">
        <v>47171</v>
      </c>
      <c r="K4331" s="69">
        <v>3.73</v>
      </c>
      <c r="L4331" s="68" t="s">
        <v>2609</v>
      </c>
      <c r="M4331" s="71">
        <v>5.1000000000000004E-3</v>
      </c>
      <c r="N4331" t="str">
        <f>_xll.IMDP("BND",D4331,$N$1,A4331)</f>
        <v>회사채(일반)</v>
      </c>
      <c r="O4331">
        <f t="shared" si="67"/>
        <v>1.1303640000000002E-2</v>
      </c>
    </row>
    <row r="4332" spans="1:15" x14ac:dyDescent="0.3">
      <c r="A4332" s="73">
        <v>46311</v>
      </c>
      <c r="B4332" s="67" t="s">
        <v>2090</v>
      </c>
      <c r="C4332" s="68" t="s">
        <v>8258</v>
      </c>
      <c r="D4332" s="68" t="s">
        <v>9261</v>
      </c>
      <c r="E4332" s="67" t="s">
        <v>9262</v>
      </c>
      <c r="F4332" s="69">
        <v>4.2869999999999999</v>
      </c>
      <c r="G4332" s="70">
        <v>2.9725000000000001</v>
      </c>
      <c r="H4332" s="70">
        <v>9.8425999999999991</v>
      </c>
      <c r="I4332" s="73">
        <v>45637</v>
      </c>
      <c r="J4332" s="73">
        <v>47463</v>
      </c>
      <c r="K4332" s="69">
        <v>2.92</v>
      </c>
      <c r="L4332" s="68" t="s">
        <v>2609</v>
      </c>
      <c r="M4332" s="71">
        <v>4.0000000000000001E-3</v>
      </c>
      <c r="N4332" t="str">
        <f>_xll.IMDP("BND",D4332,$N$1,A4332)</f>
        <v>회사채(일반)</v>
      </c>
      <c r="O4332">
        <f t="shared" si="67"/>
        <v>1.1890000000000001E-2</v>
      </c>
    </row>
    <row r="4333" spans="1:15" x14ac:dyDescent="0.3">
      <c r="A4333" s="73">
        <v>46311</v>
      </c>
      <c r="B4333" s="67" t="s">
        <v>2090</v>
      </c>
      <c r="C4333" s="68" t="s">
        <v>8258</v>
      </c>
      <c r="D4333" s="68" t="s">
        <v>1699</v>
      </c>
      <c r="E4333" s="67" t="s">
        <v>1701</v>
      </c>
      <c r="F4333" s="69">
        <v>4.2880000000000003</v>
      </c>
      <c r="G4333" s="70">
        <v>3.1345999999999998</v>
      </c>
      <c r="H4333" s="70">
        <v>10.9544</v>
      </c>
      <c r="I4333" s="73">
        <v>45709</v>
      </c>
      <c r="J4333" s="73">
        <v>47535</v>
      </c>
      <c r="K4333" s="69">
        <v>3.05</v>
      </c>
      <c r="L4333" s="68" t="s">
        <v>2609</v>
      </c>
      <c r="M4333" s="71">
        <v>3.0999999999999999E-3</v>
      </c>
      <c r="N4333" t="str">
        <f>_xll.IMDP("BND",D4333,$N$1,A4333)</f>
        <v>회사채(일반)</v>
      </c>
      <c r="O4333">
        <f t="shared" si="67"/>
        <v>9.7172599999999984E-3</v>
      </c>
    </row>
    <row r="4334" spans="1:15" x14ac:dyDescent="0.3">
      <c r="A4334" s="73">
        <v>46311</v>
      </c>
      <c r="B4334" s="67" t="s">
        <v>2090</v>
      </c>
      <c r="C4334" s="68" t="s">
        <v>8258</v>
      </c>
      <c r="D4334" s="68" t="s">
        <v>9263</v>
      </c>
      <c r="E4334" s="67" t="s">
        <v>9264</v>
      </c>
      <c r="F4334" s="69">
        <v>4.2930000000000001</v>
      </c>
      <c r="G4334" s="70">
        <v>3.6452</v>
      </c>
      <c r="H4334" s="70">
        <v>14.685499999999999</v>
      </c>
      <c r="I4334" s="73">
        <v>45911</v>
      </c>
      <c r="J4334" s="73">
        <v>47736</v>
      </c>
      <c r="K4334" s="69">
        <v>2.82</v>
      </c>
      <c r="L4334" s="68" t="s">
        <v>2609</v>
      </c>
      <c r="M4334" s="71">
        <v>8.3999999999999995E-3</v>
      </c>
      <c r="N4334" t="str">
        <f>_xll.IMDP("BND",D4334,$N$1,A4334)</f>
        <v>회사채(일반)</v>
      </c>
      <c r="O4334">
        <f t="shared" si="67"/>
        <v>3.0619679999999996E-2</v>
      </c>
    </row>
    <row r="4335" spans="1:15" x14ac:dyDescent="0.3">
      <c r="A4335" s="73">
        <v>46311</v>
      </c>
      <c r="B4335" s="67" t="s">
        <v>2090</v>
      </c>
      <c r="C4335" s="68" t="s">
        <v>8258</v>
      </c>
      <c r="D4335" s="68" t="s">
        <v>9265</v>
      </c>
      <c r="E4335" s="67" t="s">
        <v>9266</v>
      </c>
      <c r="F4335" s="69">
        <v>4.2930000000000001</v>
      </c>
      <c r="G4335" s="70">
        <v>5.2317999999999998</v>
      </c>
      <c r="H4335" s="70">
        <v>30.58</v>
      </c>
      <c r="I4335" s="73">
        <v>41149</v>
      </c>
      <c r="J4335" s="73">
        <v>48454</v>
      </c>
      <c r="K4335" s="69">
        <v>3.45</v>
      </c>
      <c r="L4335" s="68" t="s">
        <v>2609</v>
      </c>
      <c r="M4335" s="71">
        <v>4.0000000000000001E-3</v>
      </c>
      <c r="N4335" t="str">
        <f>_xll.IMDP("BND",D4335,$N$1,A4335)</f>
        <v>회사채(일반)</v>
      </c>
      <c r="O4335">
        <f t="shared" si="67"/>
        <v>2.09272E-2</v>
      </c>
    </row>
    <row r="4336" spans="1:15" x14ac:dyDescent="0.3">
      <c r="A4336" s="73">
        <v>46311</v>
      </c>
      <c r="B4336" s="67" t="s">
        <v>2090</v>
      </c>
      <c r="C4336" s="68" t="s">
        <v>8258</v>
      </c>
      <c r="D4336" s="68" t="s">
        <v>9267</v>
      </c>
      <c r="E4336" s="67" t="s">
        <v>9268</v>
      </c>
      <c r="F4336" s="69">
        <v>4.2880000000000003</v>
      </c>
      <c r="G4336" s="70">
        <v>3.1705000000000001</v>
      </c>
      <c r="H4336" s="70">
        <v>11.146100000000001</v>
      </c>
      <c r="I4336" s="73">
        <v>42061</v>
      </c>
      <c r="J4336" s="73">
        <v>47540</v>
      </c>
      <c r="K4336" s="69">
        <v>2.61</v>
      </c>
      <c r="L4336" s="68" t="s">
        <v>2609</v>
      </c>
      <c r="M4336" s="71">
        <v>2.2000000000000001E-3</v>
      </c>
      <c r="N4336" t="str">
        <f>_xll.IMDP("BND",D4336,$N$1,A4336)</f>
        <v>회사채(일반)</v>
      </c>
      <c r="O4336">
        <f t="shared" si="67"/>
        <v>6.9751000000000006E-3</v>
      </c>
    </row>
    <row r="4337" spans="1:15" x14ac:dyDescent="0.3">
      <c r="A4337" s="73">
        <v>46311</v>
      </c>
      <c r="B4337" s="67" t="s">
        <v>2090</v>
      </c>
      <c r="C4337" s="68" t="s">
        <v>8258</v>
      </c>
      <c r="D4337" s="68" t="s">
        <v>9269</v>
      </c>
      <c r="E4337" s="67" t="s">
        <v>9270</v>
      </c>
      <c r="F4337" s="69">
        <v>4.2889999999999997</v>
      </c>
      <c r="G4337" s="70">
        <v>3.4963000000000002</v>
      </c>
      <c r="H4337" s="70">
        <v>13.686400000000001</v>
      </c>
      <c r="I4337" s="73">
        <v>42202</v>
      </c>
      <c r="J4337" s="73">
        <v>47681</v>
      </c>
      <c r="K4337" s="69">
        <v>2.82</v>
      </c>
      <c r="L4337" s="68" t="s">
        <v>2609</v>
      </c>
      <c r="M4337" s="71">
        <v>4.0000000000000001E-3</v>
      </c>
      <c r="N4337" t="str">
        <f>_xll.IMDP("BND",D4337,$N$1,A4337)</f>
        <v>회사채(일반)</v>
      </c>
      <c r="O4337">
        <f t="shared" si="67"/>
        <v>1.3985200000000001E-2</v>
      </c>
    </row>
    <row r="4338" spans="1:15" x14ac:dyDescent="0.3">
      <c r="A4338" s="73">
        <v>46311</v>
      </c>
      <c r="B4338" s="67" t="s">
        <v>2090</v>
      </c>
      <c r="C4338" s="68" t="s">
        <v>8258</v>
      </c>
      <c r="D4338" s="68" t="s">
        <v>9271</v>
      </c>
      <c r="E4338" s="67" t="s">
        <v>9272</v>
      </c>
      <c r="F4338" s="69">
        <v>4.3819999999999997</v>
      </c>
      <c r="G4338" s="70">
        <v>7.8853999999999997</v>
      </c>
      <c r="H4338" s="70">
        <v>69.871499999999997</v>
      </c>
      <c r="I4338" s="73">
        <v>42338</v>
      </c>
      <c r="J4338" s="73">
        <v>49643</v>
      </c>
      <c r="K4338" s="69">
        <v>2.75</v>
      </c>
      <c r="L4338" s="68" t="s">
        <v>2609</v>
      </c>
      <c r="M4338" s="71">
        <v>2.8999999999999998E-3</v>
      </c>
      <c r="N4338" t="str">
        <f>_xll.IMDP("BND",D4338,$N$1,A4338)</f>
        <v>회사채(일반)</v>
      </c>
      <c r="O4338">
        <f t="shared" si="67"/>
        <v>2.2867659999999998E-2</v>
      </c>
    </row>
    <row r="4339" spans="1:15" x14ac:dyDescent="0.3">
      <c r="A4339" s="73">
        <v>46311</v>
      </c>
      <c r="B4339" s="67" t="s">
        <v>2090</v>
      </c>
      <c r="C4339" s="68" t="s">
        <v>8258</v>
      </c>
      <c r="D4339" s="68" t="s">
        <v>1662</v>
      </c>
      <c r="E4339" s="67" t="s">
        <v>1663</v>
      </c>
      <c r="F4339" s="69">
        <v>3.907</v>
      </c>
      <c r="G4339" s="70">
        <v>0.50660000000000005</v>
      </c>
      <c r="H4339" s="70">
        <v>0.38400000000000001</v>
      </c>
      <c r="I4339" s="73">
        <v>42850</v>
      </c>
      <c r="J4339" s="73">
        <v>46502</v>
      </c>
      <c r="K4339" s="69">
        <v>2.5499999999999998</v>
      </c>
      <c r="L4339" s="68" t="s">
        <v>2609</v>
      </c>
      <c r="M4339" s="71">
        <v>4.5999999999999999E-3</v>
      </c>
      <c r="N4339" t="str">
        <f>_xll.IMDP("BND",D4339,$N$1,A4339)</f>
        <v>회사채(일반)</v>
      </c>
      <c r="O4339">
        <f t="shared" si="67"/>
        <v>2.3303600000000001E-3</v>
      </c>
    </row>
    <row r="4340" spans="1:15" x14ac:dyDescent="0.3">
      <c r="A4340" s="73">
        <v>46311</v>
      </c>
      <c r="B4340" s="67" t="s">
        <v>2090</v>
      </c>
      <c r="C4340" s="68" t="s">
        <v>8258</v>
      </c>
      <c r="D4340" s="68" t="s">
        <v>1225</v>
      </c>
      <c r="E4340" s="67" t="s">
        <v>1226</v>
      </c>
      <c r="F4340" s="69">
        <v>4.0949999999999998</v>
      </c>
      <c r="G4340" s="70">
        <v>1.0316000000000001</v>
      </c>
      <c r="H4340" s="70">
        <v>1.3321000000000001</v>
      </c>
      <c r="I4340" s="73">
        <v>43049</v>
      </c>
      <c r="J4340" s="73">
        <v>46701</v>
      </c>
      <c r="K4340" s="69">
        <v>2.84</v>
      </c>
      <c r="L4340" s="68" t="s">
        <v>2609</v>
      </c>
      <c r="M4340" s="71">
        <v>4.5999999999999999E-3</v>
      </c>
      <c r="N4340" t="str">
        <f>_xll.IMDP("BND",D4340,$N$1,A4340)</f>
        <v>회사채(일반)</v>
      </c>
      <c r="O4340">
        <f t="shared" si="67"/>
        <v>4.7453600000000005E-3</v>
      </c>
    </row>
    <row r="4341" spans="1:15" x14ac:dyDescent="0.3">
      <c r="A4341" s="73">
        <v>46311</v>
      </c>
      <c r="B4341" s="67" t="s">
        <v>2090</v>
      </c>
      <c r="C4341" s="68" t="s">
        <v>8258</v>
      </c>
      <c r="D4341" s="68" t="s">
        <v>1746</v>
      </c>
      <c r="E4341" s="67" t="s">
        <v>1747</v>
      </c>
      <c r="F4341" s="69">
        <v>4.133</v>
      </c>
      <c r="G4341" s="70">
        <v>1.2956000000000001</v>
      </c>
      <c r="H4341" s="70">
        <v>2.0236999999999998</v>
      </c>
      <c r="I4341" s="73">
        <v>43151</v>
      </c>
      <c r="J4341" s="73">
        <v>46803</v>
      </c>
      <c r="K4341" s="69">
        <v>3</v>
      </c>
      <c r="L4341" s="68" t="s">
        <v>2609</v>
      </c>
      <c r="M4341" s="71">
        <v>9.1999999999999998E-3</v>
      </c>
      <c r="N4341" t="str">
        <f>_xll.IMDP("BND",D4341,$N$1,A4341)</f>
        <v>회사채(일반)</v>
      </c>
      <c r="O4341">
        <f t="shared" si="67"/>
        <v>1.1919520000000001E-2</v>
      </c>
    </row>
    <row r="4342" spans="1:15" x14ac:dyDescent="0.3">
      <c r="A4342" s="73">
        <v>46311</v>
      </c>
      <c r="B4342" s="67" t="s">
        <v>2090</v>
      </c>
      <c r="C4342" s="68" t="s">
        <v>8258</v>
      </c>
      <c r="D4342" s="68" t="s">
        <v>9273</v>
      </c>
      <c r="E4342" s="67" t="s">
        <v>9274</v>
      </c>
      <c r="F4342" s="69">
        <v>4.5069999999999997</v>
      </c>
      <c r="G4342" s="70">
        <v>10.0175</v>
      </c>
      <c r="H4342" s="70">
        <v>114.1033</v>
      </c>
      <c r="I4342" s="73">
        <v>43360</v>
      </c>
      <c r="J4342" s="73">
        <v>50665</v>
      </c>
      <c r="K4342" s="69">
        <v>2.44</v>
      </c>
      <c r="L4342" s="68" t="s">
        <v>2609</v>
      </c>
      <c r="M4342" s="71">
        <v>1.9E-3</v>
      </c>
      <c r="N4342" t="str">
        <f>_xll.IMDP("BND",D4342,$N$1,A4342)</f>
        <v>회사채(일반)</v>
      </c>
      <c r="O4342">
        <f t="shared" si="67"/>
        <v>1.9033250000000002E-2</v>
      </c>
    </row>
    <row r="4343" spans="1:15" x14ac:dyDescent="0.3">
      <c r="A4343" s="73">
        <v>46311</v>
      </c>
      <c r="B4343" s="67" t="s">
        <v>2090</v>
      </c>
      <c r="C4343" s="68" t="s">
        <v>8258</v>
      </c>
      <c r="D4343" s="68" t="s">
        <v>9275</v>
      </c>
      <c r="E4343" s="67" t="s">
        <v>9276</v>
      </c>
      <c r="F4343" s="69">
        <v>4.2750000000000004</v>
      </c>
      <c r="G4343" s="70">
        <v>2.2951000000000001</v>
      </c>
      <c r="H4343" s="70">
        <v>5.9287000000000001</v>
      </c>
      <c r="I4343" s="73">
        <v>43530</v>
      </c>
      <c r="J4343" s="73">
        <v>47183</v>
      </c>
      <c r="K4343" s="69">
        <v>2.19</v>
      </c>
      <c r="L4343" s="68" t="s">
        <v>2609</v>
      </c>
      <c r="M4343" s="71">
        <v>2.2000000000000001E-3</v>
      </c>
      <c r="N4343" t="str">
        <f>_xll.IMDP("BND",D4343,$N$1,A4343)</f>
        <v>회사채(일반)</v>
      </c>
      <c r="O4343">
        <f t="shared" si="67"/>
        <v>5.049220000000001E-3</v>
      </c>
    </row>
    <row r="4344" spans="1:15" x14ac:dyDescent="0.3">
      <c r="A4344" s="73">
        <v>46311</v>
      </c>
      <c r="B4344" s="67" t="s">
        <v>2090</v>
      </c>
      <c r="C4344" s="68" t="s">
        <v>8258</v>
      </c>
      <c r="D4344" s="68" t="s">
        <v>9277</v>
      </c>
      <c r="E4344" s="67" t="s">
        <v>9278</v>
      </c>
      <c r="F4344" s="69">
        <v>4.2839999999999998</v>
      </c>
      <c r="G4344" s="70">
        <v>2.6844999999999999</v>
      </c>
      <c r="H4344" s="70">
        <v>7.9878</v>
      </c>
      <c r="I4344" s="73">
        <v>43675</v>
      </c>
      <c r="J4344" s="73">
        <v>47328</v>
      </c>
      <c r="K4344" s="69">
        <v>1.5</v>
      </c>
      <c r="L4344" s="68" t="s">
        <v>2609</v>
      </c>
      <c r="M4344" s="71">
        <v>5.1999999999999998E-3</v>
      </c>
      <c r="N4344" t="str">
        <f>_xll.IMDP("BND",D4344,$N$1,A4344)</f>
        <v>회사채(일반)</v>
      </c>
      <c r="O4344">
        <f t="shared" si="67"/>
        <v>1.3959399999999999E-2</v>
      </c>
    </row>
    <row r="4345" spans="1:15" x14ac:dyDescent="0.3">
      <c r="A4345" s="73">
        <v>46311</v>
      </c>
      <c r="B4345" s="67" t="s">
        <v>2090</v>
      </c>
      <c r="C4345" s="68" t="s">
        <v>8258</v>
      </c>
      <c r="D4345" s="68" t="s">
        <v>9279</v>
      </c>
      <c r="E4345" s="67" t="s">
        <v>9280</v>
      </c>
      <c r="F4345" s="69">
        <v>4.2869999999999999</v>
      </c>
      <c r="G4345" s="70">
        <v>3.1114999999999999</v>
      </c>
      <c r="H4345" s="70">
        <v>10.6317</v>
      </c>
      <c r="I4345" s="73">
        <v>43844</v>
      </c>
      <c r="J4345" s="73">
        <v>47497</v>
      </c>
      <c r="K4345" s="69">
        <v>1.83</v>
      </c>
      <c r="L4345" s="68" t="s">
        <v>2609</v>
      </c>
      <c r="M4345" s="71">
        <v>2.0999999999999999E-3</v>
      </c>
      <c r="N4345" t="str">
        <f>_xll.IMDP("BND",D4345,$N$1,A4345)</f>
        <v>회사채(일반)</v>
      </c>
      <c r="O4345">
        <f t="shared" si="67"/>
        <v>6.5341499999999999E-3</v>
      </c>
    </row>
    <row r="4346" spans="1:15" x14ac:dyDescent="0.3">
      <c r="A4346" s="73">
        <v>46311</v>
      </c>
      <c r="B4346" s="67" t="s">
        <v>2090</v>
      </c>
      <c r="C4346" s="68" t="s">
        <v>8258</v>
      </c>
      <c r="D4346" s="68" t="s">
        <v>9281</v>
      </c>
      <c r="E4346" s="67" t="s">
        <v>9282</v>
      </c>
      <c r="F4346" s="69">
        <v>4.6020000000000003</v>
      </c>
      <c r="G4346" s="70">
        <v>11.843500000000001</v>
      </c>
      <c r="H4346" s="70">
        <v>159.74270000000001</v>
      </c>
      <c r="I4346" s="73">
        <v>44123</v>
      </c>
      <c r="J4346" s="73">
        <v>51428</v>
      </c>
      <c r="K4346" s="69">
        <v>1.76</v>
      </c>
      <c r="L4346" s="68" t="s">
        <v>2609</v>
      </c>
      <c r="M4346" s="71">
        <v>3.5999999999999999E-3</v>
      </c>
      <c r="N4346" t="str">
        <f>_xll.IMDP("BND",D4346,$N$1,A4346)</f>
        <v>회사채(일반)</v>
      </c>
      <c r="O4346">
        <f t="shared" si="67"/>
        <v>4.2636600000000004E-2</v>
      </c>
    </row>
    <row r="4347" spans="1:15" x14ac:dyDescent="0.3">
      <c r="A4347" s="73">
        <v>46311</v>
      </c>
      <c r="B4347" s="67" t="s">
        <v>2090</v>
      </c>
      <c r="C4347" s="68" t="s">
        <v>8258</v>
      </c>
      <c r="D4347" s="68" t="s">
        <v>9283</v>
      </c>
      <c r="E4347" s="67" t="s">
        <v>9284</v>
      </c>
      <c r="F4347" s="69">
        <v>4.2930000000000001</v>
      </c>
      <c r="G4347" s="70">
        <v>4.0368000000000004</v>
      </c>
      <c r="H4347" s="70">
        <v>17.703499999999998</v>
      </c>
      <c r="I4347" s="73">
        <v>44211</v>
      </c>
      <c r="J4347" s="73">
        <v>47863</v>
      </c>
      <c r="K4347" s="69">
        <v>1.8</v>
      </c>
      <c r="L4347" s="68" t="s">
        <v>2609</v>
      </c>
      <c r="M4347" s="71">
        <v>2.0999999999999999E-3</v>
      </c>
      <c r="N4347" t="str">
        <f>_xll.IMDP("BND",D4347,$N$1,A4347)</f>
        <v>회사채(일반)</v>
      </c>
      <c r="O4347">
        <f t="shared" si="67"/>
        <v>8.4772800000000002E-3</v>
      </c>
    </row>
    <row r="4348" spans="1:15" x14ac:dyDescent="0.3">
      <c r="A4348" s="73">
        <v>46311</v>
      </c>
      <c r="B4348" s="67" t="s">
        <v>2090</v>
      </c>
      <c r="C4348" s="68" t="s">
        <v>8258</v>
      </c>
      <c r="D4348" s="68" t="s">
        <v>9285</v>
      </c>
      <c r="E4348" s="67" t="s">
        <v>9286</v>
      </c>
      <c r="F4348" s="69">
        <v>4.1050000000000004</v>
      </c>
      <c r="G4348" s="70">
        <v>1.1135999999999999</v>
      </c>
      <c r="H4348" s="70">
        <v>1.5361</v>
      </c>
      <c r="I4348" s="73">
        <v>44909</v>
      </c>
      <c r="J4348" s="73">
        <v>46735</v>
      </c>
      <c r="K4348" s="69">
        <v>4.74</v>
      </c>
      <c r="L4348" s="68" t="s">
        <v>2609</v>
      </c>
      <c r="M4348" s="71">
        <v>2.8E-3</v>
      </c>
      <c r="N4348" t="str">
        <f>_xll.IMDP("BND",D4348,$N$1,A4348)</f>
        <v>회사채(일반)</v>
      </c>
      <c r="O4348">
        <f t="shared" si="67"/>
        <v>3.1180799999999996E-3</v>
      </c>
    </row>
    <row r="4349" spans="1:15" x14ac:dyDescent="0.3">
      <c r="A4349" s="73">
        <v>46311</v>
      </c>
      <c r="B4349" s="67" t="s">
        <v>2090</v>
      </c>
      <c r="C4349" s="68" t="s">
        <v>8258</v>
      </c>
      <c r="D4349" s="68" t="s">
        <v>359</v>
      </c>
      <c r="E4349" s="67" t="s">
        <v>360</v>
      </c>
      <c r="F4349" s="69">
        <v>4.2889999999999997</v>
      </c>
      <c r="G4349" s="70">
        <v>3.2303000000000002</v>
      </c>
      <c r="H4349" s="70">
        <v>11.6693</v>
      </c>
      <c r="I4349" s="73">
        <v>45028</v>
      </c>
      <c r="J4349" s="73">
        <v>47585</v>
      </c>
      <c r="K4349" s="69">
        <v>3.96</v>
      </c>
      <c r="L4349" s="68" t="s">
        <v>2609</v>
      </c>
      <c r="M4349" s="71">
        <v>3.2000000000000002E-3</v>
      </c>
      <c r="N4349" t="str">
        <f>_xll.IMDP("BND",D4349,$N$1,A4349)</f>
        <v>회사채(일반)</v>
      </c>
      <c r="O4349">
        <f t="shared" si="67"/>
        <v>1.0336960000000001E-2</v>
      </c>
    </row>
    <row r="4350" spans="1:15" x14ac:dyDescent="0.3">
      <c r="A4350" s="73">
        <v>46311</v>
      </c>
      <c r="B4350" s="67" t="s">
        <v>2090</v>
      </c>
      <c r="C4350" s="68" t="s">
        <v>8258</v>
      </c>
      <c r="D4350" s="68" t="s">
        <v>331</v>
      </c>
      <c r="E4350" s="67" t="s">
        <v>333</v>
      </c>
      <c r="F4350" s="69">
        <v>4.2930000000000001</v>
      </c>
      <c r="G4350" s="70">
        <v>3.5882999999999998</v>
      </c>
      <c r="H4350" s="70">
        <v>14.810600000000001</v>
      </c>
      <c r="I4350" s="73">
        <v>45217</v>
      </c>
      <c r="J4350" s="73">
        <v>47774</v>
      </c>
      <c r="K4350" s="69">
        <v>4.72</v>
      </c>
      <c r="L4350" s="68" t="s">
        <v>2609</v>
      </c>
      <c r="M4350" s="71">
        <v>2.3999999999999998E-3</v>
      </c>
      <c r="N4350" t="str">
        <f>_xll.IMDP("BND",D4350,$N$1,A4350)</f>
        <v>회사채(일반)</v>
      </c>
      <c r="O4350">
        <f t="shared" si="67"/>
        <v>8.6119199999999986E-3</v>
      </c>
    </row>
    <row r="4351" spans="1:15" x14ac:dyDescent="0.3">
      <c r="A4351" s="73">
        <v>46311</v>
      </c>
      <c r="B4351" s="67" t="s">
        <v>2090</v>
      </c>
      <c r="C4351" s="68" t="s">
        <v>8258</v>
      </c>
      <c r="D4351" s="68" t="s">
        <v>9287</v>
      </c>
      <c r="E4351" s="67" t="s">
        <v>9288</v>
      </c>
      <c r="F4351" s="69">
        <v>4.3070000000000004</v>
      </c>
      <c r="G4351" s="70">
        <v>6.2931999999999997</v>
      </c>
      <c r="H4351" s="70">
        <v>45.062100000000001</v>
      </c>
      <c r="I4351" s="73">
        <v>45344</v>
      </c>
      <c r="J4351" s="73">
        <v>48997</v>
      </c>
      <c r="K4351" s="69">
        <v>3.92</v>
      </c>
      <c r="L4351" s="68" t="s">
        <v>2609</v>
      </c>
      <c r="M4351" s="71">
        <v>5.0000000000000001E-3</v>
      </c>
      <c r="N4351" t="str">
        <f>_xll.IMDP("BND",D4351,$N$1,A4351)</f>
        <v>회사채(일반)</v>
      </c>
      <c r="O4351">
        <f t="shared" si="67"/>
        <v>3.1466000000000001E-2</v>
      </c>
    </row>
    <row r="4352" spans="1:15" x14ac:dyDescent="0.3">
      <c r="A4352" s="73">
        <v>46311</v>
      </c>
      <c r="B4352" s="67" t="s">
        <v>2090</v>
      </c>
      <c r="C4352" s="68" t="s">
        <v>8258</v>
      </c>
      <c r="D4352" s="68" t="s">
        <v>9289</v>
      </c>
      <c r="E4352" s="67" t="s">
        <v>9290</v>
      </c>
      <c r="F4352" s="69">
        <v>4.3460000000000001</v>
      </c>
      <c r="G4352" s="70">
        <v>7.1886999999999999</v>
      </c>
      <c r="H4352" s="70">
        <v>58.363500000000002</v>
      </c>
      <c r="I4352" s="73">
        <v>45709</v>
      </c>
      <c r="J4352" s="73">
        <v>49361</v>
      </c>
      <c r="K4352" s="69">
        <v>3.17</v>
      </c>
      <c r="L4352" s="68" t="s">
        <v>2609</v>
      </c>
      <c r="M4352" s="71">
        <v>6.0000000000000001E-3</v>
      </c>
      <c r="N4352" t="str">
        <f>_xll.IMDP("BND",D4352,$N$1,A4352)</f>
        <v>회사채(일반)</v>
      </c>
      <c r="O4352">
        <f t="shared" si="67"/>
        <v>4.3132200000000002E-2</v>
      </c>
    </row>
    <row r="4353" spans="1:15" x14ac:dyDescent="0.3">
      <c r="A4353" s="73">
        <v>46311</v>
      </c>
      <c r="B4353" s="67" t="s">
        <v>2090</v>
      </c>
      <c r="C4353" s="68" t="s">
        <v>8258</v>
      </c>
      <c r="D4353" s="68" t="s">
        <v>9291</v>
      </c>
      <c r="E4353" s="67" t="s">
        <v>9292</v>
      </c>
      <c r="F4353" s="69">
        <v>4.3940000000000001</v>
      </c>
      <c r="G4353" s="70">
        <v>8.2553999999999998</v>
      </c>
      <c r="H4353" s="70">
        <v>75.662999999999997</v>
      </c>
      <c r="I4353" s="73">
        <v>42433</v>
      </c>
      <c r="J4353" s="73">
        <v>49738</v>
      </c>
      <c r="K4353" s="69">
        <v>2.2400000000000002</v>
      </c>
      <c r="L4353" s="68" t="s">
        <v>2609</v>
      </c>
      <c r="M4353" s="71">
        <v>3.0999999999999999E-3</v>
      </c>
      <c r="N4353" t="str">
        <f>_xll.IMDP("BND",D4353,$N$1,A4353)</f>
        <v>회사채(일반)</v>
      </c>
      <c r="O4353">
        <f t="shared" si="67"/>
        <v>2.5591739999999998E-2</v>
      </c>
    </row>
    <row r="4354" spans="1:15" x14ac:dyDescent="0.3">
      <c r="A4354" s="73">
        <v>46311</v>
      </c>
      <c r="B4354" s="67" t="s">
        <v>2090</v>
      </c>
      <c r="C4354" s="68" t="s">
        <v>8258</v>
      </c>
      <c r="D4354" s="68" t="s">
        <v>9293</v>
      </c>
      <c r="E4354" s="67" t="s">
        <v>9294</v>
      </c>
      <c r="F4354" s="69">
        <v>4.2930000000000001</v>
      </c>
      <c r="G4354" s="70">
        <v>4.3391000000000002</v>
      </c>
      <c r="H4354" s="70">
        <v>20.575099999999999</v>
      </c>
      <c r="I4354" s="73">
        <v>42524</v>
      </c>
      <c r="J4354" s="73">
        <v>48002</v>
      </c>
      <c r="K4354" s="69">
        <v>2.17</v>
      </c>
      <c r="L4354" s="68" t="s">
        <v>2609</v>
      </c>
      <c r="M4354" s="71">
        <v>2.0999999999999999E-3</v>
      </c>
      <c r="N4354" t="str">
        <f>_xll.IMDP("BND",D4354,$N$1,A4354)</f>
        <v>회사채(일반)</v>
      </c>
      <c r="O4354">
        <f t="shared" ref="O4354:O4417" si="68">M4354*G4354</f>
        <v>9.1121099999999997E-3</v>
      </c>
    </row>
    <row r="4355" spans="1:15" x14ac:dyDescent="0.3">
      <c r="A4355" s="73">
        <v>46311</v>
      </c>
      <c r="B4355" s="67" t="s">
        <v>2090</v>
      </c>
      <c r="C4355" s="68" t="s">
        <v>8258</v>
      </c>
      <c r="D4355" s="68" t="s">
        <v>9295</v>
      </c>
      <c r="E4355" s="67" t="s">
        <v>9296</v>
      </c>
      <c r="F4355" s="69">
        <v>4.2930000000000001</v>
      </c>
      <c r="G4355" s="70">
        <v>5.0419999999999998</v>
      </c>
      <c r="H4355" s="70">
        <v>28.0684</v>
      </c>
      <c r="I4355" s="73">
        <v>42850</v>
      </c>
      <c r="J4355" s="73">
        <v>48329</v>
      </c>
      <c r="K4355" s="69">
        <v>2.65</v>
      </c>
      <c r="L4355" s="68" t="s">
        <v>2609</v>
      </c>
      <c r="M4355" s="71">
        <v>3.8999999999999998E-3</v>
      </c>
      <c r="N4355" t="str">
        <f>_xll.IMDP("BND",D4355,$N$1,A4355)</f>
        <v>회사채(일반)</v>
      </c>
      <c r="O4355">
        <f t="shared" si="68"/>
        <v>1.9663799999999999E-2</v>
      </c>
    </row>
    <row r="4356" spans="1:15" x14ac:dyDescent="0.3">
      <c r="A4356" s="73">
        <v>46311</v>
      </c>
      <c r="B4356" s="67" t="s">
        <v>2090</v>
      </c>
      <c r="C4356" s="68" t="s">
        <v>8258</v>
      </c>
      <c r="D4356" s="68" t="s">
        <v>9297</v>
      </c>
      <c r="E4356" s="67" t="s">
        <v>9298</v>
      </c>
      <c r="F4356" s="69">
        <v>4.4829999999999997</v>
      </c>
      <c r="G4356" s="70">
        <v>9.3331999999999997</v>
      </c>
      <c r="H4356" s="70">
        <v>100.5472</v>
      </c>
      <c r="I4356" s="73">
        <v>43151</v>
      </c>
      <c r="J4356" s="73">
        <v>50456</v>
      </c>
      <c r="K4356" s="69">
        <v>3.02</v>
      </c>
      <c r="L4356" s="68" t="s">
        <v>2609</v>
      </c>
      <c r="M4356" s="71">
        <v>3.5999999999999999E-3</v>
      </c>
      <c r="N4356" t="str">
        <f>_xll.IMDP("BND",D4356,$N$1,A4356)</f>
        <v>회사채(일반)</v>
      </c>
      <c r="O4356">
        <f t="shared" si="68"/>
        <v>3.3599520000000001E-2</v>
      </c>
    </row>
    <row r="4357" spans="1:15" x14ac:dyDescent="0.3">
      <c r="A4357" s="73">
        <v>46311</v>
      </c>
      <c r="B4357" s="67" t="s">
        <v>2090</v>
      </c>
      <c r="C4357" s="68" t="s">
        <v>8258</v>
      </c>
      <c r="D4357" s="68" t="s">
        <v>9299</v>
      </c>
      <c r="E4357" s="67" t="s">
        <v>9300</v>
      </c>
      <c r="F4357" s="69">
        <v>4.5279999999999996</v>
      </c>
      <c r="G4357" s="70">
        <v>10.4438</v>
      </c>
      <c r="H4357" s="70">
        <v>123.75060000000001</v>
      </c>
      <c r="I4357" s="73">
        <v>43530</v>
      </c>
      <c r="J4357" s="73">
        <v>50835</v>
      </c>
      <c r="K4357" s="69">
        <v>2.23</v>
      </c>
      <c r="L4357" s="68" t="s">
        <v>2609</v>
      </c>
      <c r="M4357" s="71">
        <v>1.8E-3</v>
      </c>
      <c r="N4357" t="str">
        <f>_xll.IMDP("BND",D4357,$N$1,A4357)</f>
        <v>회사채(일반)</v>
      </c>
      <c r="O4357">
        <f t="shared" si="68"/>
        <v>1.8798839999999997E-2</v>
      </c>
    </row>
    <row r="4358" spans="1:15" x14ac:dyDescent="0.3">
      <c r="A4358" s="73">
        <v>46311</v>
      </c>
      <c r="B4358" s="67" t="s">
        <v>2090</v>
      </c>
      <c r="C4358" s="68" t="s">
        <v>8258</v>
      </c>
      <c r="D4358" s="68" t="s">
        <v>9301</v>
      </c>
      <c r="E4358" s="67" t="s">
        <v>9302</v>
      </c>
      <c r="F4358" s="69">
        <v>4.5419999999999998</v>
      </c>
      <c r="G4358" s="70">
        <v>11.1699</v>
      </c>
      <c r="H4358" s="70">
        <v>138.38630000000001</v>
      </c>
      <c r="I4358" s="73">
        <v>43675</v>
      </c>
      <c r="J4358" s="73">
        <v>50980</v>
      </c>
      <c r="K4358" s="69">
        <v>1.52</v>
      </c>
      <c r="L4358" s="68" t="s">
        <v>2609</v>
      </c>
      <c r="M4358" s="71">
        <v>1.6000000000000001E-3</v>
      </c>
      <c r="N4358" t="str">
        <f>_xll.IMDP("BND",D4358,$N$1,A4358)</f>
        <v>회사채(일반)</v>
      </c>
      <c r="O4358">
        <f t="shared" si="68"/>
        <v>1.787184E-2</v>
      </c>
    </row>
    <row r="4359" spans="1:15" x14ac:dyDescent="0.3">
      <c r="A4359" s="73">
        <v>46311</v>
      </c>
      <c r="B4359" s="67" t="s">
        <v>2090</v>
      </c>
      <c r="C4359" s="68" t="s">
        <v>8258</v>
      </c>
      <c r="D4359" s="68" t="s">
        <v>9303</v>
      </c>
      <c r="E4359" s="67" t="s">
        <v>9304</v>
      </c>
      <c r="F4359" s="69">
        <v>4.5540000000000003</v>
      </c>
      <c r="G4359" s="70">
        <v>11.119400000000001</v>
      </c>
      <c r="H4359" s="70">
        <v>139.14189999999999</v>
      </c>
      <c r="I4359" s="73">
        <v>43760</v>
      </c>
      <c r="J4359" s="73">
        <v>51065</v>
      </c>
      <c r="K4359" s="69">
        <v>1.81</v>
      </c>
      <c r="L4359" s="68" t="s">
        <v>2609</v>
      </c>
      <c r="M4359" s="71">
        <v>2E-3</v>
      </c>
      <c r="N4359" t="str">
        <f>_xll.IMDP("BND",D4359,$N$1,A4359)</f>
        <v>회사채(일반)</v>
      </c>
      <c r="O4359">
        <f t="shared" si="68"/>
        <v>2.2238800000000003E-2</v>
      </c>
    </row>
    <row r="4360" spans="1:15" x14ac:dyDescent="0.3">
      <c r="A4360" s="73">
        <v>46311</v>
      </c>
      <c r="B4360" s="67" t="s">
        <v>2090</v>
      </c>
      <c r="C4360" s="68" t="s">
        <v>8258</v>
      </c>
      <c r="D4360" s="68" t="s">
        <v>9305</v>
      </c>
      <c r="E4360" s="67" t="s">
        <v>9306</v>
      </c>
      <c r="F4360" s="69">
        <v>4.5670000000000002</v>
      </c>
      <c r="G4360" s="70">
        <v>11.3026</v>
      </c>
      <c r="H4360" s="70">
        <v>143.5307</v>
      </c>
      <c r="I4360" s="73">
        <v>43844</v>
      </c>
      <c r="J4360" s="73">
        <v>51149</v>
      </c>
      <c r="K4360" s="69">
        <v>1.87</v>
      </c>
      <c r="L4360" s="68" t="s">
        <v>2609</v>
      </c>
      <c r="M4360" s="71">
        <v>2.3999999999999998E-3</v>
      </c>
      <c r="N4360" t="str">
        <f>_xll.IMDP("BND",D4360,$N$1,A4360)</f>
        <v>회사채(일반)</v>
      </c>
      <c r="O4360">
        <f t="shared" si="68"/>
        <v>2.7126239999999996E-2</v>
      </c>
    </row>
    <row r="4361" spans="1:15" x14ac:dyDescent="0.3">
      <c r="A4361" s="73">
        <v>46311</v>
      </c>
      <c r="B4361" s="67" t="s">
        <v>2090</v>
      </c>
      <c r="C4361" s="68" t="s">
        <v>8258</v>
      </c>
      <c r="D4361" s="68" t="s">
        <v>9307</v>
      </c>
      <c r="E4361" s="67" t="s">
        <v>9308</v>
      </c>
      <c r="F4361" s="69">
        <v>4.6159999999999997</v>
      </c>
      <c r="G4361" s="70">
        <v>11.967700000000001</v>
      </c>
      <c r="H4361" s="70">
        <v>162.3802</v>
      </c>
      <c r="I4361" s="73">
        <v>44211</v>
      </c>
      <c r="J4361" s="73">
        <v>51516</v>
      </c>
      <c r="K4361" s="69">
        <v>1.89</v>
      </c>
      <c r="L4361" s="68" t="s">
        <v>2609</v>
      </c>
      <c r="M4361" s="71">
        <v>3.3E-3</v>
      </c>
      <c r="N4361" t="str">
        <f>_xll.IMDP("BND",D4361,$N$1,A4361)</f>
        <v>회사채(일반)</v>
      </c>
      <c r="O4361">
        <f t="shared" si="68"/>
        <v>3.949341E-2</v>
      </c>
    </row>
    <row r="4362" spans="1:15" x14ac:dyDescent="0.3">
      <c r="A4362" s="73">
        <v>46311</v>
      </c>
      <c r="B4362" s="67" t="s">
        <v>2090</v>
      </c>
      <c r="C4362" s="68" t="s">
        <v>8258</v>
      </c>
      <c r="D4362" s="68" t="s">
        <v>9309</v>
      </c>
      <c r="E4362" s="67" t="s">
        <v>9310</v>
      </c>
      <c r="F4362" s="69">
        <v>4.9800000000000004</v>
      </c>
      <c r="G4362" s="70">
        <v>17.1754</v>
      </c>
      <c r="H4362" s="70">
        <v>358.02300000000002</v>
      </c>
      <c r="I4362" s="73">
        <v>43675</v>
      </c>
      <c r="J4362" s="73">
        <v>54633</v>
      </c>
      <c r="K4362" s="69">
        <v>1.56</v>
      </c>
      <c r="L4362" s="68" t="s">
        <v>2609</v>
      </c>
      <c r="M4362" s="71">
        <v>1.1999999999999999E-3</v>
      </c>
      <c r="N4362" t="str">
        <f>_xll.IMDP("BND",D4362,$N$1,A4362)</f>
        <v>회사채(일반)</v>
      </c>
      <c r="O4362">
        <f t="shared" si="68"/>
        <v>2.0610479999999997E-2</v>
      </c>
    </row>
    <row r="4363" spans="1:15" x14ac:dyDescent="0.3">
      <c r="A4363" s="73">
        <v>46311</v>
      </c>
      <c r="B4363" s="67" t="s">
        <v>2090</v>
      </c>
      <c r="C4363" s="68" t="s">
        <v>8258</v>
      </c>
      <c r="D4363" s="68" t="s">
        <v>9311</v>
      </c>
      <c r="E4363" s="67" t="s">
        <v>9312</v>
      </c>
      <c r="F4363" s="69">
        <v>3.8109999999999999</v>
      </c>
      <c r="G4363" s="70">
        <v>0.34960000000000002</v>
      </c>
      <c r="H4363" s="70">
        <v>0.2094</v>
      </c>
      <c r="I4363" s="73">
        <v>45350</v>
      </c>
      <c r="J4363" s="73">
        <v>46444</v>
      </c>
      <c r="K4363" s="69">
        <v>3.82</v>
      </c>
      <c r="L4363" s="68" t="s">
        <v>5494</v>
      </c>
      <c r="M4363" s="71">
        <v>4.7000000000000002E-3</v>
      </c>
      <c r="N4363" t="str">
        <f>_xll.IMDP("BND",D4363,$N$1,A4363)</f>
        <v>회사채(일반)</v>
      </c>
      <c r="O4363">
        <f t="shared" si="68"/>
        <v>1.6431200000000001E-3</v>
      </c>
    </row>
    <row r="4364" spans="1:15" x14ac:dyDescent="0.3">
      <c r="A4364" s="73">
        <v>46311</v>
      </c>
      <c r="B4364" s="67" t="s">
        <v>2090</v>
      </c>
      <c r="C4364" s="68" t="s">
        <v>8258</v>
      </c>
      <c r="D4364" s="68" t="s">
        <v>9313</v>
      </c>
      <c r="E4364" s="67" t="s">
        <v>9314</v>
      </c>
      <c r="F4364" s="69">
        <v>4.1470000000000002</v>
      </c>
      <c r="G4364" s="70">
        <v>1.2174</v>
      </c>
      <c r="H4364" s="70">
        <v>1.8070999999999999</v>
      </c>
      <c r="I4364" s="73">
        <v>45680</v>
      </c>
      <c r="J4364" s="73">
        <v>46773</v>
      </c>
      <c r="K4364" s="69">
        <v>2.96</v>
      </c>
      <c r="L4364" s="68" t="s">
        <v>5494</v>
      </c>
      <c r="M4364" s="71">
        <v>7.7999999999999996E-3</v>
      </c>
      <c r="N4364" t="str">
        <f>_xll.IMDP("BND",D4364,$N$1,A4364)</f>
        <v>회사채(일반)</v>
      </c>
      <c r="O4364">
        <f t="shared" si="68"/>
        <v>9.4957199999999992E-3</v>
      </c>
    </row>
    <row r="4365" spans="1:15" x14ac:dyDescent="0.3">
      <c r="A4365" s="73">
        <v>46311</v>
      </c>
      <c r="B4365" s="67" t="s">
        <v>2090</v>
      </c>
      <c r="C4365" s="68" t="s">
        <v>8258</v>
      </c>
      <c r="D4365" s="68" t="s">
        <v>9315</v>
      </c>
      <c r="E4365" s="67" t="s">
        <v>9316</v>
      </c>
      <c r="F4365" s="69">
        <v>4.1479999999999997</v>
      </c>
      <c r="G4365" s="70">
        <v>1.2259</v>
      </c>
      <c r="H4365" s="70">
        <v>1.8318000000000001</v>
      </c>
      <c r="I4365" s="73">
        <v>46051</v>
      </c>
      <c r="J4365" s="73">
        <v>46777</v>
      </c>
      <c r="K4365" s="69">
        <v>3.24</v>
      </c>
      <c r="L4365" s="68" t="s">
        <v>5494</v>
      </c>
      <c r="M4365" s="71">
        <v>2.3E-3</v>
      </c>
      <c r="N4365" t="str">
        <f>_xll.IMDP("BND",D4365,$N$1,A4365)</f>
        <v>회사채(일반)</v>
      </c>
      <c r="O4365">
        <f t="shared" si="68"/>
        <v>2.81957E-3</v>
      </c>
    </row>
    <row r="4366" spans="1:15" x14ac:dyDescent="0.3">
      <c r="A4366" s="73">
        <v>46311</v>
      </c>
      <c r="B4366" s="67" t="s">
        <v>2090</v>
      </c>
      <c r="C4366" s="68" t="s">
        <v>8258</v>
      </c>
      <c r="D4366" s="68" t="s">
        <v>9317</v>
      </c>
      <c r="E4366" s="67" t="s">
        <v>9318</v>
      </c>
      <c r="F4366" s="69">
        <v>4.24</v>
      </c>
      <c r="G4366" s="70">
        <v>1.6944999999999999</v>
      </c>
      <c r="H4366" s="70">
        <v>3.3386</v>
      </c>
      <c r="I4366" s="73">
        <v>44397</v>
      </c>
      <c r="J4366" s="73">
        <v>46954</v>
      </c>
      <c r="K4366" s="69">
        <v>2.2799999999999998</v>
      </c>
      <c r="L4366" s="68" t="s">
        <v>5494</v>
      </c>
      <c r="M4366" s="71">
        <v>3.2000000000000002E-3</v>
      </c>
      <c r="N4366" t="str">
        <f>_xll.IMDP("BND",D4366,$N$1,A4366)</f>
        <v>회사채(일반)</v>
      </c>
      <c r="O4366">
        <f t="shared" si="68"/>
        <v>5.4224E-3</v>
      </c>
    </row>
    <row r="4367" spans="1:15" x14ac:dyDescent="0.3">
      <c r="A4367" s="73">
        <v>46311</v>
      </c>
      <c r="B4367" s="67" t="s">
        <v>2090</v>
      </c>
      <c r="C4367" s="68" t="s">
        <v>8258</v>
      </c>
      <c r="D4367" s="68" t="s">
        <v>702</v>
      </c>
      <c r="E4367" s="67" t="s">
        <v>704</v>
      </c>
      <c r="F4367" s="69">
        <v>4.3650000000000002</v>
      </c>
      <c r="G4367" s="70">
        <v>3.0548000000000002</v>
      </c>
      <c r="H4367" s="70">
        <v>10.443</v>
      </c>
      <c r="I4367" s="73">
        <v>45680</v>
      </c>
      <c r="J4367" s="73">
        <v>47506</v>
      </c>
      <c r="K4367" s="69">
        <v>3.07</v>
      </c>
      <c r="L4367" s="68" t="s">
        <v>5494</v>
      </c>
      <c r="M4367" s="71">
        <v>3.0999999999999999E-3</v>
      </c>
      <c r="N4367" t="str">
        <f>_xll.IMDP("BND",D4367,$N$1,A4367)</f>
        <v>회사채(일반)</v>
      </c>
      <c r="O4367">
        <f t="shared" si="68"/>
        <v>9.46988E-3</v>
      </c>
    </row>
    <row r="4368" spans="1:15" x14ac:dyDescent="0.3">
      <c r="A4368" s="73">
        <v>46311</v>
      </c>
      <c r="B4368" s="67" t="s">
        <v>2090</v>
      </c>
      <c r="C4368" s="68" t="s">
        <v>8258</v>
      </c>
      <c r="D4368" s="68" t="s">
        <v>9319</v>
      </c>
      <c r="E4368" s="67" t="s">
        <v>9320</v>
      </c>
      <c r="F4368" s="69">
        <v>4.3209999999999997</v>
      </c>
      <c r="G4368" s="70">
        <v>2.1587000000000001</v>
      </c>
      <c r="H4368" s="70">
        <v>5.3338000000000001</v>
      </c>
      <c r="I4368" s="73">
        <v>46051</v>
      </c>
      <c r="J4368" s="73">
        <v>47147</v>
      </c>
      <c r="K4368" s="69">
        <v>3.45</v>
      </c>
      <c r="L4368" s="68" t="s">
        <v>5494</v>
      </c>
      <c r="M4368" s="71">
        <v>1.24E-2</v>
      </c>
      <c r="N4368" t="str">
        <f>_xll.IMDP("BND",D4368,$N$1,A4368)</f>
        <v>회사채(일반)</v>
      </c>
      <c r="O4368">
        <f t="shared" si="68"/>
        <v>2.6767880000000001E-2</v>
      </c>
    </row>
    <row r="4369" spans="1:15" x14ac:dyDescent="0.3">
      <c r="A4369" s="73">
        <v>46311</v>
      </c>
      <c r="B4369" s="67" t="s">
        <v>2090</v>
      </c>
      <c r="C4369" s="68" t="s">
        <v>8258</v>
      </c>
      <c r="D4369" s="68" t="s">
        <v>9321</v>
      </c>
      <c r="E4369" s="67" t="s">
        <v>9322</v>
      </c>
      <c r="F4369" s="69">
        <v>3.843</v>
      </c>
      <c r="G4369" s="70">
        <v>0.37709999999999999</v>
      </c>
      <c r="H4369" s="70">
        <v>0.2359</v>
      </c>
      <c r="I4369" s="73">
        <v>43896</v>
      </c>
      <c r="J4369" s="73">
        <v>46452</v>
      </c>
      <c r="K4369" s="69">
        <v>1.82</v>
      </c>
      <c r="L4369" s="68" t="s">
        <v>5494</v>
      </c>
      <c r="M4369" s="71">
        <v>2.8E-3</v>
      </c>
      <c r="N4369" t="str">
        <f>_xll.IMDP("BND",D4369,$N$1,A4369)</f>
        <v>회사채(일반)</v>
      </c>
      <c r="O4369">
        <f t="shared" si="68"/>
        <v>1.0558799999999999E-3</v>
      </c>
    </row>
    <row r="4370" spans="1:15" x14ac:dyDescent="0.3">
      <c r="A4370" s="73">
        <v>46311</v>
      </c>
      <c r="B4370" s="67" t="s">
        <v>2090</v>
      </c>
      <c r="C4370" s="68" t="s">
        <v>8258</v>
      </c>
      <c r="D4370" s="68" t="s">
        <v>9323</v>
      </c>
      <c r="E4370" s="67" t="s">
        <v>9324</v>
      </c>
      <c r="F4370" s="69">
        <v>4.0890000000000004</v>
      </c>
      <c r="G4370" s="70">
        <v>0.65720000000000001</v>
      </c>
      <c r="H4370" s="70">
        <v>0.59599999999999997</v>
      </c>
      <c r="I4370" s="73">
        <v>44001</v>
      </c>
      <c r="J4370" s="73">
        <v>46557</v>
      </c>
      <c r="K4370" s="69">
        <v>1.96</v>
      </c>
      <c r="L4370" s="68" t="s">
        <v>5494</v>
      </c>
      <c r="M4370" s="71">
        <v>4.1000000000000003E-3</v>
      </c>
      <c r="N4370" t="str">
        <f>_xll.IMDP("BND",D4370,$N$1,A4370)</f>
        <v>회사채(일반)</v>
      </c>
      <c r="O4370">
        <f t="shared" si="68"/>
        <v>2.6945200000000002E-3</v>
      </c>
    </row>
    <row r="4371" spans="1:15" x14ac:dyDescent="0.3">
      <c r="A4371" s="73">
        <v>46311</v>
      </c>
      <c r="B4371" s="67" t="s">
        <v>2090</v>
      </c>
      <c r="C4371" s="68" t="s">
        <v>8258</v>
      </c>
      <c r="D4371" s="68" t="s">
        <v>9325</v>
      </c>
      <c r="E4371" s="67" t="s">
        <v>9326</v>
      </c>
      <c r="F4371" s="69">
        <v>4.1559999999999997</v>
      </c>
      <c r="G4371" s="70">
        <v>1.3428</v>
      </c>
      <c r="H4371" s="70">
        <v>2.1526999999999998</v>
      </c>
      <c r="I4371" s="73">
        <v>44259</v>
      </c>
      <c r="J4371" s="73">
        <v>46816</v>
      </c>
      <c r="K4371" s="69">
        <v>2.08</v>
      </c>
      <c r="L4371" s="68" t="s">
        <v>5494</v>
      </c>
      <c r="M4371" s="71">
        <v>4.4999999999999997E-3</v>
      </c>
      <c r="N4371" t="str">
        <f>_xll.IMDP("BND",D4371,$N$1,A4371)</f>
        <v>회사채(일반)</v>
      </c>
      <c r="O4371">
        <f t="shared" si="68"/>
        <v>6.0425999999999995E-3</v>
      </c>
    </row>
    <row r="4372" spans="1:15" x14ac:dyDescent="0.3">
      <c r="A4372" s="73">
        <v>46311</v>
      </c>
      <c r="B4372" s="67" t="s">
        <v>2090</v>
      </c>
      <c r="C4372" s="68" t="s">
        <v>8258</v>
      </c>
      <c r="D4372" s="68" t="s">
        <v>1473</v>
      </c>
      <c r="E4372" s="67" t="s">
        <v>1475</v>
      </c>
      <c r="F4372" s="69">
        <v>4.3739999999999997</v>
      </c>
      <c r="G4372" s="70">
        <v>3.8961999999999999</v>
      </c>
      <c r="H4372" s="70">
        <v>17.012699999999999</v>
      </c>
      <c r="I4372" s="73">
        <v>46051</v>
      </c>
      <c r="J4372" s="73">
        <v>47877</v>
      </c>
      <c r="K4372" s="69">
        <v>3.68</v>
      </c>
      <c r="L4372" s="68" t="s">
        <v>5494</v>
      </c>
      <c r="M4372" s="71">
        <v>2.3E-3</v>
      </c>
      <c r="N4372" t="str">
        <f>_xll.IMDP("BND",D4372,$N$1,A4372)</f>
        <v>회사채(일반)</v>
      </c>
      <c r="O4372">
        <f t="shared" si="68"/>
        <v>8.9612600000000004E-3</v>
      </c>
    </row>
    <row r="4373" spans="1:15" x14ac:dyDescent="0.3">
      <c r="A4373" s="73">
        <v>46311</v>
      </c>
      <c r="B4373" s="67" t="s">
        <v>2090</v>
      </c>
      <c r="C4373" s="68" t="s">
        <v>8258</v>
      </c>
      <c r="D4373" s="68" t="s">
        <v>9327</v>
      </c>
      <c r="E4373" s="67" t="s">
        <v>9328</v>
      </c>
      <c r="F4373" s="69">
        <v>4.5940000000000003</v>
      </c>
      <c r="G4373" s="70">
        <v>1.4442999999999999</v>
      </c>
      <c r="H4373" s="70">
        <v>2.4963000000000002</v>
      </c>
      <c r="I4373" s="73">
        <v>46136</v>
      </c>
      <c r="J4373" s="73">
        <v>46867</v>
      </c>
      <c r="K4373" s="69">
        <v>4.1100000000000003</v>
      </c>
      <c r="L4373" s="68" t="s">
        <v>5494</v>
      </c>
      <c r="M4373" s="71">
        <v>4.5999999999999999E-3</v>
      </c>
      <c r="N4373" t="str">
        <f>_xll.IMDP("BND",D4373,$N$1,A4373)</f>
        <v>회사채(일반)</v>
      </c>
      <c r="O4373">
        <f t="shared" si="68"/>
        <v>6.6437799999999993E-3</v>
      </c>
    </row>
    <row r="4374" spans="1:15" x14ac:dyDescent="0.3">
      <c r="A4374" s="73">
        <v>46311</v>
      </c>
      <c r="B4374" s="67" t="s">
        <v>2090</v>
      </c>
      <c r="C4374" s="68" t="s">
        <v>8258</v>
      </c>
      <c r="D4374" s="68" t="s">
        <v>9329</v>
      </c>
      <c r="E4374" s="67" t="s">
        <v>9330</v>
      </c>
      <c r="F4374" s="69">
        <v>4.5629999999999997</v>
      </c>
      <c r="G4374" s="70">
        <v>0.97170000000000001</v>
      </c>
      <c r="H4374" s="70">
        <v>1.2116</v>
      </c>
      <c r="I4374" s="73">
        <v>44861</v>
      </c>
      <c r="J4374" s="73">
        <v>46687</v>
      </c>
      <c r="K4374" s="69">
        <v>6.53</v>
      </c>
      <c r="L4374" s="68" t="s">
        <v>5494</v>
      </c>
      <c r="M4374" s="71">
        <v>2.3999999999999998E-3</v>
      </c>
      <c r="N4374" t="str">
        <f>_xll.IMDP("BND",D4374,$N$1,A4374)</f>
        <v>회사채(일반)</v>
      </c>
      <c r="O4374">
        <f t="shared" si="68"/>
        <v>2.3320799999999998E-3</v>
      </c>
    </row>
    <row r="4375" spans="1:15" x14ac:dyDescent="0.3">
      <c r="A4375" s="73">
        <v>46311</v>
      </c>
      <c r="B4375" s="67" t="s">
        <v>2090</v>
      </c>
      <c r="C4375" s="68" t="s">
        <v>8258</v>
      </c>
      <c r="D4375" s="68" t="s">
        <v>9331</v>
      </c>
      <c r="E4375" s="67" t="s">
        <v>9332</v>
      </c>
      <c r="F4375" s="69">
        <v>4.5970000000000004</v>
      </c>
      <c r="G4375" s="70">
        <v>1.4355</v>
      </c>
      <c r="H4375" s="70">
        <v>2.4798</v>
      </c>
      <c r="I4375" s="73">
        <v>45041</v>
      </c>
      <c r="J4375" s="73">
        <v>46868</v>
      </c>
      <c r="K4375" s="69">
        <v>5.0999999999999996</v>
      </c>
      <c r="L4375" s="68" t="s">
        <v>5494</v>
      </c>
      <c r="M4375" s="71">
        <v>5.0000000000000001E-3</v>
      </c>
      <c r="N4375" t="str">
        <f>_xll.IMDP("BND",D4375,$N$1,A4375)</f>
        <v>회사채(일반)</v>
      </c>
      <c r="O4375">
        <f t="shared" si="68"/>
        <v>7.1774999999999999E-3</v>
      </c>
    </row>
    <row r="4376" spans="1:15" x14ac:dyDescent="0.3">
      <c r="A4376" s="73">
        <v>46311</v>
      </c>
      <c r="B4376" s="67" t="s">
        <v>2090</v>
      </c>
      <c r="C4376" s="68" t="s">
        <v>8258</v>
      </c>
      <c r="D4376" s="68" t="s">
        <v>863</v>
      </c>
      <c r="E4376" s="67" t="s">
        <v>865</v>
      </c>
      <c r="F4376" s="69">
        <v>3.9990000000000001</v>
      </c>
      <c r="G4376" s="70">
        <v>0.29239999999999999</v>
      </c>
      <c r="H4376" s="70">
        <v>0.15859999999999999</v>
      </c>
      <c r="I4376" s="73">
        <v>45329</v>
      </c>
      <c r="J4376" s="73">
        <v>46423</v>
      </c>
      <c r="K4376" s="69">
        <v>4.7699999999999996</v>
      </c>
      <c r="L4376" s="68" t="s">
        <v>5494</v>
      </c>
      <c r="M4376" s="71">
        <v>1.3100000000000001E-2</v>
      </c>
      <c r="N4376" t="str">
        <f>_xll.IMDP("BND",D4376,$N$1,A4376)</f>
        <v>회사채(일반)</v>
      </c>
      <c r="O4376">
        <f t="shared" si="68"/>
        <v>3.8304400000000001E-3</v>
      </c>
    </row>
    <row r="4377" spans="1:15" x14ac:dyDescent="0.3">
      <c r="A4377" s="73">
        <v>46311</v>
      </c>
      <c r="B4377" s="67" t="s">
        <v>2090</v>
      </c>
      <c r="C4377" s="68" t="s">
        <v>8258</v>
      </c>
      <c r="D4377" s="68" t="s">
        <v>9333</v>
      </c>
      <c r="E4377" s="67" t="s">
        <v>9334</v>
      </c>
      <c r="F4377" s="69">
        <v>4.8170000000000002</v>
      </c>
      <c r="G4377" s="70">
        <v>2.3420999999999998</v>
      </c>
      <c r="H4377" s="70">
        <v>6.2911000000000001</v>
      </c>
      <c r="I4377" s="73">
        <v>46136</v>
      </c>
      <c r="J4377" s="73">
        <v>47232</v>
      </c>
      <c r="K4377" s="69">
        <v>4.32</v>
      </c>
      <c r="L4377" s="68" t="s">
        <v>5494</v>
      </c>
      <c r="M4377" s="71">
        <v>5.5999999999999999E-3</v>
      </c>
      <c r="N4377" t="str">
        <f>_xll.IMDP("BND",D4377,$N$1,A4377)</f>
        <v>회사채(일반)</v>
      </c>
      <c r="O4377">
        <f t="shared" si="68"/>
        <v>1.3115759999999999E-2</v>
      </c>
    </row>
    <row r="4378" spans="1:15" x14ac:dyDescent="0.3">
      <c r="A4378" s="73">
        <v>46311</v>
      </c>
      <c r="B4378" s="67" t="s">
        <v>2090</v>
      </c>
      <c r="C4378" s="68" t="s">
        <v>8258</v>
      </c>
      <c r="D4378" s="68" t="s">
        <v>919</v>
      </c>
      <c r="E4378" s="67" t="s">
        <v>921</v>
      </c>
      <c r="F4378" s="69">
        <v>4.5540000000000003</v>
      </c>
      <c r="G4378" s="70">
        <v>0.87050000000000005</v>
      </c>
      <c r="H4378" s="70">
        <v>0.97840000000000005</v>
      </c>
      <c r="I4378" s="73">
        <v>44083</v>
      </c>
      <c r="J4378" s="73">
        <v>46639</v>
      </c>
      <c r="K4378" s="69">
        <v>2.58</v>
      </c>
      <c r="L4378" s="68" t="s">
        <v>5494</v>
      </c>
      <c r="M4378" s="71">
        <v>3.7000000000000002E-3</v>
      </c>
      <c r="N4378" t="str">
        <f>_xll.IMDP("BND",D4378,$N$1,A4378)</f>
        <v>회사채(일반)</v>
      </c>
      <c r="O4378">
        <f t="shared" si="68"/>
        <v>3.2208500000000004E-3</v>
      </c>
    </row>
    <row r="4379" spans="1:15" x14ac:dyDescent="0.3">
      <c r="A4379" s="73">
        <v>46311</v>
      </c>
      <c r="B4379" s="67" t="s">
        <v>2090</v>
      </c>
      <c r="C4379" s="68" t="s">
        <v>8258</v>
      </c>
      <c r="D4379" s="68" t="s">
        <v>9335</v>
      </c>
      <c r="E4379" s="67" t="s">
        <v>9336</v>
      </c>
      <c r="F4379" s="69">
        <v>4.7309999999999999</v>
      </c>
      <c r="G4379" s="70">
        <v>1.8255999999999999</v>
      </c>
      <c r="H4379" s="70">
        <v>3.8380000000000001</v>
      </c>
      <c r="I4379" s="73">
        <v>44449</v>
      </c>
      <c r="J4379" s="73">
        <v>47006</v>
      </c>
      <c r="K4379" s="69">
        <v>2.59</v>
      </c>
      <c r="L4379" s="68" t="s">
        <v>5494</v>
      </c>
      <c r="M4379" s="71">
        <v>4.0000000000000001E-3</v>
      </c>
      <c r="N4379" t="str">
        <f>_xll.IMDP("BND",D4379,$N$1,A4379)</f>
        <v>회사채(일반)</v>
      </c>
      <c r="O4379">
        <f t="shared" si="68"/>
        <v>7.3023999999999997E-3</v>
      </c>
    </row>
    <row r="4380" spans="1:15" x14ac:dyDescent="0.3">
      <c r="A4380" s="73">
        <v>46311</v>
      </c>
      <c r="B4380" s="67" t="s">
        <v>2090</v>
      </c>
      <c r="C4380" s="68" t="s">
        <v>8258</v>
      </c>
      <c r="D4380" s="68" t="s">
        <v>9337</v>
      </c>
      <c r="E4380" s="67" t="s">
        <v>9338</v>
      </c>
      <c r="F4380" s="69">
        <v>4.7720000000000002</v>
      </c>
      <c r="G4380" s="70">
        <v>2.0085000000000002</v>
      </c>
      <c r="H4380" s="70">
        <v>4.6310000000000002</v>
      </c>
      <c r="I4380" s="73">
        <v>43432</v>
      </c>
      <c r="J4380" s="73">
        <v>47085</v>
      </c>
      <c r="K4380" s="69">
        <v>3.42</v>
      </c>
      <c r="L4380" s="68" t="s">
        <v>5494</v>
      </c>
      <c r="M4380" s="71">
        <v>2.3E-3</v>
      </c>
      <c r="N4380" t="str">
        <f>_xll.IMDP("BND",D4380,$N$1,A4380)</f>
        <v>회사채(일반)</v>
      </c>
      <c r="O4380">
        <f t="shared" si="68"/>
        <v>4.61955E-3</v>
      </c>
    </row>
    <row r="4381" spans="1:15" x14ac:dyDescent="0.3">
      <c r="A4381" s="73">
        <v>46311</v>
      </c>
      <c r="B4381" s="67" t="s">
        <v>2090</v>
      </c>
      <c r="C4381" s="68" t="s">
        <v>2608</v>
      </c>
      <c r="D4381" s="68" t="s">
        <v>9339</v>
      </c>
      <c r="E4381" s="67" t="s">
        <v>9340</v>
      </c>
      <c r="F4381" s="69">
        <v>3.8170000000000002</v>
      </c>
      <c r="G4381" s="70">
        <v>0.38229999999999997</v>
      </c>
      <c r="H4381" s="70">
        <v>0.24099999999999999</v>
      </c>
      <c r="I4381" s="73">
        <v>45667</v>
      </c>
      <c r="J4381" s="73">
        <v>46456</v>
      </c>
      <c r="K4381" s="69">
        <v>3.04</v>
      </c>
      <c r="L4381" s="68" t="s">
        <v>5494</v>
      </c>
      <c r="M4381" s="71">
        <v>2.3E-3</v>
      </c>
      <c r="N4381" t="str">
        <f>_xll.IMDP("BND",D4381,$N$1,A4381)</f>
        <v>기타금융채</v>
      </c>
      <c r="O4381">
        <f t="shared" si="68"/>
        <v>8.7928999999999991E-4</v>
      </c>
    </row>
    <row r="4382" spans="1:15" x14ac:dyDescent="0.3">
      <c r="A4382" s="73">
        <v>46311</v>
      </c>
      <c r="B4382" s="67" t="s">
        <v>2090</v>
      </c>
      <c r="C4382" s="68" t="s">
        <v>2608</v>
      </c>
      <c r="D4382" s="68" t="s">
        <v>9341</v>
      </c>
      <c r="E4382" s="67" t="s">
        <v>9342</v>
      </c>
      <c r="F4382" s="69">
        <v>3.5720000000000001</v>
      </c>
      <c r="G4382" s="70">
        <v>0.26950000000000002</v>
      </c>
      <c r="H4382" s="70">
        <v>0.1396</v>
      </c>
      <c r="I4382" s="73">
        <v>45715</v>
      </c>
      <c r="J4382" s="73">
        <v>46414</v>
      </c>
      <c r="K4382" s="69">
        <v>2.88</v>
      </c>
      <c r="L4382" s="68" t="s">
        <v>5494</v>
      </c>
      <c r="M4382" s="71">
        <v>2.3E-3</v>
      </c>
      <c r="N4382" t="str">
        <f>_xll.IMDP("BND",D4382,$N$1,A4382)</f>
        <v>기타금융채</v>
      </c>
      <c r="O4382">
        <f t="shared" si="68"/>
        <v>6.1985000000000002E-4</v>
      </c>
    </row>
    <row r="4383" spans="1:15" x14ac:dyDescent="0.3">
      <c r="A4383" s="73">
        <v>46311</v>
      </c>
      <c r="B4383" s="67" t="s">
        <v>2090</v>
      </c>
      <c r="C4383" s="68" t="s">
        <v>2608</v>
      </c>
      <c r="D4383" s="68" t="s">
        <v>9343</v>
      </c>
      <c r="E4383" s="67" t="s">
        <v>9344</v>
      </c>
      <c r="F4383" s="69">
        <v>3.7909999999999999</v>
      </c>
      <c r="G4383" s="70">
        <v>0.36620000000000003</v>
      </c>
      <c r="H4383" s="70">
        <v>0.22500000000000001</v>
      </c>
      <c r="I4383" s="73">
        <v>45751</v>
      </c>
      <c r="J4383" s="73">
        <v>46450</v>
      </c>
      <c r="K4383" s="69">
        <v>2.93</v>
      </c>
      <c r="L4383" s="68" t="s">
        <v>5494</v>
      </c>
      <c r="M4383" s="71">
        <v>2.8E-3</v>
      </c>
      <c r="N4383" t="str">
        <f>_xll.IMDP("BND",D4383,$N$1,A4383)</f>
        <v>기타금융채</v>
      </c>
      <c r="O4383">
        <f t="shared" si="68"/>
        <v>1.0253600000000001E-3</v>
      </c>
    </row>
    <row r="4384" spans="1:15" x14ac:dyDescent="0.3">
      <c r="A4384" s="73">
        <v>46311</v>
      </c>
      <c r="B4384" s="67" t="s">
        <v>2090</v>
      </c>
      <c r="C4384" s="68" t="s">
        <v>2608</v>
      </c>
      <c r="D4384" s="68" t="s">
        <v>9345</v>
      </c>
      <c r="E4384" s="67" t="s">
        <v>9346</v>
      </c>
      <c r="F4384" s="69">
        <v>3.734</v>
      </c>
      <c r="G4384" s="70">
        <v>0.33760000000000001</v>
      </c>
      <c r="H4384" s="70">
        <v>0.19800000000000001</v>
      </c>
      <c r="I4384" s="73">
        <v>45799</v>
      </c>
      <c r="J4384" s="73">
        <v>46440</v>
      </c>
      <c r="K4384" s="69">
        <v>2.67</v>
      </c>
      <c r="L4384" s="68" t="s">
        <v>5494</v>
      </c>
      <c r="M4384" s="71">
        <v>2.3E-3</v>
      </c>
      <c r="N4384" t="str">
        <f>_xll.IMDP("BND",D4384,$N$1,A4384)</f>
        <v>기타금융채</v>
      </c>
      <c r="O4384">
        <f t="shared" si="68"/>
        <v>7.7647999999999997E-4</v>
      </c>
    </row>
    <row r="4385" spans="1:15" x14ac:dyDescent="0.3">
      <c r="A4385" s="73">
        <v>46311</v>
      </c>
      <c r="B4385" s="67" t="s">
        <v>2090</v>
      </c>
      <c r="C4385" s="68" t="s">
        <v>2608</v>
      </c>
      <c r="D4385" s="68" t="s">
        <v>9347</v>
      </c>
      <c r="E4385" s="67" t="s">
        <v>9348</v>
      </c>
      <c r="F4385" s="69">
        <v>4.1429999999999998</v>
      </c>
      <c r="G4385" s="70">
        <v>0.72929999999999995</v>
      </c>
      <c r="H4385" s="70">
        <v>0.71440000000000003</v>
      </c>
      <c r="I4385" s="73">
        <v>45854</v>
      </c>
      <c r="J4385" s="73">
        <v>46584</v>
      </c>
      <c r="K4385" s="69">
        <v>2.67</v>
      </c>
      <c r="L4385" s="68" t="s">
        <v>5494</v>
      </c>
      <c r="M4385" s="71">
        <v>2.3E-3</v>
      </c>
      <c r="N4385" t="str">
        <f>_xll.IMDP("BND",D4385,$N$1,A4385)</f>
        <v>기타금융채</v>
      </c>
      <c r="O4385">
        <f t="shared" si="68"/>
        <v>1.67739E-3</v>
      </c>
    </row>
    <row r="4386" spans="1:15" x14ac:dyDescent="0.3">
      <c r="A4386" s="73">
        <v>46311</v>
      </c>
      <c r="B4386" s="67" t="s">
        <v>2090</v>
      </c>
      <c r="C4386" s="68" t="s">
        <v>2608</v>
      </c>
      <c r="D4386" s="68" t="s">
        <v>9349</v>
      </c>
      <c r="E4386" s="67" t="s">
        <v>9350</v>
      </c>
      <c r="F4386" s="69">
        <v>4.2489999999999997</v>
      </c>
      <c r="G4386" s="70">
        <v>1.345</v>
      </c>
      <c r="H4386" s="70">
        <v>2.1701000000000001</v>
      </c>
      <c r="I4386" s="73">
        <v>46093</v>
      </c>
      <c r="J4386" s="73">
        <v>46822</v>
      </c>
      <c r="K4386" s="69">
        <v>3.59</v>
      </c>
      <c r="L4386" s="68" t="s">
        <v>5494</v>
      </c>
      <c r="M4386" s="71">
        <v>2.8E-3</v>
      </c>
      <c r="N4386" t="str">
        <f>_xll.IMDP("BND",D4386,$N$1,A4386)</f>
        <v>기타금융채</v>
      </c>
      <c r="O4386">
        <f t="shared" si="68"/>
        <v>3.7659999999999998E-3</v>
      </c>
    </row>
    <row r="4387" spans="1:15" x14ac:dyDescent="0.3">
      <c r="A4387" s="73">
        <v>46311</v>
      </c>
      <c r="B4387" s="67" t="s">
        <v>2090</v>
      </c>
      <c r="C4387" s="68" t="s">
        <v>2608</v>
      </c>
      <c r="D4387" s="68" t="s">
        <v>9351</v>
      </c>
      <c r="E4387" s="67" t="s">
        <v>9352</v>
      </c>
      <c r="F4387" s="69">
        <v>4.26</v>
      </c>
      <c r="G4387" s="70">
        <v>1.4161999999999999</v>
      </c>
      <c r="H4387" s="70">
        <v>2.3873000000000002</v>
      </c>
      <c r="I4387" s="73">
        <v>46119</v>
      </c>
      <c r="J4387" s="73">
        <v>46850</v>
      </c>
      <c r="K4387" s="69">
        <v>3.93</v>
      </c>
      <c r="L4387" s="68" t="s">
        <v>5494</v>
      </c>
      <c r="M4387" s="71">
        <v>2.8E-3</v>
      </c>
      <c r="N4387" t="str">
        <f>_xll.IMDP("BND",D4387,$N$1,A4387)</f>
        <v>기타금융채</v>
      </c>
      <c r="O4387">
        <f t="shared" si="68"/>
        <v>3.9653599999999994E-3</v>
      </c>
    </row>
    <row r="4388" spans="1:15" x14ac:dyDescent="0.3">
      <c r="A4388" s="73">
        <v>46311</v>
      </c>
      <c r="B4388" s="67" t="s">
        <v>2090</v>
      </c>
      <c r="C4388" s="68" t="s">
        <v>2608</v>
      </c>
      <c r="D4388" s="68" t="s">
        <v>14290</v>
      </c>
      <c r="E4388" s="67" t="s">
        <v>14291</v>
      </c>
      <c r="F4388" s="69">
        <v>4.1369999999999996</v>
      </c>
      <c r="G4388" s="70">
        <v>0.72150000000000003</v>
      </c>
      <c r="H4388" s="70">
        <v>0.70209999999999995</v>
      </c>
      <c r="I4388" s="73">
        <v>46217</v>
      </c>
      <c r="J4388" s="73">
        <v>46582</v>
      </c>
      <c r="K4388" s="69">
        <v>4.0199999999999996</v>
      </c>
      <c r="L4388" s="68" t="s">
        <v>5494</v>
      </c>
      <c r="M4388" s="71">
        <v>2.8E-3</v>
      </c>
      <c r="N4388" t="str">
        <f>_xll.IMDP("BND",D4388,$N$1,A4388)</f>
        <v>기타금융채</v>
      </c>
      <c r="O4388">
        <f t="shared" si="68"/>
        <v>2.0202000000000002E-3</v>
      </c>
    </row>
    <row r="4389" spans="1:15" x14ac:dyDescent="0.3">
      <c r="A4389" s="73">
        <v>46311</v>
      </c>
      <c r="B4389" s="67" t="s">
        <v>2090</v>
      </c>
      <c r="C4389" s="68" t="s">
        <v>2608</v>
      </c>
      <c r="D4389" s="68" t="s">
        <v>9353</v>
      </c>
      <c r="E4389" s="67" t="s">
        <v>9354</v>
      </c>
      <c r="F4389" s="69">
        <v>3.948</v>
      </c>
      <c r="G4389" s="70">
        <v>0.50849999999999995</v>
      </c>
      <c r="H4389" s="70">
        <v>0.38579999999999998</v>
      </c>
      <c r="I4389" s="73">
        <v>45715</v>
      </c>
      <c r="J4389" s="73">
        <v>46504</v>
      </c>
      <c r="K4389" s="69">
        <v>2.9</v>
      </c>
      <c r="L4389" s="68" t="s">
        <v>5494</v>
      </c>
      <c r="M4389" s="71">
        <v>2.3E-3</v>
      </c>
      <c r="N4389" t="str">
        <f>_xll.IMDP("BND",D4389,$N$1,A4389)</f>
        <v>기타금융채</v>
      </c>
      <c r="O4389">
        <f t="shared" si="68"/>
        <v>1.1695499999999999E-3</v>
      </c>
    </row>
    <row r="4390" spans="1:15" x14ac:dyDescent="0.3">
      <c r="A4390" s="73">
        <v>46311</v>
      </c>
      <c r="B4390" s="67" t="s">
        <v>2090</v>
      </c>
      <c r="C4390" s="68" t="s">
        <v>2608</v>
      </c>
      <c r="D4390" s="68" t="s">
        <v>9355</v>
      </c>
      <c r="E4390" s="67" t="s">
        <v>9356</v>
      </c>
      <c r="F4390" s="69">
        <v>4.2629999999999999</v>
      </c>
      <c r="G4390" s="70">
        <v>1.4709000000000001</v>
      </c>
      <c r="H4390" s="70">
        <v>2.5573000000000001</v>
      </c>
      <c r="I4390" s="73">
        <v>45741</v>
      </c>
      <c r="J4390" s="73">
        <v>46868</v>
      </c>
      <c r="K4390" s="69">
        <v>3.07</v>
      </c>
      <c r="L4390" s="68" t="s">
        <v>5494</v>
      </c>
      <c r="M4390" s="71">
        <v>2.3E-3</v>
      </c>
      <c r="N4390" t="str">
        <f>_xll.IMDP("BND",D4390,$N$1,A4390)</f>
        <v>기타금융채</v>
      </c>
      <c r="O4390">
        <f t="shared" si="68"/>
        <v>3.3830700000000002E-3</v>
      </c>
    </row>
    <row r="4391" spans="1:15" x14ac:dyDescent="0.3">
      <c r="A4391" s="73">
        <v>46311</v>
      </c>
      <c r="B4391" s="67" t="s">
        <v>2090</v>
      </c>
      <c r="C4391" s="68" t="s">
        <v>2608</v>
      </c>
      <c r="D4391" s="68" t="s">
        <v>9357</v>
      </c>
      <c r="E4391" s="67" t="s">
        <v>9358</v>
      </c>
      <c r="F4391" s="69">
        <v>4.2750000000000004</v>
      </c>
      <c r="G4391" s="70">
        <v>1.4938</v>
      </c>
      <c r="H4391" s="70">
        <v>2.63</v>
      </c>
      <c r="I4391" s="73">
        <v>45751</v>
      </c>
      <c r="J4391" s="73">
        <v>46877</v>
      </c>
      <c r="K4391" s="69">
        <v>3.01</v>
      </c>
      <c r="L4391" s="68" t="s">
        <v>5494</v>
      </c>
      <c r="M4391" s="71">
        <v>3.5999999999999999E-3</v>
      </c>
      <c r="N4391" t="str">
        <f>_xll.IMDP("BND",D4391,$N$1,A4391)</f>
        <v>기타금융채</v>
      </c>
      <c r="O4391">
        <f t="shared" si="68"/>
        <v>5.3776800000000001E-3</v>
      </c>
    </row>
    <row r="4392" spans="1:15" x14ac:dyDescent="0.3">
      <c r="A4392" s="73">
        <v>46311</v>
      </c>
      <c r="B4392" s="67" t="s">
        <v>2090</v>
      </c>
      <c r="C4392" s="68" t="s">
        <v>2608</v>
      </c>
      <c r="D4392" s="68" t="s">
        <v>9359</v>
      </c>
      <c r="E4392" s="67" t="s">
        <v>9360</v>
      </c>
      <c r="F4392" s="69">
        <v>4.032</v>
      </c>
      <c r="G4392" s="70">
        <v>0.57279999999999998</v>
      </c>
      <c r="H4392" s="70">
        <v>0.4718</v>
      </c>
      <c r="I4392" s="73">
        <v>45799</v>
      </c>
      <c r="J4392" s="73">
        <v>46528</v>
      </c>
      <c r="K4392" s="69">
        <v>2.69</v>
      </c>
      <c r="L4392" s="68" t="s">
        <v>5494</v>
      </c>
      <c r="M4392" s="71">
        <v>2.8E-3</v>
      </c>
      <c r="N4392" t="str">
        <f>_xll.IMDP("BND",D4392,$N$1,A4392)</f>
        <v>기타금융채</v>
      </c>
      <c r="O4392">
        <f t="shared" si="68"/>
        <v>1.6038399999999998E-3</v>
      </c>
    </row>
    <row r="4393" spans="1:15" x14ac:dyDescent="0.3">
      <c r="A4393" s="73">
        <v>46311</v>
      </c>
      <c r="B4393" s="67" t="s">
        <v>2090</v>
      </c>
      <c r="C4393" s="68" t="s">
        <v>2608</v>
      </c>
      <c r="D4393" s="68" t="s">
        <v>9361</v>
      </c>
      <c r="E4393" s="67" t="s">
        <v>9362</v>
      </c>
      <c r="F4393" s="69">
        <v>4.093</v>
      </c>
      <c r="G4393" s="70">
        <v>0.64770000000000005</v>
      </c>
      <c r="H4393" s="70">
        <v>0.58189999999999997</v>
      </c>
      <c r="I4393" s="73">
        <v>45824</v>
      </c>
      <c r="J4393" s="73">
        <v>46554</v>
      </c>
      <c r="K4393" s="69">
        <v>2.67</v>
      </c>
      <c r="L4393" s="68" t="s">
        <v>5494</v>
      </c>
      <c r="M4393" s="71">
        <v>2.8E-3</v>
      </c>
      <c r="N4393" t="str">
        <f>_xll.IMDP("BND",D4393,$N$1,A4393)</f>
        <v>기타금융채</v>
      </c>
      <c r="O4393">
        <f t="shared" si="68"/>
        <v>1.8135600000000001E-3</v>
      </c>
    </row>
    <row r="4394" spans="1:15" x14ac:dyDescent="0.3">
      <c r="A4394" s="73">
        <v>46311</v>
      </c>
      <c r="B4394" s="67" t="s">
        <v>2090</v>
      </c>
      <c r="C4394" s="68" t="s">
        <v>2608</v>
      </c>
      <c r="D4394" s="68" t="s">
        <v>9363</v>
      </c>
      <c r="E4394" s="67" t="s">
        <v>9364</v>
      </c>
      <c r="F4394" s="69">
        <v>4.3650000000000002</v>
      </c>
      <c r="G4394" s="70">
        <v>1.7367999999999999</v>
      </c>
      <c r="H4394" s="70">
        <v>3.5034000000000001</v>
      </c>
      <c r="I4394" s="73">
        <v>45877</v>
      </c>
      <c r="J4394" s="73">
        <v>46973</v>
      </c>
      <c r="K4394" s="69">
        <v>2.78</v>
      </c>
      <c r="L4394" s="68" t="s">
        <v>5494</v>
      </c>
      <c r="M4394" s="71">
        <v>2.3E-3</v>
      </c>
      <c r="N4394" t="str">
        <f>_xll.IMDP("BND",D4394,$N$1,A4394)</f>
        <v>기타금융채</v>
      </c>
      <c r="O4394">
        <f t="shared" si="68"/>
        <v>3.9946399999999998E-3</v>
      </c>
    </row>
    <row r="4395" spans="1:15" x14ac:dyDescent="0.3">
      <c r="A4395" s="73">
        <v>46311</v>
      </c>
      <c r="B4395" s="67" t="s">
        <v>2090</v>
      </c>
      <c r="C4395" s="68" t="s">
        <v>2608</v>
      </c>
      <c r="D4395" s="68" t="s">
        <v>9365</v>
      </c>
      <c r="E4395" s="67" t="s">
        <v>9366</v>
      </c>
      <c r="F4395" s="69">
        <v>4.4180000000000001</v>
      </c>
      <c r="G4395" s="70">
        <v>1.911</v>
      </c>
      <c r="H4395" s="70">
        <v>4.2378999999999998</v>
      </c>
      <c r="I4395" s="73">
        <v>45947</v>
      </c>
      <c r="J4395" s="73">
        <v>47043</v>
      </c>
      <c r="K4395" s="69">
        <v>2.78</v>
      </c>
      <c r="L4395" s="68" t="s">
        <v>5494</v>
      </c>
      <c r="M4395" s="71">
        <v>2.7000000000000001E-3</v>
      </c>
      <c r="N4395" t="str">
        <f>_xll.IMDP("BND",D4395,$N$1,A4395)</f>
        <v>기타금융채</v>
      </c>
      <c r="O4395">
        <f t="shared" si="68"/>
        <v>5.1597000000000006E-3</v>
      </c>
    </row>
    <row r="4396" spans="1:15" x14ac:dyDescent="0.3">
      <c r="A4396" s="73">
        <v>46311</v>
      </c>
      <c r="B4396" s="67" t="s">
        <v>2090</v>
      </c>
      <c r="C4396" s="68" t="s">
        <v>2608</v>
      </c>
      <c r="D4396" s="68" t="s">
        <v>14756</v>
      </c>
      <c r="E4396" s="67" t="s">
        <v>14757</v>
      </c>
      <c r="F4396" s="69">
        <v>4.444</v>
      </c>
      <c r="G4396" s="70">
        <v>2.6034000000000002</v>
      </c>
      <c r="H4396" s="70">
        <v>7.7140000000000004</v>
      </c>
      <c r="I4396" s="73">
        <v>46241</v>
      </c>
      <c r="J4396" s="73">
        <v>47337</v>
      </c>
      <c r="K4396" s="69">
        <v>4.29</v>
      </c>
      <c r="L4396" s="68" t="s">
        <v>5494</v>
      </c>
      <c r="M4396" s="71">
        <v>3.7000000000000002E-3</v>
      </c>
      <c r="N4396" t="str">
        <f>_xll.IMDP("BND",D4396,$N$1,A4396)</f>
        <v>기타금융채</v>
      </c>
      <c r="O4396">
        <f t="shared" si="68"/>
        <v>9.6325800000000017E-3</v>
      </c>
    </row>
    <row r="4397" spans="1:15" x14ac:dyDescent="0.3">
      <c r="A4397" s="73">
        <v>46311</v>
      </c>
      <c r="B4397" s="67" t="s">
        <v>2090</v>
      </c>
      <c r="C4397" s="68" t="s">
        <v>2608</v>
      </c>
      <c r="D4397" s="68" t="s">
        <v>15393</v>
      </c>
      <c r="E4397" s="67" t="s">
        <v>15394</v>
      </c>
      <c r="F4397" s="69">
        <v>4.3929999999999998</v>
      </c>
      <c r="G4397" s="70">
        <v>1.7967</v>
      </c>
      <c r="H4397" s="70">
        <v>3.7568000000000001</v>
      </c>
      <c r="I4397" s="73">
        <v>46275</v>
      </c>
      <c r="J4397" s="73">
        <v>47004</v>
      </c>
      <c r="K4397" s="69">
        <v>4.32</v>
      </c>
      <c r="L4397" s="68" t="s">
        <v>5494</v>
      </c>
      <c r="M4397" s="71">
        <v>2.3E-3</v>
      </c>
      <c r="N4397" t="str">
        <f>_xll.IMDP("BND",D4397,$N$1,A4397)</f>
        <v>기타금융채</v>
      </c>
      <c r="O4397">
        <f t="shared" si="68"/>
        <v>4.1324099999999996E-3</v>
      </c>
    </row>
    <row r="4398" spans="1:15" x14ac:dyDescent="0.3">
      <c r="A4398" s="73">
        <v>46311</v>
      </c>
      <c r="B4398" s="67" t="s">
        <v>2090</v>
      </c>
      <c r="C4398" s="68" t="s">
        <v>2608</v>
      </c>
      <c r="D4398" s="68" t="s">
        <v>9367</v>
      </c>
      <c r="E4398" s="67" t="s">
        <v>9368</v>
      </c>
      <c r="F4398" s="69">
        <v>4.093</v>
      </c>
      <c r="G4398" s="70">
        <v>0.64749999999999996</v>
      </c>
      <c r="H4398" s="70">
        <v>0.58109999999999995</v>
      </c>
      <c r="I4398" s="73">
        <v>45581</v>
      </c>
      <c r="J4398" s="73">
        <v>46554</v>
      </c>
      <c r="K4398" s="69">
        <v>3.37</v>
      </c>
      <c r="L4398" s="68" t="s">
        <v>5494</v>
      </c>
      <c r="M4398" s="71">
        <v>2.3E-3</v>
      </c>
      <c r="N4398" t="str">
        <f>_xll.IMDP("BND",D4398,$N$1,A4398)</f>
        <v>기타금융채</v>
      </c>
      <c r="O4398">
        <f t="shared" si="68"/>
        <v>1.4892499999999999E-3</v>
      </c>
    </row>
    <row r="4399" spans="1:15" x14ac:dyDescent="0.3">
      <c r="A4399" s="73">
        <v>46311</v>
      </c>
      <c r="B4399" s="67" t="s">
        <v>2090</v>
      </c>
      <c r="C4399" s="68" t="s">
        <v>2608</v>
      </c>
      <c r="D4399" s="68" t="s">
        <v>9369</v>
      </c>
      <c r="E4399" s="67" t="s">
        <v>9370</v>
      </c>
      <c r="F4399" s="69">
        <v>3.7549999999999999</v>
      </c>
      <c r="G4399" s="70">
        <v>0.3453</v>
      </c>
      <c r="H4399" s="70">
        <v>0.20519999999999999</v>
      </c>
      <c r="I4399" s="73">
        <v>45621</v>
      </c>
      <c r="J4399" s="73">
        <v>46443</v>
      </c>
      <c r="K4399" s="69">
        <v>3.3</v>
      </c>
      <c r="L4399" s="68" t="s">
        <v>5494</v>
      </c>
      <c r="M4399" s="71">
        <v>2.3E-3</v>
      </c>
      <c r="N4399" t="str">
        <f>_xll.IMDP("BND",D4399,$N$1,A4399)</f>
        <v>기타금융채</v>
      </c>
      <c r="O4399">
        <f t="shared" si="68"/>
        <v>7.9418999999999996E-4</v>
      </c>
    </row>
    <row r="4400" spans="1:15" x14ac:dyDescent="0.3">
      <c r="A4400" s="73">
        <v>46311</v>
      </c>
      <c r="B4400" s="67" t="s">
        <v>2090</v>
      </c>
      <c r="C4400" s="68" t="s">
        <v>2608</v>
      </c>
      <c r="D4400" s="68" t="s">
        <v>9371</v>
      </c>
      <c r="E4400" s="67" t="s">
        <v>9372</v>
      </c>
      <c r="F4400" s="69">
        <v>4.3170000000000002</v>
      </c>
      <c r="G4400" s="70">
        <v>1.619</v>
      </c>
      <c r="H4400" s="70">
        <v>3.0655999999999999</v>
      </c>
      <c r="I4400" s="73">
        <v>45799</v>
      </c>
      <c r="J4400" s="73">
        <v>46926</v>
      </c>
      <c r="K4400" s="69">
        <v>2.8</v>
      </c>
      <c r="L4400" s="68" t="s">
        <v>5494</v>
      </c>
      <c r="M4400" s="71">
        <v>3.2000000000000002E-3</v>
      </c>
      <c r="N4400" t="str">
        <f>_xll.IMDP("BND",D4400,$N$1,A4400)</f>
        <v>기타금융채</v>
      </c>
      <c r="O4400">
        <f t="shared" si="68"/>
        <v>5.1808000000000002E-3</v>
      </c>
    </row>
    <row r="4401" spans="1:15" x14ac:dyDescent="0.3">
      <c r="A4401" s="73">
        <v>46311</v>
      </c>
      <c r="B4401" s="67" t="s">
        <v>2090</v>
      </c>
      <c r="C4401" s="68" t="s">
        <v>2608</v>
      </c>
      <c r="D4401" s="68" t="s">
        <v>9373</v>
      </c>
      <c r="E4401" s="67" t="s">
        <v>9374</v>
      </c>
      <c r="F4401" s="69">
        <v>4.2530000000000001</v>
      </c>
      <c r="G4401" s="70">
        <v>1.3688</v>
      </c>
      <c r="H4401" s="70">
        <v>2.2349999999999999</v>
      </c>
      <c r="I4401" s="73">
        <v>45824</v>
      </c>
      <c r="J4401" s="73">
        <v>46828</v>
      </c>
      <c r="K4401" s="69">
        <v>2.78</v>
      </c>
      <c r="L4401" s="68" t="s">
        <v>5494</v>
      </c>
      <c r="M4401" s="71">
        <v>2.3E-3</v>
      </c>
      <c r="N4401" t="str">
        <f>_xll.IMDP("BND",D4401,$N$1,A4401)</f>
        <v>기타금융채</v>
      </c>
      <c r="O4401">
        <f t="shared" si="68"/>
        <v>3.1482400000000001E-3</v>
      </c>
    </row>
    <row r="4402" spans="1:15" x14ac:dyDescent="0.3">
      <c r="A4402" s="73">
        <v>46311</v>
      </c>
      <c r="B4402" s="67" t="s">
        <v>2090</v>
      </c>
      <c r="C4402" s="68" t="s">
        <v>2608</v>
      </c>
      <c r="D4402" s="68" t="s">
        <v>9375</v>
      </c>
      <c r="E4402" s="67" t="s">
        <v>9376</v>
      </c>
      <c r="F4402" s="69">
        <v>4.3449999999999998</v>
      </c>
      <c r="G4402" s="70">
        <v>1.681</v>
      </c>
      <c r="H4402" s="70">
        <v>3.2789000000000001</v>
      </c>
      <c r="I4402" s="73">
        <v>45854</v>
      </c>
      <c r="J4402" s="73">
        <v>46948</v>
      </c>
      <c r="K4402" s="69">
        <v>2.8</v>
      </c>
      <c r="L4402" s="68" t="s">
        <v>5494</v>
      </c>
      <c r="M4402" s="71">
        <v>2.3E-3</v>
      </c>
      <c r="N4402" t="str">
        <f>_xll.IMDP("BND",D4402,$N$1,A4402)</f>
        <v>기타금융채</v>
      </c>
      <c r="O4402">
        <f t="shared" si="68"/>
        <v>3.8663E-3</v>
      </c>
    </row>
    <row r="4403" spans="1:15" x14ac:dyDescent="0.3">
      <c r="A4403" s="73">
        <v>46311</v>
      </c>
      <c r="B4403" s="67" t="s">
        <v>2090</v>
      </c>
      <c r="C4403" s="68" t="s">
        <v>2608</v>
      </c>
      <c r="D4403" s="68" t="s">
        <v>9377</v>
      </c>
      <c r="E4403" s="67" t="s">
        <v>9378</v>
      </c>
      <c r="F4403" s="69">
        <v>4.4580000000000002</v>
      </c>
      <c r="G4403" s="70">
        <v>2.9512</v>
      </c>
      <c r="H4403" s="70">
        <v>9.7333999999999996</v>
      </c>
      <c r="I4403" s="73">
        <v>45877</v>
      </c>
      <c r="J4403" s="73">
        <v>47459</v>
      </c>
      <c r="K4403" s="69">
        <v>2.93</v>
      </c>
      <c r="L4403" s="68" t="s">
        <v>5494</v>
      </c>
      <c r="M4403" s="71">
        <v>2.2000000000000001E-3</v>
      </c>
      <c r="N4403" t="str">
        <f>_xll.IMDP("BND",D4403,$N$1,A4403)</f>
        <v>기타금융채</v>
      </c>
      <c r="O4403">
        <f t="shared" si="68"/>
        <v>6.4926400000000009E-3</v>
      </c>
    </row>
    <row r="4404" spans="1:15" x14ac:dyDescent="0.3">
      <c r="A4404" s="73">
        <v>46311</v>
      </c>
      <c r="B4404" s="67" t="s">
        <v>2090</v>
      </c>
      <c r="C4404" s="68" t="s">
        <v>2608</v>
      </c>
      <c r="D4404" s="68" t="s">
        <v>9379</v>
      </c>
      <c r="E4404" s="67" t="s">
        <v>9380</v>
      </c>
      <c r="F4404" s="69">
        <v>4.423</v>
      </c>
      <c r="G4404" s="70">
        <v>1.9943</v>
      </c>
      <c r="H4404" s="70">
        <v>4.5675999999999997</v>
      </c>
      <c r="I4404" s="73">
        <v>45982</v>
      </c>
      <c r="J4404" s="73">
        <v>47078</v>
      </c>
      <c r="K4404" s="69">
        <v>3.3</v>
      </c>
      <c r="L4404" s="68" t="s">
        <v>5494</v>
      </c>
      <c r="M4404" s="71">
        <v>3.2000000000000002E-3</v>
      </c>
      <c r="N4404" t="str">
        <f>_xll.IMDP("BND",D4404,$N$1,A4404)</f>
        <v>기타금융채</v>
      </c>
      <c r="O4404">
        <f t="shared" si="68"/>
        <v>6.3817600000000002E-3</v>
      </c>
    </row>
    <row r="4405" spans="1:15" x14ac:dyDescent="0.3">
      <c r="A4405" s="73">
        <v>46311</v>
      </c>
      <c r="B4405" s="67" t="s">
        <v>2090</v>
      </c>
      <c r="C4405" s="68" t="s">
        <v>2608</v>
      </c>
      <c r="D4405" s="68" t="s">
        <v>9381</v>
      </c>
      <c r="E4405" s="67" t="s">
        <v>9382</v>
      </c>
      <c r="F4405" s="69">
        <v>4.2130000000000001</v>
      </c>
      <c r="G4405" s="70">
        <v>1.1102000000000001</v>
      </c>
      <c r="H4405" s="70">
        <v>1.5217000000000001</v>
      </c>
      <c r="I4405" s="73">
        <v>46003</v>
      </c>
      <c r="J4405" s="73">
        <v>46731</v>
      </c>
      <c r="K4405" s="69">
        <v>3.31</v>
      </c>
      <c r="L4405" s="68" t="s">
        <v>5494</v>
      </c>
      <c r="M4405" s="71">
        <v>2.8E-3</v>
      </c>
      <c r="N4405" t="str">
        <f>_xll.IMDP("BND",D4405,$N$1,A4405)</f>
        <v>기타금융채</v>
      </c>
      <c r="O4405">
        <f t="shared" si="68"/>
        <v>3.1085600000000002E-3</v>
      </c>
    </row>
    <row r="4406" spans="1:15" x14ac:dyDescent="0.3">
      <c r="A4406" s="73">
        <v>46311</v>
      </c>
      <c r="B4406" s="67" t="s">
        <v>2090</v>
      </c>
      <c r="C4406" s="68" t="s">
        <v>2608</v>
      </c>
      <c r="D4406" s="68" t="s">
        <v>9383</v>
      </c>
      <c r="E4406" s="67" t="s">
        <v>9384</v>
      </c>
      <c r="F4406" s="69">
        <v>4.4290000000000003</v>
      </c>
      <c r="G4406" s="70">
        <v>2.3256000000000001</v>
      </c>
      <c r="H4406" s="70">
        <v>6.1425999999999998</v>
      </c>
      <c r="I4406" s="73">
        <v>46119</v>
      </c>
      <c r="J4406" s="73">
        <v>47214</v>
      </c>
      <c r="K4406" s="69">
        <v>4.05</v>
      </c>
      <c r="L4406" s="68" t="s">
        <v>5494</v>
      </c>
      <c r="M4406" s="71">
        <v>2.3E-3</v>
      </c>
      <c r="N4406" t="str">
        <f>_xll.IMDP("BND",D4406,$N$1,A4406)</f>
        <v>기타금융채</v>
      </c>
      <c r="O4406">
        <f t="shared" si="68"/>
        <v>5.3488800000000003E-3</v>
      </c>
    </row>
    <row r="4407" spans="1:15" x14ac:dyDescent="0.3">
      <c r="A4407" s="73">
        <v>46311</v>
      </c>
      <c r="B4407" s="67" t="s">
        <v>2090</v>
      </c>
      <c r="C4407" s="68" t="s">
        <v>2608</v>
      </c>
      <c r="D4407" s="68" t="s">
        <v>14738</v>
      </c>
      <c r="E4407" s="67" t="s">
        <v>14739</v>
      </c>
      <c r="F4407" s="69">
        <v>4.4589999999999996</v>
      </c>
      <c r="G4407" s="70">
        <v>3.3178000000000001</v>
      </c>
      <c r="H4407" s="70">
        <v>12.4406</v>
      </c>
      <c r="I4407" s="73">
        <v>46241</v>
      </c>
      <c r="J4407" s="73">
        <v>47641</v>
      </c>
      <c r="K4407" s="69">
        <v>4.33</v>
      </c>
      <c r="L4407" s="68" t="s">
        <v>5494</v>
      </c>
      <c r="M4407" s="71">
        <v>2.3E-3</v>
      </c>
      <c r="N4407" t="str">
        <f>_xll.IMDP("BND",D4407,$N$1,A4407)</f>
        <v>기타금융채</v>
      </c>
      <c r="O4407">
        <f t="shared" si="68"/>
        <v>7.6309400000000001E-3</v>
      </c>
    </row>
    <row r="4408" spans="1:15" x14ac:dyDescent="0.3">
      <c r="A4408" s="73">
        <v>46311</v>
      </c>
      <c r="B4408" s="67" t="s">
        <v>2090</v>
      </c>
      <c r="C4408" s="68" t="s">
        <v>2608</v>
      </c>
      <c r="D4408" s="68" t="s">
        <v>9385</v>
      </c>
      <c r="E4408" s="67" t="s">
        <v>9386</v>
      </c>
      <c r="F4408" s="69">
        <v>3.903</v>
      </c>
      <c r="G4408" s="70">
        <v>0.4803</v>
      </c>
      <c r="H4408" s="70">
        <v>0.35060000000000002</v>
      </c>
      <c r="I4408" s="73">
        <v>45457</v>
      </c>
      <c r="J4408" s="73">
        <v>46491</v>
      </c>
      <c r="K4408" s="69">
        <v>3.69</v>
      </c>
      <c r="L4408" s="68" t="s">
        <v>5494</v>
      </c>
      <c r="M4408" s="71">
        <v>2.3E-3</v>
      </c>
      <c r="N4408" t="str">
        <f>_xll.IMDP("BND",D4408,$N$1,A4408)</f>
        <v>기타금융채</v>
      </c>
      <c r="O4408">
        <f t="shared" si="68"/>
        <v>1.10469E-3</v>
      </c>
    </row>
    <row r="4409" spans="1:15" x14ac:dyDescent="0.3">
      <c r="A4409" s="73">
        <v>46311</v>
      </c>
      <c r="B4409" s="67" t="s">
        <v>2090</v>
      </c>
      <c r="C4409" s="68" t="s">
        <v>2608</v>
      </c>
      <c r="D4409" s="68" t="s">
        <v>9387</v>
      </c>
      <c r="E4409" s="67" t="s">
        <v>9388</v>
      </c>
      <c r="F4409" s="69">
        <v>4.1319999999999997</v>
      </c>
      <c r="G4409" s="70">
        <v>0.70840000000000003</v>
      </c>
      <c r="H4409" s="70">
        <v>0.67969999999999997</v>
      </c>
      <c r="I4409" s="73">
        <v>45484</v>
      </c>
      <c r="J4409" s="73">
        <v>46577</v>
      </c>
      <c r="K4409" s="69">
        <v>3.49</v>
      </c>
      <c r="L4409" s="68" t="s">
        <v>5494</v>
      </c>
      <c r="M4409" s="71">
        <v>2.8E-3</v>
      </c>
      <c r="N4409" t="str">
        <f>_xll.IMDP("BND",D4409,$N$1,A4409)</f>
        <v>기타금융채</v>
      </c>
      <c r="O4409">
        <f t="shared" si="68"/>
        <v>1.9835199999999999E-3</v>
      </c>
    </row>
    <row r="4410" spans="1:15" x14ac:dyDescent="0.3">
      <c r="A4410" s="73">
        <v>46311</v>
      </c>
      <c r="B4410" s="67" t="s">
        <v>2090</v>
      </c>
      <c r="C4410" s="68" t="s">
        <v>2608</v>
      </c>
      <c r="D4410" s="68" t="s">
        <v>9389</v>
      </c>
      <c r="E4410" s="67" t="s">
        <v>9390</v>
      </c>
      <c r="F4410" s="69">
        <v>4.1660000000000004</v>
      </c>
      <c r="G4410" s="70">
        <v>0.80989999999999995</v>
      </c>
      <c r="H4410" s="70">
        <v>0.86009999999999998</v>
      </c>
      <c r="I4410" s="73">
        <v>45581</v>
      </c>
      <c r="J4410" s="73">
        <v>46615</v>
      </c>
      <c r="K4410" s="69">
        <v>3.38</v>
      </c>
      <c r="L4410" s="68" t="s">
        <v>5494</v>
      </c>
      <c r="M4410" s="71">
        <v>3.3E-3</v>
      </c>
      <c r="N4410" t="str">
        <f>_xll.IMDP("BND",D4410,$N$1,A4410)</f>
        <v>기타금융채</v>
      </c>
      <c r="O4410">
        <f t="shared" si="68"/>
        <v>2.6726699999999998E-3</v>
      </c>
    </row>
    <row r="4411" spans="1:15" x14ac:dyDescent="0.3">
      <c r="A4411" s="73">
        <v>46311</v>
      </c>
      <c r="B4411" s="67" t="s">
        <v>2090</v>
      </c>
      <c r="C4411" s="68" t="s">
        <v>2608</v>
      </c>
      <c r="D4411" s="68" t="s">
        <v>9391</v>
      </c>
      <c r="E4411" s="67" t="s">
        <v>9392</v>
      </c>
      <c r="F4411" s="69">
        <v>4.2460000000000004</v>
      </c>
      <c r="G4411" s="70">
        <v>1.3109</v>
      </c>
      <c r="H4411" s="70">
        <v>2.0670000000000002</v>
      </c>
      <c r="I4411" s="73">
        <v>45715</v>
      </c>
      <c r="J4411" s="73">
        <v>46808</v>
      </c>
      <c r="K4411" s="69">
        <v>2.99</v>
      </c>
      <c r="L4411" s="68" t="s">
        <v>5494</v>
      </c>
      <c r="M4411" s="71">
        <v>2.8E-3</v>
      </c>
      <c r="N4411" t="str">
        <f>_xll.IMDP("BND",D4411,$N$1,A4411)</f>
        <v>기타금융채</v>
      </c>
      <c r="O4411">
        <f t="shared" si="68"/>
        <v>3.67052E-3</v>
      </c>
    </row>
    <row r="4412" spans="1:15" x14ac:dyDescent="0.3">
      <c r="A4412" s="73">
        <v>46311</v>
      </c>
      <c r="B4412" s="67" t="s">
        <v>2090</v>
      </c>
      <c r="C4412" s="68" t="s">
        <v>2608</v>
      </c>
      <c r="D4412" s="68" t="s">
        <v>9393</v>
      </c>
      <c r="E4412" s="67" t="s">
        <v>9394</v>
      </c>
      <c r="F4412" s="69">
        <v>4.4589999999999996</v>
      </c>
      <c r="G4412" s="70">
        <v>3.3605</v>
      </c>
      <c r="H4412" s="70">
        <v>12.552300000000001</v>
      </c>
      <c r="I4412" s="73">
        <v>45799</v>
      </c>
      <c r="J4412" s="73">
        <v>47625</v>
      </c>
      <c r="K4412" s="69">
        <v>2.98</v>
      </c>
      <c r="L4412" s="68" t="s">
        <v>5494</v>
      </c>
      <c r="M4412" s="71">
        <v>2.2000000000000001E-3</v>
      </c>
      <c r="N4412" t="str">
        <f>_xll.IMDP("BND",D4412,$N$1,A4412)</f>
        <v>기타금융채</v>
      </c>
      <c r="O4412">
        <f t="shared" si="68"/>
        <v>7.3931000000000005E-3</v>
      </c>
    </row>
    <row r="4413" spans="1:15" x14ac:dyDescent="0.3">
      <c r="A4413" s="73">
        <v>46311</v>
      </c>
      <c r="B4413" s="67" t="s">
        <v>2090</v>
      </c>
      <c r="C4413" s="68" t="s">
        <v>2608</v>
      </c>
      <c r="D4413" s="68" t="s">
        <v>9395</v>
      </c>
      <c r="E4413" s="67" t="s">
        <v>9396</v>
      </c>
      <c r="F4413" s="69">
        <v>4.3170000000000002</v>
      </c>
      <c r="G4413" s="70">
        <v>1.6051</v>
      </c>
      <c r="H4413" s="70">
        <v>3.0112999999999999</v>
      </c>
      <c r="I4413" s="73">
        <v>45824</v>
      </c>
      <c r="J4413" s="73">
        <v>46920</v>
      </c>
      <c r="K4413" s="69">
        <v>2.82</v>
      </c>
      <c r="L4413" s="68" t="s">
        <v>5494</v>
      </c>
      <c r="M4413" s="71">
        <v>2.3E-3</v>
      </c>
      <c r="N4413" t="str">
        <f>_xll.IMDP("BND",D4413,$N$1,A4413)</f>
        <v>기타금융채</v>
      </c>
      <c r="O4413">
        <f t="shared" si="68"/>
        <v>3.6917299999999998E-3</v>
      </c>
    </row>
    <row r="4414" spans="1:15" x14ac:dyDescent="0.3">
      <c r="A4414" s="73">
        <v>46311</v>
      </c>
      <c r="B4414" s="67" t="s">
        <v>2090</v>
      </c>
      <c r="C4414" s="68" t="s">
        <v>2608</v>
      </c>
      <c r="D4414" s="68" t="s">
        <v>9397</v>
      </c>
      <c r="E4414" s="67" t="s">
        <v>9398</v>
      </c>
      <c r="F4414" s="69">
        <v>4.4400000000000004</v>
      </c>
      <c r="G4414" s="70">
        <v>2.6132</v>
      </c>
      <c r="H4414" s="70">
        <v>7.6375000000000002</v>
      </c>
      <c r="I4414" s="73">
        <v>45854</v>
      </c>
      <c r="J4414" s="73">
        <v>47315</v>
      </c>
      <c r="K4414" s="69">
        <v>2.91</v>
      </c>
      <c r="L4414" s="68" t="s">
        <v>5494</v>
      </c>
      <c r="M4414" s="71">
        <v>4.0000000000000001E-3</v>
      </c>
      <c r="N4414" t="str">
        <f>_xll.IMDP("BND",D4414,$N$1,A4414)</f>
        <v>기타금융채</v>
      </c>
      <c r="O4414">
        <f t="shared" si="68"/>
        <v>1.04528E-2</v>
      </c>
    </row>
    <row r="4415" spans="1:15" x14ac:dyDescent="0.3">
      <c r="A4415" s="73">
        <v>46311</v>
      </c>
      <c r="B4415" s="67" t="s">
        <v>2090</v>
      </c>
      <c r="C4415" s="68" t="s">
        <v>2608</v>
      </c>
      <c r="D4415" s="68" t="s">
        <v>9399</v>
      </c>
      <c r="E4415" s="67" t="s">
        <v>9400</v>
      </c>
      <c r="F4415" s="69">
        <v>4.3949999999999996</v>
      </c>
      <c r="G4415" s="70">
        <v>1.8273999999999999</v>
      </c>
      <c r="H4415" s="70">
        <v>3.8481000000000001</v>
      </c>
      <c r="I4415" s="73">
        <v>45911</v>
      </c>
      <c r="J4415" s="73">
        <v>47007</v>
      </c>
      <c r="K4415" s="69">
        <v>2.76</v>
      </c>
      <c r="L4415" s="68" t="s">
        <v>5494</v>
      </c>
      <c r="M4415" s="71">
        <v>2.7000000000000001E-3</v>
      </c>
      <c r="N4415" t="str">
        <f>_xll.IMDP("BND",D4415,$N$1,A4415)</f>
        <v>기타금융채</v>
      </c>
      <c r="O4415">
        <f t="shared" si="68"/>
        <v>4.9339800000000001E-3</v>
      </c>
    </row>
    <row r="4416" spans="1:15" x14ac:dyDescent="0.3">
      <c r="A4416" s="73">
        <v>46311</v>
      </c>
      <c r="B4416" s="67" t="s">
        <v>2090</v>
      </c>
      <c r="C4416" s="68" t="s">
        <v>2608</v>
      </c>
      <c r="D4416" s="68" t="s">
        <v>9401</v>
      </c>
      <c r="E4416" s="67" t="s">
        <v>9402</v>
      </c>
      <c r="F4416" s="69">
        <v>4.4219999999999997</v>
      </c>
      <c r="G4416" s="70">
        <v>1.946</v>
      </c>
      <c r="H4416" s="70">
        <v>4.3548999999999998</v>
      </c>
      <c r="I4416" s="73">
        <v>45961</v>
      </c>
      <c r="J4416" s="73">
        <v>47057</v>
      </c>
      <c r="K4416" s="69">
        <v>2.9</v>
      </c>
      <c r="L4416" s="68" t="s">
        <v>5494</v>
      </c>
      <c r="M4416" s="71">
        <v>4.4999999999999997E-3</v>
      </c>
      <c r="N4416" t="str">
        <f>_xll.IMDP("BND",D4416,$N$1,A4416)</f>
        <v>기타금융채</v>
      </c>
      <c r="O4416">
        <f t="shared" si="68"/>
        <v>8.7569999999999992E-3</v>
      </c>
    </row>
    <row r="4417" spans="1:15" x14ac:dyDescent="0.3">
      <c r="A4417" s="73">
        <v>46311</v>
      </c>
      <c r="B4417" s="67" t="s">
        <v>2090</v>
      </c>
      <c r="C4417" s="68" t="s">
        <v>2608</v>
      </c>
      <c r="D4417" s="68" t="s">
        <v>9403</v>
      </c>
      <c r="E4417" s="67" t="s">
        <v>9404</v>
      </c>
      <c r="F4417" s="69">
        <v>4.4290000000000003</v>
      </c>
      <c r="G4417" s="70">
        <v>2.1518000000000002</v>
      </c>
      <c r="H4417" s="70">
        <v>5.3021000000000003</v>
      </c>
      <c r="I4417" s="73">
        <v>46050</v>
      </c>
      <c r="J4417" s="73">
        <v>47144</v>
      </c>
      <c r="K4417" s="69">
        <v>3.46</v>
      </c>
      <c r="L4417" s="68" t="s">
        <v>5494</v>
      </c>
      <c r="M4417" s="71">
        <v>3.7000000000000002E-3</v>
      </c>
      <c r="N4417" t="str">
        <f>_xll.IMDP("BND",D4417,$N$1,A4417)</f>
        <v>기타금융채</v>
      </c>
      <c r="O4417">
        <f t="shared" si="68"/>
        <v>7.9616600000000006E-3</v>
      </c>
    </row>
    <row r="4418" spans="1:15" x14ac:dyDescent="0.3">
      <c r="A4418" s="73">
        <v>46311</v>
      </c>
      <c r="B4418" s="67" t="s">
        <v>2090</v>
      </c>
      <c r="C4418" s="68" t="s">
        <v>2608</v>
      </c>
      <c r="D4418" s="68" t="s">
        <v>9405</v>
      </c>
      <c r="E4418" s="67" t="s">
        <v>9406</v>
      </c>
      <c r="F4418" s="69">
        <v>4.4290000000000003</v>
      </c>
      <c r="G4418" s="70">
        <v>2.2105999999999999</v>
      </c>
      <c r="H4418" s="70">
        <v>5.5822000000000003</v>
      </c>
      <c r="I4418" s="73">
        <v>46073</v>
      </c>
      <c r="J4418" s="73">
        <v>47169</v>
      </c>
      <c r="K4418" s="69">
        <v>3.71</v>
      </c>
      <c r="L4418" s="68" t="s">
        <v>5494</v>
      </c>
      <c r="M4418" s="71">
        <v>2.8E-3</v>
      </c>
      <c r="N4418" t="str">
        <f>_xll.IMDP("BND",D4418,$N$1,A4418)</f>
        <v>기타금융채</v>
      </c>
      <c r="O4418">
        <f t="shared" ref="O4418:O4481" si="69">M4418*G4418</f>
        <v>6.1896799999999995E-3</v>
      </c>
    </row>
    <row r="4419" spans="1:15" x14ac:dyDescent="0.3">
      <c r="A4419" s="73">
        <v>46311</v>
      </c>
      <c r="B4419" s="67" t="s">
        <v>2090</v>
      </c>
      <c r="C4419" s="68" t="s">
        <v>2608</v>
      </c>
      <c r="D4419" s="68" t="s">
        <v>9407</v>
      </c>
      <c r="E4419" s="67" t="s">
        <v>9408</v>
      </c>
      <c r="F4419" s="69">
        <v>3.9159999999999999</v>
      </c>
      <c r="G4419" s="70">
        <v>0.49430000000000002</v>
      </c>
      <c r="H4419" s="70">
        <v>0.36759999999999998</v>
      </c>
      <c r="I4419" s="73">
        <v>46100</v>
      </c>
      <c r="J4419" s="73">
        <v>46496</v>
      </c>
      <c r="K4419" s="69">
        <v>3.24</v>
      </c>
      <c r="L4419" s="68" t="s">
        <v>5494</v>
      </c>
      <c r="M4419" s="71">
        <v>2.8E-3</v>
      </c>
      <c r="N4419" t="str">
        <f>_xll.IMDP("BND",D4419,$N$1,A4419)</f>
        <v>기타금융채</v>
      </c>
      <c r="O4419">
        <f t="shared" si="69"/>
        <v>1.38404E-3</v>
      </c>
    </row>
    <row r="4420" spans="1:15" x14ac:dyDescent="0.3">
      <c r="A4420" s="73">
        <v>46311</v>
      </c>
      <c r="B4420" s="67" t="s">
        <v>2090</v>
      </c>
      <c r="C4420" s="68" t="s">
        <v>2608</v>
      </c>
      <c r="D4420" s="68" t="s">
        <v>9409</v>
      </c>
      <c r="E4420" s="67" t="s">
        <v>9410</v>
      </c>
      <c r="F4420" s="69">
        <v>4.4269999999999996</v>
      </c>
      <c r="G4420" s="70">
        <v>2.3940999999999999</v>
      </c>
      <c r="H4420" s="70">
        <v>6.5388999999999999</v>
      </c>
      <c r="I4420" s="73">
        <v>46155</v>
      </c>
      <c r="J4420" s="73">
        <v>47249</v>
      </c>
      <c r="K4420" s="69">
        <v>4.13</v>
      </c>
      <c r="L4420" s="68" t="s">
        <v>5494</v>
      </c>
      <c r="M4420" s="71">
        <v>2.8E-3</v>
      </c>
      <c r="N4420" t="str">
        <f>_xll.IMDP("BND",D4420,$N$1,A4420)</f>
        <v>기타금융채</v>
      </c>
      <c r="O4420">
        <f t="shared" si="69"/>
        <v>6.7034799999999995E-3</v>
      </c>
    </row>
    <row r="4421" spans="1:15" x14ac:dyDescent="0.3">
      <c r="A4421" s="73">
        <v>46311</v>
      </c>
      <c r="B4421" s="67" t="s">
        <v>2090</v>
      </c>
      <c r="C4421" s="68" t="s">
        <v>2608</v>
      </c>
      <c r="D4421" s="68" t="s">
        <v>14292</v>
      </c>
      <c r="E4421" s="67" t="s">
        <v>14293</v>
      </c>
      <c r="F4421" s="69">
        <v>4.3460000000000001</v>
      </c>
      <c r="G4421" s="70">
        <v>1.6627000000000001</v>
      </c>
      <c r="H4421" s="70">
        <v>3.2322000000000002</v>
      </c>
      <c r="I4421" s="73">
        <v>46217</v>
      </c>
      <c r="J4421" s="73">
        <v>46948</v>
      </c>
      <c r="K4421" s="69">
        <v>4.3600000000000003</v>
      </c>
      <c r="L4421" s="68" t="s">
        <v>5494</v>
      </c>
      <c r="M4421" s="71">
        <v>2.8E-3</v>
      </c>
      <c r="N4421" t="str">
        <f>_xll.IMDP("BND",D4421,$N$1,A4421)</f>
        <v>기타금융채</v>
      </c>
      <c r="O4421">
        <f t="shared" si="69"/>
        <v>4.6555600000000004E-3</v>
      </c>
    </row>
    <row r="4422" spans="1:15" x14ac:dyDescent="0.3">
      <c r="A4422" s="73">
        <v>46311</v>
      </c>
      <c r="B4422" s="67" t="s">
        <v>2090</v>
      </c>
      <c r="C4422" s="68" t="s">
        <v>2608</v>
      </c>
      <c r="D4422" s="68" t="s">
        <v>15395</v>
      </c>
      <c r="E4422" s="67" t="s">
        <v>15396</v>
      </c>
      <c r="F4422" s="69">
        <v>4.4539999999999997</v>
      </c>
      <c r="G4422" s="70">
        <v>2.6873999999999998</v>
      </c>
      <c r="H4422" s="70">
        <v>8.1890000000000001</v>
      </c>
      <c r="I4422" s="73">
        <v>46275</v>
      </c>
      <c r="J4422" s="73">
        <v>47371</v>
      </c>
      <c r="K4422" s="69">
        <v>4.46</v>
      </c>
      <c r="L4422" s="68" t="s">
        <v>5494</v>
      </c>
      <c r="M4422" s="71">
        <v>2.8E-3</v>
      </c>
      <c r="N4422" t="str">
        <f>_xll.IMDP("BND",D4422,$N$1,A4422)</f>
        <v>기타금융채</v>
      </c>
      <c r="O4422">
        <f t="shared" si="69"/>
        <v>7.5247199999999995E-3</v>
      </c>
    </row>
    <row r="4423" spans="1:15" x14ac:dyDescent="0.3">
      <c r="A4423" s="73">
        <v>46311</v>
      </c>
      <c r="B4423" s="67" t="s">
        <v>2090</v>
      </c>
      <c r="C4423" s="68" t="s">
        <v>2608</v>
      </c>
      <c r="D4423" s="68" t="s">
        <v>9411</v>
      </c>
      <c r="E4423" s="67" t="s">
        <v>9412</v>
      </c>
      <c r="F4423" s="69">
        <v>4.032</v>
      </c>
      <c r="G4423" s="70">
        <v>0.57069999999999999</v>
      </c>
      <c r="H4423" s="70">
        <v>0.4698</v>
      </c>
      <c r="I4423" s="73">
        <v>45434</v>
      </c>
      <c r="J4423" s="73">
        <v>46528</v>
      </c>
      <c r="K4423" s="69">
        <v>3.87</v>
      </c>
      <c r="L4423" s="68" t="s">
        <v>5494</v>
      </c>
      <c r="M4423" s="71">
        <v>2.8E-3</v>
      </c>
      <c r="N4423" t="str">
        <f>_xll.IMDP("BND",D4423,$N$1,A4423)</f>
        <v>기타금융채</v>
      </c>
      <c r="O4423">
        <f t="shared" si="69"/>
        <v>1.59796E-3</v>
      </c>
    </row>
    <row r="4424" spans="1:15" x14ac:dyDescent="0.3">
      <c r="A4424" s="73">
        <v>46311</v>
      </c>
      <c r="B4424" s="67" t="s">
        <v>2090</v>
      </c>
      <c r="C4424" s="68" t="s">
        <v>2608</v>
      </c>
      <c r="D4424" s="68" t="s">
        <v>9413</v>
      </c>
      <c r="E4424" s="67" t="s">
        <v>9414</v>
      </c>
      <c r="F4424" s="69">
        <v>4.2279999999999998</v>
      </c>
      <c r="G4424" s="70">
        <v>1.1938</v>
      </c>
      <c r="H4424" s="70">
        <v>1.7362</v>
      </c>
      <c r="I4424" s="73">
        <v>45484</v>
      </c>
      <c r="J4424" s="73">
        <v>46763</v>
      </c>
      <c r="K4424" s="69">
        <v>3.53</v>
      </c>
      <c r="L4424" s="68" t="s">
        <v>5494</v>
      </c>
      <c r="M4424" s="71">
        <v>2.3E-3</v>
      </c>
      <c r="N4424" t="str">
        <f>_xll.IMDP("BND",D4424,$N$1,A4424)</f>
        <v>기타금융채</v>
      </c>
      <c r="O4424">
        <f t="shared" si="69"/>
        <v>2.74574E-3</v>
      </c>
    </row>
    <row r="4425" spans="1:15" x14ac:dyDescent="0.3">
      <c r="A4425" s="73">
        <v>46311</v>
      </c>
      <c r="B4425" s="67" t="s">
        <v>2090</v>
      </c>
      <c r="C4425" s="68" t="s">
        <v>2608</v>
      </c>
      <c r="D4425" s="68" t="s">
        <v>9415</v>
      </c>
      <c r="E4425" s="67" t="s">
        <v>9416</v>
      </c>
      <c r="F4425" s="69">
        <v>4.4530000000000003</v>
      </c>
      <c r="G4425" s="70">
        <v>2.7057000000000002</v>
      </c>
      <c r="H4425" s="70">
        <v>8.2455999999999996</v>
      </c>
      <c r="I4425" s="73">
        <v>45541</v>
      </c>
      <c r="J4425" s="73">
        <v>47367</v>
      </c>
      <c r="K4425" s="69">
        <v>3.63</v>
      </c>
      <c r="L4425" s="68" t="s">
        <v>5494</v>
      </c>
      <c r="M4425" s="71">
        <v>2.3E-3</v>
      </c>
      <c r="N4425" t="str">
        <f>_xll.IMDP("BND",D4425,$N$1,A4425)</f>
        <v>기타금융채</v>
      </c>
      <c r="O4425">
        <f t="shared" si="69"/>
        <v>6.2231100000000004E-3</v>
      </c>
    </row>
    <row r="4426" spans="1:15" x14ac:dyDescent="0.3">
      <c r="A4426" s="73">
        <v>46311</v>
      </c>
      <c r="B4426" s="67" t="s">
        <v>2090</v>
      </c>
      <c r="C4426" s="68" t="s">
        <v>2608</v>
      </c>
      <c r="D4426" s="68" t="s">
        <v>9417</v>
      </c>
      <c r="E4426" s="67" t="s">
        <v>9418</v>
      </c>
      <c r="F4426" s="69">
        <v>4.1890000000000001</v>
      </c>
      <c r="G4426" s="70">
        <v>0.96850000000000003</v>
      </c>
      <c r="H4426" s="70">
        <v>1.1846000000000001</v>
      </c>
      <c r="I4426" s="73">
        <v>45581</v>
      </c>
      <c r="J4426" s="73">
        <v>46675</v>
      </c>
      <c r="K4426" s="69">
        <v>3.38</v>
      </c>
      <c r="L4426" s="68" t="s">
        <v>5494</v>
      </c>
      <c r="M4426" s="71">
        <v>2.8E-3</v>
      </c>
      <c r="N4426" t="str">
        <f>_xll.IMDP("BND",D4426,$N$1,A4426)</f>
        <v>기타금융채</v>
      </c>
      <c r="O4426">
        <f t="shared" si="69"/>
        <v>2.7117999999999999E-3</v>
      </c>
    </row>
    <row r="4427" spans="1:15" x14ac:dyDescent="0.3">
      <c r="A4427" s="73">
        <v>46311</v>
      </c>
      <c r="B4427" s="67" t="s">
        <v>2090</v>
      </c>
      <c r="C4427" s="68" t="s">
        <v>2608</v>
      </c>
      <c r="D4427" s="68" t="s">
        <v>1218</v>
      </c>
      <c r="E4427" s="67" t="s">
        <v>1219</v>
      </c>
      <c r="F4427" s="69">
        <v>4.2039999999999997</v>
      </c>
      <c r="G4427" s="70">
        <v>1.0689</v>
      </c>
      <c r="H4427" s="70">
        <v>1.4217</v>
      </c>
      <c r="I4427" s="73">
        <v>45621</v>
      </c>
      <c r="J4427" s="73">
        <v>46716</v>
      </c>
      <c r="K4427" s="69">
        <v>3.29</v>
      </c>
      <c r="L4427" s="68" t="s">
        <v>5494</v>
      </c>
      <c r="M4427" s="71">
        <v>2.3E-3</v>
      </c>
      <c r="N4427" t="str">
        <f>_xll.IMDP("BND",D4427,$N$1,A4427)</f>
        <v>기타금융채</v>
      </c>
      <c r="O4427">
        <f t="shared" si="69"/>
        <v>2.4584699999999999E-3</v>
      </c>
    </row>
    <row r="4428" spans="1:15" x14ac:dyDescent="0.3">
      <c r="A4428" s="73">
        <v>46311</v>
      </c>
      <c r="B4428" s="67" t="s">
        <v>2090</v>
      </c>
      <c r="C4428" s="68" t="s">
        <v>2608</v>
      </c>
      <c r="D4428" s="68" t="s">
        <v>9419</v>
      </c>
      <c r="E4428" s="67" t="s">
        <v>9420</v>
      </c>
      <c r="F4428" s="69">
        <v>4.2130000000000001</v>
      </c>
      <c r="G4428" s="70">
        <v>1.1114999999999999</v>
      </c>
      <c r="H4428" s="70">
        <v>1.5239</v>
      </c>
      <c r="I4428" s="73">
        <v>45637</v>
      </c>
      <c r="J4428" s="73">
        <v>46731</v>
      </c>
      <c r="K4428" s="69">
        <v>3.08</v>
      </c>
      <c r="L4428" s="68" t="s">
        <v>5494</v>
      </c>
      <c r="M4428" s="71">
        <v>2.8E-3</v>
      </c>
      <c r="N4428" t="str">
        <f>_xll.IMDP("BND",D4428,$N$1,A4428)</f>
        <v>기타금융채</v>
      </c>
      <c r="O4428">
        <f t="shared" si="69"/>
        <v>3.1121999999999999E-3</v>
      </c>
    </row>
    <row r="4429" spans="1:15" x14ac:dyDescent="0.3">
      <c r="A4429" s="73">
        <v>46311</v>
      </c>
      <c r="B4429" s="67" t="s">
        <v>2090</v>
      </c>
      <c r="C4429" s="68" t="s">
        <v>2608</v>
      </c>
      <c r="D4429" s="68" t="s">
        <v>9421</v>
      </c>
      <c r="E4429" s="67" t="s">
        <v>9422</v>
      </c>
      <c r="F4429" s="69">
        <v>4.4589999999999996</v>
      </c>
      <c r="G4429" s="70">
        <v>3.2450999999999999</v>
      </c>
      <c r="H4429" s="70">
        <v>11.698399999999999</v>
      </c>
      <c r="I4429" s="73">
        <v>45751</v>
      </c>
      <c r="J4429" s="73">
        <v>47577</v>
      </c>
      <c r="K4429" s="69">
        <v>3.17</v>
      </c>
      <c r="L4429" s="68" t="s">
        <v>5494</v>
      </c>
      <c r="M4429" s="71">
        <v>2.2000000000000001E-3</v>
      </c>
      <c r="N4429" t="str">
        <f>_xll.IMDP("BND",D4429,$N$1,A4429)</f>
        <v>기타금융채</v>
      </c>
      <c r="O4429">
        <f t="shared" si="69"/>
        <v>7.1392199999999999E-3</v>
      </c>
    </row>
    <row r="4430" spans="1:15" x14ac:dyDescent="0.3">
      <c r="A4430" s="73">
        <v>46311</v>
      </c>
      <c r="B4430" s="67" t="s">
        <v>2090</v>
      </c>
      <c r="C4430" s="68" t="s">
        <v>2608</v>
      </c>
      <c r="D4430" s="68" t="s">
        <v>9423</v>
      </c>
      <c r="E4430" s="67" t="s">
        <v>9424</v>
      </c>
      <c r="F4430" s="69">
        <v>4.46</v>
      </c>
      <c r="G4430" s="70">
        <v>3.4203000000000001</v>
      </c>
      <c r="H4430" s="70">
        <v>12.978400000000001</v>
      </c>
      <c r="I4430" s="73">
        <v>45824</v>
      </c>
      <c r="J4430" s="73">
        <v>47648</v>
      </c>
      <c r="K4430" s="69">
        <v>3.04</v>
      </c>
      <c r="L4430" s="68" t="s">
        <v>5494</v>
      </c>
      <c r="M4430" s="71">
        <v>2.2000000000000001E-3</v>
      </c>
      <c r="N4430" t="str">
        <f>_xll.IMDP("BND",D4430,$N$1,A4430)</f>
        <v>기타금융채</v>
      </c>
      <c r="O4430">
        <f t="shared" si="69"/>
        <v>7.5246600000000007E-3</v>
      </c>
    </row>
    <row r="4431" spans="1:15" x14ac:dyDescent="0.3">
      <c r="A4431" s="73">
        <v>46311</v>
      </c>
      <c r="B4431" s="67" t="s">
        <v>2090</v>
      </c>
      <c r="C4431" s="68" t="s">
        <v>2608</v>
      </c>
      <c r="D4431" s="68" t="s">
        <v>9425</v>
      </c>
      <c r="E4431" s="67" t="s">
        <v>9426</v>
      </c>
      <c r="F4431" s="69">
        <v>4.1769999999999996</v>
      </c>
      <c r="G4431" s="70">
        <v>0.83730000000000004</v>
      </c>
      <c r="H4431" s="70">
        <v>0.91379999999999995</v>
      </c>
      <c r="I4431" s="73">
        <v>45896</v>
      </c>
      <c r="J4431" s="73">
        <v>46626</v>
      </c>
      <c r="K4431" s="69">
        <v>2.66</v>
      </c>
      <c r="L4431" s="68" t="s">
        <v>5494</v>
      </c>
      <c r="M4431" s="71">
        <v>2.8E-3</v>
      </c>
      <c r="N4431" t="str">
        <f>_xll.IMDP("BND",D4431,$N$1,A4431)</f>
        <v>기타금융채</v>
      </c>
      <c r="O4431">
        <f t="shared" si="69"/>
        <v>2.3444400000000002E-3</v>
      </c>
    </row>
    <row r="4432" spans="1:15" x14ac:dyDescent="0.3">
      <c r="A4432" s="73">
        <v>46311</v>
      </c>
      <c r="B4432" s="67" t="s">
        <v>2090</v>
      </c>
      <c r="C4432" s="68" t="s">
        <v>2608</v>
      </c>
      <c r="D4432" s="68" t="s">
        <v>9427</v>
      </c>
      <c r="E4432" s="67" t="s">
        <v>9428</v>
      </c>
      <c r="F4432" s="69">
        <v>4.4249999999999998</v>
      </c>
      <c r="G4432" s="70">
        <v>2.0482</v>
      </c>
      <c r="H4432" s="70">
        <v>4.8038999999999996</v>
      </c>
      <c r="I4432" s="73">
        <v>46003</v>
      </c>
      <c r="J4432" s="73">
        <v>47099</v>
      </c>
      <c r="K4432" s="69">
        <v>3.5</v>
      </c>
      <c r="L4432" s="68" t="s">
        <v>5494</v>
      </c>
      <c r="M4432" s="71">
        <v>4.5999999999999999E-3</v>
      </c>
      <c r="N4432" t="str">
        <f>_xll.IMDP("BND",D4432,$N$1,A4432)</f>
        <v>기타금융채</v>
      </c>
      <c r="O4432">
        <f t="shared" si="69"/>
        <v>9.4217199999999997E-3</v>
      </c>
    </row>
    <row r="4433" spans="1:15" x14ac:dyDescent="0.3">
      <c r="A4433" s="73">
        <v>46311</v>
      </c>
      <c r="B4433" s="67" t="s">
        <v>2090</v>
      </c>
      <c r="C4433" s="68" t="s">
        <v>2608</v>
      </c>
      <c r="D4433" s="68" t="s">
        <v>9429</v>
      </c>
      <c r="E4433" s="67" t="s">
        <v>9430</v>
      </c>
      <c r="F4433" s="69">
        <v>4.032</v>
      </c>
      <c r="G4433" s="70">
        <v>0.57140000000000002</v>
      </c>
      <c r="H4433" s="70">
        <v>0.47049999999999997</v>
      </c>
      <c r="I4433" s="73">
        <v>46164</v>
      </c>
      <c r="J4433" s="73">
        <v>46528</v>
      </c>
      <c r="K4433" s="69">
        <v>3.47</v>
      </c>
      <c r="L4433" s="68" t="s">
        <v>5494</v>
      </c>
      <c r="M4433" s="71">
        <v>2.3E-3</v>
      </c>
      <c r="N4433" t="str">
        <f>_xll.IMDP("BND",D4433,$N$1,A4433)</f>
        <v>기타금융채</v>
      </c>
      <c r="O4433">
        <f t="shared" si="69"/>
        <v>1.3142200000000001E-3</v>
      </c>
    </row>
    <row r="4434" spans="1:15" x14ac:dyDescent="0.3">
      <c r="A4434" s="73">
        <v>46311</v>
      </c>
      <c r="B4434" s="67" t="s">
        <v>2090</v>
      </c>
      <c r="C4434" s="68" t="s">
        <v>2608</v>
      </c>
      <c r="D4434" s="68" t="s">
        <v>16032</v>
      </c>
      <c r="E4434" s="67" t="s">
        <v>16033</v>
      </c>
      <c r="F4434" s="69">
        <v>4.5060000000000002</v>
      </c>
      <c r="G4434" s="70">
        <v>4.4400000000000004</v>
      </c>
      <c r="H4434" s="70">
        <v>22.181899999999999</v>
      </c>
      <c r="I4434" s="73">
        <v>46310</v>
      </c>
      <c r="J4434" s="73">
        <v>48136</v>
      </c>
      <c r="K4434" s="69">
        <v>4.55</v>
      </c>
      <c r="L4434" s="68" t="s">
        <v>5494</v>
      </c>
      <c r="M4434" s="71">
        <v>2.3E-3</v>
      </c>
      <c r="N4434" t="str">
        <f>_xll.IMDP("BND",D4434,$N$1,A4434)</f>
        <v>기타금융채</v>
      </c>
      <c r="O4434">
        <f t="shared" si="69"/>
        <v>1.0212000000000001E-2</v>
      </c>
    </row>
    <row r="4435" spans="1:15" x14ac:dyDescent="0.3">
      <c r="A4435" s="73">
        <v>46311</v>
      </c>
      <c r="B4435" s="67" t="s">
        <v>2090</v>
      </c>
      <c r="C4435" s="68" t="s">
        <v>2608</v>
      </c>
      <c r="D4435" s="68" t="s">
        <v>9431</v>
      </c>
      <c r="E4435" s="67" t="s">
        <v>9432</v>
      </c>
      <c r="F4435" s="69">
        <v>4.2110000000000003</v>
      </c>
      <c r="G4435" s="70">
        <v>1.0860000000000001</v>
      </c>
      <c r="H4435" s="70">
        <v>1.4601</v>
      </c>
      <c r="I4435" s="73">
        <v>45807</v>
      </c>
      <c r="J4435" s="73">
        <v>46721</v>
      </c>
      <c r="K4435" s="69">
        <v>2.67</v>
      </c>
      <c r="L4435" s="68" t="s">
        <v>5494</v>
      </c>
      <c r="M4435" s="71">
        <v>2.3E-3</v>
      </c>
      <c r="N4435" t="str">
        <f>_xll.IMDP("BND",D4435,$N$1,A4435)</f>
        <v>기타금융채</v>
      </c>
      <c r="O4435">
        <f t="shared" si="69"/>
        <v>2.4978000000000001E-3</v>
      </c>
    </row>
    <row r="4436" spans="1:15" x14ac:dyDescent="0.3">
      <c r="A4436" s="73">
        <v>46311</v>
      </c>
      <c r="B4436" s="67" t="s">
        <v>2090</v>
      </c>
      <c r="C4436" s="68" t="s">
        <v>2608</v>
      </c>
      <c r="D4436" s="68" t="s">
        <v>9433</v>
      </c>
      <c r="E4436" s="67" t="s">
        <v>9434</v>
      </c>
      <c r="F4436" s="69">
        <v>4.3579999999999997</v>
      </c>
      <c r="G4436" s="70">
        <v>1.7068000000000001</v>
      </c>
      <c r="H4436" s="70">
        <v>3.3921999999999999</v>
      </c>
      <c r="I4436" s="73">
        <v>45868</v>
      </c>
      <c r="J4436" s="73">
        <v>46962</v>
      </c>
      <c r="K4436" s="69">
        <v>2.79</v>
      </c>
      <c r="L4436" s="68" t="s">
        <v>5494</v>
      </c>
      <c r="M4436" s="71">
        <v>2.3E-3</v>
      </c>
      <c r="N4436" t="str">
        <f>_xll.IMDP("BND",D4436,$N$1,A4436)</f>
        <v>기타금융채</v>
      </c>
      <c r="O4436">
        <f t="shared" si="69"/>
        <v>3.9256400000000002E-3</v>
      </c>
    </row>
    <row r="4437" spans="1:15" x14ac:dyDescent="0.3">
      <c r="A4437" s="73">
        <v>46311</v>
      </c>
      <c r="B4437" s="67" t="s">
        <v>2090</v>
      </c>
      <c r="C4437" s="68" t="s">
        <v>2608</v>
      </c>
      <c r="D4437" s="68" t="s">
        <v>9435</v>
      </c>
      <c r="E4437" s="67" t="s">
        <v>9436</v>
      </c>
      <c r="F4437" s="69">
        <v>4.2300000000000004</v>
      </c>
      <c r="G4437" s="70">
        <v>1.2107000000000001</v>
      </c>
      <c r="H4437" s="70">
        <v>1.7947</v>
      </c>
      <c r="I4437" s="73">
        <v>46135</v>
      </c>
      <c r="J4437" s="73">
        <v>46773</v>
      </c>
      <c r="K4437" s="69">
        <v>3.7</v>
      </c>
      <c r="L4437" s="68" t="s">
        <v>5494</v>
      </c>
      <c r="M4437" s="71">
        <v>2.3E-3</v>
      </c>
      <c r="N4437" t="str">
        <f>_xll.IMDP("BND",D4437,$N$1,A4437)</f>
        <v>기타금융채</v>
      </c>
      <c r="O4437">
        <f t="shared" si="69"/>
        <v>2.7846100000000003E-3</v>
      </c>
    </row>
    <row r="4438" spans="1:15" x14ac:dyDescent="0.3">
      <c r="A4438" s="73">
        <v>46311</v>
      </c>
      <c r="B4438" s="67" t="s">
        <v>2090</v>
      </c>
      <c r="C4438" s="68" t="s">
        <v>2608</v>
      </c>
      <c r="D4438" s="68" t="s">
        <v>15078</v>
      </c>
      <c r="E4438" s="67" t="s">
        <v>15079</v>
      </c>
      <c r="F4438" s="69">
        <v>4.234</v>
      </c>
      <c r="G4438" s="70">
        <v>1.2214</v>
      </c>
      <c r="H4438" s="70">
        <v>1.8208</v>
      </c>
      <c r="I4438" s="73">
        <v>46260</v>
      </c>
      <c r="J4438" s="73">
        <v>46777</v>
      </c>
      <c r="K4438" s="69">
        <v>4.0999999999999996</v>
      </c>
      <c r="L4438" s="68" t="s">
        <v>5494</v>
      </c>
      <c r="M4438" s="71">
        <v>2.3E-3</v>
      </c>
      <c r="N4438" t="str">
        <f>_xll.IMDP("BND",D4438,$N$1,A4438)</f>
        <v>기타금융채</v>
      </c>
      <c r="O4438">
        <f t="shared" si="69"/>
        <v>2.8092199999999999E-3</v>
      </c>
    </row>
    <row r="4439" spans="1:15" x14ac:dyDescent="0.3">
      <c r="A4439" s="73">
        <v>46311</v>
      </c>
      <c r="B4439" s="67" t="s">
        <v>2090</v>
      </c>
      <c r="C4439" s="68" t="s">
        <v>2608</v>
      </c>
      <c r="D4439" s="68" t="s">
        <v>9437</v>
      </c>
      <c r="E4439" s="67" t="s">
        <v>9438</v>
      </c>
      <c r="F4439" s="69">
        <v>4.2699999999999996</v>
      </c>
      <c r="G4439" s="70">
        <v>1.4713000000000001</v>
      </c>
      <c r="H4439" s="70">
        <v>2.5663999999999998</v>
      </c>
      <c r="I4439" s="73">
        <v>45777</v>
      </c>
      <c r="J4439" s="73">
        <v>46871</v>
      </c>
      <c r="K4439" s="69">
        <v>2.83</v>
      </c>
      <c r="L4439" s="68" t="s">
        <v>5494</v>
      </c>
      <c r="M4439" s="71">
        <v>2.3E-3</v>
      </c>
      <c r="N4439" t="str">
        <f>_xll.IMDP("BND",D4439,$N$1,A4439)</f>
        <v>기타금융채</v>
      </c>
      <c r="O4439">
        <f t="shared" si="69"/>
        <v>3.3839899999999999E-3</v>
      </c>
    </row>
    <row r="4440" spans="1:15" x14ac:dyDescent="0.3">
      <c r="A4440" s="73">
        <v>46311</v>
      </c>
      <c r="B4440" s="67" t="s">
        <v>2090</v>
      </c>
      <c r="C4440" s="68" t="s">
        <v>2608</v>
      </c>
      <c r="D4440" s="68" t="s">
        <v>9439</v>
      </c>
      <c r="E4440" s="67" t="s">
        <v>9440</v>
      </c>
      <c r="F4440" s="69">
        <v>4.4290000000000003</v>
      </c>
      <c r="G4440" s="70">
        <v>2.2517999999999998</v>
      </c>
      <c r="H4440" s="70">
        <v>5.7450999999999999</v>
      </c>
      <c r="I4440" s="73">
        <v>45896</v>
      </c>
      <c r="J4440" s="73">
        <v>47176</v>
      </c>
      <c r="K4440" s="69">
        <v>2.82</v>
      </c>
      <c r="L4440" s="68" t="s">
        <v>5494</v>
      </c>
      <c r="M4440" s="71">
        <v>2.7000000000000001E-3</v>
      </c>
      <c r="N4440" t="str">
        <f>_xll.IMDP("BND",D4440,$N$1,A4440)</f>
        <v>기타금융채</v>
      </c>
      <c r="O4440">
        <f t="shared" si="69"/>
        <v>6.0798599999999994E-3</v>
      </c>
    </row>
    <row r="4441" spans="1:15" x14ac:dyDescent="0.3">
      <c r="A4441" s="73">
        <v>46311</v>
      </c>
      <c r="B4441" s="67" t="s">
        <v>2090</v>
      </c>
      <c r="C4441" s="68" t="s">
        <v>2608</v>
      </c>
      <c r="D4441" s="68" t="s">
        <v>9441</v>
      </c>
      <c r="E4441" s="67" t="s">
        <v>9442</v>
      </c>
      <c r="F4441" s="69">
        <v>4.1879999999999997</v>
      </c>
      <c r="G4441" s="70">
        <v>0.91390000000000005</v>
      </c>
      <c r="H4441" s="70">
        <v>1.0668</v>
      </c>
      <c r="I4441" s="73">
        <v>45926</v>
      </c>
      <c r="J4441" s="73">
        <v>46654</v>
      </c>
      <c r="K4441" s="69">
        <v>2.68</v>
      </c>
      <c r="L4441" s="68" t="s">
        <v>5494</v>
      </c>
      <c r="M4441" s="71">
        <v>2.8E-3</v>
      </c>
      <c r="N4441" t="str">
        <f>_xll.IMDP("BND",D4441,$N$1,A4441)</f>
        <v>기타금융채</v>
      </c>
      <c r="O4441">
        <f t="shared" si="69"/>
        <v>2.5589200000000001E-3</v>
      </c>
    </row>
    <row r="4442" spans="1:15" x14ac:dyDescent="0.3">
      <c r="A4442" s="73">
        <v>46311</v>
      </c>
      <c r="B4442" s="67" t="s">
        <v>2090</v>
      </c>
      <c r="C4442" s="68" t="s">
        <v>2608</v>
      </c>
      <c r="D4442" s="68" t="s">
        <v>9443</v>
      </c>
      <c r="E4442" s="67" t="s">
        <v>9444</v>
      </c>
      <c r="F4442" s="69">
        <v>4.4240000000000004</v>
      </c>
      <c r="G4442" s="70">
        <v>2.0127999999999999</v>
      </c>
      <c r="H4442" s="70">
        <v>4.6466000000000003</v>
      </c>
      <c r="I4442" s="73">
        <v>45989</v>
      </c>
      <c r="J4442" s="73">
        <v>47085</v>
      </c>
      <c r="K4442" s="69">
        <v>3.31</v>
      </c>
      <c r="L4442" s="68" t="s">
        <v>5494</v>
      </c>
      <c r="M4442" s="71">
        <v>3.5999999999999999E-3</v>
      </c>
      <c r="N4442" t="str">
        <f>_xll.IMDP("BND",D4442,$N$1,A4442)</f>
        <v>기타금융채</v>
      </c>
      <c r="O4442">
        <f t="shared" si="69"/>
        <v>7.2460799999999994E-3</v>
      </c>
    </row>
    <row r="4443" spans="1:15" x14ac:dyDescent="0.3">
      <c r="A4443" s="73">
        <v>46311</v>
      </c>
      <c r="B4443" s="67" t="s">
        <v>2090</v>
      </c>
      <c r="C4443" s="68" t="s">
        <v>2608</v>
      </c>
      <c r="D4443" s="68" t="s">
        <v>9445</v>
      </c>
      <c r="E4443" s="67" t="s">
        <v>9446</v>
      </c>
      <c r="F4443" s="69">
        <v>4.46</v>
      </c>
      <c r="G4443" s="70">
        <v>2.9430999999999998</v>
      </c>
      <c r="H4443" s="70">
        <v>9.7158999999999995</v>
      </c>
      <c r="I4443" s="73">
        <v>46003</v>
      </c>
      <c r="J4443" s="73">
        <v>47464</v>
      </c>
      <c r="K4443" s="69">
        <v>3.63</v>
      </c>
      <c r="L4443" s="68" t="s">
        <v>5494</v>
      </c>
      <c r="M4443" s="71">
        <v>2.3E-3</v>
      </c>
      <c r="N4443" t="str">
        <f>_xll.IMDP("BND",D4443,$N$1,A4443)</f>
        <v>기타금융채</v>
      </c>
      <c r="O4443">
        <f t="shared" si="69"/>
        <v>6.7691299999999991E-3</v>
      </c>
    </row>
    <row r="4444" spans="1:15" x14ac:dyDescent="0.3">
      <c r="A4444" s="73">
        <v>46311</v>
      </c>
      <c r="B4444" s="67" t="s">
        <v>2090</v>
      </c>
      <c r="C4444" s="68" t="s">
        <v>2608</v>
      </c>
      <c r="D4444" s="68" t="s">
        <v>15080</v>
      </c>
      <c r="E4444" s="67" t="s">
        <v>15081</v>
      </c>
      <c r="F4444" s="69">
        <v>4.4260000000000002</v>
      </c>
      <c r="G4444" s="70">
        <v>2.0615000000000001</v>
      </c>
      <c r="H4444" s="70">
        <v>4.8959000000000001</v>
      </c>
      <c r="I4444" s="73">
        <v>46260</v>
      </c>
      <c r="J4444" s="73">
        <v>47113</v>
      </c>
      <c r="K4444" s="69">
        <v>4.3</v>
      </c>
      <c r="L4444" s="68" t="s">
        <v>5494</v>
      </c>
      <c r="M4444" s="71">
        <v>2.3E-3</v>
      </c>
      <c r="N4444" t="str">
        <f>_xll.IMDP("BND",D4444,$N$1,A4444)</f>
        <v>기타금융채</v>
      </c>
      <c r="O4444">
        <f t="shared" si="69"/>
        <v>4.7414500000000004E-3</v>
      </c>
    </row>
    <row r="4445" spans="1:15" x14ac:dyDescent="0.3">
      <c r="A4445" s="73">
        <v>46311</v>
      </c>
      <c r="B4445" s="67" t="s">
        <v>2090</v>
      </c>
      <c r="C4445" s="68" t="s">
        <v>2608</v>
      </c>
      <c r="D4445" s="68" t="s">
        <v>9447</v>
      </c>
      <c r="E4445" s="67" t="s">
        <v>9448</v>
      </c>
      <c r="F4445" s="69">
        <v>4.3419999999999996</v>
      </c>
      <c r="G4445" s="70">
        <v>1.6518999999999999</v>
      </c>
      <c r="H4445" s="70">
        <v>3.1987999999999999</v>
      </c>
      <c r="I4445" s="73">
        <v>45119</v>
      </c>
      <c r="J4445" s="73">
        <v>46946</v>
      </c>
      <c r="K4445" s="69">
        <v>4.83</v>
      </c>
      <c r="L4445" s="68" t="s">
        <v>5494</v>
      </c>
      <c r="M4445" s="71">
        <v>2.3E-3</v>
      </c>
      <c r="N4445" t="str">
        <f>_xll.IMDP("BND",D4445,$N$1,A4445)</f>
        <v>기타금융채</v>
      </c>
      <c r="O4445">
        <f t="shared" si="69"/>
        <v>3.7993699999999998E-3</v>
      </c>
    </row>
    <row r="4446" spans="1:15" x14ac:dyDescent="0.3">
      <c r="A4446" s="73">
        <v>46311</v>
      </c>
      <c r="B4446" s="67" t="s">
        <v>2090</v>
      </c>
      <c r="C4446" s="68" t="s">
        <v>2608</v>
      </c>
      <c r="D4446" s="68" t="s">
        <v>9449</v>
      </c>
      <c r="E4446" s="67" t="s">
        <v>9450</v>
      </c>
      <c r="F4446" s="69">
        <v>3.9169999999999998</v>
      </c>
      <c r="G4446" s="70">
        <v>0.49709999999999999</v>
      </c>
      <c r="H4446" s="70">
        <v>0.37109999999999999</v>
      </c>
      <c r="I4446" s="73">
        <v>45646</v>
      </c>
      <c r="J4446" s="73">
        <v>46497</v>
      </c>
      <c r="K4446" s="69">
        <v>3.16</v>
      </c>
      <c r="L4446" s="68" t="s">
        <v>5494</v>
      </c>
      <c r="M4446" s="71">
        <v>2.8E-3</v>
      </c>
      <c r="N4446" t="str">
        <f>_xll.IMDP("BND",D4446,$N$1,A4446)</f>
        <v>기타금융채</v>
      </c>
      <c r="O4446">
        <f t="shared" si="69"/>
        <v>1.3918799999999999E-3</v>
      </c>
    </row>
    <row r="4447" spans="1:15" x14ac:dyDescent="0.3">
      <c r="A4447" s="73">
        <v>46311</v>
      </c>
      <c r="B4447" s="67" t="s">
        <v>2090</v>
      </c>
      <c r="C4447" s="68" t="s">
        <v>2608</v>
      </c>
      <c r="D4447" s="68" t="s">
        <v>9451</v>
      </c>
      <c r="E4447" s="67" t="s">
        <v>9452</v>
      </c>
      <c r="F4447" s="69">
        <v>4.4589999999999996</v>
      </c>
      <c r="G4447" s="70">
        <v>3.3835000000000002</v>
      </c>
      <c r="H4447" s="70">
        <v>12.71</v>
      </c>
      <c r="I4447" s="73">
        <v>45807</v>
      </c>
      <c r="J4447" s="73">
        <v>47633</v>
      </c>
      <c r="K4447" s="69">
        <v>2.96</v>
      </c>
      <c r="L4447" s="68" t="s">
        <v>5494</v>
      </c>
      <c r="M4447" s="71">
        <v>2.2000000000000001E-3</v>
      </c>
      <c r="N4447" t="str">
        <f>_xll.IMDP("BND",D4447,$N$1,A4447)</f>
        <v>기타금융채</v>
      </c>
      <c r="O4447">
        <f t="shared" si="69"/>
        <v>7.443700000000001E-3</v>
      </c>
    </row>
    <row r="4448" spans="1:15" x14ac:dyDescent="0.3">
      <c r="A4448" s="73">
        <v>46311</v>
      </c>
      <c r="B4448" s="67" t="s">
        <v>2090</v>
      </c>
      <c r="C4448" s="68" t="s">
        <v>2608</v>
      </c>
      <c r="D4448" s="68" t="s">
        <v>9453</v>
      </c>
      <c r="E4448" s="67" t="s">
        <v>9454</v>
      </c>
      <c r="F4448" s="69">
        <v>4.4039999999999999</v>
      </c>
      <c r="G4448" s="70">
        <v>1.8676999999999999</v>
      </c>
      <c r="H4448" s="70">
        <v>4.0076999999999998</v>
      </c>
      <c r="I4448" s="73">
        <v>45926</v>
      </c>
      <c r="J4448" s="73">
        <v>47022</v>
      </c>
      <c r="K4448" s="69">
        <v>2.78</v>
      </c>
      <c r="L4448" s="68" t="s">
        <v>5494</v>
      </c>
      <c r="M4448" s="71">
        <v>2.3E-3</v>
      </c>
      <c r="N4448" t="str">
        <f>_xll.IMDP("BND",D4448,$N$1,A4448)</f>
        <v>기타금융채</v>
      </c>
      <c r="O4448">
        <f t="shared" si="69"/>
        <v>4.2957099999999995E-3</v>
      </c>
    </row>
    <row r="4449" spans="1:15" x14ac:dyDescent="0.3">
      <c r="A4449" s="73">
        <v>46311</v>
      </c>
      <c r="B4449" s="67" t="s">
        <v>2090</v>
      </c>
      <c r="C4449" s="68" t="s">
        <v>2608</v>
      </c>
      <c r="D4449" s="68" t="s">
        <v>13974</v>
      </c>
      <c r="E4449" s="67" t="s">
        <v>13975</v>
      </c>
      <c r="F4449" s="69">
        <v>4.1749999999999998</v>
      </c>
      <c r="G4449" s="70">
        <v>0.83030000000000004</v>
      </c>
      <c r="H4449" s="70">
        <v>0.90090000000000003</v>
      </c>
      <c r="I4449" s="73">
        <v>46198</v>
      </c>
      <c r="J4449" s="73">
        <v>46624</v>
      </c>
      <c r="K4449" s="69">
        <v>3.96</v>
      </c>
      <c r="L4449" s="68" t="s">
        <v>5494</v>
      </c>
      <c r="M4449" s="71">
        <v>2.8E-3</v>
      </c>
      <c r="N4449" t="str">
        <f>_xll.IMDP("BND",D4449,$N$1,A4449)</f>
        <v>기타금융채</v>
      </c>
      <c r="O4449">
        <f t="shared" si="69"/>
        <v>2.3248399999999999E-3</v>
      </c>
    </row>
    <row r="4450" spans="1:15" x14ac:dyDescent="0.3">
      <c r="A4450" s="73">
        <v>46311</v>
      </c>
      <c r="B4450" s="67" t="s">
        <v>2090</v>
      </c>
      <c r="C4450" s="68" t="s">
        <v>2608</v>
      </c>
      <c r="D4450" s="68" t="s">
        <v>14959</v>
      </c>
      <c r="E4450" s="67" t="s">
        <v>14960</v>
      </c>
      <c r="F4450" s="69">
        <v>4.4470000000000001</v>
      </c>
      <c r="G4450" s="70">
        <v>2.6471</v>
      </c>
      <c r="H4450" s="70">
        <v>7.9600999999999997</v>
      </c>
      <c r="I4450" s="73">
        <v>46260</v>
      </c>
      <c r="J4450" s="73">
        <v>47354</v>
      </c>
      <c r="K4450" s="69">
        <v>4.41</v>
      </c>
      <c r="L4450" s="68" t="s">
        <v>5494</v>
      </c>
      <c r="M4450" s="71">
        <v>2.3E-3</v>
      </c>
      <c r="N4450" t="str">
        <f>_xll.IMDP("BND",D4450,$N$1,A4450)</f>
        <v>기타금융채</v>
      </c>
      <c r="O4450">
        <f t="shared" si="69"/>
        <v>6.0883300000000003E-3</v>
      </c>
    </row>
    <row r="4451" spans="1:15" x14ac:dyDescent="0.3">
      <c r="A4451" s="73">
        <v>46311</v>
      </c>
      <c r="B4451" s="67" t="s">
        <v>2090</v>
      </c>
      <c r="C4451" s="68" t="s">
        <v>2608</v>
      </c>
      <c r="D4451" s="68" t="s">
        <v>15649</v>
      </c>
      <c r="E4451" s="67" t="s">
        <v>15650</v>
      </c>
      <c r="F4451" s="69">
        <v>4.4539999999999997</v>
      </c>
      <c r="G4451" s="70">
        <v>2.6998000000000002</v>
      </c>
      <c r="H4451" s="70">
        <v>8.2690999999999999</v>
      </c>
      <c r="I4451" s="73">
        <v>46282</v>
      </c>
      <c r="J4451" s="73">
        <v>47378</v>
      </c>
      <c r="K4451" s="69">
        <v>4.66</v>
      </c>
      <c r="L4451" s="68" t="s">
        <v>5494</v>
      </c>
      <c r="M4451" s="71">
        <v>2.3E-3</v>
      </c>
      <c r="N4451" t="str">
        <f>_xll.IMDP("BND",D4451,$N$1,A4451)</f>
        <v>기타금융채</v>
      </c>
      <c r="O4451">
        <f t="shared" si="69"/>
        <v>6.2095400000000004E-3</v>
      </c>
    </row>
    <row r="4452" spans="1:15" x14ac:dyDescent="0.3">
      <c r="A4452" s="73">
        <v>46311</v>
      </c>
      <c r="B4452" s="67" t="s">
        <v>2090</v>
      </c>
      <c r="C4452" s="68" t="s">
        <v>2608</v>
      </c>
      <c r="D4452" s="68" t="s">
        <v>9455</v>
      </c>
      <c r="E4452" s="67" t="s">
        <v>9456</v>
      </c>
      <c r="F4452" s="69">
        <v>4.4640000000000004</v>
      </c>
      <c r="G4452" s="70">
        <v>3.5129000000000001</v>
      </c>
      <c r="H4452" s="70">
        <v>13.741899999999999</v>
      </c>
      <c r="I4452" s="73">
        <v>45868</v>
      </c>
      <c r="J4452" s="73">
        <v>47694</v>
      </c>
      <c r="K4452" s="69">
        <v>3.07</v>
      </c>
      <c r="L4452" s="68" t="s">
        <v>5494</v>
      </c>
      <c r="M4452" s="71">
        <v>3.0999999999999999E-3</v>
      </c>
      <c r="N4452" t="str">
        <f>_xll.IMDP("BND",D4452,$N$1,A4452)</f>
        <v>기타금융채</v>
      </c>
      <c r="O4452">
        <f t="shared" si="69"/>
        <v>1.088999E-2</v>
      </c>
    </row>
    <row r="4453" spans="1:15" x14ac:dyDescent="0.3">
      <c r="A4453" s="73">
        <v>46311</v>
      </c>
      <c r="B4453" s="67" t="s">
        <v>2090</v>
      </c>
      <c r="C4453" s="68" t="s">
        <v>2608</v>
      </c>
      <c r="D4453" s="68" t="s">
        <v>9457</v>
      </c>
      <c r="E4453" s="67" t="s">
        <v>9458</v>
      </c>
      <c r="F4453" s="69">
        <v>4.4260000000000002</v>
      </c>
      <c r="G4453" s="70">
        <v>2.0964</v>
      </c>
      <c r="H4453" s="70">
        <v>5.0119999999999996</v>
      </c>
      <c r="I4453" s="73">
        <v>46021</v>
      </c>
      <c r="J4453" s="73">
        <v>47116</v>
      </c>
      <c r="K4453" s="69">
        <v>3.38</v>
      </c>
      <c r="L4453" s="68" t="s">
        <v>5494</v>
      </c>
      <c r="M4453" s="71">
        <v>2.3E-3</v>
      </c>
      <c r="N4453" t="str">
        <f>_xll.IMDP("BND",D4453,$N$1,A4453)</f>
        <v>기타금융채</v>
      </c>
      <c r="O4453">
        <f t="shared" si="69"/>
        <v>4.8217199999999998E-3</v>
      </c>
    </row>
    <row r="4454" spans="1:15" x14ac:dyDescent="0.3">
      <c r="A4454" s="73">
        <v>46311</v>
      </c>
      <c r="B4454" s="67" t="s">
        <v>2090</v>
      </c>
      <c r="C4454" s="68" t="s">
        <v>2608</v>
      </c>
      <c r="D4454" s="68" t="s">
        <v>9459</v>
      </c>
      <c r="E4454" s="67" t="s">
        <v>9460</v>
      </c>
      <c r="F4454" s="69">
        <v>4.1890000000000001</v>
      </c>
      <c r="G4454" s="70">
        <v>0.87309999999999999</v>
      </c>
      <c r="H4454" s="70">
        <v>0.98540000000000005</v>
      </c>
      <c r="I4454" s="73">
        <v>45547</v>
      </c>
      <c r="J4454" s="73">
        <v>46640</v>
      </c>
      <c r="K4454" s="69">
        <v>3.43</v>
      </c>
      <c r="L4454" s="68" t="s">
        <v>5494</v>
      </c>
      <c r="M4454" s="71">
        <v>2.3E-3</v>
      </c>
      <c r="N4454" t="str">
        <f>_xll.IMDP("BND",D4454,$N$1,A4454)</f>
        <v>기타금융채</v>
      </c>
      <c r="O4454">
        <f t="shared" si="69"/>
        <v>2.0081299999999999E-3</v>
      </c>
    </row>
    <row r="4455" spans="1:15" x14ac:dyDescent="0.3">
      <c r="A4455" s="73">
        <v>46311</v>
      </c>
      <c r="B4455" s="67" t="s">
        <v>2090</v>
      </c>
      <c r="C4455" s="68" t="s">
        <v>2608</v>
      </c>
      <c r="D4455" s="68" t="s">
        <v>9461</v>
      </c>
      <c r="E4455" s="67" t="s">
        <v>9462</v>
      </c>
      <c r="F4455" s="69">
        <v>3.8660000000000001</v>
      </c>
      <c r="G4455" s="70">
        <v>0.42759999999999998</v>
      </c>
      <c r="H4455" s="70">
        <v>0.28910000000000002</v>
      </c>
      <c r="I4455" s="73">
        <v>45835</v>
      </c>
      <c r="J4455" s="73">
        <v>46472</v>
      </c>
      <c r="K4455" s="69">
        <v>2.69</v>
      </c>
      <c r="L4455" s="68" t="s">
        <v>5494</v>
      </c>
      <c r="M4455" s="71">
        <v>2.8E-3</v>
      </c>
      <c r="N4455" t="str">
        <f>_xll.IMDP("BND",D4455,$N$1,A4455)</f>
        <v>기타금융채</v>
      </c>
      <c r="O4455">
        <f t="shared" si="69"/>
        <v>1.19728E-3</v>
      </c>
    </row>
    <row r="4456" spans="1:15" x14ac:dyDescent="0.3">
      <c r="A4456" s="73">
        <v>46311</v>
      </c>
      <c r="B4456" s="67" t="s">
        <v>2090</v>
      </c>
      <c r="C4456" s="68" t="s">
        <v>2608</v>
      </c>
      <c r="D4456" s="68" t="s">
        <v>15798</v>
      </c>
      <c r="E4456" s="67" t="s">
        <v>15799</v>
      </c>
      <c r="F4456" s="69">
        <v>4.4589999999999996</v>
      </c>
      <c r="G4456" s="70">
        <v>2.7302</v>
      </c>
      <c r="H4456" s="70">
        <v>8.4434000000000005</v>
      </c>
      <c r="I4456" s="73">
        <v>46295</v>
      </c>
      <c r="J4456" s="73">
        <v>47389</v>
      </c>
      <c r="K4456" s="69">
        <v>4.72</v>
      </c>
      <c r="L4456" s="68" t="s">
        <v>5494</v>
      </c>
      <c r="M4456" s="71">
        <v>2.8E-3</v>
      </c>
      <c r="N4456" t="str">
        <f>_xll.IMDP("BND",D4456,$N$1,A4456)</f>
        <v>기타금융채</v>
      </c>
      <c r="O4456">
        <f t="shared" si="69"/>
        <v>7.6445599999999999E-3</v>
      </c>
    </row>
    <row r="4457" spans="1:15" x14ac:dyDescent="0.3">
      <c r="A4457" s="73">
        <v>46311</v>
      </c>
      <c r="B4457" s="67" t="s">
        <v>2090</v>
      </c>
      <c r="C4457" s="68" t="s">
        <v>2608</v>
      </c>
      <c r="D4457" s="68" t="s">
        <v>9463</v>
      </c>
      <c r="E4457" s="67" t="s">
        <v>9464</v>
      </c>
      <c r="F4457" s="69">
        <v>4.1029999999999998</v>
      </c>
      <c r="G4457" s="70">
        <v>0.67420000000000002</v>
      </c>
      <c r="H4457" s="70">
        <v>0.62339999999999995</v>
      </c>
      <c r="I4457" s="73">
        <v>45835</v>
      </c>
      <c r="J4457" s="73">
        <v>46563</v>
      </c>
      <c r="K4457" s="69">
        <v>2.71</v>
      </c>
      <c r="L4457" s="68" t="s">
        <v>5494</v>
      </c>
      <c r="M4457" s="71">
        <v>2.3E-3</v>
      </c>
      <c r="N4457" t="str">
        <f>_xll.IMDP("BND",D4457,$N$1,A4457)</f>
        <v>기타금융채</v>
      </c>
      <c r="O4457">
        <f t="shared" si="69"/>
        <v>1.5506599999999999E-3</v>
      </c>
    </row>
    <row r="4458" spans="1:15" x14ac:dyDescent="0.3">
      <c r="A4458" s="73">
        <v>46311</v>
      </c>
      <c r="B4458" s="67" t="s">
        <v>2090</v>
      </c>
      <c r="C4458" s="68" t="s">
        <v>2608</v>
      </c>
      <c r="D4458" s="68" t="s">
        <v>14475</v>
      </c>
      <c r="E4458" s="67" t="s">
        <v>14476</v>
      </c>
      <c r="F4458" s="69">
        <v>4.4429999999999996</v>
      </c>
      <c r="G4458" s="70">
        <v>2.5566</v>
      </c>
      <c r="H4458" s="70">
        <v>7.4752999999999998</v>
      </c>
      <c r="I4458" s="73">
        <v>46227</v>
      </c>
      <c r="J4458" s="73">
        <v>47323</v>
      </c>
      <c r="K4458" s="69">
        <v>4.5599999999999996</v>
      </c>
      <c r="L4458" s="68" t="s">
        <v>5494</v>
      </c>
      <c r="M4458" s="71">
        <v>3.3E-3</v>
      </c>
      <c r="N4458" t="str">
        <f>_xll.IMDP("BND",D4458,$N$1,A4458)</f>
        <v>기타금융채</v>
      </c>
      <c r="O4458">
        <f t="shared" si="69"/>
        <v>8.4367799999999996E-3</v>
      </c>
    </row>
    <row r="4459" spans="1:15" x14ac:dyDescent="0.3">
      <c r="A4459" s="73">
        <v>46311</v>
      </c>
      <c r="B4459" s="67" t="s">
        <v>2090</v>
      </c>
      <c r="C4459" s="68" t="s">
        <v>2608</v>
      </c>
      <c r="D4459" s="68" t="s">
        <v>9465</v>
      </c>
      <c r="E4459" s="67" t="s">
        <v>9466</v>
      </c>
      <c r="F4459" s="69">
        <v>4.1109999999999998</v>
      </c>
      <c r="G4459" s="70">
        <v>0.67869999999999997</v>
      </c>
      <c r="H4459" s="70">
        <v>0.63119999999999998</v>
      </c>
      <c r="I4459" s="73">
        <v>45471</v>
      </c>
      <c r="J4459" s="73">
        <v>46566</v>
      </c>
      <c r="K4459" s="69">
        <v>3.58</v>
      </c>
      <c r="L4459" s="68" t="s">
        <v>5494</v>
      </c>
      <c r="M4459" s="71">
        <v>3.2000000000000002E-3</v>
      </c>
      <c r="N4459" t="str">
        <f>_xll.IMDP("BND",D4459,$N$1,A4459)</f>
        <v>기타금융채</v>
      </c>
      <c r="O4459">
        <f t="shared" si="69"/>
        <v>2.17184E-3</v>
      </c>
    </row>
    <row r="4460" spans="1:15" x14ac:dyDescent="0.3">
      <c r="A4460" s="73">
        <v>46311</v>
      </c>
      <c r="B4460" s="67" t="s">
        <v>2090</v>
      </c>
      <c r="C4460" s="68" t="s">
        <v>2608</v>
      </c>
      <c r="D4460" s="68" t="s">
        <v>9467</v>
      </c>
      <c r="E4460" s="67" t="s">
        <v>9468</v>
      </c>
      <c r="F4460" s="69">
        <v>4.327</v>
      </c>
      <c r="G4460" s="70">
        <v>1.6346000000000001</v>
      </c>
      <c r="H4460" s="70">
        <v>3.1147</v>
      </c>
      <c r="I4460" s="73">
        <v>45835</v>
      </c>
      <c r="J4460" s="73">
        <v>46931</v>
      </c>
      <c r="K4460" s="69">
        <v>2.85</v>
      </c>
      <c r="L4460" s="68" t="s">
        <v>5494</v>
      </c>
      <c r="M4460" s="71">
        <v>3.2000000000000002E-3</v>
      </c>
      <c r="N4460" t="str">
        <f>_xll.IMDP("BND",D4460,$N$1,A4460)</f>
        <v>기타금융채</v>
      </c>
      <c r="O4460">
        <f t="shared" si="69"/>
        <v>5.2307200000000003E-3</v>
      </c>
    </row>
    <row r="4461" spans="1:15" x14ac:dyDescent="0.3">
      <c r="A4461" s="73">
        <v>46311</v>
      </c>
      <c r="B4461" s="67" t="s">
        <v>2090</v>
      </c>
      <c r="C4461" s="68" t="s">
        <v>2608</v>
      </c>
      <c r="D4461" s="68" t="s">
        <v>9469</v>
      </c>
      <c r="E4461" s="67" t="s">
        <v>9470</v>
      </c>
      <c r="F4461" s="69">
        <v>4.4630000000000001</v>
      </c>
      <c r="G4461" s="70">
        <v>3.4510000000000001</v>
      </c>
      <c r="H4461" s="70">
        <v>13.2026</v>
      </c>
      <c r="I4461" s="73">
        <v>45835</v>
      </c>
      <c r="J4461" s="73">
        <v>47661</v>
      </c>
      <c r="K4461" s="69">
        <v>3.08</v>
      </c>
      <c r="L4461" s="68" t="s">
        <v>5494</v>
      </c>
      <c r="M4461" s="71">
        <v>2.7000000000000001E-3</v>
      </c>
      <c r="N4461" t="str">
        <f>_xll.IMDP("BND",D4461,$N$1,A4461)</f>
        <v>기타금융채</v>
      </c>
      <c r="O4461">
        <f t="shared" si="69"/>
        <v>9.3176999999999999E-3</v>
      </c>
    </row>
    <row r="4462" spans="1:15" x14ac:dyDescent="0.3">
      <c r="A4462" s="73">
        <v>46311</v>
      </c>
      <c r="B4462" s="67" t="s">
        <v>2090</v>
      </c>
      <c r="C4462" s="68" t="s">
        <v>2608</v>
      </c>
      <c r="D4462" s="68" t="s">
        <v>9471</v>
      </c>
      <c r="E4462" s="67" t="s">
        <v>9472</v>
      </c>
      <c r="F4462" s="69">
        <v>3.8660000000000001</v>
      </c>
      <c r="G4462" s="70">
        <v>0.43059999999999998</v>
      </c>
      <c r="H4462" s="70">
        <v>0.29249999999999998</v>
      </c>
      <c r="I4462" s="73">
        <v>45561</v>
      </c>
      <c r="J4462" s="73">
        <v>46472</v>
      </c>
      <c r="K4462" s="69">
        <v>3.34</v>
      </c>
      <c r="L4462" s="68" t="s">
        <v>5494</v>
      </c>
      <c r="M4462" s="71">
        <v>3.7000000000000002E-3</v>
      </c>
      <c r="N4462" t="str">
        <f>_xll.IMDP("BND",D4462,$N$1,A4462)</f>
        <v>기타금융채</v>
      </c>
      <c r="O4462">
        <f t="shared" si="69"/>
        <v>1.59322E-3</v>
      </c>
    </row>
    <row r="4463" spans="1:15" x14ac:dyDescent="0.3">
      <c r="A4463" s="73">
        <v>46311</v>
      </c>
      <c r="B4463" s="67" t="s">
        <v>2090</v>
      </c>
      <c r="C4463" s="68" t="s">
        <v>2608</v>
      </c>
      <c r="D4463" s="68" t="s">
        <v>9473</v>
      </c>
      <c r="E4463" s="67" t="s">
        <v>9474</v>
      </c>
      <c r="F4463" s="69">
        <v>4.1879999999999997</v>
      </c>
      <c r="G4463" s="70">
        <v>0.91149999999999998</v>
      </c>
      <c r="H4463" s="70">
        <v>1.0632999999999999</v>
      </c>
      <c r="I4463" s="73">
        <v>45561</v>
      </c>
      <c r="J4463" s="73">
        <v>46654</v>
      </c>
      <c r="K4463" s="69">
        <v>3.34</v>
      </c>
      <c r="L4463" s="68" t="s">
        <v>5494</v>
      </c>
      <c r="M4463" s="71">
        <v>2.8E-3</v>
      </c>
      <c r="N4463" t="str">
        <f>_xll.IMDP("BND",D4463,$N$1,A4463)</f>
        <v>기타금융채</v>
      </c>
      <c r="O4463">
        <f t="shared" si="69"/>
        <v>2.5521999999999997E-3</v>
      </c>
    </row>
    <row r="4464" spans="1:15" x14ac:dyDescent="0.3">
      <c r="A4464" s="73">
        <v>46311</v>
      </c>
      <c r="B4464" s="67" t="s">
        <v>2090</v>
      </c>
      <c r="C4464" s="68" t="s">
        <v>2608</v>
      </c>
      <c r="D4464" s="68" t="s">
        <v>9475</v>
      </c>
      <c r="E4464" s="67" t="s">
        <v>9476</v>
      </c>
      <c r="F4464" s="69">
        <v>3.9129999999999998</v>
      </c>
      <c r="G4464" s="70">
        <v>0.4632</v>
      </c>
      <c r="H4464" s="70">
        <v>0.3296</v>
      </c>
      <c r="I4464" s="73">
        <v>45757</v>
      </c>
      <c r="J4464" s="73">
        <v>46486</v>
      </c>
      <c r="K4464" s="69">
        <v>2.76</v>
      </c>
      <c r="L4464" s="68" t="s">
        <v>5494</v>
      </c>
      <c r="M4464" s="71">
        <v>2.3E-3</v>
      </c>
      <c r="N4464" t="str">
        <f>_xll.IMDP("BND",D4464,$N$1,A4464)</f>
        <v>기타금융채</v>
      </c>
      <c r="O4464">
        <f t="shared" si="69"/>
        <v>1.06536E-3</v>
      </c>
    </row>
    <row r="4465" spans="1:15" x14ac:dyDescent="0.3">
      <c r="A4465" s="73">
        <v>46311</v>
      </c>
      <c r="B4465" s="67" t="s">
        <v>2090</v>
      </c>
      <c r="C4465" s="68" t="s">
        <v>2608</v>
      </c>
      <c r="D4465" s="68" t="s">
        <v>9477</v>
      </c>
      <c r="E4465" s="67" t="s">
        <v>9478</v>
      </c>
      <c r="F4465" s="69">
        <v>4.0019999999999998</v>
      </c>
      <c r="G4465" s="70">
        <v>0.54849999999999999</v>
      </c>
      <c r="H4465" s="70">
        <v>0.43859999999999999</v>
      </c>
      <c r="I4465" s="73">
        <v>45790</v>
      </c>
      <c r="J4465" s="73">
        <v>46519</v>
      </c>
      <c r="K4465" s="69">
        <v>2.76</v>
      </c>
      <c r="L4465" s="68" t="s">
        <v>5494</v>
      </c>
      <c r="M4465" s="71">
        <v>4.5999999999999999E-3</v>
      </c>
      <c r="N4465" t="str">
        <f>_xll.IMDP("BND",D4465,$N$1,A4465)</f>
        <v>기타금융채</v>
      </c>
      <c r="O4465">
        <f t="shared" si="69"/>
        <v>2.5230999999999999E-3</v>
      </c>
    </row>
    <row r="4466" spans="1:15" x14ac:dyDescent="0.3">
      <c r="A4466" s="73">
        <v>46311</v>
      </c>
      <c r="B4466" s="67" t="s">
        <v>2090</v>
      </c>
      <c r="C4466" s="68" t="s">
        <v>2608</v>
      </c>
      <c r="D4466" s="68" t="s">
        <v>9479</v>
      </c>
      <c r="E4466" s="67" t="s">
        <v>9480</v>
      </c>
      <c r="F4466" s="69">
        <v>4.0880000000000001</v>
      </c>
      <c r="G4466" s="70">
        <v>0.63139999999999996</v>
      </c>
      <c r="H4466" s="70">
        <v>0.55700000000000005</v>
      </c>
      <c r="I4466" s="73">
        <v>45818</v>
      </c>
      <c r="J4466" s="73">
        <v>46548</v>
      </c>
      <c r="K4466" s="69">
        <v>2.67</v>
      </c>
      <c r="L4466" s="68" t="s">
        <v>5494</v>
      </c>
      <c r="M4466" s="71">
        <v>4.5999999999999999E-3</v>
      </c>
      <c r="N4466" t="str">
        <f>_xll.IMDP("BND",D4466,$N$1,A4466)</f>
        <v>기타금융채</v>
      </c>
      <c r="O4466">
        <f t="shared" si="69"/>
        <v>2.9044399999999999E-3</v>
      </c>
    </row>
    <row r="4467" spans="1:15" x14ac:dyDescent="0.3">
      <c r="A4467" s="73">
        <v>46311</v>
      </c>
      <c r="B4467" s="67" t="s">
        <v>2090</v>
      </c>
      <c r="C4467" s="68" t="s">
        <v>2608</v>
      </c>
      <c r="D4467" s="68" t="s">
        <v>9481</v>
      </c>
      <c r="E4467" s="67" t="s">
        <v>9482</v>
      </c>
      <c r="F4467" s="69">
        <v>4.17</v>
      </c>
      <c r="G4467" s="70">
        <v>0.78280000000000005</v>
      </c>
      <c r="H4467" s="70">
        <v>0.81210000000000004</v>
      </c>
      <c r="I4467" s="73">
        <v>45876</v>
      </c>
      <c r="J4467" s="73">
        <v>46605</v>
      </c>
      <c r="K4467" s="69">
        <v>2.67</v>
      </c>
      <c r="L4467" s="68" t="s">
        <v>5494</v>
      </c>
      <c r="M4467" s="71">
        <v>4.1000000000000003E-3</v>
      </c>
      <c r="N4467" t="str">
        <f>_xll.IMDP("BND",D4467,$N$1,A4467)</f>
        <v>기타금융채</v>
      </c>
      <c r="O4467">
        <f t="shared" si="69"/>
        <v>3.2094800000000007E-3</v>
      </c>
    </row>
    <row r="4468" spans="1:15" x14ac:dyDescent="0.3">
      <c r="A4468" s="73">
        <v>46311</v>
      </c>
      <c r="B4468" s="67" t="s">
        <v>2090</v>
      </c>
      <c r="C4468" s="68" t="s">
        <v>2608</v>
      </c>
      <c r="D4468" s="68" t="s">
        <v>9483</v>
      </c>
      <c r="E4468" s="67" t="s">
        <v>9484</v>
      </c>
      <c r="F4468" s="69">
        <v>4.1950000000000003</v>
      </c>
      <c r="G4468" s="70">
        <v>0.87090000000000001</v>
      </c>
      <c r="H4468" s="70">
        <v>0.97970000000000002</v>
      </c>
      <c r="I4468" s="73">
        <v>45909</v>
      </c>
      <c r="J4468" s="73">
        <v>46639</v>
      </c>
      <c r="K4468" s="69">
        <v>2.68</v>
      </c>
      <c r="L4468" s="68" t="s">
        <v>5494</v>
      </c>
      <c r="M4468" s="71">
        <v>2.8E-3</v>
      </c>
      <c r="N4468" t="str">
        <f>_xll.IMDP("BND",D4468,$N$1,A4468)</f>
        <v>기타금융채</v>
      </c>
      <c r="O4468">
        <f t="shared" si="69"/>
        <v>2.43852E-3</v>
      </c>
    </row>
    <row r="4469" spans="1:15" x14ac:dyDescent="0.3">
      <c r="A4469" s="73">
        <v>46311</v>
      </c>
      <c r="B4469" s="67" t="s">
        <v>2090</v>
      </c>
      <c r="C4469" s="68" t="s">
        <v>2608</v>
      </c>
      <c r="D4469" s="68" t="s">
        <v>1298</v>
      </c>
      <c r="E4469" s="67" t="s">
        <v>1300</v>
      </c>
      <c r="F4469" s="69">
        <v>4.2809999999999997</v>
      </c>
      <c r="G4469" s="70">
        <v>1.4157999999999999</v>
      </c>
      <c r="H4469" s="70">
        <v>2.3855</v>
      </c>
      <c r="I4469" s="73">
        <v>46121</v>
      </c>
      <c r="J4469" s="73">
        <v>46850</v>
      </c>
      <c r="K4469" s="69">
        <v>3.92</v>
      </c>
      <c r="L4469" s="68" t="s">
        <v>5494</v>
      </c>
      <c r="M4469" s="71">
        <v>5.1000000000000004E-3</v>
      </c>
      <c r="N4469" t="str">
        <f>_xll.IMDP("BND",D4469,$N$1,A4469)</f>
        <v>기타금융채</v>
      </c>
      <c r="O4469">
        <f t="shared" si="69"/>
        <v>7.2205799999999999E-3</v>
      </c>
    </row>
    <row r="4470" spans="1:15" x14ac:dyDescent="0.3">
      <c r="A4470" s="73">
        <v>46311</v>
      </c>
      <c r="B4470" s="67" t="s">
        <v>2090</v>
      </c>
      <c r="C4470" s="68" t="s">
        <v>2608</v>
      </c>
      <c r="D4470" s="68" t="s">
        <v>9485</v>
      </c>
      <c r="E4470" s="67" t="s">
        <v>9486</v>
      </c>
      <c r="F4470" s="69">
        <v>4.3250000000000002</v>
      </c>
      <c r="G4470" s="70">
        <v>1.5875999999999999</v>
      </c>
      <c r="H4470" s="70">
        <v>2.9683000000000002</v>
      </c>
      <c r="I4470" s="73">
        <v>46189</v>
      </c>
      <c r="J4470" s="73">
        <v>46920</v>
      </c>
      <c r="K4470" s="69">
        <v>4.28</v>
      </c>
      <c r="L4470" s="68" t="s">
        <v>5494</v>
      </c>
      <c r="M4470" s="71">
        <v>3.3E-3</v>
      </c>
      <c r="N4470" t="str">
        <f>_xll.IMDP("BND",D4470,$N$1,A4470)</f>
        <v>기타금융채</v>
      </c>
      <c r="O4470">
        <f t="shared" si="69"/>
        <v>5.2390799999999993E-3</v>
      </c>
    </row>
    <row r="4471" spans="1:15" x14ac:dyDescent="0.3">
      <c r="A4471" s="73">
        <v>46311</v>
      </c>
      <c r="B4471" s="67" t="s">
        <v>2090</v>
      </c>
      <c r="C4471" s="68" t="s">
        <v>2608</v>
      </c>
      <c r="D4471" s="68" t="s">
        <v>14827</v>
      </c>
      <c r="E4471" s="67" t="s">
        <v>14828</v>
      </c>
      <c r="F4471" s="69">
        <v>4.2519999999999998</v>
      </c>
      <c r="G4471" s="70">
        <v>1.2616000000000001</v>
      </c>
      <c r="H4471" s="70">
        <v>1.9360999999999999</v>
      </c>
      <c r="I4471" s="73">
        <v>46245</v>
      </c>
      <c r="J4471" s="73">
        <v>46794</v>
      </c>
      <c r="K4471" s="69">
        <v>4.09</v>
      </c>
      <c r="L4471" s="68" t="s">
        <v>5494</v>
      </c>
      <c r="M4471" s="71">
        <v>2.3E-3</v>
      </c>
      <c r="N4471" t="str">
        <f>_xll.IMDP("BND",D4471,$N$1,A4471)</f>
        <v>기타금융채</v>
      </c>
      <c r="O4471">
        <f t="shared" si="69"/>
        <v>2.9016800000000002E-3</v>
      </c>
    </row>
    <row r="4472" spans="1:15" x14ac:dyDescent="0.3">
      <c r="A4472" s="73">
        <v>46311</v>
      </c>
      <c r="B4472" s="67" t="s">
        <v>2090</v>
      </c>
      <c r="C4472" s="68" t="s">
        <v>2608</v>
      </c>
      <c r="D4472" s="68" t="s">
        <v>9487</v>
      </c>
      <c r="E4472" s="67" t="s">
        <v>9488</v>
      </c>
      <c r="F4472" s="69">
        <v>4.2110000000000003</v>
      </c>
      <c r="G4472" s="70">
        <v>1.0389999999999999</v>
      </c>
      <c r="H4472" s="70">
        <v>1.349</v>
      </c>
      <c r="I4472" s="73">
        <v>45790</v>
      </c>
      <c r="J4472" s="73">
        <v>46703</v>
      </c>
      <c r="K4472" s="69">
        <v>2.78</v>
      </c>
      <c r="L4472" s="68" t="s">
        <v>5494</v>
      </c>
      <c r="M4472" s="71">
        <v>4.5999999999999999E-3</v>
      </c>
      <c r="N4472" t="str">
        <f>_xll.IMDP("BND",D4472,$N$1,A4472)</f>
        <v>기타금융채</v>
      </c>
      <c r="O4472">
        <f t="shared" si="69"/>
        <v>4.7793999999999996E-3</v>
      </c>
    </row>
    <row r="4473" spans="1:15" x14ac:dyDescent="0.3">
      <c r="A4473" s="73">
        <v>46311</v>
      </c>
      <c r="B4473" s="67" t="s">
        <v>2090</v>
      </c>
      <c r="C4473" s="68" t="s">
        <v>2608</v>
      </c>
      <c r="D4473" s="68" t="s">
        <v>1252</v>
      </c>
      <c r="E4473" s="67" t="s">
        <v>1253</v>
      </c>
      <c r="F4473" s="69">
        <v>4.2240000000000002</v>
      </c>
      <c r="G4473" s="70">
        <v>1.1141000000000001</v>
      </c>
      <c r="H4473" s="70">
        <v>1.5290999999999999</v>
      </c>
      <c r="I4473" s="73">
        <v>45818</v>
      </c>
      <c r="J4473" s="73">
        <v>46731</v>
      </c>
      <c r="K4473" s="69">
        <v>2.72</v>
      </c>
      <c r="L4473" s="68" t="s">
        <v>5494</v>
      </c>
      <c r="M4473" s="71">
        <v>3.2000000000000002E-3</v>
      </c>
      <c r="N4473" t="str">
        <f>_xll.IMDP("BND",D4473,$N$1,A4473)</f>
        <v>기타금융채</v>
      </c>
      <c r="O4473">
        <f t="shared" si="69"/>
        <v>3.5651200000000006E-3</v>
      </c>
    </row>
    <row r="4474" spans="1:15" x14ac:dyDescent="0.3">
      <c r="A4474" s="73">
        <v>46311</v>
      </c>
      <c r="B4474" s="67" t="s">
        <v>2090</v>
      </c>
      <c r="C4474" s="68" t="s">
        <v>2608</v>
      </c>
      <c r="D4474" s="68" t="s">
        <v>9489</v>
      </c>
      <c r="E4474" s="67" t="s">
        <v>9490</v>
      </c>
      <c r="F4474" s="69">
        <v>4.1550000000000002</v>
      </c>
      <c r="G4474" s="70">
        <v>0.72929999999999995</v>
      </c>
      <c r="H4474" s="70">
        <v>0.71430000000000005</v>
      </c>
      <c r="I4474" s="73">
        <v>45854</v>
      </c>
      <c r="J4474" s="73">
        <v>46584</v>
      </c>
      <c r="K4474" s="69">
        <v>2.67</v>
      </c>
      <c r="L4474" s="68" t="s">
        <v>5494</v>
      </c>
      <c r="M4474" s="71">
        <v>3.7000000000000002E-3</v>
      </c>
      <c r="N4474" t="str">
        <f>_xll.IMDP("BND",D4474,$N$1,A4474)</f>
        <v>기타금융채</v>
      </c>
      <c r="O4474">
        <f t="shared" si="69"/>
        <v>2.69841E-3</v>
      </c>
    </row>
    <row r="4475" spans="1:15" x14ac:dyDescent="0.3">
      <c r="A4475" s="73">
        <v>46311</v>
      </c>
      <c r="B4475" s="67" t="s">
        <v>2090</v>
      </c>
      <c r="C4475" s="68" t="s">
        <v>2608</v>
      </c>
      <c r="D4475" s="68" t="s">
        <v>9491</v>
      </c>
      <c r="E4475" s="67" t="s">
        <v>9492</v>
      </c>
      <c r="F4475" s="69">
        <v>4.2</v>
      </c>
      <c r="G4475" s="70">
        <v>0.98099999999999998</v>
      </c>
      <c r="H4475" s="70">
        <v>1.2171000000000001</v>
      </c>
      <c r="I4475" s="73">
        <v>45952</v>
      </c>
      <c r="J4475" s="73">
        <v>46682</v>
      </c>
      <c r="K4475" s="69">
        <v>2.71</v>
      </c>
      <c r="L4475" s="68" t="s">
        <v>5494</v>
      </c>
      <c r="M4475" s="71">
        <v>2.3E-3</v>
      </c>
      <c r="N4475" t="str">
        <f>_xll.IMDP("BND",D4475,$N$1,A4475)</f>
        <v>기타금융채</v>
      </c>
      <c r="O4475">
        <f t="shared" si="69"/>
        <v>2.2562999999999997E-3</v>
      </c>
    </row>
    <row r="4476" spans="1:15" x14ac:dyDescent="0.3">
      <c r="A4476" s="73">
        <v>46311</v>
      </c>
      <c r="B4476" s="67" t="s">
        <v>2090</v>
      </c>
      <c r="C4476" s="68" t="s">
        <v>2608</v>
      </c>
      <c r="D4476" s="68" t="s">
        <v>9493</v>
      </c>
      <c r="E4476" s="67" t="s">
        <v>9494</v>
      </c>
      <c r="F4476" s="69">
        <v>4.2240000000000002</v>
      </c>
      <c r="G4476" s="70">
        <v>1.1084000000000001</v>
      </c>
      <c r="H4476" s="70">
        <v>1.5172000000000001</v>
      </c>
      <c r="I4476" s="73">
        <v>46000</v>
      </c>
      <c r="J4476" s="73">
        <v>46730</v>
      </c>
      <c r="K4476" s="69">
        <v>3.23</v>
      </c>
      <c r="L4476" s="68" t="s">
        <v>5494</v>
      </c>
      <c r="M4476" s="71">
        <v>5.1000000000000004E-3</v>
      </c>
      <c r="N4476" t="str">
        <f>_xll.IMDP("BND",D4476,$N$1,A4476)</f>
        <v>기타금융채</v>
      </c>
      <c r="O4476">
        <f t="shared" si="69"/>
        <v>5.652840000000001E-3</v>
      </c>
    </row>
    <row r="4477" spans="1:15" x14ac:dyDescent="0.3">
      <c r="A4477" s="73">
        <v>46311</v>
      </c>
      <c r="B4477" s="67" t="s">
        <v>2090</v>
      </c>
      <c r="C4477" s="68" t="s">
        <v>2608</v>
      </c>
      <c r="D4477" s="68" t="s">
        <v>9495</v>
      </c>
      <c r="E4477" s="67" t="s">
        <v>9496</v>
      </c>
      <c r="F4477" s="69">
        <v>4.4340000000000002</v>
      </c>
      <c r="G4477" s="70">
        <v>2.1819999999999999</v>
      </c>
      <c r="H4477" s="70">
        <v>5.4501999999999997</v>
      </c>
      <c r="I4477" s="73">
        <v>46066</v>
      </c>
      <c r="J4477" s="73">
        <v>47158</v>
      </c>
      <c r="K4477" s="69">
        <v>3.78</v>
      </c>
      <c r="L4477" s="68" t="s">
        <v>5494</v>
      </c>
      <c r="M4477" s="71">
        <v>2.3E-3</v>
      </c>
      <c r="N4477" t="str">
        <f>_xll.IMDP("BND",D4477,$N$1,A4477)</f>
        <v>기타금융채</v>
      </c>
      <c r="O4477">
        <f t="shared" si="69"/>
        <v>5.0185999999999998E-3</v>
      </c>
    </row>
    <row r="4478" spans="1:15" x14ac:dyDescent="0.3">
      <c r="A4478" s="73">
        <v>46311</v>
      </c>
      <c r="B4478" s="67" t="s">
        <v>2090</v>
      </c>
      <c r="C4478" s="68" t="s">
        <v>2608</v>
      </c>
      <c r="D4478" s="68" t="s">
        <v>14784</v>
      </c>
      <c r="E4478" s="67" t="s">
        <v>14785</v>
      </c>
      <c r="F4478" s="69">
        <v>4.375</v>
      </c>
      <c r="G4478" s="70">
        <v>1.7223999999999999</v>
      </c>
      <c r="H4478" s="70">
        <v>3.4752999999999998</v>
      </c>
      <c r="I4478" s="73">
        <v>46245</v>
      </c>
      <c r="J4478" s="73">
        <v>46976</v>
      </c>
      <c r="K4478" s="69">
        <v>4.1900000000000004</v>
      </c>
      <c r="L4478" s="68" t="s">
        <v>5494</v>
      </c>
      <c r="M4478" s="71">
        <v>2.8E-3</v>
      </c>
      <c r="N4478" t="str">
        <f>_xll.IMDP("BND",D4478,$N$1,A4478)</f>
        <v>기타금융채</v>
      </c>
      <c r="O4478">
        <f t="shared" si="69"/>
        <v>4.82272E-3</v>
      </c>
    </row>
    <row r="4479" spans="1:15" x14ac:dyDescent="0.3">
      <c r="A4479" s="73">
        <v>46311</v>
      </c>
      <c r="B4479" s="67" t="s">
        <v>2090</v>
      </c>
      <c r="C4479" s="68" t="s">
        <v>2608</v>
      </c>
      <c r="D4479" s="68" t="s">
        <v>9497</v>
      </c>
      <c r="E4479" s="67" t="s">
        <v>9498</v>
      </c>
      <c r="F4479" s="69">
        <v>3.9049999999999998</v>
      </c>
      <c r="G4479" s="70">
        <v>0.4632</v>
      </c>
      <c r="H4479" s="70">
        <v>0.32979999999999998</v>
      </c>
      <c r="I4479" s="73">
        <v>45390</v>
      </c>
      <c r="J4479" s="73">
        <v>46485</v>
      </c>
      <c r="K4479" s="69">
        <v>3.85</v>
      </c>
      <c r="L4479" s="68" t="s">
        <v>5494</v>
      </c>
      <c r="M4479" s="71">
        <v>5.5999999999999999E-3</v>
      </c>
      <c r="N4479" t="str">
        <f>_xll.IMDP("BND",D4479,$N$1,A4479)</f>
        <v>기타금융채</v>
      </c>
      <c r="O4479">
        <f t="shared" si="69"/>
        <v>2.59392E-3</v>
      </c>
    </row>
    <row r="4480" spans="1:15" x14ac:dyDescent="0.3">
      <c r="A4480" s="73">
        <v>46311</v>
      </c>
      <c r="B4480" s="67" t="s">
        <v>2090</v>
      </c>
      <c r="C4480" s="68" t="s">
        <v>2608</v>
      </c>
      <c r="D4480" s="68" t="s">
        <v>9499</v>
      </c>
      <c r="E4480" s="67" t="s">
        <v>9500</v>
      </c>
      <c r="F4480" s="69">
        <v>4.2080000000000002</v>
      </c>
      <c r="G4480" s="70">
        <v>1.0186999999999999</v>
      </c>
      <c r="H4480" s="70">
        <v>1.3008999999999999</v>
      </c>
      <c r="I4480" s="73">
        <v>45632</v>
      </c>
      <c r="J4480" s="73">
        <v>46696</v>
      </c>
      <c r="K4480" s="69">
        <v>3.14</v>
      </c>
      <c r="L4480" s="68" t="s">
        <v>5494</v>
      </c>
      <c r="M4480" s="71">
        <v>4.1000000000000003E-3</v>
      </c>
      <c r="N4480" t="str">
        <f>_xll.IMDP("BND",D4480,$N$1,A4480)</f>
        <v>기타금융채</v>
      </c>
      <c r="O4480">
        <f t="shared" si="69"/>
        <v>4.1766700000000004E-3</v>
      </c>
    </row>
    <row r="4481" spans="1:15" x14ac:dyDescent="0.3">
      <c r="A4481" s="73">
        <v>46311</v>
      </c>
      <c r="B4481" s="67" t="s">
        <v>2090</v>
      </c>
      <c r="C4481" s="68" t="s">
        <v>2608</v>
      </c>
      <c r="D4481" s="68" t="s">
        <v>403</v>
      </c>
      <c r="E4481" s="67" t="s">
        <v>404</v>
      </c>
      <c r="F4481" s="69">
        <v>4.2910000000000004</v>
      </c>
      <c r="G4481" s="70">
        <v>1.5085</v>
      </c>
      <c r="H4481" s="70">
        <v>2.6867000000000001</v>
      </c>
      <c r="I4481" s="73">
        <v>45790</v>
      </c>
      <c r="J4481" s="73">
        <v>46885</v>
      </c>
      <c r="K4481" s="69">
        <v>2.86</v>
      </c>
      <c r="L4481" s="68" t="s">
        <v>5494</v>
      </c>
      <c r="M4481" s="71">
        <v>3.5999999999999999E-3</v>
      </c>
      <c r="N4481" t="str">
        <f>_xll.IMDP("BND",D4481,$N$1,A4481)</f>
        <v>기타금융채</v>
      </c>
      <c r="O4481">
        <f t="shared" si="69"/>
        <v>5.4305999999999998E-3</v>
      </c>
    </row>
    <row r="4482" spans="1:15" x14ac:dyDescent="0.3">
      <c r="A4482" s="73">
        <v>46311</v>
      </c>
      <c r="B4482" s="67" t="s">
        <v>2090</v>
      </c>
      <c r="C4482" s="68" t="s">
        <v>2608</v>
      </c>
      <c r="D4482" s="68" t="s">
        <v>9501</v>
      </c>
      <c r="E4482" s="67" t="s">
        <v>9502</v>
      </c>
      <c r="F4482" s="69">
        <v>4.28</v>
      </c>
      <c r="G4482" s="70">
        <v>1.4533</v>
      </c>
      <c r="H4482" s="70">
        <v>2.5085000000000002</v>
      </c>
      <c r="I4482" s="73">
        <v>45952</v>
      </c>
      <c r="J4482" s="73">
        <v>46864</v>
      </c>
      <c r="K4482" s="69">
        <v>2.75</v>
      </c>
      <c r="L4482" s="68" t="s">
        <v>5494</v>
      </c>
      <c r="M4482" s="71">
        <v>2.3E-3</v>
      </c>
      <c r="N4482" t="str">
        <f>_xll.IMDP("BND",D4482,$N$1,A4482)</f>
        <v>기타금융채</v>
      </c>
      <c r="O4482">
        <f t="shared" ref="O4482:O4545" si="70">M4482*G4482</f>
        <v>3.3425899999999999E-3</v>
      </c>
    </row>
    <row r="4483" spans="1:15" x14ac:dyDescent="0.3">
      <c r="A4483" s="73">
        <v>46311</v>
      </c>
      <c r="B4483" s="67" t="s">
        <v>2090</v>
      </c>
      <c r="C4483" s="68" t="s">
        <v>2608</v>
      </c>
      <c r="D4483" s="68" t="s">
        <v>9503</v>
      </c>
      <c r="E4483" s="67" t="s">
        <v>9504</v>
      </c>
      <c r="F4483" s="69">
        <v>4.2220000000000004</v>
      </c>
      <c r="G4483" s="70">
        <v>1.0696000000000001</v>
      </c>
      <c r="H4483" s="70">
        <v>1.4228000000000001</v>
      </c>
      <c r="I4483" s="73">
        <v>45986</v>
      </c>
      <c r="J4483" s="73">
        <v>46716</v>
      </c>
      <c r="K4483" s="69">
        <v>3.17</v>
      </c>
      <c r="L4483" s="68" t="s">
        <v>5494</v>
      </c>
      <c r="M4483" s="71">
        <v>3.2000000000000002E-3</v>
      </c>
      <c r="N4483" t="str">
        <f>_xll.IMDP("BND",D4483,$N$1,A4483)</f>
        <v>기타금융채</v>
      </c>
      <c r="O4483">
        <f t="shared" si="70"/>
        <v>3.4227200000000006E-3</v>
      </c>
    </row>
    <row r="4484" spans="1:15" x14ac:dyDescent="0.3">
      <c r="A4484" s="73">
        <v>46311</v>
      </c>
      <c r="B4484" s="67" t="s">
        <v>2090</v>
      </c>
      <c r="C4484" s="68" t="s">
        <v>2608</v>
      </c>
      <c r="D4484" s="68" t="s">
        <v>217</v>
      </c>
      <c r="E4484" s="67" t="s">
        <v>219</v>
      </c>
      <c r="F4484" s="69">
        <v>3.9329999999999998</v>
      </c>
      <c r="G4484" s="70">
        <v>0.51319999999999999</v>
      </c>
      <c r="H4484" s="70">
        <v>0.39140000000000003</v>
      </c>
      <c r="I4484" s="73">
        <v>46107</v>
      </c>
      <c r="J4484" s="73">
        <v>46503</v>
      </c>
      <c r="K4484" s="69">
        <v>3.39</v>
      </c>
      <c r="L4484" s="68" t="s">
        <v>5494</v>
      </c>
      <c r="M4484" s="71">
        <v>2.3E-3</v>
      </c>
      <c r="N4484" t="str">
        <f>_xll.IMDP("BND",D4484,$N$1,A4484)</f>
        <v>기타금융채</v>
      </c>
      <c r="O4484">
        <f t="shared" si="70"/>
        <v>1.1803599999999999E-3</v>
      </c>
    </row>
    <row r="4485" spans="1:15" x14ac:dyDescent="0.3">
      <c r="A4485" s="73">
        <v>46311</v>
      </c>
      <c r="B4485" s="67" t="s">
        <v>2090</v>
      </c>
      <c r="C4485" s="68" t="s">
        <v>2608</v>
      </c>
      <c r="D4485" s="68" t="s">
        <v>9505</v>
      </c>
      <c r="E4485" s="67" t="s">
        <v>9506</v>
      </c>
      <c r="F4485" s="69">
        <v>4.4370000000000003</v>
      </c>
      <c r="G4485" s="70">
        <v>2.3359000000000001</v>
      </c>
      <c r="H4485" s="70">
        <v>6.1952999999999996</v>
      </c>
      <c r="I4485" s="73">
        <v>46121</v>
      </c>
      <c r="J4485" s="73">
        <v>47217</v>
      </c>
      <c r="K4485" s="69">
        <v>4.07</v>
      </c>
      <c r="L4485" s="68" t="s">
        <v>5494</v>
      </c>
      <c r="M4485" s="71">
        <v>4.5999999999999999E-3</v>
      </c>
      <c r="N4485" t="str">
        <f>_xll.IMDP("BND",D4485,$N$1,A4485)</f>
        <v>기타금융채</v>
      </c>
      <c r="O4485">
        <f t="shared" si="70"/>
        <v>1.074514E-2</v>
      </c>
    </row>
    <row r="4486" spans="1:15" x14ac:dyDescent="0.3">
      <c r="A4486" s="73">
        <v>46311</v>
      </c>
      <c r="B4486" s="67" t="s">
        <v>2090</v>
      </c>
      <c r="C4486" s="68" t="s">
        <v>2608</v>
      </c>
      <c r="D4486" s="68" t="s">
        <v>15255</v>
      </c>
      <c r="E4486" s="67" t="s">
        <v>15256</v>
      </c>
      <c r="F4486" s="69">
        <v>4.3940000000000001</v>
      </c>
      <c r="G4486" s="70">
        <v>1.7830999999999999</v>
      </c>
      <c r="H4486" s="70">
        <v>3.7057000000000002</v>
      </c>
      <c r="I4486" s="73">
        <v>46269</v>
      </c>
      <c r="J4486" s="73">
        <v>47000</v>
      </c>
      <c r="K4486" s="69">
        <v>4.3499999999999996</v>
      </c>
      <c r="L4486" s="68" t="s">
        <v>5494</v>
      </c>
      <c r="M4486" s="71">
        <v>2.8E-3</v>
      </c>
      <c r="N4486" t="str">
        <f>_xll.IMDP("BND",D4486,$N$1,A4486)</f>
        <v>기타금융채</v>
      </c>
      <c r="O4486">
        <f t="shared" si="70"/>
        <v>4.9926799999999993E-3</v>
      </c>
    </row>
    <row r="4487" spans="1:15" x14ac:dyDescent="0.3">
      <c r="A4487" s="73">
        <v>46311</v>
      </c>
      <c r="B4487" s="67" t="s">
        <v>2090</v>
      </c>
      <c r="C4487" s="68" t="s">
        <v>2608</v>
      </c>
      <c r="D4487" s="68" t="s">
        <v>9507</v>
      </c>
      <c r="E4487" s="67" t="s">
        <v>9508</v>
      </c>
      <c r="F4487" s="69">
        <v>4.1509999999999998</v>
      </c>
      <c r="G4487" s="70">
        <v>0.72140000000000004</v>
      </c>
      <c r="H4487" s="70">
        <v>0.71160000000000001</v>
      </c>
      <c r="I4487" s="73">
        <v>45583</v>
      </c>
      <c r="J4487" s="73">
        <v>46584</v>
      </c>
      <c r="K4487" s="69">
        <v>3.34</v>
      </c>
      <c r="L4487" s="68" t="s">
        <v>5494</v>
      </c>
      <c r="M4487" s="71">
        <v>2.3E-3</v>
      </c>
      <c r="N4487" t="str">
        <f>_xll.IMDP("BND",D4487,$N$1,A4487)</f>
        <v>기타금융채</v>
      </c>
      <c r="O4487">
        <f t="shared" si="70"/>
        <v>1.6592200000000001E-3</v>
      </c>
    </row>
    <row r="4488" spans="1:15" x14ac:dyDescent="0.3">
      <c r="A4488" s="73">
        <v>46311</v>
      </c>
      <c r="B4488" s="67" t="s">
        <v>2090</v>
      </c>
      <c r="C4488" s="68" t="s">
        <v>2608</v>
      </c>
      <c r="D4488" s="68" t="s">
        <v>9509</v>
      </c>
      <c r="E4488" s="67" t="s">
        <v>9510</v>
      </c>
      <c r="F4488" s="69">
        <v>4.2240000000000002</v>
      </c>
      <c r="G4488" s="70">
        <v>1.1008</v>
      </c>
      <c r="H4488" s="70">
        <v>1.498</v>
      </c>
      <c r="I4488" s="73">
        <v>45632</v>
      </c>
      <c r="J4488" s="73">
        <v>46727</v>
      </c>
      <c r="K4488" s="69">
        <v>3.14</v>
      </c>
      <c r="L4488" s="68" t="s">
        <v>5494</v>
      </c>
      <c r="M4488" s="71">
        <v>3.7000000000000002E-3</v>
      </c>
      <c r="N4488" t="str">
        <f>_xll.IMDP("BND",D4488,$N$1,A4488)</f>
        <v>기타금융채</v>
      </c>
      <c r="O4488">
        <f t="shared" si="70"/>
        <v>4.0729600000000005E-3</v>
      </c>
    </row>
    <row r="4489" spans="1:15" x14ac:dyDescent="0.3">
      <c r="A4489" s="73">
        <v>46311</v>
      </c>
      <c r="B4489" s="67" t="s">
        <v>2090</v>
      </c>
      <c r="C4489" s="68" t="s">
        <v>2608</v>
      </c>
      <c r="D4489" s="68" t="s">
        <v>9511</v>
      </c>
      <c r="E4489" s="67" t="s">
        <v>9512</v>
      </c>
      <c r="F4489" s="69">
        <v>4.2809999999999997</v>
      </c>
      <c r="G4489" s="70">
        <v>1.4335</v>
      </c>
      <c r="H4489" s="70">
        <v>2.4329999999999998</v>
      </c>
      <c r="I4489" s="73">
        <v>45757</v>
      </c>
      <c r="J4489" s="73">
        <v>46853</v>
      </c>
      <c r="K4489" s="69">
        <v>2.86</v>
      </c>
      <c r="L4489" s="68" t="s">
        <v>5494</v>
      </c>
      <c r="M4489" s="71">
        <v>6.4000000000000003E-3</v>
      </c>
      <c r="N4489" t="str">
        <f>_xll.IMDP("BND",D4489,$N$1,A4489)</f>
        <v>기타금융채</v>
      </c>
      <c r="O4489">
        <f t="shared" si="70"/>
        <v>9.174400000000001E-3</v>
      </c>
    </row>
    <row r="4490" spans="1:15" x14ac:dyDescent="0.3">
      <c r="A4490" s="73">
        <v>46311</v>
      </c>
      <c r="B4490" s="67" t="s">
        <v>2090</v>
      </c>
      <c r="C4490" s="68" t="s">
        <v>2608</v>
      </c>
      <c r="D4490" s="68" t="s">
        <v>9513</v>
      </c>
      <c r="E4490" s="67" t="s">
        <v>9514</v>
      </c>
      <c r="F4490" s="69">
        <v>4.32</v>
      </c>
      <c r="G4490" s="70">
        <v>1.5881000000000001</v>
      </c>
      <c r="H4490" s="70">
        <v>2.9527999999999999</v>
      </c>
      <c r="I4490" s="73">
        <v>45818</v>
      </c>
      <c r="J4490" s="73">
        <v>46913</v>
      </c>
      <c r="K4490" s="69">
        <v>2.83</v>
      </c>
      <c r="L4490" s="68" t="s">
        <v>5494</v>
      </c>
      <c r="M4490" s="71">
        <v>4.1000000000000003E-3</v>
      </c>
      <c r="N4490" t="str">
        <f>_xll.IMDP("BND",D4490,$N$1,A4490)</f>
        <v>기타금융채</v>
      </c>
      <c r="O4490">
        <f t="shared" si="70"/>
        <v>6.5112100000000008E-3</v>
      </c>
    </row>
    <row r="4491" spans="1:15" x14ac:dyDescent="0.3">
      <c r="A4491" s="73">
        <v>46311</v>
      </c>
      <c r="B4491" s="67" t="s">
        <v>2090</v>
      </c>
      <c r="C4491" s="68" t="s">
        <v>2608</v>
      </c>
      <c r="D4491" s="68" t="s">
        <v>9515</v>
      </c>
      <c r="E4491" s="67" t="s">
        <v>9516</v>
      </c>
      <c r="F4491" s="69">
        <v>4.367</v>
      </c>
      <c r="G4491" s="70">
        <v>1.7338</v>
      </c>
      <c r="H4491" s="70">
        <v>3.4927000000000001</v>
      </c>
      <c r="I4491" s="73">
        <v>45876</v>
      </c>
      <c r="J4491" s="73">
        <v>46972</v>
      </c>
      <c r="K4491" s="69">
        <v>2.8</v>
      </c>
      <c r="L4491" s="68" t="s">
        <v>5494</v>
      </c>
      <c r="M4491" s="71">
        <v>5.4000000000000003E-3</v>
      </c>
      <c r="N4491" t="str">
        <f>_xll.IMDP("BND",D4491,$N$1,A4491)</f>
        <v>기타금융채</v>
      </c>
      <c r="O4491">
        <f t="shared" si="70"/>
        <v>9.3625200000000009E-3</v>
      </c>
    </row>
    <row r="4492" spans="1:15" x14ac:dyDescent="0.3">
      <c r="A4492" s="73">
        <v>46311</v>
      </c>
      <c r="B4492" s="67" t="s">
        <v>2090</v>
      </c>
      <c r="C4492" s="68" t="s">
        <v>2608</v>
      </c>
      <c r="D4492" s="68" t="s">
        <v>9517</v>
      </c>
      <c r="E4492" s="67" t="s">
        <v>9518</v>
      </c>
      <c r="F4492" s="69">
        <v>4.4260000000000002</v>
      </c>
      <c r="G4492" s="70">
        <v>1.9198999999999999</v>
      </c>
      <c r="H4492" s="70">
        <v>4.2454000000000001</v>
      </c>
      <c r="I4492" s="73">
        <v>45952</v>
      </c>
      <c r="J4492" s="73">
        <v>47046</v>
      </c>
      <c r="K4492" s="69">
        <v>2.84</v>
      </c>
      <c r="L4492" s="68" t="s">
        <v>5494</v>
      </c>
      <c r="M4492" s="71">
        <v>4.4999999999999997E-3</v>
      </c>
      <c r="N4492" t="str">
        <f>_xll.IMDP("BND",D4492,$N$1,A4492)</f>
        <v>기타금융채</v>
      </c>
      <c r="O4492">
        <f t="shared" si="70"/>
        <v>8.6395499999999993E-3</v>
      </c>
    </row>
    <row r="4493" spans="1:15" x14ac:dyDescent="0.3">
      <c r="A4493" s="73">
        <v>46311</v>
      </c>
      <c r="B4493" s="67" t="s">
        <v>2090</v>
      </c>
      <c r="C4493" s="68" t="s">
        <v>2608</v>
      </c>
      <c r="D4493" s="68" t="s">
        <v>9519</v>
      </c>
      <c r="E4493" s="67" t="s">
        <v>9520</v>
      </c>
      <c r="F4493" s="69">
        <v>4.4320000000000004</v>
      </c>
      <c r="G4493" s="70">
        <v>2.0038</v>
      </c>
      <c r="H4493" s="70">
        <v>4.6086</v>
      </c>
      <c r="I4493" s="73">
        <v>45986</v>
      </c>
      <c r="J4493" s="73">
        <v>47081</v>
      </c>
      <c r="K4493" s="69">
        <v>3.32</v>
      </c>
      <c r="L4493" s="68" t="s">
        <v>5494</v>
      </c>
      <c r="M4493" s="71">
        <v>2.3E-3</v>
      </c>
      <c r="N4493" t="str">
        <f>_xll.IMDP("BND",D4493,$N$1,A4493)</f>
        <v>기타금융채</v>
      </c>
      <c r="O4493">
        <f t="shared" si="70"/>
        <v>4.6087400000000001E-3</v>
      </c>
    </row>
    <row r="4494" spans="1:15" x14ac:dyDescent="0.3">
      <c r="A4494" s="73">
        <v>46311</v>
      </c>
      <c r="B4494" s="67" t="s">
        <v>2090</v>
      </c>
      <c r="C4494" s="68" t="s">
        <v>2608</v>
      </c>
      <c r="D4494" s="68" t="s">
        <v>9521</v>
      </c>
      <c r="E4494" s="67" t="s">
        <v>9522</v>
      </c>
      <c r="F4494" s="69">
        <v>4.4340000000000002</v>
      </c>
      <c r="G4494" s="70">
        <v>2.0364</v>
      </c>
      <c r="H4494" s="70">
        <v>4.7493999999999996</v>
      </c>
      <c r="I4494" s="73">
        <v>46000</v>
      </c>
      <c r="J4494" s="73">
        <v>47094</v>
      </c>
      <c r="K4494" s="69">
        <v>3.4</v>
      </c>
      <c r="L4494" s="68" t="s">
        <v>5494</v>
      </c>
      <c r="M4494" s="71">
        <v>2.7000000000000001E-3</v>
      </c>
      <c r="N4494" t="str">
        <f>_xll.IMDP("BND",D4494,$N$1,A4494)</f>
        <v>기타금융채</v>
      </c>
      <c r="O4494">
        <f t="shared" si="70"/>
        <v>5.4982800000000004E-3</v>
      </c>
    </row>
    <row r="4495" spans="1:15" x14ac:dyDescent="0.3">
      <c r="A4495" s="73">
        <v>46311</v>
      </c>
      <c r="B4495" s="67" t="s">
        <v>2090</v>
      </c>
      <c r="C4495" s="68" t="s">
        <v>2608</v>
      </c>
      <c r="D4495" s="68" t="s">
        <v>9523</v>
      </c>
      <c r="E4495" s="67" t="s">
        <v>9524</v>
      </c>
      <c r="F4495" s="69">
        <v>4.2359999999999998</v>
      </c>
      <c r="G4495" s="70">
        <v>1.2041999999999999</v>
      </c>
      <c r="H4495" s="70">
        <v>1.7619</v>
      </c>
      <c r="I4495" s="73">
        <v>46036</v>
      </c>
      <c r="J4495" s="73">
        <v>46766</v>
      </c>
      <c r="K4495" s="69">
        <v>3.14</v>
      </c>
      <c r="L4495" s="68" t="s">
        <v>5494</v>
      </c>
      <c r="M4495" s="71">
        <v>3.7000000000000002E-3</v>
      </c>
      <c r="N4495" t="str">
        <f>_xll.IMDP("BND",D4495,$N$1,A4495)</f>
        <v>기타금융채</v>
      </c>
      <c r="O4495">
        <f t="shared" si="70"/>
        <v>4.45554E-3</v>
      </c>
    </row>
    <row r="4496" spans="1:15" x14ac:dyDescent="0.3">
      <c r="A4496" s="73">
        <v>46311</v>
      </c>
      <c r="B4496" s="67" t="s">
        <v>2090</v>
      </c>
      <c r="C4496" s="68" t="s">
        <v>2608</v>
      </c>
      <c r="D4496" s="68" t="s">
        <v>9525</v>
      </c>
      <c r="E4496" s="67" t="s">
        <v>9526</v>
      </c>
      <c r="F4496" s="69">
        <v>3.8530000000000002</v>
      </c>
      <c r="G4496" s="70">
        <v>0.40389999999999998</v>
      </c>
      <c r="H4496" s="70">
        <v>0.26400000000000001</v>
      </c>
      <c r="I4496" s="73">
        <v>46073</v>
      </c>
      <c r="J4496" s="73">
        <v>46465</v>
      </c>
      <c r="K4496" s="69">
        <v>3.18</v>
      </c>
      <c r="L4496" s="68" t="s">
        <v>5494</v>
      </c>
      <c r="M4496" s="71">
        <v>2.3E-3</v>
      </c>
      <c r="N4496" t="str">
        <f>_xll.IMDP("BND",D4496,$N$1,A4496)</f>
        <v>기타금융채</v>
      </c>
      <c r="O4496">
        <f t="shared" si="70"/>
        <v>9.2896999999999999E-4</v>
      </c>
    </row>
    <row r="4497" spans="1:15" x14ac:dyDescent="0.3">
      <c r="A4497" s="73">
        <v>46311</v>
      </c>
      <c r="B4497" s="67" t="s">
        <v>2090</v>
      </c>
      <c r="C4497" s="68" t="s">
        <v>2608</v>
      </c>
      <c r="D4497" s="68" t="s">
        <v>9527</v>
      </c>
      <c r="E4497" s="67" t="s">
        <v>9528</v>
      </c>
      <c r="F4497" s="69">
        <v>4.0350000000000001</v>
      </c>
      <c r="G4497" s="70">
        <v>0.58140000000000003</v>
      </c>
      <c r="H4497" s="70">
        <v>0.48570000000000002</v>
      </c>
      <c r="I4497" s="73">
        <v>46136</v>
      </c>
      <c r="J4497" s="73">
        <v>46531</v>
      </c>
      <c r="K4497" s="69">
        <v>3.44</v>
      </c>
      <c r="L4497" s="68" t="s">
        <v>5494</v>
      </c>
      <c r="M4497" s="71">
        <v>2.3E-3</v>
      </c>
      <c r="N4497" t="str">
        <f>_xll.IMDP("BND",D4497,$N$1,A4497)</f>
        <v>기타금융채</v>
      </c>
      <c r="O4497">
        <f t="shared" si="70"/>
        <v>1.3372200000000001E-3</v>
      </c>
    </row>
    <row r="4498" spans="1:15" x14ac:dyDescent="0.3">
      <c r="A4498" s="73">
        <v>46311</v>
      </c>
      <c r="B4498" s="67" t="s">
        <v>2090</v>
      </c>
      <c r="C4498" s="68" t="s">
        <v>2608</v>
      </c>
      <c r="D4498" s="68" t="s">
        <v>9529</v>
      </c>
      <c r="E4498" s="67" t="s">
        <v>9530</v>
      </c>
      <c r="F4498" s="69">
        <v>4.2930000000000001</v>
      </c>
      <c r="G4498" s="70">
        <v>1.4952000000000001</v>
      </c>
      <c r="H4498" s="70">
        <v>2.6566000000000001</v>
      </c>
      <c r="I4498" s="73">
        <v>46155</v>
      </c>
      <c r="J4498" s="73">
        <v>46885</v>
      </c>
      <c r="K4498" s="69">
        <v>3.96</v>
      </c>
      <c r="L4498" s="68" t="s">
        <v>5494</v>
      </c>
      <c r="M4498" s="71">
        <v>4.1999999999999997E-3</v>
      </c>
      <c r="N4498" t="str">
        <f>_xll.IMDP("BND",D4498,$N$1,A4498)</f>
        <v>기타금융채</v>
      </c>
      <c r="O4498">
        <f t="shared" si="70"/>
        <v>6.2798400000000001E-3</v>
      </c>
    </row>
    <row r="4499" spans="1:15" x14ac:dyDescent="0.3">
      <c r="A4499" s="73">
        <v>46311</v>
      </c>
      <c r="B4499" s="67" t="s">
        <v>2090</v>
      </c>
      <c r="C4499" s="68" t="s">
        <v>2608</v>
      </c>
      <c r="D4499" s="68" t="s">
        <v>9531</v>
      </c>
      <c r="E4499" s="67" t="s">
        <v>9532</v>
      </c>
      <c r="F4499" s="69">
        <v>4.4450000000000003</v>
      </c>
      <c r="G4499" s="70">
        <v>2.4870999999999999</v>
      </c>
      <c r="H4499" s="70">
        <v>7.0288000000000004</v>
      </c>
      <c r="I4499" s="73">
        <v>46189</v>
      </c>
      <c r="J4499" s="73">
        <v>47284</v>
      </c>
      <c r="K4499" s="69">
        <v>4.37</v>
      </c>
      <c r="L4499" s="68" t="s">
        <v>5494</v>
      </c>
      <c r="M4499" s="71">
        <v>2.8E-3</v>
      </c>
      <c r="N4499" t="str">
        <f>_xll.IMDP("BND",D4499,$N$1,A4499)</f>
        <v>기타금융채</v>
      </c>
      <c r="O4499">
        <f t="shared" si="70"/>
        <v>6.9638799999999995E-3</v>
      </c>
    </row>
    <row r="4500" spans="1:15" x14ac:dyDescent="0.3">
      <c r="A4500" s="73">
        <v>46311</v>
      </c>
      <c r="B4500" s="67" t="s">
        <v>2090</v>
      </c>
      <c r="C4500" s="68" t="s">
        <v>2608</v>
      </c>
      <c r="D4500" s="68" t="s">
        <v>9533</v>
      </c>
      <c r="E4500" s="67" t="s">
        <v>9534</v>
      </c>
      <c r="F4500" s="69">
        <v>3.6259999999999999</v>
      </c>
      <c r="G4500" s="70">
        <v>0.28289999999999998</v>
      </c>
      <c r="H4500" s="70">
        <v>0.15079999999999999</v>
      </c>
      <c r="I4500" s="73">
        <v>45324</v>
      </c>
      <c r="J4500" s="73">
        <v>46420</v>
      </c>
      <c r="K4500" s="69">
        <v>4.16</v>
      </c>
      <c r="L4500" s="68" t="s">
        <v>5494</v>
      </c>
      <c r="M4500" s="71">
        <v>3.7000000000000002E-3</v>
      </c>
      <c r="N4500" t="str">
        <f>_xll.IMDP("BND",D4500,$N$1,A4500)</f>
        <v>기타금융채</v>
      </c>
      <c r="O4500">
        <f t="shared" si="70"/>
        <v>1.0467300000000001E-3</v>
      </c>
    </row>
    <row r="4501" spans="1:15" x14ac:dyDescent="0.3">
      <c r="A4501" s="73">
        <v>46311</v>
      </c>
      <c r="B4501" s="67" t="s">
        <v>2090</v>
      </c>
      <c r="C4501" s="68" t="s">
        <v>2608</v>
      </c>
      <c r="D4501" s="68" t="s">
        <v>9535</v>
      </c>
      <c r="E4501" s="67" t="s">
        <v>9536</v>
      </c>
      <c r="F4501" s="69">
        <v>3.9889999999999999</v>
      </c>
      <c r="G4501" s="70">
        <v>0.53310000000000002</v>
      </c>
      <c r="H4501" s="70">
        <v>0.41889999999999999</v>
      </c>
      <c r="I4501" s="73">
        <v>45421</v>
      </c>
      <c r="J4501" s="73">
        <v>46514</v>
      </c>
      <c r="K4501" s="69">
        <v>3.91</v>
      </c>
      <c r="L4501" s="68" t="s">
        <v>5494</v>
      </c>
      <c r="M4501" s="71">
        <v>4.1999999999999997E-3</v>
      </c>
      <c r="N4501" t="str">
        <f>_xll.IMDP("BND",D4501,$N$1,A4501)</f>
        <v>기타금융채</v>
      </c>
      <c r="O4501">
        <f t="shared" si="70"/>
        <v>2.23902E-3</v>
      </c>
    </row>
    <row r="4502" spans="1:15" x14ac:dyDescent="0.3">
      <c r="A4502" s="73">
        <v>46311</v>
      </c>
      <c r="B4502" s="67" t="s">
        <v>2090</v>
      </c>
      <c r="C4502" s="68" t="s">
        <v>2608</v>
      </c>
      <c r="D4502" s="68" t="s">
        <v>9537</v>
      </c>
      <c r="E4502" s="67" t="s">
        <v>9538</v>
      </c>
      <c r="F4502" s="69">
        <v>4.0780000000000003</v>
      </c>
      <c r="G4502" s="70">
        <v>0.6129</v>
      </c>
      <c r="H4502" s="70">
        <v>0.53029999999999999</v>
      </c>
      <c r="I4502" s="73">
        <v>45447</v>
      </c>
      <c r="J4502" s="73">
        <v>46542</v>
      </c>
      <c r="K4502" s="69">
        <v>3.89</v>
      </c>
      <c r="L4502" s="68" t="s">
        <v>5494</v>
      </c>
      <c r="M4502" s="71">
        <v>4.1999999999999997E-3</v>
      </c>
      <c r="N4502" t="str">
        <f>_xll.IMDP("BND",D4502,$N$1,A4502)</f>
        <v>기타금융채</v>
      </c>
      <c r="O4502">
        <f t="shared" si="70"/>
        <v>2.5741799999999997E-3</v>
      </c>
    </row>
    <row r="4503" spans="1:15" x14ac:dyDescent="0.3">
      <c r="A4503" s="73">
        <v>46311</v>
      </c>
      <c r="B4503" s="67" t="s">
        <v>2090</v>
      </c>
      <c r="C4503" s="68" t="s">
        <v>2608</v>
      </c>
      <c r="D4503" s="68" t="s">
        <v>9539</v>
      </c>
      <c r="E4503" s="67" t="s">
        <v>9540</v>
      </c>
      <c r="F4503" s="69">
        <v>4.1689999999999996</v>
      </c>
      <c r="G4503" s="70">
        <v>0.7802</v>
      </c>
      <c r="H4503" s="70">
        <v>0.80879999999999996</v>
      </c>
      <c r="I4503" s="73">
        <v>45512</v>
      </c>
      <c r="J4503" s="73">
        <v>46605</v>
      </c>
      <c r="K4503" s="69">
        <v>3.4</v>
      </c>
      <c r="L4503" s="68" t="s">
        <v>5494</v>
      </c>
      <c r="M4503" s="71">
        <v>2.8E-3</v>
      </c>
      <c r="N4503" t="str">
        <f>_xll.IMDP("BND",D4503,$N$1,A4503)</f>
        <v>기타금융채</v>
      </c>
      <c r="O4503">
        <f t="shared" si="70"/>
        <v>2.1845599999999999E-3</v>
      </c>
    </row>
    <row r="4504" spans="1:15" x14ac:dyDescent="0.3">
      <c r="A4504" s="73">
        <v>46311</v>
      </c>
      <c r="B4504" s="67" t="s">
        <v>2090</v>
      </c>
      <c r="C4504" s="68" t="s">
        <v>2608</v>
      </c>
      <c r="D4504" s="68" t="s">
        <v>479</v>
      </c>
      <c r="E4504" s="67" t="s">
        <v>480</v>
      </c>
      <c r="F4504" s="69">
        <v>4.1379999999999999</v>
      </c>
      <c r="G4504" s="70">
        <v>0.70909999999999995</v>
      </c>
      <c r="H4504" s="70">
        <v>0.68049999999999999</v>
      </c>
      <c r="I4504" s="73">
        <v>45667</v>
      </c>
      <c r="J4504" s="73">
        <v>46577</v>
      </c>
      <c r="K4504" s="69">
        <v>3.1</v>
      </c>
      <c r="L4504" s="68" t="s">
        <v>5494</v>
      </c>
      <c r="M4504" s="71">
        <v>2.3E-3</v>
      </c>
      <c r="N4504" t="str">
        <f>_xll.IMDP("BND",D4504,$N$1,A4504)</f>
        <v>기타금융채</v>
      </c>
      <c r="O4504">
        <f t="shared" si="70"/>
        <v>1.6309299999999998E-3</v>
      </c>
    </row>
    <row r="4505" spans="1:15" x14ac:dyDescent="0.3">
      <c r="A4505" s="73">
        <v>46311</v>
      </c>
      <c r="B4505" s="67" t="s">
        <v>2090</v>
      </c>
      <c r="C4505" s="68" t="s">
        <v>2608</v>
      </c>
      <c r="D4505" s="68" t="s">
        <v>9541</v>
      </c>
      <c r="E4505" s="67" t="s">
        <v>9542</v>
      </c>
      <c r="F4505" s="69">
        <v>4.4000000000000004</v>
      </c>
      <c r="G4505" s="70">
        <v>1.8280000000000001</v>
      </c>
      <c r="H4505" s="70">
        <v>3.8561999999999999</v>
      </c>
      <c r="I4505" s="73">
        <v>45729</v>
      </c>
      <c r="J4505" s="73">
        <v>47009</v>
      </c>
      <c r="K4505" s="69">
        <v>3.05</v>
      </c>
      <c r="L4505" s="68" t="s">
        <v>5494</v>
      </c>
      <c r="M4505" s="71">
        <v>2.3E-3</v>
      </c>
      <c r="N4505" t="str">
        <f>_xll.IMDP("BND",D4505,$N$1,A4505)</f>
        <v>기타금융채</v>
      </c>
      <c r="O4505">
        <f t="shared" si="70"/>
        <v>4.2044000000000005E-3</v>
      </c>
    </row>
    <row r="4506" spans="1:15" x14ac:dyDescent="0.3">
      <c r="A4506" s="73">
        <v>46311</v>
      </c>
      <c r="B4506" s="67" t="s">
        <v>2090</v>
      </c>
      <c r="C4506" s="68" t="s">
        <v>2608</v>
      </c>
      <c r="D4506" s="68" t="s">
        <v>9543</v>
      </c>
      <c r="E4506" s="67" t="s">
        <v>9544</v>
      </c>
      <c r="F4506" s="69">
        <v>4.42</v>
      </c>
      <c r="G4506" s="70">
        <v>1.9038999999999999</v>
      </c>
      <c r="H4506" s="70">
        <v>4.1554000000000002</v>
      </c>
      <c r="I4506" s="73">
        <v>45757</v>
      </c>
      <c r="J4506" s="73">
        <v>47036</v>
      </c>
      <c r="K4506" s="69">
        <v>2.9</v>
      </c>
      <c r="L4506" s="68" t="s">
        <v>5494</v>
      </c>
      <c r="M4506" s="71">
        <v>2.3E-3</v>
      </c>
      <c r="N4506" t="str">
        <f>_xll.IMDP("BND",D4506,$N$1,A4506)</f>
        <v>기타금융채</v>
      </c>
      <c r="O4506">
        <f t="shared" si="70"/>
        <v>4.3789699999999994E-3</v>
      </c>
    </row>
    <row r="4507" spans="1:15" x14ac:dyDescent="0.3">
      <c r="A4507" s="73">
        <v>46311</v>
      </c>
      <c r="B4507" s="67" t="s">
        <v>2090</v>
      </c>
      <c r="C4507" s="68" t="s">
        <v>2608</v>
      </c>
      <c r="D4507" s="68" t="s">
        <v>9545</v>
      </c>
      <c r="E4507" s="67" t="s">
        <v>9546</v>
      </c>
      <c r="F4507" s="69">
        <v>4.399</v>
      </c>
      <c r="G4507" s="70">
        <v>1.8201000000000001</v>
      </c>
      <c r="H4507" s="70">
        <v>3.8210999999999999</v>
      </c>
      <c r="I4507" s="73">
        <v>45909</v>
      </c>
      <c r="J4507" s="73">
        <v>47004</v>
      </c>
      <c r="K4507" s="69">
        <v>2.83</v>
      </c>
      <c r="L4507" s="68" t="s">
        <v>5494</v>
      </c>
      <c r="M4507" s="71">
        <v>4.4999999999999997E-3</v>
      </c>
      <c r="N4507" t="str">
        <f>_xll.IMDP("BND",D4507,$N$1,A4507)</f>
        <v>기타금융채</v>
      </c>
      <c r="O4507">
        <f t="shared" si="70"/>
        <v>8.1904500000000002E-3</v>
      </c>
    </row>
    <row r="4508" spans="1:15" x14ac:dyDescent="0.3">
      <c r="A4508" s="73">
        <v>46311</v>
      </c>
      <c r="B4508" s="67" t="s">
        <v>2090</v>
      </c>
      <c r="C4508" s="68" t="s">
        <v>2608</v>
      </c>
      <c r="D4508" s="68" t="s">
        <v>9547</v>
      </c>
      <c r="E4508" s="67" t="s">
        <v>9548</v>
      </c>
      <c r="F4508" s="69">
        <v>4.4340000000000002</v>
      </c>
      <c r="G4508" s="70">
        <v>2.0390000000000001</v>
      </c>
      <c r="H4508" s="70">
        <v>4.7606999999999999</v>
      </c>
      <c r="I4508" s="73">
        <v>46000</v>
      </c>
      <c r="J4508" s="73">
        <v>47095</v>
      </c>
      <c r="K4508" s="69">
        <v>3.4</v>
      </c>
      <c r="L4508" s="68" t="s">
        <v>5494</v>
      </c>
      <c r="M4508" s="71">
        <v>3.5999999999999999E-3</v>
      </c>
      <c r="N4508" t="str">
        <f>_xll.IMDP("BND",D4508,$N$1,A4508)</f>
        <v>기타금융채</v>
      </c>
      <c r="O4508">
        <f t="shared" si="70"/>
        <v>7.3404000000000004E-3</v>
      </c>
    </row>
    <row r="4509" spans="1:15" x14ac:dyDescent="0.3">
      <c r="A4509" s="73">
        <v>46311</v>
      </c>
      <c r="B4509" s="67" t="s">
        <v>2090</v>
      </c>
      <c r="C4509" s="68" t="s">
        <v>2608</v>
      </c>
      <c r="D4509" s="68" t="s">
        <v>9549</v>
      </c>
      <c r="E4509" s="67" t="s">
        <v>9550</v>
      </c>
      <c r="F4509" s="69">
        <v>4.4340000000000002</v>
      </c>
      <c r="G4509" s="70">
        <v>2.1347999999999998</v>
      </c>
      <c r="H4509" s="70">
        <v>5.1837999999999997</v>
      </c>
      <c r="I4509" s="73">
        <v>46036</v>
      </c>
      <c r="J4509" s="73">
        <v>47130</v>
      </c>
      <c r="K4509" s="69">
        <v>3.37</v>
      </c>
      <c r="L4509" s="68" t="s">
        <v>5494</v>
      </c>
      <c r="M4509" s="71">
        <v>4.4999999999999997E-3</v>
      </c>
      <c r="N4509" t="str">
        <f>_xll.IMDP("BND",D4509,$N$1,A4509)</f>
        <v>기타금융채</v>
      </c>
      <c r="O4509">
        <f t="shared" si="70"/>
        <v>9.6065999999999981E-3</v>
      </c>
    </row>
    <row r="4510" spans="1:15" x14ac:dyDescent="0.3">
      <c r="A4510" s="73">
        <v>46311</v>
      </c>
      <c r="B4510" s="67" t="s">
        <v>2090</v>
      </c>
      <c r="C4510" s="68" t="s">
        <v>2608</v>
      </c>
      <c r="D4510" s="68" t="s">
        <v>9551</v>
      </c>
      <c r="E4510" s="67" t="s">
        <v>9552</v>
      </c>
      <c r="F4510" s="69">
        <v>4.2549999999999999</v>
      </c>
      <c r="G4510" s="70">
        <v>1.2877000000000001</v>
      </c>
      <c r="H4510" s="70">
        <v>2.0045000000000002</v>
      </c>
      <c r="I4510" s="73">
        <v>46073</v>
      </c>
      <c r="J4510" s="73">
        <v>46801</v>
      </c>
      <c r="K4510" s="69">
        <v>3.49</v>
      </c>
      <c r="L4510" s="68" t="s">
        <v>5494</v>
      </c>
      <c r="M4510" s="71">
        <v>2.8E-3</v>
      </c>
      <c r="N4510" t="str">
        <f>_xll.IMDP("BND",D4510,$N$1,A4510)</f>
        <v>기타금융채</v>
      </c>
      <c r="O4510">
        <f t="shared" si="70"/>
        <v>3.6055600000000003E-3</v>
      </c>
    </row>
    <row r="4511" spans="1:15" x14ac:dyDescent="0.3">
      <c r="A4511" s="73">
        <v>46311</v>
      </c>
      <c r="B4511" s="67" t="s">
        <v>2090</v>
      </c>
      <c r="C4511" s="68" t="s">
        <v>2608</v>
      </c>
      <c r="D4511" s="68" t="s">
        <v>14189</v>
      </c>
      <c r="E4511" s="67" t="s">
        <v>14190</v>
      </c>
      <c r="F4511" s="69">
        <v>4.1920000000000002</v>
      </c>
      <c r="G4511" s="70">
        <v>0.87080000000000002</v>
      </c>
      <c r="H4511" s="70">
        <v>0.98009999999999997</v>
      </c>
      <c r="I4511" s="73">
        <v>46212</v>
      </c>
      <c r="J4511" s="73">
        <v>46639</v>
      </c>
      <c r="K4511" s="69">
        <v>4.12</v>
      </c>
      <c r="L4511" s="68" t="s">
        <v>5494</v>
      </c>
      <c r="M4511" s="71">
        <v>2.3E-3</v>
      </c>
      <c r="N4511" t="str">
        <f>_xll.IMDP("BND",D4511,$N$1,A4511)</f>
        <v>기타금융채</v>
      </c>
      <c r="O4511">
        <f t="shared" si="70"/>
        <v>2.0028400000000001E-3</v>
      </c>
    </row>
    <row r="4512" spans="1:15" x14ac:dyDescent="0.3">
      <c r="A4512" s="73">
        <v>46311</v>
      </c>
      <c r="B4512" s="67" t="s">
        <v>2090</v>
      </c>
      <c r="C4512" s="68" t="s">
        <v>2608</v>
      </c>
      <c r="D4512" s="68" t="s">
        <v>14829</v>
      </c>
      <c r="E4512" s="67" t="s">
        <v>14830</v>
      </c>
      <c r="F4512" s="69">
        <v>4.4560000000000004</v>
      </c>
      <c r="G4512" s="70">
        <v>2.6110000000000002</v>
      </c>
      <c r="H4512" s="70">
        <v>7.7592999999999996</v>
      </c>
      <c r="I4512" s="73">
        <v>46245</v>
      </c>
      <c r="J4512" s="73">
        <v>47340</v>
      </c>
      <c r="K4512" s="69">
        <v>4.3600000000000003</v>
      </c>
      <c r="L4512" s="68" t="s">
        <v>5494</v>
      </c>
      <c r="M4512" s="71">
        <v>2.3E-3</v>
      </c>
      <c r="N4512" t="str">
        <f>_xll.IMDP("BND",D4512,$N$1,A4512)</f>
        <v>기타금융채</v>
      </c>
      <c r="O4512">
        <f t="shared" si="70"/>
        <v>6.0053000000000007E-3</v>
      </c>
    </row>
    <row r="4513" spans="1:15" x14ac:dyDescent="0.3">
      <c r="A4513" s="73">
        <v>46311</v>
      </c>
      <c r="B4513" s="67" t="s">
        <v>2090</v>
      </c>
      <c r="C4513" s="68" t="s">
        <v>2608</v>
      </c>
      <c r="D4513" s="68" t="s">
        <v>15257</v>
      </c>
      <c r="E4513" s="67" t="s">
        <v>15258</v>
      </c>
      <c r="F4513" s="69">
        <v>4.4589999999999996</v>
      </c>
      <c r="G4513" s="70">
        <v>2.669</v>
      </c>
      <c r="H4513" s="70">
        <v>8.0890000000000004</v>
      </c>
      <c r="I4513" s="73">
        <v>46269</v>
      </c>
      <c r="J4513" s="73">
        <v>47365</v>
      </c>
      <c r="K4513" s="69">
        <v>4.5199999999999996</v>
      </c>
      <c r="L4513" s="68" t="s">
        <v>5494</v>
      </c>
      <c r="M4513" s="71">
        <v>2.8E-3</v>
      </c>
      <c r="N4513" t="str">
        <f>_xll.IMDP("BND",D4513,$N$1,A4513)</f>
        <v>기타금융채</v>
      </c>
      <c r="O4513">
        <f t="shared" si="70"/>
        <v>7.4732000000000002E-3</v>
      </c>
    </row>
    <row r="4514" spans="1:15" x14ac:dyDescent="0.3">
      <c r="A4514" s="73">
        <v>46311</v>
      </c>
      <c r="B4514" s="67" t="s">
        <v>2090</v>
      </c>
      <c r="C4514" s="68" t="s">
        <v>2608</v>
      </c>
      <c r="D4514" s="68" t="s">
        <v>9553</v>
      </c>
      <c r="E4514" s="67" t="s">
        <v>9554</v>
      </c>
      <c r="F4514" s="69">
        <v>3.8210000000000002</v>
      </c>
      <c r="G4514" s="70">
        <v>0.3921</v>
      </c>
      <c r="H4514" s="70">
        <v>0.2515</v>
      </c>
      <c r="I4514" s="73">
        <v>45363</v>
      </c>
      <c r="J4514" s="73">
        <v>46458</v>
      </c>
      <c r="K4514" s="69">
        <v>3.97</v>
      </c>
      <c r="L4514" s="68" t="s">
        <v>5494</v>
      </c>
      <c r="M4514" s="71">
        <v>3.7000000000000002E-3</v>
      </c>
      <c r="N4514" t="str">
        <f>_xll.IMDP("BND",D4514,$N$1,A4514)</f>
        <v>기타금융채</v>
      </c>
      <c r="O4514">
        <f t="shared" si="70"/>
        <v>1.4507700000000001E-3</v>
      </c>
    </row>
    <row r="4515" spans="1:15" x14ac:dyDescent="0.3">
      <c r="A4515" s="73">
        <v>46311</v>
      </c>
      <c r="B4515" s="67" t="s">
        <v>2090</v>
      </c>
      <c r="C4515" s="68" t="s">
        <v>2608</v>
      </c>
      <c r="D4515" s="68" t="s">
        <v>9555</v>
      </c>
      <c r="E4515" s="67" t="s">
        <v>9556</v>
      </c>
      <c r="F4515" s="69">
        <v>4.1980000000000004</v>
      </c>
      <c r="G4515" s="70">
        <v>0.96650000000000003</v>
      </c>
      <c r="H4515" s="70">
        <v>1.198</v>
      </c>
      <c r="I4515" s="73">
        <v>45583</v>
      </c>
      <c r="J4515" s="73">
        <v>46678</v>
      </c>
      <c r="K4515" s="69">
        <v>3.35</v>
      </c>
      <c r="L4515" s="68" t="s">
        <v>5494</v>
      </c>
      <c r="M4515" s="71">
        <v>2.8E-3</v>
      </c>
      <c r="N4515" t="str">
        <f>_xll.IMDP("BND",D4515,$N$1,A4515)</f>
        <v>기타금융채</v>
      </c>
      <c r="O4515">
        <f t="shared" si="70"/>
        <v>2.7062000000000002E-3</v>
      </c>
    </row>
    <row r="4516" spans="1:15" x14ac:dyDescent="0.3">
      <c r="A4516" s="73">
        <v>46311</v>
      </c>
      <c r="B4516" s="67" t="s">
        <v>2090</v>
      </c>
      <c r="C4516" s="68" t="s">
        <v>2608</v>
      </c>
      <c r="D4516" s="68" t="s">
        <v>9557</v>
      </c>
      <c r="E4516" s="67" t="s">
        <v>9558</v>
      </c>
      <c r="F4516" s="69">
        <v>4.2229999999999999</v>
      </c>
      <c r="G4516" s="70">
        <v>1.1142000000000001</v>
      </c>
      <c r="H4516" s="70">
        <v>1.528</v>
      </c>
      <c r="I4516" s="73">
        <v>45667</v>
      </c>
      <c r="J4516" s="73">
        <v>46731</v>
      </c>
      <c r="K4516" s="69">
        <v>3.11</v>
      </c>
      <c r="L4516" s="68" t="s">
        <v>5494</v>
      </c>
      <c r="M4516" s="71">
        <v>2.3E-3</v>
      </c>
      <c r="N4516" t="str">
        <f>_xll.IMDP("BND",D4516,$N$1,A4516)</f>
        <v>기타금융채</v>
      </c>
      <c r="O4516">
        <f t="shared" si="70"/>
        <v>2.56266E-3</v>
      </c>
    </row>
    <row r="4517" spans="1:15" x14ac:dyDescent="0.3">
      <c r="A4517" s="73">
        <v>46311</v>
      </c>
      <c r="B4517" s="67" t="s">
        <v>2090</v>
      </c>
      <c r="C4517" s="68" t="s">
        <v>2608</v>
      </c>
      <c r="D4517" s="68" t="s">
        <v>9559</v>
      </c>
      <c r="E4517" s="67" t="s">
        <v>9560</v>
      </c>
      <c r="F4517" s="69">
        <v>3.9279999999999999</v>
      </c>
      <c r="G4517" s="70">
        <v>0.49809999999999999</v>
      </c>
      <c r="H4517" s="70">
        <v>0.3735</v>
      </c>
      <c r="I4517" s="73">
        <v>45769</v>
      </c>
      <c r="J4517" s="73">
        <v>46499</v>
      </c>
      <c r="K4517" s="69">
        <v>2.77</v>
      </c>
      <c r="L4517" s="68" t="s">
        <v>5494</v>
      </c>
      <c r="M4517" s="71">
        <v>2.8E-3</v>
      </c>
      <c r="N4517" t="str">
        <f>_xll.IMDP("BND",D4517,$N$1,A4517)</f>
        <v>기타금융채</v>
      </c>
      <c r="O4517">
        <f t="shared" si="70"/>
        <v>1.3946799999999999E-3</v>
      </c>
    </row>
    <row r="4518" spans="1:15" x14ac:dyDescent="0.3">
      <c r="A4518" s="73">
        <v>46311</v>
      </c>
      <c r="B4518" s="67" t="s">
        <v>2090</v>
      </c>
      <c r="C4518" s="68" t="s">
        <v>2608</v>
      </c>
      <c r="D4518" s="68" t="s">
        <v>9561</v>
      </c>
      <c r="E4518" s="67" t="s">
        <v>9562</v>
      </c>
      <c r="F4518" s="69">
        <v>4.3460000000000001</v>
      </c>
      <c r="G4518" s="70">
        <v>1.6808000000000001</v>
      </c>
      <c r="H4518" s="70">
        <v>3.2783000000000002</v>
      </c>
      <c r="I4518" s="73">
        <v>45854</v>
      </c>
      <c r="J4518" s="73">
        <v>46948</v>
      </c>
      <c r="K4518" s="69">
        <v>2.82</v>
      </c>
      <c r="L4518" s="68" t="s">
        <v>5494</v>
      </c>
      <c r="M4518" s="71">
        <v>4.1000000000000003E-3</v>
      </c>
      <c r="N4518" t="str">
        <f>_xll.IMDP("BND",D4518,$N$1,A4518)</f>
        <v>기타금융채</v>
      </c>
      <c r="O4518">
        <f t="shared" si="70"/>
        <v>6.8912800000000005E-3</v>
      </c>
    </row>
    <row r="4519" spans="1:15" x14ac:dyDescent="0.3">
      <c r="A4519" s="73">
        <v>46311</v>
      </c>
      <c r="B4519" s="67" t="s">
        <v>2090</v>
      </c>
      <c r="C4519" s="68" t="s">
        <v>2608</v>
      </c>
      <c r="D4519" s="68" t="s">
        <v>9563</v>
      </c>
      <c r="E4519" s="67" t="s">
        <v>9564</v>
      </c>
      <c r="F4519" s="69">
        <v>4.181</v>
      </c>
      <c r="G4519" s="70">
        <v>0.83450000000000002</v>
      </c>
      <c r="H4519" s="70">
        <v>0.90849999999999997</v>
      </c>
      <c r="I4519" s="73">
        <v>45895</v>
      </c>
      <c r="J4519" s="73">
        <v>46625</v>
      </c>
      <c r="K4519" s="69">
        <v>2.68</v>
      </c>
      <c r="L4519" s="68" t="s">
        <v>5494</v>
      </c>
      <c r="M4519" s="71">
        <v>2.8E-3</v>
      </c>
      <c r="N4519" t="str">
        <f>_xll.IMDP("BND",D4519,$N$1,A4519)</f>
        <v>기타금융채</v>
      </c>
      <c r="O4519">
        <f t="shared" si="70"/>
        <v>2.3365999999999999E-3</v>
      </c>
    </row>
    <row r="4520" spans="1:15" x14ac:dyDescent="0.3">
      <c r="A4520" s="73">
        <v>46311</v>
      </c>
      <c r="B4520" s="67" t="s">
        <v>2090</v>
      </c>
      <c r="C4520" s="68" t="s">
        <v>2608</v>
      </c>
      <c r="D4520" s="68" t="s">
        <v>9565</v>
      </c>
      <c r="E4520" s="67" t="s">
        <v>9566</v>
      </c>
      <c r="F4520" s="69">
        <v>4.4340000000000002</v>
      </c>
      <c r="G4520" s="70">
        <v>2.2101000000000002</v>
      </c>
      <c r="H4520" s="70">
        <v>5.5805999999999996</v>
      </c>
      <c r="I4520" s="73">
        <v>46073</v>
      </c>
      <c r="J4520" s="73">
        <v>47169</v>
      </c>
      <c r="K4520" s="69">
        <v>3.73</v>
      </c>
      <c r="L4520" s="68" t="s">
        <v>5494</v>
      </c>
      <c r="M4520" s="71">
        <v>2.3E-3</v>
      </c>
      <c r="N4520" t="str">
        <f>_xll.IMDP("BND",D4520,$N$1,A4520)</f>
        <v>기타금융채</v>
      </c>
      <c r="O4520">
        <f t="shared" si="70"/>
        <v>5.0832300000000002E-3</v>
      </c>
    </row>
    <row r="4521" spans="1:15" x14ac:dyDescent="0.3">
      <c r="A4521" s="73">
        <v>46311</v>
      </c>
      <c r="B4521" s="67" t="s">
        <v>2090</v>
      </c>
      <c r="C4521" s="68" t="s">
        <v>2608</v>
      </c>
      <c r="D4521" s="68" t="s">
        <v>779</v>
      </c>
      <c r="E4521" s="67" t="s">
        <v>781</v>
      </c>
      <c r="F4521" s="69">
        <v>4.2699999999999996</v>
      </c>
      <c r="G4521" s="70">
        <v>1.3801000000000001</v>
      </c>
      <c r="H4521" s="70">
        <v>2.2768000000000002</v>
      </c>
      <c r="I4521" s="73">
        <v>46107</v>
      </c>
      <c r="J4521" s="73">
        <v>46836</v>
      </c>
      <c r="K4521" s="69">
        <v>3.93</v>
      </c>
      <c r="L4521" s="68" t="s">
        <v>5494</v>
      </c>
      <c r="M4521" s="71">
        <v>2.8E-3</v>
      </c>
      <c r="N4521" t="str">
        <f>_xll.IMDP("BND",D4521,$N$1,A4521)</f>
        <v>기타금융채</v>
      </c>
      <c r="O4521">
        <f t="shared" si="70"/>
        <v>3.8642800000000003E-3</v>
      </c>
    </row>
    <row r="4522" spans="1:15" x14ac:dyDescent="0.3">
      <c r="A4522" s="73">
        <v>46311</v>
      </c>
      <c r="B4522" s="67" t="s">
        <v>2090</v>
      </c>
      <c r="C4522" s="68" t="s">
        <v>2608</v>
      </c>
      <c r="D4522" s="68" t="s">
        <v>9567</v>
      </c>
      <c r="E4522" s="67" t="s">
        <v>9568</v>
      </c>
      <c r="F4522" s="69">
        <v>4.4420000000000002</v>
      </c>
      <c r="G4522" s="70">
        <v>2.3935</v>
      </c>
      <c r="H4522" s="70">
        <v>6.5366</v>
      </c>
      <c r="I4522" s="73">
        <v>46155</v>
      </c>
      <c r="J4522" s="73">
        <v>47249</v>
      </c>
      <c r="K4522" s="69">
        <v>4.1399999999999997</v>
      </c>
      <c r="L4522" s="68" t="s">
        <v>5494</v>
      </c>
      <c r="M4522" s="71">
        <v>3.7000000000000002E-3</v>
      </c>
      <c r="N4522" t="str">
        <f>_xll.IMDP("BND",D4522,$N$1,A4522)</f>
        <v>기타금융채</v>
      </c>
      <c r="O4522">
        <f t="shared" si="70"/>
        <v>8.8559499999999996E-3</v>
      </c>
    </row>
    <row r="4523" spans="1:15" x14ac:dyDescent="0.3">
      <c r="A4523" s="73">
        <v>46311</v>
      </c>
      <c r="B4523" s="67" t="s">
        <v>2090</v>
      </c>
      <c r="C4523" s="68" t="s">
        <v>2608</v>
      </c>
      <c r="D4523" s="68" t="s">
        <v>9569</v>
      </c>
      <c r="E4523" s="67" t="s">
        <v>9570</v>
      </c>
      <c r="F4523" s="69">
        <v>3.93</v>
      </c>
      <c r="G4523" s="70">
        <v>0.48799999999999999</v>
      </c>
      <c r="H4523" s="70">
        <v>0.3654</v>
      </c>
      <c r="I4523" s="73">
        <v>45401</v>
      </c>
      <c r="J4523" s="73">
        <v>46496</v>
      </c>
      <c r="K4523" s="69">
        <v>3.88</v>
      </c>
      <c r="L4523" s="68" t="s">
        <v>5494</v>
      </c>
      <c r="M4523" s="71">
        <v>2.3E-3</v>
      </c>
      <c r="N4523" t="str">
        <f>_xll.IMDP("BND",D4523,$N$1,A4523)</f>
        <v>기타금융채</v>
      </c>
      <c r="O4523">
        <f t="shared" si="70"/>
        <v>1.1224E-3</v>
      </c>
    </row>
    <row r="4524" spans="1:15" x14ac:dyDescent="0.3">
      <c r="A4524" s="73">
        <v>46311</v>
      </c>
      <c r="B4524" s="67" t="s">
        <v>2090</v>
      </c>
      <c r="C4524" s="68" t="s">
        <v>2608</v>
      </c>
      <c r="D4524" s="68" t="s">
        <v>9571</v>
      </c>
      <c r="E4524" s="67" t="s">
        <v>9572</v>
      </c>
      <c r="F4524" s="69">
        <v>4.234</v>
      </c>
      <c r="G4524" s="70">
        <v>1.1936</v>
      </c>
      <c r="H4524" s="70">
        <v>1.7338</v>
      </c>
      <c r="I4524" s="73">
        <v>45667</v>
      </c>
      <c r="J4524" s="73">
        <v>46762</v>
      </c>
      <c r="K4524" s="69">
        <v>3.11</v>
      </c>
      <c r="L4524" s="68" t="s">
        <v>5494</v>
      </c>
      <c r="M4524" s="71">
        <v>4.1000000000000003E-3</v>
      </c>
      <c r="N4524" t="str">
        <f>_xll.IMDP("BND",D4524,$N$1,A4524)</f>
        <v>기타금융채</v>
      </c>
      <c r="O4524">
        <f t="shared" si="70"/>
        <v>4.8937600000000005E-3</v>
      </c>
    </row>
    <row r="4525" spans="1:15" x14ac:dyDescent="0.3">
      <c r="A4525" s="73">
        <v>46311</v>
      </c>
      <c r="B4525" s="67" t="s">
        <v>2090</v>
      </c>
      <c r="C4525" s="68" t="s">
        <v>2608</v>
      </c>
      <c r="D4525" s="68" t="s">
        <v>9573</v>
      </c>
      <c r="E4525" s="67" t="s">
        <v>9574</v>
      </c>
      <c r="F4525" s="69">
        <v>4.1849999999999996</v>
      </c>
      <c r="G4525" s="70">
        <v>0.83620000000000005</v>
      </c>
      <c r="H4525" s="70">
        <v>0.91239999999999999</v>
      </c>
      <c r="I4525" s="73">
        <v>45715</v>
      </c>
      <c r="J4525" s="73">
        <v>46626</v>
      </c>
      <c r="K4525" s="69">
        <v>2.94</v>
      </c>
      <c r="L4525" s="68" t="s">
        <v>5494</v>
      </c>
      <c r="M4525" s="71">
        <v>4.1000000000000003E-3</v>
      </c>
      <c r="N4525" t="str">
        <f>_xll.IMDP("BND",D4525,$N$1,A4525)</f>
        <v>기타금융채</v>
      </c>
      <c r="O4525">
        <f t="shared" si="70"/>
        <v>3.4284200000000006E-3</v>
      </c>
    </row>
    <row r="4526" spans="1:15" x14ac:dyDescent="0.3">
      <c r="A4526" s="73">
        <v>46311</v>
      </c>
      <c r="B4526" s="67" t="s">
        <v>2090</v>
      </c>
      <c r="C4526" s="68" t="s">
        <v>2608</v>
      </c>
      <c r="D4526" s="68" t="s">
        <v>9575</v>
      </c>
      <c r="E4526" s="67" t="s">
        <v>9576</v>
      </c>
      <c r="F4526" s="69">
        <v>4.2050000000000001</v>
      </c>
      <c r="G4526" s="70">
        <v>0.98050000000000004</v>
      </c>
      <c r="H4526" s="70">
        <v>1.2163999999999999</v>
      </c>
      <c r="I4526" s="73">
        <v>45769</v>
      </c>
      <c r="J4526" s="73">
        <v>46682</v>
      </c>
      <c r="K4526" s="69">
        <v>2.79</v>
      </c>
      <c r="L4526" s="68" t="s">
        <v>5494</v>
      </c>
      <c r="M4526" s="71">
        <v>2.8E-3</v>
      </c>
      <c r="N4526" t="str">
        <f>_xll.IMDP("BND",D4526,$N$1,A4526)</f>
        <v>기타금융채</v>
      </c>
      <c r="O4526">
        <f t="shared" si="70"/>
        <v>2.7454000000000003E-3</v>
      </c>
    </row>
    <row r="4527" spans="1:15" x14ac:dyDescent="0.3">
      <c r="A4527" s="73">
        <v>46311</v>
      </c>
      <c r="B4527" s="67" t="s">
        <v>2090</v>
      </c>
      <c r="C4527" s="68" t="s">
        <v>2608</v>
      </c>
      <c r="D4527" s="68" t="s">
        <v>9577</v>
      </c>
      <c r="E4527" s="67" t="s">
        <v>9578</v>
      </c>
      <c r="F4527" s="69">
        <v>4.2619999999999996</v>
      </c>
      <c r="G4527" s="70">
        <v>1.3129</v>
      </c>
      <c r="H4527" s="70">
        <v>2.0709</v>
      </c>
      <c r="I4527" s="73">
        <v>45804</v>
      </c>
      <c r="J4527" s="73">
        <v>46808</v>
      </c>
      <c r="K4527" s="69">
        <v>2.76</v>
      </c>
      <c r="L4527" s="68" t="s">
        <v>5494</v>
      </c>
      <c r="M4527" s="71">
        <v>2.7000000000000001E-3</v>
      </c>
      <c r="N4527" t="str">
        <f>_xll.IMDP("BND",D4527,$N$1,A4527)</f>
        <v>기타금융채</v>
      </c>
      <c r="O4527">
        <f t="shared" si="70"/>
        <v>3.5448300000000001E-3</v>
      </c>
    </row>
    <row r="4528" spans="1:15" x14ac:dyDescent="0.3">
      <c r="A4528" s="73">
        <v>46311</v>
      </c>
      <c r="B4528" s="67" t="s">
        <v>2090</v>
      </c>
      <c r="C4528" s="68" t="s">
        <v>2608</v>
      </c>
      <c r="D4528" s="68" t="s">
        <v>1928</v>
      </c>
      <c r="E4528" s="67" t="s">
        <v>1929</v>
      </c>
      <c r="F4528" s="69">
        <v>4.2270000000000003</v>
      </c>
      <c r="G4528" s="70">
        <v>1.1515</v>
      </c>
      <c r="H4528" s="70">
        <v>1.623</v>
      </c>
      <c r="I4528" s="73">
        <v>45835</v>
      </c>
      <c r="J4528" s="73">
        <v>46745</v>
      </c>
      <c r="K4528" s="69">
        <v>2.76</v>
      </c>
      <c r="L4528" s="68" t="s">
        <v>5494</v>
      </c>
      <c r="M4528" s="71">
        <v>2.7000000000000001E-3</v>
      </c>
      <c r="N4528" t="str">
        <f>_xll.IMDP("BND",D4528,$N$1,A4528)</f>
        <v>기타금융채</v>
      </c>
      <c r="O4528">
        <f t="shared" si="70"/>
        <v>3.1090499999999999E-3</v>
      </c>
    </row>
    <row r="4529" spans="1:15" x14ac:dyDescent="0.3">
      <c r="A4529" s="73">
        <v>46311</v>
      </c>
      <c r="B4529" s="67" t="s">
        <v>2090</v>
      </c>
      <c r="C4529" s="68" t="s">
        <v>2608</v>
      </c>
      <c r="D4529" s="68" t="s">
        <v>9579</v>
      </c>
      <c r="E4529" s="67" t="s">
        <v>9580</v>
      </c>
      <c r="F4529" s="69">
        <v>4.4359999999999999</v>
      </c>
      <c r="G4529" s="70">
        <v>2.2989999999999999</v>
      </c>
      <c r="H4529" s="70">
        <v>6.0167999999999999</v>
      </c>
      <c r="I4529" s="73">
        <v>46107</v>
      </c>
      <c r="J4529" s="73">
        <v>47203</v>
      </c>
      <c r="K4529" s="69">
        <v>4.13</v>
      </c>
      <c r="L4529" s="68" t="s">
        <v>5494</v>
      </c>
      <c r="M4529" s="71">
        <v>2.3E-3</v>
      </c>
      <c r="N4529" t="str">
        <f>_xll.IMDP("BND",D4529,$N$1,A4529)</f>
        <v>기타금융채</v>
      </c>
      <c r="O4529">
        <f t="shared" si="70"/>
        <v>5.2876999999999993E-3</v>
      </c>
    </row>
    <row r="4530" spans="1:15" x14ac:dyDescent="0.3">
      <c r="A4530" s="73">
        <v>46311</v>
      </c>
      <c r="B4530" s="67" t="s">
        <v>2090</v>
      </c>
      <c r="C4530" s="68" t="s">
        <v>2608</v>
      </c>
      <c r="D4530" s="68" t="s">
        <v>9581</v>
      </c>
      <c r="E4530" s="67" t="s">
        <v>9582</v>
      </c>
      <c r="F4530" s="69">
        <v>4.3369999999999997</v>
      </c>
      <c r="G4530" s="70">
        <v>1.6344000000000001</v>
      </c>
      <c r="H4530" s="70">
        <v>3.1139999999999999</v>
      </c>
      <c r="I4530" s="73">
        <v>45835</v>
      </c>
      <c r="J4530" s="73">
        <v>46931</v>
      </c>
      <c r="K4530" s="69">
        <v>2.87</v>
      </c>
      <c r="L4530" s="68" t="s">
        <v>5494</v>
      </c>
      <c r="M4530" s="71">
        <v>4.1000000000000003E-3</v>
      </c>
      <c r="N4530" t="str">
        <f>_xll.IMDP("BND",D4530,$N$1,A4530)</f>
        <v>기타금융채</v>
      </c>
      <c r="O4530">
        <f t="shared" si="70"/>
        <v>6.701040000000001E-3</v>
      </c>
    </row>
    <row r="4531" spans="1:15" x14ac:dyDescent="0.3">
      <c r="A4531" s="73">
        <v>46311</v>
      </c>
      <c r="B4531" s="67" t="s">
        <v>2090</v>
      </c>
      <c r="C4531" s="68" t="s">
        <v>2608</v>
      </c>
      <c r="D4531" s="68" t="s">
        <v>9583</v>
      </c>
      <c r="E4531" s="67" t="s">
        <v>9584</v>
      </c>
      <c r="F4531" s="69">
        <v>4.3479999999999999</v>
      </c>
      <c r="G4531" s="70">
        <v>1.6859999999999999</v>
      </c>
      <c r="H4531" s="70">
        <v>3.3025000000000002</v>
      </c>
      <c r="I4531" s="73">
        <v>45917</v>
      </c>
      <c r="J4531" s="73">
        <v>46951</v>
      </c>
      <c r="K4531" s="69">
        <v>2.75</v>
      </c>
      <c r="L4531" s="68" t="s">
        <v>5494</v>
      </c>
      <c r="M4531" s="71">
        <v>2.3E-3</v>
      </c>
      <c r="N4531" t="str">
        <f>_xll.IMDP("BND",D4531,$N$1,A4531)</f>
        <v>기타금융채</v>
      </c>
      <c r="O4531">
        <f t="shared" si="70"/>
        <v>3.8777999999999998E-3</v>
      </c>
    </row>
    <row r="4532" spans="1:15" x14ac:dyDescent="0.3">
      <c r="A4532" s="73">
        <v>46311</v>
      </c>
      <c r="B4532" s="67" t="s">
        <v>2090</v>
      </c>
      <c r="C4532" s="68" t="s">
        <v>2608</v>
      </c>
      <c r="D4532" s="68" t="s">
        <v>14139</v>
      </c>
      <c r="E4532" s="67" t="s">
        <v>14140</v>
      </c>
      <c r="F4532" s="69">
        <v>4.3460000000000001</v>
      </c>
      <c r="G4532" s="70">
        <v>1.6435</v>
      </c>
      <c r="H4532" s="70">
        <v>3.1631999999999998</v>
      </c>
      <c r="I4532" s="73">
        <v>46212</v>
      </c>
      <c r="J4532" s="73">
        <v>46941</v>
      </c>
      <c r="K4532" s="69">
        <v>4.37</v>
      </c>
      <c r="L4532" s="68" t="s">
        <v>5494</v>
      </c>
      <c r="M4532" s="71">
        <v>2.8E-3</v>
      </c>
      <c r="N4532" t="str">
        <f>_xll.IMDP("BND",D4532,$N$1,A4532)</f>
        <v>기타금융채</v>
      </c>
      <c r="O4532">
        <f t="shared" si="70"/>
        <v>4.6017999999999996E-3</v>
      </c>
    </row>
    <row r="4533" spans="1:15" x14ac:dyDescent="0.3">
      <c r="A4533" s="73">
        <v>46311</v>
      </c>
      <c r="B4533" s="67" t="s">
        <v>2090</v>
      </c>
      <c r="C4533" s="68" t="s">
        <v>2608</v>
      </c>
      <c r="D4533" s="68" t="s">
        <v>15082</v>
      </c>
      <c r="E4533" s="67" t="s">
        <v>15083</v>
      </c>
      <c r="F4533" s="69">
        <v>4.2610000000000001</v>
      </c>
      <c r="G4533" s="70">
        <v>1.3007</v>
      </c>
      <c r="H4533" s="70">
        <v>2.0465</v>
      </c>
      <c r="I4533" s="73">
        <v>46260</v>
      </c>
      <c r="J4533" s="73">
        <v>46808</v>
      </c>
      <c r="K4533" s="69">
        <v>4.1500000000000004</v>
      </c>
      <c r="L4533" s="68" t="s">
        <v>5494</v>
      </c>
      <c r="M4533" s="71">
        <v>2.8E-3</v>
      </c>
      <c r="N4533" t="str">
        <f>_xll.IMDP("BND",D4533,$N$1,A4533)</f>
        <v>기타금융채</v>
      </c>
      <c r="O4533">
        <f t="shared" si="70"/>
        <v>3.6419600000000001E-3</v>
      </c>
    </row>
    <row r="4534" spans="1:15" x14ac:dyDescent="0.3">
      <c r="A4534" s="73">
        <v>46311</v>
      </c>
      <c r="B4534" s="67" t="s">
        <v>2090</v>
      </c>
      <c r="C4534" s="68" t="s">
        <v>2608</v>
      </c>
      <c r="D4534" s="68" t="s">
        <v>15447</v>
      </c>
      <c r="E4534" s="67" t="s">
        <v>15448</v>
      </c>
      <c r="F4534" s="69">
        <v>4.234</v>
      </c>
      <c r="G4534" s="70">
        <v>1.1883999999999999</v>
      </c>
      <c r="H4534" s="70">
        <v>1.7286999999999999</v>
      </c>
      <c r="I4534" s="73">
        <v>46276</v>
      </c>
      <c r="J4534" s="73">
        <v>46763</v>
      </c>
      <c r="K4534" s="69">
        <v>4.12</v>
      </c>
      <c r="L4534" s="68" t="s">
        <v>5494</v>
      </c>
      <c r="M4534" s="71">
        <v>2.3E-3</v>
      </c>
      <c r="N4534" t="str">
        <f>_xll.IMDP("BND",D4534,$N$1,A4534)</f>
        <v>기타금융채</v>
      </c>
      <c r="O4534">
        <f t="shared" si="70"/>
        <v>2.7333199999999996E-3</v>
      </c>
    </row>
    <row r="4535" spans="1:15" x14ac:dyDescent="0.3">
      <c r="A4535" s="73">
        <v>46311</v>
      </c>
      <c r="B4535" s="67" t="s">
        <v>2090</v>
      </c>
      <c r="C4535" s="68" t="s">
        <v>2608</v>
      </c>
      <c r="D4535" s="68" t="s">
        <v>9585</v>
      </c>
      <c r="E4535" s="67" t="s">
        <v>9586</v>
      </c>
      <c r="F4535" s="69">
        <v>4.04</v>
      </c>
      <c r="G4535" s="70">
        <v>0.59550000000000003</v>
      </c>
      <c r="H4535" s="70">
        <v>0.50490000000000002</v>
      </c>
      <c r="I4535" s="73">
        <v>45440</v>
      </c>
      <c r="J4535" s="73">
        <v>46535</v>
      </c>
      <c r="K4535" s="69">
        <v>3.89</v>
      </c>
      <c r="L4535" s="68" t="s">
        <v>5494</v>
      </c>
      <c r="M4535" s="71">
        <v>3.7000000000000002E-3</v>
      </c>
      <c r="N4535" t="str">
        <f>_xll.IMDP("BND",D4535,$N$1,A4535)</f>
        <v>기타금융채</v>
      </c>
      <c r="O4535">
        <f t="shared" si="70"/>
        <v>2.2033500000000002E-3</v>
      </c>
    </row>
    <row r="4536" spans="1:15" x14ac:dyDescent="0.3">
      <c r="A4536" s="73">
        <v>46311</v>
      </c>
      <c r="B4536" s="67" t="s">
        <v>2090</v>
      </c>
      <c r="C4536" s="68" t="s">
        <v>2608</v>
      </c>
      <c r="D4536" s="68" t="s">
        <v>9587</v>
      </c>
      <c r="E4536" s="67" t="s">
        <v>9588</v>
      </c>
      <c r="F4536" s="69">
        <v>4.2030000000000003</v>
      </c>
      <c r="G4536" s="70">
        <v>0.99770000000000003</v>
      </c>
      <c r="H4536" s="70">
        <v>1.2573000000000001</v>
      </c>
      <c r="I4536" s="73">
        <v>45595</v>
      </c>
      <c r="J4536" s="73">
        <v>46689</v>
      </c>
      <c r="K4536" s="69">
        <v>3.4</v>
      </c>
      <c r="L4536" s="68" t="s">
        <v>5494</v>
      </c>
      <c r="M4536" s="71">
        <v>2.8E-3</v>
      </c>
      <c r="N4536" t="str">
        <f>_xll.IMDP("BND",D4536,$N$1,A4536)</f>
        <v>기타금융채</v>
      </c>
      <c r="O4536">
        <f t="shared" si="70"/>
        <v>2.7935600000000001E-3</v>
      </c>
    </row>
    <row r="4537" spans="1:15" x14ac:dyDescent="0.3">
      <c r="A4537" s="73">
        <v>46311</v>
      </c>
      <c r="B4537" s="67" t="s">
        <v>2090</v>
      </c>
      <c r="C4537" s="68" t="s">
        <v>2608</v>
      </c>
      <c r="D4537" s="68" t="s">
        <v>9589</v>
      </c>
      <c r="E4537" s="67" t="s">
        <v>9590</v>
      </c>
      <c r="F4537" s="69">
        <v>4.0350000000000001</v>
      </c>
      <c r="G4537" s="70">
        <v>0.58850000000000002</v>
      </c>
      <c r="H4537" s="70">
        <v>0.49440000000000001</v>
      </c>
      <c r="I4537" s="73">
        <v>45621</v>
      </c>
      <c r="J4537" s="73">
        <v>46532</v>
      </c>
      <c r="K4537" s="69">
        <v>3.31</v>
      </c>
      <c r="L4537" s="68" t="s">
        <v>5494</v>
      </c>
      <c r="M4537" s="71">
        <v>2.3E-3</v>
      </c>
      <c r="N4537" t="str">
        <f>_xll.IMDP("BND",D4537,$N$1,A4537)</f>
        <v>기타금융채</v>
      </c>
      <c r="O4537">
        <f t="shared" si="70"/>
        <v>1.35355E-3</v>
      </c>
    </row>
    <row r="4538" spans="1:15" x14ac:dyDescent="0.3">
      <c r="A4538" s="73">
        <v>46311</v>
      </c>
      <c r="B4538" s="67" t="s">
        <v>2090</v>
      </c>
      <c r="C4538" s="68" t="s">
        <v>2608</v>
      </c>
      <c r="D4538" s="68" t="s">
        <v>9591</v>
      </c>
      <c r="E4538" s="67" t="s">
        <v>9592</v>
      </c>
      <c r="F4538" s="69">
        <v>4.2610000000000001</v>
      </c>
      <c r="G4538" s="70">
        <v>1.3107</v>
      </c>
      <c r="H4538" s="70">
        <v>2.0665</v>
      </c>
      <c r="I4538" s="73">
        <v>45715</v>
      </c>
      <c r="J4538" s="73">
        <v>46808</v>
      </c>
      <c r="K4538" s="69">
        <v>3</v>
      </c>
      <c r="L4538" s="68" t="s">
        <v>5494</v>
      </c>
      <c r="M4538" s="71">
        <v>3.2000000000000002E-3</v>
      </c>
      <c r="N4538" t="str">
        <f>_xll.IMDP("BND",D4538,$N$1,A4538)</f>
        <v>기타금융채</v>
      </c>
      <c r="O4538">
        <f t="shared" si="70"/>
        <v>4.1942400000000001E-3</v>
      </c>
    </row>
    <row r="4539" spans="1:15" x14ac:dyDescent="0.3">
      <c r="A4539" s="73">
        <v>46311</v>
      </c>
      <c r="B4539" s="67" t="s">
        <v>2090</v>
      </c>
      <c r="C4539" s="68" t="s">
        <v>2608</v>
      </c>
      <c r="D4539" s="68" t="s">
        <v>1493</v>
      </c>
      <c r="E4539" s="67" t="s">
        <v>1494</v>
      </c>
      <c r="F4539" s="69">
        <v>4.3040000000000003</v>
      </c>
      <c r="G4539" s="70">
        <v>1.5467</v>
      </c>
      <c r="H4539" s="70">
        <v>2.8123</v>
      </c>
      <c r="I4539" s="73">
        <v>45804</v>
      </c>
      <c r="J4539" s="73">
        <v>46899</v>
      </c>
      <c r="K4539" s="69">
        <v>2.8</v>
      </c>
      <c r="L4539" s="68" t="s">
        <v>5494</v>
      </c>
      <c r="M4539" s="71">
        <v>4.1000000000000003E-3</v>
      </c>
      <c r="N4539" t="str">
        <f>_xll.IMDP("BND",D4539,$N$1,A4539)</f>
        <v>기타금융채</v>
      </c>
      <c r="O4539">
        <f t="shared" si="70"/>
        <v>6.3414700000000001E-3</v>
      </c>
    </row>
    <row r="4540" spans="1:15" x14ac:dyDescent="0.3">
      <c r="A4540" s="73">
        <v>46311</v>
      </c>
      <c r="B4540" s="67" t="s">
        <v>2090</v>
      </c>
      <c r="C4540" s="68" t="s">
        <v>2608</v>
      </c>
      <c r="D4540" s="68" t="s">
        <v>9593</v>
      </c>
      <c r="E4540" s="67" t="s">
        <v>9594</v>
      </c>
      <c r="F4540" s="69">
        <v>4.4000000000000004</v>
      </c>
      <c r="G4540" s="70">
        <v>1.84</v>
      </c>
      <c r="H4540" s="70">
        <v>3.8976999999999999</v>
      </c>
      <c r="I4540" s="73">
        <v>45917</v>
      </c>
      <c r="J4540" s="73">
        <v>47011</v>
      </c>
      <c r="K4540" s="69">
        <v>2.78</v>
      </c>
      <c r="L4540" s="68" t="s">
        <v>5494</v>
      </c>
      <c r="M4540" s="71">
        <v>2.3E-3</v>
      </c>
      <c r="N4540" t="str">
        <f>_xll.IMDP("BND",D4540,$N$1,A4540)</f>
        <v>기타금융채</v>
      </c>
      <c r="O4540">
        <f t="shared" si="70"/>
        <v>4.2320000000000005E-3</v>
      </c>
    </row>
    <row r="4541" spans="1:15" x14ac:dyDescent="0.3">
      <c r="A4541" s="73">
        <v>46311</v>
      </c>
      <c r="B4541" s="67" t="s">
        <v>2090</v>
      </c>
      <c r="C4541" s="68" t="s">
        <v>2608</v>
      </c>
      <c r="D4541" s="68" t="s">
        <v>9595</v>
      </c>
      <c r="E4541" s="67" t="s">
        <v>9596</v>
      </c>
      <c r="F4541" s="69">
        <v>4.2140000000000004</v>
      </c>
      <c r="G4541" s="70">
        <v>1.0537000000000001</v>
      </c>
      <c r="H4541" s="70">
        <v>1.3822000000000001</v>
      </c>
      <c r="I4541" s="73">
        <v>46009</v>
      </c>
      <c r="J4541" s="73">
        <v>46709</v>
      </c>
      <c r="K4541" s="69">
        <v>3.19</v>
      </c>
      <c r="L4541" s="68" t="s">
        <v>5494</v>
      </c>
      <c r="M4541" s="71">
        <v>2.3E-3</v>
      </c>
      <c r="N4541" t="str">
        <f>_xll.IMDP("BND",D4541,$N$1,A4541)</f>
        <v>기타금융채</v>
      </c>
      <c r="O4541">
        <f t="shared" si="70"/>
        <v>2.4235100000000002E-3</v>
      </c>
    </row>
    <row r="4542" spans="1:15" x14ac:dyDescent="0.3">
      <c r="A4542" s="73">
        <v>46311</v>
      </c>
      <c r="B4542" s="67" t="s">
        <v>2090</v>
      </c>
      <c r="C4542" s="68" t="s">
        <v>2608</v>
      </c>
      <c r="D4542" s="68" t="s">
        <v>9597</v>
      </c>
      <c r="E4542" s="67" t="s">
        <v>9598</v>
      </c>
      <c r="F4542" s="69">
        <v>4.4379999999999997</v>
      </c>
      <c r="G4542" s="70">
        <v>2.3542000000000001</v>
      </c>
      <c r="H4542" s="70">
        <v>6.3372999999999999</v>
      </c>
      <c r="I4542" s="73">
        <v>46136</v>
      </c>
      <c r="J4542" s="73">
        <v>47232</v>
      </c>
      <c r="K4542" s="69">
        <v>4.01</v>
      </c>
      <c r="L4542" s="68" t="s">
        <v>5494</v>
      </c>
      <c r="M4542" s="71">
        <v>3.2000000000000002E-3</v>
      </c>
      <c r="N4542" t="str">
        <f>_xll.IMDP("BND",D4542,$N$1,A4542)</f>
        <v>기타금융채</v>
      </c>
      <c r="O4542">
        <f t="shared" si="70"/>
        <v>7.5334400000000006E-3</v>
      </c>
    </row>
    <row r="4543" spans="1:15" x14ac:dyDescent="0.3">
      <c r="A4543" s="73">
        <v>46311</v>
      </c>
      <c r="B4543" s="67" t="s">
        <v>2090</v>
      </c>
      <c r="C4543" s="68" t="s">
        <v>2608</v>
      </c>
      <c r="D4543" s="68" t="s">
        <v>15084</v>
      </c>
      <c r="E4543" s="67" t="s">
        <v>15085</v>
      </c>
      <c r="F4543" s="69">
        <v>4.3879999999999999</v>
      </c>
      <c r="G4543" s="70">
        <v>1.7608999999999999</v>
      </c>
      <c r="H4543" s="70">
        <v>3.6200999999999999</v>
      </c>
      <c r="I4543" s="73">
        <v>46260</v>
      </c>
      <c r="J4543" s="73">
        <v>46990</v>
      </c>
      <c r="K4543" s="69">
        <v>4.26</v>
      </c>
      <c r="L4543" s="68" t="s">
        <v>5494</v>
      </c>
      <c r="M4543" s="71">
        <v>2.3E-3</v>
      </c>
      <c r="N4543" t="str">
        <f>_xll.IMDP("BND",D4543,$N$1,A4543)</f>
        <v>기타금융채</v>
      </c>
      <c r="O4543">
        <f t="shared" si="70"/>
        <v>4.0500699999999994E-3</v>
      </c>
    </row>
    <row r="4544" spans="1:15" x14ac:dyDescent="0.3">
      <c r="A4544" s="73">
        <v>46311</v>
      </c>
      <c r="B4544" s="67" t="s">
        <v>2090</v>
      </c>
      <c r="C4544" s="68" t="s">
        <v>2608</v>
      </c>
      <c r="D4544" s="68" t="s">
        <v>15449</v>
      </c>
      <c r="E4544" s="67" t="s">
        <v>15450</v>
      </c>
      <c r="F4544" s="69">
        <v>4.4000000000000004</v>
      </c>
      <c r="G4544" s="70">
        <v>1.8023</v>
      </c>
      <c r="H4544" s="70">
        <v>3.7791999999999999</v>
      </c>
      <c r="I4544" s="73">
        <v>46276</v>
      </c>
      <c r="J4544" s="73">
        <v>47007</v>
      </c>
      <c r="K4544" s="69">
        <v>4.33</v>
      </c>
      <c r="L4544" s="68" t="s">
        <v>5494</v>
      </c>
      <c r="M4544" s="71">
        <v>4.1999999999999997E-3</v>
      </c>
      <c r="N4544" t="str">
        <f>_xll.IMDP("BND",D4544,$N$1,A4544)</f>
        <v>기타금융채</v>
      </c>
      <c r="O4544">
        <f t="shared" si="70"/>
        <v>7.5696599999999998E-3</v>
      </c>
    </row>
    <row r="4545" spans="1:15" x14ac:dyDescent="0.3">
      <c r="A4545" s="73">
        <v>46311</v>
      </c>
      <c r="B4545" s="67" t="s">
        <v>2090</v>
      </c>
      <c r="C4545" s="68" t="s">
        <v>2608</v>
      </c>
      <c r="D4545" s="68" t="s">
        <v>345</v>
      </c>
      <c r="E4545" s="67" t="s">
        <v>346</v>
      </c>
      <c r="F4545" s="69">
        <v>4.0869999999999997</v>
      </c>
      <c r="G4545" s="70">
        <v>0.63429999999999997</v>
      </c>
      <c r="H4545" s="70">
        <v>0.56200000000000006</v>
      </c>
      <c r="I4545" s="73">
        <v>45456</v>
      </c>
      <c r="J4545" s="73">
        <v>46549</v>
      </c>
      <c r="K4545" s="69">
        <v>3.76</v>
      </c>
      <c r="L4545" s="68" t="s">
        <v>5494</v>
      </c>
      <c r="M4545" s="71">
        <v>3.3E-3</v>
      </c>
      <c r="N4545" t="str">
        <f>_xll.IMDP("BND",D4545,$N$1,A4545)</f>
        <v>기타금융채</v>
      </c>
      <c r="O4545">
        <f t="shared" si="70"/>
        <v>2.09319E-3</v>
      </c>
    </row>
    <row r="4546" spans="1:15" x14ac:dyDescent="0.3">
      <c r="A4546" s="73">
        <v>46311</v>
      </c>
      <c r="B4546" s="67" t="s">
        <v>2090</v>
      </c>
      <c r="C4546" s="68" t="s">
        <v>2608</v>
      </c>
      <c r="D4546" s="68" t="s">
        <v>9599</v>
      </c>
      <c r="E4546" s="67" t="s">
        <v>9600</v>
      </c>
      <c r="F4546" s="69">
        <v>3.5710000000000002</v>
      </c>
      <c r="G4546" s="70">
        <v>0.26179999999999998</v>
      </c>
      <c r="H4546" s="70">
        <v>0.13400000000000001</v>
      </c>
      <c r="I4546" s="73">
        <v>45498</v>
      </c>
      <c r="J4546" s="73">
        <v>46412</v>
      </c>
      <c r="K4546" s="69">
        <v>3.44</v>
      </c>
      <c r="L4546" s="68" t="s">
        <v>5494</v>
      </c>
      <c r="M4546" s="71">
        <v>2.8E-3</v>
      </c>
      <c r="N4546" t="str">
        <f>_xll.IMDP("BND",D4546,$N$1,A4546)</f>
        <v>기타금융채</v>
      </c>
      <c r="O4546">
        <f t="shared" ref="O4546:O4609" si="71">M4546*G4546</f>
        <v>7.3303999999999991E-4</v>
      </c>
    </row>
    <row r="4547" spans="1:15" x14ac:dyDescent="0.3">
      <c r="A4547" s="73">
        <v>46311</v>
      </c>
      <c r="B4547" s="67" t="s">
        <v>2090</v>
      </c>
      <c r="C4547" s="68" t="s">
        <v>2608</v>
      </c>
      <c r="D4547" s="68" t="s">
        <v>9601</v>
      </c>
      <c r="E4547" s="67" t="s">
        <v>9602</v>
      </c>
      <c r="F4547" s="69">
        <v>4.2050000000000001</v>
      </c>
      <c r="G4547" s="70">
        <v>0.98950000000000005</v>
      </c>
      <c r="H4547" s="70">
        <v>1.2356</v>
      </c>
      <c r="I4547" s="73">
        <v>45621</v>
      </c>
      <c r="J4547" s="73">
        <v>46685</v>
      </c>
      <c r="K4547" s="69">
        <v>3.31</v>
      </c>
      <c r="L4547" s="68" t="s">
        <v>5494</v>
      </c>
      <c r="M4547" s="71">
        <v>2.3E-3</v>
      </c>
      <c r="N4547" t="str">
        <f>_xll.IMDP("BND",D4547,$N$1,A4547)</f>
        <v>기타금융채</v>
      </c>
      <c r="O4547">
        <f t="shared" si="71"/>
        <v>2.2758500000000003E-3</v>
      </c>
    </row>
    <row r="4548" spans="1:15" x14ac:dyDescent="0.3">
      <c r="A4548" s="73">
        <v>46311</v>
      </c>
      <c r="B4548" s="67" t="s">
        <v>2090</v>
      </c>
      <c r="C4548" s="68" t="s">
        <v>2608</v>
      </c>
      <c r="D4548" s="68" t="s">
        <v>9603</v>
      </c>
      <c r="E4548" s="67" t="s">
        <v>9604</v>
      </c>
      <c r="F4548" s="69">
        <v>4.3879999999999999</v>
      </c>
      <c r="G4548" s="70">
        <v>1.7801</v>
      </c>
      <c r="H4548" s="70">
        <v>3.6713</v>
      </c>
      <c r="I4548" s="73">
        <v>45715</v>
      </c>
      <c r="J4548" s="73">
        <v>46990</v>
      </c>
      <c r="K4548" s="69">
        <v>3.06</v>
      </c>
      <c r="L4548" s="68" t="s">
        <v>5494</v>
      </c>
      <c r="M4548" s="71">
        <v>3.2000000000000002E-3</v>
      </c>
      <c r="N4548" t="str">
        <f>_xll.IMDP("BND",D4548,$N$1,A4548)</f>
        <v>기타금융채</v>
      </c>
      <c r="O4548">
        <f t="shared" si="71"/>
        <v>5.6963200000000004E-3</v>
      </c>
    </row>
    <row r="4549" spans="1:15" x14ac:dyDescent="0.3">
      <c r="A4549" s="73">
        <v>46311</v>
      </c>
      <c r="B4549" s="67" t="s">
        <v>2090</v>
      </c>
      <c r="C4549" s="68" t="s">
        <v>2608</v>
      </c>
      <c r="D4549" s="68" t="s">
        <v>9605</v>
      </c>
      <c r="E4549" s="67" t="s">
        <v>9606</v>
      </c>
      <c r="F4549" s="69">
        <v>3.8809999999999998</v>
      </c>
      <c r="G4549" s="70">
        <v>0.43070000000000003</v>
      </c>
      <c r="H4549" s="70">
        <v>0.29349999999999998</v>
      </c>
      <c r="I4549" s="73">
        <v>45776</v>
      </c>
      <c r="J4549" s="73">
        <v>46475</v>
      </c>
      <c r="K4549" s="69">
        <v>2.75</v>
      </c>
      <c r="L4549" s="68" t="s">
        <v>5494</v>
      </c>
      <c r="M4549" s="71">
        <v>2.3E-3</v>
      </c>
      <c r="N4549" t="str">
        <f>_xll.IMDP("BND",D4549,$N$1,A4549)</f>
        <v>기타금융채</v>
      </c>
      <c r="O4549">
        <f t="shared" si="71"/>
        <v>9.9061000000000006E-4</v>
      </c>
    </row>
    <row r="4550" spans="1:15" x14ac:dyDescent="0.3">
      <c r="A4550" s="73">
        <v>46311</v>
      </c>
      <c r="B4550" s="67" t="s">
        <v>2090</v>
      </c>
      <c r="C4550" s="68" t="s">
        <v>2608</v>
      </c>
      <c r="D4550" s="68" t="s">
        <v>9607</v>
      </c>
      <c r="E4550" s="67" t="s">
        <v>9608</v>
      </c>
      <c r="F4550" s="69">
        <v>4.3879999999999999</v>
      </c>
      <c r="G4550" s="70">
        <v>1.7836000000000001</v>
      </c>
      <c r="H4550" s="70">
        <v>3.6808000000000001</v>
      </c>
      <c r="I4550" s="73">
        <v>45895</v>
      </c>
      <c r="J4550" s="73">
        <v>46990</v>
      </c>
      <c r="K4550" s="69">
        <v>2.83</v>
      </c>
      <c r="L4550" s="68" t="s">
        <v>5494</v>
      </c>
      <c r="M4550" s="71">
        <v>3.5999999999999999E-3</v>
      </c>
      <c r="N4550" t="str">
        <f>_xll.IMDP("BND",D4550,$N$1,A4550)</f>
        <v>기타금융채</v>
      </c>
      <c r="O4550">
        <f t="shared" si="71"/>
        <v>6.4209599999999999E-3</v>
      </c>
    </row>
    <row r="4551" spans="1:15" x14ac:dyDescent="0.3">
      <c r="A4551" s="73">
        <v>46311</v>
      </c>
      <c r="B4551" s="67" t="s">
        <v>2090</v>
      </c>
      <c r="C4551" s="68" t="s">
        <v>2608</v>
      </c>
      <c r="D4551" s="68" t="s">
        <v>9609</v>
      </c>
      <c r="E4551" s="67" t="s">
        <v>9610</v>
      </c>
      <c r="F4551" s="69">
        <v>4.4340000000000002</v>
      </c>
      <c r="G4551" s="70">
        <v>2.1568000000000001</v>
      </c>
      <c r="H4551" s="70">
        <v>5.3266999999999998</v>
      </c>
      <c r="I4551" s="73">
        <v>46051</v>
      </c>
      <c r="J4551" s="73">
        <v>47147</v>
      </c>
      <c r="K4551" s="69">
        <v>3.49</v>
      </c>
      <c r="L4551" s="68" t="s">
        <v>5494</v>
      </c>
      <c r="M4551" s="71">
        <v>2.7000000000000001E-3</v>
      </c>
      <c r="N4551" t="str">
        <f>_xll.IMDP("BND",D4551,$N$1,A4551)</f>
        <v>기타금융채</v>
      </c>
      <c r="O4551">
        <f t="shared" si="71"/>
        <v>5.8233600000000005E-3</v>
      </c>
    </row>
    <row r="4552" spans="1:15" x14ac:dyDescent="0.3">
      <c r="A4552" s="73">
        <v>46311</v>
      </c>
      <c r="B4552" s="67" t="s">
        <v>2090</v>
      </c>
      <c r="C4552" s="68" t="s">
        <v>2608</v>
      </c>
      <c r="D4552" s="68" t="s">
        <v>9611</v>
      </c>
      <c r="E4552" s="67" t="s">
        <v>9612</v>
      </c>
      <c r="F4552" s="69">
        <v>4.306</v>
      </c>
      <c r="G4552" s="70">
        <v>1.5388999999999999</v>
      </c>
      <c r="H4552" s="70">
        <v>2.8088000000000002</v>
      </c>
      <c r="I4552" s="73">
        <v>46142</v>
      </c>
      <c r="J4552" s="73">
        <v>46903</v>
      </c>
      <c r="K4552" s="69">
        <v>3.98</v>
      </c>
      <c r="L4552" s="68" t="s">
        <v>5494</v>
      </c>
      <c r="M4552" s="71">
        <v>2.8E-3</v>
      </c>
      <c r="N4552" t="str">
        <f>_xll.IMDP("BND",D4552,$N$1,A4552)</f>
        <v>기타금융채</v>
      </c>
      <c r="O4552">
        <f t="shared" si="71"/>
        <v>4.3089199999999999E-3</v>
      </c>
    </row>
    <row r="4553" spans="1:15" x14ac:dyDescent="0.3">
      <c r="A4553" s="73">
        <v>46311</v>
      </c>
      <c r="B4553" s="67" t="s">
        <v>2090</v>
      </c>
      <c r="C4553" s="68" t="s">
        <v>2608</v>
      </c>
      <c r="D4553" s="68" t="s">
        <v>15086</v>
      </c>
      <c r="E4553" s="67" t="s">
        <v>15087</v>
      </c>
      <c r="F4553" s="69">
        <v>4.4329999999999998</v>
      </c>
      <c r="G4553" s="70">
        <v>1.9846999999999999</v>
      </c>
      <c r="H4553" s="70">
        <v>4.5510000000000002</v>
      </c>
      <c r="I4553" s="73">
        <v>46260</v>
      </c>
      <c r="J4553" s="73">
        <v>47081</v>
      </c>
      <c r="K4553" s="69">
        <v>4.3</v>
      </c>
      <c r="L4553" s="68" t="s">
        <v>5494</v>
      </c>
      <c r="M4553" s="71">
        <v>2.8E-3</v>
      </c>
      <c r="N4553" t="str">
        <f>_xll.IMDP("BND",D4553,$N$1,A4553)</f>
        <v>기타금융채</v>
      </c>
      <c r="O4553">
        <f t="shared" si="71"/>
        <v>5.5571599999999994E-3</v>
      </c>
    </row>
    <row r="4554" spans="1:15" x14ac:dyDescent="0.3">
      <c r="A4554" s="73">
        <v>46311</v>
      </c>
      <c r="B4554" s="67" t="s">
        <v>2090</v>
      </c>
      <c r="C4554" s="68" t="s">
        <v>2608</v>
      </c>
      <c r="D4554" s="68" t="s">
        <v>9613</v>
      </c>
      <c r="E4554" s="67" t="s">
        <v>9614</v>
      </c>
      <c r="F4554" s="69">
        <v>4.1680000000000001</v>
      </c>
      <c r="G4554" s="70">
        <v>0.73980000000000001</v>
      </c>
      <c r="H4554" s="70">
        <v>0.73729999999999996</v>
      </c>
      <c r="I4554" s="73">
        <v>45498</v>
      </c>
      <c r="J4554" s="73">
        <v>46591</v>
      </c>
      <c r="K4554" s="69">
        <v>3.46</v>
      </c>
      <c r="L4554" s="68" t="s">
        <v>5494</v>
      </c>
      <c r="M4554" s="71">
        <v>5.5999999999999999E-3</v>
      </c>
      <c r="N4554" t="str">
        <f>_xll.IMDP("BND",D4554,$N$1,A4554)</f>
        <v>기타금융채</v>
      </c>
      <c r="O4554">
        <f t="shared" si="71"/>
        <v>4.1428799999999998E-3</v>
      </c>
    </row>
    <row r="4555" spans="1:15" x14ac:dyDescent="0.3">
      <c r="A4555" s="73">
        <v>46311</v>
      </c>
      <c r="B4555" s="67" t="s">
        <v>2090</v>
      </c>
      <c r="C4555" s="68" t="s">
        <v>2608</v>
      </c>
      <c r="D4555" s="68" t="s">
        <v>9615</v>
      </c>
      <c r="E4555" s="67" t="s">
        <v>9616</v>
      </c>
      <c r="F4555" s="69">
        <v>4.101</v>
      </c>
      <c r="G4555" s="70">
        <v>0.64829999999999999</v>
      </c>
      <c r="H4555" s="70">
        <v>0.58540000000000003</v>
      </c>
      <c r="I4555" s="73">
        <v>45677</v>
      </c>
      <c r="J4555" s="73">
        <v>46556</v>
      </c>
      <c r="K4555" s="69">
        <v>3.07</v>
      </c>
      <c r="L4555" s="68" t="s">
        <v>5494</v>
      </c>
      <c r="M4555" s="71">
        <v>2.3E-3</v>
      </c>
      <c r="N4555" t="str">
        <f>_xll.IMDP("BND",D4555,$N$1,A4555)</f>
        <v>기타금융채</v>
      </c>
      <c r="O4555">
        <f t="shared" si="71"/>
        <v>1.49109E-3</v>
      </c>
    </row>
    <row r="4556" spans="1:15" x14ac:dyDescent="0.3">
      <c r="A4556" s="73">
        <v>46311</v>
      </c>
      <c r="B4556" s="67" t="s">
        <v>2090</v>
      </c>
      <c r="C4556" s="68" t="s">
        <v>2608</v>
      </c>
      <c r="D4556" s="68" t="s">
        <v>432</v>
      </c>
      <c r="E4556" s="67" t="s">
        <v>434</v>
      </c>
      <c r="F4556" s="69">
        <v>4.431</v>
      </c>
      <c r="G4556" s="70">
        <v>1.9872000000000001</v>
      </c>
      <c r="H4556" s="70">
        <v>4.5290999999999997</v>
      </c>
      <c r="I4556" s="73">
        <v>46009</v>
      </c>
      <c r="J4556" s="73">
        <v>47074</v>
      </c>
      <c r="K4556" s="69">
        <v>3.41</v>
      </c>
      <c r="L4556" s="68" t="s">
        <v>5494</v>
      </c>
      <c r="M4556" s="71">
        <v>2.3E-3</v>
      </c>
      <c r="N4556" t="str">
        <f>_xll.IMDP("BND",D4556,$N$1,A4556)</f>
        <v>기타금융채</v>
      </c>
      <c r="O4556">
        <f t="shared" si="71"/>
        <v>4.5705600000000004E-3</v>
      </c>
    </row>
    <row r="4557" spans="1:15" x14ac:dyDescent="0.3">
      <c r="A4557" s="73">
        <v>46311</v>
      </c>
      <c r="B4557" s="67" t="s">
        <v>2090</v>
      </c>
      <c r="C4557" s="68" t="s">
        <v>2608</v>
      </c>
      <c r="D4557" s="68" t="s">
        <v>15088</v>
      </c>
      <c r="E4557" s="67" t="s">
        <v>15089</v>
      </c>
      <c r="F4557" s="69">
        <v>4.4589999999999996</v>
      </c>
      <c r="G4557" s="70">
        <v>2.6465999999999998</v>
      </c>
      <c r="H4557" s="70">
        <v>7.9580000000000002</v>
      </c>
      <c r="I4557" s="73">
        <v>46260</v>
      </c>
      <c r="J4557" s="73">
        <v>47354</v>
      </c>
      <c r="K4557" s="69">
        <v>4.42</v>
      </c>
      <c r="L4557" s="68" t="s">
        <v>5494</v>
      </c>
      <c r="M4557" s="71">
        <v>4.1999999999999997E-3</v>
      </c>
      <c r="N4557" t="str">
        <f>_xll.IMDP("BND",D4557,$N$1,A4557)</f>
        <v>기타금융채</v>
      </c>
      <c r="O4557">
        <f t="shared" si="71"/>
        <v>1.1115719999999999E-2</v>
      </c>
    </row>
    <row r="4558" spans="1:15" x14ac:dyDescent="0.3">
      <c r="A4558" s="73">
        <v>46311</v>
      </c>
      <c r="B4558" s="67" t="s">
        <v>2090</v>
      </c>
      <c r="C4558" s="68" t="s">
        <v>2608</v>
      </c>
      <c r="D4558" s="68" t="s">
        <v>9617</v>
      </c>
      <c r="E4558" s="67" t="s">
        <v>9618</v>
      </c>
      <c r="F4558" s="69">
        <v>4.2229999999999999</v>
      </c>
      <c r="G4558" s="70">
        <v>1.0688</v>
      </c>
      <c r="H4558" s="70">
        <v>1.4214</v>
      </c>
      <c r="I4558" s="73">
        <v>45621</v>
      </c>
      <c r="J4558" s="73">
        <v>46716</v>
      </c>
      <c r="K4558" s="69">
        <v>3.31</v>
      </c>
      <c r="L4558" s="68" t="s">
        <v>5494</v>
      </c>
      <c r="M4558" s="71">
        <v>2.8E-3</v>
      </c>
      <c r="N4558" t="str">
        <f>_xll.IMDP("BND",D4558,$N$1,A4558)</f>
        <v>기타금융채</v>
      </c>
      <c r="O4558">
        <f t="shared" si="71"/>
        <v>2.99264E-3</v>
      </c>
    </row>
    <row r="4559" spans="1:15" x14ac:dyDescent="0.3">
      <c r="A4559" s="73">
        <v>46311</v>
      </c>
      <c r="B4559" s="67" t="s">
        <v>2090</v>
      </c>
      <c r="C4559" s="68" t="s">
        <v>2608</v>
      </c>
      <c r="D4559" s="68" t="s">
        <v>245</v>
      </c>
      <c r="E4559" s="67" t="s">
        <v>247</v>
      </c>
      <c r="F4559" s="69">
        <v>4.4390000000000001</v>
      </c>
      <c r="G4559" s="70">
        <v>2.3662000000000001</v>
      </c>
      <c r="H4559" s="70">
        <v>6.4028</v>
      </c>
      <c r="I4559" s="73">
        <v>46142</v>
      </c>
      <c r="J4559" s="73">
        <v>47238</v>
      </c>
      <c r="K4559" s="69">
        <v>4.1500000000000004</v>
      </c>
      <c r="L4559" s="68" t="s">
        <v>5494</v>
      </c>
      <c r="M4559" s="71">
        <v>2.8E-3</v>
      </c>
      <c r="N4559" t="str">
        <f>_xll.IMDP("BND",D4559,$N$1,A4559)</f>
        <v>기타금융채</v>
      </c>
      <c r="O4559">
        <f t="shared" si="71"/>
        <v>6.6253600000000003E-3</v>
      </c>
    </row>
    <row r="4560" spans="1:15" x14ac:dyDescent="0.3">
      <c r="A4560" s="73">
        <v>46311</v>
      </c>
      <c r="B4560" s="67" t="s">
        <v>2090</v>
      </c>
      <c r="C4560" s="68" t="s">
        <v>2608</v>
      </c>
      <c r="D4560" s="68" t="s">
        <v>9619</v>
      </c>
      <c r="E4560" s="67" t="s">
        <v>9620</v>
      </c>
      <c r="F4560" s="69">
        <v>4.359</v>
      </c>
      <c r="G4560" s="70">
        <v>1.6942999999999999</v>
      </c>
      <c r="H4560" s="70">
        <v>3.3597000000000001</v>
      </c>
      <c r="I4560" s="73">
        <v>46170</v>
      </c>
      <c r="J4560" s="73">
        <v>46962</v>
      </c>
      <c r="K4560" s="69">
        <v>4.03</v>
      </c>
      <c r="L4560" s="68" t="s">
        <v>5494</v>
      </c>
      <c r="M4560" s="71">
        <v>2.3E-3</v>
      </c>
      <c r="N4560" t="str">
        <f>_xll.IMDP("BND",D4560,$N$1,A4560)</f>
        <v>기타금융채</v>
      </c>
      <c r="O4560">
        <f t="shared" si="71"/>
        <v>3.8968899999999996E-3</v>
      </c>
    </row>
    <row r="4561" spans="1:15" x14ac:dyDescent="0.3">
      <c r="A4561" s="73">
        <v>46311</v>
      </c>
      <c r="B4561" s="67" t="s">
        <v>2090</v>
      </c>
      <c r="C4561" s="68" t="s">
        <v>2608</v>
      </c>
      <c r="D4561" s="68" t="s">
        <v>14385</v>
      </c>
      <c r="E4561" s="67" t="s">
        <v>14386</v>
      </c>
      <c r="F4561" s="69">
        <v>4.2699999999999996</v>
      </c>
      <c r="G4561" s="70">
        <v>1.3636999999999999</v>
      </c>
      <c r="H4561" s="70">
        <v>2.2444999999999999</v>
      </c>
      <c r="I4561" s="73">
        <v>46227</v>
      </c>
      <c r="J4561" s="73">
        <v>46836</v>
      </c>
      <c r="K4561" s="69">
        <v>4.32</v>
      </c>
      <c r="L4561" s="68" t="s">
        <v>5494</v>
      </c>
      <c r="M4561" s="71">
        <v>2.3E-3</v>
      </c>
      <c r="N4561" t="str">
        <f>_xll.IMDP("BND",D4561,$N$1,A4561)</f>
        <v>기타금융채</v>
      </c>
      <c r="O4561">
        <f t="shared" si="71"/>
        <v>3.1365099999999999E-3</v>
      </c>
    </row>
    <row r="4562" spans="1:15" x14ac:dyDescent="0.3">
      <c r="A4562" s="73">
        <v>46311</v>
      </c>
      <c r="B4562" s="67" t="s">
        <v>2090</v>
      </c>
      <c r="C4562" s="68" t="s">
        <v>2608</v>
      </c>
      <c r="D4562" s="68" t="s">
        <v>15090</v>
      </c>
      <c r="E4562" s="67" t="s">
        <v>15091</v>
      </c>
      <c r="F4562" s="69">
        <v>4.4790000000000001</v>
      </c>
      <c r="G4562" s="70">
        <v>3.0787</v>
      </c>
      <c r="H4562" s="70">
        <v>10.7178</v>
      </c>
      <c r="I4562" s="73">
        <v>46260</v>
      </c>
      <c r="J4562" s="73">
        <v>47540</v>
      </c>
      <c r="K4562" s="69">
        <v>4.46</v>
      </c>
      <c r="L4562" s="68" t="s">
        <v>5494</v>
      </c>
      <c r="M4562" s="71">
        <v>2.3E-3</v>
      </c>
      <c r="N4562" t="str">
        <f>_xll.IMDP("BND",D4562,$N$1,A4562)</f>
        <v>기타금융채</v>
      </c>
      <c r="O4562">
        <f t="shared" si="71"/>
        <v>7.0810099999999996E-3</v>
      </c>
    </row>
    <row r="4563" spans="1:15" x14ac:dyDescent="0.3">
      <c r="A4563" s="73">
        <v>46311</v>
      </c>
      <c r="B4563" s="67" t="s">
        <v>2090</v>
      </c>
      <c r="C4563" s="68" t="s">
        <v>2608</v>
      </c>
      <c r="D4563" s="68" t="s">
        <v>15379</v>
      </c>
      <c r="E4563" s="67" t="s">
        <v>15380</v>
      </c>
      <c r="F4563" s="69">
        <v>4.4589999999999996</v>
      </c>
      <c r="G4563" s="70">
        <v>2.6890999999999998</v>
      </c>
      <c r="H4563" s="70">
        <v>8.1998999999999995</v>
      </c>
      <c r="I4563" s="73">
        <v>46276</v>
      </c>
      <c r="J4563" s="73">
        <v>47372</v>
      </c>
      <c r="K4563" s="69">
        <v>4.49</v>
      </c>
      <c r="L4563" s="68" t="s">
        <v>5494</v>
      </c>
      <c r="M4563" s="71">
        <v>3.3E-3</v>
      </c>
      <c r="N4563" t="str">
        <f>_xll.IMDP("BND",D4563,$N$1,A4563)</f>
        <v>기타금융채</v>
      </c>
      <c r="O4563">
        <f t="shared" si="71"/>
        <v>8.8740299999999998E-3</v>
      </c>
    </row>
    <row r="4564" spans="1:15" x14ac:dyDescent="0.3">
      <c r="A4564" s="73">
        <v>46311</v>
      </c>
      <c r="B4564" s="67" t="s">
        <v>2090</v>
      </c>
      <c r="C4564" s="68" t="s">
        <v>2608</v>
      </c>
      <c r="D4564" s="68" t="s">
        <v>9621</v>
      </c>
      <c r="E4564" s="67" t="s">
        <v>9622</v>
      </c>
      <c r="F4564" s="69">
        <v>4.2709999999999999</v>
      </c>
      <c r="G4564" s="70">
        <v>1.3935</v>
      </c>
      <c r="H4564" s="70">
        <v>2.3188</v>
      </c>
      <c r="I4564" s="73">
        <v>45776</v>
      </c>
      <c r="J4564" s="73">
        <v>46841</v>
      </c>
      <c r="K4564" s="69">
        <v>2.81</v>
      </c>
      <c r="L4564" s="68" t="s">
        <v>5494</v>
      </c>
      <c r="M4564" s="71">
        <v>3.2000000000000002E-3</v>
      </c>
      <c r="N4564" t="str">
        <f>_xll.IMDP("BND",D4564,$N$1,A4564)</f>
        <v>기타금융채</v>
      </c>
      <c r="O4564">
        <f t="shared" si="71"/>
        <v>4.4592E-3</v>
      </c>
    </row>
    <row r="4565" spans="1:15" x14ac:dyDescent="0.3">
      <c r="A4565" s="73">
        <v>46311</v>
      </c>
      <c r="B4565" s="67" t="s">
        <v>2090</v>
      </c>
      <c r="C4565" s="68" t="s">
        <v>2608</v>
      </c>
      <c r="D4565" s="68" t="s">
        <v>9623</v>
      </c>
      <c r="E4565" s="67" t="s">
        <v>9624</v>
      </c>
      <c r="F4565" s="69">
        <v>4.43</v>
      </c>
      <c r="G4565" s="70">
        <v>1.9461999999999999</v>
      </c>
      <c r="H4565" s="70">
        <v>4.335</v>
      </c>
      <c r="I4565" s="73">
        <v>45929</v>
      </c>
      <c r="J4565" s="73">
        <v>47053</v>
      </c>
      <c r="K4565" s="69">
        <v>2.85</v>
      </c>
      <c r="L4565" s="68" t="s">
        <v>5494</v>
      </c>
      <c r="M4565" s="71">
        <v>3.2000000000000002E-3</v>
      </c>
      <c r="N4565" t="str">
        <f>_xll.IMDP("BND",D4565,$N$1,A4565)</f>
        <v>기타금융채</v>
      </c>
      <c r="O4565">
        <f t="shared" si="71"/>
        <v>6.2278400000000001E-3</v>
      </c>
    </row>
    <row r="4566" spans="1:15" x14ac:dyDescent="0.3">
      <c r="A4566" s="73">
        <v>46311</v>
      </c>
      <c r="B4566" s="67" t="s">
        <v>2090</v>
      </c>
      <c r="C4566" s="68" t="s">
        <v>2608</v>
      </c>
      <c r="D4566" s="68" t="s">
        <v>9625</v>
      </c>
      <c r="E4566" s="67" t="s">
        <v>9626</v>
      </c>
      <c r="F4566" s="69">
        <v>4.1420000000000003</v>
      </c>
      <c r="G4566" s="70">
        <v>0.71579999999999999</v>
      </c>
      <c r="H4566" s="70">
        <v>0.69259999999999999</v>
      </c>
      <c r="I4566" s="73">
        <v>45303</v>
      </c>
      <c r="J4566" s="73">
        <v>46580</v>
      </c>
      <c r="K4566" s="69">
        <v>4.22</v>
      </c>
      <c r="L4566" s="68" t="s">
        <v>5494</v>
      </c>
      <c r="M4566" s="71">
        <v>2.3E-3</v>
      </c>
      <c r="N4566" t="str">
        <f>_xll.IMDP("BND",D4566,$N$1,A4566)</f>
        <v>기타금융채</v>
      </c>
      <c r="O4566">
        <f t="shared" si="71"/>
        <v>1.64634E-3</v>
      </c>
    </row>
    <row r="4567" spans="1:15" x14ac:dyDescent="0.3">
      <c r="A4567" s="73">
        <v>46311</v>
      </c>
      <c r="B4567" s="67" t="s">
        <v>2090</v>
      </c>
      <c r="C4567" s="68" t="s">
        <v>2608</v>
      </c>
      <c r="D4567" s="68" t="s">
        <v>9627</v>
      </c>
      <c r="E4567" s="67" t="s">
        <v>9628</v>
      </c>
      <c r="F4567" s="69">
        <v>4.4429999999999996</v>
      </c>
      <c r="G4567" s="70">
        <v>2.4424000000000001</v>
      </c>
      <c r="H4567" s="70">
        <v>6.7906000000000004</v>
      </c>
      <c r="I4567" s="73">
        <v>46170</v>
      </c>
      <c r="J4567" s="73">
        <v>47266</v>
      </c>
      <c r="K4567" s="69">
        <v>4.21</v>
      </c>
      <c r="L4567" s="68" t="s">
        <v>5494</v>
      </c>
      <c r="M4567" s="71">
        <v>2.3E-3</v>
      </c>
      <c r="N4567" t="str">
        <f>_xll.IMDP("BND",D4567,$N$1,A4567)</f>
        <v>기타금융채</v>
      </c>
      <c r="O4567">
        <f t="shared" si="71"/>
        <v>5.61752E-3</v>
      </c>
    </row>
    <row r="4568" spans="1:15" x14ac:dyDescent="0.3">
      <c r="A4568" s="73">
        <v>46311</v>
      </c>
      <c r="B4568" s="67" t="s">
        <v>2090</v>
      </c>
      <c r="C4568" s="68" t="s">
        <v>2608</v>
      </c>
      <c r="D4568" s="68" t="s">
        <v>9629</v>
      </c>
      <c r="E4568" s="67" t="s">
        <v>9630</v>
      </c>
      <c r="F4568" s="69">
        <v>4.2370000000000001</v>
      </c>
      <c r="G4568" s="70">
        <v>1.2107000000000001</v>
      </c>
      <c r="H4568" s="70">
        <v>1.7908999999999999</v>
      </c>
      <c r="I4568" s="73">
        <v>45677</v>
      </c>
      <c r="J4568" s="73">
        <v>46772</v>
      </c>
      <c r="K4568" s="69">
        <v>3.14</v>
      </c>
      <c r="L4568" s="68" t="s">
        <v>5494</v>
      </c>
      <c r="M4568" s="71">
        <v>2.8E-3</v>
      </c>
      <c r="N4568" t="str">
        <f>_xll.IMDP("BND",D4568,$N$1,A4568)</f>
        <v>기타금융채</v>
      </c>
      <c r="O4568">
        <f t="shared" si="71"/>
        <v>3.3899600000000005E-3</v>
      </c>
    </row>
    <row r="4569" spans="1:15" x14ac:dyDescent="0.3">
      <c r="A4569" s="73">
        <v>46311</v>
      </c>
      <c r="B4569" s="67" t="s">
        <v>2090</v>
      </c>
      <c r="C4569" s="68" t="s">
        <v>2608</v>
      </c>
      <c r="D4569" s="68" t="s">
        <v>14477</v>
      </c>
      <c r="E4569" s="67" t="s">
        <v>14478</v>
      </c>
      <c r="F4569" s="69">
        <v>4.3579999999999997</v>
      </c>
      <c r="G4569" s="70">
        <v>1.671</v>
      </c>
      <c r="H4569" s="70">
        <v>3.2915000000000001</v>
      </c>
      <c r="I4569" s="73">
        <v>46227</v>
      </c>
      <c r="J4569" s="73">
        <v>46958</v>
      </c>
      <c r="K4569" s="69">
        <v>4.4000000000000004</v>
      </c>
      <c r="L4569" s="68" t="s">
        <v>5494</v>
      </c>
      <c r="M4569" s="71">
        <v>2.3E-3</v>
      </c>
      <c r="N4569" t="str">
        <f>_xll.IMDP("BND",D4569,$N$1,A4569)</f>
        <v>기타금융채</v>
      </c>
      <c r="O4569">
        <f t="shared" si="71"/>
        <v>3.8433E-3</v>
      </c>
    </row>
    <row r="4570" spans="1:15" x14ac:dyDescent="0.3">
      <c r="A4570" s="73">
        <v>46311</v>
      </c>
      <c r="B4570" s="67" t="s">
        <v>2090</v>
      </c>
      <c r="C4570" s="68" t="s">
        <v>2608</v>
      </c>
      <c r="D4570" s="68" t="s">
        <v>15651</v>
      </c>
      <c r="E4570" s="67" t="s">
        <v>15652</v>
      </c>
      <c r="F4570" s="69">
        <v>4.4009999999999998</v>
      </c>
      <c r="G4570" s="70">
        <v>1.8267</v>
      </c>
      <c r="H4570" s="70">
        <v>3.8765999999999998</v>
      </c>
      <c r="I4570" s="73">
        <v>46286</v>
      </c>
      <c r="J4570" s="73">
        <v>47017</v>
      </c>
      <c r="K4570" s="69">
        <v>4.5199999999999996</v>
      </c>
      <c r="L4570" s="68" t="s">
        <v>5494</v>
      </c>
      <c r="M4570" s="71">
        <v>2.8E-3</v>
      </c>
      <c r="N4570" t="str">
        <f>_xll.IMDP("BND",D4570,$N$1,A4570)</f>
        <v>기타금융채</v>
      </c>
      <c r="O4570">
        <f t="shared" si="71"/>
        <v>5.1147600000000003E-3</v>
      </c>
    </row>
    <row r="4571" spans="1:15" x14ac:dyDescent="0.3">
      <c r="A4571" s="73">
        <v>46311</v>
      </c>
      <c r="B4571" s="67" t="s">
        <v>2090</v>
      </c>
      <c r="C4571" s="68" t="s">
        <v>2608</v>
      </c>
      <c r="D4571" s="68" t="s">
        <v>9631</v>
      </c>
      <c r="E4571" s="67" t="s">
        <v>9632</v>
      </c>
      <c r="F4571" s="69">
        <v>3.8580000000000001</v>
      </c>
      <c r="G4571" s="70">
        <v>0.42780000000000001</v>
      </c>
      <c r="H4571" s="70">
        <v>0.28949999999999998</v>
      </c>
      <c r="I4571" s="73">
        <v>45560</v>
      </c>
      <c r="J4571" s="73">
        <v>46471</v>
      </c>
      <c r="K4571" s="69">
        <v>3.38</v>
      </c>
      <c r="L4571" s="68" t="s">
        <v>5494</v>
      </c>
      <c r="M4571" s="71">
        <v>2.8E-3</v>
      </c>
      <c r="N4571" t="str">
        <f>_xll.IMDP("BND",D4571,$N$1,A4571)</f>
        <v>기타금융채</v>
      </c>
      <c r="O4571">
        <f t="shared" si="71"/>
        <v>1.1978399999999999E-3</v>
      </c>
    </row>
    <row r="4572" spans="1:15" x14ac:dyDescent="0.3">
      <c r="A4572" s="73">
        <v>46311</v>
      </c>
      <c r="B4572" s="67" t="s">
        <v>2090</v>
      </c>
      <c r="C4572" s="68" t="s">
        <v>2608</v>
      </c>
      <c r="D4572" s="68" t="s">
        <v>14479</v>
      </c>
      <c r="E4572" s="67" t="s">
        <v>14480</v>
      </c>
      <c r="F4572" s="69">
        <v>4.3840000000000003</v>
      </c>
      <c r="G4572" s="70">
        <v>1.7475000000000001</v>
      </c>
      <c r="H4572" s="70">
        <v>3.5842999999999998</v>
      </c>
      <c r="I4572" s="73">
        <v>46227</v>
      </c>
      <c r="J4572" s="73">
        <v>46989</v>
      </c>
      <c r="K4572" s="69">
        <v>4.42</v>
      </c>
      <c r="L4572" s="68" t="s">
        <v>5494</v>
      </c>
      <c r="M4572" s="71">
        <v>2.3E-3</v>
      </c>
      <c r="N4572" t="str">
        <f>_xll.IMDP("BND",D4572,$N$1,A4572)</f>
        <v>기타금융채</v>
      </c>
      <c r="O4572">
        <f t="shared" si="71"/>
        <v>4.0192500000000003E-3</v>
      </c>
    </row>
    <row r="4573" spans="1:15" x14ac:dyDescent="0.3">
      <c r="A4573" s="73">
        <v>46311</v>
      </c>
      <c r="B4573" s="67" t="s">
        <v>2090</v>
      </c>
      <c r="C4573" s="68" t="s">
        <v>2608</v>
      </c>
      <c r="D4573" s="68" t="s">
        <v>9633</v>
      </c>
      <c r="E4573" s="67" t="s">
        <v>9634</v>
      </c>
      <c r="F4573" s="69">
        <v>3.5510000000000002</v>
      </c>
      <c r="G4573" s="70">
        <v>0.2487</v>
      </c>
      <c r="H4573" s="70">
        <v>0.1239</v>
      </c>
      <c r="I4573" s="73">
        <v>45677</v>
      </c>
      <c r="J4573" s="73">
        <v>46407</v>
      </c>
      <c r="K4573" s="69">
        <v>2.97</v>
      </c>
      <c r="L4573" s="68" t="s">
        <v>5494</v>
      </c>
      <c r="M4573" s="71">
        <v>2.3E-3</v>
      </c>
      <c r="N4573" t="str">
        <f>_xll.IMDP("BND",D4573,$N$1,A4573)</f>
        <v>기타금융채</v>
      </c>
      <c r="O4573">
        <f t="shared" si="71"/>
        <v>5.7200999999999997E-4</v>
      </c>
    </row>
    <row r="4574" spans="1:15" x14ac:dyDescent="0.3">
      <c r="A4574" s="73">
        <v>46311</v>
      </c>
      <c r="B4574" s="67" t="s">
        <v>2090</v>
      </c>
      <c r="C4574" s="68" t="s">
        <v>2608</v>
      </c>
      <c r="D4574" s="68" t="s">
        <v>14481</v>
      </c>
      <c r="E4574" s="67" t="s">
        <v>14482</v>
      </c>
      <c r="F4574" s="69">
        <v>4.407</v>
      </c>
      <c r="G4574" s="70">
        <v>1.819</v>
      </c>
      <c r="H4574" s="70">
        <v>3.8694999999999999</v>
      </c>
      <c r="I4574" s="73">
        <v>46227</v>
      </c>
      <c r="J4574" s="73">
        <v>47018</v>
      </c>
      <c r="K4574" s="69">
        <v>4.4400000000000004</v>
      </c>
      <c r="L4574" s="68" t="s">
        <v>5494</v>
      </c>
      <c r="M4574" s="71">
        <v>2.3E-3</v>
      </c>
      <c r="N4574" t="str">
        <f>_xll.IMDP("BND",D4574,$N$1,A4574)</f>
        <v>기타금융채</v>
      </c>
      <c r="O4574">
        <f t="shared" si="71"/>
        <v>4.1836999999999994E-3</v>
      </c>
    </row>
    <row r="4575" spans="1:15" x14ac:dyDescent="0.3">
      <c r="A4575" s="73">
        <v>46311</v>
      </c>
      <c r="B4575" s="67" t="s">
        <v>2090</v>
      </c>
      <c r="C4575" s="68" t="s">
        <v>2608</v>
      </c>
      <c r="D4575" s="68" t="s">
        <v>9635</v>
      </c>
      <c r="E4575" s="67" t="s">
        <v>9636</v>
      </c>
      <c r="F4575" s="69">
        <v>4.1980000000000004</v>
      </c>
      <c r="G4575" s="70">
        <v>0.9113</v>
      </c>
      <c r="H4575" s="70">
        <v>1.0629999999999999</v>
      </c>
      <c r="I4575" s="73">
        <v>45560</v>
      </c>
      <c r="J4575" s="73">
        <v>46654</v>
      </c>
      <c r="K4575" s="69">
        <v>3.36</v>
      </c>
      <c r="L4575" s="68" t="s">
        <v>5494</v>
      </c>
      <c r="M4575" s="71">
        <v>2.3E-3</v>
      </c>
      <c r="N4575" t="str">
        <f>_xll.IMDP("BND",D4575,$N$1,A4575)</f>
        <v>기타금융채</v>
      </c>
      <c r="O4575">
        <f t="shared" si="71"/>
        <v>2.0959899999999998E-3</v>
      </c>
    </row>
    <row r="4576" spans="1:15" x14ac:dyDescent="0.3">
      <c r="A4576" s="73">
        <v>46311</v>
      </c>
      <c r="B4576" s="67" t="s">
        <v>2090</v>
      </c>
      <c r="C4576" s="68" t="s">
        <v>2608</v>
      </c>
      <c r="D4576" s="68" t="s">
        <v>9637</v>
      </c>
      <c r="E4576" s="67" t="s">
        <v>9638</v>
      </c>
      <c r="F4576" s="69">
        <v>4.2699999999999996</v>
      </c>
      <c r="G4576" s="70">
        <v>1.3846000000000001</v>
      </c>
      <c r="H4576" s="70">
        <v>2.2867000000000002</v>
      </c>
      <c r="I4576" s="73">
        <v>45560</v>
      </c>
      <c r="J4576" s="73">
        <v>46836</v>
      </c>
      <c r="K4576" s="69">
        <v>3.4</v>
      </c>
      <c r="L4576" s="68" t="s">
        <v>5494</v>
      </c>
      <c r="M4576" s="71">
        <v>2.3E-3</v>
      </c>
      <c r="N4576" t="str">
        <f>_xll.IMDP("BND",D4576,$N$1,A4576)</f>
        <v>기타금융채</v>
      </c>
      <c r="O4576">
        <f t="shared" si="71"/>
        <v>3.1845800000000002E-3</v>
      </c>
    </row>
    <row r="4577" spans="1:15" x14ac:dyDescent="0.3">
      <c r="A4577" s="73">
        <v>46311</v>
      </c>
      <c r="B4577" s="67" t="s">
        <v>2090</v>
      </c>
      <c r="C4577" s="68" t="s">
        <v>2608</v>
      </c>
      <c r="D4577" s="68" t="s">
        <v>14483</v>
      </c>
      <c r="E4577" s="67" t="s">
        <v>14484</v>
      </c>
      <c r="F4577" s="69">
        <v>4.4560000000000004</v>
      </c>
      <c r="G4577" s="70">
        <v>2.556</v>
      </c>
      <c r="H4577" s="70">
        <v>7.4729999999999999</v>
      </c>
      <c r="I4577" s="73">
        <v>46227</v>
      </c>
      <c r="J4577" s="73">
        <v>47323</v>
      </c>
      <c r="K4577" s="69">
        <v>4.57</v>
      </c>
      <c r="L4577" s="68" t="s">
        <v>5494</v>
      </c>
      <c r="M4577" s="71">
        <v>2.3999999999999998E-3</v>
      </c>
      <c r="N4577" t="str">
        <f>_xll.IMDP("BND",D4577,$N$1,A4577)</f>
        <v>기타금융채</v>
      </c>
      <c r="O4577">
        <f t="shared" si="71"/>
        <v>6.1343999999999999E-3</v>
      </c>
    </row>
    <row r="4578" spans="1:15" x14ac:dyDescent="0.3">
      <c r="A4578" s="73">
        <v>46311</v>
      </c>
      <c r="B4578" s="67" t="s">
        <v>2090</v>
      </c>
      <c r="C4578" s="68" t="s">
        <v>2608</v>
      </c>
      <c r="D4578" s="68" t="s">
        <v>14597</v>
      </c>
      <c r="E4578" s="67" t="s">
        <v>14598</v>
      </c>
      <c r="F4578" s="69">
        <v>4.43</v>
      </c>
      <c r="G4578" s="70">
        <v>1.9139999999999999</v>
      </c>
      <c r="H4578" s="70">
        <v>4.26</v>
      </c>
      <c r="I4578" s="73">
        <v>46233</v>
      </c>
      <c r="J4578" s="73">
        <v>47056</v>
      </c>
      <c r="K4578" s="69">
        <v>4.3600000000000003</v>
      </c>
      <c r="L4578" s="68" t="s">
        <v>5494</v>
      </c>
      <c r="M4578" s="71">
        <v>2.8E-3</v>
      </c>
      <c r="N4578" t="str">
        <f>_xll.IMDP("BND",D4578,$N$1,A4578)</f>
        <v>기타금융채</v>
      </c>
      <c r="O4578">
        <f t="shared" si="71"/>
        <v>5.3591999999999997E-3</v>
      </c>
    </row>
    <row r="4579" spans="1:15" x14ac:dyDescent="0.3">
      <c r="A4579" s="73">
        <v>46311</v>
      </c>
      <c r="B4579" s="67" t="s">
        <v>2090</v>
      </c>
      <c r="C4579" s="68" t="s">
        <v>8258</v>
      </c>
      <c r="D4579" s="68" t="s">
        <v>9639</v>
      </c>
      <c r="E4579" s="67" t="s">
        <v>9640</v>
      </c>
      <c r="F4579" s="69">
        <v>3.8570000000000002</v>
      </c>
      <c r="G4579" s="70">
        <v>0.3367</v>
      </c>
      <c r="H4579" s="70">
        <v>0.1973</v>
      </c>
      <c r="I4579" s="73">
        <v>45344</v>
      </c>
      <c r="J4579" s="73">
        <v>46440</v>
      </c>
      <c r="K4579" s="69">
        <v>4.01</v>
      </c>
      <c r="L4579" s="68" t="s">
        <v>5494</v>
      </c>
      <c r="M4579" s="71">
        <v>1.0699999999999999E-2</v>
      </c>
      <c r="N4579" t="str">
        <f>_xll.IMDP("BND",D4579,$N$1,A4579)</f>
        <v>회사채(일반)</v>
      </c>
      <c r="O4579">
        <f t="shared" si="71"/>
        <v>3.60269E-3</v>
      </c>
    </row>
    <row r="4580" spans="1:15" x14ac:dyDescent="0.3">
      <c r="A4580" s="73">
        <v>46311</v>
      </c>
      <c r="B4580" s="67" t="s">
        <v>2090</v>
      </c>
      <c r="C4580" s="68" t="s">
        <v>8258</v>
      </c>
      <c r="D4580" s="68" t="s">
        <v>1227</v>
      </c>
      <c r="E4580" s="67" t="s">
        <v>1229</v>
      </c>
      <c r="F4580" s="69">
        <v>4.2430000000000003</v>
      </c>
      <c r="G4580" s="70">
        <v>1.2198</v>
      </c>
      <c r="H4580" s="70">
        <v>1.8142</v>
      </c>
      <c r="I4580" s="73">
        <v>45680</v>
      </c>
      <c r="J4580" s="73">
        <v>46775</v>
      </c>
      <c r="K4580" s="69">
        <v>3.02</v>
      </c>
      <c r="L4580" s="68" t="s">
        <v>5494</v>
      </c>
      <c r="M4580" s="71">
        <v>1.06E-2</v>
      </c>
      <c r="N4580" t="str">
        <f>_xll.IMDP("BND",D4580,$N$1,A4580)</f>
        <v>회사채(일반)</v>
      </c>
      <c r="O4580">
        <f t="shared" si="71"/>
        <v>1.2929879999999999E-2</v>
      </c>
    </row>
    <row r="4581" spans="1:15" x14ac:dyDescent="0.3">
      <c r="A4581" s="73">
        <v>46311</v>
      </c>
      <c r="B4581" s="67" t="s">
        <v>2090</v>
      </c>
      <c r="C4581" s="68" t="s">
        <v>8258</v>
      </c>
      <c r="D4581" s="68" t="s">
        <v>9641</v>
      </c>
      <c r="E4581" s="67" t="s">
        <v>9642</v>
      </c>
      <c r="F4581" s="69">
        <v>4.3609999999999998</v>
      </c>
      <c r="G4581" s="70">
        <v>1.8186</v>
      </c>
      <c r="H4581" s="70">
        <v>3.8149999999999999</v>
      </c>
      <c r="I4581" s="73">
        <v>45908</v>
      </c>
      <c r="J4581" s="73">
        <v>47004</v>
      </c>
      <c r="K4581" s="69">
        <v>2.8</v>
      </c>
      <c r="L4581" s="68" t="s">
        <v>5494</v>
      </c>
      <c r="M4581" s="71">
        <v>6.7999999999999996E-3</v>
      </c>
      <c r="N4581" t="str">
        <f>_xll.IMDP("BND",D4581,$N$1,A4581)</f>
        <v>회사채(일반)</v>
      </c>
      <c r="O4581">
        <f t="shared" si="71"/>
        <v>1.2366479999999999E-2</v>
      </c>
    </row>
    <row r="4582" spans="1:15" x14ac:dyDescent="0.3">
      <c r="A4582" s="73">
        <v>46311</v>
      </c>
      <c r="B4582" s="67" t="s">
        <v>2090</v>
      </c>
      <c r="C4582" s="68" t="s">
        <v>8258</v>
      </c>
      <c r="D4582" s="68" t="s">
        <v>9643</v>
      </c>
      <c r="E4582" s="67" t="s">
        <v>9644</v>
      </c>
      <c r="F4582" s="69">
        <v>4.25</v>
      </c>
      <c r="G4582" s="70">
        <v>1.3321000000000001</v>
      </c>
      <c r="H4582" s="70">
        <v>2.1324999999999998</v>
      </c>
      <c r="I4582" s="73">
        <v>46086</v>
      </c>
      <c r="J4582" s="73">
        <v>46817</v>
      </c>
      <c r="K4582" s="69">
        <v>3.56</v>
      </c>
      <c r="L4582" s="68" t="s">
        <v>5494</v>
      </c>
      <c r="M4582" s="71">
        <v>4.1999999999999997E-3</v>
      </c>
      <c r="N4582" t="str">
        <f>_xll.IMDP("BND",D4582,$N$1,A4582)</f>
        <v>회사채(일반)</v>
      </c>
      <c r="O4582">
        <f t="shared" si="71"/>
        <v>5.5948199999999995E-3</v>
      </c>
    </row>
    <row r="4583" spans="1:15" x14ac:dyDescent="0.3">
      <c r="A4583" s="73">
        <v>46311</v>
      </c>
      <c r="B4583" s="67" t="s">
        <v>2090</v>
      </c>
      <c r="C4583" s="68" t="s">
        <v>8258</v>
      </c>
      <c r="D4583" s="68" t="s">
        <v>15397</v>
      </c>
      <c r="E4583" s="67" t="s">
        <v>15398</v>
      </c>
      <c r="F4583" s="69">
        <v>4.367</v>
      </c>
      <c r="G4583" s="70">
        <v>1.7996000000000001</v>
      </c>
      <c r="H4583" s="70">
        <v>3.7688999999999999</v>
      </c>
      <c r="I4583" s="73">
        <v>46275</v>
      </c>
      <c r="J4583" s="73">
        <v>47006</v>
      </c>
      <c r="K4583" s="69">
        <v>4.34</v>
      </c>
      <c r="L4583" s="68" t="s">
        <v>5494</v>
      </c>
      <c r="M4583" s="71">
        <v>4.1999999999999997E-3</v>
      </c>
      <c r="N4583" t="str">
        <f>_xll.IMDP("BND",D4583,$N$1,A4583)</f>
        <v>회사채(일반)</v>
      </c>
      <c r="O4583">
        <f t="shared" si="71"/>
        <v>7.5583200000000003E-3</v>
      </c>
    </row>
    <row r="4584" spans="1:15" x14ac:dyDescent="0.3">
      <c r="A4584" s="73">
        <v>46311</v>
      </c>
      <c r="B4584" s="67" t="s">
        <v>2090</v>
      </c>
      <c r="C4584" s="68" t="s">
        <v>8258</v>
      </c>
      <c r="D4584" s="68" t="s">
        <v>9645</v>
      </c>
      <c r="E4584" s="67" t="s">
        <v>9646</v>
      </c>
      <c r="F4584" s="69">
        <v>3.706</v>
      </c>
      <c r="G4584" s="70">
        <v>0.26740000000000003</v>
      </c>
      <c r="H4584" s="70">
        <v>0.13819999999999999</v>
      </c>
      <c r="I4584" s="73">
        <v>44588</v>
      </c>
      <c r="J4584" s="73">
        <v>46414</v>
      </c>
      <c r="K4584" s="69">
        <v>3.04</v>
      </c>
      <c r="L4584" s="68" t="s">
        <v>5494</v>
      </c>
      <c r="M4584" s="71">
        <v>3.7000000000000002E-3</v>
      </c>
      <c r="N4584" t="str">
        <f>_xll.IMDP("BND",D4584,$N$1,A4584)</f>
        <v>회사채(일반)</v>
      </c>
      <c r="O4584">
        <f t="shared" si="71"/>
        <v>9.8938000000000021E-4</v>
      </c>
    </row>
    <row r="4585" spans="1:15" x14ac:dyDescent="0.3">
      <c r="A4585" s="73">
        <v>46311</v>
      </c>
      <c r="B4585" s="67" t="s">
        <v>2090</v>
      </c>
      <c r="C4585" s="68" t="s">
        <v>8258</v>
      </c>
      <c r="D4585" s="68" t="s">
        <v>9647</v>
      </c>
      <c r="E4585" s="67" t="s">
        <v>9648</v>
      </c>
      <c r="F4585" s="69">
        <v>4.4569999999999999</v>
      </c>
      <c r="G4585" s="70">
        <v>3.0507</v>
      </c>
      <c r="H4585" s="70">
        <v>10.4232</v>
      </c>
      <c r="I4585" s="73">
        <v>45680</v>
      </c>
      <c r="J4585" s="73">
        <v>47506</v>
      </c>
      <c r="K4585" s="69">
        <v>3.13</v>
      </c>
      <c r="L4585" s="68" t="s">
        <v>5494</v>
      </c>
      <c r="M4585" s="71">
        <v>3.0999999999999999E-3</v>
      </c>
      <c r="N4585" t="str">
        <f>_xll.IMDP("BND",D4585,$N$1,A4585)</f>
        <v>회사채(일반)</v>
      </c>
      <c r="O4585">
        <f t="shared" si="71"/>
        <v>9.4571699999999991E-3</v>
      </c>
    </row>
    <row r="4586" spans="1:15" x14ac:dyDescent="0.3">
      <c r="A4586" s="73">
        <v>46311</v>
      </c>
      <c r="B4586" s="67" t="s">
        <v>2090</v>
      </c>
      <c r="C4586" s="68" t="s">
        <v>8258</v>
      </c>
      <c r="D4586" s="68" t="s">
        <v>9649</v>
      </c>
      <c r="E4586" s="67" t="s">
        <v>9650</v>
      </c>
      <c r="F4586" s="69">
        <v>4.4669999999999996</v>
      </c>
      <c r="G4586" s="70">
        <v>3.6253000000000002</v>
      </c>
      <c r="H4586" s="70">
        <v>14.558999999999999</v>
      </c>
      <c r="I4586" s="73">
        <v>45908</v>
      </c>
      <c r="J4586" s="73">
        <v>47734</v>
      </c>
      <c r="K4586" s="69">
        <v>2.97</v>
      </c>
      <c r="L4586" s="68" t="s">
        <v>5494</v>
      </c>
      <c r="M4586" s="71">
        <v>3.5000000000000001E-3</v>
      </c>
      <c r="N4586" t="str">
        <f>_xll.IMDP("BND",D4586,$N$1,A4586)</f>
        <v>회사채(일반)</v>
      </c>
      <c r="O4586">
        <f t="shared" si="71"/>
        <v>1.2688550000000002E-2</v>
      </c>
    </row>
    <row r="4587" spans="1:15" x14ac:dyDescent="0.3">
      <c r="A4587" s="73">
        <v>46311</v>
      </c>
      <c r="B4587" s="67" t="s">
        <v>2090</v>
      </c>
      <c r="C4587" s="68" t="s">
        <v>8258</v>
      </c>
      <c r="D4587" s="68" t="s">
        <v>9651</v>
      </c>
      <c r="E4587" s="67" t="s">
        <v>9652</v>
      </c>
      <c r="F4587" s="69">
        <v>4.399</v>
      </c>
      <c r="G4587" s="70">
        <v>2.2502</v>
      </c>
      <c r="H4587" s="70">
        <v>5.7718999999999996</v>
      </c>
      <c r="I4587" s="73">
        <v>46086</v>
      </c>
      <c r="J4587" s="73">
        <v>47182</v>
      </c>
      <c r="K4587" s="69">
        <v>3.8</v>
      </c>
      <c r="L4587" s="68" t="s">
        <v>5494</v>
      </c>
      <c r="M4587" s="71">
        <v>2.0199999999999999E-2</v>
      </c>
      <c r="N4587" t="str">
        <f>_xll.IMDP("BND",D4587,$N$1,A4587)</f>
        <v>회사채(일반)</v>
      </c>
      <c r="O4587">
        <f t="shared" si="71"/>
        <v>4.5454040000000001E-2</v>
      </c>
    </row>
    <row r="4588" spans="1:15" x14ac:dyDescent="0.3">
      <c r="A4588" s="73">
        <v>46311</v>
      </c>
      <c r="B4588" s="67" t="s">
        <v>2090</v>
      </c>
      <c r="C4588" s="68" t="s">
        <v>8258</v>
      </c>
      <c r="D4588" s="68" t="s">
        <v>15399</v>
      </c>
      <c r="E4588" s="67" t="s">
        <v>15400</v>
      </c>
      <c r="F4588" s="69">
        <v>4.452</v>
      </c>
      <c r="G4588" s="70">
        <v>2.6859000000000002</v>
      </c>
      <c r="H4588" s="70">
        <v>8.1829000000000001</v>
      </c>
      <c r="I4588" s="73">
        <v>46275</v>
      </c>
      <c r="J4588" s="73">
        <v>47371</v>
      </c>
      <c r="K4588" s="69">
        <v>4.51</v>
      </c>
      <c r="L4588" s="68" t="s">
        <v>5494</v>
      </c>
      <c r="M4588" s="71">
        <v>9.2999999999999992E-3</v>
      </c>
      <c r="N4588" t="str">
        <f>_xll.IMDP("BND",D4588,$N$1,A4588)</f>
        <v>회사채(일반)</v>
      </c>
      <c r="O4588">
        <f t="shared" si="71"/>
        <v>2.497887E-2</v>
      </c>
    </row>
    <row r="4589" spans="1:15" x14ac:dyDescent="0.3">
      <c r="A4589" s="73">
        <v>46311</v>
      </c>
      <c r="B4589" s="67" t="s">
        <v>2090</v>
      </c>
      <c r="C4589" s="68" t="s">
        <v>8258</v>
      </c>
      <c r="D4589" s="68" t="s">
        <v>9653</v>
      </c>
      <c r="E4589" s="67" t="s">
        <v>9654</v>
      </c>
      <c r="F4589" s="69">
        <v>4.5</v>
      </c>
      <c r="G4589" s="70">
        <v>3.9636</v>
      </c>
      <c r="H4589" s="70">
        <v>17.630500000000001</v>
      </c>
      <c r="I4589" s="73">
        <v>46086</v>
      </c>
      <c r="J4589" s="73">
        <v>47912</v>
      </c>
      <c r="K4589" s="69">
        <v>4.09</v>
      </c>
      <c r="L4589" s="68" t="s">
        <v>5494</v>
      </c>
      <c r="M4589" s="71">
        <v>5.4999999999999997E-3</v>
      </c>
      <c r="N4589" t="str">
        <f>_xll.IMDP("BND",D4589,$N$1,A4589)</f>
        <v>회사채(일반)</v>
      </c>
      <c r="O4589">
        <f t="shared" si="71"/>
        <v>2.1799799999999998E-2</v>
      </c>
    </row>
    <row r="4590" spans="1:15" x14ac:dyDescent="0.3">
      <c r="A4590" s="73">
        <v>46311</v>
      </c>
      <c r="B4590" s="67" t="s">
        <v>2090</v>
      </c>
      <c r="C4590" s="68" t="s">
        <v>8258</v>
      </c>
      <c r="D4590" s="68" t="s">
        <v>15401</v>
      </c>
      <c r="E4590" s="67" t="s">
        <v>15402</v>
      </c>
      <c r="F4590" s="69">
        <v>4.5430000000000001</v>
      </c>
      <c r="G4590" s="70">
        <v>4.3297999999999996</v>
      </c>
      <c r="H4590" s="70">
        <v>21.2211</v>
      </c>
      <c r="I4590" s="73">
        <v>46275</v>
      </c>
      <c r="J4590" s="73">
        <v>48101</v>
      </c>
      <c r="K4590" s="69">
        <v>4.71</v>
      </c>
      <c r="L4590" s="68" t="s">
        <v>5494</v>
      </c>
      <c r="M4590" s="71">
        <v>5.1999999999999998E-3</v>
      </c>
      <c r="N4590" t="str">
        <f>_xll.IMDP("BND",D4590,$N$1,A4590)</f>
        <v>회사채(일반)</v>
      </c>
      <c r="O4590">
        <f t="shared" si="71"/>
        <v>2.2514959999999997E-2</v>
      </c>
    </row>
    <row r="4591" spans="1:15" x14ac:dyDescent="0.3">
      <c r="A4591" s="73">
        <v>46311</v>
      </c>
      <c r="B4591" s="67" t="s">
        <v>2090</v>
      </c>
      <c r="C4591" s="68" t="s">
        <v>2608</v>
      </c>
      <c r="D4591" s="68" t="s">
        <v>9655</v>
      </c>
      <c r="E4591" s="67" t="s">
        <v>9656</v>
      </c>
      <c r="F4591" s="69">
        <v>4.2300000000000004</v>
      </c>
      <c r="G4591" s="70">
        <v>1.0291999999999999</v>
      </c>
      <c r="H4591" s="70">
        <v>1.3261000000000001</v>
      </c>
      <c r="I4591" s="73">
        <v>45786</v>
      </c>
      <c r="J4591" s="73">
        <v>46700</v>
      </c>
      <c r="K4591" s="69">
        <v>2.72</v>
      </c>
      <c r="L4591" s="68" t="s">
        <v>5494</v>
      </c>
      <c r="M4591" s="71">
        <v>3.2000000000000002E-3</v>
      </c>
      <c r="N4591" t="str">
        <f>_xll.IMDP("BND",D4591,$N$1,A4591)</f>
        <v>기타금융채</v>
      </c>
      <c r="O4591">
        <f t="shared" si="71"/>
        <v>3.2934399999999999E-3</v>
      </c>
    </row>
    <row r="4592" spans="1:15" x14ac:dyDescent="0.3">
      <c r="A4592" s="73">
        <v>46311</v>
      </c>
      <c r="B4592" s="67" t="s">
        <v>2090</v>
      </c>
      <c r="C4592" s="68" t="s">
        <v>2608</v>
      </c>
      <c r="D4592" s="68" t="s">
        <v>9657</v>
      </c>
      <c r="E4592" s="67" t="s">
        <v>9658</v>
      </c>
      <c r="F4592" s="69">
        <v>4.2450000000000001</v>
      </c>
      <c r="G4592" s="70">
        <v>1.1870000000000001</v>
      </c>
      <c r="H4592" s="70">
        <v>1.7149000000000001</v>
      </c>
      <c r="I4592" s="73">
        <v>45846</v>
      </c>
      <c r="J4592" s="73">
        <v>46758</v>
      </c>
      <c r="K4592" s="69">
        <v>2.75</v>
      </c>
      <c r="L4592" s="68" t="s">
        <v>5494</v>
      </c>
      <c r="M4592" s="71">
        <v>3.5999999999999999E-3</v>
      </c>
      <c r="N4592" t="str">
        <f>_xll.IMDP("BND",D4592,$N$1,A4592)</f>
        <v>기타금융채</v>
      </c>
      <c r="O4592">
        <f t="shared" si="71"/>
        <v>4.2732000000000004E-3</v>
      </c>
    </row>
    <row r="4593" spans="1:15" x14ac:dyDescent="0.3">
      <c r="A4593" s="73">
        <v>46311</v>
      </c>
      <c r="B4593" s="67" t="s">
        <v>2090</v>
      </c>
      <c r="C4593" s="68" t="s">
        <v>2608</v>
      </c>
      <c r="D4593" s="68" t="s">
        <v>9659</v>
      </c>
      <c r="E4593" s="67" t="s">
        <v>9660</v>
      </c>
      <c r="F4593" s="69">
        <v>4.2270000000000003</v>
      </c>
      <c r="G4593" s="70">
        <v>1.0013000000000001</v>
      </c>
      <c r="H4593" s="70">
        <v>1.2626999999999999</v>
      </c>
      <c r="I4593" s="73">
        <v>45960</v>
      </c>
      <c r="J4593" s="73">
        <v>46689</v>
      </c>
      <c r="K4593" s="69">
        <v>2.79</v>
      </c>
      <c r="L4593" s="68" t="s">
        <v>5494</v>
      </c>
      <c r="M4593" s="71">
        <v>2.3E-3</v>
      </c>
      <c r="N4593" t="str">
        <f>_xll.IMDP("BND",D4593,$N$1,A4593)</f>
        <v>기타금융채</v>
      </c>
      <c r="O4593">
        <f t="shared" si="71"/>
        <v>2.30299E-3</v>
      </c>
    </row>
    <row r="4594" spans="1:15" x14ac:dyDescent="0.3">
      <c r="A4594" s="73">
        <v>46311</v>
      </c>
      <c r="B4594" s="67" t="s">
        <v>2090</v>
      </c>
      <c r="C4594" s="68" t="s">
        <v>2608</v>
      </c>
      <c r="D4594" s="68" t="s">
        <v>9661</v>
      </c>
      <c r="E4594" s="67" t="s">
        <v>9662</v>
      </c>
      <c r="F4594" s="69">
        <v>3.6440000000000001</v>
      </c>
      <c r="G4594" s="70">
        <v>0.29509999999999997</v>
      </c>
      <c r="H4594" s="70">
        <v>0.16039999999999999</v>
      </c>
      <c r="I4594" s="73">
        <v>45999</v>
      </c>
      <c r="J4594" s="73">
        <v>46423</v>
      </c>
      <c r="K4594" s="69">
        <v>3.1</v>
      </c>
      <c r="L4594" s="68" t="s">
        <v>5494</v>
      </c>
      <c r="M4594" s="71">
        <v>2.3E-3</v>
      </c>
      <c r="N4594" t="str">
        <f>_xll.IMDP("BND",D4594,$N$1,A4594)</f>
        <v>기타금융채</v>
      </c>
      <c r="O4594">
        <f t="shared" si="71"/>
        <v>6.7872999999999989E-4</v>
      </c>
    </row>
    <row r="4595" spans="1:15" x14ac:dyDescent="0.3">
      <c r="A4595" s="73">
        <v>46311</v>
      </c>
      <c r="B4595" s="67" t="s">
        <v>2090</v>
      </c>
      <c r="C4595" s="68" t="s">
        <v>2608</v>
      </c>
      <c r="D4595" s="68" t="s">
        <v>9663</v>
      </c>
      <c r="E4595" s="67" t="s">
        <v>9664</v>
      </c>
      <c r="F4595" s="69">
        <v>4.3010000000000002</v>
      </c>
      <c r="G4595" s="70">
        <v>1.4944</v>
      </c>
      <c r="H4595" s="70">
        <v>2.6545999999999998</v>
      </c>
      <c r="I4595" s="73">
        <v>46156</v>
      </c>
      <c r="J4595" s="73">
        <v>46885</v>
      </c>
      <c r="K4595" s="69">
        <v>4.04</v>
      </c>
      <c r="L4595" s="68" t="s">
        <v>5494</v>
      </c>
      <c r="M4595" s="71">
        <v>2.3E-3</v>
      </c>
      <c r="N4595" t="str">
        <f>_xll.IMDP("BND",D4595,$N$1,A4595)</f>
        <v>기타금융채</v>
      </c>
      <c r="O4595">
        <f t="shared" si="71"/>
        <v>3.4371199999999997E-3</v>
      </c>
    </row>
    <row r="4596" spans="1:15" x14ac:dyDescent="0.3">
      <c r="A4596" s="73">
        <v>46311</v>
      </c>
      <c r="B4596" s="67" t="s">
        <v>2090</v>
      </c>
      <c r="C4596" s="68" t="s">
        <v>2608</v>
      </c>
      <c r="D4596" s="68" t="s">
        <v>14485</v>
      </c>
      <c r="E4596" s="67" t="s">
        <v>14486</v>
      </c>
      <c r="F4596" s="69">
        <v>4.4589999999999996</v>
      </c>
      <c r="G4596" s="70">
        <v>2.5556999999999999</v>
      </c>
      <c r="H4596" s="70">
        <v>7.4718999999999998</v>
      </c>
      <c r="I4596" s="73">
        <v>46227</v>
      </c>
      <c r="J4596" s="73">
        <v>47323</v>
      </c>
      <c r="K4596" s="69">
        <v>4.58</v>
      </c>
      <c r="L4596" s="68" t="s">
        <v>5494</v>
      </c>
      <c r="M4596" s="71">
        <v>2.3999999999999998E-3</v>
      </c>
      <c r="N4596" t="str">
        <f>_xll.IMDP("BND",D4596,$N$1,A4596)</f>
        <v>기타금융채</v>
      </c>
      <c r="O4596">
        <f t="shared" si="71"/>
        <v>6.133679999999999E-3</v>
      </c>
    </row>
    <row r="4597" spans="1:15" x14ac:dyDescent="0.3">
      <c r="A4597" s="73">
        <v>46311</v>
      </c>
      <c r="B4597" s="67" t="s">
        <v>2090</v>
      </c>
      <c r="C4597" s="68" t="s">
        <v>2608</v>
      </c>
      <c r="D4597" s="68" t="s">
        <v>15146</v>
      </c>
      <c r="E4597" s="67" t="s">
        <v>15147</v>
      </c>
      <c r="F4597" s="69">
        <v>4.2389999999999999</v>
      </c>
      <c r="G4597" s="70">
        <v>1.0791999999999999</v>
      </c>
      <c r="H4597" s="70">
        <v>1.4493</v>
      </c>
      <c r="I4597" s="73">
        <v>46265</v>
      </c>
      <c r="J4597" s="73">
        <v>46721</v>
      </c>
      <c r="K4597" s="69">
        <v>4.03</v>
      </c>
      <c r="L4597" s="68" t="s">
        <v>5494</v>
      </c>
      <c r="M4597" s="71">
        <v>2.8E-3</v>
      </c>
      <c r="N4597" t="str">
        <f>_xll.IMDP("BND",D4597,$N$1,A4597)</f>
        <v>기타금융채</v>
      </c>
      <c r="O4597">
        <f t="shared" si="71"/>
        <v>3.0217599999999996E-3</v>
      </c>
    </row>
    <row r="4598" spans="1:15" x14ac:dyDescent="0.3">
      <c r="A4598" s="73">
        <v>46311</v>
      </c>
      <c r="B4598" s="67" t="s">
        <v>2090</v>
      </c>
      <c r="C4598" s="68" t="s">
        <v>2608</v>
      </c>
      <c r="D4598" s="68" t="s">
        <v>16064</v>
      </c>
      <c r="E4598" s="67" t="s">
        <v>16065</v>
      </c>
      <c r="F4598" s="69">
        <v>4.4349999999999996</v>
      </c>
      <c r="G4598" s="70">
        <v>1.8889</v>
      </c>
      <c r="H4598" s="70">
        <v>4.1227999999999998</v>
      </c>
      <c r="I4598" s="73">
        <v>46309</v>
      </c>
      <c r="J4598" s="73">
        <v>47039</v>
      </c>
      <c r="K4598" s="69">
        <v>4.49</v>
      </c>
      <c r="L4598" s="68" t="s">
        <v>5494</v>
      </c>
      <c r="M4598" s="71">
        <v>7.0000000000000001E-3</v>
      </c>
      <c r="N4598" t="str">
        <f>_xll.IMDP("BND",D4598,$N$1,A4598)</f>
        <v>기타금융채</v>
      </c>
      <c r="O4598">
        <f t="shared" si="71"/>
        <v>1.3222300000000001E-2</v>
      </c>
    </row>
    <row r="4599" spans="1:15" x14ac:dyDescent="0.3">
      <c r="A4599" s="73">
        <v>46311</v>
      </c>
      <c r="B4599" s="67" t="s">
        <v>2090</v>
      </c>
      <c r="C4599" s="68" t="s">
        <v>2608</v>
      </c>
      <c r="D4599" s="68" t="s">
        <v>9665</v>
      </c>
      <c r="E4599" s="67" t="s">
        <v>9666</v>
      </c>
      <c r="F4599" s="69">
        <v>4.2080000000000002</v>
      </c>
      <c r="G4599" s="70">
        <v>0.87470000000000003</v>
      </c>
      <c r="H4599" s="70">
        <v>0.98770000000000002</v>
      </c>
      <c r="I4599" s="73">
        <v>45729</v>
      </c>
      <c r="J4599" s="73">
        <v>46640</v>
      </c>
      <c r="K4599" s="69">
        <v>2.98</v>
      </c>
      <c r="L4599" s="68" t="s">
        <v>5494</v>
      </c>
      <c r="M4599" s="71">
        <v>2.8E-3</v>
      </c>
      <c r="N4599" t="str">
        <f>_xll.IMDP("BND",D4599,$N$1,A4599)</f>
        <v>기타금융채</v>
      </c>
      <c r="O4599">
        <f t="shared" si="71"/>
        <v>2.4491600000000001E-3</v>
      </c>
    </row>
    <row r="4600" spans="1:15" x14ac:dyDescent="0.3">
      <c r="A4600" s="73">
        <v>46311</v>
      </c>
      <c r="B4600" s="67" t="s">
        <v>2090</v>
      </c>
      <c r="C4600" s="68" t="s">
        <v>2608</v>
      </c>
      <c r="D4600" s="68" t="s">
        <v>9667</v>
      </c>
      <c r="E4600" s="67" t="s">
        <v>9668</v>
      </c>
      <c r="F4600" s="69">
        <v>4.444</v>
      </c>
      <c r="G4600" s="70">
        <v>2.1720999999999999</v>
      </c>
      <c r="H4600" s="70">
        <v>5.4051</v>
      </c>
      <c r="I4600" s="73">
        <v>46059</v>
      </c>
      <c r="J4600" s="73">
        <v>47155</v>
      </c>
      <c r="K4600" s="69">
        <v>3.74</v>
      </c>
      <c r="L4600" s="68" t="s">
        <v>5494</v>
      </c>
      <c r="M4600" s="71">
        <v>5.4999999999999997E-3</v>
      </c>
      <c r="N4600" t="str">
        <f>_xll.IMDP("BND",D4600,$N$1,A4600)</f>
        <v>기타금융채</v>
      </c>
      <c r="O4600">
        <f t="shared" si="71"/>
        <v>1.1946549999999998E-2</v>
      </c>
    </row>
    <row r="4601" spans="1:15" x14ac:dyDescent="0.3">
      <c r="A4601" s="73">
        <v>46311</v>
      </c>
      <c r="B4601" s="67" t="s">
        <v>2090</v>
      </c>
      <c r="C4601" s="68" t="s">
        <v>2608</v>
      </c>
      <c r="D4601" s="68" t="s">
        <v>785</v>
      </c>
      <c r="E4601" s="67" t="s">
        <v>787</v>
      </c>
      <c r="F4601" s="69">
        <v>4.22</v>
      </c>
      <c r="G4601" s="70">
        <v>0.94850000000000001</v>
      </c>
      <c r="H4601" s="70">
        <v>1.1418999999999999</v>
      </c>
      <c r="I4601" s="73">
        <v>46121</v>
      </c>
      <c r="J4601" s="73">
        <v>46668</v>
      </c>
      <c r="K4601" s="69">
        <v>3.69</v>
      </c>
      <c r="L4601" s="68" t="s">
        <v>5494</v>
      </c>
      <c r="M4601" s="71">
        <v>3.7000000000000002E-3</v>
      </c>
      <c r="N4601" t="str">
        <f>_xll.IMDP("BND",D4601,$N$1,A4601)</f>
        <v>기타금융채</v>
      </c>
      <c r="O4601">
        <f t="shared" si="71"/>
        <v>3.5094500000000003E-3</v>
      </c>
    </row>
    <row r="4602" spans="1:15" x14ac:dyDescent="0.3">
      <c r="A4602" s="73">
        <v>46311</v>
      </c>
      <c r="B4602" s="67" t="s">
        <v>2090</v>
      </c>
      <c r="C4602" s="68" t="s">
        <v>2608</v>
      </c>
      <c r="D4602" s="68" t="s">
        <v>15653</v>
      </c>
      <c r="E4602" s="67" t="s">
        <v>15654</v>
      </c>
      <c r="F4602" s="69">
        <v>4.4720000000000004</v>
      </c>
      <c r="G4602" s="70">
        <v>2.7027999999999999</v>
      </c>
      <c r="H4602" s="70">
        <v>8.2850000000000001</v>
      </c>
      <c r="I4602" s="73">
        <v>46281</v>
      </c>
      <c r="J4602" s="73">
        <v>47378</v>
      </c>
      <c r="K4602" s="69">
        <v>4.6100000000000003</v>
      </c>
      <c r="L4602" s="68" t="s">
        <v>5494</v>
      </c>
      <c r="M4602" s="71">
        <v>2.8E-3</v>
      </c>
      <c r="N4602" t="str">
        <f>_xll.IMDP("BND",D4602,$N$1,A4602)</f>
        <v>기타금융채</v>
      </c>
      <c r="O4602">
        <f t="shared" si="71"/>
        <v>7.5678399999999993E-3</v>
      </c>
    </row>
    <row r="4603" spans="1:15" x14ac:dyDescent="0.3">
      <c r="A4603" s="73">
        <v>46311</v>
      </c>
      <c r="B4603" s="67" t="s">
        <v>2090</v>
      </c>
      <c r="C4603" s="68" t="s">
        <v>2608</v>
      </c>
      <c r="D4603" s="68" t="s">
        <v>16066</v>
      </c>
      <c r="E4603" s="67" t="s">
        <v>16067</v>
      </c>
      <c r="F4603" s="69">
        <v>4.4349999999999996</v>
      </c>
      <c r="G4603" s="70">
        <v>1.8964000000000001</v>
      </c>
      <c r="H4603" s="70">
        <v>4.1543000000000001</v>
      </c>
      <c r="I4603" s="73">
        <v>46309</v>
      </c>
      <c r="J4603" s="73">
        <v>47042</v>
      </c>
      <c r="K4603" s="69">
        <v>4.49</v>
      </c>
      <c r="L4603" s="68" t="s">
        <v>5494</v>
      </c>
      <c r="M4603" s="71">
        <v>3.3E-3</v>
      </c>
      <c r="N4603" t="str">
        <f>_xll.IMDP("BND",D4603,$N$1,A4603)</f>
        <v>기타금융채</v>
      </c>
      <c r="O4603">
        <f t="shared" si="71"/>
        <v>6.2581199999999998E-3</v>
      </c>
    </row>
    <row r="4604" spans="1:15" x14ac:dyDescent="0.3">
      <c r="A4604" s="73">
        <v>46311</v>
      </c>
      <c r="B4604" s="67" t="s">
        <v>2090</v>
      </c>
      <c r="C4604" s="68" t="s">
        <v>2608</v>
      </c>
      <c r="D4604" s="68" t="s">
        <v>9669</v>
      </c>
      <c r="E4604" s="67" t="s">
        <v>9670</v>
      </c>
      <c r="F4604" s="69">
        <v>3.6429999999999998</v>
      </c>
      <c r="G4604" s="70">
        <v>0.29299999999999998</v>
      </c>
      <c r="H4604" s="70">
        <v>0.15909999999999999</v>
      </c>
      <c r="I4604" s="73">
        <v>45328</v>
      </c>
      <c r="J4604" s="73">
        <v>46423</v>
      </c>
      <c r="K4604" s="69">
        <v>4.09</v>
      </c>
      <c r="L4604" s="68" t="s">
        <v>5494</v>
      </c>
      <c r="M4604" s="71">
        <v>3.3E-3</v>
      </c>
      <c r="N4604" t="str">
        <f>_xll.IMDP("BND",D4604,$N$1,A4604)</f>
        <v>기타금융채</v>
      </c>
      <c r="O4604">
        <f t="shared" si="71"/>
        <v>9.6689999999999992E-4</v>
      </c>
    </row>
    <row r="4605" spans="1:15" x14ac:dyDescent="0.3">
      <c r="A4605" s="73">
        <v>46311</v>
      </c>
      <c r="B4605" s="67" t="s">
        <v>2090</v>
      </c>
      <c r="C4605" s="68" t="s">
        <v>2608</v>
      </c>
      <c r="D4605" s="68" t="s">
        <v>9671</v>
      </c>
      <c r="E4605" s="67" t="s">
        <v>9672</v>
      </c>
      <c r="F4605" s="69">
        <v>4.0949999999999998</v>
      </c>
      <c r="G4605" s="70">
        <v>0.63160000000000005</v>
      </c>
      <c r="H4605" s="70">
        <v>0.55789999999999995</v>
      </c>
      <c r="I4605" s="73">
        <v>45456</v>
      </c>
      <c r="J4605" s="73">
        <v>46548</v>
      </c>
      <c r="K4605" s="69">
        <v>3.78</v>
      </c>
      <c r="L4605" s="68" t="s">
        <v>5494</v>
      </c>
      <c r="M4605" s="71">
        <v>2.3E-3</v>
      </c>
      <c r="N4605" t="str">
        <f>_xll.IMDP("BND",D4605,$N$1,A4605)</f>
        <v>기타금융채</v>
      </c>
      <c r="O4605">
        <f t="shared" si="71"/>
        <v>1.45268E-3</v>
      </c>
    </row>
    <row r="4606" spans="1:15" x14ac:dyDescent="0.3">
      <c r="A4606" s="73">
        <v>46311</v>
      </c>
      <c r="B4606" s="67" t="s">
        <v>2090</v>
      </c>
      <c r="C4606" s="68" t="s">
        <v>2608</v>
      </c>
      <c r="D4606" s="68" t="s">
        <v>9673</v>
      </c>
      <c r="E4606" s="67" t="s">
        <v>9674</v>
      </c>
      <c r="F4606" s="69">
        <v>3.8149999999999999</v>
      </c>
      <c r="G4606" s="70">
        <v>0.38450000000000001</v>
      </c>
      <c r="H4606" s="70">
        <v>0.24349999999999999</v>
      </c>
      <c r="I4606" s="73">
        <v>45635</v>
      </c>
      <c r="J4606" s="73">
        <v>46455</v>
      </c>
      <c r="K4606" s="69">
        <v>3.12</v>
      </c>
      <c r="L4606" s="68" t="s">
        <v>5494</v>
      </c>
      <c r="M4606" s="71">
        <v>2.3E-3</v>
      </c>
      <c r="N4606" t="str">
        <f>_xll.IMDP("BND",D4606,$N$1,A4606)</f>
        <v>기타금융채</v>
      </c>
      <c r="O4606">
        <f t="shared" si="71"/>
        <v>8.8435E-4</v>
      </c>
    </row>
    <row r="4607" spans="1:15" x14ac:dyDescent="0.3">
      <c r="A4607" s="73">
        <v>46311</v>
      </c>
      <c r="B4607" s="67" t="s">
        <v>2090</v>
      </c>
      <c r="C4607" s="68" t="s">
        <v>2608</v>
      </c>
      <c r="D4607" s="68" t="s">
        <v>9675</v>
      </c>
      <c r="E4607" s="67" t="s">
        <v>9676</v>
      </c>
      <c r="F4607" s="69">
        <v>4.2910000000000004</v>
      </c>
      <c r="G4607" s="70">
        <v>1.4984999999999999</v>
      </c>
      <c r="H4607" s="70">
        <v>2.6535000000000002</v>
      </c>
      <c r="I4607" s="73">
        <v>45786</v>
      </c>
      <c r="J4607" s="73">
        <v>46881</v>
      </c>
      <c r="K4607" s="69">
        <v>2.79</v>
      </c>
      <c r="L4607" s="68" t="s">
        <v>5494</v>
      </c>
      <c r="M4607" s="71">
        <v>4.1000000000000003E-3</v>
      </c>
      <c r="N4607" t="str">
        <f>_xll.IMDP("BND",D4607,$N$1,A4607)</f>
        <v>기타금융채</v>
      </c>
      <c r="O4607">
        <f t="shared" si="71"/>
        <v>6.1438500000000002E-3</v>
      </c>
    </row>
    <row r="4608" spans="1:15" x14ac:dyDescent="0.3">
      <c r="A4608" s="73">
        <v>46311</v>
      </c>
      <c r="B4608" s="67" t="s">
        <v>2090</v>
      </c>
      <c r="C4608" s="68" t="s">
        <v>2608</v>
      </c>
      <c r="D4608" s="68" t="s">
        <v>9677</v>
      </c>
      <c r="E4608" s="67" t="s">
        <v>9678</v>
      </c>
      <c r="F4608" s="69">
        <v>4.2690000000000001</v>
      </c>
      <c r="G4608" s="70">
        <v>1.3471</v>
      </c>
      <c r="H4608" s="70">
        <v>2.1665999999999999</v>
      </c>
      <c r="I4608" s="73">
        <v>45846</v>
      </c>
      <c r="J4608" s="73">
        <v>46820</v>
      </c>
      <c r="K4608" s="69">
        <v>2.79</v>
      </c>
      <c r="L4608" s="68" t="s">
        <v>5494</v>
      </c>
      <c r="M4608" s="71">
        <v>2.7000000000000001E-3</v>
      </c>
      <c r="N4608" t="str">
        <f>_xll.IMDP("BND",D4608,$N$1,A4608)</f>
        <v>기타금융채</v>
      </c>
      <c r="O4608">
        <f t="shared" si="71"/>
        <v>3.6371699999999999E-3</v>
      </c>
    </row>
    <row r="4609" spans="1:15" x14ac:dyDescent="0.3">
      <c r="A4609" s="73">
        <v>46311</v>
      </c>
      <c r="B4609" s="67" t="s">
        <v>2090</v>
      </c>
      <c r="C4609" s="68" t="s">
        <v>2608</v>
      </c>
      <c r="D4609" s="68" t="s">
        <v>9679</v>
      </c>
      <c r="E4609" s="67" t="s">
        <v>9680</v>
      </c>
      <c r="F4609" s="69">
        <v>4.3760000000000003</v>
      </c>
      <c r="G4609" s="70">
        <v>1.7363</v>
      </c>
      <c r="H4609" s="70">
        <v>3.5021</v>
      </c>
      <c r="I4609" s="73">
        <v>45877</v>
      </c>
      <c r="J4609" s="73">
        <v>46973</v>
      </c>
      <c r="K4609" s="69">
        <v>2.81</v>
      </c>
      <c r="L4609" s="68" t="s">
        <v>5494</v>
      </c>
      <c r="M4609" s="71">
        <v>2.3E-3</v>
      </c>
      <c r="N4609" t="str">
        <f>_xll.IMDP("BND",D4609,$N$1,A4609)</f>
        <v>기타금융채</v>
      </c>
      <c r="O4609">
        <f t="shared" si="71"/>
        <v>3.9934899999999997E-3</v>
      </c>
    </row>
    <row r="4610" spans="1:15" x14ac:dyDescent="0.3">
      <c r="A4610" s="73">
        <v>46311</v>
      </c>
      <c r="B4610" s="67" t="s">
        <v>2090</v>
      </c>
      <c r="C4610" s="68" t="s">
        <v>2608</v>
      </c>
      <c r="D4610" s="68" t="s">
        <v>9681</v>
      </c>
      <c r="E4610" s="67" t="s">
        <v>9682</v>
      </c>
      <c r="F4610" s="69">
        <v>4.2510000000000003</v>
      </c>
      <c r="G4610" s="70">
        <v>1.2036</v>
      </c>
      <c r="H4610" s="70">
        <v>1.7601</v>
      </c>
      <c r="I4610" s="73">
        <v>46038</v>
      </c>
      <c r="J4610" s="73">
        <v>46765</v>
      </c>
      <c r="K4610" s="69">
        <v>3.14</v>
      </c>
      <c r="L4610" s="68" t="s">
        <v>5494</v>
      </c>
      <c r="M4610" s="71">
        <v>2.3E-3</v>
      </c>
      <c r="N4610" t="str">
        <f>_xll.IMDP("BND",D4610,$N$1,A4610)</f>
        <v>기타금융채</v>
      </c>
      <c r="O4610">
        <f t="shared" ref="O4610:O4673" si="72">M4610*G4610</f>
        <v>2.7682800000000001E-3</v>
      </c>
    </row>
    <row r="4611" spans="1:15" x14ac:dyDescent="0.3">
      <c r="A4611" s="73">
        <v>46311</v>
      </c>
      <c r="B4611" s="67" t="s">
        <v>2090</v>
      </c>
      <c r="C4611" s="68" t="s">
        <v>2608</v>
      </c>
      <c r="D4611" s="68" t="s">
        <v>9683</v>
      </c>
      <c r="E4611" s="67" t="s">
        <v>9684</v>
      </c>
      <c r="F4611" s="69">
        <v>3.8340000000000001</v>
      </c>
      <c r="G4611" s="70">
        <v>0.38500000000000001</v>
      </c>
      <c r="H4611" s="70">
        <v>0.24440000000000001</v>
      </c>
      <c r="I4611" s="73">
        <v>46065</v>
      </c>
      <c r="J4611" s="73">
        <v>46458</v>
      </c>
      <c r="K4611" s="69">
        <v>3.24</v>
      </c>
      <c r="L4611" s="68" t="s">
        <v>5494</v>
      </c>
      <c r="M4611" s="71">
        <v>3.3E-3</v>
      </c>
      <c r="N4611" t="str">
        <f>_xll.IMDP("BND",D4611,$N$1,A4611)</f>
        <v>기타금융채</v>
      </c>
      <c r="O4611">
        <f t="shared" si="72"/>
        <v>1.2704999999999999E-3</v>
      </c>
    </row>
    <row r="4612" spans="1:15" x14ac:dyDescent="0.3">
      <c r="A4612" s="73">
        <v>46311</v>
      </c>
      <c r="B4612" s="67" t="s">
        <v>2090</v>
      </c>
      <c r="C4612" s="68" t="s">
        <v>2608</v>
      </c>
      <c r="D4612" s="68" t="s">
        <v>499</v>
      </c>
      <c r="E4612" s="67" t="s">
        <v>501</v>
      </c>
      <c r="F4612" s="69">
        <v>4.2789999999999999</v>
      </c>
      <c r="G4612" s="70">
        <v>1.4234</v>
      </c>
      <c r="H4612" s="70">
        <v>2.4096000000000002</v>
      </c>
      <c r="I4612" s="73">
        <v>46121</v>
      </c>
      <c r="J4612" s="73">
        <v>46853</v>
      </c>
      <c r="K4612" s="69">
        <v>3.93</v>
      </c>
      <c r="L4612" s="68" t="s">
        <v>5494</v>
      </c>
      <c r="M4612" s="71">
        <v>2.3E-3</v>
      </c>
      <c r="N4612" t="str">
        <f>_xll.IMDP("BND",D4612,$N$1,A4612)</f>
        <v>기타금융채</v>
      </c>
      <c r="O4612">
        <f t="shared" si="72"/>
        <v>3.2738199999999998E-3</v>
      </c>
    </row>
    <row r="4613" spans="1:15" x14ac:dyDescent="0.3">
      <c r="A4613" s="73">
        <v>46311</v>
      </c>
      <c r="B4613" s="67" t="s">
        <v>2090</v>
      </c>
      <c r="C4613" s="68" t="s">
        <v>2608</v>
      </c>
      <c r="D4613" s="68" t="s">
        <v>9685</v>
      </c>
      <c r="E4613" s="67" t="s">
        <v>9686</v>
      </c>
      <c r="F4613" s="69">
        <v>4.4480000000000004</v>
      </c>
      <c r="G4613" s="70">
        <v>2.4039999999999999</v>
      </c>
      <c r="H4613" s="70">
        <v>6.5961999999999996</v>
      </c>
      <c r="I4613" s="73">
        <v>46156</v>
      </c>
      <c r="J4613" s="73">
        <v>47252</v>
      </c>
      <c r="K4613" s="69">
        <v>4.2300000000000004</v>
      </c>
      <c r="L4613" s="68" t="s">
        <v>5494</v>
      </c>
      <c r="M4613" s="71">
        <v>2.3E-3</v>
      </c>
      <c r="N4613" t="str">
        <f>_xll.IMDP("BND",D4613,$N$1,A4613)</f>
        <v>기타금융채</v>
      </c>
      <c r="O4613">
        <f t="shared" si="72"/>
        <v>5.5291999999999997E-3</v>
      </c>
    </row>
    <row r="4614" spans="1:15" x14ac:dyDescent="0.3">
      <c r="A4614" s="73">
        <v>46311</v>
      </c>
      <c r="B4614" s="67" t="s">
        <v>2090</v>
      </c>
      <c r="C4614" s="68" t="s">
        <v>2608</v>
      </c>
      <c r="D4614" s="68" t="s">
        <v>14487</v>
      </c>
      <c r="E4614" s="67" t="s">
        <v>14488</v>
      </c>
      <c r="F4614" s="69">
        <v>4.3689999999999998</v>
      </c>
      <c r="G4614" s="70">
        <v>1.6709000000000001</v>
      </c>
      <c r="H4614" s="70">
        <v>3.2911999999999999</v>
      </c>
      <c r="I4614" s="73">
        <v>46227</v>
      </c>
      <c r="J4614" s="73">
        <v>46958</v>
      </c>
      <c r="K4614" s="69">
        <v>4.4000000000000004</v>
      </c>
      <c r="L4614" s="68" t="s">
        <v>5494</v>
      </c>
      <c r="M4614" s="71">
        <v>6.1000000000000004E-3</v>
      </c>
      <c r="N4614" t="str">
        <f>_xll.IMDP("BND",D4614,$N$1,A4614)</f>
        <v>기타금융채</v>
      </c>
      <c r="O4614">
        <f t="shared" si="72"/>
        <v>1.019249E-2</v>
      </c>
    </row>
    <row r="4615" spans="1:15" x14ac:dyDescent="0.3">
      <c r="A4615" s="73">
        <v>46311</v>
      </c>
      <c r="B4615" s="67" t="s">
        <v>2090</v>
      </c>
      <c r="C4615" s="68" t="s">
        <v>2608</v>
      </c>
      <c r="D4615" s="68" t="s">
        <v>15148</v>
      </c>
      <c r="E4615" s="67" t="s">
        <v>15149</v>
      </c>
      <c r="F4615" s="69">
        <v>4.26</v>
      </c>
      <c r="G4615" s="70">
        <v>1.2385999999999999</v>
      </c>
      <c r="H4615" s="70">
        <v>1.8675999999999999</v>
      </c>
      <c r="I4615" s="73">
        <v>46265</v>
      </c>
      <c r="J4615" s="73">
        <v>46783</v>
      </c>
      <c r="K4615" s="69">
        <v>4.09</v>
      </c>
      <c r="L4615" s="68" t="s">
        <v>5494</v>
      </c>
      <c r="M4615" s="71">
        <v>2.3E-3</v>
      </c>
      <c r="N4615" t="str">
        <f>_xll.IMDP("BND",D4615,$N$1,A4615)</f>
        <v>기타금융채</v>
      </c>
      <c r="O4615">
        <f t="shared" si="72"/>
        <v>2.84878E-3</v>
      </c>
    </row>
    <row r="4616" spans="1:15" x14ac:dyDescent="0.3">
      <c r="A4616" s="73">
        <v>46311</v>
      </c>
      <c r="B4616" s="67" t="s">
        <v>2090</v>
      </c>
      <c r="C4616" s="68" t="s">
        <v>2608</v>
      </c>
      <c r="D4616" s="68" t="s">
        <v>15655</v>
      </c>
      <c r="E4616" s="67" t="s">
        <v>15656</v>
      </c>
      <c r="F4616" s="69">
        <v>4.4729999999999999</v>
      </c>
      <c r="G4616" s="70">
        <v>2.7052</v>
      </c>
      <c r="H4616" s="70">
        <v>8.2993000000000006</v>
      </c>
      <c r="I4616" s="73">
        <v>46281</v>
      </c>
      <c r="J4616" s="73">
        <v>47379</v>
      </c>
      <c r="K4616" s="69">
        <v>4.6100000000000003</v>
      </c>
      <c r="L4616" s="68" t="s">
        <v>5494</v>
      </c>
      <c r="M4616" s="71">
        <v>2.3E-3</v>
      </c>
      <c r="N4616" t="str">
        <f>_xll.IMDP("BND",D4616,$N$1,A4616)</f>
        <v>기타금융채</v>
      </c>
      <c r="O4616">
        <f t="shared" si="72"/>
        <v>6.2219600000000003E-3</v>
      </c>
    </row>
    <row r="4617" spans="1:15" x14ac:dyDescent="0.3">
      <c r="A4617" s="73">
        <v>46311</v>
      </c>
      <c r="B4617" s="67" t="s">
        <v>2090</v>
      </c>
      <c r="C4617" s="68" t="s">
        <v>2608</v>
      </c>
      <c r="D4617" s="68" t="s">
        <v>16068</v>
      </c>
      <c r="E4617" s="67" t="s">
        <v>16069</v>
      </c>
      <c r="F4617" s="69">
        <v>4.492</v>
      </c>
      <c r="G4617" s="70">
        <v>2.7732999999999999</v>
      </c>
      <c r="H4617" s="70">
        <v>8.6832999999999991</v>
      </c>
      <c r="I4617" s="73">
        <v>46309</v>
      </c>
      <c r="J4617" s="73">
        <v>47403</v>
      </c>
      <c r="K4617" s="69">
        <v>4.5599999999999996</v>
      </c>
      <c r="L4617" s="68" t="s">
        <v>5494</v>
      </c>
      <c r="M4617" s="71">
        <v>3.7000000000000002E-3</v>
      </c>
      <c r="N4617" t="str">
        <f>_xll.IMDP("BND",D4617,$N$1,A4617)</f>
        <v>기타금융채</v>
      </c>
      <c r="O4617">
        <f t="shared" si="72"/>
        <v>1.026121E-2</v>
      </c>
    </row>
    <row r="4618" spans="1:15" x14ac:dyDescent="0.3">
      <c r="A4618" s="73">
        <v>46311</v>
      </c>
      <c r="B4618" s="67" t="s">
        <v>2090</v>
      </c>
      <c r="C4618" s="68" t="s">
        <v>2608</v>
      </c>
      <c r="D4618" s="68" t="s">
        <v>9687</v>
      </c>
      <c r="E4618" s="67" t="s">
        <v>9688</v>
      </c>
      <c r="F4618" s="69">
        <v>3.9729999999999999</v>
      </c>
      <c r="G4618" s="70">
        <v>0.52810000000000001</v>
      </c>
      <c r="H4618" s="70">
        <v>0.41260000000000002</v>
      </c>
      <c r="I4618" s="73">
        <v>45415</v>
      </c>
      <c r="J4618" s="73">
        <v>46510</v>
      </c>
      <c r="K4618" s="69">
        <v>4.01</v>
      </c>
      <c r="L4618" s="68" t="s">
        <v>5494</v>
      </c>
      <c r="M4618" s="71">
        <v>4.7000000000000002E-3</v>
      </c>
      <c r="N4618" t="str">
        <f>_xll.IMDP("BND",D4618,$N$1,A4618)</f>
        <v>기타금융채</v>
      </c>
      <c r="O4618">
        <f t="shared" si="72"/>
        <v>2.4820700000000003E-3</v>
      </c>
    </row>
    <row r="4619" spans="1:15" x14ac:dyDescent="0.3">
      <c r="A4619" s="73">
        <v>46311</v>
      </c>
      <c r="B4619" s="67" t="s">
        <v>2090</v>
      </c>
      <c r="C4619" s="68" t="s">
        <v>2608</v>
      </c>
      <c r="D4619" s="68" t="s">
        <v>9689</v>
      </c>
      <c r="E4619" s="67" t="s">
        <v>9690</v>
      </c>
      <c r="F4619" s="69">
        <v>4.0979999999999999</v>
      </c>
      <c r="G4619" s="70">
        <v>0.63419999999999999</v>
      </c>
      <c r="H4619" s="70">
        <v>0.56200000000000006</v>
      </c>
      <c r="I4619" s="73">
        <v>45456</v>
      </c>
      <c r="J4619" s="73">
        <v>46549</v>
      </c>
      <c r="K4619" s="69">
        <v>3.78</v>
      </c>
      <c r="L4619" s="68" t="s">
        <v>5494</v>
      </c>
      <c r="M4619" s="71">
        <v>3.7000000000000002E-3</v>
      </c>
      <c r="N4619" t="str">
        <f>_xll.IMDP("BND",D4619,$N$1,A4619)</f>
        <v>기타금융채</v>
      </c>
      <c r="O4619">
        <f t="shared" si="72"/>
        <v>2.3465400000000003E-3</v>
      </c>
    </row>
    <row r="4620" spans="1:15" x14ac:dyDescent="0.3">
      <c r="A4620" s="73">
        <v>46311</v>
      </c>
      <c r="B4620" s="67" t="s">
        <v>2090</v>
      </c>
      <c r="C4620" s="68" t="s">
        <v>2608</v>
      </c>
      <c r="D4620" s="68" t="s">
        <v>9691</v>
      </c>
      <c r="E4620" s="67" t="s">
        <v>9692</v>
      </c>
      <c r="F4620" s="69">
        <v>4.2300000000000004</v>
      </c>
      <c r="G4620" s="70">
        <v>1.0034000000000001</v>
      </c>
      <c r="H4620" s="70">
        <v>1.2703</v>
      </c>
      <c r="I4620" s="73">
        <v>45597</v>
      </c>
      <c r="J4620" s="73">
        <v>46692</v>
      </c>
      <c r="K4620" s="69">
        <v>3.45</v>
      </c>
      <c r="L4620" s="68" t="s">
        <v>5494</v>
      </c>
      <c r="M4620" s="71">
        <v>3.2000000000000002E-3</v>
      </c>
      <c r="N4620" t="str">
        <f>_xll.IMDP("BND",D4620,$N$1,A4620)</f>
        <v>기타금융채</v>
      </c>
      <c r="O4620">
        <f t="shared" si="72"/>
        <v>3.2108800000000006E-3</v>
      </c>
    </row>
    <row r="4621" spans="1:15" x14ac:dyDescent="0.3">
      <c r="A4621" s="73">
        <v>46311</v>
      </c>
      <c r="B4621" s="67" t="s">
        <v>2090</v>
      </c>
      <c r="C4621" s="68" t="s">
        <v>2608</v>
      </c>
      <c r="D4621" s="68" t="s">
        <v>9693</v>
      </c>
      <c r="E4621" s="67" t="s">
        <v>9694</v>
      </c>
      <c r="F4621" s="69">
        <v>4.1529999999999996</v>
      </c>
      <c r="G4621" s="70">
        <v>0.70899999999999996</v>
      </c>
      <c r="H4621" s="70">
        <v>0.6804</v>
      </c>
      <c r="I4621" s="73">
        <v>45667</v>
      </c>
      <c r="J4621" s="73">
        <v>46577</v>
      </c>
      <c r="K4621" s="69">
        <v>3.11</v>
      </c>
      <c r="L4621" s="68" t="s">
        <v>5494</v>
      </c>
      <c r="M4621" s="71">
        <v>2.3E-3</v>
      </c>
      <c r="N4621" t="str">
        <f>_xll.IMDP("BND",D4621,$N$1,A4621)</f>
        <v>기타금융채</v>
      </c>
      <c r="O4621">
        <f t="shared" si="72"/>
        <v>1.6306999999999999E-3</v>
      </c>
    </row>
    <row r="4622" spans="1:15" x14ac:dyDescent="0.3">
      <c r="A4622" s="73">
        <v>46311</v>
      </c>
      <c r="B4622" s="67" t="s">
        <v>2090</v>
      </c>
      <c r="C4622" s="68" t="s">
        <v>2608</v>
      </c>
      <c r="D4622" s="68" t="s">
        <v>9695</v>
      </c>
      <c r="E4622" s="67" t="s">
        <v>9696</v>
      </c>
      <c r="F4622" s="69">
        <v>4.1980000000000004</v>
      </c>
      <c r="G4622" s="70">
        <v>0.82789999999999997</v>
      </c>
      <c r="H4622" s="70">
        <v>0.89659999999999995</v>
      </c>
      <c r="I4622" s="73">
        <v>45712</v>
      </c>
      <c r="J4622" s="73">
        <v>46623</v>
      </c>
      <c r="K4622" s="69">
        <v>3.01</v>
      </c>
      <c r="L4622" s="68" t="s">
        <v>5494</v>
      </c>
      <c r="M4622" s="71">
        <v>2.8E-3</v>
      </c>
      <c r="N4622" t="str">
        <f>_xll.IMDP("BND",D4622,$N$1,A4622)</f>
        <v>기타금융채</v>
      </c>
      <c r="O4622">
        <f t="shared" si="72"/>
        <v>2.3181199999999999E-3</v>
      </c>
    </row>
    <row r="4623" spans="1:15" x14ac:dyDescent="0.3">
      <c r="A4623" s="73">
        <v>46311</v>
      </c>
      <c r="B4623" s="67" t="s">
        <v>2090</v>
      </c>
      <c r="C4623" s="68" t="s">
        <v>2608</v>
      </c>
      <c r="D4623" s="68" t="s">
        <v>1476</v>
      </c>
      <c r="E4623" s="67" t="s">
        <v>1478</v>
      </c>
      <c r="F4623" s="69">
        <v>4.2919999999999998</v>
      </c>
      <c r="G4623" s="70">
        <v>1.5044</v>
      </c>
      <c r="H4623" s="70">
        <v>2.6728999999999998</v>
      </c>
      <c r="I4623" s="73">
        <v>45786</v>
      </c>
      <c r="J4623" s="73">
        <v>46882</v>
      </c>
      <c r="K4623" s="69">
        <v>2.79</v>
      </c>
      <c r="L4623" s="68" t="s">
        <v>5494</v>
      </c>
      <c r="M4623" s="71">
        <v>3.2000000000000002E-3</v>
      </c>
      <c r="N4623" t="str">
        <f>_xll.IMDP("BND",D4623,$N$1,A4623)</f>
        <v>기타금융채</v>
      </c>
      <c r="O4623">
        <f t="shared" si="72"/>
        <v>4.8140800000000001E-3</v>
      </c>
    </row>
    <row r="4624" spans="1:15" x14ac:dyDescent="0.3">
      <c r="A4624" s="73">
        <v>46311</v>
      </c>
      <c r="B4624" s="67" t="s">
        <v>2090</v>
      </c>
      <c r="C4624" s="68" t="s">
        <v>2608</v>
      </c>
      <c r="D4624" s="68" t="s">
        <v>9697</v>
      </c>
      <c r="E4624" s="67" t="s">
        <v>9698</v>
      </c>
      <c r="F4624" s="69">
        <v>4.3230000000000004</v>
      </c>
      <c r="G4624" s="70">
        <v>1.5885</v>
      </c>
      <c r="H4624" s="70">
        <v>2.9538000000000002</v>
      </c>
      <c r="I4624" s="73">
        <v>45819</v>
      </c>
      <c r="J4624" s="73">
        <v>46913</v>
      </c>
      <c r="K4624" s="69">
        <v>2.8</v>
      </c>
      <c r="L4624" s="68" t="s">
        <v>5494</v>
      </c>
      <c r="M4624" s="71">
        <v>3.2000000000000002E-3</v>
      </c>
      <c r="N4624" t="str">
        <f>_xll.IMDP("BND",D4624,$N$1,A4624)</f>
        <v>기타금융채</v>
      </c>
      <c r="O4624">
        <f t="shared" si="72"/>
        <v>5.0832000000000004E-3</v>
      </c>
    </row>
    <row r="4625" spans="1:15" x14ac:dyDescent="0.3">
      <c r="A4625" s="73">
        <v>46311</v>
      </c>
      <c r="B4625" s="67" t="s">
        <v>2090</v>
      </c>
      <c r="C4625" s="68" t="s">
        <v>2608</v>
      </c>
      <c r="D4625" s="68" t="s">
        <v>9699</v>
      </c>
      <c r="E4625" s="67" t="s">
        <v>9700</v>
      </c>
      <c r="F4625" s="69">
        <v>4.3470000000000004</v>
      </c>
      <c r="G4625" s="70">
        <v>1.6614</v>
      </c>
      <c r="H4625" s="70">
        <v>3.2094</v>
      </c>
      <c r="I4625" s="73">
        <v>45846</v>
      </c>
      <c r="J4625" s="73">
        <v>46941</v>
      </c>
      <c r="K4625" s="69">
        <v>2.86</v>
      </c>
      <c r="L4625" s="68" t="s">
        <v>5494</v>
      </c>
      <c r="M4625" s="71">
        <v>5.4000000000000003E-3</v>
      </c>
      <c r="N4625" t="str">
        <f>_xll.IMDP("BND",D4625,$N$1,A4625)</f>
        <v>기타금융채</v>
      </c>
      <c r="O4625">
        <f t="shared" si="72"/>
        <v>8.97156E-3</v>
      </c>
    </row>
    <row r="4626" spans="1:15" x14ac:dyDescent="0.3">
      <c r="A4626" s="73">
        <v>46311</v>
      </c>
      <c r="B4626" s="67" t="s">
        <v>2090</v>
      </c>
      <c r="C4626" s="68" t="s">
        <v>2608</v>
      </c>
      <c r="D4626" s="68" t="s">
        <v>9701</v>
      </c>
      <c r="E4626" s="67" t="s">
        <v>9702</v>
      </c>
      <c r="F4626" s="69">
        <v>4.5049999999999999</v>
      </c>
      <c r="G4626" s="70">
        <v>3.5339</v>
      </c>
      <c r="H4626" s="70">
        <v>13.9008</v>
      </c>
      <c r="I4626" s="73">
        <v>45877</v>
      </c>
      <c r="J4626" s="73">
        <v>47703</v>
      </c>
      <c r="K4626" s="69">
        <v>3.11</v>
      </c>
      <c r="L4626" s="68" t="s">
        <v>5494</v>
      </c>
      <c r="M4626" s="71">
        <v>3.0999999999999999E-3</v>
      </c>
      <c r="N4626" t="str">
        <f>_xll.IMDP("BND",D4626,$N$1,A4626)</f>
        <v>기타금융채</v>
      </c>
      <c r="O4626">
        <f t="shared" si="72"/>
        <v>1.0955089999999999E-2</v>
      </c>
    </row>
    <row r="4627" spans="1:15" x14ac:dyDescent="0.3">
      <c r="A4627" s="73">
        <v>46311</v>
      </c>
      <c r="B4627" s="67" t="s">
        <v>2090</v>
      </c>
      <c r="C4627" s="68" t="s">
        <v>2608</v>
      </c>
      <c r="D4627" s="68" t="s">
        <v>9703</v>
      </c>
      <c r="E4627" s="67" t="s">
        <v>9704</v>
      </c>
      <c r="F4627" s="69">
        <v>4.2530000000000001</v>
      </c>
      <c r="G4627" s="70">
        <v>1.2061999999999999</v>
      </c>
      <c r="H4627" s="70">
        <v>1.7672000000000001</v>
      </c>
      <c r="I4627" s="73">
        <v>46038</v>
      </c>
      <c r="J4627" s="73">
        <v>46766</v>
      </c>
      <c r="K4627" s="69">
        <v>3.14</v>
      </c>
      <c r="L4627" s="68" t="s">
        <v>5494</v>
      </c>
      <c r="M4627" s="71">
        <v>2.3E-3</v>
      </c>
      <c r="N4627" t="str">
        <f>_xll.IMDP("BND",D4627,$N$1,A4627)</f>
        <v>기타금융채</v>
      </c>
      <c r="O4627">
        <f t="shared" si="72"/>
        <v>2.7742599999999997E-3</v>
      </c>
    </row>
    <row r="4628" spans="1:15" x14ac:dyDescent="0.3">
      <c r="A4628" s="73">
        <v>46311</v>
      </c>
      <c r="B4628" s="67" t="s">
        <v>2090</v>
      </c>
      <c r="C4628" s="68" t="s">
        <v>2608</v>
      </c>
      <c r="D4628" s="68" t="s">
        <v>14024</v>
      </c>
      <c r="E4628" s="67" t="s">
        <v>14025</v>
      </c>
      <c r="F4628" s="69">
        <v>4.1349999999999998</v>
      </c>
      <c r="G4628" s="70">
        <v>0.68069999999999997</v>
      </c>
      <c r="H4628" s="70">
        <v>0.63480000000000003</v>
      </c>
      <c r="I4628" s="73">
        <v>46202</v>
      </c>
      <c r="J4628" s="73">
        <v>46567</v>
      </c>
      <c r="K4628" s="69">
        <v>3.94</v>
      </c>
      <c r="L4628" s="68" t="s">
        <v>5494</v>
      </c>
      <c r="M4628" s="71">
        <v>2.8E-3</v>
      </c>
      <c r="N4628" t="str">
        <f>_xll.IMDP("BND",D4628,$N$1,A4628)</f>
        <v>기타금융채</v>
      </c>
      <c r="O4628">
        <f t="shared" si="72"/>
        <v>1.9059599999999999E-3</v>
      </c>
    </row>
    <row r="4629" spans="1:15" x14ac:dyDescent="0.3">
      <c r="A4629" s="73">
        <v>46311</v>
      </c>
      <c r="B4629" s="67" t="s">
        <v>2090</v>
      </c>
      <c r="C4629" s="68" t="s">
        <v>2608</v>
      </c>
      <c r="D4629" s="68" t="s">
        <v>14489</v>
      </c>
      <c r="E4629" s="67" t="s">
        <v>14490</v>
      </c>
      <c r="F4629" s="69">
        <v>4.37</v>
      </c>
      <c r="G4629" s="70">
        <v>1.6727000000000001</v>
      </c>
      <c r="H4629" s="70">
        <v>3.2982</v>
      </c>
      <c r="I4629" s="73">
        <v>46227</v>
      </c>
      <c r="J4629" s="73">
        <v>46959</v>
      </c>
      <c r="K4629" s="69">
        <v>4.4000000000000004</v>
      </c>
      <c r="L4629" s="68" t="s">
        <v>5494</v>
      </c>
      <c r="M4629" s="71">
        <v>3.3E-3</v>
      </c>
      <c r="N4629" t="str">
        <f>_xll.IMDP("BND",D4629,$N$1,A4629)</f>
        <v>기타금융채</v>
      </c>
      <c r="O4629">
        <f t="shared" si="72"/>
        <v>5.5199100000000003E-3</v>
      </c>
    </row>
    <row r="4630" spans="1:15" x14ac:dyDescent="0.3">
      <c r="A4630" s="73">
        <v>46311</v>
      </c>
      <c r="B4630" s="67" t="s">
        <v>2090</v>
      </c>
      <c r="C4630" s="68" t="s">
        <v>2608</v>
      </c>
      <c r="D4630" s="68" t="s">
        <v>15657</v>
      </c>
      <c r="E4630" s="67" t="s">
        <v>15658</v>
      </c>
      <c r="F4630" s="69">
        <v>4.4059999999999997</v>
      </c>
      <c r="G4630" s="70">
        <v>1.8107</v>
      </c>
      <c r="H4630" s="70">
        <v>3.8134000000000001</v>
      </c>
      <c r="I4630" s="73">
        <v>46281</v>
      </c>
      <c r="J4630" s="73">
        <v>47010</v>
      </c>
      <c r="K4630" s="69">
        <v>4.46</v>
      </c>
      <c r="L4630" s="68" t="s">
        <v>5494</v>
      </c>
      <c r="M4630" s="71">
        <v>4.1999999999999997E-3</v>
      </c>
      <c r="N4630" t="str">
        <f>_xll.IMDP("BND",D4630,$N$1,A4630)</f>
        <v>기타금융채</v>
      </c>
      <c r="O4630">
        <f t="shared" si="72"/>
        <v>7.6049399999999993E-3</v>
      </c>
    </row>
    <row r="4631" spans="1:15" x14ac:dyDescent="0.3">
      <c r="A4631" s="73">
        <v>46311</v>
      </c>
      <c r="B4631" s="67" t="s">
        <v>2090</v>
      </c>
      <c r="C4631" s="68" t="s">
        <v>2608</v>
      </c>
      <c r="D4631" s="68" t="s">
        <v>9705</v>
      </c>
      <c r="E4631" s="67" t="s">
        <v>9706</v>
      </c>
      <c r="F4631" s="69">
        <v>4.2779999999999996</v>
      </c>
      <c r="G4631" s="70">
        <v>1.4020999999999999</v>
      </c>
      <c r="H4631" s="70">
        <v>2.3489</v>
      </c>
      <c r="I4631" s="73">
        <v>45020</v>
      </c>
      <c r="J4631" s="73">
        <v>46847</v>
      </c>
      <c r="K4631" s="69">
        <v>4.63</v>
      </c>
      <c r="L4631" s="68" t="s">
        <v>5494</v>
      </c>
      <c r="M4631" s="71">
        <v>3.7000000000000002E-3</v>
      </c>
      <c r="N4631" t="str">
        <f>_xll.IMDP("BND",D4631,$N$1,A4631)</f>
        <v>기타금융채</v>
      </c>
      <c r="O4631">
        <f t="shared" si="72"/>
        <v>5.1877699999999995E-3</v>
      </c>
    </row>
    <row r="4632" spans="1:15" x14ac:dyDescent="0.3">
      <c r="A4632" s="73">
        <v>46311</v>
      </c>
      <c r="B4632" s="67" t="s">
        <v>2090</v>
      </c>
      <c r="C4632" s="68" t="s">
        <v>2608</v>
      </c>
      <c r="D4632" s="68" t="s">
        <v>9707</v>
      </c>
      <c r="E4632" s="67" t="s">
        <v>9708</v>
      </c>
      <c r="F4632" s="69">
        <v>4.4009999999999998</v>
      </c>
      <c r="G4632" s="70">
        <v>1.7665</v>
      </c>
      <c r="H4632" s="70">
        <v>3.6518999999999999</v>
      </c>
      <c r="I4632" s="73">
        <v>45170</v>
      </c>
      <c r="J4632" s="73">
        <v>46997</v>
      </c>
      <c r="K4632" s="69">
        <v>4.9000000000000004</v>
      </c>
      <c r="L4632" s="68" t="s">
        <v>5494</v>
      </c>
      <c r="M4632" s="71">
        <v>3.3E-3</v>
      </c>
      <c r="N4632" t="str">
        <f>_xll.IMDP("BND",D4632,$N$1,A4632)</f>
        <v>기타금융채</v>
      </c>
      <c r="O4632">
        <f t="shared" si="72"/>
        <v>5.8294499999999999E-3</v>
      </c>
    </row>
    <row r="4633" spans="1:15" x14ac:dyDescent="0.3">
      <c r="A4633" s="73">
        <v>46311</v>
      </c>
      <c r="B4633" s="67" t="s">
        <v>2090</v>
      </c>
      <c r="C4633" s="68" t="s">
        <v>2608</v>
      </c>
      <c r="D4633" s="68" t="s">
        <v>9709</v>
      </c>
      <c r="E4633" s="67" t="s">
        <v>9710</v>
      </c>
      <c r="F4633" s="69">
        <v>3.9860000000000002</v>
      </c>
      <c r="G4633" s="70">
        <v>0.52480000000000004</v>
      </c>
      <c r="H4633" s="70">
        <v>0.40820000000000001</v>
      </c>
      <c r="I4633" s="73">
        <v>45415</v>
      </c>
      <c r="J4633" s="73">
        <v>46511</v>
      </c>
      <c r="K4633" s="69">
        <v>4.01</v>
      </c>
      <c r="L4633" s="68" t="s">
        <v>5494</v>
      </c>
      <c r="M4633" s="71">
        <v>2.8E-3</v>
      </c>
      <c r="N4633" t="str">
        <f>_xll.IMDP("BND",D4633,$N$1,A4633)</f>
        <v>기타금융채</v>
      </c>
      <c r="O4633">
        <f t="shared" si="72"/>
        <v>1.46944E-3</v>
      </c>
    </row>
    <row r="4634" spans="1:15" x14ac:dyDescent="0.3">
      <c r="A4634" s="73">
        <v>46311</v>
      </c>
      <c r="B4634" s="67" t="s">
        <v>2090</v>
      </c>
      <c r="C4634" s="68" t="s">
        <v>2608</v>
      </c>
      <c r="D4634" s="68" t="s">
        <v>9711</v>
      </c>
      <c r="E4634" s="67" t="s">
        <v>9712</v>
      </c>
      <c r="F4634" s="69">
        <v>4.22</v>
      </c>
      <c r="G4634" s="70">
        <v>0.94540000000000002</v>
      </c>
      <c r="H4634" s="70">
        <v>1.1363000000000001</v>
      </c>
      <c r="I4634" s="73">
        <v>45635</v>
      </c>
      <c r="J4634" s="73">
        <v>46668</v>
      </c>
      <c r="K4634" s="69">
        <v>3.14</v>
      </c>
      <c r="L4634" s="68" t="s">
        <v>5494</v>
      </c>
      <c r="M4634" s="71">
        <v>2.8E-3</v>
      </c>
      <c r="N4634" t="str">
        <f>_xll.IMDP("BND",D4634,$N$1,A4634)</f>
        <v>기타금융채</v>
      </c>
      <c r="O4634">
        <f t="shared" si="72"/>
        <v>2.6471200000000002E-3</v>
      </c>
    </row>
    <row r="4635" spans="1:15" x14ac:dyDescent="0.3">
      <c r="A4635" s="73">
        <v>46311</v>
      </c>
      <c r="B4635" s="67" t="s">
        <v>2090</v>
      </c>
      <c r="C4635" s="68" t="s">
        <v>2608</v>
      </c>
      <c r="D4635" s="68" t="s">
        <v>9713</v>
      </c>
      <c r="E4635" s="67" t="s">
        <v>9714</v>
      </c>
      <c r="F4635" s="69">
        <v>4.2439999999999998</v>
      </c>
      <c r="G4635" s="70">
        <v>1.1587000000000001</v>
      </c>
      <c r="H4635" s="70">
        <v>1.6443000000000001</v>
      </c>
      <c r="I4635" s="73">
        <v>45805</v>
      </c>
      <c r="J4635" s="73">
        <v>46749</v>
      </c>
      <c r="K4635" s="69">
        <v>2.75</v>
      </c>
      <c r="L4635" s="68" t="s">
        <v>5494</v>
      </c>
      <c r="M4635" s="71">
        <v>2.3E-3</v>
      </c>
      <c r="N4635" t="str">
        <f>_xll.IMDP("BND",D4635,$N$1,A4635)</f>
        <v>기타금융채</v>
      </c>
      <c r="O4635">
        <f t="shared" si="72"/>
        <v>2.6650100000000002E-3</v>
      </c>
    </row>
    <row r="4636" spans="1:15" x14ac:dyDescent="0.3">
      <c r="A4636" s="73">
        <v>46311</v>
      </c>
      <c r="B4636" s="67" t="s">
        <v>2090</v>
      </c>
      <c r="C4636" s="68" t="s">
        <v>2608</v>
      </c>
      <c r="D4636" s="68" t="s">
        <v>9715</v>
      </c>
      <c r="E4636" s="67" t="s">
        <v>9716</v>
      </c>
      <c r="F4636" s="69">
        <v>4.2270000000000003</v>
      </c>
      <c r="G4636" s="70">
        <v>0.996</v>
      </c>
      <c r="H4636" s="70">
        <v>1.2459</v>
      </c>
      <c r="I4636" s="73">
        <v>45835</v>
      </c>
      <c r="J4636" s="73">
        <v>46686</v>
      </c>
      <c r="K4636" s="69">
        <v>2.76</v>
      </c>
      <c r="L4636" s="68" t="s">
        <v>5494</v>
      </c>
      <c r="M4636" s="71">
        <v>2.3E-3</v>
      </c>
      <c r="N4636" t="str">
        <f>_xll.IMDP("BND",D4636,$N$1,A4636)</f>
        <v>기타금융채</v>
      </c>
      <c r="O4636">
        <f t="shared" si="72"/>
        <v>2.2908E-3</v>
      </c>
    </row>
    <row r="4637" spans="1:15" x14ac:dyDescent="0.3">
      <c r="A4637" s="73">
        <v>46311</v>
      </c>
      <c r="B4637" s="67" t="s">
        <v>2090</v>
      </c>
      <c r="C4637" s="68" t="s">
        <v>2608</v>
      </c>
      <c r="D4637" s="68" t="s">
        <v>9717</v>
      </c>
      <c r="E4637" s="67" t="s">
        <v>9718</v>
      </c>
      <c r="F4637" s="69">
        <v>3.9689999999999999</v>
      </c>
      <c r="G4637" s="70">
        <v>0.51029999999999998</v>
      </c>
      <c r="H4637" s="70">
        <v>0.38900000000000001</v>
      </c>
      <c r="I4637" s="73">
        <v>46051</v>
      </c>
      <c r="J4637" s="73">
        <v>46505</v>
      </c>
      <c r="K4637" s="69">
        <v>3.06</v>
      </c>
      <c r="L4637" s="68" t="s">
        <v>5494</v>
      </c>
      <c r="M4637" s="71">
        <v>3.3E-3</v>
      </c>
      <c r="N4637" t="str">
        <f>_xll.IMDP("BND",D4637,$N$1,A4637)</f>
        <v>기타금융채</v>
      </c>
      <c r="O4637">
        <f t="shared" si="72"/>
        <v>1.68399E-3</v>
      </c>
    </row>
    <row r="4638" spans="1:15" x14ac:dyDescent="0.3">
      <c r="A4638" s="73">
        <v>46311</v>
      </c>
      <c r="B4638" s="67" t="s">
        <v>2090</v>
      </c>
      <c r="C4638" s="68" t="s">
        <v>2608</v>
      </c>
      <c r="D4638" s="68" t="s">
        <v>9719</v>
      </c>
      <c r="E4638" s="67" t="s">
        <v>9720</v>
      </c>
      <c r="F4638" s="69">
        <v>4.2670000000000003</v>
      </c>
      <c r="G4638" s="70">
        <v>1.2681</v>
      </c>
      <c r="H4638" s="70">
        <v>1.9502999999999999</v>
      </c>
      <c r="I4638" s="73">
        <v>46065</v>
      </c>
      <c r="J4638" s="73">
        <v>46794</v>
      </c>
      <c r="K4638" s="69">
        <v>3.57</v>
      </c>
      <c r="L4638" s="68" t="s">
        <v>5494</v>
      </c>
      <c r="M4638" s="71">
        <v>3.7000000000000002E-3</v>
      </c>
      <c r="N4638" t="str">
        <f>_xll.IMDP("BND",D4638,$N$1,A4638)</f>
        <v>기타금융채</v>
      </c>
      <c r="O4638">
        <f t="shared" si="72"/>
        <v>4.6919700000000002E-3</v>
      </c>
    </row>
    <row r="4639" spans="1:15" x14ac:dyDescent="0.3">
      <c r="A4639" s="73">
        <v>46311</v>
      </c>
      <c r="B4639" s="67" t="s">
        <v>2090</v>
      </c>
      <c r="C4639" s="68" t="s">
        <v>2608</v>
      </c>
      <c r="D4639" s="68" t="s">
        <v>9721</v>
      </c>
      <c r="E4639" s="67" t="s">
        <v>9722</v>
      </c>
      <c r="F4639" s="69">
        <v>4.2720000000000002</v>
      </c>
      <c r="G4639" s="70">
        <v>1.3533999999999999</v>
      </c>
      <c r="H4639" s="70">
        <v>2.1953</v>
      </c>
      <c r="I4639" s="73">
        <v>46094</v>
      </c>
      <c r="J4639" s="73">
        <v>46825</v>
      </c>
      <c r="K4639" s="69">
        <v>3.6</v>
      </c>
      <c r="L4639" s="68" t="s">
        <v>5494</v>
      </c>
      <c r="M4639" s="71">
        <v>2.3E-3</v>
      </c>
      <c r="N4639" t="str">
        <f>_xll.IMDP("BND",D4639,$N$1,A4639)</f>
        <v>기타금융채</v>
      </c>
      <c r="O4639">
        <f t="shared" si="72"/>
        <v>3.1128199999999996E-3</v>
      </c>
    </row>
    <row r="4640" spans="1:15" x14ac:dyDescent="0.3">
      <c r="A4640" s="73">
        <v>46311</v>
      </c>
      <c r="B4640" s="67" t="s">
        <v>2090</v>
      </c>
      <c r="C4640" s="68" t="s">
        <v>2608</v>
      </c>
      <c r="D4640" s="68" t="s">
        <v>9723</v>
      </c>
      <c r="E4640" s="67" t="s">
        <v>9724</v>
      </c>
      <c r="F4640" s="69">
        <v>4.2789999999999999</v>
      </c>
      <c r="G4640" s="70">
        <v>1.43</v>
      </c>
      <c r="H4640" s="70">
        <v>2.4723999999999999</v>
      </c>
      <c r="I4640" s="73">
        <v>46129</v>
      </c>
      <c r="J4640" s="73">
        <v>46860</v>
      </c>
      <c r="K4640" s="69">
        <v>3.83</v>
      </c>
      <c r="L4640" s="68" t="s">
        <v>5494</v>
      </c>
      <c r="M4640" s="71">
        <v>4.7000000000000002E-3</v>
      </c>
      <c r="N4640" t="str">
        <f>_xll.IMDP("BND",D4640,$N$1,A4640)</f>
        <v>기타금융채</v>
      </c>
      <c r="O4640">
        <f t="shared" si="72"/>
        <v>6.7209999999999995E-3</v>
      </c>
    </row>
    <row r="4641" spans="1:15" x14ac:dyDescent="0.3">
      <c r="A4641" s="73">
        <v>46311</v>
      </c>
      <c r="B4641" s="67" t="s">
        <v>2090</v>
      </c>
      <c r="C4641" s="68" t="s">
        <v>2608</v>
      </c>
      <c r="D4641" s="68" t="s">
        <v>14026</v>
      </c>
      <c r="E4641" s="67" t="s">
        <v>14027</v>
      </c>
      <c r="F4641" s="69">
        <v>4.3449999999999998</v>
      </c>
      <c r="G4641" s="70">
        <v>1.6221000000000001</v>
      </c>
      <c r="H4641" s="70">
        <v>3.0884</v>
      </c>
      <c r="I4641" s="73">
        <v>46202</v>
      </c>
      <c r="J4641" s="73">
        <v>46933</v>
      </c>
      <c r="K4641" s="69">
        <v>4.34</v>
      </c>
      <c r="L4641" s="68" t="s">
        <v>5494</v>
      </c>
      <c r="M4641" s="71">
        <v>5.1000000000000004E-3</v>
      </c>
      <c r="N4641" t="str">
        <f>_xll.IMDP("BND",D4641,$N$1,A4641)</f>
        <v>기타금융채</v>
      </c>
      <c r="O4641">
        <f t="shared" si="72"/>
        <v>8.2727100000000008E-3</v>
      </c>
    </row>
    <row r="4642" spans="1:15" x14ac:dyDescent="0.3">
      <c r="A4642" s="73">
        <v>46311</v>
      </c>
      <c r="B4642" s="67" t="s">
        <v>2090</v>
      </c>
      <c r="C4642" s="68" t="s">
        <v>2608</v>
      </c>
      <c r="D4642" s="68" t="s">
        <v>14491</v>
      </c>
      <c r="E4642" s="67" t="s">
        <v>14492</v>
      </c>
      <c r="F4642" s="69">
        <v>4.3710000000000004</v>
      </c>
      <c r="G4642" s="70">
        <v>1.6752</v>
      </c>
      <c r="H4642" s="70">
        <v>3.3075999999999999</v>
      </c>
      <c r="I4642" s="73">
        <v>46227</v>
      </c>
      <c r="J4642" s="73">
        <v>46960</v>
      </c>
      <c r="K4642" s="69">
        <v>4.4000000000000004</v>
      </c>
      <c r="L4642" s="68" t="s">
        <v>5494</v>
      </c>
      <c r="M4642" s="71">
        <v>2.8E-3</v>
      </c>
      <c r="N4642" t="str">
        <f>_xll.IMDP("BND",D4642,$N$1,A4642)</f>
        <v>기타금융채</v>
      </c>
      <c r="O4642">
        <f t="shared" si="72"/>
        <v>4.6905599999999999E-3</v>
      </c>
    </row>
    <row r="4643" spans="1:15" x14ac:dyDescent="0.3">
      <c r="A4643" s="73">
        <v>46311</v>
      </c>
      <c r="B4643" s="67" t="s">
        <v>2090</v>
      </c>
      <c r="C4643" s="68" t="s">
        <v>2608</v>
      </c>
      <c r="D4643" s="68" t="s">
        <v>15150</v>
      </c>
      <c r="E4643" s="67" t="s">
        <v>15151</v>
      </c>
      <c r="F4643" s="69">
        <v>4.3979999999999997</v>
      </c>
      <c r="G4643" s="70">
        <v>1.7743</v>
      </c>
      <c r="H4643" s="70">
        <v>3.67</v>
      </c>
      <c r="I4643" s="73">
        <v>46265</v>
      </c>
      <c r="J4643" s="73">
        <v>46996</v>
      </c>
      <c r="K4643" s="69">
        <v>4.21</v>
      </c>
      <c r="L4643" s="68" t="s">
        <v>5494</v>
      </c>
      <c r="M4643" s="71">
        <v>2.8E-3</v>
      </c>
      <c r="N4643" t="str">
        <f>_xll.IMDP("BND",D4643,$N$1,A4643)</f>
        <v>기타금융채</v>
      </c>
      <c r="O4643">
        <f t="shared" si="72"/>
        <v>4.96804E-3</v>
      </c>
    </row>
    <row r="4644" spans="1:15" x14ac:dyDescent="0.3">
      <c r="A4644" s="73">
        <v>46311</v>
      </c>
      <c r="B4644" s="67" t="s">
        <v>2090</v>
      </c>
      <c r="C4644" s="68" t="s">
        <v>2608</v>
      </c>
      <c r="D4644" s="68" t="s">
        <v>9725</v>
      </c>
      <c r="E4644" s="67" t="s">
        <v>9726</v>
      </c>
      <c r="F4644" s="69">
        <v>4.1459999999999999</v>
      </c>
      <c r="G4644" s="70">
        <v>0.69740000000000002</v>
      </c>
      <c r="H4644" s="70">
        <v>0.66159999999999997</v>
      </c>
      <c r="I4644" s="73">
        <v>45477</v>
      </c>
      <c r="J4644" s="73">
        <v>46573</v>
      </c>
      <c r="K4644" s="69">
        <v>3.58</v>
      </c>
      <c r="L4644" s="68" t="s">
        <v>5494</v>
      </c>
      <c r="M4644" s="71">
        <v>2.8E-3</v>
      </c>
      <c r="N4644" t="str">
        <f>_xll.IMDP("BND",D4644,$N$1,A4644)</f>
        <v>기타금융채</v>
      </c>
      <c r="O4644">
        <f t="shared" si="72"/>
        <v>1.95272E-3</v>
      </c>
    </row>
    <row r="4645" spans="1:15" x14ac:dyDescent="0.3">
      <c r="A4645" s="73">
        <v>46311</v>
      </c>
      <c r="B4645" s="67" t="s">
        <v>2090</v>
      </c>
      <c r="C4645" s="68" t="s">
        <v>2608</v>
      </c>
      <c r="D4645" s="68" t="s">
        <v>9727</v>
      </c>
      <c r="E4645" s="67" t="s">
        <v>9728</v>
      </c>
      <c r="F4645" s="69">
        <v>4.2670000000000003</v>
      </c>
      <c r="G4645" s="70">
        <v>1.3106</v>
      </c>
      <c r="H4645" s="70">
        <v>2.0638000000000001</v>
      </c>
      <c r="I4645" s="73">
        <v>45895</v>
      </c>
      <c r="J4645" s="73">
        <v>46807</v>
      </c>
      <c r="K4645" s="69">
        <v>2.72</v>
      </c>
      <c r="L4645" s="68" t="s">
        <v>5494</v>
      </c>
      <c r="M4645" s="71">
        <v>5.0000000000000001E-3</v>
      </c>
      <c r="N4645" t="str">
        <f>_xll.IMDP("BND",D4645,$N$1,A4645)</f>
        <v>기타금융채</v>
      </c>
      <c r="O4645">
        <f t="shared" si="72"/>
        <v>6.5529999999999998E-3</v>
      </c>
    </row>
    <row r="4646" spans="1:15" x14ac:dyDescent="0.3">
      <c r="A4646" s="73">
        <v>46311</v>
      </c>
      <c r="B4646" s="67" t="s">
        <v>2090</v>
      </c>
      <c r="C4646" s="68" t="s">
        <v>2608</v>
      </c>
      <c r="D4646" s="68" t="s">
        <v>9729</v>
      </c>
      <c r="E4646" s="67" t="s">
        <v>9730</v>
      </c>
      <c r="F4646" s="69">
        <v>4.2320000000000002</v>
      </c>
      <c r="G4646" s="70">
        <v>1.0694999999999999</v>
      </c>
      <c r="H4646" s="70">
        <v>1.4226000000000001</v>
      </c>
      <c r="I4646" s="73">
        <v>45986</v>
      </c>
      <c r="J4646" s="73">
        <v>46716</v>
      </c>
      <c r="K4646" s="69">
        <v>3.18</v>
      </c>
      <c r="L4646" s="68" t="s">
        <v>5494</v>
      </c>
      <c r="M4646" s="71">
        <v>3.2000000000000002E-3</v>
      </c>
      <c r="N4646" t="str">
        <f>_xll.IMDP("BND",D4646,$N$1,A4646)</f>
        <v>기타금융채</v>
      </c>
      <c r="O4646">
        <f t="shared" si="72"/>
        <v>3.4223999999999999E-3</v>
      </c>
    </row>
    <row r="4647" spans="1:15" x14ac:dyDescent="0.3">
      <c r="A4647" s="73">
        <v>46311</v>
      </c>
      <c r="B4647" s="67" t="s">
        <v>2090</v>
      </c>
      <c r="C4647" s="68" t="s">
        <v>2608</v>
      </c>
      <c r="D4647" s="68" t="s">
        <v>9731</v>
      </c>
      <c r="E4647" s="67" t="s">
        <v>9732</v>
      </c>
      <c r="F4647" s="69">
        <v>4.444</v>
      </c>
      <c r="G4647" s="70">
        <v>2.1812</v>
      </c>
      <c r="H4647" s="70">
        <v>5.4478999999999997</v>
      </c>
      <c r="I4647" s="73">
        <v>46065</v>
      </c>
      <c r="J4647" s="73">
        <v>47158</v>
      </c>
      <c r="K4647" s="69">
        <v>3.79</v>
      </c>
      <c r="L4647" s="68" t="s">
        <v>5494</v>
      </c>
      <c r="M4647" s="71">
        <v>2.8E-3</v>
      </c>
      <c r="N4647" t="str">
        <f>_xll.IMDP("BND",D4647,$N$1,A4647)</f>
        <v>기타금융채</v>
      </c>
      <c r="O4647">
        <f t="shared" si="72"/>
        <v>6.10736E-3</v>
      </c>
    </row>
    <row r="4648" spans="1:15" x14ac:dyDescent="0.3">
      <c r="A4648" s="73">
        <v>46311</v>
      </c>
      <c r="B4648" s="67" t="s">
        <v>2090</v>
      </c>
      <c r="C4648" s="68" t="s">
        <v>2608</v>
      </c>
      <c r="D4648" s="68" t="s">
        <v>9733</v>
      </c>
      <c r="E4648" s="67" t="s">
        <v>9734</v>
      </c>
      <c r="F4648" s="69">
        <v>4.4470000000000001</v>
      </c>
      <c r="G4648" s="70">
        <v>2.2650999999999999</v>
      </c>
      <c r="H4648" s="70">
        <v>5.8429000000000002</v>
      </c>
      <c r="I4648" s="73">
        <v>46094</v>
      </c>
      <c r="J4648" s="73">
        <v>47189</v>
      </c>
      <c r="K4648" s="69">
        <v>3.84</v>
      </c>
      <c r="L4648" s="68" t="s">
        <v>5494</v>
      </c>
      <c r="M4648" s="71">
        <v>2.8E-3</v>
      </c>
      <c r="N4648" t="str">
        <f>_xll.IMDP("BND",D4648,$N$1,A4648)</f>
        <v>기타금융채</v>
      </c>
      <c r="O4648">
        <f t="shared" si="72"/>
        <v>6.3422799999999996E-3</v>
      </c>
    </row>
    <row r="4649" spans="1:15" x14ac:dyDescent="0.3">
      <c r="A4649" s="73">
        <v>46311</v>
      </c>
      <c r="B4649" s="67" t="s">
        <v>2090</v>
      </c>
      <c r="C4649" s="68" t="s">
        <v>2608</v>
      </c>
      <c r="D4649" s="68" t="s">
        <v>15515</v>
      </c>
      <c r="E4649" s="67" t="s">
        <v>15517</v>
      </c>
      <c r="F4649" s="69">
        <v>4.4729999999999999</v>
      </c>
      <c r="G4649" s="70">
        <v>2.7075999999999998</v>
      </c>
      <c r="H4649" s="70">
        <v>8.3137000000000008</v>
      </c>
      <c r="I4649" s="73">
        <v>46281</v>
      </c>
      <c r="J4649" s="73">
        <v>47380</v>
      </c>
      <c r="K4649" s="69">
        <v>4.6100000000000003</v>
      </c>
      <c r="L4649" s="68" t="s">
        <v>5494</v>
      </c>
      <c r="M4649" s="71">
        <v>3.7000000000000002E-3</v>
      </c>
      <c r="N4649" t="str">
        <f>_xll.IMDP("BND",D4649,$N$1,A4649)</f>
        <v>기타금융채</v>
      </c>
      <c r="O4649">
        <f t="shared" si="72"/>
        <v>1.001812E-2</v>
      </c>
    </row>
    <row r="4650" spans="1:15" x14ac:dyDescent="0.3">
      <c r="A4650" s="73">
        <v>46311</v>
      </c>
      <c r="B4650" s="67" t="s">
        <v>2090</v>
      </c>
      <c r="C4650" s="68" t="s">
        <v>2608</v>
      </c>
      <c r="D4650" s="68" t="s">
        <v>9735</v>
      </c>
      <c r="E4650" s="67" t="s">
        <v>9736</v>
      </c>
      <c r="F4650" s="69">
        <v>4.1479999999999997</v>
      </c>
      <c r="G4650" s="70">
        <v>0.69899999999999995</v>
      </c>
      <c r="H4650" s="70">
        <v>0.66490000000000005</v>
      </c>
      <c r="I4650" s="73">
        <v>45113</v>
      </c>
      <c r="J4650" s="73">
        <v>46574</v>
      </c>
      <c r="K4650" s="69">
        <v>4.59</v>
      </c>
      <c r="L4650" s="68" t="s">
        <v>5494</v>
      </c>
      <c r="M4650" s="71">
        <v>5.5999999999999999E-3</v>
      </c>
      <c r="N4650" t="str">
        <f>_xll.IMDP("BND",D4650,$N$1,A4650)</f>
        <v>기타금융채</v>
      </c>
      <c r="O4650">
        <f t="shared" si="72"/>
        <v>3.9143999999999993E-3</v>
      </c>
    </row>
    <row r="4651" spans="1:15" x14ac:dyDescent="0.3">
      <c r="A4651" s="73">
        <v>46311</v>
      </c>
      <c r="B4651" s="67" t="s">
        <v>2090</v>
      </c>
      <c r="C4651" s="68" t="s">
        <v>2608</v>
      </c>
      <c r="D4651" s="68" t="s">
        <v>9737</v>
      </c>
      <c r="E4651" s="67" t="s">
        <v>9738</v>
      </c>
      <c r="F4651" s="69">
        <v>3.7989999999999999</v>
      </c>
      <c r="G4651" s="70">
        <v>0.36980000000000002</v>
      </c>
      <c r="H4651" s="70">
        <v>0.22889999999999999</v>
      </c>
      <c r="I4651" s="73">
        <v>45358</v>
      </c>
      <c r="J4651" s="73">
        <v>46451</v>
      </c>
      <c r="K4651" s="69">
        <v>4.03</v>
      </c>
      <c r="L4651" s="68" t="s">
        <v>5494</v>
      </c>
      <c r="M4651" s="71">
        <v>4.1999999999999997E-3</v>
      </c>
      <c r="N4651" t="str">
        <f>_xll.IMDP("BND",D4651,$N$1,A4651)</f>
        <v>기타금융채</v>
      </c>
      <c r="O4651">
        <f t="shared" si="72"/>
        <v>1.55316E-3</v>
      </c>
    </row>
    <row r="4652" spans="1:15" x14ac:dyDescent="0.3">
      <c r="A4652" s="73">
        <v>46311</v>
      </c>
      <c r="B4652" s="67" t="s">
        <v>2090</v>
      </c>
      <c r="C4652" s="68" t="s">
        <v>2608</v>
      </c>
      <c r="D4652" s="68" t="s">
        <v>9739</v>
      </c>
      <c r="E4652" s="67" t="s">
        <v>9740</v>
      </c>
      <c r="F4652" s="69">
        <v>3.8860000000000001</v>
      </c>
      <c r="G4652" s="70">
        <v>0.44700000000000001</v>
      </c>
      <c r="H4652" s="70">
        <v>0.31109999999999999</v>
      </c>
      <c r="I4652" s="73">
        <v>45384</v>
      </c>
      <c r="J4652" s="73">
        <v>46479</v>
      </c>
      <c r="K4652" s="69">
        <v>3.92</v>
      </c>
      <c r="L4652" s="68" t="s">
        <v>5494</v>
      </c>
      <c r="M4652" s="71">
        <v>6.4999999999999997E-3</v>
      </c>
      <c r="N4652" t="str">
        <f>_xll.IMDP("BND",D4652,$N$1,A4652)</f>
        <v>기타금융채</v>
      </c>
      <c r="O4652">
        <f t="shared" si="72"/>
        <v>2.9055000000000001E-3</v>
      </c>
    </row>
    <row r="4653" spans="1:15" x14ac:dyDescent="0.3">
      <c r="A4653" s="73">
        <v>46311</v>
      </c>
      <c r="B4653" s="67" t="s">
        <v>2090</v>
      </c>
      <c r="C4653" s="68" t="s">
        <v>2608</v>
      </c>
      <c r="D4653" s="68" t="s">
        <v>9741</v>
      </c>
      <c r="E4653" s="67" t="s">
        <v>9742</v>
      </c>
      <c r="F4653" s="69">
        <v>4.2030000000000003</v>
      </c>
      <c r="G4653" s="70">
        <v>0.85629999999999995</v>
      </c>
      <c r="H4653" s="70">
        <v>0.95050000000000001</v>
      </c>
      <c r="I4653" s="73">
        <v>45477</v>
      </c>
      <c r="J4653" s="73">
        <v>46633</v>
      </c>
      <c r="K4653" s="69">
        <v>3.59</v>
      </c>
      <c r="L4653" s="68" t="s">
        <v>5494</v>
      </c>
      <c r="M4653" s="71">
        <v>2.8E-3</v>
      </c>
      <c r="N4653" t="str">
        <f>_xll.IMDP("BND",D4653,$N$1,A4653)</f>
        <v>기타금융채</v>
      </c>
      <c r="O4653">
        <f t="shared" si="72"/>
        <v>2.3976399999999999E-3</v>
      </c>
    </row>
    <row r="4654" spans="1:15" x14ac:dyDescent="0.3">
      <c r="A4654" s="73">
        <v>46311</v>
      </c>
      <c r="B4654" s="67" t="s">
        <v>2090</v>
      </c>
      <c r="C4654" s="68" t="s">
        <v>2608</v>
      </c>
      <c r="D4654" s="68" t="s">
        <v>9743</v>
      </c>
      <c r="E4654" s="67" t="s">
        <v>9744</v>
      </c>
      <c r="F4654" s="69">
        <v>4.2409999999999997</v>
      </c>
      <c r="G4654" s="70">
        <v>1.1089</v>
      </c>
      <c r="H4654" s="70">
        <v>1.5179</v>
      </c>
      <c r="I4654" s="73">
        <v>45635</v>
      </c>
      <c r="J4654" s="73">
        <v>46730</v>
      </c>
      <c r="K4654" s="69">
        <v>3.14</v>
      </c>
      <c r="L4654" s="68" t="s">
        <v>5494</v>
      </c>
      <c r="M4654" s="71">
        <v>4.1000000000000003E-3</v>
      </c>
      <c r="N4654" t="str">
        <f>_xll.IMDP("BND",D4654,$N$1,A4654)</f>
        <v>기타금융채</v>
      </c>
      <c r="O4654">
        <f t="shared" si="72"/>
        <v>4.5464900000000003E-3</v>
      </c>
    </row>
    <row r="4655" spans="1:15" x14ac:dyDescent="0.3">
      <c r="A4655" s="73">
        <v>46311</v>
      </c>
      <c r="B4655" s="67" t="s">
        <v>2090</v>
      </c>
      <c r="C4655" s="68" t="s">
        <v>2608</v>
      </c>
      <c r="D4655" s="68" t="s">
        <v>9745</v>
      </c>
      <c r="E4655" s="67" t="s">
        <v>9746</v>
      </c>
      <c r="F4655" s="69">
        <v>4.202</v>
      </c>
      <c r="G4655" s="70">
        <v>0.83030000000000004</v>
      </c>
      <c r="H4655" s="70">
        <v>0.9022</v>
      </c>
      <c r="I4655" s="73">
        <v>45863</v>
      </c>
      <c r="J4655" s="73">
        <v>46624</v>
      </c>
      <c r="K4655" s="69">
        <v>2.66</v>
      </c>
      <c r="L4655" s="68" t="s">
        <v>5494</v>
      </c>
      <c r="M4655" s="71">
        <v>2.8E-3</v>
      </c>
      <c r="N4655" t="str">
        <f>_xll.IMDP("BND",D4655,$N$1,A4655)</f>
        <v>기타금융채</v>
      </c>
      <c r="O4655">
        <f t="shared" si="72"/>
        <v>2.3248399999999999E-3</v>
      </c>
    </row>
    <row r="4656" spans="1:15" x14ac:dyDescent="0.3">
      <c r="A4656" s="73">
        <v>46311</v>
      </c>
      <c r="B4656" s="67" t="s">
        <v>2090</v>
      </c>
      <c r="C4656" s="68" t="s">
        <v>2608</v>
      </c>
      <c r="D4656" s="68" t="s">
        <v>9747</v>
      </c>
      <c r="E4656" s="67" t="s">
        <v>9748</v>
      </c>
      <c r="F4656" s="69">
        <v>4.2679999999999998</v>
      </c>
      <c r="G4656" s="70">
        <v>1.3131999999999999</v>
      </c>
      <c r="H4656" s="70">
        <v>2.0714999999999999</v>
      </c>
      <c r="I4656" s="73">
        <v>45895</v>
      </c>
      <c r="J4656" s="73">
        <v>46808</v>
      </c>
      <c r="K4656" s="69">
        <v>2.72</v>
      </c>
      <c r="L4656" s="68" t="s">
        <v>5494</v>
      </c>
      <c r="M4656" s="71">
        <v>3.2000000000000002E-3</v>
      </c>
      <c r="N4656" t="str">
        <f>_xll.IMDP("BND",D4656,$N$1,A4656)</f>
        <v>기타금융채</v>
      </c>
      <c r="O4656">
        <f t="shared" si="72"/>
        <v>4.2022400000000003E-3</v>
      </c>
    </row>
    <row r="4657" spans="1:15" x14ac:dyDescent="0.3">
      <c r="A4657" s="73">
        <v>46311</v>
      </c>
      <c r="B4657" s="67" t="s">
        <v>2090</v>
      </c>
      <c r="C4657" s="68" t="s">
        <v>2608</v>
      </c>
      <c r="D4657" s="68" t="s">
        <v>9749</v>
      </c>
      <c r="E4657" s="67" t="s">
        <v>9750</v>
      </c>
      <c r="F4657" s="69">
        <v>4.2240000000000002</v>
      </c>
      <c r="G4657" s="70">
        <v>0.9919</v>
      </c>
      <c r="H4657" s="70">
        <v>1.2411000000000001</v>
      </c>
      <c r="I4657" s="73">
        <v>46079</v>
      </c>
      <c r="J4657" s="73">
        <v>46686</v>
      </c>
      <c r="K4657" s="69">
        <v>3.36</v>
      </c>
      <c r="L4657" s="68" t="s">
        <v>5494</v>
      </c>
      <c r="M4657" s="71">
        <v>2.8E-3</v>
      </c>
      <c r="N4657" t="str">
        <f>_xll.IMDP("BND",D4657,$N$1,A4657)</f>
        <v>기타금융채</v>
      </c>
      <c r="O4657">
        <f t="shared" si="72"/>
        <v>2.7773199999999998E-3</v>
      </c>
    </row>
    <row r="4658" spans="1:15" x14ac:dyDescent="0.3">
      <c r="A4658" s="73">
        <v>46311</v>
      </c>
      <c r="B4658" s="67" t="s">
        <v>2090</v>
      </c>
      <c r="C4658" s="68" t="s">
        <v>2608</v>
      </c>
      <c r="D4658" s="68" t="s">
        <v>9751</v>
      </c>
      <c r="E4658" s="67" t="s">
        <v>9752</v>
      </c>
      <c r="F4658" s="69">
        <v>4.4470000000000001</v>
      </c>
      <c r="G4658" s="70">
        <v>2.2707000000000002</v>
      </c>
      <c r="H4658" s="70">
        <v>5.8708</v>
      </c>
      <c r="I4658" s="73">
        <v>46094</v>
      </c>
      <c r="J4658" s="73">
        <v>47190</v>
      </c>
      <c r="K4658" s="69">
        <v>3.84</v>
      </c>
      <c r="L4658" s="68" t="s">
        <v>5494</v>
      </c>
      <c r="M4658" s="71">
        <v>4.1000000000000003E-3</v>
      </c>
      <c r="N4658" t="str">
        <f>_xll.IMDP("BND",D4658,$N$1,A4658)</f>
        <v>기타금융채</v>
      </c>
      <c r="O4658">
        <f t="shared" si="72"/>
        <v>9.3098700000000013E-3</v>
      </c>
    </row>
    <row r="4659" spans="1:15" x14ac:dyDescent="0.3">
      <c r="A4659" s="73">
        <v>46311</v>
      </c>
      <c r="B4659" s="67" t="s">
        <v>2090</v>
      </c>
      <c r="C4659" s="68" t="s">
        <v>2608</v>
      </c>
      <c r="D4659" s="68" t="s">
        <v>9753</v>
      </c>
      <c r="E4659" s="67" t="s">
        <v>9754</v>
      </c>
      <c r="F4659" s="69">
        <v>4.4470000000000001</v>
      </c>
      <c r="G4659" s="70">
        <v>2.3359000000000001</v>
      </c>
      <c r="H4659" s="70">
        <v>6.3087</v>
      </c>
      <c r="I4659" s="73">
        <v>46129</v>
      </c>
      <c r="J4659" s="73">
        <v>47225</v>
      </c>
      <c r="K4659" s="69">
        <v>3.99</v>
      </c>
      <c r="L4659" s="68" t="s">
        <v>5494</v>
      </c>
      <c r="M4659" s="71">
        <v>3.2000000000000002E-3</v>
      </c>
      <c r="N4659" t="str">
        <f>_xll.IMDP("BND",D4659,$N$1,A4659)</f>
        <v>기타금융채</v>
      </c>
      <c r="O4659">
        <f t="shared" si="72"/>
        <v>7.4748800000000006E-3</v>
      </c>
    </row>
    <row r="4660" spans="1:15" x14ac:dyDescent="0.3">
      <c r="A4660" s="73">
        <v>46311</v>
      </c>
      <c r="B4660" s="67" t="s">
        <v>2090</v>
      </c>
      <c r="C4660" s="68" t="s">
        <v>2608</v>
      </c>
      <c r="D4660" s="68" t="s">
        <v>9755</v>
      </c>
      <c r="E4660" s="67" t="s">
        <v>9756</v>
      </c>
      <c r="F4660" s="69">
        <v>4.3159999999999998</v>
      </c>
      <c r="G4660" s="70">
        <v>1.5389999999999999</v>
      </c>
      <c r="H4660" s="70">
        <v>2.8025000000000002</v>
      </c>
      <c r="I4660" s="73">
        <v>46169</v>
      </c>
      <c r="J4660" s="73">
        <v>46902</v>
      </c>
      <c r="K4660" s="69">
        <v>4.08</v>
      </c>
      <c r="L4660" s="68" t="s">
        <v>5494</v>
      </c>
      <c r="M4660" s="71">
        <v>2.3E-3</v>
      </c>
      <c r="N4660" t="str">
        <f>_xll.IMDP("BND",D4660,$N$1,A4660)</f>
        <v>기타금융채</v>
      </c>
      <c r="O4660">
        <f t="shared" si="72"/>
        <v>3.5396999999999998E-3</v>
      </c>
    </row>
    <row r="4661" spans="1:15" x14ac:dyDescent="0.3">
      <c r="A4661" s="73">
        <v>46311</v>
      </c>
      <c r="B4661" s="67" t="s">
        <v>2090</v>
      </c>
      <c r="C4661" s="68" t="s">
        <v>2608</v>
      </c>
      <c r="D4661" s="68" t="s">
        <v>9757</v>
      </c>
      <c r="E4661" s="67" t="s">
        <v>9758</v>
      </c>
      <c r="F4661" s="69">
        <v>4.3730000000000002</v>
      </c>
      <c r="G4661" s="70">
        <v>1.6886000000000001</v>
      </c>
      <c r="H4661" s="70">
        <v>3.3622999999999998</v>
      </c>
      <c r="I4661" s="73">
        <v>45140</v>
      </c>
      <c r="J4661" s="73">
        <v>46967</v>
      </c>
      <c r="K4661" s="69">
        <v>4.82</v>
      </c>
      <c r="L4661" s="68" t="s">
        <v>5494</v>
      </c>
      <c r="M4661" s="71">
        <v>4.1999999999999997E-3</v>
      </c>
      <c r="N4661" t="str">
        <f>_xll.IMDP("BND",D4661,$N$1,A4661)</f>
        <v>기타금융채</v>
      </c>
      <c r="O4661">
        <f t="shared" si="72"/>
        <v>7.0921200000000004E-3</v>
      </c>
    </row>
    <row r="4662" spans="1:15" x14ac:dyDescent="0.3">
      <c r="A4662" s="73">
        <v>46311</v>
      </c>
      <c r="B4662" s="67" t="s">
        <v>2090</v>
      </c>
      <c r="C4662" s="68" t="s">
        <v>2608</v>
      </c>
      <c r="D4662" s="68" t="s">
        <v>9759</v>
      </c>
      <c r="E4662" s="67" t="s">
        <v>9760</v>
      </c>
      <c r="F4662" s="69">
        <v>4.2409999999999997</v>
      </c>
      <c r="G4662" s="70">
        <v>1.1022000000000001</v>
      </c>
      <c r="H4662" s="70">
        <v>1.5018</v>
      </c>
      <c r="I4662" s="73">
        <v>45999</v>
      </c>
      <c r="J4662" s="73">
        <v>46728</v>
      </c>
      <c r="K4662" s="69">
        <v>3.26</v>
      </c>
      <c r="L4662" s="68" t="s">
        <v>5494</v>
      </c>
      <c r="M4662" s="71">
        <v>2.3E-3</v>
      </c>
      <c r="N4662" t="str">
        <f>_xll.IMDP("BND",D4662,$N$1,A4662)</f>
        <v>기타금융채</v>
      </c>
      <c r="O4662">
        <f t="shared" si="72"/>
        <v>2.53506E-3</v>
      </c>
    </row>
    <row r="4663" spans="1:15" x14ac:dyDescent="0.3">
      <c r="A4663" s="73">
        <v>46311</v>
      </c>
      <c r="B4663" s="67" t="s">
        <v>2090</v>
      </c>
      <c r="C4663" s="68" t="s">
        <v>2608</v>
      </c>
      <c r="D4663" s="68" t="s">
        <v>9761</v>
      </c>
      <c r="E4663" s="67" t="s">
        <v>9762</v>
      </c>
      <c r="F4663" s="69">
        <v>4.2770000000000001</v>
      </c>
      <c r="G4663" s="70">
        <v>1.3856999999999999</v>
      </c>
      <c r="H4663" s="70">
        <v>2.2997999999999998</v>
      </c>
      <c r="I4663" s="73">
        <v>46051</v>
      </c>
      <c r="J4663" s="73">
        <v>46840</v>
      </c>
      <c r="K4663" s="69">
        <v>3.29</v>
      </c>
      <c r="L4663" s="68" t="s">
        <v>5494</v>
      </c>
      <c r="M4663" s="71">
        <v>2.3E-3</v>
      </c>
      <c r="N4663" t="str">
        <f>_xll.IMDP("BND",D4663,$N$1,A4663)</f>
        <v>기타금융채</v>
      </c>
      <c r="O4663">
        <f t="shared" si="72"/>
        <v>3.1871099999999999E-3</v>
      </c>
    </row>
    <row r="4664" spans="1:15" x14ac:dyDescent="0.3">
      <c r="A4664" s="73">
        <v>46311</v>
      </c>
      <c r="B4664" s="67" t="s">
        <v>2090</v>
      </c>
      <c r="C4664" s="68" t="s">
        <v>2608</v>
      </c>
      <c r="D4664" s="68" t="s">
        <v>9763</v>
      </c>
      <c r="E4664" s="67" t="s">
        <v>9764</v>
      </c>
      <c r="F4664" s="69">
        <v>4.2729999999999997</v>
      </c>
      <c r="G4664" s="70">
        <v>1.3666</v>
      </c>
      <c r="H4664" s="70">
        <v>2.2480000000000002</v>
      </c>
      <c r="I4664" s="73">
        <v>46135</v>
      </c>
      <c r="J4664" s="73">
        <v>46835</v>
      </c>
      <c r="K4664" s="69">
        <v>3.79</v>
      </c>
      <c r="L4664" s="68" t="s">
        <v>5494</v>
      </c>
      <c r="M4664" s="71">
        <v>3.3E-3</v>
      </c>
      <c r="N4664" t="str">
        <f>_xll.IMDP("BND",D4664,$N$1,A4664)</f>
        <v>기타금융채</v>
      </c>
      <c r="O4664">
        <f t="shared" si="72"/>
        <v>4.5097799999999997E-3</v>
      </c>
    </row>
    <row r="4665" spans="1:15" x14ac:dyDescent="0.3">
      <c r="A4665" s="73">
        <v>46311</v>
      </c>
      <c r="B4665" s="67" t="s">
        <v>2090</v>
      </c>
      <c r="C4665" s="68" t="s">
        <v>2608</v>
      </c>
      <c r="D4665" s="68" t="s">
        <v>15152</v>
      </c>
      <c r="E4665" s="67" t="s">
        <v>15153</v>
      </c>
      <c r="F4665" s="69">
        <v>4.4729999999999999</v>
      </c>
      <c r="G4665" s="70">
        <v>2.6638999999999999</v>
      </c>
      <c r="H4665" s="70">
        <v>8.0512999999999995</v>
      </c>
      <c r="I4665" s="73">
        <v>46265</v>
      </c>
      <c r="J4665" s="73">
        <v>47361</v>
      </c>
      <c r="K4665" s="69">
        <v>4.3499999999999996</v>
      </c>
      <c r="L4665" s="68" t="s">
        <v>5494</v>
      </c>
      <c r="M4665" s="71">
        <v>3.7000000000000002E-3</v>
      </c>
      <c r="N4665" t="str">
        <f>_xll.IMDP("BND",D4665,$N$1,A4665)</f>
        <v>기타금융채</v>
      </c>
      <c r="O4665">
        <f t="shared" si="72"/>
        <v>9.8564299999999994E-3</v>
      </c>
    </row>
    <row r="4666" spans="1:15" x14ac:dyDescent="0.3">
      <c r="A4666" s="73">
        <v>46311</v>
      </c>
      <c r="B4666" s="67" t="s">
        <v>2090</v>
      </c>
      <c r="C4666" s="68" t="s">
        <v>2608</v>
      </c>
      <c r="D4666" s="68" t="s">
        <v>9765</v>
      </c>
      <c r="E4666" s="67" t="s">
        <v>9766</v>
      </c>
      <c r="F4666" s="69">
        <v>4.3869999999999996</v>
      </c>
      <c r="G4666" s="70">
        <v>1.7835000000000001</v>
      </c>
      <c r="H4666" s="70">
        <v>3.6804000000000001</v>
      </c>
      <c r="I4666" s="73">
        <v>45895</v>
      </c>
      <c r="J4666" s="73">
        <v>46990</v>
      </c>
      <c r="K4666" s="69">
        <v>2.84</v>
      </c>
      <c r="L4666" s="68" t="s">
        <v>5494</v>
      </c>
      <c r="M4666" s="71">
        <v>2.3E-3</v>
      </c>
      <c r="N4666" t="str">
        <f>_xll.IMDP("BND",D4666,$N$1,A4666)</f>
        <v>기타금융채</v>
      </c>
      <c r="O4666">
        <f t="shared" si="72"/>
        <v>4.1020500000000003E-3</v>
      </c>
    </row>
    <row r="4667" spans="1:15" x14ac:dyDescent="0.3">
      <c r="A4667" s="73">
        <v>46311</v>
      </c>
      <c r="B4667" s="67" t="s">
        <v>2090</v>
      </c>
      <c r="C4667" s="68" t="s">
        <v>2608</v>
      </c>
      <c r="D4667" s="68" t="s">
        <v>9767</v>
      </c>
      <c r="E4667" s="67" t="s">
        <v>9768</v>
      </c>
      <c r="F4667" s="69">
        <v>4.4379999999999997</v>
      </c>
      <c r="G4667" s="70">
        <v>2.1509</v>
      </c>
      <c r="H4667" s="70">
        <v>5.2991000000000001</v>
      </c>
      <c r="I4667" s="73">
        <v>46051</v>
      </c>
      <c r="J4667" s="73">
        <v>47144</v>
      </c>
      <c r="K4667" s="69">
        <v>3.5</v>
      </c>
      <c r="L4667" s="68" t="s">
        <v>5494</v>
      </c>
      <c r="M4667" s="71">
        <v>2.7000000000000001E-3</v>
      </c>
      <c r="N4667" t="str">
        <f>_xll.IMDP("BND",D4667,$N$1,A4667)</f>
        <v>기타금융채</v>
      </c>
      <c r="O4667">
        <f t="shared" si="72"/>
        <v>5.8074300000000006E-3</v>
      </c>
    </row>
    <row r="4668" spans="1:15" x14ac:dyDescent="0.3">
      <c r="A4668" s="73">
        <v>46311</v>
      </c>
      <c r="B4668" s="67" t="s">
        <v>2090</v>
      </c>
      <c r="C4668" s="68" t="s">
        <v>2608</v>
      </c>
      <c r="D4668" s="68" t="s">
        <v>9769</v>
      </c>
      <c r="E4668" s="67" t="s">
        <v>9770</v>
      </c>
      <c r="F4668" s="69">
        <v>4.2679999999999998</v>
      </c>
      <c r="G4668" s="70">
        <v>1.3064</v>
      </c>
      <c r="H4668" s="70">
        <v>2.0577999999999999</v>
      </c>
      <c r="I4668" s="73">
        <v>46079</v>
      </c>
      <c r="J4668" s="73">
        <v>46808</v>
      </c>
      <c r="K4668" s="69">
        <v>3.49</v>
      </c>
      <c r="L4668" s="68" t="s">
        <v>5494</v>
      </c>
      <c r="M4668" s="71">
        <v>2.3E-3</v>
      </c>
      <c r="N4668" t="str">
        <f>_xll.IMDP("BND",D4668,$N$1,A4668)</f>
        <v>기타금융채</v>
      </c>
      <c r="O4668">
        <f t="shared" si="72"/>
        <v>3.0047199999999998E-3</v>
      </c>
    </row>
    <row r="4669" spans="1:15" x14ac:dyDescent="0.3">
      <c r="A4669" s="73">
        <v>46311</v>
      </c>
      <c r="B4669" s="67" t="s">
        <v>2090</v>
      </c>
      <c r="C4669" s="68" t="s">
        <v>2608</v>
      </c>
      <c r="D4669" s="68" t="s">
        <v>9771</v>
      </c>
      <c r="E4669" s="67" t="s">
        <v>9772</v>
      </c>
      <c r="F4669" s="69">
        <v>4.1609999999999996</v>
      </c>
      <c r="G4669" s="70">
        <v>0.71740000000000004</v>
      </c>
      <c r="H4669" s="70">
        <v>0.69569999999999999</v>
      </c>
      <c r="I4669" s="73">
        <v>45120</v>
      </c>
      <c r="J4669" s="73">
        <v>46581</v>
      </c>
      <c r="K4669" s="69">
        <v>4.82</v>
      </c>
      <c r="L4669" s="68" t="s">
        <v>5494</v>
      </c>
      <c r="M4669" s="71">
        <v>2.8E-3</v>
      </c>
      <c r="N4669" t="str">
        <f>_xll.IMDP("BND",D4669,$N$1,A4669)</f>
        <v>기타금융채</v>
      </c>
      <c r="O4669">
        <f t="shared" si="72"/>
        <v>2.0087200000000003E-3</v>
      </c>
    </row>
    <row r="4670" spans="1:15" x14ac:dyDescent="0.3">
      <c r="A4670" s="73">
        <v>46311</v>
      </c>
      <c r="B4670" s="67" t="s">
        <v>2090</v>
      </c>
      <c r="C4670" s="68" t="s">
        <v>2608</v>
      </c>
      <c r="D4670" s="68" t="s">
        <v>9773</v>
      </c>
      <c r="E4670" s="67" t="s">
        <v>9774</v>
      </c>
      <c r="F4670" s="69">
        <v>3.9340000000000002</v>
      </c>
      <c r="G4670" s="70">
        <v>0.47670000000000001</v>
      </c>
      <c r="H4670" s="70">
        <v>0.35139999999999999</v>
      </c>
      <c r="I4670" s="73">
        <v>45401</v>
      </c>
      <c r="J4670" s="73">
        <v>46493</v>
      </c>
      <c r="K4670" s="69">
        <v>3.89</v>
      </c>
      <c r="L4670" s="68" t="s">
        <v>5494</v>
      </c>
      <c r="M4670" s="71">
        <v>2.3E-3</v>
      </c>
      <c r="N4670" t="str">
        <f>_xll.IMDP("BND",D4670,$N$1,A4670)</f>
        <v>기타금융채</v>
      </c>
      <c r="O4670">
        <f t="shared" si="72"/>
        <v>1.0964099999999999E-3</v>
      </c>
    </row>
    <row r="4671" spans="1:15" x14ac:dyDescent="0.3">
      <c r="A4671" s="73">
        <v>46311</v>
      </c>
      <c r="B4671" s="67" t="s">
        <v>2090</v>
      </c>
      <c r="C4671" s="68" t="s">
        <v>2608</v>
      </c>
      <c r="D4671" s="68" t="s">
        <v>9775</v>
      </c>
      <c r="E4671" s="67" t="s">
        <v>9776</v>
      </c>
      <c r="F4671" s="69">
        <v>4.0410000000000004</v>
      </c>
      <c r="G4671" s="70">
        <v>0.5716</v>
      </c>
      <c r="H4671" s="70">
        <v>0.47060000000000002</v>
      </c>
      <c r="I4671" s="73">
        <v>45618</v>
      </c>
      <c r="J4671" s="73">
        <v>46528</v>
      </c>
      <c r="K4671" s="69">
        <v>3.37</v>
      </c>
      <c r="L4671" s="68" t="s">
        <v>5494</v>
      </c>
      <c r="M4671" s="71">
        <v>2.3E-3</v>
      </c>
      <c r="N4671" t="str">
        <f>_xll.IMDP("BND",D4671,$N$1,A4671)</f>
        <v>기타금융채</v>
      </c>
      <c r="O4671">
        <f t="shared" si="72"/>
        <v>1.3146799999999999E-3</v>
      </c>
    </row>
    <row r="4672" spans="1:15" x14ac:dyDescent="0.3">
      <c r="A4672" s="73">
        <v>46311</v>
      </c>
      <c r="B4672" s="67" t="s">
        <v>2090</v>
      </c>
      <c r="C4672" s="68" t="s">
        <v>2608</v>
      </c>
      <c r="D4672" s="68" t="s">
        <v>9777</v>
      </c>
      <c r="E4672" s="67" t="s">
        <v>9778</v>
      </c>
      <c r="F4672" s="69">
        <v>4.4690000000000003</v>
      </c>
      <c r="G4672" s="70">
        <v>2.6978</v>
      </c>
      <c r="H4672" s="70">
        <v>8.1562000000000001</v>
      </c>
      <c r="I4672" s="73">
        <v>45895</v>
      </c>
      <c r="J4672" s="73">
        <v>47353</v>
      </c>
      <c r="K4672" s="69">
        <v>2.91</v>
      </c>
      <c r="L4672" s="68" t="s">
        <v>5494</v>
      </c>
      <c r="M4672" s="71">
        <v>2.2000000000000001E-3</v>
      </c>
      <c r="N4672" t="str">
        <f>_xll.IMDP("BND",D4672,$N$1,A4672)</f>
        <v>기타금융채</v>
      </c>
      <c r="O4672">
        <f t="shared" si="72"/>
        <v>5.9351600000000001E-3</v>
      </c>
    </row>
    <row r="4673" spans="1:15" x14ac:dyDescent="0.3">
      <c r="A4673" s="73">
        <v>46311</v>
      </c>
      <c r="B4673" s="67" t="s">
        <v>2090</v>
      </c>
      <c r="C4673" s="68" t="s">
        <v>2608</v>
      </c>
      <c r="D4673" s="68" t="s">
        <v>9779</v>
      </c>
      <c r="E4673" s="67" t="s">
        <v>9780</v>
      </c>
      <c r="F4673" s="69">
        <v>4.2679999999999998</v>
      </c>
      <c r="G4673" s="70">
        <v>1.3076000000000001</v>
      </c>
      <c r="H4673" s="70">
        <v>2.0550999999999999</v>
      </c>
      <c r="I4673" s="73">
        <v>46014</v>
      </c>
      <c r="J4673" s="73">
        <v>46806</v>
      </c>
      <c r="K4673" s="69">
        <v>3.25</v>
      </c>
      <c r="L4673" s="68" t="s">
        <v>5494</v>
      </c>
      <c r="M4673" s="71">
        <v>2.8E-3</v>
      </c>
      <c r="N4673" t="str">
        <f>_xll.IMDP("BND",D4673,$N$1,A4673)</f>
        <v>기타금융채</v>
      </c>
      <c r="O4673">
        <f t="shared" si="72"/>
        <v>3.6612800000000003E-3</v>
      </c>
    </row>
    <row r="4674" spans="1:15" x14ac:dyDescent="0.3">
      <c r="A4674" s="73">
        <v>46311</v>
      </c>
      <c r="B4674" s="67" t="s">
        <v>2090</v>
      </c>
      <c r="C4674" s="68" t="s">
        <v>2608</v>
      </c>
      <c r="D4674" s="68" t="s">
        <v>9781</v>
      </c>
      <c r="E4674" s="67" t="s">
        <v>9782</v>
      </c>
      <c r="F4674" s="69">
        <v>4.4429999999999996</v>
      </c>
      <c r="G4674" s="70">
        <v>2.1564999999999999</v>
      </c>
      <c r="H4674" s="70">
        <v>5.3257000000000003</v>
      </c>
      <c r="I4674" s="73">
        <v>46051</v>
      </c>
      <c r="J4674" s="73">
        <v>47147</v>
      </c>
      <c r="K4674" s="69">
        <v>3.5</v>
      </c>
      <c r="L4674" s="68" t="s">
        <v>5494</v>
      </c>
      <c r="M4674" s="71">
        <v>3.2000000000000002E-3</v>
      </c>
      <c r="N4674" t="str">
        <f>_xll.IMDP("BND",D4674,$N$1,A4674)</f>
        <v>기타금융채</v>
      </c>
      <c r="O4674">
        <f t="shared" ref="O4674:O4737" si="73">M4674*G4674</f>
        <v>6.9007999999999995E-3</v>
      </c>
    </row>
    <row r="4675" spans="1:15" x14ac:dyDescent="0.3">
      <c r="A4675" s="73">
        <v>46311</v>
      </c>
      <c r="B4675" s="67" t="s">
        <v>2090</v>
      </c>
      <c r="C4675" s="68" t="s">
        <v>2608</v>
      </c>
      <c r="D4675" s="68" t="s">
        <v>9783</v>
      </c>
      <c r="E4675" s="67" t="s">
        <v>9784</v>
      </c>
      <c r="F4675" s="69">
        <v>4.4379999999999997</v>
      </c>
      <c r="G4675" s="70">
        <v>2.1513</v>
      </c>
      <c r="H4675" s="70">
        <v>5.2942</v>
      </c>
      <c r="I4675" s="73">
        <v>46079</v>
      </c>
      <c r="J4675" s="73">
        <v>47144</v>
      </c>
      <c r="K4675" s="69">
        <v>3.71</v>
      </c>
      <c r="L4675" s="68" t="s">
        <v>5494</v>
      </c>
      <c r="M4675" s="71">
        <v>2.3E-3</v>
      </c>
      <c r="N4675" t="str">
        <f>_xll.IMDP("BND",D4675,$N$1,A4675)</f>
        <v>기타금융채</v>
      </c>
      <c r="O4675">
        <f t="shared" si="73"/>
        <v>4.9479900000000002E-3</v>
      </c>
    </row>
    <row r="4676" spans="1:15" x14ac:dyDescent="0.3">
      <c r="A4676" s="73">
        <v>46311</v>
      </c>
      <c r="B4676" s="67" t="s">
        <v>2090</v>
      </c>
      <c r="C4676" s="68" t="s">
        <v>2608</v>
      </c>
      <c r="D4676" s="68" t="s">
        <v>9785</v>
      </c>
      <c r="E4676" s="67" t="s">
        <v>9786</v>
      </c>
      <c r="F4676" s="69">
        <v>4.2759999999999998</v>
      </c>
      <c r="G4676" s="70">
        <v>1.3816999999999999</v>
      </c>
      <c r="H4676" s="70">
        <v>2.2810999999999999</v>
      </c>
      <c r="I4676" s="73">
        <v>46105</v>
      </c>
      <c r="J4676" s="73">
        <v>46836</v>
      </c>
      <c r="K4676" s="69">
        <v>3.78</v>
      </c>
      <c r="L4676" s="68" t="s">
        <v>5494</v>
      </c>
      <c r="M4676" s="71">
        <v>3.2000000000000002E-3</v>
      </c>
      <c r="N4676" t="str">
        <f>_xll.IMDP("BND",D4676,$N$1,A4676)</f>
        <v>기타금융채</v>
      </c>
      <c r="O4676">
        <f t="shared" si="73"/>
        <v>4.4214399999999996E-3</v>
      </c>
    </row>
    <row r="4677" spans="1:15" x14ac:dyDescent="0.3">
      <c r="A4677" s="73">
        <v>46311</v>
      </c>
      <c r="B4677" s="67" t="s">
        <v>2090</v>
      </c>
      <c r="C4677" s="68" t="s">
        <v>2608</v>
      </c>
      <c r="D4677" s="68" t="s">
        <v>9787</v>
      </c>
      <c r="E4677" s="67" t="s">
        <v>9788</v>
      </c>
      <c r="F4677" s="69">
        <v>4.2809999999999997</v>
      </c>
      <c r="G4677" s="70">
        <v>1.4403999999999999</v>
      </c>
      <c r="H4677" s="70">
        <v>2.4805999999999999</v>
      </c>
      <c r="I4677" s="73">
        <v>46135</v>
      </c>
      <c r="J4677" s="73">
        <v>46864</v>
      </c>
      <c r="K4677" s="69">
        <v>3.83</v>
      </c>
      <c r="L4677" s="68" t="s">
        <v>5494</v>
      </c>
      <c r="M4677" s="71">
        <v>2.3E-3</v>
      </c>
      <c r="N4677" t="str">
        <f>_xll.IMDP("BND",D4677,$N$1,A4677)</f>
        <v>기타금융채</v>
      </c>
      <c r="O4677">
        <f t="shared" si="73"/>
        <v>3.3129199999999996E-3</v>
      </c>
    </row>
    <row r="4678" spans="1:15" x14ac:dyDescent="0.3">
      <c r="A4678" s="73">
        <v>46311</v>
      </c>
      <c r="B4678" s="67" t="s">
        <v>2090</v>
      </c>
      <c r="C4678" s="68" t="s">
        <v>2608</v>
      </c>
      <c r="D4678" s="68" t="s">
        <v>9789</v>
      </c>
      <c r="E4678" s="67" t="s">
        <v>9790</v>
      </c>
      <c r="F4678" s="69">
        <v>4.3550000000000004</v>
      </c>
      <c r="G4678" s="70">
        <v>1.6536999999999999</v>
      </c>
      <c r="H4678" s="70">
        <v>3.2061000000000002</v>
      </c>
      <c r="I4678" s="73">
        <v>45120</v>
      </c>
      <c r="J4678" s="73">
        <v>46947</v>
      </c>
      <c r="K4678" s="69">
        <v>4.9000000000000004</v>
      </c>
      <c r="L4678" s="68" t="s">
        <v>5494</v>
      </c>
      <c r="M4678" s="71">
        <v>4.1999999999999997E-3</v>
      </c>
      <c r="N4678" t="str">
        <f>_xll.IMDP("BND",D4678,$N$1,A4678)</f>
        <v>기타금융채</v>
      </c>
      <c r="O4678">
        <f t="shared" si="73"/>
        <v>6.9455399999999992E-3</v>
      </c>
    </row>
    <row r="4679" spans="1:15" x14ac:dyDescent="0.3">
      <c r="A4679" s="73">
        <v>46311</v>
      </c>
      <c r="B4679" s="67" t="s">
        <v>2090</v>
      </c>
      <c r="C4679" s="68" t="s">
        <v>2608</v>
      </c>
      <c r="D4679" s="68" t="s">
        <v>9791</v>
      </c>
      <c r="E4679" s="67" t="s">
        <v>9792</v>
      </c>
      <c r="F4679" s="69">
        <v>3.9940000000000002</v>
      </c>
      <c r="G4679" s="70">
        <v>0.54710000000000003</v>
      </c>
      <c r="H4679" s="70">
        <v>0.43759999999999999</v>
      </c>
      <c r="I4679" s="73">
        <v>45422</v>
      </c>
      <c r="J4679" s="73">
        <v>46517</v>
      </c>
      <c r="K4679" s="69">
        <v>3.93</v>
      </c>
      <c r="L4679" s="68" t="s">
        <v>5494</v>
      </c>
      <c r="M4679" s="71">
        <v>3.3E-3</v>
      </c>
      <c r="N4679" t="str">
        <f>_xll.IMDP("BND",D4679,$N$1,A4679)</f>
        <v>기타금융채</v>
      </c>
      <c r="O4679">
        <f t="shared" si="73"/>
        <v>1.80543E-3</v>
      </c>
    </row>
    <row r="4680" spans="1:15" x14ac:dyDescent="0.3">
      <c r="A4680" s="73">
        <v>46311</v>
      </c>
      <c r="B4680" s="67" t="s">
        <v>2090</v>
      </c>
      <c r="C4680" s="68" t="s">
        <v>2608</v>
      </c>
      <c r="D4680" s="68" t="s">
        <v>9793</v>
      </c>
      <c r="E4680" s="67" t="s">
        <v>9794</v>
      </c>
      <c r="F4680" s="69">
        <v>4.2240000000000002</v>
      </c>
      <c r="G4680" s="70">
        <v>0.97419999999999995</v>
      </c>
      <c r="H4680" s="70">
        <v>1.2051000000000001</v>
      </c>
      <c r="I4680" s="73">
        <v>45586</v>
      </c>
      <c r="J4680" s="73">
        <v>46681</v>
      </c>
      <c r="K4680" s="69">
        <v>3.38</v>
      </c>
      <c r="L4680" s="68" t="s">
        <v>5494</v>
      </c>
      <c r="M4680" s="71">
        <v>3.2000000000000002E-3</v>
      </c>
      <c r="N4680" t="str">
        <f>_xll.IMDP("BND",D4680,$N$1,A4680)</f>
        <v>기타금융채</v>
      </c>
      <c r="O4680">
        <f t="shared" si="73"/>
        <v>3.11744E-3</v>
      </c>
    </row>
    <row r="4681" spans="1:15" x14ac:dyDescent="0.3">
      <c r="A4681" s="73">
        <v>46311</v>
      </c>
      <c r="B4681" s="67" t="s">
        <v>2090</v>
      </c>
      <c r="C4681" s="68" t="s">
        <v>2608</v>
      </c>
      <c r="D4681" s="68" t="s">
        <v>9795</v>
      </c>
      <c r="E4681" s="67" t="s">
        <v>9796</v>
      </c>
      <c r="F4681" s="69">
        <v>4.3390000000000004</v>
      </c>
      <c r="G4681" s="70">
        <v>1.6342000000000001</v>
      </c>
      <c r="H4681" s="70">
        <v>3.1135999999999999</v>
      </c>
      <c r="I4681" s="73">
        <v>45835</v>
      </c>
      <c r="J4681" s="73">
        <v>46931</v>
      </c>
      <c r="K4681" s="69">
        <v>2.88</v>
      </c>
      <c r="L4681" s="68" t="s">
        <v>5494</v>
      </c>
      <c r="M4681" s="71">
        <v>3.2000000000000002E-3</v>
      </c>
      <c r="N4681" t="str">
        <f>_xll.IMDP("BND",D4681,$N$1,A4681)</f>
        <v>기타금융채</v>
      </c>
      <c r="O4681">
        <f t="shared" si="73"/>
        <v>5.2294400000000001E-3</v>
      </c>
    </row>
    <row r="4682" spans="1:15" x14ac:dyDescent="0.3">
      <c r="A4682" s="73">
        <v>46311</v>
      </c>
      <c r="B4682" s="67" t="s">
        <v>2090</v>
      </c>
      <c r="C4682" s="68" t="s">
        <v>2608</v>
      </c>
      <c r="D4682" s="68" t="s">
        <v>9797</v>
      </c>
      <c r="E4682" s="67" t="s">
        <v>9798</v>
      </c>
      <c r="F4682" s="69">
        <v>4.335</v>
      </c>
      <c r="G4682" s="70">
        <v>1.6175999999999999</v>
      </c>
      <c r="H4682" s="70">
        <v>3.0606</v>
      </c>
      <c r="I4682" s="73">
        <v>46014</v>
      </c>
      <c r="J4682" s="73">
        <v>46926</v>
      </c>
      <c r="K4682" s="69">
        <v>3.29</v>
      </c>
      <c r="L4682" s="68" t="s">
        <v>5494</v>
      </c>
      <c r="M4682" s="71">
        <v>2.7000000000000001E-3</v>
      </c>
      <c r="N4682" t="str">
        <f>_xll.IMDP("BND",D4682,$N$1,A4682)</f>
        <v>기타금융채</v>
      </c>
      <c r="O4682">
        <f t="shared" si="73"/>
        <v>4.3675199999999997E-3</v>
      </c>
    </row>
    <row r="4683" spans="1:15" x14ac:dyDescent="0.3">
      <c r="A4683" s="73">
        <v>46311</v>
      </c>
      <c r="B4683" s="67" t="s">
        <v>2090</v>
      </c>
      <c r="C4683" s="68" t="s">
        <v>2608</v>
      </c>
      <c r="D4683" s="68" t="s">
        <v>9799</v>
      </c>
      <c r="E4683" s="67" t="s">
        <v>9800</v>
      </c>
      <c r="F4683" s="69">
        <v>4.444</v>
      </c>
      <c r="G4683" s="70">
        <v>2.2200000000000002</v>
      </c>
      <c r="H4683" s="70">
        <v>5.6266999999999996</v>
      </c>
      <c r="I4683" s="73">
        <v>46079</v>
      </c>
      <c r="J4683" s="73">
        <v>47172</v>
      </c>
      <c r="K4683" s="69">
        <v>3.75</v>
      </c>
      <c r="L4683" s="68" t="s">
        <v>5494</v>
      </c>
      <c r="M4683" s="71">
        <v>4.5999999999999999E-3</v>
      </c>
      <c r="N4683" t="str">
        <f>_xll.IMDP("BND",D4683,$N$1,A4683)</f>
        <v>기타금융채</v>
      </c>
      <c r="O4683">
        <f t="shared" si="73"/>
        <v>1.0212000000000001E-2</v>
      </c>
    </row>
    <row r="4684" spans="1:15" x14ac:dyDescent="0.3">
      <c r="A4684" s="73">
        <v>46311</v>
      </c>
      <c r="B4684" s="67" t="s">
        <v>2090</v>
      </c>
      <c r="C4684" s="68" t="s">
        <v>2608</v>
      </c>
      <c r="D4684" s="68" t="s">
        <v>9801</v>
      </c>
      <c r="E4684" s="67" t="s">
        <v>9802</v>
      </c>
      <c r="F4684" s="69">
        <v>3.9340000000000002</v>
      </c>
      <c r="G4684" s="70">
        <v>0.47589999999999999</v>
      </c>
      <c r="H4684" s="70">
        <v>0.35110000000000002</v>
      </c>
      <c r="I4684" s="73">
        <v>45034</v>
      </c>
      <c r="J4684" s="73">
        <v>46493</v>
      </c>
      <c r="K4684" s="69">
        <v>4.34</v>
      </c>
      <c r="L4684" s="68" t="s">
        <v>5494</v>
      </c>
      <c r="M4684" s="71">
        <v>5.5999999999999999E-3</v>
      </c>
      <c r="N4684" t="str">
        <f>_xll.IMDP("BND",D4684,$N$1,A4684)</f>
        <v>기타금융채</v>
      </c>
      <c r="O4684">
        <f t="shared" si="73"/>
        <v>2.66504E-3</v>
      </c>
    </row>
    <row r="4685" spans="1:15" x14ac:dyDescent="0.3">
      <c r="A4685" s="73">
        <v>46311</v>
      </c>
      <c r="B4685" s="67" t="s">
        <v>2090</v>
      </c>
      <c r="C4685" s="68" t="s">
        <v>2608</v>
      </c>
      <c r="D4685" s="68" t="s">
        <v>9803</v>
      </c>
      <c r="E4685" s="67" t="s">
        <v>9804</v>
      </c>
      <c r="F4685" s="69">
        <v>3.6080000000000001</v>
      </c>
      <c r="G4685" s="70">
        <v>0.27179999999999999</v>
      </c>
      <c r="H4685" s="70">
        <v>0.14149999999999999</v>
      </c>
      <c r="I4685" s="73">
        <v>45440</v>
      </c>
      <c r="J4685" s="73">
        <v>46415</v>
      </c>
      <c r="K4685" s="69">
        <v>3.87</v>
      </c>
      <c r="L4685" s="68" t="s">
        <v>5494</v>
      </c>
      <c r="M4685" s="71">
        <v>2.3E-3</v>
      </c>
      <c r="N4685" t="str">
        <f>_xll.IMDP("BND",D4685,$N$1,A4685)</f>
        <v>기타금융채</v>
      </c>
      <c r="O4685">
        <f t="shared" si="73"/>
        <v>6.2513999999999994E-4</v>
      </c>
    </row>
    <row r="4686" spans="1:15" x14ac:dyDescent="0.3">
      <c r="A4686" s="73">
        <v>46311</v>
      </c>
      <c r="B4686" s="67" t="s">
        <v>2090</v>
      </c>
      <c r="C4686" s="68" t="s">
        <v>2608</v>
      </c>
      <c r="D4686" s="68" t="s">
        <v>9805</v>
      </c>
      <c r="E4686" s="67" t="s">
        <v>9806</v>
      </c>
      <c r="F4686" s="69">
        <v>4.0149999999999997</v>
      </c>
      <c r="G4686" s="70">
        <v>0.56340000000000001</v>
      </c>
      <c r="H4686" s="70">
        <v>0.46389999999999998</v>
      </c>
      <c r="I4686" s="73">
        <v>45674</v>
      </c>
      <c r="J4686" s="73">
        <v>46524</v>
      </c>
      <c r="K4686" s="69">
        <v>3.13</v>
      </c>
      <c r="L4686" s="68" t="s">
        <v>5494</v>
      </c>
      <c r="M4686" s="71">
        <v>2.3E-3</v>
      </c>
      <c r="N4686" t="str">
        <f>_xll.IMDP("BND",D4686,$N$1,A4686)</f>
        <v>기타금융채</v>
      </c>
      <c r="O4686">
        <f t="shared" si="73"/>
        <v>1.29582E-3</v>
      </c>
    </row>
    <row r="4687" spans="1:15" x14ac:dyDescent="0.3">
      <c r="A4687" s="73">
        <v>46311</v>
      </c>
      <c r="B4687" s="67" t="s">
        <v>2090</v>
      </c>
      <c r="C4687" s="68" t="s">
        <v>2608</v>
      </c>
      <c r="D4687" s="68" t="s">
        <v>9807</v>
      </c>
      <c r="E4687" s="67" t="s">
        <v>9808</v>
      </c>
      <c r="F4687" s="69">
        <v>4.4470000000000001</v>
      </c>
      <c r="G4687" s="70">
        <v>2.2907999999999999</v>
      </c>
      <c r="H4687" s="70">
        <v>5.9722</v>
      </c>
      <c r="I4687" s="73">
        <v>46105</v>
      </c>
      <c r="J4687" s="73">
        <v>47200</v>
      </c>
      <c r="K4687" s="69">
        <v>4.01</v>
      </c>
      <c r="L4687" s="68" t="s">
        <v>5494</v>
      </c>
      <c r="M4687" s="71">
        <v>3.7000000000000002E-3</v>
      </c>
      <c r="N4687" t="str">
        <f>_xll.IMDP("BND",D4687,$N$1,A4687)</f>
        <v>기타금융채</v>
      </c>
      <c r="O4687">
        <f t="shared" si="73"/>
        <v>8.4759599999999994E-3</v>
      </c>
    </row>
    <row r="4688" spans="1:15" x14ac:dyDescent="0.3">
      <c r="A4688" s="73">
        <v>46311</v>
      </c>
      <c r="B4688" s="67" t="s">
        <v>2090</v>
      </c>
      <c r="C4688" s="68" t="s">
        <v>2608</v>
      </c>
      <c r="D4688" s="68" t="s">
        <v>9809</v>
      </c>
      <c r="E4688" s="67" t="s">
        <v>9810</v>
      </c>
      <c r="F4688" s="69">
        <v>4.4480000000000004</v>
      </c>
      <c r="G4688" s="70">
        <v>2.3519000000000001</v>
      </c>
      <c r="H4688" s="70">
        <v>6.3251999999999997</v>
      </c>
      <c r="I4688" s="73">
        <v>46135</v>
      </c>
      <c r="J4688" s="73">
        <v>47231</v>
      </c>
      <c r="K4688" s="69">
        <v>3.99</v>
      </c>
      <c r="L4688" s="68" t="s">
        <v>5494</v>
      </c>
      <c r="M4688" s="71">
        <v>5.5999999999999999E-3</v>
      </c>
      <c r="N4688" t="str">
        <f>_xll.IMDP("BND",D4688,$N$1,A4688)</f>
        <v>기타금융채</v>
      </c>
      <c r="O4688">
        <f t="shared" si="73"/>
        <v>1.3170640000000001E-2</v>
      </c>
    </row>
    <row r="4689" spans="1:15" x14ac:dyDescent="0.3">
      <c r="A4689" s="73">
        <v>46311</v>
      </c>
      <c r="B4689" s="67" t="s">
        <v>2090</v>
      </c>
      <c r="C4689" s="68" t="s">
        <v>2608</v>
      </c>
      <c r="D4689" s="68" t="s">
        <v>9811</v>
      </c>
      <c r="E4689" s="67" t="s">
        <v>9812</v>
      </c>
      <c r="F4689" s="69">
        <v>3.8330000000000002</v>
      </c>
      <c r="G4689" s="70">
        <v>0.38879999999999998</v>
      </c>
      <c r="H4689" s="70">
        <v>0.248</v>
      </c>
      <c r="I4689" s="73">
        <v>45364</v>
      </c>
      <c r="J4689" s="73">
        <v>46458</v>
      </c>
      <c r="K4689" s="69">
        <v>4</v>
      </c>
      <c r="L4689" s="68" t="s">
        <v>5494</v>
      </c>
      <c r="M4689" s="71">
        <v>2.3E-3</v>
      </c>
      <c r="N4689" t="str">
        <f>_xll.IMDP("BND",D4689,$N$1,A4689)</f>
        <v>기타금융채</v>
      </c>
      <c r="O4689">
        <f t="shared" si="73"/>
        <v>8.9423999999999992E-4</v>
      </c>
    </row>
    <row r="4690" spans="1:15" x14ac:dyDescent="0.3">
      <c r="A4690" s="73">
        <v>46311</v>
      </c>
      <c r="B4690" s="67" t="s">
        <v>2090</v>
      </c>
      <c r="C4690" s="68" t="s">
        <v>2608</v>
      </c>
      <c r="D4690" s="68" t="s">
        <v>9813</v>
      </c>
      <c r="E4690" s="67" t="s">
        <v>9814</v>
      </c>
      <c r="F4690" s="69">
        <v>4.2830000000000004</v>
      </c>
      <c r="G4690" s="70">
        <v>1.4683999999999999</v>
      </c>
      <c r="H4690" s="70">
        <v>2.5573000000000001</v>
      </c>
      <c r="I4690" s="73">
        <v>45776</v>
      </c>
      <c r="J4690" s="73">
        <v>46870</v>
      </c>
      <c r="K4690" s="69">
        <v>2.84</v>
      </c>
      <c r="L4690" s="68" t="s">
        <v>5494</v>
      </c>
      <c r="M4690" s="71">
        <v>3.2000000000000002E-3</v>
      </c>
      <c r="N4690" t="str">
        <f>_xll.IMDP("BND",D4690,$N$1,A4690)</f>
        <v>기타금융채</v>
      </c>
      <c r="O4690">
        <f t="shared" si="73"/>
        <v>4.6988799999999999E-3</v>
      </c>
    </row>
    <row r="4691" spans="1:15" x14ac:dyDescent="0.3">
      <c r="A4691" s="73">
        <v>46311</v>
      </c>
      <c r="B4691" s="67" t="s">
        <v>2090</v>
      </c>
      <c r="C4691" s="68" t="s">
        <v>2608</v>
      </c>
      <c r="D4691" s="68" t="s">
        <v>9815</v>
      </c>
      <c r="E4691" s="67" t="s">
        <v>9816</v>
      </c>
      <c r="F4691" s="69">
        <v>4.4370000000000003</v>
      </c>
      <c r="G4691" s="70">
        <v>2.0731000000000002</v>
      </c>
      <c r="H4691" s="70">
        <v>4.9108000000000001</v>
      </c>
      <c r="I4691" s="73">
        <v>46014</v>
      </c>
      <c r="J4691" s="73">
        <v>47108</v>
      </c>
      <c r="K4691" s="69">
        <v>3.46</v>
      </c>
      <c r="L4691" s="68" t="s">
        <v>5494</v>
      </c>
      <c r="M4691" s="71">
        <v>2.3E-3</v>
      </c>
      <c r="N4691" t="str">
        <f>_xll.IMDP("BND",D4691,$N$1,A4691)</f>
        <v>기타금융채</v>
      </c>
      <c r="O4691">
        <f t="shared" si="73"/>
        <v>4.7681300000000006E-3</v>
      </c>
    </row>
    <row r="4692" spans="1:15" x14ac:dyDescent="0.3">
      <c r="A4692" s="73">
        <v>46311</v>
      </c>
      <c r="B4692" s="67" t="s">
        <v>2090</v>
      </c>
      <c r="C4692" s="68" t="s">
        <v>2608</v>
      </c>
      <c r="D4692" s="68" t="s">
        <v>9817</v>
      </c>
      <c r="E4692" s="67" t="s">
        <v>9818</v>
      </c>
      <c r="F4692" s="69">
        <v>4.1210000000000004</v>
      </c>
      <c r="G4692" s="70">
        <v>0.66910000000000003</v>
      </c>
      <c r="H4692" s="70">
        <v>0.61729999999999996</v>
      </c>
      <c r="I4692" s="73">
        <v>45440</v>
      </c>
      <c r="J4692" s="73">
        <v>46563</v>
      </c>
      <c r="K4692" s="69">
        <v>3.91</v>
      </c>
      <c r="L4692" s="68" t="s">
        <v>5494</v>
      </c>
      <c r="M4692" s="71">
        <v>3.7000000000000002E-3</v>
      </c>
      <c r="N4692" t="str">
        <f>_xll.IMDP("BND",D4692,$N$1,A4692)</f>
        <v>기타금융채</v>
      </c>
      <c r="O4692">
        <f t="shared" si="73"/>
        <v>2.4756700000000001E-3</v>
      </c>
    </row>
    <row r="4693" spans="1:15" x14ac:dyDescent="0.3">
      <c r="A4693" s="73">
        <v>46311</v>
      </c>
      <c r="B4693" s="67" t="s">
        <v>2090</v>
      </c>
      <c r="C4693" s="68" t="s">
        <v>2608</v>
      </c>
      <c r="D4693" s="68" t="s">
        <v>9819</v>
      </c>
      <c r="E4693" s="67" t="s">
        <v>9820</v>
      </c>
      <c r="F4693" s="69">
        <v>4.2320000000000002</v>
      </c>
      <c r="G4693" s="70">
        <v>1.0603</v>
      </c>
      <c r="H4693" s="70">
        <v>1.4015</v>
      </c>
      <c r="I4693" s="73">
        <v>45618</v>
      </c>
      <c r="J4693" s="73">
        <v>46713</v>
      </c>
      <c r="K4693" s="69">
        <v>3.38</v>
      </c>
      <c r="L4693" s="68" t="s">
        <v>5494</v>
      </c>
      <c r="M4693" s="71">
        <v>2.3E-3</v>
      </c>
      <c r="N4693" t="str">
        <f>_xll.IMDP("BND",D4693,$N$1,A4693)</f>
        <v>기타금융채</v>
      </c>
      <c r="O4693">
        <f t="shared" si="73"/>
        <v>2.4386899999999999E-3</v>
      </c>
    </row>
    <row r="4694" spans="1:15" x14ac:dyDescent="0.3">
      <c r="A4694" s="73">
        <v>46311</v>
      </c>
      <c r="B4694" s="67" t="s">
        <v>2090</v>
      </c>
      <c r="C4694" s="68" t="s">
        <v>2608</v>
      </c>
      <c r="D4694" s="68" t="s">
        <v>9821</v>
      </c>
      <c r="E4694" s="67" t="s">
        <v>9822</v>
      </c>
      <c r="F4694" s="69">
        <v>4.4370000000000003</v>
      </c>
      <c r="G4694" s="70">
        <v>2.0756000000000001</v>
      </c>
      <c r="H4694" s="70">
        <v>4.9222999999999999</v>
      </c>
      <c r="I4694" s="73">
        <v>46014</v>
      </c>
      <c r="J4694" s="73">
        <v>47109</v>
      </c>
      <c r="K4694" s="69">
        <v>3.46</v>
      </c>
      <c r="L4694" s="68" t="s">
        <v>5494</v>
      </c>
      <c r="M4694" s="71">
        <v>2.3E-3</v>
      </c>
      <c r="N4694" t="str">
        <f>_xll.IMDP("BND",D4694,$N$1,A4694)</f>
        <v>기타금융채</v>
      </c>
      <c r="O4694">
        <f t="shared" si="73"/>
        <v>4.7738800000000003E-3</v>
      </c>
    </row>
    <row r="4695" spans="1:15" x14ac:dyDescent="0.3">
      <c r="A4695" s="73">
        <v>46311</v>
      </c>
      <c r="B4695" s="67" t="s">
        <v>2090</v>
      </c>
      <c r="C4695" s="68" t="s">
        <v>2608</v>
      </c>
      <c r="D4695" s="68" t="s">
        <v>9823</v>
      </c>
      <c r="E4695" s="67" t="s">
        <v>9824</v>
      </c>
      <c r="F4695" s="69">
        <v>4.2359999999999998</v>
      </c>
      <c r="G4695" s="70">
        <v>1.0611999999999999</v>
      </c>
      <c r="H4695" s="70">
        <v>1.4177</v>
      </c>
      <c r="I4695" s="73">
        <v>44895</v>
      </c>
      <c r="J4695" s="73">
        <v>46721</v>
      </c>
      <c r="K4695" s="69">
        <v>7.05</v>
      </c>
      <c r="L4695" s="68" t="s">
        <v>5494</v>
      </c>
      <c r="M4695" s="71">
        <v>2.3999999999999998E-3</v>
      </c>
      <c r="N4695" t="str">
        <f>_xll.IMDP("BND",D4695,$N$1,A4695)</f>
        <v>기타금융채</v>
      </c>
      <c r="O4695">
        <f t="shared" si="73"/>
        <v>2.5468799999999996E-3</v>
      </c>
    </row>
    <row r="4696" spans="1:15" x14ac:dyDescent="0.3">
      <c r="A4696" s="73">
        <v>46311</v>
      </c>
      <c r="B4696" s="67" t="s">
        <v>2090</v>
      </c>
      <c r="C4696" s="68" t="s">
        <v>2608</v>
      </c>
      <c r="D4696" s="68" t="s">
        <v>9825</v>
      </c>
      <c r="E4696" s="67" t="s">
        <v>9826</v>
      </c>
      <c r="F4696" s="69">
        <v>4.1280000000000001</v>
      </c>
      <c r="G4696" s="70">
        <v>0.67689999999999995</v>
      </c>
      <c r="H4696" s="70">
        <v>0.63</v>
      </c>
      <c r="I4696" s="73">
        <v>45440</v>
      </c>
      <c r="J4696" s="73">
        <v>46566</v>
      </c>
      <c r="K4696" s="69">
        <v>3.91</v>
      </c>
      <c r="L4696" s="68" t="s">
        <v>5494</v>
      </c>
      <c r="M4696" s="71">
        <v>3.7000000000000002E-3</v>
      </c>
      <c r="N4696" t="str">
        <f>_xll.IMDP("BND",D4696,$N$1,A4696)</f>
        <v>기타금융채</v>
      </c>
      <c r="O4696">
        <f t="shared" si="73"/>
        <v>2.50453E-3</v>
      </c>
    </row>
    <row r="4697" spans="1:15" x14ac:dyDescent="0.3">
      <c r="A4697" s="73">
        <v>46311</v>
      </c>
      <c r="B4697" s="67" t="s">
        <v>2090</v>
      </c>
      <c r="C4697" s="68" t="s">
        <v>2608</v>
      </c>
      <c r="D4697" s="68" t="s">
        <v>9827</v>
      </c>
      <c r="E4697" s="67" t="s">
        <v>9828</v>
      </c>
      <c r="F4697" s="69">
        <v>3.7440000000000002</v>
      </c>
      <c r="G4697" s="70">
        <v>0.33639999999999998</v>
      </c>
      <c r="H4697" s="70">
        <v>0.19739999999999999</v>
      </c>
      <c r="I4697" s="73">
        <v>45495</v>
      </c>
      <c r="J4697" s="73">
        <v>46440</v>
      </c>
      <c r="K4697" s="69">
        <v>3.43</v>
      </c>
      <c r="L4697" s="68" t="s">
        <v>5494</v>
      </c>
      <c r="M4697" s="71">
        <v>3.3E-3</v>
      </c>
      <c r="N4697" t="str">
        <f>_xll.IMDP("BND",D4697,$N$1,A4697)</f>
        <v>기타금융채</v>
      </c>
      <c r="O4697">
        <f t="shared" si="73"/>
        <v>1.1101199999999998E-3</v>
      </c>
    </row>
    <row r="4698" spans="1:15" x14ac:dyDescent="0.3">
      <c r="A4698" s="73">
        <v>46311</v>
      </c>
      <c r="B4698" s="67" t="s">
        <v>2090</v>
      </c>
      <c r="C4698" s="68" t="s">
        <v>2608</v>
      </c>
      <c r="D4698" s="68" t="s">
        <v>9829</v>
      </c>
      <c r="E4698" s="67" t="s">
        <v>9830</v>
      </c>
      <c r="F4698" s="69">
        <v>4.0979999999999999</v>
      </c>
      <c r="G4698" s="70">
        <v>0.63529999999999998</v>
      </c>
      <c r="H4698" s="70">
        <v>0.56320000000000003</v>
      </c>
      <c r="I4698" s="73">
        <v>45639</v>
      </c>
      <c r="J4698" s="73">
        <v>46549</v>
      </c>
      <c r="K4698" s="69">
        <v>3.15</v>
      </c>
      <c r="L4698" s="68" t="s">
        <v>5494</v>
      </c>
      <c r="M4698" s="71">
        <v>2.3E-3</v>
      </c>
      <c r="N4698" t="str">
        <f>_xll.IMDP("BND",D4698,$N$1,A4698)</f>
        <v>기타금융채</v>
      </c>
      <c r="O4698">
        <f t="shared" si="73"/>
        <v>1.46119E-3</v>
      </c>
    </row>
    <row r="4699" spans="1:15" x14ac:dyDescent="0.3">
      <c r="A4699" s="73">
        <v>46311</v>
      </c>
      <c r="B4699" s="67" t="s">
        <v>2090</v>
      </c>
      <c r="C4699" s="68" t="s">
        <v>2608</v>
      </c>
      <c r="D4699" s="68" t="s">
        <v>9831</v>
      </c>
      <c r="E4699" s="67" t="s">
        <v>9832</v>
      </c>
      <c r="F4699" s="69">
        <v>3.7679999999999998</v>
      </c>
      <c r="G4699" s="70">
        <v>0.35210000000000002</v>
      </c>
      <c r="H4699" s="70">
        <v>0.2114</v>
      </c>
      <c r="I4699" s="73">
        <v>45565</v>
      </c>
      <c r="J4699" s="73">
        <v>46444</v>
      </c>
      <c r="K4699" s="69">
        <v>3.33</v>
      </c>
      <c r="L4699" s="68" t="s">
        <v>5494</v>
      </c>
      <c r="M4699" s="71">
        <v>2.3E-3</v>
      </c>
      <c r="N4699" t="str">
        <f>_xll.IMDP("BND",D4699,$N$1,A4699)</f>
        <v>기타금융채</v>
      </c>
      <c r="O4699">
        <f t="shared" si="73"/>
        <v>8.0982999999999999E-4</v>
      </c>
    </row>
    <row r="4700" spans="1:15" x14ac:dyDescent="0.3">
      <c r="A4700" s="73">
        <v>46311</v>
      </c>
      <c r="B4700" s="67" t="s">
        <v>2090</v>
      </c>
      <c r="C4700" s="68" t="s">
        <v>2608</v>
      </c>
      <c r="D4700" s="68" t="s">
        <v>9833</v>
      </c>
      <c r="E4700" s="67" t="s">
        <v>9834</v>
      </c>
      <c r="F4700" s="69">
        <v>3.875</v>
      </c>
      <c r="G4700" s="70">
        <v>0.4415</v>
      </c>
      <c r="H4700" s="70">
        <v>0.30470000000000003</v>
      </c>
      <c r="I4700" s="73">
        <v>45565</v>
      </c>
      <c r="J4700" s="73">
        <v>46476</v>
      </c>
      <c r="K4700" s="69">
        <v>3.33</v>
      </c>
      <c r="L4700" s="68" t="s">
        <v>5494</v>
      </c>
      <c r="M4700" s="71">
        <v>3.2000000000000002E-3</v>
      </c>
      <c r="N4700" t="str">
        <f>_xll.IMDP("BND",D4700,$N$1,A4700)</f>
        <v>기타금융채</v>
      </c>
      <c r="O4700">
        <f t="shared" si="73"/>
        <v>1.4128000000000001E-3</v>
      </c>
    </row>
    <row r="4701" spans="1:15" x14ac:dyDescent="0.3">
      <c r="A4701" s="73">
        <v>46311</v>
      </c>
      <c r="B4701" s="67" t="s">
        <v>2090</v>
      </c>
      <c r="C4701" s="68" t="s">
        <v>2608</v>
      </c>
      <c r="D4701" s="68" t="s">
        <v>9835</v>
      </c>
      <c r="E4701" s="67" t="s">
        <v>9836</v>
      </c>
      <c r="F4701" s="69">
        <v>4.2210000000000001</v>
      </c>
      <c r="G4701" s="70">
        <v>0.92569999999999997</v>
      </c>
      <c r="H4701" s="70">
        <v>1.0928</v>
      </c>
      <c r="I4701" s="73">
        <v>45565</v>
      </c>
      <c r="J4701" s="73">
        <v>46660</v>
      </c>
      <c r="K4701" s="69">
        <v>3.33</v>
      </c>
      <c r="L4701" s="68" t="s">
        <v>5494</v>
      </c>
      <c r="M4701" s="71">
        <v>3.7000000000000002E-3</v>
      </c>
      <c r="N4701" t="str">
        <f>_xll.IMDP("BND",D4701,$N$1,A4701)</f>
        <v>기타금융채</v>
      </c>
      <c r="O4701">
        <f t="shared" si="73"/>
        <v>3.42509E-3</v>
      </c>
    </row>
    <row r="4702" spans="1:15" x14ac:dyDescent="0.3">
      <c r="A4702" s="73">
        <v>46311</v>
      </c>
      <c r="B4702" s="67" t="s">
        <v>2090</v>
      </c>
      <c r="C4702" s="68" t="s">
        <v>2608</v>
      </c>
      <c r="D4702" s="68" t="s">
        <v>1121</v>
      </c>
      <c r="E4702" s="67" t="s">
        <v>1123</v>
      </c>
      <c r="F4702" s="69">
        <v>3.6070000000000002</v>
      </c>
      <c r="G4702" s="70">
        <v>0.26450000000000001</v>
      </c>
      <c r="H4702" s="70">
        <v>0.13600000000000001</v>
      </c>
      <c r="I4702" s="73">
        <v>45499</v>
      </c>
      <c r="J4702" s="73">
        <v>46413</v>
      </c>
      <c r="K4702" s="69">
        <v>3.43</v>
      </c>
      <c r="L4702" s="68" t="s">
        <v>5494</v>
      </c>
      <c r="M4702" s="71">
        <v>2.8E-3</v>
      </c>
      <c r="N4702" t="str">
        <f>_xll.IMDP("BND",D4702,$N$1,A4702)</f>
        <v>기타금융채</v>
      </c>
      <c r="O4702">
        <f t="shared" si="73"/>
        <v>7.406E-4</v>
      </c>
    </row>
    <row r="4703" spans="1:15" x14ac:dyDescent="0.3">
      <c r="A4703" s="73">
        <v>46311</v>
      </c>
      <c r="B4703" s="67" t="s">
        <v>2090</v>
      </c>
      <c r="C4703" s="68" t="s">
        <v>2608</v>
      </c>
      <c r="D4703" s="68" t="s">
        <v>9837</v>
      </c>
      <c r="E4703" s="67" t="s">
        <v>9838</v>
      </c>
      <c r="F4703" s="69">
        <v>4.2789999999999999</v>
      </c>
      <c r="G4703" s="70">
        <v>1.4016</v>
      </c>
      <c r="H4703" s="70">
        <v>2.3382999999999998</v>
      </c>
      <c r="I4703" s="73">
        <v>45565</v>
      </c>
      <c r="J4703" s="73">
        <v>46842</v>
      </c>
      <c r="K4703" s="69">
        <v>3.37</v>
      </c>
      <c r="L4703" s="68" t="s">
        <v>5494</v>
      </c>
      <c r="M4703" s="71">
        <v>2.3E-3</v>
      </c>
      <c r="N4703" t="str">
        <f>_xll.IMDP("BND",D4703,$N$1,A4703)</f>
        <v>기타금융채</v>
      </c>
      <c r="O4703">
        <f t="shared" si="73"/>
        <v>3.22368E-3</v>
      </c>
    </row>
    <row r="4704" spans="1:15" x14ac:dyDescent="0.3">
      <c r="A4704" s="73">
        <v>46311</v>
      </c>
      <c r="B4704" s="67" t="s">
        <v>2090</v>
      </c>
      <c r="C4704" s="68" t="s">
        <v>2608</v>
      </c>
      <c r="D4704" s="68" t="s">
        <v>9839</v>
      </c>
      <c r="E4704" s="67" t="s">
        <v>9840</v>
      </c>
      <c r="F4704" s="69">
        <v>4.242</v>
      </c>
      <c r="G4704" s="70">
        <v>1.1195999999999999</v>
      </c>
      <c r="H4704" s="70">
        <v>1.5446</v>
      </c>
      <c r="I4704" s="73">
        <v>45639</v>
      </c>
      <c r="J4704" s="73">
        <v>46734</v>
      </c>
      <c r="K4704" s="69">
        <v>3.16</v>
      </c>
      <c r="L4704" s="68" t="s">
        <v>5494</v>
      </c>
      <c r="M4704" s="71">
        <v>3.7000000000000002E-3</v>
      </c>
      <c r="N4704" t="str">
        <f>_xll.IMDP("BND",D4704,$N$1,A4704)</f>
        <v>기타금융채</v>
      </c>
      <c r="O4704">
        <f t="shared" si="73"/>
        <v>4.1425200000000002E-3</v>
      </c>
    </row>
    <row r="4705" spans="1:15" x14ac:dyDescent="0.3">
      <c r="A4705" s="73">
        <v>46311</v>
      </c>
      <c r="B4705" s="67" t="s">
        <v>2090</v>
      </c>
      <c r="C4705" s="68" t="s">
        <v>2608</v>
      </c>
      <c r="D4705" s="68" t="s">
        <v>9841</v>
      </c>
      <c r="E4705" s="67" t="s">
        <v>9842</v>
      </c>
      <c r="F4705" s="69">
        <v>4.2510000000000003</v>
      </c>
      <c r="G4705" s="70">
        <v>1.2231000000000001</v>
      </c>
      <c r="H4705" s="70">
        <v>1.8266</v>
      </c>
      <c r="I4705" s="73">
        <v>45499</v>
      </c>
      <c r="J4705" s="73">
        <v>46777</v>
      </c>
      <c r="K4705" s="69">
        <v>3.49</v>
      </c>
      <c r="L4705" s="68" t="s">
        <v>5494</v>
      </c>
      <c r="M4705" s="71">
        <v>2.3E-3</v>
      </c>
      <c r="N4705" t="str">
        <f>_xll.IMDP("BND",D4705,$N$1,A4705)</f>
        <v>기타금융채</v>
      </c>
      <c r="O4705">
        <f t="shared" si="73"/>
        <v>2.8131300000000001E-3</v>
      </c>
    </row>
    <row r="4706" spans="1:15" x14ac:dyDescent="0.3">
      <c r="A4706" s="73">
        <v>46311</v>
      </c>
      <c r="B4706" s="67" t="s">
        <v>2090</v>
      </c>
      <c r="C4706" s="68" t="s">
        <v>8258</v>
      </c>
      <c r="D4706" s="68" t="s">
        <v>9843</v>
      </c>
      <c r="E4706" s="67" t="s">
        <v>9844</v>
      </c>
      <c r="F4706" s="69">
        <v>4.2539999999999996</v>
      </c>
      <c r="G4706" s="70">
        <v>0.51880000000000004</v>
      </c>
      <c r="H4706" s="70">
        <v>0.39979999999999999</v>
      </c>
      <c r="I4706" s="73">
        <v>45777</v>
      </c>
      <c r="J4706" s="73">
        <v>46507</v>
      </c>
      <c r="K4706" s="69">
        <v>2.97</v>
      </c>
      <c r="L4706" s="68" t="s">
        <v>5494</v>
      </c>
      <c r="M4706" s="71">
        <v>4.1999999999999997E-3</v>
      </c>
      <c r="N4706" t="str">
        <f>_xll.IMDP("BND",D4706,$N$1,A4706)</f>
        <v>회사채(일반)</v>
      </c>
      <c r="O4706">
        <f t="shared" si="73"/>
        <v>2.1789600000000002E-3</v>
      </c>
    </row>
    <row r="4707" spans="1:15" x14ac:dyDescent="0.3">
      <c r="A4707" s="73">
        <v>46311</v>
      </c>
      <c r="B4707" s="67" t="s">
        <v>2090</v>
      </c>
      <c r="C4707" s="68" t="s">
        <v>8258</v>
      </c>
      <c r="D4707" s="68" t="s">
        <v>1240</v>
      </c>
      <c r="E4707" s="67" t="s">
        <v>1241</v>
      </c>
      <c r="F4707" s="69">
        <v>4.4000000000000004</v>
      </c>
      <c r="G4707" s="70">
        <v>0.89390000000000003</v>
      </c>
      <c r="H4707" s="70">
        <v>1.0259</v>
      </c>
      <c r="I4707" s="73">
        <v>45919</v>
      </c>
      <c r="J4707" s="73">
        <v>46647</v>
      </c>
      <c r="K4707" s="69">
        <v>2.82</v>
      </c>
      <c r="L4707" s="68" t="s">
        <v>5494</v>
      </c>
      <c r="M4707" s="71">
        <v>2.8E-3</v>
      </c>
      <c r="N4707" t="str">
        <f>_xll.IMDP("BND",D4707,$N$1,A4707)</f>
        <v>회사채(일반)</v>
      </c>
      <c r="O4707">
        <f t="shared" si="73"/>
        <v>2.5029200000000001E-3</v>
      </c>
    </row>
    <row r="4708" spans="1:15" x14ac:dyDescent="0.3">
      <c r="A4708" s="73">
        <v>46311</v>
      </c>
      <c r="B4708" s="67" t="s">
        <v>2090</v>
      </c>
      <c r="C4708" s="68" t="s">
        <v>8258</v>
      </c>
      <c r="D4708" s="68" t="s">
        <v>9845</v>
      </c>
      <c r="E4708" s="67" t="s">
        <v>9846</v>
      </c>
      <c r="F4708" s="69">
        <v>4.407</v>
      </c>
      <c r="G4708" s="70">
        <v>1.2226999999999999</v>
      </c>
      <c r="H4708" s="70">
        <v>1.8249</v>
      </c>
      <c r="I4708" s="73">
        <v>46052</v>
      </c>
      <c r="J4708" s="73">
        <v>46777</v>
      </c>
      <c r="K4708" s="69">
        <v>3.52</v>
      </c>
      <c r="L4708" s="68" t="s">
        <v>5494</v>
      </c>
      <c r="M4708" s="71">
        <v>5.1000000000000004E-3</v>
      </c>
      <c r="N4708" t="str">
        <f>_xll.IMDP("BND",D4708,$N$1,A4708)</f>
        <v>회사채(일반)</v>
      </c>
      <c r="O4708">
        <f t="shared" si="73"/>
        <v>6.2357699999999999E-3</v>
      </c>
    </row>
    <row r="4709" spans="1:15" x14ac:dyDescent="0.3">
      <c r="A4709" s="73">
        <v>46311</v>
      </c>
      <c r="B4709" s="67" t="s">
        <v>2090</v>
      </c>
      <c r="C4709" s="68" t="s">
        <v>8258</v>
      </c>
      <c r="D4709" s="68" t="s">
        <v>502</v>
      </c>
      <c r="E4709" s="67" t="s">
        <v>504</v>
      </c>
      <c r="F4709" s="69">
        <v>4.49</v>
      </c>
      <c r="G4709" s="70">
        <v>1.5671999999999999</v>
      </c>
      <c r="H4709" s="70">
        <v>2.9015</v>
      </c>
      <c r="I4709" s="73">
        <v>46183</v>
      </c>
      <c r="J4709" s="73">
        <v>46913</v>
      </c>
      <c r="K4709" s="69">
        <v>4.51</v>
      </c>
      <c r="L4709" s="68" t="s">
        <v>5494</v>
      </c>
      <c r="M4709" s="71">
        <v>5.1000000000000004E-3</v>
      </c>
      <c r="N4709" t="str">
        <f>_xll.IMDP("BND",D4709,$N$1,A4709)</f>
        <v>회사채(일반)</v>
      </c>
      <c r="O4709">
        <f t="shared" si="73"/>
        <v>7.99272E-3</v>
      </c>
    </row>
    <row r="4710" spans="1:15" x14ac:dyDescent="0.3">
      <c r="A4710" s="73">
        <v>46311</v>
      </c>
      <c r="B4710" s="67" t="s">
        <v>2090</v>
      </c>
      <c r="C4710" s="68" t="s">
        <v>8258</v>
      </c>
      <c r="D4710" s="68" t="s">
        <v>9847</v>
      </c>
      <c r="E4710" s="67" t="s">
        <v>9848</v>
      </c>
      <c r="F4710" s="69">
        <v>4.6660000000000004</v>
      </c>
      <c r="G4710" s="70">
        <v>3.6913999999999998</v>
      </c>
      <c r="H4710" s="70">
        <v>14.9991</v>
      </c>
      <c r="I4710" s="73">
        <v>44097</v>
      </c>
      <c r="J4710" s="73">
        <v>47749</v>
      </c>
      <c r="K4710" s="69">
        <v>2.5499999999999998</v>
      </c>
      <c r="L4710" s="68" t="s">
        <v>5494</v>
      </c>
      <c r="M4710" s="71">
        <v>2.5999999999999999E-3</v>
      </c>
      <c r="N4710" t="str">
        <f>_xll.IMDP("BND",D4710,$N$1,A4710)</f>
        <v>회사채(일반)</v>
      </c>
      <c r="O4710">
        <f t="shared" si="73"/>
        <v>9.5976399999999993E-3</v>
      </c>
    </row>
    <row r="4711" spans="1:15" x14ac:dyDescent="0.3">
      <c r="A4711" s="73">
        <v>46311</v>
      </c>
      <c r="B4711" s="67" t="s">
        <v>2090</v>
      </c>
      <c r="C4711" s="68" t="s">
        <v>8258</v>
      </c>
      <c r="D4711" s="68" t="s">
        <v>9849</v>
      </c>
      <c r="E4711" s="67" t="s">
        <v>9850</v>
      </c>
      <c r="F4711" s="69">
        <v>3.8069999999999999</v>
      </c>
      <c r="G4711" s="70">
        <v>0.2424</v>
      </c>
      <c r="H4711" s="70">
        <v>0.1207</v>
      </c>
      <c r="I4711" s="73">
        <v>45309</v>
      </c>
      <c r="J4711" s="73">
        <v>46405</v>
      </c>
      <c r="K4711" s="69">
        <v>4.2699999999999996</v>
      </c>
      <c r="L4711" s="68" t="s">
        <v>5494</v>
      </c>
      <c r="M4711" s="71">
        <v>8.6999999999999994E-3</v>
      </c>
      <c r="N4711" t="str">
        <f>_xll.IMDP("BND",D4711,$N$1,A4711)</f>
        <v>회사채(일반)</v>
      </c>
      <c r="O4711">
        <f t="shared" si="73"/>
        <v>2.10888E-3</v>
      </c>
    </row>
    <row r="4712" spans="1:15" x14ac:dyDescent="0.3">
      <c r="A4712" s="73">
        <v>46311</v>
      </c>
      <c r="B4712" s="67" t="s">
        <v>2090</v>
      </c>
      <c r="C4712" s="68" t="s">
        <v>8258</v>
      </c>
      <c r="D4712" s="68" t="s">
        <v>9851</v>
      </c>
      <c r="E4712" s="67" t="s">
        <v>9852</v>
      </c>
      <c r="F4712" s="69">
        <v>4.2320000000000002</v>
      </c>
      <c r="G4712" s="70">
        <v>0.48420000000000002</v>
      </c>
      <c r="H4712" s="70">
        <v>0.35489999999999999</v>
      </c>
      <c r="I4712" s="73">
        <v>45398</v>
      </c>
      <c r="J4712" s="73">
        <v>46493</v>
      </c>
      <c r="K4712" s="69">
        <v>4</v>
      </c>
      <c r="L4712" s="68" t="s">
        <v>5494</v>
      </c>
      <c r="M4712" s="71">
        <v>1.54E-2</v>
      </c>
      <c r="N4712" t="str">
        <f>_xll.IMDP("BND",D4712,$N$1,A4712)</f>
        <v>회사채(일반)</v>
      </c>
      <c r="O4712">
        <f t="shared" si="73"/>
        <v>7.4566800000000003E-3</v>
      </c>
    </row>
    <row r="4713" spans="1:15" x14ac:dyDescent="0.3">
      <c r="A4713" s="73">
        <v>46311</v>
      </c>
      <c r="B4713" s="67" t="s">
        <v>2090</v>
      </c>
      <c r="C4713" s="68" t="s">
        <v>8258</v>
      </c>
      <c r="D4713" s="68" t="s">
        <v>9853</v>
      </c>
      <c r="E4713" s="67" t="s">
        <v>9854</v>
      </c>
      <c r="F4713" s="69">
        <v>4.4480000000000004</v>
      </c>
      <c r="G4713" s="70">
        <v>1.4681</v>
      </c>
      <c r="H4713" s="70">
        <v>2.5583999999999998</v>
      </c>
      <c r="I4713" s="73">
        <v>45777</v>
      </c>
      <c r="J4713" s="73">
        <v>46871</v>
      </c>
      <c r="K4713" s="69">
        <v>3.04</v>
      </c>
      <c r="L4713" s="68" t="s">
        <v>5494</v>
      </c>
      <c r="M4713" s="71">
        <v>7.3000000000000001E-3</v>
      </c>
      <c r="N4713" t="str">
        <f>_xll.IMDP("BND",D4713,$N$1,A4713)</f>
        <v>회사채(일반)</v>
      </c>
      <c r="O4713">
        <f t="shared" si="73"/>
        <v>1.071713E-2</v>
      </c>
    </row>
    <row r="4714" spans="1:15" x14ac:dyDescent="0.3">
      <c r="A4714" s="73">
        <v>46311</v>
      </c>
      <c r="B4714" s="67" t="s">
        <v>2090</v>
      </c>
      <c r="C4714" s="68" t="s">
        <v>8258</v>
      </c>
      <c r="D4714" s="68" t="s">
        <v>9855</v>
      </c>
      <c r="E4714" s="67" t="s">
        <v>9856</v>
      </c>
      <c r="F4714" s="69">
        <v>4.5629999999999997</v>
      </c>
      <c r="G4714" s="70">
        <v>1.8449</v>
      </c>
      <c r="H4714" s="70">
        <v>3.9205999999999999</v>
      </c>
      <c r="I4714" s="73">
        <v>45919</v>
      </c>
      <c r="J4714" s="73">
        <v>47015</v>
      </c>
      <c r="K4714" s="69">
        <v>2.96</v>
      </c>
      <c r="L4714" s="68" t="s">
        <v>5494</v>
      </c>
      <c r="M4714" s="71">
        <v>1.0800000000000001E-2</v>
      </c>
      <c r="N4714" t="str">
        <f>_xll.IMDP("BND",D4714,$N$1,A4714)</f>
        <v>회사채(일반)</v>
      </c>
      <c r="O4714">
        <f t="shared" si="73"/>
        <v>1.9924920000000002E-2</v>
      </c>
    </row>
    <row r="4715" spans="1:15" x14ac:dyDescent="0.3">
      <c r="A4715" s="73">
        <v>46311</v>
      </c>
      <c r="B4715" s="67" t="s">
        <v>2090</v>
      </c>
      <c r="C4715" s="68" t="s">
        <v>8258</v>
      </c>
      <c r="D4715" s="68" t="s">
        <v>9857</v>
      </c>
      <c r="E4715" s="67" t="s">
        <v>9858</v>
      </c>
      <c r="F4715" s="69">
        <v>4.6040000000000001</v>
      </c>
      <c r="G4715" s="70">
        <v>2.1520999999999999</v>
      </c>
      <c r="H4715" s="70">
        <v>5.3137999999999996</v>
      </c>
      <c r="I4715" s="73">
        <v>46052</v>
      </c>
      <c r="J4715" s="73">
        <v>47148</v>
      </c>
      <c r="K4715" s="69">
        <v>3.74</v>
      </c>
      <c r="L4715" s="68" t="s">
        <v>5494</v>
      </c>
      <c r="M4715" s="71">
        <v>6.4000000000000003E-3</v>
      </c>
      <c r="N4715" t="str">
        <f>_xll.IMDP("BND",D4715,$N$1,A4715)</f>
        <v>회사채(일반)</v>
      </c>
      <c r="O4715">
        <f t="shared" si="73"/>
        <v>1.377344E-2</v>
      </c>
    </row>
    <row r="4716" spans="1:15" x14ac:dyDescent="0.3">
      <c r="A4716" s="73">
        <v>46311</v>
      </c>
      <c r="B4716" s="67" t="s">
        <v>2090</v>
      </c>
      <c r="C4716" s="68" t="s">
        <v>8258</v>
      </c>
      <c r="D4716" s="68" t="s">
        <v>9859</v>
      </c>
      <c r="E4716" s="67" t="s">
        <v>9860</v>
      </c>
      <c r="F4716" s="69">
        <v>4.6289999999999996</v>
      </c>
      <c r="G4716" s="70">
        <v>2.4592000000000001</v>
      </c>
      <c r="H4716" s="70">
        <v>6.8948</v>
      </c>
      <c r="I4716" s="73">
        <v>46183</v>
      </c>
      <c r="J4716" s="73">
        <v>47277</v>
      </c>
      <c r="K4716" s="69">
        <v>4.63</v>
      </c>
      <c r="L4716" s="68" t="s">
        <v>5494</v>
      </c>
      <c r="M4716" s="71">
        <v>7.0000000000000001E-3</v>
      </c>
      <c r="N4716" t="str">
        <f>_xll.IMDP("BND",D4716,$N$1,A4716)</f>
        <v>회사채(일반)</v>
      </c>
      <c r="O4716">
        <f t="shared" si="73"/>
        <v>1.7214400000000001E-2</v>
      </c>
    </row>
    <row r="4717" spans="1:15" x14ac:dyDescent="0.3">
      <c r="A4717" s="73">
        <v>46311</v>
      </c>
      <c r="B4717" s="67" t="s">
        <v>2090</v>
      </c>
      <c r="C4717" s="68" t="s">
        <v>8258</v>
      </c>
      <c r="D4717" s="68" t="s">
        <v>9861</v>
      </c>
      <c r="E4717" s="67" t="s">
        <v>9862</v>
      </c>
      <c r="F4717" s="69">
        <v>4.4790000000000001</v>
      </c>
      <c r="G4717" s="70">
        <v>1.5518000000000001</v>
      </c>
      <c r="H4717" s="70">
        <v>2.8376999999999999</v>
      </c>
      <c r="I4717" s="73">
        <v>43250</v>
      </c>
      <c r="J4717" s="73">
        <v>46903</v>
      </c>
      <c r="K4717" s="69">
        <v>3.47</v>
      </c>
      <c r="L4717" s="68" t="s">
        <v>5494</v>
      </c>
      <c r="M4717" s="71">
        <v>4.5999999999999999E-3</v>
      </c>
      <c r="N4717" t="str">
        <f>_xll.IMDP("BND",D4717,$N$1,A4717)</f>
        <v>회사채(일반)</v>
      </c>
      <c r="O4717">
        <f t="shared" si="73"/>
        <v>7.1382800000000003E-3</v>
      </c>
    </row>
    <row r="4718" spans="1:15" x14ac:dyDescent="0.3">
      <c r="A4718" s="73">
        <v>46311</v>
      </c>
      <c r="B4718" s="67" t="s">
        <v>2090</v>
      </c>
      <c r="C4718" s="68" t="s">
        <v>8258</v>
      </c>
      <c r="D4718" s="68" t="s">
        <v>422</v>
      </c>
      <c r="E4718" s="67" t="s">
        <v>424</v>
      </c>
      <c r="F4718" s="69">
        <v>4.6020000000000003</v>
      </c>
      <c r="G4718" s="70">
        <v>2.1779000000000002</v>
      </c>
      <c r="H4718" s="70">
        <v>5.3959000000000001</v>
      </c>
      <c r="I4718" s="73">
        <v>43495</v>
      </c>
      <c r="J4718" s="73">
        <v>47148</v>
      </c>
      <c r="K4718" s="69">
        <v>2.73</v>
      </c>
      <c r="L4718" s="68" t="s">
        <v>5494</v>
      </c>
      <c r="M4718" s="71">
        <v>6.3E-3</v>
      </c>
      <c r="N4718" t="str">
        <f>_xll.IMDP("BND",D4718,$N$1,A4718)</f>
        <v>회사채(일반)</v>
      </c>
      <c r="O4718">
        <f t="shared" si="73"/>
        <v>1.3720770000000002E-2</v>
      </c>
    </row>
    <row r="4719" spans="1:15" x14ac:dyDescent="0.3">
      <c r="A4719" s="73">
        <v>46311</v>
      </c>
      <c r="B4719" s="67" t="s">
        <v>2090</v>
      </c>
      <c r="C4719" s="68" t="s">
        <v>8258</v>
      </c>
      <c r="D4719" s="68" t="s">
        <v>9863</v>
      </c>
      <c r="E4719" s="67" t="s">
        <v>9864</v>
      </c>
      <c r="F4719" s="69">
        <v>4.6479999999999997</v>
      </c>
      <c r="G4719" s="70">
        <v>2.7528000000000001</v>
      </c>
      <c r="H4719" s="70">
        <v>8.3977000000000004</v>
      </c>
      <c r="I4719" s="73">
        <v>43706</v>
      </c>
      <c r="J4719" s="73">
        <v>47359</v>
      </c>
      <c r="K4719" s="69">
        <v>1.8</v>
      </c>
      <c r="L4719" s="68" t="s">
        <v>5494</v>
      </c>
      <c r="M4719" s="71">
        <v>4.7000000000000002E-3</v>
      </c>
      <c r="N4719" t="str">
        <f>_xll.IMDP("BND",D4719,$N$1,A4719)</f>
        <v>회사채(일반)</v>
      </c>
      <c r="O4719">
        <f t="shared" si="73"/>
        <v>1.2938160000000001E-2</v>
      </c>
    </row>
    <row r="4720" spans="1:15" x14ac:dyDescent="0.3">
      <c r="A4720" s="73">
        <v>46311</v>
      </c>
      <c r="B4720" s="67" t="s">
        <v>2090</v>
      </c>
      <c r="C4720" s="68" t="s">
        <v>8258</v>
      </c>
      <c r="D4720" s="68" t="s">
        <v>9865</v>
      </c>
      <c r="E4720" s="67" t="s">
        <v>9866</v>
      </c>
      <c r="F4720" s="69">
        <v>4.6150000000000002</v>
      </c>
      <c r="G4720" s="70">
        <v>2.3502999999999998</v>
      </c>
      <c r="H4720" s="70">
        <v>6.2706999999999997</v>
      </c>
      <c r="I4720" s="73">
        <v>45398</v>
      </c>
      <c r="J4720" s="73">
        <v>47224</v>
      </c>
      <c r="K4720" s="69">
        <v>4.2</v>
      </c>
      <c r="L4720" s="68" t="s">
        <v>5494</v>
      </c>
      <c r="M4720" s="71">
        <v>2.3E-3</v>
      </c>
      <c r="N4720" t="str">
        <f>_xll.IMDP("BND",D4720,$N$1,A4720)</f>
        <v>회사채(일반)</v>
      </c>
      <c r="O4720">
        <f t="shared" si="73"/>
        <v>5.4056899999999995E-3</v>
      </c>
    </row>
    <row r="4721" spans="1:15" x14ac:dyDescent="0.3">
      <c r="A4721" s="73">
        <v>46311</v>
      </c>
      <c r="B4721" s="67" t="s">
        <v>2090</v>
      </c>
      <c r="C4721" s="68" t="s">
        <v>2608</v>
      </c>
      <c r="D4721" s="68" t="s">
        <v>9867</v>
      </c>
      <c r="E4721" s="67" t="s">
        <v>9868</v>
      </c>
      <c r="F4721" s="69">
        <v>3.9929999999999999</v>
      </c>
      <c r="G4721" s="70">
        <v>0.53979999999999995</v>
      </c>
      <c r="H4721" s="70">
        <v>0.42759999999999998</v>
      </c>
      <c r="I4721" s="73">
        <v>45603</v>
      </c>
      <c r="J4721" s="73">
        <v>46514</v>
      </c>
      <c r="K4721" s="69">
        <v>3.45</v>
      </c>
      <c r="L4721" s="68" t="s">
        <v>5494</v>
      </c>
      <c r="M4721" s="71">
        <v>2.8E-3</v>
      </c>
      <c r="N4721" t="str">
        <f>_xll.IMDP("BND",D4721,$N$1,A4721)</f>
        <v>기타금융채</v>
      </c>
      <c r="O4721">
        <f t="shared" si="73"/>
        <v>1.5114399999999997E-3</v>
      </c>
    </row>
    <row r="4722" spans="1:15" x14ac:dyDescent="0.3">
      <c r="A4722" s="73">
        <v>46311</v>
      </c>
      <c r="B4722" s="67" t="s">
        <v>2090</v>
      </c>
      <c r="C4722" s="68" t="s">
        <v>2608</v>
      </c>
      <c r="D4722" s="68" t="s">
        <v>9869</v>
      </c>
      <c r="E4722" s="67" t="s">
        <v>9870</v>
      </c>
      <c r="F4722" s="69">
        <v>4.181</v>
      </c>
      <c r="G4722" s="70">
        <v>0.78180000000000005</v>
      </c>
      <c r="H4722" s="70">
        <v>0.80910000000000004</v>
      </c>
      <c r="I4722" s="73">
        <v>45722</v>
      </c>
      <c r="J4722" s="73">
        <v>46605</v>
      </c>
      <c r="K4722" s="69">
        <v>2.91</v>
      </c>
      <c r="L4722" s="68" t="s">
        <v>5494</v>
      </c>
      <c r="M4722" s="71">
        <v>2.3E-3</v>
      </c>
      <c r="N4722" t="str">
        <f>_xll.IMDP("BND",D4722,$N$1,A4722)</f>
        <v>기타금융채</v>
      </c>
      <c r="O4722">
        <f t="shared" si="73"/>
        <v>1.7981400000000002E-3</v>
      </c>
    </row>
    <row r="4723" spans="1:15" x14ac:dyDescent="0.3">
      <c r="A4723" s="73">
        <v>46311</v>
      </c>
      <c r="B4723" s="67" t="s">
        <v>2090</v>
      </c>
      <c r="C4723" s="68" t="s">
        <v>2608</v>
      </c>
      <c r="D4723" s="68" t="s">
        <v>9871</v>
      </c>
      <c r="E4723" s="67" t="s">
        <v>9872</v>
      </c>
      <c r="F4723" s="69">
        <v>4.08</v>
      </c>
      <c r="G4723" s="70">
        <v>0.62870000000000004</v>
      </c>
      <c r="H4723" s="70">
        <v>0.55279999999999996</v>
      </c>
      <c r="I4723" s="73">
        <v>45817</v>
      </c>
      <c r="J4723" s="73">
        <v>46547</v>
      </c>
      <c r="K4723" s="69">
        <v>2.69</v>
      </c>
      <c r="L4723" s="68" t="s">
        <v>5494</v>
      </c>
      <c r="M4723" s="71">
        <v>2.8E-3</v>
      </c>
      <c r="N4723" t="str">
        <f>_xll.IMDP("BND",D4723,$N$1,A4723)</f>
        <v>기타금융채</v>
      </c>
      <c r="O4723">
        <f t="shared" si="73"/>
        <v>1.7603600000000001E-3</v>
      </c>
    </row>
    <row r="4724" spans="1:15" x14ac:dyDescent="0.3">
      <c r="A4724" s="73">
        <v>46311</v>
      </c>
      <c r="B4724" s="67" t="s">
        <v>2090</v>
      </c>
      <c r="C4724" s="68" t="s">
        <v>2608</v>
      </c>
      <c r="D4724" s="68" t="s">
        <v>9873</v>
      </c>
      <c r="E4724" s="67" t="s">
        <v>9874</v>
      </c>
      <c r="F4724" s="69">
        <v>4.2519999999999998</v>
      </c>
      <c r="G4724" s="70">
        <v>1.1896</v>
      </c>
      <c r="H4724" s="70">
        <v>1.7218</v>
      </c>
      <c r="I4724" s="73">
        <v>45846</v>
      </c>
      <c r="J4724" s="73">
        <v>46759</v>
      </c>
      <c r="K4724" s="69">
        <v>2.76</v>
      </c>
      <c r="L4724" s="68" t="s">
        <v>5494</v>
      </c>
      <c r="M4724" s="71">
        <v>2.3E-3</v>
      </c>
      <c r="N4724" t="str">
        <f>_xll.IMDP("BND",D4724,$N$1,A4724)</f>
        <v>기타금융채</v>
      </c>
      <c r="O4724">
        <f t="shared" si="73"/>
        <v>2.7360800000000001E-3</v>
      </c>
    </row>
    <row r="4725" spans="1:15" x14ac:dyDescent="0.3">
      <c r="A4725" s="73">
        <v>46311</v>
      </c>
      <c r="B4725" s="67" t="s">
        <v>2090</v>
      </c>
      <c r="C4725" s="68" t="s">
        <v>2608</v>
      </c>
      <c r="D4725" s="68" t="s">
        <v>9875</v>
      </c>
      <c r="E4725" s="67" t="s">
        <v>9876</v>
      </c>
      <c r="F4725" s="69">
        <v>4.431</v>
      </c>
      <c r="G4725" s="70">
        <v>1.8865000000000001</v>
      </c>
      <c r="H4725" s="70">
        <v>4.1002000000000001</v>
      </c>
      <c r="I4725" s="73">
        <v>45877</v>
      </c>
      <c r="J4725" s="73">
        <v>47032</v>
      </c>
      <c r="K4725" s="69">
        <v>2.83</v>
      </c>
      <c r="L4725" s="68" t="s">
        <v>5494</v>
      </c>
      <c r="M4725" s="71">
        <v>5.0000000000000001E-3</v>
      </c>
      <c r="N4725" t="str">
        <f>_xll.IMDP("BND",D4725,$N$1,A4725)</f>
        <v>기타금융채</v>
      </c>
      <c r="O4725">
        <f t="shared" si="73"/>
        <v>9.4324999999999999E-3</v>
      </c>
    </row>
    <row r="4726" spans="1:15" x14ac:dyDescent="0.3">
      <c r="A4726" s="73">
        <v>46311</v>
      </c>
      <c r="B4726" s="67" t="s">
        <v>2090</v>
      </c>
      <c r="C4726" s="68" t="s">
        <v>2608</v>
      </c>
      <c r="D4726" s="68" t="s">
        <v>9877</v>
      </c>
      <c r="E4726" s="67" t="s">
        <v>9878</v>
      </c>
      <c r="F4726" s="69">
        <v>4.1520000000000001</v>
      </c>
      <c r="G4726" s="70">
        <v>0.70330000000000004</v>
      </c>
      <c r="H4726" s="70">
        <v>0.67400000000000004</v>
      </c>
      <c r="I4726" s="73">
        <v>46150</v>
      </c>
      <c r="J4726" s="73">
        <v>46576</v>
      </c>
      <c r="K4726" s="69">
        <v>3.52</v>
      </c>
      <c r="L4726" s="68" t="s">
        <v>5494</v>
      </c>
      <c r="M4726" s="71">
        <v>2.3E-3</v>
      </c>
      <c r="N4726" t="str">
        <f>_xll.IMDP("BND",D4726,$N$1,A4726)</f>
        <v>기타금융채</v>
      </c>
      <c r="O4726">
        <f t="shared" si="73"/>
        <v>1.6175900000000001E-3</v>
      </c>
    </row>
    <row r="4727" spans="1:15" x14ac:dyDescent="0.3">
      <c r="A4727" s="73">
        <v>46311</v>
      </c>
      <c r="B4727" s="67" t="s">
        <v>2090</v>
      </c>
      <c r="C4727" s="68" t="s">
        <v>2608</v>
      </c>
      <c r="D4727" s="68" t="s">
        <v>14191</v>
      </c>
      <c r="E4727" s="67" t="s">
        <v>14192</v>
      </c>
      <c r="F4727" s="69">
        <v>4.2359999999999998</v>
      </c>
      <c r="G4727" s="70">
        <v>1.1056999999999999</v>
      </c>
      <c r="H4727" s="70">
        <v>1.5107999999999999</v>
      </c>
      <c r="I4727" s="73">
        <v>46212</v>
      </c>
      <c r="J4727" s="73">
        <v>46730</v>
      </c>
      <c r="K4727" s="69">
        <v>4.24</v>
      </c>
      <c r="L4727" s="68" t="s">
        <v>5494</v>
      </c>
      <c r="M4727" s="71">
        <v>2.3E-3</v>
      </c>
      <c r="N4727" t="str">
        <f>_xll.IMDP("BND",D4727,$N$1,A4727)</f>
        <v>기타금융채</v>
      </c>
      <c r="O4727">
        <f t="shared" si="73"/>
        <v>2.5431099999999999E-3</v>
      </c>
    </row>
    <row r="4728" spans="1:15" x14ac:dyDescent="0.3">
      <c r="A4728" s="73">
        <v>46311</v>
      </c>
      <c r="B4728" s="67" t="s">
        <v>2090</v>
      </c>
      <c r="C4728" s="68" t="s">
        <v>2608</v>
      </c>
      <c r="D4728" s="68" t="s">
        <v>15038</v>
      </c>
      <c r="E4728" s="67" t="s">
        <v>15039</v>
      </c>
      <c r="F4728" s="69">
        <v>4.4530000000000003</v>
      </c>
      <c r="G4728" s="70">
        <v>2.2046999999999999</v>
      </c>
      <c r="H4728" s="70">
        <v>5.5758999999999999</v>
      </c>
      <c r="I4728" s="73">
        <v>46259</v>
      </c>
      <c r="J4728" s="73">
        <v>47172</v>
      </c>
      <c r="K4728" s="69">
        <v>4.37</v>
      </c>
      <c r="L4728" s="68" t="s">
        <v>5494</v>
      </c>
      <c r="M4728" s="71">
        <v>3.3E-3</v>
      </c>
      <c r="N4728" t="str">
        <f>_xll.IMDP("BND",D4728,$N$1,A4728)</f>
        <v>기타금융채</v>
      </c>
      <c r="O4728">
        <f t="shared" si="73"/>
        <v>7.2755099999999998E-3</v>
      </c>
    </row>
    <row r="4729" spans="1:15" x14ac:dyDescent="0.3">
      <c r="A4729" s="73">
        <v>46311</v>
      </c>
      <c r="B4729" s="67" t="s">
        <v>2090</v>
      </c>
      <c r="C4729" s="68" t="s">
        <v>2608</v>
      </c>
      <c r="D4729" s="68" t="s">
        <v>15451</v>
      </c>
      <c r="E4729" s="67" t="s">
        <v>15452</v>
      </c>
      <c r="F4729" s="69">
        <v>4.2720000000000002</v>
      </c>
      <c r="G4729" s="70">
        <v>1.3396999999999999</v>
      </c>
      <c r="H4729" s="70">
        <v>2.1589999999999998</v>
      </c>
      <c r="I4729" s="73">
        <v>46276</v>
      </c>
      <c r="J4729" s="73">
        <v>46822</v>
      </c>
      <c r="K4729" s="69">
        <v>4.1900000000000004</v>
      </c>
      <c r="L4729" s="68" t="s">
        <v>5494</v>
      </c>
      <c r="M4729" s="71">
        <v>2.3E-3</v>
      </c>
      <c r="N4729" t="str">
        <f>_xll.IMDP("BND",D4729,$N$1,A4729)</f>
        <v>기타금융채</v>
      </c>
      <c r="O4729">
        <f t="shared" si="73"/>
        <v>3.0813099999999999E-3</v>
      </c>
    </row>
    <row r="4730" spans="1:15" x14ac:dyDescent="0.3">
      <c r="A4730" s="73">
        <v>46311</v>
      </c>
      <c r="B4730" s="67" t="s">
        <v>2090</v>
      </c>
      <c r="C4730" s="68" t="s">
        <v>2608</v>
      </c>
      <c r="D4730" s="68" t="s">
        <v>15957</v>
      </c>
      <c r="E4730" s="67" t="s">
        <v>15958</v>
      </c>
      <c r="F4730" s="69">
        <v>4.2210000000000001</v>
      </c>
      <c r="G4730" s="70">
        <v>0.93889999999999996</v>
      </c>
      <c r="H4730" s="70">
        <v>1.1226</v>
      </c>
      <c r="I4730" s="73">
        <v>46301</v>
      </c>
      <c r="J4730" s="73">
        <v>46666</v>
      </c>
      <c r="K4730" s="69">
        <v>4.3099999999999996</v>
      </c>
      <c r="L4730" s="68" t="s">
        <v>5494</v>
      </c>
      <c r="M4730" s="71">
        <v>2.3E-3</v>
      </c>
      <c r="N4730" t="str">
        <f>_xll.IMDP("BND",D4730,$N$1,A4730)</f>
        <v>기타금융채</v>
      </c>
      <c r="O4730">
        <f t="shared" si="73"/>
        <v>2.1594699999999997E-3</v>
      </c>
    </row>
    <row r="4731" spans="1:15" x14ac:dyDescent="0.3">
      <c r="A4731" s="73">
        <v>46311</v>
      </c>
      <c r="B4731" s="67" t="s">
        <v>2090</v>
      </c>
      <c r="C4731" s="68" t="s">
        <v>2608</v>
      </c>
      <c r="D4731" s="68" t="s">
        <v>9879</v>
      </c>
      <c r="E4731" s="67" t="s">
        <v>9880</v>
      </c>
      <c r="F4731" s="69">
        <v>3.7909999999999999</v>
      </c>
      <c r="G4731" s="70">
        <v>0.36980000000000002</v>
      </c>
      <c r="H4731" s="70">
        <v>0.22889999999999999</v>
      </c>
      <c r="I4731" s="73">
        <v>45358</v>
      </c>
      <c r="J4731" s="73">
        <v>46451</v>
      </c>
      <c r="K4731" s="69">
        <v>4.04</v>
      </c>
      <c r="L4731" s="68" t="s">
        <v>5494</v>
      </c>
      <c r="M4731" s="71">
        <v>2.8E-3</v>
      </c>
      <c r="N4731" t="str">
        <f>_xll.IMDP("BND",D4731,$N$1,A4731)</f>
        <v>기타금융채</v>
      </c>
      <c r="O4731">
        <f t="shared" si="73"/>
        <v>1.0354400000000001E-3</v>
      </c>
    </row>
    <row r="4732" spans="1:15" x14ac:dyDescent="0.3">
      <c r="A4732" s="73">
        <v>46311</v>
      </c>
      <c r="B4732" s="67" t="s">
        <v>2090</v>
      </c>
      <c r="C4732" s="68" t="s">
        <v>2608</v>
      </c>
      <c r="D4732" s="68" t="s">
        <v>1370</v>
      </c>
      <c r="E4732" s="67" t="s">
        <v>1372</v>
      </c>
      <c r="F4732" s="69">
        <v>4.218</v>
      </c>
      <c r="G4732" s="70">
        <v>1.0163</v>
      </c>
      <c r="H4732" s="70">
        <v>1.2992999999999999</v>
      </c>
      <c r="I4732" s="73">
        <v>45603</v>
      </c>
      <c r="J4732" s="73">
        <v>46696</v>
      </c>
      <c r="K4732" s="69">
        <v>3.46</v>
      </c>
      <c r="L4732" s="68" t="s">
        <v>5494</v>
      </c>
      <c r="M4732" s="71">
        <v>4.5999999999999999E-3</v>
      </c>
      <c r="N4732" t="str">
        <f>_xll.IMDP("BND",D4732,$N$1,A4732)</f>
        <v>기타금융채</v>
      </c>
      <c r="O4732">
        <f t="shared" si="73"/>
        <v>4.6749799999999996E-3</v>
      </c>
    </row>
    <row r="4733" spans="1:15" x14ac:dyDescent="0.3">
      <c r="A4733" s="73">
        <v>46311</v>
      </c>
      <c r="B4733" s="67" t="s">
        <v>2090</v>
      </c>
      <c r="C4733" s="68" t="s">
        <v>2608</v>
      </c>
      <c r="D4733" s="68" t="s">
        <v>9881</v>
      </c>
      <c r="E4733" s="67" t="s">
        <v>9882</v>
      </c>
      <c r="F4733" s="69">
        <v>3.91</v>
      </c>
      <c r="G4733" s="70">
        <v>0.46629999999999999</v>
      </c>
      <c r="H4733" s="70">
        <v>0.33339999999999997</v>
      </c>
      <c r="I4733" s="73">
        <v>45666</v>
      </c>
      <c r="J4733" s="73">
        <v>46486</v>
      </c>
      <c r="K4733" s="69">
        <v>3.12</v>
      </c>
      <c r="L4733" s="68" t="s">
        <v>5494</v>
      </c>
      <c r="M4733" s="71">
        <v>2.3E-3</v>
      </c>
      <c r="N4733" t="str">
        <f>_xll.IMDP("BND",D4733,$N$1,A4733)</f>
        <v>기타금융채</v>
      </c>
      <c r="O4733">
        <f t="shared" si="73"/>
        <v>1.0724899999999999E-3</v>
      </c>
    </row>
    <row r="4734" spans="1:15" x14ac:dyDescent="0.3">
      <c r="A4734" s="73">
        <v>46311</v>
      </c>
      <c r="B4734" s="67" t="s">
        <v>2090</v>
      </c>
      <c r="C4734" s="68" t="s">
        <v>2608</v>
      </c>
      <c r="D4734" s="68" t="s">
        <v>9883</v>
      </c>
      <c r="E4734" s="67" t="s">
        <v>9884</v>
      </c>
      <c r="F4734" s="69">
        <v>4.2709999999999999</v>
      </c>
      <c r="G4734" s="70">
        <v>1.3313999999999999</v>
      </c>
      <c r="H4734" s="70">
        <v>2.1257000000000001</v>
      </c>
      <c r="I4734" s="73">
        <v>45722</v>
      </c>
      <c r="J4734" s="73">
        <v>46815</v>
      </c>
      <c r="K4734" s="69">
        <v>2.97</v>
      </c>
      <c r="L4734" s="68" t="s">
        <v>5494</v>
      </c>
      <c r="M4734" s="71">
        <v>3.7000000000000002E-3</v>
      </c>
      <c r="N4734" t="str">
        <f>_xll.IMDP("BND",D4734,$N$1,A4734)</f>
        <v>기타금융채</v>
      </c>
      <c r="O4734">
        <f t="shared" si="73"/>
        <v>4.9261799999999996E-3</v>
      </c>
    </row>
    <row r="4735" spans="1:15" x14ac:dyDescent="0.3">
      <c r="A4735" s="73">
        <v>46311</v>
      </c>
      <c r="B4735" s="67" t="s">
        <v>2090</v>
      </c>
      <c r="C4735" s="68" t="s">
        <v>2608</v>
      </c>
      <c r="D4735" s="68" t="s">
        <v>9885</v>
      </c>
      <c r="E4735" s="67" t="s">
        <v>9886</v>
      </c>
      <c r="F4735" s="69">
        <v>4.2519999999999998</v>
      </c>
      <c r="G4735" s="70">
        <v>1.1889000000000001</v>
      </c>
      <c r="H4735" s="70">
        <v>1.7203999999999999</v>
      </c>
      <c r="I4735" s="73">
        <v>45755</v>
      </c>
      <c r="J4735" s="73">
        <v>46759</v>
      </c>
      <c r="K4735" s="69">
        <v>2.88</v>
      </c>
      <c r="L4735" s="68" t="s">
        <v>5494</v>
      </c>
      <c r="M4735" s="71">
        <v>2.3E-3</v>
      </c>
      <c r="N4735" t="str">
        <f>_xll.IMDP("BND",D4735,$N$1,A4735)</f>
        <v>기타금융채</v>
      </c>
      <c r="O4735">
        <f t="shared" si="73"/>
        <v>2.7344700000000001E-3</v>
      </c>
    </row>
    <row r="4736" spans="1:15" x14ac:dyDescent="0.3">
      <c r="A4736" s="73">
        <v>46311</v>
      </c>
      <c r="B4736" s="67" t="s">
        <v>2090</v>
      </c>
      <c r="C4736" s="68" t="s">
        <v>2608</v>
      </c>
      <c r="D4736" s="68" t="s">
        <v>9887</v>
      </c>
      <c r="E4736" s="67" t="s">
        <v>9888</v>
      </c>
      <c r="F4736" s="69">
        <v>4.2370000000000001</v>
      </c>
      <c r="G4736" s="70">
        <v>1.1112</v>
      </c>
      <c r="H4736" s="70">
        <v>1.522</v>
      </c>
      <c r="I4736" s="73">
        <v>45817</v>
      </c>
      <c r="J4736" s="73">
        <v>46730</v>
      </c>
      <c r="K4736" s="69">
        <v>2.75</v>
      </c>
      <c r="L4736" s="68" t="s">
        <v>5494</v>
      </c>
      <c r="M4736" s="71">
        <v>2.3E-3</v>
      </c>
      <c r="N4736" t="str">
        <f>_xll.IMDP("BND",D4736,$N$1,A4736)</f>
        <v>기타금융채</v>
      </c>
      <c r="O4736">
        <f t="shared" si="73"/>
        <v>2.5557599999999998E-3</v>
      </c>
    </row>
    <row r="4737" spans="1:15" x14ac:dyDescent="0.3">
      <c r="A4737" s="73">
        <v>46311</v>
      </c>
      <c r="B4737" s="67" t="s">
        <v>2090</v>
      </c>
      <c r="C4737" s="68" t="s">
        <v>2608</v>
      </c>
      <c r="D4737" s="68" t="s">
        <v>9889</v>
      </c>
      <c r="E4737" s="67" t="s">
        <v>9890</v>
      </c>
      <c r="F4737" s="69">
        <v>4.3600000000000003</v>
      </c>
      <c r="G4737" s="70">
        <v>1.6613</v>
      </c>
      <c r="H4737" s="70">
        <v>3.2090000000000001</v>
      </c>
      <c r="I4737" s="73">
        <v>45846</v>
      </c>
      <c r="J4737" s="73">
        <v>46941</v>
      </c>
      <c r="K4737" s="69">
        <v>2.86</v>
      </c>
      <c r="L4737" s="68" t="s">
        <v>5494</v>
      </c>
      <c r="M4737" s="71">
        <v>2.7000000000000001E-3</v>
      </c>
      <c r="N4737" t="str">
        <f>_xll.IMDP("BND",D4737,$N$1,A4737)</f>
        <v>기타금융채</v>
      </c>
      <c r="O4737">
        <f t="shared" si="73"/>
        <v>4.4855099999999998E-3</v>
      </c>
    </row>
    <row r="4738" spans="1:15" x14ac:dyDescent="0.3">
      <c r="A4738" s="73">
        <v>46311</v>
      </c>
      <c r="B4738" s="67" t="s">
        <v>2090</v>
      </c>
      <c r="C4738" s="68" t="s">
        <v>2608</v>
      </c>
      <c r="D4738" s="68" t="s">
        <v>9891</v>
      </c>
      <c r="E4738" s="67" t="s">
        <v>9892</v>
      </c>
      <c r="F4738" s="69">
        <v>4.2779999999999996</v>
      </c>
      <c r="G4738" s="70">
        <v>1.3861000000000001</v>
      </c>
      <c r="H4738" s="70">
        <v>2.2858999999999998</v>
      </c>
      <c r="I4738" s="73">
        <v>45922</v>
      </c>
      <c r="J4738" s="73">
        <v>46834</v>
      </c>
      <c r="K4738" s="69">
        <v>2.66</v>
      </c>
      <c r="L4738" s="68" t="s">
        <v>5494</v>
      </c>
      <c r="M4738" s="71">
        <v>2.3E-3</v>
      </c>
      <c r="N4738" t="str">
        <f>_xll.IMDP("BND",D4738,$N$1,A4738)</f>
        <v>기타금융채</v>
      </c>
      <c r="O4738">
        <f t="shared" ref="O4738:O4801" si="74">M4738*G4738</f>
        <v>3.1880300000000001E-3</v>
      </c>
    </row>
    <row r="4739" spans="1:15" x14ac:dyDescent="0.3">
      <c r="A4739" s="73">
        <v>46311</v>
      </c>
      <c r="B4739" s="67" t="s">
        <v>2090</v>
      </c>
      <c r="C4739" s="68" t="s">
        <v>2608</v>
      </c>
      <c r="D4739" s="68" t="s">
        <v>9893</v>
      </c>
      <c r="E4739" s="67" t="s">
        <v>9894</v>
      </c>
      <c r="F4739" s="69">
        <v>4.4409999999999998</v>
      </c>
      <c r="G4739" s="70">
        <v>1.9200999999999999</v>
      </c>
      <c r="H4739" s="70">
        <v>4.2458999999999998</v>
      </c>
      <c r="I4739" s="73">
        <v>45951</v>
      </c>
      <c r="J4739" s="73">
        <v>47046</v>
      </c>
      <c r="K4739" s="69">
        <v>2.82</v>
      </c>
      <c r="L4739" s="68" t="s">
        <v>5494</v>
      </c>
      <c r="M4739" s="71">
        <v>3.2000000000000002E-3</v>
      </c>
      <c r="N4739" t="str">
        <f>_xll.IMDP("BND",D4739,$N$1,A4739)</f>
        <v>기타금융채</v>
      </c>
      <c r="O4739">
        <f t="shared" si="74"/>
        <v>6.14432E-3</v>
      </c>
    </row>
    <row r="4740" spans="1:15" x14ac:dyDescent="0.3">
      <c r="A4740" s="73">
        <v>46311</v>
      </c>
      <c r="B4740" s="67" t="s">
        <v>2090</v>
      </c>
      <c r="C4740" s="68" t="s">
        <v>2608</v>
      </c>
      <c r="D4740" s="68" t="s">
        <v>9895</v>
      </c>
      <c r="E4740" s="67" t="s">
        <v>9896</v>
      </c>
      <c r="F4740" s="69">
        <v>4.4470000000000001</v>
      </c>
      <c r="G4740" s="70">
        <v>2.1252</v>
      </c>
      <c r="H4740" s="70">
        <v>5.1398999999999999</v>
      </c>
      <c r="I4740" s="73">
        <v>46031</v>
      </c>
      <c r="J4740" s="73">
        <v>47127</v>
      </c>
      <c r="K4740" s="69">
        <v>3.33</v>
      </c>
      <c r="L4740" s="68" t="s">
        <v>5494</v>
      </c>
      <c r="M4740" s="71">
        <v>4.4999999999999997E-3</v>
      </c>
      <c r="N4740" t="str">
        <f>_xll.IMDP("BND",D4740,$N$1,A4740)</f>
        <v>기타금융채</v>
      </c>
      <c r="O4740">
        <f t="shared" si="74"/>
        <v>9.5633999999999997E-3</v>
      </c>
    </row>
    <row r="4741" spans="1:15" x14ac:dyDescent="0.3">
      <c r="A4741" s="73">
        <v>46311</v>
      </c>
      <c r="B4741" s="67" t="s">
        <v>2090</v>
      </c>
      <c r="C4741" s="68" t="s">
        <v>2608</v>
      </c>
      <c r="D4741" s="68" t="s">
        <v>9897</v>
      </c>
      <c r="E4741" s="67" t="s">
        <v>9898</v>
      </c>
      <c r="F4741" s="69">
        <v>4.2969999999999997</v>
      </c>
      <c r="G4741" s="70">
        <v>1.4865999999999999</v>
      </c>
      <c r="H4741" s="70">
        <v>2.6303000000000001</v>
      </c>
      <c r="I4741" s="73">
        <v>46150</v>
      </c>
      <c r="J4741" s="73">
        <v>46881</v>
      </c>
      <c r="K4741" s="69">
        <v>4.04</v>
      </c>
      <c r="L4741" s="68" t="s">
        <v>5494</v>
      </c>
      <c r="M4741" s="71">
        <v>2.3E-3</v>
      </c>
      <c r="N4741" t="str">
        <f>_xll.IMDP("BND",D4741,$N$1,A4741)</f>
        <v>기타금융채</v>
      </c>
      <c r="O4741">
        <f t="shared" si="74"/>
        <v>3.41918E-3</v>
      </c>
    </row>
    <row r="4742" spans="1:15" x14ac:dyDescent="0.3">
      <c r="A4742" s="73">
        <v>46311</v>
      </c>
      <c r="B4742" s="67" t="s">
        <v>2090</v>
      </c>
      <c r="C4742" s="68" t="s">
        <v>2608</v>
      </c>
      <c r="D4742" s="68" t="s">
        <v>15040</v>
      </c>
      <c r="E4742" s="67" t="s">
        <v>15041</v>
      </c>
      <c r="F4742" s="69">
        <v>4.4749999999999996</v>
      </c>
      <c r="G4742" s="70">
        <v>2.6448999999999998</v>
      </c>
      <c r="H4742" s="70">
        <v>7.9516</v>
      </c>
      <c r="I4742" s="73">
        <v>46259</v>
      </c>
      <c r="J4742" s="73">
        <v>47354</v>
      </c>
      <c r="K4742" s="69">
        <v>4.46</v>
      </c>
      <c r="L4742" s="68" t="s">
        <v>5494</v>
      </c>
      <c r="M4742" s="71">
        <v>4.7000000000000002E-3</v>
      </c>
      <c r="N4742" t="str">
        <f>_xll.IMDP("BND",D4742,$N$1,A4742)</f>
        <v>기타금융채</v>
      </c>
      <c r="O4742">
        <f t="shared" si="74"/>
        <v>1.2431029999999999E-2</v>
      </c>
    </row>
    <row r="4743" spans="1:15" x14ac:dyDescent="0.3">
      <c r="A4743" s="73">
        <v>46311</v>
      </c>
      <c r="B4743" s="67" t="s">
        <v>2090</v>
      </c>
      <c r="C4743" s="68" t="s">
        <v>2608</v>
      </c>
      <c r="D4743" s="68" t="s">
        <v>9899</v>
      </c>
      <c r="E4743" s="67" t="s">
        <v>9900</v>
      </c>
      <c r="F4743" s="69">
        <v>4.4530000000000003</v>
      </c>
      <c r="G4743" s="70">
        <v>2.2437</v>
      </c>
      <c r="H4743" s="70">
        <v>5.7568999999999999</v>
      </c>
      <c r="I4743" s="73">
        <v>45358</v>
      </c>
      <c r="J4743" s="73">
        <v>47184</v>
      </c>
      <c r="K4743" s="69">
        <v>4.2699999999999996</v>
      </c>
      <c r="L4743" s="68" t="s">
        <v>5494</v>
      </c>
      <c r="M4743" s="71">
        <v>2.3E-3</v>
      </c>
      <c r="N4743" t="str">
        <f>_xll.IMDP("BND",D4743,$N$1,A4743)</f>
        <v>기타금융채</v>
      </c>
      <c r="O4743">
        <f t="shared" si="74"/>
        <v>5.1605100000000001E-3</v>
      </c>
    </row>
    <row r="4744" spans="1:15" x14ac:dyDescent="0.3">
      <c r="A4744" s="73">
        <v>46311</v>
      </c>
      <c r="B4744" s="67" t="s">
        <v>2090</v>
      </c>
      <c r="C4744" s="68" t="s">
        <v>2608</v>
      </c>
      <c r="D4744" s="68" t="s">
        <v>9901</v>
      </c>
      <c r="E4744" s="67" t="s">
        <v>9902</v>
      </c>
      <c r="F4744" s="69">
        <v>3.915</v>
      </c>
      <c r="G4744" s="70">
        <v>0.4587</v>
      </c>
      <c r="H4744" s="70">
        <v>0.32579999999999998</v>
      </c>
      <c r="I4744" s="73">
        <v>45422</v>
      </c>
      <c r="J4744" s="73">
        <v>46486</v>
      </c>
      <c r="K4744" s="69">
        <v>3.93</v>
      </c>
      <c r="L4744" s="68" t="s">
        <v>5494</v>
      </c>
      <c r="M4744" s="71">
        <v>2.3E-3</v>
      </c>
      <c r="N4744" t="str">
        <f>_xll.IMDP("BND",D4744,$N$1,A4744)</f>
        <v>기타금융채</v>
      </c>
      <c r="O4744">
        <f t="shared" si="74"/>
        <v>1.0550099999999999E-3</v>
      </c>
    </row>
    <row r="4745" spans="1:15" x14ac:dyDescent="0.3">
      <c r="A4745" s="73">
        <v>46311</v>
      </c>
      <c r="B4745" s="67" t="s">
        <v>2090</v>
      </c>
      <c r="C4745" s="68" t="s">
        <v>2608</v>
      </c>
      <c r="D4745" s="68" t="s">
        <v>9903</v>
      </c>
      <c r="E4745" s="67" t="s">
        <v>9904</v>
      </c>
      <c r="F4745" s="69">
        <v>4.1950000000000003</v>
      </c>
      <c r="G4745" s="70">
        <v>0.83640000000000003</v>
      </c>
      <c r="H4745" s="70">
        <v>0.91359999999999997</v>
      </c>
      <c r="I4745" s="73">
        <v>45532</v>
      </c>
      <c r="J4745" s="73">
        <v>46626</v>
      </c>
      <c r="K4745" s="69">
        <v>3.48</v>
      </c>
      <c r="L4745" s="68" t="s">
        <v>5494</v>
      </c>
      <c r="M4745" s="71">
        <v>3.7000000000000002E-3</v>
      </c>
      <c r="N4745" t="str">
        <f>_xll.IMDP("BND",D4745,$N$1,A4745)</f>
        <v>기타금융채</v>
      </c>
      <c r="O4745">
        <f t="shared" si="74"/>
        <v>3.0946800000000003E-3</v>
      </c>
    </row>
    <row r="4746" spans="1:15" x14ac:dyDescent="0.3">
      <c r="A4746" s="73">
        <v>46311</v>
      </c>
      <c r="B4746" s="67" t="s">
        <v>2090</v>
      </c>
      <c r="C4746" s="68" t="s">
        <v>2608</v>
      </c>
      <c r="D4746" s="68" t="s">
        <v>1354</v>
      </c>
      <c r="E4746" s="67" t="s">
        <v>1356</v>
      </c>
      <c r="F4746" s="69">
        <v>4.2220000000000004</v>
      </c>
      <c r="G4746" s="70">
        <v>0.96020000000000005</v>
      </c>
      <c r="H4746" s="70">
        <v>1.1842999999999999</v>
      </c>
      <c r="I4746" s="73">
        <v>45582</v>
      </c>
      <c r="J4746" s="73">
        <v>46675</v>
      </c>
      <c r="K4746" s="69">
        <v>3.4</v>
      </c>
      <c r="L4746" s="68" t="s">
        <v>5494</v>
      </c>
      <c r="M4746" s="71">
        <v>3.7000000000000002E-3</v>
      </c>
      <c r="N4746" t="str">
        <f>_xll.IMDP("BND",D4746,$N$1,A4746)</f>
        <v>기타금융채</v>
      </c>
      <c r="O4746">
        <f t="shared" si="74"/>
        <v>3.5527400000000004E-3</v>
      </c>
    </row>
    <row r="4747" spans="1:15" x14ac:dyDescent="0.3">
      <c r="A4747" s="73">
        <v>46311</v>
      </c>
      <c r="B4747" s="67" t="s">
        <v>2090</v>
      </c>
      <c r="C4747" s="68" t="s">
        <v>2608</v>
      </c>
      <c r="D4747" s="68" t="s">
        <v>9905</v>
      </c>
      <c r="E4747" s="67" t="s">
        <v>9906</v>
      </c>
      <c r="F4747" s="69">
        <v>4.1529999999999996</v>
      </c>
      <c r="G4747" s="70">
        <v>0.70720000000000005</v>
      </c>
      <c r="H4747" s="70">
        <v>0.67859999999999998</v>
      </c>
      <c r="I4747" s="73">
        <v>45635</v>
      </c>
      <c r="J4747" s="73">
        <v>46577</v>
      </c>
      <c r="K4747" s="69">
        <v>3.13</v>
      </c>
      <c r="L4747" s="68" t="s">
        <v>5494</v>
      </c>
      <c r="M4747" s="71">
        <v>4.1999999999999997E-3</v>
      </c>
      <c r="N4747" t="str">
        <f>_xll.IMDP("BND",D4747,$N$1,A4747)</f>
        <v>기타금융채</v>
      </c>
      <c r="O4747">
        <f t="shared" si="74"/>
        <v>2.9702399999999999E-3</v>
      </c>
    </row>
    <row r="4748" spans="1:15" x14ac:dyDescent="0.3">
      <c r="A4748" s="73">
        <v>46311</v>
      </c>
      <c r="B4748" s="67" t="s">
        <v>2090</v>
      </c>
      <c r="C4748" s="68" t="s">
        <v>2608</v>
      </c>
      <c r="D4748" s="68" t="s">
        <v>9907</v>
      </c>
      <c r="E4748" s="67" t="s">
        <v>9908</v>
      </c>
      <c r="F4748" s="69">
        <v>4.2789999999999999</v>
      </c>
      <c r="G4748" s="70">
        <v>1.3214999999999999</v>
      </c>
      <c r="H4748" s="70">
        <v>3.0137999999999998</v>
      </c>
      <c r="I4748" s="73">
        <v>45722</v>
      </c>
      <c r="J4748" s="73">
        <v>46818</v>
      </c>
      <c r="K4748" s="69">
        <v>2.83</v>
      </c>
      <c r="L4748" s="68" t="s">
        <v>5494</v>
      </c>
      <c r="M4748" s="71">
        <v>2.2000000000000001E-3</v>
      </c>
      <c r="N4748" t="str">
        <f>_xll.IMDP("BND",D4748,$N$1,A4748)</f>
        <v>기타금융채</v>
      </c>
      <c r="O4748">
        <f t="shared" si="74"/>
        <v>2.9072999999999998E-3</v>
      </c>
    </row>
    <row r="4749" spans="1:15" x14ac:dyDescent="0.3">
      <c r="A4749" s="73">
        <v>46311</v>
      </c>
      <c r="B4749" s="67" t="s">
        <v>2090</v>
      </c>
      <c r="C4749" s="68" t="s">
        <v>2608</v>
      </c>
      <c r="D4749" s="68" t="s">
        <v>9909</v>
      </c>
      <c r="E4749" s="67" t="s">
        <v>9910</v>
      </c>
      <c r="F4749" s="69">
        <v>4.2640000000000002</v>
      </c>
      <c r="G4749" s="70">
        <v>1.2705</v>
      </c>
      <c r="H4749" s="70">
        <v>1.9443999999999999</v>
      </c>
      <c r="I4749" s="73">
        <v>45755</v>
      </c>
      <c r="J4749" s="73">
        <v>46791</v>
      </c>
      <c r="K4749" s="69">
        <v>2.89</v>
      </c>
      <c r="L4749" s="68" t="s">
        <v>5494</v>
      </c>
      <c r="M4749" s="71">
        <v>3.2000000000000002E-3</v>
      </c>
      <c r="N4749" t="str">
        <f>_xll.IMDP("BND",D4749,$N$1,A4749)</f>
        <v>기타금융채</v>
      </c>
      <c r="O4749">
        <f t="shared" si="74"/>
        <v>4.0655999999999999E-3</v>
      </c>
    </row>
    <row r="4750" spans="1:15" x14ac:dyDescent="0.3">
      <c r="A4750" s="73">
        <v>46311</v>
      </c>
      <c r="B4750" s="67" t="s">
        <v>2090</v>
      </c>
      <c r="C4750" s="68" t="s">
        <v>2608</v>
      </c>
      <c r="D4750" s="68" t="s">
        <v>9911</v>
      </c>
      <c r="E4750" s="67" t="s">
        <v>9912</v>
      </c>
      <c r="F4750" s="69">
        <v>4.1849999999999996</v>
      </c>
      <c r="G4750" s="70">
        <v>0.78859999999999997</v>
      </c>
      <c r="H4750" s="70">
        <v>0.82279999999999998</v>
      </c>
      <c r="I4750" s="73">
        <v>45786</v>
      </c>
      <c r="J4750" s="73">
        <v>46608</v>
      </c>
      <c r="K4750" s="69">
        <v>2.73</v>
      </c>
      <c r="L4750" s="68" t="s">
        <v>5494</v>
      </c>
      <c r="M4750" s="71">
        <v>2.8E-3</v>
      </c>
      <c r="N4750" t="str">
        <f>_xll.IMDP("BND",D4750,$N$1,A4750)</f>
        <v>기타금융채</v>
      </c>
      <c r="O4750">
        <f t="shared" si="74"/>
        <v>2.2080799999999999E-3</v>
      </c>
    </row>
    <row r="4751" spans="1:15" x14ac:dyDescent="0.3">
      <c r="A4751" s="73">
        <v>46311</v>
      </c>
      <c r="B4751" s="67" t="s">
        <v>2090</v>
      </c>
      <c r="C4751" s="68" t="s">
        <v>2608</v>
      </c>
      <c r="D4751" s="68" t="s">
        <v>9913</v>
      </c>
      <c r="E4751" s="67" t="s">
        <v>9914</v>
      </c>
      <c r="F4751" s="69">
        <v>4.4240000000000004</v>
      </c>
      <c r="G4751" s="70">
        <v>1.8572</v>
      </c>
      <c r="H4751" s="70">
        <v>3.9653</v>
      </c>
      <c r="I4751" s="73">
        <v>45922</v>
      </c>
      <c r="J4751" s="73">
        <v>47018</v>
      </c>
      <c r="K4751" s="69">
        <v>2.75</v>
      </c>
      <c r="L4751" s="68" t="s">
        <v>5494</v>
      </c>
      <c r="M4751" s="71">
        <v>4.4999999999999997E-3</v>
      </c>
      <c r="N4751" t="str">
        <f>_xll.IMDP("BND",D4751,$N$1,A4751)</f>
        <v>기타금융채</v>
      </c>
      <c r="O4751">
        <f t="shared" si="74"/>
        <v>8.3573999999999992E-3</v>
      </c>
    </row>
    <row r="4752" spans="1:15" x14ac:dyDescent="0.3">
      <c r="A4752" s="73">
        <v>46311</v>
      </c>
      <c r="B4752" s="67" t="s">
        <v>2090</v>
      </c>
      <c r="C4752" s="68" t="s">
        <v>2608</v>
      </c>
      <c r="D4752" s="68" t="s">
        <v>9915</v>
      </c>
      <c r="E4752" s="67" t="s">
        <v>9916</v>
      </c>
      <c r="F4752" s="69">
        <v>4.4530000000000003</v>
      </c>
      <c r="G4752" s="70">
        <v>2.3746</v>
      </c>
      <c r="H4752" s="70">
        <v>6.3856999999999999</v>
      </c>
      <c r="I4752" s="73">
        <v>45951</v>
      </c>
      <c r="J4752" s="73">
        <v>47228</v>
      </c>
      <c r="K4752" s="69">
        <v>2.88</v>
      </c>
      <c r="L4752" s="68" t="s">
        <v>5494</v>
      </c>
      <c r="M4752" s="71">
        <v>2.7000000000000001E-3</v>
      </c>
      <c r="N4752" t="str">
        <f>_xll.IMDP("BND",D4752,$N$1,A4752)</f>
        <v>기타금융채</v>
      </c>
      <c r="O4752">
        <f t="shared" si="74"/>
        <v>6.4114200000000001E-3</v>
      </c>
    </row>
    <row r="4753" spans="1:15" x14ac:dyDescent="0.3">
      <c r="A4753" s="73">
        <v>46311</v>
      </c>
      <c r="B4753" s="67" t="s">
        <v>2090</v>
      </c>
      <c r="C4753" s="68" t="s">
        <v>2608</v>
      </c>
      <c r="D4753" s="68" t="s">
        <v>9917</v>
      </c>
      <c r="E4753" s="67" t="s">
        <v>9918</v>
      </c>
      <c r="F4753" s="69">
        <v>4.4450000000000003</v>
      </c>
      <c r="G4753" s="70">
        <v>2.0769000000000002</v>
      </c>
      <c r="H4753" s="70">
        <v>4.9272999999999998</v>
      </c>
      <c r="I4753" s="73">
        <v>46013</v>
      </c>
      <c r="J4753" s="73">
        <v>47109</v>
      </c>
      <c r="K4753" s="69">
        <v>3.42</v>
      </c>
      <c r="L4753" s="68" t="s">
        <v>5494</v>
      </c>
      <c r="M4753" s="71">
        <v>2.3E-3</v>
      </c>
      <c r="N4753" t="str">
        <f>_xll.IMDP("BND",D4753,$N$1,A4753)</f>
        <v>기타금융채</v>
      </c>
      <c r="O4753">
        <f t="shared" si="74"/>
        <v>4.7768700000000008E-3</v>
      </c>
    </row>
    <row r="4754" spans="1:15" x14ac:dyDescent="0.3">
      <c r="A4754" s="73">
        <v>46311</v>
      </c>
      <c r="B4754" s="67" t="s">
        <v>2090</v>
      </c>
      <c r="C4754" s="68" t="s">
        <v>2608</v>
      </c>
      <c r="D4754" s="68" t="s">
        <v>9919</v>
      </c>
      <c r="E4754" s="67" t="s">
        <v>9920</v>
      </c>
      <c r="F4754" s="69">
        <v>4.2590000000000003</v>
      </c>
      <c r="G4754" s="70">
        <v>1.2283999999999999</v>
      </c>
      <c r="H4754" s="70">
        <v>1.8335999999999999</v>
      </c>
      <c r="I4754" s="73">
        <v>46108</v>
      </c>
      <c r="J4754" s="73">
        <v>46777</v>
      </c>
      <c r="K4754" s="69">
        <v>3.87</v>
      </c>
      <c r="L4754" s="68" t="s">
        <v>5494</v>
      </c>
      <c r="M4754" s="71">
        <v>2.3E-3</v>
      </c>
      <c r="N4754" t="str">
        <f>_xll.IMDP("BND",D4754,$N$1,A4754)</f>
        <v>기타금융채</v>
      </c>
      <c r="O4754">
        <f t="shared" si="74"/>
        <v>2.8253199999999997E-3</v>
      </c>
    </row>
    <row r="4755" spans="1:15" x14ac:dyDescent="0.3">
      <c r="A4755" s="73">
        <v>46311</v>
      </c>
      <c r="B4755" s="67" t="s">
        <v>2090</v>
      </c>
      <c r="C4755" s="68" t="s">
        <v>2608</v>
      </c>
      <c r="D4755" s="68" t="s">
        <v>9921</v>
      </c>
      <c r="E4755" s="67" t="s">
        <v>9922</v>
      </c>
      <c r="F4755" s="69">
        <v>4.4539999999999997</v>
      </c>
      <c r="G4755" s="70">
        <v>2.3355000000000001</v>
      </c>
      <c r="H4755" s="70">
        <v>6.1936999999999998</v>
      </c>
      <c r="I4755" s="73">
        <v>46121</v>
      </c>
      <c r="J4755" s="73">
        <v>47217</v>
      </c>
      <c r="K4755" s="69">
        <v>4.09</v>
      </c>
      <c r="L4755" s="68" t="s">
        <v>5494</v>
      </c>
      <c r="M4755" s="71">
        <v>3.7000000000000002E-3</v>
      </c>
      <c r="N4755" t="str">
        <f>_xll.IMDP("BND",D4755,$N$1,A4755)</f>
        <v>기타금융채</v>
      </c>
      <c r="O4755">
        <f t="shared" si="74"/>
        <v>8.6413500000000008E-3</v>
      </c>
    </row>
    <row r="4756" spans="1:15" x14ac:dyDescent="0.3">
      <c r="A4756" s="73">
        <v>46311</v>
      </c>
      <c r="B4756" s="67" t="s">
        <v>2090</v>
      </c>
      <c r="C4756" s="68" t="s">
        <v>2608</v>
      </c>
      <c r="D4756" s="68" t="s">
        <v>9923</v>
      </c>
      <c r="E4756" s="67" t="s">
        <v>9924</v>
      </c>
      <c r="F4756" s="69">
        <v>4.4530000000000003</v>
      </c>
      <c r="G4756" s="70">
        <v>2.3887999999999998</v>
      </c>
      <c r="H4756" s="70">
        <v>6.5183</v>
      </c>
      <c r="I4756" s="73">
        <v>46150</v>
      </c>
      <c r="J4756" s="73">
        <v>47246</v>
      </c>
      <c r="K4756" s="69">
        <v>4.2</v>
      </c>
      <c r="L4756" s="68" t="s">
        <v>5494</v>
      </c>
      <c r="M4756" s="71">
        <v>2.8E-3</v>
      </c>
      <c r="N4756" t="str">
        <f>_xll.IMDP("BND",D4756,$N$1,A4756)</f>
        <v>기타금융채</v>
      </c>
      <c r="O4756">
        <f t="shared" si="74"/>
        <v>6.6886399999999992E-3</v>
      </c>
    </row>
    <row r="4757" spans="1:15" x14ac:dyDescent="0.3">
      <c r="A4757" s="73">
        <v>46311</v>
      </c>
      <c r="B4757" s="67" t="s">
        <v>2090</v>
      </c>
      <c r="C4757" s="68" t="s">
        <v>2608</v>
      </c>
      <c r="D4757" s="68" t="s">
        <v>14193</v>
      </c>
      <c r="E4757" s="67" t="s">
        <v>14194</v>
      </c>
      <c r="F4757" s="69">
        <v>4.4660000000000002</v>
      </c>
      <c r="G4757" s="70">
        <v>2.548</v>
      </c>
      <c r="H4757" s="70">
        <v>7.3540999999999999</v>
      </c>
      <c r="I4757" s="73">
        <v>46212</v>
      </c>
      <c r="J4757" s="73">
        <v>47308</v>
      </c>
      <c r="K4757" s="69">
        <v>4.45</v>
      </c>
      <c r="L4757" s="68" t="s">
        <v>5494</v>
      </c>
      <c r="M4757" s="71">
        <v>2.8E-3</v>
      </c>
      <c r="N4757" t="str">
        <f>_xll.IMDP("BND",D4757,$N$1,A4757)</f>
        <v>기타금융채</v>
      </c>
      <c r="O4757">
        <f t="shared" si="74"/>
        <v>7.1343999999999999E-3</v>
      </c>
    </row>
    <row r="4758" spans="1:15" x14ac:dyDescent="0.3">
      <c r="A4758" s="73">
        <v>46311</v>
      </c>
      <c r="B4758" s="67" t="s">
        <v>2090</v>
      </c>
      <c r="C4758" s="68" t="s">
        <v>2608</v>
      </c>
      <c r="D4758" s="68" t="s">
        <v>15042</v>
      </c>
      <c r="E4758" s="67" t="s">
        <v>15043</v>
      </c>
      <c r="F4758" s="69">
        <v>4.4989999999999997</v>
      </c>
      <c r="G4758" s="70">
        <v>3.0737000000000001</v>
      </c>
      <c r="H4758" s="70">
        <v>10.6898</v>
      </c>
      <c r="I4758" s="73">
        <v>46259</v>
      </c>
      <c r="J4758" s="73">
        <v>47539</v>
      </c>
      <c r="K4758" s="69">
        <v>4.5</v>
      </c>
      <c r="L4758" s="68" t="s">
        <v>5494</v>
      </c>
      <c r="M4758" s="71">
        <v>2.3E-3</v>
      </c>
      <c r="N4758" t="str">
        <f>_xll.IMDP("BND",D4758,$N$1,A4758)</f>
        <v>기타금융채</v>
      </c>
      <c r="O4758">
        <f t="shared" si="74"/>
        <v>7.0695100000000002E-3</v>
      </c>
    </row>
    <row r="4759" spans="1:15" x14ac:dyDescent="0.3">
      <c r="A4759" s="73">
        <v>46311</v>
      </c>
      <c r="B4759" s="67" t="s">
        <v>2090</v>
      </c>
      <c r="C4759" s="68" t="s">
        <v>2608</v>
      </c>
      <c r="D4759" s="68" t="s">
        <v>15453</v>
      </c>
      <c r="E4759" s="67" t="s">
        <v>15454</v>
      </c>
      <c r="F4759" s="69">
        <v>4.4489999999999998</v>
      </c>
      <c r="G4759" s="70">
        <v>2.1747000000000001</v>
      </c>
      <c r="H4759" s="70">
        <v>5.4217000000000004</v>
      </c>
      <c r="I4759" s="73">
        <v>46276</v>
      </c>
      <c r="J4759" s="73">
        <v>47158</v>
      </c>
      <c r="K4759" s="69">
        <v>4.41</v>
      </c>
      <c r="L4759" s="68" t="s">
        <v>5494</v>
      </c>
      <c r="M4759" s="71">
        <v>2.3E-3</v>
      </c>
      <c r="N4759" t="str">
        <f>_xll.IMDP("BND",D4759,$N$1,A4759)</f>
        <v>기타금융채</v>
      </c>
      <c r="O4759">
        <f t="shared" si="74"/>
        <v>5.0018099999999998E-3</v>
      </c>
    </row>
    <row r="4760" spans="1:15" x14ac:dyDescent="0.3">
      <c r="A4760" s="73">
        <v>46311</v>
      </c>
      <c r="B4760" s="67" t="s">
        <v>2090</v>
      </c>
      <c r="C4760" s="68" t="s">
        <v>2608</v>
      </c>
      <c r="D4760" s="68" t="s">
        <v>9925</v>
      </c>
      <c r="E4760" s="67" t="s">
        <v>9926</v>
      </c>
      <c r="F4760" s="69">
        <v>4.45</v>
      </c>
      <c r="G4760" s="70">
        <v>2.2044000000000001</v>
      </c>
      <c r="H4760" s="70">
        <v>5.5728</v>
      </c>
      <c r="I4760" s="73">
        <v>45345</v>
      </c>
      <c r="J4760" s="73">
        <v>47172</v>
      </c>
      <c r="K4760" s="69">
        <v>4.28</v>
      </c>
      <c r="L4760" s="68" t="s">
        <v>5494</v>
      </c>
      <c r="M4760" s="71">
        <v>3.3E-3</v>
      </c>
      <c r="N4760" t="str">
        <f>_xll.IMDP("BND",D4760,$N$1,A4760)</f>
        <v>기타금융채</v>
      </c>
      <c r="O4760">
        <f t="shared" si="74"/>
        <v>7.2745200000000005E-3</v>
      </c>
    </row>
    <row r="4761" spans="1:15" x14ac:dyDescent="0.3">
      <c r="A4761" s="73">
        <v>46311</v>
      </c>
      <c r="B4761" s="67" t="s">
        <v>2090</v>
      </c>
      <c r="C4761" s="68" t="s">
        <v>2608</v>
      </c>
      <c r="D4761" s="68" t="s">
        <v>1740</v>
      </c>
      <c r="E4761" s="67" t="s">
        <v>1742</v>
      </c>
      <c r="F4761" s="69">
        <v>4.2080000000000002</v>
      </c>
      <c r="G4761" s="70">
        <v>0.9113</v>
      </c>
      <c r="H4761" s="70">
        <v>1.0629</v>
      </c>
      <c r="I4761" s="73">
        <v>45561</v>
      </c>
      <c r="J4761" s="73">
        <v>46654</v>
      </c>
      <c r="K4761" s="69">
        <v>3.39</v>
      </c>
      <c r="L4761" s="68" t="s">
        <v>5494</v>
      </c>
      <c r="M4761" s="71">
        <v>8.3000000000000001E-3</v>
      </c>
      <c r="N4761" t="str">
        <f>_xll.IMDP("BND",D4761,$N$1,A4761)</f>
        <v>기타금융채</v>
      </c>
      <c r="O4761">
        <f t="shared" si="74"/>
        <v>7.5637899999999999E-3</v>
      </c>
    </row>
    <row r="4762" spans="1:15" x14ac:dyDescent="0.3">
      <c r="A4762" s="73">
        <v>46311</v>
      </c>
      <c r="B4762" s="67" t="s">
        <v>2090</v>
      </c>
      <c r="C4762" s="68" t="s">
        <v>2608</v>
      </c>
      <c r="D4762" s="68" t="s">
        <v>9927</v>
      </c>
      <c r="E4762" s="67" t="s">
        <v>9928</v>
      </c>
      <c r="F4762" s="69">
        <v>4.4160000000000004</v>
      </c>
      <c r="G4762" s="70">
        <v>1.8093999999999999</v>
      </c>
      <c r="H4762" s="70">
        <v>3.7831999999999999</v>
      </c>
      <c r="I4762" s="73">
        <v>45722</v>
      </c>
      <c r="J4762" s="73">
        <v>47002</v>
      </c>
      <c r="K4762" s="69">
        <v>3.02</v>
      </c>
      <c r="L4762" s="68" t="s">
        <v>5494</v>
      </c>
      <c r="M4762" s="71">
        <v>2.7000000000000001E-3</v>
      </c>
      <c r="N4762" t="str">
        <f>_xll.IMDP("BND",D4762,$N$1,A4762)</f>
        <v>기타금융채</v>
      </c>
      <c r="O4762">
        <f t="shared" si="74"/>
        <v>4.8853799999999999E-3</v>
      </c>
    </row>
    <row r="4763" spans="1:15" x14ac:dyDescent="0.3">
      <c r="A4763" s="73">
        <v>46311</v>
      </c>
      <c r="B4763" s="67" t="s">
        <v>2090</v>
      </c>
      <c r="C4763" s="68" t="s">
        <v>2608</v>
      </c>
      <c r="D4763" s="68" t="s">
        <v>9929</v>
      </c>
      <c r="E4763" s="67" t="s">
        <v>9930</v>
      </c>
      <c r="F4763" s="69">
        <v>4.2690000000000001</v>
      </c>
      <c r="G4763" s="70">
        <v>1.2677</v>
      </c>
      <c r="H4763" s="70">
        <v>1.9433</v>
      </c>
      <c r="I4763" s="73">
        <v>45786</v>
      </c>
      <c r="J4763" s="73">
        <v>46792</v>
      </c>
      <c r="K4763" s="69">
        <v>2.76</v>
      </c>
      <c r="L4763" s="68" t="s">
        <v>5494</v>
      </c>
      <c r="M4763" s="71">
        <v>2.7000000000000001E-3</v>
      </c>
      <c r="N4763" t="str">
        <f>_xll.IMDP("BND",D4763,$N$1,A4763)</f>
        <v>기타금융채</v>
      </c>
      <c r="O4763">
        <f t="shared" si="74"/>
        <v>3.4227900000000002E-3</v>
      </c>
    </row>
    <row r="4764" spans="1:15" x14ac:dyDescent="0.3">
      <c r="A4764" s="73">
        <v>46311</v>
      </c>
      <c r="B4764" s="67" t="s">
        <v>2090</v>
      </c>
      <c r="C4764" s="68" t="s">
        <v>2608</v>
      </c>
      <c r="D4764" s="68" t="s">
        <v>9931</v>
      </c>
      <c r="E4764" s="67" t="s">
        <v>9932</v>
      </c>
      <c r="F4764" s="69">
        <v>4.3280000000000003</v>
      </c>
      <c r="G4764" s="70">
        <v>1.5857000000000001</v>
      </c>
      <c r="H4764" s="70">
        <v>2.9451000000000001</v>
      </c>
      <c r="I4764" s="73">
        <v>45817</v>
      </c>
      <c r="J4764" s="73">
        <v>46913</v>
      </c>
      <c r="K4764" s="69">
        <v>2.85</v>
      </c>
      <c r="L4764" s="68" t="s">
        <v>5494</v>
      </c>
      <c r="M4764" s="71">
        <v>5.4999999999999997E-3</v>
      </c>
      <c r="N4764" t="str">
        <f>_xll.IMDP("BND",D4764,$N$1,A4764)</f>
        <v>기타금융채</v>
      </c>
      <c r="O4764">
        <f t="shared" si="74"/>
        <v>8.7213499999999992E-3</v>
      </c>
    </row>
    <row r="4765" spans="1:15" x14ac:dyDescent="0.3">
      <c r="A4765" s="73">
        <v>46311</v>
      </c>
      <c r="B4765" s="67" t="s">
        <v>2090</v>
      </c>
      <c r="C4765" s="68" t="s">
        <v>2608</v>
      </c>
      <c r="D4765" s="68" t="s">
        <v>9933</v>
      </c>
      <c r="E4765" s="67" t="s">
        <v>9934</v>
      </c>
      <c r="F4765" s="69">
        <v>4.3689999999999998</v>
      </c>
      <c r="G4765" s="70">
        <v>1.6932</v>
      </c>
      <c r="H4765" s="70">
        <v>3.3363999999999998</v>
      </c>
      <c r="I4765" s="73">
        <v>45891</v>
      </c>
      <c r="J4765" s="73">
        <v>46955</v>
      </c>
      <c r="K4765" s="69">
        <v>2.83</v>
      </c>
      <c r="L4765" s="68" t="s">
        <v>5494</v>
      </c>
      <c r="M4765" s="71">
        <v>2.3E-3</v>
      </c>
      <c r="N4765" t="str">
        <f>_xll.IMDP("BND",D4765,$N$1,A4765)</f>
        <v>기타금융채</v>
      </c>
      <c r="O4765">
        <f t="shared" si="74"/>
        <v>3.8943599999999999E-3</v>
      </c>
    </row>
    <row r="4766" spans="1:15" x14ac:dyDescent="0.3">
      <c r="A4766" s="73">
        <v>46311</v>
      </c>
      <c r="B4766" s="67" t="s">
        <v>2090</v>
      </c>
      <c r="C4766" s="68" t="s">
        <v>2608</v>
      </c>
      <c r="D4766" s="68" t="s">
        <v>9935</v>
      </c>
      <c r="E4766" s="67" t="s">
        <v>9936</v>
      </c>
      <c r="F4766" s="69">
        <v>4.4530000000000003</v>
      </c>
      <c r="G4766" s="70">
        <v>2.3209</v>
      </c>
      <c r="H4766" s="70">
        <v>6.0780000000000003</v>
      </c>
      <c r="I4766" s="73">
        <v>45922</v>
      </c>
      <c r="J4766" s="73">
        <v>47199</v>
      </c>
      <c r="K4766" s="69">
        <v>2.81</v>
      </c>
      <c r="L4766" s="68" t="s">
        <v>5494</v>
      </c>
      <c r="M4766" s="71">
        <v>3.0999999999999999E-3</v>
      </c>
      <c r="N4766" t="str">
        <f>_xll.IMDP("BND",D4766,$N$1,A4766)</f>
        <v>기타금융채</v>
      </c>
      <c r="O4766">
        <f t="shared" si="74"/>
        <v>7.1947899999999995E-3</v>
      </c>
    </row>
    <row r="4767" spans="1:15" x14ac:dyDescent="0.3">
      <c r="A4767" s="73">
        <v>46311</v>
      </c>
      <c r="B4767" s="67" t="s">
        <v>2090</v>
      </c>
      <c r="C4767" s="68" t="s">
        <v>2608</v>
      </c>
      <c r="D4767" s="68" t="s">
        <v>9937</v>
      </c>
      <c r="E4767" s="67" t="s">
        <v>9938</v>
      </c>
      <c r="F4767" s="69">
        <v>4.4480000000000004</v>
      </c>
      <c r="G4767" s="70">
        <v>2.1543999999999999</v>
      </c>
      <c r="H4767" s="70">
        <v>5.2866999999999997</v>
      </c>
      <c r="I4767" s="73">
        <v>46013</v>
      </c>
      <c r="J4767" s="73">
        <v>47140</v>
      </c>
      <c r="K4767" s="69">
        <v>3.43</v>
      </c>
      <c r="L4767" s="68" t="s">
        <v>5494</v>
      </c>
      <c r="M4767" s="71">
        <v>2.3E-3</v>
      </c>
      <c r="N4767" t="str">
        <f>_xll.IMDP("BND",D4767,$N$1,A4767)</f>
        <v>기타금융채</v>
      </c>
      <c r="O4767">
        <f t="shared" si="74"/>
        <v>4.9551199999999995E-3</v>
      </c>
    </row>
    <row r="4768" spans="1:15" x14ac:dyDescent="0.3">
      <c r="A4768" s="73">
        <v>46311</v>
      </c>
      <c r="B4768" s="67" t="s">
        <v>2090</v>
      </c>
      <c r="C4768" s="68" t="s">
        <v>2608</v>
      </c>
      <c r="D4768" s="68" t="s">
        <v>9939</v>
      </c>
      <c r="E4768" s="67" t="s">
        <v>9940</v>
      </c>
      <c r="F4768" s="69">
        <v>4.4729999999999999</v>
      </c>
      <c r="G4768" s="70">
        <v>2.5783</v>
      </c>
      <c r="H4768" s="70">
        <v>7.5686999999999998</v>
      </c>
      <c r="I4768" s="73">
        <v>46140</v>
      </c>
      <c r="J4768" s="73">
        <v>47326</v>
      </c>
      <c r="K4768" s="69">
        <v>4.1399999999999997</v>
      </c>
      <c r="L4768" s="68" t="s">
        <v>5494</v>
      </c>
      <c r="M4768" s="71">
        <v>3.7000000000000002E-3</v>
      </c>
      <c r="N4768" t="str">
        <f>_xll.IMDP("BND",D4768,$N$1,A4768)</f>
        <v>기타금융채</v>
      </c>
      <c r="O4768">
        <f t="shared" si="74"/>
        <v>9.5397099999999999E-3</v>
      </c>
    </row>
    <row r="4769" spans="1:15" x14ac:dyDescent="0.3">
      <c r="A4769" s="73">
        <v>46311</v>
      </c>
      <c r="B4769" s="67" t="s">
        <v>2090</v>
      </c>
      <c r="C4769" s="68" t="s">
        <v>2608</v>
      </c>
      <c r="D4769" s="68" t="s">
        <v>9941</v>
      </c>
      <c r="E4769" s="67" t="s">
        <v>9942</v>
      </c>
      <c r="F4769" s="69">
        <v>4.3609999999999998</v>
      </c>
      <c r="G4769" s="70">
        <v>1.6386000000000001</v>
      </c>
      <c r="H4769" s="70">
        <v>3.1537000000000002</v>
      </c>
      <c r="I4769" s="73">
        <v>46182</v>
      </c>
      <c r="J4769" s="73">
        <v>46941</v>
      </c>
      <c r="K4769" s="69">
        <v>4.3</v>
      </c>
      <c r="L4769" s="68" t="s">
        <v>5494</v>
      </c>
      <c r="M4769" s="71">
        <v>2.3E-3</v>
      </c>
      <c r="N4769" t="str">
        <f>_xll.IMDP("BND",D4769,$N$1,A4769)</f>
        <v>기타금융채</v>
      </c>
      <c r="O4769">
        <f t="shared" si="74"/>
        <v>3.7687800000000002E-3</v>
      </c>
    </row>
    <row r="4770" spans="1:15" x14ac:dyDescent="0.3">
      <c r="A4770" s="73">
        <v>46311</v>
      </c>
      <c r="B4770" s="67" t="s">
        <v>2090</v>
      </c>
      <c r="C4770" s="68" t="s">
        <v>2608</v>
      </c>
      <c r="D4770" s="68" t="s">
        <v>14428</v>
      </c>
      <c r="E4770" s="67" t="s">
        <v>14429</v>
      </c>
      <c r="F4770" s="69">
        <v>4.1929999999999996</v>
      </c>
      <c r="G4770" s="70">
        <v>0.81079999999999997</v>
      </c>
      <c r="H4770" s="70">
        <v>0.86899999999999999</v>
      </c>
      <c r="I4770" s="73">
        <v>46225</v>
      </c>
      <c r="J4770" s="73">
        <v>46619</v>
      </c>
      <c r="K4770" s="69">
        <v>4.09</v>
      </c>
      <c r="L4770" s="68" t="s">
        <v>5494</v>
      </c>
      <c r="M4770" s="71">
        <v>2.3E-3</v>
      </c>
      <c r="N4770" t="str">
        <f>_xll.IMDP("BND",D4770,$N$1,A4770)</f>
        <v>기타금융채</v>
      </c>
      <c r="O4770">
        <f t="shared" si="74"/>
        <v>1.86484E-3</v>
      </c>
    </row>
    <row r="4771" spans="1:15" x14ac:dyDescent="0.3">
      <c r="A4771" s="73">
        <v>46311</v>
      </c>
      <c r="B4771" s="67" t="s">
        <v>2090</v>
      </c>
      <c r="C4771" s="68" t="s">
        <v>2608</v>
      </c>
      <c r="D4771" s="68" t="s">
        <v>15455</v>
      </c>
      <c r="E4771" s="67" t="s">
        <v>15456</v>
      </c>
      <c r="F4771" s="69">
        <v>4.4800000000000004</v>
      </c>
      <c r="G4771" s="70">
        <v>2.6882999999999999</v>
      </c>
      <c r="H4771" s="70">
        <v>8.1966000000000001</v>
      </c>
      <c r="I4771" s="73">
        <v>46276</v>
      </c>
      <c r="J4771" s="73">
        <v>47372</v>
      </c>
      <c r="K4771" s="69">
        <v>4.51</v>
      </c>
      <c r="L4771" s="68" t="s">
        <v>5494</v>
      </c>
      <c r="M4771" s="71">
        <v>2.8E-3</v>
      </c>
      <c r="N4771" t="str">
        <f>_xll.IMDP("BND",D4771,$N$1,A4771)</f>
        <v>기타금융채</v>
      </c>
      <c r="O4771">
        <f t="shared" si="74"/>
        <v>7.5272399999999993E-3</v>
      </c>
    </row>
    <row r="4772" spans="1:15" x14ac:dyDescent="0.3">
      <c r="A4772" s="73">
        <v>46311</v>
      </c>
      <c r="B4772" s="67" t="s">
        <v>2090</v>
      </c>
      <c r="C4772" s="68" t="s">
        <v>2608</v>
      </c>
      <c r="D4772" s="68" t="s">
        <v>9943</v>
      </c>
      <c r="E4772" s="67" t="s">
        <v>9944</v>
      </c>
      <c r="F4772" s="69">
        <v>3.5790000000000002</v>
      </c>
      <c r="G4772" s="70">
        <v>0.2452</v>
      </c>
      <c r="H4772" s="70">
        <v>0.12280000000000001</v>
      </c>
      <c r="I4772" s="73">
        <v>45310</v>
      </c>
      <c r="J4772" s="73">
        <v>46406</v>
      </c>
      <c r="K4772" s="69">
        <v>4.2300000000000004</v>
      </c>
      <c r="L4772" s="68" t="s">
        <v>5494</v>
      </c>
      <c r="M4772" s="71">
        <v>2.3E-3</v>
      </c>
      <c r="N4772" t="str">
        <f>_xll.IMDP("BND",D4772,$N$1,A4772)</f>
        <v>기타금융채</v>
      </c>
      <c r="O4772">
        <f t="shared" si="74"/>
        <v>5.6395999999999996E-4</v>
      </c>
    </row>
    <row r="4773" spans="1:15" x14ac:dyDescent="0.3">
      <c r="A4773" s="73">
        <v>46311</v>
      </c>
      <c r="B4773" s="67" t="s">
        <v>2090</v>
      </c>
      <c r="C4773" s="68" t="s">
        <v>2608</v>
      </c>
      <c r="D4773" s="68" t="s">
        <v>9945</v>
      </c>
      <c r="E4773" s="67" t="s">
        <v>9946</v>
      </c>
      <c r="F4773" s="69">
        <v>3.9969999999999999</v>
      </c>
      <c r="G4773" s="70">
        <v>0.54700000000000004</v>
      </c>
      <c r="H4773" s="70">
        <v>0.43759999999999999</v>
      </c>
      <c r="I4773" s="73">
        <v>45422</v>
      </c>
      <c r="J4773" s="73">
        <v>46517</v>
      </c>
      <c r="K4773" s="69">
        <v>3.94</v>
      </c>
      <c r="L4773" s="68" t="s">
        <v>5494</v>
      </c>
      <c r="M4773" s="71">
        <v>2.3E-3</v>
      </c>
      <c r="N4773" t="str">
        <f>_xll.IMDP("BND",D4773,$N$1,A4773)</f>
        <v>기타금융채</v>
      </c>
      <c r="O4773">
        <f t="shared" si="74"/>
        <v>1.2581000000000001E-3</v>
      </c>
    </row>
    <row r="4774" spans="1:15" x14ac:dyDescent="0.3">
      <c r="A4774" s="73">
        <v>46311</v>
      </c>
      <c r="B4774" s="67" t="s">
        <v>2090</v>
      </c>
      <c r="C4774" s="68" t="s">
        <v>2608</v>
      </c>
      <c r="D4774" s="68" t="s">
        <v>9947</v>
      </c>
      <c r="E4774" s="67" t="s">
        <v>9948</v>
      </c>
      <c r="F4774" s="69">
        <v>4.0259999999999998</v>
      </c>
      <c r="G4774" s="70">
        <v>0.5776</v>
      </c>
      <c r="H4774" s="70">
        <v>0.47910000000000003</v>
      </c>
      <c r="I4774" s="73">
        <v>45617</v>
      </c>
      <c r="J4774" s="73">
        <v>46528</v>
      </c>
      <c r="K4774" s="69">
        <v>3.39</v>
      </c>
      <c r="L4774" s="68" t="s">
        <v>5494</v>
      </c>
      <c r="M4774" s="71">
        <v>2.8E-3</v>
      </c>
      <c r="N4774" t="str">
        <f>_xll.IMDP("BND",D4774,$N$1,A4774)</f>
        <v>기타금융채</v>
      </c>
      <c r="O4774">
        <f t="shared" si="74"/>
        <v>1.61728E-3</v>
      </c>
    </row>
    <row r="4775" spans="1:15" x14ac:dyDescent="0.3">
      <c r="A4775" s="73">
        <v>46311</v>
      </c>
      <c r="B4775" s="67" t="s">
        <v>2090</v>
      </c>
      <c r="C4775" s="68" t="s">
        <v>2608</v>
      </c>
      <c r="D4775" s="68" t="s">
        <v>9949</v>
      </c>
      <c r="E4775" s="67" t="s">
        <v>9950</v>
      </c>
      <c r="F4775" s="69">
        <v>4.2359999999999998</v>
      </c>
      <c r="G4775" s="70">
        <v>1.1089</v>
      </c>
      <c r="H4775" s="70">
        <v>1.5179</v>
      </c>
      <c r="I4775" s="73">
        <v>45635</v>
      </c>
      <c r="J4775" s="73">
        <v>46730</v>
      </c>
      <c r="K4775" s="69">
        <v>3.15</v>
      </c>
      <c r="L4775" s="68" t="s">
        <v>5494</v>
      </c>
      <c r="M4775" s="71">
        <v>6.4000000000000003E-3</v>
      </c>
      <c r="N4775" t="str">
        <f>_xll.IMDP("BND",D4775,$N$1,A4775)</f>
        <v>기타금융채</v>
      </c>
      <c r="O4775">
        <f t="shared" si="74"/>
        <v>7.0969600000000002E-3</v>
      </c>
    </row>
    <row r="4776" spans="1:15" x14ac:dyDescent="0.3">
      <c r="A4776" s="73">
        <v>46311</v>
      </c>
      <c r="B4776" s="67" t="s">
        <v>2090</v>
      </c>
      <c r="C4776" s="68" t="s">
        <v>2608</v>
      </c>
      <c r="D4776" s="68" t="s">
        <v>9951</v>
      </c>
      <c r="E4776" s="67" t="s">
        <v>9952</v>
      </c>
      <c r="F4776" s="69">
        <v>4.2530000000000001</v>
      </c>
      <c r="G4776" s="70">
        <v>1.1873</v>
      </c>
      <c r="H4776" s="70">
        <v>1.7173</v>
      </c>
      <c r="I4776" s="73">
        <v>45666</v>
      </c>
      <c r="J4776" s="73">
        <v>46759</v>
      </c>
      <c r="K4776" s="69">
        <v>3.16</v>
      </c>
      <c r="L4776" s="68" t="s">
        <v>5494</v>
      </c>
      <c r="M4776" s="71">
        <v>4.5999999999999999E-3</v>
      </c>
      <c r="N4776" t="str">
        <f>_xll.IMDP("BND",D4776,$N$1,A4776)</f>
        <v>기타금융채</v>
      </c>
      <c r="O4776">
        <f t="shared" si="74"/>
        <v>5.4615799999999997E-3</v>
      </c>
    </row>
    <row r="4777" spans="1:15" x14ac:dyDescent="0.3">
      <c r="A4777" s="73">
        <v>46311</v>
      </c>
      <c r="B4777" s="67" t="s">
        <v>2090</v>
      </c>
      <c r="C4777" s="68" t="s">
        <v>2608</v>
      </c>
      <c r="D4777" s="68" t="s">
        <v>9953</v>
      </c>
      <c r="E4777" s="67" t="s">
        <v>9954</v>
      </c>
      <c r="F4777" s="69">
        <v>3.9340000000000002</v>
      </c>
      <c r="G4777" s="70">
        <v>0.51349999999999996</v>
      </c>
      <c r="H4777" s="70">
        <v>0.39169999999999999</v>
      </c>
      <c r="I4777" s="73">
        <v>45742</v>
      </c>
      <c r="J4777" s="73">
        <v>46503</v>
      </c>
      <c r="K4777" s="69">
        <v>3.03</v>
      </c>
      <c r="L4777" s="68" t="s">
        <v>5494</v>
      </c>
      <c r="M4777" s="71">
        <v>2.8E-3</v>
      </c>
      <c r="N4777" t="str">
        <f>_xll.IMDP("BND",D4777,$N$1,A4777)</f>
        <v>기타금융채</v>
      </c>
      <c r="O4777">
        <f t="shared" si="74"/>
        <v>1.4377999999999999E-3</v>
      </c>
    </row>
    <row r="4778" spans="1:15" x14ac:dyDescent="0.3">
      <c r="A4778" s="73">
        <v>46311</v>
      </c>
      <c r="B4778" s="67" t="s">
        <v>2090</v>
      </c>
      <c r="C4778" s="68" t="s">
        <v>2608</v>
      </c>
      <c r="D4778" s="68" t="s">
        <v>9955</v>
      </c>
      <c r="E4778" s="67" t="s">
        <v>9956</v>
      </c>
      <c r="F4778" s="69">
        <v>4.3029999999999999</v>
      </c>
      <c r="G4778" s="70">
        <v>1.5042</v>
      </c>
      <c r="H4778" s="70">
        <v>2.6724999999999999</v>
      </c>
      <c r="I4778" s="73">
        <v>45786</v>
      </c>
      <c r="J4778" s="73">
        <v>46882</v>
      </c>
      <c r="K4778" s="69">
        <v>2.8</v>
      </c>
      <c r="L4778" s="68" t="s">
        <v>5494</v>
      </c>
      <c r="M4778" s="71">
        <v>4.1000000000000003E-3</v>
      </c>
      <c r="N4778" t="str">
        <f>_xll.IMDP("BND",D4778,$N$1,A4778)</f>
        <v>기타금융채</v>
      </c>
      <c r="O4778">
        <f t="shared" si="74"/>
        <v>6.1672200000000002E-3</v>
      </c>
    </row>
    <row r="4779" spans="1:15" x14ac:dyDescent="0.3">
      <c r="A4779" s="73">
        <v>46311</v>
      </c>
      <c r="B4779" s="67" t="s">
        <v>2090</v>
      </c>
      <c r="C4779" s="68" t="s">
        <v>2608</v>
      </c>
      <c r="D4779" s="68" t="s">
        <v>9957</v>
      </c>
      <c r="E4779" s="67" t="s">
        <v>9958</v>
      </c>
      <c r="F4779" s="69">
        <v>4.1619999999999999</v>
      </c>
      <c r="G4779" s="70">
        <v>0.7248</v>
      </c>
      <c r="H4779" s="70">
        <v>0.7087</v>
      </c>
      <c r="I4779" s="73">
        <v>46192</v>
      </c>
      <c r="J4779" s="73">
        <v>46584</v>
      </c>
      <c r="K4779" s="69">
        <v>3.84</v>
      </c>
      <c r="L4779" s="68" t="s">
        <v>5494</v>
      </c>
      <c r="M4779" s="71">
        <v>2.3E-3</v>
      </c>
      <c r="N4779" t="str">
        <f>_xll.IMDP("BND",D4779,$N$1,A4779)</f>
        <v>기타금융채</v>
      </c>
      <c r="O4779">
        <f t="shared" si="74"/>
        <v>1.6670400000000001E-3</v>
      </c>
    </row>
    <row r="4780" spans="1:15" x14ac:dyDescent="0.3">
      <c r="A4780" s="73">
        <v>46311</v>
      </c>
      <c r="B4780" s="67" t="s">
        <v>2090</v>
      </c>
      <c r="C4780" s="68" t="s">
        <v>2608</v>
      </c>
      <c r="D4780" s="68" t="s">
        <v>14430</v>
      </c>
      <c r="E4780" s="67" t="s">
        <v>14431</v>
      </c>
      <c r="F4780" s="69">
        <v>4.2590000000000003</v>
      </c>
      <c r="G4780" s="70">
        <v>1.2055</v>
      </c>
      <c r="H4780" s="70">
        <v>1.7851999999999999</v>
      </c>
      <c r="I4780" s="73">
        <v>46225</v>
      </c>
      <c r="J4780" s="73">
        <v>46773</v>
      </c>
      <c r="K4780" s="69">
        <v>4.28</v>
      </c>
      <c r="L4780" s="68" t="s">
        <v>5494</v>
      </c>
      <c r="M4780" s="71">
        <v>2.3E-3</v>
      </c>
      <c r="N4780" t="str">
        <f>_xll.IMDP("BND",D4780,$N$1,A4780)</f>
        <v>기타금융채</v>
      </c>
      <c r="O4780">
        <f t="shared" si="74"/>
        <v>2.7726500000000002E-3</v>
      </c>
    </row>
    <row r="4781" spans="1:15" x14ac:dyDescent="0.3">
      <c r="A4781" s="73">
        <v>46311</v>
      </c>
      <c r="B4781" s="67" t="s">
        <v>2090</v>
      </c>
      <c r="C4781" s="68" t="s">
        <v>2608</v>
      </c>
      <c r="D4781" s="68" t="s">
        <v>9959</v>
      </c>
      <c r="E4781" s="67" t="s">
        <v>9960</v>
      </c>
      <c r="F4781" s="69">
        <v>4.2839999999999998</v>
      </c>
      <c r="G4781" s="70">
        <v>1.4107000000000001</v>
      </c>
      <c r="H4781" s="70">
        <v>2.3748999999999998</v>
      </c>
      <c r="I4781" s="73">
        <v>45023</v>
      </c>
      <c r="J4781" s="73">
        <v>46850</v>
      </c>
      <c r="K4781" s="69">
        <v>4.5599999999999996</v>
      </c>
      <c r="L4781" s="68" t="s">
        <v>5494</v>
      </c>
      <c r="M4781" s="71">
        <v>3.3E-3</v>
      </c>
      <c r="N4781" t="str">
        <f>_xll.IMDP("BND",D4781,$N$1,A4781)</f>
        <v>기타금융채</v>
      </c>
      <c r="O4781">
        <f t="shared" si="74"/>
        <v>4.6553100000000002E-3</v>
      </c>
    </row>
    <row r="4782" spans="1:15" x14ac:dyDescent="0.3">
      <c r="A4782" s="73">
        <v>46311</v>
      </c>
      <c r="B4782" s="67" t="s">
        <v>2090</v>
      </c>
      <c r="C4782" s="68" t="s">
        <v>2608</v>
      </c>
      <c r="D4782" s="68" t="s">
        <v>9961</v>
      </c>
      <c r="E4782" s="67" t="s">
        <v>9962</v>
      </c>
      <c r="F4782" s="69">
        <v>3.8490000000000002</v>
      </c>
      <c r="G4782" s="70">
        <v>0.42749999999999999</v>
      </c>
      <c r="H4782" s="70">
        <v>0.28920000000000001</v>
      </c>
      <c r="I4782" s="73">
        <v>45376</v>
      </c>
      <c r="J4782" s="73">
        <v>46471</v>
      </c>
      <c r="K4782" s="69">
        <v>4.01</v>
      </c>
      <c r="L4782" s="68" t="s">
        <v>5494</v>
      </c>
      <c r="M4782" s="71">
        <v>5.5999999999999999E-3</v>
      </c>
      <c r="N4782" t="str">
        <f>_xll.IMDP("BND",D4782,$N$1,A4782)</f>
        <v>기타금융채</v>
      </c>
      <c r="O4782">
        <f t="shared" si="74"/>
        <v>2.3939999999999999E-3</v>
      </c>
    </row>
    <row r="4783" spans="1:15" x14ac:dyDescent="0.3">
      <c r="A4783" s="73">
        <v>46311</v>
      </c>
      <c r="B4783" s="67" t="s">
        <v>2090</v>
      </c>
      <c r="C4783" s="68" t="s">
        <v>2608</v>
      </c>
      <c r="D4783" s="68" t="s">
        <v>9963</v>
      </c>
      <c r="E4783" s="67" t="s">
        <v>9964</v>
      </c>
      <c r="F4783" s="69">
        <v>4.3029999999999999</v>
      </c>
      <c r="G4783" s="70">
        <v>1.4863</v>
      </c>
      <c r="H4783" s="70">
        <v>2.6286</v>
      </c>
      <c r="I4783" s="73">
        <v>45422</v>
      </c>
      <c r="J4783" s="73">
        <v>46882</v>
      </c>
      <c r="K4783" s="69">
        <v>4.03</v>
      </c>
      <c r="L4783" s="68" t="s">
        <v>5494</v>
      </c>
      <c r="M4783" s="71">
        <v>4.1999999999999997E-3</v>
      </c>
      <c r="N4783" t="str">
        <f>_xll.IMDP("BND",D4783,$N$1,A4783)</f>
        <v>기타금융채</v>
      </c>
      <c r="O4783">
        <f t="shared" si="74"/>
        <v>6.2424599999999992E-3</v>
      </c>
    </row>
    <row r="4784" spans="1:15" x14ac:dyDescent="0.3">
      <c r="A4784" s="73">
        <v>46311</v>
      </c>
      <c r="B4784" s="67" t="s">
        <v>2090</v>
      </c>
      <c r="C4784" s="68" t="s">
        <v>2608</v>
      </c>
      <c r="D4784" s="68" t="s">
        <v>9965</v>
      </c>
      <c r="E4784" s="67" t="s">
        <v>9966</v>
      </c>
      <c r="F4784" s="69">
        <v>4.4800000000000004</v>
      </c>
      <c r="G4784" s="70">
        <v>2.6836000000000002</v>
      </c>
      <c r="H4784" s="70">
        <v>8.1191999999999993</v>
      </c>
      <c r="I4784" s="73">
        <v>45532</v>
      </c>
      <c r="J4784" s="73">
        <v>47358</v>
      </c>
      <c r="K4784" s="69">
        <v>3.6</v>
      </c>
      <c r="L4784" s="68" t="s">
        <v>5494</v>
      </c>
      <c r="M4784" s="71">
        <v>2.7000000000000001E-3</v>
      </c>
      <c r="N4784" t="str">
        <f>_xll.IMDP("BND",D4784,$N$1,A4784)</f>
        <v>기타금융채</v>
      </c>
      <c r="O4784">
        <f t="shared" si="74"/>
        <v>7.2457200000000006E-3</v>
      </c>
    </row>
    <row r="4785" spans="1:15" x14ac:dyDescent="0.3">
      <c r="A4785" s="73">
        <v>46311</v>
      </c>
      <c r="B4785" s="67" t="s">
        <v>2090</v>
      </c>
      <c r="C4785" s="68" t="s">
        <v>2608</v>
      </c>
      <c r="D4785" s="68" t="s">
        <v>9967</v>
      </c>
      <c r="E4785" s="67" t="s">
        <v>9968</v>
      </c>
      <c r="F4785" s="69">
        <v>4.2190000000000003</v>
      </c>
      <c r="G4785" s="70">
        <v>0.97829999999999995</v>
      </c>
      <c r="H4785" s="70">
        <v>1.2110000000000001</v>
      </c>
      <c r="I4785" s="73">
        <v>45617</v>
      </c>
      <c r="J4785" s="73">
        <v>46681</v>
      </c>
      <c r="K4785" s="69">
        <v>3.39</v>
      </c>
      <c r="L4785" s="68" t="s">
        <v>5494</v>
      </c>
      <c r="M4785" s="71">
        <v>2.8E-3</v>
      </c>
      <c r="N4785" t="str">
        <f>_xll.IMDP("BND",D4785,$N$1,A4785)</f>
        <v>기타금융채</v>
      </c>
      <c r="O4785">
        <f t="shared" si="74"/>
        <v>2.73924E-3</v>
      </c>
    </row>
    <row r="4786" spans="1:15" x14ac:dyDescent="0.3">
      <c r="A4786" s="73">
        <v>46311</v>
      </c>
      <c r="B4786" s="67" t="s">
        <v>2090</v>
      </c>
      <c r="C4786" s="68" t="s">
        <v>2608</v>
      </c>
      <c r="D4786" s="68" t="s">
        <v>9969</v>
      </c>
      <c r="E4786" s="67" t="s">
        <v>9970</v>
      </c>
      <c r="F4786" s="69">
        <v>4.4429999999999996</v>
      </c>
      <c r="G4786" s="70">
        <v>2.0436000000000001</v>
      </c>
      <c r="H4786" s="70">
        <v>4.7747000000000002</v>
      </c>
      <c r="I4786" s="73">
        <v>45635</v>
      </c>
      <c r="J4786" s="73">
        <v>47095</v>
      </c>
      <c r="K4786" s="69">
        <v>3.17</v>
      </c>
      <c r="L4786" s="68" t="s">
        <v>5494</v>
      </c>
      <c r="M4786" s="71">
        <v>3.2000000000000002E-3</v>
      </c>
      <c r="N4786" t="str">
        <f>_xll.IMDP("BND",D4786,$N$1,A4786)</f>
        <v>기타금융채</v>
      </c>
      <c r="O4786">
        <f t="shared" si="74"/>
        <v>6.5395200000000009E-3</v>
      </c>
    </row>
    <row r="4787" spans="1:15" x14ac:dyDescent="0.3">
      <c r="A4787" s="73">
        <v>46311</v>
      </c>
      <c r="B4787" s="67" t="s">
        <v>2090</v>
      </c>
      <c r="C4787" s="68" t="s">
        <v>2608</v>
      </c>
      <c r="D4787" s="68" t="s">
        <v>9971</v>
      </c>
      <c r="E4787" s="67" t="s">
        <v>9972</v>
      </c>
      <c r="F4787" s="69">
        <v>4.2699999999999996</v>
      </c>
      <c r="G4787" s="70">
        <v>1.3071999999999999</v>
      </c>
      <c r="H4787" s="70">
        <v>2.0598000000000001</v>
      </c>
      <c r="I4787" s="73">
        <v>45772</v>
      </c>
      <c r="J4787" s="73">
        <v>46808</v>
      </c>
      <c r="K4787" s="69">
        <v>2.84</v>
      </c>
      <c r="L4787" s="68" t="s">
        <v>5494</v>
      </c>
      <c r="M4787" s="71">
        <v>2.8E-3</v>
      </c>
      <c r="N4787" t="str">
        <f>_xll.IMDP("BND",D4787,$N$1,A4787)</f>
        <v>기타금융채</v>
      </c>
      <c r="O4787">
        <f t="shared" si="74"/>
        <v>3.6601599999999995E-3</v>
      </c>
    </row>
    <row r="4788" spans="1:15" x14ac:dyDescent="0.3">
      <c r="A4788" s="73">
        <v>46311</v>
      </c>
      <c r="B4788" s="67" t="s">
        <v>2090</v>
      </c>
      <c r="C4788" s="68" t="s">
        <v>2608</v>
      </c>
      <c r="D4788" s="68" t="s">
        <v>9973</v>
      </c>
      <c r="E4788" s="67" t="s">
        <v>9974</v>
      </c>
      <c r="F4788" s="69">
        <v>4.3860000000000001</v>
      </c>
      <c r="G4788" s="70">
        <v>1.7387999999999999</v>
      </c>
      <c r="H4788" s="70">
        <v>3.5114999999999998</v>
      </c>
      <c r="I4788" s="73">
        <v>45786</v>
      </c>
      <c r="J4788" s="73">
        <v>46974</v>
      </c>
      <c r="K4788" s="69">
        <v>2.82</v>
      </c>
      <c r="L4788" s="68" t="s">
        <v>5494</v>
      </c>
      <c r="M4788" s="71">
        <v>2.3E-3</v>
      </c>
      <c r="N4788" t="str">
        <f>_xll.IMDP("BND",D4788,$N$1,A4788)</f>
        <v>기타금융채</v>
      </c>
      <c r="O4788">
        <f t="shared" si="74"/>
        <v>3.9992399999999994E-3</v>
      </c>
    </row>
    <row r="4789" spans="1:15" x14ac:dyDescent="0.3">
      <c r="A4789" s="73">
        <v>46311</v>
      </c>
      <c r="B4789" s="67" t="s">
        <v>2090</v>
      </c>
      <c r="C4789" s="68" t="s">
        <v>2608</v>
      </c>
      <c r="D4789" s="68" t="s">
        <v>9975</v>
      </c>
      <c r="E4789" s="67" t="s">
        <v>9976</v>
      </c>
      <c r="F4789" s="69">
        <v>4.3460000000000001</v>
      </c>
      <c r="G4789" s="70">
        <v>1.6342000000000001</v>
      </c>
      <c r="H4789" s="70">
        <v>3.1133999999999999</v>
      </c>
      <c r="I4789" s="73">
        <v>45835</v>
      </c>
      <c r="J4789" s="73">
        <v>46931</v>
      </c>
      <c r="K4789" s="69">
        <v>2.88</v>
      </c>
      <c r="L4789" s="68" t="s">
        <v>5494</v>
      </c>
      <c r="M4789" s="71">
        <v>2.7000000000000001E-3</v>
      </c>
      <c r="N4789" t="str">
        <f>_xll.IMDP("BND",D4789,$N$1,A4789)</f>
        <v>기타금융채</v>
      </c>
      <c r="O4789">
        <f t="shared" si="74"/>
        <v>4.4123400000000007E-3</v>
      </c>
    </row>
    <row r="4790" spans="1:15" x14ac:dyDescent="0.3">
      <c r="A4790" s="73">
        <v>46311</v>
      </c>
      <c r="B4790" s="67" t="s">
        <v>2090</v>
      </c>
      <c r="C4790" s="68" t="s">
        <v>2608</v>
      </c>
      <c r="D4790" s="68" t="s">
        <v>9977</v>
      </c>
      <c r="E4790" s="67" t="s">
        <v>9978</v>
      </c>
      <c r="F4790" s="69">
        <v>4.4450000000000003</v>
      </c>
      <c r="G4790" s="70">
        <v>2.1070000000000002</v>
      </c>
      <c r="H4790" s="70">
        <v>5.0464000000000002</v>
      </c>
      <c r="I4790" s="73">
        <v>45929</v>
      </c>
      <c r="J4790" s="73">
        <v>47116</v>
      </c>
      <c r="K4790" s="69">
        <v>2.88</v>
      </c>
      <c r="L4790" s="68" t="s">
        <v>5494</v>
      </c>
      <c r="M4790" s="71">
        <v>3.5999999999999999E-3</v>
      </c>
      <c r="N4790" t="str">
        <f>_xll.IMDP("BND",D4790,$N$1,A4790)</f>
        <v>기타금융채</v>
      </c>
      <c r="O4790">
        <f t="shared" si="74"/>
        <v>7.5852000000000003E-3</v>
      </c>
    </row>
    <row r="4791" spans="1:15" x14ac:dyDescent="0.3">
      <c r="A4791" s="73">
        <v>46311</v>
      </c>
      <c r="B4791" s="67" t="s">
        <v>2090</v>
      </c>
      <c r="C4791" s="68" t="s">
        <v>2608</v>
      </c>
      <c r="D4791" s="68" t="s">
        <v>14432</v>
      </c>
      <c r="E4791" s="67" t="s">
        <v>14433</v>
      </c>
      <c r="F4791" s="69">
        <v>4.4000000000000004</v>
      </c>
      <c r="G4791" s="70">
        <v>1.7416</v>
      </c>
      <c r="H4791" s="70">
        <v>3.5628000000000002</v>
      </c>
      <c r="I4791" s="73">
        <v>46225</v>
      </c>
      <c r="J4791" s="73">
        <v>46987</v>
      </c>
      <c r="K4791" s="69">
        <v>4.4400000000000004</v>
      </c>
      <c r="L4791" s="68" t="s">
        <v>5494</v>
      </c>
      <c r="M4791" s="71">
        <v>2.3E-3</v>
      </c>
      <c r="N4791" t="str">
        <f>_xll.IMDP("BND",D4791,$N$1,A4791)</f>
        <v>기타금융채</v>
      </c>
      <c r="O4791">
        <f t="shared" si="74"/>
        <v>4.0056800000000002E-3</v>
      </c>
    </row>
    <row r="4792" spans="1:15" x14ac:dyDescent="0.3">
      <c r="A4792" s="73">
        <v>46311</v>
      </c>
      <c r="B4792" s="67" t="s">
        <v>2090</v>
      </c>
      <c r="C4792" s="68" t="s">
        <v>2608</v>
      </c>
      <c r="D4792" s="68" t="s">
        <v>9979</v>
      </c>
      <c r="E4792" s="67" t="s">
        <v>9980</v>
      </c>
      <c r="F4792" s="69">
        <v>4.3840000000000003</v>
      </c>
      <c r="G4792" s="70">
        <v>1.6887000000000001</v>
      </c>
      <c r="H4792" s="70">
        <v>3.3624000000000001</v>
      </c>
      <c r="I4792" s="73">
        <v>45140</v>
      </c>
      <c r="J4792" s="73">
        <v>46967</v>
      </c>
      <c r="K4792" s="69">
        <v>4.8099999999999996</v>
      </c>
      <c r="L4792" s="68" t="s">
        <v>5494</v>
      </c>
      <c r="M4792" s="71">
        <v>3.8E-3</v>
      </c>
      <c r="N4792" t="str">
        <f>_xll.IMDP("BND",D4792,$N$1,A4792)</f>
        <v>기타금융채</v>
      </c>
      <c r="O4792">
        <f t="shared" si="74"/>
        <v>6.4170600000000005E-3</v>
      </c>
    </row>
    <row r="4793" spans="1:15" x14ac:dyDescent="0.3">
      <c r="A4793" s="73">
        <v>46311</v>
      </c>
      <c r="B4793" s="67" t="s">
        <v>2090</v>
      </c>
      <c r="C4793" s="68" t="s">
        <v>2608</v>
      </c>
      <c r="D4793" s="68" t="s">
        <v>9981</v>
      </c>
      <c r="E4793" s="67" t="s">
        <v>9982</v>
      </c>
      <c r="F4793" s="69">
        <v>4.2910000000000004</v>
      </c>
      <c r="G4793" s="70">
        <v>1.4632000000000001</v>
      </c>
      <c r="H4793" s="70">
        <v>2.5413999999999999</v>
      </c>
      <c r="I4793" s="73">
        <v>45772</v>
      </c>
      <c r="J4793" s="73">
        <v>46868</v>
      </c>
      <c r="K4793" s="69">
        <v>2.86</v>
      </c>
      <c r="L4793" s="68" t="s">
        <v>5494</v>
      </c>
      <c r="M4793" s="71">
        <v>3.2000000000000002E-3</v>
      </c>
      <c r="N4793" t="str">
        <f>_xll.IMDP("BND",D4793,$N$1,A4793)</f>
        <v>기타금융채</v>
      </c>
      <c r="O4793">
        <f t="shared" si="74"/>
        <v>4.6822400000000007E-3</v>
      </c>
    </row>
    <row r="4794" spans="1:15" x14ac:dyDescent="0.3">
      <c r="A4794" s="73">
        <v>46311</v>
      </c>
      <c r="B4794" s="67" t="s">
        <v>2090</v>
      </c>
      <c r="C4794" s="68" t="s">
        <v>2608</v>
      </c>
      <c r="D4794" s="68" t="s">
        <v>15800</v>
      </c>
      <c r="E4794" s="67" t="s">
        <v>15801</v>
      </c>
      <c r="F4794" s="69">
        <v>4.2830000000000004</v>
      </c>
      <c r="G4794" s="70">
        <v>1.4470000000000001</v>
      </c>
      <c r="H4794" s="70">
        <v>2.4929999999999999</v>
      </c>
      <c r="I4794" s="73">
        <v>46288</v>
      </c>
      <c r="J4794" s="73">
        <v>46864</v>
      </c>
      <c r="K4794" s="69">
        <v>4.43</v>
      </c>
      <c r="L4794" s="68" t="s">
        <v>5494</v>
      </c>
      <c r="M4794" s="71">
        <v>2.3E-3</v>
      </c>
      <c r="N4794" t="str">
        <f>_xll.IMDP("BND",D4794,$N$1,A4794)</f>
        <v>기타금융채</v>
      </c>
      <c r="O4794">
        <f t="shared" si="74"/>
        <v>3.3281000000000001E-3</v>
      </c>
    </row>
    <row r="4795" spans="1:15" x14ac:dyDescent="0.3">
      <c r="A4795" s="73">
        <v>46311</v>
      </c>
      <c r="B4795" s="67" t="s">
        <v>2090</v>
      </c>
      <c r="C4795" s="68" t="s">
        <v>2608</v>
      </c>
      <c r="D4795" s="68" t="s">
        <v>15959</v>
      </c>
      <c r="E4795" s="67" t="s">
        <v>15960</v>
      </c>
      <c r="F4795" s="69">
        <v>4.4930000000000003</v>
      </c>
      <c r="G4795" s="70">
        <v>2.7509999999999999</v>
      </c>
      <c r="H4795" s="70">
        <v>8.5604999999999993</v>
      </c>
      <c r="I4795" s="73">
        <v>46301</v>
      </c>
      <c r="J4795" s="73">
        <v>47396</v>
      </c>
      <c r="K4795" s="69">
        <v>4.6500000000000004</v>
      </c>
      <c r="L4795" s="68" t="s">
        <v>5494</v>
      </c>
      <c r="M4795" s="71">
        <v>2.8E-3</v>
      </c>
      <c r="N4795" t="str">
        <f>_xll.IMDP("BND",D4795,$N$1,A4795)</f>
        <v>기타금융채</v>
      </c>
      <c r="O4795">
        <f t="shared" si="74"/>
        <v>7.7027999999999992E-3</v>
      </c>
    </row>
    <row r="4796" spans="1:15" x14ac:dyDescent="0.3">
      <c r="A4796" s="73">
        <v>46311</v>
      </c>
      <c r="B4796" s="67" t="s">
        <v>2090</v>
      </c>
      <c r="C4796" s="68" t="s">
        <v>2608</v>
      </c>
      <c r="D4796" s="68" t="s">
        <v>9983</v>
      </c>
      <c r="E4796" s="67" t="s">
        <v>9984</v>
      </c>
      <c r="F4796" s="69">
        <v>4.4530000000000003</v>
      </c>
      <c r="G4796" s="70">
        <v>2.2856999999999998</v>
      </c>
      <c r="H4796" s="70">
        <v>5.9542000000000002</v>
      </c>
      <c r="I4796" s="73">
        <v>45376</v>
      </c>
      <c r="J4796" s="73">
        <v>47200</v>
      </c>
      <c r="K4796" s="69">
        <v>4.2300000000000004</v>
      </c>
      <c r="L4796" s="68" t="s">
        <v>5494</v>
      </c>
      <c r="M4796" s="71">
        <v>2.3E-3</v>
      </c>
      <c r="N4796" t="str">
        <f>_xll.IMDP("BND",D4796,$N$1,A4796)</f>
        <v>기타금융채</v>
      </c>
      <c r="O4796">
        <f t="shared" si="74"/>
        <v>5.2571099999999997E-3</v>
      </c>
    </row>
    <row r="4797" spans="1:15" x14ac:dyDescent="0.3">
      <c r="A4797" s="73">
        <v>46311</v>
      </c>
      <c r="B4797" s="67" t="s">
        <v>2090</v>
      </c>
      <c r="C4797" s="68" t="s">
        <v>2608</v>
      </c>
      <c r="D4797" s="68" t="s">
        <v>9985</v>
      </c>
      <c r="E4797" s="67" t="s">
        <v>9986</v>
      </c>
      <c r="F4797" s="69">
        <v>4.22</v>
      </c>
      <c r="G4797" s="70">
        <v>1.0543</v>
      </c>
      <c r="H4797" s="70">
        <v>1.3872</v>
      </c>
      <c r="I4797" s="73">
        <v>45617</v>
      </c>
      <c r="J4797" s="73">
        <v>46710</v>
      </c>
      <c r="K4797" s="69">
        <v>3.39</v>
      </c>
      <c r="L4797" s="68" t="s">
        <v>5494</v>
      </c>
      <c r="M4797" s="71">
        <v>3.2000000000000002E-3</v>
      </c>
      <c r="N4797" t="str">
        <f>_xll.IMDP("BND",D4797,$N$1,A4797)</f>
        <v>기타금융채</v>
      </c>
      <c r="O4797">
        <f t="shared" si="74"/>
        <v>3.3737600000000004E-3</v>
      </c>
    </row>
    <row r="4798" spans="1:15" x14ac:dyDescent="0.3">
      <c r="A4798" s="73">
        <v>46311</v>
      </c>
      <c r="B4798" s="67" t="s">
        <v>2090</v>
      </c>
      <c r="C4798" s="68" t="s">
        <v>2608</v>
      </c>
      <c r="D4798" s="68" t="s">
        <v>9987</v>
      </c>
      <c r="E4798" s="67" t="s">
        <v>9988</v>
      </c>
      <c r="F4798" s="69">
        <v>4.2709999999999999</v>
      </c>
      <c r="G4798" s="70">
        <v>1.3127</v>
      </c>
      <c r="H4798" s="70">
        <v>2.0705</v>
      </c>
      <c r="I4798" s="73">
        <v>45804</v>
      </c>
      <c r="J4798" s="73">
        <v>46808</v>
      </c>
      <c r="K4798" s="69">
        <v>2.77</v>
      </c>
      <c r="L4798" s="68" t="s">
        <v>5494</v>
      </c>
      <c r="M4798" s="71">
        <v>3.7000000000000002E-3</v>
      </c>
      <c r="N4798" t="str">
        <f>_xll.IMDP("BND",D4798,$N$1,A4798)</f>
        <v>기타금융채</v>
      </c>
      <c r="O4798">
        <f t="shared" si="74"/>
        <v>4.8569900000000003E-3</v>
      </c>
    </row>
    <row r="4799" spans="1:15" x14ac:dyDescent="0.3">
      <c r="A4799" s="73">
        <v>46311</v>
      </c>
      <c r="B4799" s="67" t="s">
        <v>2090</v>
      </c>
      <c r="C4799" s="68" t="s">
        <v>2608</v>
      </c>
      <c r="D4799" s="68" t="s">
        <v>9989</v>
      </c>
      <c r="E4799" s="67" t="s">
        <v>9990</v>
      </c>
      <c r="F4799" s="69">
        <v>4.4560000000000004</v>
      </c>
      <c r="G4799" s="70">
        <v>2.4971999999999999</v>
      </c>
      <c r="H4799" s="70">
        <v>7.0799000000000003</v>
      </c>
      <c r="I4799" s="73">
        <v>46192</v>
      </c>
      <c r="J4799" s="73">
        <v>47288</v>
      </c>
      <c r="K4799" s="69">
        <v>4.32</v>
      </c>
      <c r="L4799" s="68" t="s">
        <v>5494</v>
      </c>
      <c r="M4799" s="71">
        <v>3.7000000000000002E-3</v>
      </c>
      <c r="N4799" t="str">
        <f>_xll.IMDP("BND",D4799,$N$1,A4799)</f>
        <v>기타금융채</v>
      </c>
      <c r="O4799">
        <f t="shared" si="74"/>
        <v>9.2396400000000004E-3</v>
      </c>
    </row>
    <row r="4800" spans="1:15" x14ac:dyDescent="0.3">
      <c r="A4800" s="73">
        <v>46311</v>
      </c>
      <c r="B4800" s="67" t="s">
        <v>2090</v>
      </c>
      <c r="C4800" s="68" t="s">
        <v>2608</v>
      </c>
      <c r="D4800" s="68" t="s">
        <v>14434</v>
      </c>
      <c r="E4800" s="67" t="s">
        <v>14435</v>
      </c>
      <c r="F4800" s="69">
        <v>4.468</v>
      </c>
      <c r="G4800" s="70">
        <v>2.5451999999999999</v>
      </c>
      <c r="H4800" s="70">
        <v>7.4131</v>
      </c>
      <c r="I4800" s="73">
        <v>46225</v>
      </c>
      <c r="J4800" s="73">
        <v>47319</v>
      </c>
      <c r="K4800" s="69">
        <v>4.57</v>
      </c>
      <c r="L4800" s="68" t="s">
        <v>5494</v>
      </c>
      <c r="M4800" s="71">
        <v>2.8E-3</v>
      </c>
      <c r="N4800" t="str">
        <f>_xll.IMDP("BND",D4800,$N$1,A4800)</f>
        <v>기타금융채</v>
      </c>
      <c r="O4800">
        <f t="shared" si="74"/>
        <v>7.1265599999999997E-3</v>
      </c>
    </row>
    <row r="4801" spans="1:15" x14ac:dyDescent="0.3">
      <c r="A4801" s="73">
        <v>46311</v>
      </c>
      <c r="B4801" s="67" t="s">
        <v>2090</v>
      </c>
      <c r="C4801" s="68" t="s">
        <v>2608</v>
      </c>
      <c r="D4801" s="68" t="s">
        <v>15961</v>
      </c>
      <c r="E4801" s="67" t="s">
        <v>15962</v>
      </c>
      <c r="F4801" s="69">
        <v>4.5970000000000004</v>
      </c>
      <c r="G4801" s="70">
        <v>4.3925999999999998</v>
      </c>
      <c r="H4801" s="70">
        <v>21.8017</v>
      </c>
      <c r="I4801" s="73">
        <v>46301</v>
      </c>
      <c r="J4801" s="73">
        <v>48127</v>
      </c>
      <c r="K4801" s="69">
        <v>4.79</v>
      </c>
      <c r="L4801" s="68" t="s">
        <v>5494</v>
      </c>
      <c r="M4801" s="71">
        <v>3.3E-3</v>
      </c>
      <c r="N4801" t="str">
        <f>_xll.IMDP("BND",D4801,$N$1,A4801)</f>
        <v>기타금융채</v>
      </c>
      <c r="O4801">
        <f t="shared" si="74"/>
        <v>1.4495579999999999E-2</v>
      </c>
    </row>
    <row r="4802" spans="1:15" x14ac:dyDescent="0.3">
      <c r="A4802" s="73">
        <v>46311</v>
      </c>
      <c r="B4802" s="67" t="s">
        <v>2090</v>
      </c>
      <c r="C4802" s="68" t="s">
        <v>2608</v>
      </c>
      <c r="D4802" s="68" t="s">
        <v>9991</v>
      </c>
      <c r="E4802" s="67" t="s">
        <v>9992</v>
      </c>
      <c r="F4802" s="69">
        <v>4.3730000000000002</v>
      </c>
      <c r="G4802" s="70">
        <v>1.6662999999999999</v>
      </c>
      <c r="H4802" s="70">
        <v>3.2799</v>
      </c>
      <c r="I4802" s="73">
        <v>45131</v>
      </c>
      <c r="J4802" s="73">
        <v>46958</v>
      </c>
      <c r="K4802" s="69">
        <v>4.6900000000000004</v>
      </c>
      <c r="L4802" s="68" t="s">
        <v>5494</v>
      </c>
      <c r="M4802" s="71">
        <v>4.7000000000000002E-3</v>
      </c>
      <c r="N4802" t="str">
        <f>_xll.IMDP("BND",D4802,$N$1,A4802)</f>
        <v>기타금융채</v>
      </c>
      <c r="O4802">
        <f t="shared" ref="O4802:O4865" si="75">M4802*G4802</f>
        <v>7.8316099999999993E-3</v>
      </c>
    </row>
    <row r="4803" spans="1:15" x14ac:dyDescent="0.3">
      <c r="A4803" s="73">
        <v>46311</v>
      </c>
      <c r="B4803" s="67" t="s">
        <v>2090</v>
      </c>
      <c r="C4803" s="68" t="s">
        <v>2608</v>
      </c>
      <c r="D4803" s="68" t="s">
        <v>9993</v>
      </c>
      <c r="E4803" s="67" t="s">
        <v>9994</v>
      </c>
      <c r="F4803" s="69">
        <v>4.4009999999999998</v>
      </c>
      <c r="G4803" s="70">
        <v>1.7834000000000001</v>
      </c>
      <c r="H4803" s="70">
        <v>3.68</v>
      </c>
      <c r="I4803" s="73">
        <v>45804</v>
      </c>
      <c r="J4803" s="73">
        <v>46990</v>
      </c>
      <c r="K4803" s="69">
        <v>2.85</v>
      </c>
      <c r="L4803" s="68" t="s">
        <v>5494</v>
      </c>
      <c r="M4803" s="71">
        <v>3.2000000000000002E-3</v>
      </c>
      <c r="N4803" t="str">
        <f>_xll.IMDP("BND",D4803,$N$1,A4803)</f>
        <v>기타금융채</v>
      </c>
      <c r="O4803">
        <f t="shared" si="75"/>
        <v>5.706880000000001E-3</v>
      </c>
    </row>
    <row r="4804" spans="1:15" x14ac:dyDescent="0.3">
      <c r="A4804" s="73">
        <v>46311</v>
      </c>
      <c r="B4804" s="67" t="s">
        <v>2090</v>
      </c>
      <c r="C4804" s="68" t="s">
        <v>2608</v>
      </c>
      <c r="D4804" s="68" t="s">
        <v>13976</v>
      </c>
      <c r="E4804" s="67" t="s">
        <v>13977</v>
      </c>
      <c r="F4804" s="69">
        <v>4.4560000000000004</v>
      </c>
      <c r="G4804" s="70">
        <v>2.5112000000000001</v>
      </c>
      <c r="H4804" s="70">
        <v>7.1566999999999998</v>
      </c>
      <c r="I4804" s="73">
        <v>46198</v>
      </c>
      <c r="J4804" s="73">
        <v>47294</v>
      </c>
      <c r="K4804" s="69">
        <v>4.4000000000000004</v>
      </c>
      <c r="L4804" s="68" t="s">
        <v>5494</v>
      </c>
      <c r="M4804" s="71">
        <v>2.3E-3</v>
      </c>
      <c r="N4804" t="str">
        <f>_xll.IMDP("BND",D4804,$N$1,A4804)</f>
        <v>기타금융채</v>
      </c>
      <c r="O4804">
        <f t="shared" si="75"/>
        <v>5.7757600000000004E-3</v>
      </c>
    </row>
    <row r="4805" spans="1:15" x14ac:dyDescent="0.3">
      <c r="A4805" s="73">
        <v>46311</v>
      </c>
      <c r="B4805" s="67" t="s">
        <v>2090</v>
      </c>
      <c r="C4805" s="68" t="s">
        <v>2608</v>
      </c>
      <c r="D4805" s="68" t="s">
        <v>62</v>
      </c>
      <c r="E4805" s="67" t="s">
        <v>64</v>
      </c>
      <c r="F4805" s="69">
        <v>4.5039999999999996</v>
      </c>
      <c r="G4805" s="70">
        <v>3.3864999999999998</v>
      </c>
      <c r="H4805" s="70">
        <v>13.069599999999999</v>
      </c>
      <c r="I4805" s="73">
        <v>45134</v>
      </c>
      <c r="J4805" s="73">
        <v>47690</v>
      </c>
      <c r="K4805" s="69">
        <v>4.97</v>
      </c>
      <c r="L4805" s="68" t="s">
        <v>5494</v>
      </c>
      <c r="M4805" s="71">
        <v>4.7999999999999996E-3</v>
      </c>
      <c r="N4805" t="str">
        <f>_xll.IMDP("BND",D4805,$N$1,A4805)</f>
        <v>기타금융채</v>
      </c>
      <c r="O4805">
        <f t="shared" si="75"/>
        <v>1.6255199999999997E-2</v>
      </c>
    </row>
    <row r="4806" spans="1:15" x14ac:dyDescent="0.3">
      <c r="A4806" s="73">
        <v>46311</v>
      </c>
      <c r="B4806" s="67" t="s">
        <v>2090</v>
      </c>
      <c r="C4806" s="68" t="s">
        <v>8258</v>
      </c>
      <c r="D4806" s="68" t="s">
        <v>9995</v>
      </c>
      <c r="E4806" s="67" t="s">
        <v>9996</v>
      </c>
      <c r="F4806" s="69">
        <v>3.9449999999999998</v>
      </c>
      <c r="G4806" s="70">
        <v>0.45519999999999999</v>
      </c>
      <c r="H4806" s="70">
        <v>0.32040000000000002</v>
      </c>
      <c r="I4806" s="73">
        <v>44656</v>
      </c>
      <c r="J4806" s="73">
        <v>46482</v>
      </c>
      <c r="K4806" s="69">
        <v>3.67</v>
      </c>
      <c r="L4806" s="68" t="s">
        <v>5494</v>
      </c>
      <c r="M4806" s="71">
        <v>9.2999999999999992E-3</v>
      </c>
      <c r="N4806" t="str">
        <f>_xll.IMDP("BND",D4806,$N$1,A4806)</f>
        <v>회사채(일반)</v>
      </c>
      <c r="O4806">
        <f t="shared" si="75"/>
        <v>4.2333599999999994E-3</v>
      </c>
    </row>
    <row r="4807" spans="1:15" x14ac:dyDescent="0.3">
      <c r="A4807" s="73">
        <v>46311</v>
      </c>
      <c r="B4807" s="67" t="s">
        <v>2090</v>
      </c>
      <c r="C4807" s="68" t="s">
        <v>8258</v>
      </c>
      <c r="D4807" s="68" t="s">
        <v>9997</v>
      </c>
      <c r="E4807" s="67" t="s">
        <v>9998</v>
      </c>
      <c r="F4807" s="69">
        <v>4.173</v>
      </c>
      <c r="G4807" s="70">
        <v>0.87139999999999995</v>
      </c>
      <c r="H4807" s="70">
        <v>0.9819</v>
      </c>
      <c r="I4807" s="73">
        <v>45545</v>
      </c>
      <c r="J4807" s="73">
        <v>46640</v>
      </c>
      <c r="K4807" s="69">
        <v>3.33</v>
      </c>
      <c r="L4807" s="68" t="s">
        <v>5494</v>
      </c>
      <c r="M4807" s="71">
        <v>7.9000000000000008E-3</v>
      </c>
      <c r="N4807" t="str">
        <f>_xll.IMDP("BND",D4807,$N$1,A4807)</f>
        <v>회사채(일반)</v>
      </c>
      <c r="O4807">
        <f t="shared" si="75"/>
        <v>6.88406E-3</v>
      </c>
    </row>
    <row r="4808" spans="1:15" x14ac:dyDescent="0.3">
      <c r="A4808" s="73">
        <v>46311</v>
      </c>
      <c r="B4808" s="67" t="s">
        <v>2090</v>
      </c>
      <c r="C4808" s="68" t="s">
        <v>8258</v>
      </c>
      <c r="D4808" s="68" t="s">
        <v>9999</v>
      </c>
      <c r="E4808" s="67" t="s">
        <v>10000</v>
      </c>
      <c r="F4808" s="69">
        <v>4.29</v>
      </c>
      <c r="G4808" s="70">
        <v>2.8687999999999998</v>
      </c>
      <c r="H4808" s="70">
        <v>9.0683000000000007</v>
      </c>
      <c r="I4808" s="73">
        <v>43746</v>
      </c>
      <c r="J4808" s="73">
        <v>47399</v>
      </c>
      <c r="K4808" s="69">
        <v>1.66</v>
      </c>
      <c r="L4808" s="68" t="s">
        <v>2609</v>
      </c>
      <c r="M4808" s="71">
        <v>8.6E-3</v>
      </c>
      <c r="N4808" t="str">
        <f>_xll.IMDP("BND",D4808,$N$1,A4808)</f>
        <v>회사채(일반)</v>
      </c>
      <c r="O4808">
        <f t="shared" si="75"/>
        <v>2.4671679999999998E-2</v>
      </c>
    </row>
    <row r="4809" spans="1:15" x14ac:dyDescent="0.3">
      <c r="A4809" s="73">
        <v>46311</v>
      </c>
      <c r="B4809" s="67" t="s">
        <v>2090</v>
      </c>
      <c r="C4809" s="68" t="s">
        <v>8258</v>
      </c>
      <c r="D4809" s="68" t="s">
        <v>10001</v>
      </c>
      <c r="E4809" s="67" t="s">
        <v>10002</v>
      </c>
      <c r="F4809" s="69">
        <v>3.9729999999999999</v>
      </c>
      <c r="G4809" s="70">
        <v>0.58520000000000005</v>
      </c>
      <c r="H4809" s="70">
        <v>0.49009999999999998</v>
      </c>
      <c r="I4809" s="73">
        <v>45436</v>
      </c>
      <c r="J4809" s="73">
        <v>46531</v>
      </c>
      <c r="K4809" s="69">
        <v>3.67</v>
      </c>
      <c r="L4809" s="68" t="s">
        <v>2609</v>
      </c>
      <c r="M4809" s="71">
        <v>1.1599999999999999E-2</v>
      </c>
      <c r="N4809" t="str">
        <f>_xll.IMDP("BND",D4809,$N$1,A4809)</f>
        <v>회사채(일반)</v>
      </c>
      <c r="O4809">
        <f t="shared" si="75"/>
        <v>6.7883200000000005E-3</v>
      </c>
    </row>
    <row r="4810" spans="1:15" x14ac:dyDescent="0.3">
      <c r="A4810" s="73">
        <v>46311</v>
      </c>
      <c r="B4810" s="67" t="s">
        <v>2090</v>
      </c>
      <c r="C4810" s="68" t="s">
        <v>8258</v>
      </c>
      <c r="D4810" s="68" t="s">
        <v>10003</v>
      </c>
      <c r="E4810" s="67" t="s">
        <v>10004</v>
      </c>
      <c r="F4810" s="69">
        <v>4.157</v>
      </c>
      <c r="G4810" s="70">
        <v>1.5573999999999999</v>
      </c>
      <c r="H4810" s="70">
        <v>2.847</v>
      </c>
      <c r="I4810" s="73">
        <v>45805</v>
      </c>
      <c r="J4810" s="73">
        <v>46901</v>
      </c>
      <c r="K4810" s="69">
        <v>2.69</v>
      </c>
      <c r="L4810" s="68" t="s">
        <v>2609</v>
      </c>
      <c r="M4810" s="71">
        <v>1.41E-2</v>
      </c>
      <c r="N4810" t="str">
        <f>_xll.IMDP("BND",D4810,$N$1,A4810)</f>
        <v>회사채(일반)</v>
      </c>
      <c r="O4810">
        <f t="shared" si="75"/>
        <v>2.1959339999999997E-2</v>
      </c>
    </row>
    <row r="4811" spans="1:15" x14ac:dyDescent="0.3">
      <c r="A4811" s="73">
        <v>46311</v>
      </c>
      <c r="B4811" s="67" t="s">
        <v>2090</v>
      </c>
      <c r="C4811" s="68" t="s">
        <v>8258</v>
      </c>
      <c r="D4811" s="68" t="s">
        <v>10005</v>
      </c>
      <c r="E4811" s="67" t="s">
        <v>10006</v>
      </c>
      <c r="F4811" s="69">
        <v>4.2039999999999997</v>
      </c>
      <c r="G4811" s="70">
        <v>1.7014</v>
      </c>
      <c r="H4811" s="70">
        <v>3.3713000000000002</v>
      </c>
      <c r="I4811" s="73">
        <v>45863</v>
      </c>
      <c r="J4811" s="73">
        <v>46959</v>
      </c>
      <c r="K4811" s="69">
        <v>2.7</v>
      </c>
      <c r="L4811" s="68" t="s">
        <v>2609</v>
      </c>
      <c r="M4811" s="71">
        <v>8.6E-3</v>
      </c>
      <c r="N4811" t="str">
        <f>_xll.IMDP("BND",D4811,$N$1,A4811)</f>
        <v>회사채(일반)</v>
      </c>
      <c r="O4811">
        <f t="shared" si="75"/>
        <v>1.4632040000000001E-2</v>
      </c>
    </row>
    <row r="4812" spans="1:15" x14ac:dyDescent="0.3">
      <c r="A4812" s="73">
        <v>46311</v>
      </c>
      <c r="B4812" s="67" t="s">
        <v>2090</v>
      </c>
      <c r="C4812" s="68" t="s">
        <v>8258</v>
      </c>
      <c r="D4812" s="68" t="s">
        <v>10007</v>
      </c>
      <c r="E4812" s="67" t="s">
        <v>10008</v>
      </c>
      <c r="F4812" s="69">
        <v>3.9140000000000001</v>
      </c>
      <c r="G4812" s="70">
        <v>0.5</v>
      </c>
      <c r="H4812" s="70">
        <v>0.37619999999999998</v>
      </c>
      <c r="I4812" s="73">
        <v>46135</v>
      </c>
      <c r="J4812" s="73">
        <v>46500</v>
      </c>
      <c r="K4812" s="69">
        <v>3.23</v>
      </c>
      <c r="L4812" s="68" t="s">
        <v>2609</v>
      </c>
      <c r="M4812" s="71">
        <v>7.4000000000000003E-3</v>
      </c>
      <c r="N4812" t="str">
        <f>_xll.IMDP("BND",D4812,$N$1,A4812)</f>
        <v>회사채(일반)</v>
      </c>
      <c r="O4812">
        <f t="shared" si="75"/>
        <v>3.7000000000000002E-3</v>
      </c>
    </row>
    <row r="4813" spans="1:15" x14ac:dyDescent="0.3">
      <c r="A4813" s="73">
        <v>46311</v>
      </c>
      <c r="B4813" s="67" t="s">
        <v>2090</v>
      </c>
      <c r="C4813" s="68" t="s">
        <v>8258</v>
      </c>
      <c r="D4813" s="68" t="s">
        <v>14347</v>
      </c>
      <c r="E4813" s="67" t="s">
        <v>14348</v>
      </c>
      <c r="F4813" s="69">
        <v>4.2830000000000004</v>
      </c>
      <c r="G4813" s="70">
        <v>2.5541999999999998</v>
      </c>
      <c r="H4813" s="70">
        <v>7.4513999999999996</v>
      </c>
      <c r="I4813" s="73">
        <v>46223</v>
      </c>
      <c r="J4813" s="73">
        <v>47319</v>
      </c>
      <c r="K4813" s="69">
        <v>4.3499999999999996</v>
      </c>
      <c r="L4813" s="68" t="s">
        <v>2609</v>
      </c>
      <c r="M4813" s="71">
        <v>1.8800000000000001E-2</v>
      </c>
      <c r="N4813" t="str">
        <f>_xll.IMDP("BND",D4813,$N$1,A4813)</f>
        <v>회사채(일반)</v>
      </c>
      <c r="O4813">
        <f t="shared" si="75"/>
        <v>4.8018959999999999E-2</v>
      </c>
    </row>
    <row r="4814" spans="1:15" x14ac:dyDescent="0.3">
      <c r="A4814" s="73">
        <v>46311</v>
      </c>
      <c r="B4814" s="67" t="s">
        <v>2090</v>
      </c>
      <c r="C4814" s="68" t="s">
        <v>8258</v>
      </c>
      <c r="D4814" s="68" t="s">
        <v>10009</v>
      </c>
      <c r="E4814" s="67" t="s">
        <v>10010</v>
      </c>
      <c r="F4814" s="69">
        <v>4.3029999999999999</v>
      </c>
      <c r="G4814" s="70">
        <v>3.8045</v>
      </c>
      <c r="H4814" s="70">
        <v>15.751099999999999</v>
      </c>
      <c r="I4814" s="73">
        <v>44117</v>
      </c>
      <c r="J4814" s="73">
        <v>47769</v>
      </c>
      <c r="K4814" s="69">
        <v>1.78</v>
      </c>
      <c r="L4814" s="68" t="s">
        <v>2609</v>
      </c>
      <c r="M4814" s="71">
        <v>4.1999999999999997E-3</v>
      </c>
      <c r="N4814" t="str">
        <f>_xll.IMDP("BND",D4814,$N$1,A4814)</f>
        <v>회사채(일반)</v>
      </c>
      <c r="O4814">
        <f t="shared" si="75"/>
        <v>1.5978899999999997E-2</v>
      </c>
    </row>
    <row r="4815" spans="1:15" x14ac:dyDescent="0.3">
      <c r="A4815" s="73">
        <v>46311</v>
      </c>
      <c r="B4815" s="67" t="s">
        <v>2090</v>
      </c>
      <c r="C4815" s="68" t="s">
        <v>8258</v>
      </c>
      <c r="D4815" s="68" t="s">
        <v>10011</v>
      </c>
      <c r="E4815" s="67" t="s">
        <v>10012</v>
      </c>
      <c r="F4815" s="69">
        <v>3.8290000000000002</v>
      </c>
      <c r="G4815" s="70">
        <v>0.42770000000000002</v>
      </c>
      <c r="H4815" s="70">
        <v>0.28939999999999999</v>
      </c>
      <c r="I4815" s="73">
        <v>45376</v>
      </c>
      <c r="J4815" s="73">
        <v>46471</v>
      </c>
      <c r="K4815" s="69">
        <v>3.63</v>
      </c>
      <c r="L4815" s="68" t="s">
        <v>2609</v>
      </c>
      <c r="M4815" s="71">
        <v>3.7000000000000002E-3</v>
      </c>
      <c r="N4815" t="str">
        <f>_xll.IMDP("BND",D4815,$N$1,A4815)</f>
        <v>회사채(일반)</v>
      </c>
      <c r="O4815">
        <f t="shared" si="75"/>
        <v>1.5824900000000002E-3</v>
      </c>
    </row>
    <row r="4816" spans="1:15" x14ac:dyDescent="0.3">
      <c r="A4816" s="73">
        <v>46311</v>
      </c>
      <c r="B4816" s="67" t="s">
        <v>2090</v>
      </c>
      <c r="C4816" s="68" t="s">
        <v>8258</v>
      </c>
      <c r="D4816" s="68" t="s">
        <v>10013</v>
      </c>
      <c r="E4816" s="67" t="s">
        <v>10014</v>
      </c>
      <c r="F4816" s="69">
        <v>4.077</v>
      </c>
      <c r="G4816" s="70">
        <v>0.85250000000000004</v>
      </c>
      <c r="H4816" s="70">
        <v>0.94469999999999998</v>
      </c>
      <c r="I4816" s="73">
        <v>45538</v>
      </c>
      <c r="J4816" s="73">
        <v>46633</v>
      </c>
      <c r="K4816" s="69">
        <v>3.35</v>
      </c>
      <c r="L4816" s="68" t="s">
        <v>2609</v>
      </c>
      <c r="M4816" s="71">
        <v>4.5999999999999999E-3</v>
      </c>
      <c r="N4816" t="str">
        <f>_xll.IMDP("BND",D4816,$N$1,A4816)</f>
        <v>회사채(일반)</v>
      </c>
      <c r="O4816">
        <f t="shared" si="75"/>
        <v>3.9215000000000005E-3</v>
      </c>
    </row>
    <row r="4817" spans="1:15" x14ac:dyDescent="0.3">
      <c r="A4817" s="73">
        <v>46311</v>
      </c>
      <c r="B4817" s="67" t="s">
        <v>2090</v>
      </c>
      <c r="C4817" s="68" t="s">
        <v>8258</v>
      </c>
      <c r="D4817" s="68" t="s">
        <v>10015</v>
      </c>
      <c r="E4817" s="67" t="s">
        <v>10016</v>
      </c>
      <c r="F4817" s="69">
        <v>4.1310000000000002</v>
      </c>
      <c r="G4817" s="70">
        <v>1.3705000000000001</v>
      </c>
      <c r="H4817" s="70">
        <v>2.2414000000000001</v>
      </c>
      <c r="I4817" s="73">
        <v>45733</v>
      </c>
      <c r="J4817" s="73">
        <v>46829</v>
      </c>
      <c r="K4817" s="69">
        <v>2.95</v>
      </c>
      <c r="L4817" s="68" t="s">
        <v>2609</v>
      </c>
      <c r="M4817" s="71">
        <v>8.2000000000000007E-3</v>
      </c>
      <c r="N4817" t="str">
        <f>_xll.IMDP("BND",D4817,$N$1,A4817)</f>
        <v>회사채(일반)</v>
      </c>
      <c r="O4817">
        <f t="shared" si="75"/>
        <v>1.1238100000000001E-2</v>
      </c>
    </row>
    <row r="4818" spans="1:15" x14ac:dyDescent="0.3">
      <c r="A4818" s="73">
        <v>46311</v>
      </c>
      <c r="B4818" s="67" t="s">
        <v>2090</v>
      </c>
      <c r="C4818" s="68" t="s">
        <v>8258</v>
      </c>
      <c r="D4818" s="68" t="s">
        <v>10017</v>
      </c>
      <c r="E4818" s="67" t="s">
        <v>10018</v>
      </c>
      <c r="F4818" s="69">
        <v>4.3019999999999996</v>
      </c>
      <c r="G4818" s="70">
        <v>3.5143</v>
      </c>
      <c r="H4818" s="70">
        <v>13.723599999999999</v>
      </c>
      <c r="I4818" s="73">
        <v>45863</v>
      </c>
      <c r="J4818" s="73">
        <v>47689</v>
      </c>
      <c r="K4818" s="69">
        <v>2.87</v>
      </c>
      <c r="L4818" s="68" t="s">
        <v>2609</v>
      </c>
      <c r="M4818" s="71">
        <v>8.3999999999999995E-3</v>
      </c>
      <c r="N4818" t="str">
        <f>_xll.IMDP("BND",D4818,$N$1,A4818)</f>
        <v>회사채(일반)</v>
      </c>
      <c r="O4818">
        <f t="shared" si="75"/>
        <v>2.9520119999999997E-2</v>
      </c>
    </row>
    <row r="4819" spans="1:15" x14ac:dyDescent="0.3">
      <c r="A4819" s="73">
        <v>46311</v>
      </c>
      <c r="B4819" s="67" t="s">
        <v>2090</v>
      </c>
      <c r="C4819" s="68" t="s">
        <v>8258</v>
      </c>
      <c r="D4819" s="68" t="s">
        <v>10019</v>
      </c>
      <c r="E4819" s="67" t="s">
        <v>10020</v>
      </c>
      <c r="F4819" s="69">
        <v>4.2750000000000004</v>
      </c>
      <c r="G4819" s="70">
        <v>2.3601000000000001</v>
      </c>
      <c r="H4819" s="70">
        <v>6.3552999999999997</v>
      </c>
      <c r="I4819" s="73">
        <v>46135</v>
      </c>
      <c r="J4819" s="73">
        <v>47231</v>
      </c>
      <c r="K4819" s="69">
        <v>3.76</v>
      </c>
      <c r="L4819" s="68" t="s">
        <v>2609</v>
      </c>
      <c r="M4819" s="71">
        <v>8.3000000000000001E-3</v>
      </c>
      <c r="N4819" t="str">
        <f>_xll.IMDP("BND",D4819,$N$1,A4819)</f>
        <v>회사채(일반)</v>
      </c>
      <c r="O4819">
        <f t="shared" si="75"/>
        <v>1.9588830000000002E-2</v>
      </c>
    </row>
    <row r="4820" spans="1:15" x14ac:dyDescent="0.3">
      <c r="A4820" s="73">
        <v>46311</v>
      </c>
      <c r="B4820" s="67" t="s">
        <v>2090</v>
      </c>
      <c r="C4820" s="68" t="s">
        <v>8258</v>
      </c>
      <c r="D4820" s="68" t="s">
        <v>10021</v>
      </c>
      <c r="E4820" s="67" t="s">
        <v>10022</v>
      </c>
      <c r="F4820" s="69">
        <v>4.327</v>
      </c>
      <c r="G4820" s="70">
        <v>4.5704000000000002</v>
      </c>
      <c r="H4820" s="70">
        <v>22.8218</v>
      </c>
      <c r="I4820" s="73">
        <v>44448</v>
      </c>
      <c r="J4820" s="73">
        <v>48100</v>
      </c>
      <c r="K4820" s="69">
        <v>2.2200000000000002</v>
      </c>
      <c r="L4820" s="68" t="s">
        <v>2609</v>
      </c>
      <c r="M4820" s="71">
        <v>3.0000000000000001E-3</v>
      </c>
      <c r="N4820" t="str">
        <f>_xll.IMDP("BND",D4820,$N$1,A4820)</f>
        <v>회사채(일반)</v>
      </c>
      <c r="O4820">
        <f t="shared" si="75"/>
        <v>1.3711200000000002E-2</v>
      </c>
    </row>
    <row r="4821" spans="1:15" x14ac:dyDescent="0.3">
      <c r="A4821" s="73">
        <v>46311</v>
      </c>
      <c r="B4821" s="67" t="s">
        <v>2090</v>
      </c>
      <c r="C4821" s="68" t="s">
        <v>2608</v>
      </c>
      <c r="D4821" s="68" t="s">
        <v>10023</v>
      </c>
      <c r="E4821" s="67" t="s">
        <v>10024</v>
      </c>
      <c r="F4821" s="69">
        <v>3.7509999999999999</v>
      </c>
      <c r="G4821" s="70">
        <v>0.37330000000000002</v>
      </c>
      <c r="H4821" s="70">
        <v>0.23230000000000001</v>
      </c>
      <c r="I4821" s="73">
        <v>45356</v>
      </c>
      <c r="J4821" s="73">
        <v>46451</v>
      </c>
      <c r="K4821" s="69">
        <v>3.83</v>
      </c>
      <c r="L4821" s="68" t="s">
        <v>5494</v>
      </c>
      <c r="M4821" s="71">
        <v>8.3999999999999995E-3</v>
      </c>
      <c r="N4821" t="str">
        <f>_xll.IMDP("BND",D4821,$N$1,A4821)</f>
        <v>카드</v>
      </c>
      <c r="O4821">
        <f t="shared" si="75"/>
        <v>3.1357199999999998E-3</v>
      </c>
    </row>
    <row r="4822" spans="1:15" x14ac:dyDescent="0.3">
      <c r="A4822" s="73">
        <v>46311</v>
      </c>
      <c r="B4822" s="67" t="s">
        <v>2090</v>
      </c>
      <c r="C4822" s="68" t="s">
        <v>2608</v>
      </c>
      <c r="D4822" s="68" t="s">
        <v>10025</v>
      </c>
      <c r="E4822" s="67" t="s">
        <v>10026</v>
      </c>
      <c r="F4822" s="69">
        <v>3.8650000000000002</v>
      </c>
      <c r="G4822" s="70">
        <v>0.44379999999999997</v>
      </c>
      <c r="H4822" s="70">
        <v>0.30740000000000001</v>
      </c>
      <c r="I4822" s="73">
        <v>45386</v>
      </c>
      <c r="J4822" s="73">
        <v>46479</v>
      </c>
      <c r="K4822" s="69">
        <v>3.71</v>
      </c>
      <c r="L4822" s="68" t="s">
        <v>5494</v>
      </c>
      <c r="M4822" s="71">
        <v>4.5999999999999999E-3</v>
      </c>
      <c r="N4822" t="str">
        <f>_xll.IMDP("BND",D4822,$N$1,A4822)</f>
        <v>카드</v>
      </c>
      <c r="O4822">
        <f t="shared" si="75"/>
        <v>2.04148E-3</v>
      </c>
    </row>
    <row r="4823" spans="1:15" x14ac:dyDescent="0.3">
      <c r="A4823" s="73">
        <v>46311</v>
      </c>
      <c r="B4823" s="67" t="s">
        <v>2090</v>
      </c>
      <c r="C4823" s="68" t="s">
        <v>2608</v>
      </c>
      <c r="D4823" s="68" t="s">
        <v>10027</v>
      </c>
      <c r="E4823" s="67" t="s">
        <v>10028</v>
      </c>
      <c r="F4823" s="69">
        <v>4.0949999999999998</v>
      </c>
      <c r="G4823" s="70">
        <v>0.70240000000000002</v>
      </c>
      <c r="H4823" s="70">
        <v>0.67310000000000003</v>
      </c>
      <c r="I4823" s="73">
        <v>45420</v>
      </c>
      <c r="J4823" s="73">
        <v>46576</v>
      </c>
      <c r="K4823" s="69">
        <v>3.86</v>
      </c>
      <c r="L4823" s="68" t="s">
        <v>5494</v>
      </c>
      <c r="M4823" s="71">
        <v>2.3E-3</v>
      </c>
      <c r="N4823" t="str">
        <f>_xll.IMDP("BND",D4823,$N$1,A4823)</f>
        <v>카드</v>
      </c>
      <c r="O4823">
        <f t="shared" si="75"/>
        <v>1.6155200000000001E-3</v>
      </c>
    </row>
    <row r="4824" spans="1:15" x14ac:dyDescent="0.3">
      <c r="A4824" s="73">
        <v>46311</v>
      </c>
      <c r="B4824" s="67" t="s">
        <v>2090</v>
      </c>
      <c r="C4824" s="68" t="s">
        <v>2608</v>
      </c>
      <c r="D4824" s="68" t="s">
        <v>10029</v>
      </c>
      <c r="E4824" s="67" t="s">
        <v>10030</v>
      </c>
      <c r="F4824" s="69">
        <v>4.1050000000000004</v>
      </c>
      <c r="G4824" s="70">
        <v>0.70850000000000002</v>
      </c>
      <c r="H4824" s="70">
        <v>0.67979999999999996</v>
      </c>
      <c r="I4824" s="73">
        <v>45483</v>
      </c>
      <c r="J4824" s="73">
        <v>46577</v>
      </c>
      <c r="K4824" s="69">
        <v>3.47</v>
      </c>
      <c r="L4824" s="68" t="s">
        <v>5494</v>
      </c>
      <c r="M4824" s="71">
        <v>3.2000000000000002E-3</v>
      </c>
      <c r="N4824" t="str">
        <f>_xll.IMDP("BND",D4824,$N$1,A4824)</f>
        <v>카드</v>
      </c>
      <c r="O4824">
        <f t="shared" si="75"/>
        <v>2.2672E-3</v>
      </c>
    </row>
    <row r="4825" spans="1:15" x14ac:dyDescent="0.3">
      <c r="A4825" s="73">
        <v>46311</v>
      </c>
      <c r="B4825" s="67" t="s">
        <v>2090</v>
      </c>
      <c r="C4825" s="68" t="s">
        <v>2608</v>
      </c>
      <c r="D4825" s="68" t="s">
        <v>10031</v>
      </c>
      <c r="E4825" s="67" t="s">
        <v>10032</v>
      </c>
      <c r="F4825" s="69">
        <v>4.1429999999999998</v>
      </c>
      <c r="G4825" s="70">
        <v>0.78659999999999997</v>
      </c>
      <c r="H4825" s="70">
        <v>0.82030000000000003</v>
      </c>
      <c r="I4825" s="73">
        <v>45513</v>
      </c>
      <c r="J4825" s="73">
        <v>46608</v>
      </c>
      <c r="K4825" s="69">
        <v>3.32</v>
      </c>
      <c r="L4825" s="68" t="s">
        <v>5494</v>
      </c>
      <c r="M4825" s="71">
        <v>3.7000000000000002E-3</v>
      </c>
      <c r="N4825" t="str">
        <f>_xll.IMDP("BND",D4825,$N$1,A4825)</f>
        <v>카드</v>
      </c>
      <c r="O4825">
        <f t="shared" si="75"/>
        <v>2.9104199999999999E-3</v>
      </c>
    </row>
    <row r="4826" spans="1:15" x14ac:dyDescent="0.3">
      <c r="A4826" s="73">
        <v>46311</v>
      </c>
      <c r="B4826" s="67" t="s">
        <v>2090</v>
      </c>
      <c r="C4826" s="68" t="s">
        <v>2608</v>
      </c>
      <c r="D4826" s="68" t="s">
        <v>10033</v>
      </c>
      <c r="E4826" s="67" t="s">
        <v>10034</v>
      </c>
      <c r="F4826" s="69">
        <v>4.4210000000000003</v>
      </c>
      <c r="G4826" s="70">
        <v>2.8050000000000002</v>
      </c>
      <c r="H4826" s="70">
        <v>8.8070000000000004</v>
      </c>
      <c r="I4826" s="73">
        <v>45575</v>
      </c>
      <c r="J4826" s="73">
        <v>47401</v>
      </c>
      <c r="K4826" s="69">
        <v>3.45</v>
      </c>
      <c r="L4826" s="68" t="s">
        <v>5494</v>
      </c>
      <c r="M4826" s="71">
        <v>2.3E-3</v>
      </c>
      <c r="N4826" t="str">
        <f>_xll.IMDP("BND",D4826,$N$1,A4826)</f>
        <v>카드</v>
      </c>
      <c r="O4826">
        <f t="shared" si="75"/>
        <v>6.4515000000000006E-3</v>
      </c>
    </row>
    <row r="4827" spans="1:15" x14ac:dyDescent="0.3">
      <c r="A4827" s="73">
        <v>46311</v>
      </c>
      <c r="B4827" s="67" t="s">
        <v>2090</v>
      </c>
      <c r="C4827" s="68" t="s">
        <v>2608</v>
      </c>
      <c r="D4827" s="68" t="s">
        <v>10035</v>
      </c>
      <c r="E4827" s="67" t="s">
        <v>10036</v>
      </c>
      <c r="F4827" s="69">
        <v>4.202</v>
      </c>
      <c r="G4827" s="70">
        <v>1.0927</v>
      </c>
      <c r="H4827" s="70">
        <v>1.4778</v>
      </c>
      <c r="I4827" s="73">
        <v>45630</v>
      </c>
      <c r="J4827" s="73">
        <v>46724</v>
      </c>
      <c r="K4827" s="69">
        <v>3.03</v>
      </c>
      <c r="L4827" s="68" t="s">
        <v>5494</v>
      </c>
      <c r="M4827" s="71">
        <v>4.5999999999999999E-3</v>
      </c>
      <c r="N4827" t="str">
        <f>_xll.IMDP("BND",D4827,$N$1,A4827)</f>
        <v>카드</v>
      </c>
      <c r="O4827">
        <f t="shared" si="75"/>
        <v>5.0264200000000002E-3</v>
      </c>
    </row>
    <row r="4828" spans="1:15" x14ac:dyDescent="0.3">
      <c r="A4828" s="73">
        <v>46311</v>
      </c>
      <c r="B4828" s="67" t="s">
        <v>2090</v>
      </c>
      <c r="C4828" s="68" t="s">
        <v>2608</v>
      </c>
      <c r="D4828" s="68" t="s">
        <v>10037</v>
      </c>
      <c r="E4828" s="67" t="s">
        <v>10038</v>
      </c>
      <c r="F4828" s="69">
        <v>4.407</v>
      </c>
      <c r="G4828" s="70">
        <v>2.1219000000000001</v>
      </c>
      <c r="H4828" s="70">
        <v>5.1182999999999996</v>
      </c>
      <c r="I4828" s="73">
        <v>45664</v>
      </c>
      <c r="J4828" s="73">
        <v>47123</v>
      </c>
      <c r="K4828" s="69">
        <v>3.09</v>
      </c>
      <c r="L4828" s="68" t="s">
        <v>5494</v>
      </c>
      <c r="M4828" s="71">
        <v>4.4999999999999997E-3</v>
      </c>
      <c r="N4828" t="str">
        <f>_xll.IMDP("BND",D4828,$N$1,A4828)</f>
        <v>카드</v>
      </c>
      <c r="O4828">
        <f t="shared" si="75"/>
        <v>9.5485499999999994E-3</v>
      </c>
    </row>
    <row r="4829" spans="1:15" x14ac:dyDescent="0.3">
      <c r="A4829" s="73">
        <v>46311</v>
      </c>
      <c r="B4829" s="67" t="s">
        <v>2090</v>
      </c>
      <c r="C4829" s="68" t="s">
        <v>2608</v>
      </c>
      <c r="D4829" s="68" t="s">
        <v>10039</v>
      </c>
      <c r="E4829" s="67" t="s">
        <v>10040</v>
      </c>
      <c r="F4829" s="69">
        <v>4.4080000000000004</v>
      </c>
      <c r="G4829" s="70">
        <v>2.3407</v>
      </c>
      <c r="H4829" s="70">
        <v>6.1813000000000002</v>
      </c>
      <c r="I4829" s="73">
        <v>45750</v>
      </c>
      <c r="J4829" s="73">
        <v>47210</v>
      </c>
      <c r="K4829" s="69">
        <v>3.02</v>
      </c>
      <c r="L4829" s="68" t="s">
        <v>5494</v>
      </c>
      <c r="M4829" s="71">
        <v>3.5999999999999999E-3</v>
      </c>
      <c r="N4829" t="str">
        <f>_xll.IMDP("BND",D4829,$N$1,A4829)</f>
        <v>카드</v>
      </c>
      <c r="O4829">
        <f t="shared" si="75"/>
        <v>8.4265199999999998E-3</v>
      </c>
    </row>
    <row r="4830" spans="1:15" x14ac:dyDescent="0.3">
      <c r="A4830" s="73">
        <v>46311</v>
      </c>
      <c r="B4830" s="67" t="s">
        <v>2090</v>
      </c>
      <c r="C4830" s="68" t="s">
        <v>2608</v>
      </c>
      <c r="D4830" s="68" t="s">
        <v>10041</v>
      </c>
      <c r="E4830" s="67" t="s">
        <v>10042</v>
      </c>
      <c r="F4830" s="69">
        <v>4.407</v>
      </c>
      <c r="G4830" s="70">
        <v>2.1198999999999999</v>
      </c>
      <c r="H4830" s="70">
        <v>5.1025</v>
      </c>
      <c r="I4830" s="73">
        <v>45841</v>
      </c>
      <c r="J4830" s="73">
        <v>47121</v>
      </c>
      <c r="K4830" s="69">
        <v>2.82</v>
      </c>
      <c r="L4830" s="68" t="s">
        <v>5494</v>
      </c>
      <c r="M4830" s="71">
        <v>3.0999999999999999E-3</v>
      </c>
      <c r="N4830" t="str">
        <f>_xll.IMDP("BND",D4830,$N$1,A4830)</f>
        <v>카드</v>
      </c>
      <c r="O4830">
        <f t="shared" si="75"/>
        <v>6.5716899999999998E-3</v>
      </c>
    </row>
    <row r="4831" spans="1:15" x14ac:dyDescent="0.3">
      <c r="A4831" s="73">
        <v>46311</v>
      </c>
      <c r="B4831" s="67" t="s">
        <v>2090</v>
      </c>
      <c r="C4831" s="68" t="s">
        <v>2608</v>
      </c>
      <c r="D4831" s="68" t="s">
        <v>10043</v>
      </c>
      <c r="E4831" s="67" t="s">
        <v>10044</v>
      </c>
      <c r="F4831" s="69">
        <v>4.4169999999999998</v>
      </c>
      <c r="G4831" s="70">
        <v>2.7269999999999999</v>
      </c>
      <c r="H4831" s="70">
        <v>8.3183000000000007</v>
      </c>
      <c r="I4831" s="73">
        <v>45903</v>
      </c>
      <c r="J4831" s="73">
        <v>47364</v>
      </c>
      <c r="K4831" s="69">
        <v>2.83</v>
      </c>
      <c r="L4831" s="68" t="s">
        <v>5494</v>
      </c>
      <c r="M4831" s="71">
        <v>3.0999999999999999E-3</v>
      </c>
      <c r="N4831" t="str">
        <f>_xll.IMDP("BND",D4831,$N$1,A4831)</f>
        <v>카드</v>
      </c>
      <c r="O4831">
        <f t="shared" si="75"/>
        <v>8.4536999999999998E-3</v>
      </c>
    </row>
    <row r="4832" spans="1:15" x14ac:dyDescent="0.3">
      <c r="A4832" s="73">
        <v>46311</v>
      </c>
      <c r="B4832" s="67" t="s">
        <v>2090</v>
      </c>
      <c r="C4832" s="68" t="s">
        <v>2608</v>
      </c>
      <c r="D4832" s="68" t="s">
        <v>10045</v>
      </c>
      <c r="E4832" s="67" t="s">
        <v>10046</v>
      </c>
      <c r="F4832" s="69">
        <v>4.4089999999999998</v>
      </c>
      <c r="G4832" s="70">
        <v>2.3858999999999999</v>
      </c>
      <c r="H4832" s="70">
        <v>6.4005000000000001</v>
      </c>
      <c r="I4832" s="73">
        <v>45946</v>
      </c>
      <c r="J4832" s="73">
        <v>47224</v>
      </c>
      <c r="K4832" s="69">
        <v>2.84</v>
      </c>
      <c r="L4832" s="68" t="s">
        <v>5494</v>
      </c>
      <c r="M4832" s="71">
        <v>3.5999999999999999E-3</v>
      </c>
      <c r="N4832" t="str">
        <f>_xll.IMDP("BND",D4832,$N$1,A4832)</f>
        <v>카드</v>
      </c>
      <c r="O4832">
        <f t="shared" si="75"/>
        <v>8.5892399999999997E-3</v>
      </c>
    </row>
    <row r="4833" spans="1:15" x14ac:dyDescent="0.3">
      <c r="A4833" s="73">
        <v>46311</v>
      </c>
      <c r="B4833" s="67" t="s">
        <v>2090</v>
      </c>
      <c r="C4833" s="68" t="s">
        <v>2608</v>
      </c>
      <c r="D4833" s="68" t="s">
        <v>10047</v>
      </c>
      <c r="E4833" s="67" t="s">
        <v>10048</v>
      </c>
      <c r="F4833" s="69">
        <v>4.1050000000000004</v>
      </c>
      <c r="G4833" s="70">
        <v>0.71</v>
      </c>
      <c r="H4833" s="70">
        <v>0.68200000000000005</v>
      </c>
      <c r="I4833" s="73">
        <v>46031</v>
      </c>
      <c r="J4833" s="73">
        <v>46577</v>
      </c>
      <c r="K4833" s="69">
        <v>2.99</v>
      </c>
      <c r="L4833" s="68" t="s">
        <v>5494</v>
      </c>
      <c r="M4833" s="71">
        <v>3.2000000000000002E-3</v>
      </c>
      <c r="N4833" t="str">
        <f>_xll.IMDP("BND",D4833,$N$1,A4833)</f>
        <v>카드</v>
      </c>
      <c r="O4833">
        <f t="shared" si="75"/>
        <v>2.2720000000000001E-3</v>
      </c>
    </row>
    <row r="4834" spans="1:15" x14ac:dyDescent="0.3">
      <c r="A4834" s="73">
        <v>46311</v>
      </c>
      <c r="B4834" s="67" t="s">
        <v>2090</v>
      </c>
      <c r="C4834" s="68" t="s">
        <v>2608</v>
      </c>
      <c r="D4834" s="68" t="s">
        <v>10049</v>
      </c>
      <c r="E4834" s="67" t="s">
        <v>10050</v>
      </c>
      <c r="F4834" s="69">
        <v>3.8969999999999998</v>
      </c>
      <c r="G4834" s="70">
        <v>0.4597</v>
      </c>
      <c r="H4834" s="70">
        <v>0.3266</v>
      </c>
      <c r="I4834" s="73">
        <v>46062</v>
      </c>
      <c r="J4834" s="73">
        <v>46486</v>
      </c>
      <c r="K4834" s="69">
        <v>3.19</v>
      </c>
      <c r="L4834" s="68" t="s">
        <v>5494</v>
      </c>
      <c r="M4834" s="71">
        <v>2.3E-3</v>
      </c>
      <c r="N4834" t="str">
        <f>_xll.IMDP("BND",D4834,$N$1,A4834)</f>
        <v>카드</v>
      </c>
      <c r="O4834">
        <f t="shared" si="75"/>
        <v>1.0573099999999999E-3</v>
      </c>
    </row>
    <row r="4835" spans="1:15" x14ac:dyDescent="0.3">
      <c r="A4835" s="73">
        <v>46311</v>
      </c>
      <c r="B4835" s="67" t="s">
        <v>2090</v>
      </c>
      <c r="C4835" s="68" t="s">
        <v>2608</v>
      </c>
      <c r="D4835" s="68" t="s">
        <v>10051</v>
      </c>
      <c r="E4835" s="67" t="s">
        <v>10052</v>
      </c>
      <c r="F4835" s="69">
        <v>3.8140000000000001</v>
      </c>
      <c r="G4835" s="70">
        <v>0.40899999999999997</v>
      </c>
      <c r="H4835" s="70">
        <v>0.26900000000000002</v>
      </c>
      <c r="I4835" s="73">
        <v>46099</v>
      </c>
      <c r="J4835" s="73">
        <v>46464</v>
      </c>
      <c r="K4835" s="69">
        <v>3.19</v>
      </c>
      <c r="L4835" s="68" t="s">
        <v>5494</v>
      </c>
      <c r="M4835" s="71">
        <v>4.5999999999999999E-3</v>
      </c>
      <c r="N4835" t="str">
        <f>_xll.IMDP("BND",D4835,$N$1,A4835)</f>
        <v>카드</v>
      </c>
      <c r="O4835">
        <f t="shared" si="75"/>
        <v>1.8813999999999999E-3</v>
      </c>
    </row>
    <row r="4836" spans="1:15" x14ac:dyDescent="0.3">
      <c r="A4836" s="73">
        <v>46311</v>
      </c>
      <c r="B4836" s="67" t="s">
        <v>2090</v>
      </c>
      <c r="C4836" s="68" t="s">
        <v>2608</v>
      </c>
      <c r="D4836" s="68" t="s">
        <v>10053</v>
      </c>
      <c r="E4836" s="67" t="s">
        <v>10054</v>
      </c>
      <c r="F4836" s="69">
        <v>3.956</v>
      </c>
      <c r="G4836" s="70">
        <v>0.55079999999999996</v>
      </c>
      <c r="H4836" s="70">
        <v>0.44230000000000003</v>
      </c>
      <c r="I4836" s="73">
        <v>46153</v>
      </c>
      <c r="J4836" s="73">
        <v>46518</v>
      </c>
      <c r="K4836" s="69">
        <v>3.34</v>
      </c>
      <c r="L4836" s="68" t="s">
        <v>5494</v>
      </c>
      <c r="M4836" s="71">
        <v>2.3E-3</v>
      </c>
      <c r="N4836" t="str">
        <f>_xll.IMDP("BND",D4836,$N$1,A4836)</f>
        <v>카드</v>
      </c>
      <c r="O4836">
        <f t="shared" si="75"/>
        <v>1.26684E-3</v>
      </c>
    </row>
    <row r="4837" spans="1:15" x14ac:dyDescent="0.3">
      <c r="A4837" s="73">
        <v>46311</v>
      </c>
      <c r="B4837" s="67" t="s">
        <v>2090</v>
      </c>
      <c r="C4837" s="68" t="s">
        <v>2608</v>
      </c>
      <c r="D4837" s="68" t="s">
        <v>10055</v>
      </c>
      <c r="E4837" s="67" t="s">
        <v>10056</v>
      </c>
      <c r="F4837" s="69">
        <v>4.298</v>
      </c>
      <c r="G4837" s="70">
        <v>1.5691999999999999</v>
      </c>
      <c r="H4837" s="70">
        <v>2.9056000000000002</v>
      </c>
      <c r="I4837" s="73">
        <v>46178</v>
      </c>
      <c r="J4837" s="73">
        <v>46913</v>
      </c>
      <c r="K4837" s="69">
        <v>4.17</v>
      </c>
      <c r="L4837" s="68" t="s">
        <v>5494</v>
      </c>
      <c r="M4837" s="71">
        <v>4.7000000000000002E-3</v>
      </c>
      <c r="N4837" t="str">
        <f>_xll.IMDP("BND",D4837,$N$1,A4837)</f>
        <v>카드</v>
      </c>
      <c r="O4837">
        <f t="shared" si="75"/>
        <v>7.3752399999999999E-3</v>
      </c>
    </row>
    <row r="4838" spans="1:15" x14ac:dyDescent="0.3">
      <c r="A4838" s="73">
        <v>46311</v>
      </c>
      <c r="B4838" s="67" t="s">
        <v>2090</v>
      </c>
      <c r="C4838" s="68" t="s">
        <v>2608</v>
      </c>
      <c r="D4838" s="68" t="s">
        <v>14092</v>
      </c>
      <c r="E4838" s="67" t="s">
        <v>14093</v>
      </c>
      <c r="F4838" s="69">
        <v>4.4089999999999998</v>
      </c>
      <c r="G4838" s="70">
        <v>2.5343</v>
      </c>
      <c r="H4838" s="70">
        <v>7.2744</v>
      </c>
      <c r="I4838" s="73">
        <v>46205</v>
      </c>
      <c r="J4838" s="73">
        <v>47301</v>
      </c>
      <c r="K4838" s="69">
        <v>4.29</v>
      </c>
      <c r="L4838" s="68" t="s">
        <v>5494</v>
      </c>
      <c r="M4838" s="71">
        <v>6.8999999999999999E-3</v>
      </c>
      <c r="N4838" t="str">
        <f>_xll.IMDP("BND",D4838,$N$1,A4838)</f>
        <v>카드</v>
      </c>
      <c r="O4838">
        <f t="shared" si="75"/>
        <v>1.7486669999999999E-2</v>
      </c>
    </row>
    <row r="4839" spans="1:15" x14ac:dyDescent="0.3">
      <c r="A4839" s="73">
        <v>46311</v>
      </c>
      <c r="B4839" s="67" t="s">
        <v>2090</v>
      </c>
      <c r="C4839" s="68" t="s">
        <v>2608</v>
      </c>
      <c r="D4839" s="68" t="s">
        <v>15963</v>
      </c>
      <c r="E4839" s="67" t="s">
        <v>15964</v>
      </c>
      <c r="F4839" s="69">
        <v>4.4219999999999997</v>
      </c>
      <c r="G4839" s="70">
        <v>2.7437</v>
      </c>
      <c r="H4839" s="70">
        <v>8.5152999999999999</v>
      </c>
      <c r="I4839" s="73">
        <v>46297</v>
      </c>
      <c r="J4839" s="73">
        <v>47393</v>
      </c>
      <c r="K4839" s="69">
        <v>4.59</v>
      </c>
      <c r="L4839" s="68" t="s">
        <v>5494</v>
      </c>
      <c r="M4839" s="71">
        <v>2.8E-3</v>
      </c>
      <c r="N4839" t="str">
        <f>_xll.IMDP("BND",D4839,$N$1,A4839)</f>
        <v>카드</v>
      </c>
      <c r="O4839">
        <f t="shared" si="75"/>
        <v>7.6823600000000001E-3</v>
      </c>
    </row>
    <row r="4840" spans="1:15" x14ac:dyDescent="0.3">
      <c r="A4840" s="73">
        <v>46311</v>
      </c>
      <c r="B4840" s="67" t="s">
        <v>2090</v>
      </c>
      <c r="C4840" s="68" t="s">
        <v>2608</v>
      </c>
      <c r="D4840" s="68" t="s">
        <v>10057</v>
      </c>
      <c r="E4840" s="67" t="s">
        <v>10058</v>
      </c>
      <c r="F4840" s="69">
        <v>4.2359999999999998</v>
      </c>
      <c r="G4840" s="70">
        <v>1.3403</v>
      </c>
      <c r="H4840" s="70">
        <v>2.1442000000000001</v>
      </c>
      <c r="I4840" s="73">
        <v>44259</v>
      </c>
      <c r="J4840" s="73">
        <v>46815</v>
      </c>
      <c r="K4840" s="69">
        <v>1.96</v>
      </c>
      <c r="L4840" s="68" t="s">
        <v>5494</v>
      </c>
      <c r="M4840" s="71">
        <v>2.7000000000000001E-3</v>
      </c>
      <c r="N4840" t="str">
        <f>_xll.IMDP("BND",D4840,$N$1,A4840)</f>
        <v>카드</v>
      </c>
      <c r="O4840">
        <f t="shared" si="75"/>
        <v>3.6188100000000005E-3</v>
      </c>
    </row>
    <row r="4841" spans="1:15" x14ac:dyDescent="0.3">
      <c r="A4841" s="73">
        <v>46311</v>
      </c>
      <c r="B4841" s="67" t="s">
        <v>2090</v>
      </c>
      <c r="C4841" s="68" t="s">
        <v>2608</v>
      </c>
      <c r="D4841" s="68" t="s">
        <v>10059</v>
      </c>
      <c r="E4841" s="67" t="s">
        <v>10060</v>
      </c>
      <c r="F4841" s="69">
        <v>4.3079999999999998</v>
      </c>
      <c r="G4841" s="70">
        <v>1.6232</v>
      </c>
      <c r="H4841" s="70">
        <v>3.0672999999999999</v>
      </c>
      <c r="I4841" s="73">
        <v>44363</v>
      </c>
      <c r="J4841" s="73">
        <v>46924</v>
      </c>
      <c r="K4841" s="69">
        <v>2.2000000000000002</v>
      </c>
      <c r="L4841" s="68" t="s">
        <v>5494</v>
      </c>
      <c r="M4841" s="71">
        <v>2.7000000000000001E-3</v>
      </c>
      <c r="N4841" t="str">
        <f>_xll.IMDP("BND",D4841,$N$1,A4841)</f>
        <v>카드</v>
      </c>
      <c r="O4841">
        <f t="shared" si="75"/>
        <v>4.3826400000000001E-3</v>
      </c>
    </row>
    <row r="4842" spans="1:15" x14ac:dyDescent="0.3">
      <c r="A4842" s="73">
        <v>46311</v>
      </c>
      <c r="B4842" s="67" t="s">
        <v>2090</v>
      </c>
      <c r="C4842" s="68" t="s">
        <v>2608</v>
      </c>
      <c r="D4842" s="68" t="s">
        <v>10061</v>
      </c>
      <c r="E4842" s="67" t="s">
        <v>10062</v>
      </c>
      <c r="F4842" s="69">
        <v>4.42</v>
      </c>
      <c r="G4842" s="70">
        <v>3.0289000000000001</v>
      </c>
      <c r="H4842" s="70">
        <v>10.258800000000001</v>
      </c>
      <c r="I4842" s="73">
        <v>44603</v>
      </c>
      <c r="J4842" s="73">
        <v>47494</v>
      </c>
      <c r="K4842" s="69">
        <v>3.12</v>
      </c>
      <c r="L4842" s="68" t="s">
        <v>5494</v>
      </c>
      <c r="M4842" s="71">
        <v>6.7000000000000002E-3</v>
      </c>
      <c r="N4842" t="str">
        <f>_xll.IMDP("BND",D4842,$N$1,A4842)</f>
        <v>카드</v>
      </c>
      <c r="O4842">
        <f t="shared" si="75"/>
        <v>2.029363E-2</v>
      </c>
    </row>
    <row r="4843" spans="1:15" x14ac:dyDescent="0.3">
      <c r="A4843" s="73">
        <v>46311</v>
      </c>
      <c r="B4843" s="67" t="s">
        <v>2090</v>
      </c>
      <c r="C4843" s="68" t="s">
        <v>2608</v>
      </c>
      <c r="D4843" s="68" t="s">
        <v>10063</v>
      </c>
      <c r="E4843" s="67" t="s">
        <v>10064</v>
      </c>
      <c r="F4843" s="69">
        <v>4.05</v>
      </c>
      <c r="G4843" s="70">
        <v>0.62619999999999998</v>
      </c>
      <c r="H4843" s="70">
        <v>0.55010000000000003</v>
      </c>
      <c r="I4843" s="73">
        <v>44721</v>
      </c>
      <c r="J4843" s="73">
        <v>46547</v>
      </c>
      <c r="K4843" s="69">
        <v>4.0999999999999996</v>
      </c>
      <c r="L4843" s="68" t="s">
        <v>5494</v>
      </c>
      <c r="M4843" s="71">
        <v>2.3E-3</v>
      </c>
      <c r="N4843" t="str">
        <f>_xll.IMDP("BND",D4843,$N$1,A4843)</f>
        <v>카드</v>
      </c>
      <c r="O4843">
        <f t="shared" si="75"/>
        <v>1.4402599999999998E-3</v>
      </c>
    </row>
    <row r="4844" spans="1:15" x14ac:dyDescent="0.3">
      <c r="A4844" s="73">
        <v>46311</v>
      </c>
      <c r="B4844" s="67" t="s">
        <v>2090</v>
      </c>
      <c r="C4844" s="68" t="s">
        <v>2608</v>
      </c>
      <c r="D4844" s="68" t="s">
        <v>10065</v>
      </c>
      <c r="E4844" s="67" t="s">
        <v>10066</v>
      </c>
      <c r="F4844" s="69">
        <v>3.9289999999999998</v>
      </c>
      <c r="G4844" s="70">
        <v>0.52810000000000001</v>
      </c>
      <c r="H4844" s="70">
        <v>0.41260000000000002</v>
      </c>
      <c r="I4844" s="73">
        <v>45049</v>
      </c>
      <c r="J4844" s="73">
        <v>46510</v>
      </c>
      <c r="K4844" s="69">
        <v>4.0599999999999996</v>
      </c>
      <c r="L4844" s="68" t="s">
        <v>5494</v>
      </c>
      <c r="M4844" s="71">
        <v>4.7000000000000002E-3</v>
      </c>
      <c r="N4844" t="str">
        <f>_xll.IMDP("BND",D4844,$N$1,A4844)</f>
        <v>카드</v>
      </c>
      <c r="O4844">
        <f t="shared" si="75"/>
        <v>2.4820700000000003E-3</v>
      </c>
    </row>
    <row r="4845" spans="1:15" x14ac:dyDescent="0.3">
      <c r="A4845" s="73">
        <v>46311</v>
      </c>
      <c r="B4845" s="67" t="s">
        <v>2090</v>
      </c>
      <c r="C4845" s="68" t="s">
        <v>2608</v>
      </c>
      <c r="D4845" s="68" t="s">
        <v>10067</v>
      </c>
      <c r="E4845" s="67" t="s">
        <v>10068</v>
      </c>
      <c r="F4845" s="69">
        <v>4.1959999999999997</v>
      </c>
      <c r="G4845" s="70">
        <v>1.0173000000000001</v>
      </c>
      <c r="H4845" s="70">
        <v>1.3070999999999999</v>
      </c>
      <c r="I4845" s="73">
        <v>45239</v>
      </c>
      <c r="J4845" s="73">
        <v>46700</v>
      </c>
      <c r="K4845" s="69">
        <v>4.79</v>
      </c>
      <c r="L4845" s="68" t="s">
        <v>5494</v>
      </c>
      <c r="M4845" s="71">
        <v>5.1999999999999998E-3</v>
      </c>
      <c r="N4845" t="str">
        <f>_xll.IMDP("BND",D4845,$N$1,A4845)</f>
        <v>카드</v>
      </c>
      <c r="O4845">
        <f t="shared" si="75"/>
        <v>5.2899600000000007E-3</v>
      </c>
    </row>
    <row r="4846" spans="1:15" x14ac:dyDescent="0.3">
      <c r="A4846" s="73">
        <v>46311</v>
      </c>
      <c r="B4846" s="67" t="s">
        <v>2090</v>
      </c>
      <c r="C4846" s="68" t="s">
        <v>2608</v>
      </c>
      <c r="D4846" s="68" t="s">
        <v>10069</v>
      </c>
      <c r="E4846" s="67" t="s">
        <v>10070</v>
      </c>
      <c r="F4846" s="69">
        <v>4.1609999999999996</v>
      </c>
      <c r="G4846" s="70">
        <v>0.85260000000000002</v>
      </c>
      <c r="H4846" s="70">
        <v>0.94579999999999997</v>
      </c>
      <c r="I4846" s="73">
        <v>45356</v>
      </c>
      <c r="J4846" s="73">
        <v>46633</v>
      </c>
      <c r="K4846" s="69">
        <v>3.88</v>
      </c>
      <c r="L4846" s="68" t="s">
        <v>5494</v>
      </c>
      <c r="M4846" s="71">
        <v>4.1999999999999997E-3</v>
      </c>
      <c r="N4846" t="str">
        <f>_xll.IMDP("BND",D4846,$N$1,A4846)</f>
        <v>카드</v>
      </c>
      <c r="O4846">
        <f t="shared" si="75"/>
        <v>3.58092E-3</v>
      </c>
    </row>
    <row r="4847" spans="1:15" x14ac:dyDescent="0.3">
      <c r="A4847" s="73">
        <v>46311</v>
      </c>
      <c r="B4847" s="67" t="s">
        <v>2090</v>
      </c>
      <c r="C4847" s="68" t="s">
        <v>2608</v>
      </c>
      <c r="D4847" s="68" t="s">
        <v>10071</v>
      </c>
      <c r="E4847" s="67" t="s">
        <v>10072</v>
      </c>
      <c r="F4847" s="69">
        <v>3.8980000000000001</v>
      </c>
      <c r="G4847" s="70">
        <v>0.47410000000000002</v>
      </c>
      <c r="H4847" s="70">
        <v>0.3427</v>
      </c>
      <c r="I4847" s="73">
        <v>45394</v>
      </c>
      <c r="J4847" s="73">
        <v>46489</v>
      </c>
      <c r="K4847" s="69">
        <v>3.71</v>
      </c>
      <c r="L4847" s="68" t="s">
        <v>5494</v>
      </c>
      <c r="M4847" s="71">
        <v>4.1999999999999997E-3</v>
      </c>
      <c r="N4847" t="str">
        <f>_xll.IMDP("BND",D4847,$N$1,A4847)</f>
        <v>카드</v>
      </c>
      <c r="O4847">
        <f t="shared" si="75"/>
        <v>1.9912200000000001E-3</v>
      </c>
    </row>
    <row r="4848" spans="1:15" x14ac:dyDescent="0.3">
      <c r="A4848" s="73">
        <v>46311</v>
      </c>
      <c r="B4848" s="67" t="s">
        <v>2090</v>
      </c>
      <c r="C4848" s="68" t="s">
        <v>2608</v>
      </c>
      <c r="D4848" s="68" t="s">
        <v>10073</v>
      </c>
      <c r="E4848" s="67" t="s">
        <v>10074</v>
      </c>
      <c r="F4848" s="69">
        <v>4.1740000000000004</v>
      </c>
      <c r="G4848" s="70">
        <v>0.94099999999999995</v>
      </c>
      <c r="H4848" s="70">
        <v>1.1317999999999999</v>
      </c>
      <c r="I4848" s="73">
        <v>45420</v>
      </c>
      <c r="J4848" s="73">
        <v>46668</v>
      </c>
      <c r="K4848" s="69">
        <v>3.87</v>
      </c>
      <c r="L4848" s="68" t="s">
        <v>5494</v>
      </c>
      <c r="M4848" s="71">
        <v>4.7000000000000002E-3</v>
      </c>
      <c r="N4848" t="str">
        <f>_xll.IMDP("BND",D4848,$N$1,A4848)</f>
        <v>카드</v>
      </c>
      <c r="O4848">
        <f t="shared" si="75"/>
        <v>4.4226999999999999E-3</v>
      </c>
    </row>
    <row r="4849" spans="1:15" x14ac:dyDescent="0.3">
      <c r="A4849" s="73">
        <v>46311</v>
      </c>
      <c r="B4849" s="67" t="s">
        <v>2090</v>
      </c>
      <c r="C4849" s="68" t="s">
        <v>2608</v>
      </c>
      <c r="D4849" s="68" t="s">
        <v>10075</v>
      </c>
      <c r="E4849" s="67" t="s">
        <v>10076</v>
      </c>
      <c r="F4849" s="69">
        <v>4.0460000000000003</v>
      </c>
      <c r="G4849" s="70">
        <v>0.62139999999999995</v>
      </c>
      <c r="H4849" s="70">
        <v>0.54269999999999996</v>
      </c>
      <c r="I4849" s="73">
        <v>45450</v>
      </c>
      <c r="J4849" s="73">
        <v>46545</v>
      </c>
      <c r="K4849" s="69">
        <v>3.73</v>
      </c>
      <c r="L4849" s="68" t="s">
        <v>5494</v>
      </c>
      <c r="M4849" s="71">
        <v>5.1000000000000004E-3</v>
      </c>
      <c r="N4849" t="str">
        <f>_xll.IMDP("BND",D4849,$N$1,A4849)</f>
        <v>카드</v>
      </c>
      <c r="O4849">
        <f t="shared" si="75"/>
        <v>3.16914E-3</v>
      </c>
    </row>
    <row r="4850" spans="1:15" x14ac:dyDescent="0.3">
      <c r="A4850" s="73">
        <v>46311</v>
      </c>
      <c r="B4850" s="67" t="s">
        <v>2090</v>
      </c>
      <c r="C4850" s="68" t="s">
        <v>2608</v>
      </c>
      <c r="D4850" s="68" t="s">
        <v>10077</v>
      </c>
      <c r="E4850" s="67" t="s">
        <v>10078</v>
      </c>
      <c r="F4850" s="69">
        <v>4.4089999999999998</v>
      </c>
      <c r="G4850" s="70">
        <v>2.5794999999999999</v>
      </c>
      <c r="H4850" s="70">
        <v>7.4813000000000001</v>
      </c>
      <c r="I4850" s="73">
        <v>45483</v>
      </c>
      <c r="J4850" s="73">
        <v>47309</v>
      </c>
      <c r="K4850" s="69">
        <v>3.49</v>
      </c>
      <c r="L4850" s="68" t="s">
        <v>5494</v>
      </c>
      <c r="M4850" s="71">
        <v>3.2000000000000002E-3</v>
      </c>
      <c r="N4850" t="str">
        <f>_xll.IMDP("BND",D4850,$N$1,A4850)</f>
        <v>카드</v>
      </c>
      <c r="O4850">
        <f t="shared" si="75"/>
        <v>8.2544000000000003E-3</v>
      </c>
    </row>
    <row r="4851" spans="1:15" x14ac:dyDescent="0.3">
      <c r="A4851" s="73">
        <v>46311</v>
      </c>
      <c r="B4851" s="67" t="s">
        <v>2090</v>
      </c>
      <c r="C4851" s="68" t="s">
        <v>2608</v>
      </c>
      <c r="D4851" s="68" t="s">
        <v>10079</v>
      </c>
      <c r="E4851" s="67" t="s">
        <v>10080</v>
      </c>
      <c r="F4851" s="69">
        <v>4.1619999999999999</v>
      </c>
      <c r="G4851" s="70">
        <v>0.85399999999999998</v>
      </c>
      <c r="H4851" s="70">
        <v>0.94779999999999998</v>
      </c>
      <c r="I4851" s="73">
        <v>45540</v>
      </c>
      <c r="J4851" s="73">
        <v>46633</v>
      </c>
      <c r="K4851" s="69">
        <v>3.46</v>
      </c>
      <c r="L4851" s="68" t="s">
        <v>5494</v>
      </c>
      <c r="M4851" s="71">
        <v>6.8999999999999999E-3</v>
      </c>
      <c r="N4851" t="str">
        <f>_xll.IMDP("BND",D4851,$N$1,A4851)</f>
        <v>카드</v>
      </c>
      <c r="O4851">
        <f t="shared" si="75"/>
        <v>5.8925999999999996E-3</v>
      </c>
    </row>
    <row r="4852" spans="1:15" x14ac:dyDescent="0.3">
      <c r="A4852" s="73">
        <v>46311</v>
      </c>
      <c r="B4852" s="67" t="s">
        <v>2090</v>
      </c>
      <c r="C4852" s="68" t="s">
        <v>2608</v>
      </c>
      <c r="D4852" s="68" t="s">
        <v>10081</v>
      </c>
      <c r="E4852" s="67" t="s">
        <v>10082</v>
      </c>
      <c r="F4852" s="69">
        <v>4.4020000000000001</v>
      </c>
      <c r="G4852" s="70">
        <v>1.9120999999999999</v>
      </c>
      <c r="H4852" s="70">
        <v>4.1980000000000004</v>
      </c>
      <c r="I4852" s="73">
        <v>45581</v>
      </c>
      <c r="J4852" s="73">
        <v>47042</v>
      </c>
      <c r="K4852" s="69">
        <v>3.4</v>
      </c>
      <c r="L4852" s="68" t="s">
        <v>5494</v>
      </c>
      <c r="M4852" s="71">
        <v>4.1000000000000003E-3</v>
      </c>
      <c r="N4852" t="str">
        <f>_xll.IMDP("BND",D4852,$N$1,A4852)</f>
        <v>카드</v>
      </c>
      <c r="O4852">
        <f t="shared" si="75"/>
        <v>7.8396100000000003E-3</v>
      </c>
    </row>
    <row r="4853" spans="1:15" x14ac:dyDescent="0.3">
      <c r="A4853" s="73">
        <v>46311</v>
      </c>
      <c r="B4853" s="67" t="s">
        <v>2090</v>
      </c>
      <c r="C4853" s="68" t="s">
        <v>2608</v>
      </c>
      <c r="D4853" s="68" t="s">
        <v>10083</v>
      </c>
      <c r="E4853" s="67" t="s">
        <v>10084</v>
      </c>
      <c r="F4853" s="69">
        <v>4.42</v>
      </c>
      <c r="G4853" s="70">
        <v>3.0807000000000002</v>
      </c>
      <c r="H4853" s="70">
        <v>10.6065</v>
      </c>
      <c r="I4853" s="73">
        <v>45693</v>
      </c>
      <c r="J4853" s="73">
        <v>47515</v>
      </c>
      <c r="K4853" s="69">
        <v>3.08</v>
      </c>
      <c r="L4853" s="68" t="s">
        <v>5494</v>
      </c>
      <c r="M4853" s="71">
        <v>3.0999999999999999E-3</v>
      </c>
      <c r="N4853" t="str">
        <f>_xll.IMDP("BND",D4853,$N$1,A4853)</f>
        <v>카드</v>
      </c>
      <c r="O4853">
        <f t="shared" si="75"/>
        <v>9.5501700000000002E-3</v>
      </c>
    </row>
    <row r="4854" spans="1:15" x14ac:dyDescent="0.3">
      <c r="A4854" s="73">
        <v>46311</v>
      </c>
      <c r="B4854" s="67" t="s">
        <v>2090</v>
      </c>
      <c r="C4854" s="68" t="s">
        <v>2608</v>
      </c>
      <c r="D4854" s="68" t="s">
        <v>10085</v>
      </c>
      <c r="E4854" s="67" t="s">
        <v>10086</v>
      </c>
      <c r="F4854" s="69">
        <v>4.4089999999999998</v>
      </c>
      <c r="G4854" s="70">
        <v>2.3462999999999998</v>
      </c>
      <c r="H4854" s="70">
        <v>6.2102000000000004</v>
      </c>
      <c r="I4854" s="73">
        <v>45750</v>
      </c>
      <c r="J4854" s="73">
        <v>47211</v>
      </c>
      <c r="K4854" s="69">
        <v>3.02</v>
      </c>
      <c r="L4854" s="68" t="s">
        <v>5494</v>
      </c>
      <c r="M4854" s="71">
        <v>3.0999999999999999E-3</v>
      </c>
      <c r="N4854" t="str">
        <f>_xll.IMDP("BND",D4854,$N$1,A4854)</f>
        <v>카드</v>
      </c>
      <c r="O4854">
        <f t="shared" si="75"/>
        <v>7.2735299999999994E-3</v>
      </c>
    </row>
    <row r="4855" spans="1:15" x14ac:dyDescent="0.3">
      <c r="A4855" s="73">
        <v>46311</v>
      </c>
      <c r="B4855" s="67" t="s">
        <v>2090</v>
      </c>
      <c r="C4855" s="68" t="s">
        <v>2608</v>
      </c>
      <c r="D4855" s="68" t="s">
        <v>10087</v>
      </c>
      <c r="E4855" s="67" t="s">
        <v>10088</v>
      </c>
      <c r="F4855" s="69">
        <v>4.4080000000000004</v>
      </c>
      <c r="G4855" s="70">
        <v>2.1595</v>
      </c>
      <c r="H4855" s="70">
        <v>5.2930999999999999</v>
      </c>
      <c r="I4855" s="73">
        <v>45827</v>
      </c>
      <c r="J4855" s="73">
        <v>47137</v>
      </c>
      <c r="K4855" s="69">
        <v>2.84</v>
      </c>
      <c r="L4855" s="68" t="s">
        <v>5494</v>
      </c>
      <c r="M4855" s="71">
        <v>2.2000000000000001E-3</v>
      </c>
      <c r="N4855" t="str">
        <f>_xll.IMDP("BND",D4855,$N$1,A4855)</f>
        <v>카드</v>
      </c>
      <c r="O4855">
        <f t="shared" si="75"/>
        <v>4.7509000000000006E-3</v>
      </c>
    </row>
    <row r="4856" spans="1:15" x14ac:dyDescent="0.3">
      <c r="A4856" s="73">
        <v>46311</v>
      </c>
      <c r="B4856" s="67" t="s">
        <v>2090</v>
      </c>
      <c r="C4856" s="68" t="s">
        <v>2608</v>
      </c>
      <c r="D4856" s="68" t="s">
        <v>10089</v>
      </c>
      <c r="E4856" s="67" t="s">
        <v>10090</v>
      </c>
      <c r="F4856" s="69">
        <v>4.407</v>
      </c>
      <c r="G4856" s="70">
        <v>2.1924999999999999</v>
      </c>
      <c r="H4856" s="70">
        <v>5.4672999999999998</v>
      </c>
      <c r="I4856" s="73">
        <v>45874</v>
      </c>
      <c r="J4856" s="73">
        <v>47154</v>
      </c>
      <c r="K4856" s="69">
        <v>2.83</v>
      </c>
      <c r="L4856" s="68" t="s">
        <v>5494</v>
      </c>
      <c r="M4856" s="71">
        <v>3.5999999999999999E-3</v>
      </c>
      <c r="N4856" t="str">
        <f>_xll.IMDP("BND",D4856,$N$1,A4856)</f>
        <v>카드</v>
      </c>
      <c r="O4856">
        <f t="shared" si="75"/>
        <v>7.892999999999999E-3</v>
      </c>
    </row>
    <row r="4857" spans="1:15" x14ac:dyDescent="0.3">
      <c r="A4857" s="73">
        <v>46311</v>
      </c>
      <c r="B4857" s="67" t="s">
        <v>2090</v>
      </c>
      <c r="C4857" s="68" t="s">
        <v>2608</v>
      </c>
      <c r="D4857" s="68" t="s">
        <v>10091</v>
      </c>
      <c r="E4857" s="67" t="s">
        <v>10092</v>
      </c>
      <c r="F4857" s="69">
        <v>4.42</v>
      </c>
      <c r="G4857" s="70">
        <v>3.1640999999999999</v>
      </c>
      <c r="H4857" s="70">
        <v>11.1295</v>
      </c>
      <c r="I4857" s="73">
        <v>45903</v>
      </c>
      <c r="J4857" s="73">
        <v>47542</v>
      </c>
      <c r="K4857" s="69">
        <v>2.9</v>
      </c>
      <c r="L4857" s="68" t="s">
        <v>5494</v>
      </c>
      <c r="M4857" s="71">
        <v>2.2000000000000001E-3</v>
      </c>
      <c r="N4857" t="str">
        <f>_xll.IMDP("BND",D4857,$N$1,A4857)</f>
        <v>카드</v>
      </c>
      <c r="O4857">
        <f t="shared" si="75"/>
        <v>6.9610200000000001E-3</v>
      </c>
    </row>
    <row r="4858" spans="1:15" x14ac:dyDescent="0.3">
      <c r="A4858" s="73">
        <v>46311</v>
      </c>
      <c r="B4858" s="67" t="s">
        <v>2090</v>
      </c>
      <c r="C4858" s="68" t="s">
        <v>2608</v>
      </c>
      <c r="D4858" s="68" t="s">
        <v>10093</v>
      </c>
      <c r="E4858" s="67" t="s">
        <v>10094</v>
      </c>
      <c r="F4858" s="69">
        <v>4.2750000000000004</v>
      </c>
      <c r="G4858" s="70">
        <v>1.5230999999999999</v>
      </c>
      <c r="H4858" s="70">
        <v>2.7376999999999998</v>
      </c>
      <c r="I4858" s="73">
        <v>46099</v>
      </c>
      <c r="J4858" s="73">
        <v>46891</v>
      </c>
      <c r="K4858" s="69">
        <v>3.64</v>
      </c>
      <c r="L4858" s="68" t="s">
        <v>5494</v>
      </c>
      <c r="M4858" s="71">
        <v>2.3E-3</v>
      </c>
      <c r="N4858" t="str">
        <f>_xll.IMDP("BND",D4858,$N$1,A4858)</f>
        <v>카드</v>
      </c>
      <c r="O4858">
        <f t="shared" si="75"/>
        <v>3.5031299999999997E-3</v>
      </c>
    </row>
    <row r="4859" spans="1:15" x14ac:dyDescent="0.3">
      <c r="A4859" s="73">
        <v>46311</v>
      </c>
      <c r="B4859" s="67" t="s">
        <v>2090</v>
      </c>
      <c r="C4859" s="68" t="s">
        <v>2608</v>
      </c>
      <c r="D4859" s="68" t="s">
        <v>10095</v>
      </c>
      <c r="E4859" s="67" t="s">
        <v>10096</v>
      </c>
      <c r="F4859" s="69">
        <v>4.242</v>
      </c>
      <c r="G4859" s="70">
        <v>1.4159999999999999</v>
      </c>
      <c r="H4859" s="70">
        <v>2.3860999999999999</v>
      </c>
      <c r="I4859" s="73">
        <v>46120</v>
      </c>
      <c r="J4859" s="73">
        <v>46850</v>
      </c>
      <c r="K4859" s="69">
        <v>3.9</v>
      </c>
      <c r="L4859" s="68" t="s">
        <v>5494</v>
      </c>
      <c r="M4859" s="71">
        <v>2.8E-3</v>
      </c>
      <c r="N4859" t="str">
        <f>_xll.IMDP("BND",D4859,$N$1,A4859)</f>
        <v>카드</v>
      </c>
      <c r="O4859">
        <f t="shared" si="75"/>
        <v>3.9648000000000001E-3</v>
      </c>
    </row>
    <row r="4860" spans="1:15" x14ac:dyDescent="0.3">
      <c r="A4860" s="73">
        <v>46311</v>
      </c>
      <c r="B4860" s="67" t="s">
        <v>2090</v>
      </c>
      <c r="C4860" s="68" t="s">
        <v>2608</v>
      </c>
      <c r="D4860" s="68" t="s">
        <v>10097</v>
      </c>
      <c r="E4860" s="67" t="s">
        <v>10098</v>
      </c>
      <c r="F4860" s="69">
        <v>4.4169999999999998</v>
      </c>
      <c r="G4860" s="70">
        <v>2.8372999999999999</v>
      </c>
      <c r="H4860" s="70">
        <v>9.1085999999999991</v>
      </c>
      <c r="I4860" s="73">
        <v>46153</v>
      </c>
      <c r="J4860" s="73">
        <v>47431</v>
      </c>
      <c r="K4860" s="69">
        <v>4.08</v>
      </c>
      <c r="L4860" s="68" t="s">
        <v>5494</v>
      </c>
      <c r="M4860" s="71">
        <v>2.3E-3</v>
      </c>
      <c r="N4860" t="str">
        <f>_xll.IMDP("BND",D4860,$N$1,A4860)</f>
        <v>카드</v>
      </c>
      <c r="O4860">
        <f t="shared" si="75"/>
        <v>6.5257900000000001E-3</v>
      </c>
    </row>
    <row r="4861" spans="1:15" x14ac:dyDescent="0.3">
      <c r="A4861" s="73">
        <v>46311</v>
      </c>
      <c r="B4861" s="67" t="s">
        <v>2090</v>
      </c>
      <c r="C4861" s="68" t="s">
        <v>2608</v>
      </c>
      <c r="D4861" s="68" t="s">
        <v>15092</v>
      </c>
      <c r="E4861" s="67" t="s">
        <v>15093</v>
      </c>
      <c r="F4861" s="69">
        <v>4.4210000000000003</v>
      </c>
      <c r="G4861" s="70">
        <v>3.3651</v>
      </c>
      <c r="H4861" s="70">
        <v>12.7761</v>
      </c>
      <c r="I4861" s="73">
        <v>46260</v>
      </c>
      <c r="J4861" s="73">
        <v>47660</v>
      </c>
      <c r="K4861" s="69">
        <v>4.41</v>
      </c>
      <c r="L4861" s="68" t="s">
        <v>5494</v>
      </c>
      <c r="M4861" s="71">
        <v>3.3E-3</v>
      </c>
      <c r="N4861" t="str">
        <f>_xll.IMDP("BND",D4861,$N$1,A4861)</f>
        <v>카드</v>
      </c>
      <c r="O4861">
        <f t="shared" si="75"/>
        <v>1.110483E-2</v>
      </c>
    </row>
    <row r="4862" spans="1:15" x14ac:dyDescent="0.3">
      <c r="A4862" s="73">
        <v>46311</v>
      </c>
      <c r="B4862" s="67" t="s">
        <v>2090</v>
      </c>
      <c r="C4862" s="68" t="s">
        <v>2608</v>
      </c>
      <c r="D4862" s="68" t="s">
        <v>10099</v>
      </c>
      <c r="E4862" s="67" t="s">
        <v>10100</v>
      </c>
      <c r="F4862" s="69">
        <v>4.2699999999999996</v>
      </c>
      <c r="G4862" s="70">
        <v>1.5165999999999999</v>
      </c>
      <c r="H4862" s="70">
        <v>2.7052</v>
      </c>
      <c r="I4862" s="73">
        <v>44329</v>
      </c>
      <c r="J4862" s="73">
        <v>46885</v>
      </c>
      <c r="K4862" s="69">
        <v>2.21</v>
      </c>
      <c r="L4862" s="68" t="s">
        <v>5494</v>
      </c>
      <c r="M4862" s="71">
        <v>6.7999999999999996E-3</v>
      </c>
      <c r="N4862" t="str">
        <f>_xll.IMDP("BND",D4862,$N$1,A4862)</f>
        <v>카드</v>
      </c>
      <c r="O4862">
        <f t="shared" si="75"/>
        <v>1.0312879999999998E-2</v>
      </c>
    </row>
    <row r="4863" spans="1:15" x14ac:dyDescent="0.3">
      <c r="A4863" s="73">
        <v>46311</v>
      </c>
      <c r="B4863" s="67" t="s">
        <v>2090</v>
      </c>
      <c r="C4863" s="68" t="s">
        <v>2608</v>
      </c>
      <c r="D4863" s="68" t="s">
        <v>10101</v>
      </c>
      <c r="E4863" s="67" t="s">
        <v>10102</v>
      </c>
      <c r="F4863" s="69">
        <v>4.4059999999999997</v>
      </c>
      <c r="G4863" s="70">
        <v>2.0943000000000001</v>
      </c>
      <c r="H4863" s="70">
        <v>4.9752999999999998</v>
      </c>
      <c r="I4863" s="73">
        <v>44363</v>
      </c>
      <c r="J4863" s="73">
        <v>47107</v>
      </c>
      <c r="K4863" s="69">
        <v>2.31</v>
      </c>
      <c r="L4863" s="68" t="s">
        <v>5494</v>
      </c>
      <c r="M4863" s="71">
        <v>3.0999999999999999E-3</v>
      </c>
      <c r="N4863" t="str">
        <f>_xll.IMDP("BND",D4863,$N$1,A4863)</f>
        <v>카드</v>
      </c>
      <c r="O4863">
        <f t="shared" si="75"/>
        <v>6.4923300000000001E-3</v>
      </c>
    </row>
    <row r="4864" spans="1:15" x14ac:dyDescent="0.3">
      <c r="A4864" s="73">
        <v>46311</v>
      </c>
      <c r="B4864" s="67" t="s">
        <v>2090</v>
      </c>
      <c r="C4864" s="68" t="s">
        <v>2608</v>
      </c>
      <c r="D4864" s="68" t="s">
        <v>10103</v>
      </c>
      <c r="E4864" s="67" t="s">
        <v>10104</v>
      </c>
      <c r="F4864" s="69">
        <v>4.3550000000000004</v>
      </c>
      <c r="G4864" s="70">
        <v>1.7575000000000001</v>
      </c>
      <c r="H4864" s="70">
        <v>3.5686</v>
      </c>
      <c r="I4864" s="73">
        <v>44421</v>
      </c>
      <c r="J4864" s="73">
        <v>46976</v>
      </c>
      <c r="K4864" s="69">
        <v>2.15</v>
      </c>
      <c r="L4864" s="68" t="s">
        <v>5494</v>
      </c>
      <c r="M4864" s="71">
        <v>6.7000000000000002E-3</v>
      </c>
      <c r="N4864" t="str">
        <f>_xll.IMDP("BND",D4864,$N$1,A4864)</f>
        <v>카드</v>
      </c>
      <c r="O4864">
        <f t="shared" si="75"/>
        <v>1.1775250000000001E-2</v>
      </c>
    </row>
    <row r="4865" spans="1:15" x14ac:dyDescent="0.3">
      <c r="A4865" s="73">
        <v>46311</v>
      </c>
      <c r="B4865" s="67" t="s">
        <v>2090</v>
      </c>
      <c r="C4865" s="68" t="s">
        <v>2608</v>
      </c>
      <c r="D4865" s="68" t="s">
        <v>10105</v>
      </c>
      <c r="E4865" s="67" t="s">
        <v>10106</v>
      </c>
      <c r="F4865" s="69">
        <v>4.407</v>
      </c>
      <c r="G4865" s="70">
        <v>2.0945999999999998</v>
      </c>
      <c r="H4865" s="70">
        <v>4.9764999999999997</v>
      </c>
      <c r="I4865" s="73">
        <v>44455</v>
      </c>
      <c r="J4865" s="73">
        <v>47107</v>
      </c>
      <c r="K4865" s="69">
        <v>2.29</v>
      </c>
      <c r="L4865" s="68" t="s">
        <v>5494</v>
      </c>
      <c r="M4865" s="71">
        <v>2.2000000000000001E-3</v>
      </c>
      <c r="N4865" t="str">
        <f>_xll.IMDP("BND",D4865,$N$1,A4865)</f>
        <v>카드</v>
      </c>
      <c r="O4865">
        <f t="shared" si="75"/>
        <v>4.6081199999999994E-3</v>
      </c>
    </row>
    <row r="4866" spans="1:15" x14ac:dyDescent="0.3">
      <c r="A4866" s="73">
        <v>46311</v>
      </c>
      <c r="B4866" s="67" t="s">
        <v>2090</v>
      </c>
      <c r="C4866" s="68" t="s">
        <v>2608</v>
      </c>
      <c r="D4866" s="68" t="s">
        <v>10107</v>
      </c>
      <c r="E4866" s="67" t="s">
        <v>10108</v>
      </c>
      <c r="F4866" s="69">
        <v>4.2370000000000001</v>
      </c>
      <c r="G4866" s="70">
        <v>1.3299000000000001</v>
      </c>
      <c r="H4866" s="70">
        <v>2.1326999999999998</v>
      </c>
      <c r="I4866" s="73">
        <v>44992</v>
      </c>
      <c r="J4866" s="73">
        <v>46819</v>
      </c>
      <c r="K4866" s="69">
        <v>4.45</v>
      </c>
      <c r="L4866" s="68" t="s">
        <v>5494</v>
      </c>
      <c r="M4866" s="71">
        <v>2.8E-3</v>
      </c>
      <c r="N4866" t="str">
        <f>_xll.IMDP("BND",D4866,$N$1,A4866)</f>
        <v>카드</v>
      </c>
      <c r="O4866">
        <f t="shared" ref="O4866:O4929" si="76">M4866*G4866</f>
        <v>3.7237200000000002E-3</v>
      </c>
    </row>
    <row r="4867" spans="1:15" x14ac:dyDescent="0.3">
      <c r="A4867" s="73">
        <v>46311</v>
      </c>
      <c r="B4867" s="67" t="s">
        <v>2090</v>
      </c>
      <c r="C4867" s="68" t="s">
        <v>2608</v>
      </c>
      <c r="D4867" s="68" t="s">
        <v>10109</v>
      </c>
      <c r="E4867" s="67" t="s">
        <v>10110</v>
      </c>
      <c r="F4867" s="69">
        <v>4.319</v>
      </c>
      <c r="G4867" s="70">
        <v>1.6209</v>
      </c>
      <c r="H4867" s="70">
        <v>3.105</v>
      </c>
      <c r="I4867" s="73">
        <v>45140</v>
      </c>
      <c r="J4867" s="73">
        <v>46937</v>
      </c>
      <c r="K4867" s="69">
        <v>4.47</v>
      </c>
      <c r="L4867" s="68" t="s">
        <v>5494</v>
      </c>
      <c r="M4867" s="71">
        <v>2.3E-3</v>
      </c>
      <c r="N4867" t="str">
        <f>_xll.IMDP("BND",D4867,$N$1,A4867)</f>
        <v>카드</v>
      </c>
      <c r="O4867">
        <f t="shared" si="76"/>
        <v>3.72807E-3</v>
      </c>
    </row>
    <row r="4868" spans="1:15" x14ac:dyDescent="0.3">
      <c r="A4868" s="73">
        <v>46311</v>
      </c>
      <c r="B4868" s="67" t="s">
        <v>2090</v>
      </c>
      <c r="C4868" s="68" t="s">
        <v>2608</v>
      </c>
      <c r="D4868" s="68" t="s">
        <v>10111</v>
      </c>
      <c r="E4868" s="67" t="s">
        <v>10112</v>
      </c>
      <c r="F4868" s="69">
        <v>3.9820000000000002</v>
      </c>
      <c r="G4868" s="70">
        <v>0.54669999999999996</v>
      </c>
      <c r="H4868" s="70">
        <v>0.43690000000000001</v>
      </c>
      <c r="I4868" s="73">
        <v>45425</v>
      </c>
      <c r="J4868" s="73">
        <v>46519</v>
      </c>
      <c r="K4868" s="69">
        <v>3.81</v>
      </c>
      <c r="L4868" s="68" t="s">
        <v>5494</v>
      </c>
      <c r="M4868" s="71">
        <v>2.8E-3</v>
      </c>
      <c r="N4868" t="str">
        <f>_xll.IMDP("BND",D4868,$N$1,A4868)</f>
        <v>카드</v>
      </c>
      <c r="O4868">
        <f t="shared" si="76"/>
        <v>1.5307599999999999E-3</v>
      </c>
    </row>
    <row r="4869" spans="1:15" x14ac:dyDescent="0.3">
      <c r="A4869" s="73">
        <v>46311</v>
      </c>
      <c r="B4869" s="67" t="s">
        <v>2090</v>
      </c>
      <c r="C4869" s="68" t="s">
        <v>2608</v>
      </c>
      <c r="D4869" s="68" t="s">
        <v>10113</v>
      </c>
      <c r="E4869" s="67" t="s">
        <v>10114</v>
      </c>
      <c r="F4869" s="69">
        <v>4.1210000000000004</v>
      </c>
      <c r="G4869" s="70">
        <v>0.72140000000000004</v>
      </c>
      <c r="H4869" s="70">
        <v>0.7117</v>
      </c>
      <c r="I4869" s="73">
        <v>45491</v>
      </c>
      <c r="J4869" s="73">
        <v>46584</v>
      </c>
      <c r="K4869" s="69">
        <v>3.37</v>
      </c>
      <c r="L4869" s="68" t="s">
        <v>5494</v>
      </c>
      <c r="M4869" s="71">
        <v>3.7000000000000002E-3</v>
      </c>
      <c r="N4869" t="str">
        <f>_xll.IMDP("BND",D4869,$N$1,A4869)</f>
        <v>카드</v>
      </c>
      <c r="O4869">
        <f t="shared" si="76"/>
        <v>2.6691800000000002E-3</v>
      </c>
    </row>
    <row r="4870" spans="1:15" x14ac:dyDescent="0.3">
      <c r="A4870" s="73">
        <v>46311</v>
      </c>
      <c r="B4870" s="67" t="s">
        <v>2090</v>
      </c>
      <c r="C4870" s="68" t="s">
        <v>2608</v>
      </c>
      <c r="D4870" s="68" t="s">
        <v>10115</v>
      </c>
      <c r="E4870" s="67" t="s">
        <v>10116</v>
      </c>
      <c r="F4870" s="69">
        <v>4.1589999999999998</v>
      </c>
      <c r="G4870" s="70">
        <v>0.83209999999999995</v>
      </c>
      <c r="H4870" s="70">
        <v>0.90539999999999998</v>
      </c>
      <c r="I4870" s="73">
        <v>45530</v>
      </c>
      <c r="J4870" s="73">
        <v>46625</v>
      </c>
      <c r="K4870" s="69">
        <v>3.35</v>
      </c>
      <c r="L4870" s="68" t="s">
        <v>5494</v>
      </c>
      <c r="M4870" s="71">
        <v>4.5999999999999999E-3</v>
      </c>
      <c r="N4870" t="str">
        <f>_xll.IMDP("BND",D4870,$N$1,A4870)</f>
        <v>카드</v>
      </c>
      <c r="O4870">
        <f t="shared" si="76"/>
        <v>3.8276599999999997E-3</v>
      </c>
    </row>
    <row r="4871" spans="1:15" x14ac:dyDescent="0.3">
      <c r="A4871" s="73">
        <v>46311</v>
      </c>
      <c r="B4871" s="67" t="s">
        <v>2090</v>
      </c>
      <c r="C4871" s="68" t="s">
        <v>2608</v>
      </c>
      <c r="D4871" s="68" t="s">
        <v>10117</v>
      </c>
      <c r="E4871" s="67" t="s">
        <v>10118</v>
      </c>
      <c r="F4871" s="69">
        <v>4.226</v>
      </c>
      <c r="G4871" s="70">
        <v>1.2605</v>
      </c>
      <c r="H4871" s="70">
        <v>1.925</v>
      </c>
      <c r="I4871" s="73">
        <v>45695</v>
      </c>
      <c r="J4871" s="73">
        <v>46790</v>
      </c>
      <c r="K4871" s="69">
        <v>2.99</v>
      </c>
      <c r="L4871" s="68" t="s">
        <v>5494</v>
      </c>
      <c r="M4871" s="71">
        <v>4.1000000000000003E-3</v>
      </c>
      <c r="N4871" t="str">
        <f>_xll.IMDP("BND",D4871,$N$1,A4871)</f>
        <v>카드</v>
      </c>
      <c r="O4871">
        <f t="shared" si="76"/>
        <v>5.1680500000000004E-3</v>
      </c>
    </row>
    <row r="4872" spans="1:15" x14ac:dyDescent="0.3">
      <c r="A4872" s="73">
        <v>46311</v>
      </c>
      <c r="B4872" s="67" t="s">
        <v>2090</v>
      </c>
      <c r="C4872" s="68" t="s">
        <v>2608</v>
      </c>
      <c r="D4872" s="68" t="s">
        <v>10119</v>
      </c>
      <c r="E4872" s="67" t="s">
        <v>10120</v>
      </c>
      <c r="F4872" s="69">
        <v>4.242</v>
      </c>
      <c r="G4872" s="70">
        <v>1.431</v>
      </c>
      <c r="H4872" s="70">
        <v>2.431</v>
      </c>
      <c r="I4872" s="73">
        <v>45726</v>
      </c>
      <c r="J4872" s="73">
        <v>46853</v>
      </c>
      <c r="K4872" s="69">
        <v>2.98</v>
      </c>
      <c r="L4872" s="68" t="s">
        <v>5494</v>
      </c>
      <c r="M4872" s="71">
        <v>4.1000000000000003E-3</v>
      </c>
      <c r="N4872" t="str">
        <f>_xll.IMDP("BND",D4872,$N$1,A4872)</f>
        <v>카드</v>
      </c>
      <c r="O4872">
        <f t="shared" si="76"/>
        <v>5.867100000000001E-3</v>
      </c>
    </row>
    <row r="4873" spans="1:15" x14ac:dyDescent="0.3">
      <c r="A4873" s="73">
        <v>46311</v>
      </c>
      <c r="B4873" s="67" t="s">
        <v>2090</v>
      </c>
      <c r="C4873" s="68" t="s">
        <v>2608</v>
      </c>
      <c r="D4873" s="68" t="s">
        <v>10121</v>
      </c>
      <c r="E4873" s="67" t="s">
        <v>10122</v>
      </c>
      <c r="F4873" s="69">
        <v>4.2430000000000003</v>
      </c>
      <c r="G4873" s="70">
        <v>1.4446000000000001</v>
      </c>
      <c r="H4873" s="70">
        <v>2.4672999999999998</v>
      </c>
      <c r="I4873" s="73">
        <v>45761</v>
      </c>
      <c r="J4873" s="73">
        <v>46857</v>
      </c>
      <c r="K4873" s="69">
        <v>2.84</v>
      </c>
      <c r="L4873" s="68" t="s">
        <v>5494</v>
      </c>
      <c r="M4873" s="71">
        <v>2.3E-3</v>
      </c>
      <c r="N4873" t="str">
        <f>_xll.IMDP("BND",D4873,$N$1,A4873)</f>
        <v>카드</v>
      </c>
      <c r="O4873">
        <f t="shared" si="76"/>
        <v>3.3225800000000003E-3</v>
      </c>
    </row>
    <row r="4874" spans="1:15" x14ac:dyDescent="0.3">
      <c r="A4874" s="73">
        <v>46311</v>
      </c>
      <c r="B4874" s="67" t="s">
        <v>2090</v>
      </c>
      <c r="C4874" s="68" t="s">
        <v>2608</v>
      </c>
      <c r="D4874" s="68" t="s">
        <v>10123</v>
      </c>
      <c r="E4874" s="67" t="s">
        <v>10124</v>
      </c>
      <c r="F4874" s="69">
        <v>4.4169999999999998</v>
      </c>
      <c r="G4874" s="70">
        <v>2.7452000000000001</v>
      </c>
      <c r="H4874" s="70">
        <v>8.4237000000000002</v>
      </c>
      <c r="I4874" s="73">
        <v>45910</v>
      </c>
      <c r="J4874" s="73">
        <v>47371</v>
      </c>
      <c r="K4874" s="69">
        <v>2.85</v>
      </c>
      <c r="L4874" s="68" t="s">
        <v>5494</v>
      </c>
      <c r="M4874" s="71">
        <v>2.7000000000000001E-3</v>
      </c>
      <c r="N4874" t="str">
        <f>_xll.IMDP("BND",D4874,$N$1,A4874)</f>
        <v>카드</v>
      </c>
      <c r="O4874">
        <f t="shared" si="76"/>
        <v>7.4120400000000008E-3</v>
      </c>
    </row>
    <row r="4875" spans="1:15" x14ac:dyDescent="0.3">
      <c r="A4875" s="73">
        <v>46311</v>
      </c>
      <c r="B4875" s="67" t="s">
        <v>2090</v>
      </c>
      <c r="C4875" s="68" t="s">
        <v>2608</v>
      </c>
      <c r="D4875" s="68" t="s">
        <v>10125</v>
      </c>
      <c r="E4875" s="67" t="s">
        <v>10126</v>
      </c>
      <c r="F4875" s="69">
        <v>4.407</v>
      </c>
      <c r="G4875" s="70">
        <v>2.2111999999999998</v>
      </c>
      <c r="H4875" s="70">
        <v>5.5845000000000002</v>
      </c>
      <c r="I4875" s="73">
        <v>46073</v>
      </c>
      <c r="J4875" s="73">
        <v>47169</v>
      </c>
      <c r="K4875" s="69">
        <v>3.69</v>
      </c>
      <c r="L4875" s="68" t="s">
        <v>5494</v>
      </c>
      <c r="M4875" s="71">
        <v>3.7000000000000002E-3</v>
      </c>
      <c r="N4875" t="str">
        <f>_xll.IMDP("BND",D4875,$N$1,A4875)</f>
        <v>카드</v>
      </c>
      <c r="O4875">
        <f t="shared" si="76"/>
        <v>8.1814399999999999E-3</v>
      </c>
    </row>
    <row r="4876" spans="1:15" x14ac:dyDescent="0.3">
      <c r="A4876" s="73">
        <v>46311</v>
      </c>
      <c r="B4876" s="67" t="s">
        <v>2090</v>
      </c>
      <c r="C4876" s="68" t="s">
        <v>2608</v>
      </c>
      <c r="D4876" s="68" t="s">
        <v>10127</v>
      </c>
      <c r="E4876" s="67" t="s">
        <v>10128</v>
      </c>
      <c r="F4876" s="69">
        <v>4.4089999999999998</v>
      </c>
      <c r="G4876" s="70">
        <v>2.3271000000000002</v>
      </c>
      <c r="H4876" s="70">
        <v>6.1479999999999997</v>
      </c>
      <c r="I4876" s="73">
        <v>46120</v>
      </c>
      <c r="J4876" s="73">
        <v>47214</v>
      </c>
      <c r="K4876" s="69">
        <v>4</v>
      </c>
      <c r="L4876" s="68" t="s">
        <v>5494</v>
      </c>
      <c r="M4876" s="71">
        <v>2.3E-3</v>
      </c>
      <c r="N4876" t="str">
        <f>_xll.IMDP("BND",D4876,$N$1,A4876)</f>
        <v>카드</v>
      </c>
      <c r="O4876">
        <f t="shared" si="76"/>
        <v>5.3523300000000006E-3</v>
      </c>
    </row>
    <row r="4877" spans="1:15" x14ac:dyDescent="0.3">
      <c r="A4877" s="73">
        <v>46311</v>
      </c>
      <c r="B4877" s="67" t="s">
        <v>2090</v>
      </c>
      <c r="C4877" s="68" t="s">
        <v>2608</v>
      </c>
      <c r="D4877" s="68" t="s">
        <v>10129</v>
      </c>
      <c r="E4877" s="67" t="s">
        <v>10130</v>
      </c>
      <c r="F4877" s="69">
        <v>4.4119999999999999</v>
      </c>
      <c r="G4877" s="70">
        <v>2.5459999999999998</v>
      </c>
      <c r="H4877" s="70">
        <v>7.3621999999999996</v>
      </c>
      <c r="I4877" s="73">
        <v>46184</v>
      </c>
      <c r="J4877" s="73">
        <v>47310</v>
      </c>
      <c r="K4877" s="69">
        <v>4.38</v>
      </c>
      <c r="L4877" s="68" t="s">
        <v>5494</v>
      </c>
      <c r="M4877" s="71">
        <v>2.8E-3</v>
      </c>
      <c r="N4877" t="str">
        <f>_xll.IMDP("BND",D4877,$N$1,A4877)</f>
        <v>카드</v>
      </c>
      <c r="O4877">
        <f t="shared" si="76"/>
        <v>7.1287999999999994E-3</v>
      </c>
    </row>
    <row r="4878" spans="1:15" x14ac:dyDescent="0.3">
      <c r="A4878" s="73">
        <v>46311</v>
      </c>
      <c r="B4878" s="67" t="s">
        <v>2090</v>
      </c>
      <c r="C4878" s="68" t="s">
        <v>2608</v>
      </c>
      <c r="D4878" s="68" t="s">
        <v>15276</v>
      </c>
      <c r="E4878" s="67" t="s">
        <v>15277</v>
      </c>
      <c r="F4878" s="69">
        <v>4.42</v>
      </c>
      <c r="G4878" s="70">
        <v>2.9695</v>
      </c>
      <c r="H4878" s="70">
        <v>9.9655000000000005</v>
      </c>
      <c r="I4878" s="73">
        <v>46272</v>
      </c>
      <c r="J4878" s="73">
        <v>47490</v>
      </c>
      <c r="K4878" s="69">
        <v>4.45</v>
      </c>
      <c r="L4878" s="68" t="s">
        <v>5494</v>
      </c>
      <c r="M4878" s="71">
        <v>3.3E-3</v>
      </c>
      <c r="N4878" t="str">
        <f>_xll.IMDP("BND",D4878,$N$1,A4878)</f>
        <v>카드</v>
      </c>
      <c r="O4878">
        <f t="shared" si="76"/>
        <v>9.7993500000000001E-3</v>
      </c>
    </row>
    <row r="4879" spans="1:15" x14ac:dyDescent="0.3">
      <c r="A4879" s="73">
        <v>46311</v>
      </c>
      <c r="B4879" s="67" t="s">
        <v>2090</v>
      </c>
      <c r="C4879" s="68" t="s">
        <v>2608</v>
      </c>
      <c r="D4879" s="68" t="s">
        <v>10131</v>
      </c>
      <c r="E4879" s="67" t="s">
        <v>10132</v>
      </c>
      <c r="F4879" s="69">
        <v>4.407</v>
      </c>
      <c r="G4879" s="70">
        <v>2.0909</v>
      </c>
      <c r="H4879" s="70">
        <v>4.9665999999999997</v>
      </c>
      <c r="I4879" s="73">
        <v>44421</v>
      </c>
      <c r="J4879" s="73">
        <v>47107</v>
      </c>
      <c r="K4879" s="69">
        <v>2.21</v>
      </c>
      <c r="L4879" s="68" t="s">
        <v>5494</v>
      </c>
      <c r="M4879" s="71">
        <v>5.3E-3</v>
      </c>
      <c r="N4879" t="str">
        <f>_xll.IMDP("BND",D4879,$N$1,A4879)</f>
        <v>카드</v>
      </c>
      <c r="O4879">
        <f t="shared" si="76"/>
        <v>1.1081769999999999E-2</v>
      </c>
    </row>
    <row r="4880" spans="1:15" x14ac:dyDescent="0.3">
      <c r="A4880" s="73">
        <v>46311</v>
      </c>
      <c r="B4880" s="67" t="s">
        <v>2090</v>
      </c>
      <c r="C4880" s="68" t="s">
        <v>2608</v>
      </c>
      <c r="D4880" s="68" t="s">
        <v>10133</v>
      </c>
      <c r="E4880" s="67" t="s">
        <v>10134</v>
      </c>
      <c r="F4880" s="69">
        <v>4.2279999999999998</v>
      </c>
      <c r="G4880" s="70">
        <v>1.2825</v>
      </c>
      <c r="H4880" s="70">
        <v>1.9944999999999999</v>
      </c>
      <c r="I4880" s="73">
        <v>44977</v>
      </c>
      <c r="J4880" s="73">
        <v>46801</v>
      </c>
      <c r="K4880" s="69">
        <v>4.0999999999999996</v>
      </c>
      <c r="L4880" s="68" t="s">
        <v>5494</v>
      </c>
      <c r="M4880" s="71">
        <v>2.3E-3</v>
      </c>
      <c r="N4880" t="str">
        <f>_xll.IMDP("BND",D4880,$N$1,A4880)</f>
        <v>카드</v>
      </c>
      <c r="O4880">
        <f t="shared" si="76"/>
        <v>2.9497499999999997E-3</v>
      </c>
    </row>
    <row r="4881" spans="1:15" x14ac:dyDescent="0.3">
      <c r="A4881" s="73">
        <v>46311</v>
      </c>
      <c r="B4881" s="67" t="s">
        <v>2090</v>
      </c>
      <c r="C4881" s="68" t="s">
        <v>2608</v>
      </c>
      <c r="D4881" s="68" t="s">
        <v>10135</v>
      </c>
      <c r="E4881" s="67" t="s">
        <v>10136</v>
      </c>
      <c r="F4881" s="69">
        <v>4.2380000000000004</v>
      </c>
      <c r="G4881" s="70">
        <v>1.3869</v>
      </c>
      <c r="H4881" s="70">
        <v>2.2993999999999999</v>
      </c>
      <c r="I4881" s="73">
        <v>45012</v>
      </c>
      <c r="J4881" s="73">
        <v>46839</v>
      </c>
      <c r="K4881" s="69">
        <v>4.1399999999999997</v>
      </c>
      <c r="L4881" s="68" t="s">
        <v>5494</v>
      </c>
      <c r="M4881" s="71">
        <v>5.5999999999999999E-3</v>
      </c>
      <c r="N4881" t="str">
        <f>_xll.IMDP("BND",D4881,$N$1,A4881)</f>
        <v>카드</v>
      </c>
      <c r="O4881">
        <f t="shared" si="76"/>
        <v>7.76664E-3</v>
      </c>
    </row>
    <row r="4882" spans="1:15" x14ac:dyDescent="0.3">
      <c r="A4882" s="73">
        <v>46311</v>
      </c>
      <c r="B4882" s="67" t="s">
        <v>2090</v>
      </c>
      <c r="C4882" s="68" t="s">
        <v>2608</v>
      </c>
      <c r="D4882" s="68" t="s">
        <v>10137</v>
      </c>
      <c r="E4882" s="67" t="s">
        <v>10138</v>
      </c>
      <c r="F4882" s="69">
        <v>4.0019999999999998</v>
      </c>
      <c r="G4882" s="70">
        <v>0.58450000000000002</v>
      </c>
      <c r="H4882" s="70">
        <v>0.4894</v>
      </c>
      <c r="I4882" s="73">
        <v>45070</v>
      </c>
      <c r="J4882" s="73">
        <v>46531</v>
      </c>
      <c r="K4882" s="69">
        <v>4.0199999999999996</v>
      </c>
      <c r="L4882" s="68" t="s">
        <v>5494</v>
      </c>
      <c r="M4882" s="71">
        <v>3.7000000000000002E-3</v>
      </c>
      <c r="N4882" t="str">
        <f>_xll.IMDP("BND",D4882,$N$1,A4882)</f>
        <v>카드</v>
      </c>
      <c r="O4882">
        <f t="shared" si="76"/>
        <v>2.1626500000000003E-3</v>
      </c>
    </row>
    <row r="4883" spans="1:15" x14ac:dyDescent="0.3">
      <c r="A4883" s="73">
        <v>46311</v>
      </c>
      <c r="B4883" s="67" t="s">
        <v>2090</v>
      </c>
      <c r="C4883" s="68" t="s">
        <v>2608</v>
      </c>
      <c r="D4883" s="68" t="s">
        <v>10139</v>
      </c>
      <c r="E4883" s="67" t="s">
        <v>10140</v>
      </c>
      <c r="F4883" s="69">
        <v>3.911</v>
      </c>
      <c r="G4883" s="70">
        <v>0.49640000000000001</v>
      </c>
      <c r="H4883" s="70">
        <v>0.37209999999999999</v>
      </c>
      <c r="I4883" s="73">
        <v>45404</v>
      </c>
      <c r="J4883" s="73">
        <v>46499</v>
      </c>
      <c r="K4883" s="69">
        <v>3.73</v>
      </c>
      <c r="L4883" s="68" t="s">
        <v>5494</v>
      </c>
      <c r="M4883" s="71">
        <v>4.1999999999999997E-3</v>
      </c>
      <c r="N4883" t="str">
        <f>_xll.IMDP("BND",D4883,$N$1,A4883)</f>
        <v>카드</v>
      </c>
      <c r="O4883">
        <f t="shared" si="76"/>
        <v>2.0848799999999999E-3</v>
      </c>
    </row>
    <row r="4884" spans="1:15" x14ac:dyDescent="0.3">
      <c r="A4884" s="73">
        <v>46311</v>
      </c>
      <c r="B4884" s="67" t="s">
        <v>2090</v>
      </c>
      <c r="C4884" s="68" t="s">
        <v>2608</v>
      </c>
      <c r="D4884" s="68" t="s">
        <v>10141</v>
      </c>
      <c r="E4884" s="67" t="s">
        <v>10142</v>
      </c>
      <c r="F4884" s="69">
        <v>4.4059999999999997</v>
      </c>
      <c r="G4884" s="70">
        <v>1.9904999999999999</v>
      </c>
      <c r="H4884" s="70">
        <v>4.5327999999999999</v>
      </c>
      <c r="I4884" s="73">
        <v>45581</v>
      </c>
      <c r="J4884" s="73">
        <v>47073</v>
      </c>
      <c r="K4884" s="69">
        <v>3.4</v>
      </c>
      <c r="L4884" s="68" t="s">
        <v>5494</v>
      </c>
      <c r="M4884" s="71">
        <v>4.5999999999999999E-3</v>
      </c>
      <c r="N4884" t="str">
        <f>_xll.IMDP("BND",D4884,$N$1,A4884)</f>
        <v>카드</v>
      </c>
      <c r="O4884">
        <f t="shared" si="76"/>
        <v>9.1562999999999992E-3</v>
      </c>
    </row>
    <row r="4885" spans="1:15" x14ac:dyDescent="0.3">
      <c r="A4885" s="73">
        <v>46311</v>
      </c>
      <c r="B4885" s="67" t="s">
        <v>2090</v>
      </c>
      <c r="C4885" s="68" t="s">
        <v>2608</v>
      </c>
      <c r="D4885" s="68" t="s">
        <v>10143</v>
      </c>
      <c r="E4885" s="67" t="s">
        <v>10144</v>
      </c>
      <c r="F4885" s="69">
        <v>4.4180000000000001</v>
      </c>
      <c r="G4885" s="70">
        <v>2.9474999999999998</v>
      </c>
      <c r="H4885" s="70">
        <v>9.6972000000000005</v>
      </c>
      <c r="I4885" s="73">
        <v>45630</v>
      </c>
      <c r="J4885" s="73">
        <v>47456</v>
      </c>
      <c r="K4885" s="69">
        <v>3.03</v>
      </c>
      <c r="L4885" s="68" t="s">
        <v>5494</v>
      </c>
      <c r="M4885" s="71">
        <v>3.0999999999999999E-3</v>
      </c>
      <c r="N4885" t="str">
        <f>_xll.IMDP("BND",D4885,$N$1,A4885)</f>
        <v>카드</v>
      </c>
      <c r="O4885">
        <f t="shared" si="76"/>
        <v>9.1372499999999995E-3</v>
      </c>
    </row>
    <row r="4886" spans="1:15" x14ac:dyDescent="0.3">
      <c r="A4886" s="73">
        <v>46311</v>
      </c>
      <c r="B4886" s="67" t="s">
        <v>2090</v>
      </c>
      <c r="C4886" s="68" t="s">
        <v>2608</v>
      </c>
      <c r="D4886" s="68" t="s">
        <v>10145</v>
      </c>
      <c r="E4886" s="67" t="s">
        <v>10146</v>
      </c>
      <c r="F4886" s="69">
        <v>4.42</v>
      </c>
      <c r="G4886" s="70">
        <v>3.0945999999999998</v>
      </c>
      <c r="H4886" s="70">
        <v>10.6975</v>
      </c>
      <c r="I4886" s="73">
        <v>45695</v>
      </c>
      <c r="J4886" s="73">
        <v>47521</v>
      </c>
      <c r="K4886" s="69">
        <v>3.07</v>
      </c>
      <c r="L4886" s="68" t="s">
        <v>5494</v>
      </c>
      <c r="M4886" s="71">
        <v>3.0999999999999999E-3</v>
      </c>
      <c r="N4886" t="str">
        <f>_xll.IMDP("BND",D4886,$N$1,A4886)</f>
        <v>카드</v>
      </c>
      <c r="O4886">
        <f t="shared" si="76"/>
        <v>9.5932599999999993E-3</v>
      </c>
    </row>
    <row r="4887" spans="1:15" x14ac:dyDescent="0.3">
      <c r="A4887" s="73">
        <v>46311</v>
      </c>
      <c r="B4887" s="67" t="s">
        <v>2090</v>
      </c>
      <c r="C4887" s="68" t="s">
        <v>2608</v>
      </c>
      <c r="D4887" s="68" t="s">
        <v>10147</v>
      </c>
      <c r="E4887" s="67" t="s">
        <v>10148</v>
      </c>
      <c r="F4887" s="69">
        <v>4.42</v>
      </c>
      <c r="G4887" s="70">
        <v>3.3134000000000001</v>
      </c>
      <c r="H4887" s="70">
        <v>12.213800000000001</v>
      </c>
      <c r="I4887" s="73">
        <v>45779</v>
      </c>
      <c r="J4887" s="73">
        <v>47605</v>
      </c>
      <c r="K4887" s="69">
        <v>2.87</v>
      </c>
      <c r="L4887" s="68" t="s">
        <v>5494</v>
      </c>
      <c r="M4887" s="71">
        <v>2.7000000000000001E-3</v>
      </c>
      <c r="N4887" t="str">
        <f>_xll.IMDP("BND",D4887,$N$1,A4887)</f>
        <v>카드</v>
      </c>
      <c r="O4887">
        <f t="shared" si="76"/>
        <v>8.9461800000000015E-3</v>
      </c>
    </row>
    <row r="4888" spans="1:15" x14ac:dyDescent="0.3">
      <c r="A4888" s="73">
        <v>46311</v>
      </c>
      <c r="B4888" s="67" t="s">
        <v>2090</v>
      </c>
      <c r="C4888" s="68" t="s">
        <v>2608</v>
      </c>
      <c r="D4888" s="68" t="s">
        <v>10149</v>
      </c>
      <c r="E4888" s="67" t="s">
        <v>10150</v>
      </c>
      <c r="F4888" s="69">
        <v>4.42</v>
      </c>
      <c r="G4888" s="70">
        <v>3.2867000000000002</v>
      </c>
      <c r="H4888" s="70">
        <v>12.0357</v>
      </c>
      <c r="I4888" s="73">
        <v>45954</v>
      </c>
      <c r="J4888" s="73">
        <v>47597</v>
      </c>
      <c r="K4888" s="69">
        <v>2.92</v>
      </c>
      <c r="L4888" s="68" t="s">
        <v>5494</v>
      </c>
      <c r="M4888" s="71">
        <v>2.7000000000000001E-3</v>
      </c>
      <c r="N4888" t="str">
        <f>_xll.IMDP("BND",D4888,$N$1,A4888)</f>
        <v>카드</v>
      </c>
      <c r="O4888">
        <f t="shared" si="76"/>
        <v>8.8740900000000011E-3</v>
      </c>
    </row>
    <row r="4889" spans="1:15" x14ac:dyDescent="0.3">
      <c r="A4889" s="73">
        <v>46311</v>
      </c>
      <c r="B4889" s="67" t="s">
        <v>2090</v>
      </c>
      <c r="C4889" s="68" t="s">
        <v>2608</v>
      </c>
      <c r="D4889" s="68" t="s">
        <v>10151</v>
      </c>
      <c r="E4889" s="67" t="s">
        <v>10152</v>
      </c>
      <c r="F4889" s="69">
        <v>4.17</v>
      </c>
      <c r="G4889" s="70">
        <v>0.8851</v>
      </c>
      <c r="H4889" s="70">
        <v>1.0068999999999999</v>
      </c>
      <c r="I4889" s="73">
        <v>46038</v>
      </c>
      <c r="J4889" s="73">
        <v>46643</v>
      </c>
      <c r="K4889" s="69">
        <v>3</v>
      </c>
      <c r="L4889" s="68" t="s">
        <v>5494</v>
      </c>
      <c r="M4889" s="71">
        <v>2.8E-3</v>
      </c>
      <c r="N4889" t="str">
        <f>_xll.IMDP("BND",D4889,$N$1,A4889)</f>
        <v>카드</v>
      </c>
      <c r="O4889">
        <f t="shared" si="76"/>
        <v>2.4782799999999998E-3</v>
      </c>
    </row>
    <row r="4890" spans="1:15" x14ac:dyDescent="0.3">
      <c r="A4890" s="73">
        <v>46311</v>
      </c>
      <c r="B4890" s="67" t="s">
        <v>2090</v>
      </c>
      <c r="C4890" s="68" t="s">
        <v>2608</v>
      </c>
      <c r="D4890" s="68" t="s">
        <v>10153</v>
      </c>
      <c r="E4890" s="67" t="s">
        <v>10154</v>
      </c>
      <c r="F4890" s="69">
        <v>4.4080000000000004</v>
      </c>
      <c r="G4890" s="70">
        <v>2.2271999999999998</v>
      </c>
      <c r="H4890" s="70">
        <v>5.6595000000000004</v>
      </c>
      <c r="I4890" s="73">
        <v>46079</v>
      </c>
      <c r="J4890" s="73">
        <v>47175</v>
      </c>
      <c r="K4890" s="69">
        <v>3.7</v>
      </c>
      <c r="L4890" s="68" t="s">
        <v>5494</v>
      </c>
      <c r="M4890" s="71">
        <v>2.8E-3</v>
      </c>
      <c r="N4890" t="str">
        <f>_xll.IMDP("BND",D4890,$N$1,A4890)</f>
        <v>카드</v>
      </c>
      <c r="O4890">
        <f t="shared" si="76"/>
        <v>6.2361599999999993E-3</v>
      </c>
    </row>
    <row r="4891" spans="1:15" x14ac:dyDescent="0.3">
      <c r="A4891" s="73">
        <v>46311</v>
      </c>
      <c r="B4891" s="67" t="s">
        <v>2090</v>
      </c>
      <c r="C4891" s="68" t="s">
        <v>2608</v>
      </c>
      <c r="D4891" s="68" t="s">
        <v>10155</v>
      </c>
      <c r="E4891" s="67" t="s">
        <v>10156</v>
      </c>
      <c r="F4891" s="69">
        <v>3.786</v>
      </c>
      <c r="G4891" s="70">
        <v>0.39019999999999999</v>
      </c>
      <c r="H4891" s="70">
        <v>0.2492</v>
      </c>
      <c r="I4891" s="73">
        <v>43903</v>
      </c>
      <c r="J4891" s="73">
        <v>46458</v>
      </c>
      <c r="K4891" s="69">
        <v>1.67</v>
      </c>
      <c r="L4891" s="68" t="s">
        <v>5494</v>
      </c>
      <c r="M4891" s="71">
        <v>2.8E-3</v>
      </c>
      <c r="N4891" t="str">
        <f>_xll.IMDP("BND",D4891,$N$1,A4891)</f>
        <v>카드</v>
      </c>
      <c r="O4891">
        <f t="shared" si="76"/>
        <v>1.09256E-3</v>
      </c>
    </row>
    <row r="4892" spans="1:15" x14ac:dyDescent="0.3">
      <c r="A4892" s="73">
        <v>46311</v>
      </c>
      <c r="B4892" s="67" t="s">
        <v>2090</v>
      </c>
      <c r="C4892" s="68" t="s">
        <v>2608</v>
      </c>
      <c r="D4892" s="68" t="s">
        <v>10157</v>
      </c>
      <c r="E4892" s="67" t="s">
        <v>10158</v>
      </c>
      <c r="F4892" s="69">
        <v>4.2830000000000004</v>
      </c>
      <c r="G4892" s="70">
        <v>1.554</v>
      </c>
      <c r="H4892" s="70">
        <v>2.8294999999999999</v>
      </c>
      <c r="I4892" s="73">
        <v>44343</v>
      </c>
      <c r="J4892" s="73">
        <v>46899</v>
      </c>
      <c r="K4892" s="69">
        <v>2.2200000000000002</v>
      </c>
      <c r="L4892" s="68" t="s">
        <v>5494</v>
      </c>
      <c r="M4892" s="71">
        <v>3.5999999999999999E-3</v>
      </c>
      <c r="N4892" t="str">
        <f>_xll.IMDP("BND",D4892,$N$1,A4892)</f>
        <v>카드</v>
      </c>
      <c r="O4892">
        <f t="shared" si="76"/>
        <v>5.5944000000000002E-3</v>
      </c>
    </row>
    <row r="4893" spans="1:15" x14ac:dyDescent="0.3">
      <c r="A4893" s="73">
        <v>46311</v>
      </c>
      <c r="B4893" s="67" t="s">
        <v>2090</v>
      </c>
      <c r="C4893" s="68" t="s">
        <v>2608</v>
      </c>
      <c r="D4893" s="68" t="s">
        <v>10159</v>
      </c>
      <c r="E4893" s="67" t="s">
        <v>10160</v>
      </c>
      <c r="F4893" s="69">
        <v>4.149</v>
      </c>
      <c r="G4893" s="70">
        <v>0.8226</v>
      </c>
      <c r="H4893" s="70">
        <v>0.88949999999999996</v>
      </c>
      <c r="I4893" s="73">
        <v>44797</v>
      </c>
      <c r="J4893" s="73">
        <v>46623</v>
      </c>
      <c r="K4893" s="69">
        <v>4.55</v>
      </c>
      <c r="L4893" s="68" t="s">
        <v>5494</v>
      </c>
      <c r="M4893" s="71">
        <v>3.7000000000000002E-3</v>
      </c>
      <c r="N4893" t="str">
        <f>_xll.IMDP("BND",D4893,$N$1,A4893)</f>
        <v>카드</v>
      </c>
      <c r="O4893">
        <f t="shared" si="76"/>
        <v>3.0436199999999999E-3</v>
      </c>
    </row>
    <row r="4894" spans="1:15" x14ac:dyDescent="0.3">
      <c r="A4894" s="73">
        <v>46311</v>
      </c>
      <c r="B4894" s="67" t="s">
        <v>2090</v>
      </c>
      <c r="C4894" s="68" t="s">
        <v>2608</v>
      </c>
      <c r="D4894" s="68" t="s">
        <v>10161</v>
      </c>
      <c r="E4894" s="67" t="s">
        <v>10162</v>
      </c>
      <c r="F4894" s="69">
        <v>4.2370000000000001</v>
      </c>
      <c r="G4894" s="70">
        <v>1.3948</v>
      </c>
      <c r="H4894" s="70">
        <v>2.3235999999999999</v>
      </c>
      <c r="I4894" s="73">
        <v>45015</v>
      </c>
      <c r="J4894" s="73">
        <v>46842</v>
      </c>
      <c r="K4894" s="69">
        <v>4.17</v>
      </c>
      <c r="L4894" s="68" t="s">
        <v>5494</v>
      </c>
      <c r="M4894" s="71">
        <v>4.1999999999999997E-3</v>
      </c>
      <c r="N4894" t="str">
        <f>_xll.IMDP("BND",D4894,$N$1,A4894)</f>
        <v>카드</v>
      </c>
      <c r="O4894">
        <f t="shared" si="76"/>
        <v>5.8581599999999994E-3</v>
      </c>
    </row>
    <row r="4895" spans="1:15" x14ac:dyDescent="0.3">
      <c r="A4895" s="73">
        <v>46311</v>
      </c>
      <c r="B4895" s="67" t="s">
        <v>2090</v>
      </c>
      <c r="C4895" s="68" t="s">
        <v>2608</v>
      </c>
      <c r="D4895" s="68" t="s">
        <v>10163</v>
      </c>
      <c r="E4895" s="67" t="s">
        <v>10164</v>
      </c>
      <c r="F4895" s="69">
        <v>4.4130000000000003</v>
      </c>
      <c r="G4895" s="70">
        <v>2.5811000000000002</v>
      </c>
      <c r="H4895" s="70">
        <v>7.6085000000000003</v>
      </c>
      <c r="I4895" s="73">
        <v>45491</v>
      </c>
      <c r="J4895" s="73">
        <v>47317</v>
      </c>
      <c r="K4895" s="69">
        <v>3.4</v>
      </c>
      <c r="L4895" s="68" t="s">
        <v>5494</v>
      </c>
      <c r="M4895" s="71">
        <v>2.7000000000000001E-3</v>
      </c>
      <c r="N4895" t="str">
        <f>_xll.IMDP("BND",D4895,$N$1,A4895)</f>
        <v>카드</v>
      </c>
      <c r="O4895">
        <f t="shared" si="76"/>
        <v>6.9689700000000005E-3</v>
      </c>
    </row>
    <row r="4896" spans="1:15" x14ac:dyDescent="0.3">
      <c r="A4896" s="73">
        <v>46311</v>
      </c>
      <c r="B4896" s="67" t="s">
        <v>2090</v>
      </c>
      <c r="C4896" s="68" t="s">
        <v>2608</v>
      </c>
      <c r="D4896" s="68" t="s">
        <v>10165</v>
      </c>
      <c r="E4896" s="67" t="s">
        <v>10166</v>
      </c>
      <c r="F4896" s="69">
        <v>4.4189999999999996</v>
      </c>
      <c r="G4896" s="70">
        <v>2.7320000000000002</v>
      </c>
      <c r="H4896" s="70">
        <v>8.3793000000000006</v>
      </c>
      <c r="I4896" s="73">
        <v>45547</v>
      </c>
      <c r="J4896" s="73">
        <v>47373</v>
      </c>
      <c r="K4896" s="69">
        <v>3.36</v>
      </c>
      <c r="L4896" s="68" t="s">
        <v>5494</v>
      </c>
      <c r="M4896" s="71">
        <v>3.2000000000000002E-3</v>
      </c>
      <c r="N4896" t="str">
        <f>_xll.IMDP("BND",D4896,$N$1,A4896)</f>
        <v>카드</v>
      </c>
      <c r="O4896">
        <f t="shared" si="76"/>
        <v>8.7424000000000009E-3</v>
      </c>
    </row>
    <row r="4897" spans="1:15" x14ac:dyDescent="0.3">
      <c r="A4897" s="73">
        <v>46311</v>
      </c>
      <c r="B4897" s="67" t="s">
        <v>2090</v>
      </c>
      <c r="C4897" s="68" t="s">
        <v>2608</v>
      </c>
      <c r="D4897" s="68" t="s">
        <v>10167</v>
      </c>
      <c r="E4897" s="67" t="s">
        <v>10168</v>
      </c>
      <c r="F4897" s="69">
        <v>4.4169999999999998</v>
      </c>
      <c r="G4897" s="70">
        <v>2.8224</v>
      </c>
      <c r="H4897" s="70">
        <v>8.9069000000000003</v>
      </c>
      <c r="I4897" s="73">
        <v>45581</v>
      </c>
      <c r="J4897" s="73">
        <v>47407</v>
      </c>
      <c r="K4897" s="69">
        <v>3.42</v>
      </c>
      <c r="L4897" s="68" t="s">
        <v>5494</v>
      </c>
      <c r="M4897" s="71">
        <v>2.3E-3</v>
      </c>
      <c r="N4897" t="str">
        <f>_xll.IMDP("BND",D4897,$N$1,A4897)</f>
        <v>카드</v>
      </c>
      <c r="O4897">
        <f t="shared" si="76"/>
        <v>6.4915199999999998E-3</v>
      </c>
    </row>
    <row r="4898" spans="1:15" x14ac:dyDescent="0.3">
      <c r="A4898" s="73">
        <v>46311</v>
      </c>
      <c r="B4898" s="67" t="s">
        <v>2090</v>
      </c>
      <c r="C4898" s="68" t="s">
        <v>2608</v>
      </c>
      <c r="D4898" s="68" t="s">
        <v>10169</v>
      </c>
      <c r="E4898" s="67" t="s">
        <v>10170</v>
      </c>
      <c r="F4898" s="69">
        <v>4.2329999999999997</v>
      </c>
      <c r="G4898" s="70">
        <v>1.2952999999999999</v>
      </c>
      <c r="H4898" s="70">
        <v>2.0249999999999999</v>
      </c>
      <c r="I4898" s="73">
        <v>45617</v>
      </c>
      <c r="J4898" s="73">
        <v>46804</v>
      </c>
      <c r="K4898" s="69">
        <v>3.31</v>
      </c>
      <c r="L4898" s="68" t="s">
        <v>5494</v>
      </c>
      <c r="M4898" s="71">
        <v>2.8E-3</v>
      </c>
      <c r="N4898" t="str">
        <f>_xll.IMDP("BND",D4898,$N$1,A4898)</f>
        <v>카드</v>
      </c>
      <c r="O4898">
        <f t="shared" si="76"/>
        <v>3.6268399999999997E-3</v>
      </c>
    </row>
    <row r="4899" spans="1:15" x14ac:dyDescent="0.3">
      <c r="A4899" s="73">
        <v>46311</v>
      </c>
      <c r="B4899" s="67" t="s">
        <v>2090</v>
      </c>
      <c r="C4899" s="68" t="s">
        <v>2608</v>
      </c>
      <c r="D4899" s="68" t="s">
        <v>10171</v>
      </c>
      <c r="E4899" s="67" t="s">
        <v>10172</v>
      </c>
      <c r="F4899" s="69">
        <v>4.2030000000000003</v>
      </c>
      <c r="G4899" s="70">
        <v>1.1116999999999999</v>
      </c>
      <c r="H4899" s="70">
        <v>1.5244</v>
      </c>
      <c r="I4899" s="73">
        <v>45637</v>
      </c>
      <c r="J4899" s="73">
        <v>46731</v>
      </c>
      <c r="K4899" s="69">
        <v>3.05</v>
      </c>
      <c r="L4899" s="68" t="s">
        <v>5494</v>
      </c>
      <c r="M4899" s="71">
        <v>3.2000000000000002E-3</v>
      </c>
      <c r="N4899" t="str">
        <f>_xll.IMDP("BND",D4899,$N$1,A4899)</f>
        <v>카드</v>
      </c>
      <c r="O4899">
        <f t="shared" si="76"/>
        <v>3.5574399999999998E-3</v>
      </c>
    </row>
    <row r="4900" spans="1:15" x14ac:dyDescent="0.3">
      <c r="A4900" s="73">
        <v>46311</v>
      </c>
      <c r="B4900" s="67" t="s">
        <v>2090</v>
      </c>
      <c r="C4900" s="68" t="s">
        <v>2608</v>
      </c>
      <c r="D4900" s="68" t="s">
        <v>10173</v>
      </c>
      <c r="E4900" s="67" t="s">
        <v>10174</v>
      </c>
      <c r="F4900" s="69">
        <v>4.4169999999999998</v>
      </c>
      <c r="G4900" s="70">
        <v>2.9049</v>
      </c>
      <c r="H4900" s="70">
        <v>9.4007000000000005</v>
      </c>
      <c r="I4900" s="73">
        <v>45671</v>
      </c>
      <c r="J4900" s="73">
        <v>47436</v>
      </c>
      <c r="K4900" s="69">
        <v>3.1</v>
      </c>
      <c r="L4900" s="68" t="s">
        <v>5494</v>
      </c>
      <c r="M4900" s="71">
        <v>3.0999999999999999E-3</v>
      </c>
      <c r="N4900" t="str">
        <f>_xll.IMDP("BND",D4900,$N$1,A4900)</f>
        <v>카드</v>
      </c>
      <c r="O4900">
        <f t="shared" si="76"/>
        <v>9.0051899999999997E-3</v>
      </c>
    </row>
    <row r="4901" spans="1:15" x14ac:dyDescent="0.3">
      <c r="A4901" s="73">
        <v>46311</v>
      </c>
      <c r="B4901" s="67" t="s">
        <v>2090</v>
      </c>
      <c r="C4901" s="68" t="s">
        <v>2608</v>
      </c>
      <c r="D4901" s="68" t="s">
        <v>10175</v>
      </c>
      <c r="E4901" s="67" t="s">
        <v>10176</v>
      </c>
      <c r="F4901" s="69">
        <v>4.4080000000000004</v>
      </c>
      <c r="G4901" s="70">
        <v>2.4681000000000002</v>
      </c>
      <c r="H4901" s="70">
        <v>6.8605</v>
      </c>
      <c r="I4901" s="73">
        <v>45799</v>
      </c>
      <c r="J4901" s="73">
        <v>47260</v>
      </c>
      <c r="K4901" s="69">
        <v>2.83</v>
      </c>
      <c r="L4901" s="68" t="s">
        <v>5494</v>
      </c>
      <c r="M4901" s="71">
        <v>3.0999999999999999E-3</v>
      </c>
      <c r="N4901" t="str">
        <f>_xll.IMDP("BND",D4901,$N$1,A4901)</f>
        <v>카드</v>
      </c>
      <c r="O4901">
        <f t="shared" si="76"/>
        <v>7.65111E-3</v>
      </c>
    </row>
    <row r="4902" spans="1:15" x14ac:dyDescent="0.3">
      <c r="A4902" s="73">
        <v>46311</v>
      </c>
      <c r="B4902" s="67" t="s">
        <v>2090</v>
      </c>
      <c r="C4902" s="68" t="s">
        <v>2608</v>
      </c>
      <c r="D4902" s="68" t="s">
        <v>10177</v>
      </c>
      <c r="E4902" s="67" t="s">
        <v>10178</v>
      </c>
      <c r="F4902" s="69">
        <v>4.4219999999999997</v>
      </c>
      <c r="G4902" s="70">
        <v>3.5341999999999998</v>
      </c>
      <c r="H4902" s="70">
        <v>13.886900000000001</v>
      </c>
      <c r="I4902" s="73">
        <v>45874</v>
      </c>
      <c r="J4902" s="73">
        <v>47700</v>
      </c>
      <c r="K4902" s="69">
        <v>3</v>
      </c>
      <c r="L4902" s="68" t="s">
        <v>5494</v>
      </c>
      <c r="M4902" s="71">
        <v>2.2000000000000001E-3</v>
      </c>
      <c r="N4902" t="str">
        <f>_xll.IMDP("BND",D4902,$N$1,A4902)</f>
        <v>카드</v>
      </c>
      <c r="O4902">
        <f t="shared" si="76"/>
        <v>7.7752400000000001E-3</v>
      </c>
    </row>
    <row r="4903" spans="1:15" x14ac:dyDescent="0.3">
      <c r="A4903" s="73">
        <v>46311</v>
      </c>
      <c r="B4903" s="67" t="s">
        <v>2090</v>
      </c>
      <c r="C4903" s="68" t="s">
        <v>2608</v>
      </c>
      <c r="D4903" s="68" t="s">
        <v>10179</v>
      </c>
      <c r="E4903" s="67" t="s">
        <v>10180</v>
      </c>
      <c r="F4903" s="69">
        <v>4.4219999999999997</v>
      </c>
      <c r="G4903" s="70">
        <v>3.6320000000000001</v>
      </c>
      <c r="H4903" s="70">
        <v>14.6073</v>
      </c>
      <c r="I4903" s="73">
        <v>45910</v>
      </c>
      <c r="J4903" s="73">
        <v>47736</v>
      </c>
      <c r="K4903" s="69">
        <v>2.96</v>
      </c>
      <c r="L4903" s="68" t="s">
        <v>5494</v>
      </c>
      <c r="M4903" s="71">
        <v>2.2000000000000001E-3</v>
      </c>
      <c r="N4903" t="str">
        <f>_xll.IMDP("BND",D4903,$N$1,A4903)</f>
        <v>카드</v>
      </c>
      <c r="O4903">
        <f t="shared" si="76"/>
        <v>7.9903999999999999E-3</v>
      </c>
    </row>
    <row r="4904" spans="1:15" x14ac:dyDescent="0.3">
      <c r="A4904" s="73">
        <v>46311</v>
      </c>
      <c r="B4904" s="67" t="s">
        <v>2090</v>
      </c>
      <c r="C4904" s="68" t="s">
        <v>2608</v>
      </c>
      <c r="D4904" s="68" t="s">
        <v>10181</v>
      </c>
      <c r="E4904" s="67" t="s">
        <v>10182</v>
      </c>
      <c r="F4904" s="69">
        <v>4.4089999999999998</v>
      </c>
      <c r="G4904" s="70">
        <v>2.2789999999999999</v>
      </c>
      <c r="H4904" s="70">
        <v>5.8967000000000001</v>
      </c>
      <c r="I4904" s="73">
        <v>46128</v>
      </c>
      <c r="J4904" s="73">
        <v>47193</v>
      </c>
      <c r="K4904" s="69">
        <v>3.91</v>
      </c>
      <c r="L4904" s="68" t="s">
        <v>5494</v>
      </c>
      <c r="M4904" s="71">
        <v>2.8E-3</v>
      </c>
      <c r="N4904" t="str">
        <f>_xll.IMDP("BND",D4904,$N$1,A4904)</f>
        <v>카드</v>
      </c>
      <c r="O4904">
        <f t="shared" si="76"/>
        <v>6.3812000000000001E-3</v>
      </c>
    </row>
    <row r="4905" spans="1:15" x14ac:dyDescent="0.3">
      <c r="A4905" s="73">
        <v>46311</v>
      </c>
      <c r="B4905" s="67" t="s">
        <v>2090</v>
      </c>
      <c r="C4905" s="68" t="s">
        <v>2608</v>
      </c>
      <c r="D4905" s="68" t="s">
        <v>10183</v>
      </c>
      <c r="E4905" s="67" t="s">
        <v>10184</v>
      </c>
      <c r="F4905" s="69">
        <v>4.0599999999999996</v>
      </c>
      <c r="G4905" s="70">
        <v>0.64329999999999998</v>
      </c>
      <c r="H4905" s="70">
        <v>0.57679999999999998</v>
      </c>
      <c r="I4905" s="73">
        <v>46157</v>
      </c>
      <c r="J4905" s="73">
        <v>46553</v>
      </c>
      <c r="K4905" s="69">
        <v>3.41</v>
      </c>
      <c r="L4905" s="68" t="s">
        <v>5494</v>
      </c>
      <c r="M4905" s="71">
        <v>2.3E-3</v>
      </c>
      <c r="N4905" t="str">
        <f>_xll.IMDP("BND",D4905,$N$1,A4905)</f>
        <v>카드</v>
      </c>
      <c r="O4905">
        <f t="shared" si="76"/>
        <v>1.47959E-3</v>
      </c>
    </row>
    <row r="4906" spans="1:15" x14ac:dyDescent="0.3">
      <c r="A4906" s="73">
        <v>46311</v>
      </c>
      <c r="B4906" s="67" t="s">
        <v>2090</v>
      </c>
      <c r="C4906" s="68" t="s">
        <v>2608</v>
      </c>
      <c r="D4906" s="68" t="s">
        <v>14294</v>
      </c>
      <c r="E4906" s="67" t="s">
        <v>14295</v>
      </c>
      <c r="F4906" s="69">
        <v>4.415</v>
      </c>
      <c r="G4906" s="70">
        <v>2.6381999999999999</v>
      </c>
      <c r="H4906" s="70">
        <v>7.8635000000000002</v>
      </c>
      <c r="I4906" s="73">
        <v>46217</v>
      </c>
      <c r="J4906" s="73">
        <v>47344</v>
      </c>
      <c r="K4906" s="69">
        <v>4.3899999999999997</v>
      </c>
      <c r="L4906" s="68" t="s">
        <v>5494</v>
      </c>
      <c r="M4906" s="71">
        <v>3.7000000000000002E-3</v>
      </c>
      <c r="N4906" t="str">
        <f>_xll.IMDP("BND",D4906,$N$1,A4906)</f>
        <v>카드</v>
      </c>
      <c r="O4906">
        <f t="shared" si="76"/>
        <v>9.7613400000000003E-3</v>
      </c>
    </row>
    <row r="4907" spans="1:15" x14ac:dyDescent="0.3">
      <c r="A4907" s="73">
        <v>46311</v>
      </c>
      <c r="B4907" s="67" t="s">
        <v>2090</v>
      </c>
      <c r="C4907" s="68" t="s">
        <v>2608</v>
      </c>
      <c r="D4907" s="68" t="s">
        <v>15403</v>
      </c>
      <c r="E4907" s="67" t="s">
        <v>15404</v>
      </c>
      <c r="F4907" s="69">
        <v>4.3529999999999998</v>
      </c>
      <c r="G4907" s="70">
        <v>1.7246999999999999</v>
      </c>
      <c r="H4907" s="70">
        <v>3.4746999999999999</v>
      </c>
      <c r="I4907" s="73">
        <v>46275</v>
      </c>
      <c r="J4907" s="73">
        <v>46975</v>
      </c>
      <c r="K4907" s="69">
        <v>4.2699999999999996</v>
      </c>
      <c r="L4907" s="68" t="s">
        <v>5494</v>
      </c>
      <c r="M4907" s="71">
        <v>3.3E-3</v>
      </c>
      <c r="N4907" t="str">
        <f>_xll.IMDP("BND",D4907,$N$1,A4907)</f>
        <v>카드</v>
      </c>
      <c r="O4907">
        <f t="shared" si="76"/>
        <v>5.6915099999999995E-3</v>
      </c>
    </row>
    <row r="4908" spans="1:15" x14ac:dyDescent="0.3">
      <c r="A4908" s="73">
        <v>46311</v>
      </c>
      <c r="B4908" s="67" t="s">
        <v>2090</v>
      </c>
      <c r="C4908" s="68" t="s">
        <v>2608</v>
      </c>
      <c r="D4908" s="68" t="s">
        <v>16012</v>
      </c>
      <c r="E4908" s="67" t="s">
        <v>16014</v>
      </c>
      <c r="F4908" s="69">
        <v>4.41</v>
      </c>
      <c r="G4908" s="70">
        <v>2.7844000000000002</v>
      </c>
      <c r="H4908" s="70">
        <v>8.7413000000000007</v>
      </c>
      <c r="I4908" s="73">
        <v>46310</v>
      </c>
      <c r="J4908" s="73">
        <v>47406</v>
      </c>
      <c r="K4908" s="69">
        <v>4.43</v>
      </c>
      <c r="L4908" s="68" t="s">
        <v>5494</v>
      </c>
      <c r="M4908" s="71">
        <v>4.5999999999999999E-3</v>
      </c>
      <c r="N4908" t="str">
        <f>_xll.IMDP("BND",D4908,$N$1,A4908)</f>
        <v>카드</v>
      </c>
      <c r="O4908">
        <f t="shared" si="76"/>
        <v>1.280824E-2</v>
      </c>
    </row>
    <row r="4909" spans="1:15" x14ac:dyDescent="0.3">
      <c r="A4909" s="73">
        <v>46311</v>
      </c>
      <c r="B4909" s="67" t="s">
        <v>2090</v>
      </c>
      <c r="C4909" s="68" t="s">
        <v>2608</v>
      </c>
      <c r="D4909" s="68" t="s">
        <v>10185</v>
      </c>
      <c r="E4909" s="67" t="s">
        <v>10186</v>
      </c>
      <c r="F4909" s="69">
        <v>4.3129999999999997</v>
      </c>
      <c r="G4909" s="70">
        <v>1.6403000000000001</v>
      </c>
      <c r="H4909" s="70">
        <v>3.1318999999999999</v>
      </c>
      <c r="I4909" s="73">
        <v>44343</v>
      </c>
      <c r="J4909" s="73">
        <v>46931</v>
      </c>
      <c r="K4909" s="69">
        <v>2.2400000000000002</v>
      </c>
      <c r="L4909" s="68" t="s">
        <v>5494</v>
      </c>
      <c r="M4909" s="71">
        <v>2.3E-3</v>
      </c>
      <c r="N4909" t="str">
        <f>_xll.IMDP("BND",D4909,$N$1,A4909)</f>
        <v>카드</v>
      </c>
      <c r="O4909">
        <f t="shared" si="76"/>
        <v>3.77269E-3</v>
      </c>
    </row>
    <row r="4910" spans="1:15" x14ac:dyDescent="0.3">
      <c r="A4910" s="73">
        <v>46311</v>
      </c>
      <c r="B4910" s="67" t="s">
        <v>2090</v>
      </c>
      <c r="C4910" s="68" t="s">
        <v>2608</v>
      </c>
      <c r="D4910" s="68" t="s">
        <v>10187</v>
      </c>
      <c r="E4910" s="67" t="s">
        <v>10188</v>
      </c>
      <c r="F4910" s="69">
        <v>3.54</v>
      </c>
      <c r="G4910" s="70">
        <v>0.25569999999999998</v>
      </c>
      <c r="H4910" s="70">
        <v>0.129</v>
      </c>
      <c r="I4910" s="73">
        <v>45435</v>
      </c>
      <c r="J4910" s="73">
        <v>46409</v>
      </c>
      <c r="K4910" s="69">
        <v>3.77</v>
      </c>
      <c r="L4910" s="68" t="s">
        <v>5494</v>
      </c>
      <c r="M4910" s="71">
        <v>2.3E-3</v>
      </c>
      <c r="N4910" t="str">
        <f>_xll.IMDP("BND",D4910,$N$1,A4910)</f>
        <v>카드</v>
      </c>
      <c r="O4910">
        <f t="shared" si="76"/>
        <v>5.8810999999999998E-4</v>
      </c>
    </row>
    <row r="4911" spans="1:15" x14ac:dyDescent="0.3">
      <c r="A4911" s="73">
        <v>46311</v>
      </c>
      <c r="B4911" s="67" t="s">
        <v>2090</v>
      </c>
      <c r="C4911" s="68" t="s">
        <v>2608</v>
      </c>
      <c r="D4911" s="68" t="s">
        <v>10189</v>
      </c>
      <c r="E4911" s="67" t="s">
        <v>10190</v>
      </c>
      <c r="F4911" s="69">
        <v>4.4189999999999996</v>
      </c>
      <c r="G4911" s="70">
        <v>2.7705000000000002</v>
      </c>
      <c r="H4911" s="70">
        <v>8.6</v>
      </c>
      <c r="I4911" s="73">
        <v>45561</v>
      </c>
      <c r="J4911" s="73">
        <v>47387</v>
      </c>
      <c r="K4911" s="69">
        <v>3.34</v>
      </c>
      <c r="L4911" s="68" t="s">
        <v>5494</v>
      </c>
      <c r="M4911" s="71">
        <v>3.5999999999999999E-3</v>
      </c>
      <c r="N4911" t="str">
        <f>_xll.IMDP("BND",D4911,$N$1,A4911)</f>
        <v>카드</v>
      </c>
      <c r="O4911">
        <f t="shared" si="76"/>
        <v>9.9737999999999997E-3</v>
      </c>
    </row>
    <row r="4912" spans="1:15" x14ac:dyDescent="0.3">
      <c r="A4912" s="73">
        <v>46311</v>
      </c>
      <c r="B4912" s="67" t="s">
        <v>2090</v>
      </c>
      <c r="C4912" s="68" t="s">
        <v>2608</v>
      </c>
      <c r="D4912" s="68" t="s">
        <v>10191</v>
      </c>
      <c r="E4912" s="67" t="s">
        <v>10192</v>
      </c>
      <c r="F4912" s="69">
        <v>4.4169999999999998</v>
      </c>
      <c r="G4912" s="70">
        <v>2.8906999999999998</v>
      </c>
      <c r="H4912" s="70">
        <v>9.4072999999999993</v>
      </c>
      <c r="I4912" s="73">
        <v>45590</v>
      </c>
      <c r="J4912" s="73">
        <v>47445</v>
      </c>
      <c r="K4912" s="69">
        <v>3.45</v>
      </c>
      <c r="L4912" s="68" t="s">
        <v>5494</v>
      </c>
      <c r="M4912" s="71">
        <v>5.0000000000000001E-3</v>
      </c>
      <c r="N4912" t="str">
        <f>_xll.IMDP("BND",D4912,$N$1,A4912)</f>
        <v>카드</v>
      </c>
      <c r="O4912">
        <f t="shared" si="76"/>
        <v>1.4453499999999999E-2</v>
      </c>
    </row>
    <row r="4913" spans="1:15" x14ac:dyDescent="0.3">
      <c r="A4913" s="73">
        <v>46311</v>
      </c>
      <c r="B4913" s="67" t="s">
        <v>2090</v>
      </c>
      <c r="C4913" s="68" t="s">
        <v>2608</v>
      </c>
      <c r="D4913" s="68" t="s">
        <v>10193</v>
      </c>
      <c r="E4913" s="67" t="s">
        <v>10194</v>
      </c>
      <c r="F4913" s="69">
        <v>4.4180000000000001</v>
      </c>
      <c r="G4913" s="70">
        <v>2.9786000000000001</v>
      </c>
      <c r="H4913" s="70">
        <v>9.8733000000000004</v>
      </c>
      <c r="I4913" s="73">
        <v>45671</v>
      </c>
      <c r="J4913" s="73">
        <v>47466</v>
      </c>
      <c r="K4913" s="69">
        <v>3.1</v>
      </c>
      <c r="L4913" s="68" t="s">
        <v>5494</v>
      </c>
      <c r="M4913" s="71">
        <v>3.5999999999999999E-3</v>
      </c>
      <c r="N4913" t="str">
        <f>_xll.IMDP("BND",D4913,$N$1,A4913)</f>
        <v>카드</v>
      </c>
      <c r="O4913">
        <f t="shared" si="76"/>
        <v>1.072296E-2</v>
      </c>
    </row>
    <row r="4914" spans="1:15" x14ac:dyDescent="0.3">
      <c r="A4914" s="73">
        <v>46311</v>
      </c>
      <c r="B4914" s="67" t="s">
        <v>2090</v>
      </c>
      <c r="C4914" s="68" t="s">
        <v>2608</v>
      </c>
      <c r="D4914" s="68" t="s">
        <v>10195</v>
      </c>
      <c r="E4914" s="67" t="s">
        <v>10196</v>
      </c>
      <c r="F4914" s="69">
        <v>4.4089999999999998</v>
      </c>
      <c r="G4914" s="70">
        <v>2.2879</v>
      </c>
      <c r="H4914" s="70">
        <v>5.9260999999999999</v>
      </c>
      <c r="I4914" s="73">
        <v>45728</v>
      </c>
      <c r="J4914" s="73">
        <v>47189</v>
      </c>
      <c r="K4914" s="69">
        <v>3.06</v>
      </c>
      <c r="L4914" s="68" t="s">
        <v>5494</v>
      </c>
      <c r="M4914" s="71">
        <v>5.4000000000000003E-3</v>
      </c>
      <c r="N4914" t="str">
        <f>_xll.IMDP("BND",D4914,$N$1,A4914)</f>
        <v>카드</v>
      </c>
      <c r="O4914">
        <f t="shared" si="76"/>
        <v>1.2354660000000002E-2</v>
      </c>
    </row>
    <row r="4915" spans="1:15" x14ac:dyDescent="0.3">
      <c r="A4915" s="73">
        <v>46311</v>
      </c>
      <c r="B4915" s="67" t="s">
        <v>2090</v>
      </c>
      <c r="C4915" s="68" t="s">
        <v>2608</v>
      </c>
      <c r="D4915" s="68" t="s">
        <v>10197</v>
      </c>
      <c r="E4915" s="67" t="s">
        <v>10198</v>
      </c>
      <c r="F4915" s="69">
        <v>4.3460000000000001</v>
      </c>
      <c r="G4915" s="70">
        <v>1.7094</v>
      </c>
      <c r="H4915" s="70">
        <v>3.3889999999999998</v>
      </c>
      <c r="I4915" s="73">
        <v>45834</v>
      </c>
      <c r="J4915" s="73">
        <v>46960</v>
      </c>
      <c r="K4915" s="69">
        <v>2.83</v>
      </c>
      <c r="L4915" s="68" t="s">
        <v>5494</v>
      </c>
      <c r="M4915" s="71">
        <v>2.3E-3</v>
      </c>
      <c r="N4915" t="str">
        <f>_xll.IMDP("BND",D4915,$N$1,A4915)</f>
        <v>카드</v>
      </c>
      <c r="O4915">
        <f t="shared" si="76"/>
        <v>3.9316200000000003E-3</v>
      </c>
    </row>
    <row r="4916" spans="1:15" x14ac:dyDescent="0.3">
      <c r="A4916" s="73">
        <v>46311</v>
      </c>
      <c r="B4916" s="67" t="s">
        <v>2090</v>
      </c>
      <c r="C4916" s="68" t="s">
        <v>2608</v>
      </c>
      <c r="D4916" s="68" t="s">
        <v>10199</v>
      </c>
      <c r="E4916" s="67" t="s">
        <v>10200</v>
      </c>
      <c r="F4916" s="69">
        <v>4.3639999999999999</v>
      </c>
      <c r="G4916" s="70">
        <v>1.7846</v>
      </c>
      <c r="H4916" s="70">
        <v>3.6835</v>
      </c>
      <c r="I4916" s="73">
        <v>45895</v>
      </c>
      <c r="J4916" s="73">
        <v>46990</v>
      </c>
      <c r="K4916" s="69">
        <v>2.78</v>
      </c>
      <c r="L4916" s="68" t="s">
        <v>5494</v>
      </c>
      <c r="M4916" s="71">
        <v>4.4999999999999997E-3</v>
      </c>
      <c r="N4916" t="str">
        <f>_xll.IMDP("BND",D4916,$N$1,A4916)</f>
        <v>카드</v>
      </c>
      <c r="O4916">
        <f t="shared" si="76"/>
        <v>8.0307E-3</v>
      </c>
    </row>
    <row r="4917" spans="1:15" x14ac:dyDescent="0.3">
      <c r="A4917" s="73">
        <v>46311</v>
      </c>
      <c r="B4917" s="67" t="s">
        <v>2090</v>
      </c>
      <c r="C4917" s="68" t="s">
        <v>2608</v>
      </c>
      <c r="D4917" s="68" t="s">
        <v>10201</v>
      </c>
      <c r="E4917" s="67" t="s">
        <v>10202</v>
      </c>
      <c r="F4917" s="69">
        <v>4.4180000000000001</v>
      </c>
      <c r="G4917" s="70">
        <v>2.7764000000000002</v>
      </c>
      <c r="H4917" s="70">
        <v>8.6003000000000007</v>
      </c>
      <c r="I4917" s="73">
        <v>45922</v>
      </c>
      <c r="J4917" s="73">
        <v>47381</v>
      </c>
      <c r="K4917" s="69">
        <v>2.8</v>
      </c>
      <c r="L4917" s="68" t="s">
        <v>5494</v>
      </c>
      <c r="M4917" s="71">
        <v>3.0999999999999999E-3</v>
      </c>
      <c r="N4917" t="str">
        <f>_xll.IMDP("BND",D4917,$N$1,A4917)</f>
        <v>카드</v>
      </c>
      <c r="O4917">
        <f t="shared" si="76"/>
        <v>8.606840000000001E-3</v>
      </c>
    </row>
    <row r="4918" spans="1:15" x14ac:dyDescent="0.3">
      <c r="A4918" s="73">
        <v>46311</v>
      </c>
      <c r="B4918" s="67" t="s">
        <v>2090</v>
      </c>
      <c r="C4918" s="68" t="s">
        <v>2608</v>
      </c>
      <c r="D4918" s="68" t="s">
        <v>10203</v>
      </c>
      <c r="E4918" s="67" t="s">
        <v>10204</v>
      </c>
      <c r="F4918" s="69">
        <v>4.0170000000000003</v>
      </c>
      <c r="G4918" s="70">
        <v>0.59909999999999997</v>
      </c>
      <c r="H4918" s="70">
        <v>0.50860000000000005</v>
      </c>
      <c r="I4918" s="73">
        <v>46020</v>
      </c>
      <c r="J4918" s="73">
        <v>46535</v>
      </c>
      <c r="K4918" s="69">
        <v>3.04</v>
      </c>
      <c r="L4918" s="68" t="s">
        <v>5494</v>
      </c>
      <c r="M4918" s="71">
        <v>2.3E-3</v>
      </c>
      <c r="N4918" t="str">
        <f>_xll.IMDP("BND",D4918,$N$1,A4918)</f>
        <v>카드</v>
      </c>
      <c r="O4918">
        <f t="shared" si="76"/>
        <v>1.3779299999999999E-3</v>
      </c>
    </row>
    <row r="4919" spans="1:15" x14ac:dyDescent="0.3">
      <c r="A4919" s="73">
        <v>46311</v>
      </c>
      <c r="B4919" s="67" t="s">
        <v>2090</v>
      </c>
      <c r="C4919" s="68" t="s">
        <v>2608</v>
      </c>
      <c r="D4919" s="68" t="s">
        <v>10205</v>
      </c>
      <c r="E4919" s="67" t="s">
        <v>10206</v>
      </c>
      <c r="F4919" s="69">
        <v>4.4189999999999996</v>
      </c>
      <c r="G4919" s="70">
        <v>2.9161999999999999</v>
      </c>
      <c r="H4919" s="70">
        <v>9.6158999999999999</v>
      </c>
      <c r="I4919" s="73">
        <v>46157</v>
      </c>
      <c r="J4919" s="73">
        <v>47466</v>
      </c>
      <c r="K4919" s="69">
        <v>4.16</v>
      </c>
      <c r="L4919" s="68" t="s">
        <v>5494</v>
      </c>
      <c r="M4919" s="71">
        <v>5.1000000000000004E-3</v>
      </c>
      <c r="N4919" t="str">
        <f>_xll.IMDP("BND",D4919,$N$1,A4919)</f>
        <v>카드</v>
      </c>
      <c r="O4919">
        <f t="shared" si="76"/>
        <v>1.4872620000000001E-2</v>
      </c>
    </row>
    <row r="4920" spans="1:15" x14ac:dyDescent="0.3">
      <c r="A4920" s="73">
        <v>46311</v>
      </c>
      <c r="B4920" s="67" t="s">
        <v>2090</v>
      </c>
      <c r="C4920" s="68" t="s">
        <v>2608</v>
      </c>
      <c r="D4920" s="68" t="s">
        <v>15405</v>
      </c>
      <c r="E4920" s="67" t="s">
        <v>15406</v>
      </c>
      <c r="F4920" s="69">
        <v>4.42</v>
      </c>
      <c r="G4920" s="70">
        <v>3.1103000000000001</v>
      </c>
      <c r="H4920" s="70">
        <v>10.9185</v>
      </c>
      <c r="I4920" s="73">
        <v>46275</v>
      </c>
      <c r="J4920" s="73">
        <v>47550</v>
      </c>
      <c r="K4920" s="69">
        <v>4.47</v>
      </c>
      <c r="L4920" s="68" t="s">
        <v>5494</v>
      </c>
      <c r="M4920" s="71">
        <v>2.3E-3</v>
      </c>
      <c r="N4920" t="str">
        <f>_xll.IMDP("BND",D4920,$N$1,A4920)</f>
        <v>카드</v>
      </c>
      <c r="O4920">
        <f t="shared" si="76"/>
        <v>7.1536899999999999E-3</v>
      </c>
    </row>
    <row r="4921" spans="1:15" x14ac:dyDescent="0.3">
      <c r="A4921" s="73">
        <v>46311</v>
      </c>
      <c r="B4921" s="67" t="s">
        <v>2090</v>
      </c>
      <c r="C4921" s="68" t="s">
        <v>2608</v>
      </c>
      <c r="D4921" s="68" t="s">
        <v>1280</v>
      </c>
      <c r="E4921" s="67" t="s">
        <v>1282</v>
      </c>
      <c r="F4921" s="69">
        <v>4.3460000000000001</v>
      </c>
      <c r="G4921" s="70">
        <v>1.7179</v>
      </c>
      <c r="H4921" s="70">
        <v>3.4176000000000002</v>
      </c>
      <c r="I4921" s="73">
        <v>44343</v>
      </c>
      <c r="J4921" s="73">
        <v>46961</v>
      </c>
      <c r="K4921" s="69">
        <v>2.2599999999999998</v>
      </c>
      <c r="L4921" s="68" t="s">
        <v>5494</v>
      </c>
      <c r="M4921" s="71">
        <v>2.2000000000000001E-3</v>
      </c>
      <c r="N4921" t="str">
        <f>_xll.IMDP("BND",D4921,$N$1,A4921)</f>
        <v>카드</v>
      </c>
      <c r="O4921">
        <f t="shared" si="76"/>
        <v>3.7793800000000002E-3</v>
      </c>
    </row>
    <row r="4922" spans="1:15" x14ac:dyDescent="0.3">
      <c r="A4922" s="73">
        <v>46311</v>
      </c>
      <c r="B4922" s="67" t="s">
        <v>2090</v>
      </c>
      <c r="C4922" s="68" t="s">
        <v>2608</v>
      </c>
      <c r="D4922" s="68" t="s">
        <v>10207</v>
      </c>
      <c r="E4922" s="67" t="s">
        <v>10208</v>
      </c>
      <c r="F4922" s="69">
        <v>4.4130000000000003</v>
      </c>
      <c r="G4922" s="70">
        <v>2.6021999999999998</v>
      </c>
      <c r="H4922" s="70">
        <v>7.6578999999999997</v>
      </c>
      <c r="I4922" s="73">
        <v>45499</v>
      </c>
      <c r="J4922" s="73">
        <v>47325</v>
      </c>
      <c r="K4922" s="69">
        <v>3.41</v>
      </c>
      <c r="L4922" s="68" t="s">
        <v>5494</v>
      </c>
      <c r="M4922" s="71">
        <v>4.1000000000000003E-3</v>
      </c>
      <c r="N4922" t="str">
        <f>_xll.IMDP("BND",D4922,$N$1,A4922)</f>
        <v>카드</v>
      </c>
      <c r="O4922">
        <f t="shared" si="76"/>
        <v>1.066902E-2</v>
      </c>
    </row>
    <row r="4923" spans="1:15" x14ac:dyDescent="0.3">
      <c r="A4923" s="73">
        <v>46311</v>
      </c>
      <c r="B4923" s="67" t="s">
        <v>2090</v>
      </c>
      <c r="C4923" s="68" t="s">
        <v>2608</v>
      </c>
      <c r="D4923" s="68" t="s">
        <v>10209</v>
      </c>
      <c r="E4923" s="67" t="s">
        <v>10210</v>
      </c>
      <c r="F4923" s="69">
        <v>4.1980000000000004</v>
      </c>
      <c r="G4923" s="70">
        <v>1.0802</v>
      </c>
      <c r="H4923" s="70">
        <v>1.4483999999999999</v>
      </c>
      <c r="I4923" s="73">
        <v>45625</v>
      </c>
      <c r="J4923" s="73">
        <v>46720</v>
      </c>
      <c r="K4923" s="69">
        <v>3.21</v>
      </c>
      <c r="L4923" s="68" t="s">
        <v>5494</v>
      </c>
      <c r="M4923" s="71">
        <v>3.2000000000000002E-3</v>
      </c>
      <c r="N4923" t="str">
        <f>_xll.IMDP("BND",D4923,$N$1,A4923)</f>
        <v>카드</v>
      </c>
      <c r="O4923">
        <f t="shared" si="76"/>
        <v>3.4566400000000004E-3</v>
      </c>
    </row>
    <row r="4924" spans="1:15" x14ac:dyDescent="0.3">
      <c r="A4924" s="73">
        <v>46311</v>
      </c>
      <c r="B4924" s="67" t="s">
        <v>2090</v>
      </c>
      <c r="C4924" s="68" t="s">
        <v>2608</v>
      </c>
      <c r="D4924" s="68" t="s">
        <v>10211</v>
      </c>
      <c r="E4924" s="67" t="s">
        <v>10212</v>
      </c>
      <c r="F4924" s="69">
        <v>4.4189999999999996</v>
      </c>
      <c r="G4924" s="70">
        <v>3.0529000000000002</v>
      </c>
      <c r="H4924" s="70">
        <v>10.361700000000001</v>
      </c>
      <c r="I4924" s="73">
        <v>45671</v>
      </c>
      <c r="J4924" s="73">
        <v>47497</v>
      </c>
      <c r="K4924" s="69">
        <v>3.11</v>
      </c>
      <c r="L4924" s="68" t="s">
        <v>5494</v>
      </c>
      <c r="M4924" s="71">
        <v>7.6E-3</v>
      </c>
      <c r="N4924" t="str">
        <f>_xll.IMDP("BND",D4924,$N$1,A4924)</f>
        <v>카드</v>
      </c>
      <c r="O4924">
        <f t="shared" si="76"/>
        <v>2.320204E-2</v>
      </c>
    </row>
    <row r="4925" spans="1:15" x14ac:dyDescent="0.3">
      <c r="A4925" s="73">
        <v>46311</v>
      </c>
      <c r="B4925" s="67" t="s">
        <v>2090</v>
      </c>
      <c r="C4925" s="68" t="s">
        <v>2608</v>
      </c>
      <c r="D4925" s="68" t="s">
        <v>10213</v>
      </c>
      <c r="E4925" s="67" t="s">
        <v>10214</v>
      </c>
      <c r="F4925" s="69">
        <v>4.4189999999999996</v>
      </c>
      <c r="G4925" s="70">
        <v>3.1246</v>
      </c>
      <c r="H4925" s="70">
        <v>10.8956</v>
      </c>
      <c r="I4925" s="73">
        <v>45707</v>
      </c>
      <c r="J4925" s="73">
        <v>47533</v>
      </c>
      <c r="K4925" s="69">
        <v>3.12</v>
      </c>
      <c r="L4925" s="68" t="s">
        <v>5494</v>
      </c>
      <c r="M4925" s="71">
        <v>3.5999999999999999E-3</v>
      </c>
      <c r="N4925" t="str">
        <f>_xll.IMDP("BND",D4925,$N$1,A4925)</f>
        <v>카드</v>
      </c>
      <c r="O4925">
        <f t="shared" si="76"/>
        <v>1.1248559999999999E-2</v>
      </c>
    </row>
    <row r="4926" spans="1:15" x14ac:dyDescent="0.3">
      <c r="A4926" s="73">
        <v>46311</v>
      </c>
      <c r="B4926" s="67" t="s">
        <v>2090</v>
      </c>
      <c r="C4926" s="68" t="s">
        <v>2608</v>
      </c>
      <c r="D4926" s="68" t="s">
        <v>10215</v>
      </c>
      <c r="E4926" s="67" t="s">
        <v>10216</v>
      </c>
      <c r="F4926" s="69">
        <v>4.4160000000000004</v>
      </c>
      <c r="G4926" s="70">
        <v>2.7025999999999999</v>
      </c>
      <c r="H4926" s="70">
        <v>8.1807999999999996</v>
      </c>
      <c r="I4926" s="73">
        <v>45895</v>
      </c>
      <c r="J4926" s="73">
        <v>47354</v>
      </c>
      <c r="K4926" s="69">
        <v>2.86</v>
      </c>
      <c r="L4926" s="68" t="s">
        <v>5494</v>
      </c>
      <c r="M4926" s="71">
        <v>2.2000000000000001E-3</v>
      </c>
      <c r="N4926" t="str">
        <f>_xll.IMDP("BND",D4926,$N$1,A4926)</f>
        <v>카드</v>
      </c>
      <c r="O4926">
        <f t="shared" si="76"/>
        <v>5.9457199999999998E-3</v>
      </c>
    </row>
    <row r="4927" spans="1:15" x14ac:dyDescent="0.3">
      <c r="A4927" s="73">
        <v>46311</v>
      </c>
      <c r="B4927" s="67" t="s">
        <v>2090</v>
      </c>
      <c r="C4927" s="68" t="s">
        <v>2608</v>
      </c>
      <c r="D4927" s="68" t="s">
        <v>10217</v>
      </c>
      <c r="E4927" s="67" t="s">
        <v>10218</v>
      </c>
      <c r="F4927" s="69">
        <v>4.0880000000000001</v>
      </c>
      <c r="G4927" s="70">
        <v>0.68240000000000001</v>
      </c>
      <c r="H4927" s="70">
        <v>0.63680000000000003</v>
      </c>
      <c r="I4927" s="73">
        <v>46020</v>
      </c>
      <c r="J4927" s="73">
        <v>46567</v>
      </c>
      <c r="K4927" s="69">
        <v>3.04</v>
      </c>
      <c r="L4927" s="68" t="s">
        <v>5494</v>
      </c>
      <c r="M4927" s="71">
        <v>2.3E-3</v>
      </c>
      <c r="N4927" t="str">
        <f>_xll.IMDP("BND",D4927,$N$1,A4927)</f>
        <v>카드</v>
      </c>
      <c r="O4927">
        <f t="shared" si="76"/>
        <v>1.56952E-3</v>
      </c>
    </row>
    <row r="4928" spans="1:15" x14ac:dyDescent="0.3">
      <c r="A4928" s="73">
        <v>46311</v>
      </c>
      <c r="B4928" s="67" t="s">
        <v>2090</v>
      </c>
      <c r="C4928" s="68" t="s">
        <v>2608</v>
      </c>
      <c r="D4928" s="68" t="s">
        <v>10219</v>
      </c>
      <c r="E4928" s="67" t="s">
        <v>10220</v>
      </c>
      <c r="F4928" s="69">
        <v>4.2240000000000002</v>
      </c>
      <c r="G4928" s="70">
        <v>1.2149000000000001</v>
      </c>
      <c r="H4928" s="70">
        <v>1.8023</v>
      </c>
      <c r="I4928" s="73">
        <v>46045</v>
      </c>
      <c r="J4928" s="73">
        <v>46773</v>
      </c>
      <c r="K4928" s="69">
        <v>3.22</v>
      </c>
      <c r="L4928" s="68" t="s">
        <v>5494</v>
      </c>
      <c r="M4928" s="71">
        <v>5.4999999999999997E-3</v>
      </c>
      <c r="N4928" t="str">
        <f>_xll.IMDP("BND",D4928,$N$1,A4928)</f>
        <v>카드</v>
      </c>
      <c r="O4928">
        <f t="shared" si="76"/>
        <v>6.6819499999999999E-3</v>
      </c>
    </row>
    <row r="4929" spans="1:15" x14ac:dyDescent="0.3">
      <c r="A4929" s="73">
        <v>46311</v>
      </c>
      <c r="B4929" s="67" t="s">
        <v>2090</v>
      </c>
      <c r="C4929" s="68" t="s">
        <v>2608</v>
      </c>
      <c r="D4929" s="68" t="s">
        <v>10221</v>
      </c>
      <c r="E4929" s="67" t="s">
        <v>10222</v>
      </c>
      <c r="F4929" s="69">
        <v>4.4089999999999998</v>
      </c>
      <c r="G4929" s="70">
        <v>2.4321999999999999</v>
      </c>
      <c r="H4929" s="70">
        <v>6.6896000000000004</v>
      </c>
      <c r="I4929" s="73">
        <v>46128</v>
      </c>
      <c r="J4929" s="73">
        <v>47254</v>
      </c>
      <c r="K4929" s="69">
        <v>3.93</v>
      </c>
      <c r="L4929" s="68" t="s">
        <v>5494</v>
      </c>
      <c r="M4929" s="71">
        <v>3.2000000000000002E-3</v>
      </c>
      <c r="N4929" t="str">
        <f>_xll.IMDP("BND",D4929,$N$1,A4929)</f>
        <v>카드</v>
      </c>
      <c r="O4929">
        <f t="shared" si="76"/>
        <v>7.7830399999999998E-3</v>
      </c>
    </row>
    <row r="4930" spans="1:15" x14ac:dyDescent="0.3">
      <c r="A4930" s="73">
        <v>46311</v>
      </c>
      <c r="B4930" s="67" t="s">
        <v>2090</v>
      </c>
      <c r="C4930" s="68" t="s">
        <v>2608</v>
      </c>
      <c r="D4930" s="68" t="s">
        <v>13978</v>
      </c>
      <c r="E4930" s="67" t="s">
        <v>13979</v>
      </c>
      <c r="F4930" s="69">
        <v>4.4109999999999996</v>
      </c>
      <c r="G4930" s="70">
        <v>2.4719000000000002</v>
      </c>
      <c r="H4930" s="70">
        <v>6.9360999999999997</v>
      </c>
      <c r="I4930" s="73">
        <v>46198</v>
      </c>
      <c r="J4930" s="73">
        <v>47276</v>
      </c>
      <c r="K4930" s="69">
        <v>4.32</v>
      </c>
      <c r="L4930" s="68" t="s">
        <v>5494</v>
      </c>
      <c r="M4930" s="71">
        <v>1.8499999999999999E-2</v>
      </c>
      <c r="N4930" t="str">
        <f>_xll.IMDP("BND",D4930,$N$1,A4930)</f>
        <v>카드</v>
      </c>
      <c r="O4930">
        <f t="shared" ref="O4930:O4993" si="77">M4930*G4930</f>
        <v>4.5730150000000004E-2</v>
      </c>
    </row>
    <row r="4931" spans="1:15" x14ac:dyDescent="0.3">
      <c r="A4931" s="73">
        <v>46311</v>
      </c>
      <c r="B4931" s="67" t="s">
        <v>2090</v>
      </c>
      <c r="C4931" s="68" t="s">
        <v>2608</v>
      </c>
      <c r="D4931" s="68" t="s">
        <v>14349</v>
      </c>
      <c r="E4931" s="67" t="s">
        <v>14350</v>
      </c>
      <c r="F4931" s="69">
        <v>4.4130000000000003</v>
      </c>
      <c r="G4931" s="70">
        <v>2.5655999999999999</v>
      </c>
      <c r="H4931" s="70">
        <v>7.4511000000000003</v>
      </c>
      <c r="I4931" s="73">
        <v>46219</v>
      </c>
      <c r="J4931" s="73">
        <v>47315</v>
      </c>
      <c r="K4931" s="69">
        <v>4.51</v>
      </c>
      <c r="L4931" s="68" t="s">
        <v>5494</v>
      </c>
      <c r="M4931" s="71">
        <v>9.4000000000000004E-3</v>
      </c>
      <c r="N4931" t="str">
        <f>_xll.IMDP("BND",D4931,$N$1,A4931)</f>
        <v>카드</v>
      </c>
      <c r="O4931">
        <f t="shared" si="77"/>
        <v>2.4116639999999998E-2</v>
      </c>
    </row>
    <row r="4932" spans="1:15" x14ac:dyDescent="0.3">
      <c r="A4932" s="73">
        <v>46311</v>
      </c>
      <c r="B4932" s="67" t="s">
        <v>2090</v>
      </c>
      <c r="C4932" s="68" t="s">
        <v>2608</v>
      </c>
      <c r="D4932" s="68" t="s">
        <v>10223</v>
      </c>
      <c r="E4932" s="67" t="s">
        <v>10224</v>
      </c>
      <c r="F4932" s="69">
        <v>4.2549999999999999</v>
      </c>
      <c r="G4932" s="70">
        <v>1.4793000000000001</v>
      </c>
      <c r="H4932" s="70">
        <v>2.5838999999999999</v>
      </c>
      <c r="I4932" s="73">
        <v>45744</v>
      </c>
      <c r="J4932" s="73">
        <v>46871</v>
      </c>
      <c r="K4932" s="69">
        <v>3.05</v>
      </c>
      <c r="L4932" s="68" t="s">
        <v>5494</v>
      </c>
      <c r="M4932" s="71">
        <v>2.7000000000000001E-3</v>
      </c>
      <c r="N4932" t="str">
        <f>_xll.IMDP("BND",D4932,$N$1,A4932)</f>
        <v>카드</v>
      </c>
      <c r="O4932">
        <f t="shared" si="77"/>
        <v>3.9941100000000004E-3</v>
      </c>
    </row>
    <row r="4933" spans="1:15" x14ac:dyDescent="0.3">
      <c r="A4933" s="73">
        <v>46311</v>
      </c>
      <c r="B4933" s="67" t="s">
        <v>2090</v>
      </c>
      <c r="C4933" s="68" t="s">
        <v>2608</v>
      </c>
      <c r="D4933" s="68" t="s">
        <v>10225</v>
      </c>
      <c r="E4933" s="67" t="s">
        <v>10226</v>
      </c>
      <c r="F4933" s="69">
        <v>4.4080000000000004</v>
      </c>
      <c r="G4933" s="70">
        <v>2.2498</v>
      </c>
      <c r="H4933" s="70">
        <v>5.7347999999999999</v>
      </c>
      <c r="I4933" s="73">
        <v>45803</v>
      </c>
      <c r="J4933" s="73">
        <v>47175</v>
      </c>
      <c r="K4933" s="69">
        <v>2.8</v>
      </c>
      <c r="L4933" s="68" t="s">
        <v>5494</v>
      </c>
      <c r="M4933" s="71">
        <v>2.2000000000000001E-3</v>
      </c>
      <c r="N4933" t="str">
        <f>_xll.IMDP("BND",D4933,$N$1,A4933)</f>
        <v>카드</v>
      </c>
      <c r="O4933">
        <f t="shared" si="77"/>
        <v>4.9495600000000004E-3</v>
      </c>
    </row>
    <row r="4934" spans="1:15" x14ac:dyDescent="0.3">
      <c r="A4934" s="73">
        <v>46311</v>
      </c>
      <c r="B4934" s="67" t="s">
        <v>2090</v>
      </c>
      <c r="C4934" s="68" t="s">
        <v>2608</v>
      </c>
      <c r="D4934" s="68" t="s">
        <v>10227</v>
      </c>
      <c r="E4934" s="67" t="s">
        <v>10228</v>
      </c>
      <c r="F4934" s="69">
        <v>4.4080000000000004</v>
      </c>
      <c r="G4934" s="70">
        <v>2.1783999999999999</v>
      </c>
      <c r="H4934" s="70">
        <v>5.3798000000000004</v>
      </c>
      <c r="I4934" s="73">
        <v>45834</v>
      </c>
      <c r="J4934" s="73">
        <v>47144</v>
      </c>
      <c r="K4934" s="69">
        <v>2.85</v>
      </c>
      <c r="L4934" s="68" t="s">
        <v>5494</v>
      </c>
      <c r="M4934" s="71">
        <v>2.2000000000000001E-3</v>
      </c>
      <c r="N4934" t="str">
        <f>_xll.IMDP("BND",D4934,$N$1,A4934)</f>
        <v>카드</v>
      </c>
      <c r="O4934">
        <f t="shared" si="77"/>
        <v>4.79248E-3</v>
      </c>
    </row>
    <row r="4935" spans="1:15" x14ac:dyDescent="0.3">
      <c r="A4935" s="73">
        <v>46311</v>
      </c>
      <c r="B4935" s="67" t="s">
        <v>2090</v>
      </c>
      <c r="C4935" s="68" t="s">
        <v>2608</v>
      </c>
      <c r="D4935" s="68" t="s">
        <v>15407</v>
      </c>
      <c r="E4935" s="67" t="s">
        <v>15408</v>
      </c>
      <c r="F4935" s="69">
        <v>4.444</v>
      </c>
      <c r="G4935" s="70">
        <v>4.7331000000000003</v>
      </c>
      <c r="H4935" s="70">
        <v>25.381499999999999</v>
      </c>
      <c r="I4935" s="73">
        <v>46275</v>
      </c>
      <c r="J4935" s="73">
        <v>48283</v>
      </c>
      <c r="K4935" s="69">
        <v>4.6100000000000003</v>
      </c>
      <c r="L4935" s="68" t="s">
        <v>5494</v>
      </c>
      <c r="M4935" s="71">
        <v>2.3E-3</v>
      </c>
      <c r="N4935" t="str">
        <f>_xll.IMDP("BND",D4935,$N$1,A4935)</f>
        <v>카드</v>
      </c>
      <c r="O4935">
        <f t="shared" si="77"/>
        <v>1.0886130000000001E-2</v>
      </c>
    </row>
    <row r="4936" spans="1:15" x14ac:dyDescent="0.3">
      <c r="A4936" s="73">
        <v>46311</v>
      </c>
      <c r="B4936" s="67" t="s">
        <v>2090</v>
      </c>
      <c r="C4936" s="68" t="s">
        <v>2608</v>
      </c>
      <c r="D4936" s="68" t="s">
        <v>16006</v>
      </c>
      <c r="E4936" s="67" t="s">
        <v>16008</v>
      </c>
      <c r="F4936" s="69">
        <v>4.42</v>
      </c>
      <c r="G4936" s="70">
        <v>3.2147000000000001</v>
      </c>
      <c r="H4936" s="70">
        <v>11.605499999999999</v>
      </c>
      <c r="I4936" s="73">
        <v>46310</v>
      </c>
      <c r="J4936" s="73">
        <v>47588</v>
      </c>
      <c r="K4936" s="69">
        <v>4.4400000000000004</v>
      </c>
      <c r="L4936" s="68" t="s">
        <v>5494</v>
      </c>
      <c r="M4936" s="71">
        <v>2.3E-3</v>
      </c>
      <c r="N4936" t="str">
        <f>_xll.IMDP("BND",D4936,$N$1,A4936)</f>
        <v>카드</v>
      </c>
      <c r="O4936">
        <f t="shared" si="77"/>
        <v>7.3938099999999998E-3</v>
      </c>
    </row>
    <row r="4937" spans="1:15" x14ac:dyDescent="0.3">
      <c r="A4937" s="73">
        <v>46311</v>
      </c>
      <c r="B4937" s="67" t="s">
        <v>2090</v>
      </c>
      <c r="C4937" s="68" t="s">
        <v>2608</v>
      </c>
      <c r="D4937" s="68" t="s">
        <v>10229</v>
      </c>
      <c r="E4937" s="67" t="s">
        <v>10230</v>
      </c>
      <c r="F4937" s="69">
        <v>4.42</v>
      </c>
      <c r="G4937" s="70">
        <v>2.9748999999999999</v>
      </c>
      <c r="H4937" s="70">
        <v>9.9158000000000008</v>
      </c>
      <c r="I4937" s="73">
        <v>45680</v>
      </c>
      <c r="J4937" s="73">
        <v>47473</v>
      </c>
      <c r="K4937" s="69">
        <v>3.08</v>
      </c>
      <c r="L4937" s="68" t="s">
        <v>5494</v>
      </c>
      <c r="M4937" s="71">
        <v>2.7000000000000001E-3</v>
      </c>
      <c r="N4937" t="str">
        <f>_xll.IMDP("BND",D4937,$N$1,A4937)</f>
        <v>카드</v>
      </c>
      <c r="O4937">
        <f t="shared" si="77"/>
        <v>8.0322299999999996E-3</v>
      </c>
    </row>
    <row r="4938" spans="1:15" x14ac:dyDescent="0.3">
      <c r="A4938" s="73">
        <v>46311</v>
      </c>
      <c r="B4938" s="67" t="s">
        <v>2090</v>
      </c>
      <c r="C4938" s="68" t="s">
        <v>2608</v>
      </c>
      <c r="D4938" s="68" t="s">
        <v>10231</v>
      </c>
      <c r="E4938" s="67" t="s">
        <v>10232</v>
      </c>
      <c r="F4938" s="69">
        <v>4.2480000000000002</v>
      </c>
      <c r="G4938" s="70">
        <v>1.4529000000000001</v>
      </c>
      <c r="H4938" s="70">
        <v>2.5076999999999998</v>
      </c>
      <c r="I4938" s="73">
        <v>45769</v>
      </c>
      <c r="J4938" s="73">
        <v>46864</v>
      </c>
      <c r="K4938" s="69">
        <v>2.8</v>
      </c>
      <c r="L4938" s="68" t="s">
        <v>5494</v>
      </c>
      <c r="M4938" s="71">
        <v>3.2000000000000002E-3</v>
      </c>
      <c r="N4938" t="str">
        <f>_xll.IMDP("BND",D4938,$N$1,A4938)</f>
        <v>카드</v>
      </c>
      <c r="O4938">
        <f t="shared" si="77"/>
        <v>4.6492800000000004E-3</v>
      </c>
    </row>
    <row r="4939" spans="1:15" x14ac:dyDescent="0.3">
      <c r="A4939" s="73">
        <v>46311</v>
      </c>
      <c r="B4939" s="67" t="s">
        <v>2090</v>
      </c>
      <c r="C4939" s="68" t="s">
        <v>2608</v>
      </c>
      <c r="D4939" s="68" t="s">
        <v>10233</v>
      </c>
      <c r="E4939" s="67" t="s">
        <v>10234</v>
      </c>
      <c r="F4939" s="69">
        <v>4.2279999999999998</v>
      </c>
      <c r="G4939" s="70">
        <v>1.2932999999999999</v>
      </c>
      <c r="H4939" s="70">
        <v>2.0078</v>
      </c>
      <c r="I4939" s="73">
        <v>45854</v>
      </c>
      <c r="J4939" s="73">
        <v>46799</v>
      </c>
      <c r="K4939" s="69">
        <v>2.71</v>
      </c>
      <c r="L4939" s="68" t="s">
        <v>5494</v>
      </c>
      <c r="M4939" s="71">
        <v>2.3E-3</v>
      </c>
      <c r="N4939" t="str">
        <f>_xll.IMDP("BND",D4939,$N$1,A4939)</f>
        <v>카드</v>
      </c>
      <c r="O4939">
        <f t="shared" si="77"/>
        <v>2.9745899999999996E-3</v>
      </c>
    </row>
    <row r="4940" spans="1:15" x14ac:dyDescent="0.3">
      <c r="A4940" s="73">
        <v>46311</v>
      </c>
      <c r="B4940" s="67" t="s">
        <v>2090</v>
      </c>
      <c r="C4940" s="68" t="s">
        <v>2608</v>
      </c>
      <c r="D4940" s="68" t="s">
        <v>14436</v>
      </c>
      <c r="E4940" s="67" t="s">
        <v>14437</v>
      </c>
      <c r="F4940" s="69">
        <v>4.415</v>
      </c>
      <c r="G4940" s="70">
        <v>2.6309</v>
      </c>
      <c r="H4940" s="70">
        <v>7.9002999999999997</v>
      </c>
      <c r="I4940" s="73">
        <v>46226</v>
      </c>
      <c r="J4940" s="73">
        <v>47353</v>
      </c>
      <c r="K4940" s="69">
        <v>4.46</v>
      </c>
      <c r="L4940" s="68" t="s">
        <v>5494</v>
      </c>
      <c r="M4940" s="71">
        <v>2.3E-3</v>
      </c>
      <c r="N4940" t="str">
        <f>_xll.IMDP("BND",D4940,$N$1,A4940)</f>
        <v>카드</v>
      </c>
      <c r="O4940">
        <f t="shared" si="77"/>
        <v>6.0510699999999995E-3</v>
      </c>
    </row>
    <row r="4941" spans="1:15" x14ac:dyDescent="0.3">
      <c r="A4941" s="73">
        <v>46311</v>
      </c>
      <c r="B4941" s="67" t="s">
        <v>2090</v>
      </c>
      <c r="C4941" s="68" t="s">
        <v>2608</v>
      </c>
      <c r="D4941" s="68" t="s">
        <v>10235</v>
      </c>
      <c r="E4941" s="67" t="s">
        <v>10236</v>
      </c>
      <c r="F4941" s="69">
        <v>4.0170000000000003</v>
      </c>
      <c r="G4941" s="70">
        <v>0.59240000000000004</v>
      </c>
      <c r="H4941" s="70">
        <v>0.50029999999999997</v>
      </c>
      <c r="I4941" s="73">
        <v>45441</v>
      </c>
      <c r="J4941" s="73">
        <v>46535</v>
      </c>
      <c r="K4941" s="69">
        <v>3.78</v>
      </c>
      <c r="L4941" s="68" t="s">
        <v>5494</v>
      </c>
      <c r="M4941" s="71">
        <v>2.3E-3</v>
      </c>
      <c r="N4941" t="str">
        <f>_xll.IMDP("BND",D4941,$N$1,A4941)</f>
        <v>카드</v>
      </c>
      <c r="O4941">
        <f t="shared" si="77"/>
        <v>1.3625200000000001E-3</v>
      </c>
    </row>
    <row r="4942" spans="1:15" x14ac:dyDescent="0.3">
      <c r="A4942" s="73">
        <v>46311</v>
      </c>
      <c r="B4942" s="67" t="s">
        <v>2090</v>
      </c>
      <c r="C4942" s="68" t="s">
        <v>2608</v>
      </c>
      <c r="D4942" s="68" t="s">
        <v>10237</v>
      </c>
      <c r="E4942" s="67" t="s">
        <v>10238</v>
      </c>
      <c r="F4942" s="69">
        <v>4.42</v>
      </c>
      <c r="G4942" s="70">
        <v>3.839</v>
      </c>
      <c r="H4942" s="70">
        <v>16.352499999999999</v>
      </c>
      <c r="I4942" s="73">
        <v>45639</v>
      </c>
      <c r="J4942" s="73">
        <v>47830</v>
      </c>
      <c r="K4942" s="69">
        <v>3.23</v>
      </c>
      <c r="L4942" s="68" t="s">
        <v>5494</v>
      </c>
      <c r="M4942" s="71">
        <v>2.2000000000000001E-3</v>
      </c>
      <c r="N4942" t="str">
        <f>_xll.IMDP("BND",D4942,$N$1,A4942)</f>
        <v>카드</v>
      </c>
      <c r="O4942">
        <f t="shared" si="77"/>
        <v>8.4457999999999998E-3</v>
      </c>
    </row>
    <row r="4943" spans="1:15" x14ac:dyDescent="0.3">
      <c r="A4943" s="73">
        <v>46311</v>
      </c>
      <c r="B4943" s="67" t="s">
        <v>2090</v>
      </c>
      <c r="C4943" s="68" t="s">
        <v>2608</v>
      </c>
      <c r="D4943" s="68" t="s">
        <v>10239</v>
      </c>
      <c r="E4943" s="67" t="s">
        <v>10240</v>
      </c>
      <c r="F4943" s="69">
        <v>4.41</v>
      </c>
      <c r="G4943" s="70">
        <v>2.3302999999999998</v>
      </c>
      <c r="H4943" s="70">
        <v>6.1340000000000003</v>
      </c>
      <c r="I4943" s="73">
        <v>45744</v>
      </c>
      <c r="J4943" s="73">
        <v>47205</v>
      </c>
      <c r="K4943" s="69">
        <v>3.1</v>
      </c>
      <c r="L4943" s="68" t="s">
        <v>5494</v>
      </c>
      <c r="M4943" s="71">
        <v>3.2000000000000002E-3</v>
      </c>
      <c r="N4943" t="str">
        <f>_xll.IMDP("BND",D4943,$N$1,A4943)</f>
        <v>카드</v>
      </c>
      <c r="O4943">
        <f t="shared" si="77"/>
        <v>7.4569599999999995E-3</v>
      </c>
    </row>
    <row r="4944" spans="1:15" x14ac:dyDescent="0.3">
      <c r="A4944" s="73">
        <v>46311</v>
      </c>
      <c r="B4944" s="67" t="s">
        <v>2090</v>
      </c>
      <c r="C4944" s="68" t="s">
        <v>2608</v>
      </c>
      <c r="D4944" s="68" t="s">
        <v>10241</v>
      </c>
      <c r="E4944" s="67" t="s">
        <v>10242</v>
      </c>
      <c r="F4944" s="69">
        <v>4.4109999999999996</v>
      </c>
      <c r="G4944" s="70">
        <v>2.3765000000000001</v>
      </c>
      <c r="H4944" s="70">
        <v>6.3925000000000001</v>
      </c>
      <c r="I4944" s="73">
        <v>45769</v>
      </c>
      <c r="J4944" s="73">
        <v>47228</v>
      </c>
      <c r="K4944" s="69">
        <v>2.83</v>
      </c>
      <c r="L4944" s="68" t="s">
        <v>5494</v>
      </c>
      <c r="M4944" s="71">
        <v>2.3E-3</v>
      </c>
      <c r="N4944" t="str">
        <f>_xll.IMDP("BND",D4944,$N$1,A4944)</f>
        <v>카드</v>
      </c>
      <c r="O4944">
        <f t="shared" si="77"/>
        <v>5.4659499999999998E-3</v>
      </c>
    </row>
    <row r="4945" spans="1:15" x14ac:dyDescent="0.3">
      <c r="A4945" s="73">
        <v>46311</v>
      </c>
      <c r="B4945" s="67" t="s">
        <v>2090</v>
      </c>
      <c r="C4945" s="68" t="s">
        <v>2608</v>
      </c>
      <c r="D4945" s="68" t="s">
        <v>10243</v>
      </c>
      <c r="E4945" s="67" t="s">
        <v>10244</v>
      </c>
      <c r="F4945" s="69">
        <v>4.4219999999999997</v>
      </c>
      <c r="G4945" s="70">
        <v>3.3651</v>
      </c>
      <c r="H4945" s="70">
        <v>12.572699999999999</v>
      </c>
      <c r="I4945" s="73">
        <v>45803</v>
      </c>
      <c r="J4945" s="73">
        <v>47627</v>
      </c>
      <c r="K4945" s="69">
        <v>2.92</v>
      </c>
      <c r="L4945" s="68" t="s">
        <v>5494</v>
      </c>
      <c r="M4945" s="71">
        <v>4.4000000000000003E-3</v>
      </c>
      <c r="N4945" t="str">
        <f>_xll.IMDP("BND",D4945,$N$1,A4945)</f>
        <v>카드</v>
      </c>
      <c r="O4945">
        <f t="shared" si="77"/>
        <v>1.4806440000000001E-2</v>
      </c>
    </row>
    <row r="4946" spans="1:15" x14ac:dyDescent="0.3">
      <c r="A4946" s="73">
        <v>46311</v>
      </c>
      <c r="B4946" s="67" t="s">
        <v>2090</v>
      </c>
      <c r="C4946" s="68" t="s">
        <v>2608</v>
      </c>
      <c r="D4946" s="68" t="s">
        <v>10245</v>
      </c>
      <c r="E4946" s="67" t="s">
        <v>10246</v>
      </c>
      <c r="F4946" s="69">
        <v>4.415</v>
      </c>
      <c r="G4946" s="70">
        <v>2.645</v>
      </c>
      <c r="H4946" s="70">
        <v>7.9409000000000001</v>
      </c>
      <c r="I4946" s="73">
        <v>46164</v>
      </c>
      <c r="J4946" s="73">
        <v>47352</v>
      </c>
      <c r="K4946" s="69">
        <v>4.26</v>
      </c>
      <c r="L4946" s="68" t="s">
        <v>5494</v>
      </c>
      <c r="M4946" s="71">
        <v>2.3E-3</v>
      </c>
      <c r="N4946" t="str">
        <f>_xll.IMDP("BND",D4946,$N$1,A4946)</f>
        <v>카드</v>
      </c>
      <c r="O4946">
        <f t="shared" si="77"/>
        <v>6.0835000000000004E-3</v>
      </c>
    </row>
    <row r="4947" spans="1:15" x14ac:dyDescent="0.3">
      <c r="A4947" s="73">
        <v>46311</v>
      </c>
      <c r="B4947" s="67" t="s">
        <v>2090</v>
      </c>
      <c r="C4947" s="68" t="s">
        <v>2608</v>
      </c>
      <c r="D4947" s="68" t="s">
        <v>14438</v>
      </c>
      <c r="E4947" s="67" t="s">
        <v>14439</v>
      </c>
      <c r="F4947" s="69">
        <v>4.4189999999999996</v>
      </c>
      <c r="G4947" s="70">
        <v>2.6968000000000001</v>
      </c>
      <c r="H4947" s="70">
        <v>8.2936999999999994</v>
      </c>
      <c r="I4947" s="73">
        <v>46226</v>
      </c>
      <c r="J4947" s="73">
        <v>47381</v>
      </c>
      <c r="K4947" s="69">
        <v>4.47</v>
      </c>
      <c r="L4947" s="68" t="s">
        <v>5494</v>
      </c>
      <c r="M4947" s="71">
        <v>2.8E-3</v>
      </c>
      <c r="N4947" t="str">
        <f>_xll.IMDP("BND",D4947,$N$1,A4947)</f>
        <v>카드</v>
      </c>
      <c r="O4947">
        <f t="shared" si="77"/>
        <v>7.5510400000000002E-3</v>
      </c>
    </row>
    <row r="4948" spans="1:15" x14ac:dyDescent="0.3">
      <c r="A4948" s="73">
        <v>46311</v>
      </c>
      <c r="B4948" s="67" t="s">
        <v>2090</v>
      </c>
      <c r="C4948" s="68" t="s">
        <v>2608</v>
      </c>
      <c r="D4948" s="68" t="s">
        <v>15659</v>
      </c>
      <c r="E4948" s="67" t="s">
        <v>15660</v>
      </c>
      <c r="F4948" s="69">
        <v>4.42</v>
      </c>
      <c r="G4948" s="70">
        <v>3.1232000000000002</v>
      </c>
      <c r="H4948" s="70">
        <v>11.013199999999999</v>
      </c>
      <c r="I4948" s="73">
        <v>46281</v>
      </c>
      <c r="J4948" s="73">
        <v>47557</v>
      </c>
      <c r="K4948" s="69">
        <v>4.5999999999999996</v>
      </c>
      <c r="L4948" s="68" t="s">
        <v>5494</v>
      </c>
      <c r="M4948" s="71">
        <v>6.4999999999999997E-3</v>
      </c>
      <c r="N4948" t="str">
        <f>_xll.IMDP("BND",D4948,$N$1,A4948)</f>
        <v>카드</v>
      </c>
      <c r="O4948">
        <f t="shared" si="77"/>
        <v>2.0300800000000001E-2</v>
      </c>
    </row>
    <row r="4949" spans="1:15" x14ac:dyDescent="0.3">
      <c r="A4949" s="73">
        <v>46311</v>
      </c>
      <c r="B4949" s="67" t="s">
        <v>2090</v>
      </c>
      <c r="C4949" s="68" t="s">
        <v>2608</v>
      </c>
      <c r="D4949" s="68" t="s">
        <v>10247</v>
      </c>
      <c r="E4949" s="67" t="s">
        <v>10248</v>
      </c>
      <c r="F4949" s="69">
        <v>4.41</v>
      </c>
      <c r="G4949" s="70">
        <v>2.4272999999999998</v>
      </c>
      <c r="H4949" s="70">
        <v>6.7203999999999997</v>
      </c>
      <c r="I4949" s="73">
        <v>46135</v>
      </c>
      <c r="J4949" s="73">
        <v>47261</v>
      </c>
      <c r="K4949" s="69">
        <v>3.92</v>
      </c>
      <c r="L4949" s="68" t="s">
        <v>5494</v>
      </c>
      <c r="M4949" s="71">
        <v>2.3E-3</v>
      </c>
      <c r="N4949" t="str">
        <f>_xll.IMDP("BND",D4949,$N$1,A4949)</f>
        <v>카드</v>
      </c>
      <c r="O4949">
        <f t="shared" si="77"/>
        <v>5.5827899999999998E-3</v>
      </c>
    </row>
    <row r="4950" spans="1:15" x14ac:dyDescent="0.3">
      <c r="A4950" s="73">
        <v>46311</v>
      </c>
      <c r="B4950" s="67" t="s">
        <v>2090</v>
      </c>
      <c r="C4950" s="68" t="s">
        <v>2608</v>
      </c>
      <c r="D4950" s="68" t="s">
        <v>10249</v>
      </c>
      <c r="E4950" s="67" t="s">
        <v>10250</v>
      </c>
      <c r="F4950" s="69">
        <v>4.29</v>
      </c>
      <c r="G4950" s="70">
        <v>1.5368999999999999</v>
      </c>
      <c r="H4950" s="70">
        <v>2.8016999999999999</v>
      </c>
      <c r="I4950" s="73">
        <v>46141</v>
      </c>
      <c r="J4950" s="73">
        <v>46902</v>
      </c>
      <c r="K4950" s="69">
        <v>3.93</v>
      </c>
      <c r="L4950" s="68" t="s">
        <v>5494</v>
      </c>
      <c r="M4950" s="71">
        <v>2.3E-3</v>
      </c>
      <c r="N4950" t="str">
        <f>_xll.IMDP("BND",D4950,$N$1,A4950)</f>
        <v>카드</v>
      </c>
      <c r="O4950">
        <f t="shared" si="77"/>
        <v>3.5348699999999999E-3</v>
      </c>
    </row>
    <row r="4951" spans="1:15" x14ac:dyDescent="0.3">
      <c r="A4951" s="73">
        <v>46311</v>
      </c>
      <c r="B4951" s="67" t="s">
        <v>2090</v>
      </c>
      <c r="C4951" s="68" t="s">
        <v>2608</v>
      </c>
      <c r="D4951" s="68" t="s">
        <v>15802</v>
      </c>
      <c r="E4951" s="67" t="s">
        <v>15803</v>
      </c>
      <c r="F4951" s="69">
        <v>4.3929999999999998</v>
      </c>
      <c r="G4951" s="70">
        <v>1.8489</v>
      </c>
      <c r="H4951" s="70">
        <v>3.9655999999999998</v>
      </c>
      <c r="I4951" s="73">
        <v>46295</v>
      </c>
      <c r="J4951" s="73">
        <v>47025</v>
      </c>
      <c r="K4951" s="69">
        <v>4.62</v>
      </c>
      <c r="L4951" s="68" t="s">
        <v>5494</v>
      </c>
      <c r="M4951" s="71">
        <v>7.0000000000000001E-3</v>
      </c>
      <c r="N4951" t="str">
        <f>_xll.IMDP("BND",D4951,$N$1,A4951)</f>
        <v>카드</v>
      </c>
      <c r="O4951">
        <f t="shared" si="77"/>
        <v>1.29423E-2</v>
      </c>
    </row>
    <row r="4952" spans="1:15" x14ac:dyDescent="0.3">
      <c r="A4952" s="73">
        <v>46311</v>
      </c>
      <c r="B4952" s="67" t="s">
        <v>2090</v>
      </c>
      <c r="C4952" s="68" t="s">
        <v>2608</v>
      </c>
      <c r="D4952" s="68" t="s">
        <v>10251</v>
      </c>
      <c r="E4952" s="67" t="s">
        <v>10252</v>
      </c>
      <c r="F4952" s="69">
        <v>3.54</v>
      </c>
      <c r="G4952" s="70">
        <v>0.25790000000000002</v>
      </c>
      <c r="H4952" s="70">
        <v>0.13039999999999999</v>
      </c>
      <c r="I4952" s="73">
        <v>45650</v>
      </c>
      <c r="J4952" s="73">
        <v>46409</v>
      </c>
      <c r="K4952" s="69">
        <v>3.19</v>
      </c>
      <c r="L4952" s="68" t="s">
        <v>5494</v>
      </c>
      <c r="M4952" s="71">
        <v>3.3E-3</v>
      </c>
      <c r="N4952" t="str">
        <f>_xll.IMDP("BND",D4952,$N$1,A4952)</f>
        <v>카드</v>
      </c>
      <c r="O4952">
        <f t="shared" si="77"/>
        <v>8.510700000000001E-4</v>
      </c>
    </row>
    <row r="4953" spans="1:15" x14ac:dyDescent="0.3">
      <c r="A4953" s="73">
        <v>46311</v>
      </c>
      <c r="B4953" s="67" t="s">
        <v>2090</v>
      </c>
      <c r="C4953" s="68" t="s">
        <v>2608</v>
      </c>
      <c r="D4953" s="68" t="s">
        <v>10253</v>
      </c>
      <c r="E4953" s="67" t="s">
        <v>10254</v>
      </c>
      <c r="F4953" s="69">
        <v>4.4180000000000001</v>
      </c>
      <c r="G4953" s="70">
        <v>3.6465999999999998</v>
      </c>
      <c r="H4953" s="70">
        <v>14.623900000000001</v>
      </c>
      <c r="I4953" s="73">
        <v>44075</v>
      </c>
      <c r="J4953" s="73">
        <v>47725</v>
      </c>
      <c r="K4953" s="69">
        <v>2.33</v>
      </c>
      <c r="L4953" s="68" t="s">
        <v>5494</v>
      </c>
      <c r="M4953" s="71">
        <v>2.2000000000000001E-3</v>
      </c>
      <c r="N4953" t="str">
        <f>_xll.IMDP("BND",D4953,$N$1,A4953)</f>
        <v>기타금융채</v>
      </c>
      <c r="O4953">
        <f t="shared" si="77"/>
        <v>8.02252E-3</v>
      </c>
    </row>
    <row r="4954" spans="1:15" x14ac:dyDescent="0.3">
      <c r="A4954" s="73">
        <v>46311</v>
      </c>
      <c r="B4954" s="67" t="s">
        <v>2090</v>
      </c>
      <c r="C4954" s="68" t="s">
        <v>2608</v>
      </c>
      <c r="D4954" s="68" t="s">
        <v>10255</v>
      </c>
      <c r="E4954" s="67" t="s">
        <v>10256</v>
      </c>
      <c r="F4954" s="69">
        <v>4.2510000000000003</v>
      </c>
      <c r="G4954" s="70">
        <v>1.4212</v>
      </c>
      <c r="H4954" s="70">
        <v>2.4045999999999998</v>
      </c>
      <c r="I4954" s="73">
        <v>45027</v>
      </c>
      <c r="J4954" s="73">
        <v>46853</v>
      </c>
      <c r="K4954" s="69">
        <v>4.2300000000000004</v>
      </c>
      <c r="L4954" s="68" t="s">
        <v>5494</v>
      </c>
      <c r="M4954" s="71">
        <v>2.3E-3</v>
      </c>
      <c r="N4954" t="str">
        <f>_xll.IMDP("BND",D4954,$N$1,A4954)</f>
        <v>기타금융채</v>
      </c>
      <c r="O4954">
        <f t="shared" si="77"/>
        <v>3.2687599999999999E-3</v>
      </c>
    </row>
    <row r="4955" spans="1:15" x14ac:dyDescent="0.3">
      <c r="A4955" s="73">
        <v>46311</v>
      </c>
      <c r="B4955" s="67" t="s">
        <v>2090</v>
      </c>
      <c r="C4955" s="68" t="s">
        <v>2608</v>
      </c>
      <c r="D4955" s="68" t="s">
        <v>10257</v>
      </c>
      <c r="E4955" s="67" t="s">
        <v>10258</v>
      </c>
      <c r="F4955" s="69">
        <v>4.2480000000000002</v>
      </c>
      <c r="G4955" s="70">
        <v>1.4249000000000001</v>
      </c>
      <c r="H4955" s="70">
        <v>2.4066999999999998</v>
      </c>
      <c r="I4955" s="73">
        <v>45754</v>
      </c>
      <c r="J4955" s="73">
        <v>46850</v>
      </c>
      <c r="K4955" s="69">
        <v>2.94</v>
      </c>
      <c r="L4955" s="68" t="s">
        <v>5494</v>
      </c>
      <c r="M4955" s="71">
        <v>4.5999999999999999E-3</v>
      </c>
      <c r="N4955" t="str">
        <f>_xll.IMDP("BND",D4955,$N$1,A4955)</f>
        <v>기타금융채</v>
      </c>
      <c r="O4955">
        <f t="shared" si="77"/>
        <v>6.5545400000000002E-3</v>
      </c>
    </row>
    <row r="4956" spans="1:15" x14ac:dyDescent="0.3">
      <c r="A4956" s="73">
        <v>46311</v>
      </c>
      <c r="B4956" s="67" t="s">
        <v>2090</v>
      </c>
      <c r="C4956" s="68" t="s">
        <v>2608</v>
      </c>
      <c r="D4956" s="68" t="s">
        <v>10259</v>
      </c>
      <c r="E4956" s="67" t="s">
        <v>10260</v>
      </c>
      <c r="F4956" s="69">
        <v>4.3769999999999998</v>
      </c>
      <c r="G4956" s="70">
        <v>1.8107</v>
      </c>
      <c r="H4956" s="70">
        <v>3.7837999999999998</v>
      </c>
      <c r="I4956" s="73">
        <v>45905</v>
      </c>
      <c r="J4956" s="73">
        <v>47001</v>
      </c>
      <c r="K4956" s="69">
        <v>2.79</v>
      </c>
      <c r="L4956" s="68" t="s">
        <v>5494</v>
      </c>
      <c r="M4956" s="71">
        <v>2.3E-3</v>
      </c>
      <c r="N4956" t="str">
        <f>_xll.IMDP("BND",D4956,$N$1,A4956)</f>
        <v>기타금융채</v>
      </c>
      <c r="O4956">
        <f t="shared" si="77"/>
        <v>4.16461E-3</v>
      </c>
    </row>
    <row r="4957" spans="1:15" x14ac:dyDescent="0.3">
      <c r="A4957" s="73">
        <v>46311</v>
      </c>
      <c r="B4957" s="67" t="s">
        <v>2090</v>
      </c>
      <c r="C4957" s="68" t="s">
        <v>2608</v>
      </c>
      <c r="D4957" s="68" t="s">
        <v>10261</v>
      </c>
      <c r="E4957" s="67" t="s">
        <v>10262</v>
      </c>
      <c r="F4957" s="69">
        <v>4.1980000000000004</v>
      </c>
      <c r="G4957" s="70">
        <v>1.0918000000000001</v>
      </c>
      <c r="H4957" s="70">
        <v>1.4767999999999999</v>
      </c>
      <c r="I4957" s="73">
        <v>45994</v>
      </c>
      <c r="J4957" s="73">
        <v>46724</v>
      </c>
      <c r="K4957" s="69">
        <v>3.29</v>
      </c>
      <c r="L4957" s="68" t="s">
        <v>5494</v>
      </c>
      <c r="M4957" s="71">
        <v>9.1999999999999998E-3</v>
      </c>
      <c r="N4957" t="str">
        <f>_xll.IMDP("BND",D4957,$N$1,A4957)</f>
        <v>기타금융채</v>
      </c>
      <c r="O4957">
        <f t="shared" si="77"/>
        <v>1.0044560000000001E-2</v>
      </c>
    </row>
    <row r="4958" spans="1:15" x14ac:dyDescent="0.3">
      <c r="A4958" s="73">
        <v>46311</v>
      </c>
      <c r="B4958" s="67" t="s">
        <v>2090</v>
      </c>
      <c r="C4958" s="68" t="s">
        <v>2608</v>
      </c>
      <c r="D4958" s="68" t="s">
        <v>10263</v>
      </c>
      <c r="E4958" s="67" t="s">
        <v>10264</v>
      </c>
      <c r="F4958" s="69">
        <v>4.4119999999999999</v>
      </c>
      <c r="G4958" s="70">
        <v>2.2448000000000001</v>
      </c>
      <c r="H4958" s="70">
        <v>5.7371999999999996</v>
      </c>
      <c r="I4958" s="73">
        <v>46085</v>
      </c>
      <c r="J4958" s="73">
        <v>47179</v>
      </c>
      <c r="K4958" s="69">
        <v>3.58</v>
      </c>
      <c r="L4958" s="68" t="s">
        <v>5494</v>
      </c>
      <c r="M4958" s="71">
        <v>2.3E-3</v>
      </c>
      <c r="N4958" t="str">
        <f>_xll.IMDP("BND",D4958,$N$1,A4958)</f>
        <v>기타금융채</v>
      </c>
      <c r="O4958">
        <f t="shared" si="77"/>
        <v>5.1630399999999998E-3</v>
      </c>
    </row>
    <row r="4959" spans="1:15" x14ac:dyDescent="0.3">
      <c r="A4959" s="73">
        <v>46311</v>
      </c>
      <c r="B4959" s="67" t="s">
        <v>2090</v>
      </c>
      <c r="C4959" s="68" t="s">
        <v>2608</v>
      </c>
      <c r="D4959" s="68" t="s">
        <v>10265</v>
      </c>
      <c r="E4959" s="67" t="s">
        <v>10266</v>
      </c>
      <c r="F4959" s="69">
        <v>4.0469999999999997</v>
      </c>
      <c r="G4959" s="70">
        <v>0.61550000000000005</v>
      </c>
      <c r="H4959" s="70">
        <v>0.53390000000000004</v>
      </c>
      <c r="I4959" s="73">
        <v>46178</v>
      </c>
      <c r="J4959" s="73">
        <v>46542</v>
      </c>
      <c r="K4959" s="69">
        <v>3.62</v>
      </c>
      <c r="L4959" s="68" t="s">
        <v>5494</v>
      </c>
      <c r="M4959" s="71">
        <v>4.5999999999999999E-3</v>
      </c>
      <c r="N4959" t="str">
        <f>_xll.IMDP("BND",D4959,$N$1,A4959)</f>
        <v>기타금융채</v>
      </c>
      <c r="O4959">
        <f t="shared" si="77"/>
        <v>2.8313000000000001E-3</v>
      </c>
    </row>
    <row r="4960" spans="1:15" x14ac:dyDescent="0.3">
      <c r="A4960" s="73">
        <v>46311</v>
      </c>
      <c r="B4960" s="67" t="s">
        <v>2090</v>
      </c>
      <c r="C4960" s="68" t="s">
        <v>2608</v>
      </c>
      <c r="D4960" s="68" t="s">
        <v>14440</v>
      </c>
      <c r="E4960" s="67" t="s">
        <v>14441</v>
      </c>
      <c r="F4960" s="69">
        <v>4.4130000000000003</v>
      </c>
      <c r="G4960" s="70">
        <v>2.5571000000000002</v>
      </c>
      <c r="H4960" s="70">
        <v>7.4733999999999998</v>
      </c>
      <c r="I4960" s="73">
        <v>46226</v>
      </c>
      <c r="J4960" s="73">
        <v>47322</v>
      </c>
      <c r="K4960" s="69">
        <v>4.47</v>
      </c>
      <c r="L4960" s="68" t="s">
        <v>5494</v>
      </c>
      <c r="M4960" s="71">
        <v>1.03E-2</v>
      </c>
      <c r="N4960" t="str">
        <f>_xll.IMDP("BND",D4960,$N$1,A4960)</f>
        <v>기타금융채</v>
      </c>
      <c r="O4960">
        <f t="shared" si="77"/>
        <v>2.6338130000000001E-2</v>
      </c>
    </row>
    <row r="4961" spans="1:15" x14ac:dyDescent="0.3">
      <c r="A4961" s="73">
        <v>46311</v>
      </c>
      <c r="B4961" s="67" t="s">
        <v>2090</v>
      </c>
      <c r="C4961" s="68" t="s">
        <v>2608</v>
      </c>
      <c r="D4961" s="68" t="s">
        <v>14758</v>
      </c>
      <c r="E4961" s="67" t="s">
        <v>14759</v>
      </c>
      <c r="F4961" s="69">
        <v>4.1340000000000003</v>
      </c>
      <c r="G4961" s="70">
        <v>0.77869999999999995</v>
      </c>
      <c r="H4961" s="70">
        <v>0.80700000000000005</v>
      </c>
      <c r="I4961" s="73">
        <v>46241</v>
      </c>
      <c r="J4961" s="73">
        <v>46605</v>
      </c>
      <c r="K4961" s="69">
        <v>3.85</v>
      </c>
      <c r="L4961" s="68" t="s">
        <v>5494</v>
      </c>
      <c r="M4961" s="71">
        <v>4.7000000000000002E-3</v>
      </c>
      <c r="N4961" t="str">
        <f>_xll.IMDP("BND",D4961,$N$1,A4961)</f>
        <v>기타금융채</v>
      </c>
      <c r="O4961">
        <f t="shared" si="77"/>
        <v>3.6598899999999998E-3</v>
      </c>
    </row>
    <row r="4962" spans="1:15" x14ac:dyDescent="0.3">
      <c r="A4962" s="73">
        <v>46311</v>
      </c>
      <c r="B4962" s="67" t="s">
        <v>2090</v>
      </c>
      <c r="C4962" s="68" t="s">
        <v>2608</v>
      </c>
      <c r="D4962" s="68" t="s">
        <v>10267</v>
      </c>
      <c r="E4962" s="67" t="s">
        <v>10268</v>
      </c>
      <c r="F4962" s="69">
        <v>4.2300000000000004</v>
      </c>
      <c r="G4962" s="70">
        <v>1.2537</v>
      </c>
      <c r="H4962" s="70">
        <v>1.9118999999999999</v>
      </c>
      <c r="I4962" s="73">
        <v>44964</v>
      </c>
      <c r="J4962" s="73">
        <v>46790</v>
      </c>
      <c r="K4962" s="69">
        <v>3.77</v>
      </c>
      <c r="L4962" s="68" t="s">
        <v>5494</v>
      </c>
      <c r="M4962" s="71">
        <v>5.1000000000000004E-3</v>
      </c>
      <c r="N4962" t="str">
        <f>_xll.IMDP("BND",D4962,$N$1,A4962)</f>
        <v>기타금융채</v>
      </c>
      <c r="O4962">
        <f t="shared" si="77"/>
        <v>6.3938700000000003E-3</v>
      </c>
    </row>
    <row r="4963" spans="1:15" x14ac:dyDescent="0.3">
      <c r="A4963" s="73">
        <v>46311</v>
      </c>
      <c r="B4963" s="67" t="s">
        <v>2090</v>
      </c>
      <c r="C4963" s="68" t="s">
        <v>2608</v>
      </c>
      <c r="D4963" s="68" t="s">
        <v>10269</v>
      </c>
      <c r="E4963" s="67" t="s">
        <v>10270</v>
      </c>
      <c r="F4963" s="69">
        <v>4.25</v>
      </c>
      <c r="G4963" s="70">
        <v>1.4244000000000001</v>
      </c>
      <c r="H4963" s="70">
        <v>2.4148000000000001</v>
      </c>
      <c r="I4963" s="73">
        <v>45027</v>
      </c>
      <c r="J4963" s="73">
        <v>46854</v>
      </c>
      <c r="K4963" s="69">
        <v>4.2300000000000004</v>
      </c>
      <c r="L4963" s="68" t="s">
        <v>5494</v>
      </c>
      <c r="M4963" s="71">
        <v>1.0200000000000001E-2</v>
      </c>
      <c r="N4963" t="str">
        <f>_xll.IMDP("BND",D4963,$N$1,A4963)</f>
        <v>기타금융채</v>
      </c>
      <c r="O4963">
        <f t="shared" si="77"/>
        <v>1.4528880000000003E-2</v>
      </c>
    </row>
    <row r="4964" spans="1:15" x14ac:dyDescent="0.3">
      <c r="A4964" s="73">
        <v>46311</v>
      </c>
      <c r="B4964" s="67" t="s">
        <v>2090</v>
      </c>
      <c r="C4964" s="68" t="s">
        <v>2608</v>
      </c>
      <c r="D4964" s="68" t="s">
        <v>10271</v>
      </c>
      <c r="E4964" s="67" t="s">
        <v>10272</v>
      </c>
      <c r="F4964" s="69">
        <v>3.875</v>
      </c>
      <c r="G4964" s="70">
        <v>0.46329999999999999</v>
      </c>
      <c r="H4964" s="70">
        <v>0.32990000000000003</v>
      </c>
      <c r="I4964" s="73">
        <v>45390</v>
      </c>
      <c r="J4964" s="73">
        <v>46485</v>
      </c>
      <c r="K4964" s="69">
        <v>3.71</v>
      </c>
      <c r="L4964" s="68" t="s">
        <v>5494</v>
      </c>
      <c r="M4964" s="71">
        <v>4.1999999999999997E-3</v>
      </c>
      <c r="N4964" t="str">
        <f>_xll.IMDP("BND",D4964,$N$1,A4964)</f>
        <v>기타금융채</v>
      </c>
      <c r="O4964">
        <f t="shared" si="77"/>
        <v>1.9458599999999998E-3</v>
      </c>
    </row>
    <row r="4965" spans="1:15" x14ac:dyDescent="0.3">
      <c r="A4965" s="73">
        <v>46311</v>
      </c>
      <c r="B4965" s="67" t="s">
        <v>2090</v>
      </c>
      <c r="C4965" s="68" t="s">
        <v>2608</v>
      </c>
      <c r="D4965" s="68" t="s">
        <v>10273</v>
      </c>
      <c r="E4965" s="67" t="s">
        <v>10274</v>
      </c>
      <c r="F4965" s="69">
        <v>4.4169999999999998</v>
      </c>
      <c r="G4965" s="70">
        <v>2.8582000000000001</v>
      </c>
      <c r="H4965" s="70">
        <v>9.1888000000000005</v>
      </c>
      <c r="I4965" s="73">
        <v>45604</v>
      </c>
      <c r="J4965" s="73">
        <v>47430</v>
      </c>
      <c r="K4965" s="69">
        <v>3.45</v>
      </c>
      <c r="L4965" s="68" t="s">
        <v>5494</v>
      </c>
      <c r="M4965" s="71">
        <v>4.4999999999999997E-3</v>
      </c>
      <c r="N4965" t="str">
        <f>_xll.IMDP("BND",D4965,$N$1,A4965)</f>
        <v>기타금융채</v>
      </c>
      <c r="O4965">
        <f t="shared" si="77"/>
        <v>1.2861899999999999E-2</v>
      </c>
    </row>
    <row r="4966" spans="1:15" x14ac:dyDescent="0.3">
      <c r="A4966" s="73">
        <v>46311</v>
      </c>
      <c r="B4966" s="67" t="s">
        <v>2090</v>
      </c>
      <c r="C4966" s="68" t="s">
        <v>2608</v>
      </c>
      <c r="D4966" s="68" t="s">
        <v>1805</v>
      </c>
      <c r="E4966" s="67" t="s">
        <v>1806</v>
      </c>
      <c r="F4966" s="69">
        <v>4.41</v>
      </c>
      <c r="G4966" s="70">
        <v>2.1455000000000002</v>
      </c>
      <c r="H4966" s="70">
        <v>5.2267000000000001</v>
      </c>
      <c r="I4966" s="73">
        <v>45672</v>
      </c>
      <c r="J4966" s="73">
        <v>47133</v>
      </c>
      <c r="K4966" s="69">
        <v>3.14</v>
      </c>
      <c r="L4966" s="68" t="s">
        <v>5494</v>
      </c>
      <c r="M4966" s="71">
        <v>7.1999999999999998E-3</v>
      </c>
      <c r="N4966" t="str">
        <f>_xll.IMDP("BND",D4966,$N$1,A4966)</f>
        <v>기타금융채</v>
      </c>
      <c r="O4966">
        <f t="shared" si="77"/>
        <v>1.5447600000000001E-2</v>
      </c>
    </row>
    <row r="4967" spans="1:15" x14ac:dyDescent="0.3">
      <c r="A4967" s="73">
        <v>46311</v>
      </c>
      <c r="B4967" s="67" t="s">
        <v>2090</v>
      </c>
      <c r="C4967" s="68" t="s">
        <v>2608</v>
      </c>
      <c r="D4967" s="68" t="s">
        <v>10275</v>
      </c>
      <c r="E4967" s="67" t="s">
        <v>10276</v>
      </c>
      <c r="F4967" s="69">
        <v>4.2290000000000001</v>
      </c>
      <c r="G4967" s="70">
        <v>1.2729999999999999</v>
      </c>
      <c r="H4967" s="70">
        <v>1.9599</v>
      </c>
      <c r="I4967" s="73">
        <v>45701</v>
      </c>
      <c r="J4967" s="73">
        <v>46794</v>
      </c>
      <c r="K4967" s="69">
        <v>3.03</v>
      </c>
      <c r="L4967" s="68" t="s">
        <v>5494</v>
      </c>
      <c r="M4967" s="71">
        <v>2.3E-3</v>
      </c>
      <c r="N4967" t="str">
        <f>_xll.IMDP("BND",D4967,$N$1,A4967)</f>
        <v>기타금융채</v>
      </c>
      <c r="O4967">
        <f t="shared" si="77"/>
        <v>2.9278999999999998E-3</v>
      </c>
    </row>
    <row r="4968" spans="1:15" x14ac:dyDescent="0.3">
      <c r="A4968" s="73">
        <v>46311</v>
      </c>
      <c r="B4968" s="67" t="s">
        <v>2090</v>
      </c>
      <c r="C4968" s="68" t="s">
        <v>2608</v>
      </c>
      <c r="D4968" s="68" t="s">
        <v>10277</v>
      </c>
      <c r="E4968" s="67" t="s">
        <v>10278</v>
      </c>
      <c r="F4968" s="69">
        <v>4.4169999999999998</v>
      </c>
      <c r="G4968" s="70">
        <v>3.3269000000000002</v>
      </c>
      <c r="H4968" s="70">
        <v>12.298400000000001</v>
      </c>
      <c r="I4968" s="73">
        <v>45786</v>
      </c>
      <c r="J4968" s="73">
        <v>47611</v>
      </c>
      <c r="K4968" s="69">
        <v>2.83</v>
      </c>
      <c r="L4968" s="68" t="s">
        <v>5494</v>
      </c>
      <c r="M4968" s="71">
        <v>2.2000000000000001E-3</v>
      </c>
      <c r="N4968" t="str">
        <f>_xll.IMDP("BND",D4968,$N$1,A4968)</f>
        <v>기타금융채</v>
      </c>
      <c r="O4968">
        <f t="shared" si="77"/>
        <v>7.3191800000000007E-3</v>
      </c>
    </row>
    <row r="4969" spans="1:15" x14ac:dyDescent="0.3">
      <c r="A4969" s="73">
        <v>46311</v>
      </c>
      <c r="B4969" s="67" t="s">
        <v>2090</v>
      </c>
      <c r="C4969" s="68" t="s">
        <v>2608</v>
      </c>
      <c r="D4969" s="68" t="s">
        <v>10279</v>
      </c>
      <c r="E4969" s="67" t="s">
        <v>10280</v>
      </c>
      <c r="F4969" s="69">
        <v>4.048</v>
      </c>
      <c r="G4969" s="70">
        <v>0.61729999999999996</v>
      </c>
      <c r="H4969" s="70">
        <v>0.53580000000000005</v>
      </c>
      <c r="I4969" s="73">
        <v>45813</v>
      </c>
      <c r="J4969" s="73">
        <v>46542</v>
      </c>
      <c r="K4969" s="69">
        <v>2.62</v>
      </c>
      <c r="L4969" s="68" t="s">
        <v>5494</v>
      </c>
      <c r="M4969" s="71">
        <v>2.3E-3</v>
      </c>
      <c r="N4969" t="str">
        <f>_xll.IMDP("BND",D4969,$N$1,A4969)</f>
        <v>기타금융채</v>
      </c>
      <c r="O4969">
        <f t="shared" si="77"/>
        <v>1.41979E-3</v>
      </c>
    </row>
    <row r="4970" spans="1:15" x14ac:dyDescent="0.3">
      <c r="A4970" s="73">
        <v>46311</v>
      </c>
      <c r="B4970" s="67" t="s">
        <v>2090</v>
      </c>
      <c r="C4970" s="68" t="s">
        <v>2608</v>
      </c>
      <c r="D4970" s="68" t="s">
        <v>10281</v>
      </c>
      <c r="E4970" s="67" t="s">
        <v>10282</v>
      </c>
      <c r="F4970" s="69">
        <v>4.0999999999999996</v>
      </c>
      <c r="G4970" s="70">
        <v>0.69110000000000005</v>
      </c>
      <c r="H4970" s="70">
        <v>0.65049999999999997</v>
      </c>
      <c r="I4970" s="73">
        <v>45842</v>
      </c>
      <c r="J4970" s="73">
        <v>46570</v>
      </c>
      <c r="K4970" s="69">
        <v>2.68</v>
      </c>
      <c r="L4970" s="68" t="s">
        <v>5494</v>
      </c>
      <c r="M4970" s="71">
        <v>5.4999999999999997E-3</v>
      </c>
      <c r="N4970" t="str">
        <f>_xll.IMDP("BND",D4970,$N$1,A4970)</f>
        <v>기타금융채</v>
      </c>
      <c r="O4970">
        <f t="shared" si="77"/>
        <v>3.8010499999999998E-3</v>
      </c>
    </row>
    <row r="4971" spans="1:15" x14ac:dyDescent="0.3">
      <c r="A4971" s="73">
        <v>46311</v>
      </c>
      <c r="B4971" s="67" t="s">
        <v>2090</v>
      </c>
      <c r="C4971" s="68" t="s">
        <v>2608</v>
      </c>
      <c r="D4971" s="68" t="s">
        <v>10283</v>
      </c>
      <c r="E4971" s="67" t="s">
        <v>10284</v>
      </c>
      <c r="F4971" s="69">
        <v>4.4039999999999999</v>
      </c>
      <c r="G4971" s="70">
        <v>1.9755</v>
      </c>
      <c r="H4971" s="70">
        <v>4.4850000000000003</v>
      </c>
      <c r="I4971" s="73">
        <v>45974</v>
      </c>
      <c r="J4971" s="73">
        <v>47070</v>
      </c>
      <c r="K4971" s="69">
        <v>3.17</v>
      </c>
      <c r="L4971" s="68" t="s">
        <v>5494</v>
      </c>
      <c r="M4971" s="71">
        <v>2.7000000000000001E-3</v>
      </c>
      <c r="N4971" t="str">
        <f>_xll.IMDP("BND",D4971,$N$1,A4971)</f>
        <v>기타금융채</v>
      </c>
      <c r="O4971">
        <f t="shared" si="77"/>
        <v>5.3338500000000002E-3</v>
      </c>
    </row>
    <row r="4972" spans="1:15" x14ac:dyDescent="0.3">
      <c r="A4972" s="73">
        <v>46311</v>
      </c>
      <c r="B4972" s="67" t="s">
        <v>2090</v>
      </c>
      <c r="C4972" s="68" t="s">
        <v>2608</v>
      </c>
      <c r="D4972" s="68" t="s">
        <v>10285</v>
      </c>
      <c r="E4972" s="67" t="s">
        <v>10286</v>
      </c>
      <c r="F4972" s="69">
        <v>4.4059999999999997</v>
      </c>
      <c r="G4972" s="70">
        <v>2.0198</v>
      </c>
      <c r="H4972" s="70">
        <v>4.6786000000000003</v>
      </c>
      <c r="I4972" s="73">
        <v>45994</v>
      </c>
      <c r="J4972" s="73">
        <v>47088</v>
      </c>
      <c r="K4972" s="69">
        <v>3.42</v>
      </c>
      <c r="L4972" s="68" t="s">
        <v>5494</v>
      </c>
      <c r="M4972" s="71">
        <v>9.1000000000000004E-3</v>
      </c>
      <c r="N4972" t="str">
        <f>_xll.IMDP("BND",D4972,$N$1,A4972)</f>
        <v>기타금융채</v>
      </c>
      <c r="O4972">
        <f t="shared" si="77"/>
        <v>1.8380180000000003E-2</v>
      </c>
    </row>
    <row r="4973" spans="1:15" x14ac:dyDescent="0.3">
      <c r="A4973" s="73">
        <v>46311</v>
      </c>
      <c r="B4973" s="67" t="s">
        <v>2090</v>
      </c>
      <c r="C4973" s="68" t="s">
        <v>2608</v>
      </c>
      <c r="D4973" s="68" t="s">
        <v>10287</v>
      </c>
      <c r="E4973" s="67" t="s">
        <v>10288</v>
      </c>
      <c r="F4973" s="69">
        <v>4.2640000000000002</v>
      </c>
      <c r="G4973" s="70">
        <v>1.4772000000000001</v>
      </c>
      <c r="H4973" s="70">
        <v>2.5988000000000002</v>
      </c>
      <c r="I4973" s="73">
        <v>46146</v>
      </c>
      <c r="J4973" s="73">
        <v>46877</v>
      </c>
      <c r="K4973" s="69">
        <v>3.94</v>
      </c>
      <c r="L4973" s="68" t="s">
        <v>5494</v>
      </c>
      <c r="M4973" s="71">
        <v>2.8E-3</v>
      </c>
      <c r="N4973" t="str">
        <f>_xll.IMDP("BND",D4973,$N$1,A4973)</f>
        <v>기타금융채</v>
      </c>
      <c r="O4973">
        <f t="shared" si="77"/>
        <v>4.1361599999999998E-3</v>
      </c>
    </row>
    <row r="4974" spans="1:15" x14ac:dyDescent="0.3">
      <c r="A4974" s="73">
        <v>46311</v>
      </c>
      <c r="B4974" s="67" t="s">
        <v>2090</v>
      </c>
      <c r="C4974" s="68" t="s">
        <v>2608</v>
      </c>
      <c r="D4974" s="68" t="s">
        <v>10289</v>
      </c>
      <c r="E4974" s="67" t="s">
        <v>10290</v>
      </c>
      <c r="F4974" s="69">
        <v>4.3010000000000002</v>
      </c>
      <c r="G4974" s="70">
        <v>1.5691999999999999</v>
      </c>
      <c r="H4974" s="70">
        <v>2.9055</v>
      </c>
      <c r="I4974" s="73">
        <v>46178</v>
      </c>
      <c r="J4974" s="73">
        <v>46913</v>
      </c>
      <c r="K4974" s="69">
        <v>4.17</v>
      </c>
      <c r="L4974" s="68" t="s">
        <v>5494</v>
      </c>
      <c r="M4974" s="71">
        <v>1.3899999999999999E-2</v>
      </c>
      <c r="N4974" t="str">
        <f>_xll.IMDP("BND",D4974,$N$1,A4974)</f>
        <v>기타금융채</v>
      </c>
      <c r="O4974">
        <f t="shared" si="77"/>
        <v>2.1811879999999999E-2</v>
      </c>
    </row>
    <row r="4975" spans="1:15" x14ac:dyDescent="0.3">
      <c r="A4975" s="73">
        <v>46311</v>
      </c>
      <c r="B4975" s="67" t="s">
        <v>2090</v>
      </c>
      <c r="C4975" s="68" t="s">
        <v>2608</v>
      </c>
      <c r="D4975" s="68" t="s">
        <v>15259</v>
      </c>
      <c r="E4975" s="67" t="s">
        <v>15260</v>
      </c>
      <c r="F4975" s="69">
        <v>4.4169999999999998</v>
      </c>
      <c r="G4975" s="70">
        <v>2.6707999999999998</v>
      </c>
      <c r="H4975" s="70">
        <v>8.0968999999999998</v>
      </c>
      <c r="I4975" s="73">
        <v>46269</v>
      </c>
      <c r="J4975" s="73">
        <v>47365</v>
      </c>
      <c r="K4975" s="69">
        <v>4.4800000000000004</v>
      </c>
      <c r="L4975" s="68" t="s">
        <v>5494</v>
      </c>
      <c r="M4975" s="71">
        <v>1.12E-2</v>
      </c>
      <c r="N4975" t="str">
        <f>_xll.IMDP("BND",D4975,$N$1,A4975)</f>
        <v>기타금융채</v>
      </c>
      <c r="O4975">
        <f t="shared" si="77"/>
        <v>2.9912959999999999E-2</v>
      </c>
    </row>
    <row r="4976" spans="1:15" x14ac:dyDescent="0.3">
      <c r="A4976" s="73">
        <v>46311</v>
      </c>
      <c r="B4976" s="67" t="s">
        <v>2090</v>
      </c>
      <c r="C4976" s="68" t="s">
        <v>2608</v>
      </c>
      <c r="D4976" s="68" t="s">
        <v>10291</v>
      </c>
      <c r="E4976" s="67" t="s">
        <v>10292</v>
      </c>
      <c r="F4976" s="69">
        <v>4.0739999999999998</v>
      </c>
      <c r="G4976" s="70">
        <v>0.66269999999999996</v>
      </c>
      <c r="H4976" s="70">
        <v>0.60570000000000002</v>
      </c>
      <c r="I4976" s="73">
        <v>43874</v>
      </c>
      <c r="J4976" s="73">
        <v>46559</v>
      </c>
      <c r="K4976" s="69">
        <v>1.97</v>
      </c>
      <c r="L4976" s="68" t="s">
        <v>5494</v>
      </c>
      <c r="M4976" s="71">
        <v>2.3E-3</v>
      </c>
      <c r="N4976" t="str">
        <f>_xll.IMDP("BND",D4976,$N$1,A4976)</f>
        <v>기타금융채</v>
      </c>
      <c r="O4976">
        <f t="shared" si="77"/>
        <v>1.5242099999999998E-3</v>
      </c>
    </row>
    <row r="4977" spans="1:15" x14ac:dyDescent="0.3">
      <c r="A4977" s="73">
        <v>46311</v>
      </c>
      <c r="B4977" s="67" t="s">
        <v>2090</v>
      </c>
      <c r="C4977" s="68" t="s">
        <v>2608</v>
      </c>
      <c r="D4977" s="68" t="s">
        <v>10293</v>
      </c>
      <c r="E4977" s="67" t="s">
        <v>10294</v>
      </c>
      <c r="F4977" s="69">
        <v>4.2539999999999996</v>
      </c>
      <c r="G4977" s="70">
        <v>1.4353</v>
      </c>
      <c r="H4977" s="70">
        <v>2.4706999999999999</v>
      </c>
      <c r="I4977" s="73">
        <v>45037</v>
      </c>
      <c r="J4977" s="73">
        <v>46864</v>
      </c>
      <c r="K4977" s="69">
        <v>4.3099999999999996</v>
      </c>
      <c r="L4977" s="68" t="s">
        <v>5494</v>
      </c>
      <c r="M4977" s="71">
        <v>4.7000000000000002E-3</v>
      </c>
      <c r="N4977" t="str">
        <f>_xll.IMDP("BND",D4977,$N$1,A4977)</f>
        <v>기타금융채</v>
      </c>
      <c r="O4977">
        <f t="shared" si="77"/>
        <v>6.7459099999999999E-3</v>
      </c>
    </row>
    <row r="4978" spans="1:15" x14ac:dyDescent="0.3">
      <c r="A4978" s="73">
        <v>46311</v>
      </c>
      <c r="B4978" s="67" t="s">
        <v>2090</v>
      </c>
      <c r="C4978" s="68" t="s">
        <v>2608</v>
      </c>
      <c r="D4978" s="68" t="s">
        <v>10295</v>
      </c>
      <c r="E4978" s="67" t="s">
        <v>10296</v>
      </c>
      <c r="F4978" s="69">
        <v>4.298</v>
      </c>
      <c r="G4978" s="70">
        <v>1.5766</v>
      </c>
      <c r="H4978" s="70">
        <v>2.9123000000000001</v>
      </c>
      <c r="I4978" s="73">
        <v>45813</v>
      </c>
      <c r="J4978" s="73">
        <v>46909</v>
      </c>
      <c r="K4978" s="69">
        <v>2.72</v>
      </c>
      <c r="L4978" s="68" t="s">
        <v>5494</v>
      </c>
      <c r="M4978" s="71">
        <v>2.3E-3</v>
      </c>
      <c r="N4978" t="str">
        <f>_xll.IMDP("BND",D4978,$N$1,A4978)</f>
        <v>기타금융채</v>
      </c>
      <c r="O4978">
        <f t="shared" si="77"/>
        <v>3.6261800000000001E-3</v>
      </c>
    </row>
    <row r="4979" spans="1:15" x14ac:dyDescent="0.3">
      <c r="A4979" s="73">
        <v>46311</v>
      </c>
      <c r="B4979" s="67" t="s">
        <v>2090</v>
      </c>
      <c r="C4979" s="68" t="s">
        <v>2608</v>
      </c>
      <c r="D4979" s="68" t="s">
        <v>10297</v>
      </c>
      <c r="E4979" s="67" t="s">
        <v>10298</v>
      </c>
      <c r="F4979" s="69">
        <v>4.4180000000000001</v>
      </c>
      <c r="G4979" s="70">
        <v>3.6151</v>
      </c>
      <c r="H4979" s="70">
        <v>14.4878</v>
      </c>
      <c r="I4979" s="73">
        <v>45905</v>
      </c>
      <c r="J4979" s="73">
        <v>47731</v>
      </c>
      <c r="K4979" s="69">
        <v>3.02</v>
      </c>
      <c r="L4979" s="68" t="s">
        <v>5494</v>
      </c>
      <c r="M4979" s="71">
        <v>6.6E-3</v>
      </c>
      <c r="N4979" t="str">
        <f>_xll.IMDP("BND",D4979,$N$1,A4979)</f>
        <v>기타금융채</v>
      </c>
      <c r="O4979">
        <f t="shared" si="77"/>
        <v>2.3859660000000001E-2</v>
      </c>
    </row>
    <row r="4980" spans="1:15" x14ac:dyDescent="0.3">
      <c r="A4980" s="73">
        <v>46311</v>
      </c>
      <c r="B4980" s="67" t="s">
        <v>2090</v>
      </c>
      <c r="C4980" s="68" t="s">
        <v>2608</v>
      </c>
      <c r="D4980" s="68" t="s">
        <v>10299</v>
      </c>
      <c r="E4980" s="67" t="s">
        <v>10300</v>
      </c>
      <c r="F4980" s="69">
        <v>4.085</v>
      </c>
      <c r="G4980" s="70">
        <v>0.66469999999999996</v>
      </c>
      <c r="H4980" s="70">
        <v>0.60919999999999996</v>
      </c>
      <c r="I4980" s="73">
        <v>46196</v>
      </c>
      <c r="J4980" s="73">
        <v>46561</v>
      </c>
      <c r="K4980" s="69">
        <v>3.81</v>
      </c>
      <c r="L4980" s="68" t="s">
        <v>5494</v>
      </c>
      <c r="M4980" s="71">
        <v>4.5999999999999999E-3</v>
      </c>
      <c r="N4980" t="str">
        <f>_xll.IMDP("BND",D4980,$N$1,A4980)</f>
        <v>기타금융채</v>
      </c>
      <c r="O4980">
        <f t="shared" si="77"/>
        <v>3.0576199999999996E-3</v>
      </c>
    </row>
    <row r="4981" spans="1:15" x14ac:dyDescent="0.3">
      <c r="A4981" s="73">
        <v>46311</v>
      </c>
      <c r="B4981" s="67" t="s">
        <v>2090</v>
      </c>
      <c r="C4981" s="68" t="s">
        <v>2608</v>
      </c>
      <c r="D4981" s="68" t="s">
        <v>14760</v>
      </c>
      <c r="E4981" s="67" t="s">
        <v>14761</v>
      </c>
      <c r="F4981" s="69">
        <v>4.4139999999999997</v>
      </c>
      <c r="G4981" s="70">
        <v>2.6055000000000001</v>
      </c>
      <c r="H4981" s="70">
        <v>7.7225000000000001</v>
      </c>
      <c r="I4981" s="73">
        <v>46241</v>
      </c>
      <c r="J4981" s="73">
        <v>47337</v>
      </c>
      <c r="K4981" s="69">
        <v>4.2300000000000004</v>
      </c>
      <c r="L4981" s="68" t="s">
        <v>5494</v>
      </c>
      <c r="M4981" s="71">
        <v>4.1999999999999997E-3</v>
      </c>
      <c r="N4981" t="str">
        <f>_xll.IMDP("BND",D4981,$N$1,A4981)</f>
        <v>기타금융채</v>
      </c>
      <c r="O4981">
        <f t="shared" si="77"/>
        <v>1.0943100000000001E-2</v>
      </c>
    </row>
    <row r="4982" spans="1:15" x14ac:dyDescent="0.3">
      <c r="A4982" s="73">
        <v>46311</v>
      </c>
      <c r="B4982" s="67" t="s">
        <v>2090</v>
      </c>
      <c r="C4982" s="68" t="s">
        <v>2608</v>
      </c>
      <c r="D4982" s="68" t="s">
        <v>15211</v>
      </c>
      <c r="E4982" s="67" t="s">
        <v>15212</v>
      </c>
      <c r="F4982" s="69">
        <v>4.4219999999999997</v>
      </c>
      <c r="G4982" s="70">
        <v>4.3277999999999999</v>
      </c>
      <c r="H4982" s="70">
        <v>21.174800000000001</v>
      </c>
      <c r="I4982" s="73">
        <v>46269</v>
      </c>
      <c r="J4982" s="73">
        <v>48095</v>
      </c>
      <c r="K4982" s="69">
        <v>4.58</v>
      </c>
      <c r="L4982" s="68" t="s">
        <v>5494</v>
      </c>
      <c r="M4982" s="71">
        <v>4.7000000000000002E-3</v>
      </c>
      <c r="N4982" t="str">
        <f>_xll.IMDP("BND",D4982,$N$1,A4982)</f>
        <v>기타금융채</v>
      </c>
      <c r="O4982">
        <f t="shared" si="77"/>
        <v>2.034066E-2</v>
      </c>
    </row>
    <row r="4983" spans="1:15" x14ac:dyDescent="0.3">
      <c r="A4983" s="73">
        <v>46311</v>
      </c>
      <c r="B4983" s="67" t="s">
        <v>2090</v>
      </c>
      <c r="C4983" s="68" t="s">
        <v>2608</v>
      </c>
      <c r="D4983" s="68" t="s">
        <v>10301</v>
      </c>
      <c r="E4983" s="67" t="s">
        <v>10302</v>
      </c>
      <c r="F4983" s="69">
        <v>3.7909999999999999</v>
      </c>
      <c r="G4983" s="70">
        <v>0.40560000000000002</v>
      </c>
      <c r="H4983" s="70">
        <v>0.2656</v>
      </c>
      <c r="I4983" s="73">
        <v>45002</v>
      </c>
      <c r="J4983" s="73">
        <v>46463</v>
      </c>
      <c r="K4983" s="69">
        <v>4.22</v>
      </c>
      <c r="L4983" s="68" t="s">
        <v>5494</v>
      </c>
      <c r="M4983" s="71">
        <v>2.8E-3</v>
      </c>
      <c r="N4983" t="str">
        <f>_xll.IMDP("BND",D4983,$N$1,A4983)</f>
        <v>기타금융채</v>
      </c>
      <c r="O4983">
        <f t="shared" si="77"/>
        <v>1.13568E-3</v>
      </c>
    </row>
    <row r="4984" spans="1:15" x14ac:dyDescent="0.3">
      <c r="A4984" s="73">
        <v>46311</v>
      </c>
      <c r="B4984" s="67" t="s">
        <v>2090</v>
      </c>
      <c r="C4984" s="68" t="s">
        <v>2608</v>
      </c>
      <c r="D4984" s="68" t="s">
        <v>10303</v>
      </c>
      <c r="E4984" s="67" t="s">
        <v>10304</v>
      </c>
      <c r="F4984" s="69">
        <v>4.4130000000000003</v>
      </c>
      <c r="G4984" s="70">
        <v>2.3277000000000001</v>
      </c>
      <c r="H4984" s="70">
        <v>6.1462000000000003</v>
      </c>
      <c r="I4984" s="73">
        <v>45390</v>
      </c>
      <c r="J4984" s="73">
        <v>47213</v>
      </c>
      <c r="K4984" s="69">
        <v>3.88</v>
      </c>
      <c r="L4984" s="68" t="s">
        <v>5494</v>
      </c>
      <c r="M4984" s="71">
        <v>2.3E-3</v>
      </c>
      <c r="N4984" t="str">
        <f>_xll.IMDP("BND",D4984,$N$1,A4984)</f>
        <v>기타금융채</v>
      </c>
      <c r="O4984">
        <f t="shared" si="77"/>
        <v>5.3537100000000002E-3</v>
      </c>
    </row>
    <row r="4985" spans="1:15" x14ac:dyDescent="0.3">
      <c r="A4985" s="73">
        <v>46311</v>
      </c>
      <c r="B4985" s="67" t="s">
        <v>2090</v>
      </c>
      <c r="C4985" s="68" t="s">
        <v>2608</v>
      </c>
      <c r="D4985" s="68" t="s">
        <v>10305</v>
      </c>
      <c r="E4985" s="67" t="s">
        <v>10306</v>
      </c>
      <c r="F4985" s="69">
        <v>4.4139999999999997</v>
      </c>
      <c r="G4985" s="70">
        <v>2.4026000000000001</v>
      </c>
      <c r="H4985" s="70">
        <v>6.5758000000000001</v>
      </c>
      <c r="I4985" s="73">
        <v>45422</v>
      </c>
      <c r="J4985" s="73">
        <v>47248</v>
      </c>
      <c r="K4985" s="69">
        <v>3.92</v>
      </c>
      <c r="L4985" s="68" t="s">
        <v>5494</v>
      </c>
      <c r="M4985" s="71">
        <v>8.3000000000000001E-3</v>
      </c>
      <c r="N4985" t="str">
        <f>_xll.IMDP("BND",D4985,$N$1,A4985)</f>
        <v>기타금융채</v>
      </c>
      <c r="O4985">
        <f t="shared" si="77"/>
        <v>1.994158E-2</v>
      </c>
    </row>
    <row r="4986" spans="1:15" x14ac:dyDescent="0.3">
      <c r="A4986" s="73">
        <v>46311</v>
      </c>
      <c r="B4986" s="67" t="s">
        <v>2090</v>
      </c>
      <c r="C4986" s="68" t="s">
        <v>2608</v>
      </c>
      <c r="D4986" s="68" t="s">
        <v>10307</v>
      </c>
      <c r="E4986" s="67" t="s">
        <v>10308</v>
      </c>
      <c r="F4986" s="69">
        <v>4.0999999999999996</v>
      </c>
      <c r="G4986" s="70">
        <v>0.69010000000000005</v>
      </c>
      <c r="H4986" s="70">
        <v>0.64970000000000006</v>
      </c>
      <c r="I4986" s="73">
        <v>45475</v>
      </c>
      <c r="J4986" s="73">
        <v>46570</v>
      </c>
      <c r="K4986" s="69">
        <v>3.55</v>
      </c>
      <c r="L4986" s="68" t="s">
        <v>5494</v>
      </c>
      <c r="M4986" s="71">
        <v>3.7000000000000002E-3</v>
      </c>
      <c r="N4986" t="str">
        <f>_xll.IMDP("BND",D4986,$N$1,A4986)</f>
        <v>기타금융채</v>
      </c>
      <c r="O4986">
        <f t="shared" si="77"/>
        <v>2.5533700000000001E-3</v>
      </c>
    </row>
    <row r="4987" spans="1:15" x14ac:dyDescent="0.3">
      <c r="A4987" s="73">
        <v>46311</v>
      </c>
      <c r="B4987" s="67" t="s">
        <v>2090</v>
      </c>
      <c r="C4987" s="68" t="s">
        <v>2608</v>
      </c>
      <c r="D4987" s="68" t="s">
        <v>1207</v>
      </c>
      <c r="E4987" s="67" t="s">
        <v>1209</v>
      </c>
      <c r="F4987" s="69">
        <v>4.173</v>
      </c>
      <c r="G4987" s="70">
        <v>0.93149999999999999</v>
      </c>
      <c r="H4987" s="70">
        <v>1.1047</v>
      </c>
      <c r="I4987" s="73">
        <v>45569</v>
      </c>
      <c r="J4987" s="73">
        <v>46661</v>
      </c>
      <c r="K4987" s="69">
        <v>3.24</v>
      </c>
      <c r="L4987" s="68" t="s">
        <v>5494</v>
      </c>
      <c r="M4987" s="71">
        <v>2.8E-3</v>
      </c>
      <c r="N4987" t="str">
        <f>_xll.IMDP("BND",D4987,$N$1,A4987)</f>
        <v>기타금융채</v>
      </c>
      <c r="O4987">
        <f t="shared" si="77"/>
        <v>2.6081999999999998E-3</v>
      </c>
    </row>
    <row r="4988" spans="1:15" x14ac:dyDescent="0.3">
      <c r="A4988" s="73">
        <v>46311</v>
      </c>
      <c r="B4988" s="67" t="s">
        <v>2090</v>
      </c>
      <c r="C4988" s="68" t="s">
        <v>2608</v>
      </c>
      <c r="D4988" s="68" t="s">
        <v>10309</v>
      </c>
      <c r="E4988" s="67" t="s">
        <v>10310</v>
      </c>
      <c r="F4988" s="69">
        <v>4.4180000000000001</v>
      </c>
      <c r="G4988" s="70">
        <v>3.1768000000000001</v>
      </c>
      <c r="H4988" s="70">
        <v>11.2333</v>
      </c>
      <c r="I4988" s="73">
        <v>45723</v>
      </c>
      <c r="J4988" s="73">
        <v>47549</v>
      </c>
      <c r="K4988" s="69">
        <v>3.07</v>
      </c>
      <c r="L4988" s="68" t="s">
        <v>5494</v>
      </c>
      <c r="M4988" s="71">
        <v>3.0999999999999999E-3</v>
      </c>
      <c r="N4988" t="str">
        <f>_xll.IMDP("BND",D4988,$N$1,A4988)</f>
        <v>기타금융채</v>
      </c>
      <c r="O4988">
        <f t="shared" si="77"/>
        <v>9.8480800000000004E-3</v>
      </c>
    </row>
    <row r="4989" spans="1:15" x14ac:dyDescent="0.3">
      <c r="A4989" s="73">
        <v>46311</v>
      </c>
      <c r="B4989" s="67" t="s">
        <v>2090</v>
      </c>
      <c r="C4989" s="68" t="s">
        <v>2608</v>
      </c>
      <c r="D4989" s="68" t="s">
        <v>10311</v>
      </c>
      <c r="E4989" s="67" t="s">
        <v>10312</v>
      </c>
      <c r="F4989" s="69">
        <v>4.4169999999999998</v>
      </c>
      <c r="G4989" s="70">
        <v>3.2511999999999999</v>
      </c>
      <c r="H4989" s="70">
        <v>11.7263</v>
      </c>
      <c r="I4989" s="73">
        <v>45754</v>
      </c>
      <c r="J4989" s="73">
        <v>47578</v>
      </c>
      <c r="K4989" s="69">
        <v>3.06</v>
      </c>
      <c r="L4989" s="68" t="s">
        <v>5494</v>
      </c>
      <c r="M4989" s="71">
        <v>3.5999999999999999E-3</v>
      </c>
      <c r="N4989" t="str">
        <f>_xll.IMDP("BND",D4989,$N$1,A4989)</f>
        <v>기타금융채</v>
      </c>
      <c r="O4989">
        <f t="shared" si="77"/>
        <v>1.1704319999999999E-2</v>
      </c>
    </row>
    <row r="4990" spans="1:15" x14ac:dyDescent="0.3">
      <c r="A4990" s="73">
        <v>46311</v>
      </c>
      <c r="B4990" s="67" t="s">
        <v>2090</v>
      </c>
      <c r="C4990" s="68" t="s">
        <v>2608</v>
      </c>
      <c r="D4990" s="68" t="s">
        <v>10313</v>
      </c>
      <c r="E4990" s="67" t="s">
        <v>10314</v>
      </c>
      <c r="F4990" s="69">
        <v>4.4119999999999999</v>
      </c>
      <c r="G4990" s="70">
        <v>2.468</v>
      </c>
      <c r="H4990" s="70">
        <v>6.86</v>
      </c>
      <c r="I4990" s="73">
        <v>45799</v>
      </c>
      <c r="J4990" s="73">
        <v>47260</v>
      </c>
      <c r="K4990" s="69">
        <v>2.83</v>
      </c>
      <c r="L4990" s="68" t="s">
        <v>5494</v>
      </c>
      <c r="M4990" s="71">
        <v>2.2000000000000001E-3</v>
      </c>
      <c r="N4990" t="str">
        <f>_xll.IMDP("BND",D4990,$N$1,A4990)</f>
        <v>기타금융채</v>
      </c>
      <c r="O4990">
        <f t="shared" si="77"/>
        <v>5.4296000000000006E-3</v>
      </c>
    </row>
    <row r="4991" spans="1:15" x14ac:dyDescent="0.3">
      <c r="A4991" s="73">
        <v>46311</v>
      </c>
      <c r="B4991" s="67" t="s">
        <v>2090</v>
      </c>
      <c r="C4991" s="68" t="s">
        <v>2608</v>
      </c>
      <c r="D4991" s="68" t="s">
        <v>10315</v>
      </c>
      <c r="E4991" s="67" t="s">
        <v>10316</v>
      </c>
      <c r="F4991" s="69">
        <v>4.4180000000000001</v>
      </c>
      <c r="G4991" s="70">
        <v>3.4199000000000002</v>
      </c>
      <c r="H4991" s="70">
        <v>12.9681</v>
      </c>
      <c r="I4991" s="73">
        <v>45821</v>
      </c>
      <c r="J4991" s="73">
        <v>47647</v>
      </c>
      <c r="K4991" s="69">
        <v>2.97</v>
      </c>
      <c r="L4991" s="68" t="s">
        <v>5494</v>
      </c>
      <c r="M4991" s="71">
        <v>2.2000000000000001E-3</v>
      </c>
      <c r="N4991" t="str">
        <f>_xll.IMDP("BND",D4991,$N$1,A4991)</f>
        <v>기타금융채</v>
      </c>
      <c r="O4991">
        <f t="shared" si="77"/>
        <v>7.5237800000000007E-3</v>
      </c>
    </row>
    <row r="4992" spans="1:15" x14ac:dyDescent="0.3">
      <c r="A4992" s="73">
        <v>46311</v>
      </c>
      <c r="B4992" s="67" t="s">
        <v>2090</v>
      </c>
      <c r="C4992" s="68" t="s">
        <v>2608</v>
      </c>
      <c r="D4992" s="68" t="s">
        <v>10317</v>
      </c>
      <c r="E4992" s="67" t="s">
        <v>10318</v>
      </c>
      <c r="F4992" s="69">
        <v>4.4160000000000004</v>
      </c>
      <c r="G4992" s="70">
        <v>2.7490000000000001</v>
      </c>
      <c r="H4992" s="70">
        <v>8.4438999999999993</v>
      </c>
      <c r="I4992" s="73">
        <v>45911</v>
      </c>
      <c r="J4992" s="73">
        <v>47372</v>
      </c>
      <c r="K4992" s="69">
        <v>2.82</v>
      </c>
      <c r="L4992" s="68" t="s">
        <v>5494</v>
      </c>
      <c r="M4992" s="71">
        <v>2.2000000000000001E-3</v>
      </c>
      <c r="N4992" t="str">
        <f>_xll.IMDP("BND",D4992,$N$1,A4992)</f>
        <v>기타금융채</v>
      </c>
      <c r="O4992">
        <f t="shared" si="77"/>
        <v>6.0478000000000007E-3</v>
      </c>
    </row>
    <row r="4993" spans="1:15" x14ac:dyDescent="0.3">
      <c r="A4993" s="73">
        <v>46311</v>
      </c>
      <c r="B4993" s="67" t="s">
        <v>2090</v>
      </c>
      <c r="C4993" s="68" t="s">
        <v>2608</v>
      </c>
      <c r="D4993" s="68" t="s">
        <v>10319</v>
      </c>
      <c r="E4993" s="67" t="s">
        <v>10320</v>
      </c>
      <c r="F4993" s="69">
        <v>4.1980000000000004</v>
      </c>
      <c r="G4993" s="70">
        <v>1.0556000000000001</v>
      </c>
      <c r="H4993" s="70">
        <v>1.3895</v>
      </c>
      <c r="I4993" s="73">
        <v>45982</v>
      </c>
      <c r="J4993" s="73">
        <v>46710</v>
      </c>
      <c r="K4993" s="69">
        <v>3.17</v>
      </c>
      <c r="L4993" s="68" t="s">
        <v>5494</v>
      </c>
      <c r="M4993" s="71">
        <v>3.2000000000000002E-3</v>
      </c>
      <c r="N4993" t="str">
        <f>_xll.IMDP("BND",D4993,$N$1,A4993)</f>
        <v>기타금융채</v>
      </c>
      <c r="O4993">
        <f t="shared" si="77"/>
        <v>3.3779200000000004E-3</v>
      </c>
    </row>
    <row r="4994" spans="1:15" x14ac:dyDescent="0.3">
      <c r="A4994" s="73">
        <v>46311</v>
      </c>
      <c r="B4994" s="67" t="s">
        <v>2090</v>
      </c>
      <c r="C4994" s="68" t="s">
        <v>2608</v>
      </c>
      <c r="D4994" s="68" t="s">
        <v>10321</v>
      </c>
      <c r="E4994" s="67" t="s">
        <v>10322</v>
      </c>
      <c r="F4994" s="69">
        <v>4.2060000000000004</v>
      </c>
      <c r="G4994" s="70">
        <v>1.1103000000000001</v>
      </c>
      <c r="H4994" s="70">
        <v>1.5219</v>
      </c>
      <c r="I4994" s="73">
        <v>46002</v>
      </c>
      <c r="J4994" s="73">
        <v>46731</v>
      </c>
      <c r="K4994" s="69">
        <v>3.28</v>
      </c>
      <c r="L4994" s="68" t="s">
        <v>5494</v>
      </c>
      <c r="M4994" s="71">
        <v>8.3000000000000001E-3</v>
      </c>
      <c r="N4994" t="str">
        <f>_xll.IMDP("BND",D4994,$N$1,A4994)</f>
        <v>기타금융채</v>
      </c>
      <c r="O4994">
        <f t="shared" ref="O4994:O5057" si="78">M4994*G4994</f>
        <v>9.2154899999999998E-3</v>
      </c>
    </row>
    <row r="4995" spans="1:15" x14ac:dyDescent="0.3">
      <c r="A4995" s="73">
        <v>46311</v>
      </c>
      <c r="B4995" s="67" t="s">
        <v>2090</v>
      </c>
      <c r="C4995" s="68" t="s">
        <v>2608</v>
      </c>
      <c r="D4995" s="68" t="s">
        <v>10323</v>
      </c>
      <c r="E4995" s="67" t="s">
        <v>10324</v>
      </c>
      <c r="F4995" s="69">
        <v>4.415</v>
      </c>
      <c r="G4995" s="70">
        <v>2.3820000000000001</v>
      </c>
      <c r="H4995" s="70">
        <v>6.4787999999999997</v>
      </c>
      <c r="I4995" s="73">
        <v>46146</v>
      </c>
      <c r="J4995" s="73">
        <v>47242</v>
      </c>
      <c r="K4995" s="69">
        <v>4.07</v>
      </c>
      <c r="L4995" s="68" t="s">
        <v>5494</v>
      </c>
      <c r="M4995" s="71">
        <v>2.8E-3</v>
      </c>
      <c r="N4995" t="str">
        <f>_xll.IMDP("BND",D4995,$N$1,A4995)</f>
        <v>기타금융채</v>
      </c>
      <c r="O4995">
        <f t="shared" si="78"/>
        <v>6.6696000000000004E-3</v>
      </c>
    </row>
    <row r="4996" spans="1:15" x14ac:dyDescent="0.3">
      <c r="A4996" s="73">
        <v>46311</v>
      </c>
      <c r="B4996" s="67" t="s">
        <v>2090</v>
      </c>
      <c r="C4996" s="68" t="s">
        <v>2608</v>
      </c>
      <c r="D4996" s="68" t="s">
        <v>15531</v>
      </c>
      <c r="E4996" s="67" t="s">
        <v>15532</v>
      </c>
      <c r="F4996" s="69">
        <v>4.4160000000000004</v>
      </c>
      <c r="G4996" s="70">
        <v>2.698</v>
      </c>
      <c r="H4996" s="70">
        <v>8.2524999999999995</v>
      </c>
      <c r="I4996" s="73">
        <v>46280</v>
      </c>
      <c r="J4996" s="73">
        <v>47375</v>
      </c>
      <c r="K4996" s="69">
        <v>4.55</v>
      </c>
      <c r="L4996" s="68" t="s">
        <v>5494</v>
      </c>
      <c r="M4996" s="71">
        <v>6.1000000000000004E-3</v>
      </c>
      <c r="N4996" t="str">
        <f>_xll.IMDP("BND",D4996,$N$1,A4996)</f>
        <v>기타금융채</v>
      </c>
      <c r="O4996">
        <f t="shared" si="78"/>
        <v>1.6457800000000002E-2</v>
      </c>
    </row>
    <row r="4997" spans="1:15" x14ac:dyDescent="0.3">
      <c r="A4997" s="73">
        <v>46311</v>
      </c>
      <c r="B4997" s="67" t="s">
        <v>2090</v>
      </c>
      <c r="C4997" s="68" t="s">
        <v>2608</v>
      </c>
      <c r="D4997" s="68" t="s">
        <v>10325</v>
      </c>
      <c r="E4997" s="67" t="s">
        <v>10326</v>
      </c>
      <c r="F4997" s="69">
        <v>4.4169999999999998</v>
      </c>
      <c r="G4997" s="70">
        <v>3.4581</v>
      </c>
      <c r="H4997" s="70">
        <v>13.1492</v>
      </c>
      <c r="I4997" s="73">
        <v>43993</v>
      </c>
      <c r="J4997" s="73">
        <v>47645</v>
      </c>
      <c r="K4997" s="69">
        <v>2.23</v>
      </c>
      <c r="L4997" s="68" t="s">
        <v>5494</v>
      </c>
      <c r="M4997" s="71">
        <v>2.2000000000000001E-3</v>
      </c>
      <c r="N4997" t="str">
        <f>_xll.IMDP("BND",D4997,$N$1,A4997)</f>
        <v>기타금융채</v>
      </c>
      <c r="O4997">
        <f t="shared" si="78"/>
        <v>7.6078200000000004E-3</v>
      </c>
    </row>
    <row r="4998" spans="1:15" x14ac:dyDescent="0.3">
      <c r="A4998" s="73">
        <v>46311</v>
      </c>
      <c r="B4998" s="67" t="s">
        <v>2090</v>
      </c>
      <c r="C4998" s="68" t="s">
        <v>2608</v>
      </c>
      <c r="D4998" s="68" t="s">
        <v>10327</v>
      </c>
      <c r="E4998" s="67" t="s">
        <v>10328</v>
      </c>
      <c r="F4998" s="69">
        <v>4.2370000000000001</v>
      </c>
      <c r="G4998" s="70">
        <v>1.2936000000000001</v>
      </c>
      <c r="H4998" s="70">
        <v>2.0283000000000002</v>
      </c>
      <c r="I4998" s="73">
        <v>44981</v>
      </c>
      <c r="J4998" s="73">
        <v>46807</v>
      </c>
      <c r="K4998" s="69">
        <v>4.45</v>
      </c>
      <c r="L4998" s="68" t="s">
        <v>5494</v>
      </c>
      <c r="M4998" s="71">
        <v>4.7000000000000002E-3</v>
      </c>
      <c r="N4998" t="str">
        <f>_xll.IMDP("BND",D4998,$N$1,A4998)</f>
        <v>기타금융채</v>
      </c>
      <c r="O4998">
        <f t="shared" si="78"/>
        <v>6.0799200000000008E-3</v>
      </c>
    </row>
    <row r="4999" spans="1:15" x14ac:dyDescent="0.3">
      <c r="A4999" s="73">
        <v>46311</v>
      </c>
      <c r="B4999" s="67" t="s">
        <v>2090</v>
      </c>
      <c r="C4999" s="68" t="s">
        <v>2608</v>
      </c>
      <c r="D4999" s="68" t="s">
        <v>10329</v>
      </c>
      <c r="E4999" s="67" t="s">
        <v>10330</v>
      </c>
      <c r="F4999" s="69">
        <v>3.6339999999999999</v>
      </c>
      <c r="G4999" s="70">
        <v>0.29320000000000002</v>
      </c>
      <c r="H4999" s="70">
        <v>0.15920000000000001</v>
      </c>
      <c r="I4999" s="73">
        <v>45328</v>
      </c>
      <c r="J4999" s="73">
        <v>46423</v>
      </c>
      <c r="K4999" s="69">
        <v>3.9</v>
      </c>
      <c r="L4999" s="68" t="s">
        <v>5494</v>
      </c>
      <c r="M4999" s="71">
        <v>2.3E-3</v>
      </c>
      <c r="N4999" t="str">
        <f>_xll.IMDP("BND",D4999,$N$1,A4999)</f>
        <v>기타금융채</v>
      </c>
      <c r="O4999">
        <f t="shared" si="78"/>
        <v>6.7436000000000004E-4</v>
      </c>
    </row>
    <row r="5000" spans="1:15" x14ac:dyDescent="0.3">
      <c r="A5000" s="73">
        <v>46311</v>
      </c>
      <c r="B5000" s="67" t="s">
        <v>2090</v>
      </c>
      <c r="C5000" s="68" t="s">
        <v>2608</v>
      </c>
      <c r="D5000" s="68" t="s">
        <v>10331</v>
      </c>
      <c r="E5000" s="67" t="s">
        <v>10332</v>
      </c>
      <c r="F5000" s="69">
        <v>4.4139999999999997</v>
      </c>
      <c r="G5000" s="70">
        <v>2.3302</v>
      </c>
      <c r="H5000" s="70">
        <v>6.1589</v>
      </c>
      <c r="I5000" s="73">
        <v>45390</v>
      </c>
      <c r="J5000" s="73">
        <v>47214</v>
      </c>
      <c r="K5000" s="69">
        <v>3.88</v>
      </c>
      <c r="L5000" s="68" t="s">
        <v>5494</v>
      </c>
      <c r="M5000" s="71">
        <v>4.1000000000000003E-3</v>
      </c>
      <c r="N5000" t="str">
        <f>_xll.IMDP("BND",D5000,$N$1,A5000)</f>
        <v>기타금융채</v>
      </c>
      <c r="O5000">
        <f t="shared" si="78"/>
        <v>9.5538200000000011E-3</v>
      </c>
    </row>
    <row r="5001" spans="1:15" x14ac:dyDescent="0.3">
      <c r="A5001" s="73">
        <v>46311</v>
      </c>
      <c r="B5001" s="67" t="s">
        <v>2090</v>
      </c>
      <c r="C5001" s="68" t="s">
        <v>2608</v>
      </c>
      <c r="D5001" s="68" t="s">
        <v>10333</v>
      </c>
      <c r="E5001" s="67" t="s">
        <v>10334</v>
      </c>
      <c r="F5001" s="69">
        <v>4.4160000000000004</v>
      </c>
      <c r="G5001" s="70">
        <v>2.7930999999999999</v>
      </c>
      <c r="H5001" s="70">
        <v>8.7304999999999993</v>
      </c>
      <c r="I5001" s="73">
        <v>45569</v>
      </c>
      <c r="J5001" s="73">
        <v>47395</v>
      </c>
      <c r="K5001" s="69">
        <v>3.33</v>
      </c>
      <c r="L5001" s="68" t="s">
        <v>5494</v>
      </c>
      <c r="M5001" s="71">
        <v>2.7000000000000001E-3</v>
      </c>
      <c r="N5001" t="str">
        <f>_xll.IMDP("BND",D5001,$N$1,A5001)</f>
        <v>기타금융채</v>
      </c>
      <c r="O5001">
        <f t="shared" si="78"/>
        <v>7.5413700000000004E-3</v>
      </c>
    </row>
    <row r="5002" spans="1:15" x14ac:dyDescent="0.3">
      <c r="A5002" s="73">
        <v>46311</v>
      </c>
      <c r="B5002" s="67" t="s">
        <v>2090</v>
      </c>
      <c r="C5002" s="68" t="s">
        <v>2608</v>
      </c>
      <c r="D5002" s="68" t="s">
        <v>10335</v>
      </c>
      <c r="E5002" s="67" t="s">
        <v>10336</v>
      </c>
      <c r="F5002" s="69">
        <v>4.3689999999999998</v>
      </c>
      <c r="G5002" s="70">
        <v>1.7911999999999999</v>
      </c>
      <c r="H5002" s="70">
        <v>3.7082000000000002</v>
      </c>
      <c r="I5002" s="73">
        <v>45897</v>
      </c>
      <c r="J5002" s="73">
        <v>46993</v>
      </c>
      <c r="K5002" s="69">
        <v>2.74</v>
      </c>
      <c r="L5002" s="68" t="s">
        <v>5494</v>
      </c>
      <c r="M5002" s="71">
        <v>6.7999999999999996E-3</v>
      </c>
      <c r="N5002" t="str">
        <f>_xll.IMDP("BND",D5002,$N$1,A5002)</f>
        <v>기타금융채</v>
      </c>
      <c r="O5002">
        <f t="shared" si="78"/>
        <v>1.2180159999999999E-2</v>
      </c>
    </row>
    <row r="5003" spans="1:15" x14ac:dyDescent="0.3">
      <c r="A5003" s="73">
        <v>46311</v>
      </c>
      <c r="B5003" s="67" t="s">
        <v>2090</v>
      </c>
      <c r="C5003" s="68" t="s">
        <v>2608</v>
      </c>
      <c r="D5003" s="68" t="s">
        <v>10337</v>
      </c>
      <c r="E5003" s="67" t="s">
        <v>10338</v>
      </c>
      <c r="F5003" s="69">
        <v>4.4180000000000001</v>
      </c>
      <c r="G5003" s="70">
        <v>3.6364000000000001</v>
      </c>
      <c r="H5003" s="70">
        <v>14.6356</v>
      </c>
      <c r="I5003" s="73">
        <v>45911</v>
      </c>
      <c r="J5003" s="73">
        <v>47736</v>
      </c>
      <c r="K5003" s="69">
        <v>2.93</v>
      </c>
      <c r="L5003" s="68" t="s">
        <v>5494</v>
      </c>
      <c r="M5003" s="71">
        <v>2.2000000000000001E-3</v>
      </c>
      <c r="N5003" t="str">
        <f>_xll.IMDP("BND",D5003,$N$1,A5003)</f>
        <v>기타금융채</v>
      </c>
      <c r="O5003">
        <f t="shared" si="78"/>
        <v>8.0000800000000014E-3</v>
      </c>
    </row>
    <row r="5004" spans="1:15" x14ac:dyDescent="0.3">
      <c r="A5004" s="73">
        <v>46311</v>
      </c>
      <c r="B5004" s="67" t="s">
        <v>2090</v>
      </c>
      <c r="C5004" s="68" t="s">
        <v>2608</v>
      </c>
      <c r="D5004" s="68" t="s">
        <v>10339</v>
      </c>
      <c r="E5004" s="67" t="s">
        <v>10340</v>
      </c>
      <c r="F5004" s="69">
        <v>4.4059999999999997</v>
      </c>
      <c r="G5004" s="70">
        <v>2.044</v>
      </c>
      <c r="H5004" s="70">
        <v>4.7910000000000004</v>
      </c>
      <c r="I5004" s="73">
        <v>46093</v>
      </c>
      <c r="J5004" s="73">
        <v>47099</v>
      </c>
      <c r="K5004" s="69">
        <v>3.72</v>
      </c>
      <c r="L5004" s="68" t="s">
        <v>5494</v>
      </c>
      <c r="M5004" s="71">
        <v>2.3E-3</v>
      </c>
      <c r="N5004" t="str">
        <f>_xll.IMDP("BND",D5004,$N$1,A5004)</f>
        <v>기타금융채</v>
      </c>
      <c r="O5004">
        <f t="shared" si="78"/>
        <v>4.7012E-3</v>
      </c>
    </row>
    <row r="5005" spans="1:15" x14ac:dyDescent="0.3">
      <c r="A5005" s="73">
        <v>46311</v>
      </c>
      <c r="B5005" s="67" t="s">
        <v>2090</v>
      </c>
      <c r="C5005" s="68" t="s">
        <v>2608</v>
      </c>
      <c r="D5005" s="68" t="s">
        <v>10341</v>
      </c>
      <c r="E5005" s="67" t="s">
        <v>10342</v>
      </c>
      <c r="F5005" s="69">
        <v>4.4180000000000001</v>
      </c>
      <c r="G5005" s="70">
        <v>3.2090000000000001</v>
      </c>
      <c r="H5005" s="70">
        <v>11.4475</v>
      </c>
      <c r="I5005" s="73">
        <v>45735</v>
      </c>
      <c r="J5005" s="73">
        <v>47561</v>
      </c>
      <c r="K5005" s="69">
        <v>3.08</v>
      </c>
      <c r="L5005" s="68" t="s">
        <v>5494</v>
      </c>
      <c r="M5005" s="71">
        <v>2.2000000000000001E-3</v>
      </c>
      <c r="N5005" t="str">
        <f>_xll.IMDP("BND",D5005,$N$1,A5005)</f>
        <v>기타금융채</v>
      </c>
      <c r="O5005">
        <f t="shared" si="78"/>
        <v>7.0598000000000006E-3</v>
      </c>
    </row>
    <row r="5006" spans="1:15" x14ac:dyDescent="0.3">
      <c r="A5006" s="73">
        <v>46311</v>
      </c>
      <c r="B5006" s="67" t="s">
        <v>2090</v>
      </c>
      <c r="C5006" s="68" t="s">
        <v>2608</v>
      </c>
      <c r="D5006" s="68" t="s">
        <v>10343</v>
      </c>
      <c r="E5006" s="67" t="s">
        <v>10344</v>
      </c>
      <c r="F5006" s="69">
        <v>4.4180000000000001</v>
      </c>
      <c r="G5006" s="70">
        <v>3.3641000000000001</v>
      </c>
      <c r="H5006" s="70">
        <v>12.571</v>
      </c>
      <c r="I5006" s="73">
        <v>45799</v>
      </c>
      <c r="J5006" s="73">
        <v>47625</v>
      </c>
      <c r="K5006" s="69">
        <v>2.93</v>
      </c>
      <c r="L5006" s="68" t="s">
        <v>5494</v>
      </c>
      <c r="M5006" s="71">
        <v>3.0999999999999999E-3</v>
      </c>
      <c r="N5006" t="str">
        <f>_xll.IMDP("BND",D5006,$N$1,A5006)</f>
        <v>기타금융채</v>
      </c>
      <c r="O5006">
        <f t="shared" si="78"/>
        <v>1.0428710000000001E-2</v>
      </c>
    </row>
    <row r="5007" spans="1:15" x14ac:dyDescent="0.3">
      <c r="A5007" s="73">
        <v>46311</v>
      </c>
      <c r="B5007" s="67" t="s">
        <v>2090</v>
      </c>
      <c r="C5007" s="68" t="s">
        <v>2608</v>
      </c>
      <c r="D5007" s="68" t="s">
        <v>10345</v>
      </c>
      <c r="E5007" s="67" t="s">
        <v>10346</v>
      </c>
      <c r="F5007" s="69">
        <v>4.4189999999999996</v>
      </c>
      <c r="G5007" s="70">
        <v>3.4317000000000002</v>
      </c>
      <c r="H5007" s="70">
        <v>13.055400000000001</v>
      </c>
      <c r="I5007" s="73">
        <v>45826</v>
      </c>
      <c r="J5007" s="73">
        <v>47652</v>
      </c>
      <c r="K5007" s="69">
        <v>3</v>
      </c>
      <c r="L5007" s="68" t="s">
        <v>5494</v>
      </c>
      <c r="M5007" s="71">
        <v>2.2000000000000001E-3</v>
      </c>
      <c r="N5007" t="str">
        <f>_xll.IMDP("BND",D5007,$N$1,A5007)</f>
        <v>기타금융채</v>
      </c>
      <c r="O5007">
        <f t="shared" si="78"/>
        <v>7.549740000000001E-3</v>
      </c>
    </row>
    <row r="5008" spans="1:15" x14ac:dyDescent="0.3">
      <c r="A5008" s="73">
        <v>46311</v>
      </c>
      <c r="B5008" s="67" t="s">
        <v>2090</v>
      </c>
      <c r="C5008" s="68" t="s">
        <v>2608</v>
      </c>
      <c r="D5008" s="68" t="s">
        <v>10347</v>
      </c>
      <c r="E5008" s="67" t="s">
        <v>10348</v>
      </c>
      <c r="F5008" s="69">
        <v>4.4180000000000001</v>
      </c>
      <c r="G5008" s="70">
        <v>3.5987</v>
      </c>
      <c r="H5008" s="70">
        <v>14.3575</v>
      </c>
      <c r="I5008" s="73">
        <v>45897</v>
      </c>
      <c r="J5008" s="73">
        <v>47723</v>
      </c>
      <c r="K5008" s="69">
        <v>2.96</v>
      </c>
      <c r="L5008" s="68" t="s">
        <v>5494</v>
      </c>
      <c r="M5008" s="71">
        <v>4.8999999999999998E-3</v>
      </c>
      <c r="N5008" t="str">
        <f>_xll.IMDP("BND",D5008,$N$1,A5008)</f>
        <v>기타금융채</v>
      </c>
      <c r="O5008">
        <f t="shared" si="78"/>
        <v>1.7633630000000001E-2</v>
      </c>
    </row>
    <row r="5009" spans="1:15" x14ac:dyDescent="0.3">
      <c r="A5009" s="73">
        <v>46311</v>
      </c>
      <c r="B5009" s="67" t="s">
        <v>2090</v>
      </c>
      <c r="C5009" s="68" t="s">
        <v>2608</v>
      </c>
      <c r="D5009" s="68" t="s">
        <v>10349</v>
      </c>
      <c r="E5009" s="67" t="s">
        <v>10350</v>
      </c>
      <c r="F5009" s="69">
        <v>4.4050000000000002</v>
      </c>
      <c r="G5009" s="70">
        <v>1.9945999999999999</v>
      </c>
      <c r="H5009" s="70">
        <v>4.5686</v>
      </c>
      <c r="I5009" s="73">
        <v>45982</v>
      </c>
      <c r="J5009" s="73">
        <v>47078</v>
      </c>
      <c r="K5009" s="69">
        <v>3.29</v>
      </c>
      <c r="L5009" s="68" t="s">
        <v>5494</v>
      </c>
      <c r="M5009" s="71">
        <v>4.5999999999999999E-3</v>
      </c>
      <c r="N5009" t="str">
        <f>_xll.IMDP("BND",D5009,$N$1,A5009)</f>
        <v>기타금융채</v>
      </c>
      <c r="O5009">
        <f t="shared" si="78"/>
        <v>9.1751599999999999E-3</v>
      </c>
    </row>
    <row r="5010" spans="1:15" x14ac:dyDescent="0.3">
      <c r="A5010" s="73">
        <v>46311</v>
      </c>
      <c r="B5010" s="67" t="s">
        <v>2090</v>
      </c>
      <c r="C5010" s="68" t="s">
        <v>2608</v>
      </c>
      <c r="D5010" s="68" t="s">
        <v>14881</v>
      </c>
      <c r="E5010" s="67" t="s">
        <v>14882</v>
      </c>
      <c r="F5010" s="69">
        <v>4.4059999999999997</v>
      </c>
      <c r="G5010" s="70">
        <v>2.028</v>
      </c>
      <c r="H5010" s="70">
        <v>4.7488000000000001</v>
      </c>
      <c r="I5010" s="73">
        <v>46247</v>
      </c>
      <c r="J5010" s="73">
        <v>47100</v>
      </c>
      <c r="K5010" s="69">
        <v>4.24</v>
      </c>
      <c r="L5010" s="68" t="s">
        <v>5494</v>
      </c>
      <c r="M5010" s="71">
        <v>2.3E-3</v>
      </c>
      <c r="N5010" t="str">
        <f>_xll.IMDP("BND",D5010,$N$1,A5010)</f>
        <v>기타금융채</v>
      </c>
      <c r="O5010">
        <f t="shared" si="78"/>
        <v>4.6644E-3</v>
      </c>
    </row>
    <row r="5011" spans="1:15" x14ac:dyDescent="0.3">
      <c r="A5011" s="73">
        <v>46311</v>
      </c>
      <c r="B5011" s="67" t="s">
        <v>2090</v>
      </c>
      <c r="C5011" s="68" t="s">
        <v>2608</v>
      </c>
      <c r="D5011" s="68" t="s">
        <v>15661</v>
      </c>
      <c r="E5011" s="67" t="s">
        <v>15662</v>
      </c>
      <c r="F5011" s="69">
        <v>4.4160000000000004</v>
      </c>
      <c r="G5011" s="70">
        <v>2.7014</v>
      </c>
      <c r="H5011" s="70">
        <v>8.2760999999999996</v>
      </c>
      <c r="I5011" s="73">
        <v>46282</v>
      </c>
      <c r="J5011" s="73">
        <v>47378</v>
      </c>
      <c r="K5011" s="69">
        <v>4.62</v>
      </c>
      <c r="L5011" s="68" t="s">
        <v>5494</v>
      </c>
      <c r="M5011" s="71">
        <v>2.3E-3</v>
      </c>
      <c r="N5011" t="str">
        <f>_xll.IMDP("BND",D5011,$N$1,A5011)</f>
        <v>기타금융채</v>
      </c>
      <c r="O5011">
        <f t="shared" si="78"/>
        <v>6.2132200000000002E-3</v>
      </c>
    </row>
    <row r="5012" spans="1:15" x14ac:dyDescent="0.3">
      <c r="A5012" s="73">
        <v>46311</v>
      </c>
      <c r="B5012" s="67" t="s">
        <v>2090</v>
      </c>
      <c r="C5012" s="68" t="s">
        <v>2608</v>
      </c>
      <c r="D5012" s="68" t="s">
        <v>10351</v>
      </c>
      <c r="E5012" s="67" t="s">
        <v>10352</v>
      </c>
      <c r="F5012" s="69">
        <v>4.1859999999999999</v>
      </c>
      <c r="G5012" s="70">
        <v>1.0333000000000001</v>
      </c>
      <c r="H5012" s="70">
        <v>1.3379000000000001</v>
      </c>
      <c r="I5012" s="73">
        <v>45610</v>
      </c>
      <c r="J5012" s="73">
        <v>46702</v>
      </c>
      <c r="K5012" s="69">
        <v>3.32</v>
      </c>
      <c r="L5012" s="68" t="s">
        <v>5494</v>
      </c>
      <c r="M5012" s="71">
        <v>2.3E-3</v>
      </c>
      <c r="N5012" t="str">
        <f>_xll.IMDP("BND",D5012,$N$1,A5012)</f>
        <v>기타금융채</v>
      </c>
      <c r="O5012">
        <f t="shared" si="78"/>
        <v>2.37659E-3</v>
      </c>
    </row>
    <row r="5013" spans="1:15" x14ac:dyDescent="0.3">
      <c r="A5013" s="73">
        <v>46311</v>
      </c>
      <c r="B5013" s="67" t="s">
        <v>2090</v>
      </c>
      <c r="C5013" s="68" t="s">
        <v>2608</v>
      </c>
      <c r="D5013" s="68" t="s">
        <v>10353</v>
      </c>
      <c r="E5013" s="67" t="s">
        <v>10354</v>
      </c>
      <c r="F5013" s="69">
        <v>4.1740000000000004</v>
      </c>
      <c r="G5013" s="70">
        <v>0.91879999999999995</v>
      </c>
      <c r="H5013" s="70">
        <v>1.0777000000000001</v>
      </c>
      <c r="I5013" s="73">
        <v>45743</v>
      </c>
      <c r="J5013" s="73">
        <v>46657</v>
      </c>
      <c r="K5013" s="69">
        <v>3.01</v>
      </c>
      <c r="L5013" s="68" t="s">
        <v>5494</v>
      </c>
      <c r="M5013" s="71">
        <v>2.3E-3</v>
      </c>
      <c r="N5013" t="str">
        <f>_xll.IMDP("BND",D5013,$N$1,A5013)</f>
        <v>기타금융채</v>
      </c>
      <c r="O5013">
        <f t="shared" si="78"/>
        <v>2.1132399999999997E-3</v>
      </c>
    </row>
    <row r="5014" spans="1:15" x14ac:dyDescent="0.3">
      <c r="A5014" s="73">
        <v>46311</v>
      </c>
      <c r="B5014" s="67" t="s">
        <v>2090</v>
      </c>
      <c r="C5014" s="68" t="s">
        <v>2608</v>
      </c>
      <c r="D5014" s="68" t="s">
        <v>10355</v>
      </c>
      <c r="E5014" s="67" t="s">
        <v>10356</v>
      </c>
      <c r="F5014" s="69">
        <v>4.2519999999999998</v>
      </c>
      <c r="G5014" s="70">
        <v>1.4510000000000001</v>
      </c>
      <c r="H5014" s="70">
        <v>2.5007000000000001</v>
      </c>
      <c r="I5014" s="73">
        <v>45770</v>
      </c>
      <c r="J5014" s="73">
        <v>46863</v>
      </c>
      <c r="K5014" s="69">
        <v>2.74</v>
      </c>
      <c r="L5014" s="68" t="s">
        <v>5494</v>
      </c>
      <c r="M5014" s="71">
        <v>2.3E-3</v>
      </c>
      <c r="N5014" t="str">
        <f>_xll.IMDP("BND",D5014,$N$1,A5014)</f>
        <v>기타금융채</v>
      </c>
      <c r="O5014">
        <f t="shared" si="78"/>
        <v>3.3373000000000001E-3</v>
      </c>
    </row>
    <row r="5015" spans="1:15" x14ac:dyDescent="0.3">
      <c r="A5015" s="73">
        <v>46311</v>
      </c>
      <c r="B5015" s="67" t="s">
        <v>2090</v>
      </c>
      <c r="C5015" s="68" t="s">
        <v>2608</v>
      </c>
      <c r="D5015" s="68" t="s">
        <v>10357</v>
      </c>
      <c r="E5015" s="67" t="s">
        <v>10358</v>
      </c>
      <c r="F5015" s="69">
        <v>4.4189999999999996</v>
      </c>
      <c r="G5015" s="70">
        <v>3.7635000000000001</v>
      </c>
      <c r="H5015" s="70">
        <v>15.792299999999999</v>
      </c>
      <c r="I5015" s="73">
        <v>45982</v>
      </c>
      <c r="J5015" s="73">
        <v>47808</v>
      </c>
      <c r="K5015" s="69">
        <v>3.44</v>
      </c>
      <c r="L5015" s="68" t="s">
        <v>5494</v>
      </c>
      <c r="M5015" s="71">
        <v>3.0999999999999999E-3</v>
      </c>
      <c r="N5015" t="str">
        <f>_xll.IMDP("BND",D5015,$N$1,A5015)</f>
        <v>기타금융채</v>
      </c>
      <c r="O5015">
        <f t="shared" si="78"/>
        <v>1.1666849999999999E-2</v>
      </c>
    </row>
    <row r="5016" spans="1:15" x14ac:dyDescent="0.3">
      <c r="A5016" s="73">
        <v>46311</v>
      </c>
      <c r="B5016" s="67" t="s">
        <v>2090</v>
      </c>
      <c r="C5016" s="68" t="s">
        <v>2608</v>
      </c>
      <c r="D5016" s="68" t="s">
        <v>10359</v>
      </c>
      <c r="E5016" s="67" t="s">
        <v>10360</v>
      </c>
      <c r="F5016" s="69">
        <v>4.407</v>
      </c>
      <c r="G5016" s="70">
        <v>2.0693999999999999</v>
      </c>
      <c r="H5016" s="70">
        <v>4.8936999999999999</v>
      </c>
      <c r="I5016" s="73">
        <v>46010</v>
      </c>
      <c r="J5016" s="73">
        <v>47106</v>
      </c>
      <c r="K5016" s="69">
        <v>3.4</v>
      </c>
      <c r="L5016" s="68" t="s">
        <v>5494</v>
      </c>
      <c r="M5016" s="71">
        <v>5.4999999999999997E-3</v>
      </c>
      <c r="N5016" t="str">
        <f>_xll.IMDP("BND",D5016,$N$1,A5016)</f>
        <v>기타금융채</v>
      </c>
      <c r="O5016">
        <f t="shared" si="78"/>
        <v>1.1381699999999998E-2</v>
      </c>
    </row>
    <row r="5017" spans="1:15" x14ac:dyDescent="0.3">
      <c r="A5017" s="73">
        <v>46311</v>
      </c>
      <c r="B5017" s="67" t="s">
        <v>2090</v>
      </c>
      <c r="C5017" s="68" t="s">
        <v>2608</v>
      </c>
      <c r="D5017" s="68" t="s">
        <v>10361</v>
      </c>
      <c r="E5017" s="67" t="s">
        <v>10362</v>
      </c>
      <c r="F5017" s="69">
        <v>4.4119999999999999</v>
      </c>
      <c r="G5017" s="70">
        <v>2.4447000000000001</v>
      </c>
      <c r="H5017" s="70">
        <v>6.7994000000000003</v>
      </c>
      <c r="I5017" s="73">
        <v>46170</v>
      </c>
      <c r="J5017" s="73">
        <v>47266</v>
      </c>
      <c r="K5017" s="69">
        <v>4.1399999999999997</v>
      </c>
      <c r="L5017" s="68" t="s">
        <v>5494</v>
      </c>
      <c r="M5017" s="71">
        <v>2.3E-3</v>
      </c>
      <c r="N5017" t="str">
        <f>_xll.IMDP("BND",D5017,$N$1,A5017)</f>
        <v>기타금융채</v>
      </c>
      <c r="O5017">
        <f t="shared" si="78"/>
        <v>5.6228099999999998E-3</v>
      </c>
    </row>
    <row r="5018" spans="1:15" x14ac:dyDescent="0.3">
      <c r="A5018" s="73">
        <v>46311</v>
      </c>
      <c r="B5018" s="67" t="s">
        <v>2090</v>
      </c>
      <c r="C5018" s="68" t="s">
        <v>2608</v>
      </c>
      <c r="D5018" s="68" t="s">
        <v>14883</v>
      </c>
      <c r="E5018" s="67" t="s">
        <v>14884</v>
      </c>
      <c r="F5018" s="69">
        <v>4.4160000000000004</v>
      </c>
      <c r="G5018" s="70">
        <v>2.6181999999999999</v>
      </c>
      <c r="H5018" s="70">
        <v>7.7975000000000003</v>
      </c>
      <c r="I5018" s="73">
        <v>46247</v>
      </c>
      <c r="J5018" s="73">
        <v>47343</v>
      </c>
      <c r="K5018" s="69">
        <v>4.33</v>
      </c>
      <c r="L5018" s="68" t="s">
        <v>5494</v>
      </c>
      <c r="M5018" s="71">
        <v>1.26E-2</v>
      </c>
      <c r="N5018" t="str">
        <f>_xll.IMDP("BND",D5018,$N$1,A5018)</f>
        <v>기타금융채</v>
      </c>
      <c r="O5018">
        <f t="shared" si="78"/>
        <v>3.2989319999999996E-2</v>
      </c>
    </row>
    <row r="5019" spans="1:15" x14ac:dyDescent="0.3">
      <c r="A5019" s="73">
        <v>46311</v>
      </c>
      <c r="B5019" s="67" t="s">
        <v>2090</v>
      </c>
      <c r="C5019" s="68" t="s">
        <v>2608</v>
      </c>
      <c r="D5019" s="68" t="s">
        <v>15663</v>
      </c>
      <c r="E5019" s="67" t="s">
        <v>15664</v>
      </c>
      <c r="F5019" s="69">
        <v>4.4160000000000004</v>
      </c>
      <c r="G5019" s="70">
        <v>2.7130999999999998</v>
      </c>
      <c r="H5019" s="70">
        <v>8.34</v>
      </c>
      <c r="I5019" s="73">
        <v>46286</v>
      </c>
      <c r="J5019" s="73">
        <v>47381</v>
      </c>
      <c r="K5019" s="69">
        <v>4.58</v>
      </c>
      <c r="L5019" s="68" t="s">
        <v>5494</v>
      </c>
      <c r="M5019" s="71">
        <v>2.3E-3</v>
      </c>
      <c r="N5019" t="str">
        <f>_xll.IMDP("BND",D5019,$N$1,A5019)</f>
        <v>기타금융채</v>
      </c>
      <c r="O5019">
        <f t="shared" si="78"/>
        <v>6.2401299999999991E-3</v>
      </c>
    </row>
    <row r="5020" spans="1:15" x14ac:dyDescent="0.3">
      <c r="A5020" s="73">
        <v>46311</v>
      </c>
      <c r="B5020" s="67" t="s">
        <v>2090</v>
      </c>
      <c r="C5020" s="68" t="s">
        <v>2608</v>
      </c>
      <c r="D5020" s="68" t="s">
        <v>10363</v>
      </c>
      <c r="E5020" s="67" t="s">
        <v>10364</v>
      </c>
      <c r="F5020" s="69">
        <v>4.4180000000000001</v>
      </c>
      <c r="G5020" s="70">
        <v>3.7696999999999998</v>
      </c>
      <c r="H5020" s="70">
        <v>15.573399999999999</v>
      </c>
      <c r="I5020" s="73">
        <v>44120</v>
      </c>
      <c r="J5020" s="73">
        <v>47772</v>
      </c>
      <c r="K5020" s="69">
        <v>2.37</v>
      </c>
      <c r="L5020" s="68" t="s">
        <v>5494</v>
      </c>
      <c r="M5020" s="71">
        <v>3.5000000000000001E-3</v>
      </c>
      <c r="N5020" t="str">
        <f>_xll.IMDP("BND",D5020,$N$1,A5020)</f>
        <v>기타금융채</v>
      </c>
      <c r="O5020">
        <f t="shared" si="78"/>
        <v>1.3193949999999999E-2</v>
      </c>
    </row>
    <row r="5021" spans="1:15" x14ac:dyDescent="0.3">
      <c r="A5021" s="73">
        <v>46311</v>
      </c>
      <c r="B5021" s="67" t="s">
        <v>2090</v>
      </c>
      <c r="C5021" s="68" t="s">
        <v>2608</v>
      </c>
      <c r="D5021" s="68" t="s">
        <v>10365</v>
      </c>
      <c r="E5021" s="67" t="s">
        <v>10366</v>
      </c>
      <c r="F5021" s="69">
        <v>4.3099999999999996</v>
      </c>
      <c r="G5021" s="70">
        <v>1.5938000000000001</v>
      </c>
      <c r="H5021" s="70">
        <v>2.9916</v>
      </c>
      <c r="I5021" s="73">
        <v>45096</v>
      </c>
      <c r="J5021" s="73">
        <v>46923</v>
      </c>
      <c r="K5021" s="69">
        <v>4.45</v>
      </c>
      <c r="L5021" s="68" t="s">
        <v>5494</v>
      </c>
      <c r="M5021" s="71">
        <v>2.3E-3</v>
      </c>
      <c r="N5021" t="str">
        <f>_xll.IMDP("BND",D5021,$N$1,A5021)</f>
        <v>기타금융채</v>
      </c>
      <c r="O5021">
        <f t="shared" si="78"/>
        <v>3.6657400000000002E-3</v>
      </c>
    </row>
    <row r="5022" spans="1:15" x14ac:dyDescent="0.3">
      <c r="A5022" s="73">
        <v>46311</v>
      </c>
      <c r="B5022" s="67" t="s">
        <v>2090</v>
      </c>
      <c r="C5022" s="68" t="s">
        <v>2608</v>
      </c>
      <c r="D5022" s="68" t="s">
        <v>10367</v>
      </c>
      <c r="E5022" s="67" t="s">
        <v>10368</v>
      </c>
      <c r="F5022" s="69">
        <v>4.4050000000000002</v>
      </c>
      <c r="G5022" s="70">
        <v>1.9118999999999999</v>
      </c>
      <c r="H5022" s="70">
        <v>4.2671999999999999</v>
      </c>
      <c r="I5022" s="73">
        <v>45233</v>
      </c>
      <c r="J5022" s="73">
        <v>47060</v>
      </c>
      <c r="K5022" s="69">
        <v>5.04</v>
      </c>
      <c r="L5022" s="68" t="s">
        <v>5494</v>
      </c>
      <c r="M5022" s="71">
        <v>2.3999999999999998E-3</v>
      </c>
      <c r="N5022" t="str">
        <f>_xll.IMDP("BND",D5022,$N$1,A5022)</f>
        <v>기타금융채</v>
      </c>
      <c r="O5022">
        <f t="shared" si="78"/>
        <v>4.5885599999999993E-3</v>
      </c>
    </row>
    <row r="5023" spans="1:15" x14ac:dyDescent="0.3">
      <c r="A5023" s="73">
        <v>46311</v>
      </c>
      <c r="B5023" s="67" t="s">
        <v>2090</v>
      </c>
      <c r="C5023" s="68" t="s">
        <v>2608</v>
      </c>
      <c r="D5023" s="68" t="s">
        <v>10369</v>
      </c>
      <c r="E5023" s="67" t="s">
        <v>10370</v>
      </c>
      <c r="F5023" s="69">
        <v>4.1879999999999997</v>
      </c>
      <c r="G5023" s="70">
        <v>1.0359</v>
      </c>
      <c r="H5023" s="70">
        <v>1.3441000000000001</v>
      </c>
      <c r="I5023" s="73">
        <v>45610</v>
      </c>
      <c r="J5023" s="73">
        <v>46703</v>
      </c>
      <c r="K5023" s="69">
        <v>3.32</v>
      </c>
      <c r="L5023" s="68" t="s">
        <v>5494</v>
      </c>
      <c r="M5023" s="71">
        <v>3.7000000000000002E-3</v>
      </c>
      <c r="N5023" t="str">
        <f>_xll.IMDP("BND",D5023,$N$1,A5023)</f>
        <v>기타금융채</v>
      </c>
      <c r="O5023">
        <f t="shared" si="78"/>
        <v>3.8328300000000002E-3</v>
      </c>
    </row>
    <row r="5024" spans="1:15" x14ac:dyDescent="0.3">
      <c r="A5024" s="73">
        <v>46311</v>
      </c>
      <c r="B5024" s="67" t="s">
        <v>2090</v>
      </c>
      <c r="C5024" s="68" t="s">
        <v>2608</v>
      </c>
      <c r="D5024" s="68" t="s">
        <v>10371</v>
      </c>
      <c r="E5024" s="67" t="s">
        <v>10372</v>
      </c>
      <c r="F5024" s="69">
        <v>4.4180000000000001</v>
      </c>
      <c r="G5024" s="70">
        <v>3.2273999999999998</v>
      </c>
      <c r="H5024" s="70">
        <v>11.5771</v>
      </c>
      <c r="I5024" s="73">
        <v>45743</v>
      </c>
      <c r="J5024" s="73">
        <v>47569</v>
      </c>
      <c r="K5024" s="69">
        <v>3.14</v>
      </c>
      <c r="L5024" s="68" t="s">
        <v>5494</v>
      </c>
      <c r="M5024" s="71">
        <v>2.7000000000000001E-3</v>
      </c>
      <c r="N5024" t="str">
        <f>_xll.IMDP("BND",D5024,$N$1,A5024)</f>
        <v>기타금융채</v>
      </c>
      <c r="O5024">
        <f t="shared" si="78"/>
        <v>8.7139799999999996E-3</v>
      </c>
    </row>
    <row r="5025" spans="1:15" x14ac:dyDescent="0.3">
      <c r="A5025" s="73">
        <v>46311</v>
      </c>
      <c r="B5025" s="67" t="s">
        <v>2090</v>
      </c>
      <c r="C5025" s="68" t="s">
        <v>2608</v>
      </c>
      <c r="D5025" s="68" t="s">
        <v>10373</v>
      </c>
      <c r="E5025" s="67" t="s">
        <v>10374</v>
      </c>
      <c r="F5025" s="69">
        <v>4.2539999999999996</v>
      </c>
      <c r="G5025" s="70">
        <v>1.4536</v>
      </c>
      <c r="H5025" s="70">
        <v>2.5091000000000001</v>
      </c>
      <c r="I5025" s="73">
        <v>45770</v>
      </c>
      <c r="J5025" s="73">
        <v>46864</v>
      </c>
      <c r="K5025" s="69">
        <v>2.74</v>
      </c>
      <c r="L5025" s="68" t="s">
        <v>5494</v>
      </c>
      <c r="M5025" s="71">
        <v>7.3000000000000001E-3</v>
      </c>
      <c r="N5025" t="str">
        <f>_xll.IMDP("BND",D5025,$N$1,A5025)</f>
        <v>기타금융채</v>
      </c>
      <c r="O5025">
        <f t="shared" si="78"/>
        <v>1.0611280000000001E-2</v>
      </c>
    </row>
    <row r="5026" spans="1:15" x14ac:dyDescent="0.3">
      <c r="A5026" s="73">
        <v>46311</v>
      </c>
      <c r="B5026" s="67" t="s">
        <v>2090</v>
      </c>
      <c r="C5026" s="68" t="s">
        <v>2608</v>
      </c>
      <c r="D5026" s="68" t="s">
        <v>10375</v>
      </c>
      <c r="E5026" s="67" t="s">
        <v>10376</v>
      </c>
      <c r="F5026" s="69">
        <v>4.4180000000000001</v>
      </c>
      <c r="G5026" s="70">
        <v>3.8008000000000002</v>
      </c>
      <c r="H5026" s="70">
        <v>16.0061</v>
      </c>
      <c r="I5026" s="73">
        <v>45799</v>
      </c>
      <c r="J5026" s="73">
        <v>47809</v>
      </c>
      <c r="K5026" s="69">
        <v>2.96</v>
      </c>
      <c r="L5026" s="68" t="s">
        <v>5494</v>
      </c>
      <c r="M5026" s="71">
        <v>3.0999999999999999E-3</v>
      </c>
      <c r="N5026" t="str">
        <f>_xll.IMDP("BND",D5026,$N$1,A5026)</f>
        <v>기타금융채</v>
      </c>
      <c r="O5026">
        <f t="shared" si="78"/>
        <v>1.178248E-2</v>
      </c>
    </row>
    <row r="5027" spans="1:15" x14ac:dyDescent="0.3">
      <c r="A5027" s="73">
        <v>46311</v>
      </c>
      <c r="B5027" s="67" t="s">
        <v>2090</v>
      </c>
      <c r="C5027" s="68" t="s">
        <v>2608</v>
      </c>
      <c r="D5027" s="68" t="s">
        <v>10377</v>
      </c>
      <c r="E5027" s="67" t="s">
        <v>10378</v>
      </c>
      <c r="F5027" s="69">
        <v>4.1970000000000001</v>
      </c>
      <c r="G5027" s="70">
        <v>1.0723</v>
      </c>
      <c r="H5027" s="70">
        <v>1.4293</v>
      </c>
      <c r="I5027" s="73">
        <v>45987</v>
      </c>
      <c r="J5027" s="73">
        <v>46717</v>
      </c>
      <c r="K5027" s="69">
        <v>3.17</v>
      </c>
      <c r="L5027" s="68" t="s">
        <v>5494</v>
      </c>
      <c r="M5027" s="71">
        <v>5.1000000000000004E-3</v>
      </c>
      <c r="N5027" t="str">
        <f>_xll.IMDP("BND",D5027,$N$1,A5027)</f>
        <v>기타금융채</v>
      </c>
      <c r="O5027">
        <f t="shared" si="78"/>
        <v>5.4687300000000006E-3</v>
      </c>
    </row>
    <row r="5028" spans="1:15" x14ac:dyDescent="0.3">
      <c r="A5028" s="73">
        <v>46311</v>
      </c>
      <c r="B5028" s="67" t="s">
        <v>2090</v>
      </c>
      <c r="C5028" s="68" t="s">
        <v>2608</v>
      </c>
      <c r="D5028" s="68" t="s">
        <v>10379</v>
      </c>
      <c r="E5028" s="67" t="s">
        <v>10380</v>
      </c>
      <c r="F5028" s="69">
        <v>4.4169999999999998</v>
      </c>
      <c r="G5028" s="70">
        <v>2.6642000000000001</v>
      </c>
      <c r="H5028" s="70">
        <v>8.0428999999999995</v>
      </c>
      <c r="I5028" s="73">
        <v>46170</v>
      </c>
      <c r="J5028" s="73">
        <v>47358</v>
      </c>
      <c r="K5028" s="69">
        <v>4.17</v>
      </c>
      <c r="L5028" s="68" t="s">
        <v>5494</v>
      </c>
      <c r="M5028" s="71">
        <v>2.8E-3</v>
      </c>
      <c r="N5028" t="str">
        <f>_xll.IMDP("BND",D5028,$N$1,A5028)</f>
        <v>기타금융채</v>
      </c>
      <c r="O5028">
        <f t="shared" si="78"/>
        <v>7.4597600000000002E-3</v>
      </c>
    </row>
    <row r="5029" spans="1:15" x14ac:dyDescent="0.3">
      <c r="A5029" s="73">
        <v>46311</v>
      </c>
      <c r="B5029" s="67" t="s">
        <v>2090</v>
      </c>
      <c r="C5029" s="68" t="s">
        <v>2608</v>
      </c>
      <c r="D5029" s="68" t="s">
        <v>14885</v>
      </c>
      <c r="E5029" s="67" t="s">
        <v>14886</v>
      </c>
      <c r="F5029" s="69">
        <v>4.4189999999999996</v>
      </c>
      <c r="G5029" s="70">
        <v>3.3475000000000001</v>
      </c>
      <c r="H5029" s="70">
        <v>12.660600000000001</v>
      </c>
      <c r="I5029" s="73">
        <v>46247</v>
      </c>
      <c r="J5029" s="73">
        <v>47654</v>
      </c>
      <c r="K5029" s="69">
        <v>4.38</v>
      </c>
      <c r="L5029" s="68" t="s">
        <v>5494</v>
      </c>
      <c r="M5029" s="71">
        <v>2.8E-3</v>
      </c>
      <c r="N5029" t="str">
        <f>_xll.IMDP("BND",D5029,$N$1,A5029)</f>
        <v>기타금융채</v>
      </c>
      <c r="O5029">
        <f t="shared" si="78"/>
        <v>9.3730000000000011E-3</v>
      </c>
    </row>
    <row r="5030" spans="1:15" x14ac:dyDescent="0.3">
      <c r="A5030" s="73">
        <v>46311</v>
      </c>
      <c r="B5030" s="67" t="s">
        <v>2090</v>
      </c>
      <c r="C5030" s="68" t="s">
        <v>2608</v>
      </c>
      <c r="D5030" s="68" t="s">
        <v>962</v>
      </c>
      <c r="E5030" s="67" t="s">
        <v>964</v>
      </c>
      <c r="F5030" s="69">
        <v>4.4169999999999998</v>
      </c>
      <c r="G5030" s="70">
        <v>3.2873000000000001</v>
      </c>
      <c r="H5030" s="70">
        <v>12.0334</v>
      </c>
      <c r="I5030" s="73">
        <v>45770</v>
      </c>
      <c r="J5030" s="73">
        <v>47596</v>
      </c>
      <c r="K5030" s="69">
        <v>2.86</v>
      </c>
      <c r="L5030" s="68" t="s">
        <v>5494</v>
      </c>
      <c r="M5030" s="71">
        <v>8.8999999999999999E-3</v>
      </c>
      <c r="N5030" t="str">
        <f>_xll.IMDP("BND",D5030,$N$1,A5030)</f>
        <v>기타금융채</v>
      </c>
      <c r="O5030">
        <f t="shared" si="78"/>
        <v>2.925697E-2</v>
      </c>
    </row>
    <row r="5031" spans="1:15" x14ac:dyDescent="0.3">
      <c r="A5031" s="73">
        <v>46311</v>
      </c>
      <c r="B5031" s="67" t="s">
        <v>2090</v>
      </c>
      <c r="C5031" s="68" t="s">
        <v>2608</v>
      </c>
      <c r="D5031" s="68" t="s">
        <v>10381</v>
      </c>
      <c r="E5031" s="67" t="s">
        <v>10382</v>
      </c>
      <c r="F5031" s="69">
        <v>4.0880000000000001</v>
      </c>
      <c r="G5031" s="70">
        <v>0.67430000000000001</v>
      </c>
      <c r="H5031" s="70">
        <v>0.62350000000000005</v>
      </c>
      <c r="I5031" s="73">
        <v>45835</v>
      </c>
      <c r="J5031" s="73">
        <v>46563</v>
      </c>
      <c r="K5031" s="69">
        <v>2.69</v>
      </c>
      <c r="L5031" s="68" t="s">
        <v>5494</v>
      </c>
      <c r="M5031" s="71">
        <v>2.3E-3</v>
      </c>
      <c r="N5031" t="str">
        <f>_xll.IMDP("BND",D5031,$N$1,A5031)</f>
        <v>기타금융채</v>
      </c>
      <c r="O5031">
        <f t="shared" si="78"/>
        <v>1.5508900000000001E-3</v>
      </c>
    </row>
    <row r="5032" spans="1:15" x14ac:dyDescent="0.3">
      <c r="A5032" s="73">
        <v>46311</v>
      </c>
      <c r="B5032" s="67" t="s">
        <v>2090</v>
      </c>
      <c r="C5032" s="68" t="s">
        <v>2608</v>
      </c>
      <c r="D5032" s="68" t="s">
        <v>10383</v>
      </c>
      <c r="E5032" s="67" t="s">
        <v>10384</v>
      </c>
      <c r="F5032" s="69">
        <v>4.1120000000000001</v>
      </c>
      <c r="G5032" s="70">
        <v>0.70989999999999998</v>
      </c>
      <c r="H5032" s="70">
        <v>0.68159999999999998</v>
      </c>
      <c r="I5032" s="73">
        <v>45849</v>
      </c>
      <c r="J5032" s="73">
        <v>46577</v>
      </c>
      <c r="K5032" s="69">
        <v>2.67</v>
      </c>
      <c r="L5032" s="68" t="s">
        <v>5494</v>
      </c>
      <c r="M5032" s="71">
        <v>2.3E-3</v>
      </c>
      <c r="N5032" t="str">
        <f>_xll.IMDP("BND",D5032,$N$1,A5032)</f>
        <v>기타금융채</v>
      </c>
      <c r="O5032">
        <f t="shared" si="78"/>
        <v>1.63277E-3</v>
      </c>
    </row>
    <row r="5033" spans="1:15" x14ac:dyDescent="0.3">
      <c r="A5033" s="73">
        <v>46311</v>
      </c>
      <c r="B5033" s="67" t="s">
        <v>2090</v>
      </c>
      <c r="C5033" s="68" t="s">
        <v>2608</v>
      </c>
      <c r="D5033" s="68" t="s">
        <v>10385</v>
      </c>
      <c r="E5033" s="67" t="s">
        <v>10386</v>
      </c>
      <c r="F5033" s="69">
        <v>4.4029999999999996</v>
      </c>
      <c r="G5033" s="70">
        <v>1.9180999999999999</v>
      </c>
      <c r="H5033" s="70">
        <v>4.2382</v>
      </c>
      <c r="I5033" s="73">
        <v>45950</v>
      </c>
      <c r="J5033" s="73">
        <v>47046</v>
      </c>
      <c r="K5033" s="69">
        <v>2.83</v>
      </c>
      <c r="L5033" s="68" t="s">
        <v>5494</v>
      </c>
      <c r="M5033" s="71">
        <v>7.7000000000000002E-3</v>
      </c>
      <c r="N5033" t="str">
        <f>_xll.IMDP("BND",D5033,$N$1,A5033)</f>
        <v>기타금융채</v>
      </c>
      <c r="O5033">
        <f t="shared" si="78"/>
        <v>1.476937E-2</v>
      </c>
    </row>
    <row r="5034" spans="1:15" x14ac:dyDescent="0.3">
      <c r="A5034" s="73">
        <v>46311</v>
      </c>
      <c r="B5034" s="67" t="s">
        <v>2090</v>
      </c>
      <c r="C5034" s="68" t="s">
        <v>2608</v>
      </c>
      <c r="D5034" s="68" t="s">
        <v>10387</v>
      </c>
      <c r="E5034" s="67" t="s">
        <v>10388</v>
      </c>
      <c r="F5034" s="69">
        <v>4.4050000000000002</v>
      </c>
      <c r="G5034" s="70">
        <v>2.0041000000000002</v>
      </c>
      <c r="H5034" s="70">
        <v>4.6094999999999997</v>
      </c>
      <c r="I5034" s="73">
        <v>45987</v>
      </c>
      <c r="J5034" s="73">
        <v>47081</v>
      </c>
      <c r="K5034" s="69">
        <v>3.33</v>
      </c>
      <c r="L5034" s="68" t="s">
        <v>5494</v>
      </c>
      <c r="M5034" s="71">
        <v>4.1000000000000003E-3</v>
      </c>
      <c r="N5034" t="str">
        <f>_xll.IMDP("BND",D5034,$N$1,A5034)</f>
        <v>기타금융채</v>
      </c>
      <c r="O5034">
        <f t="shared" si="78"/>
        <v>8.2168100000000015E-3</v>
      </c>
    </row>
    <row r="5035" spans="1:15" x14ac:dyDescent="0.3">
      <c r="A5035" s="73">
        <v>46311</v>
      </c>
      <c r="B5035" s="67" t="s">
        <v>2090</v>
      </c>
      <c r="C5035" s="68" t="s">
        <v>2608</v>
      </c>
      <c r="D5035" s="68" t="s">
        <v>10389</v>
      </c>
      <c r="E5035" s="67" t="s">
        <v>10390</v>
      </c>
      <c r="F5035" s="69">
        <v>4.4169999999999998</v>
      </c>
      <c r="G5035" s="70">
        <v>2.8818999999999999</v>
      </c>
      <c r="H5035" s="70">
        <v>9.3827999999999996</v>
      </c>
      <c r="I5035" s="73">
        <v>46170</v>
      </c>
      <c r="J5035" s="73">
        <v>47450</v>
      </c>
      <c r="K5035" s="69">
        <v>4.18</v>
      </c>
      <c r="L5035" s="68" t="s">
        <v>5494</v>
      </c>
      <c r="M5035" s="71">
        <v>4.5999999999999999E-3</v>
      </c>
      <c r="N5035" t="str">
        <f>_xll.IMDP("BND",D5035,$N$1,A5035)</f>
        <v>기타금융채</v>
      </c>
      <c r="O5035">
        <f t="shared" si="78"/>
        <v>1.3256739999999999E-2</v>
      </c>
    </row>
    <row r="5036" spans="1:15" x14ac:dyDescent="0.3">
      <c r="A5036" s="73">
        <v>46311</v>
      </c>
      <c r="B5036" s="67" t="s">
        <v>2090</v>
      </c>
      <c r="C5036" s="68" t="s">
        <v>2608</v>
      </c>
      <c r="D5036" s="68" t="s">
        <v>10391</v>
      </c>
      <c r="E5036" s="67" t="s">
        <v>10392</v>
      </c>
      <c r="F5036" s="69">
        <v>4.4130000000000003</v>
      </c>
      <c r="G5036" s="70">
        <v>4.2979000000000003</v>
      </c>
      <c r="H5036" s="70">
        <v>20.5656</v>
      </c>
      <c r="I5036" s="73">
        <v>45484</v>
      </c>
      <c r="J5036" s="73">
        <v>48040</v>
      </c>
      <c r="K5036" s="69">
        <v>3.74</v>
      </c>
      <c r="L5036" s="68" t="s">
        <v>5494</v>
      </c>
      <c r="M5036" s="71">
        <v>2.3E-3</v>
      </c>
      <c r="N5036" t="str">
        <f>_xll.IMDP("BND",D5036,$N$1,A5036)</f>
        <v>기타금융채</v>
      </c>
      <c r="O5036">
        <f t="shared" si="78"/>
        <v>9.8851700000000004E-3</v>
      </c>
    </row>
    <row r="5037" spans="1:15" x14ac:dyDescent="0.3">
      <c r="A5037" s="73">
        <v>46311</v>
      </c>
      <c r="B5037" s="67" t="s">
        <v>2090</v>
      </c>
      <c r="C5037" s="68" t="s">
        <v>2608</v>
      </c>
      <c r="D5037" s="68" t="s">
        <v>10393</v>
      </c>
      <c r="E5037" s="67" t="s">
        <v>10394</v>
      </c>
      <c r="F5037" s="69">
        <v>3.8519999999999999</v>
      </c>
      <c r="G5037" s="70">
        <v>0.42680000000000001</v>
      </c>
      <c r="H5037" s="70">
        <v>0.28849999999999998</v>
      </c>
      <c r="I5037" s="73">
        <v>45013</v>
      </c>
      <c r="J5037" s="73">
        <v>46472</v>
      </c>
      <c r="K5037" s="69">
        <v>4.12</v>
      </c>
      <c r="L5037" s="68" t="s">
        <v>5494</v>
      </c>
      <c r="M5037" s="71">
        <v>2.8E-3</v>
      </c>
      <c r="N5037" t="str">
        <f>_xll.IMDP("BND",D5037,$N$1,A5037)</f>
        <v>기타금융채</v>
      </c>
      <c r="O5037">
        <f t="shared" si="78"/>
        <v>1.1950400000000001E-3</v>
      </c>
    </row>
    <row r="5038" spans="1:15" x14ac:dyDescent="0.3">
      <c r="A5038" s="73">
        <v>46311</v>
      </c>
      <c r="B5038" s="67" t="s">
        <v>2090</v>
      </c>
      <c r="C5038" s="68" t="s">
        <v>2608</v>
      </c>
      <c r="D5038" s="68" t="s">
        <v>10395</v>
      </c>
      <c r="E5038" s="67" t="s">
        <v>10396</v>
      </c>
      <c r="F5038" s="69">
        <v>4.3879999999999999</v>
      </c>
      <c r="G5038" s="70">
        <v>1.8683000000000001</v>
      </c>
      <c r="H5038" s="70">
        <v>4.0092999999999996</v>
      </c>
      <c r="I5038" s="73">
        <v>45926</v>
      </c>
      <c r="J5038" s="73">
        <v>47022</v>
      </c>
      <c r="K5038" s="69">
        <v>2.75</v>
      </c>
      <c r="L5038" s="68" t="s">
        <v>5494</v>
      </c>
      <c r="M5038" s="71">
        <v>5.8999999999999999E-3</v>
      </c>
      <c r="N5038" t="str">
        <f>_xll.IMDP("BND",D5038,$N$1,A5038)</f>
        <v>기타금융채</v>
      </c>
      <c r="O5038">
        <f t="shared" si="78"/>
        <v>1.102297E-2</v>
      </c>
    </row>
    <row r="5039" spans="1:15" x14ac:dyDescent="0.3">
      <c r="A5039" s="73">
        <v>46311</v>
      </c>
      <c r="B5039" s="67" t="s">
        <v>2090</v>
      </c>
      <c r="C5039" s="68" t="s">
        <v>2608</v>
      </c>
      <c r="D5039" s="68" t="s">
        <v>10397</v>
      </c>
      <c r="E5039" s="67" t="s">
        <v>10398</v>
      </c>
      <c r="F5039" s="69">
        <v>4.4029999999999996</v>
      </c>
      <c r="G5039" s="70">
        <v>1.9441999999999999</v>
      </c>
      <c r="H5039" s="70">
        <v>4.3463000000000003</v>
      </c>
      <c r="I5039" s="73">
        <v>45960</v>
      </c>
      <c r="J5039" s="73">
        <v>47056</v>
      </c>
      <c r="K5039" s="69">
        <v>2.87</v>
      </c>
      <c r="L5039" s="68" t="s">
        <v>5494</v>
      </c>
      <c r="M5039" s="71">
        <v>3.5999999999999999E-3</v>
      </c>
      <c r="N5039" t="str">
        <f>_xll.IMDP("BND",D5039,$N$1,A5039)</f>
        <v>기타금융채</v>
      </c>
      <c r="O5039">
        <f t="shared" si="78"/>
        <v>6.9991199999999993E-3</v>
      </c>
    </row>
    <row r="5040" spans="1:15" x14ac:dyDescent="0.3">
      <c r="A5040" s="73">
        <v>46311</v>
      </c>
      <c r="B5040" s="67" t="s">
        <v>2090</v>
      </c>
      <c r="C5040" s="68" t="s">
        <v>2608</v>
      </c>
      <c r="D5040" s="68" t="s">
        <v>15804</v>
      </c>
      <c r="E5040" s="67" t="s">
        <v>15805</v>
      </c>
      <c r="F5040" s="69">
        <v>4.4909999999999997</v>
      </c>
      <c r="G5040" s="70">
        <v>5.1555</v>
      </c>
      <c r="H5040" s="70">
        <v>30.192900000000002</v>
      </c>
      <c r="I5040" s="73">
        <v>46294</v>
      </c>
      <c r="J5040" s="73">
        <v>48486</v>
      </c>
      <c r="K5040" s="69">
        <v>4.7</v>
      </c>
      <c r="L5040" s="68" t="s">
        <v>5494</v>
      </c>
      <c r="M5040" s="71">
        <v>2.3E-3</v>
      </c>
      <c r="N5040" t="str">
        <f>_xll.IMDP("BND",D5040,$N$1,A5040)</f>
        <v>기타금융채</v>
      </c>
      <c r="O5040">
        <f t="shared" si="78"/>
        <v>1.1857649999999999E-2</v>
      </c>
    </row>
    <row r="5041" spans="1:15" x14ac:dyDescent="0.3">
      <c r="A5041" s="73">
        <v>46311</v>
      </c>
      <c r="B5041" s="67" t="s">
        <v>2090</v>
      </c>
      <c r="C5041" s="68" t="s">
        <v>2608</v>
      </c>
      <c r="D5041" s="68" t="s">
        <v>10399</v>
      </c>
      <c r="E5041" s="67" t="s">
        <v>10400</v>
      </c>
      <c r="F5041" s="69">
        <v>3.919</v>
      </c>
      <c r="G5041" s="70">
        <v>0.4965</v>
      </c>
      <c r="H5041" s="70">
        <v>0.37190000000000001</v>
      </c>
      <c r="I5041" s="73">
        <v>45589</v>
      </c>
      <c r="J5041" s="73">
        <v>46500</v>
      </c>
      <c r="K5041" s="69">
        <v>3.29</v>
      </c>
      <c r="L5041" s="68" t="s">
        <v>5494</v>
      </c>
      <c r="M5041" s="71">
        <v>2.3E-3</v>
      </c>
      <c r="N5041" t="str">
        <f>_xll.IMDP("BND",D5041,$N$1,A5041)</f>
        <v>기타금융채</v>
      </c>
      <c r="O5041">
        <f t="shared" si="78"/>
        <v>1.1419499999999999E-3</v>
      </c>
    </row>
    <row r="5042" spans="1:15" x14ac:dyDescent="0.3">
      <c r="A5042" s="73">
        <v>46311</v>
      </c>
      <c r="B5042" s="67" t="s">
        <v>2090</v>
      </c>
      <c r="C5042" s="68" t="s">
        <v>2608</v>
      </c>
      <c r="D5042" s="68" t="s">
        <v>10401</v>
      </c>
      <c r="E5042" s="67" t="s">
        <v>10402</v>
      </c>
      <c r="F5042" s="69">
        <v>4.4180000000000001</v>
      </c>
      <c r="G5042" s="70">
        <v>3.4952999999999999</v>
      </c>
      <c r="H5042" s="70">
        <v>13.51</v>
      </c>
      <c r="I5042" s="73">
        <v>45849</v>
      </c>
      <c r="J5042" s="73">
        <v>47675</v>
      </c>
      <c r="K5042" s="69">
        <v>2.98</v>
      </c>
      <c r="L5042" s="68" t="s">
        <v>5494</v>
      </c>
      <c r="M5042" s="71">
        <v>2.5999999999999999E-3</v>
      </c>
      <c r="N5042" t="str">
        <f>_xll.IMDP("BND",D5042,$N$1,A5042)</f>
        <v>기타금융채</v>
      </c>
      <c r="O5042">
        <f t="shared" si="78"/>
        <v>9.0877799999999984E-3</v>
      </c>
    </row>
    <row r="5043" spans="1:15" x14ac:dyDescent="0.3">
      <c r="A5043" s="73">
        <v>46311</v>
      </c>
      <c r="B5043" s="67" t="s">
        <v>2090</v>
      </c>
      <c r="C5043" s="68" t="s">
        <v>2608</v>
      </c>
      <c r="D5043" s="68" t="s">
        <v>10403</v>
      </c>
      <c r="E5043" s="67" t="s">
        <v>10404</v>
      </c>
      <c r="F5043" s="69">
        <v>4.4189999999999996</v>
      </c>
      <c r="G5043" s="70">
        <v>3.6760999999999999</v>
      </c>
      <c r="H5043" s="70">
        <v>14.9392</v>
      </c>
      <c r="I5043" s="73">
        <v>45926</v>
      </c>
      <c r="J5043" s="73">
        <v>47752</v>
      </c>
      <c r="K5043" s="69">
        <v>2.95</v>
      </c>
      <c r="L5043" s="68" t="s">
        <v>5494</v>
      </c>
      <c r="M5043" s="71">
        <v>3.0999999999999999E-3</v>
      </c>
      <c r="N5043" t="str">
        <f>_xll.IMDP("BND",D5043,$N$1,A5043)</f>
        <v>기타금융채</v>
      </c>
      <c r="O5043">
        <f t="shared" si="78"/>
        <v>1.1395909999999999E-2</v>
      </c>
    </row>
    <row r="5044" spans="1:15" x14ac:dyDescent="0.3">
      <c r="A5044" s="73">
        <v>46311</v>
      </c>
      <c r="B5044" s="67" t="s">
        <v>2090</v>
      </c>
      <c r="C5044" s="68" t="s">
        <v>2608</v>
      </c>
      <c r="D5044" s="68" t="s">
        <v>10405</v>
      </c>
      <c r="E5044" s="67" t="s">
        <v>10406</v>
      </c>
      <c r="F5044" s="69">
        <v>4.4160000000000004</v>
      </c>
      <c r="G5044" s="70">
        <v>3.9727999999999999</v>
      </c>
      <c r="H5044" s="70">
        <v>17.576599999999999</v>
      </c>
      <c r="I5044" s="73">
        <v>46010</v>
      </c>
      <c r="J5044" s="73">
        <v>47898</v>
      </c>
      <c r="K5044" s="69">
        <v>3.6</v>
      </c>
      <c r="L5044" s="68" t="s">
        <v>5494</v>
      </c>
      <c r="M5044" s="71">
        <v>2.3E-3</v>
      </c>
      <c r="N5044" t="str">
        <f>_xll.IMDP("BND",D5044,$N$1,A5044)</f>
        <v>기타금융채</v>
      </c>
      <c r="O5044">
        <f t="shared" si="78"/>
        <v>9.1374400000000001E-3</v>
      </c>
    </row>
    <row r="5045" spans="1:15" x14ac:dyDescent="0.3">
      <c r="A5045" s="73">
        <v>46311</v>
      </c>
      <c r="B5045" s="67" t="s">
        <v>2090</v>
      </c>
      <c r="C5045" s="68" t="s">
        <v>2608</v>
      </c>
      <c r="D5045" s="68" t="s">
        <v>10407</v>
      </c>
      <c r="E5045" s="67" t="s">
        <v>10408</v>
      </c>
      <c r="F5045" s="69">
        <v>4.2480000000000002</v>
      </c>
      <c r="G5045" s="70">
        <v>1.3885000000000001</v>
      </c>
      <c r="H5045" s="70">
        <v>2.3050999999999999</v>
      </c>
      <c r="I5045" s="73">
        <v>45013</v>
      </c>
      <c r="J5045" s="73">
        <v>46840</v>
      </c>
      <c r="K5045" s="69">
        <v>4.2699999999999996</v>
      </c>
      <c r="L5045" s="68" t="s">
        <v>5494</v>
      </c>
      <c r="M5045" s="71">
        <v>1.49E-2</v>
      </c>
      <c r="N5045" t="str">
        <f>_xll.IMDP("BND",D5045,$N$1,A5045)</f>
        <v>기타금융채</v>
      </c>
      <c r="O5045">
        <f t="shared" si="78"/>
        <v>2.0688649999999999E-2</v>
      </c>
    </row>
    <row r="5046" spans="1:15" x14ac:dyDescent="0.3">
      <c r="A5046" s="73">
        <v>46311</v>
      </c>
      <c r="B5046" s="67" t="s">
        <v>2090</v>
      </c>
      <c r="C5046" s="68" t="s">
        <v>2608</v>
      </c>
      <c r="D5046" s="68" t="s">
        <v>10409</v>
      </c>
      <c r="E5046" s="67" t="s">
        <v>10410</v>
      </c>
      <c r="F5046" s="69">
        <v>4.4160000000000004</v>
      </c>
      <c r="G5046" s="70">
        <v>2.8559999999999999</v>
      </c>
      <c r="H5046" s="70">
        <v>9.1363000000000003</v>
      </c>
      <c r="I5046" s="73">
        <v>45960</v>
      </c>
      <c r="J5046" s="73">
        <v>47421</v>
      </c>
      <c r="K5046" s="69">
        <v>2.94</v>
      </c>
      <c r="L5046" s="68" t="s">
        <v>5494</v>
      </c>
      <c r="M5046" s="71">
        <v>2.2000000000000001E-3</v>
      </c>
      <c r="N5046" t="str">
        <f>_xll.IMDP("BND",D5046,$N$1,A5046)</f>
        <v>기타금융채</v>
      </c>
      <c r="O5046">
        <f t="shared" si="78"/>
        <v>6.2832000000000001E-3</v>
      </c>
    </row>
    <row r="5047" spans="1:15" x14ac:dyDescent="0.3">
      <c r="A5047" s="73">
        <v>46311</v>
      </c>
      <c r="B5047" s="67" t="s">
        <v>2090</v>
      </c>
      <c r="C5047" s="68" t="s">
        <v>2608</v>
      </c>
      <c r="D5047" s="68" t="s">
        <v>10411</v>
      </c>
      <c r="E5047" s="67" t="s">
        <v>10412</v>
      </c>
      <c r="F5047" s="69">
        <v>4.21</v>
      </c>
      <c r="G5047" s="70">
        <v>1.1658999999999999</v>
      </c>
      <c r="H5047" s="70">
        <v>1.6617999999999999</v>
      </c>
      <c r="I5047" s="73">
        <v>46021</v>
      </c>
      <c r="J5047" s="73">
        <v>46751</v>
      </c>
      <c r="K5047" s="69">
        <v>3.17</v>
      </c>
      <c r="L5047" s="68" t="s">
        <v>5494</v>
      </c>
      <c r="M5047" s="71">
        <v>4.5999999999999999E-3</v>
      </c>
      <c r="N5047" t="str">
        <f>_xll.IMDP("BND",D5047,$N$1,A5047)</f>
        <v>기타금융채</v>
      </c>
      <c r="O5047">
        <f t="shared" si="78"/>
        <v>5.3631399999999997E-3</v>
      </c>
    </row>
    <row r="5048" spans="1:15" x14ac:dyDescent="0.3">
      <c r="A5048" s="73">
        <v>46311</v>
      </c>
      <c r="B5048" s="67" t="s">
        <v>2090</v>
      </c>
      <c r="C5048" s="68" t="s">
        <v>2608</v>
      </c>
      <c r="D5048" s="68" t="s">
        <v>10413</v>
      </c>
      <c r="E5048" s="67" t="s">
        <v>10414</v>
      </c>
      <c r="F5048" s="69">
        <v>4.4160000000000004</v>
      </c>
      <c r="G5048" s="70">
        <v>2.8195000000000001</v>
      </c>
      <c r="H5048" s="70">
        <v>8.9567999999999994</v>
      </c>
      <c r="I5048" s="73">
        <v>45589</v>
      </c>
      <c r="J5048" s="73">
        <v>47415</v>
      </c>
      <c r="K5048" s="69">
        <v>3.41</v>
      </c>
      <c r="L5048" s="68" t="s">
        <v>5494</v>
      </c>
      <c r="M5048" s="71">
        <v>4.1000000000000003E-3</v>
      </c>
      <c r="N5048" t="str">
        <f>_xll.IMDP("BND",D5048,$N$1,A5048)</f>
        <v>기타금융채</v>
      </c>
      <c r="O5048">
        <f t="shared" si="78"/>
        <v>1.1559950000000001E-2</v>
      </c>
    </row>
    <row r="5049" spans="1:15" x14ac:dyDescent="0.3">
      <c r="A5049" s="73">
        <v>46311</v>
      </c>
      <c r="B5049" s="67" t="s">
        <v>2090</v>
      </c>
      <c r="C5049" s="68" t="s">
        <v>2608</v>
      </c>
      <c r="D5049" s="68" t="s">
        <v>10415</v>
      </c>
      <c r="E5049" s="67" t="s">
        <v>10416</v>
      </c>
      <c r="F5049" s="69">
        <v>4.2210000000000001</v>
      </c>
      <c r="G5049" s="70">
        <v>1.1927000000000001</v>
      </c>
      <c r="H5049" s="70">
        <v>1.7738</v>
      </c>
      <c r="I5049" s="73">
        <v>44944</v>
      </c>
      <c r="J5049" s="73">
        <v>46770</v>
      </c>
      <c r="K5049" s="69">
        <v>4.63</v>
      </c>
      <c r="L5049" s="68" t="s">
        <v>5494</v>
      </c>
      <c r="M5049" s="71">
        <v>3.3E-3</v>
      </c>
      <c r="N5049" t="str">
        <f>_xll.IMDP("BND",D5049,$N$1,A5049)</f>
        <v>기타금융채</v>
      </c>
      <c r="O5049">
        <f t="shared" si="78"/>
        <v>3.9359099999999999E-3</v>
      </c>
    </row>
    <row r="5050" spans="1:15" x14ac:dyDescent="0.3">
      <c r="A5050" s="73">
        <v>46311</v>
      </c>
      <c r="B5050" s="67" t="s">
        <v>2090</v>
      </c>
      <c r="C5050" s="68" t="s">
        <v>2608</v>
      </c>
      <c r="D5050" s="68" t="s">
        <v>10417</v>
      </c>
      <c r="E5050" s="67" t="s">
        <v>10418</v>
      </c>
      <c r="F5050" s="69">
        <v>4.4180000000000001</v>
      </c>
      <c r="G5050" s="70">
        <v>3.4841000000000002</v>
      </c>
      <c r="H5050" s="70">
        <v>13.627000000000001</v>
      </c>
      <c r="I5050" s="73">
        <v>45855</v>
      </c>
      <c r="J5050" s="73">
        <v>47681</v>
      </c>
      <c r="K5050" s="69">
        <v>2.98</v>
      </c>
      <c r="L5050" s="68" t="s">
        <v>5494</v>
      </c>
      <c r="M5050" s="71">
        <v>2.2000000000000001E-3</v>
      </c>
      <c r="N5050" t="str">
        <f>_xll.IMDP("BND",D5050,$N$1,A5050)</f>
        <v>기타금융채</v>
      </c>
      <c r="O5050">
        <f t="shared" si="78"/>
        <v>7.6650200000000007E-3</v>
      </c>
    </row>
    <row r="5051" spans="1:15" x14ac:dyDescent="0.3">
      <c r="A5051" s="73">
        <v>46311</v>
      </c>
      <c r="B5051" s="67" t="s">
        <v>2090</v>
      </c>
      <c r="C5051" s="68" t="s">
        <v>2608</v>
      </c>
      <c r="D5051" s="68" t="s">
        <v>10419</v>
      </c>
      <c r="E5051" s="67" t="s">
        <v>10420</v>
      </c>
      <c r="F5051" s="69">
        <v>4.3319999999999999</v>
      </c>
      <c r="G5051" s="70">
        <v>1.6809000000000001</v>
      </c>
      <c r="H5051" s="70">
        <v>3.3214999999999999</v>
      </c>
      <c r="I5051" s="73">
        <v>45856</v>
      </c>
      <c r="J5051" s="73">
        <v>46952</v>
      </c>
      <c r="K5051" s="69">
        <v>2.76</v>
      </c>
      <c r="L5051" s="68" t="s">
        <v>5494</v>
      </c>
      <c r="M5051" s="71">
        <v>9.1000000000000004E-3</v>
      </c>
      <c r="N5051" t="str">
        <f>_xll.IMDP("BND",D5051,$N$1,A5051)</f>
        <v>기타금융채</v>
      </c>
      <c r="O5051">
        <f t="shared" si="78"/>
        <v>1.5296190000000001E-2</v>
      </c>
    </row>
    <row r="5052" spans="1:15" x14ac:dyDescent="0.3">
      <c r="A5052" s="73">
        <v>46311</v>
      </c>
      <c r="B5052" s="67" t="s">
        <v>2090</v>
      </c>
      <c r="C5052" s="68" t="s">
        <v>2608</v>
      </c>
      <c r="D5052" s="68" t="s">
        <v>10421</v>
      </c>
      <c r="E5052" s="67" t="s">
        <v>10422</v>
      </c>
      <c r="F5052" s="69">
        <v>4.2220000000000004</v>
      </c>
      <c r="G5052" s="70">
        <v>1.2163999999999999</v>
      </c>
      <c r="H5052" s="70">
        <v>1.8142</v>
      </c>
      <c r="I5052" s="73">
        <v>44953</v>
      </c>
      <c r="J5052" s="73">
        <v>46777</v>
      </c>
      <c r="K5052" s="69">
        <v>4.3</v>
      </c>
      <c r="L5052" s="68" t="s">
        <v>5494</v>
      </c>
      <c r="M5052" s="71">
        <v>9.4000000000000004E-3</v>
      </c>
      <c r="N5052" t="str">
        <f>_xll.IMDP("BND",D5052,$N$1,A5052)</f>
        <v>기타금융채</v>
      </c>
      <c r="O5052">
        <f t="shared" si="78"/>
        <v>1.1434160000000001E-2</v>
      </c>
    </row>
    <row r="5053" spans="1:15" x14ac:dyDescent="0.3">
      <c r="A5053" s="73">
        <v>46311</v>
      </c>
      <c r="B5053" s="67" t="s">
        <v>2090</v>
      </c>
      <c r="C5053" s="68" t="s">
        <v>2608</v>
      </c>
      <c r="D5053" s="68" t="s">
        <v>10423</v>
      </c>
      <c r="E5053" s="67" t="s">
        <v>10424</v>
      </c>
      <c r="F5053" s="69">
        <v>4.4050000000000002</v>
      </c>
      <c r="G5053" s="70">
        <v>1.9689000000000001</v>
      </c>
      <c r="H5053" s="70">
        <v>4.4920999999999998</v>
      </c>
      <c r="I5053" s="73">
        <v>45251</v>
      </c>
      <c r="J5053" s="73">
        <v>47078</v>
      </c>
      <c r="K5053" s="69">
        <v>4.59</v>
      </c>
      <c r="L5053" s="68" t="s">
        <v>5494</v>
      </c>
      <c r="M5053" s="71">
        <v>2.8E-3</v>
      </c>
      <c r="N5053" t="str">
        <f>_xll.IMDP("BND",D5053,$N$1,A5053)</f>
        <v>기타금융채</v>
      </c>
      <c r="O5053">
        <f t="shared" si="78"/>
        <v>5.5129200000000001E-3</v>
      </c>
    </row>
    <row r="5054" spans="1:15" x14ac:dyDescent="0.3">
      <c r="A5054" s="73">
        <v>46311</v>
      </c>
      <c r="B5054" s="67" t="s">
        <v>2090</v>
      </c>
      <c r="C5054" s="68" t="s">
        <v>8258</v>
      </c>
      <c r="D5054" s="68" t="s">
        <v>10425</v>
      </c>
      <c r="E5054" s="67" t="s">
        <v>10426</v>
      </c>
      <c r="F5054" s="69">
        <v>4.2489999999999997</v>
      </c>
      <c r="G5054" s="70">
        <v>4.6081000000000003</v>
      </c>
      <c r="H5054" s="70">
        <v>23.876899999999999</v>
      </c>
      <c r="I5054" s="73">
        <v>40899</v>
      </c>
      <c r="J5054" s="73">
        <v>48204</v>
      </c>
      <c r="K5054" s="69">
        <v>4.2699999999999996</v>
      </c>
      <c r="L5054" s="68" t="s">
        <v>2609</v>
      </c>
      <c r="M5054" s="71">
        <v>7.4000000000000003E-3</v>
      </c>
      <c r="N5054" t="str">
        <f>_xll.IMDP("BND",D5054,$N$1,A5054)</f>
        <v>회사채(일반)</v>
      </c>
      <c r="O5054">
        <f t="shared" si="78"/>
        <v>3.4099940000000002E-2</v>
      </c>
    </row>
    <row r="5055" spans="1:15" x14ac:dyDescent="0.3">
      <c r="A5055" s="73">
        <v>46311</v>
      </c>
      <c r="B5055" s="67" t="s">
        <v>2090</v>
      </c>
      <c r="C5055" s="68" t="s">
        <v>8258</v>
      </c>
      <c r="D5055" s="68" t="s">
        <v>10427</v>
      </c>
      <c r="E5055" s="67" t="s">
        <v>10428</v>
      </c>
      <c r="F5055" s="69">
        <v>4.0869999999999997</v>
      </c>
      <c r="G5055" s="70">
        <v>1.1943999999999999</v>
      </c>
      <c r="H5055" s="70">
        <v>1.7396</v>
      </c>
      <c r="I5055" s="73">
        <v>44938</v>
      </c>
      <c r="J5055" s="73">
        <v>46764</v>
      </c>
      <c r="K5055" s="69">
        <v>3.97</v>
      </c>
      <c r="L5055" s="68" t="s">
        <v>2609</v>
      </c>
      <c r="M5055" s="71">
        <v>3.7000000000000002E-3</v>
      </c>
      <c r="N5055" t="str">
        <f>_xll.IMDP("BND",D5055,$N$1,A5055)</f>
        <v>회사채(일반)</v>
      </c>
      <c r="O5055">
        <f t="shared" si="78"/>
        <v>4.4192800000000003E-3</v>
      </c>
    </row>
    <row r="5056" spans="1:15" x14ac:dyDescent="0.3">
      <c r="A5056" s="73">
        <v>46311</v>
      </c>
      <c r="B5056" s="67" t="s">
        <v>2090</v>
      </c>
      <c r="C5056" s="68" t="s">
        <v>8258</v>
      </c>
      <c r="D5056" s="68" t="s">
        <v>10429</v>
      </c>
      <c r="E5056" s="67" t="s">
        <v>10430</v>
      </c>
      <c r="F5056" s="69">
        <v>4.0750000000000002</v>
      </c>
      <c r="G5056" s="70">
        <v>1.0916999999999999</v>
      </c>
      <c r="H5056" s="70">
        <v>1.4751000000000001</v>
      </c>
      <c r="I5056" s="73">
        <v>45628</v>
      </c>
      <c r="J5056" s="73">
        <v>46723</v>
      </c>
      <c r="K5056" s="69">
        <v>2.9</v>
      </c>
      <c r="L5056" s="68" t="s">
        <v>2609</v>
      </c>
      <c r="M5056" s="71">
        <v>6.0000000000000001E-3</v>
      </c>
      <c r="N5056" t="str">
        <f>_xll.IMDP("BND",D5056,$N$1,A5056)</f>
        <v>회사채(일반)</v>
      </c>
      <c r="O5056">
        <f t="shared" si="78"/>
        <v>6.5501999999999991E-3</v>
      </c>
    </row>
    <row r="5057" spans="1:15" x14ac:dyDescent="0.3">
      <c r="A5057" s="73">
        <v>46311</v>
      </c>
      <c r="B5057" s="67" t="s">
        <v>2090</v>
      </c>
      <c r="C5057" s="68" t="s">
        <v>8258</v>
      </c>
      <c r="D5057" s="68" t="s">
        <v>10431</v>
      </c>
      <c r="E5057" s="67" t="s">
        <v>10432</v>
      </c>
      <c r="F5057" s="69">
        <v>4.2300000000000004</v>
      </c>
      <c r="G5057" s="70">
        <v>2.0165999999999999</v>
      </c>
      <c r="H5057" s="70">
        <v>4.6562000000000001</v>
      </c>
      <c r="I5057" s="73">
        <v>45988</v>
      </c>
      <c r="J5057" s="73">
        <v>47084</v>
      </c>
      <c r="K5057" s="69">
        <v>3.05</v>
      </c>
      <c r="L5057" s="68" t="s">
        <v>2609</v>
      </c>
      <c r="M5057" s="71">
        <v>3.5999999999999999E-3</v>
      </c>
      <c r="N5057" t="str">
        <f>_xll.IMDP("BND",D5057,$N$1,A5057)</f>
        <v>회사채(일반)</v>
      </c>
      <c r="O5057">
        <f t="shared" si="78"/>
        <v>7.2597599999999997E-3</v>
      </c>
    </row>
    <row r="5058" spans="1:15" x14ac:dyDescent="0.3">
      <c r="A5058" s="73">
        <v>46311</v>
      </c>
      <c r="B5058" s="67" t="s">
        <v>2090</v>
      </c>
      <c r="C5058" s="68" t="s">
        <v>8258</v>
      </c>
      <c r="D5058" s="68" t="s">
        <v>10433</v>
      </c>
      <c r="E5058" s="67" t="s">
        <v>10434</v>
      </c>
      <c r="F5058" s="69">
        <v>4.2359999999999998</v>
      </c>
      <c r="G5058" s="70">
        <v>2.2564000000000002</v>
      </c>
      <c r="H5058" s="70">
        <v>5.7906000000000004</v>
      </c>
      <c r="I5058" s="73">
        <v>46085</v>
      </c>
      <c r="J5058" s="73">
        <v>47181</v>
      </c>
      <c r="K5058" s="69">
        <v>3.49</v>
      </c>
      <c r="L5058" s="68" t="s">
        <v>2609</v>
      </c>
      <c r="M5058" s="71">
        <v>7.3000000000000001E-3</v>
      </c>
      <c r="N5058" t="str">
        <f>_xll.IMDP("BND",D5058,$N$1,A5058)</f>
        <v>회사채(일반)</v>
      </c>
      <c r="O5058">
        <f t="shared" ref="O5058:O5121" si="79">M5058*G5058</f>
        <v>1.6471720000000002E-2</v>
      </c>
    </row>
    <row r="5059" spans="1:15" x14ac:dyDescent="0.3">
      <c r="A5059" s="73">
        <v>46311</v>
      </c>
      <c r="B5059" s="67" t="s">
        <v>2090</v>
      </c>
      <c r="C5059" s="68" t="s">
        <v>8258</v>
      </c>
      <c r="D5059" s="68" t="s">
        <v>10435</v>
      </c>
      <c r="E5059" s="67" t="s">
        <v>10436</v>
      </c>
      <c r="F5059" s="69">
        <v>3.532</v>
      </c>
      <c r="G5059" s="70">
        <v>0.26769999999999999</v>
      </c>
      <c r="H5059" s="70">
        <v>0.1384</v>
      </c>
      <c r="I5059" s="73">
        <v>44588</v>
      </c>
      <c r="J5059" s="73">
        <v>46414</v>
      </c>
      <c r="K5059" s="69">
        <v>2.64</v>
      </c>
      <c r="L5059" s="68" t="s">
        <v>2609</v>
      </c>
      <c r="M5059" s="71">
        <v>4.7000000000000002E-3</v>
      </c>
      <c r="N5059" t="str">
        <f>_xll.IMDP("BND",D5059,$N$1,A5059)</f>
        <v>회사채(일반)</v>
      </c>
      <c r="O5059">
        <f t="shared" si="79"/>
        <v>1.25819E-3</v>
      </c>
    </row>
    <row r="5060" spans="1:15" x14ac:dyDescent="0.3">
      <c r="A5060" s="73">
        <v>46311</v>
      </c>
      <c r="B5060" s="67" t="s">
        <v>2090</v>
      </c>
      <c r="C5060" s="68" t="s">
        <v>8258</v>
      </c>
      <c r="D5060" s="68" t="s">
        <v>10437</v>
      </c>
      <c r="E5060" s="67" t="s">
        <v>10438</v>
      </c>
      <c r="F5060" s="69">
        <v>4.0019999999999998</v>
      </c>
      <c r="G5060" s="70">
        <v>0.68049999999999999</v>
      </c>
      <c r="H5060" s="70">
        <v>0.63460000000000005</v>
      </c>
      <c r="I5060" s="73">
        <v>44741</v>
      </c>
      <c r="J5060" s="73">
        <v>46567</v>
      </c>
      <c r="K5060" s="69">
        <v>4.1900000000000004</v>
      </c>
      <c r="L5060" s="68" t="s">
        <v>2609</v>
      </c>
      <c r="M5060" s="71">
        <v>5.5999999999999999E-3</v>
      </c>
      <c r="N5060" t="str">
        <f>_xll.IMDP("BND",D5060,$N$1,A5060)</f>
        <v>회사채(일반)</v>
      </c>
      <c r="O5060">
        <f t="shared" si="79"/>
        <v>3.8108E-3</v>
      </c>
    </row>
    <row r="5061" spans="1:15" x14ac:dyDescent="0.3">
      <c r="A5061" s="73">
        <v>46311</v>
      </c>
      <c r="B5061" s="67" t="s">
        <v>2090</v>
      </c>
      <c r="C5061" s="68" t="s">
        <v>8258</v>
      </c>
      <c r="D5061" s="68" t="s">
        <v>10439</v>
      </c>
      <c r="E5061" s="67" t="s">
        <v>10440</v>
      </c>
      <c r="F5061" s="69">
        <v>3.7109999999999999</v>
      </c>
      <c r="G5061" s="70">
        <v>0.3498</v>
      </c>
      <c r="H5061" s="70">
        <v>0.20960000000000001</v>
      </c>
      <c r="I5061" s="73">
        <v>45349</v>
      </c>
      <c r="J5061" s="73">
        <v>46444</v>
      </c>
      <c r="K5061" s="69">
        <v>3.61</v>
      </c>
      <c r="L5061" s="68" t="s">
        <v>2609</v>
      </c>
      <c r="M5061" s="71">
        <v>9.2999999999999992E-3</v>
      </c>
      <c r="N5061" t="str">
        <f>_xll.IMDP("BND",D5061,$N$1,A5061)</f>
        <v>회사채(일반)</v>
      </c>
      <c r="O5061">
        <f t="shared" si="79"/>
        <v>3.2531399999999999E-3</v>
      </c>
    </row>
    <row r="5062" spans="1:15" x14ac:dyDescent="0.3">
      <c r="A5062" s="73">
        <v>46311</v>
      </c>
      <c r="B5062" s="67" t="s">
        <v>2090</v>
      </c>
      <c r="C5062" s="68" t="s">
        <v>8258</v>
      </c>
      <c r="D5062" s="68" t="s">
        <v>10441</v>
      </c>
      <c r="E5062" s="67" t="s">
        <v>10442</v>
      </c>
      <c r="F5062" s="69">
        <v>4.2409999999999997</v>
      </c>
      <c r="G5062" s="70">
        <v>2.9485000000000001</v>
      </c>
      <c r="H5062" s="70">
        <v>9.6944999999999997</v>
      </c>
      <c r="I5062" s="73">
        <v>45628</v>
      </c>
      <c r="J5062" s="73">
        <v>47454</v>
      </c>
      <c r="K5062" s="69">
        <v>2.92</v>
      </c>
      <c r="L5062" s="68" t="s">
        <v>2609</v>
      </c>
      <c r="M5062" s="71">
        <v>3.0999999999999999E-3</v>
      </c>
      <c r="N5062" t="str">
        <f>_xll.IMDP("BND",D5062,$N$1,A5062)</f>
        <v>회사채(일반)</v>
      </c>
      <c r="O5062">
        <f t="shared" si="79"/>
        <v>9.1403500000000002E-3</v>
      </c>
    </row>
    <row r="5063" spans="1:15" x14ac:dyDescent="0.3">
      <c r="A5063" s="73">
        <v>46311</v>
      </c>
      <c r="B5063" s="67" t="s">
        <v>2090</v>
      </c>
      <c r="C5063" s="68" t="s">
        <v>8258</v>
      </c>
      <c r="D5063" s="68" t="s">
        <v>10443</v>
      </c>
      <c r="E5063" s="67" t="s">
        <v>10444</v>
      </c>
      <c r="F5063" s="69">
        <v>4.2430000000000003</v>
      </c>
      <c r="G5063" s="70">
        <v>4.0015000000000001</v>
      </c>
      <c r="H5063" s="70">
        <v>17.857199999999999</v>
      </c>
      <c r="I5063" s="73">
        <v>46085</v>
      </c>
      <c r="J5063" s="73">
        <v>47911</v>
      </c>
      <c r="K5063" s="69">
        <v>3.62</v>
      </c>
      <c r="L5063" s="68" t="s">
        <v>2609</v>
      </c>
      <c r="M5063" s="71">
        <v>2.3E-3</v>
      </c>
      <c r="N5063" t="str">
        <f>_xll.IMDP("BND",D5063,$N$1,A5063)</f>
        <v>회사채(일반)</v>
      </c>
      <c r="O5063">
        <f t="shared" si="79"/>
        <v>9.2034500000000002E-3</v>
      </c>
    </row>
    <row r="5064" spans="1:15" x14ac:dyDescent="0.3">
      <c r="A5064" s="73">
        <v>46311</v>
      </c>
      <c r="B5064" s="67" t="s">
        <v>2090</v>
      </c>
      <c r="C5064" s="68" t="s">
        <v>8258</v>
      </c>
      <c r="D5064" s="68" t="s">
        <v>10445</v>
      </c>
      <c r="E5064" s="67" t="s">
        <v>10446</v>
      </c>
      <c r="F5064" s="69">
        <v>4.2539999999999996</v>
      </c>
      <c r="G5064" s="70">
        <v>5.7891000000000004</v>
      </c>
      <c r="H5064" s="70">
        <v>37.220700000000001</v>
      </c>
      <c r="I5064" s="73">
        <v>41374</v>
      </c>
      <c r="J5064" s="73">
        <v>48679</v>
      </c>
      <c r="K5064" s="69">
        <v>3.17</v>
      </c>
      <c r="L5064" s="68" t="s">
        <v>2609</v>
      </c>
      <c r="M5064" s="71">
        <v>4.4000000000000003E-3</v>
      </c>
      <c r="N5064" t="str">
        <f>_xll.IMDP("BND",D5064,$N$1,A5064)</f>
        <v>회사채(일반)</v>
      </c>
      <c r="O5064">
        <f t="shared" si="79"/>
        <v>2.5472040000000005E-2</v>
      </c>
    </row>
    <row r="5065" spans="1:15" x14ac:dyDescent="0.3">
      <c r="A5065" s="73">
        <v>46311</v>
      </c>
      <c r="B5065" s="67" t="s">
        <v>2090</v>
      </c>
      <c r="C5065" s="68" t="s">
        <v>8258</v>
      </c>
      <c r="D5065" s="68" t="s">
        <v>10447</v>
      </c>
      <c r="E5065" s="67" t="s">
        <v>10448</v>
      </c>
      <c r="F5065" s="69">
        <v>4.3360000000000003</v>
      </c>
      <c r="G5065" s="70">
        <v>7.2495000000000003</v>
      </c>
      <c r="H5065" s="70">
        <v>58.804200000000002</v>
      </c>
      <c r="I5065" s="73">
        <v>42033</v>
      </c>
      <c r="J5065" s="73">
        <v>49338</v>
      </c>
      <c r="K5065" s="69">
        <v>2.71</v>
      </c>
      <c r="L5065" s="68" t="s">
        <v>2609</v>
      </c>
      <c r="M5065" s="71">
        <v>2.0999999999999999E-3</v>
      </c>
      <c r="N5065" t="str">
        <f>_xll.IMDP("BND",D5065,$N$1,A5065)</f>
        <v>회사채(일반)</v>
      </c>
      <c r="O5065">
        <f t="shared" si="79"/>
        <v>1.522395E-2</v>
      </c>
    </row>
    <row r="5066" spans="1:15" x14ac:dyDescent="0.3">
      <c r="A5066" s="73">
        <v>46311</v>
      </c>
      <c r="B5066" s="67" t="s">
        <v>2090</v>
      </c>
      <c r="C5066" s="68" t="s">
        <v>8258</v>
      </c>
      <c r="D5066" s="68" t="s">
        <v>710</v>
      </c>
      <c r="E5066" s="67" t="s">
        <v>711</v>
      </c>
      <c r="F5066" s="69">
        <v>4.0940000000000003</v>
      </c>
      <c r="G5066" s="70">
        <v>1.2398</v>
      </c>
      <c r="H5066" s="70">
        <v>1.8677999999999999</v>
      </c>
      <c r="I5066" s="73">
        <v>43130</v>
      </c>
      <c r="J5066" s="73">
        <v>46782</v>
      </c>
      <c r="K5066" s="69">
        <v>2.95</v>
      </c>
      <c r="L5066" s="68" t="s">
        <v>2609</v>
      </c>
      <c r="M5066" s="71">
        <v>7.7999999999999996E-3</v>
      </c>
      <c r="N5066" t="str">
        <f>_xll.IMDP("BND",D5066,$N$1,A5066)</f>
        <v>회사채(일반)</v>
      </c>
      <c r="O5066">
        <f t="shared" si="79"/>
        <v>9.6704399999999989E-3</v>
      </c>
    </row>
    <row r="5067" spans="1:15" x14ac:dyDescent="0.3">
      <c r="A5067" s="73">
        <v>46311</v>
      </c>
      <c r="B5067" s="67" t="s">
        <v>2090</v>
      </c>
      <c r="C5067" s="68" t="s">
        <v>8258</v>
      </c>
      <c r="D5067" s="68" t="s">
        <v>10449</v>
      </c>
      <c r="E5067" s="67" t="s">
        <v>10450</v>
      </c>
      <c r="F5067" s="69">
        <v>4.234</v>
      </c>
      <c r="G5067" s="70">
        <v>2.1671</v>
      </c>
      <c r="H5067" s="70">
        <v>5.2986000000000004</v>
      </c>
      <c r="I5067" s="73">
        <v>43480</v>
      </c>
      <c r="J5067" s="73">
        <v>47133</v>
      </c>
      <c r="K5067" s="69">
        <v>2.16</v>
      </c>
      <c r="L5067" s="68" t="s">
        <v>2609</v>
      </c>
      <c r="M5067" s="71">
        <v>4.8999999999999998E-3</v>
      </c>
      <c r="N5067" t="str">
        <f>_xll.IMDP("BND",D5067,$N$1,A5067)</f>
        <v>회사채(일반)</v>
      </c>
      <c r="O5067">
        <f t="shared" si="79"/>
        <v>1.0618789999999999E-2</v>
      </c>
    </row>
    <row r="5068" spans="1:15" x14ac:dyDescent="0.3">
      <c r="A5068" s="73">
        <v>46311</v>
      </c>
      <c r="B5068" s="67" t="s">
        <v>2090</v>
      </c>
      <c r="C5068" s="68" t="s">
        <v>8258</v>
      </c>
      <c r="D5068" s="68" t="s">
        <v>10451</v>
      </c>
      <c r="E5068" s="67" t="s">
        <v>10452</v>
      </c>
      <c r="F5068" s="69">
        <v>4.2389999999999999</v>
      </c>
      <c r="G5068" s="70">
        <v>2.8786999999999998</v>
      </c>
      <c r="H5068" s="70">
        <v>9.1254000000000008</v>
      </c>
      <c r="I5068" s="73">
        <v>43749</v>
      </c>
      <c r="J5068" s="73">
        <v>47402</v>
      </c>
      <c r="K5068" s="69">
        <v>1.62</v>
      </c>
      <c r="L5068" s="68" t="s">
        <v>2609</v>
      </c>
      <c r="M5068" s="71">
        <v>2.2000000000000001E-3</v>
      </c>
      <c r="N5068" t="str">
        <f>_xll.IMDP("BND",D5068,$N$1,A5068)</f>
        <v>회사채(일반)</v>
      </c>
      <c r="O5068">
        <f t="shared" si="79"/>
        <v>6.3331400000000001E-3</v>
      </c>
    </row>
    <row r="5069" spans="1:15" x14ac:dyDescent="0.3">
      <c r="A5069" s="73">
        <v>46311</v>
      </c>
      <c r="B5069" s="67" t="s">
        <v>2090</v>
      </c>
      <c r="C5069" s="68" t="s">
        <v>8258</v>
      </c>
      <c r="D5069" s="68" t="s">
        <v>10453</v>
      </c>
      <c r="E5069" s="67" t="s">
        <v>10454</v>
      </c>
      <c r="F5069" s="69">
        <v>4.2430000000000003</v>
      </c>
      <c r="G5069" s="70">
        <v>4.0453999999999999</v>
      </c>
      <c r="H5069" s="70">
        <v>17.864699999999999</v>
      </c>
      <c r="I5069" s="73">
        <v>44223</v>
      </c>
      <c r="J5069" s="73">
        <v>47875</v>
      </c>
      <c r="K5069" s="69">
        <v>1.85</v>
      </c>
      <c r="L5069" s="68" t="s">
        <v>2609</v>
      </c>
      <c r="M5069" s="71">
        <v>2.0999999999999999E-3</v>
      </c>
      <c r="N5069" t="str">
        <f>_xll.IMDP("BND",D5069,$N$1,A5069)</f>
        <v>회사채(일반)</v>
      </c>
      <c r="O5069">
        <f t="shared" si="79"/>
        <v>8.4953399999999988E-3</v>
      </c>
    </row>
    <row r="5070" spans="1:15" x14ac:dyDescent="0.3">
      <c r="A5070" s="73">
        <v>46311</v>
      </c>
      <c r="B5070" s="67" t="s">
        <v>2090</v>
      </c>
      <c r="C5070" s="68" t="s">
        <v>8258</v>
      </c>
      <c r="D5070" s="68" t="s">
        <v>10455</v>
      </c>
      <c r="E5070" s="67" t="s">
        <v>10456</v>
      </c>
      <c r="F5070" s="69">
        <v>4.1680000000000001</v>
      </c>
      <c r="G5070" s="70">
        <v>1.6597999999999999</v>
      </c>
      <c r="H5070" s="70">
        <v>3.2202999999999999</v>
      </c>
      <c r="I5070" s="73">
        <v>45119</v>
      </c>
      <c r="J5070" s="73">
        <v>46946</v>
      </c>
      <c r="K5070" s="69">
        <v>4.22</v>
      </c>
      <c r="L5070" s="68" t="s">
        <v>2609</v>
      </c>
      <c r="M5070" s="71">
        <v>7.1999999999999998E-3</v>
      </c>
      <c r="N5070" t="str">
        <f>_xll.IMDP("BND",D5070,$N$1,A5070)</f>
        <v>회사채(일반)</v>
      </c>
      <c r="O5070">
        <f t="shared" si="79"/>
        <v>1.1950559999999999E-2</v>
      </c>
    </row>
    <row r="5071" spans="1:15" x14ac:dyDescent="0.3">
      <c r="A5071" s="73">
        <v>46311</v>
      </c>
      <c r="B5071" s="67" t="s">
        <v>2090</v>
      </c>
      <c r="C5071" s="68" t="s">
        <v>8258</v>
      </c>
      <c r="D5071" s="68" t="s">
        <v>619</v>
      </c>
      <c r="E5071" s="67" t="s">
        <v>621</v>
      </c>
      <c r="F5071" s="69">
        <v>4.2359999999999998</v>
      </c>
      <c r="G5071" s="70">
        <v>2.2347000000000001</v>
      </c>
      <c r="H5071" s="70">
        <v>5.6898999999999997</v>
      </c>
      <c r="I5071" s="73">
        <v>45349</v>
      </c>
      <c r="J5071" s="73">
        <v>47176</v>
      </c>
      <c r="K5071" s="69">
        <v>3.55</v>
      </c>
      <c r="L5071" s="68" t="s">
        <v>2609</v>
      </c>
      <c r="M5071" s="71">
        <v>3.7000000000000002E-3</v>
      </c>
      <c r="N5071" t="str">
        <f>_xll.IMDP("BND",D5071,$N$1,A5071)</f>
        <v>회사채(일반)</v>
      </c>
      <c r="O5071">
        <f t="shared" si="79"/>
        <v>8.2683900000000005E-3</v>
      </c>
    </row>
    <row r="5072" spans="1:15" x14ac:dyDescent="0.3">
      <c r="A5072" s="73">
        <v>46311</v>
      </c>
      <c r="B5072" s="67" t="s">
        <v>2090</v>
      </c>
      <c r="C5072" s="68" t="s">
        <v>8258</v>
      </c>
      <c r="D5072" s="68" t="s">
        <v>10457</v>
      </c>
      <c r="E5072" s="67" t="s">
        <v>10458</v>
      </c>
      <c r="F5072" s="69">
        <v>4.33</v>
      </c>
      <c r="G5072" s="70">
        <v>7.0621999999999998</v>
      </c>
      <c r="H5072" s="70">
        <v>56.031599999999997</v>
      </c>
      <c r="I5072" s="73">
        <v>45628</v>
      </c>
      <c r="J5072" s="73">
        <v>49280</v>
      </c>
      <c r="K5072" s="69">
        <v>3.06</v>
      </c>
      <c r="L5072" s="68" t="s">
        <v>2609</v>
      </c>
      <c r="M5072" s="71">
        <v>4.1999999999999997E-3</v>
      </c>
      <c r="N5072" t="str">
        <f>_xll.IMDP("BND",D5072,$N$1,A5072)</f>
        <v>회사채(일반)</v>
      </c>
      <c r="O5072">
        <f t="shared" si="79"/>
        <v>2.9661239999999998E-2</v>
      </c>
    </row>
    <row r="5073" spans="1:15" x14ac:dyDescent="0.3">
      <c r="A5073" s="73">
        <v>46311</v>
      </c>
      <c r="B5073" s="67" t="s">
        <v>2090</v>
      </c>
      <c r="C5073" s="68" t="s">
        <v>8258</v>
      </c>
      <c r="D5073" s="68" t="s">
        <v>10459</v>
      </c>
      <c r="E5073" s="67" t="s">
        <v>10460</v>
      </c>
      <c r="F5073" s="69">
        <v>4.4119999999999999</v>
      </c>
      <c r="G5073" s="70">
        <v>7.7342000000000004</v>
      </c>
      <c r="H5073" s="70">
        <v>69.194599999999994</v>
      </c>
      <c r="I5073" s="73">
        <v>46085</v>
      </c>
      <c r="J5073" s="73">
        <v>49738</v>
      </c>
      <c r="K5073" s="69">
        <v>3.91</v>
      </c>
      <c r="L5073" s="68" t="s">
        <v>2609</v>
      </c>
      <c r="M5073" s="71">
        <v>2.2000000000000001E-3</v>
      </c>
      <c r="N5073" t="str">
        <f>_xll.IMDP("BND",D5073,$N$1,A5073)</f>
        <v>회사채(일반)</v>
      </c>
      <c r="O5073">
        <f t="shared" si="79"/>
        <v>1.7015240000000001E-2</v>
      </c>
    </row>
    <row r="5074" spans="1:15" x14ac:dyDescent="0.3">
      <c r="A5074" s="73">
        <v>46311</v>
      </c>
      <c r="B5074" s="67" t="s">
        <v>2090</v>
      </c>
      <c r="C5074" s="68" t="s">
        <v>8258</v>
      </c>
      <c r="D5074" s="68" t="s">
        <v>10461</v>
      </c>
      <c r="E5074" s="67" t="s">
        <v>10462</v>
      </c>
      <c r="F5074" s="69">
        <v>4.3</v>
      </c>
      <c r="G5074" s="70">
        <v>6.6151</v>
      </c>
      <c r="H5074" s="70">
        <v>49.526299999999999</v>
      </c>
      <c r="I5074" s="73">
        <v>41816</v>
      </c>
      <c r="J5074" s="73">
        <v>49121</v>
      </c>
      <c r="K5074" s="69">
        <v>3.7</v>
      </c>
      <c r="L5074" s="68" t="s">
        <v>2609</v>
      </c>
      <c r="M5074" s="71">
        <v>4.4999999999999997E-3</v>
      </c>
      <c r="N5074" t="str">
        <f>_xll.IMDP("BND",D5074,$N$1,A5074)</f>
        <v>회사채(일반)</v>
      </c>
      <c r="O5074">
        <f t="shared" si="79"/>
        <v>2.9767949999999998E-2</v>
      </c>
    </row>
    <row r="5075" spans="1:15" x14ac:dyDescent="0.3">
      <c r="A5075" s="73">
        <v>46311</v>
      </c>
      <c r="B5075" s="67" t="s">
        <v>2090</v>
      </c>
      <c r="C5075" s="68" t="s">
        <v>8258</v>
      </c>
      <c r="D5075" s="68" t="s">
        <v>10463</v>
      </c>
      <c r="E5075" s="67" t="s">
        <v>10464</v>
      </c>
      <c r="F5075" s="69">
        <v>4.3170000000000002</v>
      </c>
      <c r="G5075" s="70">
        <v>6.7643000000000004</v>
      </c>
      <c r="H5075" s="70">
        <v>51.840400000000002</v>
      </c>
      <c r="I5075" s="73">
        <v>41884</v>
      </c>
      <c r="J5075" s="73">
        <v>49189</v>
      </c>
      <c r="K5075" s="69">
        <v>3.55</v>
      </c>
      <c r="L5075" s="68" t="s">
        <v>2609</v>
      </c>
      <c r="M5075" s="71">
        <v>4.4000000000000003E-3</v>
      </c>
      <c r="N5075" t="str">
        <f>_xll.IMDP("BND",D5075,$N$1,A5075)</f>
        <v>회사채(일반)</v>
      </c>
      <c r="O5075">
        <f t="shared" si="79"/>
        <v>2.9762920000000005E-2</v>
      </c>
    </row>
    <row r="5076" spans="1:15" x14ac:dyDescent="0.3">
      <c r="A5076" s="73">
        <v>46311</v>
      </c>
      <c r="B5076" s="67" t="s">
        <v>2090</v>
      </c>
      <c r="C5076" s="68" t="s">
        <v>8258</v>
      </c>
      <c r="D5076" s="68" t="s">
        <v>10465</v>
      </c>
      <c r="E5076" s="67" t="s">
        <v>10466</v>
      </c>
      <c r="F5076" s="69">
        <v>4.4020000000000001</v>
      </c>
      <c r="G5076" s="70">
        <v>8.1155000000000008</v>
      </c>
      <c r="H5076" s="70">
        <v>73.506100000000004</v>
      </c>
      <c r="I5076" s="73">
        <v>42397</v>
      </c>
      <c r="J5076" s="73">
        <v>49702</v>
      </c>
      <c r="K5076" s="69">
        <v>2.35</v>
      </c>
      <c r="L5076" s="68" t="s">
        <v>2609</v>
      </c>
      <c r="M5076" s="71">
        <v>2.8E-3</v>
      </c>
      <c r="N5076" t="str">
        <f>_xll.IMDP("BND",D5076,$N$1,A5076)</f>
        <v>회사채(일반)</v>
      </c>
      <c r="O5076">
        <f t="shared" si="79"/>
        <v>2.2723400000000001E-2</v>
      </c>
    </row>
    <row r="5077" spans="1:15" x14ac:dyDescent="0.3">
      <c r="A5077" s="73">
        <v>46311</v>
      </c>
      <c r="B5077" s="67" t="s">
        <v>2090</v>
      </c>
      <c r="C5077" s="68" t="s">
        <v>8258</v>
      </c>
      <c r="D5077" s="68" t="s">
        <v>10467</v>
      </c>
      <c r="E5077" s="67" t="s">
        <v>10468</v>
      </c>
      <c r="F5077" s="69">
        <v>4.49</v>
      </c>
      <c r="G5077" s="70">
        <v>9.3126999999999995</v>
      </c>
      <c r="H5077" s="70">
        <v>100.0121</v>
      </c>
      <c r="I5077" s="73">
        <v>43130</v>
      </c>
      <c r="J5077" s="73">
        <v>50435</v>
      </c>
      <c r="K5077" s="69">
        <v>2.93</v>
      </c>
      <c r="L5077" s="68" t="s">
        <v>2609</v>
      </c>
      <c r="M5077" s="71">
        <v>2.8E-3</v>
      </c>
      <c r="N5077" t="str">
        <f>_xll.IMDP("BND",D5077,$N$1,A5077)</f>
        <v>회사채(일반)</v>
      </c>
      <c r="O5077">
        <f t="shared" si="79"/>
        <v>2.6075559999999998E-2</v>
      </c>
    </row>
    <row r="5078" spans="1:15" x14ac:dyDescent="0.3">
      <c r="A5078" s="73">
        <v>46311</v>
      </c>
      <c r="B5078" s="67" t="s">
        <v>2090</v>
      </c>
      <c r="C5078" s="68" t="s">
        <v>8258</v>
      </c>
      <c r="D5078" s="68" t="s">
        <v>10469</v>
      </c>
      <c r="E5078" s="67" t="s">
        <v>10470</v>
      </c>
      <c r="F5078" s="69">
        <v>4.5250000000000004</v>
      </c>
      <c r="G5078" s="70">
        <v>10.386100000000001</v>
      </c>
      <c r="H5078" s="70">
        <v>121.80589999999999</v>
      </c>
      <c r="I5078" s="73">
        <v>43480</v>
      </c>
      <c r="J5078" s="73">
        <v>50784</v>
      </c>
      <c r="K5078" s="69">
        <v>2.21</v>
      </c>
      <c r="L5078" s="68" t="s">
        <v>2609</v>
      </c>
      <c r="M5078" s="71">
        <v>3.3E-3</v>
      </c>
      <c r="N5078" t="str">
        <f>_xll.IMDP("BND",D5078,$N$1,A5078)</f>
        <v>회사채(일반)</v>
      </c>
      <c r="O5078">
        <f t="shared" si="79"/>
        <v>3.427413E-2</v>
      </c>
    </row>
    <row r="5079" spans="1:15" x14ac:dyDescent="0.3">
      <c r="A5079" s="73">
        <v>46311</v>
      </c>
      <c r="B5079" s="67" t="s">
        <v>2090</v>
      </c>
      <c r="C5079" s="68" t="s">
        <v>8258</v>
      </c>
      <c r="D5079" s="68" t="s">
        <v>10471</v>
      </c>
      <c r="E5079" s="67" t="s">
        <v>10472</v>
      </c>
      <c r="F5079" s="69">
        <v>4.5519999999999996</v>
      </c>
      <c r="G5079" s="70">
        <v>11.2552</v>
      </c>
      <c r="H5079" s="70">
        <v>140.9821</v>
      </c>
      <c r="I5079" s="73">
        <v>43749</v>
      </c>
      <c r="J5079" s="73">
        <v>51054</v>
      </c>
      <c r="K5079" s="69">
        <v>1.67</v>
      </c>
      <c r="L5079" s="68" t="s">
        <v>2609</v>
      </c>
      <c r="M5079" s="71">
        <v>3.7000000000000002E-3</v>
      </c>
      <c r="N5079" t="str">
        <f>_xll.IMDP("BND",D5079,$N$1,A5079)</f>
        <v>회사채(일반)</v>
      </c>
      <c r="O5079">
        <f t="shared" si="79"/>
        <v>4.1644240000000006E-2</v>
      </c>
    </row>
    <row r="5080" spans="1:15" x14ac:dyDescent="0.3">
      <c r="A5080" s="73">
        <v>46311</v>
      </c>
      <c r="B5080" s="67" t="s">
        <v>2090</v>
      </c>
      <c r="C5080" s="68" t="s">
        <v>8258</v>
      </c>
      <c r="D5080" s="68" t="s">
        <v>10473</v>
      </c>
      <c r="E5080" s="67" t="s">
        <v>10474</v>
      </c>
      <c r="F5080" s="69">
        <v>4.5789999999999997</v>
      </c>
      <c r="G5080" s="70">
        <v>11.693099999999999</v>
      </c>
      <c r="H5080" s="70">
        <v>153.40170000000001</v>
      </c>
      <c r="I5080" s="73">
        <v>43999</v>
      </c>
      <c r="J5080" s="73">
        <v>51302</v>
      </c>
      <c r="K5080" s="69">
        <v>1.71</v>
      </c>
      <c r="L5080" s="68" t="s">
        <v>2609</v>
      </c>
      <c r="M5080" s="71">
        <v>2E-3</v>
      </c>
      <c r="N5080" t="str">
        <f>_xll.IMDP("BND",D5080,$N$1,A5080)</f>
        <v>회사채(일반)</v>
      </c>
      <c r="O5080">
        <f t="shared" si="79"/>
        <v>2.3386199999999999E-2</v>
      </c>
    </row>
    <row r="5081" spans="1:15" x14ac:dyDescent="0.3">
      <c r="A5081" s="73">
        <v>46311</v>
      </c>
      <c r="B5081" s="67" t="s">
        <v>2090</v>
      </c>
      <c r="C5081" s="68" t="s">
        <v>8258</v>
      </c>
      <c r="D5081" s="68" t="s">
        <v>10475</v>
      </c>
      <c r="E5081" s="67" t="s">
        <v>10476</v>
      </c>
      <c r="F5081" s="69">
        <v>4.6120000000000001</v>
      </c>
      <c r="G5081" s="70">
        <v>11.8508</v>
      </c>
      <c r="H5081" s="70">
        <v>160.76130000000001</v>
      </c>
      <c r="I5081" s="73">
        <v>44223</v>
      </c>
      <c r="J5081" s="73">
        <v>51526</v>
      </c>
      <c r="K5081" s="69">
        <v>1.98</v>
      </c>
      <c r="L5081" s="68" t="s">
        <v>2609</v>
      </c>
      <c r="M5081" s="71">
        <v>2.7000000000000001E-3</v>
      </c>
      <c r="N5081" t="str">
        <f>_xll.IMDP("BND",D5081,$N$1,A5081)</f>
        <v>회사채(일반)</v>
      </c>
      <c r="O5081">
        <f t="shared" si="79"/>
        <v>3.1997160000000004E-2</v>
      </c>
    </row>
    <row r="5082" spans="1:15" x14ac:dyDescent="0.3">
      <c r="A5082" s="73">
        <v>46311</v>
      </c>
      <c r="B5082" s="67" t="s">
        <v>2090</v>
      </c>
      <c r="C5082" s="68" t="s">
        <v>8258</v>
      </c>
      <c r="D5082" s="68" t="s">
        <v>10477</v>
      </c>
      <c r="E5082" s="67" t="s">
        <v>10478</v>
      </c>
      <c r="F5082" s="69">
        <v>3.7879999999999998</v>
      </c>
      <c r="G5082" s="70">
        <v>0.31240000000000001</v>
      </c>
      <c r="H5082" s="70">
        <v>0.1754</v>
      </c>
      <c r="I5082" s="73">
        <v>45702</v>
      </c>
      <c r="J5082" s="73">
        <v>46430</v>
      </c>
      <c r="K5082" s="69">
        <v>3.05</v>
      </c>
      <c r="L5082" s="68" t="s">
        <v>5494</v>
      </c>
      <c r="M5082" s="71">
        <v>2.8E-3</v>
      </c>
      <c r="N5082" t="str">
        <f>_xll.IMDP("BND",D5082,$N$1,A5082)</f>
        <v>회사채(일반)</v>
      </c>
      <c r="O5082">
        <f t="shared" si="79"/>
        <v>8.7472000000000005E-4</v>
      </c>
    </row>
    <row r="5083" spans="1:15" x14ac:dyDescent="0.3">
      <c r="A5083" s="73">
        <v>46311</v>
      </c>
      <c r="B5083" s="67" t="s">
        <v>2090</v>
      </c>
      <c r="C5083" s="68" t="s">
        <v>8258</v>
      </c>
      <c r="D5083" s="68" t="s">
        <v>10479</v>
      </c>
      <c r="E5083" s="67" t="s">
        <v>10480</v>
      </c>
      <c r="F5083" s="69">
        <v>4.2590000000000003</v>
      </c>
      <c r="G5083" s="70">
        <v>1.0141</v>
      </c>
      <c r="H5083" s="70">
        <v>1.2926</v>
      </c>
      <c r="I5083" s="73">
        <v>45965</v>
      </c>
      <c r="J5083" s="73">
        <v>46695</v>
      </c>
      <c r="K5083" s="69">
        <v>2.99</v>
      </c>
      <c r="L5083" s="68" t="s">
        <v>5494</v>
      </c>
      <c r="M5083" s="71">
        <v>3.7000000000000002E-3</v>
      </c>
      <c r="N5083" t="str">
        <f>_xll.IMDP("BND",D5083,$N$1,A5083)</f>
        <v>회사채(일반)</v>
      </c>
      <c r="O5083">
        <f t="shared" si="79"/>
        <v>3.75217E-3</v>
      </c>
    </row>
    <row r="5084" spans="1:15" x14ac:dyDescent="0.3">
      <c r="A5084" s="73">
        <v>46311</v>
      </c>
      <c r="B5084" s="67" t="s">
        <v>2090</v>
      </c>
      <c r="C5084" s="68" t="s">
        <v>8258</v>
      </c>
      <c r="D5084" s="68" t="s">
        <v>10481</v>
      </c>
      <c r="E5084" s="67" t="s">
        <v>10482</v>
      </c>
      <c r="F5084" s="69">
        <v>4.2649999999999997</v>
      </c>
      <c r="G5084" s="70">
        <v>1.2492000000000001</v>
      </c>
      <c r="H5084" s="70">
        <v>1.8982000000000001</v>
      </c>
      <c r="I5084" s="73">
        <v>46058</v>
      </c>
      <c r="J5084" s="73">
        <v>46787</v>
      </c>
      <c r="K5084" s="69">
        <v>3.57</v>
      </c>
      <c r="L5084" s="68" t="s">
        <v>5494</v>
      </c>
      <c r="M5084" s="71">
        <v>4.5999999999999999E-3</v>
      </c>
      <c r="N5084" t="str">
        <f>_xll.IMDP("BND",D5084,$N$1,A5084)</f>
        <v>회사채(일반)</v>
      </c>
      <c r="O5084">
        <f t="shared" si="79"/>
        <v>5.7463200000000001E-3</v>
      </c>
    </row>
    <row r="5085" spans="1:15" x14ac:dyDescent="0.3">
      <c r="A5085" s="73">
        <v>46311</v>
      </c>
      <c r="B5085" s="67" t="s">
        <v>2090</v>
      </c>
      <c r="C5085" s="68" t="s">
        <v>8258</v>
      </c>
      <c r="D5085" s="68" t="s">
        <v>10483</v>
      </c>
      <c r="E5085" s="67" t="s">
        <v>10484</v>
      </c>
      <c r="F5085" s="69">
        <v>4.3140000000000001</v>
      </c>
      <c r="G5085" s="70">
        <v>1.5481</v>
      </c>
      <c r="H5085" s="70">
        <v>2.8336000000000001</v>
      </c>
      <c r="I5085" s="73">
        <v>46174</v>
      </c>
      <c r="J5085" s="73">
        <v>46905</v>
      </c>
      <c r="K5085" s="69">
        <v>4.17</v>
      </c>
      <c r="L5085" s="68" t="s">
        <v>5494</v>
      </c>
      <c r="M5085" s="71">
        <v>1.0699999999999999E-2</v>
      </c>
      <c r="N5085" t="str">
        <f>_xll.IMDP("BND",D5085,$N$1,A5085)</f>
        <v>회사채(일반)</v>
      </c>
      <c r="O5085">
        <f t="shared" si="79"/>
        <v>1.656467E-2</v>
      </c>
    </row>
    <row r="5086" spans="1:15" x14ac:dyDescent="0.3">
      <c r="A5086" s="73">
        <v>46311</v>
      </c>
      <c r="B5086" s="67" t="s">
        <v>2090</v>
      </c>
      <c r="C5086" s="68" t="s">
        <v>8258</v>
      </c>
      <c r="D5086" s="68" t="s">
        <v>14599</v>
      </c>
      <c r="E5086" s="67" t="s">
        <v>14600</v>
      </c>
      <c r="F5086" s="69">
        <v>4.468</v>
      </c>
      <c r="G5086" s="70">
        <v>2.5629</v>
      </c>
      <c r="H5086" s="70">
        <v>7.5052000000000003</v>
      </c>
      <c r="I5086" s="73">
        <v>46232</v>
      </c>
      <c r="J5086" s="73">
        <v>47325</v>
      </c>
      <c r="K5086" s="69">
        <v>4.53</v>
      </c>
      <c r="L5086" s="68" t="s">
        <v>5494</v>
      </c>
      <c r="M5086" s="71">
        <v>7.0000000000000001E-3</v>
      </c>
      <c r="N5086" t="str">
        <f>_xll.IMDP("BND",D5086,$N$1,A5086)</f>
        <v>회사채(일반)</v>
      </c>
      <c r="O5086">
        <f t="shared" si="79"/>
        <v>1.7940299999999999E-2</v>
      </c>
    </row>
    <row r="5087" spans="1:15" x14ac:dyDescent="0.3">
      <c r="A5087" s="73">
        <v>46311</v>
      </c>
      <c r="B5087" s="67" t="s">
        <v>2090</v>
      </c>
      <c r="C5087" s="68" t="s">
        <v>8258</v>
      </c>
      <c r="D5087" s="68" t="s">
        <v>14804</v>
      </c>
      <c r="E5087" s="67" t="s">
        <v>14805</v>
      </c>
      <c r="F5087" s="69">
        <v>4.37</v>
      </c>
      <c r="G5087" s="70">
        <v>1.7184999999999999</v>
      </c>
      <c r="H5087" s="70">
        <v>3.4622999999999999</v>
      </c>
      <c r="I5087" s="73">
        <v>46244</v>
      </c>
      <c r="J5087" s="73">
        <v>46975</v>
      </c>
      <c r="K5087" s="69">
        <v>4.2699999999999996</v>
      </c>
      <c r="L5087" s="68" t="s">
        <v>5494</v>
      </c>
      <c r="M5087" s="71">
        <v>9.2999999999999992E-3</v>
      </c>
      <c r="N5087" t="str">
        <f>_xll.IMDP("BND",D5087,$N$1,A5087)</f>
        <v>회사채(일반)</v>
      </c>
      <c r="O5087">
        <f t="shared" si="79"/>
        <v>1.5982049999999998E-2</v>
      </c>
    </row>
    <row r="5088" spans="1:15" x14ac:dyDescent="0.3">
      <c r="A5088" s="73">
        <v>46311</v>
      </c>
      <c r="B5088" s="67" t="s">
        <v>2090</v>
      </c>
      <c r="C5088" s="68" t="s">
        <v>8258</v>
      </c>
      <c r="D5088" s="68" t="s">
        <v>10485</v>
      </c>
      <c r="E5088" s="67" t="s">
        <v>10486</v>
      </c>
      <c r="F5088" s="69">
        <v>3.8639999999999999</v>
      </c>
      <c r="G5088" s="70">
        <v>0.34939999999999999</v>
      </c>
      <c r="H5088" s="70">
        <v>0.2092</v>
      </c>
      <c r="I5088" s="73">
        <v>45349</v>
      </c>
      <c r="J5088" s="73">
        <v>46444</v>
      </c>
      <c r="K5088" s="69">
        <v>4.0999999999999996</v>
      </c>
      <c r="L5088" s="68" t="s">
        <v>5494</v>
      </c>
      <c r="M5088" s="71">
        <v>7.4999999999999997E-3</v>
      </c>
      <c r="N5088" t="str">
        <f>_xll.IMDP("BND",D5088,$N$1,A5088)</f>
        <v>회사채(일반)</v>
      </c>
      <c r="O5088">
        <f t="shared" si="79"/>
        <v>2.6205E-3</v>
      </c>
    </row>
    <row r="5089" spans="1:15" x14ac:dyDescent="0.3">
      <c r="A5089" s="73">
        <v>46311</v>
      </c>
      <c r="B5089" s="67" t="s">
        <v>2090</v>
      </c>
      <c r="C5089" s="68" t="s">
        <v>8258</v>
      </c>
      <c r="D5089" s="68" t="s">
        <v>1342</v>
      </c>
      <c r="E5089" s="67" t="s">
        <v>1344</v>
      </c>
      <c r="F5089" s="69">
        <v>4.2590000000000003</v>
      </c>
      <c r="G5089" s="70">
        <v>0.98440000000000005</v>
      </c>
      <c r="H5089" s="70">
        <v>1.2279</v>
      </c>
      <c r="I5089" s="73">
        <v>45590</v>
      </c>
      <c r="J5089" s="73">
        <v>46685</v>
      </c>
      <c r="K5089" s="69">
        <v>3.46</v>
      </c>
      <c r="L5089" s="68" t="s">
        <v>5494</v>
      </c>
      <c r="M5089" s="71">
        <v>1.21E-2</v>
      </c>
      <c r="N5089" t="str">
        <f>_xll.IMDP("BND",D5089,$N$1,A5089)</f>
        <v>회사채(일반)</v>
      </c>
      <c r="O5089">
        <f t="shared" si="79"/>
        <v>1.191124E-2</v>
      </c>
    </row>
    <row r="5090" spans="1:15" x14ac:dyDescent="0.3">
      <c r="A5090" s="73">
        <v>46311</v>
      </c>
      <c r="B5090" s="67" t="s">
        <v>2090</v>
      </c>
      <c r="C5090" s="68" t="s">
        <v>8258</v>
      </c>
      <c r="D5090" s="68" t="s">
        <v>1716</v>
      </c>
      <c r="E5090" s="67" t="s">
        <v>1717</v>
      </c>
      <c r="F5090" s="69">
        <v>4.2649999999999997</v>
      </c>
      <c r="G5090" s="70">
        <v>1.2779</v>
      </c>
      <c r="H5090" s="70">
        <v>1.9744999999999999</v>
      </c>
      <c r="I5090" s="73">
        <v>45702</v>
      </c>
      <c r="J5090" s="73">
        <v>46797</v>
      </c>
      <c r="K5090" s="69">
        <v>3.13</v>
      </c>
      <c r="L5090" s="68" t="s">
        <v>5494</v>
      </c>
      <c r="M5090" s="71">
        <v>1.5599999999999999E-2</v>
      </c>
      <c r="N5090" t="str">
        <f>_xll.IMDP("BND",D5090,$N$1,A5090)</f>
        <v>회사채(일반)</v>
      </c>
      <c r="O5090">
        <f t="shared" si="79"/>
        <v>1.993524E-2</v>
      </c>
    </row>
    <row r="5091" spans="1:15" x14ac:dyDescent="0.3">
      <c r="A5091" s="73">
        <v>46311</v>
      </c>
      <c r="B5091" s="67" t="s">
        <v>2090</v>
      </c>
      <c r="C5091" s="68" t="s">
        <v>8258</v>
      </c>
      <c r="D5091" s="68" t="s">
        <v>10487</v>
      </c>
      <c r="E5091" s="67" t="s">
        <v>10488</v>
      </c>
      <c r="F5091" s="69">
        <v>4.4210000000000003</v>
      </c>
      <c r="G5091" s="70">
        <v>1.9528000000000001</v>
      </c>
      <c r="H5091" s="70">
        <v>4.3872999999999998</v>
      </c>
      <c r="I5091" s="73">
        <v>45965</v>
      </c>
      <c r="J5091" s="73">
        <v>47060</v>
      </c>
      <c r="K5091" s="69">
        <v>3.06</v>
      </c>
      <c r="L5091" s="68" t="s">
        <v>5494</v>
      </c>
      <c r="M5091" s="71">
        <v>1.0699999999999999E-2</v>
      </c>
      <c r="N5091" t="str">
        <f>_xll.IMDP("BND",D5091,$N$1,A5091)</f>
        <v>회사채(일반)</v>
      </c>
      <c r="O5091">
        <f t="shared" si="79"/>
        <v>2.0894960000000001E-2</v>
      </c>
    </row>
    <row r="5092" spans="1:15" x14ac:dyDescent="0.3">
      <c r="A5092" s="73">
        <v>46311</v>
      </c>
      <c r="B5092" s="67" t="s">
        <v>2090</v>
      </c>
      <c r="C5092" s="68" t="s">
        <v>8258</v>
      </c>
      <c r="D5092" s="68" t="s">
        <v>10489</v>
      </c>
      <c r="E5092" s="67" t="s">
        <v>10490</v>
      </c>
      <c r="F5092" s="69">
        <v>4.4390000000000001</v>
      </c>
      <c r="G5092" s="70">
        <v>2.1692999999999998</v>
      </c>
      <c r="H5092" s="70">
        <v>5.3925000000000001</v>
      </c>
      <c r="I5092" s="73">
        <v>46058</v>
      </c>
      <c r="J5092" s="73">
        <v>47154</v>
      </c>
      <c r="K5092" s="69">
        <v>3.74</v>
      </c>
      <c r="L5092" s="68" t="s">
        <v>5494</v>
      </c>
      <c r="M5092" s="71">
        <v>1.52E-2</v>
      </c>
      <c r="N5092" t="str">
        <f>_xll.IMDP("BND",D5092,$N$1,A5092)</f>
        <v>회사채(일반)</v>
      </c>
      <c r="O5092">
        <f t="shared" si="79"/>
        <v>3.2973359999999993E-2</v>
      </c>
    </row>
    <row r="5093" spans="1:15" x14ac:dyDescent="0.3">
      <c r="A5093" s="73">
        <v>46311</v>
      </c>
      <c r="B5093" s="67" t="s">
        <v>2090</v>
      </c>
      <c r="C5093" s="68" t="s">
        <v>8258</v>
      </c>
      <c r="D5093" s="68" t="s">
        <v>10491</v>
      </c>
      <c r="E5093" s="67" t="s">
        <v>10492</v>
      </c>
      <c r="F5093" s="69">
        <v>4.4640000000000004</v>
      </c>
      <c r="G5093" s="70">
        <v>2.4489000000000001</v>
      </c>
      <c r="H5093" s="70">
        <v>6.8281000000000001</v>
      </c>
      <c r="I5093" s="73">
        <v>46174</v>
      </c>
      <c r="J5093" s="73">
        <v>47270</v>
      </c>
      <c r="K5093" s="69">
        <v>4.3</v>
      </c>
      <c r="L5093" s="68" t="s">
        <v>5494</v>
      </c>
      <c r="M5093" s="71">
        <v>1.2500000000000001E-2</v>
      </c>
      <c r="N5093" t="str">
        <f>_xll.IMDP("BND",D5093,$N$1,A5093)</f>
        <v>회사채(일반)</v>
      </c>
      <c r="O5093">
        <f t="shared" si="79"/>
        <v>3.0611250000000003E-2</v>
      </c>
    </row>
    <row r="5094" spans="1:15" x14ac:dyDescent="0.3">
      <c r="A5094" s="73">
        <v>46311</v>
      </c>
      <c r="B5094" s="67" t="s">
        <v>2090</v>
      </c>
      <c r="C5094" s="68" t="s">
        <v>8258</v>
      </c>
      <c r="D5094" s="68" t="s">
        <v>14601</v>
      </c>
      <c r="E5094" s="67" t="s">
        <v>14602</v>
      </c>
      <c r="F5094" s="69">
        <v>4.4720000000000004</v>
      </c>
      <c r="G5094" s="70">
        <v>2.5653000000000001</v>
      </c>
      <c r="H5094" s="70">
        <v>7.5186999999999999</v>
      </c>
      <c r="I5094" s="73">
        <v>46232</v>
      </c>
      <c r="J5094" s="73">
        <v>47326</v>
      </c>
      <c r="K5094" s="69">
        <v>4.53</v>
      </c>
      <c r="L5094" s="68" t="s">
        <v>5494</v>
      </c>
      <c r="M5094" s="71">
        <v>7.0000000000000001E-3</v>
      </c>
      <c r="N5094" t="str">
        <f>_xll.IMDP("BND",D5094,$N$1,A5094)</f>
        <v>회사채(일반)</v>
      </c>
      <c r="O5094">
        <f t="shared" si="79"/>
        <v>1.79571E-2</v>
      </c>
    </row>
    <row r="5095" spans="1:15" x14ac:dyDescent="0.3">
      <c r="A5095" s="73">
        <v>46311</v>
      </c>
      <c r="B5095" s="67" t="s">
        <v>2090</v>
      </c>
      <c r="C5095" s="68" t="s">
        <v>8258</v>
      </c>
      <c r="D5095" s="68" t="s">
        <v>10493</v>
      </c>
      <c r="E5095" s="67" t="s">
        <v>10494</v>
      </c>
      <c r="F5095" s="69">
        <v>4.5439999999999996</v>
      </c>
      <c r="G5095" s="70">
        <v>3.8849</v>
      </c>
      <c r="H5095" s="70">
        <v>16.9849</v>
      </c>
      <c r="I5095" s="73">
        <v>46058</v>
      </c>
      <c r="J5095" s="73">
        <v>47884</v>
      </c>
      <c r="K5095" s="69">
        <v>4.04</v>
      </c>
      <c r="L5095" s="68" t="s">
        <v>5494</v>
      </c>
      <c r="M5095" s="71">
        <v>3.2000000000000002E-3</v>
      </c>
      <c r="N5095" t="str">
        <f>_xll.IMDP("BND",D5095,$N$1,A5095)</f>
        <v>회사채(일반)</v>
      </c>
      <c r="O5095">
        <f t="shared" si="79"/>
        <v>1.2431680000000001E-2</v>
      </c>
    </row>
    <row r="5096" spans="1:15" x14ac:dyDescent="0.3">
      <c r="A5096" s="73">
        <v>46311</v>
      </c>
      <c r="B5096" s="67" t="s">
        <v>2090</v>
      </c>
      <c r="C5096" s="68" t="s">
        <v>8258</v>
      </c>
      <c r="D5096" s="68" t="s">
        <v>10495</v>
      </c>
      <c r="E5096" s="67" t="s">
        <v>10496</v>
      </c>
      <c r="F5096" s="69">
        <v>4.4610000000000003</v>
      </c>
      <c r="G5096" s="70">
        <v>1.3865000000000001</v>
      </c>
      <c r="H5096" s="70">
        <v>2.2976999999999999</v>
      </c>
      <c r="I5096" s="73">
        <v>46108</v>
      </c>
      <c r="J5096" s="73">
        <v>46839</v>
      </c>
      <c r="K5096" s="69">
        <v>4.09</v>
      </c>
      <c r="L5096" s="68" t="s">
        <v>5494</v>
      </c>
      <c r="M5096" s="71">
        <v>1.0200000000000001E-2</v>
      </c>
      <c r="N5096" t="str">
        <f>_xll.IMDP("BND",D5096,$N$1,A5096)</f>
        <v>회사채(일반)</v>
      </c>
      <c r="O5096">
        <f t="shared" si="79"/>
        <v>1.4142300000000002E-2</v>
      </c>
    </row>
    <row r="5097" spans="1:15" x14ac:dyDescent="0.3">
      <c r="A5097" s="73">
        <v>46311</v>
      </c>
      <c r="B5097" s="67" t="s">
        <v>2090</v>
      </c>
      <c r="C5097" s="68" t="s">
        <v>8258</v>
      </c>
      <c r="D5097" s="68" t="s">
        <v>10497</v>
      </c>
      <c r="E5097" s="67" t="s">
        <v>10498</v>
      </c>
      <c r="F5097" s="69">
        <v>4.21</v>
      </c>
      <c r="G5097" s="70">
        <v>0.46279999999999999</v>
      </c>
      <c r="H5097" s="70">
        <v>0.32929999999999998</v>
      </c>
      <c r="I5097" s="73">
        <v>45390</v>
      </c>
      <c r="J5097" s="73">
        <v>46485</v>
      </c>
      <c r="K5097" s="69">
        <v>3.95</v>
      </c>
      <c r="L5097" s="68" t="s">
        <v>5494</v>
      </c>
      <c r="M5097" s="71">
        <v>4.5999999999999999E-3</v>
      </c>
      <c r="N5097" t="str">
        <f>_xll.IMDP("BND",D5097,$N$1,A5097)</f>
        <v>회사채(일반)</v>
      </c>
      <c r="O5097">
        <f t="shared" si="79"/>
        <v>2.1288800000000001E-3</v>
      </c>
    </row>
    <row r="5098" spans="1:15" x14ac:dyDescent="0.3">
      <c r="A5098" s="73">
        <v>46311</v>
      </c>
      <c r="B5098" s="67" t="s">
        <v>2090</v>
      </c>
      <c r="C5098" s="68" t="s">
        <v>8258</v>
      </c>
      <c r="D5098" s="68" t="s">
        <v>1304</v>
      </c>
      <c r="E5098" s="67" t="s">
        <v>1306</v>
      </c>
      <c r="F5098" s="69">
        <v>4.649</v>
      </c>
      <c r="G5098" s="70">
        <v>2.2972999999999999</v>
      </c>
      <c r="H5098" s="70">
        <v>6.0125999999999999</v>
      </c>
      <c r="I5098" s="73">
        <v>46108</v>
      </c>
      <c r="J5098" s="73">
        <v>47204</v>
      </c>
      <c r="K5098" s="69">
        <v>4.25</v>
      </c>
      <c r="L5098" s="68" t="s">
        <v>5494</v>
      </c>
      <c r="M5098" s="71">
        <v>1.15E-2</v>
      </c>
      <c r="N5098" t="str">
        <f>_xll.IMDP("BND",D5098,$N$1,A5098)</f>
        <v>회사채(일반)</v>
      </c>
      <c r="O5098">
        <f t="shared" si="79"/>
        <v>2.641895E-2</v>
      </c>
    </row>
    <row r="5099" spans="1:15" x14ac:dyDescent="0.3">
      <c r="A5099" s="73">
        <v>46311</v>
      </c>
      <c r="B5099" s="67" t="s">
        <v>2090</v>
      </c>
      <c r="C5099" s="68" t="s">
        <v>2608</v>
      </c>
      <c r="D5099" s="68" t="s">
        <v>10499</v>
      </c>
      <c r="E5099" s="67" t="s">
        <v>10500</v>
      </c>
      <c r="F5099" s="69">
        <v>4.2690000000000001</v>
      </c>
      <c r="G5099" s="70">
        <v>0.46300000000000002</v>
      </c>
      <c r="H5099" s="70">
        <v>0.32940000000000003</v>
      </c>
      <c r="I5099" s="73">
        <v>45573</v>
      </c>
      <c r="J5099" s="73">
        <v>46485</v>
      </c>
      <c r="K5099" s="69">
        <v>3.49</v>
      </c>
      <c r="L5099" s="68" t="s">
        <v>5494</v>
      </c>
      <c r="M5099" s="71">
        <v>5.5999999999999999E-3</v>
      </c>
      <c r="N5099" t="str">
        <f>_xll.IMDP("BND",D5099,$N$1,A5099)</f>
        <v>카드</v>
      </c>
      <c r="O5099">
        <f t="shared" si="79"/>
        <v>2.5928000000000001E-3</v>
      </c>
    </row>
    <row r="5100" spans="1:15" x14ac:dyDescent="0.3">
      <c r="A5100" s="73">
        <v>46311</v>
      </c>
      <c r="B5100" s="67" t="s">
        <v>2090</v>
      </c>
      <c r="C5100" s="68" t="s">
        <v>2608</v>
      </c>
      <c r="D5100" s="68" t="s">
        <v>1130</v>
      </c>
      <c r="E5100" s="67" t="s">
        <v>1132</v>
      </c>
      <c r="F5100" s="69">
        <v>4.05</v>
      </c>
      <c r="G5100" s="70">
        <v>0.30990000000000001</v>
      </c>
      <c r="H5100" s="70">
        <v>0.17330000000000001</v>
      </c>
      <c r="I5100" s="73">
        <v>45608</v>
      </c>
      <c r="J5100" s="73">
        <v>46430</v>
      </c>
      <c r="K5100" s="69">
        <v>3.54</v>
      </c>
      <c r="L5100" s="68" t="s">
        <v>5494</v>
      </c>
      <c r="M5100" s="71">
        <v>4.7000000000000002E-3</v>
      </c>
      <c r="N5100" t="str">
        <f>_xll.IMDP("BND",D5100,$N$1,A5100)</f>
        <v>카드</v>
      </c>
      <c r="O5100">
        <f t="shared" si="79"/>
        <v>1.4565300000000002E-3</v>
      </c>
    </row>
    <row r="5101" spans="1:15" x14ac:dyDescent="0.3">
      <c r="A5101" s="73">
        <v>46311</v>
      </c>
      <c r="B5101" s="67" t="s">
        <v>2090</v>
      </c>
      <c r="C5101" s="68" t="s">
        <v>2608</v>
      </c>
      <c r="D5101" s="68" t="s">
        <v>10501</v>
      </c>
      <c r="E5101" s="67" t="s">
        <v>10502</v>
      </c>
      <c r="F5101" s="69">
        <v>4.6150000000000002</v>
      </c>
      <c r="G5101" s="70">
        <v>1.0168999999999999</v>
      </c>
      <c r="H5101" s="70">
        <v>1.2995000000000001</v>
      </c>
      <c r="I5101" s="73">
        <v>45695</v>
      </c>
      <c r="J5101" s="73">
        <v>46696</v>
      </c>
      <c r="K5101" s="69">
        <v>3.16</v>
      </c>
      <c r="L5101" s="68" t="s">
        <v>5494</v>
      </c>
      <c r="M5101" s="71">
        <v>5.4999999999999997E-3</v>
      </c>
      <c r="N5101" t="str">
        <f>_xll.IMDP("BND",D5101,$N$1,A5101)</f>
        <v>카드</v>
      </c>
      <c r="O5101">
        <f t="shared" si="79"/>
        <v>5.5929499999999993E-3</v>
      </c>
    </row>
    <row r="5102" spans="1:15" x14ac:dyDescent="0.3">
      <c r="A5102" s="73">
        <v>46311</v>
      </c>
      <c r="B5102" s="67" t="s">
        <v>2090</v>
      </c>
      <c r="C5102" s="68" t="s">
        <v>2608</v>
      </c>
      <c r="D5102" s="68" t="s">
        <v>10503</v>
      </c>
      <c r="E5102" s="67" t="s">
        <v>10504</v>
      </c>
      <c r="F5102" s="69">
        <v>4.47</v>
      </c>
      <c r="G5102" s="70">
        <v>0.64739999999999998</v>
      </c>
      <c r="H5102" s="70">
        <v>0.5806</v>
      </c>
      <c r="I5102" s="73">
        <v>45763</v>
      </c>
      <c r="J5102" s="73">
        <v>46554</v>
      </c>
      <c r="K5102" s="69">
        <v>2.98</v>
      </c>
      <c r="L5102" s="68" t="s">
        <v>5494</v>
      </c>
      <c r="M5102" s="71">
        <v>4.1999999999999997E-3</v>
      </c>
      <c r="N5102" t="str">
        <f>_xll.IMDP("BND",D5102,$N$1,A5102)</f>
        <v>카드</v>
      </c>
      <c r="O5102">
        <f t="shared" si="79"/>
        <v>2.7190799999999996E-3</v>
      </c>
    </row>
    <row r="5103" spans="1:15" x14ac:dyDescent="0.3">
      <c r="A5103" s="73">
        <v>46311</v>
      </c>
      <c r="B5103" s="67" t="s">
        <v>2090</v>
      </c>
      <c r="C5103" s="68" t="s">
        <v>2608</v>
      </c>
      <c r="D5103" s="68" t="s">
        <v>10505</v>
      </c>
      <c r="E5103" s="67" t="s">
        <v>10506</v>
      </c>
      <c r="F5103" s="69">
        <v>4.1760000000000002</v>
      </c>
      <c r="G5103" s="70">
        <v>0.38729999999999998</v>
      </c>
      <c r="H5103" s="70">
        <v>0.246</v>
      </c>
      <c r="I5103" s="73">
        <v>46035</v>
      </c>
      <c r="J5103" s="73">
        <v>46458</v>
      </c>
      <c r="K5103" s="69">
        <v>3.3</v>
      </c>
      <c r="L5103" s="68" t="s">
        <v>5494</v>
      </c>
      <c r="M5103" s="71">
        <v>3.7000000000000002E-3</v>
      </c>
      <c r="N5103" t="str">
        <f>_xll.IMDP("BND",D5103,$N$1,A5103)</f>
        <v>카드</v>
      </c>
      <c r="O5103">
        <f t="shared" si="79"/>
        <v>1.43301E-3</v>
      </c>
    </row>
    <row r="5104" spans="1:15" x14ac:dyDescent="0.3">
      <c r="A5104" s="73">
        <v>46311</v>
      </c>
      <c r="B5104" s="67" t="s">
        <v>2090</v>
      </c>
      <c r="C5104" s="68" t="s">
        <v>2608</v>
      </c>
      <c r="D5104" s="68" t="s">
        <v>10507</v>
      </c>
      <c r="E5104" s="67" t="s">
        <v>10508</v>
      </c>
      <c r="F5104" s="69">
        <v>4.0979999999999999</v>
      </c>
      <c r="G5104" s="70">
        <v>0.34960000000000002</v>
      </c>
      <c r="H5104" s="70">
        <v>0.2092</v>
      </c>
      <c r="I5104" s="73">
        <v>46080</v>
      </c>
      <c r="J5104" s="73">
        <v>46444</v>
      </c>
      <c r="K5104" s="69">
        <v>3.42</v>
      </c>
      <c r="L5104" s="68" t="s">
        <v>5494</v>
      </c>
      <c r="M5104" s="71">
        <v>5.5999999999999999E-3</v>
      </c>
      <c r="N5104" t="str">
        <f>_xll.IMDP("BND",D5104,$N$1,A5104)</f>
        <v>카드</v>
      </c>
      <c r="O5104">
        <f t="shared" si="79"/>
        <v>1.9577600000000002E-3</v>
      </c>
    </row>
    <row r="5105" spans="1:15" x14ac:dyDescent="0.3">
      <c r="A5105" s="73">
        <v>46311</v>
      </c>
      <c r="B5105" s="67" t="s">
        <v>2090</v>
      </c>
      <c r="C5105" s="68" t="s">
        <v>2608</v>
      </c>
      <c r="D5105" s="68" t="s">
        <v>10509</v>
      </c>
      <c r="E5105" s="67" t="s">
        <v>10510</v>
      </c>
      <c r="F5105" s="69">
        <v>4.7450000000000001</v>
      </c>
      <c r="G5105" s="70">
        <v>1.5432999999999999</v>
      </c>
      <c r="H5105" s="70">
        <v>2.8228</v>
      </c>
      <c r="I5105" s="73">
        <v>46175</v>
      </c>
      <c r="J5105" s="73">
        <v>46906</v>
      </c>
      <c r="K5105" s="69">
        <v>4.6500000000000004</v>
      </c>
      <c r="L5105" s="68" t="s">
        <v>5494</v>
      </c>
      <c r="M5105" s="71">
        <v>2.3E-3</v>
      </c>
      <c r="N5105" t="str">
        <f>_xll.IMDP("BND",D5105,$N$1,A5105)</f>
        <v>카드</v>
      </c>
      <c r="O5105">
        <f t="shared" si="79"/>
        <v>3.5495899999999996E-3</v>
      </c>
    </row>
    <row r="5106" spans="1:15" x14ac:dyDescent="0.3">
      <c r="A5106" s="73">
        <v>46311</v>
      </c>
      <c r="B5106" s="67" t="s">
        <v>2090</v>
      </c>
      <c r="C5106" s="68" t="s">
        <v>2608</v>
      </c>
      <c r="D5106" s="68" t="s">
        <v>15965</v>
      </c>
      <c r="E5106" s="67" t="s">
        <v>15966</v>
      </c>
      <c r="F5106" s="69">
        <v>4.5940000000000003</v>
      </c>
      <c r="G5106" s="70">
        <v>0.94159999999999999</v>
      </c>
      <c r="H5106" s="70">
        <v>1.1288</v>
      </c>
      <c r="I5106" s="73">
        <v>46303</v>
      </c>
      <c r="J5106" s="73">
        <v>46667</v>
      </c>
      <c r="K5106" s="69">
        <v>4.63</v>
      </c>
      <c r="L5106" s="68" t="s">
        <v>5494</v>
      </c>
      <c r="M5106" s="71">
        <v>3.7000000000000002E-3</v>
      </c>
      <c r="N5106" t="str">
        <f>_xll.IMDP("BND",D5106,$N$1,A5106)</f>
        <v>카드</v>
      </c>
      <c r="O5106">
        <f t="shared" si="79"/>
        <v>3.4839200000000002E-3</v>
      </c>
    </row>
    <row r="5107" spans="1:15" x14ac:dyDescent="0.3">
      <c r="A5107" s="73">
        <v>46311</v>
      </c>
      <c r="B5107" s="67" t="s">
        <v>2090</v>
      </c>
      <c r="C5107" s="68" t="s">
        <v>2608</v>
      </c>
      <c r="D5107" s="68" t="s">
        <v>10511</v>
      </c>
      <c r="E5107" s="67" t="s">
        <v>10512</v>
      </c>
      <c r="F5107" s="69">
        <v>4.6040000000000001</v>
      </c>
      <c r="G5107" s="70">
        <v>0.94620000000000004</v>
      </c>
      <c r="H5107" s="70">
        <v>1.1364000000000001</v>
      </c>
      <c r="I5107" s="73">
        <v>45573</v>
      </c>
      <c r="J5107" s="73">
        <v>46668</v>
      </c>
      <c r="K5107" s="69">
        <v>3.51</v>
      </c>
      <c r="L5107" s="68" t="s">
        <v>5494</v>
      </c>
      <c r="M5107" s="71">
        <v>6.0000000000000001E-3</v>
      </c>
      <c r="N5107" t="str">
        <f>_xll.IMDP("BND",D5107,$N$1,A5107)</f>
        <v>카드</v>
      </c>
      <c r="O5107">
        <f t="shared" si="79"/>
        <v>5.6772000000000003E-3</v>
      </c>
    </row>
    <row r="5108" spans="1:15" x14ac:dyDescent="0.3">
      <c r="A5108" s="73">
        <v>46311</v>
      </c>
      <c r="B5108" s="67" t="s">
        <v>2090</v>
      </c>
      <c r="C5108" s="68" t="s">
        <v>2608</v>
      </c>
      <c r="D5108" s="68" t="s">
        <v>10513</v>
      </c>
      <c r="E5108" s="67" t="s">
        <v>10514</v>
      </c>
      <c r="F5108" s="69">
        <v>4.5170000000000003</v>
      </c>
      <c r="G5108" s="70">
        <v>0.7087</v>
      </c>
      <c r="H5108" s="70">
        <v>0.67989999999999995</v>
      </c>
      <c r="I5108" s="73">
        <v>45666</v>
      </c>
      <c r="J5108" s="73">
        <v>46577</v>
      </c>
      <c r="K5108" s="69">
        <v>3.3</v>
      </c>
      <c r="L5108" s="68" t="s">
        <v>5494</v>
      </c>
      <c r="M5108" s="71">
        <v>3.2000000000000002E-3</v>
      </c>
      <c r="N5108" t="str">
        <f>_xll.IMDP("BND",D5108,$N$1,A5108)</f>
        <v>카드</v>
      </c>
      <c r="O5108">
        <f t="shared" si="79"/>
        <v>2.2678400000000001E-3</v>
      </c>
    </row>
    <row r="5109" spans="1:15" x14ac:dyDescent="0.3">
      <c r="A5109" s="73">
        <v>46311</v>
      </c>
      <c r="B5109" s="67" t="s">
        <v>2090</v>
      </c>
      <c r="C5109" s="68" t="s">
        <v>2608</v>
      </c>
      <c r="D5109" s="68" t="s">
        <v>10515</v>
      </c>
      <c r="E5109" s="67" t="s">
        <v>10516</v>
      </c>
      <c r="F5109" s="69">
        <v>4.8710000000000004</v>
      </c>
      <c r="G5109" s="70">
        <v>3.0737999999999999</v>
      </c>
      <c r="H5109" s="70">
        <v>10.595800000000001</v>
      </c>
      <c r="I5109" s="73">
        <v>45695</v>
      </c>
      <c r="J5109" s="73">
        <v>47521</v>
      </c>
      <c r="K5109" s="69">
        <v>3.39</v>
      </c>
      <c r="L5109" s="68" t="s">
        <v>5494</v>
      </c>
      <c r="M5109" s="71">
        <v>3.5999999999999999E-3</v>
      </c>
      <c r="N5109" t="str">
        <f>_xll.IMDP("BND",D5109,$N$1,A5109)</f>
        <v>카드</v>
      </c>
      <c r="O5109">
        <f t="shared" si="79"/>
        <v>1.106568E-2</v>
      </c>
    </row>
    <row r="5110" spans="1:15" x14ac:dyDescent="0.3">
      <c r="A5110" s="73">
        <v>46311</v>
      </c>
      <c r="B5110" s="67" t="s">
        <v>2090</v>
      </c>
      <c r="C5110" s="68" t="s">
        <v>2608</v>
      </c>
      <c r="D5110" s="68" t="s">
        <v>1066</v>
      </c>
      <c r="E5110" s="67" t="s">
        <v>1068</v>
      </c>
      <c r="F5110" s="69">
        <v>4.8280000000000003</v>
      </c>
      <c r="G5110" s="70">
        <v>1.7968</v>
      </c>
      <c r="H5110" s="70">
        <v>3.7330999999999999</v>
      </c>
      <c r="I5110" s="73">
        <v>45904</v>
      </c>
      <c r="J5110" s="73">
        <v>46997</v>
      </c>
      <c r="K5110" s="69">
        <v>2.97</v>
      </c>
      <c r="L5110" s="68" t="s">
        <v>5494</v>
      </c>
      <c r="M5110" s="71">
        <v>6.7000000000000002E-3</v>
      </c>
      <c r="N5110" t="str">
        <f>_xll.IMDP("BND",D5110,$N$1,A5110)</f>
        <v>카드</v>
      </c>
      <c r="O5110">
        <f t="shared" si="79"/>
        <v>1.203856E-2</v>
      </c>
    </row>
    <row r="5111" spans="1:15" x14ac:dyDescent="0.3">
      <c r="A5111" s="73">
        <v>46311</v>
      </c>
      <c r="B5111" s="67" t="s">
        <v>2090</v>
      </c>
      <c r="C5111" s="68" t="s">
        <v>2608</v>
      </c>
      <c r="D5111" s="68" t="s">
        <v>10517</v>
      </c>
      <c r="E5111" s="67" t="s">
        <v>10518</v>
      </c>
      <c r="F5111" s="69">
        <v>4.1970000000000001</v>
      </c>
      <c r="G5111" s="70">
        <v>0.40610000000000002</v>
      </c>
      <c r="H5111" s="70">
        <v>0.2656</v>
      </c>
      <c r="I5111" s="73">
        <v>46038</v>
      </c>
      <c r="J5111" s="73">
        <v>46465</v>
      </c>
      <c r="K5111" s="69">
        <v>3.27</v>
      </c>
      <c r="L5111" s="68" t="s">
        <v>5494</v>
      </c>
      <c r="M5111" s="71">
        <v>5.5999999999999999E-3</v>
      </c>
      <c r="N5111" t="str">
        <f>_xll.IMDP("BND",D5111,$N$1,A5111)</f>
        <v>카드</v>
      </c>
      <c r="O5111">
        <f t="shared" si="79"/>
        <v>2.2741599999999999E-3</v>
      </c>
    </row>
    <row r="5112" spans="1:15" x14ac:dyDescent="0.3">
      <c r="A5112" s="73">
        <v>46311</v>
      </c>
      <c r="B5112" s="67" t="s">
        <v>2090</v>
      </c>
      <c r="C5112" s="68" t="s">
        <v>2608</v>
      </c>
      <c r="D5112" s="68" t="s">
        <v>10519</v>
      </c>
      <c r="E5112" s="67" t="s">
        <v>10520</v>
      </c>
      <c r="F5112" s="69">
        <v>4.7009999999999996</v>
      </c>
      <c r="G5112" s="70">
        <v>1.4141999999999999</v>
      </c>
      <c r="H5112" s="70">
        <v>2.3984999999999999</v>
      </c>
      <c r="I5112" s="73">
        <v>46155</v>
      </c>
      <c r="J5112" s="73">
        <v>46856</v>
      </c>
      <c r="K5112" s="69">
        <v>4.46</v>
      </c>
      <c r="L5112" s="68" t="s">
        <v>5494</v>
      </c>
      <c r="M5112" s="71">
        <v>2.8E-3</v>
      </c>
      <c r="N5112" t="str">
        <f>_xll.IMDP("BND",D5112,$N$1,A5112)</f>
        <v>카드</v>
      </c>
      <c r="O5112">
        <f t="shared" si="79"/>
        <v>3.9597599999999997E-3</v>
      </c>
    </row>
    <row r="5113" spans="1:15" x14ac:dyDescent="0.3">
      <c r="A5113" s="73">
        <v>46311</v>
      </c>
      <c r="B5113" s="67" t="s">
        <v>2090</v>
      </c>
      <c r="C5113" s="68" t="s">
        <v>2608</v>
      </c>
      <c r="D5113" s="68" t="s">
        <v>10521</v>
      </c>
      <c r="E5113" s="67" t="s">
        <v>10522</v>
      </c>
      <c r="F5113" s="69">
        <v>4.8</v>
      </c>
      <c r="G5113" s="70">
        <v>1.6741999999999999</v>
      </c>
      <c r="H5113" s="70">
        <v>3.2932000000000001</v>
      </c>
      <c r="I5113" s="73">
        <v>46184</v>
      </c>
      <c r="J5113" s="73">
        <v>46959</v>
      </c>
      <c r="K5113" s="69">
        <v>4.8899999999999997</v>
      </c>
      <c r="L5113" s="68" t="s">
        <v>5494</v>
      </c>
      <c r="M5113" s="71">
        <v>4.7000000000000002E-3</v>
      </c>
      <c r="N5113" t="str">
        <f>_xll.IMDP("BND",D5113,$N$1,A5113)</f>
        <v>카드</v>
      </c>
      <c r="O5113">
        <f t="shared" si="79"/>
        <v>7.8687399999999991E-3</v>
      </c>
    </row>
    <row r="5114" spans="1:15" x14ac:dyDescent="0.3">
      <c r="A5114" s="73">
        <v>46311</v>
      </c>
      <c r="B5114" s="67" t="s">
        <v>2090</v>
      </c>
      <c r="C5114" s="68" t="s">
        <v>2608</v>
      </c>
      <c r="D5114" s="68" t="s">
        <v>14195</v>
      </c>
      <c r="E5114" s="67" t="s">
        <v>14196</v>
      </c>
      <c r="F5114" s="69">
        <v>4.8090000000000002</v>
      </c>
      <c r="G5114" s="70">
        <v>1.7176</v>
      </c>
      <c r="H5114" s="70">
        <v>3.4472999999999998</v>
      </c>
      <c r="I5114" s="73">
        <v>46212</v>
      </c>
      <c r="J5114" s="73">
        <v>46974</v>
      </c>
      <c r="K5114" s="69">
        <v>4.93</v>
      </c>
      <c r="L5114" s="68" t="s">
        <v>5494</v>
      </c>
      <c r="M5114" s="71">
        <v>4.1999999999999997E-3</v>
      </c>
      <c r="N5114" t="str">
        <f>_xll.IMDP("BND",D5114,$N$1,A5114)</f>
        <v>카드</v>
      </c>
      <c r="O5114">
        <f t="shared" si="79"/>
        <v>7.2139199999999995E-3</v>
      </c>
    </row>
    <row r="5115" spans="1:15" x14ac:dyDescent="0.3">
      <c r="A5115" s="73">
        <v>46311</v>
      </c>
      <c r="B5115" s="67" t="s">
        <v>2090</v>
      </c>
      <c r="C5115" s="68" t="s">
        <v>2608</v>
      </c>
      <c r="D5115" s="68" t="s">
        <v>10523</v>
      </c>
      <c r="E5115" s="67" t="s">
        <v>10524</v>
      </c>
      <c r="F5115" s="69">
        <v>4.5209999999999999</v>
      </c>
      <c r="G5115" s="70">
        <v>0.71609999999999996</v>
      </c>
      <c r="H5115" s="70">
        <v>0.6925</v>
      </c>
      <c r="I5115" s="73">
        <v>45485</v>
      </c>
      <c r="J5115" s="73">
        <v>46580</v>
      </c>
      <c r="K5115" s="69">
        <v>3.66</v>
      </c>
      <c r="L5115" s="68" t="s">
        <v>5494</v>
      </c>
      <c r="M5115" s="71">
        <v>3.2000000000000002E-3</v>
      </c>
      <c r="N5115" t="str">
        <f>_xll.IMDP("BND",D5115,$N$1,A5115)</f>
        <v>카드</v>
      </c>
      <c r="O5115">
        <f t="shared" si="79"/>
        <v>2.29152E-3</v>
      </c>
    </row>
    <row r="5116" spans="1:15" x14ac:dyDescent="0.3">
      <c r="A5116" s="73">
        <v>46311</v>
      </c>
      <c r="B5116" s="67" t="s">
        <v>2090</v>
      </c>
      <c r="C5116" s="68" t="s">
        <v>2608</v>
      </c>
      <c r="D5116" s="68" t="s">
        <v>10525</v>
      </c>
      <c r="E5116" s="67" t="s">
        <v>10526</v>
      </c>
      <c r="F5116" s="69">
        <v>4.3620000000000001</v>
      </c>
      <c r="G5116" s="70">
        <v>0.55259999999999998</v>
      </c>
      <c r="H5116" s="70">
        <v>0.44469999999999998</v>
      </c>
      <c r="I5116" s="73">
        <v>45608</v>
      </c>
      <c r="J5116" s="73">
        <v>46519</v>
      </c>
      <c r="K5116" s="69">
        <v>3.54</v>
      </c>
      <c r="L5116" s="68" t="s">
        <v>5494</v>
      </c>
      <c r="M5116" s="71">
        <v>4.1999999999999997E-3</v>
      </c>
      <c r="N5116" t="str">
        <f>_xll.IMDP("BND",D5116,$N$1,A5116)</f>
        <v>카드</v>
      </c>
      <c r="O5116">
        <f t="shared" si="79"/>
        <v>2.3209199999999998E-3</v>
      </c>
    </row>
    <row r="5117" spans="1:15" x14ac:dyDescent="0.3">
      <c r="A5117" s="73">
        <v>46311</v>
      </c>
      <c r="B5117" s="67" t="s">
        <v>2090</v>
      </c>
      <c r="C5117" s="68" t="s">
        <v>2608</v>
      </c>
      <c r="D5117" s="68" t="s">
        <v>10527</v>
      </c>
      <c r="E5117" s="67" t="s">
        <v>10528</v>
      </c>
      <c r="F5117" s="69">
        <v>4.6639999999999997</v>
      </c>
      <c r="G5117" s="70">
        <v>1.2673000000000001</v>
      </c>
      <c r="H5117" s="70">
        <v>1.9449000000000001</v>
      </c>
      <c r="I5117" s="73">
        <v>45701</v>
      </c>
      <c r="J5117" s="73">
        <v>46793</v>
      </c>
      <c r="K5117" s="69">
        <v>3.22</v>
      </c>
      <c r="L5117" s="68" t="s">
        <v>5494</v>
      </c>
      <c r="M5117" s="71">
        <v>6.8999999999999999E-3</v>
      </c>
      <c r="N5117" t="str">
        <f>_xll.IMDP("BND",D5117,$N$1,A5117)</f>
        <v>카드</v>
      </c>
      <c r="O5117">
        <f t="shared" si="79"/>
        <v>8.7443700000000013E-3</v>
      </c>
    </row>
    <row r="5118" spans="1:15" x14ac:dyDescent="0.3">
      <c r="A5118" s="73">
        <v>46311</v>
      </c>
      <c r="B5118" s="67" t="s">
        <v>2090</v>
      </c>
      <c r="C5118" s="68" t="s">
        <v>2608</v>
      </c>
      <c r="D5118" s="68" t="s">
        <v>10529</v>
      </c>
      <c r="E5118" s="67" t="s">
        <v>10530</v>
      </c>
      <c r="F5118" s="69">
        <v>4.74</v>
      </c>
      <c r="G5118" s="70">
        <v>1.5631999999999999</v>
      </c>
      <c r="H5118" s="70">
        <v>2.8690000000000002</v>
      </c>
      <c r="I5118" s="73">
        <v>45812</v>
      </c>
      <c r="J5118" s="73">
        <v>46905</v>
      </c>
      <c r="K5118" s="69">
        <v>2.96</v>
      </c>
      <c r="L5118" s="68" t="s">
        <v>5494</v>
      </c>
      <c r="M5118" s="71">
        <v>7.7000000000000002E-3</v>
      </c>
      <c r="N5118" t="str">
        <f>_xll.IMDP("BND",D5118,$N$1,A5118)</f>
        <v>카드</v>
      </c>
      <c r="O5118">
        <f t="shared" si="79"/>
        <v>1.2036639999999999E-2</v>
      </c>
    </row>
    <row r="5119" spans="1:15" x14ac:dyDescent="0.3">
      <c r="A5119" s="73">
        <v>46311</v>
      </c>
      <c r="B5119" s="67" t="s">
        <v>2090</v>
      </c>
      <c r="C5119" s="68" t="s">
        <v>2608</v>
      </c>
      <c r="D5119" s="68" t="s">
        <v>10531</v>
      </c>
      <c r="E5119" s="67" t="s">
        <v>10532</v>
      </c>
      <c r="F5119" s="69">
        <v>4.8099999999999996</v>
      </c>
      <c r="G5119" s="70">
        <v>1.7401</v>
      </c>
      <c r="H5119" s="70">
        <v>3.5184000000000002</v>
      </c>
      <c r="I5119" s="73">
        <v>45880</v>
      </c>
      <c r="J5119" s="73">
        <v>46976</v>
      </c>
      <c r="K5119" s="69">
        <v>2.94</v>
      </c>
      <c r="L5119" s="68" t="s">
        <v>5494</v>
      </c>
      <c r="M5119" s="71">
        <v>2.7000000000000001E-3</v>
      </c>
      <c r="N5119" t="str">
        <f>_xll.IMDP("BND",D5119,$N$1,A5119)</f>
        <v>카드</v>
      </c>
      <c r="O5119">
        <f t="shared" si="79"/>
        <v>4.6982700000000001E-3</v>
      </c>
    </row>
    <row r="5120" spans="1:15" x14ac:dyDescent="0.3">
      <c r="A5120" s="73">
        <v>46311</v>
      </c>
      <c r="B5120" s="67" t="s">
        <v>2090</v>
      </c>
      <c r="C5120" s="68" t="s">
        <v>2608</v>
      </c>
      <c r="D5120" s="68" t="s">
        <v>10533</v>
      </c>
      <c r="E5120" s="67" t="s">
        <v>10534</v>
      </c>
      <c r="F5120" s="69">
        <v>4.1639999999999997</v>
      </c>
      <c r="G5120" s="70">
        <v>0.38619999999999999</v>
      </c>
      <c r="H5120" s="70">
        <v>0.24510000000000001</v>
      </c>
      <c r="I5120" s="73">
        <v>46098</v>
      </c>
      <c r="J5120" s="73">
        <v>46457</v>
      </c>
      <c r="K5120" s="69">
        <v>3.52</v>
      </c>
      <c r="L5120" s="68" t="s">
        <v>5494</v>
      </c>
      <c r="M5120" s="71">
        <v>4.5999999999999999E-3</v>
      </c>
      <c r="N5120" t="str">
        <f>_xll.IMDP("BND",D5120,$N$1,A5120)</f>
        <v>카드</v>
      </c>
      <c r="O5120">
        <f t="shared" si="79"/>
        <v>1.77652E-3</v>
      </c>
    </row>
    <row r="5121" spans="1:15" x14ac:dyDescent="0.3">
      <c r="A5121" s="73">
        <v>46311</v>
      </c>
      <c r="B5121" s="67" t="s">
        <v>2090</v>
      </c>
      <c r="C5121" s="68" t="s">
        <v>2608</v>
      </c>
      <c r="D5121" s="68" t="s">
        <v>10535</v>
      </c>
      <c r="E5121" s="67" t="s">
        <v>10536</v>
      </c>
      <c r="F5121" s="69">
        <v>4.7060000000000004</v>
      </c>
      <c r="G5121" s="70">
        <v>1.4496</v>
      </c>
      <c r="H5121" s="70">
        <v>2.5124</v>
      </c>
      <c r="I5121" s="73">
        <v>46155</v>
      </c>
      <c r="J5121" s="73">
        <v>46870</v>
      </c>
      <c r="K5121" s="69">
        <v>4.46</v>
      </c>
      <c r="L5121" s="68" t="s">
        <v>5494</v>
      </c>
      <c r="M5121" s="71">
        <v>2.8E-3</v>
      </c>
      <c r="N5121" t="str">
        <f>_xll.IMDP("BND",D5121,$N$1,A5121)</f>
        <v>카드</v>
      </c>
      <c r="O5121">
        <f t="shared" si="79"/>
        <v>4.05888E-3</v>
      </c>
    </row>
    <row r="5122" spans="1:15" x14ac:dyDescent="0.3">
      <c r="A5122" s="73">
        <v>46311</v>
      </c>
      <c r="B5122" s="67" t="s">
        <v>2090</v>
      </c>
      <c r="C5122" s="68" t="s">
        <v>2608</v>
      </c>
      <c r="D5122" s="68" t="s">
        <v>14006</v>
      </c>
      <c r="E5122" s="67" t="s">
        <v>14007</v>
      </c>
      <c r="F5122" s="69">
        <v>4.798</v>
      </c>
      <c r="G5122" s="70">
        <v>1.6776</v>
      </c>
      <c r="H5122" s="70">
        <v>3.3003</v>
      </c>
      <c r="I5122" s="73">
        <v>46199</v>
      </c>
      <c r="J5122" s="73">
        <v>46959</v>
      </c>
      <c r="K5122" s="69">
        <v>4.8899999999999997</v>
      </c>
      <c r="L5122" s="68" t="s">
        <v>5494</v>
      </c>
      <c r="M5122" s="71">
        <v>4.7000000000000002E-3</v>
      </c>
      <c r="N5122" t="str">
        <f>_xll.IMDP("BND",D5122,$N$1,A5122)</f>
        <v>카드</v>
      </c>
      <c r="O5122">
        <f t="shared" ref="O5122:O5185" si="80">M5122*G5122</f>
        <v>7.8847199999999996E-3</v>
      </c>
    </row>
    <row r="5123" spans="1:15" x14ac:dyDescent="0.3">
      <c r="A5123" s="73">
        <v>46311</v>
      </c>
      <c r="B5123" s="67" t="s">
        <v>2090</v>
      </c>
      <c r="C5123" s="68" t="s">
        <v>2608</v>
      </c>
      <c r="D5123" s="68" t="s">
        <v>14762</v>
      </c>
      <c r="E5123" s="67" t="s">
        <v>14763</v>
      </c>
      <c r="F5123" s="69">
        <v>4.633</v>
      </c>
      <c r="G5123" s="70">
        <v>1.0888</v>
      </c>
      <c r="H5123" s="70">
        <v>1.4789000000000001</v>
      </c>
      <c r="I5123" s="73">
        <v>46241</v>
      </c>
      <c r="J5123" s="73">
        <v>46728</v>
      </c>
      <c r="K5123" s="69">
        <v>4.5599999999999996</v>
      </c>
      <c r="L5123" s="68" t="s">
        <v>5494</v>
      </c>
      <c r="M5123" s="71">
        <v>2.8E-3</v>
      </c>
      <c r="N5123" t="str">
        <f>_xll.IMDP("BND",D5123,$N$1,A5123)</f>
        <v>카드</v>
      </c>
      <c r="O5123">
        <f t="shared" si="80"/>
        <v>3.04864E-3</v>
      </c>
    </row>
    <row r="5124" spans="1:15" x14ac:dyDescent="0.3">
      <c r="A5124" s="73">
        <v>46311</v>
      </c>
      <c r="B5124" s="67" t="s">
        <v>2090</v>
      </c>
      <c r="C5124" s="68" t="s">
        <v>2608</v>
      </c>
      <c r="D5124" s="68" t="s">
        <v>10537</v>
      </c>
      <c r="E5124" s="67" t="s">
        <v>10538</v>
      </c>
      <c r="F5124" s="69">
        <v>4.1520000000000001</v>
      </c>
      <c r="G5124" s="70">
        <v>0.38319999999999999</v>
      </c>
      <c r="H5124" s="70">
        <v>0.2424</v>
      </c>
      <c r="I5124" s="73">
        <v>44994</v>
      </c>
      <c r="J5124" s="73">
        <v>46455</v>
      </c>
      <c r="K5124" s="69">
        <v>4.75</v>
      </c>
      <c r="L5124" s="68" t="s">
        <v>5494</v>
      </c>
      <c r="M5124" s="71">
        <v>7.0000000000000001E-3</v>
      </c>
      <c r="N5124" t="str">
        <f>_xll.IMDP("BND",D5124,$N$1,A5124)</f>
        <v>카드</v>
      </c>
      <c r="O5124">
        <f t="shared" si="80"/>
        <v>2.6824000000000001E-3</v>
      </c>
    </row>
    <row r="5125" spans="1:15" x14ac:dyDescent="0.3">
      <c r="A5125" s="73">
        <v>46311</v>
      </c>
      <c r="B5125" s="67" t="s">
        <v>2090</v>
      </c>
      <c r="C5125" s="68" t="s">
        <v>2608</v>
      </c>
      <c r="D5125" s="68" t="s">
        <v>10539</v>
      </c>
      <c r="E5125" s="67" t="s">
        <v>10540</v>
      </c>
      <c r="F5125" s="69">
        <v>4.3479999999999999</v>
      </c>
      <c r="G5125" s="70">
        <v>0.53800000000000003</v>
      </c>
      <c r="H5125" s="70">
        <v>0.42559999999999998</v>
      </c>
      <c r="I5125" s="73">
        <v>45419</v>
      </c>
      <c r="J5125" s="73">
        <v>46514</v>
      </c>
      <c r="K5125" s="69">
        <v>4.1900000000000004</v>
      </c>
      <c r="L5125" s="68" t="s">
        <v>5494</v>
      </c>
      <c r="M5125" s="71">
        <v>4.1999999999999997E-3</v>
      </c>
      <c r="N5125" t="str">
        <f>_xll.IMDP("BND",D5125,$N$1,A5125)</f>
        <v>카드</v>
      </c>
      <c r="O5125">
        <f t="shared" si="80"/>
        <v>2.2596000000000001E-3</v>
      </c>
    </row>
    <row r="5126" spans="1:15" x14ac:dyDescent="0.3">
      <c r="A5126" s="73">
        <v>46311</v>
      </c>
      <c r="B5126" s="67" t="s">
        <v>2090</v>
      </c>
      <c r="C5126" s="68" t="s">
        <v>2608</v>
      </c>
      <c r="D5126" s="68" t="s">
        <v>10541</v>
      </c>
      <c r="E5126" s="67" t="s">
        <v>10542</v>
      </c>
      <c r="F5126" s="69">
        <v>4.4340000000000002</v>
      </c>
      <c r="G5126" s="70">
        <v>0.61409999999999998</v>
      </c>
      <c r="H5126" s="70">
        <v>0.53200000000000003</v>
      </c>
      <c r="I5126" s="73">
        <v>45448</v>
      </c>
      <c r="J5126" s="73">
        <v>46542</v>
      </c>
      <c r="K5126" s="69">
        <v>4.07</v>
      </c>
      <c r="L5126" s="68" t="s">
        <v>5494</v>
      </c>
      <c r="M5126" s="71">
        <v>4.7000000000000002E-3</v>
      </c>
      <c r="N5126" t="str">
        <f>_xll.IMDP("BND",D5126,$N$1,A5126)</f>
        <v>카드</v>
      </c>
      <c r="O5126">
        <f t="shared" si="80"/>
        <v>2.8862699999999998E-3</v>
      </c>
    </row>
    <row r="5127" spans="1:15" x14ac:dyDescent="0.3">
      <c r="A5127" s="73">
        <v>46311</v>
      </c>
      <c r="B5127" s="67" t="s">
        <v>2090</v>
      </c>
      <c r="C5127" s="68" t="s">
        <v>2608</v>
      </c>
      <c r="D5127" s="68" t="s">
        <v>512</v>
      </c>
      <c r="E5127" s="67" t="s">
        <v>513</v>
      </c>
      <c r="F5127" s="69">
        <v>4.6189999999999998</v>
      </c>
      <c r="G5127" s="70">
        <v>1.0314000000000001</v>
      </c>
      <c r="H5127" s="70">
        <v>1.3343</v>
      </c>
      <c r="I5127" s="73">
        <v>45608</v>
      </c>
      <c r="J5127" s="73">
        <v>46703</v>
      </c>
      <c r="K5127" s="69">
        <v>3.54</v>
      </c>
      <c r="L5127" s="68" t="s">
        <v>5494</v>
      </c>
      <c r="M5127" s="71">
        <v>4.1999999999999997E-3</v>
      </c>
      <c r="N5127" t="str">
        <f>_xll.IMDP("BND",D5127,$N$1,A5127)</f>
        <v>카드</v>
      </c>
      <c r="O5127">
        <f t="shared" si="80"/>
        <v>4.3318799999999998E-3</v>
      </c>
    </row>
    <row r="5128" spans="1:15" x14ac:dyDescent="0.3">
      <c r="A5128" s="73">
        <v>46311</v>
      </c>
      <c r="B5128" s="67" t="s">
        <v>2090</v>
      </c>
      <c r="C5128" s="68" t="s">
        <v>2608</v>
      </c>
      <c r="D5128" s="68" t="s">
        <v>917</v>
      </c>
      <c r="E5128" s="67" t="s">
        <v>918</v>
      </c>
      <c r="F5128" s="69">
        <v>4.6630000000000003</v>
      </c>
      <c r="G5128" s="70">
        <v>1.2699</v>
      </c>
      <c r="H5128" s="70">
        <v>1.9522999999999999</v>
      </c>
      <c r="I5128" s="73">
        <v>45701</v>
      </c>
      <c r="J5128" s="73">
        <v>46794</v>
      </c>
      <c r="K5128" s="69">
        <v>3.22</v>
      </c>
      <c r="L5128" s="68" t="s">
        <v>5494</v>
      </c>
      <c r="M5128" s="71">
        <v>7.7999999999999996E-3</v>
      </c>
      <c r="N5128" t="str">
        <f>_xll.IMDP("BND",D5128,$N$1,A5128)</f>
        <v>카드</v>
      </c>
      <c r="O5128">
        <f t="shared" si="80"/>
        <v>9.9052199999999993E-3</v>
      </c>
    </row>
    <row r="5129" spans="1:15" x14ac:dyDescent="0.3">
      <c r="A5129" s="73">
        <v>46311</v>
      </c>
      <c r="B5129" s="67" t="s">
        <v>2090</v>
      </c>
      <c r="C5129" s="68" t="s">
        <v>2608</v>
      </c>
      <c r="D5129" s="68" t="s">
        <v>10543</v>
      </c>
      <c r="E5129" s="67" t="s">
        <v>10544</v>
      </c>
      <c r="F5129" s="69">
        <v>4.702</v>
      </c>
      <c r="G5129" s="70">
        <v>1.4402999999999999</v>
      </c>
      <c r="H5129" s="70">
        <v>2.4550000000000001</v>
      </c>
      <c r="I5129" s="73">
        <v>45763</v>
      </c>
      <c r="J5129" s="73">
        <v>46857</v>
      </c>
      <c r="K5129" s="69">
        <v>3.07</v>
      </c>
      <c r="L5129" s="68" t="s">
        <v>5494</v>
      </c>
      <c r="M5129" s="71">
        <v>2.3E-3</v>
      </c>
      <c r="N5129" t="str">
        <f>_xll.IMDP("BND",D5129,$N$1,A5129)</f>
        <v>카드</v>
      </c>
      <c r="O5129">
        <f t="shared" si="80"/>
        <v>3.3126899999999996E-3</v>
      </c>
    </row>
    <row r="5130" spans="1:15" x14ac:dyDescent="0.3">
      <c r="A5130" s="73">
        <v>46311</v>
      </c>
      <c r="B5130" s="67" t="s">
        <v>2090</v>
      </c>
      <c r="C5130" s="68" t="s">
        <v>2608</v>
      </c>
      <c r="D5130" s="68" t="s">
        <v>414</v>
      </c>
      <c r="E5130" s="67" t="s">
        <v>416</v>
      </c>
      <c r="F5130" s="69">
        <v>4.7439999999999998</v>
      </c>
      <c r="G5130" s="70">
        <v>1.5657000000000001</v>
      </c>
      <c r="H5130" s="70">
        <v>2.8778999999999999</v>
      </c>
      <c r="I5130" s="73">
        <v>45812</v>
      </c>
      <c r="J5130" s="73">
        <v>46906</v>
      </c>
      <c r="K5130" s="69">
        <v>2.96</v>
      </c>
      <c r="L5130" s="68" t="s">
        <v>5494</v>
      </c>
      <c r="M5130" s="71">
        <v>3.2000000000000002E-3</v>
      </c>
      <c r="N5130" t="str">
        <f>_xll.IMDP("BND",D5130,$N$1,A5130)</f>
        <v>카드</v>
      </c>
      <c r="O5130">
        <f t="shared" si="80"/>
        <v>5.0102400000000009E-3</v>
      </c>
    </row>
    <row r="5131" spans="1:15" x14ac:dyDescent="0.3">
      <c r="A5131" s="73">
        <v>46311</v>
      </c>
      <c r="B5131" s="67" t="s">
        <v>2090</v>
      </c>
      <c r="C5131" s="68" t="s">
        <v>2608</v>
      </c>
      <c r="D5131" s="68" t="s">
        <v>10545</v>
      </c>
      <c r="E5131" s="67" t="s">
        <v>10546</v>
      </c>
      <c r="F5131" s="69">
        <v>4.78</v>
      </c>
      <c r="G5131" s="70">
        <v>1.6584000000000001</v>
      </c>
      <c r="H5131" s="70">
        <v>3.2002999999999999</v>
      </c>
      <c r="I5131" s="73">
        <v>45845</v>
      </c>
      <c r="J5131" s="73">
        <v>46941</v>
      </c>
      <c r="K5131" s="69">
        <v>2.99</v>
      </c>
      <c r="L5131" s="68" t="s">
        <v>5494</v>
      </c>
      <c r="M5131" s="71">
        <v>3.5999999999999999E-3</v>
      </c>
      <c r="N5131" t="str">
        <f>_xll.IMDP("BND",D5131,$N$1,A5131)</f>
        <v>카드</v>
      </c>
      <c r="O5131">
        <f t="shared" si="80"/>
        <v>5.9702399999999999E-3</v>
      </c>
    </row>
    <row r="5132" spans="1:15" x14ac:dyDescent="0.3">
      <c r="A5132" s="73">
        <v>46311</v>
      </c>
      <c r="B5132" s="67" t="s">
        <v>2090</v>
      </c>
      <c r="C5132" s="68" t="s">
        <v>2608</v>
      </c>
      <c r="D5132" s="68" t="s">
        <v>10547</v>
      </c>
      <c r="E5132" s="67" t="s">
        <v>10548</v>
      </c>
      <c r="F5132" s="69">
        <v>4.7160000000000002</v>
      </c>
      <c r="G5132" s="70">
        <v>1.482</v>
      </c>
      <c r="H5132" s="70">
        <v>2.6193</v>
      </c>
      <c r="I5132" s="73">
        <v>46155</v>
      </c>
      <c r="J5132" s="73">
        <v>46883</v>
      </c>
      <c r="K5132" s="69">
        <v>4.51</v>
      </c>
      <c r="L5132" s="68" t="s">
        <v>5494</v>
      </c>
      <c r="M5132" s="71">
        <v>2.8E-3</v>
      </c>
      <c r="N5132" t="str">
        <f>_xll.IMDP("BND",D5132,$N$1,A5132)</f>
        <v>카드</v>
      </c>
      <c r="O5132">
        <f t="shared" si="80"/>
        <v>4.1495999999999998E-3</v>
      </c>
    </row>
    <row r="5133" spans="1:15" x14ac:dyDescent="0.3">
      <c r="A5133" s="73">
        <v>46311</v>
      </c>
      <c r="B5133" s="67" t="s">
        <v>2090</v>
      </c>
      <c r="C5133" s="68" t="s">
        <v>2608</v>
      </c>
      <c r="D5133" s="68" t="s">
        <v>14526</v>
      </c>
      <c r="E5133" s="67" t="s">
        <v>14527</v>
      </c>
      <c r="F5133" s="69">
        <v>4.8710000000000004</v>
      </c>
      <c r="G5133" s="70">
        <v>2.5461999999999998</v>
      </c>
      <c r="H5133" s="70">
        <v>7.4431000000000003</v>
      </c>
      <c r="I5133" s="73">
        <v>46230</v>
      </c>
      <c r="J5133" s="73">
        <v>47326</v>
      </c>
      <c r="K5133" s="69">
        <v>4.9800000000000004</v>
      </c>
      <c r="L5133" s="68" t="s">
        <v>5494</v>
      </c>
      <c r="M5133" s="71">
        <v>2.8E-3</v>
      </c>
      <c r="N5133" t="str">
        <f>_xll.IMDP("BND",D5133,$N$1,A5133)</f>
        <v>카드</v>
      </c>
      <c r="O5133">
        <f t="shared" si="80"/>
        <v>7.1293599999999995E-3</v>
      </c>
    </row>
    <row r="5134" spans="1:15" x14ac:dyDescent="0.3">
      <c r="A5134" s="73">
        <v>46311</v>
      </c>
      <c r="B5134" s="67" t="s">
        <v>2090</v>
      </c>
      <c r="C5134" s="68" t="s">
        <v>2608</v>
      </c>
      <c r="D5134" s="68" t="s">
        <v>14764</v>
      </c>
      <c r="E5134" s="67" t="s">
        <v>14765</v>
      </c>
      <c r="F5134" s="69">
        <v>4.8090000000000002</v>
      </c>
      <c r="G5134" s="70">
        <v>1.7005999999999999</v>
      </c>
      <c r="H5134" s="70">
        <v>3.4049999999999998</v>
      </c>
      <c r="I5134" s="73">
        <v>46241</v>
      </c>
      <c r="J5134" s="73">
        <v>46972</v>
      </c>
      <c r="K5134" s="69">
        <v>4.7699999999999996</v>
      </c>
      <c r="L5134" s="68" t="s">
        <v>5494</v>
      </c>
      <c r="M5134" s="71">
        <v>4.1999999999999997E-3</v>
      </c>
      <c r="N5134" t="str">
        <f>_xll.IMDP("BND",D5134,$N$1,A5134)</f>
        <v>카드</v>
      </c>
      <c r="O5134">
        <f t="shared" si="80"/>
        <v>7.1425199999999994E-3</v>
      </c>
    </row>
    <row r="5135" spans="1:15" x14ac:dyDescent="0.3">
      <c r="A5135" s="73">
        <v>46311</v>
      </c>
      <c r="B5135" s="67" t="s">
        <v>2090</v>
      </c>
      <c r="C5135" s="68" t="s">
        <v>2608</v>
      </c>
      <c r="D5135" s="68" t="s">
        <v>15494</v>
      </c>
      <c r="E5135" s="67" t="s">
        <v>15495</v>
      </c>
      <c r="F5135" s="69">
        <v>4.8499999999999996</v>
      </c>
      <c r="G5135" s="70">
        <v>1.7988</v>
      </c>
      <c r="H5135" s="70">
        <v>3.7753999999999999</v>
      </c>
      <c r="I5135" s="73">
        <v>46279</v>
      </c>
      <c r="J5135" s="73">
        <v>47010</v>
      </c>
      <c r="K5135" s="69">
        <v>4.9400000000000004</v>
      </c>
      <c r="L5135" s="68" t="s">
        <v>5494</v>
      </c>
      <c r="M5135" s="71">
        <v>5.5999999999999999E-3</v>
      </c>
      <c r="N5135" t="str">
        <f>_xll.IMDP("BND",D5135,$N$1,A5135)</f>
        <v>카드</v>
      </c>
      <c r="O5135">
        <f t="shared" si="80"/>
        <v>1.007328E-2</v>
      </c>
    </row>
    <row r="5136" spans="1:15" x14ac:dyDescent="0.3">
      <c r="A5136" s="73">
        <v>46311</v>
      </c>
      <c r="B5136" s="67" t="s">
        <v>2090</v>
      </c>
      <c r="C5136" s="68" t="s">
        <v>2608</v>
      </c>
      <c r="D5136" s="68" t="s">
        <v>10549</v>
      </c>
      <c r="E5136" s="67" t="s">
        <v>10550</v>
      </c>
      <c r="F5136" s="69">
        <v>4.2910000000000004</v>
      </c>
      <c r="G5136" s="70">
        <v>0.47689999999999999</v>
      </c>
      <c r="H5136" s="70">
        <v>0.35099999999999998</v>
      </c>
      <c r="I5136" s="73">
        <v>45582</v>
      </c>
      <c r="J5136" s="73">
        <v>46493</v>
      </c>
      <c r="K5136" s="69">
        <v>3.53</v>
      </c>
      <c r="L5136" s="68" t="s">
        <v>5494</v>
      </c>
      <c r="M5136" s="71">
        <v>3.7000000000000002E-3</v>
      </c>
      <c r="N5136" t="str">
        <f>_xll.IMDP("BND",D5136,$N$1,A5136)</f>
        <v>카드</v>
      </c>
      <c r="O5136">
        <f t="shared" si="80"/>
        <v>1.76453E-3</v>
      </c>
    </row>
    <row r="5137" spans="1:15" x14ac:dyDescent="0.3">
      <c r="A5137" s="73">
        <v>46311</v>
      </c>
      <c r="B5137" s="67" t="s">
        <v>2090</v>
      </c>
      <c r="C5137" s="68" t="s">
        <v>2608</v>
      </c>
      <c r="D5137" s="68" t="s">
        <v>10551</v>
      </c>
      <c r="E5137" s="67" t="s">
        <v>10552</v>
      </c>
      <c r="F5137" s="69">
        <v>4.6500000000000004</v>
      </c>
      <c r="G5137" s="70">
        <v>1.2076</v>
      </c>
      <c r="H5137" s="70">
        <v>1.7829999999999999</v>
      </c>
      <c r="I5137" s="73">
        <v>45679</v>
      </c>
      <c r="J5137" s="73">
        <v>46771</v>
      </c>
      <c r="K5137" s="69">
        <v>3.29</v>
      </c>
      <c r="L5137" s="68" t="s">
        <v>5494</v>
      </c>
      <c r="M5137" s="71">
        <v>7.4000000000000003E-3</v>
      </c>
      <c r="N5137" t="str">
        <f>_xll.IMDP("BND",D5137,$N$1,A5137)</f>
        <v>카드</v>
      </c>
      <c r="O5137">
        <f t="shared" si="80"/>
        <v>8.9362399999999998E-3</v>
      </c>
    </row>
    <row r="5138" spans="1:15" x14ac:dyDescent="0.3">
      <c r="A5138" s="73">
        <v>46311</v>
      </c>
      <c r="B5138" s="67" t="s">
        <v>2090</v>
      </c>
      <c r="C5138" s="68" t="s">
        <v>2608</v>
      </c>
      <c r="D5138" s="68" t="s">
        <v>10553</v>
      </c>
      <c r="E5138" s="67" t="s">
        <v>10554</v>
      </c>
      <c r="F5138" s="69">
        <v>4.68</v>
      </c>
      <c r="G5138" s="70">
        <v>1.34</v>
      </c>
      <c r="H5138" s="70">
        <v>2.1572</v>
      </c>
      <c r="I5138" s="73">
        <v>45701</v>
      </c>
      <c r="J5138" s="73">
        <v>46822</v>
      </c>
      <c r="K5138" s="69">
        <v>3.22</v>
      </c>
      <c r="L5138" s="68" t="s">
        <v>5494</v>
      </c>
      <c r="M5138" s="71">
        <v>2.7000000000000001E-3</v>
      </c>
      <c r="N5138" t="str">
        <f>_xll.IMDP("BND",D5138,$N$1,A5138)</f>
        <v>카드</v>
      </c>
      <c r="O5138">
        <f t="shared" si="80"/>
        <v>3.6180000000000006E-3</v>
      </c>
    </row>
    <row r="5139" spans="1:15" x14ac:dyDescent="0.3">
      <c r="A5139" s="73">
        <v>46311</v>
      </c>
      <c r="B5139" s="67" t="s">
        <v>2090</v>
      </c>
      <c r="C5139" s="68" t="s">
        <v>2608</v>
      </c>
      <c r="D5139" s="68" t="s">
        <v>10555</v>
      </c>
      <c r="E5139" s="67" t="s">
        <v>10556</v>
      </c>
      <c r="F5139" s="69">
        <v>4.8719999999999999</v>
      </c>
      <c r="G5139" s="70">
        <v>3.2654000000000001</v>
      </c>
      <c r="H5139" s="70">
        <v>11.850899999999999</v>
      </c>
      <c r="I5139" s="73">
        <v>45763</v>
      </c>
      <c r="J5139" s="73">
        <v>47589</v>
      </c>
      <c r="K5139" s="69">
        <v>3.31</v>
      </c>
      <c r="L5139" s="68" t="s">
        <v>5494</v>
      </c>
      <c r="M5139" s="71">
        <v>3.0999999999999999E-3</v>
      </c>
      <c r="N5139" t="str">
        <f>_xll.IMDP("BND",D5139,$N$1,A5139)</f>
        <v>카드</v>
      </c>
      <c r="O5139">
        <f t="shared" si="80"/>
        <v>1.012274E-2</v>
      </c>
    </row>
    <row r="5140" spans="1:15" x14ac:dyDescent="0.3">
      <c r="A5140" s="73">
        <v>46311</v>
      </c>
      <c r="B5140" s="67" t="s">
        <v>2090</v>
      </c>
      <c r="C5140" s="68" t="s">
        <v>2608</v>
      </c>
      <c r="D5140" s="68" t="s">
        <v>10557</v>
      </c>
      <c r="E5140" s="67" t="s">
        <v>10558</v>
      </c>
      <c r="F5140" s="69">
        <v>4.57</v>
      </c>
      <c r="G5140" s="70">
        <v>0.81530000000000002</v>
      </c>
      <c r="H5140" s="70">
        <v>0.87409999999999999</v>
      </c>
      <c r="I5140" s="73">
        <v>45860</v>
      </c>
      <c r="J5140" s="73">
        <v>46619</v>
      </c>
      <c r="K5140" s="69">
        <v>2.86</v>
      </c>
      <c r="L5140" s="68" t="s">
        <v>5494</v>
      </c>
      <c r="M5140" s="71">
        <v>3.7000000000000002E-3</v>
      </c>
      <c r="N5140" t="str">
        <f>_xll.IMDP("BND",D5140,$N$1,A5140)</f>
        <v>카드</v>
      </c>
      <c r="O5140">
        <f t="shared" si="80"/>
        <v>3.0166100000000003E-3</v>
      </c>
    </row>
    <row r="5141" spans="1:15" x14ac:dyDescent="0.3">
      <c r="A5141" s="73">
        <v>46311</v>
      </c>
      <c r="B5141" s="67" t="s">
        <v>2090</v>
      </c>
      <c r="C5141" s="68" t="s">
        <v>2608</v>
      </c>
      <c r="D5141" s="68" t="s">
        <v>14558</v>
      </c>
      <c r="E5141" s="67" t="s">
        <v>14559</v>
      </c>
      <c r="F5141" s="69">
        <v>4.6479999999999997</v>
      </c>
      <c r="G5141" s="70">
        <v>1.1398999999999999</v>
      </c>
      <c r="H5141" s="70">
        <v>1.6120000000000001</v>
      </c>
      <c r="I5141" s="73">
        <v>46231</v>
      </c>
      <c r="J5141" s="73">
        <v>46749</v>
      </c>
      <c r="K5141" s="69">
        <v>4.7300000000000004</v>
      </c>
      <c r="L5141" s="68" t="s">
        <v>5494</v>
      </c>
      <c r="M5141" s="71">
        <v>5.1999999999999998E-3</v>
      </c>
      <c r="N5141" t="str">
        <f>_xll.IMDP("BND",D5141,$N$1,A5141)</f>
        <v>카드</v>
      </c>
      <c r="O5141">
        <f t="shared" si="80"/>
        <v>5.9274799999999989E-3</v>
      </c>
    </row>
    <row r="5142" spans="1:15" x14ac:dyDescent="0.3">
      <c r="A5142" s="73">
        <v>46311</v>
      </c>
      <c r="B5142" s="67" t="s">
        <v>2090</v>
      </c>
      <c r="C5142" s="68" t="s">
        <v>2608</v>
      </c>
      <c r="D5142" s="68" t="s">
        <v>10559</v>
      </c>
      <c r="E5142" s="67" t="s">
        <v>10560</v>
      </c>
      <c r="F5142" s="69">
        <v>4.2690000000000001</v>
      </c>
      <c r="G5142" s="70">
        <v>0.46260000000000001</v>
      </c>
      <c r="H5142" s="70">
        <v>0.3291</v>
      </c>
      <c r="I5142" s="73">
        <v>45390</v>
      </c>
      <c r="J5142" s="73">
        <v>46485</v>
      </c>
      <c r="K5142" s="69">
        <v>4.0999999999999996</v>
      </c>
      <c r="L5142" s="68" t="s">
        <v>5494</v>
      </c>
      <c r="M5142" s="71">
        <v>3.2000000000000002E-3</v>
      </c>
      <c r="N5142" t="str">
        <f>_xll.IMDP("BND",D5142,$N$1,A5142)</f>
        <v>카드</v>
      </c>
      <c r="O5142">
        <f t="shared" si="80"/>
        <v>1.48032E-3</v>
      </c>
    </row>
    <row r="5143" spans="1:15" x14ac:dyDescent="0.3">
      <c r="A5143" s="73">
        <v>46311</v>
      </c>
      <c r="B5143" s="67" t="s">
        <v>2090</v>
      </c>
      <c r="C5143" s="68" t="s">
        <v>2608</v>
      </c>
      <c r="D5143" s="68" t="s">
        <v>10561</v>
      </c>
      <c r="E5143" s="67" t="s">
        <v>10562</v>
      </c>
      <c r="F5143" s="69">
        <v>4.22</v>
      </c>
      <c r="G5143" s="70">
        <v>0.43009999999999998</v>
      </c>
      <c r="H5143" s="70">
        <v>0.29189999999999999</v>
      </c>
      <c r="I5143" s="73">
        <v>45561</v>
      </c>
      <c r="J5143" s="73">
        <v>46472</v>
      </c>
      <c r="K5143" s="69">
        <v>3.55</v>
      </c>
      <c r="L5143" s="68" t="s">
        <v>5494</v>
      </c>
      <c r="M5143" s="71">
        <v>5.5999999999999999E-3</v>
      </c>
      <c r="N5143" t="str">
        <f>_xll.IMDP("BND",D5143,$N$1,A5143)</f>
        <v>카드</v>
      </c>
      <c r="O5143">
        <f t="shared" si="80"/>
        <v>2.4085599999999997E-3</v>
      </c>
    </row>
    <row r="5144" spans="1:15" x14ac:dyDescent="0.3">
      <c r="A5144" s="73">
        <v>46311</v>
      </c>
      <c r="B5144" s="67" t="s">
        <v>2090</v>
      </c>
      <c r="C5144" s="68" t="s">
        <v>2608</v>
      </c>
      <c r="D5144" s="68" t="s">
        <v>10563</v>
      </c>
      <c r="E5144" s="67" t="s">
        <v>10564</v>
      </c>
      <c r="F5144" s="69">
        <v>4.6040000000000001</v>
      </c>
      <c r="G5144" s="70">
        <v>0.95830000000000004</v>
      </c>
      <c r="H5144" s="70">
        <v>1.1812</v>
      </c>
      <c r="I5144" s="73">
        <v>45582</v>
      </c>
      <c r="J5144" s="73">
        <v>46675</v>
      </c>
      <c r="K5144" s="69">
        <v>3.55</v>
      </c>
      <c r="L5144" s="68" t="s">
        <v>5494</v>
      </c>
      <c r="M5144" s="71">
        <v>8.3000000000000001E-3</v>
      </c>
      <c r="N5144" t="str">
        <f>_xll.IMDP("BND",D5144,$N$1,A5144)</f>
        <v>카드</v>
      </c>
      <c r="O5144">
        <f t="shared" si="80"/>
        <v>7.9538899999999999E-3</v>
      </c>
    </row>
    <row r="5145" spans="1:15" x14ac:dyDescent="0.3">
      <c r="A5145" s="73">
        <v>46311</v>
      </c>
      <c r="B5145" s="67" t="s">
        <v>2090</v>
      </c>
      <c r="C5145" s="68" t="s">
        <v>2608</v>
      </c>
      <c r="D5145" s="68" t="s">
        <v>10565</v>
      </c>
      <c r="E5145" s="67" t="s">
        <v>10566</v>
      </c>
      <c r="F5145" s="69">
        <v>4.6500000000000004</v>
      </c>
      <c r="G5145" s="70">
        <v>1.2101999999999999</v>
      </c>
      <c r="H5145" s="70">
        <v>1.7901</v>
      </c>
      <c r="I5145" s="73">
        <v>45679</v>
      </c>
      <c r="J5145" s="73">
        <v>46772</v>
      </c>
      <c r="K5145" s="69">
        <v>3.29</v>
      </c>
      <c r="L5145" s="68" t="s">
        <v>5494</v>
      </c>
      <c r="M5145" s="71">
        <v>3.2000000000000002E-3</v>
      </c>
      <c r="N5145" t="str">
        <f>_xll.IMDP("BND",D5145,$N$1,A5145)</f>
        <v>카드</v>
      </c>
      <c r="O5145">
        <f t="shared" si="80"/>
        <v>3.8726400000000001E-3</v>
      </c>
    </row>
    <row r="5146" spans="1:15" x14ac:dyDescent="0.3">
      <c r="A5146" s="73">
        <v>46311</v>
      </c>
      <c r="B5146" s="67" t="s">
        <v>2090</v>
      </c>
      <c r="C5146" s="68" t="s">
        <v>2608</v>
      </c>
      <c r="D5146" s="68" t="s">
        <v>10567</v>
      </c>
      <c r="E5146" s="67" t="s">
        <v>10568</v>
      </c>
      <c r="F5146" s="69">
        <v>4.6820000000000004</v>
      </c>
      <c r="G5146" s="70">
        <v>1.3478000000000001</v>
      </c>
      <c r="H5146" s="70">
        <v>2.1804000000000001</v>
      </c>
      <c r="I5146" s="73">
        <v>45701</v>
      </c>
      <c r="J5146" s="73">
        <v>46825</v>
      </c>
      <c r="K5146" s="69">
        <v>3.22</v>
      </c>
      <c r="L5146" s="68" t="s">
        <v>5494</v>
      </c>
      <c r="M5146" s="71">
        <v>3.2000000000000002E-3</v>
      </c>
      <c r="N5146" t="str">
        <f>_xll.IMDP("BND",D5146,$N$1,A5146)</f>
        <v>카드</v>
      </c>
      <c r="O5146">
        <f t="shared" si="80"/>
        <v>4.3129600000000002E-3</v>
      </c>
    </row>
    <row r="5147" spans="1:15" x14ac:dyDescent="0.3">
      <c r="A5147" s="73">
        <v>46311</v>
      </c>
      <c r="B5147" s="67" t="s">
        <v>2090</v>
      </c>
      <c r="C5147" s="68" t="s">
        <v>2608</v>
      </c>
      <c r="D5147" s="68" t="s">
        <v>10569</v>
      </c>
      <c r="E5147" s="67" t="s">
        <v>10570</v>
      </c>
      <c r="F5147" s="69">
        <v>4.8490000000000002</v>
      </c>
      <c r="G5147" s="70">
        <v>1.8324</v>
      </c>
      <c r="H5147" s="70">
        <v>3.8704999999999998</v>
      </c>
      <c r="I5147" s="73">
        <v>45917</v>
      </c>
      <c r="J5147" s="73">
        <v>47010</v>
      </c>
      <c r="K5147" s="69">
        <v>2.95</v>
      </c>
      <c r="L5147" s="68" t="s">
        <v>5494</v>
      </c>
      <c r="M5147" s="71">
        <v>4.4999999999999997E-3</v>
      </c>
      <c r="N5147" t="str">
        <f>_xll.IMDP("BND",D5147,$N$1,A5147)</f>
        <v>카드</v>
      </c>
      <c r="O5147">
        <f t="shared" si="80"/>
        <v>8.2457999999999993E-3</v>
      </c>
    </row>
    <row r="5148" spans="1:15" x14ac:dyDescent="0.3">
      <c r="A5148" s="73">
        <v>46311</v>
      </c>
      <c r="B5148" s="67" t="s">
        <v>2090</v>
      </c>
      <c r="C5148" s="68" t="s">
        <v>2608</v>
      </c>
      <c r="D5148" s="68" t="s">
        <v>10571</v>
      </c>
      <c r="E5148" s="67" t="s">
        <v>10572</v>
      </c>
      <c r="F5148" s="69">
        <v>4.4820000000000002</v>
      </c>
      <c r="G5148" s="70">
        <v>0.65110000000000001</v>
      </c>
      <c r="H5148" s="70">
        <v>0.58750000000000002</v>
      </c>
      <c r="I5148" s="73">
        <v>46009</v>
      </c>
      <c r="J5148" s="73">
        <v>46556</v>
      </c>
      <c r="K5148" s="69">
        <v>3.46</v>
      </c>
      <c r="L5148" s="68" t="s">
        <v>5494</v>
      </c>
      <c r="M5148" s="71">
        <v>2.3E-3</v>
      </c>
      <c r="N5148" t="str">
        <f>_xll.IMDP("BND",D5148,$N$1,A5148)</f>
        <v>카드</v>
      </c>
      <c r="O5148">
        <f t="shared" si="80"/>
        <v>1.49753E-3</v>
      </c>
    </row>
    <row r="5149" spans="1:15" x14ac:dyDescent="0.3">
      <c r="A5149" s="73">
        <v>46311</v>
      </c>
      <c r="B5149" s="67" t="s">
        <v>2090</v>
      </c>
      <c r="C5149" s="68" t="s">
        <v>2608</v>
      </c>
      <c r="D5149" s="68" t="s">
        <v>10573</v>
      </c>
      <c r="E5149" s="67" t="s">
        <v>10574</v>
      </c>
      <c r="F5149" s="69">
        <v>4.3150000000000004</v>
      </c>
      <c r="G5149" s="70">
        <v>0.50409999999999999</v>
      </c>
      <c r="H5149" s="70">
        <v>0.38109999999999999</v>
      </c>
      <c r="I5149" s="73">
        <v>46051</v>
      </c>
      <c r="J5149" s="73">
        <v>46503</v>
      </c>
      <c r="K5149" s="69">
        <v>3.35</v>
      </c>
      <c r="L5149" s="68" t="s">
        <v>5494</v>
      </c>
      <c r="M5149" s="71">
        <v>4.5999999999999999E-3</v>
      </c>
      <c r="N5149" t="str">
        <f>_xll.IMDP("BND",D5149,$N$1,A5149)</f>
        <v>카드</v>
      </c>
      <c r="O5149">
        <f t="shared" si="80"/>
        <v>2.3188599999999998E-3</v>
      </c>
    </row>
    <row r="5150" spans="1:15" x14ac:dyDescent="0.3">
      <c r="A5150" s="73">
        <v>46311</v>
      </c>
      <c r="B5150" s="67" t="s">
        <v>2090</v>
      </c>
      <c r="C5150" s="68" t="s">
        <v>2608</v>
      </c>
      <c r="D5150" s="68" t="s">
        <v>10575</v>
      </c>
      <c r="E5150" s="67" t="s">
        <v>10576</v>
      </c>
      <c r="F5150" s="69">
        <v>4.7190000000000003</v>
      </c>
      <c r="G5150" s="70">
        <v>1.4870000000000001</v>
      </c>
      <c r="H5150" s="70">
        <v>2.6360999999999999</v>
      </c>
      <c r="I5150" s="73">
        <v>46155</v>
      </c>
      <c r="J5150" s="73">
        <v>46885</v>
      </c>
      <c r="K5150" s="69">
        <v>4.51</v>
      </c>
      <c r="L5150" s="68" t="s">
        <v>5494</v>
      </c>
      <c r="M5150" s="71">
        <v>6.1000000000000004E-3</v>
      </c>
      <c r="N5150" t="str">
        <f>_xll.IMDP("BND",D5150,$N$1,A5150)</f>
        <v>카드</v>
      </c>
      <c r="O5150">
        <f t="shared" si="80"/>
        <v>9.070700000000001E-3</v>
      </c>
    </row>
    <row r="5151" spans="1:15" x14ac:dyDescent="0.3">
      <c r="A5151" s="73">
        <v>46311</v>
      </c>
      <c r="B5151" s="67" t="s">
        <v>2090</v>
      </c>
      <c r="C5151" s="68" t="s">
        <v>2608</v>
      </c>
      <c r="D5151" s="68" t="s">
        <v>15496</v>
      </c>
      <c r="E5151" s="67" t="s">
        <v>15497</v>
      </c>
      <c r="F5151" s="69">
        <v>4.8680000000000003</v>
      </c>
      <c r="G5151" s="70">
        <v>2.6779000000000002</v>
      </c>
      <c r="H5151" s="70">
        <v>8.1620000000000008</v>
      </c>
      <c r="I5151" s="73">
        <v>46279</v>
      </c>
      <c r="J5151" s="73">
        <v>47375</v>
      </c>
      <c r="K5151" s="69">
        <v>4.95</v>
      </c>
      <c r="L5151" s="68" t="s">
        <v>5494</v>
      </c>
      <c r="M5151" s="71">
        <v>2.8E-3</v>
      </c>
      <c r="N5151" t="str">
        <f>_xll.IMDP("BND",D5151,$N$1,A5151)</f>
        <v>카드</v>
      </c>
      <c r="O5151">
        <f t="shared" si="80"/>
        <v>7.4981200000000005E-3</v>
      </c>
    </row>
    <row r="5152" spans="1:15" x14ac:dyDescent="0.3">
      <c r="A5152" s="73">
        <v>46311</v>
      </c>
      <c r="B5152" s="67" t="s">
        <v>2090</v>
      </c>
      <c r="C5152" s="68" t="s">
        <v>2608</v>
      </c>
      <c r="D5152" s="68" t="s">
        <v>15967</v>
      </c>
      <c r="E5152" s="67" t="s">
        <v>15968</v>
      </c>
      <c r="F5152" s="69">
        <v>4.9130000000000003</v>
      </c>
      <c r="G5152" s="70">
        <v>1.8593</v>
      </c>
      <c r="H5152" s="70">
        <v>4.0129000000000001</v>
      </c>
      <c r="I5152" s="73">
        <v>46303</v>
      </c>
      <c r="J5152" s="73">
        <v>47032</v>
      </c>
      <c r="K5152" s="69">
        <v>5.04</v>
      </c>
      <c r="L5152" s="68" t="s">
        <v>5494</v>
      </c>
      <c r="M5152" s="71">
        <v>5.5999999999999999E-3</v>
      </c>
      <c r="N5152" t="str">
        <f>_xll.IMDP("BND",D5152,$N$1,A5152)</f>
        <v>카드</v>
      </c>
      <c r="O5152">
        <f t="shared" si="80"/>
        <v>1.0412079999999999E-2</v>
      </c>
    </row>
    <row r="5153" spans="1:15" x14ac:dyDescent="0.3">
      <c r="A5153" s="73">
        <v>46311</v>
      </c>
      <c r="B5153" s="67" t="s">
        <v>2090</v>
      </c>
      <c r="C5153" s="68" t="s">
        <v>2608</v>
      </c>
      <c r="D5153" s="68" t="s">
        <v>10577</v>
      </c>
      <c r="E5153" s="67" t="s">
        <v>10578</v>
      </c>
      <c r="F5153" s="69">
        <v>4.6470000000000002</v>
      </c>
      <c r="G5153" s="70">
        <v>1.1115999999999999</v>
      </c>
      <c r="H5153" s="70">
        <v>1.5578000000000001</v>
      </c>
      <c r="I5153" s="73">
        <v>45035</v>
      </c>
      <c r="J5153" s="73">
        <v>46738</v>
      </c>
      <c r="K5153" s="69">
        <v>4.5999999999999996</v>
      </c>
      <c r="L5153" s="68" t="s">
        <v>5494</v>
      </c>
      <c r="M5153" s="71">
        <v>2.3E-3</v>
      </c>
      <c r="N5153" t="str">
        <f>_xll.IMDP("BND",D5153,$N$1,A5153)</f>
        <v>카드</v>
      </c>
      <c r="O5153">
        <f t="shared" si="80"/>
        <v>2.55668E-3</v>
      </c>
    </row>
    <row r="5154" spans="1:15" x14ac:dyDescent="0.3">
      <c r="A5154" s="73">
        <v>46311</v>
      </c>
      <c r="B5154" s="67" t="s">
        <v>2090</v>
      </c>
      <c r="C5154" s="68" t="s">
        <v>2608</v>
      </c>
      <c r="D5154" s="68" t="s">
        <v>15665</v>
      </c>
      <c r="E5154" s="67" t="s">
        <v>15666</v>
      </c>
      <c r="F5154" s="69">
        <v>4.4829999999999997</v>
      </c>
      <c r="G5154" s="70">
        <v>0.66010000000000002</v>
      </c>
      <c r="H5154" s="70">
        <v>0.60229999999999995</v>
      </c>
      <c r="I5154" s="73">
        <v>46287</v>
      </c>
      <c r="J5154" s="73">
        <v>46560</v>
      </c>
      <c r="K5154" s="69">
        <v>4.51</v>
      </c>
      <c r="L5154" s="68" t="s">
        <v>5494</v>
      </c>
      <c r="M5154" s="71">
        <v>3.7000000000000002E-3</v>
      </c>
      <c r="N5154" t="str">
        <f>_xll.IMDP("BND",D5154,$N$1,A5154)</f>
        <v>카드</v>
      </c>
      <c r="O5154">
        <f t="shared" si="80"/>
        <v>2.4423700000000001E-3</v>
      </c>
    </row>
    <row r="5155" spans="1:15" x14ac:dyDescent="0.3">
      <c r="A5155" s="73">
        <v>46311</v>
      </c>
      <c r="B5155" s="67" t="s">
        <v>2090</v>
      </c>
      <c r="C5155" s="68" t="s">
        <v>2608</v>
      </c>
      <c r="D5155" s="68" t="s">
        <v>10579</v>
      </c>
      <c r="E5155" s="67" t="s">
        <v>10580</v>
      </c>
      <c r="F5155" s="69">
        <v>4.5949999999999998</v>
      </c>
      <c r="G5155" s="70">
        <v>0.90980000000000005</v>
      </c>
      <c r="H5155" s="70">
        <v>1.06</v>
      </c>
      <c r="I5155" s="73">
        <v>45561</v>
      </c>
      <c r="J5155" s="73">
        <v>46654</v>
      </c>
      <c r="K5155" s="69">
        <v>3.55</v>
      </c>
      <c r="L5155" s="68" t="s">
        <v>5494</v>
      </c>
      <c r="M5155" s="71">
        <v>5.1000000000000004E-3</v>
      </c>
      <c r="N5155" t="str">
        <f>_xll.IMDP("BND",D5155,$N$1,A5155)</f>
        <v>카드</v>
      </c>
      <c r="O5155">
        <f t="shared" si="80"/>
        <v>4.639980000000001E-3</v>
      </c>
    </row>
    <row r="5156" spans="1:15" x14ac:dyDescent="0.3">
      <c r="A5156" s="73">
        <v>46311</v>
      </c>
      <c r="B5156" s="67" t="s">
        <v>2090</v>
      </c>
      <c r="C5156" s="68" t="s">
        <v>2608</v>
      </c>
      <c r="D5156" s="68" t="s">
        <v>10581</v>
      </c>
      <c r="E5156" s="67" t="s">
        <v>10582</v>
      </c>
      <c r="F5156" s="69">
        <v>4.7249999999999996</v>
      </c>
      <c r="G5156" s="70">
        <v>1.5239</v>
      </c>
      <c r="H5156" s="70">
        <v>2.7383000000000002</v>
      </c>
      <c r="I5156" s="73">
        <v>45799</v>
      </c>
      <c r="J5156" s="73">
        <v>46892</v>
      </c>
      <c r="K5156" s="69">
        <v>3.01</v>
      </c>
      <c r="L5156" s="68" t="s">
        <v>5494</v>
      </c>
      <c r="M5156" s="71">
        <v>4.4999999999999997E-3</v>
      </c>
      <c r="N5156" t="str">
        <f>_xll.IMDP("BND",D5156,$N$1,A5156)</f>
        <v>카드</v>
      </c>
      <c r="O5156">
        <f t="shared" si="80"/>
        <v>6.8575499999999996E-3</v>
      </c>
    </row>
    <row r="5157" spans="1:15" x14ac:dyDescent="0.3">
      <c r="A5157" s="73">
        <v>46311</v>
      </c>
      <c r="B5157" s="67" t="s">
        <v>2090</v>
      </c>
      <c r="C5157" s="68" t="s">
        <v>2608</v>
      </c>
      <c r="D5157" s="68" t="s">
        <v>10583</v>
      </c>
      <c r="E5157" s="67" t="s">
        <v>10584</v>
      </c>
      <c r="F5157" s="69">
        <v>4.7919999999999998</v>
      </c>
      <c r="G5157" s="70">
        <v>1.6826000000000001</v>
      </c>
      <c r="H5157" s="70">
        <v>3.3079999999999998</v>
      </c>
      <c r="I5157" s="73">
        <v>45860</v>
      </c>
      <c r="J5157" s="73">
        <v>46955</v>
      </c>
      <c r="K5157" s="69">
        <v>2.98</v>
      </c>
      <c r="L5157" s="68" t="s">
        <v>5494</v>
      </c>
      <c r="M5157" s="71">
        <v>3.2000000000000002E-3</v>
      </c>
      <c r="N5157" t="str">
        <f>_xll.IMDP("BND",D5157,$N$1,A5157)</f>
        <v>카드</v>
      </c>
      <c r="O5157">
        <f t="shared" si="80"/>
        <v>5.3843200000000006E-3</v>
      </c>
    </row>
    <row r="5158" spans="1:15" x14ac:dyDescent="0.3">
      <c r="A5158" s="73">
        <v>46311</v>
      </c>
      <c r="B5158" s="67" t="s">
        <v>2090</v>
      </c>
      <c r="C5158" s="68" t="s">
        <v>2608</v>
      </c>
      <c r="D5158" s="68" t="s">
        <v>10585</v>
      </c>
      <c r="E5158" s="67" t="s">
        <v>10586</v>
      </c>
      <c r="F5158" s="69">
        <v>3.903</v>
      </c>
      <c r="G5158" s="70">
        <v>0.255</v>
      </c>
      <c r="H5158" s="70">
        <v>0.12820000000000001</v>
      </c>
      <c r="I5158" s="73">
        <v>46017</v>
      </c>
      <c r="J5158" s="73">
        <v>46408</v>
      </c>
      <c r="K5158" s="69">
        <v>3.38</v>
      </c>
      <c r="L5158" s="68" t="s">
        <v>5494</v>
      </c>
      <c r="M5158" s="71">
        <v>9.7000000000000003E-3</v>
      </c>
      <c r="N5158" t="str">
        <f>_xll.IMDP("BND",D5158,$N$1,A5158)</f>
        <v>카드</v>
      </c>
      <c r="O5158">
        <f t="shared" si="80"/>
        <v>2.4735E-3</v>
      </c>
    </row>
    <row r="5159" spans="1:15" x14ac:dyDescent="0.3">
      <c r="A5159" s="73">
        <v>46311</v>
      </c>
      <c r="B5159" s="67" t="s">
        <v>2090</v>
      </c>
      <c r="C5159" s="68" t="s">
        <v>2608</v>
      </c>
      <c r="D5159" s="68" t="s">
        <v>10587</v>
      </c>
      <c r="E5159" s="67" t="s">
        <v>10588</v>
      </c>
      <c r="F5159" s="69">
        <v>4.7350000000000003</v>
      </c>
      <c r="G5159" s="70">
        <v>1.5229999999999999</v>
      </c>
      <c r="H5159" s="70">
        <v>2.7547000000000001</v>
      </c>
      <c r="I5159" s="73">
        <v>46169</v>
      </c>
      <c r="J5159" s="73">
        <v>46899</v>
      </c>
      <c r="K5159" s="69">
        <v>4.6500000000000004</v>
      </c>
      <c r="L5159" s="68" t="s">
        <v>5494</v>
      </c>
      <c r="M5159" s="71">
        <v>9.2999999999999992E-3</v>
      </c>
      <c r="N5159" t="str">
        <f>_xll.IMDP("BND",D5159,$N$1,A5159)</f>
        <v>카드</v>
      </c>
      <c r="O5159">
        <f t="shared" si="80"/>
        <v>1.4163899999999998E-2</v>
      </c>
    </row>
    <row r="5160" spans="1:15" x14ac:dyDescent="0.3">
      <c r="A5160" s="73">
        <v>46311</v>
      </c>
      <c r="B5160" s="67" t="s">
        <v>2090</v>
      </c>
      <c r="C5160" s="68" t="s">
        <v>2608</v>
      </c>
      <c r="D5160" s="68" t="s">
        <v>15667</v>
      </c>
      <c r="E5160" s="67" t="s">
        <v>15668</v>
      </c>
      <c r="F5160" s="69">
        <v>4.7009999999999996</v>
      </c>
      <c r="G5160" s="70">
        <v>1.3623000000000001</v>
      </c>
      <c r="H5160" s="70">
        <v>2.2302</v>
      </c>
      <c r="I5160" s="73">
        <v>46287</v>
      </c>
      <c r="J5160" s="73">
        <v>46833</v>
      </c>
      <c r="K5160" s="69">
        <v>4.8600000000000003</v>
      </c>
      <c r="L5160" s="68" t="s">
        <v>5494</v>
      </c>
      <c r="M5160" s="71">
        <v>2.3E-3</v>
      </c>
      <c r="N5160" t="str">
        <f>_xll.IMDP("BND",D5160,$N$1,A5160)</f>
        <v>카드</v>
      </c>
      <c r="O5160">
        <f t="shared" si="80"/>
        <v>3.1332899999999999E-3</v>
      </c>
    </row>
    <row r="5161" spans="1:15" x14ac:dyDescent="0.3">
      <c r="A5161" s="73">
        <v>46311</v>
      </c>
      <c r="B5161" s="67" t="s">
        <v>2090</v>
      </c>
      <c r="C5161" s="68" t="s">
        <v>2608</v>
      </c>
      <c r="D5161" s="68" t="s">
        <v>10589</v>
      </c>
      <c r="E5161" s="67" t="s">
        <v>10590</v>
      </c>
      <c r="F5161" s="69">
        <v>4.7300000000000004</v>
      </c>
      <c r="G5161" s="70">
        <v>1.5214000000000001</v>
      </c>
      <c r="H5161" s="70">
        <v>2.7494000000000001</v>
      </c>
      <c r="I5161" s="73">
        <v>45070</v>
      </c>
      <c r="J5161" s="73">
        <v>46897</v>
      </c>
      <c r="K5161" s="69">
        <v>4.58</v>
      </c>
      <c r="L5161" s="68" t="s">
        <v>5494</v>
      </c>
      <c r="M5161" s="71">
        <v>2.8E-3</v>
      </c>
      <c r="N5161" t="str">
        <f>_xll.IMDP("BND",D5161,$N$1,A5161)</f>
        <v>카드</v>
      </c>
      <c r="O5161">
        <f t="shared" si="80"/>
        <v>4.2599200000000004E-3</v>
      </c>
    </row>
    <row r="5162" spans="1:15" x14ac:dyDescent="0.3">
      <c r="A5162" s="73">
        <v>46311</v>
      </c>
      <c r="B5162" s="67" t="s">
        <v>2090</v>
      </c>
      <c r="C5162" s="68" t="s">
        <v>2608</v>
      </c>
      <c r="D5162" s="68" t="s">
        <v>10591</v>
      </c>
      <c r="E5162" s="67" t="s">
        <v>10592</v>
      </c>
      <c r="F5162" s="69">
        <v>3.9340000000000002</v>
      </c>
      <c r="G5162" s="70">
        <v>0.26419999999999999</v>
      </c>
      <c r="H5162" s="70">
        <v>0.1358</v>
      </c>
      <c r="I5162" s="73">
        <v>45499</v>
      </c>
      <c r="J5162" s="73">
        <v>46413</v>
      </c>
      <c r="K5162" s="69">
        <v>3.57</v>
      </c>
      <c r="L5162" s="68" t="s">
        <v>5494</v>
      </c>
      <c r="M5162" s="71">
        <v>2.3E-3</v>
      </c>
      <c r="N5162" t="str">
        <f>_xll.IMDP("BND",D5162,$N$1,A5162)</f>
        <v>카드</v>
      </c>
      <c r="O5162">
        <f t="shared" si="80"/>
        <v>6.0765999999999999E-4</v>
      </c>
    </row>
    <row r="5163" spans="1:15" x14ac:dyDescent="0.3">
      <c r="A5163" s="73">
        <v>46311</v>
      </c>
      <c r="B5163" s="67" t="s">
        <v>2090</v>
      </c>
      <c r="C5163" s="68" t="s">
        <v>2608</v>
      </c>
      <c r="D5163" s="68" t="s">
        <v>10593</v>
      </c>
      <c r="E5163" s="67" t="s">
        <v>10594</v>
      </c>
      <c r="F5163" s="69">
        <v>4.5949999999999998</v>
      </c>
      <c r="G5163" s="70">
        <v>0.90390000000000004</v>
      </c>
      <c r="H5163" s="70">
        <v>1.0529999999999999</v>
      </c>
      <c r="I5163" s="73">
        <v>45590</v>
      </c>
      <c r="J5163" s="73">
        <v>46654</v>
      </c>
      <c r="K5163" s="69">
        <v>3.57</v>
      </c>
      <c r="L5163" s="68" t="s">
        <v>5494</v>
      </c>
      <c r="M5163" s="71">
        <v>3.7000000000000002E-3</v>
      </c>
      <c r="N5163" t="str">
        <f>_xll.IMDP("BND",D5163,$N$1,A5163)</f>
        <v>카드</v>
      </c>
      <c r="O5163">
        <f t="shared" si="80"/>
        <v>3.3444300000000002E-3</v>
      </c>
    </row>
    <row r="5164" spans="1:15" x14ac:dyDescent="0.3">
      <c r="A5164" s="73">
        <v>46311</v>
      </c>
      <c r="B5164" s="67" t="s">
        <v>2090</v>
      </c>
      <c r="C5164" s="68" t="s">
        <v>2608</v>
      </c>
      <c r="D5164" s="68" t="s">
        <v>10595</v>
      </c>
      <c r="E5164" s="67" t="s">
        <v>10596</v>
      </c>
      <c r="F5164" s="69">
        <v>4.7279999999999998</v>
      </c>
      <c r="G5164" s="70">
        <v>1.5347999999999999</v>
      </c>
      <c r="H5164" s="70">
        <v>2.7753999999999999</v>
      </c>
      <c r="I5164" s="73">
        <v>45799</v>
      </c>
      <c r="J5164" s="73">
        <v>46895</v>
      </c>
      <c r="K5164" s="69">
        <v>3.01</v>
      </c>
      <c r="L5164" s="68" t="s">
        <v>5494</v>
      </c>
      <c r="M5164" s="71">
        <v>4.1000000000000003E-3</v>
      </c>
      <c r="N5164" t="str">
        <f>_xll.IMDP("BND",D5164,$N$1,A5164)</f>
        <v>카드</v>
      </c>
      <c r="O5164">
        <f t="shared" si="80"/>
        <v>6.2926800000000001E-3</v>
      </c>
    </row>
    <row r="5165" spans="1:15" x14ac:dyDescent="0.3">
      <c r="A5165" s="73">
        <v>46311</v>
      </c>
      <c r="B5165" s="67" t="s">
        <v>2090</v>
      </c>
      <c r="C5165" s="68" t="s">
        <v>2608</v>
      </c>
      <c r="D5165" s="68" t="s">
        <v>10597</v>
      </c>
      <c r="E5165" s="67" t="s">
        <v>10598</v>
      </c>
      <c r="F5165" s="69">
        <v>4.7569999999999997</v>
      </c>
      <c r="G5165" s="70">
        <v>1.6024</v>
      </c>
      <c r="H5165" s="70">
        <v>3.0045999999999999</v>
      </c>
      <c r="I5165" s="73">
        <v>45825</v>
      </c>
      <c r="J5165" s="73">
        <v>46920</v>
      </c>
      <c r="K5165" s="69">
        <v>3.05</v>
      </c>
      <c r="L5165" s="68" t="s">
        <v>5494</v>
      </c>
      <c r="M5165" s="71">
        <v>3.2000000000000002E-3</v>
      </c>
      <c r="N5165" t="str">
        <f>_xll.IMDP("BND",D5165,$N$1,A5165)</f>
        <v>카드</v>
      </c>
      <c r="O5165">
        <f t="shared" si="80"/>
        <v>5.1276800000000008E-3</v>
      </c>
    </row>
    <row r="5166" spans="1:15" x14ac:dyDescent="0.3">
      <c r="A5166" s="73">
        <v>46311</v>
      </c>
      <c r="B5166" s="67" t="s">
        <v>2090</v>
      </c>
      <c r="C5166" s="68" t="s">
        <v>2608</v>
      </c>
      <c r="D5166" s="68" t="s">
        <v>10599</v>
      </c>
      <c r="E5166" s="67" t="s">
        <v>10600</v>
      </c>
      <c r="F5166" s="69">
        <v>4.7439999999999998</v>
      </c>
      <c r="G5166" s="70">
        <v>1.5436000000000001</v>
      </c>
      <c r="H5166" s="70">
        <v>2.8254000000000001</v>
      </c>
      <c r="I5166" s="73">
        <v>46169</v>
      </c>
      <c r="J5166" s="73">
        <v>46906</v>
      </c>
      <c r="K5166" s="69">
        <v>4.6500000000000004</v>
      </c>
      <c r="L5166" s="68" t="s">
        <v>5494</v>
      </c>
      <c r="M5166" s="71">
        <v>7.0000000000000001E-3</v>
      </c>
      <c r="N5166" t="str">
        <f>_xll.IMDP("BND",D5166,$N$1,A5166)</f>
        <v>카드</v>
      </c>
      <c r="O5166">
        <f t="shared" si="80"/>
        <v>1.0805200000000001E-2</v>
      </c>
    </row>
    <row r="5167" spans="1:15" x14ac:dyDescent="0.3">
      <c r="A5167" s="73">
        <v>46311</v>
      </c>
      <c r="B5167" s="67" t="s">
        <v>2090</v>
      </c>
      <c r="C5167" s="68" t="s">
        <v>2608</v>
      </c>
      <c r="D5167" s="68" t="s">
        <v>15969</v>
      </c>
      <c r="E5167" s="67" t="s">
        <v>15970</v>
      </c>
      <c r="F5167" s="69">
        <v>4.7190000000000003</v>
      </c>
      <c r="G5167" s="70">
        <v>1.3629</v>
      </c>
      <c r="H5167" s="70">
        <v>2.2281</v>
      </c>
      <c r="I5167" s="73">
        <v>46303</v>
      </c>
      <c r="J5167" s="73">
        <v>46833</v>
      </c>
      <c r="K5167" s="69">
        <v>4.83</v>
      </c>
      <c r="L5167" s="68" t="s">
        <v>5494</v>
      </c>
      <c r="M5167" s="71">
        <v>2.3E-3</v>
      </c>
      <c r="N5167" t="str">
        <f>_xll.IMDP("BND",D5167,$N$1,A5167)</f>
        <v>카드</v>
      </c>
      <c r="O5167">
        <f t="shared" si="80"/>
        <v>3.13467E-3</v>
      </c>
    </row>
    <row r="5168" spans="1:15" x14ac:dyDescent="0.3">
      <c r="A5168" s="73">
        <v>46311</v>
      </c>
      <c r="B5168" s="67" t="s">
        <v>2090</v>
      </c>
      <c r="C5168" s="68" t="s">
        <v>2608</v>
      </c>
      <c r="D5168" s="68" t="s">
        <v>10601</v>
      </c>
      <c r="E5168" s="67" t="s">
        <v>10602</v>
      </c>
      <c r="F5168" s="69">
        <v>4.702</v>
      </c>
      <c r="G5168" s="70">
        <v>1.4311</v>
      </c>
      <c r="H5168" s="70">
        <v>2.4340999999999999</v>
      </c>
      <c r="I5168" s="73">
        <v>45398</v>
      </c>
      <c r="J5168" s="73">
        <v>46857</v>
      </c>
      <c r="K5168" s="69">
        <v>4.1399999999999997</v>
      </c>
      <c r="L5168" s="68" t="s">
        <v>5494</v>
      </c>
      <c r="M5168" s="71">
        <v>2.8E-3</v>
      </c>
      <c r="N5168" t="str">
        <f>_xll.IMDP("BND",D5168,$N$1,A5168)</f>
        <v>카드</v>
      </c>
      <c r="O5168">
        <f t="shared" si="80"/>
        <v>4.0070799999999997E-3</v>
      </c>
    </row>
    <row r="5169" spans="1:15" x14ac:dyDescent="0.3">
      <c r="A5169" s="73">
        <v>46311</v>
      </c>
      <c r="B5169" s="67" t="s">
        <v>2090</v>
      </c>
      <c r="C5169" s="68" t="s">
        <v>2608</v>
      </c>
      <c r="D5169" s="68" t="s">
        <v>364</v>
      </c>
      <c r="E5169" s="67" t="s">
        <v>366</v>
      </c>
      <c r="F5169" s="69">
        <v>4.5430000000000001</v>
      </c>
      <c r="G5169" s="70">
        <v>0.74719999999999998</v>
      </c>
      <c r="H5169" s="70">
        <v>0.75049999999999994</v>
      </c>
      <c r="I5169" s="73">
        <v>45499</v>
      </c>
      <c r="J5169" s="73">
        <v>46594</v>
      </c>
      <c r="K5169" s="69">
        <v>3.58</v>
      </c>
      <c r="L5169" s="68" t="s">
        <v>5494</v>
      </c>
      <c r="M5169" s="71">
        <v>3.3E-3</v>
      </c>
      <c r="N5169" t="str">
        <f>_xll.IMDP("BND",D5169,$N$1,A5169)</f>
        <v>카드</v>
      </c>
      <c r="O5169">
        <f t="shared" si="80"/>
        <v>2.46576E-3</v>
      </c>
    </row>
    <row r="5170" spans="1:15" x14ac:dyDescent="0.3">
      <c r="A5170" s="73">
        <v>46311</v>
      </c>
      <c r="B5170" s="67" t="s">
        <v>2090</v>
      </c>
      <c r="C5170" s="68" t="s">
        <v>2608</v>
      </c>
      <c r="D5170" s="68" t="s">
        <v>10603</v>
      </c>
      <c r="E5170" s="67" t="s">
        <v>10604</v>
      </c>
      <c r="F5170" s="69">
        <v>4.8719999999999999</v>
      </c>
      <c r="G5170" s="70">
        <v>3.3399000000000001</v>
      </c>
      <c r="H5170" s="70">
        <v>12.4428</v>
      </c>
      <c r="I5170" s="73">
        <v>45799</v>
      </c>
      <c r="J5170" s="73">
        <v>47625</v>
      </c>
      <c r="K5170" s="69">
        <v>3.25</v>
      </c>
      <c r="L5170" s="68" t="s">
        <v>5494</v>
      </c>
      <c r="M5170" s="71">
        <v>2.2000000000000001E-3</v>
      </c>
      <c r="N5170" t="str">
        <f>_xll.IMDP("BND",D5170,$N$1,A5170)</f>
        <v>카드</v>
      </c>
      <c r="O5170">
        <f t="shared" si="80"/>
        <v>7.3477800000000008E-3</v>
      </c>
    </row>
    <row r="5171" spans="1:15" x14ac:dyDescent="0.3">
      <c r="A5171" s="73">
        <v>46311</v>
      </c>
      <c r="B5171" s="67" t="s">
        <v>2090</v>
      </c>
      <c r="C5171" s="68" t="s">
        <v>2608</v>
      </c>
      <c r="D5171" s="68" t="s">
        <v>10605</v>
      </c>
      <c r="E5171" s="67" t="s">
        <v>10606</v>
      </c>
      <c r="F5171" s="69">
        <v>4.8499999999999996</v>
      </c>
      <c r="G5171" s="70">
        <v>1.8617999999999999</v>
      </c>
      <c r="H5171" s="70">
        <v>3.9878999999999998</v>
      </c>
      <c r="I5171" s="73">
        <v>45926</v>
      </c>
      <c r="J5171" s="73">
        <v>47022</v>
      </c>
      <c r="K5171" s="69">
        <v>3</v>
      </c>
      <c r="L5171" s="68" t="s">
        <v>5494</v>
      </c>
      <c r="M5171" s="71">
        <v>3.5999999999999999E-3</v>
      </c>
      <c r="N5171" t="str">
        <f>_xll.IMDP("BND",D5171,$N$1,A5171)</f>
        <v>카드</v>
      </c>
      <c r="O5171">
        <f t="shared" si="80"/>
        <v>6.7024799999999994E-3</v>
      </c>
    </row>
    <row r="5172" spans="1:15" x14ac:dyDescent="0.3">
      <c r="A5172" s="73">
        <v>46311</v>
      </c>
      <c r="B5172" s="67" t="s">
        <v>2090</v>
      </c>
      <c r="C5172" s="68" t="s">
        <v>2608</v>
      </c>
      <c r="D5172" s="68" t="s">
        <v>10607</v>
      </c>
      <c r="E5172" s="67" t="s">
        <v>10608</v>
      </c>
      <c r="F5172" s="69">
        <v>4.5720000000000001</v>
      </c>
      <c r="G5172" s="70">
        <v>0.83420000000000005</v>
      </c>
      <c r="H5172" s="70">
        <v>0.90980000000000005</v>
      </c>
      <c r="I5172" s="73">
        <v>45867</v>
      </c>
      <c r="J5172" s="73">
        <v>46626</v>
      </c>
      <c r="K5172" s="69">
        <v>2.85</v>
      </c>
      <c r="L5172" s="68" t="s">
        <v>5494</v>
      </c>
      <c r="M5172" s="71">
        <v>2.3E-3</v>
      </c>
      <c r="N5172" t="str">
        <f>_xll.IMDP("BND",D5172,$N$1,A5172)</f>
        <v>카드</v>
      </c>
      <c r="O5172">
        <f t="shared" si="80"/>
        <v>1.91866E-3</v>
      </c>
    </row>
    <row r="5173" spans="1:15" x14ac:dyDescent="0.3">
      <c r="A5173" s="73">
        <v>46311</v>
      </c>
      <c r="B5173" s="67" t="s">
        <v>2090</v>
      </c>
      <c r="C5173" s="68" t="s">
        <v>8258</v>
      </c>
      <c r="D5173" s="68" t="s">
        <v>10609</v>
      </c>
      <c r="E5173" s="67" t="s">
        <v>10610</v>
      </c>
      <c r="F5173" s="69">
        <v>3.9740000000000002</v>
      </c>
      <c r="G5173" s="70">
        <v>0.38919999999999999</v>
      </c>
      <c r="H5173" s="70">
        <v>0.24829999999999999</v>
      </c>
      <c r="I5173" s="73">
        <v>45730</v>
      </c>
      <c r="J5173" s="73">
        <v>46458</v>
      </c>
      <c r="K5173" s="69">
        <v>3.11</v>
      </c>
      <c r="L5173" s="68" t="s">
        <v>5494</v>
      </c>
      <c r="M5173" s="71">
        <v>6.4999999999999997E-3</v>
      </c>
      <c r="N5173" t="str">
        <f>_xll.IMDP("BND",D5173,$N$1,A5173)</f>
        <v>회사채(일반)</v>
      </c>
      <c r="O5173">
        <f t="shared" si="80"/>
        <v>2.5298E-3</v>
      </c>
    </row>
    <row r="5174" spans="1:15" x14ac:dyDescent="0.3">
      <c r="A5174" s="73">
        <v>46311</v>
      </c>
      <c r="B5174" s="67" t="s">
        <v>2090</v>
      </c>
      <c r="C5174" s="68" t="s">
        <v>8258</v>
      </c>
      <c r="D5174" s="68" t="s">
        <v>15409</v>
      </c>
      <c r="E5174" s="67" t="s">
        <v>15410</v>
      </c>
      <c r="F5174" s="69">
        <v>4.4160000000000004</v>
      </c>
      <c r="G5174" s="70">
        <v>1.7952999999999999</v>
      </c>
      <c r="H5174" s="70">
        <v>3.7528000000000001</v>
      </c>
      <c r="I5174" s="73">
        <v>46275</v>
      </c>
      <c r="J5174" s="73">
        <v>47004</v>
      </c>
      <c r="K5174" s="69">
        <v>4.4000000000000004</v>
      </c>
      <c r="L5174" s="68" t="s">
        <v>5494</v>
      </c>
      <c r="M5174" s="71">
        <v>8.8000000000000005E-3</v>
      </c>
      <c r="N5174" t="str">
        <f>_xll.IMDP("BND",D5174,$N$1,A5174)</f>
        <v>회사채(일반)</v>
      </c>
      <c r="O5174">
        <f t="shared" si="80"/>
        <v>1.5798639999999999E-2</v>
      </c>
    </row>
    <row r="5175" spans="1:15" x14ac:dyDescent="0.3">
      <c r="A5175" s="73">
        <v>46311</v>
      </c>
      <c r="B5175" s="67" t="s">
        <v>2090</v>
      </c>
      <c r="C5175" s="68" t="s">
        <v>8258</v>
      </c>
      <c r="D5175" s="68" t="s">
        <v>10611</v>
      </c>
      <c r="E5175" s="67" t="s">
        <v>10612</v>
      </c>
      <c r="F5175" s="69">
        <v>4.2850000000000001</v>
      </c>
      <c r="G5175" s="70">
        <v>1.0107999999999999</v>
      </c>
      <c r="H5175" s="70">
        <v>1.2874000000000001</v>
      </c>
      <c r="I5175" s="73">
        <v>45600</v>
      </c>
      <c r="J5175" s="73">
        <v>46695</v>
      </c>
      <c r="K5175" s="69">
        <v>3.54</v>
      </c>
      <c r="L5175" s="68" t="s">
        <v>5494</v>
      </c>
      <c r="M5175" s="71">
        <v>6.4999999999999997E-3</v>
      </c>
      <c r="N5175" t="str">
        <f>_xll.IMDP("BND",D5175,$N$1,A5175)</f>
        <v>회사채(일반)</v>
      </c>
      <c r="O5175">
        <f t="shared" si="80"/>
        <v>6.5701999999999991E-3</v>
      </c>
    </row>
    <row r="5176" spans="1:15" x14ac:dyDescent="0.3">
      <c r="A5176" s="73">
        <v>46311</v>
      </c>
      <c r="B5176" s="67" t="s">
        <v>2090</v>
      </c>
      <c r="C5176" s="68" t="s">
        <v>8258</v>
      </c>
      <c r="D5176" s="68" t="s">
        <v>10613</v>
      </c>
      <c r="E5176" s="67" t="s">
        <v>10614</v>
      </c>
      <c r="F5176" s="69">
        <v>4.3220000000000001</v>
      </c>
      <c r="G5176" s="70">
        <v>1.3599000000000001</v>
      </c>
      <c r="H5176" s="70">
        <v>2.2111000000000001</v>
      </c>
      <c r="I5176" s="73">
        <v>45730</v>
      </c>
      <c r="J5176" s="73">
        <v>46826</v>
      </c>
      <c r="K5176" s="69">
        <v>3.15</v>
      </c>
      <c r="L5176" s="68" t="s">
        <v>5494</v>
      </c>
      <c r="M5176" s="71">
        <v>1.14E-2</v>
      </c>
      <c r="N5176" t="str">
        <f>_xll.IMDP("BND",D5176,$N$1,A5176)</f>
        <v>회사채(일반)</v>
      </c>
      <c r="O5176">
        <f t="shared" si="80"/>
        <v>1.5502860000000002E-2</v>
      </c>
    </row>
    <row r="5177" spans="1:15" x14ac:dyDescent="0.3">
      <c r="A5177" s="73">
        <v>46311</v>
      </c>
      <c r="B5177" s="67" t="s">
        <v>2090</v>
      </c>
      <c r="C5177" s="68" t="s">
        <v>8258</v>
      </c>
      <c r="D5177" s="68" t="s">
        <v>10615</v>
      </c>
      <c r="E5177" s="67" t="s">
        <v>10616</v>
      </c>
      <c r="F5177" s="69">
        <v>4.4740000000000002</v>
      </c>
      <c r="G5177" s="70">
        <v>2.3372000000000002</v>
      </c>
      <c r="H5177" s="70">
        <v>6.1994999999999996</v>
      </c>
      <c r="I5177" s="73">
        <v>46121</v>
      </c>
      <c r="J5177" s="73">
        <v>47217</v>
      </c>
      <c r="K5177" s="69">
        <v>4.01</v>
      </c>
      <c r="L5177" s="68" t="s">
        <v>5494</v>
      </c>
      <c r="M5177" s="71">
        <v>9.5999999999999992E-3</v>
      </c>
      <c r="N5177" t="str">
        <f>_xll.IMDP("BND",D5177,$N$1,A5177)</f>
        <v>회사채(일반)</v>
      </c>
      <c r="O5177">
        <f t="shared" si="80"/>
        <v>2.2437119999999998E-2</v>
      </c>
    </row>
    <row r="5178" spans="1:15" x14ac:dyDescent="0.3">
      <c r="A5178" s="73">
        <v>46311</v>
      </c>
      <c r="B5178" s="67" t="s">
        <v>2090</v>
      </c>
      <c r="C5178" s="68" t="s">
        <v>8258</v>
      </c>
      <c r="D5178" s="68" t="s">
        <v>15411</v>
      </c>
      <c r="E5178" s="67" t="s">
        <v>15412</v>
      </c>
      <c r="F5178" s="69">
        <v>4.5049999999999999</v>
      </c>
      <c r="G5178" s="70">
        <v>2.6848000000000001</v>
      </c>
      <c r="H5178" s="70">
        <v>8.1776999999999997</v>
      </c>
      <c r="I5178" s="73">
        <v>46275</v>
      </c>
      <c r="J5178" s="73">
        <v>47371</v>
      </c>
      <c r="K5178" s="69">
        <v>4.53</v>
      </c>
      <c r="L5178" s="68" t="s">
        <v>5494</v>
      </c>
      <c r="M5178" s="71">
        <v>1.4200000000000001E-2</v>
      </c>
      <c r="N5178" t="str">
        <f>_xll.IMDP("BND",D5178,$N$1,A5178)</f>
        <v>회사채(일반)</v>
      </c>
      <c r="O5178">
        <f t="shared" si="80"/>
        <v>3.8124160000000004E-2</v>
      </c>
    </row>
    <row r="5179" spans="1:15" x14ac:dyDescent="0.3">
      <c r="A5179" s="73">
        <v>46311</v>
      </c>
      <c r="B5179" s="67" t="s">
        <v>2090</v>
      </c>
      <c r="C5179" s="68" t="s">
        <v>8258</v>
      </c>
      <c r="D5179" s="68" t="s">
        <v>242</v>
      </c>
      <c r="E5179" s="67" t="s">
        <v>244</v>
      </c>
      <c r="F5179" s="69">
        <v>4.3209999999999997</v>
      </c>
      <c r="G5179" s="70">
        <v>1.4161999999999999</v>
      </c>
      <c r="H5179" s="70">
        <v>2.3862000000000001</v>
      </c>
      <c r="I5179" s="73">
        <v>46121</v>
      </c>
      <c r="J5179" s="73">
        <v>46850</v>
      </c>
      <c r="K5179" s="69">
        <v>3.85</v>
      </c>
      <c r="L5179" s="68" t="s">
        <v>5494</v>
      </c>
      <c r="M5179" s="71">
        <v>6.4999999999999997E-3</v>
      </c>
      <c r="N5179" t="str">
        <f>_xll.IMDP("BND",D5179,$N$1,A5179)</f>
        <v>회사채(일반)</v>
      </c>
      <c r="O5179">
        <f t="shared" si="80"/>
        <v>9.2052999999999996E-3</v>
      </c>
    </row>
    <row r="5180" spans="1:15" x14ac:dyDescent="0.3">
      <c r="A5180" s="73">
        <v>46311</v>
      </c>
      <c r="B5180" s="67" t="s">
        <v>2090</v>
      </c>
      <c r="C5180" s="68" t="s">
        <v>8258</v>
      </c>
      <c r="D5180" s="68" t="s">
        <v>10617</v>
      </c>
      <c r="E5180" s="67" t="s">
        <v>10618</v>
      </c>
      <c r="F5180" s="69">
        <v>3.7360000000000002</v>
      </c>
      <c r="G5180" s="70">
        <v>0.27610000000000001</v>
      </c>
      <c r="H5180" s="70">
        <v>0.1449</v>
      </c>
      <c r="I5180" s="73">
        <v>43860</v>
      </c>
      <c r="J5180" s="73">
        <v>46417</v>
      </c>
      <c r="K5180" s="69">
        <v>1.92</v>
      </c>
      <c r="L5180" s="68" t="s">
        <v>5494</v>
      </c>
      <c r="M5180" s="71">
        <v>2.3E-3</v>
      </c>
      <c r="N5180" t="str">
        <f>_xll.IMDP("BND",D5180,$N$1,A5180)</f>
        <v>회사채(일반)</v>
      </c>
      <c r="O5180">
        <f t="shared" si="80"/>
        <v>6.3502999999999997E-4</v>
      </c>
    </row>
    <row r="5181" spans="1:15" x14ac:dyDescent="0.3">
      <c r="A5181" s="73">
        <v>46311</v>
      </c>
      <c r="B5181" s="67" t="s">
        <v>2090</v>
      </c>
      <c r="C5181" s="68" t="s">
        <v>8258</v>
      </c>
      <c r="D5181" s="68" t="s">
        <v>10619</v>
      </c>
      <c r="E5181" s="67" t="s">
        <v>10620</v>
      </c>
      <c r="F5181" s="69">
        <v>4.2839999999999998</v>
      </c>
      <c r="G5181" s="70">
        <v>0.85209999999999997</v>
      </c>
      <c r="H5181" s="70">
        <v>0.94069999999999998</v>
      </c>
      <c r="I5181" s="73">
        <v>44075</v>
      </c>
      <c r="J5181" s="73">
        <v>46631</v>
      </c>
      <c r="K5181" s="69">
        <v>1.84</v>
      </c>
      <c r="L5181" s="68" t="s">
        <v>5494</v>
      </c>
      <c r="M5181" s="71">
        <v>2.7000000000000001E-3</v>
      </c>
      <c r="N5181" t="str">
        <f>_xll.IMDP("BND",D5181,$N$1,A5181)</f>
        <v>회사채(일반)</v>
      </c>
      <c r="O5181">
        <f t="shared" si="80"/>
        <v>2.3006699999999999E-3</v>
      </c>
    </row>
    <row r="5182" spans="1:15" x14ac:dyDescent="0.3">
      <c r="A5182" s="73">
        <v>46311</v>
      </c>
      <c r="B5182" s="67" t="s">
        <v>2090</v>
      </c>
      <c r="C5182" s="68" t="s">
        <v>2608</v>
      </c>
      <c r="D5182" s="68" t="s">
        <v>10621</v>
      </c>
      <c r="E5182" s="67" t="s">
        <v>10622</v>
      </c>
      <c r="F5182" s="69">
        <v>4.1100000000000003</v>
      </c>
      <c r="G5182" s="70">
        <v>0.70979999999999999</v>
      </c>
      <c r="H5182" s="70">
        <v>0.68169999999999997</v>
      </c>
      <c r="I5182" s="73">
        <v>45666</v>
      </c>
      <c r="J5182" s="73">
        <v>46577</v>
      </c>
      <c r="K5182" s="69">
        <v>3.1</v>
      </c>
      <c r="L5182" s="68" t="s">
        <v>5494</v>
      </c>
      <c r="M5182" s="71">
        <v>3.2000000000000002E-3</v>
      </c>
      <c r="N5182" t="str">
        <f>_xll.IMDP("BND",D5182,$N$1,A5182)</f>
        <v>카드</v>
      </c>
      <c r="O5182">
        <f t="shared" si="80"/>
        <v>2.27136E-3</v>
      </c>
    </row>
    <row r="5183" spans="1:15" x14ac:dyDescent="0.3">
      <c r="A5183" s="73">
        <v>46311</v>
      </c>
      <c r="B5183" s="67" t="s">
        <v>2090</v>
      </c>
      <c r="C5183" s="68" t="s">
        <v>2608</v>
      </c>
      <c r="D5183" s="68" t="s">
        <v>10623</v>
      </c>
      <c r="E5183" s="67" t="s">
        <v>10624</v>
      </c>
      <c r="F5183" s="69">
        <v>4.4219999999999997</v>
      </c>
      <c r="G5183" s="70">
        <v>2.2492999999999999</v>
      </c>
      <c r="H5183" s="70">
        <v>5.7404999999999999</v>
      </c>
      <c r="I5183" s="73">
        <v>45716</v>
      </c>
      <c r="J5183" s="73">
        <v>47177</v>
      </c>
      <c r="K5183" s="69">
        <v>3.03</v>
      </c>
      <c r="L5183" s="68" t="s">
        <v>5494</v>
      </c>
      <c r="M5183" s="71">
        <v>2.3E-3</v>
      </c>
      <c r="N5183" t="str">
        <f>_xll.IMDP("BND",D5183,$N$1,A5183)</f>
        <v>카드</v>
      </c>
      <c r="O5183">
        <f t="shared" si="80"/>
        <v>5.1733899999999999E-3</v>
      </c>
    </row>
    <row r="5184" spans="1:15" x14ac:dyDescent="0.3">
      <c r="A5184" s="73">
        <v>46311</v>
      </c>
      <c r="B5184" s="67" t="s">
        <v>2090</v>
      </c>
      <c r="C5184" s="68" t="s">
        <v>2608</v>
      </c>
      <c r="D5184" s="68" t="s">
        <v>10625</v>
      </c>
      <c r="E5184" s="67" t="s">
        <v>10626</v>
      </c>
      <c r="F5184" s="69">
        <v>4.2569999999999997</v>
      </c>
      <c r="G5184" s="70">
        <v>1.4131</v>
      </c>
      <c r="H5184" s="70">
        <v>2.3704000000000001</v>
      </c>
      <c r="I5184" s="73">
        <v>45751</v>
      </c>
      <c r="J5184" s="73">
        <v>46846</v>
      </c>
      <c r="K5184" s="69">
        <v>2.99</v>
      </c>
      <c r="L5184" s="68" t="s">
        <v>5494</v>
      </c>
      <c r="M5184" s="71">
        <v>4.1000000000000003E-3</v>
      </c>
      <c r="N5184" t="str">
        <f>_xll.IMDP("BND",D5184,$N$1,A5184)</f>
        <v>카드</v>
      </c>
      <c r="O5184">
        <f t="shared" si="80"/>
        <v>5.7937100000000005E-3</v>
      </c>
    </row>
    <row r="5185" spans="1:15" x14ac:dyDescent="0.3">
      <c r="A5185" s="73">
        <v>46311</v>
      </c>
      <c r="B5185" s="67" t="s">
        <v>2090</v>
      </c>
      <c r="C5185" s="68" t="s">
        <v>2608</v>
      </c>
      <c r="D5185" s="68" t="s">
        <v>10627</v>
      </c>
      <c r="E5185" s="67" t="s">
        <v>10628</v>
      </c>
      <c r="F5185" s="69">
        <v>4.202</v>
      </c>
      <c r="G5185" s="70">
        <v>1.0642</v>
      </c>
      <c r="H5185" s="70">
        <v>1.4080999999999999</v>
      </c>
      <c r="I5185" s="73">
        <v>45799</v>
      </c>
      <c r="J5185" s="73">
        <v>46713</v>
      </c>
      <c r="K5185" s="69">
        <v>2.73</v>
      </c>
      <c r="L5185" s="68" t="s">
        <v>5494</v>
      </c>
      <c r="M5185" s="71">
        <v>3.7000000000000002E-3</v>
      </c>
      <c r="N5185" t="str">
        <f>_xll.IMDP("BND",D5185,$N$1,A5185)</f>
        <v>카드</v>
      </c>
      <c r="O5185">
        <f t="shared" si="80"/>
        <v>3.9375400000000007E-3</v>
      </c>
    </row>
    <row r="5186" spans="1:15" x14ac:dyDescent="0.3">
      <c r="A5186" s="73">
        <v>46311</v>
      </c>
      <c r="B5186" s="67" t="s">
        <v>2090</v>
      </c>
      <c r="C5186" s="68" t="s">
        <v>2608</v>
      </c>
      <c r="D5186" s="68" t="s">
        <v>10629</v>
      </c>
      <c r="E5186" s="67" t="s">
        <v>10630</v>
      </c>
      <c r="F5186" s="69">
        <v>4.367</v>
      </c>
      <c r="G5186" s="70">
        <v>1.7742</v>
      </c>
      <c r="H5186" s="70">
        <v>3.6442000000000001</v>
      </c>
      <c r="I5186" s="73">
        <v>45891</v>
      </c>
      <c r="J5186" s="73">
        <v>46987</v>
      </c>
      <c r="K5186" s="69">
        <v>2.8</v>
      </c>
      <c r="L5186" s="68" t="s">
        <v>5494</v>
      </c>
      <c r="M5186" s="71">
        <v>3.5999999999999999E-3</v>
      </c>
      <c r="N5186" t="str">
        <f>_xll.IMDP("BND",D5186,$N$1,A5186)</f>
        <v>카드</v>
      </c>
      <c r="O5186">
        <f t="shared" ref="O5186:O5249" si="81">M5186*G5186</f>
        <v>6.3871199999999996E-3</v>
      </c>
    </row>
    <row r="5187" spans="1:15" x14ac:dyDescent="0.3">
      <c r="A5187" s="73">
        <v>46311</v>
      </c>
      <c r="B5187" s="67" t="s">
        <v>2090</v>
      </c>
      <c r="C5187" s="68" t="s">
        <v>2608</v>
      </c>
      <c r="D5187" s="68" t="s">
        <v>10631</v>
      </c>
      <c r="E5187" s="67" t="s">
        <v>10632</v>
      </c>
      <c r="F5187" s="69">
        <v>4.4160000000000004</v>
      </c>
      <c r="G5187" s="70">
        <v>1.9207000000000001</v>
      </c>
      <c r="H5187" s="70">
        <v>4.2477999999999998</v>
      </c>
      <c r="I5187" s="73">
        <v>45951</v>
      </c>
      <c r="J5187" s="73">
        <v>47046</v>
      </c>
      <c r="K5187" s="69">
        <v>2.8</v>
      </c>
      <c r="L5187" s="68" t="s">
        <v>5494</v>
      </c>
      <c r="M5187" s="71">
        <v>3.5999999999999999E-3</v>
      </c>
      <c r="N5187" t="str">
        <f>_xll.IMDP("BND",D5187,$N$1,A5187)</f>
        <v>카드</v>
      </c>
      <c r="O5187">
        <f t="shared" si="81"/>
        <v>6.9145200000000004E-3</v>
      </c>
    </row>
    <row r="5188" spans="1:15" x14ac:dyDescent="0.3">
      <c r="A5188" s="73">
        <v>46311</v>
      </c>
      <c r="B5188" s="67" t="s">
        <v>2090</v>
      </c>
      <c r="C5188" s="68" t="s">
        <v>2608</v>
      </c>
      <c r="D5188" s="68" t="s">
        <v>10633</v>
      </c>
      <c r="E5188" s="67" t="s">
        <v>10634</v>
      </c>
      <c r="F5188" s="69">
        <v>4.2130000000000001</v>
      </c>
      <c r="G5188" s="70">
        <v>1.1102000000000001</v>
      </c>
      <c r="H5188" s="70">
        <v>1.5217000000000001</v>
      </c>
      <c r="I5188" s="73">
        <v>46002</v>
      </c>
      <c r="J5188" s="73">
        <v>46731</v>
      </c>
      <c r="K5188" s="69">
        <v>3.29</v>
      </c>
      <c r="L5188" s="68" t="s">
        <v>5494</v>
      </c>
      <c r="M5188" s="71">
        <v>3.7000000000000002E-3</v>
      </c>
      <c r="N5188" t="str">
        <f>_xll.IMDP("BND",D5188,$N$1,A5188)</f>
        <v>카드</v>
      </c>
      <c r="O5188">
        <f t="shared" si="81"/>
        <v>4.1077400000000003E-3</v>
      </c>
    </row>
    <row r="5189" spans="1:15" x14ac:dyDescent="0.3">
      <c r="A5189" s="73">
        <v>46311</v>
      </c>
      <c r="B5189" s="67" t="s">
        <v>2090</v>
      </c>
      <c r="C5189" s="68" t="s">
        <v>2608</v>
      </c>
      <c r="D5189" s="68" t="s">
        <v>10635</v>
      </c>
      <c r="E5189" s="67" t="s">
        <v>10636</v>
      </c>
      <c r="F5189" s="69">
        <v>3.73</v>
      </c>
      <c r="G5189" s="70">
        <v>0.32879999999999998</v>
      </c>
      <c r="H5189" s="70">
        <v>0.19040000000000001</v>
      </c>
      <c r="I5189" s="73">
        <v>46043</v>
      </c>
      <c r="J5189" s="73">
        <v>46437</v>
      </c>
      <c r="K5189" s="69">
        <v>2.95</v>
      </c>
      <c r="L5189" s="68" t="s">
        <v>5494</v>
      </c>
      <c r="M5189" s="71">
        <v>2.8E-3</v>
      </c>
      <c r="N5189" t="str">
        <f>_xll.IMDP("BND",D5189,$N$1,A5189)</f>
        <v>카드</v>
      </c>
      <c r="O5189">
        <f t="shared" si="81"/>
        <v>9.2063999999999991E-4</v>
      </c>
    </row>
    <row r="5190" spans="1:15" x14ac:dyDescent="0.3">
      <c r="A5190" s="73">
        <v>46311</v>
      </c>
      <c r="B5190" s="67" t="s">
        <v>2090</v>
      </c>
      <c r="C5190" s="68" t="s">
        <v>2608</v>
      </c>
      <c r="D5190" s="68" t="s">
        <v>10637</v>
      </c>
      <c r="E5190" s="67" t="s">
        <v>10638</v>
      </c>
      <c r="F5190" s="69">
        <v>3.7519999999999998</v>
      </c>
      <c r="G5190" s="70">
        <v>0.34</v>
      </c>
      <c r="H5190" s="70">
        <v>0.20030000000000001</v>
      </c>
      <c r="I5190" s="73">
        <v>46076</v>
      </c>
      <c r="J5190" s="73">
        <v>46441</v>
      </c>
      <c r="K5190" s="69">
        <v>3.13</v>
      </c>
      <c r="L5190" s="68" t="s">
        <v>5494</v>
      </c>
      <c r="M5190" s="71">
        <v>2.8E-3</v>
      </c>
      <c r="N5190" t="str">
        <f>_xll.IMDP("BND",D5190,$N$1,A5190)</f>
        <v>카드</v>
      </c>
      <c r="O5190">
        <f t="shared" si="81"/>
        <v>9.5200000000000005E-4</v>
      </c>
    </row>
    <row r="5191" spans="1:15" x14ac:dyDescent="0.3">
      <c r="A5191" s="73">
        <v>46311</v>
      </c>
      <c r="B5191" s="67" t="s">
        <v>2090</v>
      </c>
      <c r="C5191" s="68" t="s">
        <v>2608</v>
      </c>
      <c r="D5191" s="68" t="s">
        <v>10639</v>
      </c>
      <c r="E5191" s="67" t="s">
        <v>10640</v>
      </c>
      <c r="F5191" s="69">
        <v>4.2549999999999999</v>
      </c>
      <c r="G5191" s="70">
        <v>1.3348</v>
      </c>
      <c r="H5191" s="70">
        <v>2.1404999999999998</v>
      </c>
      <c r="I5191" s="73">
        <v>46087</v>
      </c>
      <c r="J5191" s="73">
        <v>46818</v>
      </c>
      <c r="K5191" s="69">
        <v>3.55</v>
      </c>
      <c r="L5191" s="68" t="s">
        <v>5494</v>
      </c>
      <c r="M5191" s="71">
        <v>2.8E-3</v>
      </c>
      <c r="N5191" t="str">
        <f>_xll.IMDP("BND",D5191,$N$1,A5191)</f>
        <v>카드</v>
      </c>
      <c r="O5191">
        <f t="shared" si="81"/>
        <v>3.7374399999999999E-3</v>
      </c>
    </row>
    <row r="5192" spans="1:15" x14ac:dyDescent="0.3">
      <c r="A5192" s="73">
        <v>46311</v>
      </c>
      <c r="B5192" s="67" t="s">
        <v>2090</v>
      </c>
      <c r="C5192" s="68" t="s">
        <v>2608</v>
      </c>
      <c r="D5192" s="68" t="s">
        <v>10641</v>
      </c>
      <c r="E5192" s="67" t="s">
        <v>10642</v>
      </c>
      <c r="F5192" s="69">
        <v>3.9750000000000001</v>
      </c>
      <c r="G5192" s="70">
        <v>0.55879999999999996</v>
      </c>
      <c r="H5192" s="70">
        <v>0.4531</v>
      </c>
      <c r="I5192" s="73">
        <v>46156</v>
      </c>
      <c r="J5192" s="73">
        <v>46521</v>
      </c>
      <c r="K5192" s="69">
        <v>3.38</v>
      </c>
      <c r="L5192" s="68" t="s">
        <v>5494</v>
      </c>
      <c r="M5192" s="71">
        <v>2.3E-3</v>
      </c>
      <c r="N5192" t="str">
        <f>_xll.IMDP("BND",D5192,$N$1,A5192)</f>
        <v>카드</v>
      </c>
      <c r="O5192">
        <f t="shared" si="81"/>
        <v>1.28524E-3</v>
      </c>
    </row>
    <row r="5193" spans="1:15" x14ac:dyDescent="0.3">
      <c r="A5193" s="73">
        <v>46311</v>
      </c>
      <c r="B5193" s="67" t="s">
        <v>2090</v>
      </c>
      <c r="C5193" s="68" t="s">
        <v>2608</v>
      </c>
      <c r="D5193" s="68" t="s">
        <v>10643</v>
      </c>
      <c r="E5193" s="67" t="s">
        <v>10644</v>
      </c>
      <c r="F5193" s="69">
        <v>4.4050000000000002</v>
      </c>
      <c r="G5193" s="70">
        <v>1.8754</v>
      </c>
      <c r="H5193" s="70">
        <v>4.0755999999999997</v>
      </c>
      <c r="I5193" s="73">
        <v>46185</v>
      </c>
      <c r="J5193" s="73">
        <v>47036</v>
      </c>
      <c r="K5193" s="69">
        <v>4.29</v>
      </c>
      <c r="L5193" s="68" t="s">
        <v>5494</v>
      </c>
      <c r="M5193" s="71">
        <v>4.5999999999999999E-3</v>
      </c>
      <c r="N5193" t="str">
        <f>_xll.IMDP("BND",D5193,$N$1,A5193)</f>
        <v>카드</v>
      </c>
      <c r="O5193">
        <f t="shared" si="81"/>
        <v>8.6268400000000002E-3</v>
      </c>
    </row>
    <row r="5194" spans="1:15" x14ac:dyDescent="0.3">
      <c r="A5194" s="73">
        <v>46311</v>
      </c>
      <c r="B5194" s="67" t="s">
        <v>2090</v>
      </c>
      <c r="C5194" s="68" t="s">
        <v>2608</v>
      </c>
      <c r="D5194" s="68" t="s">
        <v>14248</v>
      </c>
      <c r="E5194" s="67" t="s">
        <v>14249</v>
      </c>
      <c r="F5194" s="69">
        <v>4.4249999999999998</v>
      </c>
      <c r="G5194" s="70">
        <v>2.5524</v>
      </c>
      <c r="H5194" s="70">
        <v>7.3757000000000001</v>
      </c>
      <c r="I5194" s="73">
        <v>46213</v>
      </c>
      <c r="J5194" s="73">
        <v>47309</v>
      </c>
      <c r="K5194" s="69">
        <v>4.4000000000000004</v>
      </c>
      <c r="L5194" s="68" t="s">
        <v>5494</v>
      </c>
      <c r="M5194" s="71">
        <v>4.5999999999999999E-3</v>
      </c>
      <c r="N5194" t="str">
        <f>_xll.IMDP("BND",D5194,$N$1,A5194)</f>
        <v>카드</v>
      </c>
      <c r="O5194">
        <f t="shared" si="81"/>
        <v>1.1741039999999999E-2</v>
      </c>
    </row>
    <row r="5195" spans="1:15" x14ac:dyDescent="0.3">
      <c r="A5195" s="73">
        <v>46311</v>
      </c>
      <c r="B5195" s="67" t="s">
        <v>2090</v>
      </c>
      <c r="C5195" s="68" t="s">
        <v>2608</v>
      </c>
      <c r="D5195" s="68" t="s">
        <v>15457</v>
      </c>
      <c r="E5195" s="67" t="s">
        <v>15458</v>
      </c>
      <c r="F5195" s="69">
        <v>4.3810000000000002</v>
      </c>
      <c r="G5195" s="70">
        <v>1.8026</v>
      </c>
      <c r="H5195" s="70">
        <v>3.7801</v>
      </c>
      <c r="I5195" s="73">
        <v>46276</v>
      </c>
      <c r="J5195" s="73">
        <v>47007</v>
      </c>
      <c r="K5195" s="69">
        <v>4.32</v>
      </c>
      <c r="L5195" s="68" t="s">
        <v>5494</v>
      </c>
      <c r="M5195" s="71">
        <v>4.1999999999999997E-3</v>
      </c>
      <c r="N5195" t="str">
        <f>_xll.IMDP("BND",D5195,$N$1,A5195)</f>
        <v>카드</v>
      </c>
      <c r="O5195">
        <f t="shared" si="81"/>
        <v>7.5709199999999992E-3</v>
      </c>
    </row>
    <row r="5196" spans="1:15" x14ac:dyDescent="0.3">
      <c r="A5196" s="73">
        <v>46311</v>
      </c>
      <c r="B5196" s="67" t="s">
        <v>2090</v>
      </c>
      <c r="C5196" s="68" t="s">
        <v>2608</v>
      </c>
      <c r="D5196" s="68" t="s">
        <v>10645</v>
      </c>
      <c r="E5196" s="67" t="s">
        <v>10646</v>
      </c>
      <c r="F5196" s="69">
        <v>4.25</v>
      </c>
      <c r="G5196" s="70">
        <v>1.2892999999999999</v>
      </c>
      <c r="H5196" s="70">
        <v>2.0152000000000001</v>
      </c>
      <c r="I5196" s="73">
        <v>44979</v>
      </c>
      <c r="J5196" s="73">
        <v>46805</v>
      </c>
      <c r="K5196" s="69">
        <v>4.3099999999999996</v>
      </c>
      <c r="L5196" s="68" t="s">
        <v>5494</v>
      </c>
      <c r="M5196" s="71">
        <v>3.7000000000000002E-3</v>
      </c>
      <c r="N5196" t="str">
        <f>_xll.IMDP("BND",D5196,$N$1,A5196)</f>
        <v>카드</v>
      </c>
      <c r="O5196">
        <f t="shared" si="81"/>
        <v>4.7704100000000001E-3</v>
      </c>
    </row>
    <row r="5197" spans="1:15" x14ac:dyDescent="0.3">
      <c r="A5197" s="73">
        <v>46311</v>
      </c>
      <c r="B5197" s="67" t="s">
        <v>2090</v>
      </c>
      <c r="C5197" s="68" t="s">
        <v>2608</v>
      </c>
      <c r="D5197" s="68" t="s">
        <v>10647</v>
      </c>
      <c r="E5197" s="67" t="s">
        <v>10648</v>
      </c>
      <c r="F5197" s="69">
        <v>4.1449999999999996</v>
      </c>
      <c r="G5197" s="70">
        <v>0.79459999999999997</v>
      </c>
      <c r="H5197" s="70">
        <v>0.83499999999999996</v>
      </c>
      <c r="I5197" s="73">
        <v>45516</v>
      </c>
      <c r="J5197" s="73">
        <v>46611</v>
      </c>
      <c r="K5197" s="69">
        <v>3.33</v>
      </c>
      <c r="L5197" s="68" t="s">
        <v>5494</v>
      </c>
      <c r="M5197" s="71">
        <v>2.8E-3</v>
      </c>
      <c r="N5197" t="str">
        <f>_xll.IMDP("BND",D5197,$N$1,A5197)</f>
        <v>카드</v>
      </c>
      <c r="O5197">
        <f t="shared" si="81"/>
        <v>2.2248799999999998E-3</v>
      </c>
    </row>
    <row r="5198" spans="1:15" x14ac:dyDescent="0.3">
      <c r="A5198" s="73">
        <v>46311</v>
      </c>
      <c r="B5198" s="67" t="s">
        <v>2090</v>
      </c>
      <c r="C5198" s="68" t="s">
        <v>2608</v>
      </c>
      <c r="D5198" s="68" t="s">
        <v>10649</v>
      </c>
      <c r="E5198" s="67" t="s">
        <v>10650</v>
      </c>
      <c r="F5198" s="69">
        <v>4.2130000000000001</v>
      </c>
      <c r="G5198" s="70">
        <v>1.1119000000000001</v>
      </c>
      <c r="H5198" s="70">
        <v>1.5251999999999999</v>
      </c>
      <c r="I5198" s="73">
        <v>45636</v>
      </c>
      <c r="J5198" s="73">
        <v>46731</v>
      </c>
      <c r="K5198" s="69">
        <v>3.1</v>
      </c>
      <c r="L5198" s="68" t="s">
        <v>5494</v>
      </c>
      <c r="M5198" s="71">
        <v>2.3E-3</v>
      </c>
      <c r="N5198" t="str">
        <f>_xll.IMDP("BND",D5198,$N$1,A5198)</f>
        <v>카드</v>
      </c>
      <c r="O5198">
        <f t="shared" si="81"/>
        <v>2.5573700000000002E-3</v>
      </c>
    </row>
    <row r="5199" spans="1:15" x14ac:dyDescent="0.3">
      <c r="A5199" s="73">
        <v>46311</v>
      </c>
      <c r="B5199" s="67" t="s">
        <v>2090</v>
      </c>
      <c r="C5199" s="68" t="s">
        <v>2608</v>
      </c>
      <c r="D5199" s="68" t="s">
        <v>10651</v>
      </c>
      <c r="E5199" s="67" t="s">
        <v>10652</v>
      </c>
      <c r="F5199" s="69">
        <v>4.1150000000000002</v>
      </c>
      <c r="G5199" s="70">
        <v>0.7177</v>
      </c>
      <c r="H5199" s="70">
        <v>0.69510000000000005</v>
      </c>
      <c r="I5199" s="73">
        <v>45666</v>
      </c>
      <c r="J5199" s="73">
        <v>46580</v>
      </c>
      <c r="K5199" s="69">
        <v>3.1</v>
      </c>
      <c r="L5199" s="68" t="s">
        <v>5494</v>
      </c>
      <c r="M5199" s="71">
        <v>3.2000000000000002E-3</v>
      </c>
      <c r="N5199" t="str">
        <f>_xll.IMDP("BND",D5199,$N$1,A5199)</f>
        <v>카드</v>
      </c>
      <c r="O5199">
        <f t="shared" si="81"/>
        <v>2.29664E-3</v>
      </c>
    </row>
    <row r="5200" spans="1:15" x14ac:dyDescent="0.3">
      <c r="A5200" s="73">
        <v>46311</v>
      </c>
      <c r="B5200" s="67" t="s">
        <v>2090</v>
      </c>
      <c r="C5200" s="68" t="s">
        <v>2608</v>
      </c>
      <c r="D5200" s="68" t="s">
        <v>10653</v>
      </c>
      <c r="E5200" s="67" t="s">
        <v>10654</v>
      </c>
      <c r="F5200" s="69">
        <v>4.2590000000000003</v>
      </c>
      <c r="G5200" s="70">
        <v>1.4162999999999999</v>
      </c>
      <c r="H5200" s="70">
        <v>2.3805999999999998</v>
      </c>
      <c r="I5200" s="73">
        <v>45751</v>
      </c>
      <c r="J5200" s="73">
        <v>46847</v>
      </c>
      <c r="K5200" s="69">
        <v>2.99</v>
      </c>
      <c r="L5200" s="68" t="s">
        <v>5494</v>
      </c>
      <c r="M5200" s="71">
        <v>3.2000000000000002E-3</v>
      </c>
      <c r="N5200" t="str">
        <f>_xll.IMDP("BND",D5200,$N$1,A5200)</f>
        <v>카드</v>
      </c>
      <c r="O5200">
        <f t="shared" si="81"/>
        <v>4.5321599999999995E-3</v>
      </c>
    </row>
    <row r="5201" spans="1:15" x14ac:dyDescent="0.3">
      <c r="A5201" s="73">
        <v>46311</v>
      </c>
      <c r="B5201" s="67" t="s">
        <v>2090</v>
      </c>
      <c r="C5201" s="68" t="s">
        <v>2608</v>
      </c>
      <c r="D5201" s="68" t="s">
        <v>10655</v>
      </c>
      <c r="E5201" s="67" t="s">
        <v>10656</v>
      </c>
      <c r="F5201" s="69">
        <v>4.2880000000000003</v>
      </c>
      <c r="G5201" s="70">
        <v>1.5395000000000001</v>
      </c>
      <c r="H5201" s="70">
        <v>2.7883</v>
      </c>
      <c r="I5201" s="73">
        <v>45799</v>
      </c>
      <c r="J5201" s="73">
        <v>46895</v>
      </c>
      <c r="K5201" s="69">
        <v>2.78</v>
      </c>
      <c r="L5201" s="68" t="s">
        <v>5494</v>
      </c>
      <c r="M5201" s="71">
        <v>4.5999999999999999E-3</v>
      </c>
      <c r="N5201" t="str">
        <f>_xll.IMDP("BND",D5201,$N$1,A5201)</f>
        <v>카드</v>
      </c>
      <c r="O5201">
        <f t="shared" si="81"/>
        <v>7.0817000000000007E-3</v>
      </c>
    </row>
    <row r="5202" spans="1:15" x14ac:dyDescent="0.3">
      <c r="A5202" s="73">
        <v>46311</v>
      </c>
      <c r="B5202" s="67" t="s">
        <v>2090</v>
      </c>
      <c r="C5202" s="68" t="s">
        <v>2608</v>
      </c>
      <c r="D5202" s="68" t="s">
        <v>10657</v>
      </c>
      <c r="E5202" s="67" t="s">
        <v>10658</v>
      </c>
      <c r="F5202" s="69">
        <v>4.3109999999999999</v>
      </c>
      <c r="G5202" s="70">
        <v>1.597</v>
      </c>
      <c r="H5202" s="70">
        <v>2.9832999999999998</v>
      </c>
      <c r="I5202" s="73">
        <v>45821</v>
      </c>
      <c r="J5202" s="73">
        <v>46917</v>
      </c>
      <c r="K5202" s="69">
        <v>2.82</v>
      </c>
      <c r="L5202" s="68" t="s">
        <v>5494</v>
      </c>
      <c r="M5202" s="71">
        <v>3.2000000000000002E-3</v>
      </c>
      <c r="N5202" t="str">
        <f>_xll.IMDP("BND",D5202,$N$1,A5202)</f>
        <v>카드</v>
      </c>
      <c r="O5202">
        <f t="shared" si="81"/>
        <v>5.1104000000000002E-3</v>
      </c>
    </row>
    <row r="5203" spans="1:15" x14ac:dyDescent="0.3">
      <c r="A5203" s="73">
        <v>46311</v>
      </c>
      <c r="B5203" s="67" t="s">
        <v>2090</v>
      </c>
      <c r="C5203" s="68" t="s">
        <v>2608</v>
      </c>
      <c r="D5203" s="68" t="s">
        <v>10659</v>
      </c>
      <c r="E5203" s="67" t="s">
        <v>10660</v>
      </c>
      <c r="F5203" s="69">
        <v>4.2830000000000004</v>
      </c>
      <c r="G5203" s="70">
        <v>1.4946999999999999</v>
      </c>
      <c r="H5203" s="70">
        <v>2.6555</v>
      </c>
      <c r="I5203" s="73">
        <v>46156</v>
      </c>
      <c r="J5203" s="73">
        <v>46885</v>
      </c>
      <c r="K5203" s="69">
        <v>4.0199999999999996</v>
      </c>
      <c r="L5203" s="68" t="s">
        <v>5494</v>
      </c>
      <c r="M5203" s="71">
        <v>2.8E-3</v>
      </c>
      <c r="N5203" t="str">
        <f>_xll.IMDP("BND",D5203,$N$1,A5203)</f>
        <v>카드</v>
      </c>
      <c r="O5203">
        <f t="shared" si="81"/>
        <v>4.1851599999999994E-3</v>
      </c>
    </row>
    <row r="5204" spans="1:15" x14ac:dyDescent="0.3">
      <c r="A5204" s="73">
        <v>46311</v>
      </c>
      <c r="B5204" s="67" t="s">
        <v>2090</v>
      </c>
      <c r="C5204" s="68" t="s">
        <v>2608</v>
      </c>
      <c r="D5204" s="68" t="s">
        <v>15459</v>
      </c>
      <c r="E5204" s="67" t="s">
        <v>15460</v>
      </c>
      <c r="F5204" s="69">
        <v>4.4249999999999998</v>
      </c>
      <c r="G5204" s="70">
        <v>2.6905999999999999</v>
      </c>
      <c r="H5204" s="70">
        <v>8.2065000000000001</v>
      </c>
      <c r="I5204" s="73">
        <v>46276</v>
      </c>
      <c r="J5204" s="73">
        <v>47372</v>
      </c>
      <c r="K5204" s="69">
        <v>4.46</v>
      </c>
      <c r="L5204" s="68" t="s">
        <v>5494</v>
      </c>
      <c r="M5204" s="71">
        <v>2.8E-3</v>
      </c>
      <c r="N5204" t="str">
        <f>_xll.IMDP("BND",D5204,$N$1,A5204)</f>
        <v>카드</v>
      </c>
      <c r="O5204">
        <f t="shared" si="81"/>
        <v>7.5336799999999992E-3</v>
      </c>
    </row>
    <row r="5205" spans="1:15" x14ac:dyDescent="0.3">
      <c r="A5205" s="73">
        <v>46311</v>
      </c>
      <c r="B5205" s="67" t="s">
        <v>2090</v>
      </c>
      <c r="C5205" s="68" t="s">
        <v>2608</v>
      </c>
      <c r="D5205" s="68" t="s">
        <v>10661</v>
      </c>
      <c r="E5205" s="67" t="s">
        <v>10662</v>
      </c>
      <c r="F5205" s="69">
        <v>4.2560000000000002</v>
      </c>
      <c r="G5205" s="70">
        <v>1.3876999999999999</v>
      </c>
      <c r="H5205" s="70">
        <v>2.2936000000000001</v>
      </c>
      <c r="I5205" s="73">
        <v>45741</v>
      </c>
      <c r="J5205" s="73">
        <v>46836</v>
      </c>
      <c r="K5205" s="69">
        <v>3.04</v>
      </c>
      <c r="L5205" s="68" t="s">
        <v>5494</v>
      </c>
      <c r="M5205" s="71">
        <v>2.3E-3</v>
      </c>
      <c r="N5205" t="str">
        <f>_xll.IMDP("BND",D5205,$N$1,A5205)</f>
        <v>카드</v>
      </c>
      <c r="O5205">
        <f t="shared" si="81"/>
        <v>3.1917099999999999E-3</v>
      </c>
    </row>
    <row r="5206" spans="1:15" x14ac:dyDescent="0.3">
      <c r="A5206" s="73">
        <v>46311</v>
      </c>
      <c r="B5206" s="67" t="s">
        <v>2090</v>
      </c>
      <c r="C5206" s="68" t="s">
        <v>2608</v>
      </c>
      <c r="D5206" s="68" t="s">
        <v>10663</v>
      </c>
      <c r="E5206" s="67" t="s">
        <v>10664</v>
      </c>
      <c r="F5206" s="69">
        <v>4.1660000000000004</v>
      </c>
      <c r="G5206" s="70">
        <v>0.90890000000000004</v>
      </c>
      <c r="H5206" s="70">
        <v>1.0579000000000001</v>
      </c>
      <c r="I5206" s="73">
        <v>45559</v>
      </c>
      <c r="J5206" s="73">
        <v>46653</v>
      </c>
      <c r="K5206" s="69">
        <v>3.29</v>
      </c>
      <c r="L5206" s="68" t="s">
        <v>5494</v>
      </c>
      <c r="M5206" s="71">
        <v>2.8E-3</v>
      </c>
      <c r="N5206" t="str">
        <f>_xll.IMDP("BND",D5206,$N$1,A5206)</f>
        <v>카드</v>
      </c>
      <c r="O5206">
        <f t="shared" si="81"/>
        <v>2.54492E-3</v>
      </c>
    </row>
    <row r="5207" spans="1:15" x14ac:dyDescent="0.3">
      <c r="A5207" s="73">
        <v>46311</v>
      </c>
      <c r="B5207" s="67" t="s">
        <v>2090</v>
      </c>
      <c r="C5207" s="68" t="s">
        <v>2608</v>
      </c>
      <c r="D5207" s="68" t="s">
        <v>10665</v>
      </c>
      <c r="E5207" s="67" t="s">
        <v>10666</v>
      </c>
      <c r="F5207" s="69">
        <v>4.1749999999999998</v>
      </c>
      <c r="G5207" s="70">
        <v>0.90959999999999996</v>
      </c>
      <c r="H5207" s="70">
        <v>1.0592999999999999</v>
      </c>
      <c r="I5207" s="73">
        <v>45559</v>
      </c>
      <c r="J5207" s="73">
        <v>46654</v>
      </c>
      <c r="K5207" s="69">
        <v>3.29</v>
      </c>
      <c r="L5207" s="68" t="s">
        <v>5494</v>
      </c>
      <c r="M5207" s="71">
        <v>2.3E-3</v>
      </c>
      <c r="N5207" t="str">
        <f>_xll.IMDP("BND",D5207,$N$1,A5207)</f>
        <v>카드</v>
      </c>
      <c r="O5207">
        <f t="shared" si="81"/>
        <v>2.0920800000000001E-3</v>
      </c>
    </row>
    <row r="5208" spans="1:15" x14ac:dyDescent="0.3">
      <c r="A5208" s="73">
        <v>46311</v>
      </c>
      <c r="B5208" s="67" t="s">
        <v>2090</v>
      </c>
      <c r="C5208" s="68" t="s">
        <v>8258</v>
      </c>
      <c r="D5208" s="68" t="s">
        <v>1201</v>
      </c>
      <c r="E5208" s="67" t="s">
        <v>1203</v>
      </c>
      <c r="F5208" s="69">
        <v>4.0650000000000004</v>
      </c>
      <c r="G5208" s="70">
        <v>0.63519999999999999</v>
      </c>
      <c r="H5208" s="70">
        <v>0.56340000000000001</v>
      </c>
      <c r="I5208" s="73">
        <v>45455</v>
      </c>
      <c r="J5208" s="73">
        <v>46550</v>
      </c>
      <c r="K5208" s="69">
        <v>3.58</v>
      </c>
      <c r="L5208" s="68" t="s">
        <v>5494</v>
      </c>
      <c r="M5208" s="71">
        <v>1.4800000000000001E-2</v>
      </c>
      <c r="N5208" t="str">
        <f>_xll.IMDP("BND",D5208,$N$1,A5208)</f>
        <v>회사채(일반)</v>
      </c>
      <c r="O5208">
        <f t="shared" si="81"/>
        <v>9.4009599999999999E-3</v>
      </c>
    </row>
    <row r="5209" spans="1:15" x14ac:dyDescent="0.3">
      <c r="A5209" s="73">
        <v>46311</v>
      </c>
      <c r="B5209" s="67" t="s">
        <v>2090</v>
      </c>
      <c r="C5209" s="68" t="s">
        <v>8258</v>
      </c>
      <c r="D5209" s="68" t="s">
        <v>10667</v>
      </c>
      <c r="E5209" s="67" t="s">
        <v>10668</v>
      </c>
      <c r="F5209" s="69">
        <v>4.1449999999999996</v>
      </c>
      <c r="G5209" s="70">
        <v>1.2125999999999999</v>
      </c>
      <c r="H5209" s="70">
        <v>1.7945</v>
      </c>
      <c r="I5209" s="73">
        <v>45677</v>
      </c>
      <c r="J5209" s="73">
        <v>46772</v>
      </c>
      <c r="K5209" s="69">
        <v>2.96</v>
      </c>
      <c r="L5209" s="68" t="s">
        <v>5494</v>
      </c>
      <c r="M5209" s="71">
        <v>1.61E-2</v>
      </c>
      <c r="N5209" t="str">
        <f>_xll.IMDP("BND",D5209,$N$1,A5209)</f>
        <v>회사채(일반)</v>
      </c>
      <c r="O5209">
        <f t="shared" si="81"/>
        <v>1.952286E-2</v>
      </c>
    </row>
    <row r="5210" spans="1:15" x14ac:dyDescent="0.3">
      <c r="A5210" s="73">
        <v>46311</v>
      </c>
      <c r="B5210" s="67" t="s">
        <v>2090</v>
      </c>
      <c r="C5210" s="68" t="s">
        <v>8258</v>
      </c>
      <c r="D5210" s="68" t="s">
        <v>10669</v>
      </c>
      <c r="E5210" s="67" t="s">
        <v>10670</v>
      </c>
      <c r="F5210" s="69">
        <v>4.26</v>
      </c>
      <c r="G5210" s="70">
        <v>1.8821000000000001</v>
      </c>
      <c r="H5210" s="70">
        <v>4.0656999999999996</v>
      </c>
      <c r="I5210" s="73">
        <v>45931</v>
      </c>
      <c r="J5210" s="73">
        <v>47027</v>
      </c>
      <c r="K5210" s="69">
        <v>2.81</v>
      </c>
      <c r="L5210" s="68" t="s">
        <v>5494</v>
      </c>
      <c r="M5210" s="71">
        <v>8.6E-3</v>
      </c>
      <c r="N5210" t="str">
        <f>_xll.IMDP("BND",D5210,$N$1,A5210)</f>
        <v>회사채(일반)</v>
      </c>
      <c r="O5210">
        <f t="shared" si="81"/>
        <v>1.6186060000000002E-2</v>
      </c>
    </row>
    <row r="5211" spans="1:15" x14ac:dyDescent="0.3">
      <c r="A5211" s="73">
        <v>46311</v>
      </c>
      <c r="B5211" s="67" t="s">
        <v>2090</v>
      </c>
      <c r="C5211" s="68" t="s">
        <v>8258</v>
      </c>
      <c r="D5211" s="68" t="s">
        <v>1853</v>
      </c>
      <c r="E5211" s="67" t="s">
        <v>1854</v>
      </c>
      <c r="F5211" s="69">
        <v>4.2779999999999996</v>
      </c>
      <c r="G5211" s="70">
        <v>2.1577999999999999</v>
      </c>
      <c r="H5211" s="70">
        <v>5.3276000000000003</v>
      </c>
      <c r="I5211" s="73">
        <v>46050</v>
      </c>
      <c r="J5211" s="73">
        <v>47146</v>
      </c>
      <c r="K5211" s="69">
        <v>3.38</v>
      </c>
      <c r="L5211" s="68" t="s">
        <v>5494</v>
      </c>
      <c r="M5211" s="71">
        <v>1.1900000000000001E-2</v>
      </c>
      <c r="N5211" t="str">
        <f>_xll.IMDP("BND",D5211,$N$1,A5211)</f>
        <v>회사채(일반)</v>
      </c>
      <c r="O5211">
        <f t="shared" si="81"/>
        <v>2.5677820000000001E-2</v>
      </c>
    </row>
    <row r="5212" spans="1:15" x14ac:dyDescent="0.3">
      <c r="A5212" s="73">
        <v>46311</v>
      </c>
      <c r="B5212" s="67" t="s">
        <v>2090</v>
      </c>
      <c r="C5212" s="68" t="s">
        <v>8258</v>
      </c>
      <c r="D5212" s="68" t="s">
        <v>10671</v>
      </c>
      <c r="E5212" s="67" t="s">
        <v>10672</v>
      </c>
      <c r="F5212" s="69">
        <v>3.585</v>
      </c>
      <c r="G5212" s="70">
        <v>0.26490000000000002</v>
      </c>
      <c r="H5212" s="70">
        <v>0.13619999999999999</v>
      </c>
      <c r="I5212" s="73">
        <v>44587</v>
      </c>
      <c r="J5212" s="73">
        <v>46413</v>
      </c>
      <c r="K5212" s="69">
        <v>2.83</v>
      </c>
      <c r="L5212" s="68" t="s">
        <v>5494</v>
      </c>
      <c r="M5212" s="71">
        <v>5.5999999999999999E-3</v>
      </c>
      <c r="N5212" t="str">
        <f>_xll.IMDP("BND",D5212,$N$1,A5212)</f>
        <v>회사채(일반)</v>
      </c>
      <c r="O5212">
        <f t="shared" si="81"/>
        <v>1.4834400000000001E-3</v>
      </c>
    </row>
    <row r="5213" spans="1:15" x14ac:dyDescent="0.3">
      <c r="A5213" s="73">
        <v>46311</v>
      </c>
      <c r="B5213" s="67" t="s">
        <v>2090</v>
      </c>
      <c r="C5213" s="68" t="s">
        <v>8258</v>
      </c>
      <c r="D5213" s="68" t="s">
        <v>10673</v>
      </c>
      <c r="E5213" s="67" t="s">
        <v>10674</v>
      </c>
      <c r="F5213" s="69">
        <v>4.093</v>
      </c>
      <c r="G5213" s="70">
        <v>0.68289999999999995</v>
      </c>
      <c r="H5213" s="70">
        <v>0.63849999999999996</v>
      </c>
      <c r="I5213" s="73">
        <v>44742</v>
      </c>
      <c r="J5213" s="73">
        <v>46568</v>
      </c>
      <c r="K5213" s="69">
        <v>4.28</v>
      </c>
      <c r="L5213" s="68" t="s">
        <v>5494</v>
      </c>
      <c r="M5213" s="71">
        <v>2.3E-3</v>
      </c>
      <c r="N5213" t="str">
        <f>_xll.IMDP("BND",D5213,$N$1,A5213)</f>
        <v>회사채(일반)</v>
      </c>
      <c r="O5213">
        <f t="shared" si="81"/>
        <v>1.5706699999999999E-3</v>
      </c>
    </row>
    <row r="5214" spans="1:15" x14ac:dyDescent="0.3">
      <c r="A5214" s="73">
        <v>46311</v>
      </c>
      <c r="B5214" s="67" t="s">
        <v>2090</v>
      </c>
      <c r="C5214" s="68" t="s">
        <v>8258</v>
      </c>
      <c r="D5214" s="68" t="s">
        <v>10675</v>
      </c>
      <c r="E5214" s="67" t="s">
        <v>10676</v>
      </c>
      <c r="F5214" s="69">
        <v>4.1929999999999996</v>
      </c>
      <c r="G5214" s="70">
        <v>1.6069</v>
      </c>
      <c r="H5214" s="70">
        <v>3.0352000000000001</v>
      </c>
      <c r="I5214" s="73">
        <v>45100</v>
      </c>
      <c r="J5214" s="73">
        <v>46927</v>
      </c>
      <c r="K5214" s="69">
        <v>4.3</v>
      </c>
      <c r="L5214" s="68" t="s">
        <v>5494</v>
      </c>
      <c r="M5214" s="71">
        <v>6.1000000000000004E-3</v>
      </c>
      <c r="N5214" t="str">
        <f>_xll.IMDP("BND",D5214,$N$1,A5214)</f>
        <v>회사채(일반)</v>
      </c>
      <c r="O5214">
        <f t="shared" si="81"/>
        <v>9.8020900000000011E-3</v>
      </c>
    </row>
    <row r="5215" spans="1:15" x14ac:dyDescent="0.3">
      <c r="A5215" s="73">
        <v>46311</v>
      </c>
      <c r="B5215" s="67" t="s">
        <v>2090</v>
      </c>
      <c r="C5215" s="68" t="s">
        <v>8258</v>
      </c>
      <c r="D5215" s="68" t="s">
        <v>10677</v>
      </c>
      <c r="E5215" s="67" t="s">
        <v>10678</v>
      </c>
      <c r="F5215" s="69">
        <v>4.3019999999999996</v>
      </c>
      <c r="G5215" s="70">
        <v>2.5004</v>
      </c>
      <c r="H5215" s="70">
        <v>7.0654000000000003</v>
      </c>
      <c r="I5215" s="73">
        <v>45455</v>
      </c>
      <c r="J5215" s="73">
        <v>47281</v>
      </c>
      <c r="K5215" s="69">
        <v>3.61</v>
      </c>
      <c r="L5215" s="68" t="s">
        <v>5494</v>
      </c>
      <c r="M5215" s="71">
        <v>8.2000000000000007E-3</v>
      </c>
      <c r="N5215" t="str">
        <f>_xll.IMDP("BND",D5215,$N$1,A5215)</f>
        <v>회사채(일반)</v>
      </c>
      <c r="O5215">
        <f t="shared" si="81"/>
        <v>2.0503280000000002E-2</v>
      </c>
    </row>
    <row r="5216" spans="1:15" x14ac:dyDescent="0.3">
      <c r="A5216" s="73">
        <v>46311</v>
      </c>
      <c r="B5216" s="67" t="s">
        <v>2090</v>
      </c>
      <c r="C5216" s="68" t="s">
        <v>8258</v>
      </c>
      <c r="D5216" s="68" t="s">
        <v>10679</v>
      </c>
      <c r="E5216" s="67" t="s">
        <v>10680</v>
      </c>
      <c r="F5216" s="69">
        <v>4.3239999999999998</v>
      </c>
      <c r="G5216" s="70">
        <v>3.0503</v>
      </c>
      <c r="H5216" s="70">
        <v>10.408300000000001</v>
      </c>
      <c r="I5216" s="73">
        <v>45677</v>
      </c>
      <c r="J5216" s="73">
        <v>47503</v>
      </c>
      <c r="K5216" s="69">
        <v>3.01</v>
      </c>
      <c r="L5216" s="68" t="s">
        <v>5494</v>
      </c>
      <c r="M5216" s="71">
        <v>8.5000000000000006E-3</v>
      </c>
      <c r="N5216" t="str">
        <f>_xll.IMDP("BND",D5216,$N$1,A5216)</f>
        <v>회사채(일반)</v>
      </c>
      <c r="O5216">
        <f t="shared" si="81"/>
        <v>2.5927550000000001E-2</v>
      </c>
    </row>
    <row r="5217" spans="1:15" x14ac:dyDescent="0.3">
      <c r="A5217" s="73">
        <v>46311</v>
      </c>
      <c r="B5217" s="67" t="s">
        <v>2090</v>
      </c>
      <c r="C5217" s="68" t="s">
        <v>8258</v>
      </c>
      <c r="D5217" s="68" t="s">
        <v>10681</v>
      </c>
      <c r="E5217" s="67" t="s">
        <v>10682</v>
      </c>
      <c r="F5217" s="69">
        <v>4.33</v>
      </c>
      <c r="G5217" s="70">
        <v>3.6878000000000002</v>
      </c>
      <c r="H5217" s="70">
        <v>15.035399999999999</v>
      </c>
      <c r="I5217" s="73">
        <v>45931</v>
      </c>
      <c r="J5217" s="73">
        <v>47757</v>
      </c>
      <c r="K5217" s="69">
        <v>3.01</v>
      </c>
      <c r="L5217" s="68" t="s">
        <v>5494</v>
      </c>
      <c r="M5217" s="71">
        <v>9.2999999999999992E-3</v>
      </c>
      <c r="N5217" t="str">
        <f>_xll.IMDP("BND",D5217,$N$1,A5217)</f>
        <v>회사채(일반)</v>
      </c>
      <c r="O5217">
        <f t="shared" si="81"/>
        <v>3.429654E-2</v>
      </c>
    </row>
    <row r="5218" spans="1:15" x14ac:dyDescent="0.3">
      <c r="A5218" s="73">
        <v>46311</v>
      </c>
      <c r="B5218" s="67" t="s">
        <v>2090</v>
      </c>
      <c r="C5218" s="68" t="s">
        <v>8258</v>
      </c>
      <c r="D5218" s="68" t="s">
        <v>10683</v>
      </c>
      <c r="E5218" s="67" t="s">
        <v>10684</v>
      </c>
      <c r="F5218" s="69">
        <v>4.33</v>
      </c>
      <c r="G5218" s="70">
        <v>3.8986999999999998</v>
      </c>
      <c r="H5218" s="70">
        <v>17.021699999999999</v>
      </c>
      <c r="I5218" s="73">
        <v>46050</v>
      </c>
      <c r="J5218" s="73">
        <v>47876</v>
      </c>
      <c r="K5218" s="69">
        <v>3.62</v>
      </c>
      <c r="L5218" s="68" t="s">
        <v>5494</v>
      </c>
      <c r="M5218" s="71">
        <v>5.8999999999999999E-3</v>
      </c>
      <c r="N5218" t="str">
        <f>_xll.IMDP("BND",D5218,$N$1,A5218)</f>
        <v>회사채(일반)</v>
      </c>
      <c r="O5218">
        <f t="shared" si="81"/>
        <v>2.3002329999999998E-2</v>
      </c>
    </row>
    <row r="5219" spans="1:15" x14ac:dyDescent="0.3">
      <c r="A5219" s="73">
        <v>46311</v>
      </c>
      <c r="B5219" s="67" t="s">
        <v>2090</v>
      </c>
      <c r="C5219" s="68" t="s">
        <v>8258</v>
      </c>
      <c r="D5219" s="68" t="s">
        <v>10685</v>
      </c>
      <c r="E5219" s="67" t="s">
        <v>10686</v>
      </c>
      <c r="F5219" s="69">
        <v>4.2779999999999996</v>
      </c>
      <c r="G5219" s="70">
        <v>2.1804999999999999</v>
      </c>
      <c r="H5219" s="70">
        <v>5.3994999999999997</v>
      </c>
      <c r="I5219" s="73">
        <v>43493</v>
      </c>
      <c r="J5219" s="73">
        <v>47146</v>
      </c>
      <c r="K5219" s="69">
        <v>2.5</v>
      </c>
      <c r="L5219" s="68" t="s">
        <v>5494</v>
      </c>
      <c r="M5219" s="71">
        <v>3.5999999999999999E-3</v>
      </c>
      <c r="N5219" t="str">
        <f>_xll.IMDP("BND",D5219,$N$1,A5219)</f>
        <v>회사채(일반)</v>
      </c>
      <c r="O5219">
        <f t="shared" si="81"/>
        <v>7.8497999999999988E-3</v>
      </c>
    </row>
    <row r="5220" spans="1:15" x14ac:dyDescent="0.3">
      <c r="A5220" s="73">
        <v>46311</v>
      </c>
      <c r="B5220" s="67" t="s">
        <v>2090</v>
      </c>
      <c r="C5220" s="68" t="s">
        <v>8258</v>
      </c>
      <c r="D5220" s="68" t="s">
        <v>10687</v>
      </c>
      <c r="E5220" s="67" t="s">
        <v>10688</v>
      </c>
      <c r="F5220" s="69">
        <v>4.3250000000000002</v>
      </c>
      <c r="G5220" s="70">
        <v>3.1052</v>
      </c>
      <c r="H5220" s="70">
        <v>10.6571</v>
      </c>
      <c r="I5220" s="73">
        <v>43851</v>
      </c>
      <c r="J5220" s="73">
        <v>47504</v>
      </c>
      <c r="K5220" s="69">
        <v>2</v>
      </c>
      <c r="L5220" s="68" t="s">
        <v>5494</v>
      </c>
      <c r="M5220" s="71">
        <v>2.2000000000000001E-3</v>
      </c>
      <c r="N5220" t="str">
        <f>_xll.IMDP("BND",D5220,$N$1,A5220)</f>
        <v>회사채(일반)</v>
      </c>
      <c r="O5220">
        <f t="shared" si="81"/>
        <v>6.8314400000000003E-3</v>
      </c>
    </row>
    <row r="5221" spans="1:15" x14ac:dyDescent="0.3">
      <c r="A5221" s="73">
        <v>46311</v>
      </c>
      <c r="B5221" s="67" t="s">
        <v>2090</v>
      </c>
      <c r="C5221" s="68" t="s">
        <v>8258</v>
      </c>
      <c r="D5221" s="68" t="s">
        <v>10689</v>
      </c>
      <c r="E5221" s="67" t="s">
        <v>10690</v>
      </c>
      <c r="F5221" s="69">
        <v>4.33</v>
      </c>
      <c r="G5221" s="70">
        <v>4.0495999999999999</v>
      </c>
      <c r="H5221" s="70">
        <v>17.928000000000001</v>
      </c>
      <c r="I5221" s="73">
        <v>44229</v>
      </c>
      <c r="J5221" s="73">
        <v>47881</v>
      </c>
      <c r="K5221" s="69">
        <v>1.97</v>
      </c>
      <c r="L5221" s="68" t="s">
        <v>5494</v>
      </c>
      <c r="M5221" s="71">
        <v>3.0000000000000001E-3</v>
      </c>
      <c r="N5221" t="str">
        <f>_xll.IMDP("BND",D5221,$N$1,A5221)</f>
        <v>회사채(일반)</v>
      </c>
      <c r="O5221">
        <f t="shared" si="81"/>
        <v>1.21488E-2</v>
      </c>
    </row>
    <row r="5222" spans="1:15" x14ac:dyDescent="0.3">
      <c r="A5222" s="73">
        <v>46311</v>
      </c>
      <c r="B5222" s="67" t="s">
        <v>2090</v>
      </c>
      <c r="C5222" s="68" t="s">
        <v>8258</v>
      </c>
      <c r="D5222" s="68" t="s">
        <v>10691</v>
      </c>
      <c r="E5222" s="67" t="s">
        <v>10692</v>
      </c>
      <c r="F5222" s="69">
        <v>4.33</v>
      </c>
      <c r="G5222" s="70">
        <v>4.7983000000000002</v>
      </c>
      <c r="H5222" s="70">
        <v>25.535499999999999</v>
      </c>
      <c r="I5222" s="73">
        <v>44587</v>
      </c>
      <c r="J5222" s="73">
        <v>48239</v>
      </c>
      <c r="K5222" s="69">
        <v>2.93</v>
      </c>
      <c r="L5222" s="68" t="s">
        <v>5494</v>
      </c>
      <c r="M5222" s="71">
        <v>2.2000000000000001E-3</v>
      </c>
      <c r="N5222" t="str">
        <f>_xll.IMDP("BND",D5222,$N$1,A5222)</f>
        <v>회사채(일반)</v>
      </c>
      <c r="O5222">
        <f t="shared" si="81"/>
        <v>1.0556260000000001E-2</v>
      </c>
    </row>
    <row r="5223" spans="1:15" x14ac:dyDescent="0.3">
      <c r="A5223" s="73">
        <v>46311</v>
      </c>
      <c r="B5223" s="67" t="s">
        <v>2090</v>
      </c>
      <c r="C5223" s="68" t="s">
        <v>8258</v>
      </c>
      <c r="D5223" s="68" t="s">
        <v>10693</v>
      </c>
      <c r="E5223" s="67" t="s">
        <v>10694</v>
      </c>
      <c r="F5223" s="69">
        <v>4.1449999999999996</v>
      </c>
      <c r="G5223" s="70">
        <v>1.1960999999999999</v>
      </c>
      <c r="H5223" s="70">
        <v>1.7445999999999999</v>
      </c>
      <c r="I5223" s="73">
        <v>44939</v>
      </c>
      <c r="J5223" s="73">
        <v>46765</v>
      </c>
      <c r="K5223" s="69">
        <v>4.12</v>
      </c>
      <c r="L5223" s="68" t="s">
        <v>5494</v>
      </c>
      <c r="M5223" s="71">
        <v>3.7000000000000002E-3</v>
      </c>
      <c r="N5223" t="str">
        <f>_xll.IMDP("BND",D5223,$N$1,A5223)</f>
        <v>회사채(일반)</v>
      </c>
      <c r="O5223">
        <f t="shared" si="81"/>
        <v>4.4255700000000002E-3</v>
      </c>
    </row>
    <row r="5224" spans="1:15" x14ac:dyDescent="0.3">
      <c r="A5224" s="73">
        <v>46311</v>
      </c>
      <c r="B5224" s="67" t="s">
        <v>2090</v>
      </c>
      <c r="C5224" s="68" t="s">
        <v>8258</v>
      </c>
      <c r="D5224" s="68" t="s">
        <v>10695</v>
      </c>
      <c r="E5224" s="67" t="s">
        <v>10696</v>
      </c>
      <c r="F5224" s="69">
        <v>4.2709999999999999</v>
      </c>
      <c r="G5224" s="70">
        <v>1.9479</v>
      </c>
      <c r="H5224" s="70">
        <v>4.4053000000000004</v>
      </c>
      <c r="I5224" s="73">
        <v>45243</v>
      </c>
      <c r="J5224" s="73">
        <v>47070</v>
      </c>
      <c r="K5224" s="69">
        <v>4.5999999999999996</v>
      </c>
      <c r="L5224" s="68" t="s">
        <v>5494</v>
      </c>
      <c r="M5224" s="71">
        <v>4.1999999999999997E-3</v>
      </c>
      <c r="N5224" t="str">
        <f>_xll.IMDP("BND",D5224,$N$1,A5224)</f>
        <v>회사채(일반)</v>
      </c>
      <c r="O5224">
        <f t="shared" si="81"/>
        <v>8.1811799999999997E-3</v>
      </c>
    </row>
    <row r="5225" spans="1:15" x14ac:dyDescent="0.3">
      <c r="A5225" s="73">
        <v>46311</v>
      </c>
      <c r="B5225" s="67" t="s">
        <v>2090</v>
      </c>
      <c r="C5225" s="68" t="s">
        <v>8258</v>
      </c>
      <c r="D5225" s="68" t="s">
        <v>10697</v>
      </c>
      <c r="E5225" s="67" t="s">
        <v>10698</v>
      </c>
      <c r="F5225" s="69">
        <v>4.2779999999999996</v>
      </c>
      <c r="G5225" s="70">
        <v>2.1326000000000001</v>
      </c>
      <c r="H5225" s="70">
        <v>5.1855000000000002</v>
      </c>
      <c r="I5225" s="73">
        <v>45306</v>
      </c>
      <c r="J5225" s="73">
        <v>47133</v>
      </c>
      <c r="K5225" s="69">
        <v>3.82</v>
      </c>
      <c r="L5225" s="68" t="s">
        <v>5494</v>
      </c>
      <c r="M5225" s="71">
        <v>9.5999999999999992E-3</v>
      </c>
      <c r="N5225" t="str">
        <f>_xll.IMDP("BND",D5225,$N$1,A5225)</f>
        <v>회사채(일반)</v>
      </c>
      <c r="O5225">
        <f t="shared" si="81"/>
        <v>2.0472959999999998E-2</v>
      </c>
    </row>
    <row r="5226" spans="1:15" x14ac:dyDescent="0.3">
      <c r="A5226" s="73">
        <v>46311</v>
      </c>
      <c r="B5226" s="67" t="s">
        <v>2090</v>
      </c>
      <c r="C5226" s="68" t="s">
        <v>8258</v>
      </c>
      <c r="D5226" s="68" t="s">
        <v>10699</v>
      </c>
      <c r="E5226" s="67" t="s">
        <v>10700</v>
      </c>
      <c r="F5226" s="69">
        <v>4.33</v>
      </c>
      <c r="G5226" s="70">
        <v>4.2187000000000001</v>
      </c>
      <c r="H5226" s="70">
        <v>19.873799999999999</v>
      </c>
      <c r="I5226" s="73">
        <v>45455</v>
      </c>
      <c r="J5226" s="73">
        <v>48011</v>
      </c>
      <c r="K5226" s="69">
        <v>3.76</v>
      </c>
      <c r="L5226" s="68" t="s">
        <v>5494</v>
      </c>
      <c r="M5226" s="71">
        <v>4.4999999999999997E-3</v>
      </c>
      <c r="N5226" t="str">
        <f>_xll.IMDP("BND",D5226,$N$1,A5226)</f>
        <v>회사채(일반)</v>
      </c>
      <c r="O5226">
        <f t="shared" si="81"/>
        <v>1.8984149999999998E-2</v>
      </c>
    </row>
    <row r="5227" spans="1:15" x14ac:dyDescent="0.3">
      <c r="A5227" s="73">
        <v>46311</v>
      </c>
      <c r="B5227" s="67" t="s">
        <v>2090</v>
      </c>
      <c r="C5227" s="68" t="s">
        <v>8258</v>
      </c>
      <c r="D5227" s="68" t="s">
        <v>10701</v>
      </c>
      <c r="E5227" s="67" t="s">
        <v>10702</v>
      </c>
      <c r="F5227" s="69">
        <v>4.33</v>
      </c>
      <c r="G5227" s="70">
        <v>4.7662000000000004</v>
      </c>
      <c r="H5227" s="70">
        <v>25.264199999999999</v>
      </c>
      <c r="I5227" s="73">
        <v>45677</v>
      </c>
      <c r="J5227" s="73">
        <v>48233</v>
      </c>
      <c r="K5227" s="69">
        <v>3.07</v>
      </c>
      <c r="L5227" s="68" t="s">
        <v>5494</v>
      </c>
      <c r="M5227" s="71">
        <v>2.5999999999999999E-3</v>
      </c>
      <c r="N5227" t="str">
        <f>_xll.IMDP("BND",D5227,$N$1,A5227)</f>
        <v>회사채(일반)</v>
      </c>
      <c r="O5227">
        <f t="shared" si="81"/>
        <v>1.2392120000000001E-2</v>
      </c>
    </row>
    <row r="5228" spans="1:15" x14ac:dyDescent="0.3">
      <c r="A5228" s="73">
        <v>46311</v>
      </c>
      <c r="B5228" s="67" t="s">
        <v>2090</v>
      </c>
      <c r="C5228" s="68" t="s">
        <v>8258</v>
      </c>
      <c r="D5228" s="68" t="s">
        <v>10703</v>
      </c>
      <c r="E5228" s="67" t="s">
        <v>10704</v>
      </c>
      <c r="F5228" s="69">
        <v>4.6349999999999998</v>
      </c>
      <c r="G5228" s="70">
        <v>7.59</v>
      </c>
      <c r="H5228" s="70">
        <v>67.084400000000002</v>
      </c>
      <c r="I5228" s="73">
        <v>46050</v>
      </c>
      <c r="J5228" s="73">
        <v>49702</v>
      </c>
      <c r="K5228" s="69">
        <v>3.99</v>
      </c>
      <c r="L5228" s="68" t="s">
        <v>5494</v>
      </c>
      <c r="M5228" s="71">
        <v>4.8999999999999998E-3</v>
      </c>
      <c r="N5228" t="str">
        <f>_xll.IMDP("BND",D5228,$N$1,A5228)</f>
        <v>회사채(일반)</v>
      </c>
      <c r="O5228">
        <f t="shared" si="81"/>
        <v>3.7190999999999995E-2</v>
      </c>
    </row>
    <row r="5229" spans="1:15" x14ac:dyDescent="0.3">
      <c r="A5229" s="73">
        <v>46311</v>
      </c>
      <c r="B5229" s="67" t="s">
        <v>2090</v>
      </c>
      <c r="C5229" s="68" t="s">
        <v>8258</v>
      </c>
      <c r="D5229" s="68" t="s">
        <v>10705</v>
      </c>
      <c r="E5229" s="67" t="s">
        <v>10706</v>
      </c>
      <c r="F5229" s="69">
        <v>4.3029999999999999</v>
      </c>
      <c r="G5229" s="70">
        <v>2.6084000000000001</v>
      </c>
      <c r="H5229" s="70">
        <v>7.5608000000000004</v>
      </c>
      <c r="I5229" s="73">
        <v>43648</v>
      </c>
      <c r="J5229" s="73">
        <v>47301</v>
      </c>
      <c r="K5229" s="69">
        <v>1.92</v>
      </c>
      <c r="L5229" s="68" t="s">
        <v>5494</v>
      </c>
      <c r="M5229" s="71">
        <v>4.4000000000000003E-3</v>
      </c>
      <c r="N5229" t="str">
        <f>_xll.IMDP("BND",D5229,$N$1,A5229)</f>
        <v>회사채(일반)</v>
      </c>
      <c r="O5229">
        <f t="shared" si="81"/>
        <v>1.1476960000000001E-2</v>
      </c>
    </row>
    <row r="5230" spans="1:15" x14ac:dyDescent="0.3">
      <c r="A5230" s="73">
        <v>46311</v>
      </c>
      <c r="B5230" s="67" t="s">
        <v>2090</v>
      </c>
      <c r="C5230" s="68" t="s">
        <v>8258</v>
      </c>
      <c r="D5230" s="68" t="s">
        <v>10707</v>
      </c>
      <c r="E5230" s="67" t="s">
        <v>10708</v>
      </c>
      <c r="F5230" s="69">
        <v>4.508</v>
      </c>
      <c r="G5230" s="70">
        <v>7.4042000000000003</v>
      </c>
      <c r="H5230" s="70">
        <v>60.395400000000002</v>
      </c>
      <c r="I5230" s="73">
        <v>43851</v>
      </c>
      <c r="J5230" s="73">
        <v>49330</v>
      </c>
      <c r="K5230" s="69">
        <v>2.06</v>
      </c>
      <c r="L5230" s="68" t="s">
        <v>5494</v>
      </c>
      <c r="M5230" s="71">
        <v>2.7000000000000001E-3</v>
      </c>
      <c r="N5230" t="str">
        <f>_xll.IMDP("BND",D5230,$N$1,A5230)</f>
        <v>회사채(일반)</v>
      </c>
      <c r="O5230">
        <f t="shared" si="81"/>
        <v>1.9991340000000003E-2</v>
      </c>
    </row>
    <row r="5231" spans="1:15" x14ac:dyDescent="0.3">
      <c r="A5231" s="73">
        <v>46311</v>
      </c>
      <c r="B5231" s="67" t="s">
        <v>2090</v>
      </c>
      <c r="C5231" s="68" t="s">
        <v>8258</v>
      </c>
      <c r="D5231" s="68" t="s">
        <v>10709</v>
      </c>
      <c r="E5231" s="67" t="s">
        <v>10710</v>
      </c>
      <c r="F5231" s="69">
        <v>4.4340000000000002</v>
      </c>
      <c r="G5231" s="70">
        <v>6.9733999999999998</v>
      </c>
      <c r="H5231" s="70">
        <v>53.271500000000003</v>
      </c>
      <c r="I5231" s="73">
        <v>43648</v>
      </c>
      <c r="J5231" s="73">
        <v>49127</v>
      </c>
      <c r="K5231" s="69">
        <v>2.14</v>
      </c>
      <c r="L5231" s="68" t="s">
        <v>5494</v>
      </c>
      <c r="M5231" s="71">
        <v>2E-3</v>
      </c>
      <c r="N5231" t="str">
        <f>_xll.IMDP("BND",D5231,$N$1,A5231)</f>
        <v>회사채(일반)</v>
      </c>
      <c r="O5231">
        <f t="shared" si="81"/>
        <v>1.3946800000000001E-2</v>
      </c>
    </row>
    <row r="5232" spans="1:15" x14ac:dyDescent="0.3">
      <c r="A5232" s="73">
        <v>46311</v>
      </c>
      <c r="B5232" s="67" t="s">
        <v>2090</v>
      </c>
      <c r="C5232" s="68" t="s">
        <v>2608</v>
      </c>
      <c r="D5232" s="68" t="s">
        <v>10711</v>
      </c>
      <c r="E5232" s="67" t="s">
        <v>10712</v>
      </c>
      <c r="F5232" s="69">
        <v>4.2450000000000001</v>
      </c>
      <c r="G5232" s="70">
        <v>1.4111</v>
      </c>
      <c r="H5232" s="70">
        <v>2.3736000000000002</v>
      </c>
      <c r="I5232" s="73">
        <v>45022</v>
      </c>
      <c r="J5232" s="73">
        <v>46849</v>
      </c>
      <c r="K5232" s="69">
        <v>4.22</v>
      </c>
      <c r="L5232" s="68" t="s">
        <v>5494</v>
      </c>
      <c r="M5232" s="71">
        <v>9.2999999999999992E-3</v>
      </c>
      <c r="N5232" t="str">
        <f>_xll.IMDP("BND",D5232,$N$1,A5232)</f>
        <v>카드</v>
      </c>
      <c r="O5232">
        <f t="shared" si="81"/>
        <v>1.312323E-2</v>
      </c>
    </row>
    <row r="5233" spans="1:15" x14ac:dyDescent="0.3">
      <c r="A5233" s="73">
        <v>46311</v>
      </c>
      <c r="B5233" s="67" t="s">
        <v>2090</v>
      </c>
      <c r="C5233" s="68" t="s">
        <v>2608</v>
      </c>
      <c r="D5233" s="68" t="s">
        <v>10713</v>
      </c>
      <c r="E5233" s="67" t="s">
        <v>10714</v>
      </c>
      <c r="F5233" s="69">
        <v>4.202</v>
      </c>
      <c r="G5233" s="70">
        <v>1.0859000000000001</v>
      </c>
      <c r="H5233" s="70">
        <v>1.466</v>
      </c>
      <c r="I5233" s="73">
        <v>45265</v>
      </c>
      <c r="J5233" s="73">
        <v>46724</v>
      </c>
      <c r="K5233" s="69">
        <v>4.2300000000000004</v>
      </c>
      <c r="L5233" s="68" t="s">
        <v>5494</v>
      </c>
      <c r="M5233" s="71">
        <v>2.3E-3</v>
      </c>
      <c r="N5233" t="str">
        <f>_xll.IMDP("BND",D5233,$N$1,A5233)</f>
        <v>카드</v>
      </c>
      <c r="O5233">
        <f t="shared" si="81"/>
        <v>2.4975700000000002E-3</v>
      </c>
    </row>
    <row r="5234" spans="1:15" x14ac:dyDescent="0.3">
      <c r="A5234" s="73">
        <v>46311</v>
      </c>
      <c r="B5234" s="67" t="s">
        <v>2090</v>
      </c>
      <c r="C5234" s="68" t="s">
        <v>2608</v>
      </c>
      <c r="D5234" s="68" t="s">
        <v>10715</v>
      </c>
      <c r="E5234" s="67" t="s">
        <v>10716</v>
      </c>
      <c r="F5234" s="69">
        <v>3.9670000000000001</v>
      </c>
      <c r="G5234" s="70">
        <v>0.53320000000000001</v>
      </c>
      <c r="H5234" s="70">
        <v>0.41899999999999998</v>
      </c>
      <c r="I5234" s="73">
        <v>45420</v>
      </c>
      <c r="J5234" s="73">
        <v>46514</v>
      </c>
      <c r="K5234" s="69">
        <v>3.85</v>
      </c>
      <c r="L5234" s="68" t="s">
        <v>5494</v>
      </c>
      <c r="M5234" s="71">
        <v>3.3E-3</v>
      </c>
      <c r="N5234" t="str">
        <f>_xll.IMDP("BND",D5234,$N$1,A5234)</f>
        <v>카드</v>
      </c>
      <c r="O5234">
        <f t="shared" si="81"/>
        <v>1.7595600000000001E-3</v>
      </c>
    </row>
    <row r="5235" spans="1:15" x14ac:dyDescent="0.3">
      <c r="A5235" s="73">
        <v>46311</v>
      </c>
      <c r="B5235" s="67" t="s">
        <v>2090</v>
      </c>
      <c r="C5235" s="68" t="s">
        <v>2608</v>
      </c>
      <c r="D5235" s="68" t="s">
        <v>10717</v>
      </c>
      <c r="E5235" s="67" t="s">
        <v>10718</v>
      </c>
      <c r="F5235" s="69">
        <v>4.0490000000000004</v>
      </c>
      <c r="G5235" s="70">
        <v>0.62139999999999995</v>
      </c>
      <c r="H5235" s="70">
        <v>0.54269999999999996</v>
      </c>
      <c r="I5235" s="73">
        <v>45450</v>
      </c>
      <c r="J5235" s="73">
        <v>46545</v>
      </c>
      <c r="K5235" s="69">
        <v>3.73</v>
      </c>
      <c r="L5235" s="68" t="s">
        <v>5494</v>
      </c>
      <c r="M5235" s="71">
        <v>2.3E-3</v>
      </c>
      <c r="N5235" t="str">
        <f>_xll.IMDP("BND",D5235,$N$1,A5235)</f>
        <v>카드</v>
      </c>
      <c r="O5235">
        <f t="shared" si="81"/>
        <v>1.4292199999999999E-3</v>
      </c>
    </row>
    <row r="5236" spans="1:15" x14ac:dyDescent="0.3">
      <c r="A5236" s="73">
        <v>46311</v>
      </c>
      <c r="B5236" s="67" t="s">
        <v>2090</v>
      </c>
      <c r="C5236" s="68" t="s">
        <v>2608</v>
      </c>
      <c r="D5236" s="68" t="s">
        <v>10719</v>
      </c>
      <c r="E5236" s="67" t="s">
        <v>10720</v>
      </c>
      <c r="F5236" s="69">
        <v>4.0960000000000001</v>
      </c>
      <c r="G5236" s="70">
        <v>0.68959999999999999</v>
      </c>
      <c r="H5236" s="70">
        <v>0.64870000000000005</v>
      </c>
      <c r="I5236" s="73">
        <v>45477</v>
      </c>
      <c r="J5236" s="73">
        <v>46570</v>
      </c>
      <c r="K5236" s="69">
        <v>3.52</v>
      </c>
      <c r="L5236" s="68" t="s">
        <v>5494</v>
      </c>
      <c r="M5236" s="71">
        <v>4.5999999999999999E-3</v>
      </c>
      <c r="N5236" t="str">
        <f>_xll.IMDP("BND",D5236,$N$1,A5236)</f>
        <v>카드</v>
      </c>
      <c r="O5236">
        <f t="shared" si="81"/>
        <v>3.1721599999999998E-3</v>
      </c>
    </row>
    <row r="5237" spans="1:15" x14ac:dyDescent="0.3">
      <c r="A5237" s="73">
        <v>46311</v>
      </c>
      <c r="B5237" s="67" t="s">
        <v>2090</v>
      </c>
      <c r="C5237" s="68" t="s">
        <v>2608</v>
      </c>
      <c r="D5237" s="68" t="s">
        <v>10721</v>
      </c>
      <c r="E5237" s="67" t="s">
        <v>10722</v>
      </c>
      <c r="F5237" s="69">
        <v>4.1340000000000003</v>
      </c>
      <c r="G5237" s="70">
        <v>0.78059999999999996</v>
      </c>
      <c r="H5237" s="70">
        <v>0.80930000000000002</v>
      </c>
      <c r="I5237" s="73">
        <v>45512</v>
      </c>
      <c r="J5237" s="73">
        <v>46605</v>
      </c>
      <c r="K5237" s="69">
        <v>3.33</v>
      </c>
      <c r="L5237" s="68" t="s">
        <v>5494</v>
      </c>
      <c r="M5237" s="71">
        <v>5.5999999999999999E-3</v>
      </c>
      <c r="N5237" t="str">
        <f>_xll.IMDP("BND",D5237,$N$1,A5237)</f>
        <v>카드</v>
      </c>
      <c r="O5237">
        <f t="shared" si="81"/>
        <v>4.3713599999999995E-3</v>
      </c>
    </row>
    <row r="5238" spans="1:15" x14ac:dyDescent="0.3">
      <c r="A5238" s="73">
        <v>46311</v>
      </c>
      <c r="B5238" s="67" t="s">
        <v>2090</v>
      </c>
      <c r="C5238" s="68" t="s">
        <v>2608</v>
      </c>
      <c r="D5238" s="68" t="s">
        <v>10723</v>
      </c>
      <c r="E5238" s="67" t="s">
        <v>10724</v>
      </c>
      <c r="F5238" s="69">
        <v>4.1619999999999999</v>
      </c>
      <c r="G5238" s="70">
        <v>0.87129999999999996</v>
      </c>
      <c r="H5238" s="70">
        <v>0.98170000000000002</v>
      </c>
      <c r="I5238" s="73">
        <v>45545</v>
      </c>
      <c r="J5238" s="73">
        <v>46640</v>
      </c>
      <c r="K5238" s="69">
        <v>3.37</v>
      </c>
      <c r="L5238" s="68" t="s">
        <v>5494</v>
      </c>
      <c r="M5238" s="71">
        <v>4.5999999999999999E-3</v>
      </c>
      <c r="N5238" t="str">
        <f>_xll.IMDP("BND",D5238,$N$1,A5238)</f>
        <v>카드</v>
      </c>
      <c r="O5238">
        <f t="shared" si="81"/>
        <v>4.0079799999999995E-3</v>
      </c>
    </row>
    <row r="5239" spans="1:15" x14ac:dyDescent="0.3">
      <c r="A5239" s="73">
        <v>46311</v>
      </c>
      <c r="B5239" s="67" t="s">
        <v>2090</v>
      </c>
      <c r="C5239" s="68" t="s">
        <v>2608</v>
      </c>
      <c r="D5239" s="68" t="s">
        <v>10725</v>
      </c>
      <c r="E5239" s="67" t="s">
        <v>10726</v>
      </c>
      <c r="F5239" s="69">
        <v>4.4169999999999998</v>
      </c>
      <c r="G5239" s="70">
        <v>2.8540999999999999</v>
      </c>
      <c r="H5239" s="70">
        <v>9.1622000000000003</v>
      </c>
      <c r="I5239" s="73">
        <v>45602</v>
      </c>
      <c r="J5239" s="73">
        <v>47428</v>
      </c>
      <c r="K5239" s="69">
        <v>3.42</v>
      </c>
      <c r="L5239" s="68" t="s">
        <v>5494</v>
      </c>
      <c r="M5239" s="71">
        <v>4.4999999999999997E-3</v>
      </c>
      <c r="N5239" t="str">
        <f>_xll.IMDP("BND",D5239,$N$1,A5239)</f>
        <v>카드</v>
      </c>
      <c r="O5239">
        <f t="shared" si="81"/>
        <v>1.2843449999999998E-2</v>
      </c>
    </row>
    <row r="5240" spans="1:15" x14ac:dyDescent="0.3">
      <c r="A5240" s="73">
        <v>46311</v>
      </c>
      <c r="B5240" s="67" t="s">
        <v>2090</v>
      </c>
      <c r="C5240" s="68" t="s">
        <v>2608</v>
      </c>
      <c r="D5240" s="68" t="s">
        <v>10727</v>
      </c>
      <c r="E5240" s="67" t="s">
        <v>10728</v>
      </c>
      <c r="F5240" s="69">
        <v>4.407</v>
      </c>
      <c r="G5240" s="70">
        <v>2.1303000000000001</v>
      </c>
      <c r="H5240" s="70">
        <v>5.1566999999999998</v>
      </c>
      <c r="I5240" s="73">
        <v>45666</v>
      </c>
      <c r="J5240" s="73">
        <v>47127</v>
      </c>
      <c r="K5240" s="69">
        <v>3.09</v>
      </c>
      <c r="L5240" s="68" t="s">
        <v>5494</v>
      </c>
      <c r="M5240" s="71">
        <v>2.3E-3</v>
      </c>
      <c r="N5240" t="str">
        <f>_xll.IMDP("BND",D5240,$N$1,A5240)</f>
        <v>카드</v>
      </c>
      <c r="O5240">
        <f t="shared" si="81"/>
        <v>4.8996899999999999E-3</v>
      </c>
    </row>
    <row r="5241" spans="1:15" x14ac:dyDescent="0.3">
      <c r="A5241" s="73">
        <v>46311</v>
      </c>
      <c r="B5241" s="67" t="s">
        <v>2090</v>
      </c>
      <c r="C5241" s="68" t="s">
        <v>2608</v>
      </c>
      <c r="D5241" s="68" t="s">
        <v>1437</v>
      </c>
      <c r="E5241" s="67" t="s">
        <v>1438</v>
      </c>
      <c r="F5241" s="69">
        <v>4.29</v>
      </c>
      <c r="G5241" s="70">
        <v>1.5657000000000001</v>
      </c>
      <c r="H5241" s="70">
        <v>2.8734000000000002</v>
      </c>
      <c r="I5241" s="73">
        <v>45748</v>
      </c>
      <c r="J5241" s="73">
        <v>46905</v>
      </c>
      <c r="K5241" s="69">
        <v>3.03</v>
      </c>
      <c r="L5241" s="68" t="s">
        <v>5494</v>
      </c>
      <c r="M5241" s="71">
        <v>5.8999999999999999E-3</v>
      </c>
      <c r="N5241" t="str">
        <f>_xll.IMDP("BND",D5241,$N$1,A5241)</f>
        <v>카드</v>
      </c>
      <c r="O5241">
        <f t="shared" si="81"/>
        <v>9.2376300000000001E-3</v>
      </c>
    </row>
    <row r="5242" spans="1:15" x14ac:dyDescent="0.3">
      <c r="A5242" s="73">
        <v>46311</v>
      </c>
      <c r="B5242" s="67" t="s">
        <v>2090</v>
      </c>
      <c r="C5242" s="68" t="s">
        <v>2608</v>
      </c>
      <c r="D5242" s="68" t="s">
        <v>10729</v>
      </c>
      <c r="E5242" s="67" t="s">
        <v>10730</v>
      </c>
      <c r="F5242" s="69">
        <v>4.4139999999999997</v>
      </c>
      <c r="G5242" s="70">
        <v>2.5224000000000002</v>
      </c>
      <c r="H5242" s="70">
        <v>7.1463999999999999</v>
      </c>
      <c r="I5242" s="73">
        <v>45820</v>
      </c>
      <c r="J5242" s="73">
        <v>47281</v>
      </c>
      <c r="K5242" s="69">
        <v>2.86</v>
      </c>
      <c r="L5242" s="68" t="s">
        <v>5494</v>
      </c>
      <c r="M5242" s="71">
        <v>2.2000000000000001E-3</v>
      </c>
      <c r="N5242" t="str">
        <f>_xll.IMDP("BND",D5242,$N$1,A5242)</f>
        <v>카드</v>
      </c>
      <c r="O5242">
        <f t="shared" si="81"/>
        <v>5.5492800000000011E-3</v>
      </c>
    </row>
    <row r="5243" spans="1:15" x14ac:dyDescent="0.3">
      <c r="A5243" s="73">
        <v>46311</v>
      </c>
      <c r="B5243" s="67" t="s">
        <v>2090</v>
      </c>
      <c r="C5243" s="68" t="s">
        <v>2608</v>
      </c>
      <c r="D5243" s="68" t="s">
        <v>10731</v>
      </c>
      <c r="E5243" s="67" t="s">
        <v>10732</v>
      </c>
      <c r="F5243" s="69">
        <v>4.407</v>
      </c>
      <c r="G5243" s="70">
        <v>2.1219000000000001</v>
      </c>
      <c r="H5243" s="70">
        <v>5.1124999999999998</v>
      </c>
      <c r="I5243" s="73">
        <v>45842</v>
      </c>
      <c r="J5243" s="73">
        <v>47122</v>
      </c>
      <c r="K5243" s="69">
        <v>2.85</v>
      </c>
      <c r="L5243" s="68" t="s">
        <v>5494</v>
      </c>
      <c r="M5243" s="71">
        <v>2.7000000000000001E-3</v>
      </c>
      <c r="N5243" t="str">
        <f>_xll.IMDP("BND",D5243,$N$1,A5243)</f>
        <v>카드</v>
      </c>
      <c r="O5243">
        <f t="shared" si="81"/>
        <v>5.7291300000000007E-3</v>
      </c>
    </row>
    <row r="5244" spans="1:15" x14ac:dyDescent="0.3">
      <c r="A5244" s="73">
        <v>46311</v>
      </c>
      <c r="B5244" s="67" t="s">
        <v>2090</v>
      </c>
      <c r="C5244" s="68" t="s">
        <v>2608</v>
      </c>
      <c r="D5244" s="68" t="s">
        <v>10733</v>
      </c>
      <c r="E5244" s="67" t="s">
        <v>10734</v>
      </c>
      <c r="F5244" s="69">
        <v>4.351</v>
      </c>
      <c r="G5244" s="70">
        <v>1.7345999999999999</v>
      </c>
      <c r="H5244" s="70">
        <v>3.4948999999999999</v>
      </c>
      <c r="I5244" s="73">
        <v>45876</v>
      </c>
      <c r="J5244" s="73">
        <v>46972</v>
      </c>
      <c r="K5244" s="69">
        <v>2.75</v>
      </c>
      <c r="L5244" s="68" t="s">
        <v>5494</v>
      </c>
      <c r="M5244" s="71">
        <v>4.1000000000000003E-3</v>
      </c>
      <c r="N5244" t="str">
        <f>_xll.IMDP("BND",D5244,$N$1,A5244)</f>
        <v>카드</v>
      </c>
      <c r="O5244">
        <f t="shared" si="81"/>
        <v>7.1118600000000002E-3</v>
      </c>
    </row>
    <row r="5245" spans="1:15" x14ac:dyDescent="0.3">
      <c r="A5245" s="73">
        <v>46311</v>
      </c>
      <c r="B5245" s="67" t="s">
        <v>2090</v>
      </c>
      <c r="C5245" s="68" t="s">
        <v>2608</v>
      </c>
      <c r="D5245" s="68" t="s">
        <v>10735</v>
      </c>
      <c r="E5245" s="67" t="s">
        <v>10736</v>
      </c>
      <c r="F5245" s="69">
        <v>4.4160000000000004</v>
      </c>
      <c r="G5245" s="70">
        <v>2.8328000000000002</v>
      </c>
      <c r="H5245" s="70">
        <v>8.9359000000000002</v>
      </c>
      <c r="I5245" s="73">
        <v>45945</v>
      </c>
      <c r="J5245" s="73">
        <v>47403</v>
      </c>
      <c r="K5245" s="69">
        <v>2.91</v>
      </c>
      <c r="L5245" s="68" t="s">
        <v>5494</v>
      </c>
      <c r="M5245" s="71">
        <v>2.2000000000000001E-3</v>
      </c>
      <c r="N5245" t="str">
        <f>_xll.IMDP("BND",D5245,$N$1,A5245)</f>
        <v>카드</v>
      </c>
      <c r="O5245">
        <f t="shared" si="81"/>
        <v>6.2321600000000005E-3</v>
      </c>
    </row>
    <row r="5246" spans="1:15" x14ac:dyDescent="0.3">
      <c r="A5246" s="73">
        <v>46311</v>
      </c>
      <c r="B5246" s="67" t="s">
        <v>2090</v>
      </c>
      <c r="C5246" s="68" t="s">
        <v>2608</v>
      </c>
      <c r="D5246" s="68" t="s">
        <v>10737</v>
      </c>
      <c r="E5246" s="67" t="s">
        <v>10738</v>
      </c>
      <c r="F5246" s="69">
        <v>4.2720000000000002</v>
      </c>
      <c r="G5246" s="70">
        <v>1.5059</v>
      </c>
      <c r="H5246" s="70">
        <v>2.6818</v>
      </c>
      <c r="I5246" s="73">
        <v>45972</v>
      </c>
      <c r="J5246" s="73">
        <v>46884</v>
      </c>
      <c r="K5246" s="69">
        <v>3.11</v>
      </c>
      <c r="L5246" s="68" t="s">
        <v>5494</v>
      </c>
      <c r="M5246" s="71">
        <v>2.3E-3</v>
      </c>
      <c r="N5246" t="str">
        <f>_xll.IMDP("BND",D5246,$N$1,A5246)</f>
        <v>카드</v>
      </c>
      <c r="O5246">
        <f t="shared" si="81"/>
        <v>3.46357E-3</v>
      </c>
    </row>
    <row r="5247" spans="1:15" x14ac:dyDescent="0.3">
      <c r="A5247" s="73">
        <v>46311</v>
      </c>
      <c r="B5247" s="67" t="s">
        <v>2090</v>
      </c>
      <c r="C5247" s="68" t="s">
        <v>2608</v>
      </c>
      <c r="D5247" s="68" t="s">
        <v>10739</v>
      </c>
      <c r="E5247" s="67" t="s">
        <v>10740</v>
      </c>
      <c r="F5247" s="69">
        <v>3.8959999999999999</v>
      </c>
      <c r="G5247" s="70">
        <v>0.4597</v>
      </c>
      <c r="H5247" s="70">
        <v>0.3266</v>
      </c>
      <c r="I5247" s="73">
        <v>46063</v>
      </c>
      <c r="J5247" s="73">
        <v>46486</v>
      </c>
      <c r="K5247" s="69">
        <v>3.21</v>
      </c>
      <c r="L5247" s="68" t="s">
        <v>5494</v>
      </c>
      <c r="M5247" s="71">
        <v>2.3E-3</v>
      </c>
      <c r="N5247" t="str">
        <f>_xll.IMDP("BND",D5247,$N$1,A5247)</f>
        <v>카드</v>
      </c>
      <c r="O5247">
        <f t="shared" si="81"/>
        <v>1.0573099999999999E-3</v>
      </c>
    </row>
    <row r="5248" spans="1:15" x14ac:dyDescent="0.3">
      <c r="A5248" s="73">
        <v>46311</v>
      </c>
      <c r="B5248" s="67" t="s">
        <v>2090</v>
      </c>
      <c r="C5248" s="68" t="s">
        <v>2608</v>
      </c>
      <c r="D5248" s="68" t="s">
        <v>10741</v>
      </c>
      <c r="E5248" s="67" t="s">
        <v>10742</v>
      </c>
      <c r="F5248" s="69">
        <v>4.2110000000000003</v>
      </c>
      <c r="G5248" s="70">
        <v>1.1755</v>
      </c>
      <c r="H5248" s="70">
        <v>1.6976</v>
      </c>
      <c r="I5248" s="73">
        <v>46150</v>
      </c>
      <c r="J5248" s="73">
        <v>46759</v>
      </c>
      <c r="K5248" s="69">
        <v>3.78</v>
      </c>
      <c r="L5248" s="68" t="s">
        <v>5494</v>
      </c>
      <c r="M5248" s="71">
        <v>3.3E-3</v>
      </c>
      <c r="N5248" t="str">
        <f>_xll.IMDP("BND",D5248,$N$1,A5248)</f>
        <v>카드</v>
      </c>
      <c r="O5248">
        <f t="shared" si="81"/>
        <v>3.87915E-3</v>
      </c>
    </row>
    <row r="5249" spans="1:15" x14ac:dyDescent="0.3">
      <c r="A5249" s="73">
        <v>46311</v>
      </c>
      <c r="B5249" s="67" t="s">
        <v>2090</v>
      </c>
      <c r="C5249" s="68" t="s">
        <v>2608</v>
      </c>
      <c r="D5249" s="68" t="s">
        <v>10743</v>
      </c>
      <c r="E5249" s="67" t="s">
        <v>10744</v>
      </c>
      <c r="F5249" s="69">
        <v>4.375</v>
      </c>
      <c r="G5249" s="70">
        <v>1.7801</v>
      </c>
      <c r="H5249" s="70">
        <v>3.6897000000000002</v>
      </c>
      <c r="I5249" s="73">
        <v>46184</v>
      </c>
      <c r="J5249" s="73">
        <v>46997</v>
      </c>
      <c r="K5249" s="69">
        <v>4.28</v>
      </c>
      <c r="L5249" s="68" t="s">
        <v>5494</v>
      </c>
      <c r="M5249" s="71">
        <v>5.1000000000000004E-3</v>
      </c>
      <c r="N5249" t="str">
        <f>_xll.IMDP("BND",D5249,$N$1,A5249)</f>
        <v>카드</v>
      </c>
      <c r="O5249">
        <f t="shared" si="81"/>
        <v>9.0785100000000014E-3</v>
      </c>
    </row>
    <row r="5250" spans="1:15" x14ac:dyDescent="0.3">
      <c r="A5250" s="73">
        <v>46311</v>
      </c>
      <c r="B5250" s="67" t="s">
        <v>2090</v>
      </c>
      <c r="C5250" s="68" t="s">
        <v>2608</v>
      </c>
      <c r="D5250" s="68" t="s">
        <v>14721</v>
      </c>
      <c r="E5250" s="67" t="s">
        <v>14722</v>
      </c>
      <c r="F5250" s="69">
        <v>4.415</v>
      </c>
      <c r="G5250" s="70">
        <v>2.6004999999999998</v>
      </c>
      <c r="H5250" s="70">
        <v>7.6989999999999998</v>
      </c>
      <c r="I5250" s="73">
        <v>46240</v>
      </c>
      <c r="J5250" s="73">
        <v>47336</v>
      </c>
      <c r="K5250" s="69">
        <v>4.3</v>
      </c>
      <c r="L5250" s="68" t="s">
        <v>5494</v>
      </c>
      <c r="M5250" s="71">
        <v>7.0000000000000001E-3</v>
      </c>
      <c r="N5250" t="str">
        <f>_xll.IMDP("BND",D5250,$N$1,A5250)</f>
        <v>카드</v>
      </c>
      <c r="O5250">
        <f t="shared" ref="O5250:O5313" si="82">M5250*G5250</f>
        <v>1.8203499999999997E-2</v>
      </c>
    </row>
    <row r="5251" spans="1:15" x14ac:dyDescent="0.3">
      <c r="A5251" s="73">
        <v>46311</v>
      </c>
      <c r="B5251" s="67" t="s">
        <v>2090</v>
      </c>
      <c r="C5251" s="68" t="s">
        <v>2608</v>
      </c>
      <c r="D5251" s="68" t="s">
        <v>15278</v>
      </c>
      <c r="E5251" s="67" t="s">
        <v>15279</v>
      </c>
      <c r="F5251" s="69">
        <v>4.2009999999999996</v>
      </c>
      <c r="G5251" s="70">
        <v>1.0984</v>
      </c>
      <c r="H5251" s="70">
        <v>1.4957</v>
      </c>
      <c r="I5251" s="73">
        <v>46272</v>
      </c>
      <c r="J5251" s="73">
        <v>46728</v>
      </c>
      <c r="K5251" s="69">
        <v>4.03</v>
      </c>
      <c r="L5251" s="68" t="s">
        <v>5494</v>
      </c>
      <c r="M5251" s="71">
        <v>3.3E-3</v>
      </c>
      <c r="N5251" t="str">
        <f>_xll.IMDP("BND",D5251,$N$1,A5251)</f>
        <v>카드</v>
      </c>
      <c r="O5251">
        <f t="shared" si="82"/>
        <v>3.6247200000000001E-3</v>
      </c>
    </row>
    <row r="5252" spans="1:15" x14ac:dyDescent="0.3">
      <c r="A5252" s="73">
        <v>46311</v>
      </c>
      <c r="B5252" s="67" t="s">
        <v>2090</v>
      </c>
      <c r="C5252" s="68" t="s">
        <v>2608</v>
      </c>
      <c r="D5252" s="68" t="s">
        <v>10745</v>
      </c>
      <c r="E5252" s="67" t="s">
        <v>10746</v>
      </c>
      <c r="F5252" s="69">
        <v>3.6259999999999999</v>
      </c>
      <c r="G5252" s="70">
        <v>0.29339999999999999</v>
      </c>
      <c r="H5252" s="70">
        <v>0.1593</v>
      </c>
      <c r="I5252" s="73">
        <v>44964</v>
      </c>
      <c r="J5252" s="73">
        <v>46423</v>
      </c>
      <c r="K5252" s="69">
        <v>3.51</v>
      </c>
      <c r="L5252" s="68" t="s">
        <v>5494</v>
      </c>
      <c r="M5252" s="71">
        <v>2.3E-3</v>
      </c>
      <c r="N5252" t="str">
        <f>_xll.IMDP("BND",D5252,$N$1,A5252)</f>
        <v>카드</v>
      </c>
      <c r="O5252">
        <f t="shared" si="82"/>
        <v>6.7482000000000002E-4</v>
      </c>
    </row>
    <row r="5253" spans="1:15" x14ac:dyDescent="0.3">
      <c r="A5253" s="73">
        <v>46311</v>
      </c>
      <c r="B5253" s="67" t="s">
        <v>2090</v>
      </c>
      <c r="C5253" s="68" t="s">
        <v>2608</v>
      </c>
      <c r="D5253" s="68" t="s">
        <v>10747</v>
      </c>
      <c r="E5253" s="67" t="s">
        <v>10748</v>
      </c>
      <c r="F5253" s="69">
        <v>3.7589999999999999</v>
      </c>
      <c r="G5253" s="70">
        <v>0.38379999999999997</v>
      </c>
      <c r="H5253" s="70">
        <v>0.24299999999999999</v>
      </c>
      <c r="I5253" s="73">
        <v>44994</v>
      </c>
      <c r="J5253" s="73">
        <v>46455</v>
      </c>
      <c r="K5253" s="69">
        <v>4.41</v>
      </c>
      <c r="L5253" s="68" t="s">
        <v>5494</v>
      </c>
      <c r="M5253" s="71">
        <v>4.1999999999999997E-3</v>
      </c>
      <c r="N5253" t="str">
        <f>_xll.IMDP("BND",D5253,$N$1,A5253)</f>
        <v>카드</v>
      </c>
      <c r="O5253">
        <f t="shared" si="82"/>
        <v>1.6119599999999997E-3</v>
      </c>
    </row>
    <row r="5254" spans="1:15" x14ac:dyDescent="0.3">
      <c r="A5254" s="73">
        <v>46311</v>
      </c>
      <c r="B5254" s="67" t="s">
        <v>2090</v>
      </c>
      <c r="C5254" s="68" t="s">
        <v>2608</v>
      </c>
      <c r="D5254" s="68" t="s">
        <v>10749</v>
      </c>
      <c r="E5254" s="67" t="s">
        <v>10750</v>
      </c>
      <c r="F5254" s="69">
        <v>3.94</v>
      </c>
      <c r="G5254" s="70">
        <v>0.53069999999999995</v>
      </c>
      <c r="H5254" s="70">
        <v>0.41610000000000003</v>
      </c>
      <c r="I5254" s="73">
        <v>45050</v>
      </c>
      <c r="J5254" s="73">
        <v>46511</v>
      </c>
      <c r="K5254" s="69">
        <v>4.08</v>
      </c>
      <c r="L5254" s="68" t="s">
        <v>5494</v>
      </c>
      <c r="M5254" s="71">
        <v>2.3E-3</v>
      </c>
      <c r="N5254" t="str">
        <f>_xll.IMDP("BND",D5254,$N$1,A5254)</f>
        <v>카드</v>
      </c>
      <c r="O5254">
        <f t="shared" si="82"/>
        <v>1.2206099999999998E-3</v>
      </c>
    </row>
    <row r="5255" spans="1:15" x14ac:dyDescent="0.3">
      <c r="A5255" s="73">
        <v>46311</v>
      </c>
      <c r="B5255" s="67" t="s">
        <v>2090</v>
      </c>
      <c r="C5255" s="68" t="s">
        <v>2608</v>
      </c>
      <c r="D5255" s="68" t="s">
        <v>10751</v>
      </c>
      <c r="E5255" s="67" t="s">
        <v>10752</v>
      </c>
      <c r="F5255" s="69">
        <v>4.4080000000000004</v>
      </c>
      <c r="G5255" s="70">
        <v>2.1646000000000001</v>
      </c>
      <c r="H5255" s="70">
        <v>5.3775000000000004</v>
      </c>
      <c r="I5255" s="73">
        <v>45327</v>
      </c>
      <c r="J5255" s="73">
        <v>47154</v>
      </c>
      <c r="K5255" s="69">
        <v>3.95</v>
      </c>
      <c r="L5255" s="68" t="s">
        <v>5494</v>
      </c>
      <c r="M5255" s="71">
        <v>4.1999999999999997E-3</v>
      </c>
      <c r="N5255" t="str">
        <f>_xll.IMDP("BND",D5255,$N$1,A5255)</f>
        <v>카드</v>
      </c>
      <c r="O5255">
        <f t="shared" si="82"/>
        <v>9.09132E-3</v>
      </c>
    </row>
    <row r="5256" spans="1:15" x14ac:dyDescent="0.3">
      <c r="A5256" s="73">
        <v>46311</v>
      </c>
      <c r="B5256" s="67" t="s">
        <v>2090</v>
      </c>
      <c r="C5256" s="68" t="s">
        <v>2608</v>
      </c>
      <c r="D5256" s="68" t="s">
        <v>10753</v>
      </c>
      <c r="E5256" s="67" t="s">
        <v>10754</v>
      </c>
      <c r="F5256" s="69">
        <v>4.41</v>
      </c>
      <c r="G5256" s="70">
        <v>2.3801999999999999</v>
      </c>
      <c r="H5256" s="70">
        <v>6.4614000000000003</v>
      </c>
      <c r="I5256" s="73">
        <v>45420</v>
      </c>
      <c r="J5256" s="73">
        <v>47242</v>
      </c>
      <c r="K5256" s="69">
        <v>3.98</v>
      </c>
      <c r="L5256" s="68" t="s">
        <v>5494</v>
      </c>
      <c r="M5256" s="71">
        <v>3.7000000000000002E-3</v>
      </c>
      <c r="N5256" t="str">
        <f>_xll.IMDP("BND",D5256,$N$1,A5256)</f>
        <v>카드</v>
      </c>
      <c r="O5256">
        <f t="shared" si="82"/>
        <v>8.8067400000000004E-3</v>
      </c>
    </row>
    <row r="5257" spans="1:15" x14ac:dyDescent="0.3">
      <c r="A5257" s="73">
        <v>46311</v>
      </c>
      <c r="B5257" s="67" t="s">
        <v>2090</v>
      </c>
      <c r="C5257" s="68" t="s">
        <v>2608</v>
      </c>
      <c r="D5257" s="68" t="s">
        <v>10755</v>
      </c>
      <c r="E5257" s="67" t="s">
        <v>10756</v>
      </c>
      <c r="F5257" s="69">
        <v>4.1900000000000004</v>
      </c>
      <c r="G5257" s="70">
        <v>1.0308999999999999</v>
      </c>
      <c r="H5257" s="70">
        <v>1.3328</v>
      </c>
      <c r="I5257" s="73">
        <v>45607</v>
      </c>
      <c r="J5257" s="73">
        <v>46702</v>
      </c>
      <c r="K5257" s="69">
        <v>3.36</v>
      </c>
      <c r="L5257" s="68" t="s">
        <v>5494</v>
      </c>
      <c r="M5257" s="71">
        <v>2.3E-3</v>
      </c>
      <c r="N5257" t="str">
        <f>_xll.IMDP("BND",D5257,$N$1,A5257)</f>
        <v>카드</v>
      </c>
      <c r="O5257">
        <f t="shared" si="82"/>
        <v>2.3710699999999999E-3</v>
      </c>
    </row>
    <row r="5258" spans="1:15" x14ac:dyDescent="0.3">
      <c r="A5258" s="73">
        <v>46311</v>
      </c>
      <c r="B5258" s="67" t="s">
        <v>2090</v>
      </c>
      <c r="C5258" s="68" t="s">
        <v>2608</v>
      </c>
      <c r="D5258" s="68" t="s">
        <v>10757</v>
      </c>
      <c r="E5258" s="67" t="s">
        <v>10758</v>
      </c>
      <c r="F5258" s="69">
        <v>4.202</v>
      </c>
      <c r="G5258" s="70">
        <v>1.0928</v>
      </c>
      <c r="H5258" s="70">
        <v>1.4779</v>
      </c>
      <c r="I5258" s="73">
        <v>45631</v>
      </c>
      <c r="J5258" s="73">
        <v>46724</v>
      </c>
      <c r="K5258" s="69">
        <v>3.04</v>
      </c>
      <c r="L5258" s="68" t="s">
        <v>5494</v>
      </c>
      <c r="M5258" s="71">
        <v>3.2000000000000002E-3</v>
      </c>
      <c r="N5258" t="str">
        <f>_xll.IMDP("BND",D5258,$N$1,A5258)</f>
        <v>카드</v>
      </c>
      <c r="O5258">
        <f t="shared" si="82"/>
        <v>3.4969600000000003E-3</v>
      </c>
    </row>
    <row r="5259" spans="1:15" x14ac:dyDescent="0.3">
      <c r="A5259" s="73">
        <v>46311</v>
      </c>
      <c r="B5259" s="67" t="s">
        <v>2090</v>
      </c>
      <c r="C5259" s="68" t="s">
        <v>2608</v>
      </c>
      <c r="D5259" s="68" t="s">
        <v>10759</v>
      </c>
      <c r="E5259" s="67" t="s">
        <v>10760</v>
      </c>
      <c r="F5259" s="69">
        <v>4.4169999999999998</v>
      </c>
      <c r="G5259" s="70">
        <v>3.0398000000000001</v>
      </c>
      <c r="H5259" s="70">
        <v>10.278</v>
      </c>
      <c r="I5259" s="73">
        <v>45666</v>
      </c>
      <c r="J5259" s="73">
        <v>47492</v>
      </c>
      <c r="K5259" s="69">
        <v>3.1</v>
      </c>
      <c r="L5259" s="68" t="s">
        <v>5494</v>
      </c>
      <c r="M5259" s="71">
        <v>2.2000000000000001E-3</v>
      </c>
      <c r="N5259" t="str">
        <f>_xll.IMDP("BND",D5259,$N$1,A5259)</f>
        <v>카드</v>
      </c>
      <c r="O5259">
        <f t="shared" si="82"/>
        <v>6.6875600000000004E-3</v>
      </c>
    </row>
    <row r="5260" spans="1:15" x14ac:dyDescent="0.3">
      <c r="A5260" s="73">
        <v>46311</v>
      </c>
      <c r="B5260" s="67" t="s">
        <v>2090</v>
      </c>
      <c r="C5260" s="68" t="s">
        <v>2608</v>
      </c>
      <c r="D5260" s="68" t="s">
        <v>10761</v>
      </c>
      <c r="E5260" s="67" t="s">
        <v>10762</v>
      </c>
      <c r="F5260" s="69">
        <v>4.4180000000000001</v>
      </c>
      <c r="G5260" s="70">
        <v>3.0945999999999998</v>
      </c>
      <c r="H5260" s="70">
        <v>10.6976</v>
      </c>
      <c r="I5260" s="73">
        <v>45695</v>
      </c>
      <c r="J5260" s="73">
        <v>47521</v>
      </c>
      <c r="K5260" s="69">
        <v>3.07</v>
      </c>
      <c r="L5260" s="68" t="s">
        <v>5494</v>
      </c>
      <c r="M5260" s="71">
        <v>4.8999999999999998E-3</v>
      </c>
      <c r="N5260" t="str">
        <f>_xll.IMDP("BND",D5260,$N$1,A5260)</f>
        <v>카드</v>
      </c>
      <c r="O5260">
        <f t="shared" si="82"/>
        <v>1.5163539999999998E-2</v>
      </c>
    </row>
    <row r="5261" spans="1:15" x14ac:dyDescent="0.3">
      <c r="A5261" s="73">
        <v>46311</v>
      </c>
      <c r="B5261" s="67" t="s">
        <v>2090</v>
      </c>
      <c r="C5261" s="68" t="s">
        <v>2608</v>
      </c>
      <c r="D5261" s="68" t="s">
        <v>10763</v>
      </c>
      <c r="E5261" s="67" t="s">
        <v>10764</v>
      </c>
      <c r="F5261" s="69">
        <v>4.2309999999999999</v>
      </c>
      <c r="G5261" s="70">
        <v>1.3404</v>
      </c>
      <c r="H5261" s="70">
        <v>2.1520999999999999</v>
      </c>
      <c r="I5261" s="73">
        <v>45722</v>
      </c>
      <c r="J5261" s="73">
        <v>46818</v>
      </c>
      <c r="K5261" s="69">
        <v>2.93</v>
      </c>
      <c r="L5261" s="68" t="s">
        <v>5494</v>
      </c>
      <c r="M5261" s="71">
        <v>2.3E-3</v>
      </c>
      <c r="N5261" t="str">
        <f>_xll.IMDP("BND",D5261,$N$1,A5261)</f>
        <v>카드</v>
      </c>
      <c r="O5261">
        <f t="shared" si="82"/>
        <v>3.0829199999999998E-3</v>
      </c>
    </row>
    <row r="5262" spans="1:15" x14ac:dyDescent="0.3">
      <c r="A5262" s="73">
        <v>46311</v>
      </c>
      <c r="B5262" s="67" t="s">
        <v>2090</v>
      </c>
      <c r="C5262" s="68" t="s">
        <v>2608</v>
      </c>
      <c r="D5262" s="68" t="s">
        <v>10765</v>
      </c>
      <c r="E5262" s="67" t="s">
        <v>10766</v>
      </c>
      <c r="F5262" s="69">
        <v>4.2690000000000001</v>
      </c>
      <c r="G5262" s="70">
        <v>1.5023</v>
      </c>
      <c r="H5262" s="70">
        <v>2.6656</v>
      </c>
      <c r="I5262" s="73">
        <v>45785</v>
      </c>
      <c r="J5262" s="73">
        <v>46881</v>
      </c>
      <c r="K5262" s="69">
        <v>2.75</v>
      </c>
      <c r="L5262" s="68" t="s">
        <v>5494</v>
      </c>
      <c r="M5262" s="71">
        <v>3.5999999999999999E-3</v>
      </c>
      <c r="N5262" t="str">
        <f>_xll.IMDP("BND",D5262,$N$1,A5262)</f>
        <v>카드</v>
      </c>
      <c r="O5262">
        <f t="shared" si="82"/>
        <v>5.4082799999999997E-3</v>
      </c>
    </row>
    <row r="5263" spans="1:15" x14ac:dyDescent="0.3">
      <c r="A5263" s="73">
        <v>46311</v>
      </c>
      <c r="B5263" s="67" t="s">
        <v>2090</v>
      </c>
      <c r="C5263" s="68" t="s">
        <v>2608</v>
      </c>
      <c r="D5263" s="68" t="s">
        <v>10767</v>
      </c>
      <c r="E5263" s="67" t="s">
        <v>10768</v>
      </c>
      <c r="F5263" s="69">
        <v>4.4189999999999996</v>
      </c>
      <c r="G5263" s="70">
        <v>3.4175</v>
      </c>
      <c r="H5263" s="70">
        <v>12.9505</v>
      </c>
      <c r="I5263" s="73">
        <v>45820</v>
      </c>
      <c r="J5263" s="73">
        <v>47646</v>
      </c>
      <c r="K5263" s="69">
        <v>2.96</v>
      </c>
      <c r="L5263" s="68" t="s">
        <v>5494</v>
      </c>
      <c r="M5263" s="71">
        <v>4.4000000000000003E-3</v>
      </c>
      <c r="N5263" t="str">
        <f>_xll.IMDP("BND",D5263,$N$1,A5263)</f>
        <v>카드</v>
      </c>
      <c r="O5263">
        <f t="shared" si="82"/>
        <v>1.5037E-2</v>
      </c>
    </row>
    <row r="5264" spans="1:15" x14ac:dyDescent="0.3">
      <c r="A5264" s="73">
        <v>46311</v>
      </c>
      <c r="B5264" s="67" t="s">
        <v>2090</v>
      </c>
      <c r="C5264" s="68" t="s">
        <v>2608</v>
      </c>
      <c r="D5264" s="68" t="s">
        <v>10769</v>
      </c>
      <c r="E5264" s="67" t="s">
        <v>10770</v>
      </c>
      <c r="F5264" s="69">
        <v>4.4130000000000003</v>
      </c>
      <c r="G5264" s="70">
        <v>2.5819000000000001</v>
      </c>
      <c r="H5264" s="70">
        <v>7.4660000000000002</v>
      </c>
      <c r="I5264" s="73">
        <v>45842</v>
      </c>
      <c r="J5264" s="73">
        <v>47303</v>
      </c>
      <c r="K5264" s="69">
        <v>2.89</v>
      </c>
      <c r="L5264" s="68" t="s">
        <v>5494</v>
      </c>
      <c r="M5264" s="71">
        <v>2.2000000000000001E-3</v>
      </c>
      <c r="N5264" t="str">
        <f>_xll.IMDP("BND",D5264,$N$1,A5264)</f>
        <v>카드</v>
      </c>
      <c r="O5264">
        <f t="shared" si="82"/>
        <v>5.6801800000000008E-3</v>
      </c>
    </row>
    <row r="5265" spans="1:15" x14ac:dyDescent="0.3">
      <c r="A5265" s="73">
        <v>46311</v>
      </c>
      <c r="B5265" s="67" t="s">
        <v>2090</v>
      </c>
      <c r="C5265" s="68" t="s">
        <v>2608</v>
      </c>
      <c r="D5265" s="68" t="s">
        <v>10771</v>
      </c>
      <c r="E5265" s="67" t="s">
        <v>10772</v>
      </c>
      <c r="F5265" s="69">
        <v>4.4180000000000001</v>
      </c>
      <c r="G5265" s="70">
        <v>2.7486000000000002</v>
      </c>
      <c r="H5265" s="70">
        <v>8.4421999999999997</v>
      </c>
      <c r="I5265" s="73">
        <v>45911</v>
      </c>
      <c r="J5265" s="73">
        <v>47372</v>
      </c>
      <c r="K5265" s="69">
        <v>2.83</v>
      </c>
      <c r="L5265" s="68" t="s">
        <v>5494</v>
      </c>
      <c r="M5265" s="71">
        <v>4.4000000000000003E-3</v>
      </c>
      <c r="N5265" t="str">
        <f>_xll.IMDP("BND",D5265,$N$1,A5265)</f>
        <v>카드</v>
      </c>
      <c r="O5265">
        <f t="shared" si="82"/>
        <v>1.2093840000000002E-2</v>
      </c>
    </row>
    <row r="5266" spans="1:15" x14ac:dyDescent="0.3">
      <c r="A5266" s="73">
        <v>46311</v>
      </c>
      <c r="B5266" s="67" t="s">
        <v>2090</v>
      </c>
      <c r="C5266" s="68" t="s">
        <v>2608</v>
      </c>
      <c r="D5266" s="68" t="s">
        <v>10773</v>
      </c>
      <c r="E5266" s="67" t="s">
        <v>10774</v>
      </c>
      <c r="F5266" s="69">
        <v>4.4160000000000004</v>
      </c>
      <c r="G5266" s="70">
        <v>2.8384</v>
      </c>
      <c r="H5266" s="70">
        <v>8.9703999999999997</v>
      </c>
      <c r="I5266" s="73">
        <v>45945</v>
      </c>
      <c r="J5266" s="73">
        <v>47406</v>
      </c>
      <c r="K5266" s="69">
        <v>2.91</v>
      </c>
      <c r="L5266" s="68" t="s">
        <v>5494</v>
      </c>
      <c r="M5266" s="71">
        <v>3.0999999999999999E-3</v>
      </c>
      <c r="N5266" t="str">
        <f>_xll.IMDP("BND",D5266,$N$1,A5266)</f>
        <v>카드</v>
      </c>
      <c r="O5266">
        <f t="shared" si="82"/>
        <v>8.7990399999999993E-3</v>
      </c>
    </row>
    <row r="5267" spans="1:15" x14ac:dyDescent="0.3">
      <c r="A5267" s="73">
        <v>46311</v>
      </c>
      <c r="B5267" s="67" t="s">
        <v>2090</v>
      </c>
      <c r="C5267" s="68" t="s">
        <v>2608</v>
      </c>
      <c r="D5267" s="68" t="s">
        <v>10775</v>
      </c>
      <c r="E5267" s="67" t="s">
        <v>10776</v>
      </c>
      <c r="F5267" s="69">
        <v>4.2130000000000001</v>
      </c>
      <c r="G5267" s="70">
        <v>1.1837</v>
      </c>
      <c r="H5267" s="70">
        <v>1.7118</v>
      </c>
      <c r="I5267" s="73">
        <v>45999</v>
      </c>
      <c r="J5267" s="73">
        <v>46759</v>
      </c>
      <c r="K5267" s="69">
        <v>3.24</v>
      </c>
      <c r="L5267" s="68" t="s">
        <v>5494</v>
      </c>
      <c r="M5267" s="71">
        <v>5.4999999999999997E-3</v>
      </c>
      <c r="N5267" t="str">
        <f>_xll.IMDP("BND",D5267,$N$1,A5267)</f>
        <v>카드</v>
      </c>
      <c r="O5267">
        <f t="shared" si="82"/>
        <v>6.5103499999999998E-3</v>
      </c>
    </row>
    <row r="5268" spans="1:15" x14ac:dyDescent="0.3">
      <c r="A5268" s="73">
        <v>46311</v>
      </c>
      <c r="B5268" s="67" t="s">
        <v>2090</v>
      </c>
      <c r="C5268" s="68" t="s">
        <v>2608</v>
      </c>
      <c r="D5268" s="68" t="s">
        <v>1382</v>
      </c>
      <c r="E5268" s="67" t="s">
        <v>1384</v>
      </c>
      <c r="F5268" s="69">
        <v>4.1420000000000003</v>
      </c>
      <c r="G5268" s="70">
        <v>0.80300000000000005</v>
      </c>
      <c r="H5268" s="70">
        <v>0.84670000000000001</v>
      </c>
      <c r="I5268" s="73">
        <v>46038</v>
      </c>
      <c r="J5268" s="73">
        <v>46612</v>
      </c>
      <c r="K5268" s="69">
        <v>2.97</v>
      </c>
      <c r="L5268" s="68" t="s">
        <v>5494</v>
      </c>
      <c r="M5268" s="71">
        <v>4.5999999999999999E-3</v>
      </c>
      <c r="N5268" t="str">
        <f>_xll.IMDP("BND",D5268,$N$1,A5268)</f>
        <v>카드</v>
      </c>
      <c r="O5268">
        <f t="shared" si="82"/>
        <v>3.6938000000000001E-3</v>
      </c>
    </row>
    <row r="5269" spans="1:15" x14ac:dyDescent="0.3">
      <c r="A5269" s="73">
        <v>46311</v>
      </c>
      <c r="B5269" s="67" t="s">
        <v>2090</v>
      </c>
      <c r="C5269" s="68" t="s">
        <v>2608</v>
      </c>
      <c r="D5269" s="68" t="s">
        <v>10777</v>
      </c>
      <c r="E5269" s="67" t="s">
        <v>10778</v>
      </c>
      <c r="F5269" s="69">
        <v>4.2140000000000004</v>
      </c>
      <c r="G5269" s="70">
        <v>1.1903999999999999</v>
      </c>
      <c r="H5269" s="70">
        <v>1.7278</v>
      </c>
      <c r="I5269" s="73">
        <v>46122</v>
      </c>
      <c r="J5269" s="73">
        <v>46762</v>
      </c>
      <c r="K5269" s="69">
        <v>3.66</v>
      </c>
      <c r="L5269" s="68" t="s">
        <v>5494</v>
      </c>
      <c r="M5269" s="71">
        <v>3.2000000000000002E-3</v>
      </c>
      <c r="N5269" t="str">
        <f>_xll.IMDP("BND",D5269,$N$1,A5269)</f>
        <v>카드</v>
      </c>
      <c r="O5269">
        <f t="shared" si="82"/>
        <v>3.80928E-3</v>
      </c>
    </row>
    <row r="5270" spans="1:15" x14ac:dyDescent="0.3">
      <c r="A5270" s="73">
        <v>46311</v>
      </c>
      <c r="B5270" s="67" t="s">
        <v>2090</v>
      </c>
      <c r="C5270" s="68" t="s">
        <v>2608</v>
      </c>
      <c r="D5270" s="68" t="s">
        <v>10779</v>
      </c>
      <c r="E5270" s="67" t="s">
        <v>10780</v>
      </c>
      <c r="F5270" s="69">
        <v>4.4169999999999998</v>
      </c>
      <c r="G5270" s="70">
        <v>2.8296999999999999</v>
      </c>
      <c r="H5270" s="70">
        <v>9.0687999999999995</v>
      </c>
      <c r="I5270" s="73">
        <v>46150</v>
      </c>
      <c r="J5270" s="73">
        <v>47430</v>
      </c>
      <c r="K5270" s="69">
        <v>4.1399999999999997</v>
      </c>
      <c r="L5270" s="68" t="s">
        <v>5494</v>
      </c>
      <c r="M5270" s="71">
        <v>5.5999999999999999E-3</v>
      </c>
      <c r="N5270" t="str">
        <f>_xll.IMDP("BND",D5270,$N$1,A5270)</f>
        <v>카드</v>
      </c>
      <c r="O5270">
        <f t="shared" si="82"/>
        <v>1.5846320000000001E-2</v>
      </c>
    </row>
    <row r="5271" spans="1:15" x14ac:dyDescent="0.3">
      <c r="A5271" s="73">
        <v>46311</v>
      </c>
      <c r="B5271" s="67" t="s">
        <v>2090</v>
      </c>
      <c r="C5271" s="68" t="s">
        <v>2608</v>
      </c>
      <c r="D5271" s="68" t="s">
        <v>10781</v>
      </c>
      <c r="E5271" s="67" t="s">
        <v>10782</v>
      </c>
      <c r="F5271" s="69">
        <v>4.3949999999999996</v>
      </c>
      <c r="G5271" s="70">
        <v>1.8789</v>
      </c>
      <c r="H5271" s="70">
        <v>4.0848000000000004</v>
      </c>
      <c r="I5271" s="73">
        <v>46192</v>
      </c>
      <c r="J5271" s="73">
        <v>47036</v>
      </c>
      <c r="K5271" s="69">
        <v>4.18</v>
      </c>
      <c r="L5271" s="68" t="s">
        <v>5494</v>
      </c>
      <c r="M5271" s="71">
        <v>5.1000000000000004E-3</v>
      </c>
      <c r="N5271" t="str">
        <f>_xll.IMDP("BND",D5271,$N$1,A5271)</f>
        <v>카드</v>
      </c>
      <c r="O5271">
        <f t="shared" si="82"/>
        <v>9.5823900000000014E-3</v>
      </c>
    </row>
    <row r="5272" spans="1:15" x14ac:dyDescent="0.3">
      <c r="A5272" s="73">
        <v>46311</v>
      </c>
      <c r="B5272" s="67" t="s">
        <v>2090</v>
      </c>
      <c r="C5272" s="68" t="s">
        <v>2608</v>
      </c>
      <c r="D5272" s="68" t="s">
        <v>14094</v>
      </c>
      <c r="E5272" s="67" t="s">
        <v>14095</v>
      </c>
      <c r="F5272" s="69">
        <v>4.4160000000000004</v>
      </c>
      <c r="G5272" s="70">
        <v>2.6859000000000002</v>
      </c>
      <c r="H5272" s="70">
        <v>8.1488999999999994</v>
      </c>
      <c r="I5272" s="73">
        <v>46205</v>
      </c>
      <c r="J5272" s="73">
        <v>47364</v>
      </c>
      <c r="K5272" s="69">
        <v>4.29</v>
      </c>
      <c r="L5272" s="68" t="s">
        <v>5494</v>
      </c>
      <c r="M5272" s="71">
        <v>4.5999999999999999E-3</v>
      </c>
      <c r="N5272" t="str">
        <f>_xll.IMDP("BND",D5272,$N$1,A5272)</f>
        <v>카드</v>
      </c>
      <c r="O5272">
        <f t="shared" si="82"/>
        <v>1.2355140000000001E-2</v>
      </c>
    </row>
    <row r="5273" spans="1:15" x14ac:dyDescent="0.3">
      <c r="A5273" s="73">
        <v>46311</v>
      </c>
      <c r="B5273" s="67" t="s">
        <v>2090</v>
      </c>
      <c r="C5273" s="68" t="s">
        <v>2608</v>
      </c>
      <c r="D5273" s="68" t="s">
        <v>15044</v>
      </c>
      <c r="E5273" s="67" t="s">
        <v>15045</v>
      </c>
      <c r="F5273" s="69">
        <v>4.4189999999999996</v>
      </c>
      <c r="G5273" s="70">
        <v>3.0747</v>
      </c>
      <c r="H5273" s="70">
        <v>10.6843</v>
      </c>
      <c r="I5273" s="73">
        <v>46258</v>
      </c>
      <c r="J5273" s="73">
        <v>47536</v>
      </c>
      <c r="K5273" s="69">
        <v>4.38</v>
      </c>
      <c r="L5273" s="68" t="s">
        <v>5494</v>
      </c>
      <c r="M5273" s="71">
        <v>7.0000000000000001E-3</v>
      </c>
      <c r="N5273" t="str">
        <f>_xll.IMDP("BND",D5273,$N$1,A5273)</f>
        <v>카드</v>
      </c>
      <c r="O5273">
        <f t="shared" si="82"/>
        <v>2.1522900000000001E-2</v>
      </c>
    </row>
    <row r="5274" spans="1:15" x14ac:dyDescent="0.3">
      <c r="A5274" s="73">
        <v>46311</v>
      </c>
      <c r="B5274" s="67" t="s">
        <v>2090</v>
      </c>
      <c r="C5274" s="68" t="s">
        <v>2608</v>
      </c>
      <c r="D5274" s="68" t="s">
        <v>10783</v>
      </c>
      <c r="E5274" s="67" t="s">
        <v>10784</v>
      </c>
      <c r="F5274" s="69">
        <v>4.1580000000000004</v>
      </c>
      <c r="G5274" s="70">
        <v>0.84379999999999999</v>
      </c>
      <c r="H5274" s="70">
        <v>0.93100000000000005</v>
      </c>
      <c r="I5274" s="73">
        <v>44806</v>
      </c>
      <c r="J5274" s="73">
        <v>46632</v>
      </c>
      <c r="K5274" s="69">
        <v>5</v>
      </c>
      <c r="L5274" s="68" t="s">
        <v>5494</v>
      </c>
      <c r="M5274" s="71">
        <v>2.3999999999999998E-3</v>
      </c>
      <c r="N5274" t="str">
        <f>_xll.IMDP("BND",D5274,$N$1,A5274)</f>
        <v>카드</v>
      </c>
      <c r="O5274">
        <f t="shared" si="82"/>
        <v>2.0251199999999996E-3</v>
      </c>
    </row>
    <row r="5275" spans="1:15" x14ac:dyDescent="0.3">
      <c r="A5275" s="73">
        <v>46311</v>
      </c>
      <c r="B5275" s="67" t="s">
        <v>2090</v>
      </c>
      <c r="C5275" s="68" t="s">
        <v>2608</v>
      </c>
      <c r="D5275" s="68" t="s">
        <v>10785</v>
      </c>
      <c r="E5275" s="67" t="s">
        <v>10786</v>
      </c>
      <c r="F5275" s="69">
        <v>4.226</v>
      </c>
      <c r="G5275" s="70">
        <v>1.2614000000000001</v>
      </c>
      <c r="H5275" s="70">
        <v>1.9337</v>
      </c>
      <c r="I5275" s="73">
        <v>44967</v>
      </c>
      <c r="J5275" s="73">
        <v>46793</v>
      </c>
      <c r="K5275" s="69">
        <v>3.8</v>
      </c>
      <c r="L5275" s="68" t="s">
        <v>5494</v>
      </c>
      <c r="M5275" s="71">
        <v>9.2999999999999992E-3</v>
      </c>
      <c r="N5275" t="str">
        <f>_xll.IMDP("BND",D5275,$N$1,A5275)</f>
        <v>카드</v>
      </c>
      <c r="O5275">
        <f t="shared" si="82"/>
        <v>1.173102E-2</v>
      </c>
    </row>
    <row r="5276" spans="1:15" x14ac:dyDescent="0.3">
      <c r="A5276" s="73">
        <v>46311</v>
      </c>
      <c r="B5276" s="67" t="s">
        <v>2090</v>
      </c>
      <c r="C5276" s="68" t="s">
        <v>2608</v>
      </c>
      <c r="D5276" s="68" t="s">
        <v>10787</v>
      </c>
      <c r="E5276" s="67" t="s">
        <v>10788</v>
      </c>
      <c r="F5276" s="69">
        <v>4.258</v>
      </c>
      <c r="G5276" s="70">
        <v>1.4503999999999999</v>
      </c>
      <c r="H5276" s="70">
        <v>2.5165000000000002</v>
      </c>
      <c r="I5276" s="73">
        <v>45042</v>
      </c>
      <c r="J5276" s="73">
        <v>46869</v>
      </c>
      <c r="K5276" s="69">
        <v>4.16</v>
      </c>
      <c r="L5276" s="68" t="s">
        <v>5494</v>
      </c>
      <c r="M5276" s="71">
        <v>2.3E-3</v>
      </c>
      <c r="N5276" t="str">
        <f>_xll.IMDP("BND",D5276,$N$1,A5276)</f>
        <v>카드</v>
      </c>
      <c r="O5276">
        <f t="shared" si="82"/>
        <v>3.3359199999999996E-3</v>
      </c>
    </row>
    <row r="5277" spans="1:15" x14ac:dyDescent="0.3">
      <c r="A5277" s="73">
        <v>46311</v>
      </c>
      <c r="B5277" s="67" t="s">
        <v>2090</v>
      </c>
      <c r="C5277" s="68" t="s">
        <v>2608</v>
      </c>
      <c r="D5277" s="68" t="s">
        <v>10789</v>
      </c>
      <c r="E5277" s="67" t="s">
        <v>10790</v>
      </c>
      <c r="F5277" s="69">
        <v>4.2619999999999996</v>
      </c>
      <c r="G5277" s="70">
        <v>1.4738</v>
      </c>
      <c r="H5277" s="70">
        <v>2.5914000000000001</v>
      </c>
      <c r="I5277" s="73">
        <v>45050</v>
      </c>
      <c r="J5277" s="73">
        <v>46877</v>
      </c>
      <c r="K5277" s="69">
        <v>4.22</v>
      </c>
      <c r="L5277" s="68" t="s">
        <v>5494</v>
      </c>
      <c r="M5277" s="71">
        <v>2.3E-3</v>
      </c>
      <c r="N5277" t="str">
        <f>_xll.IMDP("BND",D5277,$N$1,A5277)</f>
        <v>카드</v>
      </c>
      <c r="O5277">
        <f t="shared" si="82"/>
        <v>3.38974E-3</v>
      </c>
    </row>
    <row r="5278" spans="1:15" x14ac:dyDescent="0.3">
      <c r="A5278" s="73">
        <v>46311</v>
      </c>
      <c r="B5278" s="67" t="s">
        <v>2090</v>
      </c>
      <c r="C5278" s="68" t="s">
        <v>2608</v>
      </c>
      <c r="D5278" s="68" t="s">
        <v>796</v>
      </c>
      <c r="E5278" s="67" t="s">
        <v>797</v>
      </c>
      <c r="F5278" s="69">
        <v>4.3010000000000002</v>
      </c>
      <c r="G5278" s="70">
        <v>1.5575000000000001</v>
      </c>
      <c r="H5278" s="70">
        <v>2.8666</v>
      </c>
      <c r="I5278" s="73">
        <v>45082</v>
      </c>
      <c r="J5278" s="73">
        <v>46909</v>
      </c>
      <c r="K5278" s="69">
        <v>4.3</v>
      </c>
      <c r="L5278" s="68" t="s">
        <v>5494</v>
      </c>
      <c r="M5278" s="71">
        <v>4.7000000000000002E-3</v>
      </c>
      <c r="N5278" t="str">
        <f>_xll.IMDP("BND",D5278,$N$1,A5278)</f>
        <v>카드</v>
      </c>
      <c r="O5278">
        <f t="shared" si="82"/>
        <v>7.3202500000000004E-3</v>
      </c>
    </row>
    <row r="5279" spans="1:15" x14ac:dyDescent="0.3">
      <c r="A5279" s="73">
        <v>46311</v>
      </c>
      <c r="B5279" s="67" t="s">
        <v>2090</v>
      </c>
      <c r="C5279" s="68" t="s">
        <v>2608</v>
      </c>
      <c r="D5279" s="68" t="s">
        <v>10791</v>
      </c>
      <c r="E5279" s="67" t="s">
        <v>10792</v>
      </c>
      <c r="F5279" s="69">
        <v>4.202</v>
      </c>
      <c r="G5279" s="70">
        <v>1.1006</v>
      </c>
      <c r="H5279" s="70">
        <v>1.5015000000000001</v>
      </c>
      <c r="I5279" s="73">
        <v>45268</v>
      </c>
      <c r="J5279" s="73">
        <v>46729</v>
      </c>
      <c r="K5279" s="69">
        <v>4.12</v>
      </c>
      <c r="L5279" s="68" t="s">
        <v>5494</v>
      </c>
      <c r="M5279" s="71">
        <v>2.3E-3</v>
      </c>
      <c r="N5279" t="str">
        <f>_xll.IMDP("BND",D5279,$N$1,A5279)</f>
        <v>카드</v>
      </c>
      <c r="O5279">
        <f t="shared" si="82"/>
        <v>2.5313800000000002E-3</v>
      </c>
    </row>
    <row r="5280" spans="1:15" x14ac:dyDescent="0.3">
      <c r="A5280" s="73">
        <v>46311</v>
      </c>
      <c r="B5280" s="67" t="s">
        <v>2090</v>
      </c>
      <c r="C5280" s="68" t="s">
        <v>2608</v>
      </c>
      <c r="D5280" s="68" t="s">
        <v>1641</v>
      </c>
      <c r="E5280" s="67" t="s">
        <v>1642</v>
      </c>
      <c r="F5280" s="69">
        <v>4.4089999999999998</v>
      </c>
      <c r="G5280" s="70">
        <v>2.3226</v>
      </c>
      <c r="H5280" s="70">
        <v>6.1228999999999996</v>
      </c>
      <c r="I5280" s="73">
        <v>45384</v>
      </c>
      <c r="J5280" s="73">
        <v>47210</v>
      </c>
      <c r="K5280" s="69">
        <v>3.86</v>
      </c>
      <c r="L5280" s="68" t="s">
        <v>5494</v>
      </c>
      <c r="M5280" s="71">
        <v>6.0000000000000001E-3</v>
      </c>
      <c r="N5280" t="str">
        <f>_xll.IMDP("BND",D5280,$N$1,A5280)</f>
        <v>카드</v>
      </c>
      <c r="O5280">
        <f t="shared" si="82"/>
        <v>1.3935600000000001E-2</v>
      </c>
    </row>
    <row r="5281" spans="1:15" x14ac:dyDescent="0.3">
      <c r="A5281" s="73">
        <v>46311</v>
      </c>
      <c r="B5281" s="67" t="s">
        <v>2090</v>
      </c>
      <c r="C5281" s="68" t="s">
        <v>2608</v>
      </c>
      <c r="D5281" s="68" t="s">
        <v>10793</v>
      </c>
      <c r="E5281" s="67" t="s">
        <v>10794</v>
      </c>
      <c r="F5281" s="69">
        <v>4.4119999999999999</v>
      </c>
      <c r="G5281" s="70">
        <v>2.3955000000000002</v>
      </c>
      <c r="H5281" s="70">
        <v>6.5423</v>
      </c>
      <c r="I5281" s="73">
        <v>45420</v>
      </c>
      <c r="J5281" s="73">
        <v>47246</v>
      </c>
      <c r="K5281" s="69">
        <v>3.98</v>
      </c>
      <c r="L5281" s="68" t="s">
        <v>5494</v>
      </c>
      <c r="M5281" s="71">
        <v>4.5999999999999999E-3</v>
      </c>
      <c r="N5281" t="str">
        <f>_xll.IMDP("BND",D5281,$N$1,A5281)</f>
        <v>카드</v>
      </c>
      <c r="O5281">
        <f t="shared" si="82"/>
        <v>1.1019300000000001E-2</v>
      </c>
    </row>
    <row r="5282" spans="1:15" x14ac:dyDescent="0.3">
      <c r="A5282" s="73">
        <v>46311</v>
      </c>
      <c r="B5282" s="67" t="s">
        <v>2090</v>
      </c>
      <c r="C5282" s="68" t="s">
        <v>2608</v>
      </c>
      <c r="D5282" s="68" t="s">
        <v>10795</v>
      </c>
      <c r="E5282" s="67" t="s">
        <v>10796</v>
      </c>
      <c r="F5282" s="69">
        <v>4.4139999999999997</v>
      </c>
      <c r="G5282" s="70">
        <v>2.4801000000000002</v>
      </c>
      <c r="H5282" s="70">
        <v>6.9682000000000004</v>
      </c>
      <c r="I5282" s="73">
        <v>45450</v>
      </c>
      <c r="J5282" s="73">
        <v>47276</v>
      </c>
      <c r="K5282" s="69">
        <v>3.8</v>
      </c>
      <c r="L5282" s="68" t="s">
        <v>5494</v>
      </c>
      <c r="M5282" s="71">
        <v>2.8E-3</v>
      </c>
      <c r="N5282" t="str">
        <f>_xll.IMDP("BND",D5282,$N$1,A5282)</f>
        <v>카드</v>
      </c>
      <c r="O5282">
        <f t="shared" si="82"/>
        <v>6.9442800000000006E-3</v>
      </c>
    </row>
    <row r="5283" spans="1:15" x14ac:dyDescent="0.3">
      <c r="A5283" s="73">
        <v>46311</v>
      </c>
      <c r="B5283" s="67" t="s">
        <v>2090</v>
      </c>
      <c r="C5283" s="68" t="s">
        <v>2608</v>
      </c>
      <c r="D5283" s="68" t="s">
        <v>788</v>
      </c>
      <c r="E5283" s="67" t="s">
        <v>790</v>
      </c>
      <c r="F5283" s="69">
        <v>4.1079999999999997</v>
      </c>
      <c r="G5283" s="70">
        <v>0.70850000000000002</v>
      </c>
      <c r="H5283" s="70">
        <v>0.67979999999999996</v>
      </c>
      <c r="I5283" s="73">
        <v>45484</v>
      </c>
      <c r="J5283" s="73">
        <v>46577</v>
      </c>
      <c r="K5283" s="69">
        <v>3.46</v>
      </c>
      <c r="L5283" s="68" t="s">
        <v>5494</v>
      </c>
      <c r="M5283" s="71">
        <v>3.7000000000000002E-3</v>
      </c>
      <c r="N5283" t="str">
        <f>_xll.IMDP("BND",D5283,$N$1,A5283)</f>
        <v>카드</v>
      </c>
      <c r="O5283">
        <f t="shared" si="82"/>
        <v>2.62145E-3</v>
      </c>
    </row>
    <row r="5284" spans="1:15" x14ac:dyDescent="0.3">
      <c r="A5284" s="73">
        <v>46311</v>
      </c>
      <c r="B5284" s="67" t="s">
        <v>2090</v>
      </c>
      <c r="C5284" s="68" t="s">
        <v>2608</v>
      </c>
      <c r="D5284" s="68" t="s">
        <v>10797</v>
      </c>
      <c r="E5284" s="67" t="s">
        <v>10798</v>
      </c>
      <c r="F5284" s="69">
        <v>4.1509999999999998</v>
      </c>
      <c r="G5284" s="70">
        <v>0.83689999999999998</v>
      </c>
      <c r="H5284" s="70">
        <v>0.91449999999999998</v>
      </c>
      <c r="I5284" s="73">
        <v>45532</v>
      </c>
      <c r="J5284" s="73">
        <v>46626</v>
      </c>
      <c r="K5284" s="69">
        <v>3.34</v>
      </c>
      <c r="L5284" s="68" t="s">
        <v>5494</v>
      </c>
      <c r="M5284" s="71">
        <v>2.3E-3</v>
      </c>
      <c r="N5284" t="str">
        <f>_xll.IMDP("BND",D5284,$N$1,A5284)</f>
        <v>카드</v>
      </c>
      <c r="O5284">
        <f t="shared" si="82"/>
        <v>1.92487E-3</v>
      </c>
    </row>
    <row r="5285" spans="1:15" x14ac:dyDescent="0.3">
      <c r="A5285" s="73">
        <v>46311</v>
      </c>
      <c r="B5285" s="67" t="s">
        <v>2090</v>
      </c>
      <c r="C5285" s="68" t="s">
        <v>2608</v>
      </c>
      <c r="D5285" s="68" t="s">
        <v>10799</v>
      </c>
      <c r="E5285" s="67" t="s">
        <v>10800</v>
      </c>
      <c r="F5285" s="69">
        <v>4.42</v>
      </c>
      <c r="G5285" s="70">
        <v>3.601</v>
      </c>
      <c r="H5285" s="70">
        <v>14.4414</v>
      </c>
      <c r="I5285" s="73">
        <v>45545</v>
      </c>
      <c r="J5285" s="73">
        <v>47736</v>
      </c>
      <c r="K5285" s="69">
        <v>3.45</v>
      </c>
      <c r="L5285" s="68" t="s">
        <v>5494</v>
      </c>
      <c r="M5285" s="71">
        <v>2.7000000000000001E-3</v>
      </c>
      <c r="N5285" t="str">
        <f>_xll.IMDP("BND",D5285,$N$1,A5285)</f>
        <v>카드</v>
      </c>
      <c r="O5285">
        <f t="shared" si="82"/>
        <v>9.7227000000000008E-3</v>
      </c>
    </row>
    <row r="5286" spans="1:15" x14ac:dyDescent="0.3">
      <c r="A5286" s="73">
        <v>46311</v>
      </c>
      <c r="B5286" s="67" t="s">
        <v>2090</v>
      </c>
      <c r="C5286" s="68" t="s">
        <v>2608</v>
      </c>
      <c r="D5286" s="68" t="s">
        <v>10801</v>
      </c>
      <c r="E5286" s="67" t="s">
        <v>10802</v>
      </c>
      <c r="F5286" s="69">
        <v>4.407</v>
      </c>
      <c r="G5286" s="70">
        <v>2.0386000000000002</v>
      </c>
      <c r="H5286" s="70">
        <v>4.7504999999999997</v>
      </c>
      <c r="I5286" s="73">
        <v>45631</v>
      </c>
      <c r="J5286" s="73">
        <v>47092</v>
      </c>
      <c r="K5286" s="69">
        <v>3.05</v>
      </c>
      <c r="L5286" s="68" t="s">
        <v>5494</v>
      </c>
      <c r="M5286" s="71">
        <v>2.3E-3</v>
      </c>
      <c r="N5286" t="str">
        <f>_xll.IMDP("BND",D5286,$N$1,A5286)</f>
        <v>카드</v>
      </c>
      <c r="O5286">
        <f t="shared" si="82"/>
        <v>4.68878E-3</v>
      </c>
    </row>
    <row r="5287" spans="1:15" x14ac:dyDescent="0.3">
      <c r="A5287" s="73">
        <v>46311</v>
      </c>
      <c r="B5287" s="67" t="s">
        <v>2090</v>
      </c>
      <c r="C5287" s="68" t="s">
        <v>2608</v>
      </c>
      <c r="D5287" s="68" t="s">
        <v>10803</v>
      </c>
      <c r="E5287" s="67" t="s">
        <v>10804</v>
      </c>
      <c r="F5287" s="69">
        <v>4.2309999999999999</v>
      </c>
      <c r="G5287" s="70">
        <v>1.2979000000000001</v>
      </c>
      <c r="H5287" s="70">
        <v>2.0299999999999998</v>
      </c>
      <c r="I5287" s="73">
        <v>45709</v>
      </c>
      <c r="J5287" s="73">
        <v>46804</v>
      </c>
      <c r="K5287" s="69">
        <v>3.02</v>
      </c>
      <c r="L5287" s="68" t="s">
        <v>5494</v>
      </c>
      <c r="M5287" s="71">
        <v>3.2000000000000002E-3</v>
      </c>
      <c r="N5287" t="str">
        <f>_xll.IMDP("BND",D5287,$N$1,A5287)</f>
        <v>카드</v>
      </c>
      <c r="O5287">
        <f t="shared" si="82"/>
        <v>4.1532800000000005E-3</v>
      </c>
    </row>
    <row r="5288" spans="1:15" x14ac:dyDescent="0.3">
      <c r="A5288" s="73">
        <v>46311</v>
      </c>
      <c r="B5288" s="67" t="s">
        <v>2090</v>
      </c>
      <c r="C5288" s="68" t="s">
        <v>2608</v>
      </c>
      <c r="D5288" s="68" t="s">
        <v>10805</v>
      </c>
      <c r="E5288" s="67" t="s">
        <v>10806</v>
      </c>
      <c r="F5288" s="69">
        <v>4.4180000000000001</v>
      </c>
      <c r="G5288" s="70">
        <v>3.3311999999999999</v>
      </c>
      <c r="H5288" s="70">
        <v>12.333</v>
      </c>
      <c r="I5288" s="73">
        <v>45785</v>
      </c>
      <c r="J5288" s="73">
        <v>47611</v>
      </c>
      <c r="K5288" s="69">
        <v>2.85</v>
      </c>
      <c r="L5288" s="68" t="s">
        <v>5494</v>
      </c>
      <c r="M5288" s="71">
        <v>2.7000000000000001E-3</v>
      </c>
      <c r="N5288" t="str">
        <f>_xll.IMDP("BND",D5288,$N$1,A5288)</f>
        <v>카드</v>
      </c>
      <c r="O5288">
        <f t="shared" si="82"/>
        <v>8.9942400000000006E-3</v>
      </c>
    </row>
    <row r="5289" spans="1:15" x14ac:dyDescent="0.3">
      <c r="A5289" s="73">
        <v>46311</v>
      </c>
      <c r="B5289" s="67" t="s">
        <v>2090</v>
      </c>
      <c r="C5289" s="68" t="s">
        <v>2608</v>
      </c>
      <c r="D5289" s="68" t="s">
        <v>10807</v>
      </c>
      <c r="E5289" s="67" t="s">
        <v>10808</v>
      </c>
      <c r="F5289" s="69">
        <v>4.407</v>
      </c>
      <c r="G5289" s="70">
        <v>2.0998000000000001</v>
      </c>
      <c r="H5289" s="70">
        <v>5.0137</v>
      </c>
      <c r="I5289" s="73">
        <v>45834</v>
      </c>
      <c r="J5289" s="73">
        <v>47113</v>
      </c>
      <c r="K5289" s="69">
        <v>2.85</v>
      </c>
      <c r="L5289" s="68" t="s">
        <v>5494</v>
      </c>
      <c r="M5289" s="71">
        <v>3.0999999999999999E-3</v>
      </c>
      <c r="N5289" t="str">
        <f>_xll.IMDP("BND",D5289,$N$1,A5289)</f>
        <v>카드</v>
      </c>
      <c r="O5289">
        <f t="shared" si="82"/>
        <v>6.5093800000000004E-3</v>
      </c>
    </row>
    <row r="5290" spans="1:15" x14ac:dyDescent="0.3">
      <c r="A5290" s="73">
        <v>46311</v>
      </c>
      <c r="B5290" s="67" t="s">
        <v>2090</v>
      </c>
      <c r="C5290" s="68" t="s">
        <v>2608</v>
      </c>
      <c r="D5290" s="68" t="s">
        <v>10809</v>
      </c>
      <c r="E5290" s="67" t="s">
        <v>10810</v>
      </c>
      <c r="F5290" s="69">
        <v>4.4180000000000001</v>
      </c>
      <c r="G5290" s="70">
        <v>3.4759000000000002</v>
      </c>
      <c r="H5290" s="70">
        <v>13.370900000000001</v>
      </c>
      <c r="I5290" s="73">
        <v>45842</v>
      </c>
      <c r="J5290" s="73">
        <v>47668</v>
      </c>
      <c r="K5290" s="69">
        <v>2.99</v>
      </c>
      <c r="L5290" s="68" t="s">
        <v>5494</v>
      </c>
      <c r="M5290" s="71">
        <v>4.0000000000000001E-3</v>
      </c>
      <c r="N5290" t="str">
        <f>_xll.IMDP("BND",D5290,$N$1,A5290)</f>
        <v>카드</v>
      </c>
      <c r="O5290">
        <f t="shared" si="82"/>
        <v>1.39036E-2</v>
      </c>
    </row>
    <row r="5291" spans="1:15" x14ac:dyDescent="0.3">
      <c r="A5291" s="73">
        <v>46311</v>
      </c>
      <c r="B5291" s="67" t="s">
        <v>2090</v>
      </c>
      <c r="C5291" s="68" t="s">
        <v>2608</v>
      </c>
      <c r="D5291" s="68" t="s">
        <v>10811</v>
      </c>
      <c r="E5291" s="67" t="s">
        <v>10812</v>
      </c>
      <c r="F5291" s="69">
        <v>4.4189999999999996</v>
      </c>
      <c r="G5291" s="70">
        <v>3.5432999999999999</v>
      </c>
      <c r="H5291" s="70">
        <v>13.9458</v>
      </c>
      <c r="I5291" s="73">
        <v>45876</v>
      </c>
      <c r="J5291" s="73">
        <v>47702</v>
      </c>
      <c r="K5291" s="69">
        <v>2.94</v>
      </c>
      <c r="L5291" s="68" t="s">
        <v>5494</v>
      </c>
      <c r="M5291" s="71">
        <v>2.7000000000000001E-3</v>
      </c>
      <c r="N5291" t="str">
        <f>_xll.IMDP("BND",D5291,$N$1,A5291)</f>
        <v>카드</v>
      </c>
      <c r="O5291">
        <f t="shared" si="82"/>
        <v>9.5669099999999997E-3</v>
      </c>
    </row>
    <row r="5292" spans="1:15" x14ac:dyDescent="0.3">
      <c r="A5292" s="73">
        <v>46311</v>
      </c>
      <c r="B5292" s="67" t="s">
        <v>2090</v>
      </c>
      <c r="C5292" s="68" t="s">
        <v>2608</v>
      </c>
      <c r="D5292" s="68" t="s">
        <v>10813</v>
      </c>
      <c r="E5292" s="67" t="s">
        <v>10814</v>
      </c>
      <c r="F5292" s="69">
        <v>3.6960000000000002</v>
      </c>
      <c r="G5292" s="70">
        <v>0.33139999999999997</v>
      </c>
      <c r="H5292" s="70">
        <v>0.1923</v>
      </c>
      <c r="I5292" s="73">
        <v>45982</v>
      </c>
      <c r="J5292" s="73">
        <v>46437</v>
      </c>
      <c r="K5292" s="69">
        <v>2.99</v>
      </c>
      <c r="L5292" s="68" t="s">
        <v>5494</v>
      </c>
      <c r="M5292" s="71">
        <v>4.1999999999999997E-3</v>
      </c>
      <c r="N5292" t="str">
        <f>_xll.IMDP("BND",D5292,$N$1,A5292)</f>
        <v>카드</v>
      </c>
      <c r="O5292">
        <f t="shared" si="82"/>
        <v>1.3918799999999999E-3</v>
      </c>
    </row>
    <row r="5293" spans="1:15" x14ac:dyDescent="0.3">
      <c r="A5293" s="73">
        <v>46311</v>
      </c>
      <c r="B5293" s="67" t="s">
        <v>2090</v>
      </c>
      <c r="C5293" s="68" t="s">
        <v>2608</v>
      </c>
      <c r="D5293" s="68" t="s">
        <v>10815</v>
      </c>
      <c r="E5293" s="67" t="s">
        <v>10816</v>
      </c>
      <c r="F5293" s="69">
        <v>4.4089999999999998</v>
      </c>
      <c r="G5293" s="70">
        <v>2.1924000000000001</v>
      </c>
      <c r="H5293" s="70">
        <v>5.4734999999999996</v>
      </c>
      <c r="I5293" s="73">
        <v>45999</v>
      </c>
      <c r="J5293" s="73">
        <v>47156</v>
      </c>
      <c r="K5293" s="69">
        <v>3.4</v>
      </c>
      <c r="L5293" s="68" t="s">
        <v>5494</v>
      </c>
      <c r="M5293" s="71">
        <v>2.7000000000000001E-3</v>
      </c>
      <c r="N5293" t="str">
        <f>_xll.IMDP("BND",D5293,$N$1,A5293)</f>
        <v>카드</v>
      </c>
      <c r="O5293">
        <f t="shared" si="82"/>
        <v>5.9194800000000004E-3</v>
      </c>
    </row>
    <row r="5294" spans="1:15" x14ac:dyDescent="0.3">
      <c r="A5294" s="73">
        <v>46311</v>
      </c>
      <c r="B5294" s="67" t="s">
        <v>2090</v>
      </c>
      <c r="C5294" s="68" t="s">
        <v>2608</v>
      </c>
      <c r="D5294" s="68" t="s">
        <v>10817</v>
      </c>
      <c r="E5294" s="67" t="s">
        <v>10818</v>
      </c>
      <c r="F5294" s="69">
        <v>4.218</v>
      </c>
      <c r="G5294" s="70">
        <v>1.2284999999999999</v>
      </c>
      <c r="H5294" s="70">
        <v>1.8340000000000001</v>
      </c>
      <c r="I5294" s="73">
        <v>46106</v>
      </c>
      <c r="J5294" s="73">
        <v>46777</v>
      </c>
      <c r="K5294" s="69">
        <v>3.83</v>
      </c>
      <c r="L5294" s="68" t="s">
        <v>5494</v>
      </c>
      <c r="M5294" s="71">
        <v>4.5999999999999999E-3</v>
      </c>
      <c r="N5294" t="str">
        <f>_xll.IMDP("BND",D5294,$N$1,A5294)</f>
        <v>카드</v>
      </c>
      <c r="O5294">
        <f t="shared" si="82"/>
        <v>5.6510999999999992E-3</v>
      </c>
    </row>
    <row r="5295" spans="1:15" x14ac:dyDescent="0.3">
      <c r="A5295" s="73">
        <v>46311</v>
      </c>
      <c r="B5295" s="67" t="s">
        <v>2090</v>
      </c>
      <c r="C5295" s="68" t="s">
        <v>2608</v>
      </c>
      <c r="D5295" s="68" t="s">
        <v>10819</v>
      </c>
      <c r="E5295" s="67" t="s">
        <v>10820</v>
      </c>
      <c r="F5295" s="69">
        <v>4.1920000000000002</v>
      </c>
      <c r="G5295" s="70">
        <v>1.0579000000000001</v>
      </c>
      <c r="H5295" s="70">
        <v>1.3976999999999999</v>
      </c>
      <c r="I5295" s="73">
        <v>46164</v>
      </c>
      <c r="J5295" s="73">
        <v>46713</v>
      </c>
      <c r="K5295" s="69">
        <v>3.8</v>
      </c>
      <c r="L5295" s="68" t="s">
        <v>5494</v>
      </c>
      <c r="M5295" s="71">
        <v>2.3E-3</v>
      </c>
      <c r="N5295" t="str">
        <f>_xll.IMDP("BND",D5295,$N$1,A5295)</f>
        <v>카드</v>
      </c>
      <c r="O5295">
        <f t="shared" si="82"/>
        <v>2.4331700000000001E-3</v>
      </c>
    </row>
    <row r="5296" spans="1:15" x14ac:dyDescent="0.3">
      <c r="A5296" s="73">
        <v>46311</v>
      </c>
      <c r="B5296" s="67" t="s">
        <v>2090</v>
      </c>
      <c r="C5296" s="68" t="s">
        <v>2608</v>
      </c>
      <c r="D5296" s="68" t="s">
        <v>14296</v>
      </c>
      <c r="E5296" s="67" t="s">
        <v>14297</v>
      </c>
      <c r="F5296" s="69">
        <v>4.4160000000000004</v>
      </c>
      <c r="G5296" s="70">
        <v>2.5581999999999998</v>
      </c>
      <c r="H5296" s="70">
        <v>7.4047000000000001</v>
      </c>
      <c r="I5296" s="73">
        <v>46217</v>
      </c>
      <c r="J5296" s="73">
        <v>47311</v>
      </c>
      <c r="K5296" s="69">
        <v>4.3899999999999997</v>
      </c>
      <c r="L5296" s="68" t="s">
        <v>5494</v>
      </c>
      <c r="M5296" s="71">
        <v>4.5999999999999999E-3</v>
      </c>
      <c r="N5296" t="str">
        <f>_xll.IMDP("BND",D5296,$N$1,A5296)</f>
        <v>카드</v>
      </c>
      <c r="O5296">
        <f t="shared" si="82"/>
        <v>1.1767719999999999E-2</v>
      </c>
    </row>
    <row r="5297" spans="1:15" x14ac:dyDescent="0.3">
      <c r="A5297" s="73">
        <v>46311</v>
      </c>
      <c r="B5297" s="67" t="s">
        <v>2090</v>
      </c>
      <c r="C5297" s="68" t="s">
        <v>2608</v>
      </c>
      <c r="D5297" s="68" t="s">
        <v>15365</v>
      </c>
      <c r="E5297" s="67" t="s">
        <v>15366</v>
      </c>
      <c r="F5297" s="69">
        <v>4.2030000000000003</v>
      </c>
      <c r="G5297" s="70">
        <v>1.1037999999999999</v>
      </c>
      <c r="H5297" s="70">
        <v>1.5089999999999999</v>
      </c>
      <c r="I5297" s="73">
        <v>46274</v>
      </c>
      <c r="J5297" s="73">
        <v>46730</v>
      </c>
      <c r="K5297" s="69">
        <v>4.03</v>
      </c>
      <c r="L5297" s="68" t="s">
        <v>5494</v>
      </c>
      <c r="M5297" s="71">
        <v>2.3E-3</v>
      </c>
      <c r="N5297" t="str">
        <f>_xll.IMDP("BND",D5297,$N$1,A5297)</f>
        <v>카드</v>
      </c>
      <c r="O5297">
        <f t="shared" si="82"/>
        <v>2.5387399999999998E-3</v>
      </c>
    </row>
    <row r="5298" spans="1:15" x14ac:dyDescent="0.3">
      <c r="A5298" s="73">
        <v>46311</v>
      </c>
      <c r="B5298" s="67" t="s">
        <v>2090</v>
      </c>
      <c r="C5298" s="68" t="s">
        <v>2608</v>
      </c>
      <c r="D5298" s="68" t="s">
        <v>10821</v>
      </c>
      <c r="E5298" s="67" t="s">
        <v>10822</v>
      </c>
      <c r="F5298" s="69">
        <v>3.794</v>
      </c>
      <c r="G5298" s="70">
        <v>0.38869999999999999</v>
      </c>
      <c r="H5298" s="70">
        <v>0.24790000000000001</v>
      </c>
      <c r="I5298" s="73">
        <v>44999</v>
      </c>
      <c r="J5298" s="73">
        <v>46458</v>
      </c>
      <c r="K5298" s="69">
        <v>4.3</v>
      </c>
      <c r="L5298" s="68" t="s">
        <v>5494</v>
      </c>
      <c r="M5298" s="71">
        <v>2.3E-3</v>
      </c>
      <c r="N5298" t="str">
        <f>_xll.IMDP("BND",D5298,$N$1,A5298)</f>
        <v>카드</v>
      </c>
      <c r="O5298">
        <f t="shared" si="82"/>
        <v>8.9400999999999999E-4</v>
      </c>
    </row>
    <row r="5299" spans="1:15" x14ac:dyDescent="0.3">
      <c r="A5299" s="73">
        <v>46311</v>
      </c>
      <c r="B5299" s="67" t="s">
        <v>2090</v>
      </c>
      <c r="C5299" s="68" t="s">
        <v>2608</v>
      </c>
      <c r="D5299" s="68" t="s">
        <v>10823</v>
      </c>
      <c r="E5299" s="67" t="s">
        <v>10824</v>
      </c>
      <c r="F5299" s="69">
        <v>4.327</v>
      </c>
      <c r="G5299" s="70">
        <v>1.6438999999999999</v>
      </c>
      <c r="H5299" s="70">
        <v>3.1654</v>
      </c>
      <c r="I5299" s="73">
        <v>45114</v>
      </c>
      <c r="J5299" s="73">
        <v>46941</v>
      </c>
      <c r="K5299" s="69">
        <v>4.37</v>
      </c>
      <c r="L5299" s="68" t="s">
        <v>5494</v>
      </c>
      <c r="M5299" s="71">
        <v>5.1000000000000004E-3</v>
      </c>
      <c r="N5299" t="str">
        <f>_xll.IMDP("BND",D5299,$N$1,A5299)</f>
        <v>카드</v>
      </c>
      <c r="O5299">
        <f t="shared" si="82"/>
        <v>8.3838899999999997E-3</v>
      </c>
    </row>
    <row r="5300" spans="1:15" x14ac:dyDescent="0.3">
      <c r="A5300" s="73">
        <v>46311</v>
      </c>
      <c r="B5300" s="67" t="s">
        <v>2090</v>
      </c>
      <c r="C5300" s="68" t="s">
        <v>2608</v>
      </c>
      <c r="D5300" s="68" t="s">
        <v>726</v>
      </c>
      <c r="E5300" s="67" t="s">
        <v>728</v>
      </c>
      <c r="F5300" s="69">
        <v>4.4029999999999996</v>
      </c>
      <c r="G5300" s="70">
        <v>1.9320999999999999</v>
      </c>
      <c r="H5300" s="70">
        <v>4.3449</v>
      </c>
      <c r="I5300" s="73">
        <v>45239</v>
      </c>
      <c r="J5300" s="73">
        <v>47066</v>
      </c>
      <c r="K5300" s="69">
        <v>4.82</v>
      </c>
      <c r="L5300" s="68" t="s">
        <v>5494</v>
      </c>
      <c r="M5300" s="71">
        <v>4.1999999999999997E-3</v>
      </c>
      <c r="N5300" t="str">
        <f>_xll.IMDP("BND",D5300,$N$1,A5300)</f>
        <v>카드</v>
      </c>
      <c r="O5300">
        <f t="shared" si="82"/>
        <v>8.11482E-3</v>
      </c>
    </row>
    <row r="5301" spans="1:15" x14ac:dyDescent="0.3">
      <c r="A5301" s="73">
        <v>46311</v>
      </c>
      <c r="B5301" s="67" t="s">
        <v>2090</v>
      </c>
      <c r="C5301" s="68" t="s">
        <v>2608</v>
      </c>
      <c r="D5301" s="68" t="s">
        <v>10825</v>
      </c>
      <c r="E5301" s="67" t="s">
        <v>10826</v>
      </c>
      <c r="F5301" s="69">
        <v>3.9660000000000002</v>
      </c>
      <c r="G5301" s="70">
        <v>0.54730000000000001</v>
      </c>
      <c r="H5301" s="70">
        <v>0.43790000000000001</v>
      </c>
      <c r="I5301" s="73">
        <v>45422</v>
      </c>
      <c r="J5301" s="73">
        <v>46517</v>
      </c>
      <c r="K5301" s="69">
        <v>3.79</v>
      </c>
      <c r="L5301" s="68" t="s">
        <v>5494</v>
      </c>
      <c r="M5301" s="71">
        <v>3.3E-3</v>
      </c>
      <c r="N5301" t="str">
        <f>_xll.IMDP("BND",D5301,$N$1,A5301)</f>
        <v>카드</v>
      </c>
      <c r="O5301">
        <f t="shared" si="82"/>
        <v>1.80609E-3</v>
      </c>
    </row>
    <row r="5302" spans="1:15" x14ac:dyDescent="0.3">
      <c r="A5302" s="73">
        <v>46311</v>
      </c>
      <c r="B5302" s="67" t="s">
        <v>2090</v>
      </c>
      <c r="C5302" s="68" t="s">
        <v>2608</v>
      </c>
      <c r="D5302" s="68" t="s">
        <v>10827</v>
      </c>
      <c r="E5302" s="67" t="s">
        <v>10828</v>
      </c>
      <c r="F5302" s="69">
        <v>4.1619999999999999</v>
      </c>
      <c r="G5302" s="70">
        <v>0.87329999999999997</v>
      </c>
      <c r="H5302" s="70">
        <v>0.98580000000000001</v>
      </c>
      <c r="I5302" s="73">
        <v>45546</v>
      </c>
      <c r="J5302" s="73">
        <v>46640</v>
      </c>
      <c r="K5302" s="69">
        <v>3.38</v>
      </c>
      <c r="L5302" s="68" t="s">
        <v>5494</v>
      </c>
      <c r="M5302" s="71">
        <v>2.8E-3</v>
      </c>
      <c r="N5302" t="str">
        <f>_xll.IMDP("BND",D5302,$N$1,A5302)</f>
        <v>카드</v>
      </c>
      <c r="O5302">
        <f t="shared" si="82"/>
        <v>2.44524E-3</v>
      </c>
    </row>
    <row r="5303" spans="1:15" x14ac:dyDescent="0.3">
      <c r="A5303" s="73">
        <v>46311</v>
      </c>
      <c r="B5303" s="67" t="s">
        <v>2090</v>
      </c>
      <c r="C5303" s="68" t="s">
        <v>2608</v>
      </c>
      <c r="D5303" s="68" t="s">
        <v>10829</v>
      </c>
      <c r="E5303" s="67" t="s">
        <v>10830</v>
      </c>
      <c r="F5303" s="69">
        <v>4.3979999999999997</v>
      </c>
      <c r="G5303" s="70">
        <v>1.8992</v>
      </c>
      <c r="H5303" s="70">
        <v>4.2107999999999999</v>
      </c>
      <c r="I5303" s="73">
        <v>45582</v>
      </c>
      <c r="J5303" s="73">
        <v>47043</v>
      </c>
      <c r="K5303" s="69">
        <v>3.36</v>
      </c>
      <c r="L5303" s="68" t="s">
        <v>5494</v>
      </c>
      <c r="M5303" s="71">
        <v>3.7000000000000002E-3</v>
      </c>
      <c r="N5303" t="str">
        <f>_xll.IMDP("BND",D5303,$N$1,A5303)</f>
        <v>카드</v>
      </c>
      <c r="O5303">
        <f t="shared" si="82"/>
        <v>7.02704E-3</v>
      </c>
    </row>
    <row r="5304" spans="1:15" x14ac:dyDescent="0.3">
      <c r="A5304" s="73">
        <v>46311</v>
      </c>
      <c r="B5304" s="67" t="s">
        <v>2090</v>
      </c>
      <c r="C5304" s="68" t="s">
        <v>2608</v>
      </c>
      <c r="D5304" s="68" t="s">
        <v>10831</v>
      </c>
      <c r="E5304" s="67" t="s">
        <v>10832</v>
      </c>
      <c r="F5304" s="69">
        <v>4.4160000000000004</v>
      </c>
      <c r="G5304" s="70">
        <v>2.8652000000000002</v>
      </c>
      <c r="H5304" s="70">
        <v>9.2258999999999993</v>
      </c>
      <c r="I5304" s="73">
        <v>45607</v>
      </c>
      <c r="J5304" s="73">
        <v>47431</v>
      </c>
      <c r="K5304" s="69">
        <v>3.4</v>
      </c>
      <c r="L5304" s="68" t="s">
        <v>5494</v>
      </c>
      <c r="M5304" s="71">
        <v>2.7000000000000001E-3</v>
      </c>
      <c r="N5304" t="str">
        <f>_xll.IMDP("BND",D5304,$N$1,A5304)</f>
        <v>카드</v>
      </c>
      <c r="O5304">
        <f t="shared" si="82"/>
        <v>7.7360400000000013E-3</v>
      </c>
    </row>
    <row r="5305" spans="1:15" x14ac:dyDescent="0.3">
      <c r="A5305" s="73">
        <v>46311</v>
      </c>
      <c r="B5305" s="67" t="s">
        <v>2090</v>
      </c>
      <c r="C5305" s="68" t="s">
        <v>2608</v>
      </c>
      <c r="D5305" s="68" t="s">
        <v>10833</v>
      </c>
      <c r="E5305" s="67" t="s">
        <v>10834</v>
      </c>
      <c r="F5305" s="69">
        <v>4.4189999999999996</v>
      </c>
      <c r="G5305" s="70">
        <v>3.2387999999999999</v>
      </c>
      <c r="H5305" s="70">
        <v>11.653600000000001</v>
      </c>
      <c r="I5305" s="73">
        <v>45748</v>
      </c>
      <c r="J5305" s="73">
        <v>47574</v>
      </c>
      <c r="K5305" s="69">
        <v>3.14</v>
      </c>
      <c r="L5305" s="68" t="s">
        <v>5494</v>
      </c>
      <c r="M5305" s="71">
        <v>5.7999999999999996E-3</v>
      </c>
      <c r="N5305" t="str">
        <f>_xll.IMDP("BND",D5305,$N$1,A5305)</f>
        <v>카드</v>
      </c>
      <c r="O5305">
        <f t="shared" si="82"/>
        <v>1.8785039999999999E-2</v>
      </c>
    </row>
    <row r="5306" spans="1:15" x14ac:dyDescent="0.3">
      <c r="A5306" s="73">
        <v>46311</v>
      </c>
      <c r="B5306" s="67" t="s">
        <v>2090</v>
      </c>
      <c r="C5306" s="68" t="s">
        <v>2608</v>
      </c>
      <c r="D5306" s="68" t="s">
        <v>10835</v>
      </c>
      <c r="E5306" s="67" t="s">
        <v>10836</v>
      </c>
      <c r="F5306" s="69">
        <v>4.4189999999999996</v>
      </c>
      <c r="G5306" s="70">
        <v>3.4552</v>
      </c>
      <c r="H5306" s="70">
        <v>13.2196</v>
      </c>
      <c r="I5306" s="73">
        <v>45834</v>
      </c>
      <c r="J5306" s="73">
        <v>47660</v>
      </c>
      <c r="K5306" s="69">
        <v>2.97</v>
      </c>
      <c r="L5306" s="68" t="s">
        <v>5494</v>
      </c>
      <c r="M5306" s="71">
        <v>2.2000000000000001E-3</v>
      </c>
      <c r="N5306" t="str">
        <f>_xll.IMDP("BND",D5306,$N$1,A5306)</f>
        <v>카드</v>
      </c>
      <c r="O5306">
        <f t="shared" si="82"/>
        <v>7.601440000000001E-3</v>
      </c>
    </row>
    <row r="5307" spans="1:15" x14ac:dyDescent="0.3">
      <c r="A5307" s="73">
        <v>46311</v>
      </c>
      <c r="B5307" s="67" t="s">
        <v>2090</v>
      </c>
      <c r="C5307" s="68" t="s">
        <v>2608</v>
      </c>
      <c r="D5307" s="68" t="s">
        <v>1532</v>
      </c>
      <c r="E5307" s="67" t="s">
        <v>1533</v>
      </c>
      <c r="F5307" s="69">
        <v>4.407</v>
      </c>
      <c r="G5307" s="70">
        <v>2.1467999999999998</v>
      </c>
      <c r="H5307" s="70">
        <v>5.2229999999999999</v>
      </c>
      <c r="I5307" s="73">
        <v>45852</v>
      </c>
      <c r="J5307" s="73">
        <v>47130</v>
      </c>
      <c r="K5307" s="69">
        <v>2.79</v>
      </c>
      <c r="L5307" s="68" t="s">
        <v>5494</v>
      </c>
      <c r="M5307" s="71">
        <v>3.0999999999999999E-3</v>
      </c>
      <c r="N5307" t="str">
        <f>_xll.IMDP("BND",D5307,$N$1,A5307)</f>
        <v>카드</v>
      </c>
      <c r="O5307">
        <f t="shared" si="82"/>
        <v>6.655079999999999E-3</v>
      </c>
    </row>
    <row r="5308" spans="1:15" x14ac:dyDescent="0.3">
      <c r="A5308" s="73">
        <v>46311</v>
      </c>
      <c r="B5308" s="67" t="s">
        <v>2090</v>
      </c>
      <c r="C5308" s="68" t="s">
        <v>2608</v>
      </c>
      <c r="D5308" s="68" t="s">
        <v>10837</v>
      </c>
      <c r="E5308" s="67" t="s">
        <v>10838</v>
      </c>
      <c r="F5308" s="69">
        <v>4.42</v>
      </c>
      <c r="G5308" s="70">
        <v>3.6747999999999998</v>
      </c>
      <c r="H5308" s="70">
        <v>14.932</v>
      </c>
      <c r="I5308" s="73">
        <v>45926</v>
      </c>
      <c r="J5308" s="73">
        <v>47752</v>
      </c>
      <c r="K5308" s="69">
        <v>2.97</v>
      </c>
      <c r="L5308" s="68" t="s">
        <v>5494</v>
      </c>
      <c r="M5308" s="71">
        <v>3.0999999999999999E-3</v>
      </c>
      <c r="N5308" t="str">
        <f>_xll.IMDP("BND",D5308,$N$1,A5308)</f>
        <v>카드</v>
      </c>
      <c r="O5308">
        <f t="shared" si="82"/>
        <v>1.1391879999999998E-2</v>
      </c>
    </row>
    <row r="5309" spans="1:15" x14ac:dyDescent="0.3">
      <c r="A5309" s="73">
        <v>46311</v>
      </c>
      <c r="B5309" s="67" t="s">
        <v>2090</v>
      </c>
      <c r="C5309" s="68" t="s">
        <v>2608</v>
      </c>
      <c r="D5309" s="68" t="s">
        <v>10839</v>
      </c>
      <c r="E5309" s="67" t="s">
        <v>10840</v>
      </c>
      <c r="F5309" s="69">
        <v>4.4160000000000004</v>
      </c>
      <c r="G5309" s="70">
        <v>2.8294000000000001</v>
      </c>
      <c r="H5309" s="70">
        <v>8.9768000000000008</v>
      </c>
      <c r="I5309" s="73">
        <v>45950</v>
      </c>
      <c r="J5309" s="73">
        <v>47410</v>
      </c>
      <c r="K5309" s="69">
        <v>2.92</v>
      </c>
      <c r="L5309" s="68" t="s">
        <v>5494</v>
      </c>
      <c r="M5309" s="71">
        <v>3.0999999999999999E-3</v>
      </c>
      <c r="N5309" t="str">
        <f>_xll.IMDP("BND",D5309,$N$1,A5309)</f>
        <v>카드</v>
      </c>
      <c r="O5309">
        <f t="shared" si="82"/>
        <v>8.7711400000000002E-3</v>
      </c>
    </row>
    <row r="5310" spans="1:15" x14ac:dyDescent="0.3">
      <c r="A5310" s="73">
        <v>46311</v>
      </c>
      <c r="B5310" s="67" t="s">
        <v>2090</v>
      </c>
      <c r="C5310" s="68" t="s">
        <v>2608</v>
      </c>
      <c r="D5310" s="68" t="s">
        <v>10841</v>
      </c>
      <c r="E5310" s="67" t="s">
        <v>10842</v>
      </c>
      <c r="F5310" s="69">
        <v>4.4089999999999998</v>
      </c>
      <c r="G5310" s="70">
        <v>2.1949000000000001</v>
      </c>
      <c r="H5310" s="70">
        <v>5.4855</v>
      </c>
      <c r="I5310" s="73">
        <v>45999</v>
      </c>
      <c r="J5310" s="73">
        <v>47157</v>
      </c>
      <c r="K5310" s="69">
        <v>3.4</v>
      </c>
      <c r="L5310" s="68" t="s">
        <v>5494</v>
      </c>
      <c r="M5310" s="71">
        <v>2.7000000000000001E-3</v>
      </c>
      <c r="N5310" t="str">
        <f>_xll.IMDP("BND",D5310,$N$1,A5310)</f>
        <v>카드</v>
      </c>
      <c r="O5310">
        <f t="shared" si="82"/>
        <v>5.9262300000000002E-3</v>
      </c>
    </row>
    <row r="5311" spans="1:15" x14ac:dyDescent="0.3">
      <c r="A5311" s="73">
        <v>46311</v>
      </c>
      <c r="B5311" s="67" t="s">
        <v>2090</v>
      </c>
      <c r="C5311" s="68" t="s">
        <v>2608</v>
      </c>
      <c r="D5311" s="68" t="s">
        <v>10843</v>
      </c>
      <c r="E5311" s="67" t="s">
        <v>10844</v>
      </c>
      <c r="F5311" s="69">
        <v>4.4089999999999998</v>
      </c>
      <c r="G5311" s="70">
        <v>2.2048000000000001</v>
      </c>
      <c r="H5311" s="70">
        <v>5.5708000000000002</v>
      </c>
      <c r="I5311" s="73">
        <v>46164</v>
      </c>
      <c r="J5311" s="73">
        <v>47171</v>
      </c>
      <c r="K5311" s="69">
        <v>4.17</v>
      </c>
      <c r="L5311" s="68" t="s">
        <v>5494</v>
      </c>
      <c r="M5311" s="71">
        <v>2.8E-3</v>
      </c>
      <c r="N5311" t="str">
        <f>_xll.IMDP("BND",D5311,$N$1,A5311)</f>
        <v>카드</v>
      </c>
      <c r="O5311">
        <f t="shared" si="82"/>
        <v>6.1734400000000005E-3</v>
      </c>
    </row>
    <row r="5312" spans="1:15" x14ac:dyDescent="0.3">
      <c r="A5312" s="73">
        <v>46311</v>
      </c>
      <c r="B5312" s="67" t="s">
        <v>2090</v>
      </c>
      <c r="C5312" s="68" t="s">
        <v>2608</v>
      </c>
      <c r="D5312" s="68" t="s">
        <v>14008</v>
      </c>
      <c r="E5312" s="67" t="s">
        <v>14009</v>
      </c>
      <c r="F5312" s="69">
        <v>4.3860000000000001</v>
      </c>
      <c r="G5312" s="70">
        <v>1.8436999999999999</v>
      </c>
      <c r="H5312" s="70">
        <v>3.9397000000000002</v>
      </c>
      <c r="I5312" s="73">
        <v>46199</v>
      </c>
      <c r="J5312" s="73">
        <v>47022</v>
      </c>
      <c r="K5312" s="69">
        <v>4.3</v>
      </c>
      <c r="L5312" s="68" t="s">
        <v>5494</v>
      </c>
      <c r="M5312" s="71">
        <v>2.3E-3</v>
      </c>
      <c r="N5312" t="str">
        <f>_xll.IMDP("BND",D5312,$N$1,A5312)</f>
        <v>카드</v>
      </c>
      <c r="O5312">
        <f t="shared" si="82"/>
        <v>4.2405099999999994E-3</v>
      </c>
    </row>
    <row r="5313" spans="1:15" x14ac:dyDescent="0.3">
      <c r="A5313" s="73">
        <v>46311</v>
      </c>
      <c r="B5313" s="67" t="s">
        <v>2090</v>
      </c>
      <c r="C5313" s="68" t="s">
        <v>2608</v>
      </c>
      <c r="D5313" s="68" t="s">
        <v>14442</v>
      </c>
      <c r="E5313" s="67" t="s">
        <v>14443</v>
      </c>
      <c r="F5313" s="69">
        <v>4.4160000000000004</v>
      </c>
      <c r="G5313" s="70">
        <v>2.6309</v>
      </c>
      <c r="H5313" s="70">
        <v>7.9002999999999997</v>
      </c>
      <c r="I5313" s="73">
        <v>46226</v>
      </c>
      <c r="J5313" s="73">
        <v>47353</v>
      </c>
      <c r="K5313" s="69">
        <v>4.46</v>
      </c>
      <c r="L5313" s="68" t="s">
        <v>5494</v>
      </c>
      <c r="M5313" s="71">
        <v>2.3E-3</v>
      </c>
      <c r="N5313" t="str">
        <f>_xll.IMDP("BND",D5313,$N$1,A5313)</f>
        <v>카드</v>
      </c>
      <c r="O5313">
        <f t="shared" si="82"/>
        <v>6.0510699999999995E-3</v>
      </c>
    </row>
    <row r="5314" spans="1:15" x14ac:dyDescent="0.3">
      <c r="A5314" s="73">
        <v>46311</v>
      </c>
      <c r="B5314" s="67" t="s">
        <v>2090</v>
      </c>
      <c r="C5314" s="68" t="s">
        <v>2608</v>
      </c>
      <c r="D5314" s="68" t="s">
        <v>15367</v>
      </c>
      <c r="E5314" s="67" t="s">
        <v>15368</v>
      </c>
      <c r="F5314" s="69">
        <v>4.4189999999999996</v>
      </c>
      <c r="G5314" s="70">
        <v>2.9746000000000001</v>
      </c>
      <c r="H5314" s="70">
        <v>9.9976000000000003</v>
      </c>
      <c r="I5314" s="73">
        <v>46274</v>
      </c>
      <c r="J5314" s="73">
        <v>47492</v>
      </c>
      <c r="K5314" s="69">
        <v>4.46</v>
      </c>
      <c r="L5314" s="68" t="s">
        <v>5494</v>
      </c>
      <c r="M5314" s="71">
        <v>5.1000000000000004E-3</v>
      </c>
      <c r="N5314" t="str">
        <f>_xll.IMDP("BND",D5314,$N$1,A5314)</f>
        <v>카드</v>
      </c>
      <c r="O5314">
        <f t="shared" ref="O5314:O5377" si="83">M5314*G5314</f>
        <v>1.5170460000000002E-2</v>
      </c>
    </row>
    <row r="5315" spans="1:15" x14ac:dyDescent="0.3">
      <c r="A5315" s="73">
        <v>46311</v>
      </c>
      <c r="B5315" s="67" t="s">
        <v>2090</v>
      </c>
      <c r="C5315" s="68" t="s">
        <v>2608</v>
      </c>
      <c r="D5315" s="68" t="s">
        <v>10845</v>
      </c>
      <c r="E5315" s="67" t="s">
        <v>10846</v>
      </c>
      <c r="F5315" s="69">
        <v>3.9740000000000002</v>
      </c>
      <c r="G5315" s="70">
        <v>0.55230000000000001</v>
      </c>
      <c r="H5315" s="70">
        <v>0.44479999999999997</v>
      </c>
      <c r="I5315" s="73">
        <v>45058</v>
      </c>
      <c r="J5315" s="73">
        <v>46519</v>
      </c>
      <c r="K5315" s="69">
        <v>3.99</v>
      </c>
      <c r="L5315" s="68" t="s">
        <v>5494</v>
      </c>
      <c r="M5315" s="71">
        <v>7.0000000000000001E-3</v>
      </c>
      <c r="N5315" t="str">
        <f>_xll.IMDP("BND",D5315,$N$1,A5315)</f>
        <v>카드</v>
      </c>
      <c r="O5315">
        <f t="shared" si="83"/>
        <v>3.8661000000000004E-3</v>
      </c>
    </row>
    <row r="5316" spans="1:15" x14ac:dyDescent="0.3">
      <c r="A5316" s="73">
        <v>46311</v>
      </c>
      <c r="B5316" s="67" t="s">
        <v>2090</v>
      </c>
      <c r="C5316" s="68" t="s">
        <v>2608</v>
      </c>
      <c r="D5316" s="68" t="s">
        <v>10847</v>
      </c>
      <c r="E5316" s="67" t="s">
        <v>10848</v>
      </c>
      <c r="F5316" s="69">
        <v>4.4119999999999999</v>
      </c>
      <c r="G5316" s="70">
        <v>2.4033000000000002</v>
      </c>
      <c r="H5316" s="70">
        <v>6.5781000000000001</v>
      </c>
      <c r="I5316" s="73">
        <v>45422</v>
      </c>
      <c r="J5316" s="73">
        <v>47248</v>
      </c>
      <c r="K5316" s="69">
        <v>3.9</v>
      </c>
      <c r="L5316" s="68" t="s">
        <v>5494</v>
      </c>
      <c r="M5316" s="71">
        <v>2.8E-3</v>
      </c>
      <c r="N5316" t="str">
        <f>_xll.IMDP("BND",D5316,$N$1,A5316)</f>
        <v>카드</v>
      </c>
      <c r="O5316">
        <f t="shared" si="83"/>
        <v>6.7292400000000009E-3</v>
      </c>
    </row>
    <row r="5317" spans="1:15" x14ac:dyDescent="0.3">
      <c r="A5317" s="73">
        <v>46311</v>
      </c>
      <c r="B5317" s="67" t="s">
        <v>2090</v>
      </c>
      <c r="C5317" s="68" t="s">
        <v>2608</v>
      </c>
      <c r="D5317" s="68" t="s">
        <v>10849</v>
      </c>
      <c r="E5317" s="67" t="s">
        <v>10850</v>
      </c>
      <c r="F5317" s="69">
        <v>4.3810000000000002</v>
      </c>
      <c r="G5317" s="70">
        <v>1.8174999999999999</v>
      </c>
      <c r="H5317" s="70">
        <v>3.8210999999999999</v>
      </c>
      <c r="I5317" s="73">
        <v>45546</v>
      </c>
      <c r="J5317" s="73">
        <v>47007</v>
      </c>
      <c r="K5317" s="69">
        <v>3.37</v>
      </c>
      <c r="L5317" s="68" t="s">
        <v>5494</v>
      </c>
      <c r="M5317" s="71">
        <v>4.1000000000000003E-3</v>
      </c>
      <c r="N5317" t="str">
        <f>_xll.IMDP("BND",D5317,$N$1,A5317)</f>
        <v>카드</v>
      </c>
      <c r="O5317">
        <f t="shared" si="83"/>
        <v>7.45175E-3</v>
      </c>
    </row>
    <row r="5318" spans="1:15" x14ac:dyDescent="0.3">
      <c r="A5318" s="73">
        <v>46311</v>
      </c>
      <c r="B5318" s="67" t="s">
        <v>2090</v>
      </c>
      <c r="C5318" s="68" t="s">
        <v>2608</v>
      </c>
      <c r="D5318" s="68" t="s">
        <v>10851</v>
      </c>
      <c r="E5318" s="67" t="s">
        <v>10852</v>
      </c>
      <c r="F5318" s="69">
        <v>4.1900000000000004</v>
      </c>
      <c r="G5318" s="70">
        <v>1.036</v>
      </c>
      <c r="H5318" s="70">
        <v>1.3441000000000001</v>
      </c>
      <c r="I5318" s="73">
        <v>45610</v>
      </c>
      <c r="J5318" s="73">
        <v>46703</v>
      </c>
      <c r="K5318" s="69">
        <v>3.32</v>
      </c>
      <c r="L5318" s="68" t="s">
        <v>5494</v>
      </c>
      <c r="M5318" s="71">
        <v>2.3E-3</v>
      </c>
      <c r="N5318" t="str">
        <f>_xll.IMDP("BND",D5318,$N$1,A5318)</f>
        <v>카드</v>
      </c>
      <c r="O5318">
        <f t="shared" si="83"/>
        <v>2.3828E-3</v>
      </c>
    </row>
    <row r="5319" spans="1:15" x14ac:dyDescent="0.3">
      <c r="A5319" s="73">
        <v>46311</v>
      </c>
      <c r="B5319" s="67" t="s">
        <v>2090</v>
      </c>
      <c r="C5319" s="68" t="s">
        <v>2608</v>
      </c>
      <c r="D5319" s="68" t="s">
        <v>10853</v>
      </c>
      <c r="E5319" s="67" t="s">
        <v>10854</v>
      </c>
      <c r="F5319" s="69">
        <v>4.407</v>
      </c>
      <c r="G5319" s="70">
        <v>2.1355</v>
      </c>
      <c r="H5319" s="70">
        <v>5.1929999999999996</v>
      </c>
      <c r="I5319" s="73">
        <v>45791</v>
      </c>
      <c r="J5319" s="73">
        <v>47130</v>
      </c>
      <c r="K5319" s="69">
        <v>2.81</v>
      </c>
      <c r="L5319" s="68" t="s">
        <v>5494</v>
      </c>
      <c r="M5319" s="71">
        <v>2.3E-3</v>
      </c>
      <c r="N5319" t="str">
        <f>_xll.IMDP("BND",D5319,$N$1,A5319)</f>
        <v>카드</v>
      </c>
      <c r="O5319">
        <f t="shared" si="83"/>
        <v>4.91165E-3</v>
      </c>
    </row>
    <row r="5320" spans="1:15" x14ac:dyDescent="0.3">
      <c r="A5320" s="73">
        <v>46311</v>
      </c>
      <c r="B5320" s="67" t="s">
        <v>2090</v>
      </c>
      <c r="C5320" s="68" t="s">
        <v>2608</v>
      </c>
      <c r="D5320" s="68" t="s">
        <v>1562</v>
      </c>
      <c r="E5320" s="67" t="s">
        <v>1563</v>
      </c>
      <c r="F5320" s="69">
        <v>4.4180000000000001</v>
      </c>
      <c r="G5320" s="70">
        <v>3.0623999999999998</v>
      </c>
      <c r="H5320" s="70">
        <v>10.4054</v>
      </c>
      <c r="I5320" s="73">
        <v>45852</v>
      </c>
      <c r="J5320" s="73">
        <v>47497</v>
      </c>
      <c r="K5320" s="69">
        <v>2.89</v>
      </c>
      <c r="L5320" s="68" t="s">
        <v>5494</v>
      </c>
      <c r="M5320" s="71">
        <v>2.2000000000000001E-3</v>
      </c>
      <c r="N5320" t="str">
        <f>_xll.IMDP("BND",D5320,$N$1,A5320)</f>
        <v>카드</v>
      </c>
      <c r="O5320">
        <f t="shared" si="83"/>
        <v>6.73728E-3</v>
      </c>
    </row>
    <row r="5321" spans="1:15" x14ac:dyDescent="0.3">
      <c r="A5321" s="73">
        <v>46311</v>
      </c>
      <c r="B5321" s="67" t="s">
        <v>2090</v>
      </c>
      <c r="C5321" s="68" t="s">
        <v>2608</v>
      </c>
      <c r="D5321" s="68" t="s">
        <v>10855</v>
      </c>
      <c r="E5321" s="67" t="s">
        <v>10856</v>
      </c>
      <c r="F5321" s="69">
        <v>4.4189999999999996</v>
      </c>
      <c r="G5321" s="70">
        <v>3.5592000000000001</v>
      </c>
      <c r="H5321" s="70">
        <v>14.062900000000001</v>
      </c>
      <c r="I5321" s="73">
        <v>45882</v>
      </c>
      <c r="J5321" s="73">
        <v>47708</v>
      </c>
      <c r="K5321" s="69">
        <v>2.94</v>
      </c>
      <c r="L5321" s="68" t="s">
        <v>5494</v>
      </c>
      <c r="M5321" s="71">
        <v>3.0999999999999999E-3</v>
      </c>
      <c r="N5321" t="str">
        <f>_xll.IMDP("BND",D5321,$N$1,A5321)</f>
        <v>카드</v>
      </c>
      <c r="O5321">
        <f t="shared" si="83"/>
        <v>1.103352E-2</v>
      </c>
    </row>
    <row r="5322" spans="1:15" x14ac:dyDescent="0.3">
      <c r="A5322" s="73">
        <v>46311</v>
      </c>
      <c r="B5322" s="67" t="s">
        <v>2090</v>
      </c>
      <c r="C5322" s="68" t="s">
        <v>2608</v>
      </c>
      <c r="D5322" s="68" t="s">
        <v>10857</v>
      </c>
      <c r="E5322" s="67" t="s">
        <v>10858</v>
      </c>
      <c r="F5322" s="69">
        <v>4.4050000000000002</v>
      </c>
      <c r="G5322" s="70">
        <v>1.9945999999999999</v>
      </c>
      <c r="H5322" s="70">
        <v>4.5686</v>
      </c>
      <c r="I5322" s="73">
        <v>45982</v>
      </c>
      <c r="J5322" s="73">
        <v>47078</v>
      </c>
      <c r="K5322" s="69">
        <v>3.29</v>
      </c>
      <c r="L5322" s="68" t="s">
        <v>5494</v>
      </c>
      <c r="M5322" s="71">
        <v>3.5999999999999999E-3</v>
      </c>
      <c r="N5322" t="str">
        <f>_xll.IMDP("BND",D5322,$N$1,A5322)</f>
        <v>카드</v>
      </c>
      <c r="O5322">
        <f t="shared" si="83"/>
        <v>7.1805599999999999E-3</v>
      </c>
    </row>
    <row r="5323" spans="1:15" x14ac:dyDescent="0.3">
      <c r="A5323" s="73">
        <v>46311</v>
      </c>
      <c r="B5323" s="67" t="s">
        <v>2090</v>
      </c>
      <c r="C5323" s="68" t="s">
        <v>2608</v>
      </c>
      <c r="D5323" s="68" t="s">
        <v>10859</v>
      </c>
      <c r="E5323" s="67" t="s">
        <v>10860</v>
      </c>
      <c r="F5323" s="69">
        <v>3.794</v>
      </c>
      <c r="G5323" s="70">
        <v>0.3851</v>
      </c>
      <c r="H5323" s="70">
        <v>0.2445</v>
      </c>
      <c r="I5323" s="73">
        <v>46066</v>
      </c>
      <c r="J5323" s="73">
        <v>46458</v>
      </c>
      <c r="K5323" s="69">
        <v>3.2</v>
      </c>
      <c r="L5323" s="68" t="s">
        <v>5494</v>
      </c>
      <c r="M5323" s="71">
        <v>3.7000000000000002E-3</v>
      </c>
      <c r="N5323" t="str">
        <f>_xll.IMDP("BND",D5323,$N$1,A5323)</f>
        <v>카드</v>
      </c>
      <c r="O5323">
        <f t="shared" si="83"/>
        <v>1.42487E-3</v>
      </c>
    </row>
    <row r="5324" spans="1:15" x14ac:dyDescent="0.3">
      <c r="A5324" s="73">
        <v>46311</v>
      </c>
      <c r="B5324" s="67" t="s">
        <v>2090</v>
      </c>
      <c r="C5324" s="68" t="s">
        <v>2608</v>
      </c>
      <c r="D5324" s="68" t="s">
        <v>10861</v>
      </c>
      <c r="E5324" s="67" t="s">
        <v>10862</v>
      </c>
      <c r="F5324" s="69">
        <v>4.4180000000000001</v>
      </c>
      <c r="G5324" s="70">
        <v>2.9302000000000001</v>
      </c>
      <c r="H5324" s="70">
        <v>9.7096</v>
      </c>
      <c r="I5324" s="73">
        <v>46164</v>
      </c>
      <c r="J5324" s="73">
        <v>47473</v>
      </c>
      <c r="K5324" s="69">
        <v>4.28</v>
      </c>
      <c r="L5324" s="68" t="s">
        <v>5494</v>
      </c>
      <c r="M5324" s="71">
        <v>2.3E-3</v>
      </c>
      <c r="N5324" t="str">
        <f>_xll.IMDP("BND",D5324,$N$1,A5324)</f>
        <v>카드</v>
      </c>
      <c r="O5324">
        <f t="shared" si="83"/>
        <v>6.7394600000000001E-3</v>
      </c>
    </row>
    <row r="5325" spans="1:15" x14ac:dyDescent="0.3">
      <c r="A5325" s="73">
        <v>46311</v>
      </c>
      <c r="B5325" s="67" t="s">
        <v>2090</v>
      </c>
      <c r="C5325" s="68" t="s">
        <v>2608</v>
      </c>
      <c r="D5325" s="68" t="s">
        <v>14444</v>
      </c>
      <c r="E5325" s="67" t="s">
        <v>14445</v>
      </c>
      <c r="F5325" s="69">
        <v>4.4169999999999998</v>
      </c>
      <c r="G5325" s="70">
        <v>2.8458000000000001</v>
      </c>
      <c r="H5325" s="70">
        <v>9.2177000000000007</v>
      </c>
      <c r="I5325" s="73">
        <v>46226</v>
      </c>
      <c r="J5325" s="73">
        <v>47445</v>
      </c>
      <c r="K5325" s="69">
        <v>4.4800000000000004</v>
      </c>
      <c r="L5325" s="68" t="s">
        <v>5494</v>
      </c>
      <c r="M5325" s="71">
        <v>2.8E-3</v>
      </c>
      <c r="N5325" t="str">
        <f>_xll.IMDP("BND",D5325,$N$1,A5325)</f>
        <v>카드</v>
      </c>
      <c r="O5325">
        <f t="shared" si="83"/>
        <v>7.9682399999999997E-3</v>
      </c>
    </row>
    <row r="5326" spans="1:15" x14ac:dyDescent="0.3">
      <c r="A5326" s="73">
        <v>46311</v>
      </c>
      <c r="B5326" s="67" t="s">
        <v>2090</v>
      </c>
      <c r="C5326" s="68" t="s">
        <v>2608</v>
      </c>
      <c r="D5326" s="68" t="s">
        <v>15498</v>
      </c>
      <c r="E5326" s="67" t="s">
        <v>15499</v>
      </c>
      <c r="F5326" s="69">
        <v>4.4189999999999996</v>
      </c>
      <c r="G5326" s="70">
        <v>3.1272000000000002</v>
      </c>
      <c r="H5326" s="70">
        <v>11.034700000000001</v>
      </c>
      <c r="I5326" s="73">
        <v>46279</v>
      </c>
      <c r="J5326" s="73">
        <v>47556</v>
      </c>
      <c r="K5326" s="69">
        <v>4.51</v>
      </c>
      <c r="L5326" s="68" t="s">
        <v>5494</v>
      </c>
      <c r="M5326" s="71">
        <v>6.1000000000000004E-3</v>
      </c>
      <c r="N5326" t="str">
        <f>_xll.IMDP("BND",D5326,$N$1,A5326)</f>
        <v>카드</v>
      </c>
      <c r="O5326">
        <f t="shared" si="83"/>
        <v>1.9075920000000003E-2</v>
      </c>
    </row>
    <row r="5327" spans="1:15" x14ac:dyDescent="0.3">
      <c r="A5327" s="73">
        <v>46311</v>
      </c>
      <c r="B5327" s="67" t="s">
        <v>2090</v>
      </c>
      <c r="C5327" s="68" t="s">
        <v>2608</v>
      </c>
      <c r="D5327" s="68" t="s">
        <v>10863</v>
      </c>
      <c r="E5327" s="67" t="s">
        <v>10864</v>
      </c>
      <c r="F5327" s="69">
        <v>4.2270000000000003</v>
      </c>
      <c r="G5327" s="70">
        <v>1.2747999999999999</v>
      </c>
      <c r="H5327" s="70">
        <v>1.9709000000000001</v>
      </c>
      <c r="I5327" s="73">
        <v>44972</v>
      </c>
      <c r="J5327" s="73">
        <v>46798</v>
      </c>
      <c r="K5327" s="69">
        <v>3.82</v>
      </c>
      <c r="L5327" s="68" t="s">
        <v>5494</v>
      </c>
      <c r="M5327" s="71">
        <v>2.3E-3</v>
      </c>
      <c r="N5327" t="str">
        <f>_xll.IMDP("BND",D5327,$N$1,A5327)</f>
        <v>카드</v>
      </c>
      <c r="O5327">
        <f t="shared" si="83"/>
        <v>2.9320399999999999E-3</v>
      </c>
    </row>
    <row r="5328" spans="1:15" x14ac:dyDescent="0.3">
      <c r="A5328" s="73">
        <v>46311</v>
      </c>
      <c r="B5328" s="67" t="s">
        <v>2090</v>
      </c>
      <c r="C5328" s="68" t="s">
        <v>2608</v>
      </c>
      <c r="D5328" s="68" t="s">
        <v>10865</v>
      </c>
      <c r="E5328" s="67" t="s">
        <v>10866</v>
      </c>
      <c r="F5328" s="69">
        <v>4.2329999999999997</v>
      </c>
      <c r="G5328" s="70">
        <v>1.3743000000000001</v>
      </c>
      <c r="H5328" s="70">
        <v>2.2606999999999999</v>
      </c>
      <c r="I5328" s="73">
        <v>45007</v>
      </c>
      <c r="J5328" s="73">
        <v>46834</v>
      </c>
      <c r="K5328" s="69">
        <v>4.03</v>
      </c>
      <c r="L5328" s="68" t="s">
        <v>5494</v>
      </c>
      <c r="M5328" s="71">
        <v>4.1999999999999997E-3</v>
      </c>
      <c r="N5328" t="str">
        <f>_xll.IMDP("BND",D5328,$N$1,A5328)</f>
        <v>카드</v>
      </c>
      <c r="O5328">
        <f t="shared" si="83"/>
        <v>5.7720599999999999E-3</v>
      </c>
    </row>
    <row r="5329" spans="1:15" x14ac:dyDescent="0.3">
      <c r="A5329" s="73">
        <v>46311</v>
      </c>
      <c r="B5329" s="67" t="s">
        <v>2090</v>
      </c>
      <c r="C5329" s="68" t="s">
        <v>2608</v>
      </c>
      <c r="D5329" s="68" t="s">
        <v>10867</v>
      </c>
      <c r="E5329" s="67" t="s">
        <v>10868</v>
      </c>
      <c r="F5329" s="69">
        <v>4.4189999999999996</v>
      </c>
      <c r="G5329" s="70">
        <v>2.7284000000000002</v>
      </c>
      <c r="H5329" s="70">
        <v>8.3600999999999992</v>
      </c>
      <c r="I5329" s="73">
        <v>45546</v>
      </c>
      <c r="J5329" s="73">
        <v>47372</v>
      </c>
      <c r="K5329" s="69">
        <v>3.38</v>
      </c>
      <c r="L5329" s="68" t="s">
        <v>5494</v>
      </c>
      <c r="M5329" s="71">
        <v>4.1000000000000003E-3</v>
      </c>
      <c r="N5329" t="str">
        <f>_xll.IMDP("BND",D5329,$N$1,A5329)</f>
        <v>카드</v>
      </c>
      <c r="O5329">
        <f t="shared" si="83"/>
        <v>1.1186440000000002E-2</v>
      </c>
    </row>
    <row r="5330" spans="1:15" x14ac:dyDescent="0.3">
      <c r="A5330" s="73">
        <v>46311</v>
      </c>
      <c r="B5330" s="67" t="s">
        <v>2090</v>
      </c>
      <c r="C5330" s="68" t="s">
        <v>2608</v>
      </c>
      <c r="D5330" s="68" t="s">
        <v>10869</v>
      </c>
      <c r="E5330" s="67" t="s">
        <v>10870</v>
      </c>
      <c r="F5330" s="69">
        <v>4.399</v>
      </c>
      <c r="G5330" s="70">
        <v>1.917</v>
      </c>
      <c r="H5330" s="70">
        <v>4.2488999999999999</v>
      </c>
      <c r="I5330" s="73">
        <v>45589</v>
      </c>
      <c r="J5330" s="73">
        <v>47050</v>
      </c>
      <c r="K5330" s="69">
        <v>3.4</v>
      </c>
      <c r="L5330" s="68" t="s">
        <v>5494</v>
      </c>
      <c r="M5330" s="71">
        <v>3.7000000000000002E-3</v>
      </c>
      <c r="N5330" t="str">
        <f>_xll.IMDP("BND",D5330,$N$1,A5330)</f>
        <v>카드</v>
      </c>
      <c r="O5330">
        <f t="shared" si="83"/>
        <v>7.0929000000000001E-3</v>
      </c>
    </row>
    <row r="5331" spans="1:15" x14ac:dyDescent="0.3">
      <c r="A5331" s="73">
        <v>46311</v>
      </c>
      <c r="B5331" s="67" t="s">
        <v>2090</v>
      </c>
      <c r="C5331" s="68" t="s">
        <v>2608</v>
      </c>
      <c r="D5331" s="68" t="s">
        <v>10871</v>
      </c>
      <c r="E5331" s="67" t="s">
        <v>10872</v>
      </c>
      <c r="F5331" s="69">
        <v>4.056</v>
      </c>
      <c r="G5331" s="70">
        <v>0.63349999999999995</v>
      </c>
      <c r="H5331" s="70">
        <v>0.56040000000000001</v>
      </c>
      <c r="I5331" s="73">
        <v>45637</v>
      </c>
      <c r="J5331" s="73">
        <v>46549</v>
      </c>
      <c r="K5331" s="69">
        <v>3.06</v>
      </c>
      <c r="L5331" s="68" t="s">
        <v>5494</v>
      </c>
      <c r="M5331" s="71">
        <v>2.3E-3</v>
      </c>
      <c r="N5331" t="str">
        <f>_xll.IMDP("BND",D5331,$N$1,A5331)</f>
        <v>카드</v>
      </c>
      <c r="O5331">
        <f t="shared" si="83"/>
        <v>1.4570499999999999E-3</v>
      </c>
    </row>
    <row r="5332" spans="1:15" x14ac:dyDescent="0.3">
      <c r="A5332" s="73">
        <v>46311</v>
      </c>
      <c r="B5332" s="67" t="s">
        <v>2090</v>
      </c>
      <c r="C5332" s="68" t="s">
        <v>2608</v>
      </c>
      <c r="D5332" s="68" t="s">
        <v>10873</v>
      </c>
      <c r="E5332" s="67" t="s">
        <v>10874</v>
      </c>
      <c r="F5332" s="69">
        <v>4.4089999999999998</v>
      </c>
      <c r="G5332" s="70">
        <v>2.3494000000000002</v>
      </c>
      <c r="H5332" s="70">
        <v>6.2247000000000003</v>
      </c>
      <c r="I5332" s="73">
        <v>45751</v>
      </c>
      <c r="J5332" s="73">
        <v>47212</v>
      </c>
      <c r="K5332" s="69">
        <v>3.01</v>
      </c>
      <c r="L5332" s="68" t="s">
        <v>5494</v>
      </c>
      <c r="M5332" s="71">
        <v>2.2000000000000001E-3</v>
      </c>
      <c r="N5332" t="str">
        <f>_xll.IMDP("BND",D5332,$N$1,A5332)</f>
        <v>카드</v>
      </c>
      <c r="O5332">
        <f t="shared" si="83"/>
        <v>5.168680000000001E-3</v>
      </c>
    </row>
    <row r="5333" spans="1:15" x14ac:dyDescent="0.3">
      <c r="A5333" s="73">
        <v>46311</v>
      </c>
      <c r="B5333" s="67" t="s">
        <v>2090</v>
      </c>
      <c r="C5333" s="68" t="s">
        <v>2608</v>
      </c>
      <c r="D5333" s="68" t="s">
        <v>10875</v>
      </c>
      <c r="E5333" s="67" t="s">
        <v>10876</v>
      </c>
      <c r="F5333" s="69">
        <v>4.407</v>
      </c>
      <c r="G5333" s="70">
        <v>2.1551</v>
      </c>
      <c r="H5333" s="70">
        <v>5.2949999999999999</v>
      </c>
      <c r="I5333" s="73">
        <v>45860</v>
      </c>
      <c r="J5333" s="73">
        <v>47140</v>
      </c>
      <c r="K5333" s="69">
        <v>2.83</v>
      </c>
      <c r="L5333" s="68" t="s">
        <v>5494</v>
      </c>
      <c r="M5333" s="71">
        <v>3.2000000000000002E-3</v>
      </c>
      <c r="N5333" t="str">
        <f>_xll.IMDP("BND",D5333,$N$1,A5333)</f>
        <v>카드</v>
      </c>
      <c r="O5333">
        <f t="shared" si="83"/>
        <v>6.8963200000000001E-3</v>
      </c>
    </row>
    <row r="5334" spans="1:15" x14ac:dyDescent="0.3">
      <c r="A5334" s="73">
        <v>46311</v>
      </c>
      <c r="B5334" s="67" t="s">
        <v>2090</v>
      </c>
      <c r="C5334" s="68" t="s">
        <v>2608</v>
      </c>
      <c r="D5334" s="68" t="s">
        <v>1512</v>
      </c>
      <c r="E5334" s="67" t="s">
        <v>1514</v>
      </c>
      <c r="F5334" s="69">
        <v>4.3650000000000002</v>
      </c>
      <c r="G5334" s="70">
        <v>1.7744</v>
      </c>
      <c r="H5334" s="70">
        <v>3.6448999999999998</v>
      </c>
      <c r="I5334" s="73">
        <v>45891</v>
      </c>
      <c r="J5334" s="73">
        <v>46987</v>
      </c>
      <c r="K5334" s="69">
        <v>2.78</v>
      </c>
      <c r="L5334" s="68" t="s">
        <v>5494</v>
      </c>
      <c r="M5334" s="71">
        <v>2.3E-3</v>
      </c>
      <c r="N5334" t="str">
        <f>_xll.IMDP("BND",D5334,$N$1,A5334)</f>
        <v>카드</v>
      </c>
      <c r="O5334">
        <f t="shared" si="83"/>
        <v>4.0811199999999997E-3</v>
      </c>
    </row>
    <row r="5335" spans="1:15" x14ac:dyDescent="0.3">
      <c r="A5335" s="73">
        <v>46311</v>
      </c>
      <c r="B5335" s="67" t="s">
        <v>2090</v>
      </c>
      <c r="C5335" s="68" t="s">
        <v>2608</v>
      </c>
      <c r="D5335" s="68" t="s">
        <v>10877</v>
      </c>
      <c r="E5335" s="67" t="s">
        <v>10878</v>
      </c>
      <c r="F5335" s="69">
        <v>4.42</v>
      </c>
      <c r="G5335" s="70">
        <v>3.7033999999999998</v>
      </c>
      <c r="H5335" s="70">
        <v>15.256</v>
      </c>
      <c r="I5335" s="73">
        <v>45950</v>
      </c>
      <c r="J5335" s="73">
        <v>47773</v>
      </c>
      <c r="K5335" s="69">
        <v>3</v>
      </c>
      <c r="L5335" s="68" t="s">
        <v>5494</v>
      </c>
      <c r="M5335" s="71">
        <v>2.2000000000000001E-3</v>
      </c>
      <c r="N5335" t="str">
        <f>_xll.IMDP("BND",D5335,$N$1,A5335)</f>
        <v>카드</v>
      </c>
      <c r="O5335">
        <f t="shared" si="83"/>
        <v>8.1474800000000003E-3</v>
      </c>
    </row>
    <row r="5336" spans="1:15" x14ac:dyDescent="0.3">
      <c r="A5336" s="73">
        <v>46311</v>
      </c>
      <c r="B5336" s="67" t="s">
        <v>2090</v>
      </c>
      <c r="C5336" s="68" t="s">
        <v>2608</v>
      </c>
      <c r="D5336" s="68" t="s">
        <v>10879</v>
      </c>
      <c r="E5336" s="67" t="s">
        <v>10880</v>
      </c>
      <c r="F5336" s="69">
        <v>4.4130000000000003</v>
      </c>
      <c r="G5336" s="70">
        <v>2.5236000000000001</v>
      </c>
      <c r="H5336" s="70">
        <v>7.1798999999999999</v>
      </c>
      <c r="I5336" s="73">
        <v>46010</v>
      </c>
      <c r="J5336" s="73">
        <v>47288</v>
      </c>
      <c r="K5336" s="69">
        <v>3.44</v>
      </c>
      <c r="L5336" s="68" t="s">
        <v>5494</v>
      </c>
      <c r="M5336" s="71">
        <v>3.5999999999999999E-3</v>
      </c>
      <c r="N5336" t="str">
        <f>_xll.IMDP("BND",D5336,$N$1,A5336)</f>
        <v>카드</v>
      </c>
      <c r="O5336">
        <f t="shared" si="83"/>
        <v>9.0849599999999996E-3</v>
      </c>
    </row>
    <row r="5337" spans="1:15" x14ac:dyDescent="0.3">
      <c r="A5337" s="73">
        <v>46311</v>
      </c>
      <c r="B5337" s="67" t="s">
        <v>2090</v>
      </c>
      <c r="C5337" s="68" t="s">
        <v>2608</v>
      </c>
      <c r="D5337" s="68" t="s">
        <v>14560</v>
      </c>
      <c r="E5337" s="67" t="s">
        <v>14561</v>
      </c>
      <c r="F5337" s="69">
        <v>4.4189999999999996</v>
      </c>
      <c r="G5337" s="70">
        <v>2.9969000000000001</v>
      </c>
      <c r="H5337" s="70">
        <v>10.208600000000001</v>
      </c>
      <c r="I5337" s="73">
        <v>46231</v>
      </c>
      <c r="J5337" s="73">
        <v>47511</v>
      </c>
      <c r="K5337" s="69">
        <v>4.5599999999999996</v>
      </c>
      <c r="L5337" s="68" t="s">
        <v>5494</v>
      </c>
      <c r="M5337" s="71">
        <v>6.1000000000000004E-3</v>
      </c>
      <c r="N5337" t="str">
        <f>_xll.IMDP("BND",D5337,$N$1,A5337)</f>
        <v>카드</v>
      </c>
      <c r="O5337">
        <f t="shared" si="83"/>
        <v>1.8281090000000003E-2</v>
      </c>
    </row>
    <row r="5338" spans="1:15" x14ac:dyDescent="0.3">
      <c r="A5338" s="73">
        <v>46311</v>
      </c>
      <c r="B5338" s="67" t="s">
        <v>2090</v>
      </c>
      <c r="C5338" s="68" t="s">
        <v>2608</v>
      </c>
      <c r="D5338" s="68" t="s">
        <v>10881</v>
      </c>
      <c r="E5338" s="67" t="s">
        <v>10882</v>
      </c>
      <c r="F5338" s="69">
        <v>4.1379999999999999</v>
      </c>
      <c r="G5338" s="70">
        <v>0.80069999999999997</v>
      </c>
      <c r="H5338" s="70">
        <v>0.84279999999999999</v>
      </c>
      <c r="I5338" s="73">
        <v>44055</v>
      </c>
      <c r="J5338" s="73">
        <v>46611</v>
      </c>
      <c r="K5338" s="69">
        <v>1.65</v>
      </c>
      <c r="L5338" s="68" t="s">
        <v>5494</v>
      </c>
      <c r="M5338" s="71">
        <v>2.3E-3</v>
      </c>
      <c r="N5338" t="str">
        <f>_xll.IMDP("BND",D5338,$N$1,A5338)</f>
        <v>카드</v>
      </c>
      <c r="O5338">
        <f t="shared" si="83"/>
        <v>1.8416099999999998E-3</v>
      </c>
    </row>
    <row r="5339" spans="1:15" x14ac:dyDescent="0.3">
      <c r="A5339" s="73">
        <v>46311</v>
      </c>
      <c r="B5339" s="67" t="s">
        <v>2090</v>
      </c>
      <c r="C5339" s="68" t="s">
        <v>2608</v>
      </c>
      <c r="D5339" s="68" t="s">
        <v>10883</v>
      </c>
      <c r="E5339" s="67" t="s">
        <v>10884</v>
      </c>
      <c r="F5339" s="69">
        <v>3.7450000000000001</v>
      </c>
      <c r="G5339" s="70">
        <v>0.34889999999999999</v>
      </c>
      <c r="H5339" s="70">
        <v>0.2084</v>
      </c>
      <c r="I5339" s="73">
        <v>44253</v>
      </c>
      <c r="J5339" s="73">
        <v>46444</v>
      </c>
      <c r="K5339" s="69">
        <v>1.7</v>
      </c>
      <c r="L5339" s="68" t="s">
        <v>5494</v>
      </c>
      <c r="M5339" s="71">
        <v>2.3E-3</v>
      </c>
      <c r="N5339" t="str">
        <f>_xll.IMDP("BND",D5339,$N$1,A5339)</f>
        <v>카드</v>
      </c>
      <c r="O5339">
        <f t="shared" si="83"/>
        <v>8.0247000000000001E-4</v>
      </c>
    </row>
    <row r="5340" spans="1:15" x14ac:dyDescent="0.3">
      <c r="A5340" s="73">
        <v>46311</v>
      </c>
      <c r="B5340" s="67" t="s">
        <v>2090</v>
      </c>
      <c r="C5340" s="68" t="s">
        <v>2608</v>
      </c>
      <c r="D5340" s="68" t="s">
        <v>10885</v>
      </c>
      <c r="E5340" s="67" t="s">
        <v>10886</v>
      </c>
      <c r="F5340" s="69">
        <v>4.2309999999999999</v>
      </c>
      <c r="G5340" s="70">
        <v>1.2996000000000001</v>
      </c>
      <c r="H5340" s="70">
        <v>2.0442</v>
      </c>
      <c r="I5340" s="73">
        <v>44984</v>
      </c>
      <c r="J5340" s="73">
        <v>46808</v>
      </c>
      <c r="K5340" s="69">
        <v>4.3099999999999996</v>
      </c>
      <c r="L5340" s="68" t="s">
        <v>5494</v>
      </c>
      <c r="M5340" s="71">
        <v>7.0000000000000001E-3</v>
      </c>
      <c r="N5340" t="str">
        <f>_xll.IMDP("BND",D5340,$N$1,A5340)</f>
        <v>카드</v>
      </c>
      <c r="O5340">
        <f t="shared" si="83"/>
        <v>9.0972000000000015E-3</v>
      </c>
    </row>
    <row r="5341" spans="1:15" x14ac:dyDescent="0.3">
      <c r="A5341" s="73">
        <v>46311</v>
      </c>
      <c r="B5341" s="67" t="s">
        <v>2090</v>
      </c>
      <c r="C5341" s="68" t="s">
        <v>2608</v>
      </c>
      <c r="D5341" s="68" t="s">
        <v>1623</v>
      </c>
      <c r="E5341" s="67" t="s">
        <v>1624</v>
      </c>
      <c r="F5341" s="69">
        <v>4.2359999999999998</v>
      </c>
      <c r="G5341" s="70">
        <v>1.3898999999999999</v>
      </c>
      <c r="H5341" s="70">
        <v>2.3083</v>
      </c>
      <c r="I5341" s="73">
        <v>45013</v>
      </c>
      <c r="J5341" s="73">
        <v>46840</v>
      </c>
      <c r="K5341" s="69">
        <v>4.1100000000000003</v>
      </c>
      <c r="L5341" s="68" t="s">
        <v>5494</v>
      </c>
      <c r="M5341" s="71">
        <v>8.8000000000000005E-3</v>
      </c>
      <c r="N5341" t="str">
        <f>_xll.IMDP("BND",D5341,$N$1,A5341)</f>
        <v>카드</v>
      </c>
      <c r="O5341">
        <f t="shared" si="83"/>
        <v>1.223112E-2</v>
      </c>
    </row>
    <row r="5342" spans="1:15" x14ac:dyDescent="0.3">
      <c r="A5342" s="73">
        <v>46311</v>
      </c>
      <c r="B5342" s="67" t="s">
        <v>2090</v>
      </c>
      <c r="C5342" s="68" t="s">
        <v>2608</v>
      </c>
      <c r="D5342" s="68" t="s">
        <v>10887</v>
      </c>
      <c r="E5342" s="67" t="s">
        <v>10888</v>
      </c>
      <c r="F5342" s="69">
        <v>4.3019999999999996</v>
      </c>
      <c r="G5342" s="70">
        <v>1.5656000000000001</v>
      </c>
      <c r="H5342" s="70">
        <v>2.8940000000000001</v>
      </c>
      <c r="I5342" s="73">
        <v>45085</v>
      </c>
      <c r="J5342" s="73">
        <v>46912</v>
      </c>
      <c r="K5342" s="69">
        <v>4.3</v>
      </c>
      <c r="L5342" s="68" t="s">
        <v>5494</v>
      </c>
      <c r="M5342" s="71">
        <v>2.3E-3</v>
      </c>
      <c r="N5342" t="str">
        <f>_xll.IMDP("BND",D5342,$N$1,A5342)</f>
        <v>카드</v>
      </c>
      <c r="O5342">
        <f t="shared" si="83"/>
        <v>3.6008800000000003E-3</v>
      </c>
    </row>
    <row r="5343" spans="1:15" x14ac:dyDescent="0.3">
      <c r="A5343" s="73">
        <v>46311</v>
      </c>
      <c r="B5343" s="67" t="s">
        <v>2090</v>
      </c>
      <c r="C5343" s="68" t="s">
        <v>2608</v>
      </c>
      <c r="D5343" s="68" t="s">
        <v>10889</v>
      </c>
      <c r="E5343" s="67" t="s">
        <v>10890</v>
      </c>
      <c r="F5343" s="69">
        <v>4.1909999999999998</v>
      </c>
      <c r="G5343" s="70">
        <v>1.0487</v>
      </c>
      <c r="H5343" s="70">
        <v>1.3779999999999999</v>
      </c>
      <c r="I5343" s="73">
        <v>45251</v>
      </c>
      <c r="J5343" s="73">
        <v>46710</v>
      </c>
      <c r="K5343" s="69">
        <v>4.38</v>
      </c>
      <c r="L5343" s="68" t="s">
        <v>5494</v>
      </c>
      <c r="M5343" s="71">
        <v>3.3E-3</v>
      </c>
      <c r="N5343" t="str">
        <f>_xll.IMDP("BND",D5343,$N$1,A5343)</f>
        <v>카드</v>
      </c>
      <c r="O5343">
        <f t="shared" si="83"/>
        <v>3.4607099999999997E-3</v>
      </c>
    </row>
    <row r="5344" spans="1:15" x14ac:dyDescent="0.3">
      <c r="A5344" s="73">
        <v>46311</v>
      </c>
      <c r="B5344" s="67" t="s">
        <v>2090</v>
      </c>
      <c r="C5344" s="68" t="s">
        <v>2608</v>
      </c>
      <c r="D5344" s="68" t="s">
        <v>10891</v>
      </c>
      <c r="E5344" s="67" t="s">
        <v>10892</v>
      </c>
      <c r="F5344" s="69">
        <v>4.4139999999999997</v>
      </c>
      <c r="G5344" s="70">
        <v>2.5024999999999999</v>
      </c>
      <c r="H5344" s="70">
        <v>7.0801999999999996</v>
      </c>
      <c r="I5344" s="73">
        <v>45457</v>
      </c>
      <c r="J5344" s="73">
        <v>47283</v>
      </c>
      <c r="K5344" s="69">
        <v>3.69</v>
      </c>
      <c r="L5344" s="68" t="s">
        <v>5494</v>
      </c>
      <c r="M5344" s="71">
        <v>3.7000000000000002E-3</v>
      </c>
      <c r="N5344" t="str">
        <f>_xll.IMDP("BND",D5344,$N$1,A5344)</f>
        <v>카드</v>
      </c>
      <c r="O5344">
        <f t="shared" si="83"/>
        <v>9.2592500000000001E-3</v>
      </c>
    </row>
    <row r="5345" spans="1:15" x14ac:dyDescent="0.3">
      <c r="A5345" s="73">
        <v>46311</v>
      </c>
      <c r="B5345" s="67" t="s">
        <v>2090</v>
      </c>
      <c r="C5345" s="68" t="s">
        <v>2608</v>
      </c>
      <c r="D5345" s="68" t="s">
        <v>10893</v>
      </c>
      <c r="E5345" s="67" t="s">
        <v>10894</v>
      </c>
      <c r="F5345" s="69">
        <v>4.4160000000000004</v>
      </c>
      <c r="G5345" s="70">
        <v>2.8184999999999998</v>
      </c>
      <c r="H5345" s="70">
        <v>8.9525000000000006</v>
      </c>
      <c r="I5345" s="73">
        <v>45589</v>
      </c>
      <c r="J5345" s="73">
        <v>47415</v>
      </c>
      <c r="K5345" s="69">
        <v>3.43</v>
      </c>
      <c r="L5345" s="68" t="s">
        <v>5494</v>
      </c>
      <c r="M5345" s="71">
        <v>3.2000000000000002E-3</v>
      </c>
      <c r="N5345" t="str">
        <f>_xll.IMDP("BND",D5345,$N$1,A5345)</f>
        <v>카드</v>
      </c>
      <c r="O5345">
        <f t="shared" si="83"/>
        <v>9.0191999999999998E-3</v>
      </c>
    </row>
    <row r="5346" spans="1:15" x14ac:dyDescent="0.3">
      <c r="A5346" s="73">
        <v>46311</v>
      </c>
      <c r="B5346" s="67" t="s">
        <v>2090</v>
      </c>
      <c r="C5346" s="68" t="s">
        <v>2608</v>
      </c>
      <c r="D5346" s="68" t="s">
        <v>1577</v>
      </c>
      <c r="E5346" s="67" t="s">
        <v>1578</v>
      </c>
      <c r="F5346" s="69">
        <v>4.4180000000000001</v>
      </c>
      <c r="G5346" s="70">
        <v>3.3441999999999998</v>
      </c>
      <c r="H5346" s="70">
        <v>12.4291</v>
      </c>
      <c r="I5346" s="73">
        <v>45791</v>
      </c>
      <c r="J5346" s="73">
        <v>47617</v>
      </c>
      <c r="K5346" s="69">
        <v>2.9</v>
      </c>
      <c r="L5346" s="68" t="s">
        <v>5494</v>
      </c>
      <c r="M5346" s="71">
        <v>3.5000000000000001E-3</v>
      </c>
      <c r="N5346" t="str">
        <f>_xll.IMDP("BND",D5346,$N$1,A5346)</f>
        <v>카드</v>
      </c>
      <c r="O5346">
        <f t="shared" si="83"/>
        <v>1.17047E-2</v>
      </c>
    </row>
    <row r="5347" spans="1:15" x14ac:dyDescent="0.3">
      <c r="A5347" s="73">
        <v>46311</v>
      </c>
      <c r="B5347" s="67" t="s">
        <v>2090</v>
      </c>
      <c r="C5347" s="68" t="s">
        <v>2608</v>
      </c>
      <c r="D5347" s="68" t="s">
        <v>10895</v>
      </c>
      <c r="E5347" s="67" t="s">
        <v>10896</v>
      </c>
      <c r="F5347" s="69">
        <v>4.4130000000000003</v>
      </c>
      <c r="G5347" s="70">
        <v>2.6955</v>
      </c>
      <c r="H5347" s="70">
        <v>8.1404999999999994</v>
      </c>
      <c r="I5347" s="73">
        <v>45891</v>
      </c>
      <c r="J5347" s="73">
        <v>47352</v>
      </c>
      <c r="K5347" s="69">
        <v>2.85</v>
      </c>
      <c r="L5347" s="68" t="s">
        <v>5494</v>
      </c>
      <c r="M5347" s="71">
        <v>3.0999999999999999E-3</v>
      </c>
      <c r="N5347" t="str">
        <f>_xll.IMDP("BND",D5347,$N$1,A5347)</f>
        <v>카드</v>
      </c>
      <c r="O5347">
        <f t="shared" si="83"/>
        <v>8.3560500000000003E-3</v>
      </c>
    </row>
    <row r="5348" spans="1:15" x14ac:dyDescent="0.3">
      <c r="A5348" s="73">
        <v>46311</v>
      </c>
      <c r="B5348" s="67" t="s">
        <v>2090</v>
      </c>
      <c r="C5348" s="68" t="s">
        <v>2608</v>
      </c>
      <c r="D5348" s="68" t="s">
        <v>10897</v>
      </c>
      <c r="E5348" s="67" t="s">
        <v>10898</v>
      </c>
      <c r="F5348" s="69">
        <v>4.42</v>
      </c>
      <c r="G5348" s="70">
        <v>3.7057000000000002</v>
      </c>
      <c r="H5348" s="70">
        <v>15.275399999999999</v>
      </c>
      <c r="I5348" s="73">
        <v>45950</v>
      </c>
      <c r="J5348" s="73">
        <v>47774</v>
      </c>
      <c r="K5348" s="69">
        <v>3</v>
      </c>
      <c r="L5348" s="68" t="s">
        <v>5494</v>
      </c>
      <c r="M5348" s="71">
        <v>4.0000000000000001E-3</v>
      </c>
      <c r="N5348" t="str">
        <f>_xll.IMDP("BND",D5348,$N$1,A5348)</f>
        <v>카드</v>
      </c>
      <c r="O5348">
        <f t="shared" si="83"/>
        <v>1.4822800000000001E-2</v>
      </c>
    </row>
    <row r="5349" spans="1:15" x14ac:dyDescent="0.3">
      <c r="A5349" s="73">
        <v>46311</v>
      </c>
      <c r="B5349" s="67" t="s">
        <v>2090</v>
      </c>
      <c r="C5349" s="68" t="s">
        <v>2608</v>
      </c>
      <c r="D5349" s="68" t="s">
        <v>10899</v>
      </c>
      <c r="E5349" s="67" t="s">
        <v>10900</v>
      </c>
      <c r="F5349" s="69">
        <v>4.4059999999999997</v>
      </c>
      <c r="G5349" s="70">
        <v>2.0041000000000002</v>
      </c>
      <c r="H5349" s="70">
        <v>4.6094999999999997</v>
      </c>
      <c r="I5349" s="73">
        <v>45987</v>
      </c>
      <c r="J5349" s="73">
        <v>47081</v>
      </c>
      <c r="K5349" s="69">
        <v>3.33</v>
      </c>
      <c r="L5349" s="68" t="s">
        <v>5494</v>
      </c>
      <c r="M5349" s="71">
        <v>4.1000000000000003E-3</v>
      </c>
      <c r="N5349" t="str">
        <f>_xll.IMDP("BND",D5349,$N$1,A5349)</f>
        <v>카드</v>
      </c>
      <c r="O5349">
        <f t="shared" si="83"/>
        <v>8.2168100000000015E-3</v>
      </c>
    </row>
    <row r="5350" spans="1:15" x14ac:dyDescent="0.3">
      <c r="A5350" s="73">
        <v>46311</v>
      </c>
      <c r="B5350" s="67" t="s">
        <v>2090</v>
      </c>
      <c r="C5350" s="68" t="s">
        <v>2608</v>
      </c>
      <c r="D5350" s="68" t="s">
        <v>10901</v>
      </c>
      <c r="E5350" s="67" t="s">
        <v>10902</v>
      </c>
      <c r="F5350" s="69">
        <v>4.4160000000000004</v>
      </c>
      <c r="G5350" s="70">
        <v>2.5760000000000001</v>
      </c>
      <c r="H5350" s="70">
        <v>7.5453000000000001</v>
      </c>
      <c r="I5350" s="73">
        <v>46135</v>
      </c>
      <c r="J5350" s="73">
        <v>47322</v>
      </c>
      <c r="K5350" s="69">
        <v>3.92</v>
      </c>
      <c r="L5350" s="68" t="s">
        <v>5494</v>
      </c>
      <c r="M5350" s="71">
        <v>3.2000000000000002E-3</v>
      </c>
      <c r="N5350" t="str">
        <f>_xll.IMDP("BND",D5350,$N$1,A5350)</f>
        <v>카드</v>
      </c>
      <c r="O5350">
        <f t="shared" si="83"/>
        <v>8.2432000000000009E-3</v>
      </c>
    </row>
    <row r="5351" spans="1:15" x14ac:dyDescent="0.3">
      <c r="A5351" s="73">
        <v>46311</v>
      </c>
      <c r="B5351" s="67" t="s">
        <v>2090</v>
      </c>
      <c r="C5351" s="68" t="s">
        <v>2608</v>
      </c>
      <c r="D5351" s="68" t="s">
        <v>15669</v>
      </c>
      <c r="E5351" s="67" t="s">
        <v>15670</v>
      </c>
      <c r="F5351" s="69">
        <v>4.42</v>
      </c>
      <c r="G5351" s="70">
        <v>3.4066999999999998</v>
      </c>
      <c r="H5351" s="70">
        <v>13.088900000000001</v>
      </c>
      <c r="I5351" s="73">
        <v>46281</v>
      </c>
      <c r="J5351" s="73">
        <v>47680</v>
      </c>
      <c r="K5351" s="69">
        <v>4.62</v>
      </c>
      <c r="L5351" s="68" t="s">
        <v>5494</v>
      </c>
      <c r="M5351" s="71">
        <v>3.3E-3</v>
      </c>
      <c r="N5351" t="str">
        <f>_xll.IMDP("BND",D5351,$N$1,A5351)</f>
        <v>카드</v>
      </c>
      <c r="O5351">
        <f t="shared" si="83"/>
        <v>1.124211E-2</v>
      </c>
    </row>
    <row r="5352" spans="1:15" x14ac:dyDescent="0.3">
      <c r="A5352" s="73">
        <v>46311</v>
      </c>
      <c r="B5352" s="67" t="s">
        <v>2090</v>
      </c>
      <c r="C5352" s="68" t="s">
        <v>2608</v>
      </c>
      <c r="D5352" s="68" t="s">
        <v>2008</v>
      </c>
      <c r="E5352" s="67" t="s">
        <v>2009</v>
      </c>
      <c r="F5352" s="69">
        <v>4.0119999999999996</v>
      </c>
      <c r="G5352" s="70">
        <v>0.58709999999999996</v>
      </c>
      <c r="H5352" s="70">
        <v>0.49299999999999999</v>
      </c>
      <c r="I5352" s="73">
        <v>45071</v>
      </c>
      <c r="J5352" s="73">
        <v>46532</v>
      </c>
      <c r="K5352" s="69">
        <v>4.0999999999999996</v>
      </c>
      <c r="L5352" s="68" t="s">
        <v>5494</v>
      </c>
      <c r="M5352" s="71">
        <v>4.7000000000000002E-3</v>
      </c>
      <c r="N5352" t="str">
        <f>_xll.IMDP("BND",D5352,$N$1,A5352)</f>
        <v>카드</v>
      </c>
      <c r="O5352">
        <f t="shared" si="83"/>
        <v>2.7593699999999997E-3</v>
      </c>
    </row>
    <row r="5353" spans="1:15" x14ac:dyDescent="0.3">
      <c r="A5353" s="73">
        <v>46311</v>
      </c>
      <c r="B5353" s="67" t="s">
        <v>2090</v>
      </c>
      <c r="C5353" s="68" t="s">
        <v>2608</v>
      </c>
      <c r="D5353" s="68" t="s">
        <v>10903</v>
      </c>
      <c r="E5353" s="67" t="s">
        <v>10904</v>
      </c>
      <c r="F5353" s="69">
        <v>4.4050000000000002</v>
      </c>
      <c r="G5353" s="70">
        <v>1.9722999999999999</v>
      </c>
      <c r="H5353" s="70">
        <v>4.5023</v>
      </c>
      <c r="I5353" s="73">
        <v>45251</v>
      </c>
      <c r="J5353" s="73">
        <v>47078</v>
      </c>
      <c r="K5353" s="69">
        <v>4.41</v>
      </c>
      <c r="L5353" s="68" t="s">
        <v>5494</v>
      </c>
      <c r="M5353" s="71">
        <v>4.1999999999999997E-3</v>
      </c>
      <c r="N5353" t="str">
        <f>_xll.IMDP("BND",D5353,$N$1,A5353)</f>
        <v>카드</v>
      </c>
      <c r="O5353">
        <f t="shared" si="83"/>
        <v>8.28366E-3</v>
      </c>
    </row>
    <row r="5354" spans="1:15" x14ac:dyDescent="0.3">
      <c r="A5354" s="73">
        <v>46311</v>
      </c>
      <c r="B5354" s="67" t="s">
        <v>2090</v>
      </c>
      <c r="C5354" s="68" t="s">
        <v>2608</v>
      </c>
      <c r="D5354" s="68" t="s">
        <v>10905</v>
      </c>
      <c r="E5354" s="67" t="s">
        <v>10906</v>
      </c>
      <c r="F5354" s="69">
        <v>3.5619999999999998</v>
      </c>
      <c r="G5354" s="70">
        <v>0.25280000000000002</v>
      </c>
      <c r="H5354" s="70">
        <v>0.12709999999999999</v>
      </c>
      <c r="I5354" s="73">
        <v>45314</v>
      </c>
      <c r="J5354" s="73">
        <v>46408</v>
      </c>
      <c r="K5354" s="69">
        <v>4</v>
      </c>
      <c r="L5354" s="68" t="s">
        <v>5494</v>
      </c>
      <c r="M5354" s="71">
        <v>4.1999999999999997E-3</v>
      </c>
      <c r="N5354" t="str">
        <f>_xll.IMDP("BND",D5354,$N$1,A5354)</f>
        <v>카드</v>
      </c>
      <c r="O5354">
        <f t="shared" si="83"/>
        <v>1.0617600000000001E-3</v>
      </c>
    </row>
    <row r="5355" spans="1:15" x14ac:dyDescent="0.3">
      <c r="A5355" s="73">
        <v>46311</v>
      </c>
      <c r="B5355" s="67" t="s">
        <v>2090</v>
      </c>
      <c r="C5355" s="68" t="s">
        <v>2608</v>
      </c>
      <c r="D5355" s="68" t="s">
        <v>10907</v>
      </c>
      <c r="E5355" s="67" t="s">
        <v>10908</v>
      </c>
      <c r="F5355" s="69">
        <v>4.41</v>
      </c>
      <c r="G5355" s="70">
        <v>2.3477000000000001</v>
      </c>
      <c r="H5355" s="70">
        <v>6.2450000000000001</v>
      </c>
      <c r="I5355" s="73">
        <v>45393</v>
      </c>
      <c r="J5355" s="73">
        <v>47219</v>
      </c>
      <c r="K5355" s="69">
        <v>3.82</v>
      </c>
      <c r="L5355" s="68" t="s">
        <v>5494</v>
      </c>
      <c r="M5355" s="71">
        <v>3.7000000000000002E-3</v>
      </c>
      <c r="N5355" t="str">
        <f>_xll.IMDP("BND",D5355,$N$1,A5355)</f>
        <v>카드</v>
      </c>
      <c r="O5355">
        <f t="shared" si="83"/>
        <v>8.6864900000000016E-3</v>
      </c>
    </row>
    <row r="5356" spans="1:15" x14ac:dyDescent="0.3">
      <c r="A5356" s="73">
        <v>46311</v>
      </c>
      <c r="B5356" s="67" t="s">
        <v>2090</v>
      </c>
      <c r="C5356" s="68" t="s">
        <v>2608</v>
      </c>
      <c r="D5356" s="68" t="s">
        <v>10909</v>
      </c>
      <c r="E5356" s="67" t="s">
        <v>10910</v>
      </c>
      <c r="F5356" s="69">
        <v>4.1669999999999998</v>
      </c>
      <c r="G5356" s="70">
        <v>0.91180000000000005</v>
      </c>
      <c r="H5356" s="70">
        <v>1.0637000000000001</v>
      </c>
      <c r="I5356" s="73">
        <v>45561</v>
      </c>
      <c r="J5356" s="73">
        <v>46654</v>
      </c>
      <c r="K5356" s="69">
        <v>3.28</v>
      </c>
      <c r="L5356" s="68" t="s">
        <v>5494</v>
      </c>
      <c r="M5356" s="71">
        <v>3.2000000000000002E-3</v>
      </c>
      <c r="N5356" t="str">
        <f>_xll.IMDP("BND",D5356,$N$1,A5356)</f>
        <v>카드</v>
      </c>
      <c r="O5356">
        <f t="shared" si="83"/>
        <v>2.9177600000000001E-3</v>
      </c>
    </row>
    <row r="5357" spans="1:15" x14ac:dyDescent="0.3">
      <c r="A5357" s="73">
        <v>46311</v>
      </c>
      <c r="B5357" s="67" t="s">
        <v>2090</v>
      </c>
      <c r="C5357" s="68" t="s">
        <v>2608</v>
      </c>
      <c r="D5357" s="68" t="s">
        <v>10911</v>
      </c>
      <c r="E5357" s="67" t="s">
        <v>10912</v>
      </c>
      <c r="F5357" s="69">
        <v>4.0730000000000004</v>
      </c>
      <c r="G5357" s="70">
        <v>0.65239999999999998</v>
      </c>
      <c r="H5357" s="70">
        <v>0.58940000000000003</v>
      </c>
      <c r="I5357" s="73">
        <v>45644</v>
      </c>
      <c r="J5357" s="73">
        <v>46556</v>
      </c>
      <c r="K5357" s="69">
        <v>3.13</v>
      </c>
      <c r="L5357" s="68" t="s">
        <v>5494</v>
      </c>
      <c r="M5357" s="71">
        <v>4.5999999999999999E-3</v>
      </c>
      <c r="N5357" t="str">
        <f>_xll.IMDP("BND",D5357,$N$1,A5357)</f>
        <v>카드</v>
      </c>
      <c r="O5357">
        <f t="shared" si="83"/>
        <v>3.00104E-3</v>
      </c>
    </row>
    <row r="5358" spans="1:15" x14ac:dyDescent="0.3">
      <c r="A5358" s="73">
        <v>46311</v>
      </c>
      <c r="B5358" s="67" t="s">
        <v>2090</v>
      </c>
      <c r="C5358" s="68" t="s">
        <v>2608</v>
      </c>
      <c r="D5358" s="68" t="s">
        <v>10913</v>
      </c>
      <c r="E5358" s="67" t="s">
        <v>10914</v>
      </c>
      <c r="F5358" s="69">
        <v>4.4180000000000001</v>
      </c>
      <c r="G5358" s="70">
        <v>3.2504</v>
      </c>
      <c r="H5358" s="70">
        <v>11.725</v>
      </c>
      <c r="I5358" s="73">
        <v>45751</v>
      </c>
      <c r="J5358" s="73">
        <v>47577</v>
      </c>
      <c r="K5358" s="69">
        <v>3.07</v>
      </c>
      <c r="L5358" s="68" t="s">
        <v>5494</v>
      </c>
      <c r="M5358" s="71">
        <v>3.5999999999999999E-3</v>
      </c>
      <c r="N5358" t="str">
        <f>_xll.IMDP("BND",D5358,$N$1,A5358)</f>
        <v>카드</v>
      </c>
      <c r="O5358">
        <f t="shared" si="83"/>
        <v>1.1701439999999999E-2</v>
      </c>
    </row>
    <row r="5359" spans="1:15" x14ac:dyDescent="0.3">
      <c r="A5359" s="73">
        <v>46311</v>
      </c>
      <c r="B5359" s="67" t="s">
        <v>2090</v>
      </c>
      <c r="C5359" s="68" t="s">
        <v>2608</v>
      </c>
      <c r="D5359" s="68" t="s">
        <v>10915</v>
      </c>
      <c r="E5359" s="67" t="s">
        <v>10916</v>
      </c>
      <c r="F5359" s="69">
        <v>4.4109999999999996</v>
      </c>
      <c r="G5359" s="70">
        <v>2.4681000000000002</v>
      </c>
      <c r="H5359" s="70">
        <v>6.8604000000000003</v>
      </c>
      <c r="I5359" s="73">
        <v>45799</v>
      </c>
      <c r="J5359" s="73">
        <v>47260</v>
      </c>
      <c r="K5359" s="69">
        <v>2.83</v>
      </c>
      <c r="L5359" s="68" t="s">
        <v>5494</v>
      </c>
      <c r="M5359" s="71">
        <v>2.7000000000000001E-3</v>
      </c>
      <c r="N5359" t="str">
        <f>_xll.IMDP("BND",D5359,$N$1,A5359)</f>
        <v>카드</v>
      </c>
      <c r="O5359">
        <f t="shared" si="83"/>
        <v>6.6638700000000006E-3</v>
      </c>
    </row>
    <row r="5360" spans="1:15" x14ac:dyDescent="0.3">
      <c r="A5360" s="73">
        <v>46311</v>
      </c>
      <c r="B5360" s="67" t="s">
        <v>2090</v>
      </c>
      <c r="C5360" s="68" t="s">
        <v>2608</v>
      </c>
      <c r="D5360" s="68" t="s">
        <v>10917</v>
      </c>
      <c r="E5360" s="67" t="s">
        <v>10918</v>
      </c>
      <c r="F5360" s="69">
        <v>4.4160000000000004</v>
      </c>
      <c r="G5360" s="70">
        <v>2.8378000000000001</v>
      </c>
      <c r="H5360" s="70">
        <v>9.0271000000000008</v>
      </c>
      <c r="I5360" s="73">
        <v>45953</v>
      </c>
      <c r="J5360" s="73">
        <v>47414</v>
      </c>
      <c r="K5360" s="69">
        <v>2.92</v>
      </c>
      <c r="L5360" s="68" t="s">
        <v>5494</v>
      </c>
      <c r="M5360" s="71">
        <v>3.0999999999999999E-3</v>
      </c>
      <c r="N5360" t="str">
        <f>_xll.IMDP("BND",D5360,$N$1,A5360)</f>
        <v>카드</v>
      </c>
      <c r="O5360">
        <f t="shared" si="83"/>
        <v>8.7971799999999999E-3</v>
      </c>
    </row>
    <row r="5361" spans="1:15" x14ac:dyDescent="0.3">
      <c r="A5361" s="73">
        <v>46311</v>
      </c>
      <c r="B5361" s="67" t="s">
        <v>2090</v>
      </c>
      <c r="C5361" s="68" t="s">
        <v>2608</v>
      </c>
      <c r="D5361" s="68" t="s">
        <v>10919</v>
      </c>
      <c r="E5361" s="67" t="s">
        <v>10920</v>
      </c>
      <c r="F5361" s="69">
        <v>4.4089999999999998</v>
      </c>
      <c r="G5361" s="70">
        <v>2.2361</v>
      </c>
      <c r="H5361" s="70">
        <v>5.6891999999999996</v>
      </c>
      <c r="I5361" s="73">
        <v>45987</v>
      </c>
      <c r="J5361" s="73">
        <v>47175</v>
      </c>
      <c r="K5361" s="69">
        <v>3.34</v>
      </c>
      <c r="L5361" s="68" t="s">
        <v>5494</v>
      </c>
      <c r="M5361" s="71">
        <v>4.1000000000000003E-3</v>
      </c>
      <c r="N5361" t="str">
        <f>_xll.IMDP("BND",D5361,$N$1,A5361)</f>
        <v>카드</v>
      </c>
      <c r="O5361">
        <f t="shared" si="83"/>
        <v>9.1680100000000007E-3</v>
      </c>
    </row>
    <row r="5362" spans="1:15" x14ac:dyDescent="0.3">
      <c r="A5362" s="73">
        <v>46311</v>
      </c>
      <c r="B5362" s="67" t="s">
        <v>2090</v>
      </c>
      <c r="C5362" s="68" t="s">
        <v>2608</v>
      </c>
      <c r="D5362" s="68" t="s">
        <v>10921</v>
      </c>
      <c r="E5362" s="67" t="s">
        <v>10922</v>
      </c>
      <c r="F5362" s="69">
        <v>4.1929999999999996</v>
      </c>
      <c r="G5362" s="70">
        <v>1.0679000000000001</v>
      </c>
      <c r="H5362" s="70">
        <v>1.4232</v>
      </c>
      <c r="I5362" s="73">
        <v>45257</v>
      </c>
      <c r="J5362" s="73">
        <v>46717</v>
      </c>
      <c r="K5362" s="69">
        <v>4.29</v>
      </c>
      <c r="L5362" s="68" t="s">
        <v>5494</v>
      </c>
      <c r="M5362" s="71">
        <v>2.8E-3</v>
      </c>
      <c r="N5362" t="str">
        <f>_xll.IMDP("BND",D5362,$N$1,A5362)</f>
        <v>카드</v>
      </c>
      <c r="O5362">
        <f t="shared" si="83"/>
        <v>2.9901200000000002E-3</v>
      </c>
    </row>
    <row r="5363" spans="1:15" x14ac:dyDescent="0.3">
      <c r="A5363" s="73">
        <v>46311</v>
      </c>
      <c r="B5363" s="67" t="s">
        <v>2090</v>
      </c>
      <c r="C5363" s="68" t="s">
        <v>2608</v>
      </c>
      <c r="D5363" s="68" t="s">
        <v>10923</v>
      </c>
      <c r="E5363" s="67" t="s">
        <v>10924</v>
      </c>
      <c r="F5363" s="69">
        <v>3.5619999999999998</v>
      </c>
      <c r="G5363" s="70">
        <v>0.25540000000000002</v>
      </c>
      <c r="H5363" s="70">
        <v>0.12909999999999999</v>
      </c>
      <c r="I5363" s="73">
        <v>45314</v>
      </c>
      <c r="J5363" s="73">
        <v>46409</v>
      </c>
      <c r="K5363" s="69">
        <v>4</v>
      </c>
      <c r="L5363" s="68" t="s">
        <v>5494</v>
      </c>
      <c r="M5363" s="71">
        <v>5.1999999999999998E-3</v>
      </c>
      <c r="N5363" t="str">
        <f>_xll.IMDP("BND",D5363,$N$1,A5363)</f>
        <v>카드</v>
      </c>
      <c r="O5363">
        <f t="shared" si="83"/>
        <v>1.3280799999999999E-3</v>
      </c>
    </row>
    <row r="5364" spans="1:15" x14ac:dyDescent="0.3">
      <c r="A5364" s="73">
        <v>46311</v>
      </c>
      <c r="B5364" s="67" t="s">
        <v>2090</v>
      </c>
      <c r="C5364" s="68" t="s">
        <v>2608</v>
      </c>
      <c r="D5364" s="68" t="s">
        <v>10925</v>
      </c>
      <c r="E5364" s="67" t="s">
        <v>10926</v>
      </c>
      <c r="F5364" s="69">
        <v>4.4189999999999996</v>
      </c>
      <c r="G5364" s="70">
        <v>3.2810999999999999</v>
      </c>
      <c r="H5364" s="70">
        <v>12.120799999999999</v>
      </c>
      <c r="I5364" s="73">
        <v>45426</v>
      </c>
      <c r="J5364" s="73">
        <v>47617</v>
      </c>
      <c r="K5364" s="69">
        <v>4.04</v>
      </c>
      <c r="L5364" s="68" t="s">
        <v>5494</v>
      </c>
      <c r="M5364" s="71">
        <v>2.3E-3</v>
      </c>
      <c r="N5364" t="str">
        <f>_xll.IMDP("BND",D5364,$N$1,A5364)</f>
        <v>카드</v>
      </c>
      <c r="O5364">
        <f t="shared" si="83"/>
        <v>7.5465300000000001E-3</v>
      </c>
    </row>
    <row r="5365" spans="1:15" x14ac:dyDescent="0.3">
      <c r="A5365" s="73">
        <v>46311</v>
      </c>
      <c r="B5365" s="67" t="s">
        <v>2090</v>
      </c>
      <c r="C5365" s="68" t="s">
        <v>2608</v>
      </c>
      <c r="D5365" s="68" t="s">
        <v>10927</v>
      </c>
      <c r="E5365" s="67" t="s">
        <v>10928</v>
      </c>
      <c r="F5365" s="69">
        <v>4.4119999999999999</v>
      </c>
      <c r="G5365" s="70">
        <v>4.2891000000000004</v>
      </c>
      <c r="H5365" s="70">
        <v>20.810099999999998</v>
      </c>
      <c r="I5365" s="73">
        <v>45492</v>
      </c>
      <c r="J5365" s="73">
        <v>48047</v>
      </c>
      <c r="K5365" s="69">
        <v>3.59</v>
      </c>
      <c r="L5365" s="68" t="s">
        <v>5494</v>
      </c>
      <c r="M5365" s="71">
        <v>2.3E-3</v>
      </c>
      <c r="N5365" t="str">
        <f>_xll.IMDP("BND",D5365,$N$1,A5365)</f>
        <v>카드</v>
      </c>
      <c r="O5365">
        <f t="shared" si="83"/>
        <v>9.8649300000000009E-3</v>
      </c>
    </row>
    <row r="5366" spans="1:15" x14ac:dyDescent="0.3">
      <c r="A5366" s="73">
        <v>46311</v>
      </c>
      <c r="B5366" s="67" t="s">
        <v>2090</v>
      </c>
      <c r="C5366" s="68" t="s">
        <v>2608</v>
      </c>
      <c r="D5366" s="68" t="s">
        <v>10929</v>
      </c>
      <c r="E5366" s="67" t="s">
        <v>10930</v>
      </c>
      <c r="F5366" s="69">
        <v>4.4180000000000001</v>
      </c>
      <c r="G5366" s="70">
        <v>2.7706</v>
      </c>
      <c r="H5366" s="70">
        <v>8.6</v>
      </c>
      <c r="I5366" s="73">
        <v>45561</v>
      </c>
      <c r="J5366" s="73">
        <v>47387</v>
      </c>
      <c r="K5366" s="69">
        <v>3.34</v>
      </c>
      <c r="L5366" s="68" t="s">
        <v>5494</v>
      </c>
      <c r="M5366" s="71">
        <v>3.2000000000000002E-3</v>
      </c>
      <c r="N5366" t="str">
        <f>_xll.IMDP("BND",D5366,$N$1,A5366)</f>
        <v>카드</v>
      </c>
      <c r="O5366">
        <f t="shared" si="83"/>
        <v>8.8659200000000011E-3</v>
      </c>
    </row>
    <row r="5367" spans="1:15" x14ac:dyDescent="0.3">
      <c r="A5367" s="73">
        <v>46311</v>
      </c>
      <c r="B5367" s="67" t="s">
        <v>2090</v>
      </c>
      <c r="C5367" s="68" t="s">
        <v>2608</v>
      </c>
      <c r="D5367" s="68" t="s">
        <v>10931</v>
      </c>
      <c r="E5367" s="67" t="s">
        <v>10932</v>
      </c>
      <c r="F5367" s="69">
        <v>4.4189999999999996</v>
      </c>
      <c r="G5367" s="70">
        <v>3.6408</v>
      </c>
      <c r="H5367" s="70">
        <v>14.695499999999999</v>
      </c>
      <c r="I5367" s="73">
        <v>45733</v>
      </c>
      <c r="J5367" s="73">
        <v>47743</v>
      </c>
      <c r="K5367" s="69">
        <v>3.12</v>
      </c>
      <c r="L5367" s="68" t="s">
        <v>5494</v>
      </c>
      <c r="M5367" s="71">
        <v>2.2000000000000001E-3</v>
      </c>
      <c r="N5367" t="str">
        <f>_xll.IMDP("BND",D5367,$N$1,A5367)</f>
        <v>카드</v>
      </c>
      <c r="O5367">
        <f t="shared" si="83"/>
        <v>8.0097600000000012E-3</v>
      </c>
    </row>
    <row r="5368" spans="1:15" x14ac:dyDescent="0.3">
      <c r="A5368" s="73">
        <v>46311</v>
      </c>
      <c r="B5368" s="67" t="s">
        <v>2090</v>
      </c>
      <c r="C5368" s="68" t="s">
        <v>2608</v>
      </c>
      <c r="D5368" s="68" t="s">
        <v>10933</v>
      </c>
      <c r="E5368" s="67" t="s">
        <v>10934</v>
      </c>
      <c r="F5368" s="69">
        <v>4.41</v>
      </c>
      <c r="G5368" s="70">
        <v>2.3883000000000001</v>
      </c>
      <c r="H5368" s="70">
        <v>6.4519000000000002</v>
      </c>
      <c r="I5368" s="73">
        <v>45770</v>
      </c>
      <c r="J5368" s="73">
        <v>47231</v>
      </c>
      <c r="K5368" s="69">
        <v>2.8</v>
      </c>
      <c r="L5368" s="68" t="s">
        <v>5494</v>
      </c>
      <c r="M5368" s="71">
        <v>3.0999999999999999E-3</v>
      </c>
      <c r="N5368" t="str">
        <f>_xll.IMDP("BND",D5368,$N$1,A5368)</f>
        <v>카드</v>
      </c>
      <c r="O5368">
        <f t="shared" si="83"/>
        <v>7.4037299999999999E-3</v>
      </c>
    </row>
    <row r="5369" spans="1:15" x14ac:dyDescent="0.3">
      <c r="A5369" s="73">
        <v>46311</v>
      </c>
      <c r="B5369" s="67" t="s">
        <v>2090</v>
      </c>
      <c r="C5369" s="68" t="s">
        <v>2608</v>
      </c>
      <c r="D5369" s="68" t="s">
        <v>10935</v>
      </c>
      <c r="E5369" s="67" t="s">
        <v>10936</v>
      </c>
      <c r="F5369" s="69">
        <v>4.4180000000000001</v>
      </c>
      <c r="G5369" s="70">
        <v>3.0607000000000002</v>
      </c>
      <c r="H5369" s="70">
        <v>10.468299999999999</v>
      </c>
      <c r="I5369" s="73">
        <v>45953</v>
      </c>
      <c r="J5369" s="73">
        <v>47506</v>
      </c>
      <c r="K5369" s="69">
        <v>2.94</v>
      </c>
      <c r="L5369" s="68" t="s">
        <v>5494</v>
      </c>
      <c r="M5369" s="71">
        <v>3.0999999999999999E-3</v>
      </c>
      <c r="N5369" t="str">
        <f>_xll.IMDP("BND",D5369,$N$1,A5369)</f>
        <v>카드</v>
      </c>
      <c r="O5369">
        <f t="shared" si="83"/>
        <v>9.4881700000000006E-3</v>
      </c>
    </row>
    <row r="5370" spans="1:15" x14ac:dyDescent="0.3">
      <c r="A5370" s="73">
        <v>46311</v>
      </c>
      <c r="B5370" s="67" t="s">
        <v>2090</v>
      </c>
      <c r="C5370" s="68" t="s">
        <v>2608</v>
      </c>
      <c r="D5370" s="68" t="s">
        <v>10937</v>
      </c>
      <c r="E5370" s="67" t="s">
        <v>10938</v>
      </c>
      <c r="F5370" s="69">
        <v>3.8079999999999998</v>
      </c>
      <c r="G5370" s="70">
        <v>0.4098</v>
      </c>
      <c r="H5370" s="70">
        <v>0.2697</v>
      </c>
      <c r="I5370" s="73">
        <v>43908</v>
      </c>
      <c r="J5370" s="73">
        <v>46464</v>
      </c>
      <c r="K5370" s="69">
        <v>1.76</v>
      </c>
      <c r="L5370" s="68" t="s">
        <v>5494</v>
      </c>
      <c r="M5370" s="71">
        <v>3.7000000000000002E-3</v>
      </c>
      <c r="N5370" t="str">
        <f>_xll.IMDP("BND",D5370,$N$1,A5370)</f>
        <v>카드</v>
      </c>
      <c r="O5370">
        <f t="shared" si="83"/>
        <v>1.51626E-3</v>
      </c>
    </row>
    <row r="5371" spans="1:15" x14ac:dyDescent="0.3">
      <c r="A5371" s="73">
        <v>46311</v>
      </c>
      <c r="B5371" s="67" t="s">
        <v>2090</v>
      </c>
      <c r="C5371" s="68" t="s">
        <v>2608</v>
      </c>
      <c r="D5371" s="68" t="s">
        <v>10939</v>
      </c>
      <c r="E5371" s="67" t="s">
        <v>10940</v>
      </c>
      <c r="F5371" s="69">
        <v>4.1769999999999996</v>
      </c>
      <c r="G5371" s="70">
        <v>1.0078</v>
      </c>
      <c r="H5371" s="70">
        <v>1.2728999999999999</v>
      </c>
      <c r="I5371" s="73">
        <v>44134</v>
      </c>
      <c r="J5371" s="73">
        <v>46689</v>
      </c>
      <c r="K5371" s="69">
        <v>1.73</v>
      </c>
      <c r="L5371" s="68" t="s">
        <v>5494</v>
      </c>
      <c r="M5371" s="71">
        <v>2.3E-3</v>
      </c>
      <c r="N5371" t="str">
        <f>_xll.IMDP("BND",D5371,$N$1,A5371)</f>
        <v>카드</v>
      </c>
      <c r="O5371">
        <f t="shared" si="83"/>
        <v>2.3179400000000001E-3</v>
      </c>
    </row>
    <row r="5372" spans="1:15" x14ac:dyDescent="0.3">
      <c r="A5372" s="73">
        <v>46311</v>
      </c>
      <c r="B5372" s="67" t="s">
        <v>2090</v>
      </c>
      <c r="C5372" s="68" t="s">
        <v>2608</v>
      </c>
      <c r="D5372" s="68" t="s">
        <v>1608</v>
      </c>
      <c r="E5372" s="67" t="s">
        <v>1609</v>
      </c>
      <c r="F5372" s="69">
        <v>4.3040000000000003</v>
      </c>
      <c r="G5372" s="70">
        <v>1.5686</v>
      </c>
      <c r="H5372" s="70">
        <v>2.9039000000000001</v>
      </c>
      <c r="I5372" s="73">
        <v>45086</v>
      </c>
      <c r="J5372" s="73">
        <v>46913</v>
      </c>
      <c r="K5372" s="69">
        <v>4.28</v>
      </c>
      <c r="L5372" s="68" t="s">
        <v>5494</v>
      </c>
      <c r="M5372" s="71">
        <v>2.3E-3</v>
      </c>
      <c r="N5372" t="str">
        <f>_xll.IMDP("BND",D5372,$N$1,A5372)</f>
        <v>카드</v>
      </c>
      <c r="O5372">
        <f t="shared" si="83"/>
        <v>3.6077800000000001E-3</v>
      </c>
    </row>
    <row r="5373" spans="1:15" x14ac:dyDescent="0.3">
      <c r="A5373" s="73">
        <v>46311</v>
      </c>
      <c r="B5373" s="67" t="s">
        <v>2090</v>
      </c>
      <c r="C5373" s="68" t="s">
        <v>2608</v>
      </c>
      <c r="D5373" s="68" t="s">
        <v>10941</v>
      </c>
      <c r="E5373" s="67" t="s">
        <v>10942</v>
      </c>
      <c r="F5373" s="69">
        <v>4.399</v>
      </c>
      <c r="G5373" s="70">
        <v>1.8842000000000001</v>
      </c>
      <c r="H5373" s="70">
        <v>4.1562999999999999</v>
      </c>
      <c r="I5373" s="73">
        <v>45223</v>
      </c>
      <c r="J5373" s="73">
        <v>47050</v>
      </c>
      <c r="K5373" s="69">
        <v>5.08</v>
      </c>
      <c r="L5373" s="68" t="s">
        <v>5494</v>
      </c>
      <c r="M5373" s="71">
        <v>2.3999999999999998E-3</v>
      </c>
      <c r="N5373" t="str">
        <f>_xll.IMDP("BND",D5373,$N$1,A5373)</f>
        <v>카드</v>
      </c>
      <c r="O5373">
        <f t="shared" si="83"/>
        <v>4.5220799999999995E-3</v>
      </c>
    </row>
    <row r="5374" spans="1:15" x14ac:dyDescent="0.3">
      <c r="A5374" s="73">
        <v>46311</v>
      </c>
      <c r="B5374" s="67" t="s">
        <v>2090</v>
      </c>
      <c r="C5374" s="68" t="s">
        <v>2608</v>
      </c>
      <c r="D5374" s="68" t="s">
        <v>10943</v>
      </c>
      <c r="E5374" s="67" t="s">
        <v>10944</v>
      </c>
      <c r="F5374" s="69">
        <v>3.903</v>
      </c>
      <c r="G5374" s="70">
        <v>0.47689999999999999</v>
      </c>
      <c r="H5374" s="70">
        <v>0.35149999999999998</v>
      </c>
      <c r="I5374" s="73">
        <v>45400</v>
      </c>
      <c r="J5374" s="73">
        <v>46493</v>
      </c>
      <c r="K5374" s="69">
        <v>3.77</v>
      </c>
      <c r="L5374" s="68" t="s">
        <v>5494</v>
      </c>
      <c r="M5374" s="71">
        <v>2.3E-3</v>
      </c>
      <c r="N5374" t="str">
        <f>_xll.IMDP("BND",D5374,$N$1,A5374)</f>
        <v>카드</v>
      </c>
      <c r="O5374">
        <f t="shared" si="83"/>
        <v>1.09687E-3</v>
      </c>
    </row>
    <row r="5375" spans="1:15" x14ac:dyDescent="0.3">
      <c r="A5375" s="73">
        <v>46311</v>
      </c>
      <c r="B5375" s="67" t="s">
        <v>2090</v>
      </c>
      <c r="C5375" s="68" t="s">
        <v>2608</v>
      </c>
      <c r="D5375" s="68" t="s">
        <v>10945</v>
      </c>
      <c r="E5375" s="67" t="s">
        <v>10946</v>
      </c>
      <c r="F5375" s="69">
        <v>4.0119999999999996</v>
      </c>
      <c r="G5375" s="70">
        <v>0.58499999999999996</v>
      </c>
      <c r="H5375" s="70">
        <v>0.48980000000000001</v>
      </c>
      <c r="I5375" s="73">
        <v>45436</v>
      </c>
      <c r="J5375" s="73">
        <v>46531</v>
      </c>
      <c r="K5375" s="69">
        <v>3.78</v>
      </c>
      <c r="L5375" s="68" t="s">
        <v>5494</v>
      </c>
      <c r="M5375" s="71">
        <v>5.5999999999999999E-3</v>
      </c>
      <c r="N5375" t="str">
        <f>_xll.IMDP("BND",D5375,$N$1,A5375)</f>
        <v>카드</v>
      </c>
      <c r="O5375">
        <f t="shared" si="83"/>
        <v>3.2759999999999998E-3</v>
      </c>
    </row>
    <row r="5376" spans="1:15" x14ac:dyDescent="0.3">
      <c r="A5376" s="73">
        <v>46311</v>
      </c>
      <c r="B5376" s="67" t="s">
        <v>2090</v>
      </c>
      <c r="C5376" s="68" t="s">
        <v>2608</v>
      </c>
      <c r="D5376" s="68" t="s">
        <v>10947</v>
      </c>
      <c r="E5376" s="67" t="s">
        <v>10948</v>
      </c>
      <c r="F5376" s="69">
        <v>4.133</v>
      </c>
      <c r="G5376" s="70">
        <v>0.74</v>
      </c>
      <c r="H5376" s="70">
        <v>0.73770000000000002</v>
      </c>
      <c r="I5376" s="73">
        <v>45498</v>
      </c>
      <c r="J5376" s="73">
        <v>46591</v>
      </c>
      <c r="K5376" s="69">
        <v>3.41</v>
      </c>
      <c r="L5376" s="68" t="s">
        <v>5494</v>
      </c>
      <c r="M5376" s="71">
        <v>3.3E-3</v>
      </c>
      <c r="N5376" t="str">
        <f>_xll.IMDP("BND",D5376,$N$1,A5376)</f>
        <v>카드</v>
      </c>
      <c r="O5376">
        <f t="shared" si="83"/>
        <v>2.4420000000000002E-3</v>
      </c>
    </row>
    <row r="5377" spans="1:15" x14ac:dyDescent="0.3">
      <c r="A5377" s="73">
        <v>46311</v>
      </c>
      <c r="B5377" s="67" t="s">
        <v>2090</v>
      </c>
      <c r="C5377" s="68" t="s">
        <v>2608</v>
      </c>
      <c r="D5377" s="68" t="s">
        <v>10949</v>
      </c>
      <c r="E5377" s="67" t="s">
        <v>10950</v>
      </c>
      <c r="F5377" s="69">
        <v>4.4169999999999998</v>
      </c>
      <c r="G5377" s="70">
        <v>2.8344999999999998</v>
      </c>
      <c r="H5377" s="70">
        <v>9.0470000000000006</v>
      </c>
      <c r="I5377" s="73">
        <v>45595</v>
      </c>
      <c r="J5377" s="73">
        <v>47421</v>
      </c>
      <c r="K5377" s="69">
        <v>3.44</v>
      </c>
      <c r="L5377" s="68" t="s">
        <v>5494</v>
      </c>
      <c r="M5377" s="71">
        <v>4.4999999999999997E-3</v>
      </c>
      <c r="N5377" t="str">
        <f>_xll.IMDP("BND",D5377,$N$1,A5377)</f>
        <v>카드</v>
      </c>
      <c r="O5377">
        <f t="shared" si="83"/>
        <v>1.2755249999999997E-2</v>
      </c>
    </row>
    <row r="5378" spans="1:15" x14ac:dyDescent="0.3">
      <c r="A5378" s="73">
        <v>46311</v>
      </c>
      <c r="B5378" s="67" t="s">
        <v>2090</v>
      </c>
      <c r="C5378" s="68" t="s">
        <v>2608</v>
      </c>
      <c r="D5378" s="68" t="s">
        <v>10951</v>
      </c>
      <c r="E5378" s="67" t="s">
        <v>10952</v>
      </c>
      <c r="F5378" s="69">
        <v>4.2060000000000004</v>
      </c>
      <c r="G5378" s="70">
        <v>1.1302000000000001</v>
      </c>
      <c r="H5378" s="70">
        <v>1.5709</v>
      </c>
      <c r="I5378" s="73">
        <v>45644</v>
      </c>
      <c r="J5378" s="73">
        <v>46738</v>
      </c>
      <c r="K5378" s="69">
        <v>3.13</v>
      </c>
      <c r="L5378" s="68" t="s">
        <v>5494</v>
      </c>
      <c r="M5378" s="71">
        <v>2.3E-3</v>
      </c>
      <c r="N5378" t="str">
        <f>_xll.IMDP("BND",D5378,$N$1,A5378)</f>
        <v>카드</v>
      </c>
      <c r="O5378">
        <f t="shared" ref="O5378:O5441" si="84">M5378*G5378</f>
        <v>2.5994600000000001E-3</v>
      </c>
    </row>
    <row r="5379" spans="1:15" x14ac:dyDescent="0.3">
      <c r="A5379" s="73">
        <v>46311</v>
      </c>
      <c r="B5379" s="67" t="s">
        <v>2090</v>
      </c>
      <c r="C5379" s="68" t="s">
        <v>2608</v>
      </c>
      <c r="D5379" s="68" t="s">
        <v>1579</v>
      </c>
      <c r="E5379" s="67" t="s">
        <v>1581</v>
      </c>
      <c r="F5379" s="69">
        <v>4.4189999999999996</v>
      </c>
      <c r="G5379" s="70">
        <v>3.3643000000000001</v>
      </c>
      <c r="H5379" s="70">
        <v>12.5718</v>
      </c>
      <c r="I5379" s="73">
        <v>45799</v>
      </c>
      <c r="J5379" s="73">
        <v>47625</v>
      </c>
      <c r="K5379" s="69">
        <v>2.93</v>
      </c>
      <c r="L5379" s="68" t="s">
        <v>5494</v>
      </c>
      <c r="M5379" s="71">
        <v>5.3E-3</v>
      </c>
      <c r="N5379" t="str">
        <f>_xll.IMDP("BND",D5379,$N$1,A5379)</f>
        <v>카드</v>
      </c>
      <c r="O5379">
        <f t="shared" si="84"/>
        <v>1.7830789999999999E-2</v>
      </c>
    </row>
    <row r="5380" spans="1:15" x14ac:dyDescent="0.3">
      <c r="A5380" s="73">
        <v>46311</v>
      </c>
      <c r="B5380" s="67" t="s">
        <v>2090</v>
      </c>
      <c r="C5380" s="68" t="s">
        <v>2608</v>
      </c>
      <c r="D5380" s="68" t="s">
        <v>15671</v>
      </c>
      <c r="E5380" s="67" t="s">
        <v>15672</v>
      </c>
      <c r="F5380" s="69">
        <v>4.4180000000000001</v>
      </c>
      <c r="G5380" s="70">
        <v>3.0764</v>
      </c>
      <c r="H5380" s="70">
        <v>10.681900000000001</v>
      </c>
      <c r="I5380" s="73">
        <v>46287</v>
      </c>
      <c r="J5380" s="73">
        <v>47536</v>
      </c>
      <c r="K5380" s="69">
        <v>4.5999999999999996</v>
      </c>
      <c r="L5380" s="68" t="s">
        <v>5494</v>
      </c>
      <c r="M5380" s="71">
        <v>2.3E-3</v>
      </c>
      <c r="N5380" t="str">
        <f>_xll.IMDP("BND",D5380,$N$1,A5380)</f>
        <v>카드</v>
      </c>
      <c r="O5380">
        <f t="shared" si="84"/>
        <v>7.0757199999999998E-3</v>
      </c>
    </row>
    <row r="5381" spans="1:15" x14ac:dyDescent="0.3">
      <c r="A5381" s="73">
        <v>46311</v>
      </c>
      <c r="B5381" s="67" t="s">
        <v>2090</v>
      </c>
      <c r="C5381" s="68" t="s">
        <v>2608</v>
      </c>
      <c r="D5381" s="68" t="s">
        <v>10953</v>
      </c>
      <c r="E5381" s="67" t="s">
        <v>10954</v>
      </c>
      <c r="F5381" s="69">
        <v>4.4160000000000004</v>
      </c>
      <c r="G5381" s="70">
        <v>3.8334999999999999</v>
      </c>
      <c r="H5381" s="70">
        <v>16.606100000000001</v>
      </c>
      <c r="I5381" s="73">
        <v>45314</v>
      </c>
      <c r="J5381" s="73">
        <v>47869</v>
      </c>
      <c r="K5381" s="69">
        <v>4.25</v>
      </c>
      <c r="L5381" s="68" t="s">
        <v>5494</v>
      </c>
      <c r="M5381" s="71">
        <v>2.3E-3</v>
      </c>
      <c r="N5381" t="str">
        <f>_xll.IMDP("BND",D5381,$N$1,A5381)</f>
        <v>카드</v>
      </c>
      <c r="O5381">
        <f t="shared" si="84"/>
        <v>8.8170499999999999E-3</v>
      </c>
    </row>
    <row r="5382" spans="1:15" x14ac:dyDescent="0.3">
      <c r="A5382" s="73">
        <v>46311</v>
      </c>
      <c r="B5382" s="67" t="s">
        <v>2090</v>
      </c>
      <c r="C5382" s="68" t="s">
        <v>2608</v>
      </c>
      <c r="D5382" s="68" t="s">
        <v>10955</v>
      </c>
      <c r="E5382" s="67" t="s">
        <v>10956</v>
      </c>
      <c r="F5382" s="69">
        <v>4.0720000000000001</v>
      </c>
      <c r="G5382" s="70">
        <v>0.65369999999999995</v>
      </c>
      <c r="H5382" s="70">
        <v>0.5917</v>
      </c>
      <c r="I5382" s="73">
        <v>45463</v>
      </c>
      <c r="J5382" s="73">
        <v>46556</v>
      </c>
      <c r="K5382" s="69">
        <v>3.56</v>
      </c>
      <c r="L5382" s="68" t="s">
        <v>5494</v>
      </c>
      <c r="M5382" s="71">
        <v>3.2000000000000002E-3</v>
      </c>
      <c r="N5382" t="str">
        <f>_xll.IMDP("BND",D5382,$N$1,A5382)</f>
        <v>카드</v>
      </c>
      <c r="O5382">
        <f t="shared" si="84"/>
        <v>2.0918399999999998E-3</v>
      </c>
    </row>
    <row r="5383" spans="1:15" x14ac:dyDescent="0.3">
      <c r="A5383" s="73">
        <v>46311</v>
      </c>
      <c r="B5383" s="67" t="s">
        <v>2090</v>
      </c>
      <c r="C5383" s="68" t="s">
        <v>2608</v>
      </c>
      <c r="D5383" s="68" t="s">
        <v>10957</v>
      </c>
      <c r="E5383" s="67" t="s">
        <v>10958</v>
      </c>
      <c r="F5383" s="69">
        <v>4.1929999999999996</v>
      </c>
      <c r="G5383" s="70">
        <v>1.0741000000000001</v>
      </c>
      <c r="H5383" s="70">
        <v>1.4338</v>
      </c>
      <c r="I5383" s="73">
        <v>45623</v>
      </c>
      <c r="J5383" s="73">
        <v>46717</v>
      </c>
      <c r="K5383" s="69">
        <v>3.22</v>
      </c>
      <c r="L5383" s="68" t="s">
        <v>5494</v>
      </c>
      <c r="M5383" s="71">
        <v>2.3E-3</v>
      </c>
      <c r="N5383" t="str">
        <f>_xll.IMDP("BND",D5383,$N$1,A5383)</f>
        <v>카드</v>
      </c>
      <c r="O5383">
        <f t="shared" si="84"/>
        <v>2.47043E-3</v>
      </c>
    </row>
    <row r="5384" spans="1:15" x14ac:dyDescent="0.3">
      <c r="A5384" s="73">
        <v>46311</v>
      </c>
      <c r="B5384" s="67" t="s">
        <v>2090</v>
      </c>
      <c r="C5384" s="68" t="s">
        <v>2608</v>
      </c>
      <c r="D5384" s="68" t="s">
        <v>10959</v>
      </c>
      <c r="E5384" s="67" t="s">
        <v>10960</v>
      </c>
      <c r="F5384" s="69">
        <v>4.2329999999999997</v>
      </c>
      <c r="G5384" s="70">
        <v>1.3880999999999999</v>
      </c>
      <c r="H5384" s="70">
        <v>2.2944</v>
      </c>
      <c r="I5384" s="73">
        <v>45742</v>
      </c>
      <c r="J5384" s="73">
        <v>46836</v>
      </c>
      <c r="K5384" s="69">
        <v>3.02</v>
      </c>
      <c r="L5384" s="68" t="s">
        <v>5494</v>
      </c>
      <c r="M5384" s="71">
        <v>4.1000000000000003E-3</v>
      </c>
      <c r="N5384" t="str">
        <f>_xll.IMDP("BND",D5384,$N$1,A5384)</f>
        <v>카드</v>
      </c>
      <c r="O5384">
        <f t="shared" si="84"/>
        <v>5.6912100000000004E-3</v>
      </c>
    </row>
    <row r="5385" spans="1:15" x14ac:dyDescent="0.3">
      <c r="A5385" s="73">
        <v>46311</v>
      </c>
      <c r="B5385" s="67" t="s">
        <v>2090</v>
      </c>
      <c r="C5385" s="68" t="s">
        <v>2608</v>
      </c>
      <c r="D5385" s="68" t="s">
        <v>10961</v>
      </c>
      <c r="E5385" s="67" t="s">
        <v>10962</v>
      </c>
      <c r="F5385" s="69">
        <v>4.4119999999999999</v>
      </c>
      <c r="G5385" s="70">
        <v>2.4710999999999999</v>
      </c>
      <c r="H5385" s="70">
        <v>6.8738000000000001</v>
      </c>
      <c r="I5385" s="73">
        <v>45803</v>
      </c>
      <c r="J5385" s="73">
        <v>47263</v>
      </c>
      <c r="K5385" s="69">
        <v>2.81</v>
      </c>
      <c r="L5385" s="68" t="s">
        <v>5494</v>
      </c>
      <c r="M5385" s="71">
        <v>2.2000000000000001E-3</v>
      </c>
      <c r="N5385" t="str">
        <f>_xll.IMDP("BND",D5385,$N$1,A5385)</f>
        <v>카드</v>
      </c>
      <c r="O5385">
        <f t="shared" si="84"/>
        <v>5.43642E-3</v>
      </c>
    </row>
    <row r="5386" spans="1:15" x14ac:dyDescent="0.3">
      <c r="A5386" s="73">
        <v>46311</v>
      </c>
      <c r="B5386" s="67" t="s">
        <v>2090</v>
      </c>
      <c r="C5386" s="68" t="s">
        <v>2608</v>
      </c>
      <c r="D5386" s="68" t="s">
        <v>10963</v>
      </c>
      <c r="E5386" s="67" t="s">
        <v>10964</v>
      </c>
      <c r="F5386" s="69">
        <v>4.133</v>
      </c>
      <c r="G5386" s="70">
        <v>0.74760000000000004</v>
      </c>
      <c r="H5386" s="70">
        <v>0.75309999999999999</v>
      </c>
      <c r="I5386" s="73">
        <v>44769</v>
      </c>
      <c r="J5386" s="73">
        <v>46595</v>
      </c>
      <c r="K5386" s="69">
        <v>4.46</v>
      </c>
      <c r="L5386" s="68" t="s">
        <v>5494</v>
      </c>
      <c r="M5386" s="71">
        <v>2.3999999999999998E-3</v>
      </c>
      <c r="N5386" t="str">
        <f>_xll.IMDP("BND",D5386,$N$1,A5386)</f>
        <v>카드</v>
      </c>
      <c r="O5386">
        <f t="shared" si="84"/>
        <v>1.7942399999999999E-3</v>
      </c>
    </row>
    <row r="5387" spans="1:15" x14ac:dyDescent="0.3">
      <c r="A5387" s="73">
        <v>46311</v>
      </c>
      <c r="B5387" s="67" t="s">
        <v>2090</v>
      </c>
      <c r="C5387" s="68" t="s">
        <v>2608</v>
      </c>
      <c r="D5387" s="68" t="s">
        <v>10965</v>
      </c>
      <c r="E5387" s="67" t="s">
        <v>10966</v>
      </c>
      <c r="F5387" s="69">
        <v>4.4089999999999998</v>
      </c>
      <c r="G5387" s="70">
        <v>2.3409</v>
      </c>
      <c r="H5387" s="70">
        <v>6.3296000000000001</v>
      </c>
      <c r="I5387" s="73">
        <v>45400</v>
      </c>
      <c r="J5387" s="73">
        <v>47226</v>
      </c>
      <c r="K5387" s="69">
        <v>3.92</v>
      </c>
      <c r="L5387" s="68" t="s">
        <v>5494</v>
      </c>
      <c r="M5387" s="71">
        <v>3.7000000000000002E-3</v>
      </c>
      <c r="N5387" t="str">
        <f>_xll.IMDP("BND",D5387,$N$1,A5387)</f>
        <v>카드</v>
      </c>
      <c r="O5387">
        <f t="shared" si="84"/>
        <v>8.6613300000000001E-3</v>
      </c>
    </row>
    <row r="5388" spans="1:15" x14ac:dyDescent="0.3">
      <c r="A5388" s="73">
        <v>46311</v>
      </c>
      <c r="B5388" s="67" t="s">
        <v>2090</v>
      </c>
      <c r="C5388" s="68" t="s">
        <v>2608</v>
      </c>
      <c r="D5388" s="68" t="s">
        <v>10967</v>
      </c>
      <c r="E5388" s="67" t="s">
        <v>10968</v>
      </c>
      <c r="F5388" s="69">
        <v>4.41</v>
      </c>
      <c r="G5388" s="70">
        <v>2.4420000000000002</v>
      </c>
      <c r="H5388" s="70">
        <v>6.7737999999999996</v>
      </c>
      <c r="I5388" s="73">
        <v>45436</v>
      </c>
      <c r="J5388" s="73">
        <v>47262</v>
      </c>
      <c r="K5388" s="69">
        <v>3.86</v>
      </c>
      <c r="L5388" s="68" t="s">
        <v>5494</v>
      </c>
      <c r="M5388" s="71">
        <v>6.0000000000000001E-3</v>
      </c>
      <c r="N5388" t="str">
        <f>_xll.IMDP("BND",D5388,$N$1,A5388)</f>
        <v>카드</v>
      </c>
      <c r="O5388">
        <f t="shared" si="84"/>
        <v>1.4652000000000002E-2</v>
      </c>
    </row>
    <row r="5389" spans="1:15" x14ac:dyDescent="0.3">
      <c r="A5389" s="73">
        <v>46311</v>
      </c>
      <c r="B5389" s="67" t="s">
        <v>2090</v>
      </c>
      <c r="C5389" s="68" t="s">
        <v>2608</v>
      </c>
      <c r="D5389" s="68" t="s">
        <v>10969</v>
      </c>
      <c r="E5389" s="67" t="s">
        <v>10970</v>
      </c>
      <c r="F5389" s="69">
        <v>4.4160000000000004</v>
      </c>
      <c r="G5389" s="70">
        <v>2.5981999999999998</v>
      </c>
      <c r="H5389" s="70">
        <v>7.6380999999999997</v>
      </c>
      <c r="I5389" s="73">
        <v>45498</v>
      </c>
      <c r="J5389" s="73">
        <v>47324</v>
      </c>
      <c r="K5389" s="69">
        <v>3.45</v>
      </c>
      <c r="L5389" s="68" t="s">
        <v>5494</v>
      </c>
      <c r="M5389" s="71">
        <v>3.2000000000000002E-3</v>
      </c>
      <c r="N5389" t="str">
        <f>_xll.IMDP("BND",D5389,$N$1,A5389)</f>
        <v>카드</v>
      </c>
      <c r="O5389">
        <f t="shared" si="84"/>
        <v>8.3142400000000005E-3</v>
      </c>
    </row>
    <row r="5390" spans="1:15" x14ac:dyDescent="0.3">
      <c r="A5390" s="73">
        <v>46311</v>
      </c>
      <c r="B5390" s="67" t="s">
        <v>2090</v>
      </c>
      <c r="C5390" s="68" t="s">
        <v>2608</v>
      </c>
      <c r="D5390" s="68" t="s">
        <v>10971</v>
      </c>
      <c r="E5390" s="67" t="s">
        <v>10972</v>
      </c>
      <c r="F5390" s="69">
        <v>4.4059999999999997</v>
      </c>
      <c r="G5390" s="70">
        <v>2.012</v>
      </c>
      <c r="H5390" s="70">
        <v>4.6409000000000002</v>
      </c>
      <c r="I5390" s="73">
        <v>45623</v>
      </c>
      <c r="J5390" s="73">
        <v>47084</v>
      </c>
      <c r="K5390" s="69">
        <v>3.23</v>
      </c>
      <c r="L5390" s="68" t="s">
        <v>5494</v>
      </c>
      <c r="M5390" s="71">
        <v>6.7999999999999996E-3</v>
      </c>
      <c r="N5390" t="str">
        <f>_xll.IMDP("BND",D5390,$N$1,A5390)</f>
        <v>카드</v>
      </c>
      <c r="O5390">
        <f t="shared" si="84"/>
        <v>1.3681599999999999E-2</v>
      </c>
    </row>
    <row r="5391" spans="1:15" x14ac:dyDescent="0.3">
      <c r="A5391" s="73">
        <v>46311</v>
      </c>
      <c r="B5391" s="67" t="s">
        <v>2090</v>
      </c>
      <c r="C5391" s="68" t="s">
        <v>2608</v>
      </c>
      <c r="D5391" s="68" t="s">
        <v>10973</v>
      </c>
      <c r="E5391" s="67" t="s">
        <v>10974</v>
      </c>
      <c r="F5391" s="69">
        <v>3.9169999999999998</v>
      </c>
      <c r="G5391" s="70">
        <v>0.49569999999999997</v>
      </c>
      <c r="H5391" s="70">
        <v>0.37109999999999999</v>
      </c>
      <c r="I5391" s="73">
        <v>45407</v>
      </c>
      <c r="J5391" s="73">
        <v>46500</v>
      </c>
      <c r="K5391" s="69">
        <v>3.81</v>
      </c>
      <c r="L5391" s="68" t="s">
        <v>5494</v>
      </c>
      <c r="M5391" s="71">
        <v>5.5999999999999999E-3</v>
      </c>
      <c r="N5391" t="str">
        <f>_xll.IMDP("BND",D5391,$N$1,A5391)</f>
        <v>카드</v>
      </c>
      <c r="O5391">
        <f t="shared" si="84"/>
        <v>2.7759199999999999E-3</v>
      </c>
    </row>
    <row r="5392" spans="1:15" x14ac:dyDescent="0.3">
      <c r="A5392" s="73">
        <v>46311</v>
      </c>
      <c r="B5392" s="67" t="s">
        <v>2090</v>
      </c>
      <c r="C5392" s="68" t="s">
        <v>2608</v>
      </c>
      <c r="D5392" s="68" t="s">
        <v>10975</v>
      </c>
      <c r="E5392" s="67" t="s">
        <v>10976</v>
      </c>
      <c r="F5392" s="69">
        <v>4.3449999999999998</v>
      </c>
      <c r="G5392" s="70">
        <v>1.6814</v>
      </c>
      <c r="H5392" s="70">
        <v>3.3296000000000001</v>
      </c>
      <c r="I5392" s="73">
        <v>45135</v>
      </c>
      <c r="J5392" s="73">
        <v>46962</v>
      </c>
      <c r="K5392" s="69">
        <v>4.42</v>
      </c>
      <c r="L5392" s="68" t="s">
        <v>5494</v>
      </c>
      <c r="M5392" s="71">
        <v>8.8999999999999999E-3</v>
      </c>
      <c r="N5392" t="str">
        <f>_xll.IMDP("BND",D5392,$N$1,A5392)</f>
        <v>카드</v>
      </c>
      <c r="O5392">
        <f t="shared" si="84"/>
        <v>1.4964460000000001E-2</v>
      </c>
    </row>
    <row r="5393" spans="1:15" x14ac:dyDescent="0.3">
      <c r="A5393" s="73">
        <v>46311</v>
      </c>
      <c r="B5393" s="67" t="s">
        <v>2090</v>
      </c>
      <c r="C5393" s="68" t="s">
        <v>2608</v>
      </c>
      <c r="D5393" s="68" t="s">
        <v>10977</v>
      </c>
      <c r="E5393" s="67" t="s">
        <v>10978</v>
      </c>
      <c r="F5393" s="69">
        <v>4.2169999999999996</v>
      </c>
      <c r="G5393" s="70">
        <v>1.2190000000000001</v>
      </c>
      <c r="H5393" s="70">
        <v>1.8188</v>
      </c>
      <c r="I5393" s="73">
        <v>45320</v>
      </c>
      <c r="J5393" s="73">
        <v>46777</v>
      </c>
      <c r="K5393" s="69">
        <v>4.0199999999999996</v>
      </c>
      <c r="L5393" s="68" t="s">
        <v>5494</v>
      </c>
      <c r="M5393" s="71">
        <v>3.3E-3</v>
      </c>
      <c r="N5393" t="str">
        <f>_xll.IMDP("BND",D5393,$N$1,A5393)</f>
        <v>카드</v>
      </c>
      <c r="O5393">
        <f t="shared" si="84"/>
        <v>4.0227000000000006E-3</v>
      </c>
    </row>
    <row r="5394" spans="1:15" x14ac:dyDescent="0.3">
      <c r="A5394" s="73">
        <v>46311</v>
      </c>
      <c r="B5394" s="67" t="s">
        <v>2090</v>
      </c>
      <c r="C5394" s="68" t="s">
        <v>2608</v>
      </c>
      <c r="D5394" s="68" t="s">
        <v>10979</v>
      </c>
      <c r="E5394" s="67" t="s">
        <v>10980</v>
      </c>
      <c r="F5394" s="69">
        <v>4.0830000000000002</v>
      </c>
      <c r="G5394" s="70">
        <v>0.66790000000000005</v>
      </c>
      <c r="H5394" s="70">
        <v>0.61409999999999998</v>
      </c>
      <c r="I5394" s="73">
        <v>45467</v>
      </c>
      <c r="J5394" s="73">
        <v>46562</v>
      </c>
      <c r="K5394" s="69">
        <v>3.54</v>
      </c>
      <c r="L5394" s="68" t="s">
        <v>5494</v>
      </c>
      <c r="M5394" s="71">
        <v>2.8E-3</v>
      </c>
      <c r="N5394" t="str">
        <f>_xll.IMDP("BND",D5394,$N$1,A5394)</f>
        <v>카드</v>
      </c>
      <c r="O5394">
        <f t="shared" si="84"/>
        <v>1.8701200000000001E-3</v>
      </c>
    </row>
    <row r="5395" spans="1:15" x14ac:dyDescent="0.3">
      <c r="A5395" s="73">
        <v>46311</v>
      </c>
      <c r="B5395" s="67" t="s">
        <v>2090</v>
      </c>
      <c r="C5395" s="68" t="s">
        <v>2608</v>
      </c>
      <c r="D5395" s="68" t="s">
        <v>10981</v>
      </c>
      <c r="E5395" s="67" t="s">
        <v>10982</v>
      </c>
      <c r="F5395" s="69">
        <v>4.3120000000000003</v>
      </c>
      <c r="G5395" s="70">
        <v>1.6136999999999999</v>
      </c>
      <c r="H5395" s="70">
        <v>3.0594999999999999</v>
      </c>
      <c r="I5395" s="73">
        <v>45103</v>
      </c>
      <c r="J5395" s="73">
        <v>46930</v>
      </c>
      <c r="K5395" s="69">
        <v>4.37</v>
      </c>
      <c r="L5395" s="68" t="s">
        <v>5494</v>
      </c>
      <c r="M5395" s="71">
        <v>2.8E-3</v>
      </c>
      <c r="N5395" t="str">
        <f>_xll.IMDP("BND",D5395,$N$1,A5395)</f>
        <v>카드</v>
      </c>
      <c r="O5395">
        <f t="shared" si="84"/>
        <v>4.5183599999999999E-3</v>
      </c>
    </row>
    <row r="5396" spans="1:15" x14ac:dyDescent="0.3">
      <c r="A5396" s="73">
        <v>46311</v>
      </c>
      <c r="B5396" s="67" t="s">
        <v>2090</v>
      </c>
      <c r="C5396" s="68" t="s">
        <v>2608</v>
      </c>
      <c r="D5396" s="68" t="s">
        <v>10983</v>
      </c>
      <c r="E5396" s="67" t="s">
        <v>10984</v>
      </c>
      <c r="F5396" s="69">
        <v>4.3449999999999998</v>
      </c>
      <c r="G5396" s="70">
        <v>1.6870000000000001</v>
      </c>
      <c r="H5396" s="70">
        <v>3.3426999999999998</v>
      </c>
      <c r="I5396" s="73">
        <v>45320</v>
      </c>
      <c r="J5396" s="73">
        <v>46962</v>
      </c>
      <c r="K5396" s="69">
        <v>4.03</v>
      </c>
      <c r="L5396" s="68" t="s">
        <v>5494</v>
      </c>
      <c r="M5396" s="71">
        <v>2.8E-3</v>
      </c>
      <c r="N5396" t="str">
        <f>_xll.IMDP("BND",D5396,$N$1,A5396)</f>
        <v>카드</v>
      </c>
      <c r="O5396">
        <f t="shared" si="84"/>
        <v>4.7235999999999997E-3</v>
      </c>
    </row>
    <row r="5397" spans="1:15" x14ac:dyDescent="0.3">
      <c r="A5397" s="73">
        <v>46311</v>
      </c>
      <c r="B5397" s="67" t="s">
        <v>2090</v>
      </c>
      <c r="C5397" s="68" t="s">
        <v>2608</v>
      </c>
      <c r="D5397" s="68" t="s">
        <v>10985</v>
      </c>
      <c r="E5397" s="67" t="s">
        <v>10986</v>
      </c>
      <c r="F5397" s="69">
        <v>4.4089999999999998</v>
      </c>
      <c r="G5397" s="70">
        <v>2.3586</v>
      </c>
      <c r="H5397" s="70">
        <v>6.3567</v>
      </c>
      <c r="I5397" s="73">
        <v>45407</v>
      </c>
      <c r="J5397" s="73">
        <v>47233</v>
      </c>
      <c r="K5397" s="69">
        <v>3.96</v>
      </c>
      <c r="L5397" s="68" t="s">
        <v>5494</v>
      </c>
      <c r="M5397" s="71">
        <v>2.3E-3</v>
      </c>
      <c r="N5397" t="str">
        <f>_xll.IMDP("BND",D5397,$N$1,A5397)</f>
        <v>카드</v>
      </c>
      <c r="O5397">
        <f t="shared" si="84"/>
        <v>5.4247799999999997E-3</v>
      </c>
    </row>
    <row r="5398" spans="1:15" x14ac:dyDescent="0.3">
      <c r="A5398" s="73">
        <v>46311</v>
      </c>
      <c r="B5398" s="67" t="s">
        <v>2090</v>
      </c>
      <c r="C5398" s="68" t="s">
        <v>2608</v>
      </c>
      <c r="D5398" s="68" t="s">
        <v>10987</v>
      </c>
      <c r="E5398" s="67" t="s">
        <v>10988</v>
      </c>
      <c r="F5398" s="69">
        <v>4.0830000000000002</v>
      </c>
      <c r="G5398" s="70">
        <v>0.67269999999999996</v>
      </c>
      <c r="H5398" s="70">
        <v>0.62160000000000004</v>
      </c>
      <c r="I5398" s="73">
        <v>45469</v>
      </c>
      <c r="J5398" s="73">
        <v>46563</v>
      </c>
      <c r="K5398" s="69">
        <v>3.54</v>
      </c>
      <c r="L5398" s="68" t="s">
        <v>5494</v>
      </c>
      <c r="M5398" s="71">
        <v>2.8E-3</v>
      </c>
      <c r="N5398" t="str">
        <f>_xll.IMDP("BND",D5398,$N$1,A5398)</f>
        <v>카드</v>
      </c>
      <c r="O5398">
        <f t="shared" si="84"/>
        <v>1.8835599999999998E-3</v>
      </c>
    </row>
    <row r="5399" spans="1:15" x14ac:dyDescent="0.3">
      <c r="A5399" s="73">
        <v>46311</v>
      </c>
      <c r="B5399" s="67" t="s">
        <v>2090</v>
      </c>
      <c r="C5399" s="68" t="s">
        <v>8258</v>
      </c>
      <c r="D5399" s="68" t="s">
        <v>10989</v>
      </c>
      <c r="E5399" s="67" t="s">
        <v>10990</v>
      </c>
      <c r="F5399" s="69">
        <v>3.597</v>
      </c>
      <c r="G5399" s="70">
        <v>0.2535</v>
      </c>
      <c r="H5399" s="70">
        <v>0.12759999999999999</v>
      </c>
      <c r="I5399" s="73">
        <v>45313</v>
      </c>
      <c r="J5399" s="73">
        <v>46409</v>
      </c>
      <c r="K5399" s="69">
        <v>3.89</v>
      </c>
      <c r="L5399" s="68" t="s">
        <v>5494</v>
      </c>
      <c r="M5399" s="71">
        <v>8.0000000000000002E-3</v>
      </c>
      <c r="N5399" t="str">
        <f>_xll.IMDP("BND",D5399,$N$1,A5399)</f>
        <v>회사채(일반)</v>
      </c>
      <c r="O5399">
        <f t="shared" si="84"/>
        <v>2.0279999999999999E-3</v>
      </c>
    </row>
    <row r="5400" spans="1:15" x14ac:dyDescent="0.3">
      <c r="A5400" s="73">
        <v>46311</v>
      </c>
      <c r="B5400" s="67" t="s">
        <v>2090</v>
      </c>
      <c r="C5400" s="68" t="s">
        <v>8258</v>
      </c>
      <c r="D5400" s="68" t="s">
        <v>10991</v>
      </c>
      <c r="E5400" s="67" t="s">
        <v>10992</v>
      </c>
      <c r="F5400" s="69">
        <v>4.2060000000000004</v>
      </c>
      <c r="G5400" s="70">
        <v>1.0926</v>
      </c>
      <c r="H5400" s="70">
        <v>1.4775</v>
      </c>
      <c r="I5400" s="73">
        <v>45630</v>
      </c>
      <c r="J5400" s="73">
        <v>46724</v>
      </c>
      <c r="K5400" s="69">
        <v>3.06</v>
      </c>
      <c r="L5400" s="68" t="s">
        <v>5494</v>
      </c>
      <c r="M5400" s="71">
        <v>6.0000000000000001E-3</v>
      </c>
      <c r="N5400" t="str">
        <f>_xll.IMDP("BND",D5400,$N$1,A5400)</f>
        <v>회사채(일반)</v>
      </c>
      <c r="O5400">
        <f t="shared" si="84"/>
        <v>6.5556E-3</v>
      </c>
    </row>
    <row r="5401" spans="1:15" x14ac:dyDescent="0.3">
      <c r="A5401" s="73">
        <v>46311</v>
      </c>
      <c r="B5401" s="67" t="s">
        <v>2090</v>
      </c>
      <c r="C5401" s="68" t="s">
        <v>8258</v>
      </c>
      <c r="D5401" s="68" t="s">
        <v>10993</v>
      </c>
      <c r="E5401" s="67" t="s">
        <v>10994</v>
      </c>
      <c r="F5401" s="69">
        <v>4.2329999999999997</v>
      </c>
      <c r="G5401" s="70">
        <v>1.4722999999999999</v>
      </c>
      <c r="H5401" s="70">
        <v>2.5687000000000002</v>
      </c>
      <c r="I5401" s="73">
        <v>45776</v>
      </c>
      <c r="J5401" s="73">
        <v>46871</v>
      </c>
      <c r="K5401" s="69">
        <v>2.76</v>
      </c>
      <c r="L5401" s="68" t="s">
        <v>5494</v>
      </c>
      <c r="M5401" s="71">
        <v>2.3E-3</v>
      </c>
      <c r="N5401" t="str">
        <f>_xll.IMDP("BND",D5401,$N$1,A5401)</f>
        <v>회사채(일반)</v>
      </c>
      <c r="O5401">
        <f t="shared" si="84"/>
        <v>3.3862899999999997E-3</v>
      </c>
    </row>
    <row r="5402" spans="1:15" x14ac:dyDescent="0.3">
      <c r="A5402" s="73">
        <v>46311</v>
      </c>
      <c r="B5402" s="67" t="s">
        <v>2090</v>
      </c>
      <c r="C5402" s="68" t="s">
        <v>8258</v>
      </c>
      <c r="D5402" s="68" t="s">
        <v>10995</v>
      </c>
      <c r="E5402" s="67" t="s">
        <v>10996</v>
      </c>
      <c r="F5402" s="69">
        <v>4.4349999999999996</v>
      </c>
      <c r="G5402" s="70">
        <v>3.4289999999999998</v>
      </c>
      <c r="H5402" s="70">
        <v>13.046900000000001</v>
      </c>
      <c r="I5402" s="73">
        <v>45827</v>
      </c>
      <c r="J5402" s="73">
        <v>47653</v>
      </c>
      <c r="K5402" s="69">
        <v>3.09</v>
      </c>
      <c r="L5402" s="68" t="s">
        <v>5494</v>
      </c>
      <c r="M5402" s="71">
        <v>2.1299999999999999E-2</v>
      </c>
      <c r="N5402" t="str">
        <f>_xll.IMDP("BND",D5402,$N$1,A5402)</f>
        <v>회사채(일반)</v>
      </c>
      <c r="O5402">
        <f t="shared" si="84"/>
        <v>7.3037699999999997E-2</v>
      </c>
    </row>
    <row r="5403" spans="1:15" x14ac:dyDescent="0.3">
      <c r="A5403" s="73">
        <v>46311</v>
      </c>
      <c r="B5403" s="67" t="s">
        <v>2090</v>
      </c>
      <c r="C5403" s="68" t="s">
        <v>8258</v>
      </c>
      <c r="D5403" s="68" t="s">
        <v>10997</v>
      </c>
      <c r="E5403" s="67" t="s">
        <v>10998</v>
      </c>
      <c r="F5403" s="69">
        <v>4.4489999999999998</v>
      </c>
      <c r="G5403" s="70">
        <v>4.1506999999999996</v>
      </c>
      <c r="H5403" s="70">
        <v>19.439499999999999</v>
      </c>
      <c r="I5403" s="73">
        <v>46185</v>
      </c>
      <c r="J5403" s="73">
        <v>48011</v>
      </c>
      <c r="K5403" s="69">
        <v>4.57</v>
      </c>
      <c r="L5403" s="68" t="s">
        <v>5494</v>
      </c>
      <c r="M5403" s="71">
        <v>6.1000000000000004E-3</v>
      </c>
      <c r="N5403" t="str">
        <f>_xll.IMDP("BND",D5403,$N$1,A5403)</f>
        <v>회사채(일반)</v>
      </c>
      <c r="O5403">
        <f t="shared" si="84"/>
        <v>2.5319269999999998E-2</v>
      </c>
    </row>
    <row r="5404" spans="1:15" x14ac:dyDescent="0.3">
      <c r="A5404" s="73">
        <v>46311</v>
      </c>
      <c r="B5404" s="67" t="s">
        <v>2090</v>
      </c>
      <c r="C5404" s="68" t="s">
        <v>8258</v>
      </c>
      <c r="D5404" s="68" t="s">
        <v>10999</v>
      </c>
      <c r="E5404" s="67" t="s">
        <v>11000</v>
      </c>
      <c r="F5404" s="69">
        <v>4.4489999999999998</v>
      </c>
      <c r="G5404" s="70">
        <v>4.7938999999999998</v>
      </c>
      <c r="H5404" s="70">
        <v>25.492100000000001</v>
      </c>
      <c r="I5404" s="73">
        <v>44586</v>
      </c>
      <c r="J5404" s="73">
        <v>48238</v>
      </c>
      <c r="K5404" s="69">
        <v>2.92</v>
      </c>
      <c r="L5404" s="68" t="s">
        <v>5494</v>
      </c>
      <c r="M5404" s="71">
        <v>2.2000000000000001E-3</v>
      </c>
      <c r="N5404" t="str">
        <f>_xll.IMDP("BND",D5404,$N$1,A5404)</f>
        <v>회사채(일반)</v>
      </c>
      <c r="O5404">
        <f t="shared" si="84"/>
        <v>1.054658E-2</v>
      </c>
    </row>
    <row r="5405" spans="1:15" x14ac:dyDescent="0.3">
      <c r="A5405" s="73">
        <v>46311</v>
      </c>
      <c r="B5405" s="67" t="s">
        <v>2090</v>
      </c>
      <c r="C5405" s="68" t="s">
        <v>8258</v>
      </c>
      <c r="D5405" s="68" t="s">
        <v>11001</v>
      </c>
      <c r="E5405" s="67" t="s">
        <v>11002</v>
      </c>
      <c r="F5405" s="69">
        <v>4.3710000000000004</v>
      </c>
      <c r="G5405" s="70">
        <v>1.9019999999999999</v>
      </c>
      <c r="H5405" s="70">
        <v>4.2263000000000002</v>
      </c>
      <c r="I5405" s="73">
        <v>45229</v>
      </c>
      <c r="J5405" s="73">
        <v>47056</v>
      </c>
      <c r="K5405" s="69">
        <v>5</v>
      </c>
      <c r="L5405" s="68" t="s">
        <v>5494</v>
      </c>
      <c r="M5405" s="71">
        <v>2.8E-3</v>
      </c>
      <c r="N5405" t="str">
        <f>_xll.IMDP("BND",D5405,$N$1,A5405)</f>
        <v>회사채(일반)</v>
      </c>
      <c r="O5405">
        <f t="shared" si="84"/>
        <v>5.3255999999999998E-3</v>
      </c>
    </row>
    <row r="5406" spans="1:15" x14ac:dyDescent="0.3">
      <c r="A5406" s="73">
        <v>46311</v>
      </c>
      <c r="B5406" s="67" t="s">
        <v>2090</v>
      </c>
      <c r="C5406" s="68" t="s">
        <v>8258</v>
      </c>
      <c r="D5406" s="68" t="s">
        <v>11003</v>
      </c>
      <c r="E5406" s="67" t="s">
        <v>11004</v>
      </c>
      <c r="F5406" s="69">
        <v>4.3840000000000003</v>
      </c>
      <c r="G5406" s="70">
        <v>2.1274000000000002</v>
      </c>
      <c r="H5406" s="70">
        <v>5.2084999999999999</v>
      </c>
      <c r="I5406" s="73">
        <v>45313</v>
      </c>
      <c r="J5406" s="73">
        <v>47140</v>
      </c>
      <c r="K5406" s="69">
        <v>3.93</v>
      </c>
      <c r="L5406" s="68" t="s">
        <v>5494</v>
      </c>
      <c r="M5406" s="71">
        <v>2.8E-3</v>
      </c>
      <c r="N5406" t="str">
        <f>_xll.IMDP("BND",D5406,$N$1,A5406)</f>
        <v>회사채(일반)</v>
      </c>
      <c r="O5406">
        <f t="shared" si="84"/>
        <v>5.9567200000000004E-3</v>
      </c>
    </row>
    <row r="5407" spans="1:15" x14ac:dyDescent="0.3">
      <c r="A5407" s="73">
        <v>46311</v>
      </c>
      <c r="B5407" s="67" t="s">
        <v>2090</v>
      </c>
      <c r="C5407" s="68" t="s">
        <v>8258</v>
      </c>
      <c r="D5407" s="68" t="s">
        <v>11005</v>
      </c>
      <c r="E5407" s="67" t="s">
        <v>11006</v>
      </c>
      <c r="F5407" s="69">
        <v>4.4329999999999998</v>
      </c>
      <c r="G5407" s="70">
        <v>2.9458000000000002</v>
      </c>
      <c r="H5407" s="70">
        <v>9.6893999999999991</v>
      </c>
      <c r="I5407" s="73">
        <v>45630</v>
      </c>
      <c r="J5407" s="73">
        <v>47456</v>
      </c>
      <c r="K5407" s="69">
        <v>3.06</v>
      </c>
      <c r="L5407" s="68" t="s">
        <v>5494</v>
      </c>
      <c r="M5407" s="71">
        <v>5.1000000000000004E-3</v>
      </c>
      <c r="N5407" t="str">
        <f>_xll.IMDP("BND",D5407,$N$1,A5407)</f>
        <v>회사채(일반)</v>
      </c>
      <c r="O5407">
        <f t="shared" si="84"/>
        <v>1.5023580000000002E-2</v>
      </c>
    </row>
    <row r="5408" spans="1:15" x14ac:dyDescent="0.3">
      <c r="A5408" s="73">
        <v>46311</v>
      </c>
      <c r="B5408" s="67" t="s">
        <v>2090</v>
      </c>
      <c r="C5408" s="68" t="s">
        <v>8258</v>
      </c>
      <c r="D5408" s="68" t="s">
        <v>11007</v>
      </c>
      <c r="E5408" s="67" t="s">
        <v>11008</v>
      </c>
      <c r="F5408" s="69">
        <v>4.4349999999999996</v>
      </c>
      <c r="G5408" s="70">
        <v>3.3029000000000002</v>
      </c>
      <c r="H5408" s="70">
        <v>12.140599999999999</v>
      </c>
      <c r="I5408" s="73">
        <v>45776</v>
      </c>
      <c r="J5408" s="73">
        <v>47602</v>
      </c>
      <c r="K5408" s="69">
        <v>2.87</v>
      </c>
      <c r="L5408" s="68" t="s">
        <v>5494</v>
      </c>
      <c r="M5408" s="71">
        <v>5.3E-3</v>
      </c>
      <c r="N5408" t="str">
        <f>_xll.IMDP("BND",D5408,$N$1,A5408)</f>
        <v>회사채(일반)</v>
      </c>
      <c r="O5408">
        <f t="shared" si="84"/>
        <v>1.7505369999999999E-2</v>
      </c>
    </row>
    <row r="5409" spans="1:15" x14ac:dyDescent="0.3">
      <c r="A5409" s="73">
        <v>46311</v>
      </c>
      <c r="B5409" s="67" t="s">
        <v>2090</v>
      </c>
      <c r="C5409" s="68" t="s">
        <v>8258</v>
      </c>
      <c r="D5409" s="68" t="s">
        <v>11009</v>
      </c>
      <c r="E5409" s="67" t="s">
        <v>11010</v>
      </c>
      <c r="F5409" s="69">
        <v>4.625</v>
      </c>
      <c r="G5409" s="70">
        <v>7.375</v>
      </c>
      <c r="H5409" s="70">
        <v>61.790599999999998</v>
      </c>
      <c r="I5409" s="73">
        <v>45827</v>
      </c>
      <c r="J5409" s="73">
        <v>49479</v>
      </c>
      <c r="K5409" s="69">
        <v>3.38</v>
      </c>
      <c r="L5409" s="68" t="s">
        <v>5494</v>
      </c>
      <c r="M5409" s="71">
        <v>2.0999999999999999E-3</v>
      </c>
      <c r="N5409" t="str">
        <f>_xll.IMDP("BND",D5409,$N$1,A5409)</f>
        <v>회사채(일반)</v>
      </c>
      <c r="O5409">
        <f t="shared" si="84"/>
        <v>1.54875E-2</v>
      </c>
    </row>
    <row r="5410" spans="1:15" x14ac:dyDescent="0.3">
      <c r="A5410" s="73">
        <v>46311</v>
      </c>
      <c r="B5410" s="67" t="s">
        <v>2090</v>
      </c>
      <c r="C5410" s="68" t="s">
        <v>8258</v>
      </c>
      <c r="D5410" s="68" t="s">
        <v>11011</v>
      </c>
      <c r="E5410" s="67" t="s">
        <v>11012</v>
      </c>
      <c r="F5410" s="69">
        <v>4.4420000000000002</v>
      </c>
      <c r="G5410" s="70">
        <v>3.9131999999999998</v>
      </c>
      <c r="H5410" s="70">
        <v>17.1938</v>
      </c>
      <c r="I5410" s="73">
        <v>46065</v>
      </c>
      <c r="J5410" s="73">
        <v>47891</v>
      </c>
      <c r="K5410" s="69">
        <v>3.94</v>
      </c>
      <c r="L5410" s="68" t="s">
        <v>5494</v>
      </c>
      <c r="M5410" s="71">
        <v>9.5999999999999992E-3</v>
      </c>
      <c r="N5410" t="str">
        <f>_xll.IMDP("BND",D5410,$N$1,A5410)</f>
        <v>회사채(일반)</v>
      </c>
      <c r="O5410">
        <f t="shared" si="84"/>
        <v>3.7566719999999998E-2</v>
      </c>
    </row>
    <row r="5411" spans="1:15" x14ac:dyDescent="0.3">
      <c r="A5411" s="73">
        <v>46311</v>
      </c>
      <c r="B5411" s="67" t="s">
        <v>2090</v>
      </c>
      <c r="C5411" s="68" t="s">
        <v>8258</v>
      </c>
      <c r="D5411" s="68" t="s">
        <v>11013</v>
      </c>
      <c r="E5411" s="67" t="s">
        <v>11014</v>
      </c>
      <c r="F5411" s="69">
        <v>4.2300000000000004</v>
      </c>
      <c r="G5411" s="70">
        <v>1.3169999999999999</v>
      </c>
      <c r="H5411" s="70">
        <v>2.0948000000000002</v>
      </c>
      <c r="I5411" s="73">
        <v>44987</v>
      </c>
      <c r="J5411" s="73">
        <v>46814</v>
      </c>
      <c r="K5411" s="69">
        <v>4.37</v>
      </c>
      <c r="L5411" s="68" t="s">
        <v>5494</v>
      </c>
      <c r="M5411" s="71">
        <v>4.1999999999999997E-3</v>
      </c>
      <c r="N5411" t="str">
        <f>_xll.IMDP("BND",D5411,$N$1,A5411)</f>
        <v>회사채(일반)</v>
      </c>
      <c r="O5411">
        <f t="shared" si="84"/>
        <v>5.5313999999999997E-3</v>
      </c>
    </row>
    <row r="5412" spans="1:15" x14ac:dyDescent="0.3">
      <c r="A5412" s="73">
        <v>46311</v>
      </c>
      <c r="B5412" s="67" t="s">
        <v>2090</v>
      </c>
      <c r="C5412" s="68" t="s">
        <v>8258</v>
      </c>
      <c r="D5412" s="68" t="s">
        <v>11015</v>
      </c>
      <c r="E5412" s="67" t="s">
        <v>11016</v>
      </c>
      <c r="F5412" s="69">
        <v>4.4489999999999998</v>
      </c>
      <c r="G5412" s="70">
        <v>4.6726000000000001</v>
      </c>
      <c r="H5412" s="70">
        <v>24.198399999999999</v>
      </c>
      <c r="I5412" s="73">
        <v>45630</v>
      </c>
      <c r="J5412" s="73">
        <v>48186</v>
      </c>
      <c r="K5412" s="69">
        <v>3.11</v>
      </c>
      <c r="L5412" s="68" t="s">
        <v>5494</v>
      </c>
      <c r="M5412" s="71">
        <v>2.2000000000000001E-3</v>
      </c>
      <c r="N5412" t="str">
        <f>_xll.IMDP("BND",D5412,$N$1,A5412)</f>
        <v>회사채(일반)</v>
      </c>
      <c r="O5412">
        <f t="shared" si="84"/>
        <v>1.0279720000000001E-2</v>
      </c>
    </row>
    <row r="5413" spans="1:15" x14ac:dyDescent="0.3">
      <c r="A5413" s="73">
        <v>46311</v>
      </c>
      <c r="B5413" s="67" t="s">
        <v>2090</v>
      </c>
      <c r="C5413" s="68" t="s">
        <v>2608</v>
      </c>
      <c r="D5413" s="68" t="s">
        <v>11017</v>
      </c>
      <c r="E5413" s="67" t="s">
        <v>11018</v>
      </c>
      <c r="F5413" s="69">
        <v>3.9159999999999999</v>
      </c>
      <c r="G5413" s="70">
        <v>0.44369999999999998</v>
      </c>
      <c r="H5413" s="70">
        <v>0.30719999999999997</v>
      </c>
      <c r="I5413" s="73">
        <v>45387</v>
      </c>
      <c r="J5413" s="73">
        <v>46479</v>
      </c>
      <c r="K5413" s="69">
        <v>3.91</v>
      </c>
      <c r="L5413" s="68" t="s">
        <v>5494</v>
      </c>
      <c r="M5413" s="71">
        <v>3.3E-3</v>
      </c>
      <c r="N5413" t="str">
        <f>_xll.IMDP("BND",D5413,$N$1,A5413)</f>
        <v>기타금융채</v>
      </c>
      <c r="O5413">
        <f t="shared" si="84"/>
        <v>1.4642099999999999E-3</v>
      </c>
    </row>
    <row r="5414" spans="1:15" x14ac:dyDescent="0.3">
      <c r="A5414" s="73">
        <v>46311</v>
      </c>
      <c r="B5414" s="67" t="s">
        <v>2090</v>
      </c>
      <c r="C5414" s="68" t="s">
        <v>2608</v>
      </c>
      <c r="D5414" s="68" t="s">
        <v>11019</v>
      </c>
      <c r="E5414" s="67" t="s">
        <v>11020</v>
      </c>
      <c r="F5414" s="69">
        <v>3.5840000000000001</v>
      </c>
      <c r="G5414" s="70">
        <v>0.25219999999999998</v>
      </c>
      <c r="H5414" s="70">
        <v>0.12620000000000001</v>
      </c>
      <c r="I5414" s="73">
        <v>45463</v>
      </c>
      <c r="J5414" s="73">
        <v>46407</v>
      </c>
      <c r="K5414" s="69">
        <v>3.63</v>
      </c>
      <c r="L5414" s="68" t="s">
        <v>5494</v>
      </c>
      <c r="M5414" s="71">
        <v>3.3E-3</v>
      </c>
      <c r="N5414" t="str">
        <f>_xll.IMDP("BND",D5414,$N$1,A5414)</f>
        <v>기타금융채</v>
      </c>
      <c r="O5414">
        <f t="shared" si="84"/>
        <v>8.3225999999999992E-4</v>
      </c>
    </row>
    <row r="5415" spans="1:15" x14ac:dyDescent="0.3">
      <c r="A5415" s="73">
        <v>46311</v>
      </c>
      <c r="B5415" s="67" t="s">
        <v>2090</v>
      </c>
      <c r="C5415" s="68" t="s">
        <v>2608</v>
      </c>
      <c r="D5415" s="68" t="s">
        <v>11021</v>
      </c>
      <c r="E5415" s="67" t="s">
        <v>11022</v>
      </c>
      <c r="F5415" s="69">
        <v>4.2809999999999997</v>
      </c>
      <c r="G5415" s="70">
        <v>1.276</v>
      </c>
      <c r="H5415" s="70">
        <v>1.9597</v>
      </c>
      <c r="I5415" s="73">
        <v>45757</v>
      </c>
      <c r="J5415" s="73">
        <v>46793</v>
      </c>
      <c r="K5415" s="69">
        <v>2.86</v>
      </c>
      <c r="L5415" s="68" t="s">
        <v>5494</v>
      </c>
      <c r="M5415" s="71">
        <v>2.7000000000000001E-3</v>
      </c>
      <c r="N5415" t="str">
        <f>_xll.IMDP("BND",D5415,$N$1,A5415)</f>
        <v>기타금융채</v>
      </c>
      <c r="O5415">
        <f t="shared" si="84"/>
        <v>3.4452000000000003E-3</v>
      </c>
    </row>
    <row r="5416" spans="1:15" x14ac:dyDescent="0.3">
      <c r="A5416" s="73">
        <v>46311</v>
      </c>
      <c r="B5416" s="67" t="s">
        <v>2090</v>
      </c>
      <c r="C5416" s="68" t="s">
        <v>2608</v>
      </c>
      <c r="D5416" s="68" t="s">
        <v>11023</v>
      </c>
      <c r="E5416" s="67" t="s">
        <v>11024</v>
      </c>
      <c r="F5416" s="69">
        <v>4.2350000000000003</v>
      </c>
      <c r="G5416" s="70">
        <v>1.0388999999999999</v>
      </c>
      <c r="H5416" s="70">
        <v>1.3487</v>
      </c>
      <c r="I5416" s="73">
        <v>45791</v>
      </c>
      <c r="J5416" s="73">
        <v>46703</v>
      </c>
      <c r="K5416" s="69">
        <v>2.81</v>
      </c>
      <c r="L5416" s="68" t="s">
        <v>5494</v>
      </c>
      <c r="M5416" s="71">
        <v>2.3E-3</v>
      </c>
      <c r="N5416" t="str">
        <f>_xll.IMDP("BND",D5416,$N$1,A5416)</f>
        <v>기타금융채</v>
      </c>
      <c r="O5416">
        <f t="shared" si="84"/>
        <v>2.3894699999999999E-3</v>
      </c>
    </row>
    <row r="5417" spans="1:15" x14ac:dyDescent="0.3">
      <c r="A5417" s="73">
        <v>46311</v>
      </c>
      <c r="B5417" s="67" t="s">
        <v>2090</v>
      </c>
      <c r="C5417" s="68" t="s">
        <v>2608</v>
      </c>
      <c r="D5417" s="68" t="s">
        <v>1857</v>
      </c>
      <c r="E5417" s="67" t="s">
        <v>1859</v>
      </c>
      <c r="F5417" s="69">
        <v>4.2640000000000002</v>
      </c>
      <c r="G5417" s="70">
        <v>1.1895</v>
      </c>
      <c r="H5417" s="70">
        <v>1.7216</v>
      </c>
      <c r="I5417" s="73">
        <v>45846</v>
      </c>
      <c r="J5417" s="73">
        <v>46759</v>
      </c>
      <c r="K5417" s="69">
        <v>2.77</v>
      </c>
      <c r="L5417" s="68" t="s">
        <v>5494</v>
      </c>
      <c r="M5417" s="71">
        <v>2.3E-3</v>
      </c>
      <c r="N5417" t="str">
        <f>_xll.IMDP("BND",D5417,$N$1,A5417)</f>
        <v>기타금융채</v>
      </c>
      <c r="O5417">
        <f t="shared" si="84"/>
        <v>2.7358500000000002E-3</v>
      </c>
    </row>
    <row r="5418" spans="1:15" x14ac:dyDescent="0.3">
      <c r="A5418" s="73">
        <v>46311</v>
      </c>
      <c r="B5418" s="67" t="s">
        <v>2090</v>
      </c>
      <c r="C5418" s="68" t="s">
        <v>2608</v>
      </c>
      <c r="D5418" s="68" t="s">
        <v>11025</v>
      </c>
      <c r="E5418" s="67" t="s">
        <v>11026</v>
      </c>
      <c r="F5418" s="69">
        <v>4.4409999999999998</v>
      </c>
      <c r="G5418" s="70">
        <v>1.8946000000000001</v>
      </c>
      <c r="H5418" s="70">
        <v>4.1191000000000004</v>
      </c>
      <c r="I5418" s="73">
        <v>45931</v>
      </c>
      <c r="J5418" s="73">
        <v>47032</v>
      </c>
      <c r="K5418" s="69">
        <v>2.89</v>
      </c>
      <c r="L5418" s="68" t="s">
        <v>5494</v>
      </c>
      <c r="M5418" s="71">
        <v>4.4999999999999997E-3</v>
      </c>
      <c r="N5418" t="str">
        <f>_xll.IMDP("BND",D5418,$N$1,A5418)</f>
        <v>기타금융채</v>
      </c>
      <c r="O5418">
        <f t="shared" si="84"/>
        <v>8.5256999999999989E-3</v>
      </c>
    </row>
    <row r="5419" spans="1:15" x14ac:dyDescent="0.3">
      <c r="A5419" s="73">
        <v>46311</v>
      </c>
      <c r="B5419" s="67" t="s">
        <v>2090</v>
      </c>
      <c r="C5419" s="68" t="s">
        <v>2608</v>
      </c>
      <c r="D5419" s="68" t="s">
        <v>1869</v>
      </c>
      <c r="E5419" s="67" t="s">
        <v>1870</v>
      </c>
      <c r="F5419" s="69">
        <v>4.4560000000000004</v>
      </c>
      <c r="G5419" s="70">
        <v>2.0118</v>
      </c>
      <c r="H5419" s="70">
        <v>4.6432000000000002</v>
      </c>
      <c r="I5419" s="73">
        <v>45989</v>
      </c>
      <c r="J5419" s="73">
        <v>47085</v>
      </c>
      <c r="K5419" s="69">
        <v>3.36</v>
      </c>
      <c r="L5419" s="68" t="s">
        <v>5494</v>
      </c>
      <c r="M5419" s="71">
        <v>3.2000000000000002E-3</v>
      </c>
      <c r="N5419" t="str">
        <f>_xll.IMDP("BND",D5419,$N$1,A5419)</f>
        <v>기타금융채</v>
      </c>
      <c r="O5419">
        <f t="shared" si="84"/>
        <v>6.4377600000000007E-3</v>
      </c>
    </row>
    <row r="5420" spans="1:15" x14ac:dyDescent="0.3">
      <c r="A5420" s="73">
        <v>46311</v>
      </c>
      <c r="B5420" s="67" t="s">
        <v>2090</v>
      </c>
      <c r="C5420" s="68" t="s">
        <v>2608</v>
      </c>
      <c r="D5420" s="68" t="s">
        <v>11027</v>
      </c>
      <c r="E5420" s="67" t="s">
        <v>11028</v>
      </c>
      <c r="F5420" s="69">
        <v>4.4539999999999997</v>
      </c>
      <c r="G5420" s="70">
        <v>1.9597</v>
      </c>
      <c r="H5420" s="70">
        <v>4.4414999999999996</v>
      </c>
      <c r="I5420" s="73">
        <v>46156</v>
      </c>
      <c r="J5420" s="73">
        <v>47071</v>
      </c>
      <c r="K5420" s="69">
        <v>4.08</v>
      </c>
      <c r="L5420" s="68" t="s">
        <v>5494</v>
      </c>
      <c r="M5420" s="71">
        <v>3.7000000000000002E-3</v>
      </c>
      <c r="N5420" t="str">
        <f>_xll.IMDP("BND",D5420,$N$1,A5420)</f>
        <v>기타금융채</v>
      </c>
      <c r="O5420">
        <f t="shared" si="84"/>
        <v>7.2508900000000003E-3</v>
      </c>
    </row>
    <row r="5421" spans="1:15" x14ac:dyDescent="0.3">
      <c r="A5421" s="73">
        <v>46311</v>
      </c>
      <c r="B5421" s="67" t="s">
        <v>2090</v>
      </c>
      <c r="C5421" s="68" t="s">
        <v>2608</v>
      </c>
      <c r="D5421" s="68" t="s">
        <v>15413</v>
      </c>
      <c r="E5421" s="67" t="s">
        <v>15414</v>
      </c>
      <c r="F5421" s="69">
        <v>4.452</v>
      </c>
      <c r="G5421" s="70">
        <v>1.9501999999999999</v>
      </c>
      <c r="H5421" s="70">
        <v>4.3956999999999997</v>
      </c>
      <c r="I5421" s="73">
        <v>46275</v>
      </c>
      <c r="J5421" s="73">
        <v>47067</v>
      </c>
      <c r="K5421" s="69">
        <v>4.37</v>
      </c>
      <c r="L5421" s="68" t="s">
        <v>5494</v>
      </c>
      <c r="M5421" s="71">
        <v>4.1999999999999997E-3</v>
      </c>
      <c r="N5421" t="str">
        <f>_xll.IMDP("BND",D5421,$N$1,A5421)</f>
        <v>기타금융채</v>
      </c>
      <c r="O5421">
        <f t="shared" si="84"/>
        <v>8.1908399999999996E-3</v>
      </c>
    </row>
    <row r="5422" spans="1:15" x14ac:dyDescent="0.3">
      <c r="A5422" s="73">
        <v>46311</v>
      </c>
      <c r="B5422" s="67" t="s">
        <v>2090</v>
      </c>
      <c r="C5422" s="68" t="s">
        <v>2608</v>
      </c>
      <c r="D5422" s="68" t="s">
        <v>15971</v>
      </c>
      <c r="E5422" s="67" t="s">
        <v>15972</v>
      </c>
      <c r="F5422" s="69">
        <v>4.4420000000000002</v>
      </c>
      <c r="G5422" s="70">
        <v>1.8795999999999999</v>
      </c>
      <c r="H5422" s="70">
        <v>4.0872999999999999</v>
      </c>
      <c r="I5422" s="73">
        <v>46303</v>
      </c>
      <c r="J5422" s="73">
        <v>47036</v>
      </c>
      <c r="K5422" s="69">
        <v>4.53</v>
      </c>
      <c r="L5422" s="68" t="s">
        <v>5494</v>
      </c>
      <c r="M5422" s="71">
        <v>2.3E-3</v>
      </c>
      <c r="N5422" t="str">
        <f>_xll.IMDP("BND",D5422,$N$1,A5422)</f>
        <v>기타금융채</v>
      </c>
      <c r="O5422">
        <f t="shared" si="84"/>
        <v>4.32308E-3</v>
      </c>
    </row>
    <row r="5423" spans="1:15" x14ac:dyDescent="0.3">
      <c r="A5423" s="73">
        <v>46311</v>
      </c>
      <c r="B5423" s="67" t="s">
        <v>2090</v>
      </c>
      <c r="C5423" s="68" t="s">
        <v>2608</v>
      </c>
      <c r="D5423" s="68" t="s">
        <v>11029</v>
      </c>
      <c r="E5423" s="67" t="s">
        <v>11030</v>
      </c>
      <c r="F5423" s="69">
        <v>3.9159999999999999</v>
      </c>
      <c r="G5423" s="70">
        <v>0.4551</v>
      </c>
      <c r="H5423" s="70">
        <v>0.32040000000000002</v>
      </c>
      <c r="I5423" s="73">
        <v>45387</v>
      </c>
      <c r="J5423" s="73">
        <v>46482</v>
      </c>
      <c r="K5423" s="69">
        <v>3.91</v>
      </c>
      <c r="L5423" s="68" t="s">
        <v>5494</v>
      </c>
      <c r="M5423" s="71">
        <v>6.0000000000000001E-3</v>
      </c>
      <c r="N5423" t="str">
        <f>_xll.IMDP("BND",D5423,$N$1,A5423)</f>
        <v>기타금융채</v>
      </c>
      <c r="O5423">
        <f t="shared" si="84"/>
        <v>2.7306000000000001E-3</v>
      </c>
    </row>
    <row r="5424" spans="1:15" x14ac:dyDescent="0.3">
      <c r="A5424" s="73">
        <v>46311</v>
      </c>
      <c r="B5424" s="67" t="s">
        <v>2090</v>
      </c>
      <c r="C5424" s="68" t="s">
        <v>2608</v>
      </c>
      <c r="D5424" s="68" t="s">
        <v>11031</v>
      </c>
      <c r="E5424" s="67" t="s">
        <v>11032</v>
      </c>
      <c r="F5424" s="69">
        <v>3.93</v>
      </c>
      <c r="G5424" s="70">
        <v>0.45860000000000001</v>
      </c>
      <c r="H5424" s="70">
        <v>0.32569999999999999</v>
      </c>
      <c r="I5424" s="73">
        <v>45421</v>
      </c>
      <c r="J5424" s="73">
        <v>46486</v>
      </c>
      <c r="K5424" s="69">
        <v>3.94</v>
      </c>
      <c r="L5424" s="68" t="s">
        <v>5494</v>
      </c>
      <c r="M5424" s="71">
        <v>3.3E-3</v>
      </c>
      <c r="N5424" t="str">
        <f>_xll.IMDP("BND",D5424,$N$1,A5424)</f>
        <v>기타금융채</v>
      </c>
      <c r="O5424">
        <f t="shared" si="84"/>
        <v>1.5133799999999999E-3</v>
      </c>
    </row>
    <row r="5425" spans="1:15" x14ac:dyDescent="0.3">
      <c r="A5425" s="73">
        <v>46311</v>
      </c>
      <c r="B5425" s="67" t="s">
        <v>2090</v>
      </c>
      <c r="C5425" s="68" t="s">
        <v>2608</v>
      </c>
      <c r="D5425" s="68" t="s">
        <v>11033</v>
      </c>
      <c r="E5425" s="67" t="s">
        <v>11034</v>
      </c>
      <c r="F5425" s="69">
        <v>4.109</v>
      </c>
      <c r="G5425" s="70">
        <v>0.65349999999999997</v>
      </c>
      <c r="H5425" s="70">
        <v>0.59140000000000004</v>
      </c>
      <c r="I5425" s="73">
        <v>45463</v>
      </c>
      <c r="J5425" s="73">
        <v>46556</v>
      </c>
      <c r="K5425" s="69">
        <v>3.65</v>
      </c>
      <c r="L5425" s="68" t="s">
        <v>5494</v>
      </c>
      <c r="M5425" s="71">
        <v>6.0000000000000001E-3</v>
      </c>
      <c r="N5425" t="str">
        <f>_xll.IMDP("BND",D5425,$N$1,A5425)</f>
        <v>기타금융채</v>
      </c>
      <c r="O5425">
        <f t="shared" si="84"/>
        <v>3.921E-3</v>
      </c>
    </row>
    <row r="5426" spans="1:15" x14ac:dyDescent="0.3">
      <c r="A5426" s="73">
        <v>46311</v>
      </c>
      <c r="B5426" s="67" t="s">
        <v>2090</v>
      </c>
      <c r="C5426" s="68" t="s">
        <v>2608</v>
      </c>
      <c r="D5426" s="68" t="s">
        <v>11035</v>
      </c>
      <c r="E5426" s="67" t="s">
        <v>11036</v>
      </c>
      <c r="F5426" s="69">
        <v>3.7040000000000002</v>
      </c>
      <c r="G5426" s="70">
        <v>0.30209999999999998</v>
      </c>
      <c r="H5426" s="70">
        <v>0.1666</v>
      </c>
      <c r="I5426" s="73">
        <v>45513</v>
      </c>
      <c r="J5426" s="73">
        <v>46427</v>
      </c>
      <c r="K5426" s="69">
        <v>3.43</v>
      </c>
      <c r="L5426" s="68" t="s">
        <v>5494</v>
      </c>
      <c r="M5426" s="71">
        <v>4.7000000000000002E-3</v>
      </c>
      <c r="N5426" t="str">
        <f>_xll.IMDP("BND",D5426,$N$1,A5426)</f>
        <v>기타금융채</v>
      </c>
      <c r="O5426">
        <f t="shared" si="84"/>
        <v>1.4198699999999999E-3</v>
      </c>
    </row>
    <row r="5427" spans="1:15" x14ac:dyDescent="0.3">
      <c r="A5427" s="73">
        <v>46311</v>
      </c>
      <c r="B5427" s="67" t="s">
        <v>2090</v>
      </c>
      <c r="C5427" s="68" t="s">
        <v>2608</v>
      </c>
      <c r="D5427" s="68" t="s">
        <v>11037</v>
      </c>
      <c r="E5427" s="67" t="s">
        <v>11038</v>
      </c>
      <c r="F5427" s="69">
        <v>4.0999999999999996</v>
      </c>
      <c r="G5427" s="70">
        <v>0.63049999999999995</v>
      </c>
      <c r="H5427" s="70">
        <v>0.55589999999999995</v>
      </c>
      <c r="I5427" s="73">
        <v>45636</v>
      </c>
      <c r="J5427" s="73">
        <v>46548</v>
      </c>
      <c r="K5427" s="69">
        <v>3.17</v>
      </c>
      <c r="L5427" s="68" t="s">
        <v>5494</v>
      </c>
      <c r="M5427" s="71">
        <v>2.3E-3</v>
      </c>
      <c r="N5427" t="str">
        <f>_xll.IMDP("BND",D5427,$N$1,A5427)</f>
        <v>기타금융채</v>
      </c>
      <c r="O5427">
        <f t="shared" si="84"/>
        <v>1.4501499999999999E-3</v>
      </c>
    </row>
    <row r="5428" spans="1:15" x14ac:dyDescent="0.3">
      <c r="A5428" s="73">
        <v>46311</v>
      </c>
      <c r="B5428" s="67" t="s">
        <v>2090</v>
      </c>
      <c r="C5428" s="68" t="s">
        <v>2608</v>
      </c>
      <c r="D5428" s="68" t="s">
        <v>11039</v>
      </c>
      <c r="E5428" s="67" t="s">
        <v>11040</v>
      </c>
      <c r="F5428" s="69">
        <v>4.08</v>
      </c>
      <c r="G5428" s="70">
        <v>0.61260000000000003</v>
      </c>
      <c r="H5428" s="70">
        <v>0.52849999999999997</v>
      </c>
      <c r="I5428" s="73">
        <v>45660</v>
      </c>
      <c r="J5428" s="73">
        <v>46541</v>
      </c>
      <c r="K5428" s="69">
        <v>3.3</v>
      </c>
      <c r="L5428" s="68" t="s">
        <v>5494</v>
      </c>
      <c r="M5428" s="71">
        <v>2.8E-3</v>
      </c>
      <c r="N5428" t="str">
        <f>_xll.IMDP("BND",D5428,$N$1,A5428)</f>
        <v>기타금융채</v>
      </c>
      <c r="O5428">
        <f t="shared" si="84"/>
        <v>1.71528E-3</v>
      </c>
    </row>
    <row r="5429" spans="1:15" x14ac:dyDescent="0.3">
      <c r="A5429" s="73">
        <v>46311</v>
      </c>
      <c r="B5429" s="67" t="s">
        <v>2090</v>
      </c>
      <c r="C5429" s="68" t="s">
        <v>2608</v>
      </c>
      <c r="D5429" s="68" t="s">
        <v>11041</v>
      </c>
      <c r="E5429" s="67" t="s">
        <v>11042</v>
      </c>
      <c r="F5429" s="69">
        <v>4.2949999999999999</v>
      </c>
      <c r="G5429" s="70">
        <v>1.4332</v>
      </c>
      <c r="H5429" s="70">
        <v>2.4321000000000002</v>
      </c>
      <c r="I5429" s="73">
        <v>45757</v>
      </c>
      <c r="J5429" s="73">
        <v>46853</v>
      </c>
      <c r="K5429" s="69">
        <v>2.89</v>
      </c>
      <c r="L5429" s="68" t="s">
        <v>5494</v>
      </c>
      <c r="M5429" s="71">
        <v>6.4000000000000003E-3</v>
      </c>
      <c r="N5429" t="str">
        <f>_xll.IMDP("BND",D5429,$N$1,A5429)</f>
        <v>기타금융채</v>
      </c>
      <c r="O5429">
        <f t="shared" si="84"/>
        <v>9.1724800000000002E-3</v>
      </c>
    </row>
    <row r="5430" spans="1:15" x14ac:dyDescent="0.3">
      <c r="A5430" s="73">
        <v>46311</v>
      </c>
      <c r="B5430" s="67" t="s">
        <v>2090</v>
      </c>
      <c r="C5430" s="68" t="s">
        <v>2608</v>
      </c>
      <c r="D5430" s="68" t="s">
        <v>11043</v>
      </c>
      <c r="E5430" s="67" t="s">
        <v>11044</v>
      </c>
      <c r="F5430" s="69">
        <v>4.2530000000000001</v>
      </c>
      <c r="G5430" s="70">
        <v>1.1205000000000001</v>
      </c>
      <c r="H5430" s="70">
        <v>1.5483</v>
      </c>
      <c r="I5430" s="73">
        <v>45791</v>
      </c>
      <c r="J5430" s="73">
        <v>46735</v>
      </c>
      <c r="K5430" s="69">
        <v>2.82</v>
      </c>
      <c r="L5430" s="68" t="s">
        <v>5494</v>
      </c>
      <c r="M5430" s="71">
        <v>2.3E-3</v>
      </c>
      <c r="N5430" t="str">
        <f>_xll.IMDP("BND",D5430,$N$1,A5430)</f>
        <v>기타금융채</v>
      </c>
      <c r="O5430">
        <f t="shared" si="84"/>
        <v>2.5771500000000003E-3</v>
      </c>
    </row>
    <row r="5431" spans="1:15" x14ac:dyDescent="0.3">
      <c r="A5431" s="73">
        <v>46311</v>
      </c>
      <c r="B5431" s="67" t="s">
        <v>2090</v>
      </c>
      <c r="C5431" s="68" t="s">
        <v>2608</v>
      </c>
      <c r="D5431" s="68" t="s">
        <v>11045</v>
      </c>
      <c r="E5431" s="67" t="s">
        <v>11046</v>
      </c>
      <c r="F5431" s="69">
        <v>4.3470000000000004</v>
      </c>
      <c r="G5431" s="70">
        <v>1.6062000000000001</v>
      </c>
      <c r="H5431" s="70">
        <v>3.0158</v>
      </c>
      <c r="I5431" s="73">
        <v>45826</v>
      </c>
      <c r="J5431" s="73">
        <v>46920</v>
      </c>
      <c r="K5431" s="69">
        <v>2.9</v>
      </c>
      <c r="L5431" s="68" t="s">
        <v>5494</v>
      </c>
      <c r="M5431" s="71">
        <v>3.5999999999999999E-3</v>
      </c>
      <c r="N5431" t="str">
        <f>_xll.IMDP("BND",D5431,$N$1,A5431)</f>
        <v>기타금융채</v>
      </c>
      <c r="O5431">
        <f t="shared" si="84"/>
        <v>5.7823200000000005E-3</v>
      </c>
    </row>
    <row r="5432" spans="1:15" x14ac:dyDescent="0.3">
      <c r="A5432" s="73">
        <v>46311</v>
      </c>
      <c r="B5432" s="67" t="s">
        <v>2090</v>
      </c>
      <c r="C5432" s="68" t="s">
        <v>2608</v>
      </c>
      <c r="D5432" s="68" t="s">
        <v>11047</v>
      </c>
      <c r="E5432" s="67" t="s">
        <v>11048</v>
      </c>
      <c r="F5432" s="69">
        <v>4.3079999999999998</v>
      </c>
      <c r="G5432" s="70">
        <v>1.5061</v>
      </c>
      <c r="H5432" s="70">
        <v>2.6684000000000001</v>
      </c>
      <c r="I5432" s="73">
        <v>45846</v>
      </c>
      <c r="J5432" s="73">
        <v>46881</v>
      </c>
      <c r="K5432" s="69">
        <v>2.84</v>
      </c>
      <c r="L5432" s="68" t="s">
        <v>5494</v>
      </c>
      <c r="M5432" s="71">
        <v>3.2000000000000002E-3</v>
      </c>
      <c r="N5432" t="str">
        <f>_xll.IMDP("BND",D5432,$N$1,A5432)</f>
        <v>기타금융채</v>
      </c>
      <c r="O5432">
        <f t="shared" si="84"/>
        <v>4.8195199999999999E-3</v>
      </c>
    </row>
    <row r="5433" spans="1:15" x14ac:dyDescent="0.3">
      <c r="A5433" s="73">
        <v>46311</v>
      </c>
      <c r="B5433" s="67" t="s">
        <v>2090</v>
      </c>
      <c r="C5433" s="68" t="s">
        <v>2608</v>
      </c>
      <c r="D5433" s="68" t="s">
        <v>11049</v>
      </c>
      <c r="E5433" s="67" t="s">
        <v>11050</v>
      </c>
      <c r="F5433" s="69">
        <v>4.319</v>
      </c>
      <c r="G5433" s="70">
        <v>1.5392999999999999</v>
      </c>
      <c r="H5433" s="70">
        <v>2.7877999999999998</v>
      </c>
      <c r="I5433" s="73">
        <v>45891</v>
      </c>
      <c r="J5433" s="73">
        <v>46895</v>
      </c>
      <c r="K5433" s="69">
        <v>2.79</v>
      </c>
      <c r="L5433" s="68" t="s">
        <v>5494</v>
      </c>
      <c r="M5433" s="71">
        <v>3.2000000000000002E-3</v>
      </c>
      <c r="N5433" t="str">
        <f>_xll.IMDP("BND",D5433,$N$1,A5433)</f>
        <v>기타금융채</v>
      </c>
      <c r="O5433">
        <f t="shared" si="84"/>
        <v>4.9257599999999995E-3</v>
      </c>
    </row>
    <row r="5434" spans="1:15" x14ac:dyDescent="0.3">
      <c r="A5434" s="73">
        <v>46311</v>
      </c>
      <c r="B5434" s="67" t="s">
        <v>2090</v>
      </c>
      <c r="C5434" s="68" t="s">
        <v>2608</v>
      </c>
      <c r="D5434" s="68" t="s">
        <v>11051</v>
      </c>
      <c r="E5434" s="67" t="s">
        <v>11052</v>
      </c>
      <c r="F5434" s="69">
        <v>4.45</v>
      </c>
      <c r="G5434" s="70">
        <v>1.9448000000000001</v>
      </c>
      <c r="H5434" s="70">
        <v>4.3512000000000004</v>
      </c>
      <c r="I5434" s="73">
        <v>45961</v>
      </c>
      <c r="J5434" s="73">
        <v>47057</v>
      </c>
      <c r="K5434" s="69">
        <v>2.95</v>
      </c>
      <c r="L5434" s="68" t="s">
        <v>5494</v>
      </c>
      <c r="M5434" s="71">
        <v>2.3E-3</v>
      </c>
      <c r="N5434" t="str">
        <f>_xll.IMDP("BND",D5434,$N$1,A5434)</f>
        <v>기타금융채</v>
      </c>
      <c r="O5434">
        <f t="shared" si="84"/>
        <v>4.4730400000000002E-3</v>
      </c>
    </row>
    <row r="5435" spans="1:15" x14ac:dyDescent="0.3">
      <c r="A5435" s="73">
        <v>46311</v>
      </c>
      <c r="B5435" s="67" t="s">
        <v>2090</v>
      </c>
      <c r="C5435" s="68" t="s">
        <v>2608</v>
      </c>
      <c r="D5435" s="68" t="s">
        <v>11053</v>
      </c>
      <c r="E5435" s="67" t="s">
        <v>11054</v>
      </c>
      <c r="F5435" s="69">
        <v>4.29</v>
      </c>
      <c r="G5435" s="70">
        <v>1.3445</v>
      </c>
      <c r="H5435" s="70">
        <v>2.1690999999999998</v>
      </c>
      <c r="I5435" s="73">
        <v>46093</v>
      </c>
      <c r="J5435" s="73">
        <v>46822</v>
      </c>
      <c r="K5435" s="69">
        <v>3.63</v>
      </c>
      <c r="L5435" s="68" t="s">
        <v>5494</v>
      </c>
      <c r="M5435" s="71">
        <v>2.3E-3</v>
      </c>
      <c r="N5435" t="str">
        <f>_xll.IMDP("BND",D5435,$N$1,A5435)</f>
        <v>기타금융채</v>
      </c>
      <c r="O5435">
        <f t="shared" si="84"/>
        <v>3.0923500000000002E-3</v>
      </c>
    </row>
    <row r="5436" spans="1:15" x14ac:dyDescent="0.3">
      <c r="A5436" s="73">
        <v>46311</v>
      </c>
      <c r="B5436" s="67" t="s">
        <v>2090</v>
      </c>
      <c r="C5436" s="68" t="s">
        <v>2608</v>
      </c>
      <c r="D5436" s="68" t="s">
        <v>11055</v>
      </c>
      <c r="E5436" s="67" t="s">
        <v>11056</v>
      </c>
      <c r="F5436" s="69">
        <v>4.3440000000000003</v>
      </c>
      <c r="G5436" s="70">
        <v>1.5682</v>
      </c>
      <c r="H5436" s="70">
        <v>2.9026000000000001</v>
      </c>
      <c r="I5436" s="73">
        <v>46182</v>
      </c>
      <c r="J5436" s="73">
        <v>46913</v>
      </c>
      <c r="K5436" s="69">
        <v>4.3</v>
      </c>
      <c r="L5436" s="68" t="s">
        <v>5494</v>
      </c>
      <c r="M5436" s="71">
        <v>2.8E-3</v>
      </c>
      <c r="N5436" t="str">
        <f>_xll.IMDP("BND",D5436,$N$1,A5436)</f>
        <v>기타금융채</v>
      </c>
      <c r="O5436">
        <f t="shared" si="84"/>
        <v>4.3909600000000002E-3</v>
      </c>
    </row>
    <row r="5437" spans="1:15" x14ac:dyDescent="0.3">
      <c r="A5437" s="73">
        <v>46311</v>
      </c>
      <c r="B5437" s="67" t="s">
        <v>2090</v>
      </c>
      <c r="C5437" s="68" t="s">
        <v>2608</v>
      </c>
      <c r="D5437" s="68" t="s">
        <v>11057</v>
      </c>
      <c r="E5437" s="67" t="s">
        <v>11058</v>
      </c>
      <c r="F5437" s="69">
        <v>4.0049999999999999</v>
      </c>
      <c r="G5437" s="70">
        <v>0.53300000000000003</v>
      </c>
      <c r="H5437" s="70">
        <v>0.41880000000000001</v>
      </c>
      <c r="I5437" s="73">
        <v>45421</v>
      </c>
      <c r="J5437" s="73">
        <v>46514</v>
      </c>
      <c r="K5437" s="69">
        <v>3.95</v>
      </c>
      <c r="L5437" s="68" t="s">
        <v>5494</v>
      </c>
      <c r="M5437" s="71">
        <v>3.7000000000000002E-3</v>
      </c>
      <c r="N5437" t="str">
        <f>_xll.IMDP("BND",D5437,$N$1,A5437)</f>
        <v>기타금융채</v>
      </c>
      <c r="O5437">
        <f t="shared" si="84"/>
        <v>1.9721000000000001E-3</v>
      </c>
    </row>
    <row r="5438" spans="1:15" x14ac:dyDescent="0.3">
      <c r="A5438" s="73">
        <v>46311</v>
      </c>
      <c r="B5438" s="67" t="s">
        <v>2090</v>
      </c>
      <c r="C5438" s="68" t="s">
        <v>2608</v>
      </c>
      <c r="D5438" s="68" t="s">
        <v>11059</v>
      </c>
      <c r="E5438" s="67" t="s">
        <v>11060</v>
      </c>
      <c r="F5438" s="69">
        <v>4.1609999999999996</v>
      </c>
      <c r="G5438" s="70">
        <v>0.70889999999999997</v>
      </c>
      <c r="H5438" s="70">
        <v>0.68049999999999999</v>
      </c>
      <c r="I5438" s="73">
        <v>45482</v>
      </c>
      <c r="J5438" s="73">
        <v>46577</v>
      </c>
      <c r="K5438" s="69">
        <v>3.55</v>
      </c>
      <c r="L5438" s="68" t="s">
        <v>5494</v>
      </c>
      <c r="M5438" s="71">
        <v>6.0000000000000001E-3</v>
      </c>
      <c r="N5438" t="str">
        <f>_xll.IMDP("BND",D5438,$N$1,A5438)</f>
        <v>기타금융채</v>
      </c>
      <c r="O5438">
        <f t="shared" si="84"/>
        <v>4.2534000000000001E-3</v>
      </c>
    </row>
    <row r="5439" spans="1:15" x14ac:dyDescent="0.3">
      <c r="A5439" s="73">
        <v>46311</v>
      </c>
      <c r="B5439" s="67" t="s">
        <v>2090</v>
      </c>
      <c r="C5439" s="68" t="s">
        <v>2608</v>
      </c>
      <c r="D5439" s="68" t="s">
        <v>11061</v>
      </c>
      <c r="E5439" s="67" t="s">
        <v>11062</v>
      </c>
      <c r="F5439" s="69">
        <v>3.992</v>
      </c>
      <c r="G5439" s="70">
        <v>0.52569999999999995</v>
      </c>
      <c r="H5439" s="70">
        <v>0.40899999999999997</v>
      </c>
      <c r="I5439" s="73">
        <v>45601</v>
      </c>
      <c r="J5439" s="73">
        <v>46511</v>
      </c>
      <c r="K5439" s="69">
        <v>3.48</v>
      </c>
      <c r="L5439" s="68" t="s">
        <v>5494</v>
      </c>
      <c r="M5439" s="71">
        <v>2.3E-3</v>
      </c>
      <c r="N5439" t="str">
        <f>_xll.IMDP("BND",D5439,$N$1,A5439)</f>
        <v>기타금융채</v>
      </c>
      <c r="O5439">
        <f t="shared" si="84"/>
        <v>1.2091099999999998E-3</v>
      </c>
    </row>
    <row r="5440" spans="1:15" x14ac:dyDescent="0.3">
      <c r="A5440" s="73">
        <v>46311</v>
      </c>
      <c r="B5440" s="67" t="s">
        <v>2090</v>
      </c>
      <c r="C5440" s="68" t="s">
        <v>2608</v>
      </c>
      <c r="D5440" s="68" t="s">
        <v>11063</v>
      </c>
      <c r="E5440" s="67" t="s">
        <v>11064</v>
      </c>
      <c r="F5440" s="69">
        <v>4.2889999999999997</v>
      </c>
      <c r="G5440" s="70">
        <v>1.3495999999999999</v>
      </c>
      <c r="H5440" s="70">
        <v>2.1797</v>
      </c>
      <c r="I5440" s="73">
        <v>45727</v>
      </c>
      <c r="J5440" s="73">
        <v>46822</v>
      </c>
      <c r="K5440" s="69">
        <v>3.03</v>
      </c>
      <c r="L5440" s="68" t="s">
        <v>5494</v>
      </c>
      <c r="M5440" s="71">
        <v>5.4999999999999997E-3</v>
      </c>
      <c r="N5440" t="str">
        <f>_xll.IMDP("BND",D5440,$N$1,A5440)</f>
        <v>기타금융채</v>
      </c>
      <c r="O5440">
        <f t="shared" si="84"/>
        <v>7.4227999999999994E-3</v>
      </c>
    </row>
    <row r="5441" spans="1:15" x14ac:dyDescent="0.3">
      <c r="A5441" s="73">
        <v>46311</v>
      </c>
      <c r="B5441" s="67" t="s">
        <v>2090</v>
      </c>
      <c r="C5441" s="68" t="s">
        <v>2608</v>
      </c>
      <c r="D5441" s="68" t="s">
        <v>11065</v>
      </c>
      <c r="E5441" s="67" t="s">
        <v>11066</v>
      </c>
      <c r="F5441" s="69">
        <v>4.2949999999999999</v>
      </c>
      <c r="G5441" s="70">
        <v>1.4157999999999999</v>
      </c>
      <c r="H5441" s="70">
        <v>2.3860999999999999</v>
      </c>
      <c r="I5441" s="73">
        <v>46119</v>
      </c>
      <c r="J5441" s="73">
        <v>46850</v>
      </c>
      <c r="K5441" s="69">
        <v>3.96</v>
      </c>
      <c r="L5441" s="68" t="s">
        <v>5494</v>
      </c>
      <c r="M5441" s="71">
        <v>4.1999999999999997E-3</v>
      </c>
      <c r="N5441" t="str">
        <f>_xll.IMDP("BND",D5441,$N$1,A5441)</f>
        <v>기타금융채</v>
      </c>
      <c r="O5441">
        <f t="shared" si="84"/>
        <v>5.9463599999999995E-3</v>
      </c>
    </row>
    <row r="5442" spans="1:15" x14ac:dyDescent="0.3">
      <c r="A5442" s="73">
        <v>46311</v>
      </c>
      <c r="B5442" s="67" t="s">
        <v>2090</v>
      </c>
      <c r="C5442" s="68" t="s">
        <v>2608</v>
      </c>
      <c r="D5442" s="68" t="s">
        <v>11067</v>
      </c>
      <c r="E5442" s="67" t="s">
        <v>11068</v>
      </c>
      <c r="F5442" s="69">
        <v>4.3739999999999997</v>
      </c>
      <c r="G5442" s="70">
        <v>1.6384000000000001</v>
      </c>
      <c r="H5442" s="70">
        <v>3.1533000000000002</v>
      </c>
      <c r="I5442" s="73">
        <v>46182</v>
      </c>
      <c r="J5442" s="73">
        <v>46941</v>
      </c>
      <c r="K5442" s="69">
        <v>4.3</v>
      </c>
      <c r="L5442" s="68" t="s">
        <v>5494</v>
      </c>
      <c r="M5442" s="71">
        <v>2.3E-3</v>
      </c>
      <c r="N5442" t="str">
        <f>_xll.IMDP("BND",D5442,$N$1,A5442)</f>
        <v>기타금융채</v>
      </c>
      <c r="O5442">
        <f t="shared" ref="O5442:O5505" si="85">M5442*G5442</f>
        <v>3.7683199999999999E-3</v>
      </c>
    </row>
    <row r="5443" spans="1:15" x14ac:dyDescent="0.3">
      <c r="A5443" s="73">
        <v>46311</v>
      </c>
      <c r="B5443" s="67" t="s">
        <v>2090</v>
      </c>
      <c r="C5443" s="68" t="s">
        <v>2608</v>
      </c>
      <c r="D5443" s="68" t="s">
        <v>14723</v>
      </c>
      <c r="E5443" s="67" t="s">
        <v>14724</v>
      </c>
      <c r="F5443" s="69">
        <v>4.4420000000000002</v>
      </c>
      <c r="G5443" s="70">
        <v>1.8587</v>
      </c>
      <c r="H5443" s="70">
        <v>4.0228999999999999</v>
      </c>
      <c r="I5443" s="73">
        <v>46240</v>
      </c>
      <c r="J5443" s="73">
        <v>47032</v>
      </c>
      <c r="K5443" s="69">
        <v>4.3</v>
      </c>
      <c r="L5443" s="68" t="s">
        <v>5494</v>
      </c>
      <c r="M5443" s="71">
        <v>4.1999999999999997E-3</v>
      </c>
      <c r="N5443" t="str">
        <f>_xll.IMDP("BND",D5443,$N$1,A5443)</f>
        <v>기타금융채</v>
      </c>
      <c r="O5443">
        <f t="shared" si="85"/>
        <v>7.8065399999999998E-3</v>
      </c>
    </row>
    <row r="5444" spans="1:15" x14ac:dyDescent="0.3">
      <c r="A5444" s="73">
        <v>46311</v>
      </c>
      <c r="B5444" s="67" t="s">
        <v>2090</v>
      </c>
      <c r="C5444" s="68" t="s">
        <v>2608</v>
      </c>
      <c r="D5444" s="68" t="s">
        <v>15415</v>
      </c>
      <c r="E5444" s="67" t="s">
        <v>15416</v>
      </c>
      <c r="F5444" s="69">
        <v>4.4960000000000004</v>
      </c>
      <c r="G5444" s="70">
        <v>2.6856</v>
      </c>
      <c r="H5444" s="70">
        <v>8.1808999999999994</v>
      </c>
      <c r="I5444" s="73">
        <v>46275</v>
      </c>
      <c r="J5444" s="73">
        <v>47371</v>
      </c>
      <c r="K5444" s="69">
        <v>4.51</v>
      </c>
      <c r="L5444" s="68" t="s">
        <v>5494</v>
      </c>
      <c r="M5444" s="71">
        <v>6.4999999999999997E-3</v>
      </c>
      <c r="N5444" t="str">
        <f>_xll.IMDP("BND",D5444,$N$1,A5444)</f>
        <v>기타금융채</v>
      </c>
      <c r="O5444">
        <f t="shared" si="85"/>
        <v>1.74564E-2</v>
      </c>
    </row>
    <row r="5445" spans="1:15" x14ac:dyDescent="0.3">
      <c r="A5445" s="73">
        <v>46311</v>
      </c>
      <c r="B5445" s="67" t="s">
        <v>2090</v>
      </c>
      <c r="C5445" s="68" t="s">
        <v>2608</v>
      </c>
      <c r="D5445" s="68" t="s">
        <v>11069</v>
      </c>
      <c r="E5445" s="67" t="s">
        <v>11070</v>
      </c>
      <c r="F5445" s="69">
        <v>3.8359999999999999</v>
      </c>
      <c r="G5445" s="70">
        <v>0.38879999999999998</v>
      </c>
      <c r="H5445" s="70">
        <v>0.248</v>
      </c>
      <c r="I5445" s="73">
        <v>45364</v>
      </c>
      <c r="J5445" s="73">
        <v>46458</v>
      </c>
      <c r="K5445" s="69">
        <v>4.0199999999999996</v>
      </c>
      <c r="L5445" s="68" t="s">
        <v>5494</v>
      </c>
      <c r="M5445" s="71">
        <v>3.3E-3</v>
      </c>
      <c r="N5445" t="str">
        <f>_xll.IMDP("BND",D5445,$N$1,A5445)</f>
        <v>기타금융채</v>
      </c>
      <c r="O5445">
        <f t="shared" si="85"/>
        <v>1.2830399999999998E-3</v>
      </c>
    </row>
    <row r="5446" spans="1:15" x14ac:dyDescent="0.3">
      <c r="A5446" s="73">
        <v>46311</v>
      </c>
      <c r="B5446" s="67" t="s">
        <v>2090</v>
      </c>
      <c r="C5446" s="68" t="s">
        <v>2608</v>
      </c>
      <c r="D5446" s="68" t="s">
        <v>11071</v>
      </c>
      <c r="E5446" s="67" t="s">
        <v>11072</v>
      </c>
      <c r="F5446" s="69">
        <v>4.1900000000000004</v>
      </c>
      <c r="G5446" s="70">
        <v>0.78610000000000002</v>
      </c>
      <c r="H5446" s="70">
        <v>0.8196</v>
      </c>
      <c r="I5446" s="73">
        <v>45513</v>
      </c>
      <c r="J5446" s="73">
        <v>46608</v>
      </c>
      <c r="K5446" s="69">
        <v>3.43</v>
      </c>
      <c r="L5446" s="68" t="s">
        <v>5494</v>
      </c>
      <c r="M5446" s="71">
        <v>3.7000000000000002E-3</v>
      </c>
      <c r="N5446" t="str">
        <f>_xll.IMDP("BND",D5446,$N$1,A5446)</f>
        <v>기타금융채</v>
      </c>
      <c r="O5446">
        <f t="shared" si="85"/>
        <v>2.9085700000000001E-3</v>
      </c>
    </row>
    <row r="5447" spans="1:15" x14ac:dyDescent="0.3">
      <c r="A5447" s="73">
        <v>46311</v>
      </c>
      <c r="B5447" s="67" t="s">
        <v>2090</v>
      </c>
      <c r="C5447" s="68" t="s">
        <v>2608</v>
      </c>
      <c r="D5447" s="68" t="s">
        <v>11073</v>
      </c>
      <c r="E5447" s="67" t="s">
        <v>11074</v>
      </c>
      <c r="F5447" s="69">
        <v>4.4950000000000001</v>
      </c>
      <c r="G5447" s="70">
        <v>2.6976</v>
      </c>
      <c r="H5447" s="70">
        <v>8.2078000000000007</v>
      </c>
      <c r="I5447" s="73">
        <v>45540</v>
      </c>
      <c r="J5447" s="73">
        <v>47366</v>
      </c>
      <c r="K5447" s="69">
        <v>3.77</v>
      </c>
      <c r="L5447" s="68" t="s">
        <v>5494</v>
      </c>
      <c r="M5447" s="71">
        <v>2.7000000000000001E-3</v>
      </c>
      <c r="N5447" t="str">
        <f>_xll.IMDP("BND",D5447,$N$1,A5447)</f>
        <v>기타금융채</v>
      </c>
      <c r="O5447">
        <f t="shared" si="85"/>
        <v>7.2835200000000008E-3</v>
      </c>
    </row>
    <row r="5448" spans="1:15" x14ac:dyDescent="0.3">
      <c r="A5448" s="73">
        <v>46311</v>
      </c>
      <c r="B5448" s="67" t="s">
        <v>2090</v>
      </c>
      <c r="C5448" s="68" t="s">
        <v>2608</v>
      </c>
      <c r="D5448" s="68" t="s">
        <v>11075</v>
      </c>
      <c r="E5448" s="67" t="s">
        <v>11076</v>
      </c>
      <c r="F5448" s="69">
        <v>4.25</v>
      </c>
      <c r="G5448" s="70">
        <v>1.1113</v>
      </c>
      <c r="H5448" s="70">
        <v>1.5241</v>
      </c>
      <c r="I5448" s="73">
        <v>45636</v>
      </c>
      <c r="J5448" s="73">
        <v>46731</v>
      </c>
      <c r="K5448" s="69">
        <v>3.18</v>
      </c>
      <c r="L5448" s="68" t="s">
        <v>5494</v>
      </c>
      <c r="M5448" s="71">
        <v>5.1000000000000004E-3</v>
      </c>
      <c r="N5448" t="str">
        <f>_xll.IMDP("BND",D5448,$N$1,A5448)</f>
        <v>기타금융채</v>
      </c>
      <c r="O5448">
        <f t="shared" si="85"/>
        <v>5.6676299999999999E-3</v>
      </c>
    </row>
    <row r="5449" spans="1:15" x14ac:dyDescent="0.3">
      <c r="A5449" s="73">
        <v>46311</v>
      </c>
      <c r="B5449" s="67" t="s">
        <v>2090</v>
      </c>
      <c r="C5449" s="68" t="s">
        <v>2608</v>
      </c>
      <c r="D5449" s="68" t="s">
        <v>11077</v>
      </c>
      <c r="E5449" s="67" t="s">
        <v>11078</v>
      </c>
      <c r="F5449" s="69">
        <v>4.1950000000000003</v>
      </c>
      <c r="G5449" s="70">
        <v>0.81299999999999994</v>
      </c>
      <c r="H5449" s="70">
        <v>0.86570000000000003</v>
      </c>
      <c r="I5449" s="73">
        <v>45673</v>
      </c>
      <c r="J5449" s="73">
        <v>46616</v>
      </c>
      <c r="K5449" s="69">
        <v>3.18</v>
      </c>
      <c r="L5449" s="68" t="s">
        <v>5494</v>
      </c>
      <c r="M5449" s="71">
        <v>3.7000000000000002E-3</v>
      </c>
      <c r="N5449" t="str">
        <f>_xll.IMDP("BND",D5449,$N$1,A5449)</f>
        <v>기타금융채</v>
      </c>
      <c r="O5449">
        <f t="shared" si="85"/>
        <v>3.0081000000000001E-3</v>
      </c>
    </row>
    <row r="5450" spans="1:15" x14ac:dyDescent="0.3">
      <c r="A5450" s="73">
        <v>46311</v>
      </c>
      <c r="B5450" s="67" t="s">
        <v>2090</v>
      </c>
      <c r="C5450" s="68" t="s">
        <v>2608</v>
      </c>
      <c r="D5450" s="68" t="s">
        <v>11079</v>
      </c>
      <c r="E5450" s="67" t="s">
        <v>11080</v>
      </c>
      <c r="F5450" s="69">
        <v>4.2240000000000002</v>
      </c>
      <c r="G5450" s="70">
        <v>0.92110000000000003</v>
      </c>
      <c r="H5450" s="70">
        <v>1.0827</v>
      </c>
      <c r="I5450" s="73">
        <v>45744</v>
      </c>
      <c r="J5450" s="73">
        <v>46658</v>
      </c>
      <c r="K5450" s="69">
        <v>3.08</v>
      </c>
      <c r="L5450" s="68" t="s">
        <v>5494</v>
      </c>
      <c r="M5450" s="71">
        <v>2.3E-3</v>
      </c>
      <c r="N5450" t="str">
        <f>_xll.IMDP("BND",D5450,$N$1,A5450)</f>
        <v>기타금융채</v>
      </c>
      <c r="O5450">
        <f t="shared" si="85"/>
        <v>2.11853E-3</v>
      </c>
    </row>
    <row r="5451" spans="1:15" x14ac:dyDescent="0.3">
      <c r="A5451" s="73">
        <v>46311</v>
      </c>
      <c r="B5451" s="67" t="s">
        <v>2090</v>
      </c>
      <c r="C5451" s="68" t="s">
        <v>2608</v>
      </c>
      <c r="D5451" s="68" t="s">
        <v>11081</v>
      </c>
      <c r="E5451" s="67" t="s">
        <v>11082</v>
      </c>
      <c r="F5451" s="69">
        <v>4.3730000000000002</v>
      </c>
      <c r="G5451" s="70">
        <v>1.6611</v>
      </c>
      <c r="H5451" s="70">
        <v>3.2084000000000001</v>
      </c>
      <c r="I5451" s="73">
        <v>45846</v>
      </c>
      <c r="J5451" s="73">
        <v>46941</v>
      </c>
      <c r="K5451" s="69">
        <v>2.87</v>
      </c>
      <c r="L5451" s="68" t="s">
        <v>5494</v>
      </c>
      <c r="M5451" s="71">
        <v>2.7000000000000001E-3</v>
      </c>
      <c r="N5451" t="str">
        <f>_xll.IMDP("BND",D5451,$N$1,A5451)</f>
        <v>기타금융채</v>
      </c>
      <c r="O5451">
        <f t="shared" si="85"/>
        <v>4.4849700000000004E-3</v>
      </c>
    </row>
    <row r="5452" spans="1:15" x14ac:dyDescent="0.3">
      <c r="A5452" s="73">
        <v>46311</v>
      </c>
      <c r="B5452" s="67" t="s">
        <v>2090</v>
      </c>
      <c r="C5452" s="68" t="s">
        <v>2608</v>
      </c>
      <c r="D5452" s="68" t="s">
        <v>11083</v>
      </c>
      <c r="E5452" s="67" t="s">
        <v>11084</v>
      </c>
      <c r="F5452" s="69">
        <v>4.4119999999999999</v>
      </c>
      <c r="G5452" s="70">
        <v>1.7732000000000001</v>
      </c>
      <c r="H5452" s="70">
        <v>3.6413000000000002</v>
      </c>
      <c r="I5452" s="73">
        <v>45891</v>
      </c>
      <c r="J5452" s="73">
        <v>46987</v>
      </c>
      <c r="K5452" s="69">
        <v>2.85</v>
      </c>
      <c r="L5452" s="68" t="s">
        <v>5494</v>
      </c>
      <c r="M5452" s="71">
        <v>2.7000000000000001E-3</v>
      </c>
      <c r="N5452" t="str">
        <f>_xll.IMDP("BND",D5452,$N$1,A5452)</f>
        <v>기타금융채</v>
      </c>
      <c r="O5452">
        <f t="shared" si="85"/>
        <v>4.7876400000000001E-3</v>
      </c>
    </row>
    <row r="5453" spans="1:15" x14ac:dyDescent="0.3">
      <c r="A5453" s="73">
        <v>46311</v>
      </c>
      <c r="B5453" s="67" t="s">
        <v>2090</v>
      </c>
      <c r="C5453" s="68" t="s">
        <v>2608</v>
      </c>
      <c r="D5453" s="68" t="s">
        <v>11085</v>
      </c>
      <c r="E5453" s="67" t="s">
        <v>11086</v>
      </c>
      <c r="F5453" s="69">
        <v>4.4249999999999998</v>
      </c>
      <c r="G5453" s="70">
        <v>1.8091999999999999</v>
      </c>
      <c r="H5453" s="70">
        <v>3.7795000000000001</v>
      </c>
      <c r="I5453" s="73">
        <v>45905</v>
      </c>
      <c r="J5453" s="73">
        <v>47001</v>
      </c>
      <c r="K5453" s="69">
        <v>2.86</v>
      </c>
      <c r="L5453" s="68" t="s">
        <v>5494</v>
      </c>
      <c r="M5453" s="71">
        <v>4.1000000000000003E-3</v>
      </c>
      <c r="N5453" t="str">
        <f>_xll.IMDP("BND",D5453,$N$1,A5453)</f>
        <v>기타금융채</v>
      </c>
      <c r="O5453">
        <f t="shared" si="85"/>
        <v>7.41772E-3</v>
      </c>
    </row>
    <row r="5454" spans="1:15" x14ac:dyDescent="0.3">
      <c r="A5454" s="73">
        <v>46311</v>
      </c>
      <c r="B5454" s="67" t="s">
        <v>2090</v>
      </c>
      <c r="C5454" s="68" t="s">
        <v>2608</v>
      </c>
      <c r="D5454" s="68" t="s">
        <v>11087</v>
      </c>
      <c r="E5454" s="67" t="s">
        <v>11088</v>
      </c>
      <c r="F5454" s="69">
        <v>4.2839999999999998</v>
      </c>
      <c r="G5454" s="70">
        <v>1.2679</v>
      </c>
      <c r="H5454" s="70">
        <v>1.9499</v>
      </c>
      <c r="I5454" s="73">
        <v>46065</v>
      </c>
      <c r="J5454" s="73">
        <v>46794</v>
      </c>
      <c r="K5454" s="69">
        <v>3.58</v>
      </c>
      <c r="L5454" s="68" t="s">
        <v>5494</v>
      </c>
      <c r="M5454" s="71">
        <v>2.8E-3</v>
      </c>
      <c r="N5454" t="str">
        <f>_xll.IMDP("BND",D5454,$N$1,A5454)</f>
        <v>기타금융채</v>
      </c>
      <c r="O5454">
        <f t="shared" si="85"/>
        <v>3.5501199999999999E-3</v>
      </c>
    </row>
    <row r="5455" spans="1:15" x14ac:dyDescent="0.3">
      <c r="A5455" s="73">
        <v>46311</v>
      </c>
      <c r="B5455" s="67" t="s">
        <v>2090</v>
      </c>
      <c r="C5455" s="68" t="s">
        <v>2608</v>
      </c>
      <c r="D5455" s="68" t="s">
        <v>11089</v>
      </c>
      <c r="E5455" s="67" t="s">
        <v>11090</v>
      </c>
      <c r="F5455" s="69">
        <v>4.3079999999999998</v>
      </c>
      <c r="G5455" s="70">
        <v>1.4948999999999999</v>
      </c>
      <c r="H5455" s="70">
        <v>2.6421000000000001</v>
      </c>
      <c r="I5455" s="73">
        <v>46119</v>
      </c>
      <c r="J5455" s="73">
        <v>46881</v>
      </c>
      <c r="K5455" s="69">
        <v>3.96</v>
      </c>
      <c r="L5455" s="68" t="s">
        <v>5494</v>
      </c>
      <c r="M5455" s="71">
        <v>3.7000000000000002E-3</v>
      </c>
      <c r="N5455" t="str">
        <f>_xll.IMDP("BND",D5455,$N$1,A5455)</f>
        <v>기타금융채</v>
      </c>
      <c r="O5455">
        <f t="shared" si="85"/>
        <v>5.5311299999999996E-3</v>
      </c>
    </row>
    <row r="5456" spans="1:15" x14ac:dyDescent="0.3">
      <c r="A5456" s="73">
        <v>46311</v>
      </c>
      <c r="B5456" s="67" t="s">
        <v>2090</v>
      </c>
      <c r="C5456" s="68" t="s">
        <v>2608</v>
      </c>
      <c r="D5456" s="68" t="s">
        <v>11091</v>
      </c>
      <c r="E5456" s="67" t="s">
        <v>11092</v>
      </c>
      <c r="F5456" s="69">
        <v>3.67</v>
      </c>
      <c r="G5456" s="70">
        <v>0.28289999999999998</v>
      </c>
      <c r="H5456" s="70">
        <v>0.1507</v>
      </c>
      <c r="I5456" s="73">
        <v>45324</v>
      </c>
      <c r="J5456" s="73">
        <v>46420</v>
      </c>
      <c r="K5456" s="69">
        <v>4.18</v>
      </c>
      <c r="L5456" s="68" t="s">
        <v>5494</v>
      </c>
      <c r="M5456" s="71">
        <v>2.8E-3</v>
      </c>
      <c r="N5456" t="str">
        <f>_xll.IMDP("BND",D5456,$N$1,A5456)</f>
        <v>기타금융채</v>
      </c>
      <c r="O5456">
        <f t="shared" si="85"/>
        <v>7.9212E-4</v>
      </c>
    </row>
    <row r="5457" spans="1:15" x14ac:dyDescent="0.3">
      <c r="A5457" s="73">
        <v>46311</v>
      </c>
      <c r="B5457" s="67" t="s">
        <v>2090</v>
      </c>
      <c r="C5457" s="68" t="s">
        <v>2608</v>
      </c>
      <c r="D5457" s="68" t="s">
        <v>11093</v>
      </c>
      <c r="E5457" s="67" t="s">
        <v>11094</v>
      </c>
      <c r="F5457" s="69">
        <v>3.6349999999999998</v>
      </c>
      <c r="G5457" s="70">
        <v>0.27260000000000001</v>
      </c>
      <c r="H5457" s="70">
        <v>0.14230000000000001</v>
      </c>
      <c r="I5457" s="73">
        <v>45502</v>
      </c>
      <c r="J5457" s="73">
        <v>46416</v>
      </c>
      <c r="K5457" s="69">
        <v>3.43</v>
      </c>
      <c r="L5457" s="68" t="s">
        <v>5494</v>
      </c>
      <c r="M5457" s="71">
        <v>3.3E-3</v>
      </c>
      <c r="N5457" t="str">
        <f>_xll.IMDP("BND",D5457,$N$1,A5457)</f>
        <v>기타금융채</v>
      </c>
      <c r="O5457">
        <f t="shared" si="85"/>
        <v>8.9957999999999998E-4</v>
      </c>
    </row>
    <row r="5458" spans="1:15" x14ac:dyDescent="0.3">
      <c r="A5458" s="73">
        <v>46311</v>
      </c>
      <c r="B5458" s="67" t="s">
        <v>2090</v>
      </c>
      <c r="C5458" s="68" t="s">
        <v>2608</v>
      </c>
      <c r="D5458" s="68" t="s">
        <v>11095</v>
      </c>
      <c r="E5458" s="67" t="s">
        <v>11096</v>
      </c>
      <c r="F5458" s="69">
        <v>4.4020000000000001</v>
      </c>
      <c r="G5458" s="70">
        <v>1.7285999999999999</v>
      </c>
      <c r="H5458" s="70">
        <v>3.4851999999999999</v>
      </c>
      <c r="I5458" s="73">
        <v>45513</v>
      </c>
      <c r="J5458" s="73">
        <v>46974</v>
      </c>
      <c r="K5458" s="69">
        <v>3.45</v>
      </c>
      <c r="L5458" s="68" t="s">
        <v>5494</v>
      </c>
      <c r="M5458" s="71">
        <v>2.3E-3</v>
      </c>
      <c r="N5458" t="str">
        <f>_xll.IMDP("BND",D5458,$N$1,A5458)</f>
        <v>기타금융채</v>
      </c>
      <c r="O5458">
        <f t="shared" si="85"/>
        <v>3.9757799999999999E-3</v>
      </c>
    </row>
    <row r="5459" spans="1:15" x14ac:dyDescent="0.3">
      <c r="A5459" s="73">
        <v>46311</v>
      </c>
      <c r="B5459" s="67" t="s">
        <v>2090</v>
      </c>
      <c r="C5459" s="68" t="s">
        <v>2608</v>
      </c>
      <c r="D5459" s="68" t="s">
        <v>11097</v>
      </c>
      <c r="E5459" s="67" t="s">
        <v>11098</v>
      </c>
      <c r="F5459" s="69">
        <v>4.2889999999999997</v>
      </c>
      <c r="G5459" s="70">
        <v>1.3179000000000001</v>
      </c>
      <c r="H5459" s="70">
        <v>2.0905999999999998</v>
      </c>
      <c r="I5459" s="73">
        <v>45776</v>
      </c>
      <c r="J5459" s="73">
        <v>46812</v>
      </c>
      <c r="K5459" s="69">
        <v>2.84</v>
      </c>
      <c r="L5459" s="68" t="s">
        <v>5494</v>
      </c>
      <c r="M5459" s="71">
        <v>3.2000000000000002E-3</v>
      </c>
      <c r="N5459" t="str">
        <f>_xll.IMDP("BND",D5459,$N$1,A5459)</f>
        <v>기타금융채</v>
      </c>
      <c r="O5459">
        <f t="shared" si="85"/>
        <v>4.2172800000000003E-3</v>
      </c>
    </row>
    <row r="5460" spans="1:15" x14ac:dyDescent="0.3">
      <c r="A5460" s="73">
        <v>46311</v>
      </c>
      <c r="B5460" s="67" t="s">
        <v>2090</v>
      </c>
      <c r="C5460" s="68" t="s">
        <v>2608</v>
      </c>
      <c r="D5460" s="68" t="s">
        <v>11099</v>
      </c>
      <c r="E5460" s="67" t="s">
        <v>11100</v>
      </c>
      <c r="F5460" s="69">
        <v>4.2850000000000001</v>
      </c>
      <c r="G5460" s="70">
        <v>1.2803</v>
      </c>
      <c r="H5460" s="70">
        <v>1.9793000000000001</v>
      </c>
      <c r="I5460" s="73">
        <v>45791</v>
      </c>
      <c r="J5460" s="73">
        <v>46797</v>
      </c>
      <c r="K5460" s="69">
        <v>2.85</v>
      </c>
      <c r="L5460" s="68" t="s">
        <v>5494</v>
      </c>
      <c r="M5460" s="71">
        <v>2.3E-3</v>
      </c>
      <c r="N5460" t="str">
        <f>_xll.IMDP("BND",D5460,$N$1,A5460)</f>
        <v>기타금융채</v>
      </c>
      <c r="O5460">
        <f t="shared" si="85"/>
        <v>2.9446899999999998E-3</v>
      </c>
    </row>
    <row r="5461" spans="1:15" x14ac:dyDescent="0.3">
      <c r="A5461" s="73">
        <v>46311</v>
      </c>
      <c r="B5461" s="67" t="s">
        <v>2090</v>
      </c>
      <c r="C5461" s="68" t="s">
        <v>2608</v>
      </c>
      <c r="D5461" s="68" t="s">
        <v>1902</v>
      </c>
      <c r="E5461" s="67" t="s">
        <v>1903</v>
      </c>
      <c r="F5461" s="69">
        <v>4.4589999999999996</v>
      </c>
      <c r="G5461" s="70">
        <v>2.0295999999999998</v>
      </c>
      <c r="H5461" s="70">
        <v>4.7225000000000001</v>
      </c>
      <c r="I5461" s="73">
        <v>45996</v>
      </c>
      <c r="J5461" s="73">
        <v>47092</v>
      </c>
      <c r="K5461" s="69">
        <v>3.47</v>
      </c>
      <c r="L5461" s="68" t="s">
        <v>5494</v>
      </c>
      <c r="M5461" s="71">
        <v>4.1000000000000003E-3</v>
      </c>
      <c r="N5461" t="str">
        <f>_xll.IMDP("BND",D5461,$N$1,A5461)</f>
        <v>기타금융채</v>
      </c>
      <c r="O5461">
        <f t="shared" si="85"/>
        <v>8.3213599999999999E-3</v>
      </c>
    </row>
    <row r="5462" spans="1:15" x14ac:dyDescent="0.3">
      <c r="A5462" s="73">
        <v>46311</v>
      </c>
      <c r="B5462" s="67" t="s">
        <v>2090</v>
      </c>
      <c r="C5462" s="68" t="s">
        <v>2608</v>
      </c>
      <c r="D5462" s="68" t="s">
        <v>11101</v>
      </c>
      <c r="E5462" s="67" t="s">
        <v>11102</v>
      </c>
      <c r="F5462" s="69">
        <v>4.4610000000000003</v>
      </c>
      <c r="G5462" s="70">
        <v>2.1806999999999999</v>
      </c>
      <c r="H5462" s="70">
        <v>5.4459</v>
      </c>
      <c r="I5462" s="73">
        <v>46065</v>
      </c>
      <c r="J5462" s="73">
        <v>47158</v>
      </c>
      <c r="K5462" s="69">
        <v>3.81</v>
      </c>
      <c r="L5462" s="68" t="s">
        <v>5494</v>
      </c>
      <c r="M5462" s="71">
        <v>4.1000000000000003E-3</v>
      </c>
      <c r="N5462" t="str">
        <f>_xll.IMDP("BND",D5462,$N$1,A5462)</f>
        <v>기타금융채</v>
      </c>
      <c r="O5462">
        <f t="shared" si="85"/>
        <v>8.9408700000000001E-3</v>
      </c>
    </row>
    <row r="5463" spans="1:15" x14ac:dyDescent="0.3">
      <c r="A5463" s="73">
        <v>46311</v>
      </c>
      <c r="B5463" s="67" t="s">
        <v>2090</v>
      </c>
      <c r="C5463" s="68" t="s">
        <v>2608</v>
      </c>
      <c r="D5463" s="68" t="s">
        <v>161</v>
      </c>
      <c r="E5463" s="67" t="s">
        <v>163</v>
      </c>
      <c r="F5463" s="69">
        <v>4.2309999999999999</v>
      </c>
      <c r="G5463" s="70">
        <v>0.99570000000000003</v>
      </c>
      <c r="H5463" s="70">
        <v>1.2542</v>
      </c>
      <c r="I5463" s="73">
        <v>46142</v>
      </c>
      <c r="J5463" s="73">
        <v>46689</v>
      </c>
      <c r="K5463" s="69">
        <v>3.73</v>
      </c>
      <c r="L5463" s="68" t="s">
        <v>5494</v>
      </c>
      <c r="M5463" s="71">
        <v>2.8E-3</v>
      </c>
      <c r="N5463" t="str">
        <f>_xll.IMDP("BND",D5463,$N$1,A5463)</f>
        <v>기타금융채</v>
      </c>
      <c r="O5463">
        <f t="shared" si="85"/>
        <v>2.7879599999999999E-3</v>
      </c>
    </row>
    <row r="5464" spans="1:15" x14ac:dyDescent="0.3">
      <c r="A5464" s="73">
        <v>46311</v>
      </c>
      <c r="B5464" s="67" t="s">
        <v>2090</v>
      </c>
      <c r="C5464" s="68" t="s">
        <v>2608</v>
      </c>
      <c r="D5464" s="68" t="s">
        <v>11103</v>
      </c>
      <c r="E5464" s="67" t="s">
        <v>11104</v>
      </c>
      <c r="F5464" s="69">
        <v>4.1820000000000004</v>
      </c>
      <c r="G5464" s="70">
        <v>0.75649999999999995</v>
      </c>
      <c r="H5464" s="70">
        <v>0.76659999999999995</v>
      </c>
      <c r="I5464" s="73">
        <v>45502</v>
      </c>
      <c r="J5464" s="73">
        <v>46597</v>
      </c>
      <c r="K5464" s="69">
        <v>3.44</v>
      </c>
      <c r="L5464" s="68" t="s">
        <v>5494</v>
      </c>
      <c r="M5464" s="71">
        <v>2.8E-3</v>
      </c>
      <c r="N5464" t="str">
        <f>_xll.IMDP("BND",D5464,$N$1,A5464)</f>
        <v>기타금융채</v>
      </c>
      <c r="O5464">
        <f t="shared" si="85"/>
        <v>2.1181999999999998E-3</v>
      </c>
    </row>
    <row r="5465" spans="1:15" x14ac:dyDescent="0.3">
      <c r="A5465" s="73">
        <v>46311</v>
      </c>
      <c r="B5465" s="67" t="s">
        <v>2090</v>
      </c>
      <c r="C5465" s="68" t="s">
        <v>2608</v>
      </c>
      <c r="D5465" s="68" t="s">
        <v>11105</v>
      </c>
      <c r="E5465" s="67" t="s">
        <v>11106</v>
      </c>
      <c r="F5465" s="69">
        <v>3.8740000000000001</v>
      </c>
      <c r="G5465" s="70">
        <v>0.42509999999999998</v>
      </c>
      <c r="H5465" s="70">
        <v>0.28649999999999998</v>
      </c>
      <c r="I5465" s="73">
        <v>45559</v>
      </c>
      <c r="J5465" s="73">
        <v>46470</v>
      </c>
      <c r="K5465" s="69">
        <v>3.41</v>
      </c>
      <c r="L5465" s="68" t="s">
        <v>5494</v>
      </c>
      <c r="M5465" s="71">
        <v>4.1999999999999997E-3</v>
      </c>
      <c r="N5465" t="str">
        <f>_xll.IMDP("BND",D5465,$N$1,A5465)</f>
        <v>기타금융채</v>
      </c>
      <c r="O5465">
        <f t="shared" si="85"/>
        <v>1.7854199999999998E-3</v>
      </c>
    </row>
    <row r="5466" spans="1:15" x14ac:dyDescent="0.3">
      <c r="A5466" s="73">
        <v>46311</v>
      </c>
      <c r="B5466" s="67" t="s">
        <v>2090</v>
      </c>
      <c r="C5466" s="68" t="s">
        <v>2608</v>
      </c>
      <c r="D5466" s="68" t="s">
        <v>11107</v>
      </c>
      <c r="E5466" s="67" t="s">
        <v>11108</v>
      </c>
      <c r="F5466" s="69">
        <v>4.2779999999999996</v>
      </c>
      <c r="G5466" s="70">
        <v>1.2057</v>
      </c>
      <c r="H5466" s="70">
        <v>1.7661</v>
      </c>
      <c r="I5466" s="73">
        <v>45673</v>
      </c>
      <c r="J5466" s="73">
        <v>46766</v>
      </c>
      <c r="K5466" s="69">
        <v>3.22</v>
      </c>
      <c r="L5466" s="68" t="s">
        <v>5494</v>
      </c>
      <c r="M5466" s="71">
        <v>5.4999999999999997E-3</v>
      </c>
      <c r="N5466" t="str">
        <f>_xll.IMDP("BND",D5466,$N$1,A5466)</f>
        <v>기타금융채</v>
      </c>
      <c r="O5466">
        <f t="shared" si="85"/>
        <v>6.6313499999999994E-3</v>
      </c>
    </row>
    <row r="5467" spans="1:15" x14ac:dyDescent="0.3">
      <c r="A5467" s="73">
        <v>46311</v>
      </c>
      <c r="B5467" s="67" t="s">
        <v>2090</v>
      </c>
      <c r="C5467" s="68" t="s">
        <v>2608</v>
      </c>
      <c r="D5467" s="68" t="s">
        <v>11109</v>
      </c>
      <c r="E5467" s="67" t="s">
        <v>11110</v>
      </c>
      <c r="F5467" s="69">
        <v>4.2939999999999996</v>
      </c>
      <c r="G5467" s="70">
        <v>1.3980999999999999</v>
      </c>
      <c r="H5467" s="70">
        <v>2.3258999999999999</v>
      </c>
      <c r="I5467" s="73">
        <v>45744</v>
      </c>
      <c r="J5467" s="73">
        <v>46840</v>
      </c>
      <c r="K5467" s="69">
        <v>3.14</v>
      </c>
      <c r="L5467" s="68" t="s">
        <v>5494</v>
      </c>
      <c r="M5467" s="71">
        <v>4.5999999999999999E-3</v>
      </c>
      <c r="N5467" t="str">
        <f>_xll.IMDP("BND",D5467,$N$1,A5467)</f>
        <v>기타금융채</v>
      </c>
      <c r="O5467">
        <f t="shared" si="85"/>
        <v>6.4312599999999994E-3</v>
      </c>
    </row>
    <row r="5468" spans="1:15" x14ac:dyDescent="0.3">
      <c r="A5468" s="73">
        <v>46311</v>
      </c>
      <c r="B5468" s="67" t="s">
        <v>2090</v>
      </c>
      <c r="C5468" s="68" t="s">
        <v>2608</v>
      </c>
      <c r="D5468" s="68" t="s">
        <v>11111</v>
      </c>
      <c r="E5468" s="67" t="s">
        <v>11112</v>
      </c>
      <c r="F5468" s="69">
        <v>4.4610000000000003</v>
      </c>
      <c r="G5468" s="70">
        <v>2.2063999999999999</v>
      </c>
      <c r="H5468" s="70">
        <v>5.5644999999999998</v>
      </c>
      <c r="I5468" s="73">
        <v>46072</v>
      </c>
      <c r="J5468" s="73">
        <v>47168</v>
      </c>
      <c r="K5468" s="69">
        <v>3.76</v>
      </c>
      <c r="L5468" s="68" t="s">
        <v>5494</v>
      </c>
      <c r="M5468" s="71">
        <v>2.8E-3</v>
      </c>
      <c r="N5468" t="str">
        <f>_xll.IMDP("BND",D5468,$N$1,A5468)</f>
        <v>기타금융채</v>
      </c>
      <c r="O5468">
        <f t="shared" si="85"/>
        <v>6.1779199999999999E-3</v>
      </c>
    </row>
    <row r="5469" spans="1:15" x14ac:dyDescent="0.3">
      <c r="A5469" s="73">
        <v>46311</v>
      </c>
      <c r="B5469" s="67" t="s">
        <v>2090</v>
      </c>
      <c r="C5469" s="68" t="s">
        <v>2608</v>
      </c>
      <c r="D5469" s="68" t="s">
        <v>14197</v>
      </c>
      <c r="E5469" s="67" t="s">
        <v>14198</v>
      </c>
      <c r="F5469" s="69">
        <v>4.4009999999999998</v>
      </c>
      <c r="G5469" s="70">
        <v>1.7263999999999999</v>
      </c>
      <c r="H5469" s="70">
        <v>3.4731000000000001</v>
      </c>
      <c r="I5469" s="73">
        <v>46212</v>
      </c>
      <c r="J5469" s="73">
        <v>46974</v>
      </c>
      <c r="K5469" s="69">
        <v>4.4000000000000004</v>
      </c>
      <c r="L5469" s="68" t="s">
        <v>5494</v>
      </c>
      <c r="M5469" s="71">
        <v>2.3E-3</v>
      </c>
      <c r="N5469" t="str">
        <f>_xll.IMDP("BND",D5469,$N$1,A5469)</f>
        <v>기타금융채</v>
      </c>
      <c r="O5469">
        <f t="shared" si="85"/>
        <v>3.9707199999999996E-3</v>
      </c>
    </row>
    <row r="5470" spans="1:15" x14ac:dyDescent="0.3">
      <c r="A5470" s="73">
        <v>46311</v>
      </c>
      <c r="B5470" s="67" t="s">
        <v>2090</v>
      </c>
      <c r="C5470" s="68" t="s">
        <v>2608</v>
      </c>
      <c r="D5470" s="68" t="s">
        <v>11113</v>
      </c>
      <c r="E5470" s="67" t="s">
        <v>11114</v>
      </c>
      <c r="F5470" s="69">
        <v>4.0679999999999996</v>
      </c>
      <c r="G5470" s="70">
        <v>0.59209999999999996</v>
      </c>
      <c r="H5470" s="70">
        <v>0.49990000000000001</v>
      </c>
      <c r="I5470" s="73">
        <v>45441</v>
      </c>
      <c r="J5470" s="73">
        <v>46535</v>
      </c>
      <c r="K5470" s="69">
        <v>3.93</v>
      </c>
      <c r="L5470" s="68" t="s">
        <v>5494</v>
      </c>
      <c r="M5470" s="71">
        <v>2.8E-3</v>
      </c>
      <c r="N5470" t="str">
        <f>_xll.IMDP("BND",D5470,$N$1,A5470)</f>
        <v>기타금융채</v>
      </c>
      <c r="O5470">
        <f t="shared" si="85"/>
        <v>1.6578799999999998E-3</v>
      </c>
    </row>
    <row r="5471" spans="1:15" x14ac:dyDescent="0.3">
      <c r="A5471" s="73">
        <v>46311</v>
      </c>
      <c r="B5471" s="67" t="s">
        <v>2090</v>
      </c>
      <c r="C5471" s="68" t="s">
        <v>2608</v>
      </c>
      <c r="D5471" s="68" t="s">
        <v>11115</v>
      </c>
      <c r="E5471" s="67" t="s">
        <v>11116</v>
      </c>
      <c r="F5471" s="69">
        <v>4.3019999999999996</v>
      </c>
      <c r="G5471" s="70">
        <v>1.4706999999999999</v>
      </c>
      <c r="H5471" s="70">
        <v>2.5649000000000002</v>
      </c>
      <c r="I5471" s="73">
        <v>45776</v>
      </c>
      <c r="J5471" s="73">
        <v>46871</v>
      </c>
      <c r="K5471" s="69">
        <v>2.86</v>
      </c>
      <c r="L5471" s="68" t="s">
        <v>5494</v>
      </c>
      <c r="M5471" s="71">
        <v>3.2000000000000002E-3</v>
      </c>
      <c r="N5471" t="str">
        <f>_xll.IMDP("BND",D5471,$N$1,A5471)</f>
        <v>기타금융채</v>
      </c>
      <c r="O5471">
        <f t="shared" si="85"/>
        <v>4.7062399999999996E-3</v>
      </c>
    </row>
    <row r="5472" spans="1:15" x14ac:dyDescent="0.3">
      <c r="A5472" s="73">
        <v>46311</v>
      </c>
      <c r="B5472" s="67" t="s">
        <v>2090</v>
      </c>
      <c r="C5472" s="68" t="s">
        <v>2608</v>
      </c>
      <c r="D5472" s="68" t="s">
        <v>11117</v>
      </c>
      <c r="E5472" s="67" t="s">
        <v>11118</v>
      </c>
      <c r="F5472" s="69">
        <v>4.391</v>
      </c>
      <c r="G5472" s="70">
        <v>1.7059</v>
      </c>
      <c r="H5472" s="70">
        <v>3.3898999999999999</v>
      </c>
      <c r="I5472" s="73">
        <v>45868</v>
      </c>
      <c r="J5472" s="73">
        <v>46962</v>
      </c>
      <c r="K5472" s="69">
        <v>2.83</v>
      </c>
      <c r="L5472" s="68" t="s">
        <v>5494</v>
      </c>
      <c r="M5472" s="71">
        <v>3.2000000000000002E-3</v>
      </c>
      <c r="N5472" t="str">
        <f>_xll.IMDP("BND",D5472,$N$1,A5472)</f>
        <v>기타금융채</v>
      </c>
      <c r="O5472">
        <f t="shared" si="85"/>
        <v>5.4588800000000002E-3</v>
      </c>
    </row>
    <row r="5473" spans="1:15" x14ac:dyDescent="0.3">
      <c r="A5473" s="73">
        <v>46311</v>
      </c>
      <c r="B5473" s="67" t="s">
        <v>2090</v>
      </c>
      <c r="C5473" s="68" t="s">
        <v>2608</v>
      </c>
      <c r="D5473" s="68" t="s">
        <v>11119</v>
      </c>
      <c r="E5473" s="67" t="s">
        <v>11120</v>
      </c>
      <c r="F5473" s="69">
        <v>4.3280000000000003</v>
      </c>
      <c r="G5473" s="70">
        <v>1.5472999999999999</v>
      </c>
      <c r="H5473" s="70">
        <v>2.8134999999999999</v>
      </c>
      <c r="I5473" s="73">
        <v>45897</v>
      </c>
      <c r="J5473" s="73">
        <v>46899</v>
      </c>
      <c r="K5473" s="69">
        <v>2.76</v>
      </c>
      <c r="L5473" s="68" t="s">
        <v>5494</v>
      </c>
      <c r="M5473" s="71">
        <v>3.2000000000000002E-3</v>
      </c>
      <c r="N5473" t="str">
        <f>_xll.IMDP("BND",D5473,$N$1,A5473)</f>
        <v>기타금융채</v>
      </c>
      <c r="O5473">
        <f t="shared" si="85"/>
        <v>4.9513600000000001E-3</v>
      </c>
    </row>
    <row r="5474" spans="1:15" x14ac:dyDescent="0.3">
      <c r="A5474" s="73">
        <v>46311</v>
      </c>
      <c r="B5474" s="67" t="s">
        <v>2090</v>
      </c>
      <c r="C5474" s="68" t="s">
        <v>2608</v>
      </c>
      <c r="D5474" s="68" t="s">
        <v>11121</v>
      </c>
      <c r="E5474" s="67" t="s">
        <v>11122</v>
      </c>
      <c r="F5474" s="69">
        <v>4.4610000000000003</v>
      </c>
      <c r="G5474" s="70">
        <v>2.1398000000000001</v>
      </c>
      <c r="H5474" s="70">
        <v>5.2073999999999998</v>
      </c>
      <c r="I5474" s="73">
        <v>46037</v>
      </c>
      <c r="J5474" s="73">
        <v>47133</v>
      </c>
      <c r="K5474" s="69">
        <v>3.4</v>
      </c>
      <c r="L5474" s="68" t="s">
        <v>5494</v>
      </c>
      <c r="M5474" s="71">
        <v>2.3E-3</v>
      </c>
      <c r="N5474" t="str">
        <f>_xll.IMDP("BND",D5474,$N$1,A5474)</f>
        <v>기타금융채</v>
      </c>
      <c r="O5474">
        <f t="shared" si="85"/>
        <v>4.9215400000000003E-3</v>
      </c>
    </row>
    <row r="5475" spans="1:15" x14ac:dyDescent="0.3">
      <c r="A5475" s="73">
        <v>46311</v>
      </c>
      <c r="B5475" s="67" t="s">
        <v>2090</v>
      </c>
      <c r="C5475" s="68" t="s">
        <v>2608</v>
      </c>
      <c r="D5475" s="68" t="s">
        <v>248</v>
      </c>
      <c r="E5475" s="67" t="s">
        <v>250</v>
      </c>
      <c r="F5475" s="69">
        <v>4.2460000000000004</v>
      </c>
      <c r="G5475" s="70">
        <v>1.0763</v>
      </c>
      <c r="H5475" s="70">
        <v>1.4452</v>
      </c>
      <c r="I5475" s="73">
        <v>46142</v>
      </c>
      <c r="J5475" s="73">
        <v>46721</v>
      </c>
      <c r="K5475" s="69">
        <v>3.77</v>
      </c>
      <c r="L5475" s="68" t="s">
        <v>5494</v>
      </c>
      <c r="M5475" s="71">
        <v>2.3E-3</v>
      </c>
      <c r="N5475" t="str">
        <f>_xll.IMDP("BND",D5475,$N$1,A5475)</f>
        <v>기타금융채</v>
      </c>
      <c r="O5475">
        <f t="shared" si="85"/>
        <v>2.4754899999999999E-3</v>
      </c>
    </row>
    <row r="5476" spans="1:15" x14ac:dyDescent="0.3">
      <c r="A5476" s="73">
        <v>46311</v>
      </c>
      <c r="B5476" s="67" t="s">
        <v>2090</v>
      </c>
      <c r="C5476" s="68" t="s">
        <v>2608</v>
      </c>
      <c r="D5476" s="68" t="s">
        <v>11123</v>
      </c>
      <c r="E5476" s="67" t="s">
        <v>11124</v>
      </c>
      <c r="F5476" s="69">
        <v>4.4249999999999998</v>
      </c>
      <c r="G5476" s="70">
        <v>1.7744</v>
      </c>
      <c r="H5476" s="70">
        <v>3.6819000000000002</v>
      </c>
      <c r="I5476" s="73">
        <v>45173</v>
      </c>
      <c r="J5476" s="73">
        <v>47000</v>
      </c>
      <c r="K5476" s="69">
        <v>4.91</v>
      </c>
      <c r="L5476" s="68" t="s">
        <v>5494</v>
      </c>
      <c r="M5476" s="71">
        <v>2.8E-3</v>
      </c>
      <c r="N5476" t="str">
        <f>_xll.IMDP("BND",D5476,$N$1,A5476)</f>
        <v>기타금융채</v>
      </c>
      <c r="O5476">
        <f t="shared" si="85"/>
        <v>4.96832E-3</v>
      </c>
    </row>
    <row r="5477" spans="1:15" x14ac:dyDescent="0.3">
      <c r="A5477" s="73">
        <v>46311</v>
      </c>
      <c r="B5477" s="67" t="s">
        <v>2090</v>
      </c>
      <c r="C5477" s="68" t="s">
        <v>2608</v>
      </c>
      <c r="D5477" s="68" t="s">
        <v>11125</v>
      </c>
      <c r="E5477" s="67" t="s">
        <v>11126</v>
      </c>
      <c r="F5477" s="69">
        <v>4.218</v>
      </c>
      <c r="G5477" s="70">
        <v>0.90920000000000001</v>
      </c>
      <c r="H5477" s="70">
        <v>1.0585</v>
      </c>
      <c r="I5477" s="73">
        <v>45559</v>
      </c>
      <c r="J5477" s="73">
        <v>46654</v>
      </c>
      <c r="K5477" s="69">
        <v>3.38</v>
      </c>
      <c r="L5477" s="68" t="s">
        <v>5494</v>
      </c>
      <c r="M5477" s="71">
        <v>3.2000000000000002E-3</v>
      </c>
      <c r="N5477" t="str">
        <f>_xll.IMDP("BND",D5477,$N$1,A5477)</f>
        <v>기타금융채</v>
      </c>
      <c r="O5477">
        <f t="shared" si="85"/>
        <v>2.9094400000000001E-3</v>
      </c>
    </row>
    <row r="5478" spans="1:15" x14ac:dyDescent="0.3">
      <c r="A5478" s="73">
        <v>46311</v>
      </c>
      <c r="B5478" s="67" t="s">
        <v>2090</v>
      </c>
      <c r="C5478" s="68" t="s">
        <v>2608</v>
      </c>
      <c r="D5478" s="68" t="s">
        <v>11127</v>
      </c>
      <c r="E5478" s="67" t="s">
        <v>11128</v>
      </c>
      <c r="F5478" s="69">
        <v>4.2889999999999997</v>
      </c>
      <c r="G5478" s="70">
        <v>1.3213999999999999</v>
      </c>
      <c r="H5478" s="70">
        <v>2.0956000000000001</v>
      </c>
      <c r="I5478" s="73">
        <v>45806</v>
      </c>
      <c r="J5478" s="73">
        <v>46812</v>
      </c>
      <c r="K5478" s="69">
        <v>2.76</v>
      </c>
      <c r="L5478" s="68" t="s">
        <v>5494</v>
      </c>
      <c r="M5478" s="71">
        <v>3.7000000000000002E-3</v>
      </c>
      <c r="N5478" t="str">
        <f>_xll.IMDP("BND",D5478,$N$1,A5478)</f>
        <v>기타금융채</v>
      </c>
      <c r="O5478">
        <f t="shared" si="85"/>
        <v>4.8891799999999999E-3</v>
      </c>
    </row>
    <row r="5479" spans="1:15" x14ac:dyDescent="0.3">
      <c r="A5479" s="73">
        <v>46311</v>
      </c>
      <c r="B5479" s="67" t="s">
        <v>2090</v>
      </c>
      <c r="C5479" s="68" t="s">
        <v>2608</v>
      </c>
      <c r="D5479" s="68" t="s">
        <v>11129</v>
      </c>
      <c r="E5479" s="67" t="s">
        <v>11130</v>
      </c>
      <c r="F5479" s="69">
        <v>3.7669999999999999</v>
      </c>
      <c r="G5479" s="70">
        <v>0.34660000000000002</v>
      </c>
      <c r="H5479" s="70">
        <v>0.20619999999999999</v>
      </c>
      <c r="I5479" s="73">
        <v>46015</v>
      </c>
      <c r="J5479" s="73">
        <v>46442</v>
      </c>
      <c r="K5479" s="69">
        <v>3.09</v>
      </c>
      <c r="L5479" s="68" t="s">
        <v>5494</v>
      </c>
      <c r="M5479" s="71">
        <v>2.3E-3</v>
      </c>
      <c r="N5479" t="str">
        <f>_xll.IMDP("BND",D5479,$N$1,A5479)</f>
        <v>기타금융채</v>
      </c>
      <c r="O5479">
        <f t="shared" si="85"/>
        <v>7.9717999999999998E-4</v>
      </c>
    </row>
    <row r="5480" spans="1:15" x14ac:dyDescent="0.3">
      <c r="A5480" s="73">
        <v>46311</v>
      </c>
      <c r="B5480" s="67" t="s">
        <v>2090</v>
      </c>
      <c r="C5480" s="68" t="s">
        <v>2608</v>
      </c>
      <c r="D5480" s="68" t="s">
        <v>11131</v>
      </c>
      <c r="E5480" s="67" t="s">
        <v>11132</v>
      </c>
      <c r="F5480" s="69">
        <v>3.782</v>
      </c>
      <c r="G5480" s="70">
        <v>0.34749999999999998</v>
      </c>
      <c r="H5480" s="70">
        <v>0.2077</v>
      </c>
      <c r="I5480" s="73">
        <v>46052</v>
      </c>
      <c r="J5480" s="73">
        <v>46444</v>
      </c>
      <c r="K5480" s="69">
        <v>3.07</v>
      </c>
      <c r="L5480" s="68" t="s">
        <v>5494</v>
      </c>
      <c r="M5480" s="71">
        <v>3.3E-3</v>
      </c>
      <c r="N5480" t="str">
        <f>_xll.IMDP("BND",D5480,$N$1,A5480)</f>
        <v>기타금융채</v>
      </c>
      <c r="O5480">
        <f t="shared" si="85"/>
        <v>1.14675E-3</v>
      </c>
    </row>
    <row r="5481" spans="1:15" x14ac:dyDescent="0.3">
      <c r="A5481" s="73">
        <v>46311</v>
      </c>
      <c r="B5481" s="67" t="s">
        <v>2090</v>
      </c>
      <c r="C5481" s="68" t="s">
        <v>2608</v>
      </c>
      <c r="D5481" s="68" t="s">
        <v>11133</v>
      </c>
      <c r="E5481" s="67" t="s">
        <v>11134</v>
      </c>
      <c r="F5481" s="69">
        <v>3.9060000000000001</v>
      </c>
      <c r="G5481" s="70">
        <v>0.43290000000000001</v>
      </c>
      <c r="H5481" s="70">
        <v>0.29609999999999997</v>
      </c>
      <c r="I5481" s="73">
        <v>46052</v>
      </c>
      <c r="J5481" s="73">
        <v>46476</v>
      </c>
      <c r="K5481" s="69">
        <v>3.08</v>
      </c>
      <c r="L5481" s="68" t="s">
        <v>5494</v>
      </c>
      <c r="M5481" s="71">
        <v>2.3E-3</v>
      </c>
      <c r="N5481" t="str">
        <f>_xll.IMDP("BND",D5481,$N$1,A5481)</f>
        <v>기타금융채</v>
      </c>
      <c r="O5481">
        <f t="shared" si="85"/>
        <v>9.9566999999999993E-4</v>
      </c>
    </row>
    <row r="5482" spans="1:15" x14ac:dyDescent="0.3">
      <c r="A5482" s="73">
        <v>46311</v>
      </c>
      <c r="B5482" s="67" t="s">
        <v>2090</v>
      </c>
      <c r="C5482" s="68" t="s">
        <v>2608</v>
      </c>
      <c r="D5482" s="68" t="s">
        <v>11135</v>
      </c>
      <c r="E5482" s="67" t="s">
        <v>11136</v>
      </c>
      <c r="F5482" s="69">
        <v>4.2309999999999999</v>
      </c>
      <c r="G5482" s="70">
        <v>0.99570000000000003</v>
      </c>
      <c r="H5482" s="70">
        <v>1.2527999999999999</v>
      </c>
      <c r="I5482" s="73">
        <v>45594</v>
      </c>
      <c r="J5482" s="73">
        <v>46689</v>
      </c>
      <c r="K5482" s="69">
        <v>3.38</v>
      </c>
      <c r="L5482" s="68" t="s">
        <v>5494</v>
      </c>
      <c r="M5482" s="71">
        <v>4.1999999999999997E-3</v>
      </c>
      <c r="N5482" t="str">
        <f>_xll.IMDP("BND",D5482,$N$1,A5482)</f>
        <v>기타금융채</v>
      </c>
      <c r="O5482">
        <f t="shared" si="85"/>
        <v>4.1819399999999994E-3</v>
      </c>
    </row>
    <row r="5483" spans="1:15" x14ac:dyDescent="0.3">
      <c r="A5483" s="73">
        <v>46311</v>
      </c>
      <c r="B5483" s="67" t="s">
        <v>2090</v>
      </c>
      <c r="C5483" s="68" t="s">
        <v>2608</v>
      </c>
      <c r="D5483" s="68" t="s">
        <v>11137</v>
      </c>
      <c r="E5483" s="67" t="s">
        <v>11138</v>
      </c>
      <c r="F5483" s="69">
        <v>4.4610000000000003</v>
      </c>
      <c r="G5483" s="70">
        <v>2.1587999999999998</v>
      </c>
      <c r="H5483" s="70">
        <v>5.3365</v>
      </c>
      <c r="I5483" s="73">
        <v>46052</v>
      </c>
      <c r="J5483" s="73">
        <v>47148</v>
      </c>
      <c r="K5483" s="69">
        <v>3.51</v>
      </c>
      <c r="L5483" s="68" t="s">
        <v>5494</v>
      </c>
      <c r="M5483" s="71">
        <v>2.7000000000000001E-3</v>
      </c>
      <c r="N5483" t="str">
        <f>_xll.IMDP("BND",D5483,$N$1,A5483)</f>
        <v>기타금융채</v>
      </c>
      <c r="O5483">
        <f t="shared" si="85"/>
        <v>5.8287599999999997E-3</v>
      </c>
    </row>
    <row r="5484" spans="1:15" x14ac:dyDescent="0.3">
      <c r="A5484" s="73">
        <v>46311</v>
      </c>
      <c r="B5484" s="67" t="s">
        <v>2090</v>
      </c>
      <c r="C5484" s="68" t="s">
        <v>2608</v>
      </c>
      <c r="D5484" s="68" t="s">
        <v>11139</v>
      </c>
      <c r="E5484" s="67" t="s">
        <v>11140</v>
      </c>
      <c r="F5484" s="69">
        <v>4.2380000000000004</v>
      </c>
      <c r="G5484" s="70">
        <v>1.0602</v>
      </c>
      <c r="H5484" s="70">
        <v>1.4012</v>
      </c>
      <c r="I5484" s="73">
        <v>45618</v>
      </c>
      <c r="J5484" s="73">
        <v>46713</v>
      </c>
      <c r="K5484" s="69">
        <v>3.4</v>
      </c>
      <c r="L5484" s="68" t="s">
        <v>5494</v>
      </c>
      <c r="M5484" s="71">
        <v>3.7000000000000002E-3</v>
      </c>
      <c r="N5484" t="str">
        <f>_xll.IMDP("BND",D5484,$N$1,A5484)</f>
        <v>기타금융채</v>
      </c>
      <c r="O5484">
        <f t="shared" si="85"/>
        <v>3.9227400000000001E-3</v>
      </c>
    </row>
    <row r="5485" spans="1:15" x14ac:dyDescent="0.3">
      <c r="A5485" s="73">
        <v>46311</v>
      </c>
      <c r="B5485" s="67" t="s">
        <v>2090</v>
      </c>
      <c r="C5485" s="68" t="s">
        <v>8258</v>
      </c>
      <c r="D5485" s="68" t="s">
        <v>11141</v>
      </c>
      <c r="E5485" s="67" t="s">
        <v>11142</v>
      </c>
      <c r="F5485" s="69">
        <v>4.2750000000000004</v>
      </c>
      <c r="G5485" s="70">
        <v>2.3639999999999999</v>
      </c>
      <c r="H5485" s="70">
        <v>6.3771000000000004</v>
      </c>
      <c r="I5485" s="73">
        <v>45407</v>
      </c>
      <c r="J5485" s="73">
        <v>47233</v>
      </c>
      <c r="K5485" s="69">
        <v>3.81</v>
      </c>
      <c r="L5485" s="68" t="s">
        <v>2609</v>
      </c>
      <c r="M5485" s="71">
        <v>4.5999999999999999E-3</v>
      </c>
      <c r="N5485" t="str">
        <f>_xll.IMDP("BND",D5485,$N$1,A5485)</f>
        <v>회사채(일반)</v>
      </c>
      <c r="O5485">
        <f t="shared" si="85"/>
        <v>1.0874399999999999E-2</v>
      </c>
    </row>
    <row r="5486" spans="1:15" x14ac:dyDescent="0.3">
      <c r="A5486" s="73">
        <v>46311</v>
      </c>
      <c r="B5486" s="67" t="s">
        <v>2090</v>
      </c>
      <c r="C5486" s="68" t="s">
        <v>8258</v>
      </c>
      <c r="D5486" s="68" t="s">
        <v>1313</v>
      </c>
      <c r="E5486" s="67" t="s">
        <v>1315</v>
      </c>
      <c r="F5486" s="69">
        <v>4.0570000000000004</v>
      </c>
      <c r="G5486" s="70">
        <v>0.94820000000000004</v>
      </c>
      <c r="H5486" s="70">
        <v>1.1407</v>
      </c>
      <c r="I5486" s="73">
        <v>45573</v>
      </c>
      <c r="J5486" s="73">
        <v>46668</v>
      </c>
      <c r="K5486" s="69">
        <v>3.31</v>
      </c>
      <c r="L5486" s="68" t="s">
        <v>2609</v>
      </c>
      <c r="M5486" s="71">
        <v>7.4000000000000003E-3</v>
      </c>
      <c r="N5486" t="str">
        <f>_xll.IMDP("BND",D5486,$N$1,A5486)</f>
        <v>회사채(일반)</v>
      </c>
      <c r="O5486">
        <f t="shared" si="85"/>
        <v>7.0166800000000008E-3</v>
      </c>
    </row>
    <row r="5487" spans="1:15" x14ac:dyDescent="0.3">
      <c r="A5487" s="73">
        <v>46311</v>
      </c>
      <c r="B5487" s="67" t="s">
        <v>2090</v>
      </c>
      <c r="C5487" s="68" t="s">
        <v>8258</v>
      </c>
      <c r="D5487" s="68" t="s">
        <v>11143</v>
      </c>
      <c r="E5487" s="67" t="s">
        <v>11144</v>
      </c>
      <c r="F5487" s="69">
        <v>3.9009999999999998</v>
      </c>
      <c r="G5487" s="70">
        <v>0.49580000000000002</v>
      </c>
      <c r="H5487" s="70">
        <v>0.37119999999999997</v>
      </c>
      <c r="I5487" s="73">
        <v>45407</v>
      </c>
      <c r="J5487" s="73">
        <v>46500</v>
      </c>
      <c r="K5487" s="69">
        <v>3.76</v>
      </c>
      <c r="L5487" s="68" t="s">
        <v>2609</v>
      </c>
      <c r="M5487" s="71">
        <v>7.0000000000000001E-3</v>
      </c>
      <c r="N5487" t="str">
        <f>_xll.IMDP("BND",D5487,$N$1,A5487)</f>
        <v>회사채(일반)</v>
      </c>
      <c r="O5487">
        <f t="shared" si="85"/>
        <v>3.4706000000000003E-3</v>
      </c>
    </row>
    <row r="5488" spans="1:15" x14ac:dyDescent="0.3">
      <c r="A5488" s="73">
        <v>46311</v>
      </c>
      <c r="B5488" s="67" t="s">
        <v>2090</v>
      </c>
      <c r="C5488" s="68" t="s">
        <v>8258</v>
      </c>
      <c r="D5488" s="68" t="s">
        <v>11145</v>
      </c>
      <c r="E5488" s="67" t="s">
        <v>11146</v>
      </c>
      <c r="F5488" s="69">
        <v>4.2859999999999996</v>
      </c>
      <c r="G5488" s="70">
        <v>2.8050000000000002</v>
      </c>
      <c r="H5488" s="70">
        <v>8.8001000000000005</v>
      </c>
      <c r="I5488" s="73">
        <v>45573</v>
      </c>
      <c r="J5488" s="73">
        <v>47399</v>
      </c>
      <c r="K5488" s="69">
        <v>3.34</v>
      </c>
      <c r="L5488" s="68" t="s">
        <v>2609</v>
      </c>
      <c r="M5488" s="71">
        <v>3.2000000000000002E-3</v>
      </c>
      <c r="N5488" t="str">
        <f>_xll.IMDP("BND",D5488,$N$1,A5488)</f>
        <v>회사채(일반)</v>
      </c>
      <c r="O5488">
        <f t="shared" si="85"/>
        <v>8.9760000000000013E-3</v>
      </c>
    </row>
    <row r="5489" spans="1:15" x14ac:dyDescent="0.3">
      <c r="A5489" s="73">
        <v>46311</v>
      </c>
      <c r="B5489" s="67" t="s">
        <v>2090</v>
      </c>
      <c r="C5489" s="68" t="s">
        <v>8258</v>
      </c>
      <c r="D5489" s="68" t="s">
        <v>11147</v>
      </c>
      <c r="E5489" s="67" t="s">
        <v>11148</v>
      </c>
      <c r="F5489" s="69">
        <v>4.125</v>
      </c>
      <c r="G5489" s="70">
        <v>0.59740000000000004</v>
      </c>
      <c r="H5489" s="70">
        <v>0.50680000000000003</v>
      </c>
      <c r="I5489" s="73">
        <v>45805</v>
      </c>
      <c r="J5489" s="73">
        <v>46535</v>
      </c>
      <c r="K5489" s="69">
        <v>2.76</v>
      </c>
      <c r="L5489" s="68" t="s">
        <v>5494</v>
      </c>
      <c r="M5489" s="71">
        <v>2.8E-3</v>
      </c>
      <c r="N5489" t="str">
        <f>_xll.IMDP("BND",D5489,$N$1,A5489)</f>
        <v>회사채(일반)</v>
      </c>
      <c r="O5489">
        <f t="shared" si="85"/>
        <v>1.6727200000000002E-3</v>
      </c>
    </row>
    <row r="5490" spans="1:15" x14ac:dyDescent="0.3">
      <c r="A5490" s="73">
        <v>46311</v>
      </c>
      <c r="B5490" s="67" t="s">
        <v>2090</v>
      </c>
      <c r="C5490" s="68" t="s">
        <v>8258</v>
      </c>
      <c r="D5490" s="68" t="s">
        <v>1348</v>
      </c>
      <c r="E5490" s="67" t="s">
        <v>1350</v>
      </c>
      <c r="F5490" s="69">
        <v>4.2080000000000002</v>
      </c>
      <c r="G5490" s="70">
        <v>0.83620000000000005</v>
      </c>
      <c r="H5490" s="70">
        <v>0.9133</v>
      </c>
      <c r="I5490" s="73">
        <v>45533</v>
      </c>
      <c r="J5490" s="73">
        <v>46626</v>
      </c>
      <c r="K5490" s="69">
        <v>3.54</v>
      </c>
      <c r="L5490" s="68" t="s">
        <v>5494</v>
      </c>
      <c r="M5490" s="71">
        <v>3.2000000000000002E-3</v>
      </c>
      <c r="N5490" t="str">
        <f>_xll.IMDP("BND",D5490,$N$1,A5490)</f>
        <v>회사채(일반)</v>
      </c>
      <c r="O5490">
        <f t="shared" si="85"/>
        <v>2.6758400000000005E-3</v>
      </c>
    </row>
    <row r="5491" spans="1:15" x14ac:dyDescent="0.3">
      <c r="A5491" s="73">
        <v>46311</v>
      </c>
      <c r="B5491" s="67" t="s">
        <v>2090</v>
      </c>
      <c r="C5491" s="68" t="s">
        <v>8258</v>
      </c>
      <c r="D5491" s="68" t="s">
        <v>11149</v>
      </c>
      <c r="E5491" s="67" t="s">
        <v>11150</v>
      </c>
      <c r="F5491" s="69">
        <v>4.306</v>
      </c>
      <c r="G5491" s="70">
        <v>1.5459000000000001</v>
      </c>
      <c r="H5491" s="70">
        <v>2.8102999999999998</v>
      </c>
      <c r="I5491" s="73">
        <v>45805</v>
      </c>
      <c r="J5491" s="73">
        <v>46899</v>
      </c>
      <c r="K5491" s="69">
        <v>2.88</v>
      </c>
      <c r="L5491" s="68" t="s">
        <v>5494</v>
      </c>
      <c r="M5491" s="71">
        <v>4.1000000000000003E-3</v>
      </c>
      <c r="N5491" t="str">
        <f>_xll.IMDP("BND",D5491,$N$1,A5491)</f>
        <v>회사채(일반)</v>
      </c>
      <c r="O5491">
        <f t="shared" si="85"/>
        <v>6.3381900000000005E-3</v>
      </c>
    </row>
    <row r="5492" spans="1:15" x14ac:dyDescent="0.3">
      <c r="A5492" s="73">
        <v>46311</v>
      </c>
      <c r="B5492" s="67" t="s">
        <v>2090</v>
      </c>
      <c r="C5492" s="68" t="s">
        <v>8258</v>
      </c>
      <c r="D5492" s="68" t="s">
        <v>1151</v>
      </c>
      <c r="E5492" s="67" t="s">
        <v>1152</v>
      </c>
      <c r="F5492" s="69">
        <v>4.101</v>
      </c>
      <c r="G5492" s="70">
        <v>0.59509999999999996</v>
      </c>
      <c r="H5492" s="70">
        <v>0.50409999999999999</v>
      </c>
      <c r="I5492" s="73">
        <v>45442</v>
      </c>
      <c r="J5492" s="73">
        <v>46535</v>
      </c>
      <c r="K5492" s="69">
        <v>3.69</v>
      </c>
      <c r="L5492" s="68" t="s">
        <v>5494</v>
      </c>
      <c r="M5492" s="71">
        <v>9.7999999999999997E-3</v>
      </c>
      <c r="N5492" t="str">
        <f>_xll.IMDP("BND",D5492,$N$1,A5492)</f>
        <v>회사채(일반)</v>
      </c>
      <c r="O5492">
        <f t="shared" si="85"/>
        <v>5.8319799999999996E-3</v>
      </c>
    </row>
    <row r="5493" spans="1:15" x14ac:dyDescent="0.3">
      <c r="A5493" s="73">
        <v>46311</v>
      </c>
      <c r="B5493" s="67" t="s">
        <v>2090</v>
      </c>
      <c r="C5493" s="68" t="s">
        <v>8258</v>
      </c>
      <c r="D5493" s="68" t="s">
        <v>11151</v>
      </c>
      <c r="E5493" s="67" t="s">
        <v>11152</v>
      </c>
      <c r="F5493" s="69">
        <v>4.1970000000000001</v>
      </c>
      <c r="G5493" s="70">
        <v>1.0739000000000001</v>
      </c>
      <c r="H5493" s="70">
        <v>1.4334</v>
      </c>
      <c r="I5493" s="73">
        <v>45624</v>
      </c>
      <c r="J5493" s="73">
        <v>46717</v>
      </c>
      <c r="K5493" s="69">
        <v>3.26</v>
      </c>
      <c r="L5493" s="68" t="s">
        <v>5494</v>
      </c>
      <c r="M5493" s="71">
        <v>1.2E-2</v>
      </c>
      <c r="N5493" t="str">
        <f>_xll.IMDP("BND",D5493,$N$1,A5493)</f>
        <v>회사채(일반)</v>
      </c>
      <c r="O5493">
        <f t="shared" si="85"/>
        <v>1.28868E-2</v>
      </c>
    </row>
    <row r="5494" spans="1:15" x14ac:dyDescent="0.3">
      <c r="A5494" s="73">
        <v>46311</v>
      </c>
      <c r="B5494" s="67" t="s">
        <v>2090</v>
      </c>
      <c r="C5494" s="68" t="s">
        <v>8258</v>
      </c>
      <c r="D5494" s="68" t="s">
        <v>11153</v>
      </c>
      <c r="E5494" s="67" t="s">
        <v>11154</v>
      </c>
      <c r="F5494" s="69">
        <v>4.2249999999999996</v>
      </c>
      <c r="G5494" s="70">
        <v>1.3420000000000001</v>
      </c>
      <c r="H5494" s="70">
        <v>2.1577999999999999</v>
      </c>
      <c r="I5494" s="73">
        <v>45723</v>
      </c>
      <c r="J5494" s="73">
        <v>46819</v>
      </c>
      <c r="K5494" s="69">
        <v>3.06</v>
      </c>
      <c r="L5494" s="68" t="s">
        <v>5494</v>
      </c>
      <c r="M5494" s="71">
        <v>1.24E-2</v>
      </c>
      <c r="N5494" t="str">
        <f>_xll.IMDP("BND",D5494,$N$1,A5494)</f>
        <v>회사채(일반)</v>
      </c>
      <c r="O5494">
        <f t="shared" si="85"/>
        <v>1.6640800000000001E-2</v>
      </c>
    </row>
    <row r="5495" spans="1:15" x14ac:dyDescent="0.3">
      <c r="A5495" s="73">
        <v>46311</v>
      </c>
      <c r="B5495" s="67" t="s">
        <v>2090</v>
      </c>
      <c r="C5495" s="68" t="s">
        <v>8258</v>
      </c>
      <c r="D5495" s="68" t="s">
        <v>11155</v>
      </c>
      <c r="E5495" s="67" t="s">
        <v>11156</v>
      </c>
      <c r="F5495" s="69">
        <v>4.2629999999999999</v>
      </c>
      <c r="G5495" s="70">
        <v>1.5589999999999999</v>
      </c>
      <c r="H5495" s="70">
        <v>2.8531</v>
      </c>
      <c r="I5495" s="73">
        <v>45806</v>
      </c>
      <c r="J5495" s="73">
        <v>46902</v>
      </c>
      <c r="K5495" s="69">
        <v>2.73</v>
      </c>
      <c r="L5495" s="68" t="s">
        <v>5494</v>
      </c>
      <c r="M5495" s="71">
        <v>1.09E-2</v>
      </c>
      <c r="N5495" t="str">
        <f>_xll.IMDP("BND",D5495,$N$1,A5495)</f>
        <v>회사채(일반)</v>
      </c>
      <c r="O5495">
        <f t="shared" si="85"/>
        <v>1.6993100000000001E-2</v>
      </c>
    </row>
    <row r="5496" spans="1:15" x14ac:dyDescent="0.3">
      <c r="A5496" s="73">
        <v>46311</v>
      </c>
      <c r="B5496" s="67" t="s">
        <v>2090</v>
      </c>
      <c r="C5496" s="68" t="s">
        <v>8258</v>
      </c>
      <c r="D5496" s="68" t="s">
        <v>11157</v>
      </c>
      <c r="E5496" s="67" t="s">
        <v>11158</v>
      </c>
      <c r="F5496" s="69">
        <v>4.3259999999999996</v>
      </c>
      <c r="G5496" s="70">
        <v>1.7911999999999999</v>
      </c>
      <c r="H5496" s="70">
        <v>3.7082999999999999</v>
      </c>
      <c r="I5496" s="73">
        <v>45897</v>
      </c>
      <c r="J5496" s="73">
        <v>46993</v>
      </c>
      <c r="K5496" s="69">
        <v>2.76</v>
      </c>
      <c r="L5496" s="68" t="s">
        <v>5494</v>
      </c>
      <c r="M5496" s="71">
        <v>7.7000000000000002E-3</v>
      </c>
      <c r="N5496" t="str">
        <f>_xll.IMDP("BND",D5496,$N$1,A5496)</f>
        <v>회사채(일반)</v>
      </c>
      <c r="O5496">
        <f t="shared" si="85"/>
        <v>1.3792239999999999E-2</v>
      </c>
    </row>
    <row r="5497" spans="1:15" x14ac:dyDescent="0.3">
      <c r="A5497" s="73">
        <v>46311</v>
      </c>
      <c r="B5497" s="67" t="s">
        <v>2090</v>
      </c>
      <c r="C5497" s="68" t="s">
        <v>8258</v>
      </c>
      <c r="D5497" s="68" t="s">
        <v>11159</v>
      </c>
      <c r="E5497" s="67" t="s">
        <v>11160</v>
      </c>
      <c r="F5497" s="69">
        <v>4.3680000000000003</v>
      </c>
      <c r="G5497" s="70">
        <v>2.0114000000000001</v>
      </c>
      <c r="H5497" s="70">
        <v>4.6428000000000003</v>
      </c>
      <c r="I5497" s="73">
        <v>45989</v>
      </c>
      <c r="J5497" s="73">
        <v>47085</v>
      </c>
      <c r="K5497" s="69">
        <v>3.4</v>
      </c>
      <c r="L5497" s="68" t="s">
        <v>5494</v>
      </c>
      <c r="M5497" s="71">
        <v>1.14E-2</v>
      </c>
      <c r="N5497" t="str">
        <f>_xll.IMDP("BND",D5497,$N$1,A5497)</f>
        <v>회사채(일반)</v>
      </c>
      <c r="O5497">
        <f t="shared" si="85"/>
        <v>2.2929960000000003E-2</v>
      </c>
    </row>
    <row r="5498" spans="1:15" x14ac:dyDescent="0.3">
      <c r="A5498" s="73">
        <v>46311</v>
      </c>
      <c r="B5498" s="67" t="s">
        <v>2090</v>
      </c>
      <c r="C5498" s="68" t="s">
        <v>8258</v>
      </c>
      <c r="D5498" s="68" t="s">
        <v>220</v>
      </c>
      <c r="E5498" s="67" t="s">
        <v>222</v>
      </c>
      <c r="F5498" s="69">
        <v>4.3819999999999997</v>
      </c>
      <c r="G5498" s="70">
        <v>2.3108</v>
      </c>
      <c r="H5498" s="70">
        <v>6.0743</v>
      </c>
      <c r="I5498" s="73">
        <v>46112</v>
      </c>
      <c r="J5498" s="73">
        <v>47208</v>
      </c>
      <c r="K5498" s="69">
        <v>4.13</v>
      </c>
      <c r="L5498" s="68" t="s">
        <v>5494</v>
      </c>
      <c r="M5498" s="71">
        <v>1.11E-2</v>
      </c>
      <c r="N5498" t="str">
        <f>_xll.IMDP("BND",D5498,$N$1,A5498)</f>
        <v>회사채(일반)</v>
      </c>
      <c r="O5498">
        <f t="shared" si="85"/>
        <v>2.564988E-2</v>
      </c>
    </row>
    <row r="5499" spans="1:15" x14ac:dyDescent="0.3">
      <c r="A5499" s="73">
        <v>46311</v>
      </c>
      <c r="B5499" s="67" t="s">
        <v>2090</v>
      </c>
      <c r="C5499" s="68" t="s">
        <v>8258</v>
      </c>
      <c r="D5499" s="68" t="s">
        <v>15973</v>
      </c>
      <c r="E5499" s="67" t="s">
        <v>15974</v>
      </c>
      <c r="F5499" s="69">
        <v>4.4050000000000002</v>
      </c>
      <c r="G5499" s="70">
        <v>2.7578999999999998</v>
      </c>
      <c r="H5499" s="70">
        <v>8.5904000000000007</v>
      </c>
      <c r="I5499" s="73">
        <v>46302</v>
      </c>
      <c r="J5499" s="73">
        <v>47396</v>
      </c>
      <c r="K5499" s="69">
        <v>4.4800000000000004</v>
      </c>
      <c r="L5499" s="68" t="s">
        <v>5494</v>
      </c>
      <c r="M5499" s="71">
        <v>8.8000000000000005E-3</v>
      </c>
      <c r="N5499" t="str">
        <f>_xll.IMDP("BND",D5499,$N$1,A5499)</f>
        <v>회사채(일반)</v>
      </c>
      <c r="O5499">
        <f t="shared" si="85"/>
        <v>2.4269519999999999E-2</v>
      </c>
    </row>
    <row r="5500" spans="1:15" x14ac:dyDescent="0.3">
      <c r="A5500" s="73">
        <v>46311</v>
      </c>
      <c r="B5500" s="67" t="s">
        <v>2090</v>
      </c>
      <c r="C5500" s="68" t="s">
        <v>8258</v>
      </c>
      <c r="D5500" s="68" t="s">
        <v>11161</v>
      </c>
      <c r="E5500" s="67" t="s">
        <v>11162</v>
      </c>
      <c r="F5500" s="69">
        <v>4.4320000000000004</v>
      </c>
      <c r="G5500" s="70">
        <v>3.9104999999999999</v>
      </c>
      <c r="H5500" s="70">
        <v>16.694400000000002</v>
      </c>
      <c r="I5500" s="73">
        <v>44168</v>
      </c>
      <c r="J5500" s="73">
        <v>47820</v>
      </c>
      <c r="K5500" s="69">
        <v>1.93</v>
      </c>
      <c r="L5500" s="68" t="s">
        <v>5494</v>
      </c>
      <c r="M5500" s="71">
        <v>3.8E-3</v>
      </c>
      <c r="N5500" t="str">
        <f>_xll.IMDP("BND",D5500,$N$1,A5500)</f>
        <v>회사채(일반)</v>
      </c>
      <c r="O5500">
        <f t="shared" si="85"/>
        <v>1.4859899999999999E-2</v>
      </c>
    </row>
    <row r="5501" spans="1:15" x14ac:dyDescent="0.3">
      <c r="A5501" s="73">
        <v>46311</v>
      </c>
      <c r="B5501" s="67" t="s">
        <v>2090</v>
      </c>
      <c r="C5501" s="68" t="s">
        <v>8258</v>
      </c>
      <c r="D5501" s="68" t="s">
        <v>11163</v>
      </c>
      <c r="E5501" s="67" t="s">
        <v>11164</v>
      </c>
      <c r="F5501" s="69">
        <v>3.8290000000000002</v>
      </c>
      <c r="G5501" s="70">
        <v>0.3372</v>
      </c>
      <c r="H5501" s="70">
        <v>0.19769999999999999</v>
      </c>
      <c r="I5501" s="73">
        <v>44614</v>
      </c>
      <c r="J5501" s="73">
        <v>46440</v>
      </c>
      <c r="K5501" s="69">
        <v>3.1</v>
      </c>
      <c r="L5501" s="68" t="s">
        <v>5494</v>
      </c>
      <c r="M5501" s="71">
        <v>5.5999999999999999E-3</v>
      </c>
      <c r="N5501" t="str">
        <f>_xll.IMDP("BND",D5501,$N$1,A5501)</f>
        <v>회사채(일반)</v>
      </c>
      <c r="O5501">
        <f t="shared" si="85"/>
        <v>1.88832E-3</v>
      </c>
    </row>
    <row r="5502" spans="1:15" x14ac:dyDescent="0.3">
      <c r="A5502" s="73">
        <v>46311</v>
      </c>
      <c r="B5502" s="67" t="s">
        <v>2090</v>
      </c>
      <c r="C5502" s="68" t="s">
        <v>8258</v>
      </c>
      <c r="D5502" s="68" t="s">
        <v>11165</v>
      </c>
      <c r="E5502" s="67" t="s">
        <v>11166</v>
      </c>
      <c r="F5502" s="69">
        <v>4.1150000000000002</v>
      </c>
      <c r="G5502" s="70">
        <v>0.626</v>
      </c>
      <c r="H5502" s="70">
        <v>0.54990000000000006</v>
      </c>
      <c r="I5502" s="73">
        <v>44721</v>
      </c>
      <c r="J5502" s="73">
        <v>46547</v>
      </c>
      <c r="K5502" s="69">
        <v>4.1399999999999997</v>
      </c>
      <c r="L5502" s="68" t="s">
        <v>5494</v>
      </c>
      <c r="M5502" s="71">
        <v>7.4999999999999997E-3</v>
      </c>
      <c r="N5502" t="str">
        <f>_xll.IMDP("BND",D5502,$N$1,A5502)</f>
        <v>회사채(일반)</v>
      </c>
      <c r="O5502">
        <f t="shared" si="85"/>
        <v>4.6949999999999995E-3</v>
      </c>
    </row>
    <row r="5503" spans="1:15" x14ac:dyDescent="0.3">
      <c r="A5503" s="73">
        <v>46311</v>
      </c>
      <c r="B5503" s="67" t="s">
        <v>2090</v>
      </c>
      <c r="C5503" s="68" t="s">
        <v>8258</v>
      </c>
      <c r="D5503" s="68" t="s">
        <v>11167</v>
      </c>
      <c r="E5503" s="67" t="s">
        <v>11168</v>
      </c>
      <c r="F5503" s="69">
        <v>4.2220000000000004</v>
      </c>
      <c r="G5503" s="70">
        <v>1.3038000000000001</v>
      </c>
      <c r="H5503" s="70">
        <v>2.0556999999999999</v>
      </c>
      <c r="I5503" s="73">
        <v>44984</v>
      </c>
      <c r="J5503" s="73">
        <v>46810</v>
      </c>
      <c r="K5503" s="69">
        <v>4.2</v>
      </c>
      <c r="L5503" s="68" t="s">
        <v>5494</v>
      </c>
      <c r="M5503" s="71">
        <v>1.0699999999999999E-2</v>
      </c>
      <c r="N5503" t="str">
        <f>_xll.IMDP("BND",D5503,$N$1,A5503)</f>
        <v>회사채(일반)</v>
      </c>
      <c r="O5503">
        <f t="shared" si="85"/>
        <v>1.395066E-2</v>
      </c>
    </row>
    <row r="5504" spans="1:15" x14ac:dyDescent="0.3">
      <c r="A5504" s="73">
        <v>46311</v>
      </c>
      <c r="B5504" s="67" t="s">
        <v>2090</v>
      </c>
      <c r="C5504" s="68" t="s">
        <v>8258</v>
      </c>
      <c r="D5504" s="68" t="s">
        <v>11169</v>
      </c>
      <c r="E5504" s="67" t="s">
        <v>11170</v>
      </c>
      <c r="F5504" s="69">
        <v>4.2640000000000002</v>
      </c>
      <c r="G5504" s="70">
        <v>1.5419</v>
      </c>
      <c r="H5504" s="70">
        <v>2.8153000000000001</v>
      </c>
      <c r="I5504" s="73">
        <v>45076</v>
      </c>
      <c r="J5504" s="73">
        <v>46903</v>
      </c>
      <c r="K5504" s="69">
        <v>4.38</v>
      </c>
      <c r="L5504" s="68" t="s">
        <v>5494</v>
      </c>
      <c r="M5504" s="71">
        <v>1.35E-2</v>
      </c>
      <c r="N5504" t="str">
        <f>_xll.IMDP("BND",D5504,$N$1,A5504)</f>
        <v>회사채(일반)</v>
      </c>
      <c r="O5504">
        <f t="shared" si="85"/>
        <v>2.0815650000000002E-2</v>
      </c>
    </row>
    <row r="5505" spans="1:15" x14ac:dyDescent="0.3">
      <c r="A5505" s="73">
        <v>46311</v>
      </c>
      <c r="B5505" s="67" t="s">
        <v>2090</v>
      </c>
      <c r="C5505" s="68" t="s">
        <v>8258</v>
      </c>
      <c r="D5505" s="68" t="s">
        <v>11171</v>
      </c>
      <c r="E5505" s="67" t="s">
        <v>11172</v>
      </c>
      <c r="F5505" s="69">
        <v>4.343</v>
      </c>
      <c r="G5505" s="70">
        <v>1.8001</v>
      </c>
      <c r="H5505" s="70">
        <v>3.7732999999999999</v>
      </c>
      <c r="I5505" s="73">
        <v>45180</v>
      </c>
      <c r="J5505" s="73">
        <v>47007</v>
      </c>
      <c r="K5505" s="69">
        <v>4.5</v>
      </c>
      <c r="L5505" s="68" t="s">
        <v>5494</v>
      </c>
      <c r="M5505" s="71">
        <v>6.4999999999999997E-3</v>
      </c>
      <c r="N5505" t="str">
        <f>_xll.IMDP("BND",D5505,$N$1,A5505)</f>
        <v>회사채(일반)</v>
      </c>
      <c r="O5505">
        <f t="shared" si="85"/>
        <v>1.170065E-2</v>
      </c>
    </row>
    <row r="5506" spans="1:15" x14ac:dyDescent="0.3">
      <c r="A5506" s="73">
        <v>46311</v>
      </c>
      <c r="B5506" s="67" t="s">
        <v>2090</v>
      </c>
      <c r="C5506" s="68" t="s">
        <v>8258</v>
      </c>
      <c r="D5506" s="68" t="s">
        <v>11173</v>
      </c>
      <c r="E5506" s="67" t="s">
        <v>11174</v>
      </c>
      <c r="F5506" s="69">
        <v>4.3710000000000004</v>
      </c>
      <c r="G5506" s="70">
        <v>2.0350000000000001</v>
      </c>
      <c r="H5506" s="70">
        <v>4.7602000000000002</v>
      </c>
      <c r="I5506" s="73">
        <v>45271</v>
      </c>
      <c r="J5506" s="73">
        <v>47098</v>
      </c>
      <c r="K5506" s="69">
        <v>4.04</v>
      </c>
      <c r="L5506" s="68" t="s">
        <v>5494</v>
      </c>
      <c r="M5506" s="71">
        <v>5.1000000000000004E-3</v>
      </c>
      <c r="N5506" t="str">
        <f>_xll.IMDP("BND",D5506,$N$1,A5506)</f>
        <v>회사채(일반)</v>
      </c>
      <c r="O5506">
        <f t="shared" ref="O5506:O5569" si="86">M5506*G5506</f>
        <v>1.0378500000000002E-2</v>
      </c>
    </row>
    <row r="5507" spans="1:15" x14ac:dyDescent="0.3">
      <c r="A5507" s="73">
        <v>46311</v>
      </c>
      <c r="B5507" s="67" t="s">
        <v>2090</v>
      </c>
      <c r="C5507" s="68" t="s">
        <v>8258</v>
      </c>
      <c r="D5507" s="68" t="s">
        <v>1738</v>
      </c>
      <c r="E5507" s="67" t="s">
        <v>1739</v>
      </c>
      <c r="F5507" s="69">
        <v>3.83</v>
      </c>
      <c r="G5507" s="70">
        <v>0.34960000000000002</v>
      </c>
      <c r="H5507" s="70">
        <v>0.20930000000000001</v>
      </c>
      <c r="I5507" s="73">
        <v>45351</v>
      </c>
      <c r="J5507" s="73">
        <v>46444</v>
      </c>
      <c r="K5507" s="69">
        <v>3.81</v>
      </c>
      <c r="L5507" s="68" t="s">
        <v>5494</v>
      </c>
      <c r="M5507" s="71">
        <v>1.03E-2</v>
      </c>
      <c r="N5507" t="str">
        <f>_xll.IMDP("BND",D5507,$N$1,A5507)</f>
        <v>회사채(일반)</v>
      </c>
      <c r="O5507">
        <f t="shared" si="86"/>
        <v>3.6008800000000003E-3</v>
      </c>
    </row>
    <row r="5508" spans="1:15" x14ac:dyDescent="0.3">
      <c r="A5508" s="73">
        <v>46311</v>
      </c>
      <c r="B5508" s="67" t="s">
        <v>2090</v>
      </c>
      <c r="C5508" s="68" t="s">
        <v>8258</v>
      </c>
      <c r="D5508" s="68" t="s">
        <v>1711</v>
      </c>
      <c r="E5508" s="67" t="s">
        <v>1712</v>
      </c>
      <c r="F5508" s="69">
        <v>4.3940000000000001</v>
      </c>
      <c r="G5508" s="70">
        <v>2.4607000000000001</v>
      </c>
      <c r="H5508" s="70">
        <v>6.8662000000000001</v>
      </c>
      <c r="I5508" s="73">
        <v>45442</v>
      </c>
      <c r="J5508" s="73">
        <v>47268</v>
      </c>
      <c r="K5508" s="69">
        <v>3.78</v>
      </c>
      <c r="L5508" s="68" t="s">
        <v>5494</v>
      </c>
      <c r="M5508" s="71">
        <v>5.4999999999999997E-3</v>
      </c>
      <c r="N5508" t="str">
        <f>_xll.IMDP("BND",D5508,$N$1,A5508)</f>
        <v>회사채(일반)</v>
      </c>
      <c r="O5508">
        <f t="shared" si="86"/>
        <v>1.353385E-2</v>
      </c>
    </row>
    <row r="5509" spans="1:15" x14ac:dyDescent="0.3">
      <c r="A5509" s="73">
        <v>46311</v>
      </c>
      <c r="B5509" s="67" t="s">
        <v>2090</v>
      </c>
      <c r="C5509" s="68" t="s">
        <v>8258</v>
      </c>
      <c r="D5509" s="68" t="s">
        <v>11175</v>
      </c>
      <c r="E5509" s="67" t="s">
        <v>11176</v>
      </c>
      <c r="F5509" s="69">
        <v>4.1840000000000002</v>
      </c>
      <c r="G5509" s="70">
        <v>0.8367</v>
      </c>
      <c r="H5509" s="70">
        <v>0.91410000000000002</v>
      </c>
      <c r="I5509" s="73">
        <v>45533</v>
      </c>
      <c r="J5509" s="73">
        <v>46626</v>
      </c>
      <c r="K5509" s="69">
        <v>3.4</v>
      </c>
      <c r="L5509" s="68" t="s">
        <v>5494</v>
      </c>
      <c r="M5509" s="71">
        <v>1.34E-2</v>
      </c>
      <c r="N5509" t="str">
        <f>_xll.IMDP("BND",D5509,$N$1,A5509)</f>
        <v>회사채(일반)</v>
      </c>
      <c r="O5509">
        <f t="shared" si="86"/>
        <v>1.1211780000000001E-2</v>
      </c>
    </row>
    <row r="5510" spans="1:15" x14ac:dyDescent="0.3">
      <c r="A5510" s="73">
        <v>46311</v>
      </c>
      <c r="B5510" s="67" t="s">
        <v>2090</v>
      </c>
      <c r="C5510" s="68" t="s">
        <v>8258</v>
      </c>
      <c r="D5510" s="68" t="s">
        <v>1645</v>
      </c>
      <c r="E5510" s="67" t="s">
        <v>1647</v>
      </c>
      <c r="F5510" s="69">
        <v>4.4249999999999998</v>
      </c>
      <c r="G5510" s="70">
        <v>2.9198</v>
      </c>
      <c r="H5510" s="70">
        <v>9.5459999999999994</v>
      </c>
      <c r="I5510" s="73">
        <v>45624</v>
      </c>
      <c r="J5510" s="73">
        <v>47450</v>
      </c>
      <c r="K5510" s="69">
        <v>3.26</v>
      </c>
      <c r="L5510" s="68" t="s">
        <v>5494</v>
      </c>
      <c r="M5510" s="71">
        <v>6.3E-3</v>
      </c>
      <c r="N5510" t="str">
        <f>_xll.IMDP("BND",D5510,$N$1,A5510)</f>
        <v>회사채(일반)</v>
      </c>
      <c r="O5510">
        <f t="shared" si="86"/>
        <v>1.839474E-2</v>
      </c>
    </row>
    <row r="5511" spans="1:15" x14ac:dyDescent="0.3">
      <c r="A5511" s="73">
        <v>46311</v>
      </c>
      <c r="B5511" s="67" t="s">
        <v>2090</v>
      </c>
      <c r="C5511" s="68" t="s">
        <v>8258</v>
      </c>
      <c r="D5511" s="68" t="s">
        <v>11177</v>
      </c>
      <c r="E5511" s="67" t="s">
        <v>11178</v>
      </c>
      <c r="F5511" s="69">
        <v>4.4269999999999996</v>
      </c>
      <c r="G5511" s="70">
        <v>3.1739999999999999</v>
      </c>
      <c r="H5511" s="70">
        <v>11.219799999999999</v>
      </c>
      <c r="I5511" s="73">
        <v>45723</v>
      </c>
      <c r="J5511" s="73">
        <v>47549</v>
      </c>
      <c r="K5511" s="69">
        <v>3.12</v>
      </c>
      <c r="L5511" s="68" t="s">
        <v>5494</v>
      </c>
      <c r="M5511" s="71">
        <v>7.1000000000000004E-3</v>
      </c>
      <c r="N5511" t="str">
        <f>_xll.IMDP("BND",D5511,$N$1,A5511)</f>
        <v>회사채(일반)</v>
      </c>
      <c r="O5511">
        <f t="shared" si="86"/>
        <v>2.2535400000000001E-2</v>
      </c>
    </row>
    <row r="5512" spans="1:15" x14ac:dyDescent="0.3">
      <c r="A5512" s="73">
        <v>46311</v>
      </c>
      <c r="B5512" s="67" t="s">
        <v>2090</v>
      </c>
      <c r="C5512" s="68" t="s">
        <v>8258</v>
      </c>
      <c r="D5512" s="68" t="s">
        <v>11179</v>
      </c>
      <c r="E5512" s="67" t="s">
        <v>11180</v>
      </c>
      <c r="F5512" s="69">
        <v>4.4279999999999999</v>
      </c>
      <c r="G5512" s="70">
        <v>3.3854000000000002</v>
      </c>
      <c r="H5512" s="70">
        <v>12.715</v>
      </c>
      <c r="I5512" s="73">
        <v>45806</v>
      </c>
      <c r="J5512" s="73">
        <v>47632</v>
      </c>
      <c r="K5512" s="69">
        <v>2.88</v>
      </c>
      <c r="L5512" s="68" t="s">
        <v>5494</v>
      </c>
      <c r="M5512" s="71">
        <v>4.8999999999999998E-3</v>
      </c>
      <c r="N5512" t="str">
        <f>_xll.IMDP("BND",D5512,$N$1,A5512)</f>
        <v>회사채(일반)</v>
      </c>
      <c r="O5512">
        <f t="shared" si="86"/>
        <v>1.6588459999999999E-2</v>
      </c>
    </row>
    <row r="5513" spans="1:15" x14ac:dyDescent="0.3">
      <c r="A5513" s="73">
        <v>46311</v>
      </c>
      <c r="B5513" s="67" t="s">
        <v>2090</v>
      </c>
      <c r="C5513" s="68" t="s">
        <v>8258</v>
      </c>
      <c r="D5513" s="68" t="s">
        <v>11181</v>
      </c>
      <c r="E5513" s="67" t="s">
        <v>11182</v>
      </c>
      <c r="F5513" s="69">
        <v>4.43</v>
      </c>
      <c r="G5513" s="70">
        <v>3.6006999999999998</v>
      </c>
      <c r="H5513" s="70">
        <v>14.367699999999999</v>
      </c>
      <c r="I5513" s="73">
        <v>45897</v>
      </c>
      <c r="J5513" s="73">
        <v>47723</v>
      </c>
      <c r="K5513" s="69">
        <v>2.92</v>
      </c>
      <c r="L5513" s="68" t="s">
        <v>5494</v>
      </c>
      <c r="M5513" s="71">
        <v>1.14E-2</v>
      </c>
      <c r="N5513" t="str">
        <f>_xll.IMDP("BND",D5513,$N$1,A5513)</f>
        <v>회사채(일반)</v>
      </c>
      <c r="O5513">
        <f t="shared" si="86"/>
        <v>4.1047979999999998E-2</v>
      </c>
    </row>
    <row r="5514" spans="1:15" x14ac:dyDescent="0.3">
      <c r="A5514" s="73">
        <v>46311</v>
      </c>
      <c r="B5514" s="67" t="s">
        <v>2090</v>
      </c>
      <c r="C5514" s="68" t="s">
        <v>8258</v>
      </c>
      <c r="D5514" s="68" t="s">
        <v>11183</v>
      </c>
      <c r="E5514" s="67" t="s">
        <v>11184</v>
      </c>
      <c r="F5514" s="69">
        <v>4.4320000000000004</v>
      </c>
      <c r="G5514" s="70">
        <v>3.7725</v>
      </c>
      <c r="H5514" s="70">
        <v>15.8834</v>
      </c>
      <c r="I5514" s="73">
        <v>45989</v>
      </c>
      <c r="J5514" s="73">
        <v>47815</v>
      </c>
      <c r="K5514" s="69">
        <v>3.58</v>
      </c>
      <c r="L5514" s="68" t="s">
        <v>5494</v>
      </c>
      <c r="M5514" s="71">
        <v>6.3E-3</v>
      </c>
      <c r="N5514" t="str">
        <f>_xll.IMDP("BND",D5514,$N$1,A5514)</f>
        <v>회사채(일반)</v>
      </c>
      <c r="O5514">
        <f t="shared" si="86"/>
        <v>2.376675E-2</v>
      </c>
    </row>
    <row r="5515" spans="1:15" x14ac:dyDescent="0.3">
      <c r="A5515" s="73">
        <v>46311</v>
      </c>
      <c r="B5515" s="67" t="s">
        <v>2090</v>
      </c>
      <c r="C5515" s="68" t="s">
        <v>8258</v>
      </c>
      <c r="D5515" s="68" t="s">
        <v>11185</v>
      </c>
      <c r="E5515" s="67" t="s">
        <v>11186</v>
      </c>
      <c r="F5515" s="69">
        <v>4.4320000000000004</v>
      </c>
      <c r="G5515" s="70">
        <v>4.0217999999999998</v>
      </c>
      <c r="H5515" s="70">
        <v>18.133700000000001</v>
      </c>
      <c r="I5515" s="73">
        <v>46112</v>
      </c>
      <c r="J5515" s="73">
        <v>47938</v>
      </c>
      <c r="K5515" s="69">
        <v>4.25</v>
      </c>
      <c r="L5515" s="68" t="s">
        <v>5494</v>
      </c>
      <c r="M5515" s="71">
        <v>8.3000000000000001E-3</v>
      </c>
      <c r="N5515" t="str">
        <f>_xll.IMDP("BND",D5515,$N$1,A5515)</f>
        <v>회사채(일반)</v>
      </c>
      <c r="O5515">
        <f t="shared" si="86"/>
        <v>3.3380939999999998E-2</v>
      </c>
    </row>
    <row r="5516" spans="1:15" x14ac:dyDescent="0.3">
      <c r="A5516" s="73">
        <v>46311</v>
      </c>
      <c r="B5516" s="67" t="s">
        <v>2090</v>
      </c>
      <c r="C5516" s="68" t="s">
        <v>8258</v>
      </c>
      <c r="D5516" s="68" t="s">
        <v>15975</v>
      </c>
      <c r="E5516" s="67" t="s">
        <v>15976</v>
      </c>
      <c r="F5516" s="69">
        <v>4.4260000000000002</v>
      </c>
      <c r="G5516" s="70">
        <v>4.4215999999999998</v>
      </c>
      <c r="H5516" s="70">
        <v>22.01</v>
      </c>
      <c r="I5516" s="73">
        <v>46302</v>
      </c>
      <c r="J5516" s="73">
        <v>48128</v>
      </c>
      <c r="K5516" s="69">
        <v>4.54</v>
      </c>
      <c r="L5516" s="68" t="s">
        <v>5494</v>
      </c>
      <c r="M5516" s="71">
        <v>2.8E-3</v>
      </c>
      <c r="N5516" t="str">
        <f>_xll.IMDP("BND",D5516,$N$1,A5516)</f>
        <v>회사채(일반)</v>
      </c>
      <c r="O5516">
        <f t="shared" si="86"/>
        <v>1.2380479999999999E-2</v>
      </c>
    </row>
    <row r="5517" spans="1:15" x14ac:dyDescent="0.3">
      <c r="A5517" s="73">
        <v>46311</v>
      </c>
      <c r="B5517" s="67" t="s">
        <v>2090</v>
      </c>
      <c r="C5517" s="68" t="s">
        <v>8258</v>
      </c>
      <c r="D5517" s="68" t="s">
        <v>11187</v>
      </c>
      <c r="E5517" s="67" t="s">
        <v>11188</v>
      </c>
      <c r="F5517" s="69">
        <v>4.2220000000000004</v>
      </c>
      <c r="G5517" s="70">
        <v>1.3119000000000001</v>
      </c>
      <c r="H5517" s="70">
        <v>2.0718999999999999</v>
      </c>
      <c r="I5517" s="73">
        <v>43158</v>
      </c>
      <c r="J5517" s="73">
        <v>46810</v>
      </c>
      <c r="K5517" s="69">
        <v>3.26</v>
      </c>
      <c r="L5517" s="68" t="s">
        <v>5494</v>
      </c>
      <c r="M5517" s="71">
        <v>4.5999999999999999E-3</v>
      </c>
      <c r="N5517" t="str">
        <f>_xll.IMDP("BND",D5517,$N$1,A5517)</f>
        <v>회사채(일반)</v>
      </c>
      <c r="O5517">
        <f t="shared" si="86"/>
        <v>6.0347400000000002E-3</v>
      </c>
    </row>
    <row r="5518" spans="1:15" x14ac:dyDescent="0.3">
      <c r="A5518" s="73">
        <v>46311</v>
      </c>
      <c r="B5518" s="67" t="s">
        <v>2090</v>
      </c>
      <c r="C5518" s="68" t="s">
        <v>8258</v>
      </c>
      <c r="D5518" s="68" t="s">
        <v>1456</v>
      </c>
      <c r="E5518" s="67" t="s">
        <v>1457</v>
      </c>
      <c r="F5518" s="69">
        <v>4.2699999999999996</v>
      </c>
      <c r="G5518" s="70">
        <v>1.5802</v>
      </c>
      <c r="H5518" s="70">
        <v>2.9293</v>
      </c>
      <c r="I5518" s="73">
        <v>43259</v>
      </c>
      <c r="J5518" s="73">
        <v>46912</v>
      </c>
      <c r="K5518" s="69">
        <v>3.09</v>
      </c>
      <c r="L5518" s="68" t="s">
        <v>5494</v>
      </c>
      <c r="M5518" s="71">
        <v>4.5999999999999999E-3</v>
      </c>
      <c r="N5518" t="str">
        <f>_xll.IMDP("BND",D5518,$N$1,A5518)</f>
        <v>회사채(일반)</v>
      </c>
      <c r="O5518">
        <f t="shared" si="86"/>
        <v>7.2689199999999999E-3</v>
      </c>
    </row>
    <row r="5519" spans="1:15" x14ac:dyDescent="0.3">
      <c r="A5519" s="73">
        <v>46311</v>
      </c>
      <c r="B5519" s="67" t="s">
        <v>2090</v>
      </c>
      <c r="C5519" s="68" t="s">
        <v>8258</v>
      </c>
      <c r="D5519" s="68" t="s">
        <v>118</v>
      </c>
      <c r="E5519" s="67" t="s">
        <v>120</v>
      </c>
      <c r="F5519" s="69">
        <v>4.3369999999999997</v>
      </c>
      <c r="G5519" s="70">
        <v>1.8174999999999999</v>
      </c>
      <c r="H5519" s="70">
        <v>3.8058000000000001</v>
      </c>
      <c r="I5519" s="73">
        <v>43349</v>
      </c>
      <c r="J5519" s="73">
        <v>47002</v>
      </c>
      <c r="K5519" s="69">
        <v>2.5499999999999998</v>
      </c>
      <c r="L5519" s="68" t="s">
        <v>5494</v>
      </c>
      <c r="M5519" s="71">
        <v>5.4000000000000003E-3</v>
      </c>
      <c r="N5519" t="str">
        <f>_xll.IMDP("BND",D5519,$N$1,A5519)</f>
        <v>회사채(일반)</v>
      </c>
      <c r="O5519">
        <f t="shared" si="86"/>
        <v>9.8145000000000003E-3</v>
      </c>
    </row>
    <row r="5520" spans="1:15" x14ac:dyDescent="0.3">
      <c r="A5520" s="73">
        <v>46311</v>
      </c>
      <c r="B5520" s="67" t="s">
        <v>2090</v>
      </c>
      <c r="C5520" s="68" t="s">
        <v>8258</v>
      </c>
      <c r="D5520" s="68" t="s">
        <v>11189</v>
      </c>
      <c r="E5520" s="67" t="s">
        <v>11190</v>
      </c>
      <c r="F5520" s="69">
        <v>4.3769999999999998</v>
      </c>
      <c r="G5520" s="70">
        <v>2.2644000000000002</v>
      </c>
      <c r="H5520" s="70">
        <v>5.7873999999999999</v>
      </c>
      <c r="I5520" s="73">
        <v>43523</v>
      </c>
      <c r="J5520" s="73">
        <v>47176</v>
      </c>
      <c r="K5520" s="69">
        <v>2.35</v>
      </c>
      <c r="L5520" s="68" t="s">
        <v>5494</v>
      </c>
      <c r="M5520" s="71">
        <v>3.5999999999999999E-3</v>
      </c>
      <c r="N5520" t="str">
        <f>_xll.IMDP("BND",D5520,$N$1,A5520)</f>
        <v>회사채(일반)</v>
      </c>
      <c r="O5520">
        <f t="shared" si="86"/>
        <v>8.1518400000000005E-3</v>
      </c>
    </row>
    <row r="5521" spans="1:15" x14ac:dyDescent="0.3">
      <c r="A5521" s="73">
        <v>46311</v>
      </c>
      <c r="B5521" s="67" t="s">
        <v>2090</v>
      </c>
      <c r="C5521" s="68" t="s">
        <v>8258</v>
      </c>
      <c r="D5521" s="68" t="s">
        <v>11191</v>
      </c>
      <c r="E5521" s="67" t="s">
        <v>11192</v>
      </c>
      <c r="F5521" s="69">
        <v>4.3949999999999996</v>
      </c>
      <c r="G5521" s="70">
        <v>2.5326</v>
      </c>
      <c r="H5521" s="70">
        <v>7.1501000000000001</v>
      </c>
      <c r="I5521" s="73">
        <v>43620</v>
      </c>
      <c r="J5521" s="73">
        <v>47273</v>
      </c>
      <c r="K5521" s="69">
        <v>1.87</v>
      </c>
      <c r="L5521" s="68" t="s">
        <v>5494</v>
      </c>
      <c r="M5521" s="71">
        <v>4.7999999999999996E-3</v>
      </c>
      <c r="N5521" t="str">
        <f>_xll.IMDP("BND",D5521,$N$1,A5521)</f>
        <v>회사채(일반)</v>
      </c>
      <c r="O5521">
        <f t="shared" si="86"/>
        <v>1.2156479999999999E-2</v>
      </c>
    </row>
    <row r="5522" spans="1:15" x14ac:dyDescent="0.3">
      <c r="A5522" s="73">
        <v>46311</v>
      </c>
      <c r="B5522" s="67" t="s">
        <v>2090</v>
      </c>
      <c r="C5522" s="68" t="s">
        <v>8258</v>
      </c>
      <c r="D5522" s="68" t="s">
        <v>11193</v>
      </c>
      <c r="E5522" s="67" t="s">
        <v>11194</v>
      </c>
      <c r="F5522" s="69">
        <v>4.4210000000000003</v>
      </c>
      <c r="G5522" s="70">
        <v>2.8111000000000002</v>
      </c>
      <c r="H5522" s="70">
        <v>8.7393000000000001</v>
      </c>
      <c r="I5522" s="73">
        <v>43728</v>
      </c>
      <c r="J5522" s="73">
        <v>47381</v>
      </c>
      <c r="K5522" s="69">
        <v>1.84</v>
      </c>
      <c r="L5522" s="68" t="s">
        <v>5494</v>
      </c>
      <c r="M5522" s="71">
        <v>3.0000000000000001E-3</v>
      </c>
      <c r="N5522" t="str">
        <f>_xll.IMDP("BND",D5522,$N$1,A5522)</f>
        <v>회사채(일반)</v>
      </c>
      <c r="O5522">
        <f t="shared" si="86"/>
        <v>8.4333000000000012E-3</v>
      </c>
    </row>
    <row r="5523" spans="1:15" x14ac:dyDescent="0.3">
      <c r="A5523" s="73">
        <v>46311</v>
      </c>
      <c r="B5523" s="67" t="s">
        <v>2090</v>
      </c>
      <c r="C5523" s="68" t="s">
        <v>8258</v>
      </c>
      <c r="D5523" s="68" t="s">
        <v>11195</v>
      </c>
      <c r="E5523" s="67" t="s">
        <v>11196</v>
      </c>
      <c r="F5523" s="69">
        <v>4.4249999999999998</v>
      </c>
      <c r="G5523" s="70">
        <v>2.9809000000000001</v>
      </c>
      <c r="H5523" s="70">
        <v>9.8094999999999999</v>
      </c>
      <c r="I5523" s="73">
        <v>43797</v>
      </c>
      <c r="J5523" s="73">
        <v>47450</v>
      </c>
      <c r="K5523" s="69">
        <v>1.89</v>
      </c>
      <c r="L5523" s="68" t="s">
        <v>5494</v>
      </c>
      <c r="M5523" s="71">
        <v>3.0000000000000001E-3</v>
      </c>
      <c r="N5523" t="str">
        <f>_xll.IMDP("BND",D5523,$N$1,A5523)</f>
        <v>회사채(일반)</v>
      </c>
      <c r="O5523">
        <f t="shared" si="86"/>
        <v>8.9427000000000013E-3</v>
      </c>
    </row>
    <row r="5524" spans="1:15" x14ac:dyDescent="0.3">
      <c r="A5524" s="73">
        <v>46311</v>
      </c>
      <c r="B5524" s="67" t="s">
        <v>2090</v>
      </c>
      <c r="C5524" s="68" t="s">
        <v>8258</v>
      </c>
      <c r="D5524" s="68" t="s">
        <v>11197</v>
      </c>
      <c r="E5524" s="67" t="s">
        <v>11198</v>
      </c>
      <c r="F5524" s="69">
        <v>4.4290000000000003</v>
      </c>
      <c r="G5524" s="70">
        <v>3.4632000000000001</v>
      </c>
      <c r="H5524" s="70">
        <v>13.127800000000001</v>
      </c>
      <c r="I5524" s="73">
        <v>43985</v>
      </c>
      <c r="J5524" s="73">
        <v>47637</v>
      </c>
      <c r="K5524" s="69">
        <v>1.79</v>
      </c>
      <c r="L5524" s="68" t="s">
        <v>5494</v>
      </c>
      <c r="M5524" s="71">
        <v>2.0999999999999999E-3</v>
      </c>
      <c r="N5524" t="str">
        <f>_xll.IMDP("BND",D5524,$N$1,A5524)</f>
        <v>회사채(일반)</v>
      </c>
      <c r="O5524">
        <f t="shared" si="86"/>
        <v>7.2727199999999999E-3</v>
      </c>
    </row>
    <row r="5525" spans="1:15" x14ac:dyDescent="0.3">
      <c r="A5525" s="73">
        <v>46311</v>
      </c>
      <c r="B5525" s="67" t="s">
        <v>2090</v>
      </c>
      <c r="C5525" s="68" t="s">
        <v>8258</v>
      </c>
      <c r="D5525" s="68" t="s">
        <v>11199</v>
      </c>
      <c r="E5525" s="67" t="s">
        <v>11200</v>
      </c>
      <c r="F5525" s="69">
        <v>4.43</v>
      </c>
      <c r="G5525" s="70">
        <v>3.7014</v>
      </c>
      <c r="H5525" s="70">
        <v>14.9603</v>
      </c>
      <c r="I5525" s="73">
        <v>44081</v>
      </c>
      <c r="J5525" s="73">
        <v>47733</v>
      </c>
      <c r="K5525" s="69">
        <v>1.83</v>
      </c>
      <c r="L5525" s="68" t="s">
        <v>5494</v>
      </c>
      <c r="M5525" s="71">
        <v>5.1000000000000004E-3</v>
      </c>
      <c r="N5525" t="str">
        <f>_xll.IMDP("BND",D5525,$N$1,A5525)</f>
        <v>회사채(일반)</v>
      </c>
      <c r="O5525">
        <f t="shared" si="86"/>
        <v>1.8877140000000001E-2</v>
      </c>
    </row>
    <row r="5526" spans="1:15" x14ac:dyDescent="0.3">
      <c r="A5526" s="73">
        <v>46311</v>
      </c>
      <c r="B5526" s="67" t="s">
        <v>2090</v>
      </c>
      <c r="C5526" s="68" t="s">
        <v>8258</v>
      </c>
      <c r="D5526" s="68" t="s">
        <v>11201</v>
      </c>
      <c r="E5526" s="67" t="s">
        <v>11202</v>
      </c>
      <c r="F5526" s="69">
        <v>4.4320000000000004</v>
      </c>
      <c r="G5526" s="70">
        <v>4.3083999999999998</v>
      </c>
      <c r="H5526" s="70">
        <v>20.384599999999999</v>
      </c>
      <c r="I5526" s="73">
        <v>44351</v>
      </c>
      <c r="J5526" s="73">
        <v>48003</v>
      </c>
      <c r="K5526" s="69">
        <v>2.4900000000000002</v>
      </c>
      <c r="L5526" s="68" t="s">
        <v>5494</v>
      </c>
      <c r="M5526" s="71">
        <v>3.0000000000000001E-3</v>
      </c>
      <c r="N5526" t="str">
        <f>_xll.IMDP("BND",D5526,$N$1,A5526)</f>
        <v>회사채(일반)</v>
      </c>
      <c r="O5526">
        <f t="shared" si="86"/>
        <v>1.29252E-2</v>
      </c>
    </row>
    <row r="5527" spans="1:15" x14ac:dyDescent="0.3">
      <c r="A5527" s="73">
        <v>46311</v>
      </c>
      <c r="B5527" s="67" t="s">
        <v>2090</v>
      </c>
      <c r="C5527" s="68" t="s">
        <v>8258</v>
      </c>
      <c r="D5527" s="68" t="s">
        <v>11203</v>
      </c>
      <c r="E5527" s="67" t="s">
        <v>11204</v>
      </c>
      <c r="F5527" s="69">
        <v>4.4320000000000004</v>
      </c>
      <c r="G5527" s="70">
        <v>4.5726000000000004</v>
      </c>
      <c r="H5527" s="70">
        <v>22.862500000000001</v>
      </c>
      <c r="I5527" s="73">
        <v>44452</v>
      </c>
      <c r="J5527" s="73">
        <v>48104</v>
      </c>
      <c r="K5527" s="69">
        <v>2.2799999999999998</v>
      </c>
      <c r="L5527" s="68" t="s">
        <v>5494</v>
      </c>
      <c r="M5527" s="71">
        <v>2.5000000000000001E-3</v>
      </c>
      <c r="N5527" t="str">
        <f>_xll.IMDP("BND",D5527,$N$1,A5527)</f>
        <v>회사채(일반)</v>
      </c>
      <c r="O5527">
        <f t="shared" si="86"/>
        <v>1.1431500000000001E-2</v>
      </c>
    </row>
    <row r="5528" spans="1:15" x14ac:dyDescent="0.3">
      <c r="A5528" s="73">
        <v>46311</v>
      </c>
      <c r="B5528" s="67" t="s">
        <v>2090</v>
      </c>
      <c r="C5528" s="68" t="s">
        <v>8258</v>
      </c>
      <c r="D5528" s="68" t="s">
        <v>11205</v>
      </c>
      <c r="E5528" s="67" t="s">
        <v>11206</v>
      </c>
      <c r="F5528" s="69">
        <v>4.431</v>
      </c>
      <c r="G5528" s="70">
        <v>4.8380999999999998</v>
      </c>
      <c r="H5528" s="70">
        <v>26.014800000000001</v>
      </c>
      <c r="I5528" s="73">
        <v>44614</v>
      </c>
      <c r="J5528" s="73">
        <v>48266</v>
      </c>
      <c r="K5528" s="69">
        <v>3.19</v>
      </c>
      <c r="L5528" s="68" t="s">
        <v>5494</v>
      </c>
      <c r="M5528" s="71">
        <v>2.2000000000000001E-3</v>
      </c>
      <c r="N5528" t="str">
        <f>_xll.IMDP("BND",D5528,$N$1,A5528)</f>
        <v>회사채(일반)</v>
      </c>
      <c r="O5528">
        <f t="shared" si="86"/>
        <v>1.064382E-2</v>
      </c>
    </row>
    <row r="5529" spans="1:15" x14ac:dyDescent="0.3">
      <c r="A5529" s="73">
        <v>46311</v>
      </c>
      <c r="B5529" s="67" t="s">
        <v>2090</v>
      </c>
      <c r="C5529" s="68" t="s">
        <v>8258</v>
      </c>
      <c r="D5529" s="68" t="s">
        <v>11207</v>
      </c>
      <c r="E5529" s="67" t="s">
        <v>11208</v>
      </c>
      <c r="F5529" s="69">
        <v>4.194</v>
      </c>
      <c r="G5529" s="70">
        <v>0.88229999999999997</v>
      </c>
      <c r="H5529" s="70">
        <v>1.0066999999999999</v>
      </c>
      <c r="I5529" s="73">
        <v>44820</v>
      </c>
      <c r="J5529" s="73">
        <v>46646</v>
      </c>
      <c r="K5529" s="69">
        <v>4.8499999999999996</v>
      </c>
      <c r="L5529" s="68" t="s">
        <v>5494</v>
      </c>
      <c r="M5529" s="71">
        <v>7.4999999999999997E-3</v>
      </c>
      <c r="N5529" t="str">
        <f>_xll.IMDP("BND",D5529,$N$1,A5529)</f>
        <v>회사채(일반)</v>
      </c>
      <c r="O5529">
        <f t="shared" si="86"/>
        <v>6.6172499999999999E-3</v>
      </c>
    </row>
    <row r="5530" spans="1:15" x14ac:dyDescent="0.3">
      <c r="A5530" s="73">
        <v>46311</v>
      </c>
      <c r="B5530" s="67" t="s">
        <v>2090</v>
      </c>
      <c r="C5530" s="68" t="s">
        <v>8258</v>
      </c>
      <c r="D5530" s="68" t="s">
        <v>11209</v>
      </c>
      <c r="E5530" s="67" t="s">
        <v>11210</v>
      </c>
      <c r="F5530" s="69">
        <v>4.4290000000000003</v>
      </c>
      <c r="G5530" s="70">
        <v>3.2946</v>
      </c>
      <c r="H5530" s="70">
        <v>12.268599999999999</v>
      </c>
      <c r="I5530" s="73">
        <v>45076</v>
      </c>
      <c r="J5530" s="73">
        <v>47633</v>
      </c>
      <c r="K5530" s="69">
        <v>4.5999999999999996</v>
      </c>
      <c r="L5530" s="68" t="s">
        <v>5494</v>
      </c>
      <c r="M5530" s="71">
        <v>5.1999999999999998E-3</v>
      </c>
      <c r="N5530" t="str">
        <f>_xll.IMDP("BND",D5530,$N$1,A5530)</f>
        <v>회사채(일반)</v>
      </c>
      <c r="O5530">
        <f t="shared" si="86"/>
        <v>1.7131919999999998E-2</v>
      </c>
    </row>
    <row r="5531" spans="1:15" x14ac:dyDescent="0.3">
      <c r="A5531" s="73">
        <v>46311</v>
      </c>
      <c r="B5531" s="67" t="s">
        <v>2090</v>
      </c>
      <c r="C5531" s="68" t="s">
        <v>8258</v>
      </c>
      <c r="D5531" s="68" t="s">
        <v>1667</v>
      </c>
      <c r="E5531" s="67" t="s">
        <v>1668</v>
      </c>
      <c r="F5531" s="69">
        <v>4.4320000000000004</v>
      </c>
      <c r="G5531" s="70">
        <v>3.5306000000000002</v>
      </c>
      <c r="H5531" s="70">
        <v>14.0677</v>
      </c>
      <c r="I5531" s="73">
        <v>45180</v>
      </c>
      <c r="J5531" s="73">
        <v>47736</v>
      </c>
      <c r="K5531" s="69">
        <v>4.6500000000000004</v>
      </c>
      <c r="L5531" s="68" t="s">
        <v>5494</v>
      </c>
      <c r="M5531" s="71">
        <v>2.3E-3</v>
      </c>
      <c r="N5531" t="str">
        <f>_xll.IMDP("BND",D5531,$N$1,A5531)</f>
        <v>회사채(일반)</v>
      </c>
      <c r="O5531">
        <f t="shared" si="86"/>
        <v>8.12038E-3</v>
      </c>
    </row>
    <row r="5532" spans="1:15" x14ac:dyDescent="0.3">
      <c r="A5532" s="73">
        <v>46311</v>
      </c>
      <c r="B5532" s="67" t="s">
        <v>2090</v>
      </c>
      <c r="C5532" s="68" t="s">
        <v>8258</v>
      </c>
      <c r="D5532" s="68" t="s">
        <v>11211</v>
      </c>
      <c r="E5532" s="67" t="s">
        <v>11212</v>
      </c>
      <c r="F5532" s="69">
        <v>4.3810000000000002</v>
      </c>
      <c r="G5532" s="70">
        <v>2.2321</v>
      </c>
      <c r="H5532" s="70">
        <v>5.6871999999999998</v>
      </c>
      <c r="I5532" s="73">
        <v>45351</v>
      </c>
      <c r="J5532" s="73">
        <v>47177</v>
      </c>
      <c r="K5532" s="69">
        <v>3.83</v>
      </c>
      <c r="L5532" s="68" t="s">
        <v>5494</v>
      </c>
      <c r="M5532" s="71">
        <v>5.1000000000000004E-3</v>
      </c>
      <c r="N5532" t="str">
        <f>_xll.IMDP("BND",D5532,$N$1,A5532)</f>
        <v>회사채(일반)</v>
      </c>
      <c r="O5532">
        <f t="shared" si="86"/>
        <v>1.138371E-2</v>
      </c>
    </row>
    <row r="5533" spans="1:15" x14ac:dyDescent="0.3">
      <c r="A5533" s="73">
        <v>46311</v>
      </c>
      <c r="B5533" s="67" t="s">
        <v>2090</v>
      </c>
      <c r="C5533" s="68" t="s">
        <v>8258</v>
      </c>
      <c r="D5533" s="68" t="s">
        <v>11213</v>
      </c>
      <c r="E5533" s="67" t="s">
        <v>11214</v>
      </c>
      <c r="F5533" s="69">
        <v>4.4320000000000004</v>
      </c>
      <c r="G5533" s="70">
        <v>4.1746999999999996</v>
      </c>
      <c r="H5533" s="70">
        <v>19.514700000000001</v>
      </c>
      <c r="I5533" s="73">
        <v>45442</v>
      </c>
      <c r="J5533" s="73">
        <v>47998</v>
      </c>
      <c r="K5533" s="69">
        <v>3.86</v>
      </c>
      <c r="L5533" s="68" t="s">
        <v>5494</v>
      </c>
      <c r="M5533" s="71">
        <v>2.3E-3</v>
      </c>
      <c r="N5533" t="str">
        <f>_xll.IMDP("BND",D5533,$N$1,A5533)</f>
        <v>회사채(일반)</v>
      </c>
      <c r="O5533">
        <f t="shared" si="86"/>
        <v>9.6018099999999988E-3</v>
      </c>
    </row>
    <row r="5534" spans="1:15" x14ac:dyDescent="0.3">
      <c r="A5534" s="73">
        <v>46311</v>
      </c>
      <c r="B5534" s="67" t="s">
        <v>2090</v>
      </c>
      <c r="C5534" s="68" t="s">
        <v>8258</v>
      </c>
      <c r="D5534" s="68" t="s">
        <v>11215</v>
      </c>
      <c r="E5534" s="67" t="s">
        <v>11216</v>
      </c>
      <c r="F5534" s="69">
        <v>4.4160000000000004</v>
      </c>
      <c r="G5534" s="70">
        <v>2.6943999999999999</v>
      </c>
      <c r="H5534" s="70">
        <v>8.1676000000000002</v>
      </c>
      <c r="I5534" s="73">
        <v>45533</v>
      </c>
      <c r="J5534" s="73">
        <v>47359</v>
      </c>
      <c r="K5534" s="69">
        <v>3.39</v>
      </c>
      <c r="L5534" s="68" t="s">
        <v>5494</v>
      </c>
      <c r="M5534" s="71">
        <v>3.5999999999999999E-3</v>
      </c>
      <c r="N5534" t="str">
        <f>_xll.IMDP("BND",D5534,$N$1,A5534)</f>
        <v>회사채(일반)</v>
      </c>
      <c r="O5534">
        <f t="shared" si="86"/>
        <v>9.6998399999999995E-3</v>
      </c>
    </row>
    <row r="5535" spans="1:15" x14ac:dyDescent="0.3">
      <c r="A5535" s="73">
        <v>46311</v>
      </c>
      <c r="B5535" s="67" t="s">
        <v>2090</v>
      </c>
      <c r="C5535" s="68" t="s">
        <v>8258</v>
      </c>
      <c r="D5535" s="68" t="s">
        <v>11217</v>
      </c>
      <c r="E5535" s="67" t="s">
        <v>11218</v>
      </c>
      <c r="F5535" s="69">
        <v>4.4260000000000002</v>
      </c>
      <c r="G5535" s="70">
        <v>3.1958000000000002</v>
      </c>
      <c r="H5535" s="70">
        <v>11.228199999999999</v>
      </c>
      <c r="I5535" s="73">
        <v>43881</v>
      </c>
      <c r="J5535" s="73">
        <v>47534</v>
      </c>
      <c r="K5535" s="69">
        <v>1.8</v>
      </c>
      <c r="L5535" s="68" t="s">
        <v>5494</v>
      </c>
      <c r="M5535" s="71">
        <v>2.5999999999999999E-3</v>
      </c>
      <c r="N5535" t="str">
        <f>_xll.IMDP("BND",D5535,$N$1,A5535)</f>
        <v>회사채(일반)</v>
      </c>
      <c r="O5535">
        <f t="shared" si="86"/>
        <v>8.3090799999999999E-3</v>
      </c>
    </row>
    <row r="5536" spans="1:15" x14ac:dyDescent="0.3">
      <c r="A5536" s="73">
        <v>46311</v>
      </c>
      <c r="B5536" s="67" t="s">
        <v>2090</v>
      </c>
      <c r="C5536" s="68" t="s">
        <v>8258</v>
      </c>
      <c r="D5536" s="68" t="s">
        <v>11219</v>
      </c>
      <c r="E5536" s="67" t="s">
        <v>11220</v>
      </c>
      <c r="F5536" s="69">
        <v>4.4320000000000004</v>
      </c>
      <c r="G5536" s="70">
        <v>4.1020000000000003</v>
      </c>
      <c r="H5536" s="70">
        <v>18.382300000000001</v>
      </c>
      <c r="I5536" s="73">
        <v>44251</v>
      </c>
      <c r="J5536" s="73">
        <v>47903</v>
      </c>
      <c r="K5536" s="69">
        <v>2.0299999999999998</v>
      </c>
      <c r="L5536" s="68" t="s">
        <v>5494</v>
      </c>
      <c r="M5536" s="71">
        <v>3.3999999999999998E-3</v>
      </c>
      <c r="N5536" t="str">
        <f>_xll.IMDP("BND",D5536,$N$1,A5536)</f>
        <v>회사채(일반)</v>
      </c>
      <c r="O5536">
        <f t="shared" si="86"/>
        <v>1.3946800000000001E-2</v>
      </c>
    </row>
    <row r="5537" spans="1:15" x14ac:dyDescent="0.3">
      <c r="A5537" s="73">
        <v>46311</v>
      </c>
      <c r="B5537" s="67" t="s">
        <v>2090</v>
      </c>
      <c r="C5537" s="68" t="s">
        <v>8258</v>
      </c>
      <c r="D5537" s="68" t="s">
        <v>11221</v>
      </c>
      <c r="E5537" s="67" t="s">
        <v>11222</v>
      </c>
      <c r="F5537" s="69">
        <v>4.444</v>
      </c>
      <c r="G5537" s="70">
        <v>5.6372</v>
      </c>
      <c r="H5537" s="70">
        <v>36.398499999999999</v>
      </c>
      <c r="I5537" s="73">
        <v>45076</v>
      </c>
      <c r="J5537" s="73">
        <v>48729</v>
      </c>
      <c r="K5537" s="69">
        <v>4.67</v>
      </c>
      <c r="L5537" s="68" t="s">
        <v>5494</v>
      </c>
      <c r="M5537" s="71">
        <v>2.3999999999999998E-3</v>
      </c>
      <c r="N5537" t="str">
        <f>_xll.IMDP("BND",D5537,$N$1,A5537)</f>
        <v>회사채(일반)</v>
      </c>
      <c r="O5537">
        <f t="shared" si="86"/>
        <v>1.3529279999999999E-2</v>
      </c>
    </row>
    <row r="5538" spans="1:15" x14ac:dyDescent="0.3">
      <c r="A5538" s="73">
        <v>46311</v>
      </c>
      <c r="B5538" s="67" t="s">
        <v>2090</v>
      </c>
      <c r="C5538" s="68" t="s">
        <v>8258</v>
      </c>
      <c r="D5538" s="68" t="s">
        <v>1669</v>
      </c>
      <c r="E5538" s="67" t="s">
        <v>1671</v>
      </c>
      <c r="F5538" s="69">
        <v>4.4459999999999997</v>
      </c>
      <c r="G5538" s="70">
        <v>5.8287000000000004</v>
      </c>
      <c r="H5538" s="70">
        <v>39.036499999999997</v>
      </c>
      <c r="I5538" s="73">
        <v>45180</v>
      </c>
      <c r="J5538" s="73">
        <v>48833</v>
      </c>
      <c r="K5538" s="69">
        <v>4.8099999999999996</v>
      </c>
      <c r="L5538" s="68" t="s">
        <v>5494</v>
      </c>
      <c r="M5538" s="71">
        <v>3.3E-3</v>
      </c>
      <c r="N5538" t="str">
        <f>_xll.IMDP("BND",D5538,$N$1,A5538)</f>
        <v>회사채(일반)</v>
      </c>
      <c r="O5538">
        <f t="shared" si="86"/>
        <v>1.9234710000000002E-2</v>
      </c>
    </row>
    <row r="5539" spans="1:15" x14ac:dyDescent="0.3">
      <c r="A5539" s="73">
        <v>46311</v>
      </c>
      <c r="B5539" s="67" t="s">
        <v>2090</v>
      </c>
      <c r="C5539" s="68" t="s">
        <v>8258</v>
      </c>
      <c r="D5539" s="68" t="s">
        <v>752</v>
      </c>
      <c r="E5539" s="67" t="s">
        <v>754</v>
      </c>
      <c r="F5539" s="69">
        <v>3.5920000000000001</v>
      </c>
      <c r="G5539" s="70">
        <v>0.25890000000000002</v>
      </c>
      <c r="H5539" s="70">
        <v>0.1318</v>
      </c>
      <c r="I5539" s="73">
        <v>45315</v>
      </c>
      <c r="J5539" s="73">
        <v>46411</v>
      </c>
      <c r="K5539" s="69">
        <v>3.79</v>
      </c>
      <c r="L5539" s="68" t="s">
        <v>5494</v>
      </c>
      <c r="M5539" s="71">
        <v>8.0000000000000002E-3</v>
      </c>
      <c r="N5539" t="str">
        <f>_xll.IMDP("BND",D5539,$N$1,A5539)</f>
        <v>회사채(일반)</v>
      </c>
      <c r="O5539">
        <f t="shared" si="86"/>
        <v>2.0712E-3</v>
      </c>
    </row>
    <row r="5540" spans="1:15" x14ac:dyDescent="0.3">
      <c r="A5540" s="73">
        <v>46311</v>
      </c>
      <c r="B5540" s="67" t="s">
        <v>2090</v>
      </c>
      <c r="C5540" s="68" t="s">
        <v>8258</v>
      </c>
      <c r="D5540" s="68" t="s">
        <v>11223</v>
      </c>
      <c r="E5540" s="67" t="s">
        <v>11224</v>
      </c>
      <c r="F5540" s="69">
        <v>3.8879999999999999</v>
      </c>
      <c r="G5540" s="70">
        <v>0.35</v>
      </c>
      <c r="H5540" s="70">
        <v>0.20960000000000001</v>
      </c>
      <c r="I5540" s="73">
        <v>45715</v>
      </c>
      <c r="J5540" s="73">
        <v>46444</v>
      </c>
      <c r="K5540" s="69">
        <v>3.1</v>
      </c>
      <c r="L5540" s="68" t="s">
        <v>5494</v>
      </c>
      <c r="M5540" s="71">
        <v>3.7000000000000002E-3</v>
      </c>
      <c r="N5540" t="str">
        <f>_xll.IMDP("BND",D5540,$N$1,A5540)</f>
        <v>회사채(일반)</v>
      </c>
      <c r="O5540">
        <f t="shared" si="86"/>
        <v>1.2949999999999999E-3</v>
      </c>
    </row>
    <row r="5541" spans="1:15" x14ac:dyDescent="0.3">
      <c r="A5541" s="73">
        <v>46311</v>
      </c>
      <c r="B5541" s="67" t="s">
        <v>2090</v>
      </c>
      <c r="C5541" s="68" t="s">
        <v>8258</v>
      </c>
      <c r="D5541" s="68" t="s">
        <v>11225</v>
      </c>
      <c r="E5541" s="67" t="s">
        <v>11226</v>
      </c>
      <c r="F5541" s="69">
        <v>4.2750000000000004</v>
      </c>
      <c r="G5541" s="70">
        <v>0.87309999999999999</v>
      </c>
      <c r="H5541" s="70">
        <v>0.98419999999999996</v>
      </c>
      <c r="I5541" s="73">
        <v>45910</v>
      </c>
      <c r="J5541" s="73">
        <v>46640</v>
      </c>
      <c r="K5541" s="69">
        <v>2.78</v>
      </c>
      <c r="L5541" s="68" t="s">
        <v>5494</v>
      </c>
      <c r="M5541" s="71">
        <v>4.1000000000000003E-3</v>
      </c>
      <c r="N5541" t="str">
        <f>_xll.IMDP("BND",D5541,$N$1,A5541)</f>
        <v>회사채(일반)</v>
      </c>
      <c r="O5541">
        <f t="shared" si="86"/>
        <v>3.5797100000000003E-3</v>
      </c>
    </row>
    <row r="5542" spans="1:15" x14ac:dyDescent="0.3">
      <c r="A5542" s="73">
        <v>46311</v>
      </c>
      <c r="B5542" s="67" t="s">
        <v>2090</v>
      </c>
      <c r="C5542" s="68" t="s">
        <v>8258</v>
      </c>
      <c r="D5542" s="68" t="s">
        <v>11227</v>
      </c>
      <c r="E5542" s="67" t="s">
        <v>11228</v>
      </c>
      <c r="F5542" s="69">
        <v>4.5030000000000001</v>
      </c>
      <c r="G5542" s="70">
        <v>2.2046000000000001</v>
      </c>
      <c r="H5542" s="70">
        <v>5.5583</v>
      </c>
      <c r="I5542" s="73">
        <v>46072</v>
      </c>
      <c r="J5542" s="73">
        <v>47168</v>
      </c>
      <c r="K5542" s="69">
        <v>3.82</v>
      </c>
      <c r="L5542" s="68" t="s">
        <v>5494</v>
      </c>
      <c r="M5542" s="71">
        <v>6.1999999999999998E-3</v>
      </c>
      <c r="N5542" t="str">
        <f>_xll.IMDP("BND",D5542,$N$1,A5542)</f>
        <v>회사채(일반)</v>
      </c>
      <c r="O5542">
        <f t="shared" si="86"/>
        <v>1.366852E-2</v>
      </c>
    </row>
    <row r="5543" spans="1:15" x14ac:dyDescent="0.3">
      <c r="A5543" s="73">
        <v>46311</v>
      </c>
      <c r="B5543" s="67" t="s">
        <v>2090</v>
      </c>
      <c r="C5543" s="68" t="s">
        <v>8258</v>
      </c>
      <c r="D5543" s="68" t="s">
        <v>11229</v>
      </c>
      <c r="E5543" s="67" t="s">
        <v>11230</v>
      </c>
      <c r="F5543" s="69">
        <v>3.714</v>
      </c>
      <c r="G5543" s="70">
        <v>0.27400000000000002</v>
      </c>
      <c r="H5543" s="70">
        <v>0.14360000000000001</v>
      </c>
      <c r="I5543" s="73">
        <v>45321</v>
      </c>
      <c r="J5543" s="73">
        <v>46416</v>
      </c>
      <c r="K5543" s="69">
        <v>4.28</v>
      </c>
      <c r="L5543" s="68" t="s">
        <v>5494</v>
      </c>
      <c r="M5543" s="71">
        <v>6.1000000000000004E-3</v>
      </c>
      <c r="N5543" t="str">
        <f>_xll.IMDP("BND",D5543,$N$1,A5543)</f>
        <v>회사채(일반)</v>
      </c>
      <c r="O5543">
        <f t="shared" si="86"/>
        <v>1.6714000000000002E-3</v>
      </c>
    </row>
    <row r="5544" spans="1:15" x14ac:dyDescent="0.3">
      <c r="A5544" s="73">
        <v>46311</v>
      </c>
      <c r="B5544" s="67" t="s">
        <v>2090</v>
      </c>
      <c r="C5544" s="68" t="s">
        <v>8258</v>
      </c>
      <c r="D5544" s="68" t="s">
        <v>11231</v>
      </c>
      <c r="E5544" s="67" t="s">
        <v>11232</v>
      </c>
      <c r="F5544" s="69">
        <v>4.3049999999999997</v>
      </c>
      <c r="G5544" s="70">
        <v>1.3083</v>
      </c>
      <c r="H5544" s="70">
        <v>2.0615000000000001</v>
      </c>
      <c r="I5544" s="73">
        <v>45715</v>
      </c>
      <c r="J5544" s="73">
        <v>46808</v>
      </c>
      <c r="K5544" s="69">
        <v>3.26</v>
      </c>
      <c r="L5544" s="68" t="s">
        <v>5494</v>
      </c>
      <c r="M5544" s="71">
        <v>6.4000000000000003E-3</v>
      </c>
      <c r="N5544" t="str">
        <f>_xll.IMDP("BND",D5544,$N$1,A5544)</f>
        <v>회사채(일반)</v>
      </c>
      <c r="O5544">
        <f t="shared" si="86"/>
        <v>8.3731200000000013E-3</v>
      </c>
    </row>
    <row r="5545" spans="1:15" x14ac:dyDescent="0.3">
      <c r="A5545" s="73">
        <v>46311</v>
      </c>
      <c r="B5545" s="67" t="s">
        <v>2090</v>
      </c>
      <c r="C5545" s="68" t="s">
        <v>8258</v>
      </c>
      <c r="D5545" s="68" t="s">
        <v>11233</v>
      </c>
      <c r="E5545" s="67" t="s">
        <v>11234</v>
      </c>
      <c r="F5545" s="69">
        <v>4.4610000000000003</v>
      </c>
      <c r="G5545" s="70">
        <v>1.8183</v>
      </c>
      <c r="H5545" s="70">
        <v>3.8157000000000001</v>
      </c>
      <c r="I5545" s="73">
        <v>45910</v>
      </c>
      <c r="J5545" s="73">
        <v>47004</v>
      </c>
      <c r="K5545" s="69">
        <v>2.93</v>
      </c>
      <c r="L5545" s="68" t="s">
        <v>5494</v>
      </c>
      <c r="M5545" s="71">
        <v>5.4000000000000003E-3</v>
      </c>
      <c r="N5545" t="str">
        <f>_xll.IMDP("BND",D5545,$N$1,A5545)</f>
        <v>회사채(일반)</v>
      </c>
      <c r="O5545">
        <f t="shared" si="86"/>
        <v>9.8188200000000007E-3</v>
      </c>
    </row>
    <row r="5546" spans="1:15" x14ac:dyDescent="0.3">
      <c r="A5546" s="73">
        <v>46311</v>
      </c>
      <c r="B5546" s="67" t="s">
        <v>2090</v>
      </c>
      <c r="C5546" s="68" t="s">
        <v>8258</v>
      </c>
      <c r="D5546" s="68" t="s">
        <v>11235</v>
      </c>
      <c r="E5546" s="67" t="s">
        <v>11236</v>
      </c>
      <c r="F5546" s="69">
        <v>4.3040000000000003</v>
      </c>
      <c r="G5546" s="70">
        <v>1.2867</v>
      </c>
      <c r="H5546" s="70">
        <v>2.0024999999999999</v>
      </c>
      <c r="I5546" s="73">
        <v>46072</v>
      </c>
      <c r="J5546" s="73">
        <v>46801</v>
      </c>
      <c r="K5546" s="69">
        <v>3.58</v>
      </c>
      <c r="L5546" s="68" t="s">
        <v>5494</v>
      </c>
      <c r="M5546" s="71">
        <v>4.1999999999999997E-3</v>
      </c>
      <c r="N5546" t="str">
        <f>_xll.IMDP("BND",D5546,$N$1,A5546)</f>
        <v>회사채(일반)</v>
      </c>
      <c r="O5546">
        <f t="shared" si="86"/>
        <v>5.4041399999999991E-3</v>
      </c>
    </row>
    <row r="5547" spans="1:15" x14ac:dyDescent="0.3">
      <c r="A5547" s="73">
        <v>46311</v>
      </c>
      <c r="B5547" s="67" t="s">
        <v>2090</v>
      </c>
      <c r="C5547" s="68" t="s">
        <v>8258</v>
      </c>
      <c r="D5547" s="68" t="s">
        <v>11239</v>
      </c>
      <c r="E5547" s="67" t="s">
        <v>11240</v>
      </c>
      <c r="F5547" s="69">
        <v>4.3840000000000003</v>
      </c>
      <c r="G5547" s="70">
        <v>1.2528999999999999</v>
      </c>
      <c r="H5547" s="70">
        <v>1.9053</v>
      </c>
      <c r="I5547" s="73">
        <v>45693</v>
      </c>
      <c r="J5547" s="73">
        <v>46788</v>
      </c>
      <c r="K5547" s="69">
        <v>3.18</v>
      </c>
      <c r="L5547" s="68" t="s">
        <v>5494</v>
      </c>
      <c r="M5547" s="71">
        <v>6.4000000000000003E-3</v>
      </c>
      <c r="N5547" t="str">
        <f>_xll.IMDP("BND",D5547,$N$1,A5547)</f>
        <v>회사채(일반)</v>
      </c>
      <c r="O5547">
        <f t="shared" si="86"/>
        <v>8.0185599999999992E-3</v>
      </c>
    </row>
    <row r="5548" spans="1:15" x14ac:dyDescent="0.3">
      <c r="A5548" s="73">
        <v>46311</v>
      </c>
      <c r="B5548" s="67" t="s">
        <v>2090</v>
      </c>
      <c r="C5548" s="68" t="s">
        <v>8258</v>
      </c>
      <c r="D5548" s="68" t="s">
        <v>11241</v>
      </c>
      <c r="E5548" s="67" t="s">
        <v>11242</v>
      </c>
      <c r="F5548" s="69">
        <v>4.0570000000000004</v>
      </c>
      <c r="G5548" s="70">
        <v>0.50049999999999994</v>
      </c>
      <c r="H5548" s="70">
        <v>0.3765</v>
      </c>
      <c r="I5548" s="73">
        <v>45770</v>
      </c>
      <c r="J5548" s="73">
        <v>46500</v>
      </c>
      <c r="K5548" s="69">
        <v>2.82</v>
      </c>
      <c r="L5548" s="68" t="s">
        <v>5494</v>
      </c>
      <c r="M5548" s="71">
        <v>3.2000000000000002E-3</v>
      </c>
      <c r="N5548" t="str">
        <f>_xll.IMDP("BND",D5548,$N$1,A5548)</f>
        <v>회사채(일반)</v>
      </c>
      <c r="O5548">
        <f t="shared" si="86"/>
        <v>1.6015999999999999E-3</v>
      </c>
    </row>
    <row r="5549" spans="1:15" x14ac:dyDescent="0.3">
      <c r="A5549" s="73">
        <v>46311</v>
      </c>
      <c r="B5549" s="67" t="s">
        <v>2090</v>
      </c>
      <c r="C5549" s="68" t="s">
        <v>8258</v>
      </c>
      <c r="D5549" s="68" t="s">
        <v>11243</v>
      </c>
      <c r="E5549" s="67" t="s">
        <v>11244</v>
      </c>
      <c r="F5549" s="69">
        <v>4.1890000000000001</v>
      </c>
      <c r="G5549" s="70">
        <v>0.72130000000000005</v>
      </c>
      <c r="H5549" s="70">
        <v>0.71150000000000002</v>
      </c>
      <c r="I5549" s="73">
        <v>45491</v>
      </c>
      <c r="J5549" s="73">
        <v>46584</v>
      </c>
      <c r="K5549" s="69">
        <v>3.35</v>
      </c>
      <c r="L5549" s="68" t="s">
        <v>5494</v>
      </c>
      <c r="M5549" s="71">
        <v>7.0000000000000001E-3</v>
      </c>
      <c r="N5549" t="str">
        <f>_xll.IMDP("BND",D5549,$N$1,A5549)</f>
        <v>회사채(일반)</v>
      </c>
      <c r="O5549">
        <f t="shared" si="86"/>
        <v>5.0491000000000008E-3</v>
      </c>
    </row>
    <row r="5550" spans="1:15" x14ac:dyDescent="0.3">
      <c r="A5550" s="73">
        <v>46311</v>
      </c>
      <c r="B5550" s="67" t="s">
        <v>2090</v>
      </c>
      <c r="C5550" s="68" t="s">
        <v>8258</v>
      </c>
      <c r="D5550" s="68" t="s">
        <v>11245</v>
      </c>
      <c r="E5550" s="67" t="s">
        <v>11246</v>
      </c>
      <c r="F5550" s="69">
        <v>4.2450000000000001</v>
      </c>
      <c r="G5550" s="70">
        <v>1.4577</v>
      </c>
      <c r="H5550" s="70">
        <v>2.5244</v>
      </c>
      <c r="I5550" s="73">
        <v>45770</v>
      </c>
      <c r="J5550" s="73">
        <v>46866</v>
      </c>
      <c r="K5550" s="69">
        <v>2.88</v>
      </c>
      <c r="L5550" s="68" t="s">
        <v>5494</v>
      </c>
      <c r="M5550" s="71">
        <v>5.8999999999999999E-3</v>
      </c>
      <c r="N5550" t="str">
        <f>_xll.IMDP("BND",D5550,$N$1,A5550)</f>
        <v>회사채(일반)</v>
      </c>
      <c r="O5550">
        <f t="shared" si="86"/>
        <v>8.6004299999999992E-3</v>
      </c>
    </row>
    <row r="5551" spans="1:15" x14ac:dyDescent="0.3">
      <c r="A5551" s="73">
        <v>46311</v>
      </c>
      <c r="B5551" s="67" t="s">
        <v>2090</v>
      </c>
      <c r="C5551" s="68" t="s">
        <v>8258</v>
      </c>
      <c r="D5551" s="68" t="s">
        <v>1809</v>
      </c>
      <c r="E5551" s="67" t="s">
        <v>1811</v>
      </c>
      <c r="F5551" s="69">
        <v>4.1970000000000001</v>
      </c>
      <c r="G5551" s="70">
        <v>1.2030000000000001</v>
      </c>
      <c r="H5551" s="70">
        <v>1.7841</v>
      </c>
      <c r="I5551" s="73">
        <v>45674</v>
      </c>
      <c r="J5551" s="73">
        <v>46769</v>
      </c>
      <c r="K5551" s="69">
        <v>3.11</v>
      </c>
      <c r="L5551" s="68" t="s">
        <v>5494</v>
      </c>
      <c r="M5551" s="71">
        <v>7.4000000000000003E-3</v>
      </c>
      <c r="N5551" t="str">
        <f>_xll.IMDP("BND",D5551,$N$1,A5551)</f>
        <v>회사채(일반)</v>
      </c>
      <c r="O5551">
        <f t="shared" si="86"/>
        <v>8.9022000000000007E-3</v>
      </c>
    </row>
    <row r="5552" spans="1:15" x14ac:dyDescent="0.3">
      <c r="A5552" s="73">
        <v>46311</v>
      </c>
      <c r="B5552" s="67" t="s">
        <v>2090</v>
      </c>
      <c r="C5552" s="68" t="s">
        <v>8258</v>
      </c>
      <c r="D5552" s="68" t="s">
        <v>11247</v>
      </c>
      <c r="E5552" s="67" t="s">
        <v>11248</v>
      </c>
      <c r="F5552" s="69">
        <v>3.605</v>
      </c>
      <c r="G5552" s="70">
        <v>0.26150000000000001</v>
      </c>
      <c r="H5552" s="70">
        <v>0.1338</v>
      </c>
      <c r="I5552" s="73">
        <v>45316</v>
      </c>
      <c r="J5552" s="73">
        <v>46412</v>
      </c>
      <c r="K5552" s="69">
        <v>3.89</v>
      </c>
      <c r="L5552" s="68" t="s">
        <v>5494</v>
      </c>
      <c r="M5552" s="71">
        <v>7.0000000000000001E-3</v>
      </c>
      <c r="N5552" t="str">
        <f>_xll.IMDP("BND",D5552,$N$1,A5552)</f>
        <v>회사채(일반)</v>
      </c>
      <c r="O5552">
        <f t="shared" si="86"/>
        <v>1.8305000000000001E-3</v>
      </c>
    </row>
    <row r="5553" spans="1:15" x14ac:dyDescent="0.3">
      <c r="A5553" s="73">
        <v>46311</v>
      </c>
      <c r="B5553" s="67" t="s">
        <v>2090</v>
      </c>
      <c r="C5553" s="68" t="s">
        <v>8258</v>
      </c>
      <c r="D5553" s="68" t="s">
        <v>11249</v>
      </c>
      <c r="E5553" s="67" t="s">
        <v>11250</v>
      </c>
      <c r="F5553" s="69">
        <v>4.3710000000000004</v>
      </c>
      <c r="G5553" s="70">
        <v>2.3805000000000001</v>
      </c>
      <c r="H5553" s="70">
        <v>6.4740000000000002</v>
      </c>
      <c r="I5553" s="73">
        <v>46146</v>
      </c>
      <c r="J5553" s="73">
        <v>47242</v>
      </c>
      <c r="K5553" s="69">
        <v>4.13</v>
      </c>
      <c r="L5553" s="68" t="s">
        <v>5494</v>
      </c>
      <c r="M5553" s="71">
        <v>6.4999999999999997E-3</v>
      </c>
      <c r="N5553" t="str">
        <f>_xll.IMDP("BND",D5553,$N$1,A5553)</f>
        <v>회사채(일반)</v>
      </c>
      <c r="O5553">
        <f t="shared" si="86"/>
        <v>1.5473249999999999E-2</v>
      </c>
    </row>
    <row r="5554" spans="1:15" x14ac:dyDescent="0.3">
      <c r="A5554" s="73">
        <v>46311</v>
      </c>
      <c r="B5554" s="67" t="s">
        <v>2090</v>
      </c>
      <c r="C5554" s="68" t="s">
        <v>8258</v>
      </c>
      <c r="D5554" s="68" t="s">
        <v>11251</v>
      </c>
      <c r="E5554" s="67" t="s">
        <v>11252</v>
      </c>
      <c r="F5554" s="69">
        <v>4.1479999999999997</v>
      </c>
      <c r="G5554" s="70">
        <v>0.67300000000000004</v>
      </c>
      <c r="H5554" s="70">
        <v>0.62229999999999996</v>
      </c>
      <c r="I5554" s="73">
        <v>45469</v>
      </c>
      <c r="J5554" s="73">
        <v>46564</v>
      </c>
      <c r="K5554" s="69">
        <v>3.66</v>
      </c>
      <c r="L5554" s="68" t="s">
        <v>5494</v>
      </c>
      <c r="M5554" s="71">
        <v>5.5999999999999999E-3</v>
      </c>
      <c r="N5554" t="str">
        <f>_xll.IMDP("BND",D5554,$N$1,A5554)</f>
        <v>회사채(일반)</v>
      </c>
      <c r="O5554">
        <f t="shared" si="86"/>
        <v>3.7688000000000001E-3</v>
      </c>
    </row>
    <row r="5555" spans="1:15" x14ac:dyDescent="0.3">
      <c r="A5555" s="73">
        <v>46311</v>
      </c>
      <c r="B5555" s="67" t="s">
        <v>2090</v>
      </c>
      <c r="C5555" s="68" t="s">
        <v>8258</v>
      </c>
      <c r="D5555" s="68" t="s">
        <v>1142</v>
      </c>
      <c r="E5555" s="67" t="s">
        <v>1143</v>
      </c>
      <c r="F5555" s="69">
        <v>3.8450000000000002</v>
      </c>
      <c r="G5555" s="70">
        <v>0.32919999999999999</v>
      </c>
      <c r="H5555" s="70">
        <v>0.1903</v>
      </c>
      <c r="I5555" s="73">
        <v>45707</v>
      </c>
      <c r="J5555" s="73">
        <v>46437</v>
      </c>
      <c r="K5555" s="69">
        <v>3.02</v>
      </c>
      <c r="L5555" s="68" t="s">
        <v>5494</v>
      </c>
      <c r="M5555" s="71">
        <v>2.8E-3</v>
      </c>
      <c r="N5555" t="str">
        <f>_xll.IMDP("BND",D5555,$N$1,A5555)</f>
        <v>회사채(일반)</v>
      </c>
      <c r="O5555">
        <f t="shared" si="86"/>
        <v>9.2175999999999998E-4</v>
      </c>
    </row>
    <row r="5556" spans="1:15" x14ac:dyDescent="0.3">
      <c r="A5556" s="73">
        <v>46311</v>
      </c>
      <c r="B5556" s="67" t="s">
        <v>2090</v>
      </c>
      <c r="C5556" s="68" t="s">
        <v>8258</v>
      </c>
      <c r="D5556" s="68" t="s">
        <v>11253</v>
      </c>
      <c r="E5556" s="67" t="s">
        <v>11254</v>
      </c>
      <c r="F5556" s="69">
        <v>4.3460000000000001</v>
      </c>
      <c r="G5556" s="70">
        <v>1.8306</v>
      </c>
      <c r="H5556" s="70">
        <v>3.8605</v>
      </c>
      <c r="I5556" s="73">
        <v>45912</v>
      </c>
      <c r="J5556" s="73">
        <v>47008</v>
      </c>
      <c r="K5556" s="69">
        <v>2.74</v>
      </c>
      <c r="L5556" s="68" t="s">
        <v>5494</v>
      </c>
      <c r="M5556" s="71">
        <v>6.3E-3</v>
      </c>
      <c r="N5556" t="str">
        <f>_xll.IMDP("BND",D5556,$N$1,A5556)</f>
        <v>회사채(일반)</v>
      </c>
      <c r="O5556">
        <f t="shared" si="86"/>
        <v>1.1532779999999999E-2</v>
      </c>
    </row>
    <row r="5557" spans="1:15" x14ac:dyDescent="0.3">
      <c r="A5557" s="73">
        <v>46311</v>
      </c>
      <c r="B5557" s="67" t="s">
        <v>2090</v>
      </c>
      <c r="C5557" s="68" t="s">
        <v>8258</v>
      </c>
      <c r="D5557" s="68" t="s">
        <v>11255</v>
      </c>
      <c r="E5557" s="67" t="s">
        <v>11256</v>
      </c>
      <c r="F5557" s="69">
        <v>4.2279999999999998</v>
      </c>
      <c r="G5557" s="70">
        <v>1.2335</v>
      </c>
      <c r="H5557" s="70">
        <v>1.8533999999999999</v>
      </c>
      <c r="I5557" s="73">
        <v>46051</v>
      </c>
      <c r="J5557" s="73">
        <v>46781</v>
      </c>
      <c r="K5557" s="69">
        <v>3.31</v>
      </c>
      <c r="L5557" s="68" t="s">
        <v>5494</v>
      </c>
      <c r="M5557" s="71">
        <v>3.7000000000000002E-3</v>
      </c>
      <c r="N5557" t="str">
        <f>_xll.IMDP("BND",D5557,$N$1,A5557)</f>
        <v>회사채(일반)</v>
      </c>
      <c r="O5557">
        <f t="shared" si="86"/>
        <v>4.5639500000000006E-3</v>
      </c>
    </row>
    <row r="5558" spans="1:15" x14ac:dyDescent="0.3">
      <c r="A5558" s="73">
        <v>46311</v>
      </c>
      <c r="B5558" s="67" t="s">
        <v>2090</v>
      </c>
      <c r="C5558" s="68" t="s">
        <v>8258</v>
      </c>
      <c r="D5558" s="68" t="s">
        <v>15977</v>
      </c>
      <c r="E5558" s="67" t="s">
        <v>15978</v>
      </c>
      <c r="F5558" s="69">
        <v>4.351</v>
      </c>
      <c r="G5558" s="70">
        <v>1.8851</v>
      </c>
      <c r="H5558" s="70">
        <v>4.1071</v>
      </c>
      <c r="I5558" s="73">
        <v>46307</v>
      </c>
      <c r="J5558" s="73">
        <v>47038</v>
      </c>
      <c r="K5558" s="69">
        <v>4.46</v>
      </c>
      <c r="L5558" s="68" t="s">
        <v>5494</v>
      </c>
      <c r="M5558" s="71">
        <v>3.7000000000000002E-3</v>
      </c>
      <c r="N5558" t="str">
        <f>_xll.IMDP("BND",D5558,$N$1,A5558)</f>
        <v>회사채(일반)</v>
      </c>
      <c r="O5558">
        <f t="shared" si="86"/>
        <v>6.9748700000000002E-3</v>
      </c>
    </row>
    <row r="5559" spans="1:15" x14ac:dyDescent="0.3">
      <c r="A5559" s="73">
        <v>46311</v>
      </c>
      <c r="B5559" s="67" t="s">
        <v>2090</v>
      </c>
      <c r="C5559" s="68" t="s">
        <v>8258</v>
      </c>
      <c r="D5559" s="68" t="s">
        <v>11257</v>
      </c>
      <c r="E5559" s="67" t="s">
        <v>11258</v>
      </c>
      <c r="F5559" s="69">
        <v>3.71</v>
      </c>
      <c r="G5559" s="70">
        <v>0.27489999999999998</v>
      </c>
      <c r="H5559" s="70">
        <v>0.14430000000000001</v>
      </c>
      <c r="I5559" s="73">
        <v>45321</v>
      </c>
      <c r="J5559" s="73">
        <v>46417</v>
      </c>
      <c r="K5559" s="69">
        <v>3.91</v>
      </c>
      <c r="L5559" s="68" t="s">
        <v>5494</v>
      </c>
      <c r="M5559" s="71">
        <v>8.3999999999999995E-3</v>
      </c>
      <c r="N5559" t="str">
        <f>_xll.IMDP("BND",D5559,$N$1,A5559)</f>
        <v>회사채(일반)</v>
      </c>
      <c r="O5559">
        <f t="shared" si="86"/>
        <v>2.3091599999999998E-3</v>
      </c>
    </row>
    <row r="5560" spans="1:15" x14ac:dyDescent="0.3">
      <c r="A5560" s="73">
        <v>46311</v>
      </c>
      <c r="B5560" s="67" t="s">
        <v>2090</v>
      </c>
      <c r="C5560" s="68" t="s">
        <v>8258</v>
      </c>
      <c r="D5560" s="68" t="s">
        <v>11259</v>
      </c>
      <c r="E5560" s="67" t="s">
        <v>11260</v>
      </c>
      <c r="F5560" s="69">
        <v>4.2290000000000001</v>
      </c>
      <c r="G5560" s="70">
        <v>0.87690000000000001</v>
      </c>
      <c r="H5560" s="70">
        <v>0.99260000000000004</v>
      </c>
      <c r="I5560" s="73">
        <v>45547</v>
      </c>
      <c r="J5560" s="73">
        <v>46642</v>
      </c>
      <c r="K5560" s="69">
        <v>3.29</v>
      </c>
      <c r="L5560" s="68" t="s">
        <v>5494</v>
      </c>
      <c r="M5560" s="71">
        <v>7.7999999999999996E-3</v>
      </c>
      <c r="N5560" t="str">
        <f>_xll.IMDP("BND",D5560,$N$1,A5560)</f>
        <v>회사채(일반)</v>
      </c>
      <c r="O5560">
        <f t="shared" si="86"/>
        <v>6.8398199999999999E-3</v>
      </c>
    </row>
    <row r="5561" spans="1:15" x14ac:dyDescent="0.3">
      <c r="A5561" s="73">
        <v>46311</v>
      </c>
      <c r="B5561" s="67" t="s">
        <v>2090</v>
      </c>
      <c r="C5561" s="68" t="s">
        <v>8258</v>
      </c>
      <c r="D5561" s="68" t="s">
        <v>11261</v>
      </c>
      <c r="E5561" s="67" t="s">
        <v>11262</v>
      </c>
      <c r="F5561" s="69">
        <v>4.2320000000000002</v>
      </c>
      <c r="G5561" s="70">
        <v>1.292</v>
      </c>
      <c r="H5561" s="70">
        <v>2.0137999999999998</v>
      </c>
      <c r="I5561" s="73">
        <v>45707</v>
      </c>
      <c r="J5561" s="73">
        <v>46802</v>
      </c>
      <c r="K5561" s="69">
        <v>3.07</v>
      </c>
      <c r="L5561" s="68" t="s">
        <v>5494</v>
      </c>
      <c r="M5561" s="71">
        <v>1.38E-2</v>
      </c>
      <c r="N5561" t="str">
        <f>_xll.IMDP("BND",D5561,$N$1,A5561)</f>
        <v>회사채(일반)</v>
      </c>
      <c r="O5561">
        <f t="shared" si="86"/>
        <v>1.7829600000000001E-2</v>
      </c>
    </row>
    <row r="5562" spans="1:15" x14ac:dyDescent="0.3">
      <c r="A5562" s="73">
        <v>46311</v>
      </c>
      <c r="B5562" s="67" t="s">
        <v>2090</v>
      </c>
      <c r="C5562" s="68" t="s">
        <v>8258</v>
      </c>
      <c r="D5562" s="68" t="s">
        <v>11263</v>
      </c>
      <c r="E5562" s="67" t="s">
        <v>11264</v>
      </c>
      <c r="F5562" s="69">
        <v>4.4180000000000001</v>
      </c>
      <c r="G5562" s="70">
        <v>3.6389</v>
      </c>
      <c r="H5562" s="70">
        <v>14.6563</v>
      </c>
      <c r="I5562" s="73">
        <v>45912</v>
      </c>
      <c r="J5562" s="73">
        <v>47738</v>
      </c>
      <c r="K5562" s="69">
        <v>2.94</v>
      </c>
      <c r="L5562" s="68" t="s">
        <v>5494</v>
      </c>
      <c r="M5562" s="71">
        <v>2.5999999999999999E-3</v>
      </c>
      <c r="N5562" t="str">
        <f>_xll.IMDP("BND",D5562,$N$1,A5562)</f>
        <v>회사채(일반)</v>
      </c>
      <c r="O5562">
        <f t="shared" si="86"/>
        <v>9.4611399999999998E-3</v>
      </c>
    </row>
    <row r="5563" spans="1:15" x14ac:dyDescent="0.3">
      <c r="A5563" s="73">
        <v>46311</v>
      </c>
      <c r="B5563" s="67" t="s">
        <v>2090</v>
      </c>
      <c r="C5563" s="68" t="s">
        <v>8258</v>
      </c>
      <c r="D5563" s="68" t="s">
        <v>11265</v>
      </c>
      <c r="E5563" s="67" t="s">
        <v>11266</v>
      </c>
      <c r="F5563" s="69">
        <v>4.3789999999999996</v>
      </c>
      <c r="G5563" s="70">
        <v>2.1577999999999999</v>
      </c>
      <c r="H5563" s="70">
        <v>5.3304</v>
      </c>
      <c r="I5563" s="73">
        <v>46051</v>
      </c>
      <c r="J5563" s="73">
        <v>47147</v>
      </c>
      <c r="K5563" s="69">
        <v>3.47</v>
      </c>
      <c r="L5563" s="68" t="s">
        <v>5494</v>
      </c>
      <c r="M5563" s="71">
        <v>1.1900000000000001E-2</v>
      </c>
      <c r="N5563" t="str">
        <f>_xll.IMDP("BND",D5563,$N$1,A5563)</f>
        <v>회사채(일반)</v>
      </c>
      <c r="O5563">
        <f t="shared" si="86"/>
        <v>2.5677820000000001E-2</v>
      </c>
    </row>
    <row r="5564" spans="1:15" x14ac:dyDescent="0.3">
      <c r="A5564" s="73">
        <v>46311</v>
      </c>
      <c r="B5564" s="67" t="s">
        <v>2090</v>
      </c>
      <c r="C5564" s="68" t="s">
        <v>8258</v>
      </c>
      <c r="D5564" s="68" t="s">
        <v>15979</v>
      </c>
      <c r="E5564" s="67" t="s">
        <v>15980</v>
      </c>
      <c r="F5564" s="69">
        <v>4.4119999999999999</v>
      </c>
      <c r="G5564" s="70">
        <v>2.7719</v>
      </c>
      <c r="H5564" s="70">
        <v>8.6758000000000006</v>
      </c>
      <c r="I5564" s="73">
        <v>46307</v>
      </c>
      <c r="J5564" s="73">
        <v>47403</v>
      </c>
      <c r="K5564" s="69">
        <v>4.55</v>
      </c>
      <c r="L5564" s="68" t="s">
        <v>5494</v>
      </c>
      <c r="M5564" s="71">
        <v>5.5999999999999999E-3</v>
      </c>
      <c r="N5564" t="str">
        <f>_xll.IMDP("BND",D5564,$N$1,A5564)</f>
        <v>회사채(일반)</v>
      </c>
      <c r="O5564">
        <f t="shared" si="86"/>
        <v>1.5522640000000001E-2</v>
      </c>
    </row>
    <row r="5565" spans="1:15" x14ac:dyDescent="0.3">
      <c r="A5565" s="73">
        <v>46311</v>
      </c>
      <c r="B5565" s="67" t="s">
        <v>2090</v>
      </c>
      <c r="C5565" s="68" t="s">
        <v>8258</v>
      </c>
      <c r="D5565" s="68" t="s">
        <v>11267</v>
      </c>
      <c r="E5565" s="67" t="s">
        <v>11268</v>
      </c>
      <c r="F5565" s="69">
        <v>4.4109999999999996</v>
      </c>
      <c r="G5565" s="70">
        <v>2.7328999999999999</v>
      </c>
      <c r="H5565" s="70">
        <v>8.3828999999999994</v>
      </c>
      <c r="I5565" s="73">
        <v>45547</v>
      </c>
      <c r="J5565" s="73">
        <v>47373</v>
      </c>
      <c r="K5565" s="69">
        <v>3.34</v>
      </c>
      <c r="L5565" s="68" t="s">
        <v>5494</v>
      </c>
      <c r="M5565" s="71">
        <v>3.5999999999999999E-3</v>
      </c>
      <c r="N5565" t="str">
        <f>_xll.IMDP("BND",D5565,$N$1,A5565)</f>
        <v>회사채(일반)</v>
      </c>
      <c r="O5565">
        <f t="shared" si="86"/>
        <v>9.8384399999999986E-3</v>
      </c>
    </row>
    <row r="5566" spans="1:15" x14ac:dyDescent="0.3">
      <c r="A5566" s="73">
        <v>46311</v>
      </c>
      <c r="B5566" s="67" t="s">
        <v>2090</v>
      </c>
      <c r="C5566" s="68" t="s">
        <v>8258</v>
      </c>
      <c r="D5566" s="68" t="s">
        <v>11269</v>
      </c>
      <c r="E5566" s="67" t="s">
        <v>11270</v>
      </c>
      <c r="F5566" s="69">
        <v>4.4169999999999998</v>
      </c>
      <c r="G5566" s="70">
        <v>3.1196000000000002</v>
      </c>
      <c r="H5566" s="70">
        <v>10.8728</v>
      </c>
      <c r="I5566" s="73">
        <v>45707</v>
      </c>
      <c r="J5566" s="73">
        <v>47533</v>
      </c>
      <c r="K5566" s="69">
        <v>3.22</v>
      </c>
      <c r="L5566" s="68" t="s">
        <v>5494</v>
      </c>
      <c r="M5566" s="71">
        <v>6.3E-3</v>
      </c>
      <c r="N5566" t="str">
        <f>_xll.IMDP("BND",D5566,$N$1,A5566)</f>
        <v>회사채(일반)</v>
      </c>
      <c r="O5566">
        <f t="shared" si="86"/>
        <v>1.9653480000000001E-2</v>
      </c>
    </row>
    <row r="5567" spans="1:15" x14ac:dyDescent="0.3">
      <c r="A5567" s="73">
        <v>46311</v>
      </c>
      <c r="B5567" s="67" t="s">
        <v>2090</v>
      </c>
      <c r="C5567" s="68" t="s">
        <v>8258</v>
      </c>
      <c r="D5567" s="68" t="s">
        <v>11271</v>
      </c>
      <c r="E5567" s="67" t="s">
        <v>11272</v>
      </c>
      <c r="F5567" s="69">
        <v>4.4219999999999997</v>
      </c>
      <c r="G5567" s="70">
        <v>3.8965000000000001</v>
      </c>
      <c r="H5567" s="70">
        <v>17.013100000000001</v>
      </c>
      <c r="I5567" s="73">
        <v>46051</v>
      </c>
      <c r="J5567" s="73">
        <v>47877</v>
      </c>
      <c r="K5567" s="69">
        <v>3.67</v>
      </c>
      <c r="L5567" s="68" t="s">
        <v>5494</v>
      </c>
      <c r="M5567" s="71">
        <v>2.3E-3</v>
      </c>
      <c r="N5567" t="str">
        <f>_xll.IMDP("BND",D5567,$N$1,A5567)</f>
        <v>회사채(일반)</v>
      </c>
      <c r="O5567">
        <f t="shared" si="86"/>
        <v>8.9619499999999998E-3</v>
      </c>
    </row>
    <row r="5568" spans="1:15" x14ac:dyDescent="0.3">
      <c r="A5568" s="73">
        <v>46311</v>
      </c>
      <c r="B5568" s="67" t="s">
        <v>2090</v>
      </c>
      <c r="C5568" s="68" t="s">
        <v>8258</v>
      </c>
      <c r="D5568" s="68" t="s">
        <v>11273</v>
      </c>
      <c r="E5568" s="67" t="s">
        <v>11274</v>
      </c>
      <c r="F5568" s="69">
        <v>4.26</v>
      </c>
      <c r="G5568" s="70">
        <v>1.3409</v>
      </c>
      <c r="H5568" s="70">
        <v>2.1554000000000002</v>
      </c>
      <c r="I5568" s="73">
        <v>45723</v>
      </c>
      <c r="J5568" s="73">
        <v>46819</v>
      </c>
      <c r="K5568" s="69">
        <v>3.17</v>
      </c>
      <c r="L5568" s="68" t="s">
        <v>5494</v>
      </c>
      <c r="M5568" s="71">
        <v>9.1999999999999998E-3</v>
      </c>
      <c r="N5568" t="str">
        <f>_xll.IMDP("BND",D5568,$N$1,A5568)</f>
        <v>회사채(일반)</v>
      </c>
      <c r="O5568">
        <f t="shared" si="86"/>
        <v>1.233628E-2</v>
      </c>
    </row>
    <row r="5569" spans="1:15" x14ac:dyDescent="0.3">
      <c r="A5569" s="73">
        <v>46311</v>
      </c>
      <c r="B5569" s="67" t="s">
        <v>2090</v>
      </c>
      <c r="C5569" s="68" t="s">
        <v>8258</v>
      </c>
      <c r="D5569" s="68" t="s">
        <v>11275</v>
      </c>
      <c r="E5569" s="67" t="s">
        <v>11276</v>
      </c>
      <c r="F5569" s="69">
        <v>4.2670000000000003</v>
      </c>
      <c r="G5569" s="70">
        <v>1.4424999999999999</v>
      </c>
      <c r="H5569" s="70">
        <v>2.4618000000000002</v>
      </c>
      <c r="I5569" s="73">
        <v>45762</v>
      </c>
      <c r="J5569" s="73">
        <v>46857</v>
      </c>
      <c r="K5569" s="69">
        <v>3</v>
      </c>
      <c r="L5569" s="68" t="s">
        <v>5494</v>
      </c>
      <c r="M5569" s="71">
        <v>0.01</v>
      </c>
      <c r="N5569" t="str">
        <f>_xll.IMDP("BND",D5569,$N$1,A5569)</f>
        <v>회사채(일반)</v>
      </c>
      <c r="O5569">
        <f t="shared" si="86"/>
        <v>1.4424999999999999E-2</v>
      </c>
    </row>
    <row r="5570" spans="1:15" x14ac:dyDescent="0.3">
      <c r="A5570" s="73">
        <v>46311</v>
      </c>
      <c r="B5570" s="67" t="s">
        <v>2090</v>
      </c>
      <c r="C5570" s="68" t="s">
        <v>8258</v>
      </c>
      <c r="D5570" s="68" t="s">
        <v>11277</v>
      </c>
      <c r="E5570" s="67" t="s">
        <v>11278</v>
      </c>
      <c r="F5570" s="69">
        <v>4.2960000000000003</v>
      </c>
      <c r="G5570" s="70">
        <v>1.5457000000000001</v>
      </c>
      <c r="H5570" s="70">
        <v>2.8098999999999998</v>
      </c>
      <c r="I5570" s="73">
        <v>45804</v>
      </c>
      <c r="J5570" s="73">
        <v>46899</v>
      </c>
      <c r="K5570" s="69">
        <v>2.9</v>
      </c>
      <c r="L5570" s="68" t="s">
        <v>5494</v>
      </c>
      <c r="M5570" s="71">
        <v>4.5999999999999999E-3</v>
      </c>
      <c r="N5570" t="str">
        <f>_xll.IMDP("BND",D5570,$N$1,A5570)</f>
        <v>회사채(일반)</v>
      </c>
      <c r="O5570">
        <f t="shared" ref="O5570:O5633" si="87">M5570*G5570</f>
        <v>7.1102200000000004E-3</v>
      </c>
    </row>
    <row r="5571" spans="1:15" x14ac:dyDescent="0.3">
      <c r="A5571" s="73">
        <v>46311</v>
      </c>
      <c r="B5571" s="67" t="s">
        <v>2090</v>
      </c>
      <c r="C5571" s="68" t="s">
        <v>8258</v>
      </c>
      <c r="D5571" s="68" t="s">
        <v>11279</v>
      </c>
      <c r="E5571" s="67" t="s">
        <v>11280</v>
      </c>
      <c r="F5571" s="69">
        <v>4.3949999999999996</v>
      </c>
      <c r="G5571" s="70">
        <v>1.8582000000000001</v>
      </c>
      <c r="H5571" s="70">
        <v>3.9708000000000001</v>
      </c>
      <c r="I5571" s="73">
        <v>45923</v>
      </c>
      <c r="J5571" s="73">
        <v>47018</v>
      </c>
      <c r="K5571" s="69">
        <v>2.82</v>
      </c>
      <c r="L5571" s="68" t="s">
        <v>5494</v>
      </c>
      <c r="M5571" s="71">
        <v>8.9999999999999993E-3</v>
      </c>
      <c r="N5571" t="str">
        <f>_xll.IMDP("BND",D5571,$N$1,A5571)</f>
        <v>회사채(일반)</v>
      </c>
      <c r="O5571">
        <f t="shared" si="87"/>
        <v>1.67238E-2</v>
      </c>
    </row>
    <row r="5572" spans="1:15" x14ac:dyDescent="0.3">
      <c r="A5572" s="73">
        <v>46311</v>
      </c>
      <c r="B5572" s="67" t="s">
        <v>2090</v>
      </c>
      <c r="C5572" s="68" t="s">
        <v>8258</v>
      </c>
      <c r="D5572" s="68" t="s">
        <v>11281</v>
      </c>
      <c r="E5572" s="67" t="s">
        <v>11282</v>
      </c>
      <c r="F5572" s="69">
        <v>4.4119999999999999</v>
      </c>
      <c r="G5572" s="70">
        <v>1.9513</v>
      </c>
      <c r="H5572" s="70">
        <v>4.3804999999999996</v>
      </c>
      <c r="I5572" s="73">
        <v>45964</v>
      </c>
      <c r="J5572" s="73">
        <v>47060</v>
      </c>
      <c r="K5572" s="69">
        <v>3.04</v>
      </c>
      <c r="L5572" s="68" t="s">
        <v>5494</v>
      </c>
      <c r="M5572" s="71">
        <v>4.4999999999999997E-3</v>
      </c>
      <c r="N5572" t="str">
        <f>_xll.IMDP("BND",D5572,$N$1,A5572)</f>
        <v>회사채(일반)</v>
      </c>
      <c r="O5572">
        <f t="shared" si="87"/>
        <v>8.7808499999999998E-3</v>
      </c>
    </row>
    <row r="5573" spans="1:15" x14ac:dyDescent="0.3">
      <c r="A5573" s="73">
        <v>46311</v>
      </c>
      <c r="B5573" s="67" t="s">
        <v>2090</v>
      </c>
      <c r="C5573" s="68" t="s">
        <v>8258</v>
      </c>
      <c r="D5573" s="68" t="s">
        <v>392</v>
      </c>
      <c r="E5573" s="67" t="s">
        <v>394</v>
      </c>
      <c r="F5573" s="69">
        <v>4.4260000000000002</v>
      </c>
      <c r="G5573" s="70">
        <v>2.1501000000000001</v>
      </c>
      <c r="H5573" s="70">
        <v>5.2971000000000004</v>
      </c>
      <c r="I5573" s="73">
        <v>46049</v>
      </c>
      <c r="J5573" s="73">
        <v>47144</v>
      </c>
      <c r="K5573" s="69">
        <v>3.52</v>
      </c>
      <c r="L5573" s="68" t="s">
        <v>5494</v>
      </c>
      <c r="M5573" s="71">
        <v>1.47E-2</v>
      </c>
      <c r="N5573" t="str">
        <f>_xll.IMDP("BND",D5573,$N$1,A5573)</f>
        <v>회사채(일반)</v>
      </c>
      <c r="O5573">
        <f t="shared" si="87"/>
        <v>3.1606469999999998E-2</v>
      </c>
    </row>
    <row r="5574" spans="1:15" x14ac:dyDescent="0.3">
      <c r="A5574" s="73">
        <v>46311</v>
      </c>
      <c r="B5574" s="67" t="s">
        <v>2090</v>
      </c>
      <c r="C5574" s="68" t="s">
        <v>8258</v>
      </c>
      <c r="D5574" s="68" t="s">
        <v>11283</v>
      </c>
      <c r="E5574" s="67" t="s">
        <v>11284</v>
      </c>
      <c r="F5574" s="69">
        <v>4.266</v>
      </c>
      <c r="G5574" s="70">
        <v>1.3452</v>
      </c>
      <c r="H5574" s="70">
        <v>2.1711999999999998</v>
      </c>
      <c r="I5574" s="73">
        <v>46091</v>
      </c>
      <c r="J5574" s="73">
        <v>46822</v>
      </c>
      <c r="K5574" s="69">
        <v>3.61</v>
      </c>
      <c r="L5574" s="68" t="s">
        <v>5494</v>
      </c>
      <c r="M5574" s="71">
        <v>4.5999999999999999E-3</v>
      </c>
      <c r="N5574" t="str">
        <f>_xll.IMDP("BND",D5574,$N$1,A5574)</f>
        <v>회사채(일반)</v>
      </c>
      <c r="O5574">
        <f t="shared" si="87"/>
        <v>6.1879199999999995E-3</v>
      </c>
    </row>
    <row r="5575" spans="1:15" x14ac:dyDescent="0.3">
      <c r="A5575" s="73">
        <v>46311</v>
      </c>
      <c r="B5575" s="67" t="s">
        <v>2090</v>
      </c>
      <c r="C5575" s="68" t="s">
        <v>8258</v>
      </c>
      <c r="D5575" s="68" t="s">
        <v>11285</v>
      </c>
      <c r="E5575" s="67" t="s">
        <v>11286</v>
      </c>
      <c r="F5575" s="69">
        <v>4.282</v>
      </c>
      <c r="G5575" s="70">
        <v>1.4879</v>
      </c>
      <c r="H5575" s="70">
        <v>2.6333000000000002</v>
      </c>
      <c r="I5575" s="73">
        <v>46150</v>
      </c>
      <c r="J5575" s="73">
        <v>46881</v>
      </c>
      <c r="K5575" s="69">
        <v>3.94</v>
      </c>
      <c r="L5575" s="68" t="s">
        <v>5494</v>
      </c>
      <c r="M5575" s="71">
        <v>9.2999999999999992E-3</v>
      </c>
      <c r="N5575" t="str">
        <f>_xll.IMDP("BND",D5575,$N$1,A5575)</f>
        <v>회사채(일반)</v>
      </c>
      <c r="O5575">
        <f t="shared" si="87"/>
        <v>1.3837469999999999E-2</v>
      </c>
    </row>
    <row r="5576" spans="1:15" x14ac:dyDescent="0.3">
      <c r="A5576" s="73">
        <v>46311</v>
      </c>
      <c r="B5576" s="67" t="s">
        <v>2090</v>
      </c>
      <c r="C5576" s="68" t="s">
        <v>8258</v>
      </c>
      <c r="D5576" s="68" t="s">
        <v>11287</v>
      </c>
      <c r="E5576" s="67" t="s">
        <v>11288</v>
      </c>
      <c r="F5576" s="69">
        <v>4.2670000000000003</v>
      </c>
      <c r="G5576" s="70">
        <v>1.3396999999999999</v>
      </c>
      <c r="H5576" s="70">
        <v>2.1591</v>
      </c>
      <c r="I5576" s="73">
        <v>46184</v>
      </c>
      <c r="J5576" s="73">
        <v>46822</v>
      </c>
      <c r="K5576" s="69">
        <v>4.1900000000000004</v>
      </c>
      <c r="L5576" s="68" t="s">
        <v>5494</v>
      </c>
      <c r="M5576" s="71">
        <v>1.12E-2</v>
      </c>
      <c r="N5576" t="str">
        <f>_xll.IMDP("BND",D5576,$N$1,A5576)</f>
        <v>회사채(일반)</v>
      </c>
      <c r="O5576">
        <f t="shared" si="87"/>
        <v>1.5004639999999998E-2</v>
      </c>
    </row>
    <row r="5577" spans="1:15" x14ac:dyDescent="0.3">
      <c r="A5577" s="73">
        <v>46311</v>
      </c>
      <c r="B5577" s="67" t="s">
        <v>2090</v>
      </c>
      <c r="C5577" s="68" t="s">
        <v>8258</v>
      </c>
      <c r="D5577" s="68" t="s">
        <v>14367</v>
      </c>
      <c r="E5577" s="67" t="s">
        <v>14368</v>
      </c>
      <c r="F5577" s="69">
        <v>4.3440000000000003</v>
      </c>
      <c r="G5577" s="70">
        <v>1.6627000000000001</v>
      </c>
      <c r="H5577" s="70">
        <v>3.2624</v>
      </c>
      <c r="I5577" s="73">
        <v>46224</v>
      </c>
      <c r="J5577" s="73">
        <v>46955</v>
      </c>
      <c r="K5577" s="69">
        <v>4.41</v>
      </c>
      <c r="L5577" s="68" t="s">
        <v>5494</v>
      </c>
      <c r="M5577" s="71">
        <v>9.7999999999999997E-3</v>
      </c>
      <c r="N5577" t="str">
        <f>_xll.IMDP("BND",D5577,$N$1,A5577)</f>
        <v>회사채(일반)</v>
      </c>
      <c r="O5577">
        <f t="shared" si="87"/>
        <v>1.629446E-2</v>
      </c>
    </row>
    <row r="5578" spans="1:15" x14ac:dyDescent="0.3">
      <c r="A5578" s="73">
        <v>46311</v>
      </c>
      <c r="B5578" s="67" t="s">
        <v>2090</v>
      </c>
      <c r="C5578" s="68" t="s">
        <v>8258</v>
      </c>
      <c r="D5578" s="68" t="s">
        <v>11289</v>
      </c>
      <c r="E5578" s="67" t="s">
        <v>11290</v>
      </c>
      <c r="F5578" s="69">
        <v>3.9</v>
      </c>
      <c r="G5578" s="70">
        <v>0.36959999999999998</v>
      </c>
      <c r="H5578" s="70">
        <v>0.22869999999999999</v>
      </c>
      <c r="I5578" s="73">
        <v>45358</v>
      </c>
      <c r="J5578" s="73">
        <v>46451</v>
      </c>
      <c r="K5578" s="69">
        <v>4.16</v>
      </c>
      <c r="L5578" s="68" t="s">
        <v>5494</v>
      </c>
      <c r="M5578" s="71">
        <v>3.7000000000000002E-3</v>
      </c>
      <c r="N5578" t="str">
        <f>_xll.IMDP("BND",D5578,$N$1,A5578)</f>
        <v>회사채(일반)</v>
      </c>
      <c r="O5578">
        <f t="shared" si="87"/>
        <v>1.3675200000000001E-3</v>
      </c>
    </row>
    <row r="5579" spans="1:15" x14ac:dyDescent="0.3">
      <c r="A5579" s="73">
        <v>46311</v>
      </c>
      <c r="B5579" s="67" t="s">
        <v>2090</v>
      </c>
      <c r="C5579" s="68" t="s">
        <v>8258</v>
      </c>
      <c r="D5579" s="68" t="s">
        <v>334</v>
      </c>
      <c r="E5579" s="67" t="s">
        <v>335</v>
      </c>
      <c r="F5579" s="69">
        <v>4.069</v>
      </c>
      <c r="G5579" s="70">
        <v>0.49509999999999998</v>
      </c>
      <c r="H5579" s="70">
        <v>0.3705</v>
      </c>
      <c r="I5579" s="73">
        <v>45407</v>
      </c>
      <c r="J5579" s="73">
        <v>46500</v>
      </c>
      <c r="K5579" s="69">
        <v>4.0199999999999996</v>
      </c>
      <c r="L5579" s="68" t="s">
        <v>5494</v>
      </c>
      <c r="M5579" s="71">
        <v>6.6E-3</v>
      </c>
      <c r="N5579" t="str">
        <f>_xll.IMDP("BND",D5579,$N$1,A5579)</f>
        <v>회사채(일반)</v>
      </c>
      <c r="O5579">
        <f t="shared" si="87"/>
        <v>3.2676599999999999E-3</v>
      </c>
    </row>
    <row r="5580" spans="1:15" x14ac:dyDescent="0.3">
      <c r="A5580" s="73">
        <v>46311</v>
      </c>
      <c r="B5580" s="67" t="s">
        <v>2090</v>
      </c>
      <c r="C5580" s="68" t="s">
        <v>8258</v>
      </c>
      <c r="D5580" s="68" t="s">
        <v>11291</v>
      </c>
      <c r="E5580" s="67" t="s">
        <v>11292</v>
      </c>
      <c r="F5580" s="69">
        <v>4.1360000000000001</v>
      </c>
      <c r="G5580" s="70">
        <v>0.59199999999999997</v>
      </c>
      <c r="H5580" s="70">
        <v>0.49980000000000002</v>
      </c>
      <c r="I5580" s="73">
        <v>45441</v>
      </c>
      <c r="J5580" s="73">
        <v>46535</v>
      </c>
      <c r="K5580" s="69">
        <v>3.89</v>
      </c>
      <c r="L5580" s="68" t="s">
        <v>5494</v>
      </c>
      <c r="M5580" s="71">
        <v>2.8E-3</v>
      </c>
      <c r="N5580" t="str">
        <f>_xll.IMDP("BND",D5580,$N$1,A5580)</f>
        <v>회사채(일반)</v>
      </c>
      <c r="O5580">
        <f t="shared" si="87"/>
        <v>1.6576E-3</v>
      </c>
    </row>
    <row r="5581" spans="1:15" x14ac:dyDescent="0.3">
      <c r="A5581" s="73">
        <v>46311</v>
      </c>
      <c r="B5581" s="67" t="s">
        <v>2090</v>
      </c>
      <c r="C5581" s="68" t="s">
        <v>8258</v>
      </c>
      <c r="D5581" s="68" t="s">
        <v>11293</v>
      </c>
      <c r="E5581" s="67" t="s">
        <v>11294</v>
      </c>
      <c r="F5581" s="69">
        <v>4.234</v>
      </c>
      <c r="G5581" s="70">
        <v>0.85309999999999997</v>
      </c>
      <c r="H5581" s="70">
        <v>0.94630000000000003</v>
      </c>
      <c r="I5581" s="73">
        <v>45539</v>
      </c>
      <c r="J5581" s="73">
        <v>46633</v>
      </c>
      <c r="K5581" s="69">
        <v>3.67</v>
      </c>
      <c r="L5581" s="68" t="s">
        <v>5494</v>
      </c>
      <c r="M5581" s="71">
        <v>7.4000000000000003E-3</v>
      </c>
      <c r="N5581" t="str">
        <f>_xll.IMDP("BND",D5581,$N$1,A5581)</f>
        <v>회사채(일반)</v>
      </c>
      <c r="O5581">
        <f t="shared" si="87"/>
        <v>6.3129400000000004E-3</v>
      </c>
    </row>
    <row r="5582" spans="1:15" x14ac:dyDescent="0.3">
      <c r="A5582" s="73">
        <v>46311</v>
      </c>
      <c r="B5582" s="67" t="s">
        <v>2090</v>
      </c>
      <c r="C5582" s="68" t="s">
        <v>8258</v>
      </c>
      <c r="D5582" s="68" t="s">
        <v>11295</v>
      </c>
      <c r="E5582" s="67" t="s">
        <v>11296</v>
      </c>
      <c r="F5582" s="69">
        <v>4.4850000000000003</v>
      </c>
      <c r="G5582" s="70">
        <v>3.2755999999999998</v>
      </c>
      <c r="H5582" s="70">
        <v>11.9025</v>
      </c>
      <c r="I5582" s="73">
        <v>45762</v>
      </c>
      <c r="J5582" s="73">
        <v>47588</v>
      </c>
      <c r="K5582" s="69">
        <v>3.14</v>
      </c>
      <c r="L5582" s="68" t="s">
        <v>5494</v>
      </c>
      <c r="M5582" s="71">
        <v>3.5000000000000001E-3</v>
      </c>
      <c r="N5582" t="str">
        <f>_xll.IMDP("BND",D5582,$N$1,A5582)</f>
        <v>회사채(일반)</v>
      </c>
      <c r="O5582">
        <f t="shared" si="87"/>
        <v>1.14646E-2</v>
      </c>
    </row>
    <row r="5583" spans="1:15" x14ac:dyDescent="0.3">
      <c r="A5583" s="73">
        <v>46311</v>
      </c>
      <c r="B5583" s="67" t="s">
        <v>2090</v>
      </c>
      <c r="C5583" s="68" t="s">
        <v>8258</v>
      </c>
      <c r="D5583" s="68" t="s">
        <v>11297</v>
      </c>
      <c r="E5583" s="67" t="s">
        <v>11298</v>
      </c>
      <c r="F5583" s="69">
        <v>4.4980000000000002</v>
      </c>
      <c r="G5583" s="70">
        <v>3.6613000000000002</v>
      </c>
      <c r="H5583" s="70">
        <v>14.839399999999999</v>
      </c>
      <c r="I5583" s="73">
        <v>45923</v>
      </c>
      <c r="J5583" s="73">
        <v>47749</v>
      </c>
      <c r="K5583" s="69">
        <v>3.04</v>
      </c>
      <c r="L5583" s="68" t="s">
        <v>5494</v>
      </c>
      <c r="M5583" s="71">
        <v>4.4000000000000003E-3</v>
      </c>
      <c r="N5583" t="str">
        <f>_xll.IMDP("BND",D5583,$N$1,A5583)</f>
        <v>회사채(일반)</v>
      </c>
      <c r="O5583">
        <f t="shared" si="87"/>
        <v>1.6109720000000001E-2</v>
      </c>
    </row>
    <row r="5584" spans="1:15" x14ac:dyDescent="0.3">
      <c r="A5584" s="73">
        <v>46311</v>
      </c>
      <c r="B5584" s="67" t="s">
        <v>2090</v>
      </c>
      <c r="C5584" s="68" t="s">
        <v>8258</v>
      </c>
      <c r="D5584" s="68" t="s">
        <v>11299</v>
      </c>
      <c r="E5584" s="67" t="s">
        <v>11300</v>
      </c>
      <c r="F5584" s="69">
        <v>4.516</v>
      </c>
      <c r="G5584" s="70">
        <v>3.8776999999999999</v>
      </c>
      <c r="H5584" s="70">
        <v>16.889900000000001</v>
      </c>
      <c r="I5584" s="73">
        <v>46049</v>
      </c>
      <c r="J5584" s="73">
        <v>47875</v>
      </c>
      <c r="K5584" s="69">
        <v>3.82</v>
      </c>
      <c r="L5584" s="68" t="s">
        <v>5494</v>
      </c>
      <c r="M5584" s="71">
        <v>3.5999999999999999E-3</v>
      </c>
      <c r="N5584" t="str">
        <f>_xll.IMDP("BND",D5584,$N$1,A5584)</f>
        <v>회사채(일반)</v>
      </c>
      <c r="O5584">
        <f t="shared" si="87"/>
        <v>1.395972E-2</v>
      </c>
    </row>
    <row r="5585" spans="1:15" x14ac:dyDescent="0.3">
      <c r="A5585" s="73">
        <v>46311</v>
      </c>
      <c r="B5585" s="67" t="s">
        <v>2090</v>
      </c>
      <c r="C5585" s="68" t="s">
        <v>8258</v>
      </c>
      <c r="D5585" s="68" t="s">
        <v>11301</v>
      </c>
      <c r="E5585" s="67" t="s">
        <v>11302</v>
      </c>
      <c r="F5585" s="69">
        <v>4.4340000000000002</v>
      </c>
      <c r="G5585" s="70">
        <v>2.2581000000000002</v>
      </c>
      <c r="H5585" s="70">
        <v>5.8082000000000003</v>
      </c>
      <c r="I5585" s="73">
        <v>46091</v>
      </c>
      <c r="J5585" s="73">
        <v>47186</v>
      </c>
      <c r="K5585" s="69">
        <v>3.79</v>
      </c>
      <c r="L5585" s="68" t="s">
        <v>5494</v>
      </c>
      <c r="M5585" s="71">
        <v>4.5999999999999999E-3</v>
      </c>
      <c r="N5585" t="str">
        <f>_xll.IMDP("BND",D5585,$N$1,A5585)</f>
        <v>회사채(일반)</v>
      </c>
      <c r="O5585">
        <f t="shared" si="87"/>
        <v>1.0387260000000001E-2</v>
      </c>
    </row>
    <row r="5586" spans="1:15" x14ac:dyDescent="0.3">
      <c r="A5586" s="73">
        <v>46311</v>
      </c>
      <c r="B5586" s="67" t="s">
        <v>2090</v>
      </c>
      <c r="C5586" s="68" t="s">
        <v>8258</v>
      </c>
      <c r="D5586" s="68" t="s">
        <v>11303</v>
      </c>
      <c r="E5586" s="67" t="s">
        <v>11304</v>
      </c>
      <c r="F5586" s="69">
        <v>4.4400000000000004</v>
      </c>
      <c r="G5586" s="70">
        <v>2.3921000000000001</v>
      </c>
      <c r="H5586" s="70">
        <v>6.53</v>
      </c>
      <c r="I5586" s="73">
        <v>46150</v>
      </c>
      <c r="J5586" s="73">
        <v>47246</v>
      </c>
      <c r="K5586" s="69">
        <v>4.09</v>
      </c>
      <c r="L5586" s="68" t="s">
        <v>5494</v>
      </c>
      <c r="M5586" s="71">
        <v>1.1599999999999999E-2</v>
      </c>
      <c r="N5586" t="str">
        <f>_xll.IMDP("BND",D5586,$N$1,A5586)</f>
        <v>회사채(일반)</v>
      </c>
      <c r="O5586">
        <f t="shared" si="87"/>
        <v>2.774836E-2</v>
      </c>
    </row>
    <row r="5587" spans="1:15" x14ac:dyDescent="0.3">
      <c r="A5587" s="73">
        <v>46311</v>
      </c>
      <c r="B5587" s="67" t="s">
        <v>2090</v>
      </c>
      <c r="C5587" s="68" t="s">
        <v>8258</v>
      </c>
      <c r="D5587" s="68" t="s">
        <v>14369</v>
      </c>
      <c r="E5587" s="67" t="s">
        <v>14370</v>
      </c>
      <c r="F5587" s="69">
        <v>4.4560000000000004</v>
      </c>
      <c r="G5587" s="70">
        <v>2.5455999999999999</v>
      </c>
      <c r="H5587" s="70">
        <v>7.4150999999999998</v>
      </c>
      <c r="I5587" s="73">
        <v>46224</v>
      </c>
      <c r="J5587" s="73">
        <v>47319</v>
      </c>
      <c r="K5587" s="69">
        <v>4.55</v>
      </c>
      <c r="L5587" s="68" t="s">
        <v>5494</v>
      </c>
      <c r="M5587" s="71">
        <v>8.8999999999999999E-3</v>
      </c>
      <c r="N5587" t="str">
        <f>_xll.IMDP("BND",D5587,$N$1,A5587)</f>
        <v>회사채(일반)</v>
      </c>
      <c r="O5587">
        <f t="shared" si="87"/>
        <v>2.265584E-2</v>
      </c>
    </row>
    <row r="5588" spans="1:15" x14ac:dyDescent="0.3">
      <c r="A5588" s="73">
        <v>46311</v>
      </c>
      <c r="B5588" s="67" t="s">
        <v>2090</v>
      </c>
      <c r="C5588" s="68" t="s">
        <v>8258</v>
      </c>
      <c r="D5588" s="68" t="s">
        <v>11305</v>
      </c>
      <c r="E5588" s="67" t="s">
        <v>11306</v>
      </c>
      <c r="F5588" s="69">
        <v>4.5289999999999999</v>
      </c>
      <c r="G5588" s="70">
        <v>4.0833000000000004</v>
      </c>
      <c r="H5588" s="70">
        <v>18.808800000000002</v>
      </c>
      <c r="I5588" s="73">
        <v>46150</v>
      </c>
      <c r="J5588" s="73">
        <v>47976</v>
      </c>
      <c r="K5588" s="69">
        <v>4.22</v>
      </c>
      <c r="L5588" s="68" t="s">
        <v>5494</v>
      </c>
      <c r="M5588" s="71">
        <v>2.3E-3</v>
      </c>
      <c r="N5588" t="str">
        <f>_xll.IMDP("BND",D5588,$N$1,A5588)</f>
        <v>회사채(일반)</v>
      </c>
      <c r="O5588">
        <f t="shared" si="87"/>
        <v>9.39159E-3</v>
      </c>
    </row>
    <row r="5589" spans="1:15" x14ac:dyDescent="0.3">
      <c r="A5589" s="73">
        <v>46311</v>
      </c>
      <c r="B5589" s="67" t="s">
        <v>2090</v>
      </c>
      <c r="C5589" s="68" t="s">
        <v>8258</v>
      </c>
      <c r="D5589" s="68" t="s">
        <v>11307</v>
      </c>
      <c r="E5589" s="67" t="s">
        <v>11308</v>
      </c>
      <c r="F5589" s="69">
        <v>4.2050000000000001</v>
      </c>
      <c r="G5589" s="70">
        <v>0.87580000000000002</v>
      </c>
      <c r="H5589" s="70">
        <v>0.98929999999999996</v>
      </c>
      <c r="I5589" s="73">
        <v>45912</v>
      </c>
      <c r="J5589" s="73">
        <v>46640</v>
      </c>
      <c r="K5589" s="69">
        <v>2.66</v>
      </c>
      <c r="L5589" s="68" t="s">
        <v>5494</v>
      </c>
      <c r="M5589" s="71">
        <v>4.5999999999999999E-3</v>
      </c>
      <c r="N5589" t="str">
        <f>_xll.IMDP("BND",D5589,$N$1,A5589)</f>
        <v>회사채(일반)</v>
      </c>
      <c r="O5589">
        <f t="shared" si="87"/>
        <v>4.0286799999999998E-3</v>
      </c>
    </row>
    <row r="5590" spans="1:15" x14ac:dyDescent="0.3">
      <c r="A5590" s="73">
        <v>46311</v>
      </c>
      <c r="B5590" s="67" t="s">
        <v>2090</v>
      </c>
      <c r="C5590" s="68" t="s">
        <v>8258</v>
      </c>
      <c r="D5590" s="68" t="s">
        <v>11309</v>
      </c>
      <c r="E5590" s="67" t="s">
        <v>11310</v>
      </c>
      <c r="F5590" s="69">
        <v>4.2229999999999999</v>
      </c>
      <c r="G5590" s="70">
        <v>1.4416</v>
      </c>
      <c r="H5590" s="70">
        <v>2.4834000000000001</v>
      </c>
      <c r="I5590" s="73">
        <v>46135</v>
      </c>
      <c r="J5590" s="73">
        <v>46864</v>
      </c>
      <c r="K5590" s="69">
        <v>3.75</v>
      </c>
      <c r="L5590" s="68" t="s">
        <v>5494</v>
      </c>
      <c r="M5590" s="71">
        <v>2.3E-3</v>
      </c>
      <c r="N5590" t="str">
        <f>_xll.IMDP("BND",D5590,$N$1,A5590)</f>
        <v>회사채(일반)</v>
      </c>
      <c r="O5590">
        <f t="shared" si="87"/>
        <v>3.3156800000000001E-3</v>
      </c>
    </row>
    <row r="5591" spans="1:15" x14ac:dyDescent="0.3">
      <c r="A5591" s="73">
        <v>46311</v>
      </c>
      <c r="B5591" s="67" t="s">
        <v>2090</v>
      </c>
      <c r="C5591" s="68" t="s">
        <v>8258</v>
      </c>
      <c r="D5591" s="68" t="s">
        <v>11311</v>
      </c>
      <c r="E5591" s="67" t="s">
        <v>11312</v>
      </c>
      <c r="F5591" s="69">
        <v>4.2229999999999999</v>
      </c>
      <c r="G5591" s="70">
        <v>1.3738999999999999</v>
      </c>
      <c r="H5591" s="70">
        <v>2.2475999999999998</v>
      </c>
      <c r="I5591" s="73">
        <v>44274</v>
      </c>
      <c r="J5591" s="73">
        <v>46829</v>
      </c>
      <c r="K5591" s="69">
        <v>2.4700000000000002</v>
      </c>
      <c r="L5591" s="68" t="s">
        <v>5494</v>
      </c>
      <c r="M5591" s="71">
        <v>2.3E-3</v>
      </c>
      <c r="N5591" t="str">
        <f>_xll.IMDP("BND",D5591,$N$1,A5591)</f>
        <v>회사채(일반)</v>
      </c>
      <c r="O5591">
        <f t="shared" si="87"/>
        <v>3.1599699999999998E-3</v>
      </c>
    </row>
    <row r="5592" spans="1:15" x14ac:dyDescent="0.3">
      <c r="A5592" s="73">
        <v>46311</v>
      </c>
      <c r="B5592" s="67" t="s">
        <v>2090</v>
      </c>
      <c r="C5592" s="68" t="s">
        <v>8258</v>
      </c>
      <c r="D5592" s="68" t="s">
        <v>384</v>
      </c>
      <c r="E5592" s="67" t="s">
        <v>386</v>
      </c>
      <c r="F5592" s="69">
        <v>4.2050000000000001</v>
      </c>
      <c r="G5592" s="70">
        <v>0.87370000000000003</v>
      </c>
      <c r="H5592" s="70">
        <v>0.98629999999999995</v>
      </c>
      <c r="I5592" s="73">
        <v>45547</v>
      </c>
      <c r="J5592" s="73">
        <v>46640</v>
      </c>
      <c r="K5592" s="69">
        <v>3.25</v>
      </c>
      <c r="L5592" s="68" t="s">
        <v>5494</v>
      </c>
      <c r="M5592" s="71">
        <v>8.8000000000000005E-3</v>
      </c>
      <c r="N5592" t="str">
        <f>_xll.IMDP("BND",D5592,$N$1,A5592)</f>
        <v>회사채(일반)</v>
      </c>
      <c r="O5592">
        <f t="shared" si="87"/>
        <v>7.6885600000000005E-3</v>
      </c>
    </row>
    <row r="5593" spans="1:15" x14ac:dyDescent="0.3">
      <c r="A5593" s="73">
        <v>46311</v>
      </c>
      <c r="B5593" s="67" t="s">
        <v>2090</v>
      </c>
      <c r="C5593" s="68" t="s">
        <v>8258</v>
      </c>
      <c r="D5593" s="68" t="s">
        <v>11313</v>
      </c>
      <c r="E5593" s="67" t="s">
        <v>11314</v>
      </c>
      <c r="F5593" s="69">
        <v>4.3380000000000001</v>
      </c>
      <c r="G5593" s="70">
        <v>1.8314999999999999</v>
      </c>
      <c r="H5593" s="70">
        <v>3.863</v>
      </c>
      <c r="I5593" s="73">
        <v>45912</v>
      </c>
      <c r="J5593" s="73">
        <v>47008</v>
      </c>
      <c r="K5593" s="69">
        <v>2.69</v>
      </c>
      <c r="L5593" s="68" t="s">
        <v>5494</v>
      </c>
      <c r="M5593" s="71">
        <v>4.4999999999999997E-3</v>
      </c>
      <c r="N5593" t="str">
        <f>_xll.IMDP("BND",D5593,$N$1,A5593)</f>
        <v>회사채(일반)</v>
      </c>
      <c r="O5593">
        <f t="shared" si="87"/>
        <v>8.2417499999999991E-3</v>
      </c>
    </row>
    <row r="5594" spans="1:15" x14ac:dyDescent="0.3">
      <c r="A5594" s="73">
        <v>46311</v>
      </c>
      <c r="B5594" s="67" t="s">
        <v>2090</v>
      </c>
      <c r="C5594" s="68" t="s">
        <v>8258</v>
      </c>
      <c r="D5594" s="68" t="s">
        <v>11315</v>
      </c>
      <c r="E5594" s="67" t="s">
        <v>11316</v>
      </c>
      <c r="F5594" s="69">
        <v>4.3630000000000004</v>
      </c>
      <c r="G5594" s="70">
        <v>2.3563000000000001</v>
      </c>
      <c r="H5594" s="70">
        <v>6.3411999999999997</v>
      </c>
      <c r="I5594" s="73">
        <v>46135</v>
      </c>
      <c r="J5594" s="73">
        <v>47231</v>
      </c>
      <c r="K5594" s="69">
        <v>3.87</v>
      </c>
      <c r="L5594" s="68" t="s">
        <v>5494</v>
      </c>
      <c r="M5594" s="71">
        <v>1.11E-2</v>
      </c>
      <c r="N5594" t="str">
        <f>_xll.IMDP("BND",D5594,$N$1,A5594)</f>
        <v>회사채(일반)</v>
      </c>
      <c r="O5594">
        <f t="shared" si="87"/>
        <v>2.6154930000000003E-2</v>
      </c>
    </row>
    <row r="5595" spans="1:15" x14ac:dyDescent="0.3">
      <c r="A5595" s="73">
        <v>46311</v>
      </c>
      <c r="B5595" s="67" t="s">
        <v>2090</v>
      </c>
      <c r="C5595" s="68" t="s">
        <v>8258</v>
      </c>
      <c r="D5595" s="68" t="s">
        <v>11317</v>
      </c>
      <c r="E5595" s="67" t="s">
        <v>11318</v>
      </c>
      <c r="F5595" s="69">
        <v>4.3280000000000003</v>
      </c>
      <c r="G5595" s="70">
        <v>1.7653000000000001</v>
      </c>
      <c r="H5595" s="70">
        <v>3.6419000000000001</v>
      </c>
      <c r="I5595" s="73">
        <v>45167</v>
      </c>
      <c r="J5595" s="73">
        <v>46994</v>
      </c>
      <c r="K5595" s="69">
        <v>4.5599999999999996</v>
      </c>
      <c r="L5595" s="68" t="s">
        <v>5494</v>
      </c>
      <c r="M5595" s="71">
        <v>2.3E-3</v>
      </c>
      <c r="N5595" t="str">
        <f>_xll.IMDP("BND",D5595,$N$1,A5595)</f>
        <v>회사채(일반)</v>
      </c>
      <c r="O5595">
        <f t="shared" si="87"/>
        <v>4.06019E-3</v>
      </c>
    </row>
    <row r="5596" spans="1:15" x14ac:dyDescent="0.3">
      <c r="A5596" s="73">
        <v>46311</v>
      </c>
      <c r="B5596" s="67" t="s">
        <v>2090</v>
      </c>
      <c r="C5596" s="68" t="s">
        <v>8258</v>
      </c>
      <c r="D5596" s="68" t="s">
        <v>11319</v>
      </c>
      <c r="E5596" s="67" t="s">
        <v>11320</v>
      </c>
      <c r="F5596" s="69">
        <v>4.3970000000000002</v>
      </c>
      <c r="G5596" s="70">
        <v>3.6391</v>
      </c>
      <c r="H5596" s="70">
        <v>14.6501</v>
      </c>
      <c r="I5596" s="73">
        <v>45912</v>
      </c>
      <c r="J5596" s="73">
        <v>47736</v>
      </c>
      <c r="K5596" s="69">
        <v>2.9</v>
      </c>
      <c r="L5596" s="68" t="s">
        <v>5494</v>
      </c>
      <c r="M5596" s="71">
        <v>4.4000000000000003E-3</v>
      </c>
      <c r="N5596" t="str">
        <f>_xll.IMDP("BND",D5596,$N$1,A5596)</f>
        <v>회사채(일반)</v>
      </c>
      <c r="O5596">
        <f t="shared" si="87"/>
        <v>1.6012040000000002E-2</v>
      </c>
    </row>
    <row r="5597" spans="1:15" x14ac:dyDescent="0.3">
      <c r="A5597" s="73">
        <v>46311</v>
      </c>
      <c r="B5597" s="67" t="s">
        <v>2090</v>
      </c>
      <c r="C5597" s="68" t="s">
        <v>8258</v>
      </c>
      <c r="D5597" s="68" t="s">
        <v>11321</v>
      </c>
      <c r="E5597" s="67" t="s">
        <v>11322</v>
      </c>
      <c r="F5597" s="69">
        <v>3.9420000000000002</v>
      </c>
      <c r="G5597" s="70">
        <v>0.46600000000000003</v>
      </c>
      <c r="H5597" s="70">
        <v>0.33300000000000002</v>
      </c>
      <c r="I5597" s="73">
        <v>45391</v>
      </c>
      <c r="J5597" s="73">
        <v>46486</v>
      </c>
      <c r="K5597" s="69">
        <v>3.64</v>
      </c>
      <c r="L5597" s="68" t="s">
        <v>5494</v>
      </c>
      <c r="M5597" s="71">
        <v>5.1000000000000004E-3</v>
      </c>
      <c r="N5597" t="str">
        <f>_xll.IMDP("BND",D5597,$N$1,A5597)</f>
        <v>회사채(일반)</v>
      </c>
      <c r="O5597">
        <f t="shared" si="87"/>
        <v>2.3766000000000004E-3</v>
      </c>
    </row>
    <row r="5598" spans="1:15" x14ac:dyDescent="0.3">
      <c r="A5598" s="73">
        <v>46311</v>
      </c>
      <c r="B5598" s="67" t="s">
        <v>2090</v>
      </c>
      <c r="C5598" s="68" t="s">
        <v>8258</v>
      </c>
      <c r="D5598" s="68" t="s">
        <v>11323</v>
      </c>
      <c r="E5598" s="67" t="s">
        <v>11324</v>
      </c>
      <c r="F5598" s="69">
        <v>4.1829999999999998</v>
      </c>
      <c r="G5598" s="70">
        <v>1.5545</v>
      </c>
      <c r="H5598" s="70">
        <v>2.8374000000000001</v>
      </c>
      <c r="I5598" s="73">
        <v>45804</v>
      </c>
      <c r="J5598" s="73">
        <v>46900</v>
      </c>
      <c r="K5598" s="69">
        <v>2.69</v>
      </c>
      <c r="L5598" s="68" t="s">
        <v>5494</v>
      </c>
      <c r="M5598" s="71">
        <v>5.0000000000000001E-3</v>
      </c>
      <c r="N5598" t="str">
        <f>_xll.IMDP("BND",D5598,$N$1,A5598)</f>
        <v>회사채(일반)</v>
      </c>
      <c r="O5598">
        <f t="shared" si="87"/>
        <v>7.7724999999999999E-3</v>
      </c>
    </row>
    <row r="5599" spans="1:15" x14ac:dyDescent="0.3">
      <c r="A5599" s="73">
        <v>46311</v>
      </c>
      <c r="B5599" s="67" t="s">
        <v>2090</v>
      </c>
      <c r="C5599" s="68" t="s">
        <v>8258</v>
      </c>
      <c r="D5599" s="68" t="s">
        <v>11325</v>
      </c>
      <c r="E5599" s="67" t="s">
        <v>11326</v>
      </c>
      <c r="F5599" s="69">
        <v>4.2960000000000003</v>
      </c>
      <c r="G5599" s="70">
        <v>2.2736000000000001</v>
      </c>
      <c r="H5599" s="70">
        <v>5.8784000000000001</v>
      </c>
      <c r="I5599" s="73">
        <v>46093</v>
      </c>
      <c r="J5599" s="73">
        <v>47189</v>
      </c>
      <c r="K5599" s="69">
        <v>3.65</v>
      </c>
      <c r="L5599" s="68" t="s">
        <v>5494</v>
      </c>
      <c r="M5599" s="71">
        <v>3.2000000000000002E-3</v>
      </c>
      <c r="N5599" t="str">
        <f>_xll.IMDP("BND",D5599,$N$1,A5599)</f>
        <v>회사채(일반)</v>
      </c>
      <c r="O5599">
        <f t="shared" si="87"/>
        <v>7.2755200000000006E-3</v>
      </c>
    </row>
    <row r="5600" spans="1:15" x14ac:dyDescent="0.3">
      <c r="A5600" s="73">
        <v>46311</v>
      </c>
      <c r="B5600" s="67" t="s">
        <v>2090</v>
      </c>
      <c r="C5600" s="68" t="s">
        <v>8258</v>
      </c>
      <c r="D5600" s="68" t="s">
        <v>11327</v>
      </c>
      <c r="E5600" s="67" t="s">
        <v>11328</v>
      </c>
      <c r="F5600" s="69">
        <v>4.3040000000000003</v>
      </c>
      <c r="G5600" s="70">
        <v>2.4561000000000002</v>
      </c>
      <c r="H5600" s="70">
        <v>6.7675999999999998</v>
      </c>
      <c r="I5600" s="73">
        <v>43595</v>
      </c>
      <c r="J5600" s="73">
        <v>47248</v>
      </c>
      <c r="K5600" s="69">
        <v>2.2200000000000002</v>
      </c>
      <c r="L5600" s="68" t="s">
        <v>5494</v>
      </c>
      <c r="M5600" s="71">
        <v>3.0999999999999999E-3</v>
      </c>
      <c r="N5600" t="str">
        <f>_xll.IMDP("BND",D5600,$N$1,A5600)</f>
        <v>회사채(일반)</v>
      </c>
      <c r="O5600">
        <f t="shared" si="87"/>
        <v>7.6139100000000006E-3</v>
      </c>
    </row>
    <row r="5601" spans="1:15" x14ac:dyDescent="0.3">
      <c r="A5601" s="73">
        <v>46311</v>
      </c>
      <c r="B5601" s="67" t="s">
        <v>2090</v>
      </c>
      <c r="C5601" s="68" t="s">
        <v>8258</v>
      </c>
      <c r="D5601" s="68" t="s">
        <v>11329</v>
      </c>
      <c r="E5601" s="67" t="s">
        <v>11330</v>
      </c>
      <c r="F5601" s="69">
        <v>4.3310000000000004</v>
      </c>
      <c r="G5601" s="70">
        <v>2.8757000000000001</v>
      </c>
      <c r="H5601" s="70">
        <v>9.1252999999999993</v>
      </c>
      <c r="I5601" s="73">
        <v>43752</v>
      </c>
      <c r="J5601" s="73">
        <v>47405</v>
      </c>
      <c r="K5601" s="69">
        <v>1.88</v>
      </c>
      <c r="L5601" s="68" t="s">
        <v>5494</v>
      </c>
      <c r="M5601" s="71">
        <v>3.8999999999999998E-3</v>
      </c>
      <c r="N5601" t="str">
        <f>_xll.IMDP("BND",D5601,$N$1,A5601)</f>
        <v>회사채(일반)</v>
      </c>
      <c r="O5601">
        <f t="shared" si="87"/>
        <v>1.121523E-2</v>
      </c>
    </row>
    <row r="5602" spans="1:15" x14ac:dyDescent="0.3">
      <c r="A5602" s="73">
        <v>46311</v>
      </c>
      <c r="B5602" s="67" t="s">
        <v>2090</v>
      </c>
      <c r="C5602" s="68" t="s">
        <v>8258</v>
      </c>
      <c r="D5602" s="68" t="s">
        <v>11331</v>
      </c>
      <c r="E5602" s="67" t="s">
        <v>11332</v>
      </c>
      <c r="F5602" s="69">
        <v>4.3339999999999996</v>
      </c>
      <c r="G5602" s="70">
        <v>3.5169999999999999</v>
      </c>
      <c r="H5602" s="70">
        <v>13.525600000000001</v>
      </c>
      <c r="I5602" s="73">
        <v>44006</v>
      </c>
      <c r="J5602" s="73">
        <v>47658</v>
      </c>
      <c r="K5602" s="69">
        <v>1.86</v>
      </c>
      <c r="L5602" s="68" t="s">
        <v>5494</v>
      </c>
      <c r="M5602" s="71">
        <v>4.3E-3</v>
      </c>
      <c r="N5602" t="str">
        <f>_xll.IMDP("BND",D5602,$N$1,A5602)</f>
        <v>회사채(일반)</v>
      </c>
      <c r="O5602">
        <f t="shared" si="87"/>
        <v>1.51231E-2</v>
      </c>
    </row>
    <row r="5603" spans="1:15" x14ac:dyDescent="0.3">
      <c r="A5603" s="73">
        <v>46311</v>
      </c>
      <c r="B5603" s="67" t="s">
        <v>2090</v>
      </c>
      <c r="C5603" s="68" t="s">
        <v>8258</v>
      </c>
      <c r="D5603" s="68" t="s">
        <v>11333</v>
      </c>
      <c r="E5603" s="67" t="s">
        <v>11334</v>
      </c>
      <c r="F5603" s="69">
        <v>4.3369999999999997</v>
      </c>
      <c r="G5603" s="70">
        <v>4.2253999999999996</v>
      </c>
      <c r="H5603" s="70">
        <v>19.626799999999999</v>
      </c>
      <c r="I5603" s="73">
        <v>44316</v>
      </c>
      <c r="J5603" s="73">
        <v>47968</v>
      </c>
      <c r="K5603" s="69">
        <v>2.38</v>
      </c>
      <c r="L5603" s="68" t="s">
        <v>5494</v>
      </c>
      <c r="M5603" s="71">
        <v>2.0999999999999999E-3</v>
      </c>
      <c r="N5603" t="str">
        <f>_xll.IMDP("BND",D5603,$N$1,A5603)</f>
        <v>회사채(일반)</v>
      </c>
      <c r="O5603">
        <f t="shared" si="87"/>
        <v>8.8733399999999987E-3</v>
      </c>
    </row>
    <row r="5604" spans="1:15" x14ac:dyDescent="0.3">
      <c r="A5604" s="73">
        <v>46311</v>
      </c>
      <c r="B5604" s="67" t="s">
        <v>2090</v>
      </c>
      <c r="C5604" s="68" t="s">
        <v>8258</v>
      </c>
      <c r="D5604" s="68" t="s">
        <v>11335</v>
      </c>
      <c r="E5604" s="67" t="s">
        <v>11336</v>
      </c>
      <c r="F5604" s="69">
        <v>4.282</v>
      </c>
      <c r="G5604" s="70">
        <v>1.8729</v>
      </c>
      <c r="H5604" s="70">
        <v>4.16</v>
      </c>
      <c r="I5604" s="73">
        <v>45218</v>
      </c>
      <c r="J5604" s="73">
        <v>47045</v>
      </c>
      <c r="K5604" s="69">
        <v>5.01</v>
      </c>
      <c r="L5604" s="68" t="s">
        <v>5494</v>
      </c>
      <c r="M5604" s="71">
        <v>2.3999999999999998E-3</v>
      </c>
      <c r="N5604" t="str">
        <f>_xll.IMDP("BND",D5604,$N$1,A5604)</f>
        <v>회사채(일반)</v>
      </c>
      <c r="O5604">
        <f t="shared" si="87"/>
        <v>4.4949599999999992E-3</v>
      </c>
    </row>
    <row r="5605" spans="1:15" x14ac:dyDescent="0.3">
      <c r="A5605" s="73">
        <v>46311</v>
      </c>
      <c r="B5605" s="67" t="s">
        <v>2090</v>
      </c>
      <c r="C5605" s="68" t="s">
        <v>8258</v>
      </c>
      <c r="D5605" s="68" t="s">
        <v>11337</v>
      </c>
      <c r="E5605" s="67" t="s">
        <v>11338</v>
      </c>
      <c r="F5605" s="69">
        <v>4.298</v>
      </c>
      <c r="G5605" s="70">
        <v>2.3445</v>
      </c>
      <c r="H5605" s="70">
        <v>6.2272999999999996</v>
      </c>
      <c r="I5605" s="73">
        <v>45391</v>
      </c>
      <c r="J5605" s="73">
        <v>47217</v>
      </c>
      <c r="K5605" s="69">
        <v>3.77</v>
      </c>
      <c r="L5605" s="68" t="s">
        <v>5494</v>
      </c>
      <c r="M5605" s="71">
        <v>4.1000000000000003E-3</v>
      </c>
      <c r="N5605" t="str">
        <f>_xll.IMDP("BND",D5605,$N$1,A5605)</f>
        <v>회사채(일반)</v>
      </c>
      <c r="O5605">
        <f t="shared" si="87"/>
        <v>9.6124500000000015E-3</v>
      </c>
    </row>
    <row r="5606" spans="1:15" x14ac:dyDescent="0.3">
      <c r="A5606" s="73">
        <v>46311</v>
      </c>
      <c r="B5606" s="67" t="s">
        <v>2090</v>
      </c>
      <c r="C5606" s="68" t="s">
        <v>8258</v>
      </c>
      <c r="D5606" s="68" t="s">
        <v>11339</v>
      </c>
      <c r="E5606" s="67" t="s">
        <v>11340</v>
      </c>
      <c r="F5606" s="69">
        <v>4.3330000000000002</v>
      </c>
      <c r="G5606" s="70">
        <v>3.3833000000000002</v>
      </c>
      <c r="H5606" s="70">
        <v>12.695399999999999</v>
      </c>
      <c r="I5606" s="73">
        <v>45804</v>
      </c>
      <c r="J5606" s="73">
        <v>47630</v>
      </c>
      <c r="K5606" s="69">
        <v>2.85</v>
      </c>
      <c r="L5606" s="68" t="s">
        <v>5494</v>
      </c>
      <c r="M5606" s="71">
        <v>6.1999999999999998E-3</v>
      </c>
      <c r="N5606" t="str">
        <f>_xll.IMDP("BND",D5606,$N$1,A5606)</f>
        <v>회사채(일반)</v>
      </c>
      <c r="O5606">
        <f t="shared" si="87"/>
        <v>2.0976459999999999E-2</v>
      </c>
    </row>
    <row r="5607" spans="1:15" x14ac:dyDescent="0.3">
      <c r="A5607" s="73">
        <v>46311</v>
      </c>
      <c r="B5607" s="67" t="s">
        <v>2090</v>
      </c>
      <c r="C5607" s="68" t="s">
        <v>8258</v>
      </c>
      <c r="D5607" s="68" t="s">
        <v>11341</v>
      </c>
      <c r="E5607" s="67" t="s">
        <v>11342</v>
      </c>
      <c r="F5607" s="69">
        <v>4.1520000000000001</v>
      </c>
      <c r="G5607" s="70">
        <v>1.2695000000000001</v>
      </c>
      <c r="H5607" s="70">
        <v>1.9561999999999999</v>
      </c>
      <c r="I5607" s="73">
        <v>44970</v>
      </c>
      <c r="J5607" s="73">
        <v>46796</v>
      </c>
      <c r="K5607" s="69">
        <v>3.84</v>
      </c>
      <c r="L5607" s="68" t="s">
        <v>5494</v>
      </c>
      <c r="M5607" s="71">
        <v>6.4999999999999997E-3</v>
      </c>
      <c r="N5607" t="str">
        <f>_xll.IMDP("BND",D5607,$N$1,A5607)</f>
        <v>회사채(일반)</v>
      </c>
      <c r="O5607">
        <f t="shared" si="87"/>
        <v>8.2517500000000004E-3</v>
      </c>
    </row>
    <row r="5608" spans="1:15" x14ac:dyDescent="0.3">
      <c r="A5608" s="73">
        <v>46311</v>
      </c>
      <c r="B5608" s="67" t="s">
        <v>2090</v>
      </c>
      <c r="C5608" s="68" t="s">
        <v>8258</v>
      </c>
      <c r="D5608" s="68" t="s">
        <v>11343</v>
      </c>
      <c r="E5608" s="67" t="s">
        <v>11344</v>
      </c>
      <c r="F5608" s="69">
        <v>4.3639999999999999</v>
      </c>
      <c r="G5608" s="70">
        <v>5.0826000000000002</v>
      </c>
      <c r="H5608" s="70">
        <v>28.6266</v>
      </c>
      <c r="I5608" s="73">
        <v>45804</v>
      </c>
      <c r="J5608" s="73">
        <v>48361</v>
      </c>
      <c r="K5608" s="69">
        <v>3</v>
      </c>
      <c r="L5608" s="68" t="s">
        <v>5494</v>
      </c>
      <c r="M5608" s="71">
        <v>2.2000000000000001E-3</v>
      </c>
      <c r="N5608" t="str">
        <f>_xll.IMDP("BND",D5608,$N$1,A5608)</f>
        <v>회사채(일반)</v>
      </c>
      <c r="O5608">
        <f t="shared" si="87"/>
        <v>1.1181720000000001E-2</v>
      </c>
    </row>
    <row r="5609" spans="1:15" x14ac:dyDescent="0.3">
      <c r="A5609" s="73">
        <v>46311</v>
      </c>
      <c r="B5609" s="67" t="s">
        <v>2090</v>
      </c>
      <c r="C5609" s="68" t="s">
        <v>8258</v>
      </c>
      <c r="D5609" s="68" t="s">
        <v>11345</v>
      </c>
      <c r="E5609" s="67" t="s">
        <v>11346</v>
      </c>
      <c r="F5609" s="69">
        <v>4.2389999999999999</v>
      </c>
      <c r="G5609" s="70">
        <v>1.2226999999999999</v>
      </c>
      <c r="H5609" s="70">
        <v>1.8220000000000001</v>
      </c>
      <c r="I5609" s="73">
        <v>45681</v>
      </c>
      <c r="J5609" s="73">
        <v>46776</v>
      </c>
      <c r="K5609" s="69">
        <v>2.99</v>
      </c>
      <c r="L5609" s="68" t="s">
        <v>5494</v>
      </c>
      <c r="M5609" s="71">
        <v>1.7000000000000001E-2</v>
      </c>
      <c r="N5609" t="str">
        <f>_xll.IMDP("BND",D5609,$N$1,A5609)</f>
        <v>회사채(일반)</v>
      </c>
      <c r="O5609">
        <f t="shared" si="87"/>
        <v>2.07859E-2</v>
      </c>
    </row>
    <row r="5610" spans="1:15" x14ac:dyDescent="0.3">
      <c r="A5610" s="73">
        <v>46311</v>
      </c>
      <c r="B5610" s="67" t="s">
        <v>2090</v>
      </c>
      <c r="C5610" s="68" t="s">
        <v>8258</v>
      </c>
      <c r="D5610" s="68" t="s">
        <v>435</v>
      </c>
      <c r="E5610" s="67" t="s">
        <v>437</v>
      </c>
      <c r="F5610" s="69">
        <v>4.3179999999999996</v>
      </c>
      <c r="G5610" s="70">
        <v>1.6546000000000001</v>
      </c>
      <c r="H5610" s="70">
        <v>3.1846999999999999</v>
      </c>
      <c r="I5610" s="73">
        <v>45842</v>
      </c>
      <c r="J5610" s="73">
        <v>46938</v>
      </c>
      <c r="K5610" s="69">
        <v>2.81</v>
      </c>
      <c r="L5610" s="68" t="s">
        <v>5494</v>
      </c>
      <c r="M5610" s="71">
        <v>1.3599999999999999E-2</v>
      </c>
      <c r="N5610" t="str">
        <f>_xll.IMDP("BND",D5610,$N$1,A5610)</f>
        <v>회사채(일반)</v>
      </c>
      <c r="O5610">
        <f t="shared" si="87"/>
        <v>2.2502560000000001E-2</v>
      </c>
    </row>
    <row r="5611" spans="1:15" x14ac:dyDescent="0.3">
      <c r="A5611" s="73">
        <v>46311</v>
      </c>
      <c r="B5611" s="67" t="s">
        <v>2090</v>
      </c>
      <c r="C5611" s="68" t="s">
        <v>8258</v>
      </c>
      <c r="D5611" s="68" t="s">
        <v>11347</v>
      </c>
      <c r="E5611" s="67" t="s">
        <v>11348</v>
      </c>
      <c r="F5611" s="69">
        <v>4.4109999999999996</v>
      </c>
      <c r="G5611" s="70">
        <v>2.1518999999999999</v>
      </c>
      <c r="H5611" s="70">
        <v>5.3037000000000001</v>
      </c>
      <c r="I5611" s="73">
        <v>46049</v>
      </c>
      <c r="J5611" s="73">
        <v>47145</v>
      </c>
      <c r="K5611" s="69">
        <v>3.48</v>
      </c>
      <c r="L5611" s="68" t="s">
        <v>5494</v>
      </c>
      <c r="M5611" s="71">
        <v>1.9199999999999998E-2</v>
      </c>
      <c r="N5611" t="str">
        <f>_xll.IMDP("BND",D5611,$N$1,A5611)</f>
        <v>회사채(일반)</v>
      </c>
      <c r="O5611">
        <f t="shared" si="87"/>
        <v>4.1316479999999996E-2</v>
      </c>
    </row>
    <row r="5612" spans="1:15" x14ac:dyDescent="0.3">
      <c r="A5612" s="73">
        <v>46311</v>
      </c>
      <c r="B5612" s="67" t="s">
        <v>2090</v>
      </c>
      <c r="C5612" s="68" t="s">
        <v>8258</v>
      </c>
      <c r="D5612" s="68" t="s">
        <v>11349</v>
      </c>
      <c r="E5612" s="67" t="s">
        <v>11350</v>
      </c>
      <c r="F5612" s="69">
        <v>4.0270000000000001</v>
      </c>
      <c r="G5612" s="70">
        <v>0.46310000000000001</v>
      </c>
      <c r="H5612" s="70">
        <v>0.32969999999999999</v>
      </c>
      <c r="I5612" s="73">
        <v>45390</v>
      </c>
      <c r="J5612" s="73">
        <v>46485</v>
      </c>
      <c r="K5612" s="69">
        <v>3.78</v>
      </c>
      <c r="L5612" s="68" t="s">
        <v>5494</v>
      </c>
      <c r="M5612" s="71">
        <v>1.1599999999999999E-2</v>
      </c>
      <c r="N5612" t="str">
        <f>_xll.IMDP("BND",D5612,$N$1,A5612)</f>
        <v>회사채(일반)</v>
      </c>
      <c r="O5612">
        <f t="shared" si="87"/>
        <v>5.3719599999999994E-3</v>
      </c>
    </row>
    <row r="5613" spans="1:15" x14ac:dyDescent="0.3">
      <c r="A5613" s="73">
        <v>46311</v>
      </c>
      <c r="B5613" s="67" t="s">
        <v>2090</v>
      </c>
      <c r="C5613" s="68" t="s">
        <v>8258</v>
      </c>
      <c r="D5613" s="68" t="s">
        <v>945</v>
      </c>
      <c r="E5613" s="67" t="s">
        <v>947</v>
      </c>
      <c r="F5613" s="69">
        <v>4.4459999999999997</v>
      </c>
      <c r="G5613" s="70">
        <v>3.0528</v>
      </c>
      <c r="H5613" s="70">
        <v>10.4377</v>
      </c>
      <c r="I5613" s="73">
        <v>45681</v>
      </c>
      <c r="J5613" s="73">
        <v>47507</v>
      </c>
      <c r="K5613" s="69">
        <v>3.15</v>
      </c>
      <c r="L5613" s="68" t="s">
        <v>5494</v>
      </c>
      <c r="M5613" s="71">
        <v>5.7999999999999996E-3</v>
      </c>
      <c r="N5613" t="str">
        <f>_xll.IMDP("BND",D5613,$N$1,A5613)</f>
        <v>회사채(일반)</v>
      </c>
      <c r="O5613">
        <f t="shared" si="87"/>
        <v>1.7706239999999998E-2</v>
      </c>
    </row>
    <row r="5614" spans="1:15" x14ac:dyDescent="0.3">
      <c r="A5614" s="73">
        <v>46311</v>
      </c>
      <c r="B5614" s="67" t="s">
        <v>2090</v>
      </c>
      <c r="C5614" s="68" t="s">
        <v>8258</v>
      </c>
      <c r="D5614" s="68" t="s">
        <v>11351</v>
      </c>
      <c r="E5614" s="67" t="s">
        <v>11352</v>
      </c>
      <c r="F5614" s="69">
        <v>4.4470000000000001</v>
      </c>
      <c r="G5614" s="70">
        <v>3.4761000000000002</v>
      </c>
      <c r="H5614" s="70">
        <v>13.3714</v>
      </c>
      <c r="I5614" s="73">
        <v>45842</v>
      </c>
      <c r="J5614" s="73">
        <v>47668</v>
      </c>
      <c r="K5614" s="69">
        <v>2.98</v>
      </c>
      <c r="L5614" s="68" t="s">
        <v>5494</v>
      </c>
      <c r="M5614" s="71">
        <v>8.8000000000000005E-3</v>
      </c>
      <c r="N5614" t="str">
        <f>_xll.IMDP("BND",D5614,$N$1,A5614)</f>
        <v>회사채(일반)</v>
      </c>
      <c r="O5614">
        <f t="shared" si="87"/>
        <v>3.0589680000000005E-2</v>
      </c>
    </row>
    <row r="5615" spans="1:15" x14ac:dyDescent="0.3">
      <c r="A5615" s="73">
        <v>46311</v>
      </c>
      <c r="B5615" s="67" t="s">
        <v>2090</v>
      </c>
      <c r="C5615" s="68" t="s">
        <v>8258</v>
      </c>
      <c r="D5615" s="68" t="s">
        <v>11353</v>
      </c>
      <c r="E5615" s="67" t="s">
        <v>11354</v>
      </c>
      <c r="F5615" s="69">
        <v>4.4550000000000001</v>
      </c>
      <c r="G5615" s="70">
        <v>3.8896999999999999</v>
      </c>
      <c r="H5615" s="70">
        <v>16.961099999999998</v>
      </c>
      <c r="I5615" s="73">
        <v>46049</v>
      </c>
      <c r="J5615" s="73">
        <v>47875</v>
      </c>
      <c r="K5615" s="69">
        <v>3.68</v>
      </c>
      <c r="L5615" s="68" t="s">
        <v>5494</v>
      </c>
      <c r="M5615" s="71">
        <v>3.5999999999999999E-3</v>
      </c>
      <c r="N5615" t="str">
        <f>_xll.IMDP("BND",D5615,$N$1,A5615)</f>
        <v>회사채(일반)</v>
      </c>
      <c r="O5615">
        <f t="shared" si="87"/>
        <v>1.4002919999999999E-2</v>
      </c>
    </row>
    <row r="5616" spans="1:15" x14ac:dyDescent="0.3">
      <c r="A5616" s="73">
        <v>46311</v>
      </c>
      <c r="B5616" s="67" t="s">
        <v>2090</v>
      </c>
      <c r="C5616" s="68" t="s">
        <v>8258</v>
      </c>
      <c r="D5616" s="68" t="s">
        <v>1685</v>
      </c>
      <c r="E5616" s="67" t="s">
        <v>1687</v>
      </c>
      <c r="F5616" s="69">
        <v>4.2290000000000001</v>
      </c>
      <c r="G5616" s="70">
        <v>1.2229000000000001</v>
      </c>
      <c r="H5616" s="70">
        <v>1.8223</v>
      </c>
      <c r="I5616" s="73">
        <v>45681</v>
      </c>
      <c r="J5616" s="73">
        <v>46776</v>
      </c>
      <c r="K5616" s="69">
        <v>2.98</v>
      </c>
      <c r="L5616" s="68" t="s">
        <v>5494</v>
      </c>
      <c r="M5616" s="71">
        <v>1.7500000000000002E-2</v>
      </c>
      <c r="N5616" t="str">
        <f>_xll.IMDP("BND",D5616,$N$1,A5616)</f>
        <v>회사채(일반)</v>
      </c>
      <c r="O5616">
        <f t="shared" si="87"/>
        <v>2.1400750000000003E-2</v>
      </c>
    </row>
    <row r="5617" spans="1:15" x14ac:dyDescent="0.3">
      <c r="A5617" s="73">
        <v>46311</v>
      </c>
      <c r="B5617" s="67" t="s">
        <v>2090</v>
      </c>
      <c r="C5617" s="68" t="s">
        <v>8258</v>
      </c>
      <c r="D5617" s="68" t="s">
        <v>159</v>
      </c>
      <c r="E5617" s="67" t="s">
        <v>160</v>
      </c>
      <c r="F5617" s="69">
        <v>3.887</v>
      </c>
      <c r="G5617" s="70">
        <v>0.36990000000000001</v>
      </c>
      <c r="H5617" s="70">
        <v>0.22889999999999999</v>
      </c>
      <c r="I5617" s="73">
        <v>45357</v>
      </c>
      <c r="J5617" s="73">
        <v>46451</v>
      </c>
      <c r="K5617" s="69">
        <v>3.74</v>
      </c>
      <c r="L5617" s="68" t="s">
        <v>5494</v>
      </c>
      <c r="M5617" s="71">
        <v>1.49E-2</v>
      </c>
      <c r="N5617" t="str">
        <f>_xll.IMDP("BND",D5617,$N$1,A5617)</f>
        <v>회사채(일반)</v>
      </c>
      <c r="O5617">
        <f t="shared" si="87"/>
        <v>5.5115099999999998E-3</v>
      </c>
    </row>
    <row r="5618" spans="1:15" x14ac:dyDescent="0.3">
      <c r="A5618" s="73">
        <v>46311</v>
      </c>
      <c r="B5618" s="67" t="s">
        <v>2090</v>
      </c>
      <c r="C5618" s="68" t="s">
        <v>8258</v>
      </c>
      <c r="D5618" s="68" t="s">
        <v>943</v>
      </c>
      <c r="E5618" s="67" t="s">
        <v>944</v>
      </c>
      <c r="F5618" s="69">
        <v>4.431</v>
      </c>
      <c r="G5618" s="70">
        <v>3.0533999999999999</v>
      </c>
      <c r="H5618" s="70">
        <v>10.440899999999999</v>
      </c>
      <c r="I5618" s="73">
        <v>45681</v>
      </c>
      <c r="J5618" s="73">
        <v>47507</v>
      </c>
      <c r="K5618" s="69">
        <v>3.14</v>
      </c>
      <c r="L5618" s="68" t="s">
        <v>5494</v>
      </c>
      <c r="M5618" s="71">
        <v>5.7999999999999996E-3</v>
      </c>
      <c r="N5618" t="str">
        <f>_xll.IMDP("BND",D5618,$N$1,A5618)</f>
        <v>회사채(일반)</v>
      </c>
      <c r="O5618">
        <f t="shared" si="87"/>
        <v>1.7709719999999998E-2</v>
      </c>
    </row>
    <row r="5619" spans="1:15" x14ac:dyDescent="0.3">
      <c r="A5619" s="73">
        <v>46311</v>
      </c>
      <c r="B5619" s="67" t="s">
        <v>2090</v>
      </c>
      <c r="C5619" s="68" t="s">
        <v>8258</v>
      </c>
      <c r="D5619" s="68" t="s">
        <v>11355</v>
      </c>
      <c r="E5619" s="67" t="s">
        <v>11356</v>
      </c>
      <c r="F5619" s="69">
        <v>3.8149999999999999</v>
      </c>
      <c r="G5619" s="70">
        <v>0.33</v>
      </c>
      <c r="H5619" s="70">
        <v>0.19089999999999999</v>
      </c>
      <c r="I5619" s="73">
        <v>43880</v>
      </c>
      <c r="J5619" s="73">
        <v>46437</v>
      </c>
      <c r="K5619" s="69">
        <v>1.72</v>
      </c>
      <c r="L5619" s="68" t="s">
        <v>5494</v>
      </c>
      <c r="M5619" s="71">
        <v>2.3E-3</v>
      </c>
      <c r="N5619" t="str">
        <f>_xll.IMDP("BND",D5619,$N$1,A5619)</f>
        <v>회사채(일반)</v>
      </c>
      <c r="O5619">
        <f t="shared" si="87"/>
        <v>7.5900000000000002E-4</v>
      </c>
    </row>
    <row r="5620" spans="1:15" x14ac:dyDescent="0.3">
      <c r="A5620" s="73">
        <v>46311</v>
      </c>
      <c r="B5620" s="67" t="s">
        <v>2090</v>
      </c>
      <c r="C5620" s="68" t="s">
        <v>8258</v>
      </c>
      <c r="D5620" s="68" t="s">
        <v>11357</v>
      </c>
      <c r="E5620" s="67" t="s">
        <v>11358</v>
      </c>
      <c r="F5620" s="69">
        <v>4.2290000000000001</v>
      </c>
      <c r="G5620" s="70">
        <v>1.3038000000000001</v>
      </c>
      <c r="H5620" s="70">
        <v>2.0371000000000001</v>
      </c>
      <c r="I5620" s="73">
        <v>44246</v>
      </c>
      <c r="J5620" s="73">
        <v>46802</v>
      </c>
      <c r="K5620" s="69">
        <v>1.76</v>
      </c>
      <c r="L5620" s="68" t="s">
        <v>5494</v>
      </c>
      <c r="M5620" s="71">
        <v>8.9999999999999993E-3</v>
      </c>
      <c r="N5620" t="str">
        <f>_xll.IMDP("BND",D5620,$N$1,A5620)</f>
        <v>회사채(일반)</v>
      </c>
      <c r="O5620">
        <f t="shared" si="87"/>
        <v>1.17342E-2</v>
      </c>
    </row>
    <row r="5621" spans="1:15" x14ac:dyDescent="0.3">
      <c r="A5621" s="73">
        <v>46311</v>
      </c>
      <c r="B5621" s="67" t="s">
        <v>2090</v>
      </c>
      <c r="C5621" s="68" t="s">
        <v>8258</v>
      </c>
      <c r="D5621" s="68" t="s">
        <v>11359</v>
      </c>
      <c r="E5621" s="67" t="s">
        <v>11360</v>
      </c>
      <c r="F5621" s="69">
        <v>4.2290000000000001</v>
      </c>
      <c r="G5621" s="70">
        <v>1.2209000000000001</v>
      </c>
      <c r="H5621" s="70">
        <v>1.8225</v>
      </c>
      <c r="I5621" s="73">
        <v>44953</v>
      </c>
      <c r="J5621" s="73">
        <v>46777</v>
      </c>
      <c r="K5621" s="69">
        <v>3.76</v>
      </c>
      <c r="L5621" s="68" t="s">
        <v>5494</v>
      </c>
      <c r="M5621" s="71">
        <v>1.09E-2</v>
      </c>
      <c r="N5621" t="str">
        <f>_xll.IMDP("BND",D5621,$N$1,A5621)</f>
        <v>회사채(일반)</v>
      </c>
      <c r="O5621">
        <f t="shared" si="87"/>
        <v>1.3307810000000002E-2</v>
      </c>
    </row>
    <row r="5622" spans="1:15" x14ac:dyDescent="0.3">
      <c r="A5622" s="73">
        <v>46311</v>
      </c>
      <c r="B5622" s="67" t="s">
        <v>2090</v>
      </c>
      <c r="C5622" s="68" t="s">
        <v>8258</v>
      </c>
      <c r="D5622" s="68" t="s">
        <v>11361</v>
      </c>
      <c r="E5622" s="67" t="s">
        <v>11362</v>
      </c>
      <c r="F5622" s="69">
        <v>4.3890000000000002</v>
      </c>
      <c r="G5622" s="70">
        <v>2.2515999999999998</v>
      </c>
      <c r="H5622" s="70">
        <v>5.7805999999999997</v>
      </c>
      <c r="I5622" s="73">
        <v>45357</v>
      </c>
      <c r="J5622" s="73">
        <v>47183</v>
      </c>
      <c r="K5622" s="69">
        <v>3.86</v>
      </c>
      <c r="L5622" s="68" t="s">
        <v>5494</v>
      </c>
      <c r="M5622" s="71">
        <v>1.7500000000000002E-2</v>
      </c>
      <c r="N5622" t="str">
        <f>_xll.IMDP("BND",D5622,$N$1,A5622)</f>
        <v>회사채(일반)</v>
      </c>
      <c r="O5622">
        <f t="shared" si="87"/>
        <v>3.9403000000000001E-2</v>
      </c>
    </row>
    <row r="5623" spans="1:15" x14ac:dyDescent="0.3">
      <c r="A5623" s="73">
        <v>46311</v>
      </c>
      <c r="B5623" s="67" t="s">
        <v>2090</v>
      </c>
      <c r="C5623" s="68" t="s">
        <v>8258</v>
      </c>
      <c r="D5623" s="68" t="s">
        <v>11363</v>
      </c>
      <c r="E5623" s="67" t="s">
        <v>11364</v>
      </c>
      <c r="F5623" s="69">
        <v>4.4539999999999997</v>
      </c>
      <c r="G5623" s="70">
        <v>4.7546999999999997</v>
      </c>
      <c r="H5623" s="70">
        <v>25.206800000000001</v>
      </c>
      <c r="I5623" s="73">
        <v>45681</v>
      </c>
      <c r="J5623" s="73">
        <v>48236</v>
      </c>
      <c r="K5623" s="69">
        <v>3.22</v>
      </c>
      <c r="L5623" s="68" t="s">
        <v>5494</v>
      </c>
      <c r="M5623" s="71">
        <v>4.0000000000000001E-3</v>
      </c>
      <c r="N5623" t="str">
        <f>_xll.IMDP("BND",D5623,$N$1,A5623)</f>
        <v>회사채(일반)</v>
      </c>
      <c r="O5623">
        <f t="shared" si="87"/>
        <v>1.9018799999999999E-2</v>
      </c>
    </row>
    <row r="5624" spans="1:15" x14ac:dyDescent="0.3">
      <c r="A5624" s="73">
        <v>46311</v>
      </c>
      <c r="B5624" s="67" t="s">
        <v>2090</v>
      </c>
      <c r="C5624" s="68" t="s">
        <v>8258</v>
      </c>
      <c r="D5624" s="68" t="s">
        <v>688</v>
      </c>
      <c r="E5624" s="67" t="s">
        <v>689</v>
      </c>
      <c r="F5624" s="69">
        <v>4.2300000000000004</v>
      </c>
      <c r="G5624" s="70">
        <v>1.2927999999999999</v>
      </c>
      <c r="H5624" s="70">
        <v>2.0177</v>
      </c>
      <c r="I5624" s="73">
        <v>43151</v>
      </c>
      <c r="J5624" s="73">
        <v>46803</v>
      </c>
      <c r="K5624" s="69">
        <v>3.29</v>
      </c>
      <c r="L5624" s="68" t="s">
        <v>5494</v>
      </c>
      <c r="M5624" s="71">
        <v>1.38E-2</v>
      </c>
      <c r="N5624" t="str">
        <f>_xll.IMDP("BND",D5624,$N$1,A5624)</f>
        <v>회사채(일반)</v>
      </c>
      <c r="O5624">
        <f t="shared" si="87"/>
        <v>1.7840639999999998E-2</v>
      </c>
    </row>
    <row r="5625" spans="1:15" x14ac:dyDescent="0.3">
      <c r="A5625" s="73">
        <v>46311</v>
      </c>
      <c r="B5625" s="67" t="s">
        <v>2090</v>
      </c>
      <c r="C5625" s="68" t="s">
        <v>8258</v>
      </c>
      <c r="D5625" s="68" t="s">
        <v>11365</v>
      </c>
      <c r="E5625" s="67" t="s">
        <v>11366</v>
      </c>
      <c r="F5625" s="69">
        <v>4.3920000000000003</v>
      </c>
      <c r="G5625" s="70">
        <v>2.3077999999999999</v>
      </c>
      <c r="H5625" s="70">
        <v>5.9981999999999998</v>
      </c>
      <c r="I5625" s="73">
        <v>43537</v>
      </c>
      <c r="J5625" s="73">
        <v>47190</v>
      </c>
      <c r="K5625" s="69">
        <v>2.4</v>
      </c>
      <c r="L5625" s="68" t="s">
        <v>5494</v>
      </c>
      <c r="M5625" s="71">
        <v>1.77E-2</v>
      </c>
      <c r="N5625" t="str">
        <f>_xll.IMDP("BND",D5625,$N$1,A5625)</f>
        <v>회사채(일반)</v>
      </c>
      <c r="O5625">
        <f t="shared" si="87"/>
        <v>4.0848059999999999E-2</v>
      </c>
    </row>
    <row r="5626" spans="1:15" x14ac:dyDescent="0.3">
      <c r="A5626" s="73">
        <v>46311</v>
      </c>
      <c r="B5626" s="67" t="s">
        <v>2090</v>
      </c>
      <c r="C5626" s="68" t="s">
        <v>8258</v>
      </c>
      <c r="D5626" s="68" t="s">
        <v>459</v>
      </c>
      <c r="E5626" s="67" t="s">
        <v>461</v>
      </c>
      <c r="F5626" s="69">
        <v>4.431</v>
      </c>
      <c r="G5626" s="70">
        <v>3.1871</v>
      </c>
      <c r="H5626" s="70">
        <v>11.182399999999999</v>
      </c>
      <c r="I5626" s="73">
        <v>43880</v>
      </c>
      <c r="J5626" s="73">
        <v>47533</v>
      </c>
      <c r="K5626" s="69">
        <v>1.91</v>
      </c>
      <c r="L5626" s="68" t="s">
        <v>5494</v>
      </c>
      <c r="M5626" s="71">
        <v>1.0699999999999999E-2</v>
      </c>
      <c r="N5626" t="str">
        <f>_xll.IMDP("BND",D5626,$N$1,A5626)</f>
        <v>회사채(일반)</v>
      </c>
      <c r="O5626">
        <f t="shared" si="87"/>
        <v>3.4101969999999995E-2</v>
      </c>
    </row>
    <row r="5627" spans="1:15" x14ac:dyDescent="0.3">
      <c r="A5627" s="73">
        <v>46311</v>
      </c>
      <c r="B5627" s="67" t="s">
        <v>2090</v>
      </c>
      <c r="C5627" s="68" t="s">
        <v>8258</v>
      </c>
      <c r="D5627" s="68" t="s">
        <v>1998</v>
      </c>
      <c r="E5627" s="67" t="s">
        <v>1999</v>
      </c>
      <c r="F5627" s="69">
        <v>4.4340000000000002</v>
      </c>
      <c r="G5627" s="70">
        <v>4.0785999999999998</v>
      </c>
      <c r="H5627" s="70">
        <v>18.209700000000002</v>
      </c>
      <c r="I5627" s="73">
        <v>44246</v>
      </c>
      <c r="J5627" s="73">
        <v>47898</v>
      </c>
      <c r="K5627" s="69">
        <v>2.14</v>
      </c>
      <c r="L5627" s="68" t="s">
        <v>5494</v>
      </c>
      <c r="M5627" s="71">
        <v>1.0999999999999999E-2</v>
      </c>
      <c r="N5627" t="str">
        <f>_xll.IMDP("BND",D5627,$N$1,A5627)</f>
        <v>회사채(일반)</v>
      </c>
      <c r="O5627">
        <f t="shared" si="87"/>
        <v>4.4864599999999998E-2</v>
      </c>
    </row>
    <row r="5628" spans="1:15" x14ac:dyDescent="0.3">
      <c r="A5628" s="73">
        <v>46311</v>
      </c>
      <c r="B5628" s="67" t="s">
        <v>2090</v>
      </c>
      <c r="C5628" s="68" t="s">
        <v>8258</v>
      </c>
      <c r="D5628" s="68" t="s">
        <v>11367</v>
      </c>
      <c r="E5628" s="67" t="s">
        <v>11368</v>
      </c>
      <c r="F5628" s="69">
        <v>4.4359999999999999</v>
      </c>
      <c r="G5628" s="70">
        <v>3.9727999999999999</v>
      </c>
      <c r="H5628" s="70">
        <v>17.692900000000002</v>
      </c>
      <c r="I5628" s="73">
        <v>45357</v>
      </c>
      <c r="J5628" s="73">
        <v>47913</v>
      </c>
      <c r="K5628" s="69">
        <v>4.0199999999999996</v>
      </c>
      <c r="L5628" s="68" t="s">
        <v>5494</v>
      </c>
      <c r="M5628" s="71">
        <v>9.1999999999999998E-3</v>
      </c>
      <c r="N5628" t="str">
        <f>_xll.IMDP("BND",D5628,$N$1,A5628)</f>
        <v>회사채(일반)</v>
      </c>
      <c r="O5628">
        <f t="shared" si="87"/>
        <v>3.6549760000000001E-2</v>
      </c>
    </row>
    <row r="5629" spans="1:15" x14ac:dyDescent="0.3">
      <c r="A5629" s="73">
        <v>46311</v>
      </c>
      <c r="B5629" s="67" t="s">
        <v>2090</v>
      </c>
      <c r="C5629" s="68" t="s">
        <v>8258</v>
      </c>
      <c r="D5629" s="68" t="s">
        <v>11369</v>
      </c>
      <c r="E5629" s="67" t="s">
        <v>11370</v>
      </c>
      <c r="F5629" s="69">
        <v>4.9080000000000004</v>
      </c>
      <c r="G5629" s="70">
        <v>8.1839999999999993</v>
      </c>
      <c r="H5629" s="70">
        <v>74.563199999999995</v>
      </c>
      <c r="I5629" s="73">
        <v>44246</v>
      </c>
      <c r="J5629" s="73">
        <v>49724</v>
      </c>
      <c r="K5629" s="69">
        <v>2.2200000000000002</v>
      </c>
      <c r="L5629" s="68" t="s">
        <v>5494</v>
      </c>
      <c r="M5629" s="71">
        <v>4.4999999999999997E-3</v>
      </c>
      <c r="N5629" t="str">
        <f>_xll.IMDP("BND",D5629,$N$1,A5629)</f>
        <v>회사채(일반)</v>
      </c>
      <c r="O5629">
        <f t="shared" si="87"/>
        <v>3.6827999999999993E-2</v>
      </c>
    </row>
    <row r="5630" spans="1:15" x14ac:dyDescent="0.3">
      <c r="A5630" s="73">
        <v>46311</v>
      </c>
      <c r="B5630" s="67" t="s">
        <v>2090</v>
      </c>
      <c r="C5630" s="68" t="s">
        <v>8258</v>
      </c>
      <c r="D5630" s="68" t="s">
        <v>11371</v>
      </c>
      <c r="E5630" s="67" t="s">
        <v>11372</v>
      </c>
      <c r="F5630" s="69">
        <v>4.181</v>
      </c>
      <c r="G5630" s="70">
        <v>0.63490000000000002</v>
      </c>
      <c r="H5630" s="70">
        <v>0.56289999999999996</v>
      </c>
      <c r="I5630" s="73">
        <v>45455</v>
      </c>
      <c r="J5630" s="73">
        <v>46550</v>
      </c>
      <c r="K5630" s="69">
        <v>3.69</v>
      </c>
      <c r="L5630" s="68" t="s">
        <v>5494</v>
      </c>
      <c r="M5630" s="71">
        <v>2.3E-3</v>
      </c>
      <c r="N5630" t="str">
        <f>_xll.IMDP("BND",D5630,$N$1,A5630)</f>
        <v>회사채(일반)</v>
      </c>
      <c r="O5630">
        <f t="shared" si="87"/>
        <v>1.4602700000000001E-3</v>
      </c>
    </row>
    <row r="5631" spans="1:15" x14ac:dyDescent="0.3">
      <c r="A5631" s="73">
        <v>46311</v>
      </c>
      <c r="B5631" s="67" t="s">
        <v>2090</v>
      </c>
      <c r="C5631" s="68" t="s">
        <v>8258</v>
      </c>
      <c r="D5631" s="68" t="s">
        <v>85</v>
      </c>
      <c r="E5631" s="67" t="s">
        <v>87</v>
      </c>
      <c r="F5631" s="69">
        <v>4.452</v>
      </c>
      <c r="G5631" s="70">
        <v>2.4940000000000002</v>
      </c>
      <c r="H5631" s="70">
        <v>7.0396000000000001</v>
      </c>
      <c r="I5631" s="73">
        <v>45455</v>
      </c>
      <c r="J5631" s="73">
        <v>47281</v>
      </c>
      <c r="K5631" s="69">
        <v>3.78</v>
      </c>
      <c r="L5631" s="68" t="s">
        <v>5494</v>
      </c>
      <c r="M5631" s="71">
        <v>2.3E-3</v>
      </c>
      <c r="N5631" t="str">
        <f>_xll.IMDP("BND",D5631,$N$1,A5631)</f>
        <v>회사채(일반)</v>
      </c>
      <c r="O5631">
        <f t="shared" si="87"/>
        <v>5.7362000000000003E-3</v>
      </c>
    </row>
    <row r="5632" spans="1:15" x14ac:dyDescent="0.3">
      <c r="A5632" s="73">
        <v>46311</v>
      </c>
      <c r="B5632" s="67" t="s">
        <v>2090</v>
      </c>
      <c r="C5632" s="68" t="s">
        <v>8258</v>
      </c>
      <c r="D5632" s="68" t="s">
        <v>11373</v>
      </c>
      <c r="E5632" s="67" t="s">
        <v>11374</v>
      </c>
      <c r="F5632" s="69">
        <v>3.56</v>
      </c>
      <c r="G5632" s="70">
        <v>0.2752</v>
      </c>
      <c r="H5632" s="70">
        <v>0.1444</v>
      </c>
      <c r="I5632" s="73">
        <v>45321</v>
      </c>
      <c r="J5632" s="73">
        <v>46417</v>
      </c>
      <c r="K5632" s="69">
        <v>3.69</v>
      </c>
      <c r="L5632" s="68" t="s">
        <v>2609</v>
      </c>
      <c r="M5632" s="71">
        <v>4.7000000000000002E-3</v>
      </c>
      <c r="N5632" t="str">
        <f>_xll.IMDP("BND",D5632,$N$1,A5632)</f>
        <v>회사채(일반)</v>
      </c>
      <c r="O5632">
        <f t="shared" si="87"/>
        <v>1.2934400000000001E-3</v>
      </c>
    </row>
    <row r="5633" spans="1:15" x14ac:dyDescent="0.3">
      <c r="A5633" s="73">
        <v>46311</v>
      </c>
      <c r="B5633" s="67" t="s">
        <v>2090</v>
      </c>
      <c r="C5633" s="68" t="s">
        <v>8258</v>
      </c>
      <c r="D5633" s="68" t="s">
        <v>11375</v>
      </c>
      <c r="E5633" s="67" t="s">
        <v>11376</v>
      </c>
      <c r="F5633" s="69">
        <v>3.83</v>
      </c>
      <c r="G5633" s="70">
        <v>0.42770000000000002</v>
      </c>
      <c r="H5633" s="70">
        <v>0.28939999999999999</v>
      </c>
      <c r="I5633" s="73">
        <v>45376</v>
      </c>
      <c r="J5633" s="73">
        <v>46471</v>
      </c>
      <c r="K5633" s="69">
        <v>3.65</v>
      </c>
      <c r="L5633" s="68" t="s">
        <v>2609</v>
      </c>
      <c r="M5633" s="71">
        <v>4.5999999999999999E-3</v>
      </c>
      <c r="N5633" t="str">
        <f>_xll.IMDP("BND",D5633,$N$1,A5633)</f>
        <v>회사채(일반)</v>
      </c>
      <c r="O5633">
        <f t="shared" si="87"/>
        <v>1.9674200000000001E-3</v>
      </c>
    </row>
    <row r="5634" spans="1:15" x14ac:dyDescent="0.3">
      <c r="A5634" s="73">
        <v>46311</v>
      </c>
      <c r="B5634" s="67" t="s">
        <v>2090</v>
      </c>
      <c r="C5634" s="68" t="s">
        <v>8258</v>
      </c>
      <c r="D5634" s="68" t="s">
        <v>11377</v>
      </c>
      <c r="E5634" s="67" t="s">
        <v>11378</v>
      </c>
      <c r="F5634" s="69">
        <v>3.915</v>
      </c>
      <c r="G5634" s="70">
        <v>0.51519999999999999</v>
      </c>
      <c r="H5634" s="70">
        <v>0.39579999999999999</v>
      </c>
      <c r="I5634" s="73">
        <v>45411</v>
      </c>
      <c r="J5634" s="73">
        <v>46506</v>
      </c>
      <c r="K5634" s="69">
        <v>3.74</v>
      </c>
      <c r="L5634" s="68" t="s">
        <v>2609</v>
      </c>
      <c r="M5634" s="71">
        <v>5.1000000000000004E-3</v>
      </c>
      <c r="N5634" t="str">
        <f>_xll.IMDP("BND",D5634,$N$1,A5634)</f>
        <v>회사채(일반)</v>
      </c>
      <c r="O5634">
        <f t="shared" ref="O5634:O5697" si="88">M5634*G5634</f>
        <v>2.6275199999999999E-3</v>
      </c>
    </row>
    <row r="5635" spans="1:15" x14ac:dyDescent="0.3">
      <c r="A5635" s="73">
        <v>46311</v>
      </c>
      <c r="B5635" s="67" t="s">
        <v>2090</v>
      </c>
      <c r="C5635" s="68" t="s">
        <v>8258</v>
      </c>
      <c r="D5635" s="68" t="s">
        <v>11379</v>
      </c>
      <c r="E5635" s="67" t="s">
        <v>11380</v>
      </c>
      <c r="F5635" s="69">
        <v>3.9620000000000002</v>
      </c>
      <c r="G5635" s="70">
        <v>0.58260000000000001</v>
      </c>
      <c r="H5635" s="70">
        <v>0.4864</v>
      </c>
      <c r="I5635" s="73">
        <v>45435</v>
      </c>
      <c r="J5635" s="73">
        <v>46530</v>
      </c>
      <c r="K5635" s="69">
        <v>3.62</v>
      </c>
      <c r="L5635" s="68" t="s">
        <v>2609</v>
      </c>
      <c r="M5635" s="71">
        <v>4.7000000000000002E-3</v>
      </c>
      <c r="N5635" t="str">
        <f>_xll.IMDP("BND",D5635,$N$1,A5635)</f>
        <v>회사채(일반)</v>
      </c>
      <c r="O5635">
        <f t="shared" si="88"/>
        <v>2.73822E-3</v>
      </c>
    </row>
    <row r="5636" spans="1:15" x14ac:dyDescent="0.3">
      <c r="A5636" s="73">
        <v>46311</v>
      </c>
      <c r="B5636" s="67" t="s">
        <v>2090</v>
      </c>
      <c r="C5636" s="68" t="s">
        <v>8258</v>
      </c>
      <c r="D5636" s="68" t="s">
        <v>1310</v>
      </c>
      <c r="E5636" s="67" t="s">
        <v>1312</v>
      </c>
      <c r="F5636" s="69">
        <v>4.0449999999999999</v>
      </c>
      <c r="G5636" s="70">
        <v>0.73860000000000003</v>
      </c>
      <c r="H5636" s="70">
        <v>0.73509999999999998</v>
      </c>
      <c r="I5636" s="73">
        <v>45495</v>
      </c>
      <c r="J5636" s="73">
        <v>46590</v>
      </c>
      <c r="K5636" s="69">
        <v>3.25</v>
      </c>
      <c r="L5636" s="68" t="s">
        <v>2609</v>
      </c>
      <c r="M5636" s="71">
        <v>4.5999999999999999E-3</v>
      </c>
      <c r="N5636" t="str">
        <f>_xll.IMDP("BND",D5636,$N$1,A5636)</f>
        <v>회사채(일반)</v>
      </c>
      <c r="O5636">
        <f t="shared" si="88"/>
        <v>3.39756E-3</v>
      </c>
    </row>
    <row r="5637" spans="1:15" x14ac:dyDescent="0.3">
      <c r="A5637" s="73">
        <v>46311</v>
      </c>
      <c r="B5637" s="67" t="s">
        <v>2090</v>
      </c>
      <c r="C5637" s="68" t="s">
        <v>8258</v>
      </c>
      <c r="D5637" s="68" t="s">
        <v>11381</v>
      </c>
      <c r="E5637" s="67" t="s">
        <v>11382</v>
      </c>
      <c r="F5637" s="69">
        <v>4.0609999999999999</v>
      </c>
      <c r="G5637" s="70">
        <v>0.83560000000000001</v>
      </c>
      <c r="H5637" s="70">
        <v>0.91169999999999995</v>
      </c>
      <c r="I5637" s="73">
        <v>45531</v>
      </c>
      <c r="J5637" s="73">
        <v>46626</v>
      </c>
      <c r="K5637" s="69">
        <v>3.2</v>
      </c>
      <c r="L5637" s="68" t="s">
        <v>2609</v>
      </c>
      <c r="M5637" s="71">
        <v>4.5999999999999999E-3</v>
      </c>
      <c r="N5637" t="str">
        <f>_xll.IMDP("BND",D5637,$N$1,A5637)</f>
        <v>회사채(일반)</v>
      </c>
      <c r="O5637">
        <f t="shared" si="88"/>
        <v>3.8437599999999999E-3</v>
      </c>
    </row>
    <row r="5638" spans="1:15" x14ac:dyDescent="0.3">
      <c r="A5638" s="73">
        <v>46311</v>
      </c>
      <c r="B5638" s="67" t="s">
        <v>2090</v>
      </c>
      <c r="C5638" s="68" t="s">
        <v>8258</v>
      </c>
      <c r="D5638" s="68" t="s">
        <v>11383</v>
      </c>
      <c r="E5638" s="67" t="s">
        <v>11384</v>
      </c>
      <c r="F5638" s="69">
        <v>4.0780000000000003</v>
      </c>
      <c r="G5638" s="70">
        <v>0.99729999999999996</v>
      </c>
      <c r="H5638" s="70">
        <v>1.2556</v>
      </c>
      <c r="I5638" s="73">
        <v>45594</v>
      </c>
      <c r="J5638" s="73">
        <v>46689</v>
      </c>
      <c r="K5638" s="69">
        <v>3.18</v>
      </c>
      <c r="L5638" s="68" t="s">
        <v>2609</v>
      </c>
      <c r="M5638" s="71">
        <v>4.5999999999999999E-3</v>
      </c>
      <c r="N5638" t="str">
        <f>_xll.IMDP("BND",D5638,$N$1,A5638)</f>
        <v>회사채(일반)</v>
      </c>
      <c r="O5638">
        <f t="shared" si="88"/>
        <v>4.58758E-3</v>
      </c>
    </row>
    <row r="5639" spans="1:15" x14ac:dyDescent="0.3">
      <c r="A5639" s="73">
        <v>46311</v>
      </c>
      <c r="B5639" s="67" t="s">
        <v>2090</v>
      </c>
      <c r="C5639" s="68" t="s">
        <v>8258</v>
      </c>
      <c r="D5639" s="68" t="s">
        <v>11385</v>
      </c>
      <c r="E5639" s="67" t="s">
        <v>11386</v>
      </c>
      <c r="F5639" s="69">
        <v>4.0819999999999999</v>
      </c>
      <c r="G5639" s="70">
        <v>1.0759000000000001</v>
      </c>
      <c r="H5639" s="70">
        <v>1.4376</v>
      </c>
      <c r="I5639" s="73">
        <v>45623</v>
      </c>
      <c r="J5639" s="73">
        <v>46718</v>
      </c>
      <c r="K5639" s="69">
        <v>3.07</v>
      </c>
      <c r="L5639" s="68" t="s">
        <v>2609</v>
      </c>
      <c r="M5639" s="71">
        <v>4.5999999999999999E-3</v>
      </c>
      <c r="N5639" t="str">
        <f>_xll.IMDP("BND",D5639,$N$1,A5639)</f>
        <v>회사채(일반)</v>
      </c>
      <c r="O5639">
        <f t="shared" si="88"/>
        <v>4.9491400000000003E-3</v>
      </c>
    </row>
    <row r="5640" spans="1:15" x14ac:dyDescent="0.3">
      <c r="A5640" s="73">
        <v>46311</v>
      </c>
      <c r="B5640" s="67" t="s">
        <v>2090</v>
      </c>
      <c r="C5640" s="68" t="s">
        <v>8258</v>
      </c>
      <c r="D5640" s="68" t="s">
        <v>11387</v>
      </c>
      <c r="E5640" s="67" t="s">
        <v>11388</v>
      </c>
      <c r="F5640" s="69">
        <v>4.0999999999999996</v>
      </c>
      <c r="G5640" s="70">
        <v>1.2242999999999999</v>
      </c>
      <c r="H5640" s="70">
        <v>1.8251999999999999</v>
      </c>
      <c r="I5640" s="73">
        <v>45681</v>
      </c>
      <c r="J5640" s="73">
        <v>46776</v>
      </c>
      <c r="K5640" s="69">
        <v>2.87</v>
      </c>
      <c r="L5640" s="68" t="s">
        <v>2609</v>
      </c>
      <c r="M5640" s="71">
        <v>4.5999999999999999E-3</v>
      </c>
      <c r="N5640" t="str">
        <f>_xll.IMDP("BND",D5640,$N$1,A5640)</f>
        <v>회사채(일반)</v>
      </c>
      <c r="O5640">
        <f t="shared" si="88"/>
        <v>5.6317799999999994E-3</v>
      </c>
    </row>
    <row r="5641" spans="1:15" x14ac:dyDescent="0.3">
      <c r="A5641" s="73">
        <v>46311</v>
      </c>
      <c r="B5641" s="67" t="s">
        <v>2090</v>
      </c>
      <c r="C5641" s="68" t="s">
        <v>8258</v>
      </c>
      <c r="D5641" s="68" t="s">
        <v>11389</v>
      </c>
      <c r="E5641" s="67" t="s">
        <v>11390</v>
      </c>
      <c r="F5641" s="69">
        <v>4.1139999999999999</v>
      </c>
      <c r="G5641" s="70">
        <v>1.393</v>
      </c>
      <c r="H5641" s="70">
        <v>2.3086000000000002</v>
      </c>
      <c r="I5641" s="73">
        <v>45741</v>
      </c>
      <c r="J5641" s="73">
        <v>46837</v>
      </c>
      <c r="K5641" s="69">
        <v>2.87</v>
      </c>
      <c r="L5641" s="68" t="s">
        <v>2609</v>
      </c>
      <c r="M5641" s="71">
        <v>4.5999999999999999E-3</v>
      </c>
      <c r="N5641" t="str">
        <f>_xll.IMDP("BND",D5641,$N$1,A5641)</f>
        <v>회사채(일반)</v>
      </c>
      <c r="O5641">
        <f t="shared" si="88"/>
        <v>6.4078E-3</v>
      </c>
    </row>
    <row r="5642" spans="1:15" x14ac:dyDescent="0.3">
      <c r="A5642" s="73">
        <v>46311</v>
      </c>
      <c r="B5642" s="67" t="s">
        <v>2090</v>
      </c>
      <c r="C5642" s="68" t="s">
        <v>8258</v>
      </c>
      <c r="D5642" s="68" t="s">
        <v>11391</v>
      </c>
      <c r="E5642" s="67" t="s">
        <v>11392</v>
      </c>
      <c r="F5642" s="69">
        <v>4.1189999999999998</v>
      </c>
      <c r="G5642" s="70">
        <v>1.4581</v>
      </c>
      <c r="H5642" s="70">
        <v>2.5230000000000001</v>
      </c>
      <c r="I5642" s="73">
        <v>45769</v>
      </c>
      <c r="J5642" s="73">
        <v>46865</v>
      </c>
      <c r="K5642" s="69">
        <v>2.68</v>
      </c>
      <c r="L5642" s="68" t="s">
        <v>2609</v>
      </c>
      <c r="M5642" s="71">
        <v>4.5999999999999999E-3</v>
      </c>
      <c r="N5642" t="str">
        <f>_xll.IMDP("BND",D5642,$N$1,A5642)</f>
        <v>회사채(일반)</v>
      </c>
      <c r="O5642">
        <f t="shared" si="88"/>
        <v>6.7072599999999996E-3</v>
      </c>
    </row>
    <row r="5643" spans="1:15" x14ac:dyDescent="0.3">
      <c r="A5643" s="73">
        <v>46311</v>
      </c>
      <c r="B5643" s="67" t="s">
        <v>2090</v>
      </c>
      <c r="C5643" s="68" t="s">
        <v>8258</v>
      </c>
      <c r="D5643" s="68" t="s">
        <v>11393</v>
      </c>
      <c r="E5643" s="67" t="s">
        <v>11394</v>
      </c>
      <c r="F5643" s="69">
        <v>4.17</v>
      </c>
      <c r="G5643" s="70">
        <v>1.6312</v>
      </c>
      <c r="H5643" s="70">
        <v>3.1013999999999999</v>
      </c>
      <c r="I5643" s="73">
        <v>45833</v>
      </c>
      <c r="J5643" s="73">
        <v>46929</v>
      </c>
      <c r="K5643" s="69">
        <v>2.74</v>
      </c>
      <c r="L5643" s="68" t="s">
        <v>2609</v>
      </c>
      <c r="M5643" s="71">
        <v>4.4999999999999997E-3</v>
      </c>
      <c r="N5643" t="str">
        <f>_xll.IMDP("BND",D5643,$N$1,A5643)</f>
        <v>회사채(일반)</v>
      </c>
      <c r="O5643">
        <f t="shared" si="88"/>
        <v>7.3403999999999995E-3</v>
      </c>
    </row>
    <row r="5644" spans="1:15" x14ac:dyDescent="0.3">
      <c r="A5644" s="73">
        <v>46311</v>
      </c>
      <c r="B5644" s="67" t="s">
        <v>2090</v>
      </c>
      <c r="C5644" s="68" t="s">
        <v>8258</v>
      </c>
      <c r="D5644" s="68" t="s">
        <v>11395</v>
      </c>
      <c r="E5644" s="67" t="s">
        <v>11396</v>
      </c>
      <c r="F5644" s="69">
        <v>4.181</v>
      </c>
      <c r="G5644" s="70">
        <v>1.6837</v>
      </c>
      <c r="H5644" s="70">
        <v>3.3281999999999998</v>
      </c>
      <c r="I5644" s="73">
        <v>45856</v>
      </c>
      <c r="J5644" s="73">
        <v>46952</v>
      </c>
      <c r="K5644" s="69">
        <v>2.63</v>
      </c>
      <c r="L5644" s="68" t="s">
        <v>2609</v>
      </c>
      <c r="M5644" s="71">
        <v>4.4999999999999997E-3</v>
      </c>
      <c r="N5644" t="str">
        <f>_xll.IMDP("BND",D5644,$N$1,A5644)</f>
        <v>회사채(일반)</v>
      </c>
      <c r="O5644">
        <f t="shared" si="88"/>
        <v>7.576649999999999E-3</v>
      </c>
    </row>
    <row r="5645" spans="1:15" x14ac:dyDescent="0.3">
      <c r="A5645" s="73">
        <v>46311</v>
      </c>
      <c r="B5645" s="67" t="s">
        <v>2090</v>
      </c>
      <c r="C5645" s="68" t="s">
        <v>8258</v>
      </c>
      <c r="D5645" s="68" t="s">
        <v>11397</v>
      </c>
      <c r="E5645" s="67" t="s">
        <v>11398</v>
      </c>
      <c r="F5645" s="69">
        <v>4.2149999999999999</v>
      </c>
      <c r="G5645" s="70">
        <v>1.7878000000000001</v>
      </c>
      <c r="H5645" s="70">
        <v>3.6937000000000002</v>
      </c>
      <c r="I5645" s="73">
        <v>45895</v>
      </c>
      <c r="J5645" s="73">
        <v>46991</v>
      </c>
      <c r="K5645" s="69">
        <v>2.67</v>
      </c>
      <c r="L5645" s="68" t="s">
        <v>2609</v>
      </c>
      <c r="M5645" s="71">
        <v>4.4999999999999997E-3</v>
      </c>
      <c r="N5645" t="str">
        <f>_xll.IMDP("BND",D5645,$N$1,A5645)</f>
        <v>회사채(일반)</v>
      </c>
      <c r="O5645">
        <f t="shared" si="88"/>
        <v>8.0450999999999995E-3</v>
      </c>
    </row>
    <row r="5646" spans="1:15" x14ac:dyDescent="0.3">
      <c r="A5646" s="73">
        <v>46311</v>
      </c>
      <c r="B5646" s="67" t="s">
        <v>2090</v>
      </c>
      <c r="C5646" s="68" t="s">
        <v>8258</v>
      </c>
      <c r="D5646" s="68" t="s">
        <v>11399</v>
      </c>
      <c r="E5646" s="67" t="s">
        <v>11400</v>
      </c>
      <c r="F5646" s="69">
        <v>4.2469999999999999</v>
      </c>
      <c r="G5646" s="70">
        <v>1.9443999999999999</v>
      </c>
      <c r="H5646" s="70">
        <v>4.3446999999999996</v>
      </c>
      <c r="I5646" s="73">
        <v>45959</v>
      </c>
      <c r="J5646" s="73">
        <v>47055</v>
      </c>
      <c r="K5646" s="69">
        <v>2.77</v>
      </c>
      <c r="L5646" s="68" t="s">
        <v>2609</v>
      </c>
      <c r="M5646" s="71">
        <v>4.4999999999999997E-3</v>
      </c>
      <c r="N5646" t="str">
        <f>_xll.IMDP("BND",D5646,$N$1,A5646)</f>
        <v>회사채(일반)</v>
      </c>
      <c r="O5646">
        <f t="shared" si="88"/>
        <v>8.7497999999999986E-3</v>
      </c>
    </row>
    <row r="5647" spans="1:15" x14ac:dyDescent="0.3">
      <c r="A5647" s="73">
        <v>46311</v>
      </c>
      <c r="B5647" s="67" t="s">
        <v>2090</v>
      </c>
      <c r="C5647" s="68" t="s">
        <v>8258</v>
      </c>
      <c r="D5647" s="68" t="s">
        <v>11401</v>
      </c>
      <c r="E5647" s="67" t="s">
        <v>11402</v>
      </c>
      <c r="F5647" s="69">
        <v>3.9409999999999998</v>
      </c>
      <c r="G5647" s="70">
        <v>0.54849999999999999</v>
      </c>
      <c r="H5647" s="70">
        <v>0.43869999999999998</v>
      </c>
      <c r="I5647" s="73">
        <v>45974</v>
      </c>
      <c r="J5647" s="73">
        <v>46519</v>
      </c>
      <c r="K5647" s="69">
        <v>2.81</v>
      </c>
      <c r="L5647" s="68" t="s">
        <v>2609</v>
      </c>
      <c r="M5647" s="71">
        <v>3.2000000000000002E-3</v>
      </c>
      <c r="N5647" t="str">
        <f>_xll.IMDP("BND",D5647,$N$1,A5647)</f>
        <v>회사채(일반)</v>
      </c>
      <c r="O5647">
        <f t="shared" si="88"/>
        <v>1.7551999999999999E-3</v>
      </c>
    </row>
    <row r="5648" spans="1:15" x14ac:dyDescent="0.3">
      <c r="A5648" s="73">
        <v>46311</v>
      </c>
      <c r="B5648" s="67" t="s">
        <v>2090</v>
      </c>
      <c r="C5648" s="68" t="s">
        <v>8258</v>
      </c>
      <c r="D5648" s="68" t="s">
        <v>11403</v>
      </c>
      <c r="E5648" s="67" t="s">
        <v>11404</v>
      </c>
      <c r="F5648" s="69">
        <v>4.0819999999999999</v>
      </c>
      <c r="G5648" s="70">
        <v>1.0924</v>
      </c>
      <c r="H5648" s="70">
        <v>1.4776</v>
      </c>
      <c r="I5648" s="73">
        <v>45995</v>
      </c>
      <c r="J5648" s="73">
        <v>46724</v>
      </c>
      <c r="K5648" s="69">
        <v>3.14</v>
      </c>
      <c r="L5648" s="68" t="s">
        <v>2609</v>
      </c>
      <c r="M5648" s="71">
        <v>2.8E-3</v>
      </c>
      <c r="N5648" t="str">
        <f>_xll.IMDP("BND",D5648,$N$1,A5648)</f>
        <v>회사채(일반)</v>
      </c>
      <c r="O5648">
        <f t="shared" si="88"/>
        <v>3.05872E-3</v>
      </c>
    </row>
    <row r="5649" spans="1:15" x14ac:dyDescent="0.3">
      <c r="A5649" s="73">
        <v>46311</v>
      </c>
      <c r="B5649" s="67" t="s">
        <v>2090</v>
      </c>
      <c r="C5649" s="68" t="s">
        <v>8258</v>
      </c>
      <c r="D5649" s="68" t="s">
        <v>11405</v>
      </c>
      <c r="E5649" s="67" t="s">
        <v>11406</v>
      </c>
      <c r="F5649" s="69">
        <v>4.2549999999999999</v>
      </c>
      <c r="G5649" s="70">
        <v>2.1562999999999999</v>
      </c>
      <c r="H5649" s="70">
        <v>5.3192000000000004</v>
      </c>
      <c r="I5649" s="73">
        <v>46049</v>
      </c>
      <c r="J5649" s="73">
        <v>47145</v>
      </c>
      <c r="K5649" s="69">
        <v>3.35</v>
      </c>
      <c r="L5649" s="68" t="s">
        <v>2609</v>
      </c>
      <c r="M5649" s="71">
        <v>4.5999999999999999E-3</v>
      </c>
      <c r="N5649" t="str">
        <f>_xll.IMDP("BND",D5649,$N$1,A5649)</f>
        <v>회사채(일반)</v>
      </c>
      <c r="O5649">
        <f t="shared" si="88"/>
        <v>9.9189799999999991E-3</v>
      </c>
    </row>
    <row r="5650" spans="1:15" x14ac:dyDescent="0.3">
      <c r="A5650" s="73">
        <v>46311</v>
      </c>
      <c r="B5650" s="67" t="s">
        <v>2090</v>
      </c>
      <c r="C5650" s="68" t="s">
        <v>8258</v>
      </c>
      <c r="D5650" s="68" t="s">
        <v>11407</v>
      </c>
      <c r="E5650" s="67" t="s">
        <v>11408</v>
      </c>
      <c r="F5650" s="69">
        <v>3.7080000000000002</v>
      </c>
      <c r="G5650" s="70">
        <v>0.34810000000000002</v>
      </c>
      <c r="H5650" s="70">
        <v>0.2079</v>
      </c>
      <c r="I5650" s="73">
        <v>46079</v>
      </c>
      <c r="J5650" s="73">
        <v>46444</v>
      </c>
      <c r="K5650" s="69">
        <v>3.06</v>
      </c>
      <c r="L5650" s="68" t="s">
        <v>2609</v>
      </c>
      <c r="M5650" s="71">
        <v>3.7000000000000002E-3</v>
      </c>
      <c r="N5650" t="str">
        <f>_xll.IMDP("BND",D5650,$N$1,A5650)</f>
        <v>회사채(일반)</v>
      </c>
      <c r="O5650">
        <f t="shared" si="88"/>
        <v>1.28797E-3</v>
      </c>
    </row>
    <row r="5651" spans="1:15" x14ac:dyDescent="0.3">
      <c r="A5651" s="73">
        <v>46311</v>
      </c>
      <c r="B5651" s="67" t="s">
        <v>2090</v>
      </c>
      <c r="C5651" s="68" t="s">
        <v>8258</v>
      </c>
      <c r="D5651" s="68" t="s">
        <v>1421</v>
      </c>
      <c r="E5651" s="67" t="s">
        <v>1422</v>
      </c>
      <c r="F5651" s="69">
        <v>4.2590000000000003</v>
      </c>
      <c r="G5651" s="70">
        <v>2.2856000000000001</v>
      </c>
      <c r="H5651" s="70">
        <v>5.9348999999999998</v>
      </c>
      <c r="I5651" s="73">
        <v>46097</v>
      </c>
      <c r="J5651" s="73">
        <v>47193</v>
      </c>
      <c r="K5651" s="69">
        <v>3.62</v>
      </c>
      <c r="L5651" s="68" t="s">
        <v>2609</v>
      </c>
      <c r="M5651" s="71">
        <v>1.14E-2</v>
      </c>
      <c r="N5651" t="str">
        <f>_xll.IMDP("BND",D5651,$N$1,A5651)</f>
        <v>회사채(일반)</v>
      </c>
      <c r="O5651">
        <f t="shared" si="88"/>
        <v>2.605584E-2</v>
      </c>
    </row>
    <row r="5652" spans="1:15" x14ac:dyDescent="0.3">
      <c r="A5652" s="73">
        <v>46311</v>
      </c>
      <c r="B5652" s="67" t="s">
        <v>2090</v>
      </c>
      <c r="C5652" s="68" t="s">
        <v>8258</v>
      </c>
      <c r="D5652" s="68" t="s">
        <v>11409</v>
      </c>
      <c r="E5652" s="67" t="s">
        <v>11410</v>
      </c>
      <c r="F5652" s="69">
        <v>4.2610000000000001</v>
      </c>
      <c r="G5652" s="70">
        <v>2.3525999999999998</v>
      </c>
      <c r="H5652" s="70">
        <v>6.3174000000000001</v>
      </c>
      <c r="I5652" s="73">
        <v>46132</v>
      </c>
      <c r="J5652" s="73">
        <v>47228</v>
      </c>
      <c r="K5652" s="69">
        <v>3.75</v>
      </c>
      <c r="L5652" s="68" t="s">
        <v>2609</v>
      </c>
      <c r="M5652" s="71">
        <v>3.2000000000000002E-3</v>
      </c>
      <c r="N5652" t="str">
        <f>_xll.IMDP("BND",D5652,$N$1,A5652)</f>
        <v>회사채(일반)</v>
      </c>
      <c r="O5652">
        <f t="shared" si="88"/>
        <v>7.5283199999999998E-3</v>
      </c>
    </row>
    <row r="5653" spans="1:15" x14ac:dyDescent="0.3">
      <c r="A5653" s="73">
        <v>46311</v>
      </c>
      <c r="B5653" s="67" t="s">
        <v>2090</v>
      </c>
      <c r="C5653" s="68" t="s">
        <v>8258</v>
      </c>
      <c r="D5653" s="68" t="s">
        <v>13943</v>
      </c>
      <c r="E5653" s="67" t="s">
        <v>13944</v>
      </c>
      <c r="F5653" s="69">
        <v>4.2930000000000001</v>
      </c>
      <c r="G5653" s="70">
        <v>4.2007000000000003</v>
      </c>
      <c r="H5653" s="70">
        <v>19.835000000000001</v>
      </c>
      <c r="I5653" s="73">
        <v>46197</v>
      </c>
      <c r="J5653" s="73">
        <v>48023</v>
      </c>
      <c r="K5653" s="69">
        <v>4.3899999999999997</v>
      </c>
      <c r="L5653" s="68" t="s">
        <v>2609</v>
      </c>
      <c r="M5653" s="71">
        <v>9.2999999999999992E-3</v>
      </c>
      <c r="N5653" t="str">
        <f>_xll.IMDP("BND",D5653,$N$1,A5653)</f>
        <v>회사채(일반)</v>
      </c>
      <c r="O5653">
        <f t="shared" si="88"/>
        <v>3.9066509999999999E-2</v>
      </c>
    </row>
    <row r="5654" spans="1:15" x14ac:dyDescent="0.3">
      <c r="A5654" s="73">
        <v>46311</v>
      </c>
      <c r="B5654" s="67" t="s">
        <v>2090</v>
      </c>
      <c r="C5654" s="68" t="s">
        <v>8258</v>
      </c>
      <c r="D5654" s="68" t="s">
        <v>14493</v>
      </c>
      <c r="E5654" s="67" t="s">
        <v>14494</v>
      </c>
      <c r="F5654" s="69">
        <v>4.2690000000000001</v>
      </c>
      <c r="G5654" s="70">
        <v>2.5642999999999998</v>
      </c>
      <c r="H5654" s="70">
        <v>7.5068000000000001</v>
      </c>
      <c r="I5654" s="73">
        <v>46227</v>
      </c>
      <c r="J5654" s="73">
        <v>47323</v>
      </c>
      <c r="K5654" s="69">
        <v>4.38</v>
      </c>
      <c r="L5654" s="68" t="s">
        <v>2609</v>
      </c>
      <c r="M5654" s="71">
        <v>9.4000000000000004E-3</v>
      </c>
      <c r="N5654" t="str">
        <f>_xll.IMDP("BND",D5654,$N$1,A5654)</f>
        <v>회사채(일반)</v>
      </c>
      <c r="O5654">
        <f t="shared" si="88"/>
        <v>2.4104419999999998E-2</v>
      </c>
    </row>
    <row r="5655" spans="1:15" x14ac:dyDescent="0.3">
      <c r="A5655" s="73">
        <v>46311</v>
      </c>
      <c r="B5655" s="67" t="s">
        <v>2090</v>
      </c>
      <c r="C5655" s="68" t="s">
        <v>8258</v>
      </c>
      <c r="D5655" s="68" t="s">
        <v>14766</v>
      </c>
      <c r="E5655" s="67" t="s">
        <v>14767</v>
      </c>
      <c r="F5655" s="69">
        <v>4.2690000000000001</v>
      </c>
      <c r="G5655" s="70">
        <v>2.6110000000000002</v>
      </c>
      <c r="H5655" s="70">
        <v>7.7455999999999996</v>
      </c>
      <c r="I5655" s="73">
        <v>46241</v>
      </c>
      <c r="J5655" s="73">
        <v>47337</v>
      </c>
      <c r="K5655" s="69">
        <v>4.1100000000000003</v>
      </c>
      <c r="L5655" s="68" t="s">
        <v>2609</v>
      </c>
      <c r="M5655" s="71">
        <v>4.7000000000000002E-3</v>
      </c>
      <c r="N5655" t="str">
        <f>_xll.IMDP("BND",D5655,$N$1,A5655)</f>
        <v>회사채(일반)</v>
      </c>
      <c r="O5655">
        <f t="shared" si="88"/>
        <v>1.2271700000000002E-2</v>
      </c>
    </row>
    <row r="5656" spans="1:15" x14ac:dyDescent="0.3">
      <c r="A5656" s="73">
        <v>46311</v>
      </c>
      <c r="B5656" s="67" t="s">
        <v>2090</v>
      </c>
      <c r="C5656" s="68" t="s">
        <v>8258</v>
      </c>
      <c r="D5656" s="68" t="s">
        <v>11411</v>
      </c>
      <c r="E5656" s="67" t="s">
        <v>11412</v>
      </c>
      <c r="F5656" s="69">
        <v>3.9409999999999998</v>
      </c>
      <c r="G5656" s="70">
        <v>0.55469999999999997</v>
      </c>
      <c r="H5656" s="70">
        <v>0.4471</v>
      </c>
      <c r="I5656" s="73">
        <v>42867</v>
      </c>
      <c r="J5656" s="73">
        <v>46519</v>
      </c>
      <c r="K5656" s="69">
        <v>2.69</v>
      </c>
      <c r="L5656" s="68" t="s">
        <v>2609</v>
      </c>
      <c r="M5656" s="71">
        <v>3.2000000000000002E-3</v>
      </c>
      <c r="N5656" t="str">
        <f>_xll.IMDP("BND",D5656,$N$1,A5656)</f>
        <v>회사채(일반)</v>
      </c>
      <c r="O5656">
        <f t="shared" si="88"/>
        <v>1.7750400000000001E-3</v>
      </c>
    </row>
    <row r="5657" spans="1:15" x14ac:dyDescent="0.3">
      <c r="A5657" s="73">
        <v>46311</v>
      </c>
      <c r="B5657" s="67" t="s">
        <v>2090</v>
      </c>
      <c r="C5657" s="68" t="s">
        <v>8258</v>
      </c>
      <c r="D5657" s="68" t="s">
        <v>11413</v>
      </c>
      <c r="E5657" s="67" t="s">
        <v>11414</v>
      </c>
      <c r="F5657" s="69">
        <v>4.016</v>
      </c>
      <c r="G5657" s="70">
        <v>0.66720000000000002</v>
      </c>
      <c r="H5657" s="70">
        <v>0.61219999999999997</v>
      </c>
      <c r="I5657" s="73">
        <v>42909</v>
      </c>
      <c r="J5657" s="73">
        <v>46561</v>
      </c>
      <c r="K5657" s="69">
        <v>2.4700000000000002</v>
      </c>
      <c r="L5657" s="68" t="s">
        <v>2609</v>
      </c>
      <c r="M5657" s="71">
        <v>2.8E-3</v>
      </c>
      <c r="N5657" t="str">
        <f>_xll.IMDP("BND",D5657,$N$1,A5657)</f>
        <v>회사채(일반)</v>
      </c>
      <c r="O5657">
        <f t="shared" si="88"/>
        <v>1.86816E-3</v>
      </c>
    </row>
    <row r="5658" spans="1:15" x14ac:dyDescent="0.3">
      <c r="A5658" s="73">
        <v>46311</v>
      </c>
      <c r="B5658" s="67" t="s">
        <v>2090</v>
      </c>
      <c r="C5658" s="68" t="s">
        <v>8258</v>
      </c>
      <c r="D5658" s="68" t="s">
        <v>11415</v>
      </c>
      <c r="E5658" s="67" t="s">
        <v>11416</v>
      </c>
      <c r="F5658" s="69">
        <v>4.0970000000000004</v>
      </c>
      <c r="G5658" s="70">
        <v>1.2183999999999999</v>
      </c>
      <c r="H5658" s="70">
        <v>1.8099000000000001</v>
      </c>
      <c r="I5658" s="73">
        <v>43122</v>
      </c>
      <c r="J5658" s="73">
        <v>46774</v>
      </c>
      <c r="K5658" s="69">
        <v>2.93</v>
      </c>
      <c r="L5658" s="68" t="s">
        <v>2609</v>
      </c>
      <c r="M5658" s="71">
        <v>5.1000000000000004E-3</v>
      </c>
      <c r="N5658" t="str">
        <f>_xll.IMDP("BND",D5658,$N$1,A5658)</f>
        <v>회사채(일반)</v>
      </c>
      <c r="O5658">
        <f t="shared" si="88"/>
        <v>6.21384E-3</v>
      </c>
    </row>
    <row r="5659" spans="1:15" x14ac:dyDescent="0.3">
      <c r="A5659" s="73">
        <v>46311</v>
      </c>
      <c r="B5659" s="67" t="s">
        <v>2090</v>
      </c>
      <c r="C5659" s="68" t="s">
        <v>8258</v>
      </c>
      <c r="D5659" s="68" t="s">
        <v>11417</v>
      </c>
      <c r="E5659" s="67" t="s">
        <v>11418</v>
      </c>
      <c r="F5659" s="69">
        <v>4.1070000000000002</v>
      </c>
      <c r="G5659" s="70">
        <v>1.3007</v>
      </c>
      <c r="H5659" s="70">
        <v>2.0384000000000002</v>
      </c>
      <c r="I5659" s="73">
        <v>43153</v>
      </c>
      <c r="J5659" s="73">
        <v>46805</v>
      </c>
      <c r="K5659" s="69">
        <v>3.05</v>
      </c>
      <c r="L5659" s="68" t="s">
        <v>2609</v>
      </c>
      <c r="M5659" s="71">
        <v>4.5999999999999999E-3</v>
      </c>
      <c r="N5659" t="str">
        <f>_xll.IMDP("BND",D5659,$N$1,A5659)</f>
        <v>회사채(일반)</v>
      </c>
      <c r="O5659">
        <f t="shared" si="88"/>
        <v>5.98322E-3</v>
      </c>
    </row>
    <row r="5660" spans="1:15" x14ac:dyDescent="0.3">
      <c r="A5660" s="73">
        <v>46311</v>
      </c>
      <c r="B5660" s="67" t="s">
        <v>2090</v>
      </c>
      <c r="C5660" s="68" t="s">
        <v>8258</v>
      </c>
      <c r="D5660" s="68" t="s">
        <v>11419</v>
      </c>
      <c r="E5660" s="67" t="s">
        <v>11420</v>
      </c>
      <c r="F5660" s="69">
        <v>4.1139999999999999</v>
      </c>
      <c r="G5660" s="70">
        <v>1.3815</v>
      </c>
      <c r="H5660" s="70">
        <v>2.2744</v>
      </c>
      <c r="I5660" s="73">
        <v>43180</v>
      </c>
      <c r="J5660" s="73">
        <v>46833</v>
      </c>
      <c r="K5660" s="69">
        <v>2.94</v>
      </c>
      <c r="L5660" s="68" t="s">
        <v>2609</v>
      </c>
      <c r="M5660" s="71">
        <v>4.5999999999999999E-3</v>
      </c>
      <c r="N5660" t="str">
        <f>_xll.IMDP("BND",D5660,$N$1,A5660)</f>
        <v>회사채(일반)</v>
      </c>
      <c r="O5660">
        <f t="shared" si="88"/>
        <v>6.3548999999999993E-3</v>
      </c>
    </row>
    <row r="5661" spans="1:15" x14ac:dyDescent="0.3">
      <c r="A5661" s="73">
        <v>46311</v>
      </c>
      <c r="B5661" s="67" t="s">
        <v>2090</v>
      </c>
      <c r="C5661" s="68" t="s">
        <v>8258</v>
      </c>
      <c r="D5661" s="68" t="s">
        <v>11421</v>
      </c>
      <c r="E5661" s="67" t="s">
        <v>11422</v>
      </c>
      <c r="F5661" s="69">
        <v>4.2690000000000001</v>
      </c>
      <c r="G5661" s="70">
        <v>2.7654000000000001</v>
      </c>
      <c r="H5661" s="70">
        <v>8.4436999999999998</v>
      </c>
      <c r="I5661" s="73">
        <v>43704</v>
      </c>
      <c r="J5661" s="73">
        <v>47357</v>
      </c>
      <c r="K5661" s="69">
        <v>1.43</v>
      </c>
      <c r="L5661" s="68" t="s">
        <v>2609</v>
      </c>
      <c r="M5661" s="71">
        <v>5.5999999999999999E-3</v>
      </c>
      <c r="N5661" t="str">
        <f>_xll.IMDP("BND",D5661,$N$1,A5661)</f>
        <v>회사채(일반)</v>
      </c>
      <c r="O5661">
        <f t="shared" si="88"/>
        <v>1.548624E-2</v>
      </c>
    </row>
    <row r="5662" spans="1:15" x14ac:dyDescent="0.3">
      <c r="A5662" s="73">
        <v>46311</v>
      </c>
      <c r="B5662" s="67" t="s">
        <v>2090</v>
      </c>
      <c r="C5662" s="68" t="s">
        <v>8258</v>
      </c>
      <c r="D5662" s="68" t="s">
        <v>11423</v>
      </c>
      <c r="E5662" s="67" t="s">
        <v>11424</v>
      </c>
      <c r="F5662" s="69">
        <v>3.8149999999999999</v>
      </c>
      <c r="G5662" s="70">
        <v>0.42270000000000002</v>
      </c>
      <c r="H5662" s="70">
        <v>0.2838</v>
      </c>
      <c r="I5662" s="73">
        <v>44643</v>
      </c>
      <c r="J5662" s="73">
        <v>46469</v>
      </c>
      <c r="K5662" s="69">
        <v>2.94</v>
      </c>
      <c r="L5662" s="68" t="s">
        <v>2609</v>
      </c>
      <c r="M5662" s="71">
        <v>3.2000000000000002E-3</v>
      </c>
      <c r="N5662" t="str">
        <f>_xll.IMDP("BND",D5662,$N$1,A5662)</f>
        <v>회사채(일반)</v>
      </c>
      <c r="O5662">
        <f t="shared" si="88"/>
        <v>1.3526400000000002E-3</v>
      </c>
    </row>
    <row r="5663" spans="1:15" x14ac:dyDescent="0.3">
      <c r="A5663" s="73">
        <v>46311</v>
      </c>
      <c r="B5663" s="67" t="s">
        <v>2090</v>
      </c>
      <c r="C5663" s="68" t="s">
        <v>8258</v>
      </c>
      <c r="D5663" s="68" t="s">
        <v>11425</v>
      </c>
      <c r="E5663" s="67" t="s">
        <v>11426</v>
      </c>
      <c r="F5663" s="69">
        <v>3.9</v>
      </c>
      <c r="G5663" s="70">
        <v>0.49099999999999999</v>
      </c>
      <c r="H5663" s="70">
        <v>0.36549999999999999</v>
      </c>
      <c r="I5663" s="73">
        <v>44671</v>
      </c>
      <c r="J5663" s="73">
        <v>46497</v>
      </c>
      <c r="K5663" s="69">
        <v>3.71</v>
      </c>
      <c r="L5663" s="68" t="s">
        <v>2609</v>
      </c>
      <c r="M5663" s="71">
        <v>2.3E-3</v>
      </c>
      <c r="N5663" t="str">
        <f>_xll.IMDP("BND",D5663,$N$1,A5663)</f>
        <v>회사채(일반)</v>
      </c>
      <c r="O5663">
        <f t="shared" si="88"/>
        <v>1.1293E-3</v>
      </c>
    </row>
    <row r="5664" spans="1:15" x14ac:dyDescent="0.3">
      <c r="A5664" s="73">
        <v>46311</v>
      </c>
      <c r="B5664" s="67" t="s">
        <v>2090</v>
      </c>
      <c r="C5664" s="68" t="s">
        <v>8258</v>
      </c>
      <c r="D5664" s="68" t="s">
        <v>11427</v>
      </c>
      <c r="E5664" s="67" t="s">
        <v>11428</v>
      </c>
      <c r="F5664" s="69">
        <v>3.9580000000000002</v>
      </c>
      <c r="G5664" s="70">
        <v>0.57099999999999995</v>
      </c>
      <c r="H5664" s="70">
        <v>0.47</v>
      </c>
      <c r="I5664" s="73">
        <v>44704</v>
      </c>
      <c r="J5664" s="73">
        <v>46528</v>
      </c>
      <c r="K5664" s="69">
        <v>3.81</v>
      </c>
      <c r="L5664" s="68" t="s">
        <v>2609</v>
      </c>
      <c r="M5664" s="71">
        <v>2.8E-3</v>
      </c>
      <c r="N5664" t="str">
        <f>_xll.IMDP("BND",D5664,$N$1,A5664)</f>
        <v>회사채(일반)</v>
      </c>
      <c r="O5664">
        <f t="shared" si="88"/>
        <v>1.5987999999999998E-3</v>
      </c>
    </row>
    <row r="5665" spans="1:15" x14ac:dyDescent="0.3">
      <c r="A5665" s="73">
        <v>46311</v>
      </c>
      <c r="B5665" s="67" t="s">
        <v>2090</v>
      </c>
      <c r="C5665" s="68" t="s">
        <v>8258</v>
      </c>
      <c r="D5665" s="68" t="s">
        <v>739</v>
      </c>
      <c r="E5665" s="67" t="s">
        <v>741</v>
      </c>
      <c r="F5665" s="69">
        <v>4.0419999999999998</v>
      </c>
      <c r="G5665" s="70">
        <v>0.72470000000000001</v>
      </c>
      <c r="H5665" s="70">
        <v>0.72040000000000004</v>
      </c>
      <c r="I5665" s="73">
        <v>44760</v>
      </c>
      <c r="J5665" s="73">
        <v>46586</v>
      </c>
      <c r="K5665" s="69">
        <v>4.1500000000000004</v>
      </c>
      <c r="L5665" s="68" t="s">
        <v>2609</v>
      </c>
      <c r="M5665" s="71">
        <v>4.7000000000000002E-3</v>
      </c>
      <c r="N5665" t="str">
        <f>_xll.IMDP("BND",D5665,$N$1,A5665)</f>
        <v>회사채(일반)</v>
      </c>
      <c r="O5665">
        <f t="shared" si="88"/>
        <v>3.4060900000000001E-3</v>
      </c>
    </row>
    <row r="5666" spans="1:15" x14ac:dyDescent="0.3">
      <c r="A5666" s="73">
        <v>46311</v>
      </c>
      <c r="B5666" s="67" t="s">
        <v>2090</v>
      </c>
      <c r="C5666" s="68" t="s">
        <v>8258</v>
      </c>
      <c r="D5666" s="68" t="s">
        <v>11429</v>
      </c>
      <c r="E5666" s="67" t="s">
        <v>11430</v>
      </c>
      <c r="F5666" s="69">
        <v>4.0510000000000002</v>
      </c>
      <c r="G5666" s="70">
        <v>0.7893</v>
      </c>
      <c r="H5666" s="70">
        <v>0.82679999999999998</v>
      </c>
      <c r="I5666" s="73">
        <v>44784</v>
      </c>
      <c r="J5666" s="73">
        <v>46610</v>
      </c>
      <c r="K5666" s="69">
        <v>4.12</v>
      </c>
      <c r="L5666" s="68" t="s">
        <v>2609</v>
      </c>
      <c r="M5666" s="71">
        <v>7.0000000000000001E-3</v>
      </c>
      <c r="N5666" t="str">
        <f>_xll.IMDP("BND",D5666,$N$1,A5666)</f>
        <v>회사채(일반)</v>
      </c>
      <c r="O5666">
        <f t="shared" si="88"/>
        <v>5.5250999999999998E-3</v>
      </c>
    </row>
    <row r="5667" spans="1:15" x14ac:dyDescent="0.3">
      <c r="A5667" s="73">
        <v>46311</v>
      </c>
      <c r="B5667" s="67" t="s">
        <v>2090</v>
      </c>
      <c r="C5667" s="68" t="s">
        <v>8258</v>
      </c>
      <c r="D5667" s="68" t="s">
        <v>11431</v>
      </c>
      <c r="E5667" s="67" t="s">
        <v>11432</v>
      </c>
      <c r="F5667" s="69">
        <v>4.0780000000000003</v>
      </c>
      <c r="G5667" s="70">
        <v>1.0125999999999999</v>
      </c>
      <c r="H5667" s="70">
        <v>1.3018000000000001</v>
      </c>
      <c r="I5667" s="73">
        <v>44875</v>
      </c>
      <c r="J5667" s="73">
        <v>46701</v>
      </c>
      <c r="K5667" s="69">
        <v>6.17</v>
      </c>
      <c r="L5667" s="68" t="s">
        <v>2609</v>
      </c>
      <c r="M5667" s="71">
        <v>5.3E-3</v>
      </c>
      <c r="N5667" t="str">
        <f>_xll.IMDP("BND",D5667,$N$1,A5667)</f>
        <v>회사채(일반)</v>
      </c>
      <c r="O5667">
        <f t="shared" si="88"/>
        <v>5.3667799999999998E-3</v>
      </c>
    </row>
    <row r="5668" spans="1:15" x14ac:dyDescent="0.3">
      <c r="A5668" s="73">
        <v>46311</v>
      </c>
      <c r="B5668" s="67" t="s">
        <v>2090</v>
      </c>
      <c r="C5668" s="68" t="s">
        <v>8258</v>
      </c>
      <c r="D5668" s="68" t="s">
        <v>11433</v>
      </c>
      <c r="E5668" s="67" t="s">
        <v>11434</v>
      </c>
      <c r="F5668" s="69">
        <v>4.1100000000000003</v>
      </c>
      <c r="G5668" s="70">
        <v>1.2967</v>
      </c>
      <c r="H5668" s="70">
        <v>2.0348999999999999</v>
      </c>
      <c r="I5668" s="73">
        <v>44981</v>
      </c>
      <c r="J5668" s="73">
        <v>46807</v>
      </c>
      <c r="K5668" s="69">
        <v>4.1399999999999997</v>
      </c>
      <c r="L5668" s="68" t="s">
        <v>2609</v>
      </c>
      <c r="M5668" s="71">
        <v>7.0000000000000001E-3</v>
      </c>
      <c r="N5668" t="str">
        <f>_xll.IMDP("BND",D5668,$N$1,A5668)</f>
        <v>회사채(일반)</v>
      </c>
      <c r="O5668">
        <f t="shared" si="88"/>
        <v>9.0769000000000006E-3</v>
      </c>
    </row>
    <row r="5669" spans="1:15" x14ac:dyDescent="0.3">
      <c r="A5669" s="73">
        <v>46311</v>
      </c>
      <c r="B5669" s="67" t="s">
        <v>2090</v>
      </c>
      <c r="C5669" s="68" t="s">
        <v>8258</v>
      </c>
      <c r="D5669" s="68" t="s">
        <v>11435</v>
      </c>
      <c r="E5669" s="67" t="s">
        <v>11436</v>
      </c>
      <c r="F5669" s="69">
        <v>4.1139999999999999</v>
      </c>
      <c r="G5669" s="70">
        <v>1.3756999999999999</v>
      </c>
      <c r="H5669" s="70">
        <v>2.2641</v>
      </c>
      <c r="I5669" s="73">
        <v>45007</v>
      </c>
      <c r="J5669" s="73">
        <v>46834</v>
      </c>
      <c r="K5669" s="69">
        <v>3.92</v>
      </c>
      <c r="L5669" s="68" t="s">
        <v>2609</v>
      </c>
      <c r="M5669" s="71">
        <v>7.9000000000000008E-3</v>
      </c>
      <c r="N5669" t="str">
        <f>_xll.IMDP("BND",D5669,$N$1,A5669)</f>
        <v>회사채(일반)</v>
      </c>
      <c r="O5669">
        <f t="shared" si="88"/>
        <v>1.0868030000000001E-2</v>
      </c>
    </row>
    <row r="5670" spans="1:15" x14ac:dyDescent="0.3">
      <c r="A5670" s="73">
        <v>46311</v>
      </c>
      <c r="B5670" s="67" t="s">
        <v>2090</v>
      </c>
      <c r="C5670" s="68" t="s">
        <v>8258</v>
      </c>
      <c r="D5670" s="68" t="s">
        <v>11437</v>
      </c>
      <c r="E5670" s="67" t="s">
        <v>11438</v>
      </c>
      <c r="F5670" s="69">
        <v>4.1180000000000003</v>
      </c>
      <c r="G5670" s="70">
        <v>1.4380999999999999</v>
      </c>
      <c r="H5670" s="70">
        <v>2.4773000000000001</v>
      </c>
      <c r="I5670" s="73">
        <v>45037</v>
      </c>
      <c r="J5670" s="73">
        <v>46864</v>
      </c>
      <c r="K5670" s="69">
        <v>4.1100000000000003</v>
      </c>
      <c r="L5670" s="68" t="s">
        <v>2609</v>
      </c>
      <c r="M5670" s="71">
        <v>1.17E-2</v>
      </c>
      <c r="N5670" t="str">
        <f>_xll.IMDP("BND",D5670,$N$1,A5670)</f>
        <v>회사채(일반)</v>
      </c>
      <c r="O5670">
        <f t="shared" si="88"/>
        <v>1.682577E-2</v>
      </c>
    </row>
    <row r="5671" spans="1:15" x14ac:dyDescent="0.3">
      <c r="A5671" s="73">
        <v>46311</v>
      </c>
      <c r="B5671" s="67" t="s">
        <v>2090</v>
      </c>
      <c r="C5671" s="68" t="s">
        <v>8258</v>
      </c>
      <c r="D5671" s="68" t="s">
        <v>1100</v>
      </c>
      <c r="E5671" s="67" t="s">
        <v>1101</v>
      </c>
      <c r="F5671" s="69">
        <v>4.218</v>
      </c>
      <c r="G5671" s="70">
        <v>1.7663</v>
      </c>
      <c r="H5671" s="70">
        <v>3.6423999999999999</v>
      </c>
      <c r="I5671" s="73">
        <v>45166</v>
      </c>
      <c r="J5671" s="73">
        <v>46993</v>
      </c>
      <c r="K5671" s="69">
        <v>4.3600000000000003</v>
      </c>
      <c r="L5671" s="68" t="s">
        <v>2609</v>
      </c>
      <c r="M5671" s="71">
        <v>4.7000000000000002E-3</v>
      </c>
      <c r="N5671" t="str">
        <f>_xll.IMDP("BND",D5671,$N$1,A5671)</f>
        <v>회사채(일반)</v>
      </c>
      <c r="O5671">
        <f t="shared" si="88"/>
        <v>8.3016100000000009E-3</v>
      </c>
    </row>
    <row r="5672" spans="1:15" x14ac:dyDescent="0.3">
      <c r="A5672" s="73">
        <v>46311</v>
      </c>
      <c r="B5672" s="67" t="s">
        <v>2090</v>
      </c>
      <c r="C5672" s="68" t="s">
        <v>8258</v>
      </c>
      <c r="D5672" s="68" t="s">
        <v>11439</v>
      </c>
      <c r="E5672" s="67" t="s">
        <v>11440</v>
      </c>
      <c r="F5672" s="69">
        <v>4.2329999999999997</v>
      </c>
      <c r="G5672" s="70">
        <v>1.825</v>
      </c>
      <c r="H5672" s="70">
        <v>3.8700999999999999</v>
      </c>
      <c r="I5672" s="73">
        <v>45189</v>
      </c>
      <c r="J5672" s="73">
        <v>47016</v>
      </c>
      <c r="K5672" s="69">
        <v>4.51</v>
      </c>
      <c r="L5672" s="68" t="s">
        <v>2609</v>
      </c>
      <c r="M5672" s="71">
        <v>4.7000000000000002E-3</v>
      </c>
      <c r="N5672" t="str">
        <f>_xll.IMDP("BND",D5672,$N$1,A5672)</f>
        <v>회사채(일반)</v>
      </c>
      <c r="O5672">
        <f t="shared" si="88"/>
        <v>8.5775000000000001E-3</v>
      </c>
    </row>
    <row r="5673" spans="1:15" x14ac:dyDescent="0.3">
      <c r="A5673" s="73">
        <v>46311</v>
      </c>
      <c r="B5673" s="67" t="s">
        <v>2090</v>
      </c>
      <c r="C5673" s="68" t="s">
        <v>8258</v>
      </c>
      <c r="D5673" s="68" t="s">
        <v>11441</v>
      </c>
      <c r="E5673" s="67" t="s">
        <v>11442</v>
      </c>
      <c r="F5673" s="69">
        <v>4.2460000000000004</v>
      </c>
      <c r="G5673" s="70">
        <v>1.8883000000000001</v>
      </c>
      <c r="H5673" s="70">
        <v>4.1656000000000004</v>
      </c>
      <c r="I5673" s="73">
        <v>45222</v>
      </c>
      <c r="J5673" s="73">
        <v>47049</v>
      </c>
      <c r="K5673" s="69">
        <v>4.7699999999999996</v>
      </c>
      <c r="L5673" s="68" t="s">
        <v>2609</v>
      </c>
      <c r="M5673" s="71">
        <v>2.3999999999999998E-3</v>
      </c>
      <c r="N5673" t="str">
        <f>_xll.IMDP("BND",D5673,$N$1,A5673)</f>
        <v>회사채(일반)</v>
      </c>
      <c r="O5673">
        <f t="shared" si="88"/>
        <v>4.53192E-3</v>
      </c>
    </row>
    <row r="5674" spans="1:15" x14ac:dyDescent="0.3">
      <c r="A5674" s="73">
        <v>46311</v>
      </c>
      <c r="B5674" s="67" t="s">
        <v>2090</v>
      </c>
      <c r="C5674" s="68" t="s">
        <v>8258</v>
      </c>
      <c r="D5674" s="68" t="s">
        <v>11443</v>
      </c>
      <c r="E5674" s="67" t="s">
        <v>11444</v>
      </c>
      <c r="F5674" s="69">
        <v>4.2549999999999999</v>
      </c>
      <c r="G5674" s="70">
        <v>2.1549</v>
      </c>
      <c r="H5674" s="70">
        <v>5.3258999999999999</v>
      </c>
      <c r="I5674" s="73">
        <v>45321</v>
      </c>
      <c r="J5674" s="73">
        <v>47148</v>
      </c>
      <c r="K5674" s="69">
        <v>3.73</v>
      </c>
      <c r="L5674" s="68" t="s">
        <v>2609</v>
      </c>
      <c r="M5674" s="71">
        <v>4.5999999999999999E-3</v>
      </c>
      <c r="N5674" t="str">
        <f>_xll.IMDP("BND",D5674,$N$1,A5674)</f>
        <v>회사채(일반)</v>
      </c>
      <c r="O5674">
        <f t="shared" si="88"/>
        <v>9.9125399999999992E-3</v>
      </c>
    </row>
    <row r="5675" spans="1:15" x14ac:dyDescent="0.3">
      <c r="A5675" s="73">
        <v>46311</v>
      </c>
      <c r="B5675" s="67" t="s">
        <v>2090</v>
      </c>
      <c r="C5675" s="68" t="s">
        <v>8258</v>
      </c>
      <c r="D5675" s="68" t="s">
        <v>11445</v>
      </c>
      <c r="E5675" s="67" t="s">
        <v>11446</v>
      </c>
      <c r="F5675" s="69">
        <v>3.7080000000000002</v>
      </c>
      <c r="G5675" s="70">
        <v>0.3478</v>
      </c>
      <c r="H5675" s="70">
        <v>0.20760000000000001</v>
      </c>
      <c r="I5675" s="73">
        <v>45348</v>
      </c>
      <c r="J5675" s="73">
        <v>46444</v>
      </c>
      <c r="K5675" s="69">
        <v>3.68</v>
      </c>
      <c r="L5675" s="68" t="s">
        <v>2609</v>
      </c>
      <c r="M5675" s="71">
        <v>3.7000000000000002E-3</v>
      </c>
      <c r="N5675" t="str">
        <f>_xll.IMDP("BND",D5675,$N$1,A5675)</f>
        <v>회사채(일반)</v>
      </c>
      <c r="O5675">
        <f t="shared" si="88"/>
        <v>1.2868600000000001E-3</v>
      </c>
    </row>
    <row r="5676" spans="1:15" x14ac:dyDescent="0.3">
      <c r="A5676" s="73">
        <v>46311</v>
      </c>
      <c r="B5676" s="67" t="s">
        <v>2090</v>
      </c>
      <c r="C5676" s="68" t="s">
        <v>8258</v>
      </c>
      <c r="D5676" s="68" t="s">
        <v>11447</v>
      </c>
      <c r="E5676" s="67" t="s">
        <v>11448</v>
      </c>
      <c r="F5676" s="69">
        <v>4.26</v>
      </c>
      <c r="G5676" s="70">
        <v>2.3089</v>
      </c>
      <c r="H5676" s="70">
        <v>6.0492999999999997</v>
      </c>
      <c r="I5676" s="73">
        <v>45376</v>
      </c>
      <c r="J5676" s="73">
        <v>47202</v>
      </c>
      <c r="K5676" s="69">
        <v>3.67</v>
      </c>
      <c r="L5676" s="68" t="s">
        <v>2609</v>
      </c>
      <c r="M5676" s="71">
        <v>4.5999999999999999E-3</v>
      </c>
      <c r="N5676" t="str">
        <f>_xll.IMDP("BND",D5676,$N$1,A5676)</f>
        <v>회사채(일반)</v>
      </c>
      <c r="O5676">
        <f t="shared" si="88"/>
        <v>1.0620939999999999E-2</v>
      </c>
    </row>
    <row r="5677" spans="1:15" x14ac:dyDescent="0.3">
      <c r="A5677" s="73">
        <v>46311</v>
      </c>
      <c r="B5677" s="67" t="s">
        <v>2090</v>
      </c>
      <c r="C5677" s="68" t="s">
        <v>8258</v>
      </c>
      <c r="D5677" s="68" t="s">
        <v>11449</v>
      </c>
      <c r="E5677" s="67" t="s">
        <v>11450</v>
      </c>
      <c r="F5677" s="69">
        <v>4.2619999999999996</v>
      </c>
      <c r="G5677" s="70">
        <v>2.3761000000000001</v>
      </c>
      <c r="H5677" s="70">
        <v>6.4353999999999996</v>
      </c>
      <c r="I5677" s="73">
        <v>45411</v>
      </c>
      <c r="J5677" s="73">
        <v>47237</v>
      </c>
      <c r="K5677" s="69">
        <v>3.77</v>
      </c>
      <c r="L5677" s="68" t="s">
        <v>2609</v>
      </c>
      <c r="M5677" s="71">
        <v>3.2000000000000002E-3</v>
      </c>
      <c r="N5677" t="str">
        <f>_xll.IMDP("BND",D5677,$N$1,A5677)</f>
        <v>회사채(일반)</v>
      </c>
      <c r="O5677">
        <f t="shared" si="88"/>
        <v>7.6035200000000008E-3</v>
      </c>
    </row>
    <row r="5678" spans="1:15" x14ac:dyDescent="0.3">
      <c r="A5678" s="73">
        <v>46311</v>
      </c>
      <c r="B5678" s="67" t="s">
        <v>2090</v>
      </c>
      <c r="C5678" s="68" t="s">
        <v>8258</v>
      </c>
      <c r="D5678" s="68" t="s">
        <v>11451</v>
      </c>
      <c r="E5678" s="67" t="s">
        <v>11452</v>
      </c>
      <c r="F5678" s="69">
        <v>4.2649999999999997</v>
      </c>
      <c r="G5678" s="70">
        <v>2.4474</v>
      </c>
      <c r="H5678" s="70">
        <v>6.7907999999999999</v>
      </c>
      <c r="I5678" s="73">
        <v>45435</v>
      </c>
      <c r="J5678" s="73">
        <v>47261</v>
      </c>
      <c r="K5678" s="69">
        <v>3.63</v>
      </c>
      <c r="L5678" s="68" t="s">
        <v>2609</v>
      </c>
      <c r="M5678" s="71">
        <v>4.5999999999999999E-3</v>
      </c>
      <c r="N5678" t="str">
        <f>_xll.IMDP("BND",D5678,$N$1,A5678)</f>
        <v>회사채(일반)</v>
      </c>
      <c r="O5678">
        <f t="shared" si="88"/>
        <v>1.125804E-2</v>
      </c>
    </row>
    <row r="5679" spans="1:15" x14ac:dyDescent="0.3">
      <c r="A5679" s="73">
        <v>46311</v>
      </c>
      <c r="B5679" s="67" t="s">
        <v>2090</v>
      </c>
      <c r="C5679" s="68" t="s">
        <v>8258</v>
      </c>
      <c r="D5679" s="68" t="s">
        <v>11453</v>
      </c>
      <c r="E5679" s="67" t="s">
        <v>11454</v>
      </c>
      <c r="F5679" s="69">
        <v>4.2679999999999998</v>
      </c>
      <c r="G5679" s="70">
        <v>2.5977999999999999</v>
      </c>
      <c r="H5679" s="70">
        <v>7.6253000000000002</v>
      </c>
      <c r="I5679" s="73">
        <v>45495</v>
      </c>
      <c r="J5679" s="73">
        <v>47321</v>
      </c>
      <c r="K5679" s="69">
        <v>3.27</v>
      </c>
      <c r="L5679" s="68" t="s">
        <v>2609</v>
      </c>
      <c r="M5679" s="71">
        <v>4.5999999999999999E-3</v>
      </c>
      <c r="N5679" t="str">
        <f>_xll.IMDP("BND",D5679,$N$1,A5679)</f>
        <v>회사채(일반)</v>
      </c>
      <c r="O5679">
        <f t="shared" si="88"/>
        <v>1.194988E-2</v>
      </c>
    </row>
    <row r="5680" spans="1:15" x14ac:dyDescent="0.3">
      <c r="A5680" s="73">
        <v>46311</v>
      </c>
      <c r="B5680" s="67" t="s">
        <v>2090</v>
      </c>
      <c r="C5680" s="68" t="s">
        <v>8258</v>
      </c>
      <c r="D5680" s="68" t="s">
        <v>11455</v>
      </c>
      <c r="E5680" s="67" t="s">
        <v>11456</v>
      </c>
      <c r="F5680" s="69">
        <v>4.2699999999999996</v>
      </c>
      <c r="G5680" s="70">
        <v>2.6972</v>
      </c>
      <c r="H5680" s="70">
        <v>8.1716999999999995</v>
      </c>
      <c r="I5680" s="73">
        <v>45531</v>
      </c>
      <c r="J5680" s="73">
        <v>47357</v>
      </c>
      <c r="K5680" s="69">
        <v>3.2</v>
      </c>
      <c r="L5680" s="68" t="s">
        <v>2609</v>
      </c>
      <c r="M5680" s="71">
        <v>4.4999999999999997E-3</v>
      </c>
      <c r="N5680" t="str">
        <f>_xll.IMDP("BND",D5680,$N$1,A5680)</f>
        <v>회사채(일반)</v>
      </c>
      <c r="O5680">
        <f t="shared" si="88"/>
        <v>1.21374E-2</v>
      </c>
    </row>
    <row r="5681" spans="1:15" x14ac:dyDescent="0.3">
      <c r="A5681" s="73">
        <v>46311</v>
      </c>
      <c r="B5681" s="67" t="s">
        <v>2090</v>
      </c>
      <c r="C5681" s="68" t="s">
        <v>8258</v>
      </c>
      <c r="D5681" s="68" t="s">
        <v>11457</v>
      </c>
      <c r="E5681" s="67" t="s">
        <v>11458</v>
      </c>
      <c r="F5681" s="69">
        <v>4.069</v>
      </c>
      <c r="G5681" s="70">
        <v>0.91559999999999997</v>
      </c>
      <c r="H5681" s="70">
        <v>1.0716000000000001</v>
      </c>
      <c r="I5681" s="73">
        <v>45561</v>
      </c>
      <c r="J5681" s="73">
        <v>46656</v>
      </c>
      <c r="K5681" s="69">
        <v>3.19</v>
      </c>
      <c r="L5681" s="68" t="s">
        <v>2609</v>
      </c>
      <c r="M5681" s="71">
        <v>4.5999999999999999E-3</v>
      </c>
      <c r="N5681" t="str">
        <f>_xll.IMDP("BND",D5681,$N$1,A5681)</f>
        <v>회사채(일반)</v>
      </c>
      <c r="O5681">
        <f t="shared" si="88"/>
        <v>4.2117600000000002E-3</v>
      </c>
    </row>
    <row r="5682" spans="1:15" x14ac:dyDescent="0.3">
      <c r="A5682" s="73">
        <v>46311</v>
      </c>
      <c r="B5682" s="67" t="s">
        <v>2090</v>
      </c>
      <c r="C5682" s="68" t="s">
        <v>8258</v>
      </c>
      <c r="D5682" s="68" t="s">
        <v>11459</v>
      </c>
      <c r="E5682" s="67" t="s">
        <v>11460</v>
      </c>
      <c r="F5682" s="69">
        <v>4.274</v>
      </c>
      <c r="G5682" s="70">
        <v>2.8420000000000001</v>
      </c>
      <c r="H5682" s="70">
        <v>9.0754999999999999</v>
      </c>
      <c r="I5682" s="73">
        <v>45594</v>
      </c>
      <c r="J5682" s="73">
        <v>47420</v>
      </c>
      <c r="K5682" s="69">
        <v>3.23</v>
      </c>
      <c r="L5682" s="68" t="s">
        <v>2609</v>
      </c>
      <c r="M5682" s="71">
        <v>2.3E-3</v>
      </c>
      <c r="N5682" t="str">
        <f>_xll.IMDP("BND",D5682,$N$1,A5682)</f>
        <v>회사채(일반)</v>
      </c>
      <c r="O5682">
        <f t="shared" si="88"/>
        <v>6.5366E-3</v>
      </c>
    </row>
    <row r="5683" spans="1:15" x14ac:dyDescent="0.3">
      <c r="A5683" s="73">
        <v>46311</v>
      </c>
      <c r="B5683" s="67" t="s">
        <v>2090</v>
      </c>
      <c r="C5683" s="68" t="s">
        <v>8258</v>
      </c>
      <c r="D5683" s="68" t="s">
        <v>11461</v>
      </c>
      <c r="E5683" s="67" t="s">
        <v>11462</v>
      </c>
      <c r="F5683" s="69">
        <v>4.274</v>
      </c>
      <c r="G5683" s="70">
        <v>2.9257</v>
      </c>
      <c r="H5683" s="70">
        <v>9.5690000000000008</v>
      </c>
      <c r="I5683" s="73">
        <v>45623</v>
      </c>
      <c r="J5683" s="73">
        <v>47449</v>
      </c>
      <c r="K5683" s="69">
        <v>3.1</v>
      </c>
      <c r="L5683" s="68" t="s">
        <v>2609</v>
      </c>
      <c r="M5683" s="71">
        <v>2.3E-3</v>
      </c>
      <c r="N5683" t="str">
        <f>_xll.IMDP("BND",D5683,$N$1,A5683)</f>
        <v>회사채(일반)</v>
      </c>
      <c r="O5683">
        <f t="shared" si="88"/>
        <v>6.72911E-3</v>
      </c>
    </row>
    <row r="5684" spans="1:15" x14ac:dyDescent="0.3">
      <c r="A5684" s="73">
        <v>46311</v>
      </c>
      <c r="B5684" s="67" t="s">
        <v>2090</v>
      </c>
      <c r="C5684" s="68" t="s">
        <v>8258</v>
      </c>
      <c r="D5684" s="68" t="s">
        <v>11463</v>
      </c>
      <c r="E5684" s="67" t="s">
        <v>11464</v>
      </c>
      <c r="F5684" s="69">
        <v>4.274</v>
      </c>
      <c r="G5684" s="70">
        <v>3.0644999999999998</v>
      </c>
      <c r="H5684" s="70">
        <v>10.492699999999999</v>
      </c>
      <c r="I5684" s="73">
        <v>45681</v>
      </c>
      <c r="J5684" s="73">
        <v>47507</v>
      </c>
      <c r="K5684" s="69">
        <v>2.95</v>
      </c>
      <c r="L5684" s="68" t="s">
        <v>2609</v>
      </c>
      <c r="M5684" s="71">
        <v>4.4999999999999997E-3</v>
      </c>
      <c r="N5684" t="str">
        <f>_xll.IMDP("BND",D5684,$N$1,A5684)</f>
        <v>회사채(일반)</v>
      </c>
      <c r="O5684">
        <f t="shared" si="88"/>
        <v>1.3790249999999999E-2</v>
      </c>
    </row>
    <row r="5685" spans="1:15" x14ac:dyDescent="0.3">
      <c r="A5685" s="73">
        <v>46311</v>
      </c>
      <c r="B5685" s="67" t="s">
        <v>2090</v>
      </c>
      <c r="C5685" s="68" t="s">
        <v>8258</v>
      </c>
      <c r="D5685" s="68" t="s">
        <v>11465</v>
      </c>
      <c r="E5685" s="67" t="s">
        <v>11466</v>
      </c>
      <c r="F5685" s="69">
        <v>4.2759999999999998</v>
      </c>
      <c r="G5685" s="70">
        <v>3.2334999999999998</v>
      </c>
      <c r="H5685" s="70">
        <v>11.5982</v>
      </c>
      <c r="I5685" s="73">
        <v>45741</v>
      </c>
      <c r="J5685" s="73">
        <v>47567</v>
      </c>
      <c r="K5685" s="69">
        <v>2.94</v>
      </c>
      <c r="L5685" s="68" t="s">
        <v>2609</v>
      </c>
      <c r="M5685" s="71">
        <v>4.4000000000000003E-3</v>
      </c>
      <c r="N5685" t="str">
        <f>_xll.IMDP("BND",D5685,$N$1,A5685)</f>
        <v>회사채(일반)</v>
      </c>
      <c r="O5685">
        <f t="shared" si="88"/>
        <v>1.4227399999999999E-2</v>
      </c>
    </row>
    <row r="5686" spans="1:15" x14ac:dyDescent="0.3">
      <c r="A5686" s="73">
        <v>46311</v>
      </c>
      <c r="B5686" s="67" t="s">
        <v>2090</v>
      </c>
      <c r="C5686" s="68" t="s">
        <v>8258</v>
      </c>
      <c r="D5686" s="68" t="s">
        <v>11467</v>
      </c>
      <c r="E5686" s="67" t="s">
        <v>11468</v>
      </c>
      <c r="F5686" s="69">
        <v>4.2770000000000001</v>
      </c>
      <c r="G5686" s="70">
        <v>3.2911999999999999</v>
      </c>
      <c r="H5686" s="70">
        <v>12.049200000000001</v>
      </c>
      <c r="I5686" s="73">
        <v>45769</v>
      </c>
      <c r="J5686" s="73">
        <v>47595</v>
      </c>
      <c r="K5686" s="69">
        <v>2.78</v>
      </c>
      <c r="L5686" s="68" t="s">
        <v>2609</v>
      </c>
      <c r="M5686" s="71">
        <v>4.4000000000000003E-3</v>
      </c>
      <c r="N5686" t="str">
        <f>_xll.IMDP("BND",D5686,$N$1,A5686)</f>
        <v>회사채(일반)</v>
      </c>
      <c r="O5686">
        <f t="shared" si="88"/>
        <v>1.4481280000000001E-2</v>
      </c>
    </row>
    <row r="5687" spans="1:15" x14ac:dyDescent="0.3">
      <c r="A5687" s="73">
        <v>46311</v>
      </c>
      <c r="B5687" s="67" t="s">
        <v>2090</v>
      </c>
      <c r="C5687" s="68" t="s">
        <v>8258</v>
      </c>
      <c r="D5687" s="68" t="s">
        <v>11469</v>
      </c>
      <c r="E5687" s="67" t="s">
        <v>11470</v>
      </c>
      <c r="F5687" s="69">
        <v>4.2779999999999996</v>
      </c>
      <c r="G5687" s="70">
        <v>3.4586000000000001</v>
      </c>
      <c r="H5687" s="70">
        <v>13.234</v>
      </c>
      <c r="I5687" s="73">
        <v>45833</v>
      </c>
      <c r="J5687" s="73">
        <v>47659</v>
      </c>
      <c r="K5687" s="69">
        <v>2.89</v>
      </c>
      <c r="L5687" s="68" t="s">
        <v>2609</v>
      </c>
      <c r="M5687" s="71">
        <v>4.4000000000000003E-3</v>
      </c>
      <c r="N5687" t="str">
        <f>_xll.IMDP("BND",D5687,$N$1,A5687)</f>
        <v>회사채(일반)</v>
      </c>
      <c r="O5687">
        <f t="shared" si="88"/>
        <v>1.5217840000000002E-2</v>
      </c>
    </row>
    <row r="5688" spans="1:15" x14ac:dyDescent="0.3">
      <c r="A5688" s="73">
        <v>46311</v>
      </c>
      <c r="B5688" s="67" t="s">
        <v>2090</v>
      </c>
      <c r="C5688" s="68" t="s">
        <v>8258</v>
      </c>
      <c r="D5688" s="68" t="s">
        <v>11471</v>
      </c>
      <c r="E5688" s="67" t="s">
        <v>11472</v>
      </c>
      <c r="F5688" s="69">
        <v>4.2779999999999996</v>
      </c>
      <c r="G5688" s="70">
        <v>3.4979</v>
      </c>
      <c r="H5688" s="70">
        <v>13.701499999999999</v>
      </c>
      <c r="I5688" s="73">
        <v>45856</v>
      </c>
      <c r="J5688" s="73">
        <v>47682</v>
      </c>
      <c r="K5688" s="69">
        <v>2.84</v>
      </c>
      <c r="L5688" s="68" t="s">
        <v>2609</v>
      </c>
      <c r="M5688" s="71">
        <v>4.4000000000000003E-3</v>
      </c>
      <c r="N5688" t="str">
        <f>_xll.IMDP("BND",D5688,$N$1,A5688)</f>
        <v>회사채(일반)</v>
      </c>
      <c r="O5688">
        <f t="shared" si="88"/>
        <v>1.5390760000000002E-2</v>
      </c>
    </row>
    <row r="5689" spans="1:15" x14ac:dyDescent="0.3">
      <c r="A5689" s="73">
        <v>46311</v>
      </c>
      <c r="B5689" s="67" t="s">
        <v>2090</v>
      </c>
      <c r="C5689" s="68" t="s">
        <v>8258</v>
      </c>
      <c r="D5689" s="68" t="s">
        <v>11473</v>
      </c>
      <c r="E5689" s="67" t="s">
        <v>11474</v>
      </c>
      <c r="F5689" s="69">
        <v>4.2779999999999996</v>
      </c>
      <c r="G5689" s="70">
        <v>3.6030000000000002</v>
      </c>
      <c r="H5689" s="70">
        <v>14.3714</v>
      </c>
      <c r="I5689" s="73">
        <v>45895</v>
      </c>
      <c r="J5689" s="73">
        <v>47721</v>
      </c>
      <c r="K5689" s="69">
        <v>2.84</v>
      </c>
      <c r="L5689" s="68" t="s">
        <v>2609</v>
      </c>
      <c r="M5689" s="71">
        <v>4.4000000000000003E-3</v>
      </c>
      <c r="N5689" t="str">
        <f>_xll.IMDP("BND",D5689,$N$1,A5689)</f>
        <v>회사채(일반)</v>
      </c>
      <c r="O5689">
        <f t="shared" si="88"/>
        <v>1.5853200000000001E-2</v>
      </c>
    </row>
    <row r="5690" spans="1:15" x14ac:dyDescent="0.3">
      <c r="A5690" s="73">
        <v>46311</v>
      </c>
      <c r="B5690" s="67" t="s">
        <v>2090</v>
      </c>
      <c r="C5690" s="68" t="s">
        <v>8258</v>
      </c>
      <c r="D5690" s="68" t="s">
        <v>11475</v>
      </c>
      <c r="E5690" s="67" t="s">
        <v>11476</v>
      </c>
      <c r="F5690" s="69">
        <v>4.2290000000000001</v>
      </c>
      <c r="G5690" s="70">
        <v>1.8459000000000001</v>
      </c>
      <c r="H5690" s="70">
        <v>3.9192999999999998</v>
      </c>
      <c r="I5690" s="73">
        <v>45917</v>
      </c>
      <c r="J5690" s="73">
        <v>47013</v>
      </c>
      <c r="K5690" s="69">
        <v>2.67</v>
      </c>
      <c r="L5690" s="68" t="s">
        <v>2609</v>
      </c>
      <c r="M5690" s="71">
        <v>4.4999999999999997E-3</v>
      </c>
      <c r="N5690" t="str">
        <f>_xll.IMDP("BND",D5690,$N$1,A5690)</f>
        <v>회사채(일반)</v>
      </c>
      <c r="O5690">
        <f t="shared" si="88"/>
        <v>8.3065499999999994E-3</v>
      </c>
    </row>
    <row r="5691" spans="1:15" x14ac:dyDescent="0.3">
      <c r="A5691" s="73">
        <v>46311</v>
      </c>
      <c r="B5691" s="67" t="s">
        <v>2090</v>
      </c>
      <c r="C5691" s="68" t="s">
        <v>8258</v>
      </c>
      <c r="D5691" s="68" t="s">
        <v>11477</v>
      </c>
      <c r="E5691" s="67" t="s">
        <v>11478</v>
      </c>
      <c r="F5691" s="69">
        <v>4.282</v>
      </c>
      <c r="G5691" s="70">
        <v>3.7393999999999998</v>
      </c>
      <c r="H5691" s="70">
        <v>15.5243</v>
      </c>
      <c r="I5691" s="73">
        <v>45959</v>
      </c>
      <c r="J5691" s="73">
        <v>47785</v>
      </c>
      <c r="K5691" s="69">
        <v>2.94</v>
      </c>
      <c r="L5691" s="68" t="s">
        <v>2609</v>
      </c>
      <c r="M5691" s="71">
        <v>4.4000000000000003E-3</v>
      </c>
      <c r="N5691" t="str">
        <f>_xll.IMDP("BND",D5691,$N$1,A5691)</f>
        <v>회사채(일반)</v>
      </c>
      <c r="O5691">
        <f t="shared" si="88"/>
        <v>1.645336E-2</v>
      </c>
    </row>
    <row r="5692" spans="1:15" x14ac:dyDescent="0.3">
      <c r="A5692" s="73">
        <v>46311</v>
      </c>
      <c r="B5692" s="67" t="s">
        <v>2090</v>
      </c>
      <c r="C5692" s="68" t="s">
        <v>8258</v>
      </c>
      <c r="D5692" s="68" t="s">
        <v>11479</v>
      </c>
      <c r="E5692" s="67" t="s">
        <v>11480</v>
      </c>
      <c r="F5692" s="69">
        <v>4.08</v>
      </c>
      <c r="G5692" s="70">
        <v>1.0385</v>
      </c>
      <c r="H5692" s="70">
        <v>1.3486</v>
      </c>
      <c r="I5692" s="73">
        <v>45974</v>
      </c>
      <c r="J5692" s="73">
        <v>46703</v>
      </c>
      <c r="K5692" s="69">
        <v>2.92</v>
      </c>
      <c r="L5692" s="68" t="s">
        <v>2609</v>
      </c>
      <c r="M5692" s="71">
        <v>3.2000000000000002E-3</v>
      </c>
      <c r="N5692" t="str">
        <f>_xll.IMDP("BND",D5692,$N$1,A5692)</f>
        <v>회사채(일반)</v>
      </c>
      <c r="O5692">
        <f t="shared" si="88"/>
        <v>3.3232000000000001E-3</v>
      </c>
    </row>
    <row r="5693" spans="1:15" x14ac:dyDescent="0.3">
      <c r="A5693" s="73">
        <v>46311</v>
      </c>
      <c r="B5693" s="67" t="s">
        <v>2090</v>
      </c>
      <c r="C5693" s="68" t="s">
        <v>8258</v>
      </c>
      <c r="D5693" s="68" t="s">
        <v>11481</v>
      </c>
      <c r="E5693" s="67" t="s">
        <v>11482</v>
      </c>
      <c r="F5693" s="69">
        <v>4.2519999999999998</v>
      </c>
      <c r="G5693" s="70">
        <v>2.0327000000000002</v>
      </c>
      <c r="H5693" s="70">
        <v>4.7302999999999997</v>
      </c>
      <c r="I5693" s="73">
        <v>45995</v>
      </c>
      <c r="J5693" s="73">
        <v>47091</v>
      </c>
      <c r="K5693" s="69">
        <v>3.25</v>
      </c>
      <c r="L5693" s="68" t="s">
        <v>2609</v>
      </c>
      <c r="M5693" s="71">
        <v>2.7000000000000001E-3</v>
      </c>
      <c r="N5693" t="str">
        <f>_xll.IMDP("BND",D5693,$N$1,A5693)</f>
        <v>회사채(일반)</v>
      </c>
      <c r="O5693">
        <f t="shared" si="88"/>
        <v>5.4882900000000007E-3</v>
      </c>
    </row>
    <row r="5694" spans="1:15" x14ac:dyDescent="0.3">
      <c r="A5694" s="73">
        <v>46311</v>
      </c>
      <c r="B5694" s="67" t="s">
        <v>2090</v>
      </c>
      <c r="C5694" s="68" t="s">
        <v>8258</v>
      </c>
      <c r="D5694" s="68" t="s">
        <v>11483</v>
      </c>
      <c r="E5694" s="67" t="s">
        <v>11484</v>
      </c>
      <c r="F5694" s="69">
        <v>4.2839999999999998</v>
      </c>
      <c r="G5694" s="70">
        <v>3.899</v>
      </c>
      <c r="H5694" s="70">
        <v>17.018999999999998</v>
      </c>
      <c r="I5694" s="73">
        <v>46049</v>
      </c>
      <c r="J5694" s="73">
        <v>47875</v>
      </c>
      <c r="K5694" s="69">
        <v>3.6</v>
      </c>
      <c r="L5694" s="68" t="s">
        <v>2609</v>
      </c>
      <c r="M5694" s="71">
        <v>4.4999999999999997E-3</v>
      </c>
      <c r="N5694" t="str">
        <f>_xll.IMDP("BND",D5694,$N$1,A5694)</f>
        <v>회사채(일반)</v>
      </c>
      <c r="O5694">
        <f t="shared" si="88"/>
        <v>1.7545499999999999E-2</v>
      </c>
    </row>
    <row r="5695" spans="1:15" x14ac:dyDescent="0.3">
      <c r="A5695" s="73">
        <v>46311</v>
      </c>
      <c r="B5695" s="67" t="s">
        <v>2090</v>
      </c>
      <c r="C5695" s="68" t="s">
        <v>8258</v>
      </c>
      <c r="D5695" s="68" t="s">
        <v>11485</v>
      </c>
      <c r="E5695" s="67" t="s">
        <v>11486</v>
      </c>
      <c r="F5695" s="69">
        <v>4.2560000000000002</v>
      </c>
      <c r="G5695" s="70">
        <v>2.2336</v>
      </c>
      <c r="H5695" s="70">
        <v>5.6824000000000003</v>
      </c>
      <c r="I5695" s="73">
        <v>46079</v>
      </c>
      <c r="J5695" s="73">
        <v>47175</v>
      </c>
      <c r="K5695" s="69">
        <v>3.48</v>
      </c>
      <c r="L5695" s="68" t="s">
        <v>2609</v>
      </c>
      <c r="M5695" s="71">
        <v>3.7000000000000002E-3</v>
      </c>
      <c r="N5695" t="str">
        <f>_xll.IMDP("BND",D5695,$N$1,A5695)</f>
        <v>회사채(일반)</v>
      </c>
      <c r="O5695">
        <f t="shared" si="88"/>
        <v>8.2643200000000003E-3</v>
      </c>
    </row>
    <row r="5696" spans="1:15" x14ac:dyDescent="0.3">
      <c r="A5696" s="73">
        <v>46311</v>
      </c>
      <c r="B5696" s="67" t="s">
        <v>2090</v>
      </c>
      <c r="C5696" s="68" t="s">
        <v>8258</v>
      </c>
      <c r="D5696" s="68" t="s">
        <v>11487</v>
      </c>
      <c r="E5696" s="67" t="s">
        <v>11488</v>
      </c>
      <c r="F5696" s="69">
        <v>4.2759999999999998</v>
      </c>
      <c r="G5696" s="70">
        <v>3.2239</v>
      </c>
      <c r="H5696" s="70">
        <v>11.7051</v>
      </c>
      <c r="I5696" s="73">
        <v>46132</v>
      </c>
      <c r="J5696" s="73">
        <v>47592</v>
      </c>
      <c r="K5696" s="69">
        <v>3.79</v>
      </c>
      <c r="L5696" s="68" t="s">
        <v>2609</v>
      </c>
      <c r="M5696" s="71">
        <v>2.3E-3</v>
      </c>
      <c r="N5696" t="str">
        <f>_xll.IMDP("BND",D5696,$N$1,A5696)</f>
        <v>회사채(일반)</v>
      </c>
      <c r="O5696">
        <f t="shared" si="88"/>
        <v>7.4149699999999999E-3</v>
      </c>
    </row>
    <row r="5697" spans="1:15" x14ac:dyDescent="0.3">
      <c r="A5697" s="73">
        <v>46311</v>
      </c>
      <c r="B5697" s="67" t="s">
        <v>2090</v>
      </c>
      <c r="C5697" s="68" t="s">
        <v>8258</v>
      </c>
      <c r="D5697" s="68" t="s">
        <v>14010</v>
      </c>
      <c r="E5697" s="67" t="s">
        <v>14011</v>
      </c>
      <c r="F5697" s="69">
        <v>4.2610000000000001</v>
      </c>
      <c r="G5697" s="70">
        <v>2.3191000000000002</v>
      </c>
      <c r="H5697" s="70">
        <v>6.1199000000000003</v>
      </c>
      <c r="I5697" s="73">
        <v>46199</v>
      </c>
      <c r="J5697" s="73">
        <v>47211</v>
      </c>
      <c r="K5697" s="69">
        <v>4.16</v>
      </c>
      <c r="L5697" s="68" t="s">
        <v>2609</v>
      </c>
      <c r="M5697" s="71">
        <v>4.5999999999999999E-3</v>
      </c>
      <c r="N5697" t="str">
        <f>_xll.IMDP("BND",D5697,$N$1,A5697)</f>
        <v>회사채(일반)</v>
      </c>
      <c r="O5697">
        <f t="shared" si="88"/>
        <v>1.0667860000000001E-2</v>
      </c>
    </row>
    <row r="5698" spans="1:15" x14ac:dyDescent="0.3">
      <c r="A5698" s="73">
        <v>46311</v>
      </c>
      <c r="B5698" s="67" t="s">
        <v>2090</v>
      </c>
      <c r="C5698" s="68" t="s">
        <v>8258</v>
      </c>
      <c r="D5698" s="68" t="s">
        <v>14495</v>
      </c>
      <c r="E5698" s="67" t="s">
        <v>14496</v>
      </c>
      <c r="F5698" s="69">
        <v>4.2939999999999996</v>
      </c>
      <c r="G5698" s="70">
        <v>4.2259000000000002</v>
      </c>
      <c r="H5698" s="70">
        <v>20.2593</v>
      </c>
      <c r="I5698" s="73">
        <v>46227</v>
      </c>
      <c r="J5698" s="73">
        <v>48053</v>
      </c>
      <c r="K5698" s="69">
        <v>4.5</v>
      </c>
      <c r="L5698" s="68" t="s">
        <v>2609</v>
      </c>
      <c r="M5698" s="71">
        <v>4.7000000000000002E-3</v>
      </c>
      <c r="N5698" t="str">
        <f>_xll.IMDP("BND",D5698,$N$1,A5698)</f>
        <v>회사채(일반)</v>
      </c>
      <c r="O5698">
        <f t="shared" ref="O5698:O5761" si="89">M5698*G5698</f>
        <v>1.9861730000000001E-2</v>
      </c>
    </row>
    <row r="5699" spans="1:15" x14ac:dyDescent="0.3">
      <c r="A5699" s="73">
        <v>46311</v>
      </c>
      <c r="B5699" s="67" t="s">
        <v>2090</v>
      </c>
      <c r="C5699" s="68" t="s">
        <v>8258</v>
      </c>
      <c r="D5699" s="68" t="s">
        <v>14740</v>
      </c>
      <c r="E5699" s="67" t="s">
        <v>14741</v>
      </c>
      <c r="F5699" s="69">
        <v>4.2960000000000003</v>
      </c>
      <c r="G5699" s="70">
        <v>4.2876000000000003</v>
      </c>
      <c r="H5699" s="70">
        <v>20.7439</v>
      </c>
      <c r="I5699" s="73">
        <v>46241</v>
      </c>
      <c r="J5699" s="73">
        <v>48067</v>
      </c>
      <c r="K5699" s="69">
        <v>4.2300000000000004</v>
      </c>
      <c r="L5699" s="68" t="s">
        <v>2609</v>
      </c>
      <c r="M5699" s="71">
        <v>2.3E-3</v>
      </c>
      <c r="N5699" t="str">
        <f>_xll.IMDP("BND",D5699,$N$1,A5699)</f>
        <v>회사채(일반)</v>
      </c>
      <c r="O5699">
        <f t="shared" si="89"/>
        <v>9.8614800000000006E-3</v>
      </c>
    </row>
    <row r="5700" spans="1:15" x14ac:dyDescent="0.3">
      <c r="A5700" s="73">
        <v>46311</v>
      </c>
      <c r="B5700" s="67" t="s">
        <v>2090</v>
      </c>
      <c r="C5700" s="68" t="s">
        <v>8258</v>
      </c>
      <c r="D5700" s="68" t="s">
        <v>15673</v>
      </c>
      <c r="E5700" s="67" t="s">
        <v>15674</v>
      </c>
      <c r="F5700" s="69">
        <v>4.274</v>
      </c>
      <c r="G5700" s="70">
        <v>2.7121</v>
      </c>
      <c r="H5700" s="70">
        <v>8.3262</v>
      </c>
      <c r="I5700" s="73">
        <v>46283</v>
      </c>
      <c r="J5700" s="73">
        <v>47379</v>
      </c>
      <c r="K5700" s="69">
        <v>4.43</v>
      </c>
      <c r="L5700" s="68" t="s">
        <v>2609</v>
      </c>
      <c r="M5700" s="71">
        <v>4.7000000000000002E-3</v>
      </c>
      <c r="N5700" t="str">
        <f>_xll.IMDP("BND",D5700,$N$1,A5700)</f>
        <v>회사채(일반)</v>
      </c>
      <c r="O5700">
        <f t="shared" si="89"/>
        <v>1.274687E-2</v>
      </c>
    </row>
    <row r="5701" spans="1:15" x14ac:dyDescent="0.3">
      <c r="A5701" s="73">
        <v>46311</v>
      </c>
      <c r="B5701" s="67" t="s">
        <v>2090</v>
      </c>
      <c r="C5701" s="68" t="s">
        <v>8258</v>
      </c>
      <c r="D5701" s="68" t="s">
        <v>11489</v>
      </c>
      <c r="E5701" s="67" t="s">
        <v>11490</v>
      </c>
      <c r="F5701" s="69">
        <v>3.9009999999999998</v>
      </c>
      <c r="G5701" s="70">
        <v>0.49320000000000003</v>
      </c>
      <c r="H5701" s="70">
        <v>0.36730000000000002</v>
      </c>
      <c r="I5701" s="73">
        <v>42845</v>
      </c>
      <c r="J5701" s="73">
        <v>46497</v>
      </c>
      <c r="K5701" s="69">
        <v>2.5099999999999998</v>
      </c>
      <c r="L5701" s="68" t="s">
        <v>2609</v>
      </c>
      <c r="M5701" s="71">
        <v>5.1000000000000004E-3</v>
      </c>
      <c r="N5701" t="str">
        <f>_xll.IMDP("BND",D5701,$N$1,A5701)</f>
        <v>회사채(일반)</v>
      </c>
      <c r="O5701">
        <f t="shared" si="89"/>
        <v>2.5153200000000001E-3</v>
      </c>
    </row>
    <row r="5702" spans="1:15" x14ac:dyDescent="0.3">
      <c r="A5702" s="73">
        <v>46311</v>
      </c>
      <c r="B5702" s="67" t="s">
        <v>2090</v>
      </c>
      <c r="C5702" s="68" t="s">
        <v>8258</v>
      </c>
      <c r="D5702" s="68" t="s">
        <v>11491</v>
      </c>
      <c r="E5702" s="67" t="s">
        <v>11492</v>
      </c>
      <c r="F5702" s="69">
        <v>4.2690000000000001</v>
      </c>
      <c r="G5702" s="70">
        <v>2.6726999999999999</v>
      </c>
      <c r="H5702" s="70">
        <v>7.9286000000000003</v>
      </c>
      <c r="I5702" s="73">
        <v>43672</v>
      </c>
      <c r="J5702" s="73">
        <v>47325</v>
      </c>
      <c r="K5702" s="69">
        <v>1.59</v>
      </c>
      <c r="L5702" s="68" t="s">
        <v>2609</v>
      </c>
      <c r="M5702" s="71">
        <v>6.8999999999999999E-3</v>
      </c>
      <c r="N5702" t="str">
        <f>_xll.IMDP("BND",D5702,$N$1,A5702)</f>
        <v>회사채(일반)</v>
      </c>
      <c r="O5702">
        <f t="shared" si="89"/>
        <v>1.8441629999999997E-2</v>
      </c>
    </row>
    <row r="5703" spans="1:15" x14ac:dyDescent="0.3">
      <c r="A5703" s="73">
        <v>46311</v>
      </c>
      <c r="B5703" s="67" t="s">
        <v>2090</v>
      </c>
      <c r="C5703" s="68" t="s">
        <v>8258</v>
      </c>
      <c r="D5703" s="68" t="s">
        <v>11493</v>
      </c>
      <c r="E5703" s="67" t="s">
        <v>11494</v>
      </c>
      <c r="F5703" s="69">
        <v>4.2750000000000004</v>
      </c>
      <c r="G5703" s="70">
        <v>3.1593</v>
      </c>
      <c r="H5703" s="70">
        <v>10.987500000000001</v>
      </c>
      <c r="I5703" s="73">
        <v>43867</v>
      </c>
      <c r="J5703" s="73">
        <v>47520</v>
      </c>
      <c r="K5703" s="69">
        <v>1.81</v>
      </c>
      <c r="L5703" s="68" t="s">
        <v>2609</v>
      </c>
      <c r="M5703" s="71">
        <v>2.5999999999999999E-3</v>
      </c>
      <c r="N5703" t="str">
        <f>_xll.IMDP("BND",D5703,$N$1,A5703)</f>
        <v>회사채(일반)</v>
      </c>
      <c r="O5703">
        <f t="shared" si="89"/>
        <v>8.2141799999999997E-3</v>
      </c>
    </row>
    <row r="5704" spans="1:15" x14ac:dyDescent="0.3">
      <c r="A5704" s="73">
        <v>46311</v>
      </c>
      <c r="B5704" s="67" t="s">
        <v>2090</v>
      </c>
      <c r="C5704" s="68" t="s">
        <v>8258</v>
      </c>
      <c r="D5704" s="68" t="s">
        <v>11495</v>
      </c>
      <c r="E5704" s="67" t="s">
        <v>11496</v>
      </c>
      <c r="F5704" s="69">
        <v>4.2859999999999996</v>
      </c>
      <c r="G5704" s="70">
        <v>4.2305000000000001</v>
      </c>
      <c r="H5704" s="70">
        <v>19.603100000000001</v>
      </c>
      <c r="I5704" s="73">
        <v>44308</v>
      </c>
      <c r="J5704" s="73">
        <v>47960</v>
      </c>
      <c r="K5704" s="69">
        <v>2.12</v>
      </c>
      <c r="L5704" s="68" t="s">
        <v>2609</v>
      </c>
      <c r="M5704" s="71">
        <v>2.0999999999999999E-3</v>
      </c>
      <c r="N5704" t="str">
        <f>_xll.IMDP("BND",D5704,$N$1,A5704)</f>
        <v>회사채(일반)</v>
      </c>
      <c r="O5704">
        <f t="shared" si="89"/>
        <v>8.8840499999999992E-3</v>
      </c>
    </row>
    <row r="5705" spans="1:15" x14ac:dyDescent="0.3">
      <c r="A5705" s="73">
        <v>46311</v>
      </c>
      <c r="B5705" s="67" t="s">
        <v>2090</v>
      </c>
      <c r="C5705" s="68" t="s">
        <v>8258</v>
      </c>
      <c r="D5705" s="68" t="s">
        <v>11497</v>
      </c>
      <c r="E5705" s="67" t="s">
        <v>11498</v>
      </c>
      <c r="F5705" s="69">
        <v>4.3070000000000004</v>
      </c>
      <c r="G5705" s="70">
        <v>5.0335999999999999</v>
      </c>
      <c r="H5705" s="70">
        <v>29.036200000000001</v>
      </c>
      <c r="I5705" s="73">
        <v>44760</v>
      </c>
      <c r="J5705" s="73">
        <v>48413</v>
      </c>
      <c r="K5705" s="69">
        <v>4.1399999999999997</v>
      </c>
      <c r="L5705" s="68" t="s">
        <v>2609</v>
      </c>
      <c r="M5705" s="71">
        <v>2.8E-3</v>
      </c>
      <c r="N5705" t="str">
        <f>_xll.IMDP("BND",D5705,$N$1,A5705)</f>
        <v>회사채(일반)</v>
      </c>
      <c r="O5705">
        <f t="shared" si="89"/>
        <v>1.409408E-2</v>
      </c>
    </row>
    <row r="5706" spans="1:15" x14ac:dyDescent="0.3">
      <c r="A5706" s="73">
        <v>46311</v>
      </c>
      <c r="B5706" s="67" t="s">
        <v>2090</v>
      </c>
      <c r="C5706" s="68" t="s">
        <v>8258</v>
      </c>
      <c r="D5706" s="68" t="s">
        <v>11499</v>
      </c>
      <c r="E5706" s="67" t="s">
        <v>11500</v>
      </c>
      <c r="F5706" s="69">
        <v>4.0750000000000002</v>
      </c>
      <c r="G5706" s="70">
        <v>0.95379999999999998</v>
      </c>
      <c r="H5706" s="70">
        <v>1.1858</v>
      </c>
      <c r="I5706" s="73">
        <v>44852</v>
      </c>
      <c r="J5706" s="73">
        <v>46678</v>
      </c>
      <c r="K5706" s="69">
        <v>5.62</v>
      </c>
      <c r="L5706" s="68" t="s">
        <v>2609</v>
      </c>
      <c r="M5706" s="71">
        <v>3.3E-3</v>
      </c>
      <c r="N5706" t="str">
        <f>_xll.IMDP("BND",D5706,$N$1,A5706)</f>
        <v>회사채(일반)</v>
      </c>
      <c r="O5706">
        <f t="shared" si="89"/>
        <v>3.1475399999999999E-3</v>
      </c>
    </row>
    <row r="5707" spans="1:15" x14ac:dyDescent="0.3">
      <c r="A5707" s="73">
        <v>46311</v>
      </c>
      <c r="B5707" s="67" t="s">
        <v>2090</v>
      </c>
      <c r="C5707" s="68" t="s">
        <v>8258</v>
      </c>
      <c r="D5707" s="68" t="s">
        <v>11501</v>
      </c>
      <c r="E5707" s="67" t="s">
        <v>11502</v>
      </c>
      <c r="F5707" s="69">
        <v>4.0999999999999996</v>
      </c>
      <c r="G5707" s="70">
        <v>1.2351000000000001</v>
      </c>
      <c r="H5707" s="70">
        <v>1.8613999999999999</v>
      </c>
      <c r="I5707" s="73">
        <v>44957</v>
      </c>
      <c r="J5707" s="73">
        <v>46783</v>
      </c>
      <c r="K5707" s="69">
        <v>3.79</v>
      </c>
      <c r="L5707" s="68" t="s">
        <v>2609</v>
      </c>
      <c r="M5707" s="71">
        <v>4.7000000000000002E-3</v>
      </c>
      <c r="N5707" t="str">
        <f>_xll.IMDP("BND",D5707,$N$1,A5707)</f>
        <v>회사채(일반)</v>
      </c>
      <c r="O5707">
        <f t="shared" si="89"/>
        <v>5.8049700000000004E-3</v>
      </c>
    </row>
    <row r="5708" spans="1:15" x14ac:dyDescent="0.3">
      <c r="A5708" s="73">
        <v>46311</v>
      </c>
      <c r="B5708" s="67" t="s">
        <v>2090</v>
      </c>
      <c r="C5708" s="68" t="s">
        <v>8258</v>
      </c>
      <c r="D5708" s="68" t="s">
        <v>11503</v>
      </c>
      <c r="E5708" s="67" t="s">
        <v>11504</v>
      </c>
      <c r="F5708" s="69">
        <v>4.2560000000000002</v>
      </c>
      <c r="G5708" s="70">
        <v>2.2273000000000001</v>
      </c>
      <c r="H5708" s="70">
        <v>5.6612999999999998</v>
      </c>
      <c r="I5708" s="73">
        <v>45348</v>
      </c>
      <c r="J5708" s="73">
        <v>47175</v>
      </c>
      <c r="K5708" s="69">
        <v>3.73</v>
      </c>
      <c r="L5708" s="68" t="s">
        <v>2609</v>
      </c>
      <c r="M5708" s="71">
        <v>3.7000000000000002E-3</v>
      </c>
      <c r="N5708" t="str">
        <f>_xll.IMDP("BND",D5708,$N$1,A5708)</f>
        <v>회사채(일반)</v>
      </c>
      <c r="O5708">
        <f t="shared" si="89"/>
        <v>8.24101E-3</v>
      </c>
    </row>
    <row r="5709" spans="1:15" x14ac:dyDescent="0.3">
      <c r="A5709" s="73">
        <v>46311</v>
      </c>
      <c r="B5709" s="67" t="s">
        <v>2090</v>
      </c>
      <c r="C5709" s="68" t="s">
        <v>8258</v>
      </c>
      <c r="D5709" s="68" t="s">
        <v>1625</v>
      </c>
      <c r="E5709" s="67" t="s">
        <v>1626</v>
      </c>
      <c r="F5709" s="69">
        <v>4.274</v>
      </c>
      <c r="G5709" s="70">
        <v>2.7764000000000002</v>
      </c>
      <c r="H5709" s="70">
        <v>8.6260999999999992</v>
      </c>
      <c r="I5709" s="73">
        <v>45561</v>
      </c>
      <c r="J5709" s="73">
        <v>47387</v>
      </c>
      <c r="K5709" s="69">
        <v>3.22</v>
      </c>
      <c r="L5709" s="68" t="s">
        <v>2609</v>
      </c>
      <c r="M5709" s="71">
        <v>2.3E-3</v>
      </c>
      <c r="N5709" t="str">
        <f>_xll.IMDP("BND",D5709,$N$1,A5709)</f>
        <v>회사채(일반)</v>
      </c>
      <c r="O5709">
        <f t="shared" si="89"/>
        <v>6.3857200000000001E-3</v>
      </c>
    </row>
    <row r="5710" spans="1:15" x14ac:dyDescent="0.3">
      <c r="A5710" s="73">
        <v>46311</v>
      </c>
      <c r="B5710" s="67" t="s">
        <v>2090</v>
      </c>
      <c r="C5710" s="68" t="s">
        <v>8258</v>
      </c>
      <c r="D5710" s="68" t="s">
        <v>1445</v>
      </c>
      <c r="E5710" s="67" t="s">
        <v>1447</v>
      </c>
      <c r="F5710" s="69">
        <v>4.1100000000000003</v>
      </c>
      <c r="G5710" s="70">
        <v>1.3131999999999999</v>
      </c>
      <c r="H5710" s="70">
        <v>2.0728</v>
      </c>
      <c r="I5710" s="73">
        <v>45714</v>
      </c>
      <c r="J5710" s="73">
        <v>46809</v>
      </c>
      <c r="K5710" s="69">
        <v>2.85</v>
      </c>
      <c r="L5710" s="68" t="s">
        <v>2609</v>
      </c>
      <c r="M5710" s="71">
        <v>3.2000000000000002E-3</v>
      </c>
      <c r="N5710" t="str">
        <f>_xll.IMDP("BND",D5710,$N$1,A5710)</f>
        <v>회사채(일반)</v>
      </c>
      <c r="O5710">
        <f t="shared" si="89"/>
        <v>4.2022400000000003E-3</v>
      </c>
    </row>
    <row r="5711" spans="1:15" x14ac:dyDescent="0.3">
      <c r="A5711" s="73">
        <v>46311</v>
      </c>
      <c r="B5711" s="67" t="s">
        <v>2090</v>
      </c>
      <c r="C5711" s="68" t="s">
        <v>8258</v>
      </c>
      <c r="D5711" s="68" t="s">
        <v>11505</v>
      </c>
      <c r="E5711" s="67" t="s">
        <v>11506</v>
      </c>
      <c r="F5711" s="69">
        <v>4.28</v>
      </c>
      <c r="G5711" s="70">
        <v>3.6619000000000002</v>
      </c>
      <c r="H5711" s="70">
        <v>14.8127</v>
      </c>
      <c r="I5711" s="73">
        <v>45917</v>
      </c>
      <c r="J5711" s="73">
        <v>47743</v>
      </c>
      <c r="K5711" s="69">
        <v>2.83</v>
      </c>
      <c r="L5711" s="68" t="s">
        <v>2609</v>
      </c>
      <c r="M5711" s="71">
        <v>4.4000000000000003E-3</v>
      </c>
      <c r="N5711" t="str">
        <f>_xll.IMDP("BND",D5711,$N$1,A5711)</f>
        <v>회사채(일반)</v>
      </c>
      <c r="O5711">
        <f t="shared" si="89"/>
        <v>1.6112360000000003E-2</v>
      </c>
    </row>
    <row r="5712" spans="1:15" x14ac:dyDescent="0.3">
      <c r="A5712" s="73">
        <v>46311</v>
      </c>
      <c r="B5712" s="67" t="s">
        <v>2090</v>
      </c>
      <c r="C5712" s="68" t="s">
        <v>8258</v>
      </c>
      <c r="D5712" s="68" t="s">
        <v>11507</v>
      </c>
      <c r="E5712" s="67" t="s">
        <v>11508</v>
      </c>
      <c r="F5712" s="69">
        <v>4.2850000000000001</v>
      </c>
      <c r="G5712" s="70">
        <v>3.9729000000000001</v>
      </c>
      <c r="H5712" s="70">
        <v>17.6341</v>
      </c>
      <c r="I5712" s="73">
        <v>46079</v>
      </c>
      <c r="J5712" s="73">
        <v>47905</v>
      </c>
      <c r="K5712" s="69">
        <v>3.68</v>
      </c>
      <c r="L5712" s="68" t="s">
        <v>2609</v>
      </c>
      <c r="M5712" s="71">
        <v>3.5999999999999999E-3</v>
      </c>
      <c r="N5712" t="str">
        <f>_xll.IMDP("BND",D5712,$N$1,A5712)</f>
        <v>회사채(일반)</v>
      </c>
      <c r="O5712">
        <f t="shared" si="89"/>
        <v>1.430244E-2</v>
      </c>
    </row>
    <row r="5713" spans="1:15" x14ac:dyDescent="0.3">
      <c r="A5713" s="73">
        <v>46311</v>
      </c>
      <c r="B5713" s="67" t="s">
        <v>2090</v>
      </c>
      <c r="C5713" s="68" t="s">
        <v>8258</v>
      </c>
      <c r="D5713" s="68" t="s">
        <v>15675</v>
      </c>
      <c r="E5713" s="67" t="s">
        <v>15676</v>
      </c>
      <c r="F5713" s="69">
        <v>4.3</v>
      </c>
      <c r="G5713" s="70">
        <v>4.3686999999999996</v>
      </c>
      <c r="H5713" s="70">
        <v>21.537199999999999</v>
      </c>
      <c r="I5713" s="73">
        <v>46283</v>
      </c>
      <c r="J5713" s="73">
        <v>48109</v>
      </c>
      <c r="K5713" s="69">
        <v>4.58</v>
      </c>
      <c r="L5713" s="68" t="s">
        <v>2609</v>
      </c>
      <c r="M5713" s="71">
        <v>2.3999999999999998E-3</v>
      </c>
      <c r="N5713" t="str">
        <f>_xll.IMDP("BND",D5713,$N$1,A5713)</f>
        <v>회사채(일반)</v>
      </c>
      <c r="O5713">
        <f t="shared" si="89"/>
        <v>1.0484879999999999E-2</v>
      </c>
    </row>
    <row r="5714" spans="1:15" x14ac:dyDescent="0.3">
      <c r="A5714" s="73">
        <v>46311</v>
      </c>
      <c r="B5714" s="67" t="s">
        <v>2090</v>
      </c>
      <c r="C5714" s="68" t="s">
        <v>8258</v>
      </c>
      <c r="D5714" s="68" t="s">
        <v>11509</v>
      </c>
      <c r="E5714" s="67" t="s">
        <v>11510</v>
      </c>
      <c r="F5714" s="69">
        <v>4.2750000000000004</v>
      </c>
      <c r="G5714" s="70">
        <v>3.1545000000000001</v>
      </c>
      <c r="H5714" s="70">
        <v>11.0723</v>
      </c>
      <c r="I5714" s="73">
        <v>45714</v>
      </c>
      <c r="J5714" s="73">
        <v>47540</v>
      </c>
      <c r="K5714" s="69">
        <v>2.93</v>
      </c>
      <c r="L5714" s="68" t="s">
        <v>2609</v>
      </c>
      <c r="M5714" s="71">
        <v>3.0999999999999999E-3</v>
      </c>
      <c r="N5714" t="str">
        <f>_xll.IMDP("BND",D5714,$N$1,A5714)</f>
        <v>회사채(일반)</v>
      </c>
      <c r="O5714">
        <f t="shared" si="89"/>
        <v>9.7789499999999998E-3</v>
      </c>
    </row>
    <row r="5715" spans="1:15" x14ac:dyDescent="0.3">
      <c r="A5715" s="73">
        <v>46311</v>
      </c>
      <c r="B5715" s="67" t="s">
        <v>2090</v>
      </c>
      <c r="C5715" s="68" t="s">
        <v>8258</v>
      </c>
      <c r="D5715" s="68" t="s">
        <v>11511</v>
      </c>
      <c r="E5715" s="67" t="s">
        <v>11512</v>
      </c>
      <c r="F5715" s="69">
        <v>4.12</v>
      </c>
      <c r="G5715" s="70">
        <v>1.4631000000000001</v>
      </c>
      <c r="H5715" s="70">
        <v>2.5421</v>
      </c>
      <c r="I5715" s="73">
        <v>43215</v>
      </c>
      <c r="J5715" s="73">
        <v>46868</v>
      </c>
      <c r="K5715" s="69">
        <v>2.92</v>
      </c>
      <c r="L5715" s="68" t="s">
        <v>2609</v>
      </c>
      <c r="M5715" s="71">
        <v>3.2000000000000002E-3</v>
      </c>
      <c r="N5715" t="str">
        <f>_xll.IMDP("BND",D5715,$N$1,A5715)</f>
        <v>회사채(일반)</v>
      </c>
      <c r="O5715">
        <f t="shared" si="89"/>
        <v>4.6819200000000009E-3</v>
      </c>
    </row>
    <row r="5716" spans="1:15" x14ac:dyDescent="0.3">
      <c r="A5716" s="73">
        <v>46311</v>
      </c>
      <c r="B5716" s="67" t="s">
        <v>2090</v>
      </c>
      <c r="C5716" s="68" t="s">
        <v>8258</v>
      </c>
      <c r="D5716" s="68" t="s">
        <v>11513</v>
      </c>
      <c r="E5716" s="67" t="s">
        <v>11514</v>
      </c>
      <c r="F5716" s="69">
        <v>3.6779999999999999</v>
      </c>
      <c r="G5716" s="70">
        <v>0.26150000000000001</v>
      </c>
      <c r="H5716" s="70">
        <v>0.13370000000000001</v>
      </c>
      <c r="I5716" s="73">
        <v>45316</v>
      </c>
      <c r="J5716" s="73">
        <v>46412</v>
      </c>
      <c r="K5716" s="69">
        <v>3.96</v>
      </c>
      <c r="L5716" s="68" t="s">
        <v>5494</v>
      </c>
      <c r="M5716" s="71">
        <v>1.4999999999999999E-2</v>
      </c>
      <c r="N5716" t="str">
        <f>_xll.IMDP("BND",D5716,$N$1,A5716)</f>
        <v>회사채(일반)</v>
      </c>
      <c r="O5716">
        <f t="shared" si="89"/>
        <v>3.9224999999999998E-3</v>
      </c>
    </row>
    <row r="5717" spans="1:15" x14ac:dyDescent="0.3">
      <c r="A5717" s="73">
        <v>46311</v>
      </c>
      <c r="B5717" s="67" t="s">
        <v>2090</v>
      </c>
      <c r="C5717" s="68" t="s">
        <v>8258</v>
      </c>
      <c r="D5717" s="68" t="s">
        <v>11515</v>
      </c>
      <c r="E5717" s="67" t="s">
        <v>11516</v>
      </c>
      <c r="F5717" s="69">
        <v>4.226</v>
      </c>
      <c r="G5717" s="70">
        <v>0.748</v>
      </c>
      <c r="H5717" s="70">
        <v>0.75339999999999996</v>
      </c>
      <c r="I5717" s="73">
        <v>44769</v>
      </c>
      <c r="J5717" s="73">
        <v>46595</v>
      </c>
      <c r="K5717" s="69">
        <v>4.29</v>
      </c>
      <c r="L5717" s="68" t="s">
        <v>5494</v>
      </c>
      <c r="M5717" s="71">
        <v>4.1999999999999997E-3</v>
      </c>
      <c r="N5717" t="str">
        <f>_xll.IMDP("BND",D5717,$N$1,A5717)</f>
        <v>회사채(일반)</v>
      </c>
      <c r="O5717">
        <f t="shared" si="89"/>
        <v>3.1415999999999996E-3</v>
      </c>
    </row>
    <row r="5718" spans="1:15" x14ac:dyDescent="0.3">
      <c r="A5718" s="73">
        <v>46311</v>
      </c>
      <c r="B5718" s="67" t="s">
        <v>2090</v>
      </c>
      <c r="C5718" s="68" t="s">
        <v>8258</v>
      </c>
      <c r="D5718" s="68" t="s">
        <v>11517</v>
      </c>
      <c r="E5718" s="67" t="s">
        <v>11518</v>
      </c>
      <c r="F5718" s="69">
        <v>4.282</v>
      </c>
      <c r="G5718" s="70">
        <v>1.3163</v>
      </c>
      <c r="H5718" s="70">
        <v>2.0952999999999999</v>
      </c>
      <c r="I5718" s="73">
        <v>44988</v>
      </c>
      <c r="J5718" s="73">
        <v>46815</v>
      </c>
      <c r="K5718" s="69">
        <v>4.7699999999999996</v>
      </c>
      <c r="L5718" s="68" t="s">
        <v>5494</v>
      </c>
      <c r="M5718" s="71">
        <v>1.17E-2</v>
      </c>
      <c r="N5718" t="str">
        <f>_xll.IMDP("BND",D5718,$N$1,A5718)</f>
        <v>회사채(일반)</v>
      </c>
      <c r="O5718">
        <f t="shared" si="89"/>
        <v>1.5400710000000001E-2</v>
      </c>
    </row>
    <row r="5719" spans="1:15" x14ac:dyDescent="0.3">
      <c r="A5719" s="73">
        <v>46311</v>
      </c>
      <c r="B5719" s="67" t="s">
        <v>2090</v>
      </c>
      <c r="C5719" s="68" t="s">
        <v>8258</v>
      </c>
      <c r="D5719" s="68" t="s">
        <v>11519</v>
      </c>
      <c r="E5719" s="67" t="s">
        <v>11520</v>
      </c>
      <c r="F5719" s="69">
        <v>4.3559999999999999</v>
      </c>
      <c r="G5719" s="70">
        <v>1.6507000000000001</v>
      </c>
      <c r="H5719" s="70">
        <v>3.1932</v>
      </c>
      <c r="I5719" s="73">
        <v>45118</v>
      </c>
      <c r="J5719" s="73">
        <v>46945</v>
      </c>
      <c r="K5719" s="69">
        <v>4.7</v>
      </c>
      <c r="L5719" s="68" t="s">
        <v>5494</v>
      </c>
      <c r="M5719" s="71">
        <v>6.1000000000000004E-3</v>
      </c>
      <c r="N5719" t="str">
        <f>_xll.IMDP("BND",D5719,$N$1,A5719)</f>
        <v>회사채(일반)</v>
      </c>
      <c r="O5719">
        <f t="shared" si="89"/>
        <v>1.0069270000000002E-2</v>
      </c>
    </row>
    <row r="5720" spans="1:15" x14ac:dyDescent="0.3">
      <c r="A5720" s="73">
        <v>46311</v>
      </c>
      <c r="B5720" s="67" t="s">
        <v>2090</v>
      </c>
      <c r="C5720" s="68" t="s">
        <v>8258</v>
      </c>
      <c r="D5720" s="68" t="s">
        <v>11521</v>
      </c>
      <c r="E5720" s="67" t="s">
        <v>11522</v>
      </c>
      <c r="F5720" s="69">
        <v>4.4329999999999998</v>
      </c>
      <c r="G5720" s="70">
        <v>2.1307</v>
      </c>
      <c r="H5720" s="70">
        <v>5.2293000000000003</v>
      </c>
      <c r="I5720" s="73">
        <v>45316</v>
      </c>
      <c r="J5720" s="73">
        <v>47143</v>
      </c>
      <c r="K5720" s="69">
        <v>4.12</v>
      </c>
      <c r="L5720" s="68" t="s">
        <v>5494</v>
      </c>
      <c r="M5720" s="71">
        <v>8.3999999999999995E-3</v>
      </c>
      <c r="N5720" t="str">
        <f>_xll.IMDP("BND",D5720,$N$1,A5720)</f>
        <v>회사채(일반)</v>
      </c>
      <c r="O5720">
        <f t="shared" si="89"/>
        <v>1.7897879999999998E-2</v>
      </c>
    </row>
    <row r="5721" spans="1:15" x14ac:dyDescent="0.3">
      <c r="A5721" s="73">
        <v>46311</v>
      </c>
      <c r="B5721" s="67" t="s">
        <v>2090</v>
      </c>
      <c r="C5721" s="68" t="s">
        <v>8258</v>
      </c>
      <c r="D5721" s="68" t="s">
        <v>11523</v>
      </c>
      <c r="E5721" s="67" t="s">
        <v>11524</v>
      </c>
      <c r="F5721" s="69">
        <v>4.4829999999999997</v>
      </c>
      <c r="G5721" s="70">
        <v>3.3975</v>
      </c>
      <c r="H5721" s="70">
        <v>12.9999</v>
      </c>
      <c r="I5721" s="73">
        <v>45118</v>
      </c>
      <c r="J5721" s="73">
        <v>47675</v>
      </c>
      <c r="K5721" s="69">
        <v>4.78</v>
      </c>
      <c r="L5721" s="68" t="s">
        <v>5494</v>
      </c>
      <c r="M5721" s="71">
        <v>2.3E-3</v>
      </c>
      <c r="N5721" t="str">
        <f>_xll.IMDP("BND",D5721,$N$1,A5721)</f>
        <v>회사채(일반)</v>
      </c>
      <c r="O5721">
        <f t="shared" si="89"/>
        <v>7.81425E-3</v>
      </c>
    </row>
    <row r="5722" spans="1:15" x14ac:dyDescent="0.3">
      <c r="A5722" s="73">
        <v>46311</v>
      </c>
      <c r="B5722" s="67" t="s">
        <v>2090</v>
      </c>
      <c r="C5722" s="68" t="s">
        <v>2608</v>
      </c>
      <c r="D5722" s="68" t="s">
        <v>11525</v>
      </c>
      <c r="E5722" s="67" t="s">
        <v>11526</v>
      </c>
      <c r="F5722" s="69">
        <v>4.1420000000000003</v>
      </c>
      <c r="G5722" s="70">
        <v>1.9585999999999999</v>
      </c>
      <c r="H5722" s="70">
        <v>4.407</v>
      </c>
      <c r="I5722" s="73">
        <v>45965</v>
      </c>
      <c r="J5722" s="73">
        <v>47061</v>
      </c>
      <c r="K5722" s="69">
        <v>2.89</v>
      </c>
      <c r="L5722" s="68" t="s">
        <v>2609</v>
      </c>
      <c r="M5722" s="71">
        <v>5.4999999999999997E-3</v>
      </c>
      <c r="N5722" t="str">
        <f>_xll.IMDP("BND",D5722,$N$1,A5722)</f>
        <v>은행채</v>
      </c>
      <c r="O5722">
        <f t="shared" si="89"/>
        <v>1.0772299999999999E-2</v>
      </c>
    </row>
    <row r="5723" spans="1:15" x14ac:dyDescent="0.3">
      <c r="A5723" s="73">
        <v>46311</v>
      </c>
      <c r="B5723" s="67" t="s">
        <v>2090</v>
      </c>
      <c r="C5723" s="68" t="s">
        <v>2608</v>
      </c>
      <c r="D5723" s="68" t="s">
        <v>11527</v>
      </c>
      <c r="E5723" s="67" t="s">
        <v>11528</v>
      </c>
      <c r="F5723" s="69">
        <v>3.577</v>
      </c>
      <c r="G5723" s="70">
        <v>0.35970000000000002</v>
      </c>
      <c r="H5723" s="70">
        <v>0.47670000000000001</v>
      </c>
      <c r="I5723" s="73">
        <v>46177</v>
      </c>
      <c r="J5723" s="73">
        <v>46450</v>
      </c>
      <c r="K5723" s="69">
        <v>3.18</v>
      </c>
      <c r="L5723" s="68" t="s">
        <v>2609</v>
      </c>
      <c r="M5723" s="71">
        <v>9.5999999999999992E-3</v>
      </c>
      <c r="N5723" t="str">
        <f>_xll.IMDP("BND",D5723,$N$1,A5723)</f>
        <v>은행채</v>
      </c>
      <c r="O5723">
        <f t="shared" si="89"/>
        <v>3.4531200000000001E-3</v>
      </c>
    </row>
    <row r="5724" spans="1:15" x14ac:dyDescent="0.3">
      <c r="A5724" s="73">
        <v>46311</v>
      </c>
      <c r="B5724" s="67" t="s">
        <v>2090</v>
      </c>
      <c r="C5724" s="68" t="s">
        <v>2608</v>
      </c>
      <c r="D5724" s="68" t="s">
        <v>14250</v>
      </c>
      <c r="E5724" s="67" t="s">
        <v>14251</v>
      </c>
      <c r="F5724" s="69">
        <v>3.9460000000000002</v>
      </c>
      <c r="G5724" s="70">
        <v>0.69579999999999997</v>
      </c>
      <c r="H5724" s="70">
        <v>1.1536</v>
      </c>
      <c r="I5724" s="73">
        <v>46213</v>
      </c>
      <c r="J5724" s="73">
        <v>46578</v>
      </c>
      <c r="K5724" s="69">
        <v>3.64</v>
      </c>
      <c r="L5724" s="68" t="s">
        <v>2609</v>
      </c>
      <c r="M5724" s="71">
        <v>4.4999999999999997E-3</v>
      </c>
      <c r="N5724" t="str">
        <f>_xll.IMDP("BND",D5724,$N$1,A5724)</f>
        <v>은행채</v>
      </c>
      <c r="O5724">
        <f t="shared" si="89"/>
        <v>3.1310999999999995E-3</v>
      </c>
    </row>
    <row r="5725" spans="1:15" x14ac:dyDescent="0.3">
      <c r="A5725" s="73">
        <v>46311</v>
      </c>
      <c r="B5725" s="67" t="s">
        <v>2090</v>
      </c>
      <c r="C5725" s="68" t="s">
        <v>2608</v>
      </c>
      <c r="D5725" s="68" t="s">
        <v>14725</v>
      </c>
      <c r="E5725" s="67" t="s">
        <v>14726</v>
      </c>
      <c r="F5725" s="69">
        <v>4.12</v>
      </c>
      <c r="G5725" s="70">
        <v>1.7154</v>
      </c>
      <c r="H5725" s="70">
        <v>3.444</v>
      </c>
      <c r="I5725" s="73">
        <v>46240</v>
      </c>
      <c r="J5725" s="73">
        <v>46971</v>
      </c>
      <c r="K5725" s="69">
        <v>3.86</v>
      </c>
      <c r="L5725" s="68" t="s">
        <v>2609</v>
      </c>
      <c r="M5725" s="71">
        <v>1.6299999999999999E-2</v>
      </c>
      <c r="N5725" t="str">
        <f>_xll.IMDP("BND",D5725,$N$1,A5725)</f>
        <v>은행채</v>
      </c>
      <c r="O5725">
        <f t="shared" si="89"/>
        <v>2.796102E-2</v>
      </c>
    </row>
    <row r="5726" spans="1:15" x14ac:dyDescent="0.3">
      <c r="A5726" s="73">
        <v>46311</v>
      </c>
      <c r="B5726" s="67" t="s">
        <v>2090</v>
      </c>
      <c r="C5726" s="68" t="s">
        <v>2608</v>
      </c>
      <c r="D5726" s="68" t="s">
        <v>15209</v>
      </c>
      <c r="E5726" s="67" t="s">
        <v>15210</v>
      </c>
      <c r="F5726" s="69">
        <v>4.2089999999999996</v>
      </c>
      <c r="G5726" s="70">
        <v>2.677</v>
      </c>
      <c r="H5726" s="70">
        <v>8.1158999999999999</v>
      </c>
      <c r="I5726" s="73">
        <v>46267</v>
      </c>
      <c r="J5726" s="73">
        <v>47363</v>
      </c>
      <c r="K5726" s="69">
        <v>4.2</v>
      </c>
      <c r="L5726" s="68" t="s">
        <v>2609</v>
      </c>
      <c r="M5726" s="71">
        <v>5.1000000000000004E-3</v>
      </c>
      <c r="N5726" t="str">
        <f>_xll.IMDP("BND",D5726,$N$1,A5726)</f>
        <v>은행채</v>
      </c>
      <c r="O5726">
        <f t="shared" si="89"/>
        <v>1.3652700000000002E-2</v>
      </c>
    </row>
    <row r="5727" spans="1:15" x14ac:dyDescent="0.3">
      <c r="A5727" s="73">
        <v>46311</v>
      </c>
      <c r="B5727" s="67" t="s">
        <v>2090</v>
      </c>
      <c r="C5727" s="68" t="s">
        <v>2608</v>
      </c>
      <c r="D5727" s="68" t="s">
        <v>15981</v>
      </c>
      <c r="E5727" s="67" t="s">
        <v>15982</v>
      </c>
      <c r="F5727" s="69">
        <v>4.0039999999999996</v>
      </c>
      <c r="G5727" s="70">
        <v>0.95920000000000005</v>
      </c>
      <c r="H5727" s="70">
        <v>1.1658999999999999</v>
      </c>
      <c r="I5727" s="73">
        <v>46308</v>
      </c>
      <c r="J5727" s="73">
        <v>46673</v>
      </c>
      <c r="K5727" s="69">
        <v>4.03</v>
      </c>
      <c r="L5727" s="68" t="s">
        <v>2609</v>
      </c>
      <c r="M5727" s="71">
        <v>9.2999999999999992E-3</v>
      </c>
      <c r="N5727" t="str">
        <f>_xll.IMDP("BND",D5727,$N$1,A5727)</f>
        <v>은행채</v>
      </c>
      <c r="O5727">
        <f t="shared" si="89"/>
        <v>8.9205599999999993E-3</v>
      </c>
    </row>
    <row r="5728" spans="1:15" x14ac:dyDescent="0.3">
      <c r="A5728" s="73">
        <v>46311</v>
      </c>
      <c r="B5728" s="67" t="s">
        <v>2090</v>
      </c>
      <c r="C5728" s="68" t="s">
        <v>2608</v>
      </c>
      <c r="D5728" s="68" t="s">
        <v>11529</v>
      </c>
      <c r="E5728" s="67" t="s">
        <v>11530</v>
      </c>
      <c r="F5728" s="69">
        <v>4.1890000000000001</v>
      </c>
      <c r="G5728" s="70">
        <v>2.6627000000000001</v>
      </c>
      <c r="H5728" s="70">
        <v>7.9764999999999997</v>
      </c>
      <c r="I5728" s="73">
        <v>45517</v>
      </c>
      <c r="J5728" s="73">
        <v>47343</v>
      </c>
      <c r="K5728" s="69">
        <v>3.16</v>
      </c>
      <c r="L5728" s="68" t="s">
        <v>2609</v>
      </c>
      <c r="M5728" s="71">
        <v>9.1000000000000004E-3</v>
      </c>
      <c r="N5728" t="str">
        <f>_xll.IMDP("BND",D5728,$N$1,A5728)</f>
        <v>은행채</v>
      </c>
      <c r="O5728">
        <f t="shared" si="89"/>
        <v>2.4230570000000003E-2</v>
      </c>
    </row>
    <row r="5729" spans="1:15" x14ac:dyDescent="0.3">
      <c r="A5729" s="73">
        <v>46311</v>
      </c>
      <c r="B5729" s="67" t="s">
        <v>2090</v>
      </c>
      <c r="C5729" s="68" t="s">
        <v>2608</v>
      </c>
      <c r="D5729" s="68" t="s">
        <v>11531</v>
      </c>
      <c r="E5729" s="67" t="s">
        <v>11532</v>
      </c>
      <c r="F5729" s="69">
        <v>4.1440000000000001</v>
      </c>
      <c r="G5729" s="70">
        <v>1.9632000000000001</v>
      </c>
      <c r="H5729" s="70">
        <v>4.4269999999999996</v>
      </c>
      <c r="I5729" s="73">
        <v>45967</v>
      </c>
      <c r="J5729" s="73">
        <v>47063</v>
      </c>
      <c r="K5729" s="69">
        <v>2.93</v>
      </c>
      <c r="L5729" s="68" t="s">
        <v>2609</v>
      </c>
      <c r="M5729" s="71">
        <v>1.8200000000000001E-2</v>
      </c>
      <c r="N5729" t="str">
        <f>_xll.IMDP("BND",D5729,$N$1,A5729)</f>
        <v>은행채</v>
      </c>
      <c r="O5729">
        <f t="shared" si="89"/>
        <v>3.5730240000000003E-2</v>
      </c>
    </row>
    <row r="5730" spans="1:15" x14ac:dyDescent="0.3">
      <c r="A5730" s="73">
        <v>46311</v>
      </c>
      <c r="B5730" s="67" t="s">
        <v>2090</v>
      </c>
      <c r="C5730" s="68" t="s">
        <v>2608</v>
      </c>
      <c r="D5730" s="68" t="s">
        <v>11533</v>
      </c>
      <c r="E5730" s="67" t="s">
        <v>11534</v>
      </c>
      <c r="F5730" s="69">
        <v>3.3759999999999999</v>
      </c>
      <c r="G5730" s="70">
        <v>0.24379999999999999</v>
      </c>
      <c r="H5730" s="70">
        <v>0.29530000000000001</v>
      </c>
      <c r="I5730" s="73">
        <v>46041</v>
      </c>
      <c r="J5730" s="73">
        <v>46406</v>
      </c>
      <c r="K5730" s="69">
        <v>2.73</v>
      </c>
      <c r="L5730" s="68" t="s">
        <v>2609</v>
      </c>
      <c r="M5730" s="71">
        <v>9.1999999999999998E-3</v>
      </c>
      <c r="N5730" t="str">
        <f>_xll.IMDP("BND",D5730,$N$1,A5730)</f>
        <v>은행채</v>
      </c>
      <c r="O5730">
        <f t="shared" si="89"/>
        <v>2.24296E-3</v>
      </c>
    </row>
    <row r="5731" spans="1:15" x14ac:dyDescent="0.3">
      <c r="A5731" s="73">
        <v>46311</v>
      </c>
      <c r="B5731" s="67" t="s">
        <v>2090</v>
      </c>
      <c r="C5731" s="68" t="s">
        <v>2608</v>
      </c>
      <c r="D5731" s="68" t="s">
        <v>11535</v>
      </c>
      <c r="E5731" s="67" t="s">
        <v>11536</v>
      </c>
      <c r="F5731" s="69">
        <v>3.452</v>
      </c>
      <c r="G5731" s="70">
        <v>0.2913</v>
      </c>
      <c r="H5731" s="70">
        <v>0.36649999999999999</v>
      </c>
      <c r="I5731" s="73">
        <v>46059</v>
      </c>
      <c r="J5731" s="73">
        <v>46424</v>
      </c>
      <c r="K5731" s="69">
        <v>2.93</v>
      </c>
      <c r="L5731" s="68" t="s">
        <v>2609</v>
      </c>
      <c r="M5731" s="71">
        <v>4.5999999999999999E-3</v>
      </c>
      <c r="N5731" t="str">
        <f>_xll.IMDP("BND",D5731,$N$1,A5731)</f>
        <v>은행채</v>
      </c>
      <c r="O5731">
        <f t="shared" si="89"/>
        <v>1.3399799999999999E-3</v>
      </c>
    </row>
    <row r="5732" spans="1:15" x14ac:dyDescent="0.3">
      <c r="A5732" s="73">
        <v>46311</v>
      </c>
      <c r="B5732" s="67" t="s">
        <v>2090</v>
      </c>
      <c r="C5732" s="68" t="s">
        <v>2608</v>
      </c>
      <c r="D5732" s="68" t="s">
        <v>11537</v>
      </c>
      <c r="E5732" s="67" t="s">
        <v>11538</v>
      </c>
      <c r="F5732" s="69">
        <v>3.714</v>
      </c>
      <c r="G5732" s="70">
        <v>0.45440000000000003</v>
      </c>
      <c r="H5732" s="70">
        <v>0.64449999999999996</v>
      </c>
      <c r="I5732" s="73">
        <v>46121</v>
      </c>
      <c r="J5732" s="73">
        <v>46486</v>
      </c>
      <c r="K5732" s="69">
        <v>3.04</v>
      </c>
      <c r="L5732" s="68" t="s">
        <v>2609</v>
      </c>
      <c r="M5732" s="71">
        <v>1.0500000000000001E-2</v>
      </c>
      <c r="N5732" t="str">
        <f>_xll.IMDP("BND",D5732,$N$1,A5732)</f>
        <v>은행채</v>
      </c>
      <c r="O5732">
        <f t="shared" si="89"/>
        <v>4.7712000000000006E-3</v>
      </c>
    </row>
    <row r="5733" spans="1:15" x14ac:dyDescent="0.3">
      <c r="A5733" s="73">
        <v>46311</v>
      </c>
      <c r="B5733" s="67" t="s">
        <v>2090</v>
      </c>
      <c r="C5733" s="68" t="s">
        <v>2608</v>
      </c>
      <c r="D5733" s="68" t="s">
        <v>14298</v>
      </c>
      <c r="E5733" s="67" t="s">
        <v>14299</v>
      </c>
      <c r="F5733" s="69">
        <v>4.1059999999999999</v>
      </c>
      <c r="G5733" s="70">
        <v>1.6680999999999999</v>
      </c>
      <c r="H5733" s="70">
        <v>3.2473999999999998</v>
      </c>
      <c r="I5733" s="73">
        <v>46217</v>
      </c>
      <c r="J5733" s="73">
        <v>46948</v>
      </c>
      <c r="K5733" s="69">
        <v>4</v>
      </c>
      <c r="L5733" s="68" t="s">
        <v>2609</v>
      </c>
      <c r="M5733" s="71">
        <v>1.4800000000000001E-2</v>
      </c>
      <c r="N5733" t="str">
        <f>_xll.IMDP("BND",D5733,$N$1,A5733)</f>
        <v>은행채</v>
      </c>
      <c r="O5733">
        <f t="shared" si="89"/>
        <v>2.4687879999999999E-2</v>
      </c>
    </row>
    <row r="5734" spans="1:15" x14ac:dyDescent="0.3">
      <c r="A5734" s="73">
        <v>46311</v>
      </c>
      <c r="B5734" s="67" t="s">
        <v>2090</v>
      </c>
      <c r="C5734" s="68" t="s">
        <v>2608</v>
      </c>
      <c r="D5734" s="68" t="s">
        <v>14956</v>
      </c>
      <c r="E5734" s="67" t="s">
        <v>14958</v>
      </c>
      <c r="F5734" s="69">
        <v>4.2069999999999999</v>
      </c>
      <c r="G5734" s="70">
        <v>2.66</v>
      </c>
      <c r="H5734" s="70">
        <v>8.0200999999999993</v>
      </c>
      <c r="I5734" s="73">
        <v>46260</v>
      </c>
      <c r="J5734" s="73">
        <v>47356</v>
      </c>
      <c r="K5734" s="69">
        <v>4.1900000000000004</v>
      </c>
      <c r="L5734" s="68" t="s">
        <v>2609</v>
      </c>
      <c r="M5734" s="71">
        <v>6.4999999999999997E-3</v>
      </c>
      <c r="N5734" t="str">
        <f>_xll.IMDP("BND",D5734,$N$1,A5734)</f>
        <v>은행채</v>
      </c>
      <c r="O5734">
        <f t="shared" si="89"/>
        <v>1.729E-2</v>
      </c>
    </row>
    <row r="5735" spans="1:15" x14ac:dyDescent="0.3">
      <c r="A5735" s="73">
        <v>46311</v>
      </c>
      <c r="B5735" s="67" t="s">
        <v>2090</v>
      </c>
      <c r="C5735" s="68" t="s">
        <v>2608</v>
      </c>
      <c r="D5735" s="68" t="s">
        <v>15280</v>
      </c>
      <c r="E5735" s="67" t="s">
        <v>15281</v>
      </c>
      <c r="F5735" s="69">
        <v>4.133</v>
      </c>
      <c r="G5735" s="70">
        <v>1.7971999999999999</v>
      </c>
      <c r="H5735" s="70">
        <v>3.7547999999999999</v>
      </c>
      <c r="I5735" s="73">
        <v>46272</v>
      </c>
      <c r="J5735" s="73">
        <v>47003</v>
      </c>
      <c r="K5735" s="69">
        <v>4.05</v>
      </c>
      <c r="L5735" s="68" t="s">
        <v>2609</v>
      </c>
      <c r="M5735" s="71">
        <v>3.7000000000000002E-3</v>
      </c>
      <c r="N5735" t="str">
        <f>_xll.IMDP("BND",D5735,$N$1,A5735)</f>
        <v>은행채</v>
      </c>
      <c r="O5735">
        <f t="shared" si="89"/>
        <v>6.6496400000000001E-3</v>
      </c>
    </row>
    <row r="5736" spans="1:15" x14ac:dyDescent="0.3">
      <c r="A5736" s="73">
        <v>46311</v>
      </c>
      <c r="B5736" s="67" t="s">
        <v>2090</v>
      </c>
      <c r="C5736" s="68" t="s">
        <v>2608</v>
      </c>
      <c r="D5736" s="68" t="s">
        <v>16070</v>
      </c>
      <c r="E5736" s="67" t="s">
        <v>16071</v>
      </c>
      <c r="F5736" s="69">
        <v>3.956</v>
      </c>
      <c r="G5736" s="70">
        <v>0.70630000000000004</v>
      </c>
      <c r="H5736" s="70">
        <v>1.1782999999999999</v>
      </c>
      <c r="I5736" s="73">
        <v>46309</v>
      </c>
      <c r="J5736" s="73">
        <v>46582</v>
      </c>
      <c r="K5736" s="69">
        <v>3.86</v>
      </c>
      <c r="L5736" s="68" t="s">
        <v>2609</v>
      </c>
      <c r="M5736" s="71">
        <v>1.1299999999999999E-2</v>
      </c>
      <c r="N5736" t="str">
        <f>_xll.IMDP("BND",D5736,$N$1,A5736)</f>
        <v>은행채</v>
      </c>
      <c r="O5736">
        <f t="shared" si="89"/>
        <v>7.9811899999999991E-3</v>
      </c>
    </row>
    <row r="5737" spans="1:15" x14ac:dyDescent="0.3">
      <c r="A5737" s="73">
        <v>46311</v>
      </c>
      <c r="B5737" s="67" t="s">
        <v>2090</v>
      </c>
      <c r="C5737" s="68" t="s">
        <v>2608</v>
      </c>
      <c r="D5737" s="68" t="s">
        <v>11539</v>
      </c>
      <c r="E5737" s="67" t="s">
        <v>11540</v>
      </c>
      <c r="F5737" s="69">
        <v>4.2699999999999996</v>
      </c>
      <c r="G5737" s="70">
        <v>6.7961999999999998</v>
      </c>
      <c r="H5737" s="70">
        <v>52.0152</v>
      </c>
      <c r="I5737" s="73">
        <v>45517</v>
      </c>
      <c r="J5737" s="73">
        <v>49169</v>
      </c>
      <c r="K5737" s="69">
        <v>3.19</v>
      </c>
      <c r="L5737" s="68" t="s">
        <v>2609</v>
      </c>
      <c r="M5737" s="71">
        <v>4.3E-3</v>
      </c>
      <c r="N5737" t="str">
        <f>_xll.IMDP("BND",D5737,$N$1,A5737)</f>
        <v>은행채</v>
      </c>
      <c r="O5737">
        <f t="shared" si="89"/>
        <v>2.9223659999999999E-2</v>
      </c>
    </row>
    <row r="5738" spans="1:15" x14ac:dyDescent="0.3">
      <c r="A5738" s="73">
        <v>46311</v>
      </c>
      <c r="B5738" s="67" t="s">
        <v>2090</v>
      </c>
      <c r="C5738" s="68" t="s">
        <v>2608</v>
      </c>
      <c r="D5738" s="68" t="s">
        <v>11541</v>
      </c>
      <c r="E5738" s="67" t="s">
        <v>11542</v>
      </c>
      <c r="F5738" s="69">
        <v>3.6320000000000001</v>
      </c>
      <c r="G5738" s="70">
        <v>0.40679999999999999</v>
      </c>
      <c r="H5738" s="70">
        <v>0.26669999999999999</v>
      </c>
      <c r="I5738" s="73">
        <v>45917</v>
      </c>
      <c r="J5738" s="73">
        <v>46463</v>
      </c>
      <c r="K5738" s="69">
        <v>2.57</v>
      </c>
      <c r="L5738" s="68" t="s">
        <v>2609</v>
      </c>
      <c r="M5738" s="71">
        <v>1.6199999999999999E-2</v>
      </c>
      <c r="N5738" t="str">
        <f>_xll.IMDP("BND",D5738,$N$1,A5738)</f>
        <v>은행채</v>
      </c>
      <c r="O5738">
        <f t="shared" si="89"/>
        <v>6.5901599999999994E-3</v>
      </c>
    </row>
    <row r="5739" spans="1:15" x14ac:dyDescent="0.3">
      <c r="A5739" s="73">
        <v>46311</v>
      </c>
      <c r="B5739" s="67" t="s">
        <v>2090</v>
      </c>
      <c r="C5739" s="68" t="s">
        <v>2608</v>
      </c>
      <c r="D5739" s="68" t="s">
        <v>11543</v>
      </c>
      <c r="E5739" s="67" t="s">
        <v>11544</v>
      </c>
      <c r="F5739" s="69">
        <v>3.3889999999999998</v>
      </c>
      <c r="G5739" s="70">
        <v>0.26500000000000001</v>
      </c>
      <c r="H5739" s="70">
        <v>0.32650000000000001</v>
      </c>
      <c r="I5739" s="73">
        <v>46049</v>
      </c>
      <c r="J5739" s="73">
        <v>46414</v>
      </c>
      <c r="K5739" s="69">
        <v>2.8</v>
      </c>
      <c r="L5739" s="68" t="s">
        <v>2609</v>
      </c>
      <c r="M5739" s="71">
        <v>4.5999999999999999E-3</v>
      </c>
      <c r="N5739" t="str">
        <f>_xll.IMDP("BND",D5739,$N$1,A5739)</f>
        <v>은행채</v>
      </c>
      <c r="O5739">
        <f t="shared" si="89"/>
        <v>1.219E-3</v>
      </c>
    </row>
    <row r="5740" spans="1:15" x14ac:dyDescent="0.3">
      <c r="A5740" s="73">
        <v>46311</v>
      </c>
      <c r="B5740" s="67" t="s">
        <v>2090</v>
      </c>
      <c r="C5740" s="68" t="s">
        <v>2608</v>
      </c>
      <c r="D5740" s="68" t="s">
        <v>11545</v>
      </c>
      <c r="E5740" s="67" t="s">
        <v>11546</v>
      </c>
      <c r="F5740" s="69">
        <v>3.4849999999999999</v>
      </c>
      <c r="G5740" s="70">
        <v>0.30709999999999998</v>
      </c>
      <c r="H5740" s="70">
        <v>0.3911</v>
      </c>
      <c r="I5740" s="73">
        <v>46065</v>
      </c>
      <c r="J5740" s="73">
        <v>46430</v>
      </c>
      <c r="K5740" s="69">
        <v>2.93</v>
      </c>
      <c r="L5740" s="68" t="s">
        <v>2609</v>
      </c>
      <c r="M5740" s="71">
        <v>1.01E-2</v>
      </c>
      <c r="N5740" t="str">
        <f>_xll.IMDP("BND",D5740,$N$1,A5740)</f>
        <v>은행채</v>
      </c>
      <c r="O5740">
        <f t="shared" si="89"/>
        <v>3.1017099999999997E-3</v>
      </c>
    </row>
    <row r="5741" spans="1:15" x14ac:dyDescent="0.3">
      <c r="A5741" s="73">
        <v>46311</v>
      </c>
      <c r="B5741" s="67" t="s">
        <v>2090</v>
      </c>
      <c r="C5741" s="68" t="s">
        <v>2608</v>
      </c>
      <c r="D5741" s="68" t="s">
        <v>11547</v>
      </c>
      <c r="E5741" s="67" t="s">
        <v>11548</v>
      </c>
      <c r="F5741" s="69">
        <v>4</v>
      </c>
      <c r="G5741" s="70">
        <v>0.9698</v>
      </c>
      <c r="H5741" s="70">
        <v>1.1875</v>
      </c>
      <c r="I5741" s="73">
        <v>46128</v>
      </c>
      <c r="J5741" s="73">
        <v>46676</v>
      </c>
      <c r="K5741" s="69">
        <v>3.33</v>
      </c>
      <c r="L5741" s="68" t="s">
        <v>2609</v>
      </c>
      <c r="M5741" s="71">
        <v>9.2999999999999992E-3</v>
      </c>
      <c r="N5741" t="str">
        <f>_xll.IMDP("BND",D5741,$N$1,A5741)</f>
        <v>은행채</v>
      </c>
      <c r="O5741">
        <f t="shared" si="89"/>
        <v>9.0191399999999984E-3</v>
      </c>
    </row>
    <row r="5742" spans="1:15" x14ac:dyDescent="0.3">
      <c r="A5742" s="73">
        <v>46311</v>
      </c>
      <c r="B5742" s="67" t="s">
        <v>2090</v>
      </c>
      <c r="C5742" s="68" t="s">
        <v>2608</v>
      </c>
      <c r="D5742" s="68" t="s">
        <v>11549</v>
      </c>
      <c r="E5742" s="67" t="s">
        <v>11550</v>
      </c>
      <c r="F5742" s="69">
        <v>4.0119999999999996</v>
      </c>
      <c r="G5742" s="70">
        <v>1.0384</v>
      </c>
      <c r="H5742" s="70">
        <v>1.351</v>
      </c>
      <c r="I5742" s="73">
        <v>46156</v>
      </c>
      <c r="J5742" s="73">
        <v>46705</v>
      </c>
      <c r="K5742" s="69">
        <v>3.54</v>
      </c>
      <c r="L5742" s="68" t="s">
        <v>2609</v>
      </c>
      <c r="M5742" s="71">
        <v>9.2999999999999992E-3</v>
      </c>
      <c r="N5742" t="str">
        <f>_xll.IMDP("BND",D5742,$N$1,A5742)</f>
        <v>은행채</v>
      </c>
      <c r="O5742">
        <f t="shared" si="89"/>
        <v>9.6571199999999999E-3</v>
      </c>
    </row>
    <row r="5743" spans="1:15" x14ac:dyDescent="0.3">
      <c r="A5743" s="73">
        <v>46311</v>
      </c>
      <c r="B5743" s="67" t="s">
        <v>2090</v>
      </c>
      <c r="C5743" s="68" t="s">
        <v>2608</v>
      </c>
      <c r="D5743" s="68" t="s">
        <v>14323</v>
      </c>
      <c r="E5743" s="67" t="s">
        <v>14324</v>
      </c>
      <c r="F5743" s="69">
        <v>4.1059999999999999</v>
      </c>
      <c r="G5743" s="70">
        <v>1.6706000000000001</v>
      </c>
      <c r="H5743" s="70">
        <v>3.2564000000000002</v>
      </c>
      <c r="I5743" s="73">
        <v>46218</v>
      </c>
      <c r="J5743" s="73">
        <v>46949</v>
      </c>
      <c r="K5743" s="69">
        <v>4.0199999999999996</v>
      </c>
      <c r="L5743" s="68" t="s">
        <v>2609</v>
      </c>
      <c r="M5743" s="71">
        <v>1.4800000000000001E-2</v>
      </c>
      <c r="N5743" t="str">
        <f>_xll.IMDP("BND",D5743,$N$1,A5743)</f>
        <v>은행채</v>
      </c>
      <c r="O5743">
        <f t="shared" si="89"/>
        <v>2.4724880000000001E-2</v>
      </c>
    </row>
    <row r="5744" spans="1:15" x14ac:dyDescent="0.3">
      <c r="A5744" s="73">
        <v>46311</v>
      </c>
      <c r="B5744" s="67" t="s">
        <v>2090</v>
      </c>
      <c r="C5744" s="68" t="s">
        <v>2608</v>
      </c>
      <c r="D5744" s="68" t="s">
        <v>15113</v>
      </c>
      <c r="E5744" s="67" t="s">
        <v>15114</v>
      </c>
      <c r="F5744" s="69">
        <v>4.2080000000000002</v>
      </c>
      <c r="G5744" s="70">
        <v>2.6640000000000001</v>
      </c>
      <c r="H5744" s="70">
        <v>8.0404999999999998</v>
      </c>
      <c r="I5744" s="73">
        <v>46261</v>
      </c>
      <c r="J5744" s="73">
        <v>47357</v>
      </c>
      <c r="K5744" s="69">
        <v>4.1500000000000004</v>
      </c>
      <c r="L5744" s="68" t="s">
        <v>2609</v>
      </c>
      <c r="M5744" s="71">
        <v>1.4E-2</v>
      </c>
      <c r="N5744" t="str">
        <f>_xll.IMDP("BND",D5744,$N$1,A5744)</f>
        <v>은행채</v>
      </c>
      <c r="O5744">
        <f t="shared" si="89"/>
        <v>3.7296000000000003E-2</v>
      </c>
    </row>
    <row r="5745" spans="1:15" x14ac:dyDescent="0.3">
      <c r="A5745" s="73">
        <v>46311</v>
      </c>
      <c r="B5745" s="67" t="s">
        <v>2090</v>
      </c>
      <c r="C5745" s="68" t="s">
        <v>2608</v>
      </c>
      <c r="D5745" s="68" t="s">
        <v>16072</v>
      </c>
      <c r="E5745" s="67" t="s">
        <v>16073</v>
      </c>
      <c r="F5745" s="69">
        <v>4.2469999999999999</v>
      </c>
      <c r="G5745" s="70">
        <v>2.7881999999999998</v>
      </c>
      <c r="H5745" s="70">
        <v>8.7556999999999992</v>
      </c>
      <c r="I5745" s="73">
        <v>46309</v>
      </c>
      <c r="J5745" s="73">
        <v>47405</v>
      </c>
      <c r="K5745" s="69">
        <v>4.28</v>
      </c>
      <c r="L5745" s="68" t="s">
        <v>2609</v>
      </c>
      <c r="M5745" s="71">
        <v>7.0000000000000001E-3</v>
      </c>
      <c r="N5745" t="str">
        <f>_xll.IMDP("BND",D5745,$N$1,A5745)</f>
        <v>은행채</v>
      </c>
      <c r="O5745">
        <f t="shared" si="89"/>
        <v>1.9517399999999997E-2</v>
      </c>
    </row>
    <row r="5746" spans="1:15" x14ac:dyDescent="0.3">
      <c r="A5746" s="73">
        <v>46311</v>
      </c>
      <c r="B5746" s="67" t="s">
        <v>2090</v>
      </c>
      <c r="C5746" s="68" t="s">
        <v>2608</v>
      </c>
      <c r="D5746" s="68" t="s">
        <v>11551</v>
      </c>
      <c r="E5746" s="67" t="s">
        <v>11552</v>
      </c>
      <c r="F5746" s="69">
        <v>4.2080000000000002</v>
      </c>
      <c r="G5746" s="70">
        <v>2.8250999999999999</v>
      </c>
      <c r="H5746" s="70">
        <v>8.9733999999999998</v>
      </c>
      <c r="I5746" s="73">
        <v>45587</v>
      </c>
      <c r="J5746" s="73">
        <v>47413</v>
      </c>
      <c r="K5746" s="69">
        <v>3.2</v>
      </c>
      <c r="L5746" s="68" t="s">
        <v>2609</v>
      </c>
      <c r="M5746" s="71">
        <v>9.1000000000000004E-3</v>
      </c>
      <c r="N5746" t="str">
        <f>_xll.IMDP("BND",D5746,$N$1,A5746)</f>
        <v>은행채</v>
      </c>
      <c r="O5746">
        <f t="shared" si="89"/>
        <v>2.5708410000000001E-2</v>
      </c>
    </row>
    <row r="5747" spans="1:15" x14ac:dyDescent="0.3">
      <c r="A5747" s="73">
        <v>46311</v>
      </c>
      <c r="B5747" s="67" t="s">
        <v>2090</v>
      </c>
      <c r="C5747" s="68" t="s">
        <v>2608</v>
      </c>
      <c r="D5747" s="68" t="s">
        <v>11553</v>
      </c>
      <c r="E5747" s="67" t="s">
        <v>11554</v>
      </c>
      <c r="F5747" s="69">
        <v>4.21</v>
      </c>
      <c r="G5747" s="70">
        <v>2.9704999999999999</v>
      </c>
      <c r="H5747" s="70">
        <v>9.83</v>
      </c>
      <c r="I5747" s="73">
        <v>45636</v>
      </c>
      <c r="J5747" s="73">
        <v>47462</v>
      </c>
      <c r="K5747" s="69">
        <v>2.92</v>
      </c>
      <c r="L5747" s="68" t="s">
        <v>2609</v>
      </c>
      <c r="M5747" s="71">
        <v>8.8999999999999999E-3</v>
      </c>
      <c r="N5747" t="str">
        <f>_xll.IMDP("BND",D5747,$N$1,A5747)</f>
        <v>은행채</v>
      </c>
      <c r="O5747">
        <f t="shared" si="89"/>
        <v>2.6437449999999998E-2</v>
      </c>
    </row>
    <row r="5748" spans="1:15" x14ac:dyDescent="0.3">
      <c r="A5748" s="73">
        <v>46311</v>
      </c>
      <c r="B5748" s="67" t="s">
        <v>2090</v>
      </c>
      <c r="C5748" s="68" t="s">
        <v>2608</v>
      </c>
      <c r="D5748" s="68" t="s">
        <v>11555</v>
      </c>
      <c r="E5748" s="67" t="s">
        <v>11556</v>
      </c>
      <c r="F5748" s="69">
        <v>4.0039999999999996</v>
      </c>
      <c r="G5748" s="70">
        <v>1.0002</v>
      </c>
      <c r="H5748" s="70">
        <v>1.2603</v>
      </c>
      <c r="I5748" s="73">
        <v>45959</v>
      </c>
      <c r="J5748" s="73">
        <v>46689</v>
      </c>
      <c r="K5748" s="69">
        <v>2.72</v>
      </c>
      <c r="L5748" s="68" t="s">
        <v>2609</v>
      </c>
      <c r="M5748" s="71">
        <v>9.7000000000000003E-3</v>
      </c>
      <c r="N5748" t="str">
        <f>_xll.IMDP("BND",D5748,$N$1,A5748)</f>
        <v>은행채</v>
      </c>
      <c r="O5748">
        <f t="shared" si="89"/>
        <v>9.7019400000000009E-3</v>
      </c>
    </row>
    <row r="5749" spans="1:15" x14ac:dyDescent="0.3">
      <c r="A5749" s="73">
        <v>46311</v>
      </c>
      <c r="B5749" s="67" t="s">
        <v>2090</v>
      </c>
      <c r="C5749" s="68" t="s">
        <v>2608</v>
      </c>
      <c r="D5749" s="68" t="s">
        <v>11557</v>
      </c>
      <c r="E5749" s="67" t="s">
        <v>11558</v>
      </c>
      <c r="F5749" s="69">
        <v>3.7869999999999999</v>
      </c>
      <c r="G5749" s="70">
        <v>0.55720000000000003</v>
      </c>
      <c r="H5749" s="70">
        <v>0.45069999999999999</v>
      </c>
      <c r="I5749" s="73">
        <v>45974</v>
      </c>
      <c r="J5749" s="73">
        <v>46520</v>
      </c>
      <c r="K5749" s="69">
        <v>2.91</v>
      </c>
      <c r="L5749" s="68" t="s">
        <v>2609</v>
      </c>
      <c r="M5749" s="71">
        <v>1.5800000000000002E-2</v>
      </c>
      <c r="N5749" t="str">
        <f>_xll.IMDP("BND",D5749,$N$1,A5749)</f>
        <v>은행채</v>
      </c>
      <c r="O5749">
        <f t="shared" si="89"/>
        <v>8.8037600000000008E-3</v>
      </c>
    </row>
    <row r="5750" spans="1:15" x14ac:dyDescent="0.3">
      <c r="A5750" s="73">
        <v>46311</v>
      </c>
      <c r="B5750" s="67" t="s">
        <v>2090</v>
      </c>
      <c r="C5750" s="68" t="s">
        <v>2608</v>
      </c>
      <c r="D5750" s="68" t="s">
        <v>11559</v>
      </c>
      <c r="E5750" s="67" t="s">
        <v>11560</v>
      </c>
      <c r="F5750" s="69">
        <v>3.5390000000000001</v>
      </c>
      <c r="G5750" s="70">
        <v>0.33610000000000001</v>
      </c>
      <c r="H5750" s="70">
        <v>0.4375</v>
      </c>
      <c r="I5750" s="73">
        <v>46076</v>
      </c>
      <c r="J5750" s="73">
        <v>46441</v>
      </c>
      <c r="K5750" s="69">
        <v>2.85</v>
      </c>
      <c r="L5750" s="68" t="s">
        <v>2609</v>
      </c>
      <c r="M5750" s="71">
        <v>1.37E-2</v>
      </c>
      <c r="N5750" t="str">
        <f>_xll.IMDP("BND",D5750,$N$1,A5750)</f>
        <v>은행채</v>
      </c>
      <c r="O5750">
        <f t="shared" si="89"/>
        <v>4.6045700000000005E-3</v>
      </c>
    </row>
    <row r="5751" spans="1:15" x14ac:dyDescent="0.3">
      <c r="A5751" s="73">
        <v>46311</v>
      </c>
      <c r="B5751" s="67" t="s">
        <v>2090</v>
      </c>
      <c r="C5751" s="68" t="s">
        <v>2608</v>
      </c>
      <c r="D5751" s="68" t="s">
        <v>15417</v>
      </c>
      <c r="E5751" s="67" t="s">
        <v>15418</v>
      </c>
      <c r="F5751" s="69">
        <v>4.2130000000000001</v>
      </c>
      <c r="G5751" s="70">
        <v>2.6966999999999999</v>
      </c>
      <c r="H5751" s="70">
        <v>8.2296999999999993</v>
      </c>
      <c r="I5751" s="73">
        <v>46275</v>
      </c>
      <c r="J5751" s="73">
        <v>47371</v>
      </c>
      <c r="K5751" s="69">
        <v>4.26</v>
      </c>
      <c r="L5751" s="68" t="s">
        <v>2609</v>
      </c>
      <c r="M5751" s="71">
        <v>1.8599999999999998E-2</v>
      </c>
      <c r="N5751" t="str">
        <f>_xll.IMDP("BND",D5751,$N$1,A5751)</f>
        <v>은행채</v>
      </c>
      <c r="O5751">
        <f t="shared" si="89"/>
        <v>5.0158619999999994E-2</v>
      </c>
    </row>
    <row r="5752" spans="1:15" x14ac:dyDescent="0.3">
      <c r="A5752" s="73">
        <v>46311</v>
      </c>
      <c r="B5752" s="67" t="s">
        <v>2090</v>
      </c>
      <c r="C5752" s="68" t="s">
        <v>2608</v>
      </c>
      <c r="D5752" s="68" t="s">
        <v>11561</v>
      </c>
      <c r="E5752" s="67" t="s">
        <v>11562</v>
      </c>
      <c r="F5752" s="69">
        <v>4.21</v>
      </c>
      <c r="G5752" s="70">
        <v>2.7446000000000002</v>
      </c>
      <c r="H5752" s="70">
        <v>8.4383999999999997</v>
      </c>
      <c r="I5752" s="73">
        <v>45547</v>
      </c>
      <c r="J5752" s="73">
        <v>47373</v>
      </c>
      <c r="K5752" s="69">
        <v>3.14</v>
      </c>
      <c r="L5752" s="68" t="s">
        <v>2609</v>
      </c>
      <c r="M5752" s="71">
        <v>1.35E-2</v>
      </c>
      <c r="N5752" t="str">
        <f>_xll.IMDP("BND",D5752,$N$1,A5752)</f>
        <v>은행채</v>
      </c>
      <c r="O5752">
        <f t="shared" si="89"/>
        <v>3.7052100000000004E-2</v>
      </c>
    </row>
    <row r="5753" spans="1:15" x14ac:dyDescent="0.3">
      <c r="A5753" s="73">
        <v>46311</v>
      </c>
      <c r="B5753" s="67" t="s">
        <v>2090</v>
      </c>
      <c r="C5753" s="68" t="s">
        <v>2608</v>
      </c>
      <c r="D5753" s="68" t="s">
        <v>11563</v>
      </c>
      <c r="E5753" s="67" t="s">
        <v>11564</v>
      </c>
      <c r="F5753" s="69">
        <v>3.532</v>
      </c>
      <c r="G5753" s="70">
        <v>0.33779999999999999</v>
      </c>
      <c r="H5753" s="70">
        <v>0.19819999999999999</v>
      </c>
      <c r="I5753" s="73">
        <v>45891</v>
      </c>
      <c r="J5753" s="73">
        <v>46440</v>
      </c>
      <c r="K5753" s="69">
        <v>2.56</v>
      </c>
      <c r="L5753" s="68" t="s">
        <v>2609</v>
      </c>
      <c r="M5753" s="71">
        <v>1.8599999999999998E-2</v>
      </c>
      <c r="N5753" t="str">
        <f>_xll.IMDP("BND",D5753,$N$1,A5753)</f>
        <v>은행채</v>
      </c>
      <c r="O5753">
        <f t="shared" si="89"/>
        <v>6.283079999999999E-3</v>
      </c>
    </row>
    <row r="5754" spans="1:15" x14ac:dyDescent="0.3">
      <c r="A5754" s="73">
        <v>46311</v>
      </c>
      <c r="B5754" s="67" t="s">
        <v>2090</v>
      </c>
      <c r="C5754" s="68" t="s">
        <v>2608</v>
      </c>
      <c r="D5754" s="68" t="s">
        <v>11565</v>
      </c>
      <c r="E5754" s="67" t="s">
        <v>11566</v>
      </c>
      <c r="F5754" s="69">
        <v>4.1420000000000003</v>
      </c>
      <c r="G5754" s="70">
        <v>1.9468000000000001</v>
      </c>
      <c r="H5754" s="70">
        <v>4.3559000000000001</v>
      </c>
      <c r="I5754" s="73">
        <v>45960</v>
      </c>
      <c r="J5754" s="73">
        <v>47056</v>
      </c>
      <c r="K5754" s="69">
        <v>2.81</v>
      </c>
      <c r="L5754" s="68" t="s">
        <v>2609</v>
      </c>
      <c r="M5754" s="71">
        <v>3.5999999999999999E-3</v>
      </c>
      <c r="N5754" t="str">
        <f>_xll.IMDP("BND",D5754,$N$1,A5754)</f>
        <v>은행채</v>
      </c>
      <c r="O5754">
        <f t="shared" si="89"/>
        <v>7.0084800000000001E-3</v>
      </c>
    </row>
    <row r="5755" spans="1:15" x14ac:dyDescent="0.3">
      <c r="A5755" s="73">
        <v>46311</v>
      </c>
      <c r="B5755" s="67" t="s">
        <v>2090</v>
      </c>
      <c r="C5755" s="68" t="s">
        <v>2608</v>
      </c>
      <c r="D5755" s="68" t="s">
        <v>11567</v>
      </c>
      <c r="E5755" s="67" t="s">
        <v>11568</v>
      </c>
      <c r="F5755" s="69">
        <v>3.7269999999999999</v>
      </c>
      <c r="G5755" s="70">
        <v>0.47539999999999999</v>
      </c>
      <c r="H5755" s="70">
        <v>0.68440000000000001</v>
      </c>
      <c r="I5755" s="73">
        <v>46129</v>
      </c>
      <c r="J5755" s="73">
        <v>46494</v>
      </c>
      <c r="K5755" s="69">
        <v>3.02</v>
      </c>
      <c r="L5755" s="68" t="s">
        <v>2609</v>
      </c>
      <c r="M5755" s="71">
        <v>5.4999999999999997E-3</v>
      </c>
      <c r="N5755" t="str">
        <f>_xll.IMDP("BND",D5755,$N$1,A5755)</f>
        <v>은행채</v>
      </c>
      <c r="O5755">
        <f t="shared" si="89"/>
        <v>2.6146999999999998E-3</v>
      </c>
    </row>
    <row r="5756" spans="1:15" x14ac:dyDescent="0.3">
      <c r="A5756" s="73">
        <v>46311</v>
      </c>
      <c r="B5756" s="67" t="s">
        <v>2090</v>
      </c>
      <c r="C5756" s="68" t="s">
        <v>2608</v>
      </c>
      <c r="D5756" s="68" t="s">
        <v>11569</v>
      </c>
      <c r="E5756" s="67" t="s">
        <v>11570</v>
      </c>
      <c r="F5756" s="69">
        <v>4.0289999999999999</v>
      </c>
      <c r="G5756" s="70">
        <v>1.1298999999999999</v>
      </c>
      <c r="H5756" s="70">
        <v>1.5730999999999999</v>
      </c>
      <c r="I5756" s="73">
        <v>46191</v>
      </c>
      <c r="J5756" s="73">
        <v>46739</v>
      </c>
      <c r="K5756" s="69">
        <v>3.84</v>
      </c>
      <c r="L5756" s="68" t="s">
        <v>2609</v>
      </c>
      <c r="M5756" s="71">
        <v>4.5999999999999999E-3</v>
      </c>
      <c r="N5756" t="str">
        <f>_xll.IMDP("BND",D5756,$N$1,A5756)</f>
        <v>은행채</v>
      </c>
      <c r="O5756">
        <f t="shared" si="89"/>
        <v>5.1975399999999996E-3</v>
      </c>
    </row>
    <row r="5757" spans="1:15" x14ac:dyDescent="0.3">
      <c r="A5757" s="73">
        <v>46311</v>
      </c>
      <c r="B5757" s="67" t="s">
        <v>2090</v>
      </c>
      <c r="C5757" s="68" t="s">
        <v>2608</v>
      </c>
      <c r="D5757" s="68" t="s">
        <v>14497</v>
      </c>
      <c r="E5757" s="67" t="s">
        <v>14498</v>
      </c>
      <c r="F5757" s="69">
        <v>4.141</v>
      </c>
      <c r="G5757" s="70">
        <v>1.9057999999999999</v>
      </c>
      <c r="H5757" s="70">
        <v>4.2191999999999998</v>
      </c>
      <c r="I5757" s="73">
        <v>46227</v>
      </c>
      <c r="J5757" s="73">
        <v>47050</v>
      </c>
      <c r="K5757" s="69">
        <v>4.04</v>
      </c>
      <c r="L5757" s="68" t="s">
        <v>2609</v>
      </c>
      <c r="M5757" s="71">
        <v>1.21E-2</v>
      </c>
      <c r="N5757" t="str">
        <f>_xll.IMDP("BND",D5757,$N$1,A5757)</f>
        <v>은행채</v>
      </c>
      <c r="O5757">
        <f t="shared" si="89"/>
        <v>2.306018E-2</v>
      </c>
    </row>
    <row r="5758" spans="1:15" x14ac:dyDescent="0.3">
      <c r="A5758" s="73">
        <v>46311</v>
      </c>
      <c r="B5758" s="67" t="s">
        <v>2090</v>
      </c>
      <c r="C5758" s="68" t="s">
        <v>2608</v>
      </c>
      <c r="D5758" s="68" t="s">
        <v>15461</v>
      </c>
      <c r="E5758" s="67" t="s">
        <v>15462</v>
      </c>
      <c r="F5758" s="69">
        <v>3.8780000000000001</v>
      </c>
      <c r="G5758" s="70">
        <v>0.61980000000000002</v>
      </c>
      <c r="H5758" s="70">
        <v>0.98080000000000001</v>
      </c>
      <c r="I5758" s="73">
        <v>46276</v>
      </c>
      <c r="J5758" s="73">
        <v>46549</v>
      </c>
      <c r="K5758" s="69">
        <v>3.74</v>
      </c>
      <c r="L5758" s="68" t="s">
        <v>2609</v>
      </c>
      <c r="M5758" s="71">
        <v>1.54E-2</v>
      </c>
      <c r="N5758" t="str">
        <f>_xll.IMDP("BND",D5758,$N$1,A5758)</f>
        <v>은행채</v>
      </c>
      <c r="O5758">
        <f t="shared" si="89"/>
        <v>9.5449200000000001E-3</v>
      </c>
    </row>
    <row r="5759" spans="1:15" x14ac:dyDescent="0.3">
      <c r="A5759" s="73">
        <v>46311</v>
      </c>
      <c r="B5759" s="67" t="s">
        <v>2090</v>
      </c>
      <c r="C5759" s="68" t="s">
        <v>2608</v>
      </c>
      <c r="D5759" s="68" t="s">
        <v>11571</v>
      </c>
      <c r="E5759" s="67" t="s">
        <v>11572</v>
      </c>
      <c r="F5759" s="69">
        <v>3.97</v>
      </c>
      <c r="G5759" s="70">
        <v>0.83309999999999995</v>
      </c>
      <c r="H5759" s="70">
        <v>0.90690000000000004</v>
      </c>
      <c r="I5759" s="73">
        <v>45530</v>
      </c>
      <c r="J5759" s="73">
        <v>46625</v>
      </c>
      <c r="K5759" s="69">
        <v>3.21</v>
      </c>
      <c r="L5759" s="68" t="s">
        <v>2609</v>
      </c>
      <c r="M5759" s="71">
        <v>1.11E-2</v>
      </c>
      <c r="N5759" t="str">
        <f>_xll.IMDP("BND",D5759,$N$1,A5759)</f>
        <v>은행채</v>
      </c>
      <c r="O5759">
        <f t="shared" si="89"/>
        <v>9.2474099999999993E-3</v>
      </c>
    </row>
    <row r="5760" spans="1:15" x14ac:dyDescent="0.3">
      <c r="A5760" s="73">
        <v>46311</v>
      </c>
      <c r="B5760" s="67" t="s">
        <v>2090</v>
      </c>
      <c r="C5760" s="68" t="s">
        <v>2608</v>
      </c>
      <c r="D5760" s="68" t="s">
        <v>11573</v>
      </c>
      <c r="E5760" s="67" t="s">
        <v>11574</v>
      </c>
      <c r="F5760" s="69">
        <v>3.6150000000000002</v>
      </c>
      <c r="G5760" s="70">
        <v>0.39550000000000002</v>
      </c>
      <c r="H5760" s="70">
        <v>0.25490000000000002</v>
      </c>
      <c r="I5760" s="73">
        <v>45548</v>
      </c>
      <c r="J5760" s="73">
        <v>46459</v>
      </c>
      <c r="K5760" s="69">
        <v>3.2</v>
      </c>
      <c r="L5760" s="68" t="s">
        <v>2609</v>
      </c>
      <c r="M5760" s="71">
        <v>5.1000000000000004E-3</v>
      </c>
      <c r="N5760" t="str">
        <f>_xll.IMDP("BND",D5760,$N$1,A5760)</f>
        <v>은행채</v>
      </c>
      <c r="O5760">
        <f t="shared" si="89"/>
        <v>2.0170500000000003E-3</v>
      </c>
    </row>
    <row r="5761" spans="1:15" x14ac:dyDescent="0.3">
      <c r="A5761" s="73">
        <v>46311</v>
      </c>
      <c r="B5761" s="67" t="s">
        <v>2090</v>
      </c>
      <c r="C5761" s="68" t="s">
        <v>2608</v>
      </c>
      <c r="D5761" s="68" t="s">
        <v>11575</v>
      </c>
      <c r="E5761" s="67" t="s">
        <v>11576</v>
      </c>
      <c r="F5761" s="69">
        <v>3.6680000000000001</v>
      </c>
      <c r="G5761" s="70">
        <v>0.43120000000000003</v>
      </c>
      <c r="H5761" s="70">
        <v>0.29320000000000002</v>
      </c>
      <c r="I5761" s="73">
        <v>45926</v>
      </c>
      <c r="J5761" s="73">
        <v>46472</v>
      </c>
      <c r="K5761" s="69">
        <v>2.59</v>
      </c>
      <c r="L5761" s="68" t="s">
        <v>2609</v>
      </c>
      <c r="M5761" s="71">
        <v>1.3899999999999999E-2</v>
      </c>
      <c r="N5761" t="str">
        <f>_xll.IMDP("BND",D5761,$N$1,A5761)</f>
        <v>은행채</v>
      </c>
      <c r="O5761">
        <f t="shared" si="89"/>
        <v>5.9936800000000004E-3</v>
      </c>
    </row>
    <row r="5762" spans="1:15" x14ac:dyDescent="0.3">
      <c r="A5762" s="73">
        <v>46311</v>
      </c>
      <c r="B5762" s="67" t="s">
        <v>2090</v>
      </c>
      <c r="C5762" s="68" t="s">
        <v>2608</v>
      </c>
      <c r="D5762" s="68" t="s">
        <v>11577</v>
      </c>
      <c r="E5762" s="67" t="s">
        <v>11578</v>
      </c>
      <c r="F5762" s="69">
        <v>4.077</v>
      </c>
      <c r="G5762" s="70">
        <v>1.4487000000000001</v>
      </c>
      <c r="H5762" s="70">
        <v>2.5030000000000001</v>
      </c>
      <c r="I5762" s="73">
        <v>46134</v>
      </c>
      <c r="J5762" s="73">
        <v>46865</v>
      </c>
      <c r="K5762" s="69">
        <v>3.46</v>
      </c>
      <c r="L5762" s="68" t="s">
        <v>2609</v>
      </c>
      <c r="M5762" s="71">
        <v>9.2999999999999992E-3</v>
      </c>
      <c r="N5762" t="str">
        <f>_xll.IMDP("BND",D5762,$N$1,A5762)</f>
        <v>은행채</v>
      </c>
      <c r="O5762">
        <f t="shared" ref="O5762:O5825" si="90">M5762*G5762</f>
        <v>1.3472909999999999E-2</v>
      </c>
    </row>
    <row r="5763" spans="1:15" x14ac:dyDescent="0.3">
      <c r="A5763" s="73">
        <v>46311</v>
      </c>
      <c r="B5763" s="67" t="s">
        <v>2090</v>
      </c>
      <c r="C5763" s="68" t="s">
        <v>2608</v>
      </c>
      <c r="D5763" s="68" t="s">
        <v>11579</v>
      </c>
      <c r="E5763" s="67" t="s">
        <v>11580</v>
      </c>
      <c r="F5763" s="69">
        <v>3.6859999999999999</v>
      </c>
      <c r="G5763" s="70">
        <v>0.44209999999999999</v>
      </c>
      <c r="H5763" s="70">
        <v>0.3054</v>
      </c>
      <c r="I5763" s="73">
        <v>45930</v>
      </c>
      <c r="J5763" s="73">
        <v>46476</v>
      </c>
      <c r="K5763" s="69">
        <v>2.63</v>
      </c>
      <c r="L5763" s="68" t="s">
        <v>2609</v>
      </c>
      <c r="M5763" s="71">
        <v>9.1999999999999998E-3</v>
      </c>
      <c r="N5763" t="str">
        <f>_xll.IMDP("BND",D5763,$N$1,A5763)</f>
        <v>은행채</v>
      </c>
      <c r="O5763">
        <f t="shared" si="90"/>
        <v>4.0673200000000001E-3</v>
      </c>
    </row>
    <row r="5764" spans="1:15" x14ac:dyDescent="0.3">
      <c r="A5764" s="73">
        <v>46311</v>
      </c>
      <c r="B5764" s="67" t="s">
        <v>2090</v>
      </c>
      <c r="C5764" s="68" t="s">
        <v>2608</v>
      </c>
      <c r="D5764" s="68" t="s">
        <v>11581</v>
      </c>
      <c r="E5764" s="67" t="s">
        <v>11582</v>
      </c>
      <c r="F5764" s="69">
        <v>3.8239999999999998</v>
      </c>
      <c r="G5764" s="70">
        <v>0.58679999999999999</v>
      </c>
      <c r="H5764" s="70">
        <v>0.4919</v>
      </c>
      <c r="I5764" s="73">
        <v>45985</v>
      </c>
      <c r="J5764" s="73">
        <v>46531</v>
      </c>
      <c r="K5764" s="69">
        <v>2.89</v>
      </c>
      <c r="L5764" s="68" t="s">
        <v>2609</v>
      </c>
      <c r="M5764" s="71">
        <v>1.8499999999999999E-2</v>
      </c>
      <c r="N5764" t="str">
        <f>_xll.IMDP("BND",D5764,$N$1,A5764)</f>
        <v>은행채</v>
      </c>
      <c r="O5764">
        <f t="shared" si="90"/>
        <v>1.0855799999999999E-2</v>
      </c>
    </row>
    <row r="5765" spans="1:15" x14ac:dyDescent="0.3">
      <c r="A5765" s="73">
        <v>46311</v>
      </c>
      <c r="B5765" s="67" t="s">
        <v>2090</v>
      </c>
      <c r="C5765" s="68" t="s">
        <v>2608</v>
      </c>
      <c r="D5765" s="68" t="s">
        <v>15677</v>
      </c>
      <c r="E5765" s="67" t="s">
        <v>15678</v>
      </c>
      <c r="F5765" s="69">
        <v>4.21</v>
      </c>
      <c r="G5765" s="70">
        <v>2.7088999999999999</v>
      </c>
      <c r="H5765" s="70">
        <v>8.3053000000000008</v>
      </c>
      <c r="I5765" s="73">
        <v>46281</v>
      </c>
      <c r="J5765" s="73">
        <v>47377</v>
      </c>
      <c r="K5765" s="69">
        <v>4.38</v>
      </c>
      <c r="L5765" s="68" t="s">
        <v>2609</v>
      </c>
      <c r="M5765" s="71">
        <v>3.3E-3</v>
      </c>
      <c r="N5765" t="str">
        <f>_xll.IMDP("BND",D5765,$N$1,A5765)</f>
        <v>은행채</v>
      </c>
      <c r="O5765">
        <f t="shared" si="90"/>
        <v>8.9393700000000003E-3</v>
      </c>
    </row>
    <row r="5766" spans="1:15" x14ac:dyDescent="0.3">
      <c r="A5766" s="73">
        <v>46311</v>
      </c>
      <c r="B5766" s="67" t="s">
        <v>2090</v>
      </c>
      <c r="C5766" s="68" t="s">
        <v>2608</v>
      </c>
      <c r="D5766" s="68" t="s">
        <v>11583</v>
      </c>
      <c r="E5766" s="67" t="s">
        <v>11584</v>
      </c>
      <c r="F5766" s="69">
        <v>4.0039999999999996</v>
      </c>
      <c r="G5766" s="70">
        <v>0.99070000000000003</v>
      </c>
      <c r="H5766" s="70">
        <v>1.2418</v>
      </c>
      <c r="I5766" s="73">
        <v>46139</v>
      </c>
      <c r="J5766" s="73">
        <v>46687</v>
      </c>
      <c r="K5766" s="69">
        <v>3.43</v>
      </c>
      <c r="L5766" s="68" t="s">
        <v>2609</v>
      </c>
      <c r="M5766" s="71">
        <v>4.5999999999999999E-3</v>
      </c>
      <c r="N5766" t="str">
        <f>_xll.IMDP("BND",D5766,$N$1,A5766)</f>
        <v>은행채</v>
      </c>
      <c r="O5766">
        <f t="shared" si="90"/>
        <v>4.5572199999999998E-3</v>
      </c>
    </row>
    <row r="5767" spans="1:15" x14ac:dyDescent="0.3">
      <c r="A5767" s="73">
        <v>46311</v>
      </c>
      <c r="B5767" s="67" t="s">
        <v>2090</v>
      </c>
      <c r="C5767" s="68" t="s">
        <v>2608</v>
      </c>
      <c r="D5767" s="68" t="s">
        <v>15679</v>
      </c>
      <c r="E5767" s="67" t="s">
        <v>15680</v>
      </c>
      <c r="F5767" s="69">
        <v>3.9260000000000002</v>
      </c>
      <c r="G5767" s="70">
        <v>0.63529999999999998</v>
      </c>
      <c r="H5767" s="70">
        <v>1.0149999999999999</v>
      </c>
      <c r="I5767" s="73">
        <v>46282</v>
      </c>
      <c r="J5767" s="73">
        <v>46555</v>
      </c>
      <c r="K5767" s="69">
        <v>3.87</v>
      </c>
      <c r="L5767" s="68" t="s">
        <v>2609</v>
      </c>
      <c r="M5767" s="71">
        <v>4.9700000000000001E-2</v>
      </c>
      <c r="N5767" t="str">
        <f>_xll.IMDP("BND",D5767,$N$1,A5767)</f>
        <v>은행채</v>
      </c>
      <c r="O5767">
        <f t="shared" si="90"/>
        <v>3.1574409999999997E-2</v>
      </c>
    </row>
    <row r="5768" spans="1:15" x14ac:dyDescent="0.3">
      <c r="A5768" s="73">
        <v>46311</v>
      </c>
      <c r="B5768" s="67" t="s">
        <v>2090</v>
      </c>
      <c r="C5768" s="68" t="s">
        <v>2608</v>
      </c>
      <c r="D5768" s="68" t="s">
        <v>11585</v>
      </c>
      <c r="E5768" s="67" t="s">
        <v>11586</v>
      </c>
      <c r="F5768" s="69">
        <v>3.5510000000000002</v>
      </c>
      <c r="G5768" s="70">
        <v>0.34839999999999999</v>
      </c>
      <c r="H5768" s="70">
        <v>0.2082</v>
      </c>
      <c r="I5768" s="73">
        <v>45987</v>
      </c>
      <c r="J5768" s="73">
        <v>46444</v>
      </c>
      <c r="K5768" s="69">
        <v>2.79</v>
      </c>
      <c r="L5768" s="68" t="s">
        <v>2609</v>
      </c>
      <c r="M5768" s="71">
        <v>5.1000000000000004E-3</v>
      </c>
      <c r="N5768" t="str">
        <f>_xll.IMDP("BND",D5768,$N$1,A5768)</f>
        <v>은행채</v>
      </c>
      <c r="O5768">
        <f t="shared" si="90"/>
        <v>1.77684E-3</v>
      </c>
    </row>
    <row r="5769" spans="1:15" x14ac:dyDescent="0.3">
      <c r="A5769" s="73">
        <v>46311</v>
      </c>
      <c r="B5769" s="67" t="s">
        <v>2090</v>
      </c>
      <c r="C5769" s="68" t="s">
        <v>2608</v>
      </c>
      <c r="D5769" s="68" t="s">
        <v>15681</v>
      </c>
      <c r="E5769" s="67" t="s">
        <v>15682</v>
      </c>
      <c r="F5769" s="69">
        <v>4.0780000000000003</v>
      </c>
      <c r="G5769" s="70">
        <v>1.3623000000000001</v>
      </c>
      <c r="H5769" s="70">
        <v>2.2263999999999999</v>
      </c>
      <c r="I5769" s="73">
        <v>46283</v>
      </c>
      <c r="J5769" s="73">
        <v>46830</v>
      </c>
      <c r="K5769" s="69">
        <v>4.2300000000000004</v>
      </c>
      <c r="L5769" s="68" t="s">
        <v>2609</v>
      </c>
      <c r="M5769" s="71">
        <v>1.6799999999999999E-2</v>
      </c>
      <c r="N5769" t="str">
        <f>_xll.IMDP("BND",D5769,$N$1,A5769)</f>
        <v>은행채</v>
      </c>
      <c r="O5769">
        <f t="shared" si="90"/>
        <v>2.288664E-2</v>
      </c>
    </row>
    <row r="5770" spans="1:15" x14ac:dyDescent="0.3">
      <c r="A5770" s="73">
        <v>46311</v>
      </c>
      <c r="B5770" s="67" t="s">
        <v>2090</v>
      </c>
      <c r="C5770" s="68" t="s">
        <v>2608</v>
      </c>
      <c r="D5770" s="68" t="s">
        <v>15683</v>
      </c>
      <c r="E5770" s="67" t="s">
        <v>15684</v>
      </c>
      <c r="F5770" s="69">
        <v>3.96</v>
      </c>
      <c r="G5770" s="70">
        <v>0.72470000000000001</v>
      </c>
      <c r="H5770" s="70">
        <v>1.2222999999999999</v>
      </c>
      <c r="I5770" s="73">
        <v>46286</v>
      </c>
      <c r="J5770" s="73">
        <v>46589</v>
      </c>
      <c r="K5770" s="69">
        <v>3.87</v>
      </c>
      <c r="L5770" s="68" t="s">
        <v>2609</v>
      </c>
      <c r="M5770" s="71">
        <v>2.9700000000000001E-2</v>
      </c>
      <c r="N5770" t="str">
        <f>_xll.IMDP("BND",D5770,$N$1,A5770)</f>
        <v>은행채</v>
      </c>
      <c r="O5770">
        <f t="shared" si="90"/>
        <v>2.1523590000000002E-2</v>
      </c>
    </row>
    <row r="5771" spans="1:15" x14ac:dyDescent="0.3">
      <c r="A5771" s="73">
        <v>46311</v>
      </c>
      <c r="B5771" s="67" t="s">
        <v>2090</v>
      </c>
      <c r="C5771" s="68" t="s">
        <v>2608</v>
      </c>
      <c r="D5771" s="68" t="s">
        <v>15806</v>
      </c>
      <c r="E5771" s="67" t="s">
        <v>15807</v>
      </c>
      <c r="F5771" s="69">
        <v>3.8929999999999998</v>
      </c>
      <c r="G5771" s="70">
        <v>0.65139999999999998</v>
      </c>
      <c r="H5771" s="70">
        <v>1.0511999999999999</v>
      </c>
      <c r="I5771" s="73">
        <v>46288</v>
      </c>
      <c r="J5771" s="73">
        <v>46561</v>
      </c>
      <c r="K5771" s="69">
        <v>3.89</v>
      </c>
      <c r="L5771" s="68" t="s">
        <v>2609</v>
      </c>
      <c r="M5771" s="71">
        <v>2.7000000000000001E-3</v>
      </c>
      <c r="N5771" t="str">
        <f>_xll.IMDP("BND",D5771,$N$1,A5771)</f>
        <v>은행채</v>
      </c>
      <c r="O5771">
        <f t="shared" si="90"/>
        <v>1.7587799999999999E-3</v>
      </c>
    </row>
    <row r="5772" spans="1:15" x14ac:dyDescent="0.3">
      <c r="A5772" s="73">
        <v>46311</v>
      </c>
      <c r="B5772" s="67" t="s">
        <v>2090</v>
      </c>
      <c r="C5772" s="68" t="s">
        <v>8258</v>
      </c>
      <c r="D5772" s="68" t="s">
        <v>11587</v>
      </c>
      <c r="E5772" s="67" t="s">
        <v>11588</v>
      </c>
      <c r="F5772" s="69">
        <v>4.1680000000000001</v>
      </c>
      <c r="G5772" s="70">
        <v>0.87719999999999998</v>
      </c>
      <c r="H5772" s="70">
        <v>0.99319999999999997</v>
      </c>
      <c r="I5772" s="73">
        <v>45547</v>
      </c>
      <c r="J5772" s="73">
        <v>46642</v>
      </c>
      <c r="K5772" s="69">
        <v>3.23</v>
      </c>
      <c r="L5772" s="68" t="s">
        <v>5494</v>
      </c>
      <c r="M5772" s="71">
        <v>4.5999999999999999E-3</v>
      </c>
      <c r="N5772" t="str">
        <f>_xll.IMDP("BND",D5772,$N$1,A5772)</f>
        <v>회사채(일반)</v>
      </c>
      <c r="O5772">
        <f t="shared" si="90"/>
        <v>4.0351199999999997E-3</v>
      </c>
    </row>
    <row r="5773" spans="1:15" x14ac:dyDescent="0.3">
      <c r="A5773" s="73">
        <v>46311</v>
      </c>
      <c r="B5773" s="67" t="s">
        <v>2090</v>
      </c>
      <c r="C5773" s="68" t="s">
        <v>8258</v>
      </c>
      <c r="D5773" s="68" t="s">
        <v>11589</v>
      </c>
      <c r="E5773" s="67" t="s">
        <v>11590</v>
      </c>
      <c r="F5773" s="69">
        <v>4.2030000000000003</v>
      </c>
      <c r="G5773" s="70">
        <v>1.3347</v>
      </c>
      <c r="H5773" s="70">
        <v>2.1473</v>
      </c>
      <c r="I5773" s="73">
        <v>44994</v>
      </c>
      <c r="J5773" s="73">
        <v>46821</v>
      </c>
      <c r="K5773" s="69">
        <v>4.54</v>
      </c>
      <c r="L5773" s="68" t="s">
        <v>5494</v>
      </c>
      <c r="M5773" s="71">
        <v>4.7000000000000002E-3</v>
      </c>
      <c r="N5773" t="str">
        <f>_xll.IMDP("BND",D5773,$N$1,A5773)</f>
        <v>회사채(일반)</v>
      </c>
      <c r="O5773">
        <f t="shared" si="90"/>
        <v>6.2730900000000003E-3</v>
      </c>
    </row>
    <row r="5774" spans="1:15" x14ac:dyDescent="0.3">
      <c r="A5774" s="73">
        <v>46311</v>
      </c>
      <c r="B5774" s="67" t="s">
        <v>2090</v>
      </c>
      <c r="C5774" s="68" t="s">
        <v>8258</v>
      </c>
      <c r="D5774" s="68" t="s">
        <v>11591</v>
      </c>
      <c r="E5774" s="67" t="s">
        <v>11592</v>
      </c>
      <c r="F5774" s="69">
        <v>4.3959999999999999</v>
      </c>
      <c r="G5774" s="70">
        <v>2.7364000000000002</v>
      </c>
      <c r="H5774" s="70">
        <v>8.3975000000000009</v>
      </c>
      <c r="I5774" s="73">
        <v>45547</v>
      </c>
      <c r="J5774" s="73">
        <v>47373</v>
      </c>
      <c r="K5774" s="69">
        <v>3.24</v>
      </c>
      <c r="L5774" s="68" t="s">
        <v>5494</v>
      </c>
      <c r="M5774" s="71">
        <v>2.3E-3</v>
      </c>
      <c r="N5774" t="str">
        <f>_xll.IMDP("BND",D5774,$N$1,A5774)</f>
        <v>회사채(일반)</v>
      </c>
      <c r="O5774">
        <f t="shared" si="90"/>
        <v>6.29372E-3</v>
      </c>
    </row>
    <row r="5775" spans="1:15" x14ac:dyDescent="0.3">
      <c r="A5775" s="73">
        <v>46311</v>
      </c>
      <c r="B5775" s="67" t="s">
        <v>2090</v>
      </c>
      <c r="C5775" s="68" t="s">
        <v>8258</v>
      </c>
      <c r="D5775" s="68" t="s">
        <v>11593</v>
      </c>
      <c r="E5775" s="67" t="s">
        <v>11594</v>
      </c>
      <c r="F5775" s="69">
        <v>4.3979999999999997</v>
      </c>
      <c r="G5775" s="70">
        <v>3.5466000000000002</v>
      </c>
      <c r="H5775" s="70">
        <v>13.788600000000001</v>
      </c>
      <c r="I5775" s="73">
        <v>44025</v>
      </c>
      <c r="J5775" s="73">
        <v>47677</v>
      </c>
      <c r="K5775" s="69">
        <v>2.21</v>
      </c>
      <c r="L5775" s="68" t="s">
        <v>5494</v>
      </c>
      <c r="M5775" s="71">
        <v>3.8999999999999998E-3</v>
      </c>
      <c r="N5775" t="str">
        <f>_xll.IMDP("BND",D5775,$N$1,A5775)</f>
        <v>회사채(일반)</v>
      </c>
      <c r="O5775">
        <f t="shared" si="90"/>
        <v>1.383174E-2</v>
      </c>
    </row>
    <row r="5776" spans="1:15" x14ac:dyDescent="0.3">
      <c r="A5776" s="73">
        <v>46311</v>
      </c>
      <c r="B5776" s="67" t="s">
        <v>2090</v>
      </c>
      <c r="C5776" s="68" t="s">
        <v>8258</v>
      </c>
      <c r="D5776" s="68" t="s">
        <v>11595</v>
      </c>
      <c r="E5776" s="67" t="s">
        <v>11596</v>
      </c>
      <c r="F5776" s="69">
        <v>4.0519999999999996</v>
      </c>
      <c r="G5776" s="70">
        <v>0.51459999999999995</v>
      </c>
      <c r="H5776" s="70">
        <v>0.39410000000000001</v>
      </c>
      <c r="I5776" s="73">
        <v>43949</v>
      </c>
      <c r="J5776" s="73">
        <v>46505</v>
      </c>
      <c r="K5776" s="69">
        <v>2.4700000000000002</v>
      </c>
      <c r="L5776" s="68" t="s">
        <v>5494</v>
      </c>
      <c r="M5776" s="71">
        <v>2.3E-3</v>
      </c>
      <c r="N5776" t="str">
        <f>_xll.IMDP("BND",D5776,$N$1,A5776)</f>
        <v>회사채(일반)</v>
      </c>
      <c r="O5776">
        <f t="shared" si="90"/>
        <v>1.1835799999999998E-3</v>
      </c>
    </row>
    <row r="5777" spans="1:15" x14ac:dyDescent="0.3">
      <c r="A5777" s="73">
        <v>46311</v>
      </c>
      <c r="B5777" s="67" t="s">
        <v>2090</v>
      </c>
      <c r="C5777" s="68" t="s">
        <v>8258</v>
      </c>
      <c r="D5777" s="68" t="s">
        <v>1404</v>
      </c>
      <c r="E5777" s="67" t="s">
        <v>1406</v>
      </c>
      <c r="F5777" s="69">
        <v>4.2859999999999996</v>
      </c>
      <c r="G5777" s="70">
        <v>4.9371999999999998</v>
      </c>
      <c r="H5777" s="70">
        <v>27.468</v>
      </c>
      <c r="I5777" s="73">
        <v>41047</v>
      </c>
      <c r="J5777" s="73">
        <v>48352</v>
      </c>
      <c r="K5777" s="69">
        <v>4.01</v>
      </c>
      <c r="L5777" s="68" t="s">
        <v>2609</v>
      </c>
      <c r="M5777" s="71">
        <v>4.5999999999999999E-3</v>
      </c>
      <c r="N5777" t="str">
        <f>_xll.IMDP("BND",D5777,$N$1,A5777)</f>
        <v>회사채(일반)</v>
      </c>
      <c r="O5777">
        <f t="shared" si="90"/>
        <v>2.2711119999999998E-2</v>
      </c>
    </row>
    <row r="5778" spans="1:15" x14ac:dyDescent="0.3">
      <c r="A5778" s="73">
        <v>46311</v>
      </c>
      <c r="B5778" s="67" t="s">
        <v>2090</v>
      </c>
      <c r="C5778" s="68" t="s">
        <v>8258</v>
      </c>
      <c r="D5778" s="68" t="s">
        <v>11597</v>
      </c>
      <c r="E5778" s="67" t="s">
        <v>11598</v>
      </c>
      <c r="F5778" s="69">
        <v>4.5129999999999999</v>
      </c>
      <c r="G5778" s="70">
        <v>11.501799999999999</v>
      </c>
      <c r="H5778" s="70">
        <v>148.53639999999999</v>
      </c>
      <c r="I5778" s="73">
        <v>43923</v>
      </c>
      <c r="J5778" s="73">
        <v>51228</v>
      </c>
      <c r="K5778" s="69">
        <v>1.8</v>
      </c>
      <c r="L5778" s="68" t="s">
        <v>2609</v>
      </c>
      <c r="M5778" s="71">
        <v>1.6999999999999999E-3</v>
      </c>
      <c r="N5778" t="str">
        <f>_xll.IMDP("BND",D5778,$N$1,A5778)</f>
        <v>회사채(일반)</v>
      </c>
      <c r="O5778">
        <f t="shared" si="90"/>
        <v>1.9553059999999997E-2</v>
      </c>
    </row>
    <row r="5779" spans="1:15" x14ac:dyDescent="0.3">
      <c r="A5779" s="73">
        <v>46311</v>
      </c>
      <c r="B5779" s="67" t="s">
        <v>2090</v>
      </c>
      <c r="C5779" s="68" t="s">
        <v>8258</v>
      </c>
      <c r="D5779" s="68" t="s">
        <v>11599</v>
      </c>
      <c r="E5779" s="67" t="s">
        <v>11600</v>
      </c>
      <c r="F5779" s="69">
        <v>4.6020000000000003</v>
      </c>
      <c r="G5779" s="70">
        <v>11.763299999999999</v>
      </c>
      <c r="H5779" s="70">
        <v>166.31530000000001</v>
      </c>
      <c r="I5779" s="73">
        <v>44631</v>
      </c>
      <c r="J5779" s="73">
        <v>51936</v>
      </c>
      <c r="K5779" s="69">
        <v>3.1</v>
      </c>
      <c r="L5779" s="68" t="s">
        <v>2609</v>
      </c>
      <c r="M5779" s="71">
        <v>2.7000000000000001E-3</v>
      </c>
      <c r="N5779" t="str">
        <f>_xll.IMDP("BND",D5779,$N$1,A5779)</f>
        <v>회사채(일반)</v>
      </c>
      <c r="O5779">
        <f t="shared" si="90"/>
        <v>3.1760909999999996E-2</v>
      </c>
    </row>
    <row r="5780" spans="1:15" x14ac:dyDescent="0.3">
      <c r="A5780" s="73">
        <v>46311</v>
      </c>
      <c r="B5780" s="67" t="s">
        <v>2090</v>
      </c>
      <c r="C5780" s="68" t="s">
        <v>8258</v>
      </c>
      <c r="D5780" s="68" t="s">
        <v>11601</v>
      </c>
      <c r="E5780" s="67" t="s">
        <v>11602</v>
      </c>
      <c r="F5780" s="69">
        <v>3.9689999999999999</v>
      </c>
      <c r="G5780" s="70">
        <v>0.60260000000000002</v>
      </c>
      <c r="H5780" s="70">
        <v>0.51500000000000001</v>
      </c>
      <c r="I5780" s="73">
        <v>44712</v>
      </c>
      <c r="J5780" s="73">
        <v>46538</v>
      </c>
      <c r="K5780" s="69">
        <v>3.68</v>
      </c>
      <c r="L5780" s="68" t="s">
        <v>2609</v>
      </c>
      <c r="M5780" s="71">
        <v>3.7000000000000002E-3</v>
      </c>
      <c r="N5780" t="str">
        <f>_xll.IMDP("BND",D5780,$N$1,A5780)</f>
        <v>회사채(일반)</v>
      </c>
      <c r="O5780">
        <f t="shared" si="90"/>
        <v>2.2296200000000003E-3</v>
      </c>
    </row>
    <row r="5781" spans="1:15" x14ac:dyDescent="0.3">
      <c r="A5781" s="73">
        <v>46311</v>
      </c>
      <c r="B5781" s="67" t="s">
        <v>2090</v>
      </c>
      <c r="C5781" s="68" t="s">
        <v>8258</v>
      </c>
      <c r="D5781" s="68" t="s">
        <v>11603</v>
      </c>
      <c r="E5781" s="67" t="s">
        <v>11604</v>
      </c>
      <c r="F5781" s="69">
        <v>4.1109999999999998</v>
      </c>
      <c r="G5781" s="70">
        <v>1.2916000000000001</v>
      </c>
      <c r="H5781" s="70">
        <v>2.0203000000000002</v>
      </c>
      <c r="I5781" s="73">
        <v>44979</v>
      </c>
      <c r="J5781" s="73">
        <v>46805</v>
      </c>
      <c r="K5781" s="69">
        <v>4.0999999999999996</v>
      </c>
      <c r="L5781" s="68" t="s">
        <v>2609</v>
      </c>
      <c r="M5781" s="71">
        <v>4.1999999999999997E-3</v>
      </c>
      <c r="N5781" t="str">
        <f>_xll.IMDP("BND",D5781,$N$1,A5781)</f>
        <v>회사채(일반)</v>
      </c>
      <c r="O5781">
        <f t="shared" si="90"/>
        <v>5.4247200000000001E-3</v>
      </c>
    </row>
    <row r="5782" spans="1:15" x14ac:dyDescent="0.3">
      <c r="A5782" s="73">
        <v>46311</v>
      </c>
      <c r="B5782" s="67" t="s">
        <v>2090</v>
      </c>
      <c r="C5782" s="68" t="s">
        <v>8258</v>
      </c>
      <c r="D5782" s="68" t="s">
        <v>11605</v>
      </c>
      <c r="E5782" s="67" t="s">
        <v>11606</v>
      </c>
      <c r="F5782" s="69">
        <v>4.1120000000000001</v>
      </c>
      <c r="G5782" s="70">
        <v>1.3331</v>
      </c>
      <c r="H5782" s="70">
        <v>2.1396999999999999</v>
      </c>
      <c r="I5782" s="73">
        <v>44992</v>
      </c>
      <c r="J5782" s="73">
        <v>46819</v>
      </c>
      <c r="K5782" s="69">
        <v>4.13</v>
      </c>
      <c r="L5782" s="68" t="s">
        <v>2609</v>
      </c>
      <c r="M5782" s="71">
        <v>2.3E-3</v>
      </c>
      <c r="N5782" t="str">
        <f>_xll.IMDP("BND",D5782,$N$1,A5782)</f>
        <v>회사채(일반)</v>
      </c>
      <c r="O5782">
        <f t="shared" si="90"/>
        <v>3.0661299999999998E-3</v>
      </c>
    </row>
    <row r="5783" spans="1:15" x14ac:dyDescent="0.3">
      <c r="A5783" s="73">
        <v>46311</v>
      </c>
      <c r="B5783" s="67" t="s">
        <v>2090</v>
      </c>
      <c r="C5783" s="68" t="s">
        <v>8258</v>
      </c>
      <c r="D5783" s="68" t="s">
        <v>1731</v>
      </c>
      <c r="E5783" s="67" t="s">
        <v>1732</v>
      </c>
      <c r="F5783" s="69">
        <v>4.1159999999999997</v>
      </c>
      <c r="G5783" s="70">
        <v>1.4539</v>
      </c>
      <c r="H5783" s="70">
        <v>2.5247000000000002</v>
      </c>
      <c r="I5783" s="73">
        <v>45042</v>
      </c>
      <c r="J5783" s="73">
        <v>46869</v>
      </c>
      <c r="K5783" s="69">
        <v>3.91</v>
      </c>
      <c r="L5783" s="68" t="s">
        <v>2609</v>
      </c>
      <c r="M5783" s="71">
        <v>6.1000000000000004E-3</v>
      </c>
      <c r="N5783" t="str">
        <f>_xll.IMDP("BND",D5783,$N$1,A5783)</f>
        <v>회사채(일반)</v>
      </c>
      <c r="O5783">
        <f t="shared" si="90"/>
        <v>8.8687899999999997E-3</v>
      </c>
    </row>
    <row r="5784" spans="1:15" x14ac:dyDescent="0.3">
      <c r="A5784" s="73">
        <v>46311</v>
      </c>
      <c r="B5784" s="67" t="s">
        <v>2090</v>
      </c>
      <c r="C5784" s="68" t="s">
        <v>8258</v>
      </c>
      <c r="D5784" s="68" t="s">
        <v>11607</v>
      </c>
      <c r="E5784" s="67" t="s">
        <v>11608</v>
      </c>
      <c r="F5784" s="69">
        <v>4.1369999999999996</v>
      </c>
      <c r="G5784" s="70">
        <v>1.5268999999999999</v>
      </c>
      <c r="H5784" s="70">
        <v>2.7599</v>
      </c>
      <c r="I5784" s="73">
        <v>45068</v>
      </c>
      <c r="J5784" s="73">
        <v>46895</v>
      </c>
      <c r="K5784" s="69">
        <v>3.87</v>
      </c>
      <c r="L5784" s="68" t="s">
        <v>2609</v>
      </c>
      <c r="M5784" s="71">
        <v>5.5999999999999999E-3</v>
      </c>
      <c r="N5784" t="str">
        <f>_xll.IMDP("BND",D5784,$N$1,A5784)</f>
        <v>회사채(일반)</v>
      </c>
      <c r="O5784">
        <f t="shared" si="90"/>
        <v>8.55064E-3</v>
      </c>
    </row>
    <row r="5785" spans="1:15" x14ac:dyDescent="0.3">
      <c r="A5785" s="73">
        <v>46311</v>
      </c>
      <c r="B5785" s="67" t="s">
        <v>2090</v>
      </c>
      <c r="C5785" s="68" t="s">
        <v>8258</v>
      </c>
      <c r="D5785" s="68" t="s">
        <v>11609</v>
      </c>
      <c r="E5785" s="67" t="s">
        <v>11610</v>
      </c>
      <c r="F5785" s="69">
        <v>4.1500000000000004</v>
      </c>
      <c r="G5785" s="70">
        <v>1.5699000000000001</v>
      </c>
      <c r="H5785" s="70">
        <v>2.9049999999999998</v>
      </c>
      <c r="I5785" s="73">
        <v>45085</v>
      </c>
      <c r="J5785" s="73">
        <v>46912</v>
      </c>
      <c r="K5785" s="69">
        <v>4</v>
      </c>
      <c r="L5785" s="68" t="s">
        <v>2609</v>
      </c>
      <c r="M5785" s="71">
        <v>7.4000000000000003E-3</v>
      </c>
      <c r="N5785" t="str">
        <f>_xll.IMDP("BND",D5785,$N$1,A5785)</f>
        <v>회사채(일반)</v>
      </c>
      <c r="O5785">
        <f t="shared" si="90"/>
        <v>1.1617260000000001E-2</v>
      </c>
    </row>
    <row r="5786" spans="1:15" x14ac:dyDescent="0.3">
      <c r="A5786" s="73">
        <v>46311</v>
      </c>
      <c r="B5786" s="67" t="s">
        <v>2090</v>
      </c>
      <c r="C5786" s="68" t="s">
        <v>8258</v>
      </c>
      <c r="D5786" s="68" t="s">
        <v>11611</v>
      </c>
      <c r="E5786" s="67" t="s">
        <v>11612</v>
      </c>
      <c r="F5786" s="69">
        <v>4.2530000000000001</v>
      </c>
      <c r="G5786" s="70">
        <v>2.2524000000000002</v>
      </c>
      <c r="H5786" s="70">
        <v>5.7807000000000004</v>
      </c>
      <c r="I5786" s="73">
        <v>45356</v>
      </c>
      <c r="J5786" s="73">
        <v>47182</v>
      </c>
      <c r="K5786" s="69">
        <v>3.75</v>
      </c>
      <c r="L5786" s="68" t="s">
        <v>2609</v>
      </c>
      <c r="M5786" s="71">
        <v>6.8999999999999999E-3</v>
      </c>
      <c r="N5786" t="str">
        <f>_xll.IMDP("BND",D5786,$N$1,A5786)</f>
        <v>회사채(일반)</v>
      </c>
      <c r="O5786">
        <f t="shared" si="90"/>
        <v>1.5541560000000001E-2</v>
      </c>
    </row>
    <row r="5787" spans="1:15" x14ac:dyDescent="0.3">
      <c r="A5787" s="73">
        <v>46311</v>
      </c>
      <c r="B5787" s="67" t="s">
        <v>2090</v>
      </c>
      <c r="C5787" s="68" t="s">
        <v>8258</v>
      </c>
      <c r="D5787" s="68" t="s">
        <v>11613</v>
      </c>
      <c r="E5787" s="67" t="s">
        <v>11614</v>
      </c>
      <c r="F5787" s="69">
        <v>4.26</v>
      </c>
      <c r="G5787" s="70">
        <v>2.4615</v>
      </c>
      <c r="H5787" s="70">
        <v>6.8627000000000002</v>
      </c>
      <c r="I5787" s="73">
        <v>45440</v>
      </c>
      <c r="J5787" s="73">
        <v>47266</v>
      </c>
      <c r="K5787" s="69">
        <v>3.61</v>
      </c>
      <c r="L5787" s="68" t="s">
        <v>2609</v>
      </c>
      <c r="M5787" s="71">
        <v>5.4999999999999997E-3</v>
      </c>
      <c r="N5787" t="str">
        <f>_xll.IMDP("BND",D5787,$N$1,A5787)</f>
        <v>회사채(일반)</v>
      </c>
      <c r="O5787">
        <f t="shared" si="90"/>
        <v>1.353825E-2</v>
      </c>
    </row>
    <row r="5788" spans="1:15" x14ac:dyDescent="0.3">
      <c r="A5788" s="73">
        <v>46311</v>
      </c>
      <c r="B5788" s="67" t="s">
        <v>2090</v>
      </c>
      <c r="C5788" s="68" t="s">
        <v>8258</v>
      </c>
      <c r="D5788" s="68" t="s">
        <v>1429</v>
      </c>
      <c r="E5788" s="67" t="s">
        <v>1430</v>
      </c>
      <c r="F5788" s="69">
        <v>4.266</v>
      </c>
      <c r="G5788" s="70">
        <v>2.5508000000000002</v>
      </c>
      <c r="H5788" s="70">
        <v>7.3221999999999996</v>
      </c>
      <c r="I5788" s="73">
        <v>45471</v>
      </c>
      <c r="J5788" s="73">
        <v>47297</v>
      </c>
      <c r="K5788" s="69">
        <v>3.39</v>
      </c>
      <c r="L5788" s="68" t="s">
        <v>2609</v>
      </c>
      <c r="M5788" s="71">
        <v>2.7000000000000001E-3</v>
      </c>
      <c r="N5788" t="str">
        <f>_xll.IMDP("BND",D5788,$N$1,A5788)</f>
        <v>회사채(일반)</v>
      </c>
      <c r="O5788">
        <f t="shared" si="90"/>
        <v>6.8871600000000007E-3</v>
      </c>
    </row>
    <row r="5789" spans="1:15" x14ac:dyDescent="0.3">
      <c r="A5789" s="73">
        <v>46311</v>
      </c>
      <c r="B5789" s="67" t="s">
        <v>2090</v>
      </c>
      <c r="C5789" s="68" t="s">
        <v>8258</v>
      </c>
      <c r="D5789" s="68" t="s">
        <v>11615</v>
      </c>
      <c r="E5789" s="67" t="s">
        <v>11616</v>
      </c>
      <c r="F5789" s="69">
        <v>4.2759999999999998</v>
      </c>
      <c r="G5789" s="70">
        <v>3.1097999999999999</v>
      </c>
      <c r="H5789" s="70">
        <v>10.7843</v>
      </c>
      <c r="I5789" s="73">
        <v>45698</v>
      </c>
      <c r="J5789" s="73">
        <v>47524</v>
      </c>
      <c r="K5789" s="69">
        <v>2.96</v>
      </c>
      <c r="L5789" s="68" t="s">
        <v>2609</v>
      </c>
      <c r="M5789" s="71">
        <v>2.7000000000000001E-3</v>
      </c>
      <c r="N5789" t="str">
        <f>_xll.IMDP("BND",D5789,$N$1,A5789)</f>
        <v>회사채(일반)</v>
      </c>
      <c r="O5789">
        <f t="shared" si="90"/>
        <v>8.3964599999999997E-3</v>
      </c>
    </row>
    <row r="5790" spans="1:15" x14ac:dyDescent="0.3">
      <c r="A5790" s="73">
        <v>46311</v>
      </c>
      <c r="B5790" s="67" t="s">
        <v>2090</v>
      </c>
      <c r="C5790" s="68" t="s">
        <v>8258</v>
      </c>
      <c r="D5790" s="68" t="s">
        <v>1787</v>
      </c>
      <c r="E5790" s="67" t="s">
        <v>1788</v>
      </c>
      <c r="F5790" s="69">
        <v>4.2759999999999998</v>
      </c>
      <c r="G5790" s="70">
        <v>2.7606000000000002</v>
      </c>
      <c r="H5790" s="70">
        <v>8.7715999999999994</v>
      </c>
      <c r="I5790" s="73">
        <v>40123</v>
      </c>
      <c r="J5790" s="73">
        <v>47428</v>
      </c>
      <c r="K5790" s="69">
        <v>5.84</v>
      </c>
      <c r="L5790" s="68" t="s">
        <v>2609</v>
      </c>
      <c r="M5790" s="71">
        <v>4.8999999999999998E-3</v>
      </c>
      <c r="N5790" t="str">
        <f>_xll.IMDP("BND",D5790,$N$1,A5790)</f>
        <v>회사채(일반)</v>
      </c>
      <c r="O5790">
        <f t="shared" si="90"/>
        <v>1.3526940000000001E-2</v>
      </c>
    </row>
    <row r="5791" spans="1:15" x14ac:dyDescent="0.3">
      <c r="A5791" s="73">
        <v>46311</v>
      </c>
      <c r="B5791" s="67" t="s">
        <v>2090</v>
      </c>
      <c r="C5791" s="68" t="s">
        <v>8258</v>
      </c>
      <c r="D5791" s="68" t="s">
        <v>11617</v>
      </c>
      <c r="E5791" s="67" t="s">
        <v>11618</v>
      </c>
      <c r="F5791" s="69">
        <v>4.5410000000000004</v>
      </c>
      <c r="G5791" s="70">
        <v>10.1364</v>
      </c>
      <c r="H5791" s="70">
        <v>128.0916</v>
      </c>
      <c r="I5791" s="73">
        <v>40522</v>
      </c>
      <c r="J5791" s="73">
        <v>51480</v>
      </c>
      <c r="K5791" s="69">
        <v>5.0599999999999996</v>
      </c>
      <c r="L5791" s="68" t="s">
        <v>2609</v>
      </c>
      <c r="M5791" s="71">
        <v>4.8999999999999998E-3</v>
      </c>
      <c r="N5791" t="str">
        <f>_xll.IMDP("BND",D5791,$N$1,A5791)</f>
        <v>회사채(일반)</v>
      </c>
      <c r="O5791">
        <f t="shared" si="90"/>
        <v>4.9668360000000002E-2</v>
      </c>
    </row>
    <row r="5792" spans="1:15" x14ac:dyDescent="0.3">
      <c r="A5792" s="73">
        <v>46311</v>
      </c>
      <c r="B5792" s="67" t="s">
        <v>2090</v>
      </c>
      <c r="C5792" s="68" t="s">
        <v>8258</v>
      </c>
      <c r="D5792" s="68" t="s">
        <v>11619</v>
      </c>
      <c r="E5792" s="67" t="s">
        <v>11620</v>
      </c>
      <c r="F5792" s="69">
        <v>4.2779999999999996</v>
      </c>
      <c r="G5792" s="70">
        <v>3.9647999999999999</v>
      </c>
      <c r="H5792" s="70">
        <v>17.759</v>
      </c>
      <c r="I5792" s="73">
        <v>40627</v>
      </c>
      <c r="J5792" s="73">
        <v>47932</v>
      </c>
      <c r="K5792" s="69">
        <v>4.8899999999999997</v>
      </c>
      <c r="L5792" s="68" t="s">
        <v>2609</v>
      </c>
      <c r="M5792" s="71">
        <v>4.7999999999999996E-3</v>
      </c>
      <c r="N5792" t="str">
        <f>_xll.IMDP("BND",D5792,$N$1,A5792)</f>
        <v>회사채(일반)</v>
      </c>
      <c r="O5792">
        <f t="shared" si="90"/>
        <v>1.9031039999999999E-2</v>
      </c>
    </row>
    <row r="5793" spans="1:15" x14ac:dyDescent="0.3">
      <c r="A5793" s="73">
        <v>46311</v>
      </c>
      <c r="B5793" s="67" t="s">
        <v>2090</v>
      </c>
      <c r="C5793" s="68" t="s">
        <v>8258</v>
      </c>
      <c r="D5793" s="68" t="s">
        <v>11621</v>
      </c>
      <c r="E5793" s="67" t="s">
        <v>11622</v>
      </c>
      <c r="F5793" s="69">
        <v>4.2850000000000001</v>
      </c>
      <c r="G5793" s="70">
        <v>4.6341999999999999</v>
      </c>
      <c r="H5793" s="70">
        <v>24.589700000000001</v>
      </c>
      <c r="I5793" s="73">
        <v>40927</v>
      </c>
      <c r="J5793" s="73">
        <v>48232</v>
      </c>
      <c r="K5793" s="69">
        <v>4.24</v>
      </c>
      <c r="L5793" s="68" t="s">
        <v>2609</v>
      </c>
      <c r="M5793" s="71">
        <v>2.3E-3</v>
      </c>
      <c r="N5793" t="str">
        <f>_xll.IMDP("BND",D5793,$N$1,A5793)</f>
        <v>회사채(일반)</v>
      </c>
      <c r="O5793">
        <f t="shared" si="90"/>
        <v>1.065866E-2</v>
      </c>
    </row>
    <row r="5794" spans="1:15" x14ac:dyDescent="0.3">
      <c r="A5794" s="73">
        <v>46311</v>
      </c>
      <c r="B5794" s="67" t="s">
        <v>2090</v>
      </c>
      <c r="C5794" s="68" t="s">
        <v>8258</v>
      </c>
      <c r="D5794" s="68" t="s">
        <v>11623</v>
      </c>
      <c r="E5794" s="67" t="s">
        <v>11624</v>
      </c>
      <c r="F5794" s="69">
        <v>4.2859999999999996</v>
      </c>
      <c r="G5794" s="70">
        <v>5.1230000000000002</v>
      </c>
      <c r="H5794" s="70">
        <v>29.290299999999998</v>
      </c>
      <c r="I5794" s="73">
        <v>41103</v>
      </c>
      <c r="J5794" s="73">
        <v>48408</v>
      </c>
      <c r="K5794" s="69">
        <v>3.71</v>
      </c>
      <c r="L5794" s="68" t="s">
        <v>2609</v>
      </c>
      <c r="M5794" s="71">
        <v>4.4999999999999997E-3</v>
      </c>
      <c r="N5794" t="str">
        <f>_xll.IMDP("BND",D5794,$N$1,A5794)</f>
        <v>회사채(일반)</v>
      </c>
      <c r="O5794">
        <f t="shared" si="90"/>
        <v>2.3053499999999998E-2</v>
      </c>
    </row>
    <row r="5795" spans="1:15" x14ac:dyDescent="0.3">
      <c r="A5795" s="73">
        <v>46311</v>
      </c>
      <c r="B5795" s="67" t="s">
        <v>2090</v>
      </c>
      <c r="C5795" s="68" t="s">
        <v>8258</v>
      </c>
      <c r="D5795" s="68" t="s">
        <v>11625</v>
      </c>
      <c r="E5795" s="67" t="s">
        <v>11626</v>
      </c>
      <c r="F5795" s="69">
        <v>4.3259999999999996</v>
      </c>
      <c r="G5795" s="70">
        <v>7.1029999999999998</v>
      </c>
      <c r="H5795" s="70">
        <v>56.6295</v>
      </c>
      <c r="I5795" s="73">
        <v>41991</v>
      </c>
      <c r="J5795" s="73">
        <v>49296</v>
      </c>
      <c r="K5795" s="69">
        <v>3.07</v>
      </c>
      <c r="L5795" s="68" t="s">
        <v>2609</v>
      </c>
      <c r="M5795" s="71">
        <v>3.8E-3</v>
      </c>
      <c r="N5795" t="str">
        <f>_xll.IMDP("BND",D5795,$N$1,A5795)</f>
        <v>회사채(일반)</v>
      </c>
      <c r="O5795">
        <f t="shared" si="90"/>
        <v>2.6991399999999999E-2</v>
      </c>
    </row>
    <row r="5796" spans="1:15" x14ac:dyDescent="0.3">
      <c r="A5796" s="73">
        <v>46311</v>
      </c>
      <c r="B5796" s="67" t="s">
        <v>2090</v>
      </c>
      <c r="C5796" s="68" t="s">
        <v>8258</v>
      </c>
      <c r="D5796" s="68" t="s">
        <v>11627</v>
      </c>
      <c r="E5796" s="67" t="s">
        <v>11628</v>
      </c>
      <c r="F5796" s="69">
        <v>3.903</v>
      </c>
      <c r="G5796" s="70">
        <v>0.51219999999999999</v>
      </c>
      <c r="H5796" s="70">
        <v>0.39100000000000001</v>
      </c>
      <c r="I5796" s="73">
        <v>42852</v>
      </c>
      <c r="J5796" s="73">
        <v>46504</v>
      </c>
      <c r="K5796" s="69">
        <v>2.44</v>
      </c>
      <c r="L5796" s="68" t="s">
        <v>2609</v>
      </c>
      <c r="M5796" s="71">
        <v>2.3E-3</v>
      </c>
      <c r="N5796" t="str">
        <f>_xll.IMDP("BND",D5796,$N$1,A5796)</f>
        <v>회사채(일반)</v>
      </c>
      <c r="O5796">
        <f t="shared" si="90"/>
        <v>1.1780599999999999E-3</v>
      </c>
    </row>
    <row r="5797" spans="1:15" x14ac:dyDescent="0.3">
      <c r="A5797" s="73">
        <v>46311</v>
      </c>
      <c r="B5797" s="67" t="s">
        <v>2090</v>
      </c>
      <c r="C5797" s="68" t="s">
        <v>8258</v>
      </c>
      <c r="D5797" s="68" t="s">
        <v>11629</v>
      </c>
      <c r="E5797" s="67" t="s">
        <v>11630</v>
      </c>
      <c r="F5797" s="69">
        <v>4.0679999999999996</v>
      </c>
      <c r="G5797" s="70">
        <v>0.89680000000000004</v>
      </c>
      <c r="H5797" s="70">
        <v>1.0313000000000001</v>
      </c>
      <c r="I5797" s="73">
        <v>42996</v>
      </c>
      <c r="J5797" s="73">
        <v>46648</v>
      </c>
      <c r="K5797" s="69">
        <v>2.37</v>
      </c>
      <c r="L5797" s="68" t="s">
        <v>2609</v>
      </c>
      <c r="M5797" s="71">
        <v>3.7000000000000002E-3</v>
      </c>
      <c r="N5797" t="str">
        <f>_xll.IMDP("BND",D5797,$N$1,A5797)</f>
        <v>회사채(일반)</v>
      </c>
      <c r="O5797">
        <f t="shared" si="90"/>
        <v>3.3181600000000001E-3</v>
      </c>
    </row>
    <row r="5798" spans="1:15" x14ac:dyDescent="0.3">
      <c r="A5798" s="73">
        <v>46311</v>
      </c>
      <c r="B5798" s="67" t="s">
        <v>2090</v>
      </c>
      <c r="C5798" s="68" t="s">
        <v>8258</v>
      </c>
      <c r="D5798" s="68" t="s">
        <v>11631</v>
      </c>
      <c r="E5798" s="67" t="s">
        <v>11632</v>
      </c>
      <c r="F5798" s="69">
        <v>4.0739999999999998</v>
      </c>
      <c r="G5798" s="70">
        <v>0.96909999999999996</v>
      </c>
      <c r="H5798" s="70">
        <v>1.1978</v>
      </c>
      <c r="I5798" s="73">
        <v>43025</v>
      </c>
      <c r="J5798" s="73">
        <v>46677</v>
      </c>
      <c r="K5798" s="69">
        <v>2.5</v>
      </c>
      <c r="L5798" s="68" t="s">
        <v>2609</v>
      </c>
      <c r="M5798" s="71">
        <v>3.2000000000000002E-3</v>
      </c>
      <c r="N5798" t="str">
        <f>_xll.IMDP("BND",D5798,$N$1,A5798)</f>
        <v>회사채(일반)</v>
      </c>
      <c r="O5798">
        <f t="shared" si="90"/>
        <v>3.1011200000000002E-3</v>
      </c>
    </row>
    <row r="5799" spans="1:15" x14ac:dyDescent="0.3">
      <c r="A5799" s="73">
        <v>46311</v>
      </c>
      <c r="B5799" s="67" t="s">
        <v>2090</v>
      </c>
      <c r="C5799" s="68" t="s">
        <v>8258</v>
      </c>
      <c r="D5799" s="68" t="s">
        <v>11633</v>
      </c>
      <c r="E5799" s="67" t="s">
        <v>11634</v>
      </c>
      <c r="F5799" s="69">
        <v>4.4359999999999999</v>
      </c>
      <c r="G5799" s="70">
        <v>9.5345999999999993</v>
      </c>
      <c r="H5799" s="70">
        <v>104.8242</v>
      </c>
      <c r="I5799" s="73">
        <v>43231</v>
      </c>
      <c r="J5799" s="73">
        <v>50536</v>
      </c>
      <c r="K5799" s="69">
        <v>2.9</v>
      </c>
      <c r="L5799" s="68" t="s">
        <v>2609</v>
      </c>
      <c r="M5799" s="71">
        <v>6.7999999999999996E-3</v>
      </c>
      <c r="N5799" t="str">
        <f>_xll.IMDP("BND",D5799,$N$1,A5799)</f>
        <v>회사채(일반)</v>
      </c>
      <c r="O5799">
        <f t="shared" si="90"/>
        <v>6.4835279999999995E-2</v>
      </c>
    </row>
    <row r="5800" spans="1:15" x14ac:dyDescent="0.3">
      <c r="A5800" s="73">
        <v>46311</v>
      </c>
      <c r="B5800" s="67" t="s">
        <v>2090</v>
      </c>
      <c r="C5800" s="68" t="s">
        <v>8258</v>
      </c>
      <c r="D5800" s="68" t="s">
        <v>11635</v>
      </c>
      <c r="E5800" s="67" t="s">
        <v>11636</v>
      </c>
      <c r="F5800" s="69">
        <v>4.4390000000000001</v>
      </c>
      <c r="G5800" s="70">
        <v>9.6242999999999999</v>
      </c>
      <c r="H5800" s="70">
        <v>106.4648</v>
      </c>
      <c r="I5800" s="73">
        <v>43256</v>
      </c>
      <c r="J5800" s="73">
        <v>50561</v>
      </c>
      <c r="K5800" s="69">
        <v>2.84</v>
      </c>
      <c r="L5800" s="68" t="s">
        <v>2609</v>
      </c>
      <c r="M5800" s="71">
        <v>7.9000000000000008E-3</v>
      </c>
      <c r="N5800" t="str">
        <f>_xll.IMDP("BND",D5800,$N$1,A5800)</f>
        <v>회사채(일반)</v>
      </c>
      <c r="O5800">
        <f t="shared" si="90"/>
        <v>7.6031970000000004E-2</v>
      </c>
    </row>
    <row r="5801" spans="1:15" x14ac:dyDescent="0.3">
      <c r="A5801" s="73">
        <v>46311</v>
      </c>
      <c r="B5801" s="67" t="s">
        <v>2090</v>
      </c>
      <c r="C5801" s="68" t="s">
        <v>8258</v>
      </c>
      <c r="D5801" s="68" t="s">
        <v>11637</v>
      </c>
      <c r="E5801" s="67" t="s">
        <v>11638</v>
      </c>
      <c r="F5801" s="69">
        <v>4.9029999999999996</v>
      </c>
      <c r="G5801" s="70">
        <v>15.69</v>
      </c>
      <c r="H5801" s="70">
        <v>308.96100000000001</v>
      </c>
      <c r="I5801" s="73">
        <v>43399</v>
      </c>
      <c r="J5801" s="73">
        <v>54357</v>
      </c>
      <c r="K5801" s="69">
        <v>2.25</v>
      </c>
      <c r="L5801" s="68" t="s">
        <v>2609</v>
      </c>
      <c r="M5801" s="71">
        <v>1.5E-3</v>
      </c>
      <c r="N5801" t="str">
        <f>_xll.IMDP("BND",D5801,$N$1,A5801)</f>
        <v>회사채(일반)</v>
      </c>
      <c r="O5801">
        <f t="shared" si="90"/>
        <v>2.3535E-2</v>
      </c>
    </row>
    <row r="5802" spans="1:15" x14ac:dyDescent="0.3">
      <c r="A5802" s="73">
        <v>46311</v>
      </c>
      <c r="B5802" s="67" t="s">
        <v>2090</v>
      </c>
      <c r="C5802" s="68" t="s">
        <v>8258</v>
      </c>
      <c r="D5802" s="68" t="s">
        <v>11639</v>
      </c>
      <c r="E5802" s="67" t="s">
        <v>11640</v>
      </c>
      <c r="F5802" s="69">
        <v>4.4770000000000003</v>
      </c>
      <c r="G5802" s="70">
        <v>10.894</v>
      </c>
      <c r="H5802" s="70">
        <v>132.70339999999999</v>
      </c>
      <c r="I5802" s="73">
        <v>43621</v>
      </c>
      <c r="J5802" s="73">
        <v>50926</v>
      </c>
      <c r="K5802" s="69">
        <v>1.81</v>
      </c>
      <c r="L5802" s="68" t="s">
        <v>2609</v>
      </c>
      <c r="M5802" s="71">
        <v>4.1000000000000003E-3</v>
      </c>
      <c r="N5802" t="str">
        <f>_xll.IMDP("BND",D5802,$N$1,A5802)</f>
        <v>회사채(일반)</v>
      </c>
      <c r="O5802">
        <f t="shared" si="90"/>
        <v>4.4665400000000001E-2</v>
      </c>
    </row>
    <row r="5803" spans="1:15" x14ac:dyDescent="0.3">
      <c r="A5803" s="73">
        <v>46311</v>
      </c>
      <c r="B5803" s="67" t="s">
        <v>2090</v>
      </c>
      <c r="C5803" s="68" t="s">
        <v>8258</v>
      </c>
      <c r="D5803" s="68" t="s">
        <v>11641</v>
      </c>
      <c r="E5803" s="67" t="s">
        <v>11642</v>
      </c>
      <c r="F5803" s="69">
        <v>4.4939999999999998</v>
      </c>
      <c r="G5803" s="70">
        <v>11.3363</v>
      </c>
      <c r="H5803" s="70">
        <v>142.44839999999999</v>
      </c>
      <c r="I5803" s="73">
        <v>43754</v>
      </c>
      <c r="J5803" s="73">
        <v>51059</v>
      </c>
      <c r="K5803" s="69">
        <v>1.59</v>
      </c>
      <c r="L5803" s="68" t="s">
        <v>2609</v>
      </c>
      <c r="M5803" s="71">
        <v>3.3E-3</v>
      </c>
      <c r="N5803" t="str">
        <f>_xll.IMDP("BND",D5803,$N$1,A5803)</f>
        <v>회사채(일반)</v>
      </c>
      <c r="O5803">
        <f t="shared" si="90"/>
        <v>3.7409789999999998E-2</v>
      </c>
    </row>
    <row r="5804" spans="1:15" x14ac:dyDescent="0.3">
      <c r="A5804" s="73">
        <v>46311</v>
      </c>
      <c r="B5804" s="67" t="s">
        <v>2090</v>
      </c>
      <c r="C5804" s="68" t="s">
        <v>8258</v>
      </c>
      <c r="D5804" s="68" t="s">
        <v>11643</v>
      </c>
      <c r="E5804" s="67" t="s">
        <v>11644</v>
      </c>
      <c r="F5804" s="69">
        <v>4.5</v>
      </c>
      <c r="G5804" s="70">
        <v>11.2616</v>
      </c>
      <c r="H5804" s="70">
        <v>142.1097</v>
      </c>
      <c r="I5804" s="73">
        <v>43796</v>
      </c>
      <c r="J5804" s="73">
        <v>51101</v>
      </c>
      <c r="K5804" s="69">
        <v>1.76</v>
      </c>
      <c r="L5804" s="68" t="s">
        <v>2609</v>
      </c>
      <c r="M5804" s="71">
        <v>2.3999999999999998E-3</v>
      </c>
      <c r="N5804" t="str">
        <f>_xll.IMDP("BND",D5804,$N$1,A5804)</f>
        <v>회사채(일반)</v>
      </c>
      <c r="O5804">
        <f t="shared" si="90"/>
        <v>2.7027839999999997E-2</v>
      </c>
    </row>
    <row r="5805" spans="1:15" x14ac:dyDescent="0.3">
      <c r="A5805" s="73">
        <v>46311</v>
      </c>
      <c r="B5805" s="67" t="s">
        <v>2090</v>
      </c>
      <c r="C5805" s="68" t="s">
        <v>8258</v>
      </c>
      <c r="D5805" s="68" t="s">
        <v>11645</v>
      </c>
      <c r="E5805" s="67" t="s">
        <v>11646</v>
      </c>
      <c r="F5805" s="69">
        <v>4.9480000000000004</v>
      </c>
      <c r="G5805" s="70">
        <v>17.125299999999999</v>
      </c>
      <c r="H5805" s="70">
        <v>362.18</v>
      </c>
      <c r="I5805" s="73">
        <v>43923</v>
      </c>
      <c r="J5805" s="73">
        <v>54880</v>
      </c>
      <c r="K5805" s="69">
        <v>1.8</v>
      </c>
      <c r="L5805" s="68" t="s">
        <v>2609</v>
      </c>
      <c r="M5805" s="71">
        <v>1.2999999999999999E-3</v>
      </c>
      <c r="N5805" t="str">
        <f>_xll.IMDP("BND",D5805,$N$1,A5805)</f>
        <v>회사채(일반)</v>
      </c>
      <c r="O5805">
        <f t="shared" si="90"/>
        <v>2.2262889999999997E-2</v>
      </c>
    </row>
    <row r="5806" spans="1:15" x14ac:dyDescent="0.3">
      <c r="A5806" s="73">
        <v>46311</v>
      </c>
      <c r="B5806" s="67" t="s">
        <v>2090</v>
      </c>
      <c r="C5806" s="68" t="s">
        <v>8258</v>
      </c>
      <c r="D5806" s="68" t="s">
        <v>11647</v>
      </c>
      <c r="E5806" s="67" t="s">
        <v>11648</v>
      </c>
      <c r="F5806" s="69">
        <v>4.5149999999999997</v>
      </c>
      <c r="G5806" s="70">
        <v>11.7597</v>
      </c>
      <c r="H5806" s="70">
        <v>154.25630000000001</v>
      </c>
      <c r="I5806" s="73">
        <v>43976</v>
      </c>
      <c r="J5806" s="73">
        <v>51281</v>
      </c>
      <c r="K5806" s="69">
        <v>1.57</v>
      </c>
      <c r="L5806" s="68" t="s">
        <v>2609</v>
      </c>
      <c r="M5806" s="71">
        <v>2.3E-3</v>
      </c>
      <c r="N5806" t="str">
        <f>_xll.IMDP("BND",D5806,$N$1,A5806)</f>
        <v>회사채(일반)</v>
      </c>
      <c r="O5806">
        <f t="shared" si="90"/>
        <v>2.7047310000000001E-2</v>
      </c>
    </row>
    <row r="5807" spans="1:15" x14ac:dyDescent="0.3">
      <c r="A5807" s="73">
        <v>46311</v>
      </c>
      <c r="B5807" s="67" t="s">
        <v>2090</v>
      </c>
      <c r="C5807" s="68" t="s">
        <v>8258</v>
      </c>
      <c r="D5807" s="68" t="s">
        <v>11649</v>
      </c>
      <c r="E5807" s="67" t="s">
        <v>11650</v>
      </c>
      <c r="F5807" s="69">
        <v>4.5179999999999998</v>
      </c>
      <c r="G5807" s="70">
        <v>11.767899999999999</v>
      </c>
      <c r="H5807" s="70">
        <v>154.73269999999999</v>
      </c>
      <c r="I5807" s="73">
        <v>43997</v>
      </c>
      <c r="J5807" s="73">
        <v>51302</v>
      </c>
      <c r="K5807" s="69">
        <v>1.63</v>
      </c>
      <c r="L5807" s="68" t="s">
        <v>2609</v>
      </c>
      <c r="M5807" s="71">
        <v>2.3E-3</v>
      </c>
      <c r="N5807" t="str">
        <f>_xll.IMDP("BND",D5807,$N$1,A5807)</f>
        <v>회사채(일반)</v>
      </c>
      <c r="O5807">
        <f t="shared" si="90"/>
        <v>2.7066169999999997E-2</v>
      </c>
    </row>
    <row r="5808" spans="1:15" x14ac:dyDescent="0.3">
      <c r="A5808" s="73">
        <v>46311</v>
      </c>
      <c r="B5808" s="67" t="s">
        <v>2090</v>
      </c>
      <c r="C5808" s="68" t="s">
        <v>8258</v>
      </c>
      <c r="D5808" s="68" t="s">
        <v>11651</v>
      </c>
      <c r="E5808" s="67" t="s">
        <v>11652</v>
      </c>
      <c r="F5808" s="69">
        <v>4.5220000000000002</v>
      </c>
      <c r="G5808" s="70">
        <v>11.916600000000001</v>
      </c>
      <c r="H5808" s="70">
        <v>160.63589999999999</v>
      </c>
      <c r="I5808" s="73">
        <v>44158</v>
      </c>
      <c r="J5808" s="73">
        <v>51463</v>
      </c>
      <c r="K5808" s="69">
        <v>1.8</v>
      </c>
      <c r="L5808" s="68" t="s">
        <v>2609</v>
      </c>
      <c r="M5808" s="71">
        <v>2.3E-3</v>
      </c>
      <c r="N5808" t="str">
        <f>_xll.IMDP("BND",D5808,$N$1,A5808)</f>
        <v>회사채(일반)</v>
      </c>
      <c r="O5808">
        <f t="shared" si="90"/>
        <v>2.7408180000000001E-2</v>
      </c>
    </row>
    <row r="5809" spans="1:15" x14ac:dyDescent="0.3">
      <c r="A5809" s="73">
        <v>46311</v>
      </c>
      <c r="B5809" s="67" t="s">
        <v>2090</v>
      </c>
      <c r="C5809" s="68" t="s">
        <v>8258</v>
      </c>
      <c r="D5809" s="68" t="s">
        <v>11653</v>
      </c>
      <c r="E5809" s="67" t="s">
        <v>11654</v>
      </c>
      <c r="F5809" s="69">
        <v>4.5570000000000004</v>
      </c>
      <c r="G5809" s="70">
        <v>11.934900000000001</v>
      </c>
      <c r="H5809" s="70">
        <v>164.9889</v>
      </c>
      <c r="I5809" s="73">
        <v>44376</v>
      </c>
      <c r="J5809" s="73">
        <v>51681</v>
      </c>
      <c r="K5809" s="69">
        <v>2.31</v>
      </c>
      <c r="L5809" s="68" t="s">
        <v>2609</v>
      </c>
      <c r="M5809" s="71">
        <v>2.5000000000000001E-3</v>
      </c>
      <c r="N5809" t="str">
        <f>_xll.IMDP("BND",D5809,$N$1,A5809)</f>
        <v>회사채(일반)</v>
      </c>
      <c r="O5809">
        <f t="shared" si="90"/>
        <v>2.9837250000000003E-2</v>
      </c>
    </row>
    <row r="5810" spans="1:15" x14ac:dyDescent="0.3">
      <c r="A5810" s="73">
        <v>46311</v>
      </c>
      <c r="B5810" s="67" t="s">
        <v>2090</v>
      </c>
      <c r="C5810" s="68" t="s">
        <v>8258</v>
      </c>
      <c r="D5810" s="68" t="s">
        <v>11655</v>
      </c>
      <c r="E5810" s="67" t="s">
        <v>11656</v>
      </c>
      <c r="F5810" s="69">
        <v>4.5650000000000004</v>
      </c>
      <c r="G5810" s="70">
        <v>11.994</v>
      </c>
      <c r="H5810" s="70">
        <v>168.0154</v>
      </c>
      <c r="I5810" s="73">
        <v>44483</v>
      </c>
      <c r="J5810" s="73">
        <v>51788</v>
      </c>
      <c r="K5810" s="69">
        <v>2.4900000000000002</v>
      </c>
      <c r="L5810" s="68" t="s">
        <v>2609</v>
      </c>
      <c r="M5810" s="71">
        <v>3.2000000000000002E-3</v>
      </c>
      <c r="N5810" t="str">
        <f>_xll.IMDP("BND",D5810,$N$1,A5810)</f>
        <v>회사채(일반)</v>
      </c>
      <c r="O5810">
        <f t="shared" si="90"/>
        <v>3.83808E-2</v>
      </c>
    </row>
    <row r="5811" spans="1:15" x14ac:dyDescent="0.3">
      <c r="A5811" s="73">
        <v>46311</v>
      </c>
      <c r="B5811" s="67" t="s">
        <v>2090</v>
      </c>
      <c r="C5811" s="68" t="s">
        <v>8258</v>
      </c>
      <c r="D5811" s="68" t="s">
        <v>11657</v>
      </c>
      <c r="E5811" s="67" t="s">
        <v>11658</v>
      </c>
      <c r="F5811" s="69">
        <v>4.5720000000000001</v>
      </c>
      <c r="G5811" s="70">
        <v>11.866</v>
      </c>
      <c r="H5811" s="70">
        <v>166.2946</v>
      </c>
      <c r="I5811" s="73">
        <v>44503</v>
      </c>
      <c r="J5811" s="73">
        <v>51808</v>
      </c>
      <c r="K5811" s="69">
        <v>2.6</v>
      </c>
      <c r="L5811" s="68" t="s">
        <v>2609</v>
      </c>
      <c r="M5811" s="71">
        <v>1.8E-3</v>
      </c>
      <c r="N5811" t="str">
        <f>_xll.IMDP("BND",D5811,$N$1,A5811)</f>
        <v>회사채(일반)</v>
      </c>
      <c r="O5811">
        <f t="shared" si="90"/>
        <v>2.1358799999999997E-2</v>
      </c>
    </row>
    <row r="5812" spans="1:15" x14ac:dyDescent="0.3">
      <c r="A5812" s="73">
        <v>46311</v>
      </c>
      <c r="B5812" s="67" t="s">
        <v>2090</v>
      </c>
      <c r="C5812" s="68" t="s">
        <v>8258</v>
      </c>
      <c r="D5812" s="68" t="s">
        <v>11659</v>
      </c>
      <c r="E5812" s="67" t="s">
        <v>11660</v>
      </c>
      <c r="F5812" s="69">
        <v>4.5960000000000001</v>
      </c>
      <c r="G5812" s="70">
        <v>11.7341</v>
      </c>
      <c r="H5812" s="70">
        <v>165.48060000000001</v>
      </c>
      <c r="I5812" s="73">
        <v>44609</v>
      </c>
      <c r="J5812" s="73">
        <v>51914</v>
      </c>
      <c r="K5812" s="69">
        <v>3.04</v>
      </c>
      <c r="L5812" s="68" t="s">
        <v>2609</v>
      </c>
      <c r="M5812" s="71">
        <v>2.3E-3</v>
      </c>
      <c r="N5812" t="str">
        <f>_xll.IMDP("BND",D5812,$N$1,A5812)</f>
        <v>회사채(일반)</v>
      </c>
      <c r="O5812">
        <f t="shared" si="90"/>
        <v>2.6988429999999997E-2</v>
      </c>
    </row>
    <row r="5813" spans="1:15" x14ac:dyDescent="0.3">
      <c r="A5813" s="73">
        <v>46311</v>
      </c>
      <c r="B5813" s="67" t="s">
        <v>2090</v>
      </c>
      <c r="C5813" s="68" t="s">
        <v>8258</v>
      </c>
      <c r="D5813" s="68" t="s">
        <v>11661</v>
      </c>
      <c r="E5813" s="67" t="s">
        <v>11662</v>
      </c>
      <c r="F5813" s="69">
        <v>4.9989999999999997</v>
      </c>
      <c r="G5813" s="70">
        <v>15.9475</v>
      </c>
      <c r="H5813" s="70">
        <v>342.0213</v>
      </c>
      <c r="I5813" s="73">
        <v>44631</v>
      </c>
      <c r="J5813" s="73">
        <v>55589</v>
      </c>
      <c r="K5813" s="69">
        <v>3.02</v>
      </c>
      <c r="L5813" s="68" t="s">
        <v>2609</v>
      </c>
      <c r="M5813" s="71">
        <v>2.7000000000000001E-3</v>
      </c>
      <c r="N5813" t="str">
        <f>_xll.IMDP("BND",D5813,$N$1,A5813)</f>
        <v>회사채(일반)</v>
      </c>
      <c r="O5813">
        <f t="shared" si="90"/>
        <v>4.3058249999999999E-2</v>
      </c>
    </row>
    <row r="5814" spans="1:15" x14ac:dyDescent="0.3">
      <c r="A5814" s="73">
        <v>46311</v>
      </c>
      <c r="B5814" s="67" t="s">
        <v>2090</v>
      </c>
      <c r="C5814" s="68" t="s">
        <v>8258</v>
      </c>
      <c r="D5814" s="68" t="s">
        <v>11663</v>
      </c>
      <c r="E5814" s="67" t="s">
        <v>11664</v>
      </c>
      <c r="F5814" s="69">
        <v>4.0810000000000004</v>
      </c>
      <c r="G5814" s="70">
        <v>1.0511999999999999</v>
      </c>
      <c r="H5814" s="70">
        <v>1.3886000000000001</v>
      </c>
      <c r="I5814" s="73">
        <v>44888</v>
      </c>
      <c r="J5814" s="73">
        <v>46714</v>
      </c>
      <c r="K5814" s="69">
        <v>5.5</v>
      </c>
      <c r="L5814" s="68" t="s">
        <v>2609</v>
      </c>
      <c r="M5814" s="71">
        <v>2.3999999999999998E-3</v>
      </c>
      <c r="N5814" t="str">
        <f>_xll.IMDP("BND",D5814,$N$1,A5814)</f>
        <v>회사채(일반)</v>
      </c>
      <c r="O5814">
        <f t="shared" si="90"/>
        <v>2.5228799999999995E-3</v>
      </c>
    </row>
    <row r="5815" spans="1:15" x14ac:dyDescent="0.3">
      <c r="A5815" s="73">
        <v>46311</v>
      </c>
      <c r="B5815" s="67" t="s">
        <v>2090</v>
      </c>
      <c r="C5815" s="68" t="s">
        <v>8258</v>
      </c>
      <c r="D5815" s="68" t="s">
        <v>11665</v>
      </c>
      <c r="E5815" s="67" t="s">
        <v>11666</v>
      </c>
      <c r="F5815" s="69">
        <v>4.0910000000000002</v>
      </c>
      <c r="G5815" s="70">
        <v>1.1315999999999999</v>
      </c>
      <c r="H5815" s="70">
        <v>1.5799000000000001</v>
      </c>
      <c r="I5815" s="73">
        <v>44915</v>
      </c>
      <c r="J5815" s="73">
        <v>46741</v>
      </c>
      <c r="K5815" s="69">
        <v>4.45</v>
      </c>
      <c r="L5815" s="68" t="s">
        <v>2609</v>
      </c>
      <c r="M5815" s="71">
        <v>8.3999999999999995E-3</v>
      </c>
      <c r="N5815" t="str">
        <f>_xll.IMDP("BND",D5815,$N$1,A5815)</f>
        <v>회사채(일반)</v>
      </c>
      <c r="O5815">
        <f t="shared" si="90"/>
        <v>9.5054399999999987E-3</v>
      </c>
    </row>
    <row r="5816" spans="1:15" x14ac:dyDescent="0.3">
      <c r="A5816" s="73">
        <v>46311</v>
      </c>
      <c r="B5816" s="67" t="s">
        <v>2090</v>
      </c>
      <c r="C5816" s="68" t="s">
        <v>8258</v>
      </c>
      <c r="D5816" s="68" t="s">
        <v>11667</v>
      </c>
      <c r="E5816" s="67" t="s">
        <v>11668</v>
      </c>
      <c r="F5816" s="69">
        <v>4.6710000000000003</v>
      </c>
      <c r="G5816" s="70">
        <v>11.7043</v>
      </c>
      <c r="H5816" s="70">
        <v>172.2405</v>
      </c>
      <c r="I5816" s="73">
        <v>45042</v>
      </c>
      <c r="J5816" s="73">
        <v>52347</v>
      </c>
      <c r="K5816" s="69">
        <v>4</v>
      </c>
      <c r="L5816" s="68" t="s">
        <v>2609</v>
      </c>
      <c r="M5816" s="71">
        <v>3.8999999999999998E-3</v>
      </c>
      <c r="N5816" t="str">
        <f>_xll.IMDP("BND",D5816,$N$1,A5816)</f>
        <v>회사채(일반)</v>
      </c>
      <c r="O5816">
        <f t="shared" si="90"/>
        <v>4.5646769999999996E-2</v>
      </c>
    </row>
    <row r="5817" spans="1:15" x14ac:dyDescent="0.3">
      <c r="A5817" s="73">
        <v>46311</v>
      </c>
      <c r="B5817" s="67" t="s">
        <v>2090</v>
      </c>
      <c r="C5817" s="68" t="s">
        <v>8258</v>
      </c>
      <c r="D5817" s="68" t="s">
        <v>11669</v>
      </c>
      <c r="E5817" s="67" t="s">
        <v>11670</v>
      </c>
      <c r="F5817" s="69">
        <v>4.6769999999999996</v>
      </c>
      <c r="G5817" s="70">
        <v>11.727600000000001</v>
      </c>
      <c r="H5817" s="70">
        <v>173.00810000000001</v>
      </c>
      <c r="I5817" s="73">
        <v>45085</v>
      </c>
      <c r="J5817" s="73">
        <v>52390</v>
      </c>
      <c r="K5817" s="69">
        <v>4.16</v>
      </c>
      <c r="L5817" s="68" t="s">
        <v>2609</v>
      </c>
      <c r="M5817" s="71">
        <v>2.2000000000000001E-3</v>
      </c>
      <c r="N5817" t="str">
        <f>_xll.IMDP("BND",D5817,$N$1,A5817)</f>
        <v>회사채(일반)</v>
      </c>
      <c r="O5817">
        <f t="shared" si="90"/>
        <v>2.5800720000000003E-2</v>
      </c>
    </row>
    <row r="5818" spans="1:15" x14ac:dyDescent="0.3">
      <c r="A5818" s="73">
        <v>46311</v>
      </c>
      <c r="B5818" s="67" t="s">
        <v>2090</v>
      </c>
      <c r="C5818" s="68" t="s">
        <v>8258</v>
      </c>
      <c r="D5818" s="68" t="s">
        <v>11671</v>
      </c>
      <c r="E5818" s="67" t="s">
        <v>11672</v>
      </c>
      <c r="F5818" s="69">
        <v>4.6980000000000004</v>
      </c>
      <c r="G5818" s="70">
        <v>11.8026</v>
      </c>
      <c r="H5818" s="70">
        <v>177.29939999999999</v>
      </c>
      <c r="I5818" s="73">
        <v>45240</v>
      </c>
      <c r="J5818" s="73">
        <v>52545</v>
      </c>
      <c r="K5818" s="69">
        <v>4.29</v>
      </c>
      <c r="L5818" s="68" t="s">
        <v>2609</v>
      </c>
      <c r="M5818" s="71">
        <v>2.2000000000000001E-3</v>
      </c>
      <c r="N5818" t="str">
        <f>_xll.IMDP("BND",D5818,$N$1,A5818)</f>
        <v>회사채(일반)</v>
      </c>
      <c r="O5818">
        <f t="shared" si="90"/>
        <v>2.5965720000000001E-2</v>
      </c>
    </row>
    <row r="5819" spans="1:15" x14ac:dyDescent="0.3">
      <c r="A5819" s="73">
        <v>46311</v>
      </c>
      <c r="B5819" s="67" t="s">
        <v>2090</v>
      </c>
      <c r="C5819" s="68" t="s">
        <v>8258</v>
      </c>
      <c r="D5819" s="68" t="s">
        <v>11673</v>
      </c>
      <c r="E5819" s="67" t="s">
        <v>11674</v>
      </c>
      <c r="F5819" s="69">
        <v>4.2990000000000004</v>
      </c>
      <c r="G5819" s="70">
        <v>6.3445</v>
      </c>
      <c r="H5819" s="70">
        <v>45.6785</v>
      </c>
      <c r="I5819" s="73">
        <v>45356</v>
      </c>
      <c r="J5819" s="73">
        <v>49008</v>
      </c>
      <c r="K5819" s="69">
        <v>3.84</v>
      </c>
      <c r="L5819" s="68" t="s">
        <v>2609</v>
      </c>
      <c r="M5819" s="71">
        <v>4.4999999999999997E-3</v>
      </c>
      <c r="N5819" t="str">
        <f>_xll.IMDP("BND",D5819,$N$1,A5819)</f>
        <v>회사채(일반)</v>
      </c>
      <c r="O5819">
        <f t="shared" si="90"/>
        <v>2.8550249999999999E-2</v>
      </c>
    </row>
    <row r="5820" spans="1:15" x14ac:dyDescent="0.3">
      <c r="A5820" s="73">
        <v>46311</v>
      </c>
      <c r="B5820" s="67" t="s">
        <v>2090</v>
      </c>
      <c r="C5820" s="68" t="s">
        <v>8258</v>
      </c>
      <c r="D5820" s="68" t="s">
        <v>11675</v>
      </c>
      <c r="E5820" s="67" t="s">
        <v>11676</v>
      </c>
      <c r="F5820" s="69">
        <v>4.3090000000000002</v>
      </c>
      <c r="G5820" s="70">
        <v>6.5167999999999999</v>
      </c>
      <c r="H5820" s="70">
        <v>48.277200000000001</v>
      </c>
      <c r="I5820" s="73">
        <v>45440</v>
      </c>
      <c r="J5820" s="73">
        <v>49092</v>
      </c>
      <c r="K5820" s="69">
        <v>3.8</v>
      </c>
      <c r="L5820" s="68" t="s">
        <v>2609</v>
      </c>
      <c r="M5820" s="71">
        <v>3.2000000000000002E-3</v>
      </c>
      <c r="N5820" t="str">
        <f>_xll.IMDP("BND",D5820,$N$1,A5820)</f>
        <v>회사채(일반)</v>
      </c>
      <c r="O5820">
        <f t="shared" si="90"/>
        <v>2.0853760000000002E-2</v>
      </c>
    </row>
    <row r="5821" spans="1:15" x14ac:dyDescent="0.3">
      <c r="A5821" s="73">
        <v>46311</v>
      </c>
      <c r="B5821" s="67" t="s">
        <v>2090</v>
      </c>
      <c r="C5821" s="68" t="s">
        <v>8258</v>
      </c>
      <c r="D5821" s="68" t="s">
        <v>11677</v>
      </c>
      <c r="E5821" s="67" t="s">
        <v>11678</v>
      </c>
      <c r="F5821" s="69">
        <v>4.3120000000000003</v>
      </c>
      <c r="G5821" s="70">
        <v>6.6492000000000004</v>
      </c>
      <c r="H5821" s="70">
        <v>49.894300000000001</v>
      </c>
      <c r="I5821" s="73">
        <v>45471</v>
      </c>
      <c r="J5821" s="73">
        <v>49123</v>
      </c>
      <c r="K5821" s="69">
        <v>3.55</v>
      </c>
      <c r="L5821" s="68" t="s">
        <v>2609</v>
      </c>
      <c r="M5821" s="71">
        <v>5.7000000000000002E-3</v>
      </c>
      <c r="N5821" t="str">
        <f>_xll.IMDP("BND",D5821,$N$1,A5821)</f>
        <v>회사채(일반)</v>
      </c>
      <c r="O5821">
        <f t="shared" si="90"/>
        <v>3.7900440000000001E-2</v>
      </c>
    </row>
    <row r="5822" spans="1:15" x14ac:dyDescent="0.3">
      <c r="A5822" s="73">
        <v>46311</v>
      </c>
      <c r="B5822" s="67" t="s">
        <v>2090</v>
      </c>
      <c r="C5822" s="68" t="s">
        <v>8258</v>
      </c>
      <c r="D5822" s="68" t="s">
        <v>11679</v>
      </c>
      <c r="E5822" s="67" t="s">
        <v>11680</v>
      </c>
      <c r="F5822" s="69">
        <v>4.2649999999999997</v>
      </c>
      <c r="G5822" s="70">
        <v>2.4971999999999999</v>
      </c>
      <c r="H5822" s="70">
        <v>7.07</v>
      </c>
      <c r="I5822" s="73">
        <v>46189</v>
      </c>
      <c r="J5822" s="73">
        <v>47285</v>
      </c>
      <c r="K5822" s="69">
        <v>4.09</v>
      </c>
      <c r="L5822" s="68" t="s">
        <v>2609</v>
      </c>
      <c r="M5822" s="71">
        <v>2.8E-3</v>
      </c>
      <c r="N5822" t="str">
        <f>_xll.IMDP("BND",D5822,$N$1,A5822)</f>
        <v>회사채(일반)</v>
      </c>
      <c r="O5822">
        <f t="shared" si="90"/>
        <v>6.9921599999999999E-3</v>
      </c>
    </row>
    <row r="5823" spans="1:15" x14ac:dyDescent="0.3">
      <c r="A5823" s="73">
        <v>46311</v>
      </c>
      <c r="B5823" s="67" t="s">
        <v>2090</v>
      </c>
      <c r="C5823" s="68" t="s">
        <v>8258</v>
      </c>
      <c r="D5823" s="68" t="s">
        <v>11681</v>
      </c>
      <c r="E5823" s="67" t="s">
        <v>11682</v>
      </c>
      <c r="F5823" s="69">
        <v>4.2759999999999998</v>
      </c>
      <c r="G5823" s="70">
        <v>2.7452000000000001</v>
      </c>
      <c r="H5823" s="70">
        <v>8.5808</v>
      </c>
      <c r="I5823" s="73">
        <v>40102</v>
      </c>
      <c r="J5823" s="73">
        <v>47407</v>
      </c>
      <c r="K5823" s="69">
        <v>5.74</v>
      </c>
      <c r="L5823" s="68" t="s">
        <v>2609</v>
      </c>
      <c r="M5823" s="71">
        <v>3.3999999999999998E-3</v>
      </c>
      <c r="N5823" t="str">
        <f>_xll.IMDP("BND",D5823,$N$1,A5823)</f>
        <v>회사채(일반)</v>
      </c>
      <c r="O5823">
        <f t="shared" si="90"/>
        <v>9.3336800000000004E-3</v>
      </c>
    </row>
    <row r="5824" spans="1:15" x14ac:dyDescent="0.3">
      <c r="A5824" s="73">
        <v>46311</v>
      </c>
      <c r="B5824" s="67" t="s">
        <v>2090</v>
      </c>
      <c r="C5824" s="68" t="s">
        <v>8258</v>
      </c>
      <c r="D5824" s="68" t="s">
        <v>11683</v>
      </c>
      <c r="E5824" s="67" t="s">
        <v>11684</v>
      </c>
      <c r="F5824" s="69">
        <v>4.2779999999999996</v>
      </c>
      <c r="G5824" s="70">
        <v>4.0198999999999998</v>
      </c>
      <c r="H5824" s="70">
        <v>18.2118</v>
      </c>
      <c r="I5824" s="73">
        <v>40648</v>
      </c>
      <c r="J5824" s="73">
        <v>47953</v>
      </c>
      <c r="K5824" s="69">
        <v>4.88</v>
      </c>
      <c r="L5824" s="68" t="s">
        <v>2609</v>
      </c>
      <c r="M5824" s="71">
        <v>4.7000000000000002E-3</v>
      </c>
      <c r="N5824" t="str">
        <f>_xll.IMDP("BND",D5824,$N$1,A5824)</f>
        <v>회사채(일반)</v>
      </c>
      <c r="O5824">
        <f t="shared" si="90"/>
        <v>1.8893529999999999E-2</v>
      </c>
    </row>
    <row r="5825" spans="1:15" x14ac:dyDescent="0.3">
      <c r="A5825" s="73">
        <v>46311</v>
      </c>
      <c r="B5825" s="67" t="s">
        <v>2090</v>
      </c>
      <c r="C5825" s="68" t="s">
        <v>8258</v>
      </c>
      <c r="D5825" s="68" t="s">
        <v>11685</v>
      </c>
      <c r="E5825" s="67" t="s">
        <v>11686</v>
      </c>
      <c r="F5825" s="69">
        <v>4.2850000000000001</v>
      </c>
      <c r="G5825" s="70">
        <v>4.57</v>
      </c>
      <c r="H5825" s="70">
        <v>23.517199999999999</v>
      </c>
      <c r="I5825" s="73">
        <v>40885</v>
      </c>
      <c r="J5825" s="73">
        <v>48190</v>
      </c>
      <c r="K5825" s="69">
        <v>4.26</v>
      </c>
      <c r="L5825" s="68" t="s">
        <v>2609</v>
      </c>
      <c r="M5825" s="71">
        <v>4.5999999999999999E-3</v>
      </c>
      <c r="N5825" t="str">
        <f>_xll.IMDP("BND",D5825,$N$1,A5825)</f>
        <v>회사채(일반)</v>
      </c>
      <c r="O5825">
        <f t="shared" si="90"/>
        <v>2.1022000000000002E-2</v>
      </c>
    </row>
    <row r="5826" spans="1:15" x14ac:dyDescent="0.3">
      <c r="A5826" s="73">
        <v>46311</v>
      </c>
      <c r="B5826" s="67" t="s">
        <v>2090</v>
      </c>
      <c r="C5826" s="68" t="s">
        <v>8258</v>
      </c>
      <c r="D5826" s="68" t="s">
        <v>1307</v>
      </c>
      <c r="E5826" s="67" t="s">
        <v>1309</v>
      </c>
      <c r="F5826" s="69">
        <v>4.2850000000000001</v>
      </c>
      <c r="G5826" s="70">
        <v>4.7944000000000004</v>
      </c>
      <c r="H5826" s="70">
        <v>25.901800000000001</v>
      </c>
      <c r="I5826" s="73">
        <v>40988</v>
      </c>
      <c r="J5826" s="73">
        <v>48293</v>
      </c>
      <c r="K5826" s="69">
        <v>4.32</v>
      </c>
      <c r="L5826" s="68" t="s">
        <v>2609</v>
      </c>
      <c r="M5826" s="71">
        <v>7.0000000000000001E-3</v>
      </c>
      <c r="N5826" t="str">
        <f>_xll.IMDP("BND",D5826,$N$1,A5826)</f>
        <v>회사채(일반)</v>
      </c>
      <c r="O5826">
        <f t="shared" ref="O5826:O5889" si="91">M5826*G5826</f>
        <v>3.3560800000000002E-2</v>
      </c>
    </row>
    <row r="5827" spans="1:15" x14ac:dyDescent="0.3">
      <c r="A5827" s="73">
        <v>46311</v>
      </c>
      <c r="B5827" s="67" t="s">
        <v>2090</v>
      </c>
      <c r="C5827" s="68" t="s">
        <v>8258</v>
      </c>
      <c r="D5827" s="68" t="s">
        <v>1337</v>
      </c>
      <c r="E5827" s="67" t="s">
        <v>1338</v>
      </c>
      <c r="F5827" s="69">
        <v>4.2859999999999996</v>
      </c>
      <c r="G5827" s="70">
        <v>4.8604000000000003</v>
      </c>
      <c r="H5827" s="70">
        <v>26.735499999999998</v>
      </c>
      <c r="I5827" s="73">
        <v>41025</v>
      </c>
      <c r="J5827" s="73">
        <v>48330</v>
      </c>
      <c r="K5827" s="69">
        <v>4.1399999999999997</v>
      </c>
      <c r="L5827" s="68" t="s">
        <v>2609</v>
      </c>
      <c r="M5827" s="71">
        <v>6.0000000000000001E-3</v>
      </c>
      <c r="N5827" t="str">
        <f>_xll.IMDP("BND",D5827,$N$1,A5827)</f>
        <v>회사채(일반)</v>
      </c>
      <c r="O5827">
        <f t="shared" si="91"/>
        <v>2.9162400000000002E-2</v>
      </c>
    </row>
    <row r="5828" spans="1:15" x14ac:dyDescent="0.3">
      <c r="A5828" s="73">
        <v>46311</v>
      </c>
      <c r="B5828" s="67" t="s">
        <v>2090</v>
      </c>
      <c r="C5828" s="68" t="s">
        <v>8258</v>
      </c>
      <c r="D5828" s="68" t="s">
        <v>11687</v>
      </c>
      <c r="E5828" s="67" t="s">
        <v>11688</v>
      </c>
      <c r="F5828" s="69">
        <v>4.2869999999999999</v>
      </c>
      <c r="G5828" s="70">
        <v>5.5385999999999997</v>
      </c>
      <c r="H5828" s="70">
        <v>34.695500000000003</v>
      </c>
      <c r="I5828" s="73">
        <v>41292</v>
      </c>
      <c r="J5828" s="73">
        <v>48597</v>
      </c>
      <c r="K5828" s="69">
        <v>3.32</v>
      </c>
      <c r="L5828" s="68" t="s">
        <v>2609</v>
      </c>
      <c r="M5828" s="71">
        <v>4.4000000000000003E-3</v>
      </c>
      <c r="N5828" t="str">
        <f>_xll.IMDP("BND",D5828,$N$1,A5828)</f>
        <v>회사채(일반)</v>
      </c>
      <c r="O5828">
        <f t="shared" si="91"/>
        <v>2.436984E-2</v>
      </c>
    </row>
    <row r="5829" spans="1:15" x14ac:dyDescent="0.3">
      <c r="A5829" s="73">
        <v>46311</v>
      </c>
      <c r="B5829" s="67" t="s">
        <v>2090</v>
      </c>
      <c r="C5829" s="68" t="s">
        <v>8258</v>
      </c>
      <c r="D5829" s="68" t="s">
        <v>11689</v>
      </c>
      <c r="E5829" s="67" t="s">
        <v>11690</v>
      </c>
      <c r="F5829" s="69">
        <v>4.29</v>
      </c>
      <c r="G5829" s="70">
        <v>5.7516999999999996</v>
      </c>
      <c r="H5829" s="70">
        <v>36.792200000000001</v>
      </c>
      <c r="I5829" s="73">
        <v>41361</v>
      </c>
      <c r="J5829" s="73">
        <v>48666</v>
      </c>
      <c r="K5829" s="69">
        <v>3.19</v>
      </c>
      <c r="L5829" s="68" t="s">
        <v>2609</v>
      </c>
      <c r="M5829" s="71">
        <v>4.4000000000000003E-3</v>
      </c>
      <c r="N5829" t="str">
        <f>_xll.IMDP("BND",D5829,$N$1,A5829)</f>
        <v>회사채(일반)</v>
      </c>
      <c r="O5829">
        <f t="shared" si="91"/>
        <v>2.530748E-2</v>
      </c>
    </row>
    <row r="5830" spans="1:15" x14ac:dyDescent="0.3">
      <c r="A5830" s="73">
        <v>46311</v>
      </c>
      <c r="B5830" s="67" t="s">
        <v>2090</v>
      </c>
      <c r="C5830" s="68" t="s">
        <v>8258</v>
      </c>
      <c r="D5830" s="68" t="s">
        <v>11691</v>
      </c>
      <c r="E5830" s="67" t="s">
        <v>11692</v>
      </c>
      <c r="F5830" s="69">
        <v>4.29</v>
      </c>
      <c r="G5830" s="70">
        <v>5.7904999999999998</v>
      </c>
      <c r="H5830" s="70">
        <v>37.474899999999998</v>
      </c>
      <c r="I5830" s="73">
        <v>41390</v>
      </c>
      <c r="J5830" s="73">
        <v>48695</v>
      </c>
      <c r="K5830" s="69">
        <v>3.12</v>
      </c>
      <c r="L5830" s="68" t="s">
        <v>2609</v>
      </c>
      <c r="M5830" s="71">
        <v>5.1999999999999998E-3</v>
      </c>
      <c r="N5830" t="str">
        <f>_xll.IMDP("BND",D5830,$N$1,A5830)</f>
        <v>회사채(일반)</v>
      </c>
      <c r="O5830">
        <f t="shared" si="91"/>
        <v>3.0110599999999998E-2</v>
      </c>
    </row>
    <row r="5831" spans="1:15" x14ac:dyDescent="0.3">
      <c r="A5831" s="73">
        <v>46311</v>
      </c>
      <c r="B5831" s="67" t="s">
        <v>2090</v>
      </c>
      <c r="C5831" s="68" t="s">
        <v>8258</v>
      </c>
      <c r="D5831" s="68" t="s">
        <v>11693</v>
      </c>
      <c r="E5831" s="67" t="s">
        <v>11694</v>
      </c>
      <c r="F5831" s="69">
        <v>4.2930000000000001</v>
      </c>
      <c r="G5831" s="70">
        <v>5.8375000000000004</v>
      </c>
      <c r="H5831" s="70">
        <v>39.1021</v>
      </c>
      <c r="I5831" s="73">
        <v>41474</v>
      </c>
      <c r="J5831" s="73">
        <v>48779</v>
      </c>
      <c r="K5831" s="69">
        <v>3.88</v>
      </c>
      <c r="L5831" s="68" t="s">
        <v>2609</v>
      </c>
      <c r="M5831" s="71">
        <v>4.1000000000000003E-3</v>
      </c>
      <c r="N5831" t="str">
        <f>_xll.IMDP("BND",D5831,$N$1,A5831)</f>
        <v>회사채(일반)</v>
      </c>
      <c r="O5831">
        <f t="shared" si="91"/>
        <v>2.3933750000000004E-2</v>
      </c>
    </row>
    <row r="5832" spans="1:15" x14ac:dyDescent="0.3">
      <c r="A5832" s="73">
        <v>46311</v>
      </c>
      <c r="B5832" s="67" t="s">
        <v>2090</v>
      </c>
      <c r="C5832" s="68" t="s">
        <v>8258</v>
      </c>
      <c r="D5832" s="68" t="s">
        <v>11695</v>
      </c>
      <c r="E5832" s="67" t="s">
        <v>11696</v>
      </c>
      <c r="F5832" s="69">
        <v>4.3029999999999999</v>
      </c>
      <c r="G5832" s="70">
        <v>6.4077000000000002</v>
      </c>
      <c r="H5832" s="70">
        <v>46.895499999999998</v>
      </c>
      <c r="I5832" s="73">
        <v>41754</v>
      </c>
      <c r="J5832" s="73">
        <v>49059</v>
      </c>
      <c r="K5832" s="69">
        <v>3.89</v>
      </c>
      <c r="L5832" s="68" t="s">
        <v>2609</v>
      </c>
      <c r="M5832" s="71">
        <v>4.4999999999999997E-3</v>
      </c>
      <c r="N5832" t="str">
        <f>_xll.IMDP("BND",D5832,$N$1,A5832)</f>
        <v>회사채(일반)</v>
      </c>
      <c r="O5832">
        <f t="shared" si="91"/>
        <v>2.883465E-2</v>
      </c>
    </row>
    <row r="5833" spans="1:15" x14ac:dyDescent="0.3">
      <c r="A5833" s="73">
        <v>46311</v>
      </c>
      <c r="B5833" s="67" t="s">
        <v>2090</v>
      </c>
      <c r="C5833" s="68" t="s">
        <v>8258</v>
      </c>
      <c r="D5833" s="68" t="s">
        <v>11697</v>
      </c>
      <c r="E5833" s="67" t="s">
        <v>11698</v>
      </c>
      <c r="F5833" s="69">
        <v>4.343</v>
      </c>
      <c r="G5833" s="70">
        <v>7.5406000000000004</v>
      </c>
      <c r="H5833" s="70">
        <v>63.817</v>
      </c>
      <c r="I5833" s="73">
        <v>42184</v>
      </c>
      <c r="J5833" s="73">
        <v>49489</v>
      </c>
      <c r="K5833" s="69">
        <v>2.94</v>
      </c>
      <c r="L5833" s="68" t="s">
        <v>2609</v>
      </c>
      <c r="M5833" s="71">
        <v>6.1999999999999998E-3</v>
      </c>
      <c r="N5833" t="str">
        <f>_xll.IMDP("BND",D5833,$N$1,A5833)</f>
        <v>회사채(일반)</v>
      </c>
      <c r="O5833">
        <f t="shared" si="91"/>
        <v>4.6751720000000004E-2</v>
      </c>
    </row>
    <row r="5834" spans="1:15" x14ac:dyDescent="0.3">
      <c r="A5834" s="73">
        <v>46311</v>
      </c>
      <c r="B5834" s="67" t="s">
        <v>2090</v>
      </c>
      <c r="C5834" s="68" t="s">
        <v>8258</v>
      </c>
      <c r="D5834" s="68" t="s">
        <v>11699</v>
      </c>
      <c r="E5834" s="67" t="s">
        <v>11700</v>
      </c>
      <c r="F5834" s="69">
        <v>4.4009999999999998</v>
      </c>
      <c r="G5834" s="70">
        <v>8.9389000000000003</v>
      </c>
      <c r="H5834" s="70">
        <v>90.631799999999998</v>
      </c>
      <c r="I5834" s="73">
        <v>42852</v>
      </c>
      <c r="J5834" s="73">
        <v>50157</v>
      </c>
      <c r="K5834" s="69">
        <v>2.6</v>
      </c>
      <c r="L5834" s="68" t="s">
        <v>2609</v>
      </c>
      <c r="M5834" s="71">
        <v>4.3E-3</v>
      </c>
      <c r="N5834" t="str">
        <f>_xll.IMDP("BND",D5834,$N$1,A5834)</f>
        <v>회사채(일반)</v>
      </c>
      <c r="O5834">
        <f t="shared" si="91"/>
        <v>3.8437270000000003E-2</v>
      </c>
    </row>
    <row r="5835" spans="1:15" x14ac:dyDescent="0.3">
      <c r="A5835" s="73">
        <v>46311</v>
      </c>
      <c r="B5835" s="67" t="s">
        <v>2090</v>
      </c>
      <c r="C5835" s="68" t="s">
        <v>8258</v>
      </c>
      <c r="D5835" s="68" t="s">
        <v>11701</v>
      </c>
      <c r="E5835" s="67" t="s">
        <v>11702</v>
      </c>
      <c r="F5835" s="69">
        <v>4.8579999999999997</v>
      </c>
      <c r="G5835" s="70">
        <v>15.090400000000001</v>
      </c>
      <c r="H5835" s="70">
        <v>282.99220000000003</v>
      </c>
      <c r="I5835" s="73">
        <v>42996</v>
      </c>
      <c r="J5835" s="73">
        <v>53953</v>
      </c>
      <c r="K5835" s="69">
        <v>2.41</v>
      </c>
      <c r="L5835" s="68" t="s">
        <v>2609</v>
      </c>
      <c r="M5835" s="71">
        <v>4.7000000000000002E-3</v>
      </c>
      <c r="N5835" t="str">
        <f>_xll.IMDP("BND",D5835,$N$1,A5835)</f>
        <v>회사채(일반)</v>
      </c>
      <c r="O5835">
        <f t="shared" si="91"/>
        <v>7.092488000000001E-2</v>
      </c>
    </row>
    <row r="5836" spans="1:15" x14ac:dyDescent="0.3">
      <c r="A5836" s="73">
        <v>46311</v>
      </c>
      <c r="B5836" s="67" t="s">
        <v>2090</v>
      </c>
      <c r="C5836" s="68" t="s">
        <v>8258</v>
      </c>
      <c r="D5836" s="68" t="s">
        <v>11703</v>
      </c>
      <c r="E5836" s="67" t="s">
        <v>11704</v>
      </c>
      <c r="F5836" s="69">
        <v>4.8579999999999997</v>
      </c>
      <c r="G5836" s="70">
        <v>14.9565</v>
      </c>
      <c r="H5836" s="70">
        <v>283.29050000000001</v>
      </c>
      <c r="I5836" s="73">
        <v>43025</v>
      </c>
      <c r="J5836" s="73">
        <v>53982</v>
      </c>
      <c r="K5836" s="69">
        <v>2.4700000000000002</v>
      </c>
      <c r="L5836" s="68" t="s">
        <v>2609</v>
      </c>
      <c r="M5836" s="71">
        <v>2.5999999999999999E-3</v>
      </c>
      <c r="N5836" t="str">
        <f>_xll.IMDP("BND",D5836,$N$1,A5836)</f>
        <v>회사채(일반)</v>
      </c>
      <c r="O5836">
        <f t="shared" si="91"/>
        <v>3.8886899999999995E-2</v>
      </c>
    </row>
    <row r="5837" spans="1:15" x14ac:dyDescent="0.3">
      <c r="A5837" s="73">
        <v>46311</v>
      </c>
      <c r="B5837" s="67" t="s">
        <v>2090</v>
      </c>
      <c r="C5837" s="68" t="s">
        <v>8258</v>
      </c>
      <c r="D5837" s="68" t="s">
        <v>11705</v>
      </c>
      <c r="E5837" s="67" t="s">
        <v>11706</v>
      </c>
      <c r="F5837" s="69">
        <v>4.8789999999999996</v>
      </c>
      <c r="G5837" s="70">
        <v>14.7607</v>
      </c>
      <c r="H5837" s="70">
        <v>279.43630000000002</v>
      </c>
      <c r="I5837" s="73">
        <v>43231</v>
      </c>
      <c r="J5837" s="73">
        <v>54189</v>
      </c>
      <c r="K5837" s="69">
        <v>2.88</v>
      </c>
      <c r="L5837" s="68" t="s">
        <v>2609</v>
      </c>
      <c r="M5837" s="71">
        <v>2E-3</v>
      </c>
      <c r="N5837" t="str">
        <f>_xll.IMDP("BND",D5837,$N$1,A5837)</f>
        <v>회사채(일반)</v>
      </c>
      <c r="O5837">
        <f t="shared" si="91"/>
        <v>2.95214E-2</v>
      </c>
    </row>
    <row r="5838" spans="1:15" x14ac:dyDescent="0.3">
      <c r="A5838" s="73">
        <v>46311</v>
      </c>
      <c r="B5838" s="67" t="s">
        <v>2090</v>
      </c>
      <c r="C5838" s="68" t="s">
        <v>8258</v>
      </c>
      <c r="D5838" s="68" t="s">
        <v>11707</v>
      </c>
      <c r="E5838" s="67" t="s">
        <v>11708</v>
      </c>
      <c r="F5838" s="69">
        <v>4.8819999999999997</v>
      </c>
      <c r="G5838" s="70">
        <v>14.901400000000001</v>
      </c>
      <c r="H5838" s="70">
        <v>283.46910000000003</v>
      </c>
      <c r="I5838" s="73">
        <v>43256</v>
      </c>
      <c r="J5838" s="73">
        <v>54214</v>
      </c>
      <c r="K5838" s="69">
        <v>2.81</v>
      </c>
      <c r="L5838" s="68" t="s">
        <v>2609</v>
      </c>
      <c r="M5838" s="71">
        <v>2.3E-3</v>
      </c>
      <c r="N5838" t="str">
        <f>_xll.IMDP("BND",D5838,$N$1,A5838)</f>
        <v>회사채(일반)</v>
      </c>
      <c r="O5838">
        <f t="shared" si="91"/>
        <v>3.427322E-2</v>
      </c>
    </row>
    <row r="5839" spans="1:15" x14ac:dyDescent="0.3">
      <c r="A5839" s="73">
        <v>46311</v>
      </c>
      <c r="B5839" s="67" t="s">
        <v>2090</v>
      </c>
      <c r="C5839" s="68" t="s">
        <v>8258</v>
      </c>
      <c r="D5839" s="68" t="s">
        <v>11709</v>
      </c>
      <c r="E5839" s="67" t="s">
        <v>11710</v>
      </c>
      <c r="F5839" s="69">
        <v>4.9240000000000004</v>
      </c>
      <c r="G5839" s="70">
        <v>16.696400000000001</v>
      </c>
      <c r="H5839" s="70">
        <v>342.34449999999998</v>
      </c>
      <c r="I5839" s="73">
        <v>43621</v>
      </c>
      <c r="J5839" s="73">
        <v>54579</v>
      </c>
      <c r="K5839" s="69">
        <v>1.82</v>
      </c>
      <c r="L5839" s="68" t="s">
        <v>2609</v>
      </c>
      <c r="M5839" s="71">
        <v>3.7000000000000002E-3</v>
      </c>
      <c r="N5839" t="str">
        <f>_xll.IMDP("BND",D5839,$N$1,A5839)</f>
        <v>회사채(일반)</v>
      </c>
      <c r="O5839">
        <f t="shared" si="91"/>
        <v>6.1776680000000007E-2</v>
      </c>
    </row>
    <row r="5840" spans="1:15" x14ac:dyDescent="0.3">
      <c r="A5840" s="73">
        <v>46311</v>
      </c>
      <c r="B5840" s="67" t="s">
        <v>2090</v>
      </c>
      <c r="C5840" s="68" t="s">
        <v>8258</v>
      </c>
      <c r="D5840" s="68" t="s">
        <v>11711</v>
      </c>
      <c r="E5840" s="67" t="s">
        <v>11712</v>
      </c>
      <c r="F5840" s="69">
        <v>4.9390000000000001</v>
      </c>
      <c r="G5840" s="70">
        <v>17.366399999999999</v>
      </c>
      <c r="H5840" s="70">
        <v>364.75749999999999</v>
      </c>
      <c r="I5840" s="73">
        <v>43754</v>
      </c>
      <c r="J5840" s="73">
        <v>54712</v>
      </c>
      <c r="K5840" s="69">
        <v>1.58</v>
      </c>
      <c r="L5840" s="68" t="s">
        <v>2609</v>
      </c>
      <c r="M5840" s="71">
        <v>2.3E-3</v>
      </c>
      <c r="N5840" t="str">
        <f>_xll.IMDP("BND",D5840,$N$1,A5840)</f>
        <v>회사채(일반)</v>
      </c>
      <c r="O5840">
        <f t="shared" si="91"/>
        <v>3.9942719999999994E-2</v>
      </c>
    </row>
    <row r="5841" spans="1:15" x14ac:dyDescent="0.3">
      <c r="A5841" s="73">
        <v>46311</v>
      </c>
      <c r="B5841" s="67" t="s">
        <v>2090</v>
      </c>
      <c r="C5841" s="68" t="s">
        <v>8258</v>
      </c>
      <c r="D5841" s="68" t="s">
        <v>11713</v>
      </c>
      <c r="E5841" s="67" t="s">
        <v>11714</v>
      </c>
      <c r="F5841" s="69">
        <v>4.944</v>
      </c>
      <c r="G5841" s="70">
        <v>17.104099999999999</v>
      </c>
      <c r="H5841" s="70">
        <v>358.73820000000001</v>
      </c>
      <c r="I5841" s="73">
        <v>43796</v>
      </c>
      <c r="J5841" s="73">
        <v>54754</v>
      </c>
      <c r="K5841" s="69">
        <v>1.7</v>
      </c>
      <c r="L5841" s="68" t="s">
        <v>2609</v>
      </c>
      <c r="M5841" s="71">
        <v>1.8E-3</v>
      </c>
      <c r="N5841" t="str">
        <f>_xll.IMDP("BND",D5841,$N$1,A5841)</f>
        <v>회사채(일반)</v>
      </c>
      <c r="O5841">
        <f t="shared" si="91"/>
        <v>3.0787379999999996E-2</v>
      </c>
    </row>
    <row r="5842" spans="1:15" x14ac:dyDescent="0.3">
      <c r="A5842" s="73">
        <v>46311</v>
      </c>
      <c r="B5842" s="67" t="s">
        <v>2090</v>
      </c>
      <c r="C5842" s="68" t="s">
        <v>8258</v>
      </c>
      <c r="D5842" s="68" t="s">
        <v>11715</v>
      </c>
      <c r="E5842" s="67" t="s">
        <v>11716</v>
      </c>
      <c r="F5842" s="69">
        <v>4.952</v>
      </c>
      <c r="G5842" s="70">
        <v>17.554400000000001</v>
      </c>
      <c r="H5842" s="70">
        <v>376.87119999999999</v>
      </c>
      <c r="I5842" s="73">
        <v>43976</v>
      </c>
      <c r="J5842" s="73">
        <v>54933</v>
      </c>
      <c r="K5842" s="69">
        <v>1.59</v>
      </c>
      <c r="L5842" s="68" t="s">
        <v>2609</v>
      </c>
      <c r="M5842" s="71">
        <v>2E-3</v>
      </c>
      <c r="N5842" t="str">
        <f>_xll.IMDP("BND",D5842,$N$1,A5842)</f>
        <v>회사채(일반)</v>
      </c>
      <c r="O5842">
        <f t="shared" si="91"/>
        <v>3.5108800000000003E-2</v>
      </c>
    </row>
    <row r="5843" spans="1:15" x14ac:dyDescent="0.3">
      <c r="A5843" s="73">
        <v>46311</v>
      </c>
      <c r="B5843" s="67" t="s">
        <v>2090</v>
      </c>
      <c r="C5843" s="68" t="s">
        <v>8258</v>
      </c>
      <c r="D5843" s="68" t="s">
        <v>11717</v>
      </c>
      <c r="E5843" s="67" t="s">
        <v>11718</v>
      </c>
      <c r="F5843" s="69">
        <v>4.9580000000000002</v>
      </c>
      <c r="G5843" s="70">
        <v>17.458200000000001</v>
      </c>
      <c r="H5843" s="70">
        <v>374.2835</v>
      </c>
      <c r="I5843" s="73">
        <v>43997</v>
      </c>
      <c r="J5843" s="73">
        <v>54954</v>
      </c>
      <c r="K5843" s="69">
        <v>1.66</v>
      </c>
      <c r="L5843" s="68" t="s">
        <v>2609</v>
      </c>
      <c r="M5843" s="71">
        <v>2.5000000000000001E-3</v>
      </c>
      <c r="N5843" t="str">
        <f>_xll.IMDP("BND",D5843,$N$1,A5843)</f>
        <v>회사채(일반)</v>
      </c>
      <c r="O5843">
        <f t="shared" si="91"/>
        <v>4.3645500000000004E-2</v>
      </c>
    </row>
    <row r="5844" spans="1:15" x14ac:dyDescent="0.3">
      <c r="A5844" s="73">
        <v>46311</v>
      </c>
      <c r="B5844" s="67" t="s">
        <v>2090</v>
      </c>
      <c r="C5844" s="68" t="s">
        <v>8258</v>
      </c>
      <c r="D5844" s="68" t="s">
        <v>11719</v>
      </c>
      <c r="E5844" s="67" t="s">
        <v>11720</v>
      </c>
      <c r="F5844" s="69">
        <v>4.9729999999999999</v>
      </c>
      <c r="G5844" s="70">
        <v>17.363299999999999</v>
      </c>
      <c r="H5844" s="70">
        <v>375.88170000000002</v>
      </c>
      <c r="I5844" s="73">
        <v>44158</v>
      </c>
      <c r="J5844" s="73">
        <v>55115</v>
      </c>
      <c r="K5844" s="69">
        <v>1.78</v>
      </c>
      <c r="L5844" s="68" t="s">
        <v>2609</v>
      </c>
      <c r="M5844" s="71">
        <v>2.3E-3</v>
      </c>
      <c r="N5844" t="str">
        <f>_xll.IMDP("BND",D5844,$N$1,A5844)</f>
        <v>회사채(일반)</v>
      </c>
      <c r="O5844">
        <f t="shared" si="91"/>
        <v>3.993559E-2</v>
      </c>
    </row>
    <row r="5845" spans="1:15" x14ac:dyDescent="0.3">
      <c r="A5845" s="73">
        <v>46311</v>
      </c>
      <c r="B5845" s="67" t="s">
        <v>2090</v>
      </c>
      <c r="C5845" s="68" t="s">
        <v>8258</v>
      </c>
      <c r="D5845" s="68" t="s">
        <v>11721</v>
      </c>
      <c r="E5845" s="67" t="s">
        <v>11722</v>
      </c>
      <c r="F5845" s="69">
        <v>4.9870000000000001</v>
      </c>
      <c r="G5845" s="70">
        <v>16.718399999999999</v>
      </c>
      <c r="H5845" s="70">
        <v>360.71859999999998</v>
      </c>
      <c r="I5845" s="73">
        <v>44376</v>
      </c>
      <c r="J5845" s="73">
        <v>55333</v>
      </c>
      <c r="K5845" s="69">
        <v>2.31</v>
      </c>
      <c r="L5845" s="68" t="s">
        <v>2609</v>
      </c>
      <c r="M5845" s="71">
        <v>4.5999999999999999E-3</v>
      </c>
      <c r="N5845" t="str">
        <f>_xll.IMDP("BND",D5845,$N$1,A5845)</f>
        <v>회사채(일반)</v>
      </c>
      <c r="O5845">
        <f t="shared" si="91"/>
        <v>7.6904639999999996E-2</v>
      </c>
    </row>
    <row r="5846" spans="1:15" x14ac:dyDescent="0.3">
      <c r="A5846" s="73">
        <v>46311</v>
      </c>
      <c r="B5846" s="67" t="s">
        <v>2090</v>
      </c>
      <c r="C5846" s="68" t="s">
        <v>8258</v>
      </c>
      <c r="D5846" s="68" t="s">
        <v>11723</v>
      </c>
      <c r="E5846" s="67" t="s">
        <v>11724</v>
      </c>
      <c r="F5846" s="69">
        <v>4.9930000000000003</v>
      </c>
      <c r="G5846" s="70">
        <v>16.631699999999999</v>
      </c>
      <c r="H5846" s="70">
        <v>360.12419999999997</v>
      </c>
      <c r="I5846" s="73">
        <v>44483</v>
      </c>
      <c r="J5846" s="73">
        <v>55440</v>
      </c>
      <c r="K5846" s="69">
        <v>2.4500000000000002</v>
      </c>
      <c r="L5846" s="68" t="s">
        <v>2609</v>
      </c>
      <c r="M5846" s="71">
        <v>4.7000000000000002E-3</v>
      </c>
      <c r="N5846" t="str">
        <f>_xll.IMDP("BND",D5846,$N$1,A5846)</f>
        <v>회사채(일반)</v>
      </c>
      <c r="O5846">
        <f t="shared" si="91"/>
        <v>7.8168989999999994E-2</v>
      </c>
    </row>
    <row r="5847" spans="1:15" x14ac:dyDescent="0.3">
      <c r="A5847" s="73">
        <v>46311</v>
      </c>
      <c r="B5847" s="67" t="s">
        <v>2090</v>
      </c>
      <c r="C5847" s="68" t="s">
        <v>8258</v>
      </c>
      <c r="D5847" s="68" t="s">
        <v>11725</v>
      </c>
      <c r="E5847" s="67" t="s">
        <v>11726</v>
      </c>
      <c r="F5847" s="69">
        <v>4.9969999999999999</v>
      </c>
      <c r="G5847" s="70">
        <v>16.324100000000001</v>
      </c>
      <c r="H5847" s="70">
        <v>352.07749999999999</v>
      </c>
      <c r="I5847" s="73">
        <v>44503</v>
      </c>
      <c r="J5847" s="73">
        <v>55460</v>
      </c>
      <c r="K5847" s="69">
        <v>2.59</v>
      </c>
      <c r="L5847" s="68" t="s">
        <v>2609</v>
      </c>
      <c r="M5847" s="71">
        <v>2.7000000000000001E-3</v>
      </c>
      <c r="N5847" t="str">
        <f>_xll.IMDP("BND",D5847,$N$1,A5847)</f>
        <v>회사채(일반)</v>
      </c>
      <c r="O5847">
        <f t="shared" si="91"/>
        <v>4.4075070000000008E-2</v>
      </c>
    </row>
    <row r="5848" spans="1:15" x14ac:dyDescent="0.3">
      <c r="A5848" s="73">
        <v>46311</v>
      </c>
      <c r="B5848" s="67" t="s">
        <v>2090</v>
      </c>
      <c r="C5848" s="68" t="s">
        <v>8258</v>
      </c>
      <c r="D5848" s="68" t="s">
        <v>11727</v>
      </c>
      <c r="E5848" s="67" t="s">
        <v>11728</v>
      </c>
      <c r="F5848" s="69">
        <v>4.9989999999999997</v>
      </c>
      <c r="G5848" s="70">
        <v>15.9428</v>
      </c>
      <c r="H5848" s="70">
        <v>341.86380000000003</v>
      </c>
      <c r="I5848" s="73">
        <v>44609</v>
      </c>
      <c r="J5848" s="73">
        <v>55566</v>
      </c>
      <c r="K5848" s="69">
        <v>2.97</v>
      </c>
      <c r="L5848" s="68" t="s">
        <v>2609</v>
      </c>
      <c r="M5848" s="71">
        <v>1.6999999999999999E-3</v>
      </c>
      <c r="N5848" t="str">
        <f>_xll.IMDP("BND",D5848,$N$1,A5848)</f>
        <v>회사채(일반)</v>
      </c>
      <c r="O5848">
        <f t="shared" si="91"/>
        <v>2.710276E-2</v>
      </c>
    </row>
    <row r="5849" spans="1:15" x14ac:dyDescent="0.3">
      <c r="A5849" s="73">
        <v>46311</v>
      </c>
      <c r="B5849" s="67" t="s">
        <v>2090</v>
      </c>
      <c r="C5849" s="68" t="s">
        <v>8258</v>
      </c>
      <c r="D5849" s="68" t="s">
        <v>11729</v>
      </c>
      <c r="E5849" s="67" t="s">
        <v>11730</v>
      </c>
      <c r="F5849" s="69">
        <v>4.6740000000000004</v>
      </c>
      <c r="G5849" s="70">
        <v>11.737500000000001</v>
      </c>
      <c r="H5849" s="70">
        <v>173.1189</v>
      </c>
      <c r="I5849" s="73">
        <v>45068</v>
      </c>
      <c r="J5849" s="73">
        <v>52373</v>
      </c>
      <c r="K5849" s="69">
        <v>4.0599999999999996</v>
      </c>
      <c r="L5849" s="68" t="s">
        <v>2609</v>
      </c>
      <c r="M5849" s="71">
        <v>6.1000000000000004E-3</v>
      </c>
      <c r="N5849" t="str">
        <f>_xll.IMDP("BND",D5849,$N$1,A5849)</f>
        <v>회사채(일반)</v>
      </c>
      <c r="O5849">
        <f t="shared" si="91"/>
        <v>7.1598750000000003E-2</v>
      </c>
    </row>
    <row r="5850" spans="1:15" x14ac:dyDescent="0.3">
      <c r="A5850" s="73">
        <v>46311</v>
      </c>
      <c r="B5850" s="67" t="s">
        <v>2090</v>
      </c>
      <c r="C5850" s="68" t="s">
        <v>8258</v>
      </c>
      <c r="D5850" s="68" t="s">
        <v>11731</v>
      </c>
      <c r="E5850" s="67" t="s">
        <v>11732</v>
      </c>
      <c r="F5850" s="69">
        <v>5.03</v>
      </c>
      <c r="G5850" s="70">
        <v>15.1593</v>
      </c>
      <c r="H5850" s="70">
        <v>324.2912</v>
      </c>
      <c r="I5850" s="73">
        <v>45085</v>
      </c>
      <c r="J5850" s="73">
        <v>56043</v>
      </c>
      <c r="K5850" s="69">
        <v>4.16</v>
      </c>
      <c r="L5850" s="68" t="s">
        <v>2609</v>
      </c>
      <c r="M5850" s="71">
        <v>4.0000000000000001E-3</v>
      </c>
      <c r="N5850" t="str">
        <f>_xll.IMDP("BND",D5850,$N$1,A5850)</f>
        <v>회사채(일반)</v>
      </c>
      <c r="O5850">
        <f t="shared" si="91"/>
        <v>6.0637200000000002E-2</v>
      </c>
    </row>
    <row r="5851" spans="1:15" x14ac:dyDescent="0.3">
      <c r="A5851" s="73">
        <v>46311</v>
      </c>
      <c r="B5851" s="67" t="s">
        <v>2090</v>
      </c>
      <c r="C5851" s="68" t="s">
        <v>8258</v>
      </c>
      <c r="D5851" s="68" t="s">
        <v>11733</v>
      </c>
      <c r="E5851" s="67" t="s">
        <v>11734</v>
      </c>
      <c r="F5851" s="69">
        <v>5.0369999999999999</v>
      </c>
      <c r="G5851" s="70">
        <v>14.8659</v>
      </c>
      <c r="H5851" s="70">
        <v>317.55939999999998</v>
      </c>
      <c r="I5851" s="73">
        <v>45229</v>
      </c>
      <c r="J5851" s="73">
        <v>56187</v>
      </c>
      <c r="K5851" s="69">
        <v>4.58</v>
      </c>
      <c r="L5851" s="68" t="s">
        <v>2609</v>
      </c>
      <c r="M5851" s="71">
        <v>3.5000000000000001E-3</v>
      </c>
      <c r="N5851" t="str">
        <f>_xll.IMDP("BND",D5851,$N$1,A5851)</f>
        <v>회사채(일반)</v>
      </c>
      <c r="O5851">
        <f t="shared" si="91"/>
        <v>5.2030649999999998E-2</v>
      </c>
    </row>
    <row r="5852" spans="1:15" x14ac:dyDescent="0.3">
      <c r="A5852" s="73">
        <v>46311</v>
      </c>
      <c r="B5852" s="67" t="s">
        <v>2090</v>
      </c>
      <c r="C5852" s="68" t="s">
        <v>8258</v>
      </c>
      <c r="D5852" s="68" t="s">
        <v>11735</v>
      </c>
      <c r="E5852" s="67" t="s">
        <v>11736</v>
      </c>
      <c r="F5852" s="69">
        <v>5.0380000000000003</v>
      </c>
      <c r="G5852" s="70">
        <v>15.136799999999999</v>
      </c>
      <c r="H5852" s="70">
        <v>326.65550000000002</v>
      </c>
      <c r="I5852" s="73">
        <v>45240</v>
      </c>
      <c r="J5852" s="73">
        <v>56198</v>
      </c>
      <c r="K5852" s="69">
        <v>4.25</v>
      </c>
      <c r="L5852" s="68" t="s">
        <v>2609</v>
      </c>
      <c r="M5852" s="71">
        <v>3.3E-3</v>
      </c>
      <c r="N5852" t="str">
        <f>_xll.IMDP("BND",D5852,$N$1,A5852)</f>
        <v>회사채(일반)</v>
      </c>
      <c r="O5852">
        <f t="shared" si="91"/>
        <v>4.995144E-2</v>
      </c>
    </row>
    <row r="5853" spans="1:15" x14ac:dyDescent="0.3">
      <c r="A5853" s="73">
        <v>46311</v>
      </c>
      <c r="B5853" s="67" t="s">
        <v>2090</v>
      </c>
      <c r="C5853" s="68" t="s">
        <v>8258</v>
      </c>
      <c r="D5853" s="68" t="s">
        <v>11737</v>
      </c>
      <c r="E5853" s="67" t="s">
        <v>11738</v>
      </c>
      <c r="F5853" s="69">
        <v>4.7089999999999996</v>
      </c>
      <c r="G5853" s="70">
        <v>12.252599999999999</v>
      </c>
      <c r="H5853" s="70">
        <v>188.88239999999999</v>
      </c>
      <c r="I5853" s="73">
        <v>45356</v>
      </c>
      <c r="J5853" s="73">
        <v>52661</v>
      </c>
      <c r="K5853" s="69">
        <v>3.83</v>
      </c>
      <c r="L5853" s="68" t="s">
        <v>2609</v>
      </c>
      <c r="M5853" s="71">
        <v>2.5000000000000001E-3</v>
      </c>
      <c r="N5853" t="str">
        <f>_xll.IMDP("BND",D5853,$N$1,A5853)</f>
        <v>회사채(일반)</v>
      </c>
      <c r="O5853">
        <f t="shared" si="91"/>
        <v>3.0631499999999999E-2</v>
      </c>
    </row>
    <row r="5854" spans="1:15" x14ac:dyDescent="0.3">
      <c r="A5854" s="73">
        <v>46311</v>
      </c>
      <c r="B5854" s="67" t="s">
        <v>2090</v>
      </c>
      <c r="C5854" s="68" t="s">
        <v>8258</v>
      </c>
      <c r="D5854" s="68" t="s">
        <v>11739</v>
      </c>
      <c r="E5854" s="67" t="s">
        <v>11740</v>
      </c>
      <c r="F5854" s="69">
        <v>4.7140000000000004</v>
      </c>
      <c r="G5854" s="70">
        <v>12.424899999999999</v>
      </c>
      <c r="H5854" s="70">
        <v>194.22550000000001</v>
      </c>
      <c r="I5854" s="73">
        <v>45440</v>
      </c>
      <c r="J5854" s="73">
        <v>52745</v>
      </c>
      <c r="K5854" s="69">
        <v>3.71</v>
      </c>
      <c r="L5854" s="68" t="s">
        <v>2609</v>
      </c>
      <c r="M5854" s="71">
        <v>2.8999999999999998E-3</v>
      </c>
      <c r="N5854" t="str">
        <f>_xll.IMDP("BND",D5854,$N$1,A5854)</f>
        <v>회사채(일반)</v>
      </c>
      <c r="O5854">
        <f t="shared" si="91"/>
        <v>3.6032209999999995E-2</v>
      </c>
    </row>
    <row r="5855" spans="1:15" x14ac:dyDescent="0.3">
      <c r="A5855" s="73">
        <v>46311</v>
      </c>
      <c r="B5855" s="67" t="s">
        <v>2090</v>
      </c>
      <c r="C5855" s="68" t="s">
        <v>8258</v>
      </c>
      <c r="D5855" s="68" t="s">
        <v>11741</v>
      </c>
      <c r="E5855" s="67" t="s">
        <v>11742</v>
      </c>
      <c r="F5855" s="69">
        <v>5.0519999999999996</v>
      </c>
      <c r="G5855" s="70">
        <v>16.118200000000002</v>
      </c>
      <c r="H5855" s="70">
        <v>363.15260000000001</v>
      </c>
      <c r="I5855" s="73">
        <v>45471</v>
      </c>
      <c r="J5855" s="73">
        <v>56428</v>
      </c>
      <c r="K5855" s="69">
        <v>3.45</v>
      </c>
      <c r="L5855" s="68" t="s">
        <v>2609</v>
      </c>
      <c r="M5855" s="71">
        <v>4.1999999999999997E-3</v>
      </c>
      <c r="N5855" t="str">
        <f>_xll.IMDP("BND",D5855,$N$1,A5855)</f>
        <v>회사채(일반)</v>
      </c>
      <c r="O5855">
        <f t="shared" si="91"/>
        <v>6.7696439999999997E-2</v>
      </c>
    </row>
    <row r="5856" spans="1:15" x14ac:dyDescent="0.3">
      <c r="A5856" s="73">
        <v>46311</v>
      </c>
      <c r="B5856" s="67" t="s">
        <v>2090</v>
      </c>
      <c r="C5856" s="68" t="s">
        <v>8258</v>
      </c>
      <c r="D5856" s="68" t="s">
        <v>11743</v>
      </c>
      <c r="E5856" s="67" t="s">
        <v>11744</v>
      </c>
      <c r="F5856" s="69">
        <v>4.8689999999999998</v>
      </c>
      <c r="G5856" s="70">
        <v>14.6835</v>
      </c>
      <c r="H5856" s="70">
        <v>275.7115</v>
      </c>
      <c r="I5856" s="73">
        <v>43172</v>
      </c>
      <c r="J5856" s="73">
        <v>54130</v>
      </c>
      <c r="K5856" s="69">
        <v>2.94</v>
      </c>
      <c r="L5856" s="68" t="s">
        <v>2609</v>
      </c>
      <c r="M5856" s="71">
        <v>3.0999999999999999E-3</v>
      </c>
      <c r="N5856" t="str">
        <f>_xll.IMDP("BND",D5856,$N$1,A5856)</f>
        <v>회사채(일반)</v>
      </c>
      <c r="O5856">
        <f t="shared" si="91"/>
        <v>4.551885E-2</v>
      </c>
    </row>
    <row r="5857" spans="1:15" x14ac:dyDescent="0.3">
      <c r="A5857" s="73">
        <v>46311</v>
      </c>
      <c r="B5857" s="67" t="s">
        <v>2090</v>
      </c>
      <c r="C5857" s="68" t="s">
        <v>8258</v>
      </c>
      <c r="D5857" s="68" t="s">
        <v>11745</v>
      </c>
      <c r="E5857" s="67" t="s">
        <v>11746</v>
      </c>
      <c r="F5857" s="69">
        <v>4.5129999999999999</v>
      </c>
      <c r="G5857" s="70">
        <v>11.492000000000001</v>
      </c>
      <c r="H5857" s="70">
        <v>149.09139999999999</v>
      </c>
      <c r="I5857" s="73">
        <v>43949</v>
      </c>
      <c r="J5857" s="73">
        <v>51254</v>
      </c>
      <c r="K5857" s="69">
        <v>1.81</v>
      </c>
      <c r="L5857" s="68" t="s">
        <v>2609</v>
      </c>
      <c r="M5857" s="71">
        <v>3.0000000000000001E-3</v>
      </c>
      <c r="N5857" t="str">
        <f>_xll.IMDP("BND",D5857,$N$1,A5857)</f>
        <v>회사채(일반)</v>
      </c>
      <c r="O5857">
        <f t="shared" si="91"/>
        <v>3.4476000000000007E-2</v>
      </c>
    </row>
    <row r="5858" spans="1:15" x14ac:dyDescent="0.3">
      <c r="A5858" s="73">
        <v>46311</v>
      </c>
      <c r="B5858" s="67" t="s">
        <v>2090</v>
      </c>
      <c r="C5858" s="68" t="s">
        <v>8258</v>
      </c>
      <c r="D5858" s="68" t="s">
        <v>11747</v>
      </c>
      <c r="E5858" s="67" t="s">
        <v>11748</v>
      </c>
      <c r="F5858" s="69">
        <v>4.6079999999999997</v>
      </c>
      <c r="G5858" s="70">
        <v>11.306100000000001</v>
      </c>
      <c r="H5858" s="70">
        <v>158.22049999999999</v>
      </c>
      <c r="I5858" s="73">
        <v>44673</v>
      </c>
      <c r="J5858" s="73">
        <v>51978</v>
      </c>
      <c r="K5858" s="69">
        <v>3.84</v>
      </c>
      <c r="L5858" s="68" t="s">
        <v>2609</v>
      </c>
      <c r="M5858" s="71">
        <v>2.5999999999999999E-3</v>
      </c>
      <c r="N5858" t="str">
        <f>_xll.IMDP("BND",D5858,$N$1,A5858)</f>
        <v>회사채(일반)</v>
      </c>
      <c r="O5858">
        <f t="shared" si="91"/>
        <v>2.9395859999999999E-2</v>
      </c>
    </row>
    <row r="5859" spans="1:15" x14ac:dyDescent="0.3">
      <c r="A5859" s="73">
        <v>46311</v>
      </c>
      <c r="B5859" s="67" t="s">
        <v>2090</v>
      </c>
      <c r="C5859" s="68" t="s">
        <v>8258</v>
      </c>
      <c r="D5859" s="68" t="s">
        <v>11749</v>
      </c>
      <c r="E5859" s="67" t="s">
        <v>11750</v>
      </c>
      <c r="F5859" s="69">
        <v>4.2539999999999996</v>
      </c>
      <c r="G5859" s="70">
        <v>2.3100999999999998</v>
      </c>
      <c r="H5859" s="70">
        <v>6.0537000000000001</v>
      </c>
      <c r="I5859" s="73">
        <v>45376</v>
      </c>
      <c r="J5859" s="73">
        <v>47202</v>
      </c>
      <c r="K5859" s="69">
        <v>3.62</v>
      </c>
      <c r="L5859" s="68" t="s">
        <v>2609</v>
      </c>
      <c r="M5859" s="71">
        <v>4.5999999999999999E-3</v>
      </c>
      <c r="N5859" t="str">
        <f>_xll.IMDP("BND",D5859,$N$1,A5859)</f>
        <v>회사채(일반)</v>
      </c>
      <c r="O5859">
        <f t="shared" si="91"/>
        <v>1.0626459999999999E-2</v>
      </c>
    </row>
    <row r="5860" spans="1:15" x14ac:dyDescent="0.3">
      <c r="A5860" s="73">
        <v>46311</v>
      </c>
      <c r="B5860" s="67" t="s">
        <v>2090</v>
      </c>
      <c r="C5860" s="68" t="s">
        <v>8258</v>
      </c>
      <c r="D5860" s="68" t="s">
        <v>11751</v>
      </c>
      <c r="E5860" s="67" t="s">
        <v>11752</v>
      </c>
      <c r="F5860" s="69">
        <v>4.9509999999999996</v>
      </c>
      <c r="G5860" s="70">
        <v>16.9986</v>
      </c>
      <c r="H5860" s="70">
        <v>359.90600000000001</v>
      </c>
      <c r="I5860" s="73">
        <v>43949</v>
      </c>
      <c r="J5860" s="73">
        <v>54906</v>
      </c>
      <c r="K5860" s="69">
        <v>1.83</v>
      </c>
      <c r="L5860" s="68" t="s">
        <v>2609</v>
      </c>
      <c r="M5860" s="71">
        <v>4.0000000000000001E-3</v>
      </c>
      <c r="N5860" t="str">
        <f>_xll.IMDP("BND",D5860,$N$1,A5860)</f>
        <v>회사채(일반)</v>
      </c>
      <c r="O5860">
        <f t="shared" si="91"/>
        <v>6.7994399999999997E-2</v>
      </c>
    </row>
    <row r="5861" spans="1:15" x14ac:dyDescent="0.3">
      <c r="A5861" s="73">
        <v>46311</v>
      </c>
      <c r="B5861" s="67" t="s">
        <v>2090</v>
      </c>
      <c r="C5861" s="68" t="s">
        <v>8258</v>
      </c>
      <c r="D5861" s="68" t="s">
        <v>11753</v>
      </c>
      <c r="E5861" s="67" t="s">
        <v>11754</v>
      </c>
      <c r="F5861" s="69">
        <v>4.3010000000000002</v>
      </c>
      <c r="G5861" s="70">
        <v>6.4179000000000004</v>
      </c>
      <c r="H5861" s="70">
        <v>46.573799999999999</v>
      </c>
      <c r="I5861" s="73">
        <v>45376</v>
      </c>
      <c r="J5861" s="73">
        <v>49028</v>
      </c>
      <c r="K5861" s="69">
        <v>3.74</v>
      </c>
      <c r="L5861" s="68" t="s">
        <v>2609</v>
      </c>
      <c r="M5861" s="71">
        <v>4.0000000000000001E-3</v>
      </c>
      <c r="N5861" t="str">
        <f>_xll.IMDP("BND",D5861,$N$1,A5861)</f>
        <v>회사채(일반)</v>
      </c>
      <c r="O5861">
        <f t="shared" si="91"/>
        <v>2.5671600000000003E-2</v>
      </c>
    </row>
    <row r="5862" spans="1:15" x14ac:dyDescent="0.3">
      <c r="A5862" s="73">
        <v>46311</v>
      </c>
      <c r="B5862" s="67" t="s">
        <v>2090</v>
      </c>
      <c r="C5862" s="68" t="s">
        <v>8258</v>
      </c>
      <c r="D5862" s="68" t="s">
        <v>11755</v>
      </c>
      <c r="E5862" s="67" t="s">
        <v>11756</v>
      </c>
      <c r="F5862" s="69">
        <v>4.7119999999999997</v>
      </c>
      <c r="G5862" s="70">
        <v>12.3789</v>
      </c>
      <c r="H5862" s="70">
        <v>191.85290000000001</v>
      </c>
      <c r="I5862" s="73">
        <v>45376</v>
      </c>
      <c r="J5862" s="73">
        <v>52681</v>
      </c>
      <c r="K5862" s="69">
        <v>3.72</v>
      </c>
      <c r="L5862" s="68" t="s">
        <v>2609</v>
      </c>
      <c r="M5862" s="71">
        <v>4.1000000000000003E-3</v>
      </c>
      <c r="N5862" t="str">
        <f>_xll.IMDP("BND",D5862,$N$1,A5862)</f>
        <v>회사채(일반)</v>
      </c>
      <c r="O5862">
        <f t="shared" si="91"/>
        <v>5.0753490000000005E-2</v>
      </c>
    </row>
    <row r="5863" spans="1:15" x14ac:dyDescent="0.3">
      <c r="A5863" s="73">
        <v>46311</v>
      </c>
      <c r="B5863" s="67" t="s">
        <v>2090</v>
      </c>
      <c r="C5863" s="68" t="s">
        <v>8258</v>
      </c>
      <c r="D5863" s="68" t="s">
        <v>11757</v>
      </c>
      <c r="E5863" s="67" t="s">
        <v>11758</v>
      </c>
      <c r="F5863" s="69">
        <v>4.1310000000000002</v>
      </c>
      <c r="G5863" s="70">
        <v>0.86109999999999998</v>
      </c>
      <c r="H5863" s="70">
        <v>0.9597</v>
      </c>
      <c r="I5863" s="73">
        <v>42983</v>
      </c>
      <c r="J5863" s="73">
        <v>46635</v>
      </c>
      <c r="K5863" s="69">
        <v>2.44</v>
      </c>
      <c r="L5863" s="68" t="s">
        <v>2609</v>
      </c>
      <c r="M5863" s="71">
        <v>2.3E-3</v>
      </c>
      <c r="N5863" t="str">
        <f>_xll.IMDP("BND",D5863,$N$1,A5863)</f>
        <v>회사채(일반)</v>
      </c>
      <c r="O5863">
        <f t="shared" si="91"/>
        <v>1.9805299999999999E-3</v>
      </c>
    </row>
    <row r="5864" spans="1:15" x14ac:dyDescent="0.3">
      <c r="A5864" s="73">
        <v>46311</v>
      </c>
      <c r="B5864" s="67" t="s">
        <v>2090</v>
      </c>
      <c r="C5864" s="68" t="s">
        <v>8258</v>
      </c>
      <c r="D5864" s="68" t="s">
        <v>11759</v>
      </c>
      <c r="E5864" s="67" t="s">
        <v>11760</v>
      </c>
      <c r="F5864" s="69">
        <v>3.6869999999999998</v>
      </c>
      <c r="G5864" s="70">
        <v>0.31259999999999999</v>
      </c>
      <c r="H5864" s="70">
        <v>0.17560000000000001</v>
      </c>
      <c r="I5864" s="73">
        <v>45701</v>
      </c>
      <c r="J5864" s="73">
        <v>46430</v>
      </c>
      <c r="K5864" s="69">
        <v>2.89</v>
      </c>
      <c r="L5864" s="68" t="s">
        <v>2609</v>
      </c>
      <c r="M5864" s="71">
        <v>6.4999999999999997E-3</v>
      </c>
      <c r="N5864" t="str">
        <f>_xll.IMDP("BND",D5864,$N$1,A5864)</f>
        <v>회사채(일반)</v>
      </c>
      <c r="O5864">
        <f t="shared" si="91"/>
        <v>2.0318999999999997E-3</v>
      </c>
    </row>
    <row r="5865" spans="1:15" x14ac:dyDescent="0.3">
      <c r="A5865" s="73">
        <v>46311</v>
      </c>
      <c r="B5865" s="67" t="s">
        <v>2090</v>
      </c>
      <c r="C5865" s="68" t="s">
        <v>8258</v>
      </c>
      <c r="D5865" s="68" t="s">
        <v>653</v>
      </c>
      <c r="E5865" s="67" t="s">
        <v>655</v>
      </c>
      <c r="F5865" s="69">
        <v>3.8260000000000001</v>
      </c>
      <c r="G5865" s="70">
        <v>0.39279999999999998</v>
      </c>
      <c r="H5865" s="70">
        <v>0.252</v>
      </c>
      <c r="I5865" s="73">
        <v>45728</v>
      </c>
      <c r="J5865" s="73">
        <v>46458</v>
      </c>
      <c r="K5865" s="69">
        <v>2.85</v>
      </c>
      <c r="L5865" s="68" t="s">
        <v>2609</v>
      </c>
      <c r="M5865" s="71">
        <v>8.3000000000000001E-3</v>
      </c>
      <c r="N5865" t="str">
        <f>_xll.IMDP("BND",D5865,$N$1,A5865)</f>
        <v>회사채(일반)</v>
      </c>
      <c r="O5865">
        <f t="shared" si="91"/>
        <v>3.2602399999999998E-3</v>
      </c>
    </row>
    <row r="5866" spans="1:15" x14ac:dyDescent="0.3">
      <c r="A5866" s="73">
        <v>46311</v>
      </c>
      <c r="B5866" s="67" t="s">
        <v>2090</v>
      </c>
      <c r="C5866" s="68" t="s">
        <v>8258</v>
      </c>
      <c r="D5866" s="68" t="s">
        <v>11761</v>
      </c>
      <c r="E5866" s="67" t="s">
        <v>11762</v>
      </c>
      <c r="F5866" s="69">
        <v>3.9510000000000001</v>
      </c>
      <c r="G5866" s="70">
        <v>0.48270000000000002</v>
      </c>
      <c r="H5866" s="70">
        <v>0.35289999999999999</v>
      </c>
      <c r="I5866" s="73">
        <v>45762</v>
      </c>
      <c r="J5866" s="73">
        <v>46492</v>
      </c>
      <c r="K5866" s="69">
        <v>2.65</v>
      </c>
      <c r="L5866" s="68" t="s">
        <v>2609</v>
      </c>
      <c r="M5866" s="71">
        <v>5.1000000000000004E-3</v>
      </c>
      <c r="N5866" t="str">
        <f>_xll.IMDP("BND",D5866,$N$1,A5866)</f>
        <v>회사채(일반)</v>
      </c>
      <c r="O5866">
        <f t="shared" si="91"/>
        <v>2.4617700000000003E-3</v>
      </c>
    </row>
    <row r="5867" spans="1:15" x14ac:dyDescent="0.3">
      <c r="A5867" s="73">
        <v>46311</v>
      </c>
      <c r="B5867" s="67" t="s">
        <v>2090</v>
      </c>
      <c r="C5867" s="68" t="s">
        <v>8258</v>
      </c>
      <c r="D5867" s="68" t="s">
        <v>11763</v>
      </c>
      <c r="E5867" s="67" t="s">
        <v>11764</v>
      </c>
      <c r="F5867" s="69">
        <v>4.2069999999999999</v>
      </c>
      <c r="G5867" s="70">
        <v>1.5487</v>
      </c>
      <c r="H5867" s="70">
        <v>2.8174000000000001</v>
      </c>
      <c r="I5867" s="73">
        <v>45804</v>
      </c>
      <c r="J5867" s="73">
        <v>46899</v>
      </c>
      <c r="K5867" s="69">
        <v>2.68</v>
      </c>
      <c r="L5867" s="68" t="s">
        <v>2609</v>
      </c>
      <c r="M5867" s="71">
        <v>7.7000000000000002E-3</v>
      </c>
      <c r="N5867" t="str">
        <f>_xll.IMDP("BND",D5867,$N$1,A5867)</f>
        <v>회사채(일반)</v>
      </c>
      <c r="O5867">
        <f t="shared" si="91"/>
        <v>1.192499E-2</v>
      </c>
    </row>
    <row r="5868" spans="1:15" x14ac:dyDescent="0.3">
      <c r="A5868" s="73">
        <v>46311</v>
      </c>
      <c r="B5868" s="67" t="s">
        <v>2090</v>
      </c>
      <c r="C5868" s="68" t="s">
        <v>8258</v>
      </c>
      <c r="D5868" s="68" t="s">
        <v>11765</v>
      </c>
      <c r="E5868" s="67" t="s">
        <v>11766</v>
      </c>
      <c r="F5868" s="69">
        <v>4.0819999999999999</v>
      </c>
      <c r="G5868" s="70">
        <v>0.6744</v>
      </c>
      <c r="H5868" s="70">
        <v>0.62360000000000004</v>
      </c>
      <c r="I5868" s="73">
        <v>45834</v>
      </c>
      <c r="J5868" s="73">
        <v>46563</v>
      </c>
      <c r="K5868" s="69">
        <v>2.61</v>
      </c>
      <c r="L5868" s="68" t="s">
        <v>2609</v>
      </c>
      <c r="M5868" s="71">
        <v>2.8E-3</v>
      </c>
      <c r="N5868" t="str">
        <f>_xll.IMDP("BND",D5868,$N$1,A5868)</f>
        <v>회사채(일반)</v>
      </c>
      <c r="O5868">
        <f t="shared" si="91"/>
        <v>1.88832E-3</v>
      </c>
    </row>
    <row r="5869" spans="1:15" x14ac:dyDescent="0.3">
      <c r="A5869" s="73">
        <v>46311</v>
      </c>
      <c r="B5869" s="67" t="s">
        <v>2090</v>
      </c>
      <c r="C5869" s="68" t="s">
        <v>8258</v>
      </c>
      <c r="D5869" s="68" t="s">
        <v>1584</v>
      </c>
      <c r="E5869" s="67" t="s">
        <v>1585</v>
      </c>
      <c r="F5869" s="69">
        <v>4.37</v>
      </c>
      <c r="G5869" s="70">
        <v>3.6179000000000001</v>
      </c>
      <c r="H5869" s="70">
        <v>14.4864</v>
      </c>
      <c r="I5869" s="73">
        <v>45902</v>
      </c>
      <c r="J5869" s="73">
        <v>47728</v>
      </c>
      <c r="K5869" s="69">
        <v>2.86</v>
      </c>
      <c r="L5869" s="68" t="s">
        <v>2609</v>
      </c>
      <c r="M5869" s="71">
        <v>4.0000000000000001E-3</v>
      </c>
      <c r="N5869" t="str">
        <f>_xll.IMDP("BND",D5869,$N$1,A5869)</f>
        <v>회사채(일반)</v>
      </c>
      <c r="O5869">
        <f t="shared" si="91"/>
        <v>1.4471600000000001E-2</v>
      </c>
    </row>
    <row r="5870" spans="1:15" x14ac:dyDescent="0.3">
      <c r="A5870" s="73">
        <v>46311</v>
      </c>
      <c r="B5870" s="67" t="s">
        <v>2090</v>
      </c>
      <c r="C5870" s="68" t="s">
        <v>8258</v>
      </c>
      <c r="D5870" s="68" t="s">
        <v>11767</v>
      </c>
      <c r="E5870" s="67" t="s">
        <v>11768</v>
      </c>
      <c r="F5870" s="69">
        <v>4.3710000000000004</v>
      </c>
      <c r="G5870" s="70">
        <v>3.7336999999999998</v>
      </c>
      <c r="H5870" s="70">
        <v>15.5032</v>
      </c>
      <c r="I5870" s="73">
        <v>45961</v>
      </c>
      <c r="J5870" s="73">
        <v>47787</v>
      </c>
      <c r="K5870" s="69">
        <v>3.08</v>
      </c>
      <c r="L5870" s="68" t="s">
        <v>2609</v>
      </c>
      <c r="M5870" s="71">
        <v>2.7000000000000001E-3</v>
      </c>
      <c r="N5870" t="str">
        <f>_xll.IMDP("BND",D5870,$N$1,A5870)</f>
        <v>회사채(일반)</v>
      </c>
      <c r="O5870">
        <f t="shared" si="91"/>
        <v>1.008099E-2</v>
      </c>
    </row>
    <row r="5871" spans="1:15" x14ac:dyDescent="0.3">
      <c r="A5871" s="73">
        <v>46311</v>
      </c>
      <c r="B5871" s="67" t="s">
        <v>2090</v>
      </c>
      <c r="C5871" s="68" t="s">
        <v>8258</v>
      </c>
      <c r="D5871" s="68" t="s">
        <v>11769</v>
      </c>
      <c r="E5871" s="67" t="s">
        <v>11770</v>
      </c>
      <c r="F5871" s="69">
        <v>4.3719999999999999</v>
      </c>
      <c r="G5871" s="70">
        <v>3.7783000000000002</v>
      </c>
      <c r="H5871" s="70">
        <v>15.905900000000001</v>
      </c>
      <c r="I5871" s="73">
        <v>45987</v>
      </c>
      <c r="J5871" s="73">
        <v>47813</v>
      </c>
      <c r="K5871" s="69">
        <v>3.43</v>
      </c>
      <c r="L5871" s="68" t="s">
        <v>2609</v>
      </c>
      <c r="M5871" s="71">
        <v>3.0999999999999999E-3</v>
      </c>
      <c r="N5871" t="str">
        <f>_xll.IMDP("BND",D5871,$N$1,A5871)</f>
        <v>회사채(일반)</v>
      </c>
      <c r="O5871">
        <f t="shared" si="91"/>
        <v>1.1712730000000001E-2</v>
      </c>
    </row>
    <row r="5872" spans="1:15" x14ac:dyDescent="0.3">
      <c r="A5872" s="73">
        <v>46311</v>
      </c>
      <c r="B5872" s="67" t="s">
        <v>2090</v>
      </c>
      <c r="C5872" s="68" t="s">
        <v>8258</v>
      </c>
      <c r="D5872" s="68" t="s">
        <v>11771</v>
      </c>
      <c r="E5872" s="67" t="s">
        <v>11772</v>
      </c>
      <c r="F5872" s="69">
        <v>4.3369999999999997</v>
      </c>
      <c r="G5872" s="70">
        <v>2.1530999999999998</v>
      </c>
      <c r="H5872" s="70">
        <v>5.3072999999999997</v>
      </c>
      <c r="I5872" s="73">
        <v>46049</v>
      </c>
      <c r="J5872" s="73">
        <v>47144</v>
      </c>
      <c r="K5872" s="69">
        <v>3.43</v>
      </c>
      <c r="L5872" s="68" t="s">
        <v>2609</v>
      </c>
      <c r="M5872" s="71">
        <v>4.5999999999999999E-3</v>
      </c>
      <c r="N5872" t="str">
        <f>_xll.IMDP("BND",D5872,$N$1,A5872)</f>
        <v>회사채(일반)</v>
      </c>
      <c r="O5872">
        <f t="shared" si="91"/>
        <v>9.9042599999999981E-3</v>
      </c>
    </row>
    <row r="5873" spans="1:15" x14ac:dyDescent="0.3">
      <c r="A5873" s="73">
        <v>46311</v>
      </c>
      <c r="B5873" s="67" t="s">
        <v>2090</v>
      </c>
      <c r="C5873" s="68" t="s">
        <v>8258</v>
      </c>
      <c r="D5873" s="68" t="s">
        <v>1835</v>
      </c>
      <c r="E5873" s="67" t="s">
        <v>1836</v>
      </c>
      <c r="F5873" s="69">
        <v>4.3380000000000001</v>
      </c>
      <c r="G5873" s="70">
        <v>2.1859999999999999</v>
      </c>
      <c r="H5873" s="70">
        <v>5.4644000000000004</v>
      </c>
      <c r="I5873" s="73">
        <v>46065</v>
      </c>
      <c r="J5873" s="73">
        <v>47158</v>
      </c>
      <c r="K5873" s="69">
        <v>3.63</v>
      </c>
      <c r="L5873" s="68" t="s">
        <v>2609</v>
      </c>
      <c r="M5873" s="71">
        <v>4.5999999999999999E-3</v>
      </c>
      <c r="N5873" t="str">
        <f>_xll.IMDP("BND",D5873,$N$1,A5873)</f>
        <v>회사채(일반)</v>
      </c>
      <c r="O5873">
        <f t="shared" si="91"/>
        <v>1.00556E-2</v>
      </c>
    </row>
    <row r="5874" spans="1:15" x14ac:dyDescent="0.3">
      <c r="A5874" s="73">
        <v>46311</v>
      </c>
      <c r="B5874" s="67" t="s">
        <v>2090</v>
      </c>
      <c r="C5874" s="68" t="s">
        <v>8258</v>
      </c>
      <c r="D5874" s="68" t="s">
        <v>11773</v>
      </c>
      <c r="E5874" s="67" t="s">
        <v>11774</v>
      </c>
      <c r="F5874" s="69">
        <v>4.3390000000000004</v>
      </c>
      <c r="G5874" s="70">
        <v>2.3601999999999999</v>
      </c>
      <c r="H5874" s="70">
        <v>6.3090000000000002</v>
      </c>
      <c r="I5874" s="73">
        <v>46128</v>
      </c>
      <c r="J5874" s="73">
        <v>47224</v>
      </c>
      <c r="K5874" s="69">
        <v>3.88</v>
      </c>
      <c r="L5874" s="68" t="s">
        <v>2609</v>
      </c>
      <c r="M5874" s="71">
        <v>8.8000000000000005E-3</v>
      </c>
      <c r="N5874" t="str">
        <f>_xll.IMDP("BND",D5874,$N$1,A5874)</f>
        <v>회사채(일반)</v>
      </c>
      <c r="O5874">
        <f t="shared" si="91"/>
        <v>2.0769760000000002E-2</v>
      </c>
    </row>
    <row r="5875" spans="1:15" x14ac:dyDescent="0.3">
      <c r="A5875" s="73">
        <v>46311</v>
      </c>
      <c r="B5875" s="67" t="s">
        <v>2090</v>
      </c>
      <c r="C5875" s="68" t="s">
        <v>8258</v>
      </c>
      <c r="D5875" s="68" t="s">
        <v>11775</v>
      </c>
      <c r="E5875" s="67" t="s">
        <v>11776</v>
      </c>
      <c r="F5875" s="69">
        <v>4.3460000000000001</v>
      </c>
      <c r="G5875" s="70">
        <v>2.4436</v>
      </c>
      <c r="H5875" s="70">
        <v>6.7961</v>
      </c>
      <c r="I5875" s="73">
        <v>46170</v>
      </c>
      <c r="J5875" s="73">
        <v>47266</v>
      </c>
      <c r="K5875" s="69">
        <v>4.1900000000000004</v>
      </c>
      <c r="L5875" s="68" t="s">
        <v>2609</v>
      </c>
      <c r="M5875" s="71">
        <v>8.8000000000000005E-3</v>
      </c>
      <c r="N5875" t="str">
        <f>_xll.IMDP("BND",D5875,$N$1,A5875)</f>
        <v>회사채(일반)</v>
      </c>
      <c r="O5875">
        <f t="shared" si="91"/>
        <v>2.1503680000000001E-2</v>
      </c>
    </row>
    <row r="5876" spans="1:15" x14ac:dyDescent="0.3">
      <c r="A5876" s="73">
        <v>46311</v>
      </c>
      <c r="B5876" s="67" t="s">
        <v>2090</v>
      </c>
      <c r="C5876" s="68" t="s">
        <v>8258</v>
      </c>
      <c r="D5876" s="68" t="s">
        <v>11777</v>
      </c>
      <c r="E5876" s="67" t="s">
        <v>11778</v>
      </c>
      <c r="F5876" s="69">
        <v>4.3479999999999999</v>
      </c>
      <c r="G5876" s="70">
        <v>2.5078</v>
      </c>
      <c r="H5876" s="70">
        <v>7.1333000000000002</v>
      </c>
      <c r="I5876" s="73">
        <v>46195</v>
      </c>
      <c r="J5876" s="73">
        <v>47291</v>
      </c>
      <c r="K5876" s="69">
        <v>4.26</v>
      </c>
      <c r="L5876" s="68" t="s">
        <v>2609</v>
      </c>
      <c r="M5876" s="71">
        <v>3.2000000000000002E-3</v>
      </c>
      <c r="N5876" t="str">
        <f>_xll.IMDP("BND",D5876,$N$1,A5876)</f>
        <v>회사채(일반)</v>
      </c>
      <c r="O5876">
        <f t="shared" si="91"/>
        <v>8.0249600000000011E-3</v>
      </c>
    </row>
    <row r="5877" spans="1:15" x14ac:dyDescent="0.3">
      <c r="A5877" s="73">
        <v>46311</v>
      </c>
      <c r="B5877" s="67" t="s">
        <v>2090</v>
      </c>
      <c r="C5877" s="68" t="s">
        <v>8258</v>
      </c>
      <c r="D5877" s="68" t="s">
        <v>14528</v>
      </c>
      <c r="E5877" s="67" t="s">
        <v>14529</v>
      </c>
      <c r="F5877" s="69">
        <v>4.2560000000000002</v>
      </c>
      <c r="G5877" s="70">
        <v>1.6803999999999999</v>
      </c>
      <c r="H5877" s="70">
        <v>3.3245</v>
      </c>
      <c r="I5877" s="73">
        <v>46230</v>
      </c>
      <c r="J5877" s="73">
        <v>46961</v>
      </c>
      <c r="K5877" s="69">
        <v>4.34</v>
      </c>
      <c r="L5877" s="68" t="s">
        <v>2609</v>
      </c>
      <c r="M5877" s="71">
        <v>1.17E-2</v>
      </c>
      <c r="N5877" t="str">
        <f>_xll.IMDP("BND",D5877,$N$1,A5877)</f>
        <v>회사채(일반)</v>
      </c>
      <c r="O5877">
        <f t="shared" si="91"/>
        <v>1.966068E-2</v>
      </c>
    </row>
    <row r="5878" spans="1:15" x14ac:dyDescent="0.3">
      <c r="A5878" s="73">
        <v>46311</v>
      </c>
      <c r="B5878" s="67" t="s">
        <v>2090</v>
      </c>
      <c r="C5878" s="68" t="s">
        <v>8258</v>
      </c>
      <c r="D5878" s="68" t="s">
        <v>15419</v>
      </c>
      <c r="E5878" s="67" t="s">
        <v>15420</v>
      </c>
      <c r="F5878" s="69">
        <v>4.2569999999999997</v>
      </c>
      <c r="G5878" s="70">
        <v>1.8</v>
      </c>
      <c r="H5878" s="70">
        <v>3.7667000000000002</v>
      </c>
      <c r="I5878" s="73">
        <v>46275</v>
      </c>
      <c r="J5878" s="73">
        <v>47004</v>
      </c>
      <c r="K5878" s="69">
        <v>4.1500000000000004</v>
      </c>
      <c r="L5878" s="68" t="s">
        <v>2609</v>
      </c>
      <c r="M5878" s="71">
        <v>4.5999999999999999E-3</v>
      </c>
      <c r="N5878" t="str">
        <f>_xll.IMDP("BND",D5878,$N$1,A5878)</f>
        <v>회사채(일반)</v>
      </c>
      <c r="O5878">
        <f t="shared" si="91"/>
        <v>8.2800000000000009E-3</v>
      </c>
    </row>
    <row r="5879" spans="1:15" x14ac:dyDescent="0.3">
      <c r="A5879" s="73">
        <v>46311</v>
      </c>
      <c r="B5879" s="67" t="s">
        <v>2090</v>
      </c>
      <c r="C5879" s="68" t="s">
        <v>8258</v>
      </c>
      <c r="D5879" s="68" t="s">
        <v>11779</v>
      </c>
      <c r="E5879" s="67" t="s">
        <v>11780</v>
      </c>
      <c r="F5879" s="69">
        <v>4.141</v>
      </c>
      <c r="G5879" s="70">
        <v>0.97789999999999999</v>
      </c>
      <c r="H5879" s="70">
        <v>1.2125999999999999</v>
      </c>
      <c r="I5879" s="73">
        <v>41204</v>
      </c>
      <c r="J5879" s="73">
        <v>46682</v>
      </c>
      <c r="K5879" s="69">
        <v>3.26</v>
      </c>
      <c r="L5879" s="68" t="s">
        <v>2609</v>
      </c>
      <c r="M5879" s="71">
        <v>4.5999999999999999E-3</v>
      </c>
      <c r="N5879" t="str">
        <f>_xll.IMDP("BND",D5879,$N$1,A5879)</f>
        <v>회사채(일반)</v>
      </c>
      <c r="O5879">
        <f t="shared" si="91"/>
        <v>4.49834E-3</v>
      </c>
    </row>
    <row r="5880" spans="1:15" x14ac:dyDescent="0.3">
      <c r="A5880" s="73">
        <v>46311</v>
      </c>
      <c r="B5880" s="67" t="s">
        <v>2090</v>
      </c>
      <c r="C5880" s="68" t="s">
        <v>8258</v>
      </c>
      <c r="D5880" s="68" t="s">
        <v>11781</v>
      </c>
      <c r="E5880" s="67" t="s">
        <v>11782</v>
      </c>
      <c r="F5880" s="69">
        <v>4.1909999999999998</v>
      </c>
      <c r="G5880" s="70">
        <v>1.4964999999999999</v>
      </c>
      <c r="H5880" s="70">
        <v>2.6503000000000001</v>
      </c>
      <c r="I5880" s="73">
        <v>41401</v>
      </c>
      <c r="J5880" s="73">
        <v>46880</v>
      </c>
      <c r="K5880" s="69">
        <v>3.03</v>
      </c>
      <c r="L5880" s="68" t="s">
        <v>2609</v>
      </c>
      <c r="M5880" s="71">
        <v>3.7000000000000002E-3</v>
      </c>
      <c r="N5880" t="str">
        <f>_xll.IMDP("BND",D5880,$N$1,A5880)</f>
        <v>회사채(일반)</v>
      </c>
      <c r="O5880">
        <f t="shared" si="91"/>
        <v>5.53705E-3</v>
      </c>
    </row>
    <row r="5881" spans="1:15" x14ac:dyDescent="0.3">
      <c r="A5881" s="73">
        <v>46311</v>
      </c>
      <c r="B5881" s="67" t="s">
        <v>2090</v>
      </c>
      <c r="C5881" s="68" t="s">
        <v>8258</v>
      </c>
      <c r="D5881" s="68" t="s">
        <v>11783</v>
      </c>
      <c r="E5881" s="67" t="s">
        <v>11784</v>
      </c>
      <c r="F5881" s="69">
        <v>3.7429999999999999</v>
      </c>
      <c r="G5881" s="70">
        <v>0.33779999999999999</v>
      </c>
      <c r="H5881" s="70">
        <v>0.1981</v>
      </c>
      <c r="I5881" s="73">
        <v>42788</v>
      </c>
      <c r="J5881" s="73">
        <v>46440</v>
      </c>
      <c r="K5881" s="69">
        <v>2.34</v>
      </c>
      <c r="L5881" s="68" t="s">
        <v>2609</v>
      </c>
      <c r="M5881" s="71">
        <v>6.0000000000000001E-3</v>
      </c>
      <c r="N5881" t="str">
        <f>_xll.IMDP("BND",D5881,$N$1,A5881)</f>
        <v>회사채(일반)</v>
      </c>
      <c r="O5881">
        <f t="shared" si="91"/>
        <v>2.0268E-3</v>
      </c>
    </row>
    <row r="5882" spans="1:15" x14ac:dyDescent="0.3">
      <c r="A5882" s="73">
        <v>46311</v>
      </c>
      <c r="B5882" s="67" t="s">
        <v>2090</v>
      </c>
      <c r="C5882" s="68" t="s">
        <v>8258</v>
      </c>
      <c r="D5882" s="68" t="s">
        <v>11785</v>
      </c>
      <c r="E5882" s="67" t="s">
        <v>11786</v>
      </c>
      <c r="F5882" s="69">
        <v>4.0750000000000002</v>
      </c>
      <c r="G5882" s="70">
        <v>0.66739999999999999</v>
      </c>
      <c r="H5882" s="70">
        <v>0.61229999999999996</v>
      </c>
      <c r="I5882" s="73">
        <v>42909</v>
      </c>
      <c r="J5882" s="73">
        <v>46561</v>
      </c>
      <c r="K5882" s="69">
        <v>2.35</v>
      </c>
      <c r="L5882" s="68" t="s">
        <v>2609</v>
      </c>
      <c r="M5882" s="71">
        <v>3.2000000000000002E-3</v>
      </c>
      <c r="N5882" t="str">
        <f>_xll.IMDP("BND",D5882,$N$1,A5882)</f>
        <v>회사채(일반)</v>
      </c>
      <c r="O5882">
        <f t="shared" si="91"/>
        <v>2.13568E-3</v>
      </c>
    </row>
    <row r="5883" spans="1:15" x14ac:dyDescent="0.3">
      <c r="A5883" s="73">
        <v>46311</v>
      </c>
      <c r="B5883" s="67" t="s">
        <v>2090</v>
      </c>
      <c r="C5883" s="68" t="s">
        <v>8258</v>
      </c>
      <c r="D5883" s="68" t="s">
        <v>11787</v>
      </c>
      <c r="E5883" s="67" t="s">
        <v>11788</v>
      </c>
      <c r="F5883" s="69">
        <v>4.1059999999999999</v>
      </c>
      <c r="G5883" s="70">
        <v>0.73899999999999999</v>
      </c>
      <c r="H5883" s="70">
        <v>0.73399999999999999</v>
      </c>
      <c r="I5883" s="73">
        <v>42937</v>
      </c>
      <c r="J5883" s="73">
        <v>46589</v>
      </c>
      <c r="K5883" s="69">
        <v>2.36</v>
      </c>
      <c r="L5883" s="68" t="s">
        <v>2609</v>
      </c>
      <c r="M5883" s="71">
        <v>2.3E-3</v>
      </c>
      <c r="N5883" t="str">
        <f>_xll.IMDP("BND",D5883,$N$1,A5883)</f>
        <v>회사채(일반)</v>
      </c>
      <c r="O5883">
        <f t="shared" si="91"/>
        <v>1.6997E-3</v>
      </c>
    </row>
    <row r="5884" spans="1:15" x14ac:dyDescent="0.3">
      <c r="A5884" s="73">
        <v>46311</v>
      </c>
      <c r="B5884" s="67" t="s">
        <v>2090</v>
      </c>
      <c r="C5884" s="68" t="s">
        <v>8258</v>
      </c>
      <c r="D5884" s="68" t="s">
        <v>11789</v>
      </c>
      <c r="E5884" s="67" t="s">
        <v>11790</v>
      </c>
      <c r="F5884" s="69">
        <v>4.6879999999999997</v>
      </c>
      <c r="G5884" s="70">
        <v>9.2296999999999993</v>
      </c>
      <c r="H5884" s="70">
        <v>96.508399999999995</v>
      </c>
      <c r="I5884" s="73">
        <v>42983</v>
      </c>
      <c r="J5884" s="73">
        <v>50288</v>
      </c>
      <c r="K5884" s="69">
        <v>2.5099999999999998</v>
      </c>
      <c r="L5884" s="68" t="s">
        <v>2609</v>
      </c>
      <c r="M5884" s="71">
        <v>3.8E-3</v>
      </c>
      <c r="N5884" t="str">
        <f>_xll.IMDP("BND",D5884,$N$1,A5884)</f>
        <v>회사채(일반)</v>
      </c>
      <c r="O5884">
        <f t="shared" si="91"/>
        <v>3.5072859999999997E-2</v>
      </c>
    </row>
    <row r="5885" spans="1:15" x14ac:dyDescent="0.3">
      <c r="A5885" s="73">
        <v>46311</v>
      </c>
      <c r="B5885" s="67" t="s">
        <v>2090</v>
      </c>
      <c r="C5885" s="68" t="s">
        <v>8258</v>
      </c>
      <c r="D5885" s="68" t="s">
        <v>11791</v>
      </c>
      <c r="E5885" s="67" t="s">
        <v>11792</v>
      </c>
      <c r="F5885" s="69">
        <v>4.7060000000000004</v>
      </c>
      <c r="G5885" s="70">
        <v>9.4777000000000005</v>
      </c>
      <c r="H5885" s="70">
        <v>103.7092</v>
      </c>
      <c r="I5885" s="73">
        <v>43210</v>
      </c>
      <c r="J5885" s="73">
        <v>50515</v>
      </c>
      <c r="K5885" s="69">
        <v>2.81</v>
      </c>
      <c r="L5885" s="68" t="s">
        <v>2609</v>
      </c>
      <c r="M5885" s="71">
        <v>2.3E-3</v>
      </c>
      <c r="N5885" t="str">
        <f>_xll.IMDP("BND",D5885,$N$1,A5885)</f>
        <v>회사채(일반)</v>
      </c>
      <c r="O5885">
        <f t="shared" si="91"/>
        <v>2.1798710000000002E-2</v>
      </c>
    </row>
    <row r="5886" spans="1:15" x14ac:dyDescent="0.3">
      <c r="A5886" s="73">
        <v>46311</v>
      </c>
      <c r="B5886" s="67" t="s">
        <v>2090</v>
      </c>
      <c r="C5886" s="68" t="s">
        <v>8258</v>
      </c>
      <c r="D5886" s="68" t="s">
        <v>11793</v>
      </c>
      <c r="E5886" s="67" t="s">
        <v>11794</v>
      </c>
      <c r="F5886" s="69">
        <v>4.7140000000000004</v>
      </c>
      <c r="G5886" s="70">
        <v>10.069900000000001</v>
      </c>
      <c r="H5886" s="70">
        <v>114.8728</v>
      </c>
      <c r="I5886" s="73">
        <v>43357</v>
      </c>
      <c r="J5886" s="73">
        <v>50662</v>
      </c>
      <c r="K5886" s="69">
        <v>2.27</v>
      </c>
      <c r="L5886" s="68" t="s">
        <v>2609</v>
      </c>
      <c r="M5886" s="71">
        <v>3.5999999999999999E-3</v>
      </c>
      <c r="N5886" t="str">
        <f>_xll.IMDP("BND",D5886,$N$1,A5886)</f>
        <v>회사채(일반)</v>
      </c>
      <c r="O5886">
        <f t="shared" si="91"/>
        <v>3.6251640000000002E-2</v>
      </c>
    </row>
    <row r="5887" spans="1:15" x14ac:dyDescent="0.3">
      <c r="A5887" s="73">
        <v>46311</v>
      </c>
      <c r="B5887" s="67" t="s">
        <v>2090</v>
      </c>
      <c r="C5887" s="68" t="s">
        <v>8258</v>
      </c>
      <c r="D5887" s="68" t="s">
        <v>11795</v>
      </c>
      <c r="E5887" s="67" t="s">
        <v>11796</v>
      </c>
      <c r="F5887" s="69">
        <v>4.7160000000000002</v>
      </c>
      <c r="G5887" s="70">
        <v>10.138999999999999</v>
      </c>
      <c r="H5887" s="70">
        <v>116.8875</v>
      </c>
      <c r="I5887" s="73">
        <v>43405</v>
      </c>
      <c r="J5887" s="73">
        <v>50710</v>
      </c>
      <c r="K5887" s="69">
        <v>2.25</v>
      </c>
      <c r="L5887" s="68" t="s">
        <v>2609</v>
      </c>
      <c r="M5887" s="71">
        <v>2.2000000000000001E-3</v>
      </c>
      <c r="N5887" t="str">
        <f>_xll.IMDP("BND",D5887,$N$1,A5887)</f>
        <v>회사채(일반)</v>
      </c>
      <c r="O5887">
        <f t="shared" si="91"/>
        <v>2.2305800000000001E-2</v>
      </c>
    </row>
    <row r="5888" spans="1:15" x14ac:dyDescent="0.3">
      <c r="A5888" s="73">
        <v>46311</v>
      </c>
      <c r="B5888" s="67" t="s">
        <v>2090</v>
      </c>
      <c r="C5888" s="68" t="s">
        <v>8258</v>
      </c>
      <c r="D5888" s="68" t="s">
        <v>11797</v>
      </c>
      <c r="E5888" s="67" t="s">
        <v>11798</v>
      </c>
      <c r="F5888" s="69">
        <v>4.7759999999999998</v>
      </c>
      <c r="G5888" s="70">
        <v>11.712400000000001</v>
      </c>
      <c r="H5888" s="70">
        <v>153.44309999999999</v>
      </c>
      <c r="I5888" s="73">
        <v>43979</v>
      </c>
      <c r="J5888" s="73">
        <v>51284</v>
      </c>
      <c r="K5888" s="69">
        <v>1.59</v>
      </c>
      <c r="L5888" s="68" t="s">
        <v>2609</v>
      </c>
      <c r="M5888" s="71">
        <v>3.2000000000000002E-3</v>
      </c>
      <c r="N5888" t="str">
        <f>_xll.IMDP("BND",D5888,$N$1,A5888)</f>
        <v>회사채(일반)</v>
      </c>
      <c r="O5888">
        <f t="shared" si="91"/>
        <v>3.7479680000000001E-2</v>
      </c>
    </row>
    <row r="5889" spans="1:15" x14ac:dyDescent="0.3">
      <c r="A5889" s="73">
        <v>46311</v>
      </c>
      <c r="B5889" s="67" t="s">
        <v>2090</v>
      </c>
      <c r="C5889" s="68" t="s">
        <v>8258</v>
      </c>
      <c r="D5889" s="68" t="s">
        <v>11799</v>
      </c>
      <c r="E5889" s="67" t="s">
        <v>11800</v>
      </c>
      <c r="F5889" s="69">
        <v>4.7789999999999999</v>
      </c>
      <c r="G5889" s="70">
        <v>11.6953</v>
      </c>
      <c r="H5889" s="70">
        <v>153.54390000000001</v>
      </c>
      <c r="I5889" s="73">
        <v>44005</v>
      </c>
      <c r="J5889" s="73">
        <v>51310</v>
      </c>
      <c r="K5889" s="69">
        <v>1.69</v>
      </c>
      <c r="L5889" s="68" t="s">
        <v>2609</v>
      </c>
      <c r="M5889" s="71">
        <v>1.9E-3</v>
      </c>
      <c r="N5889" t="str">
        <f>_xll.IMDP("BND",D5889,$N$1,A5889)</f>
        <v>회사채(일반)</v>
      </c>
      <c r="O5889">
        <f t="shared" si="91"/>
        <v>2.2221069999999999E-2</v>
      </c>
    </row>
    <row r="5890" spans="1:15" x14ac:dyDescent="0.3">
      <c r="A5890" s="73">
        <v>46311</v>
      </c>
      <c r="B5890" s="67" t="s">
        <v>2090</v>
      </c>
      <c r="C5890" s="68" t="s">
        <v>8258</v>
      </c>
      <c r="D5890" s="68" t="s">
        <v>11801</v>
      </c>
      <c r="E5890" s="67" t="s">
        <v>11802</v>
      </c>
      <c r="F5890" s="69">
        <v>4.7839999999999998</v>
      </c>
      <c r="G5890" s="70">
        <v>11.8081</v>
      </c>
      <c r="H5890" s="70">
        <v>156.92349999999999</v>
      </c>
      <c r="I5890" s="73">
        <v>44070</v>
      </c>
      <c r="J5890" s="73">
        <v>51375</v>
      </c>
      <c r="K5890" s="69">
        <v>1.68</v>
      </c>
      <c r="L5890" s="68" t="s">
        <v>2609</v>
      </c>
      <c r="M5890" s="71">
        <v>2.5000000000000001E-3</v>
      </c>
      <c r="N5890" t="str">
        <f>_xll.IMDP("BND",D5890,$N$1,A5890)</f>
        <v>회사채(일반)</v>
      </c>
      <c r="O5890">
        <f t="shared" ref="O5890:O5953" si="92">M5890*G5890</f>
        <v>2.9520249999999998E-2</v>
      </c>
    </row>
    <row r="5891" spans="1:15" x14ac:dyDescent="0.3">
      <c r="A5891" s="73">
        <v>46311</v>
      </c>
      <c r="B5891" s="67" t="s">
        <v>2090</v>
      </c>
      <c r="C5891" s="68" t="s">
        <v>8258</v>
      </c>
      <c r="D5891" s="68" t="s">
        <v>11803</v>
      </c>
      <c r="E5891" s="67" t="s">
        <v>11804</v>
      </c>
      <c r="F5891" s="69">
        <v>4.3719999999999999</v>
      </c>
      <c r="G5891" s="70">
        <v>3.9716</v>
      </c>
      <c r="H5891" s="70">
        <v>17.169499999999999</v>
      </c>
      <c r="I5891" s="73">
        <v>44187</v>
      </c>
      <c r="J5891" s="73">
        <v>47839</v>
      </c>
      <c r="K5891" s="69">
        <v>1.82</v>
      </c>
      <c r="L5891" s="68" t="s">
        <v>2609</v>
      </c>
      <c r="M5891" s="71">
        <v>2.0999999999999999E-3</v>
      </c>
      <c r="N5891" t="str">
        <f>_xll.IMDP("BND",D5891,$N$1,A5891)</f>
        <v>회사채(일반)</v>
      </c>
      <c r="O5891">
        <f t="shared" si="92"/>
        <v>8.3403599999999998E-3</v>
      </c>
    </row>
    <row r="5892" spans="1:15" x14ac:dyDescent="0.3">
      <c r="A5892" s="73">
        <v>46311</v>
      </c>
      <c r="B5892" s="67" t="s">
        <v>2090</v>
      </c>
      <c r="C5892" s="68" t="s">
        <v>8258</v>
      </c>
      <c r="D5892" s="68" t="s">
        <v>11805</v>
      </c>
      <c r="E5892" s="67" t="s">
        <v>11806</v>
      </c>
      <c r="F5892" s="69">
        <v>4.3289999999999997</v>
      </c>
      <c r="G5892" s="70">
        <v>2.1368</v>
      </c>
      <c r="H5892" s="70">
        <v>5.2022000000000004</v>
      </c>
      <c r="I5892" s="73">
        <v>45307</v>
      </c>
      <c r="J5892" s="73">
        <v>47134</v>
      </c>
      <c r="K5892" s="69">
        <v>3.73</v>
      </c>
      <c r="L5892" s="68" t="s">
        <v>2609</v>
      </c>
      <c r="M5892" s="71">
        <v>2.3E-3</v>
      </c>
      <c r="N5892" t="str">
        <f>_xll.IMDP("BND",D5892,$N$1,A5892)</f>
        <v>회사채(일반)</v>
      </c>
      <c r="O5892">
        <f t="shared" si="92"/>
        <v>4.9146399999999996E-3</v>
      </c>
    </row>
    <row r="5893" spans="1:15" x14ac:dyDescent="0.3">
      <c r="A5893" s="73">
        <v>46311</v>
      </c>
      <c r="B5893" s="67" t="s">
        <v>2090</v>
      </c>
      <c r="C5893" s="68" t="s">
        <v>8258</v>
      </c>
      <c r="D5893" s="68" t="s">
        <v>1433</v>
      </c>
      <c r="E5893" s="67" t="s">
        <v>1434</v>
      </c>
      <c r="F5893" s="69">
        <v>4.1710000000000003</v>
      </c>
      <c r="G5893" s="70">
        <v>1.274</v>
      </c>
      <c r="H5893" s="70">
        <v>1.9621</v>
      </c>
      <c r="I5893" s="73">
        <v>45701</v>
      </c>
      <c r="J5893" s="73">
        <v>46794</v>
      </c>
      <c r="K5893" s="69">
        <v>2.93</v>
      </c>
      <c r="L5893" s="68" t="s">
        <v>2609</v>
      </c>
      <c r="M5893" s="71">
        <v>4.5999999999999999E-3</v>
      </c>
      <c r="N5893" t="str">
        <f>_xll.IMDP("BND",D5893,$N$1,A5893)</f>
        <v>회사채(일반)</v>
      </c>
      <c r="O5893">
        <f t="shared" si="92"/>
        <v>5.8604E-3</v>
      </c>
    </row>
    <row r="5894" spans="1:15" x14ac:dyDescent="0.3">
      <c r="A5894" s="73">
        <v>46311</v>
      </c>
      <c r="B5894" s="67" t="s">
        <v>2090</v>
      </c>
      <c r="C5894" s="68" t="s">
        <v>8258</v>
      </c>
      <c r="D5894" s="68" t="s">
        <v>11807</v>
      </c>
      <c r="E5894" s="67" t="s">
        <v>11808</v>
      </c>
      <c r="F5894" s="69">
        <v>4.1790000000000003</v>
      </c>
      <c r="G5894" s="70">
        <v>1.3513999999999999</v>
      </c>
      <c r="H5894" s="70">
        <v>2.1839</v>
      </c>
      <c r="I5894" s="73">
        <v>45728</v>
      </c>
      <c r="J5894" s="73">
        <v>46822</v>
      </c>
      <c r="K5894" s="69">
        <v>2.88</v>
      </c>
      <c r="L5894" s="68" t="s">
        <v>2609</v>
      </c>
      <c r="M5894" s="71">
        <v>2.7000000000000001E-3</v>
      </c>
      <c r="N5894" t="str">
        <f>_xll.IMDP("BND",D5894,$N$1,A5894)</f>
        <v>회사채(일반)</v>
      </c>
      <c r="O5894">
        <f t="shared" si="92"/>
        <v>3.6487799999999999E-3</v>
      </c>
    </row>
    <row r="5895" spans="1:15" x14ac:dyDescent="0.3">
      <c r="A5895" s="73">
        <v>46311</v>
      </c>
      <c r="B5895" s="67" t="s">
        <v>2090</v>
      </c>
      <c r="C5895" s="68" t="s">
        <v>8258</v>
      </c>
      <c r="D5895" s="68" t="s">
        <v>11809</v>
      </c>
      <c r="E5895" s="67" t="s">
        <v>11810</v>
      </c>
      <c r="F5895" s="69">
        <v>4.1829999999999998</v>
      </c>
      <c r="G5895" s="70">
        <v>1.4449000000000001</v>
      </c>
      <c r="H5895" s="70">
        <v>2.4678</v>
      </c>
      <c r="I5895" s="73">
        <v>45762</v>
      </c>
      <c r="J5895" s="73">
        <v>46857</v>
      </c>
      <c r="K5895" s="69">
        <v>2.76</v>
      </c>
      <c r="L5895" s="68" t="s">
        <v>2609</v>
      </c>
      <c r="M5895" s="71">
        <v>3.2000000000000002E-3</v>
      </c>
      <c r="N5895" t="str">
        <f>_xll.IMDP("BND",D5895,$N$1,A5895)</f>
        <v>회사채(일반)</v>
      </c>
      <c r="O5895">
        <f t="shared" si="92"/>
        <v>4.6236800000000007E-3</v>
      </c>
    </row>
    <row r="5896" spans="1:15" x14ac:dyDescent="0.3">
      <c r="A5896" s="73">
        <v>46311</v>
      </c>
      <c r="B5896" s="67" t="s">
        <v>2090</v>
      </c>
      <c r="C5896" s="68" t="s">
        <v>8258</v>
      </c>
      <c r="D5896" s="68" t="s">
        <v>11811</v>
      </c>
      <c r="E5896" s="67" t="s">
        <v>11812</v>
      </c>
      <c r="F5896" s="69">
        <v>4.2359999999999998</v>
      </c>
      <c r="G5896" s="70">
        <v>1.6338999999999999</v>
      </c>
      <c r="H5896" s="70">
        <v>3.1105</v>
      </c>
      <c r="I5896" s="73">
        <v>45834</v>
      </c>
      <c r="J5896" s="73">
        <v>46930</v>
      </c>
      <c r="K5896" s="69">
        <v>2.72</v>
      </c>
      <c r="L5896" s="68" t="s">
        <v>2609</v>
      </c>
      <c r="M5896" s="71">
        <v>4.4999999999999997E-3</v>
      </c>
      <c r="N5896" t="str">
        <f>_xll.IMDP("BND",D5896,$N$1,A5896)</f>
        <v>회사채(일반)</v>
      </c>
      <c r="O5896">
        <f t="shared" si="92"/>
        <v>7.3525499999999994E-3</v>
      </c>
    </row>
    <row r="5897" spans="1:15" x14ac:dyDescent="0.3">
      <c r="A5897" s="73">
        <v>46311</v>
      </c>
      <c r="B5897" s="67" t="s">
        <v>2090</v>
      </c>
      <c r="C5897" s="68" t="s">
        <v>8258</v>
      </c>
      <c r="D5897" s="68" t="s">
        <v>11813</v>
      </c>
      <c r="E5897" s="67" t="s">
        <v>11814</v>
      </c>
      <c r="F5897" s="69">
        <v>4.3689999999999998</v>
      </c>
      <c r="G5897" s="70">
        <v>3.5127999999999999</v>
      </c>
      <c r="H5897" s="70">
        <v>13.6295</v>
      </c>
      <c r="I5897" s="73">
        <v>45854</v>
      </c>
      <c r="J5897" s="73">
        <v>47680</v>
      </c>
      <c r="K5897" s="69">
        <v>2.92</v>
      </c>
      <c r="L5897" s="68" t="s">
        <v>2609</v>
      </c>
      <c r="M5897" s="71">
        <v>7.1000000000000004E-3</v>
      </c>
      <c r="N5897" t="str">
        <f>_xll.IMDP("BND",D5897,$N$1,A5897)</f>
        <v>회사채(일반)</v>
      </c>
      <c r="O5897">
        <f t="shared" si="92"/>
        <v>2.4940880000000002E-2</v>
      </c>
    </row>
    <row r="5898" spans="1:15" x14ac:dyDescent="0.3">
      <c r="A5898" s="73">
        <v>46311</v>
      </c>
      <c r="B5898" s="67" t="s">
        <v>2090</v>
      </c>
      <c r="C5898" s="68" t="s">
        <v>8258</v>
      </c>
      <c r="D5898" s="68" t="s">
        <v>680</v>
      </c>
      <c r="E5898" s="67" t="s">
        <v>682</v>
      </c>
      <c r="F5898" s="69">
        <v>4.5570000000000004</v>
      </c>
      <c r="G5898" s="70">
        <v>7.5495000000000001</v>
      </c>
      <c r="H5898" s="70">
        <v>64.731999999999999</v>
      </c>
      <c r="I5898" s="73">
        <v>45902</v>
      </c>
      <c r="J5898" s="73">
        <v>49552</v>
      </c>
      <c r="K5898" s="69">
        <v>3.24</v>
      </c>
      <c r="L5898" s="68" t="s">
        <v>2609</v>
      </c>
      <c r="M5898" s="71">
        <v>4.5999999999999999E-3</v>
      </c>
      <c r="N5898" t="str">
        <f>_xll.IMDP("BND",D5898,$N$1,A5898)</f>
        <v>회사채(일반)</v>
      </c>
      <c r="O5898">
        <f t="shared" si="92"/>
        <v>3.47277E-2</v>
      </c>
    </row>
    <row r="5899" spans="1:15" x14ac:dyDescent="0.3">
      <c r="A5899" s="73">
        <v>46311</v>
      </c>
      <c r="B5899" s="67" t="s">
        <v>2090</v>
      </c>
      <c r="C5899" s="68" t="s">
        <v>8258</v>
      </c>
      <c r="D5899" s="68" t="s">
        <v>996</v>
      </c>
      <c r="E5899" s="67" t="s">
        <v>997</v>
      </c>
      <c r="F5899" s="69">
        <v>4.5709999999999997</v>
      </c>
      <c r="G5899" s="70">
        <v>7.593</v>
      </c>
      <c r="H5899" s="70">
        <v>66.055899999999994</v>
      </c>
      <c r="I5899" s="73">
        <v>45961</v>
      </c>
      <c r="J5899" s="73">
        <v>49613</v>
      </c>
      <c r="K5899" s="69">
        <v>3.41</v>
      </c>
      <c r="L5899" s="68" t="s">
        <v>2609</v>
      </c>
      <c r="M5899" s="71">
        <v>3.8E-3</v>
      </c>
      <c r="N5899" t="str">
        <f>_xll.IMDP("BND",D5899,$N$1,A5899)</f>
        <v>회사채(일반)</v>
      </c>
      <c r="O5899">
        <f t="shared" si="92"/>
        <v>2.8853400000000001E-2</v>
      </c>
    </row>
    <row r="5900" spans="1:15" x14ac:dyDescent="0.3">
      <c r="A5900" s="73">
        <v>46311</v>
      </c>
      <c r="B5900" s="67" t="s">
        <v>2090</v>
      </c>
      <c r="C5900" s="68" t="s">
        <v>8258</v>
      </c>
      <c r="D5900" s="68" t="s">
        <v>11815</v>
      </c>
      <c r="E5900" s="67" t="s">
        <v>11816</v>
      </c>
      <c r="F5900" s="69">
        <v>4.5810000000000004</v>
      </c>
      <c r="G5900" s="70">
        <v>7.5782999999999996</v>
      </c>
      <c r="H5900" s="70">
        <v>66.120900000000006</v>
      </c>
      <c r="I5900" s="73">
        <v>45987</v>
      </c>
      <c r="J5900" s="73">
        <v>49639</v>
      </c>
      <c r="K5900" s="69">
        <v>3.71</v>
      </c>
      <c r="L5900" s="68" t="s">
        <v>2609</v>
      </c>
      <c r="M5900" s="71">
        <v>3.5000000000000001E-3</v>
      </c>
      <c r="N5900" t="str">
        <f>_xll.IMDP("BND",D5900,$N$1,A5900)</f>
        <v>회사채(일반)</v>
      </c>
      <c r="O5900">
        <f t="shared" si="92"/>
        <v>2.652405E-2</v>
      </c>
    </row>
    <row r="5901" spans="1:15" x14ac:dyDescent="0.3">
      <c r="A5901" s="73">
        <v>46311</v>
      </c>
      <c r="B5901" s="67" t="s">
        <v>2090</v>
      </c>
      <c r="C5901" s="68" t="s">
        <v>8258</v>
      </c>
      <c r="D5901" s="68" t="s">
        <v>11817</v>
      </c>
      <c r="E5901" s="67" t="s">
        <v>11818</v>
      </c>
      <c r="F5901" s="69">
        <v>4.375</v>
      </c>
      <c r="G5901" s="70">
        <v>3.8868</v>
      </c>
      <c r="H5901" s="70">
        <v>16.946300000000001</v>
      </c>
      <c r="I5901" s="73">
        <v>46049</v>
      </c>
      <c r="J5901" s="73">
        <v>47875</v>
      </c>
      <c r="K5901" s="69">
        <v>3.73</v>
      </c>
      <c r="L5901" s="68" t="s">
        <v>2609</v>
      </c>
      <c r="M5901" s="71">
        <v>4.1000000000000003E-3</v>
      </c>
      <c r="N5901" t="str">
        <f>_xll.IMDP("BND",D5901,$N$1,A5901)</f>
        <v>회사채(일반)</v>
      </c>
      <c r="O5901">
        <f t="shared" si="92"/>
        <v>1.5935880000000003E-2</v>
      </c>
    </row>
    <row r="5902" spans="1:15" x14ac:dyDescent="0.3">
      <c r="A5902" s="73">
        <v>46311</v>
      </c>
      <c r="B5902" s="67" t="s">
        <v>2090</v>
      </c>
      <c r="C5902" s="68" t="s">
        <v>8258</v>
      </c>
      <c r="D5902" s="68" t="s">
        <v>11819</v>
      </c>
      <c r="E5902" s="67" t="s">
        <v>11820</v>
      </c>
      <c r="F5902" s="69">
        <v>4.375</v>
      </c>
      <c r="G5902" s="70">
        <v>3.9161999999999999</v>
      </c>
      <c r="H5902" s="70">
        <v>17.213000000000001</v>
      </c>
      <c r="I5902" s="73">
        <v>46065</v>
      </c>
      <c r="J5902" s="73">
        <v>47891</v>
      </c>
      <c r="K5902" s="69">
        <v>3.91</v>
      </c>
      <c r="L5902" s="68" t="s">
        <v>2609</v>
      </c>
      <c r="M5902" s="71">
        <v>5.0000000000000001E-3</v>
      </c>
      <c r="N5902" t="str">
        <f>_xll.IMDP("BND",D5902,$N$1,A5902)</f>
        <v>회사채(일반)</v>
      </c>
      <c r="O5902">
        <f t="shared" si="92"/>
        <v>1.9581000000000001E-2</v>
      </c>
    </row>
    <row r="5903" spans="1:15" x14ac:dyDescent="0.3">
      <c r="A5903" s="73">
        <v>46311</v>
      </c>
      <c r="B5903" s="67" t="s">
        <v>2090</v>
      </c>
      <c r="C5903" s="68" t="s">
        <v>8258</v>
      </c>
      <c r="D5903" s="68" t="s">
        <v>11821</v>
      </c>
      <c r="E5903" s="67" t="s">
        <v>11822</v>
      </c>
      <c r="F5903" s="69">
        <v>4.38</v>
      </c>
      <c r="G5903" s="70">
        <v>4.0837000000000003</v>
      </c>
      <c r="H5903" s="70">
        <v>18.610600000000002</v>
      </c>
      <c r="I5903" s="73">
        <v>46128</v>
      </c>
      <c r="J5903" s="73">
        <v>47954</v>
      </c>
      <c r="K5903" s="69">
        <v>4.01</v>
      </c>
      <c r="L5903" s="68" t="s">
        <v>2609</v>
      </c>
      <c r="M5903" s="71">
        <v>2.3E-3</v>
      </c>
      <c r="N5903" t="str">
        <f>_xll.IMDP("BND",D5903,$N$1,A5903)</f>
        <v>회사채(일반)</v>
      </c>
      <c r="O5903">
        <f t="shared" si="92"/>
        <v>9.3925099999999997E-3</v>
      </c>
    </row>
    <row r="5904" spans="1:15" x14ac:dyDescent="0.3">
      <c r="A5904" s="73">
        <v>46311</v>
      </c>
      <c r="B5904" s="67" t="s">
        <v>2090</v>
      </c>
      <c r="C5904" s="68" t="s">
        <v>8258</v>
      </c>
      <c r="D5904" s="68" t="s">
        <v>14530</v>
      </c>
      <c r="E5904" s="67" t="s">
        <v>14531</v>
      </c>
      <c r="F5904" s="69">
        <v>4.351</v>
      </c>
      <c r="G5904" s="70">
        <v>2.5691000000000002</v>
      </c>
      <c r="H5904" s="70">
        <v>7.5366999999999997</v>
      </c>
      <c r="I5904" s="73">
        <v>46230</v>
      </c>
      <c r="J5904" s="73">
        <v>47326</v>
      </c>
      <c r="K5904" s="69">
        <v>4.45</v>
      </c>
      <c r="L5904" s="68" t="s">
        <v>2609</v>
      </c>
      <c r="M5904" s="71">
        <v>1.55E-2</v>
      </c>
      <c r="N5904" t="str">
        <f>_xll.IMDP("BND",D5904,$N$1,A5904)</f>
        <v>회사채(일반)</v>
      </c>
      <c r="O5904">
        <f t="shared" si="92"/>
        <v>3.9821050000000004E-2</v>
      </c>
    </row>
    <row r="5905" spans="1:15" x14ac:dyDescent="0.3">
      <c r="A5905" s="73">
        <v>46311</v>
      </c>
      <c r="B5905" s="67" t="s">
        <v>2090</v>
      </c>
      <c r="C5905" s="68" t="s">
        <v>8258</v>
      </c>
      <c r="D5905" s="68" t="s">
        <v>15421</v>
      </c>
      <c r="E5905" s="67" t="s">
        <v>15422</v>
      </c>
      <c r="F5905" s="69">
        <v>4.3520000000000003</v>
      </c>
      <c r="G5905" s="70">
        <v>2.6922999999999999</v>
      </c>
      <c r="H5905" s="70">
        <v>8.2098999999999993</v>
      </c>
      <c r="I5905" s="73">
        <v>46275</v>
      </c>
      <c r="J5905" s="73">
        <v>47371</v>
      </c>
      <c r="K5905" s="69">
        <v>4.3499999999999996</v>
      </c>
      <c r="L5905" s="68" t="s">
        <v>2609</v>
      </c>
      <c r="M5905" s="71">
        <v>6.1000000000000004E-3</v>
      </c>
      <c r="N5905" t="str">
        <f>_xll.IMDP("BND",D5905,$N$1,A5905)</f>
        <v>회사채(일반)</v>
      </c>
      <c r="O5905">
        <f t="shared" si="92"/>
        <v>1.6423030000000002E-2</v>
      </c>
    </row>
    <row r="5906" spans="1:15" x14ac:dyDescent="0.3">
      <c r="A5906" s="73">
        <v>46311</v>
      </c>
      <c r="B5906" s="67" t="s">
        <v>2090</v>
      </c>
      <c r="C5906" s="68" t="s">
        <v>8258</v>
      </c>
      <c r="D5906" s="68" t="s">
        <v>11823</v>
      </c>
      <c r="E5906" s="67" t="s">
        <v>11824</v>
      </c>
      <c r="F5906" s="69">
        <v>4.391</v>
      </c>
      <c r="G5906" s="70">
        <v>5.1227999999999998</v>
      </c>
      <c r="H5906" s="70">
        <v>28.8901</v>
      </c>
      <c r="I5906" s="73">
        <v>42877</v>
      </c>
      <c r="J5906" s="73">
        <v>48356</v>
      </c>
      <c r="K5906" s="69">
        <v>2.59</v>
      </c>
      <c r="L5906" s="68" t="s">
        <v>2609</v>
      </c>
      <c r="M5906" s="71">
        <v>4.7000000000000002E-3</v>
      </c>
      <c r="N5906" t="str">
        <f>_xll.IMDP("BND",D5906,$N$1,A5906)</f>
        <v>회사채(일반)</v>
      </c>
      <c r="O5906">
        <f t="shared" si="92"/>
        <v>2.407716E-2</v>
      </c>
    </row>
    <row r="5907" spans="1:15" x14ac:dyDescent="0.3">
      <c r="A5907" s="73">
        <v>46311</v>
      </c>
      <c r="B5907" s="67" t="s">
        <v>2090</v>
      </c>
      <c r="C5907" s="68" t="s">
        <v>8258</v>
      </c>
      <c r="D5907" s="68" t="s">
        <v>11825</v>
      </c>
      <c r="E5907" s="67" t="s">
        <v>11826</v>
      </c>
      <c r="F5907" s="69">
        <v>4.6790000000000003</v>
      </c>
      <c r="G5907" s="70">
        <v>9.1204000000000001</v>
      </c>
      <c r="H5907" s="70">
        <v>93.821799999999996</v>
      </c>
      <c r="I5907" s="73">
        <v>42909</v>
      </c>
      <c r="J5907" s="73">
        <v>50214</v>
      </c>
      <c r="K5907" s="69">
        <v>2.4700000000000002</v>
      </c>
      <c r="L5907" s="68" t="s">
        <v>2609</v>
      </c>
      <c r="M5907" s="71">
        <v>3.3999999999999998E-3</v>
      </c>
      <c r="N5907" t="str">
        <f>_xll.IMDP("BND",D5907,$N$1,A5907)</f>
        <v>회사채(일반)</v>
      </c>
      <c r="O5907">
        <f t="shared" si="92"/>
        <v>3.100936E-2</v>
      </c>
    </row>
    <row r="5908" spans="1:15" x14ac:dyDescent="0.3">
      <c r="A5908" s="73">
        <v>46311</v>
      </c>
      <c r="B5908" s="67" t="s">
        <v>2090</v>
      </c>
      <c r="C5908" s="68" t="s">
        <v>8258</v>
      </c>
      <c r="D5908" s="68" t="s">
        <v>11827</v>
      </c>
      <c r="E5908" s="67" t="s">
        <v>11828</v>
      </c>
      <c r="F5908" s="69">
        <v>4.681</v>
      </c>
      <c r="G5908" s="70">
        <v>9.1266999999999996</v>
      </c>
      <c r="H5908" s="70">
        <v>94.506600000000006</v>
      </c>
      <c r="I5908" s="73">
        <v>42937</v>
      </c>
      <c r="J5908" s="73">
        <v>50242</v>
      </c>
      <c r="K5908" s="69">
        <v>2.4700000000000002</v>
      </c>
      <c r="L5908" s="68" t="s">
        <v>2609</v>
      </c>
      <c r="M5908" s="71">
        <v>4.1999999999999997E-3</v>
      </c>
      <c r="N5908" t="str">
        <f>_xll.IMDP("BND",D5908,$N$1,A5908)</f>
        <v>회사채(일반)</v>
      </c>
      <c r="O5908">
        <f t="shared" si="92"/>
        <v>3.8332139999999994E-2</v>
      </c>
    </row>
    <row r="5909" spans="1:15" x14ac:dyDescent="0.3">
      <c r="A5909" s="73">
        <v>46311</v>
      </c>
      <c r="B5909" s="67" t="s">
        <v>2090</v>
      </c>
      <c r="C5909" s="68" t="s">
        <v>8258</v>
      </c>
      <c r="D5909" s="68" t="s">
        <v>11829</v>
      </c>
      <c r="E5909" s="67" t="s">
        <v>11830</v>
      </c>
      <c r="F5909" s="69">
        <v>5.1139999999999999</v>
      </c>
      <c r="G5909" s="70">
        <v>14.624499999999999</v>
      </c>
      <c r="H5909" s="70">
        <v>275.8186</v>
      </c>
      <c r="I5909" s="73">
        <v>43210</v>
      </c>
      <c r="J5909" s="73">
        <v>54168</v>
      </c>
      <c r="K5909" s="69">
        <v>2.81</v>
      </c>
      <c r="L5909" s="68" t="s">
        <v>2609</v>
      </c>
      <c r="M5909" s="71">
        <v>2.3E-3</v>
      </c>
      <c r="N5909" t="str">
        <f>_xll.IMDP("BND",D5909,$N$1,A5909)</f>
        <v>회사채(일반)</v>
      </c>
      <c r="O5909">
        <f t="shared" si="92"/>
        <v>3.3636349999999995E-2</v>
      </c>
    </row>
    <row r="5910" spans="1:15" x14ac:dyDescent="0.3">
      <c r="A5910" s="73">
        <v>46311</v>
      </c>
      <c r="B5910" s="67" t="s">
        <v>2090</v>
      </c>
      <c r="C5910" s="68" t="s">
        <v>8258</v>
      </c>
      <c r="D5910" s="68" t="s">
        <v>11831</v>
      </c>
      <c r="E5910" s="67" t="s">
        <v>11832</v>
      </c>
      <c r="F5910" s="69">
        <v>5.125</v>
      </c>
      <c r="G5910" s="70">
        <v>15.5779</v>
      </c>
      <c r="H5910" s="70">
        <v>304.46660000000003</v>
      </c>
      <c r="I5910" s="73">
        <v>43357</v>
      </c>
      <c r="J5910" s="73">
        <v>54315</v>
      </c>
      <c r="K5910" s="69">
        <v>2.25</v>
      </c>
      <c r="L5910" s="68" t="s">
        <v>2609</v>
      </c>
      <c r="M5910" s="71">
        <v>2.5999999999999999E-3</v>
      </c>
      <c r="N5910" t="str">
        <f>_xll.IMDP("BND",D5910,$N$1,A5910)</f>
        <v>회사채(일반)</v>
      </c>
      <c r="O5910">
        <f t="shared" si="92"/>
        <v>4.0502539999999997E-2</v>
      </c>
    </row>
    <row r="5911" spans="1:15" x14ac:dyDescent="0.3">
      <c r="A5911" s="73">
        <v>46311</v>
      </c>
      <c r="B5911" s="67" t="s">
        <v>2090</v>
      </c>
      <c r="C5911" s="68" t="s">
        <v>8258</v>
      </c>
      <c r="D5911" s="68" t="s">
        <v>11833</v>
      </c>
      <c r="E5911" s="67" t="s">
        <v>11834</v>
      </c>
      <c r="F5911" s="69">
        <v>5.1849999999999996</v>
      </c>
      <c r="G5911" s="70">
        <v>17.347999999999999</v>
      </c>
      <c r="H5911" s="70">
        <v>370.95280000000002</v>
      </c>
      <c r="I5911" s="73">
        <v>43979</v>
      </c>
      <c r="J5911" s="73">
        <v>54936</v>
      </c>
      <c r="K5911" s="69">
        <v>1.62</v>
      </c>
      <c r="L5911" s="68" t="s">
        <v>2609</v>
      </c>
      <c r="M5911" s="71">
        <v>2.0999999999999999E-3</v>
      </c>
      <c r="N5911" t="str">
        <f>_xll.IMDP("BND",D5911,$N$1,A5911)</f>
        <v>회사채(일반)</v>
      </c>
      <c r="O5911">
        <f t="shared" si="92"/>
        <v>3.6430799999999992E-2</v>
      </c>
    </row>
    <row r="5912" spans="1:15" x14ac:dyDescent="0.3">
      <c r="A5912" s="73">
        <v>46311</v>
      </c>
      <c r="B5912" s="67" t="s">
        <v>2090</v>
      </c>
      <c r="C5912" s="68" t="s">
        <v>8258</v>
      </c>
      <c r="D5912" s="68" t="s">
        <v>11835</v>
      </c>
      <c r="E5912" s="67" t="s">
        <v>11836</v>
      </c>
      <c r="F5912" s="69">
        <v>5.1970000000000001</v>
      </c>
      <c r="G5912" s="70">
        <v>17.3081</v>
      </c>
      <c r="H5912" s="70">
        <v>372.14190000000002</v>
      </c>
      <c r="I5912" s="73">
        <v>44070</v>
      </c>
      <c r="J5912" s="73">
        <v>55027</v>
      </c>
      <c r="K5912" s="69">
        <v>1.68</v>
      </c>
      <c r="L5912" s="68" t="s">
        <v>2609</v>
      </c>
      <c r="M5912" s="71">
        <v>1.9E-3</v>
      </c>
      <c r="N5912" t="str">
        <f>_xll.IMDP("BND",D5912,$N$1,A5912)</f>
        <v>회사채(일반)</v>
      </c>
      <c r="O5912">
        <f t="shared" si="92"/>
        <v>3.288539E-2</v>
      </c>
    </row>
    <row r="5913" spans="1:15" x14ac:dyDescent="0.3">
      <c r="A5913" s="73">
        <v>46311</v>
      </c>
      <c r="B5913" s="67" t="s">
        <v>2090</v>
      </c>
      <c r="C5913" s="68" t="s">
        <v>8258</v>
      </c>
      <c r="D5913" s="68" t="s">
        <v>11837</v>
      </c>
      <c r="E5913" s="67" t="s">
        <v>11838</v>
      </c>
      <c r="F5913" s="69">
        <v>5.2039999999999997</v>
      </c>
      <c r="G5913" s="70">
        <v>17.194199999999999</v>
      </c>
      <c r="H5913" s="70">
        <v>370.78559999999999</v>
      </c>
      <c r="I5913" s="73">
        <v>44140</v>
      </c>
      <c r="J5913" s="73">
        <v>55097</v>
      </c>
      <c r="K5913" s="69">
        <v>1.76</v>
      </c>
      <c r="L5913" s="68" t="s">
        <v>2609</v>
      </c>
      <c r="M5913" s="71">
        <v>2E-3</v>
      </c>
      <c r="N5913" t="str">
        <f>_xll.IMDP("BND",D5913,$N$1,A5913)</f>
        <v>회사채(일반)</v>
      </c>
      <c r="O5913">
        <f t="shared" si="92"/>
        <v>3.43884E-2</v>
      </c>
    </row>
    <row r="5914" spans="1:15" x14ac:dyDescent="0.3">
      <c r="A5914" s="73">
        <v>46311</v>
      </c>
      <c r="B5914" s="67" t="s">
        <v>2090</v>
      </c>
      <c r="C5914" s="68" t="s">
        <v>8258</v>
      </c>
      <c r="D5914" s="68" t="s">
        <v>11839</v>
      </c>
      <c r="E5914" s="67" t="s">
        <v>11840</v>
      </c>
      <c r="F5914" s="69">
        <v>5.2080000000000002</v>
      </c>
      <c r="G5914" s="70">
        <v>17.076699999999999</v>
      </c>
      <c r="H5914" s="70">
        <v>367.7285</v>
      </c>
      <c r="I5914" s="73">
        <v>44187</v>
      </c>
      <c r="J5914" s="73">
        <v>55144</v>
      </c>
      <c r="K5914" s="69">
        <v>1.88</v>
      </c>
      <c r="L5914" s="68" t="s">
        <v>2609</v>
      </c>
      <c r="M5914" s="71">
        <v>2E-3</v>
      </c>
      <c r="N5914" t="str">
        <f>_xll.IMDP("BND",D5914,$N$1,A5914)</f>
        <v>회사채(일반)</v>
      </c>
      <c r="O5914">
        <f t="shared" si="92"/>
        <v>3.41534E-2</v>
      </c>
    </row>
    <row r="5915" spans="1:15" x14ac:dyDescent="0.3">
      <c r="A5915" s="73">
        <v>46311</v>
      </c>
      <c r="B5915" s="67" t="s">
        <v>2090</v>
      </c>
      <c r="C5915" s="68" t="s">
        <v>8258</v>
      </c>
      <c r="D5915" s="68" t="s">
        <v>276</v>
      </c>
      <c r="E5915" s="67" t="s">
        <v>277</v>
      </c>
      <c r="F5915" s="69">
        <v>4.069</v>
      </c>
      <c r="G5915" s="70">
        <v>0.6492</v>
      </c>
      <c r="H5915" s="70">
        <v>0.58460000000000001</v>
      </c>
      <c r="I5915" s="73">
        <v>45460</v>
      </c>
      <c r="J5915" s="73">
        <v>46555</v>
      </c>
      <c r="K5915" s="69">
        <v>3.4</v>
      </c>
      <c r="L5915" s="68" t="s">
        <v>2609</v>
      </c>
      <c r="M5915" s="71">
        <v>3.7000000000000002E-3</v>
      </c>
      <c r="N5915" t="str">
        <f>_xll.IMDP("BND",D5915,$N$1,A5915)</f>
        <v>회사채(일반)</v>
      </c>
      <c r="O5915">
        <f t="shared" si="92"/>
        <v>2.4020400000000003E-3</v>
      </c>
    </row>
    <row r="5916" spans="1:15" x14ac:dyDescent="0.3">
      <c r="A5916" s="73">
        <v>46311</v>
      </c>
      <c r="B5916" s="67" t="s">
        <v>2090</v>
      </c>
      <c r="C5916" s="68" t="s">
        <v>8258</v>
      </c>
      <c r="D5916" s="68" t="s">
        <v>11841</v>
      </c>
      <c r="E5916" s="67" t="s">
        <v>11842</v>
      </c>
      <c r="F5916" s="69">
        <v>4.3680000000000003</v>
      </c>
      <c r="G5916" s="70">
        <v>3.4592000000000001</v>
      </c>
      <c r="H5916" s="70">
        <v>13.241099999999999</v>
      </c>
      <c r="I5916" s="73">
        <v>45834</v>
      </c>
      <c r="J5916" s="73">
        <v>47660</v>
      </c>
      <c r="K5916" s="69">
        <v>2.91</v>
      </c>
      <c r="L5916" s="68" t="s">
        <v>2609</v>
      </c>
      <c r="M5916" s="71">
        <v>4.0000000000000001E-3</v>
      </c>
      <c r="N5916" t="str">
        <f>_xll.IMDP("BND",D5916,$N$1,A5916)</f>
        <v>회사채(일반)</v>
      </c>
      <c r="O5916">
        <f t="shared" si="92"/>
        <v>1.38368E-2</v>
      </c>
    </row>
    <row r="5917" spans="1:15" x14ac:dyDescent="0.3">
      <c r="A5917" s="73">
        <v>46311</v>
      </c>
      <c r="B5917" s="67" t="s">
        <v>2090</v>
      </c>
      <c r="C5917" s="68" t="s">
        <v>8258</v>
      </c>
      <c r="D5917" s="68" t="s">
        <v>15423</v>
      </c>
      <c r="E5917" s="67" t="s">
        <v>15424</v>
      </c>
      <c r="F5917" s="69">
        <v>4.3860000000000001</v>
      </c>
      <c r="G5917" s="70">
        <v>4.3522999999999996</v>
      </c>
      <c r="H5917" s="70">
        <v>21.375399999999999</v>
      </c>
      <c r="I5917" s="73">
        <v>46275</v>
      </c>
      <c r="J5917" s="73">
        <v>48101</v>
      </c>
      <c r="K5917" s="69">
        <v>4.5</v>
      </c>
      <c r="L5917" s="68" t="s">
        <v>2609</v>
      </c>
      <c r="M5917" s="71">
        <v>2.3E-3</v>
      </c>
      <c r="N5917" t="str">
        <f>_xll.IMDP("BND",D5917,$N$1,A5917)</f>
        <v>회사채(일반)</v>
      </c>
      <c r="O5917">
        <f t="shared" si="92"/>
        <v>1.0010289999999998E-2</v>
      </c>
    </row>
    <row r="5918" spans="1:15" x14ac:dyDescent="0.3">
      <c r="A5918" s="73">
        <v>46311</v>
      </c>
      <c r="B5918" s="67" t="s">
        <v>2090</v>
      </c>
      <c r="C5918" s="68" t="s">
        <v>8258</v>
      </c>
      <c r="D5918" s="68" t="s">
        <v>11843</v>
      </c>
      <c r="E5918" s="67" t="s">
        <v>11844</v>
      </c>
      <c r="F5918" s="69">
        <v>5.0979999999999999</v>
      </c>
      <c r="G5918" s="70">
        <v>14.9163</v>
      </c>
      <c r="H5918" s="70">
        <v>278.60759999999999</v>
      </c>
      <c r="I5918" s="73">
        <v>43006</v>
      </c>
      <c r="J5918" s="73">
        <v>53963</v>
      </c>
      <c r="K5918" s="69">
        <v>2.46</v>
      </c>
      <c r="L5918" s="68" t="s">
        <v>2609</v>
      </c>
      <c r="M5918" s="71">
        <v>3.7000000000000002E-3</v>
      </c>
      <c r="N5918" t="str">
        <f>_xll.IMDP("BND",D5918,$N$1,A5918)</f>
        <v>회사채(일반)</v>
      </c>
      <c r="O5918">
        <f t="shared" si="92"/>
        <v>5.5190309999999999E-2</v>
      </c>
    </row>
    <row r="5919" spans="1:15" x14ac:dyDescent="0.3">
      <c r="A5919" s="73">
        <v>46311</v>
      </c>
      <c r="B5919" s="67" t="s">
        <v>2090</v>
      </c>
      <c r="C5919" s="68" t="s">
        <v>8258</v>
      </c>
      <c r="D5919" s="68" t="s">
        <v>11845</v>
      </c>
      <c r="E5919" s="67" t="s">
        <v>11846</v>
      </c>
      <c r="F5919" s="69">
        <v>4.1840000000000002</v>
      </c>
      <c r="G5919" s="70">
        <v>1.4731000000000001</v>
      </c>
      <c r="H5919" s="70">
        <v>2.5707</v>
      </c>
      <c r="I5919" s="73">
        <v>45776</v>
      </c>
      <c r="J5919" s="73">
        <v>46871</v>
      </c>
      <c r="K5919" s="69">
        <v>2.71</v>
      </c>
      <c r="L5919" s="68" t="s">
        <v>2609</v>
      </c>
      <c r="M5919" s="71">
        <v>6.7999999999999996E-3</v>
      </c>
      <c r="N5919" t="str">
        <f>_xll.IMDP("BND",D5919,$N$1,A5919)</f>
        <v>회사채(일반)</v>
      </c>
      <c r="O5919">
        <f t="shared" si="92"/>
        <v>1.0017079999999999E-2</v>
      </c>
    </row>
    <row r="5920" spans="1:15" x14ac:dyDescent="0.3">
      <c r="A5920" s="73">
        <v>46311</v>
      </c>
      <c r="B5920" s="67" t="s">
        <v>2090</v>
      </c>
      <c r="C5920" s="68" t="s">
        <v>8258</v>
      </c>
      <c r="D5920" s="68" t="s">
        <v>960</v>
      </c>
      <c r="E5920" s="67" t="s">
        <v>961</v>
      </c>
      <c r="F5920" s="69">
        <v>4.3689999999999998</v>
      </c>
      <c r="G5920" s="70">
        <v>3.51</v>
      </c>
      <c r="H5920" s="70">
        <v>13.7</v>
      </c>
      <c r="I5920" s="73">
        <v>45863</v>
      </c>
      <c r="J5920" s="73">
        <v>47689</v>
      </c>
      <c r="K5920" s="69">
        <v>2.93</v>
      </c>
      <c r="L5920" s="68" t="s">
        <v>2609</v>
      </c>
      <c r="M5920" s="71">
        <v>3.5000000000000001E-3</v>
      </c>
      <c r="N5920" t="str">
        <f>_xll.IMDP("BND",D5920,$N$1,A5920)</f>
        <v>회사채(일반)</v>
      </c>
      <c r="O5920">
        <f t="shared" si="92"/>
        <v>1.2284999999999999E-2</v>
      </c>
    </row>
    <row r="5921" spans="1:15" x14ac:dyDescent="0.3">
      <c r="A5921" s="73">
        <v>46311</v>
      </c>
      <c r="B5921" s="67" t="s">
        <v>2090</v>
      </c>
      <c r="C5921" s="68" t="s">
        <v>8258</v>
      </c>
      <c r="D5921" s="68" t="s">
        <v>11847</v>
      </c>
      <c r="E5921" s="67" t="s">
        <v>11848</v>
      </c>
      <c r="F5921" s="69">
        <v>5.13</v>
      </c>
      <c r="G5921" s="70">
        <v>15.360200000000001</v>
      </c>
      <c r="H5921" s="70">
        <v>298.5179</v>
      </c>
      <c r="I5921" s="73">
        <v>43371</v>
      </c>
      <c r="J5921" s="73">
        <v>54329</v>
      </c>
      <c r="K5921" s="69">
        <v>2.4300000000000002</v>
      </c>
      <c r="L5921" s="68" t="s">
        <v>2609</v>
      </c>
      <c r="M5921" s="71">
        <v>3.0000000000000001E-3</v>
      </c>
      <c r="N5921" t="str">
        <f>_xll.IMDP("BND",D5921,$N$1,A5921)</f>
        <v>회사채(일반)</v>
      </c>
      <c r="O5921">
        <f t="shared" si="92"/>
        <v>4.6080600000000006E-2</v>
      </c>
    </row>
    <row r="5922" spans="1:15" x14ac:dyDescent="0.3">
      <c r="A5922" s="73">
        <v>46311</v>
      </c>
      <c r="B5922" s="67" t="s">
        <v>2090</v>
      </c>
      <c r="C5922" s="68" t="s">
        <v>8258</v>
      </c>
      <c r="D5922" s="68" t="s">
        <v>11849</v>
      </c>
      <c r="E5922" s="67" t="s">
        <v>11850</v>
      </c>
      <c r="F5922" s="69">
        <v>4.7460000000000004</v>
      </c>
      <c r="G5922" s="70">
        <v>11.333600000000001</v>
      </c>
      <c r="H5922" s="70">
        <v>141.33580000000001</v>
      </c>
      <c r="I5922" s="73">
        <v>43690</v>
      </c>
      <c r="J5922" s="73">
        <v>50995</v>
      </c>
      <c r="K5922" s="69">
        <v>1.33</v>
      </c>
      <c r="L5922" s="68" t="s">
        <v>2609</v>
      </c>
      <c r="M5922" s="71">
        <v>4.7000000000000002E-3</v>
      </c>
      <c r="N5922" t="str">
        <f>_xll.IMDP("BND",D5922,$N$1,A5922)</f>
        <v>회사채(일반)</v>
      </c>
      <c r="O5922">
        <f t="shared" si="92"/>
        <v>5.3267920000000003E-2</v>
      </c>
    </row>
    <row r="5923" spans="1:15" x14ac:dyDescent="0.3">
      <c r="A5923" s="73">
        <v>46311</v>
      </c>
      <c r="B5923" s="67" t="s">
        <v>2090</v>
      </c>
      <c r="C5923" s="68" t="s">
        <v>8258</v>
      </c>
      <c r="D5923" s="68" t="s">
        <v>11851</v>
      </c>
      <c r="E5923" s="67" t="s">
        <v>11852</v>
      </c>
      <c r="F5923" s="69">
        <v>4.76</v>
      </c>
      <c r="G5923" s="70">
        <v>11.1403</v>
      </c>
      <c r="H5923" s="70">
        <v>139.9136</v>
      </c>
      <c r="I5923" s="73">
        <v>43789</v>
      </c>
      <c r="J5923" s="73">
        <v>51094</v>
      </c>
      <c r="K5923" s="69">
        <v>1.84</v>
      </c>
      <c r="L5923" s="68" t="s">
        <v>2609</v>
      </c>
      <c r="M5923" s="71">
        <v>1.6999999999999999E-3</v>
      </c>
      <c r="N5923" t="str">
        <f>_xll.IMDP("BND",D5923,$N$1,A5923)</f>
        <v>회사채(일반)</v>
      </c>
      <c r="O5923">
        <f t="shared" si="92"/>
        <v>1.8938509999999999E-2</v>
      </c>
    </row>
    <row r="5924" spans="1:15" x14ac:dyDescent="0.3">
      <c r="A5924" s="73">
        <v>46311</v>
      </c>
      <c r="B5924" s="67" t="s">
        <v>2090</v>
      </c>
      <c r="C5924" s="68" t="s">
        <v>8258</v>
      </c>
      <c r="D5924" s="68" t="s">
        <v>11853</v>
      </c>
      <c r="E5924" s="67" t="s">
        <v>11854</v>
      </c>
      <c r="F5924" s="69">
        <v>4.7649999999999997</v>
      </c>
      <c r="G5924" s="70">
        <v>11.351100000000001</v>
      </c>
      <c r="H5924" s="70">
        <v>143.9701</v>
      </c>
      <c r="I5924" s="73">
        <v>43818</v>
      </c>
      <c r="J5924" s="73">
        <v>51123</v>
      </c>
      <c r="K5924" s="69">
        <v>1.67</v>
      </c>
      <c r="L5924" s="68" t="s">
        <v>2609</v>
      </c>
      <c r="M5924" s="71">
        <v>1.6000000000000001E-3</v>
      </c>
      <c r="N5924" t="str">
        <f>_xll.IMDP("BND",D5924,$N$1,A5924)</f>
        <v>회사채(일반)</v>
      </c>
      <c r="O5924">
        <f t="shared" si="92"/>
        <v>1.8161760000000002E-2</v>
      </c>
    </row>
    <row r="5925" spans="1:15" x14ac:dyDescent="0.3">
      <c r="A5925" s="73">
        <v>46311</v>
      </c>
      <c r="B5925" s="67" t="s">
        <v>2090</v>
      </c>
      <c r="C5925" s="68" t="s">
        <v>8258</v>
      </c>
      <c r="D5925" s="68" t="s">
        <v>11855</v>
      </c>
      <c r="E5925" s="67" t="s">
        <v>11856</v>
      </c>
      <c r="F5925" s="69">
        <v>4.8310000000000004</v>
      </c>
      <c r="G5925" s="70">
        <v>11.7646</v>
      </c>
      <c r="H5925" s="70">
        <v>164.3578</v>
      </c>
      <c r="I5925" s="73">
        <v>44504</v>
      </c>
      <c r="J5925" s="73">
        <v>51809</v>
      </c>
      <c r="K5925" s="69">
        <v>2.66</v>
      </c>
      <c r="L5925" s="68" t="s">
        <v>2609</v>
      </c>
      <c r="M5925" s="71">
        <v>2.0999999999999999E-3</v>
      </c>
      <c r="N5925" t="str">
        <f>_xll.IMDP("BND",D5925,$N$1,A5925)</f>
        <v>회사채(일반)</v>
      </c>
      <c r="O5925">
        <f t="shared" si="92"/>
        <v>2.4705659999999997E-2</v>
      </c>
    </row>
    <row r="5926" spans="1:15" x14ac:dyDescent="0.3">
      <c r="A5926" s="73">
        <v>46311</v>
      </c>
      <c r="B5926" s="67" t="s">
        <v>2090</v>
      </c>
      <c r="C5926" s="68" t="s">
        <v>8258</v>
      </c>
      <c r="D5926" s="68" t="s">
        <v>11857</v>
      </c>
      <c r="E5926" s="67" t="s">
        <v>11858</v>
      </c>
      <c r="F5926" s="69">
        <v>4.0410000000000004</v>
      </c>
      <c r="G5926" s="70">
        <v>0.61080000000000001</v>
      </c>
      <c r="H5926" s="70">
        <v>0.52690000000000003</v>
      </c>
      <c r="I5926" s="73">
        <v>45446</v>
      </c>
      <c r="J5926" s="73">
        <v>46541</v>
      </c>
      <c r="K5926" s="69">
        <v>3.6</v>
      </c>
      <c r="L5926" s="68" t="s">
        <v>2609</v>
      </c>
      <c r="M5926" s="71">
        <v>2.3E-3</v>
      </c>
      <c r="N5926" t="str">
        <f>_xll.IMDP("BND",D5926,$N$1,A5926)</f>
        <v>회사채(일반)</v>
      </c>
      <c r="O5926">
        <f t="shared" si="92"/>
        <v>1.4048400000000001E-3</v>
      </c>
    </row>
    <row r="5927" spans="1:15" x14ac:dyDescent="0.3">
      <c r="A5927" s="73">
        <v>46311</v>
      </c>
      <c r="B5927" s="67" t="s">
        <v>2090</v>
      </c>
      <c r="C5927" s="68" t="s">
        <v>8258</v>
      </c>
      <c r="D5927" s="68" t="s">
        <v>11859</v>
      </c>
      <c r="E5927" s="67" t="s">
        <v>11860</v>
      </c>
      <c r="F5927" s="69">
        <v>4.0910000000000002</v>
      </c>
      <c r="G5927" s="70">
        <v>0.69040000000000001</v>
      </c>
      <c r="H5927" s="70">
        <v>0.65</v>
      </c>
      <c r="I5927" s="73">
        <v>45475</v>
      </c>
      <c r="J5927" s="73">
        <v>46570</v>
      </c>
      <c r="K5927" s="69">
        <v>3.42</v>
      </c>
      <c r="L5927" s="68" t="s">
        <v>2609</v>
      </c>
      <c r="M5927" s="71">
        <v>4.5999999999999999E-3</v>
      </c>
      <c r="N5927" t="str">
        <f>_xll.IMDP("BND",D5927,$N$1,A5927)</f>
        <v>회사채(일반)</v>
      </c>
      <c r="O5927">
        <f t="shared" si="92"/>
        <v>3.1758400000000001E-3</v>
      </c>
    </row>
    <row r="5928" spans="1:15" x14ac:dyDescent="0.3">
      <c r="A5928" s="73">
        <v>46311</v>
      </c>
      <c r="B5928" s="67" t="s">
        <v>2090</v>
      </c>
      <c r="C5928" s="68" t="s">
        <v>8258</v>
      </c>
      <c r="D5928" s="68" t="s">
        <v>11861</v>
      </c>
      <c r="E5928" s="67" t="s">
        <v>11862</v>
      </c>
      <c r="F5928" s="69">
        <v>4.133</v>
      </c>
      <c r="G5928" s="70">
        <v>0.93210000000000004</v>
      </c>
      <c r="H5928" s="70">
        <v>1.1057999999999999</v>
      </c>
      <c r="I5928" s="73">
        <v>45569</v>
      </c>
      <c r="J5928" s="73">
        <v>46661</v>
      </c>
      <c r="K5928" s="69">
        <v>3.07</v>
      </c>
      <c r="L5928" s="68" t="s">
        <v>2609</v>
      </c>
      <c r="M5928" s="71">
        <v>4.1000000000000003E-3</v>
      </c>
      <c r="N5928" t="str">
        <f>_xll.IMDP("BND",D5928,$N$1,A5928)</f>
        <v>회사채(일반)</v>
      </c>
      <c r="O5928">
        <f t="shared" si="92"/>
        <v>3.8216100000000005E-3</v>
      </c>
    </row>
    <row r="5929" spans="1:15" x14ac:dyDescent="0.3">
      <c r="A5929" s="73">
        <v>46311</v>
      </c>
      <c r="B5929" s="67" t="s">
        <v>2090</v>
      </c>
      <c r="C5929" s="68" t="s">
        <v>8258</v>
      </c>
      <c r="D5929" s="68" t="s">
        <v>11863</v>
      </c>
      <c r="E5929" s="67" t="s">
        <v>11864</v>
      </c>
      <c r="F5929" s="69">
        <v>4.1619999999999999</v>
      </c>
      <c r="G5929" s="70">
        <v>1.2156</v>
      </c>
      <c r="H5929" s="70">
        <v>1.8023</v>
      </c>
      <c r="I5929" s="73">
        <v>45678</v>
      </c>
      <c r="J5929" s="73">
        <v>46773</v>
      </c>
      <c r="K5929" s="69">
        <v>2.91</v>
      </c>
      <c r="L5929" s="68" t="s">
        <v>2609</v>
      </c>
      <c r="M5929" s="71">
        <v>2.8E-3</v>
      </c>
      <c r="N5929" t="str">
        <f>_xll.IMDP("BND",D5929,$N$1,A5929)</f>
        <v>회사채(일반)</v>
      </c>
      <c r="O5929">
        <f t="shared" si="92"/>
        <v>3.4036800000000001E-3</v>
      </c>
    </row>
    <row r="5930" spans="1:15" x14ac:dyDescent="0.3">
      <c r="A5930" s="73">
        <v>46311</v>
      </c>
      <c r="B5930" s="67" t="s">
        <v>2090</v>
      </c>
      <c r="C5930" s="68" t="s">
        <v>8258</v>
      </c>
      <c r="D5930" s="68" t="s">
        <v>11865</v>
      </c>
      <c r="E5930" s="67" t="s">
        <v>11866</v>
      </c>
      <c r="F5930" s="69">
        <v>3.9649999999999999</v>
      </c>
      <c r="G5930" s="70">
        <v>0.49840000000000001</v>
      </c>
      <c r="H5930" s="70">
        <v>0.37369999999999998</v>
      </c>
      <c r="I5930" s="73">
        <v>45769</v>
      </c>
      <c r="J5930" s="73">
        <v>46499</v>
      </c>
      <c r="K5930" s="69">
        <v>2.56</v>
      </c>
      <c r="L5930" s="68" t="s">
        <v>2609</v>
      </c>
      <c r="M5930" s="71">
        <v>6.4999999999999997E-3</v>
      </c>
      <c r="N5930" t="str">
        <f>_xll.IMDP("BND",D5930,$N$1,A5930)</f>
        <v>회사채(일반)</v>
      </c>
      <c r="O5930">
        <f t="shared" si="92"/>
        <v>3.2396E-3</v>
      </c>
    </row>
    <row r="5931" spans="1:15" x14ac:dyDescent="0.3">
      <c r="A5931" s="73">
        <v>46311</v>
      </c>
      <c r="B5931" s="67" t="s">
        <v>2090</v>
      </c>
      <c r="C5931" s="68" t="s">
        <v>8258</v>
      </c>
      <c r="D5931" s="68" t="s">
        <v>11867</v>
      </c>
      <c r="E5931" s="67" t="s">
        <v>11868</v>
      </c>
      <c r="F5931" s="69">
        <v>4.0209999999999999</v>
      </c>
      <c r="G5931" s="70">
        <v>0.57310000000000005</v>
      </c>
      <c r="H5931" s="70">
        <v>0.47210000000000002</v>
      </c>
      <c r="I5931" s="73">
        <v>45799</v>
      </c>
      <c r="J5931" s="73">
        <v>46528</v>
      </c>
      <c r="K5931" s="69">
        <v>2.56</v>
      </c>
      <c r="L5931" s="68" t="s">
        <v>2609</v>
      </c>
      <c r="M5931" s="71">
        <v>5.1000000000000004E-3</v>
      </c>
      <c r="N5931" t="str">
        <f>_xll.IMDP("BND",D5931,$N$1,A5931)</f>
        <v>회사채(일반)</v>
      </c>
      <c r="O5931">
        <f t="shared" si="92"/>
        <v>2.9228100000000005E-3</v>
      </c>
    </row>
    <row r="5932" spans="1:15" x14ac:dyDescent="0.3">
      <c r="A5932" s="73">
        <v>46311</v>
      </c>
      <c r="B5932" s="67" t="s">
        <v>2090</v>
      </c>
      <c r="C5932" s="68" t="s">
        <v>8258</v>
      </c>
      <c r="D5932" s="68" t="s">
        <v>551</v>
      </c>
      <c r="E5932" s="67" t="s">
        <v>552</v>
      </c>
      <c r="F5932" s="69">
        <v>4.2270000000000003</v>
      </c>
      <c r="G5932" s="70">
        <v>1.6084000000000001</v>
      </c>
      <c r="H5932" s="70">
        <v>3.0219999999999998</v>
      </c>
      <c r="I5932" s="73">
        <v>45825</v>
      </c>
      <c r="J5932" s="73">
        <v>46920</v>
      </c>
      <c r="K5932" s="69">
        <v>2.75</v>
      </c>
      <c r="L5932" s="68" t="s">
        <v>2609</v>
      </c>
      <c r="M5932" s="71">
        <v>7.3000000000000001E-3</v>
      </c>
      <c r="N5932" t="str">
        <f>_xll.IMDP("BND",D5932,$N$1,A5932)</f>
        <v>회사채(일반)</v>
      </c>
      <c r="O5932">
        <f t="shared" si="92"/>
        <v>1.1741320000000001E-2</v>
      </c>
    </row>
    <row r="5933" spans="1:15" x14ac:dyDescent="0.3">
      <c r="A5933" s="73">
        <v>46311</v>
      </c>
      <c r="B5933" s="67" t="s">
        <v>2090</v>
      </c>
      <c r="C5933" s="68" t="s">
        <v>8258</v>
      </c>
      <c r="D5933" s="68" t="s">
        <v>11869</v>
      </c>
      <c r="E5933" s="67" t="s">
        <v>11870</v>
      </c>
      <c r="F5933" s="69">
        <v>4.319</v>
      </c>
      <c r="G5933" s="70">
        <v>1.9610000000000001</v>
      </c>
      <c r="H5933" s="70">
        <v>4.4192999999999998</v>
      </c>
      <c r="I5933" s="73">
        <v>45967</v>
      </c>
      <c r="J5933" s="73">
        <v>47063</v>
      </c>
      <c r="K5933" s="69">
        <v>2.99</v>
      </c>
      <c r="L5933" s="68" t="s">
        <v>2609</v>
      </c>
      <c r="M5933" s="71">
        <v>3.5999999999999999E-3</v>
      </c>
      <c r="N5933" t="str">
        <f>_xll.IMDP("BND",D5933,$N$1,A5933)</f>
        <v>회사채(일반)</v>
      </c>
      <c r="O5933">
        <f t="shared" si="92"/>
        <v>7.0596000000000001E-3</v>
      </c>
    </row>
    <row r="5934" spans="1:15" x14ac:dyDescent="0.3">
      <c r="A5934" s="73">
        <v>46311</v>
      </c>
      <c r="B5934" s="67" t="s">
        <v>2090</v>
      </c>
      <c r="C5934" s="68" t="s">
        <v>8258</v>
      </c>
      <c r="D5934" s="68" t="s">
        <v>11871</v>
      </c>
      <c r="E5934" s="67" t="s">
        <v>11872</v>
      </c>
      <c r="F5934" s="69">
        <v>4.3330000000000002</v>
      </c>
      <c r="G5934" s="70">
        <v>2.1442000000000001</v>
      </c>
      <c r="H5934" s="70">
        <v>5.2652000000000001</v>
      </c>
      <c r="I5934" s="73">
        <v>46045</v>
      </c>
      <c r="J5934" s="73">
        <v>47141</v>
      </c>
      <c r="K5934" s="69">
        <v>3.38</v>
      </c>
      <c r="L5934" s="68" t="s">
        <v>2609</v>
      </c>
      <c r="M5934" s="71">
        <v>3.2000000000000002E-3</v>
      </c>
      <c r="N5934" t="str">
        <f>_xll.IMDP("BND",D5934,$N$1,A5934)</f>
        <v>회사채(일반)</v>
      </c>
      <c r="O5934">
        <f t="shared" si="92"/>
        <v>6.8614400000000008E-3</v>
      </c>
    </row>
    <row r="5935" spans="1:15" x14ac:dyDescent="0.3">
      <c r="A5935" s="73">
        <v>46311</v>
      </c>
      <c r="B5935" s="67" t="s">
        <v>2090</v>
      </c>
      <c r="C5935" s="68" t="s">
        <v>8258</v>
      </c>
      <c r="D5935" s="68" t="s">
        <v>1833</v>
      </c>
      <c r="E5935" s="67" t="s">
        <v>1834</v>
      </c>
      <c r="F5935" s="69">
        <v>4.3380000000000001</v>
      </c>
      <c r="G5935" s="70">
        <v>2.1859000000000002</v>
      </c>
      <c r="H5935" s="70">
        <v>5.4635999999999996</v>
      </c>
      <c r="I5935" s="73">
        <v>46066</v>
      </c>
      <c r="J5935" s="73">
        <v>47158</v>
      </c>
      <c r="K5935" s="69">
        <v>3.64</v>
      </c>
      <c r="L5935" s="68" t="s">
        <v>2609</v>
      </c>
      <c r="M5935" s="71">
        <v>2.8E-3</v>
      </c>
      <c r="N5935" t="str">
        <f>_xll.IMDP("BND",D5935,$N$1,A5935)</f>
        <v>회사채(일반)</v>
      </c>
      <c r="O5935">
        <f t="shared" si="92"/>
        <v>6.1205200000000008E-3</v>
      </c>
    </row>
    <row r="5936" spans="1:15" x14ac:dyDescent="0.3">
      <c r="A5936" s="73">
        <v>46311</v>
      </c>
      <c r="B5936" s="67" t="s">
        <v>2090</v>
      </c>
      <c r="C5936" s="68" t="s">
        <v>8258</v>
      </c>
      <c r="D5936" s="68" t="s">
        <v>11873</v>
      </c>
      <c r="E5936" s="67" t="s">
        <v>11874</v>
      </c>
      <c r="F5936" s="69">
        <v>4.1820000000000004</v>
      </c>
      <c r="G5936" s="70">
        <v>1.4182999999999999</v>
      </c>
      <c r="H5936" s="70">
        <v>2.3914</v>
      </c>
      <c r="I5936" s="73">
        <v>46121</v>
      </c>
      <c r="J5936" s="73">
        <v>46850</v>
      </c>
      <c r="K5936" s="69">
        <v>3.67</v>
      </c>
      <c r="L5936" s="68" t="s">
        <v>2609</v>
      </c>
      <c r="M5936" s="71">
        <v>8.3000000000000001E-3</v>
      </c>
      <c r="N5936" t="str">
        <f>_xll.IMDP("BND",D5936,$N$1,A5936)</f>
        <v>회사채(일반)</v>
      </c>
      <c r="O5936">
        <f t="shared" si="92"/>
        <v>1.1771889999999998E-2</v>
      </c>
    </row>
    <row r="5937" spans="1:15" x14ac:dyDescent="0.3">
      <c r="A5937" s="73">
        <v>46311</v>
      </c>
      <c r="B5937" s="67" t="s">
        <v>2090</v>
      </c>
      <c r="C5937" s="68" t="s">
        <v>8258</v>
      </c>
      <c r="D5937" s="68" t="s">
        <v>11875</v>
      </c>
      <c r="E5937" s="67" t="s">
        <v>11876</v>
      </c>
      <c r="F5937" s="69">
        <v>4.2210000000000001</v>
      </c>
      <c r="G5937" s="70">
        <v>1.5524</v>
      </c>
      <c r="H5937" s="70">
        <v>2.847</v>
      </c>
      <c r="I5937" s="73">
        <v>46175</v>
      </c>
      <c r="J5937" s="73">
        <v>46906</v>
      </c>
      <c r="K5937" s="69">
        <v>4.07</v>
      </c>
      <c r="L5937" s="68" t="s">
        <v>2609</v>
      </c>
      <c r="M5937" s="71">
        <v>7.4000000000000003E-3</v>
      </c>
      <c r="N5937" t="str">
        <f>_xll.IMDP("BND",D5937,$N$1,A5937)</f>
        <v>회사채(일반)</v>
      </c>
      <c r="O5937">
        <f t="shared" si="92"/>
        <v>1.1487760000000001E-2</v>
      </c>
    </row>
    <row r="5938" spans="1:15" x14ac:dyDescent="0.3">
      <c r="A5938" s="73">
        <v>46311</v>
      </c>
      <c r="B5938" s="67" t="s">
        <v>2090</v>
      </c>
      <c r="C5938" s="68" t="s">
        <v>8258</v>
      </c>
      <c r="D5938" s="68" t="s">
        <v>14300</v>
      </c>
      <c r="E5938" s="67" t="s">
        <v>14301</v>
      </c>
      <c r="F5938" s="69">
        <v>4.3499999999999996</v>
      </c>
      <c r="G5938" s="70">
        <v>2.5646</v>
      </c>
      <c r="H5938" s="70">
        <v>7.4344999999999999</v>
      </c>
      <c r="I5938" s="73">
        <v>46217</v>
      </c>
      <c r="J5938" s="73">
        <v>47312</v>
      </c>
      <c r="K5938" s="69">
        <v>4.2699999999999996</v>
      </c>
      <c r="L5938" s="68" t="s">
        <v>2609</v>
      </c>
      <c r="M5938" s="71">
        <v>9.2999999999999992E-3</v>
      </c>
      <c r="N5938" t="str">
        <f>_xll.IMDP("BND",D5938,$N$1,A5938)</f>
        <v>회사채(일반)</v>
      </c>
      <c r="O5938">
        <f t="shared" si="92"/>
        <v>2.3850779999999999E-2</v>
      </c>
    </row>
    <row r="5939" spans="1:15" x14ac:dyDescent="0.3">
      <c r="A5939" s="73">
        <v>46311</v>
      </c>
      <c r="B5939" s="67" t="s">
        <v>2090</v>
      </c>
      <c r="C5939" s="68" t="s">
        <v>8258</v>
      </c>
      <c r="D5939" s="68" t="s">
        <v>11877</v>
      </c>
      <c r="E5939" s="67" t="s">
        <v>11878</v>
      </c>
      <c r="F5939" s="69">
        <v>4.0679999999999996</v>
      </c>
      <c r="G5939" s="70">
        <v>0.64839999999999998</v>
      </c>
      <c r="H5939" s="70">
        <v>0.58260000000000001</v>
      </c>
      <c r="I5939" s="73">
        <v>42902</v>
      </c>
      <c r="J5939" s="73">
        <v>46554</v>
      </c>
      <c r="K5939" s="69">
        <v>2.34</v>
      </c>
      <c r="L5939" s="68" t="s">
        <v>2609</v>
      </c>
      <c r="M5939" s="71">
        <v>2.3E-3</v>
      </c>
      <c r="N5939" t="str">
        <f>_xll.IMDP("BND",D5939,$N$1,A5939)</f>
        <v>회사채(일반)</v>
      </c>
      <c r="O5939">
        <f t="shared" si="92"/>
        <v>1.49132E-3</v>
      </c>
    </row>
    <row r="5940" spans="1:15" x14ac:dyDescent="0.3">
      <c r="A5940" s="73">
        <v>46311</v>
      </c>
      <c r="B5940" s="67" t="s">
        <v>2090</v>
      </c>
      <c r="C5940" s="68" t="s">
        <v>8258</v>
      </c>
      <c r="D5940" s="68" t="s">
        <v>11879</v>
      </c>
      <c r="E5940" s="67" t="s">
        <v>11880</v>
      </c>
      <c r="F5940" s="69">
        <v>4.0940000000000003</v>
      </c>
      <c r="G5940" s="70">
        <v>0.70550000000000002</v>
      </c>
      <c r="H5940" s="70">
        <v>0.67430000000000001</v>
      </c>
      <c r="I5940" s="73">
        <v>42923</v>
      </c>
      <c r="J5940" s="73">
        <v>46575</v>
      </c>
      <c r="K5940" s="69">
        <v>2.4700000000000002</v>
      </c>
      <c r="L5940" s="68" t="s">
        <v>2609</v>
      </c>
      <c r="M5940" s="71">
        <v>2.3E-3</v>
      </c>
      <c r="N5940" t="str">
        <f>_xll.IMDP("BND",D5940,$N$1,A5940)</f>
        <v>회사채(일반)</v>
      </c>
      <c r="O5940">
        <f t="shared" si="92"/>
        <v>1.62265E-3</v>
      </c>
    </row>
    <row r="5941" spans="1:15" x14ac:dyDescent="0.3">
      <c r="A5941" s="73">
        <v>46311</v>
      </c>
      <c r="B5941" s="67" t="s">
        <v>2090</v>
      </c>
      <c r="C5941" s="68" t="s">
        <v>8258</v>
      </c>
      <c r="D5941" s="68" t="s">
        <v>11881</v>
      </c>
      <c r="E5941" s="67" t="s">
        <v>11882</v>
      </c>
      <c r="F5941" s="69">
        <v>5.1660000000000004</v>
      </c>
      <c r="G5941" s="70">
        <v>17.698</v>
      </c>
      <c r="H5941" s="70">
        <v>373.4871</v>
      </c>
      <c r="I5941" s="73">
        <v>43690</v>
      </c>
      <c r="J5941" s="73">
        <v>54648</v>
      </c>
      <c r="K5941" s="69">
        <v>1.29</v>
      </c>
      <c r="L5941" s="68" t="s">
        <v>2609</v>
      </c>
      <c r="M5941" s="71">
        <v>1.1000000000000001E-3</v>
      </c>
      <c r="N5941" t="str">
        <f>_xll.IMDP("BND",D5941,$N$1,A5941)</f>
        <v>회사채(일반)</v>
      </c>
      <c r="O5941">
        <f t="shared" si="92"/>
        <v>1.94678E-2</v>
      </c>
    </row>
    <row r="5942" spans="1:15" x14ac:dyDescent="0.3">
      <c r="A5942" s="73">
        <v>46311</v>
      </c>
      <c r="B5942" s="67" t="s">
        <v>2090</v>
      </c>
      <c r="C5942" s="68" t="s">
        <v>8258</v>
      </c>
      <c r="D5942" s="68" t="s">
        <v>11883</v>
      </c>
      <c r="E5942" s="67" t="s">
        <v>11884</v>
      </c>
      <c r="F5942" s="69">
        <v>5.1710000000000003</v>
      </c>
      <c r="G5942" s="70">
        <v>16.7469</v>
      </c>
      <c r="H5942" s="70">
        <v>348.39</v>
      </c>
      <c r="I5942" s="73">
        <v>43789</v>
      </c>
      <c r="J5942" s="73">
        <v>54747</v>
      </c>
      <c r="K5942" s="69">
        <v>1.8</v>
      </c>
      <c r="L5942" s="68" t="s">
        <v>2609</v>
      </c>
      <c r="M5942" s="71">
        <v>1.2999999999999999E-3</v>
      </c>
      <c r="N5942" t="str">
        <f>_xll.IMDP("BND",D5942,$N$1,A5942)</f>
        <v>회사채(일반)</v>
      </c>
      <c r="O5942">
        <f t="shared" si="92"/>
        <v>2.1770970000000001E-2</v>
      </c>
    </row>
    <row r="5943" spans="1:15" x14ac:dyDescent="0.3">
      <c r="A5943" s="73">
        <v>46311</v>
      </c>
      <c r="B5943" s="67" t="s">
        <v>2090</v>
      </c>
      <c r="C5943" s="68" t="s">
        <v>8258</v>
      </c>
      <c r="D5943" s="68" t="s">
        <v>11885</v>
      </c>
      <c r="E5943" s="67" t="s">
        <v>11886</v>
      </c>
      <c r="F5943" s="69">
        <v>5.1719999999999997</v>
      </c>
      <c r="G5943" s="70">
        <v>17.1585</v>
      </c>
      <c r="H5943" s="70">
        <v>360.83980000000003</v>
      </c>
      <c r="I5943" s="73">
        <v>43818</v>
      </c>
      <c r="J5943" s="73">
        <v>54776</v>
      </c>
      <c r="K5943" s="69">
        <v>1.63</v>
      </c>
      <c r="L5943" s="68" t="s">
        <v>2609</v>
      </c>
      <c r="M5943" s="71">
        <v>1.1999999999999999E-3</v>
      </c>
      <c r="N5943" t="str">
        <f>_xll.IMDP("BND",D5943,$N$1,A5943)</f>
        <v>회사채(일반)</v>
      </c>
      <c r="O5943">
        <f t="shared" si="92"/>
        <v>2.0590199999999999E-2</v>
      </c>
    </row>
    <row r="5944" spans="1:15" x14ac:dyDescent="0.3">
      <c r="A5944" s="73">
        <v>46311</v>
      </c>
      <c r="B5944" s="67" t="s">
        <v>2090</v>
      </c>
      <c r="C5944" s="68" t="s">
        <v>8258</v>
      </c>
      <c r="D5944" s="68" t="s">
        <v>11887</v>
      </c>
      <c r="E5944" s="67" t="s">
        <v>11888</v>
      </c>
      <c r="F5944" s="69">
        <v>4.7789999999999999</v>
      </c>
      <c r="G5944" s="70">
        <v>11.7102</v>
      </c>
      <c r="H5944" s="70">
        <v>153.732</v>
      </c>
      <c r="I5944" s="73">
        <v>44000</v>
      </c>
      <c r="J5944" s="73">
        <v>51305</v>
      </c>
      <c r="K5944" s="69">
        <v>1.66</v>
      </c>
      <c r="L5944" s="68" t="s">
        <v>2609</v>
      </c>
      <c r="M5944" s="71">
        <v>2.5999999999999999E-3</v>
      </c>
      <c r="N5944" t="str">
        <f>_xll.IMDP("BND",D5944,$N$1,A5944)</f>
        <v>회사채(일반)</v>
      </c>
      <c r="O5944">
        <f t="shared" si="92"/>
        <v>3.0446520000000001E-2</v>
      </c>
    </row>
    <row r="5945" spans="1:15" x14ac:dyDescent="0.3">
      <c r="A5945" s="73">
        <v>46311</v>
      </c>
      <c r="B5945" s="67" t="s">
        <v>2090</v>
      </c>
      <c r="C5945" s="68" t="s">
        <v>8258</v>
      </c>
      <c r="D5945" s="68" t="s">
        <v>11889</v>
      </c>
      <c r="E5945" s="67" t="s">
        <v>11890</v>
      </c>
      <c r="F5945" s="69">
        <v>5.2359999999999998</v>
      </c>
      <c r="G5945" s="70">
        <v>16.120100000000001</v>
      </c>
      <c r="H5945" s="70">
        <v>346.0942</v>
      </c>
      <c r="I5945" s="73">
        <v>44504</v>
      </c>
      <c r="J5945" s="73">
        <v>55461</v>
      </c>
      <c r="K5945" s="69">
        <v>2.59</v>
      </c>
      <c r="L5945" s="68" t="s">
        <v>2609</v>
      </c>
      <c r="M5945" s="71">
        <v>1.8E-3</v>
      </c>
      <c r="N5945" t="str">
        <f>_xll.IMDP("BND",D5945,$N$1,A5945)</f>
        <v>회사채(일반)</v>
      </c>
      <c r="O5945">
        <f t="shared" si="92"/>
        <v>2.9016179999999999E-2</v>
      </c>
    </row>
    <row r="5946" spans="1:15" x14ac:dyDescent="0.3">
      <c r="A5946" s="73">
        <v>46311</v>
      </c>
      <c r="B5946" s="67" t="s">
        <v>2090</v>
      </c>
      <c r="C5946" s="68" t="s">
        <v>8258</v>
      </c>
      <c r="D5946" s="68" t="s">
        <v>11891</v>
      </c>
      <c r="E5946" s="67" t="s">
        <v>11892</v>
      </c>
      <c r="F5946" s="69">
        <v>4.8650000000000002</v>
      </c>
      <c r="G5946" s="70">
        <v>11.5976</v>
      </c>
      <c r="H5946" s="70">
        <v>163.1738</v>
      </c>
      <c r="I5946" s="73">
        <v>44644</v>
      </c>
      <c r="J5946" s="73">
        <v>51949</v>
      </c>
      <c r="K5946" s="69">
        <v>3.29</v>
      </c>
      <c r="L5946" s="68" t="s">
        <v>2609</v>
      </c>
      <c r="M5946" s="71">
        <v>2.3E-3</v>
      </c>
      <c r="N5946" t="str">
        <f>_xll.IMDP("BND",D5946,$N$1,A5946)</f>
        <v>회사채(일반)</v>
      </c>
      <c r="O5946">
        <f t="shared" si="92"/>
        <v>2.667448E-2</v>
      </c>
    </row>
    <row r="5947" spans="1:15" x14ac:dyDescent="0.3">
      <c r="A5947" s="73">
        <v>46311</v>
      </c>
      <c r="B5947" s="67" t="s">
        <v>2090</v>
      </c>
      <c r="C5947" s="68" t="s">
        <v>8258</v>
      </c>
      <c r="D5947" s="68" t="s">
        <v>11893</v>
      </c>
      <c r="E5947" s="67" t="s">
        <v>11894</v>
      </c>
      <c r="F5947" s="69">
        <v>3.988</v>
      </c>
      <c r="G5947" s="70">
        <v>0.54490000000000005</v>
      </c>
      <c r="H5947" s="70">
        <v>0.4345</v>
      </c>
      <c r="I5947" s="73">
        <v>45421</v>
      </c>
      <c r="J5947" s="73">
        <v>46516</v>
      </c>
      <c r="K5947" s="69">
        <v>3.62</v>
      </c>
      <c r="L5947" s="68" t="s">
        <v>2609</v>
      </c>
      <c r="M5947" s="71">
        <v>2.8E-3</v>
      </c>
      <c r="N5947" t="str">
        <f>_xll.IMDP("BND",D5947,$N$1,A5947)</f>
        <v>회사채(일반)</v>
      </c>
      <c r="O5947">
        <f t="shared" si="92"/>
        <v>1.5257200000000002E-3</v>
      </c>
    </row>
    <row r="5948" spans="1:15" x14ac:dyDescent="0.3">
      <c r="A5948" s="73">
        <v>46311</v>
      </c>
      <c r="B5948" s="67" t="s">
        <v>2090</v>
      </c>
      <c r="C5948" s="68" t="s">
        <v>8258</v>
      </c>
      <c r="D5948" s="68" t="s">
        <v>11895</v>
      </c>
      <c r="E5948" s="67" t="s">
        <v>11896</v>
      </c>
      <c r="F5948" s="69">
        <v>4.3479999999999999</v>
      </c>
      <c r="G5948" s="70">
        <v>2.4702999999999999</v>
      </c>
      <c r="H5948" s="70">
        <v>6.9108000000000001</v>
      </c>
      <c r="I5948" s="73">
        <v>45446</v>
      </c>
      <c r="J5948" s="73">
        <v>47270</v>
      </c>
      <c r="K5948" s="69">
        <v>3.68</v>
      </c>
      <c r="L5948" s="68" t="s">
        <v>2609</v>
      </c>
      <c r="M5948" s="71">
        <v>2.3E-3</v>
      </c>
      <c r="N5948" t="str">
        <f>_xll.IMDP("BND",D5948,$N$1,A5948)</f>
        <v>회사채(일반)</v>
      </c>
      <c r="O5948">
        <f t="shared" si="92"/>
        <v>5.6816899999999997E-3</v>
      </c>
    </row>
    <row r="5949" spans="1:15" x14ac:dyDescent="0.3">
      <c r="A5949" s="73">
        <v>46311</v>
      </c>
      <c r="B5949" s="67" t="s">
        <v>2090</v>
      </c>
      <c r="C5949" s="68" t="s">
        <v>8258</v>
      </c>
      <c r="D5949" s="68" t="s">
        <v>11897</v>
      </c>
      <c r="E5949" s="67" t="s">
        <v>11898</v>
      </c>
      <c r="F5949" s="69">
        <v>4.3570000000000002</v>
      </c>
      <c r="G5949" s="70">
        <v>2.7995000000000001</v>
      </c>
      <c r="H5949" s="70">
        <v>8.7582000000000004</v>
      </c>
      <c r="I5949" s="73">
        <v>45569</v>
      </c>
      <c r="J5949" s="73">
        <v>47395</v>
      </c>
      <c r="K5949" s="69">
        <v>3.17</v>
      </c>
      <c r="L5949" s="68" t="s">
        <v>2609</v>
      </c>
      <c r="M5949" s="71">
        <v>2.7000000000000001E-3</v>
      </c>
      <c r="N5949" t="str">
        <f>_xll.IMDP("BND",D5949,$N$1,A5949)</f>
        <v>회사채(일반)</v>
      </c>
      <c r="O5949">
        <f t="shared" si="92"/>
        <v>7.558650000000001E-3</v>
      </c>
    </row>
    <row r="5950" spans="1:15" x14ac:dyDescent="0.3">
      <c r="A5950" s="73">
        <v>46311</v>
      </c>
      <c r="B5950" s="67" t="s">
        <v>2090</v>
      </c>
      <c r="C5950" s="68" t="s">
        <v>8258</v>
      </c>
      <c r="D5950" s="68" t="s">
        <v>11899</v>
      </c>
      <c r="E5950" s="67" t="s">
        <v>11900</v>
      </c>
      <c r="F5950" s="69">
        <v>4.1840000000000002</v>
      </c>
      <c r="G5950" s="70">
        <v>1.4544999999999999</v>
      </c>
      <c r="H5950" s="70">
        <v>2.5116000000000001</v>
      </c>
      <c r="I5950" s="73">
        <v>45769</v>
      </c>
      <c r="J5950" s="73">
        <v>46864</v>
      </c>
      <c r="K5950" s="69">
        <v>2.68</v>
      </c>
      <c r="L5950" s="68" t="s">
        <v>2609</v>
      </c>
      <c r="M5950" s="71">
        <v>3.2000000000000002E-3</v>
      </c>
      <c r="N5950" t="str">
        <f>_xll.IMDP("BND",D5950,$N$1,A5950)</f>
        <v>회사채(일반)</v>
      </c>
      <c r="O5950">
        <f t="shared" si="92"/>
        <v>4.6543999999999995E-3</v>
      </c>
    </row>
    <row r="5951" spans="1:15" x14ac:dyDescent="0.3">
      <c r="A5951" s="73">
        <v>46311</v>
      </c>
      <c r="B5951" s="67" t="s">
        <v>2090</v>
      </c>
      <c r="C5951" s="68" t="s">
        <v>8258</v>
      </c>
      <c r="D5951" s="68" t="s">
        <v>11901</v>
      </c>
      <c r="E5951" s="67" t="s">
        <v>11902</v>
      </c>
      <c r="F5951" s="69">
        <v>4.2039999999999997</v>
      </c>
      <c r="G5951" s="70">
        <v>1.5408999999999999</v>
      </c>
      <c r="H5951" s="70">
        <v>2.7919999999999998</v>
      </c>
      <c r="I5951" s="73">
        <v>45799</v>
      </c>
      <c r="J5951" s="73">
        <v>46895</v>
      </c>
      <c r="K5951" s="69">
        <v>2.7</v>
      </c>
      <c r="L5951" s="68" t="s">
        <v>2609</v>
      </c>
      <c r="M5951" s="71">
        <v>5.4999999999999997E-3</v>
      </c>
      <c r="N5951" t="str">
        <f>_xll.IMDP("BND",D5951,$N$1,A5951)</f>
        <v>회사채(일반)</v>
      </c>
      <c r="O5951">
        <f t="shared" si="92"/>
        <v>8.4749499999999985E-3</v>
      </c>
    </row>
    <row r="5952" spans="1:15" x14ac:dyDescent="0.3">
      <c r="A5952" s="73">
        <v>46311</v>
      </c>
      <c r="B5952" s="67" t="s">
        <v>2090</v>
      </c>
      <c r="C5952" s="68" t="s">
        <v>8258</v>
      </c>
      <c r="D5952" s="68" t="s">
        <v>11903</v>
      </c>
      <c r="E5952" s="67" t="s">
        <v>11904</v>
      </c>
      <c r="F5952" s="69">
        <v>4.367</v>
      </c>
      <c r="G5952" s="70">
        <v>3.4340000000000002</v>
      </c>
      <c r="H5952" s="70">
        <v>13.0624</v>
      </c>
      <c r="I5952" s="73">
        <v>45825</v>
      </c>
      <c r="J5952" s="73">
        <v>47651</v>
      </c>
      <c r="K5952" s="69">
        <v>2.92</v>
      </c>
      <c r="L5952" s="68" t="s">
        <v>2609</v>
      </c>
      <c r="M5952" s="71">
        <v>2.7000000000000001E-3</v>
      </c>
      <c r="N5952" t="str">
        <f>_xll.IMDP("BND",D5952,$N$1,A5952)</f>
        <v>회사채(일반)</v>
      </c>
      <c r="O5952">
        <f t="shared" si="92"/>
        <v>9.2718000000000002E-3</v>
      </c>
    </row>
    <row r="5953" spans="1:15" x14ac:dyDescent="0.3">
      <c r="A5953" s="73">
        <v>46311</v>
      </c>
      <c r="B5953" s="67" t="s">
        <v>2090</v>
      </c>
      <c r="C5953" s="68" t="s">
        <v>8258</v>
      </c>
      <c r="D5953" s="68" t="s">
        <v>11905</v>
      </c>
      <c r="E5953" s="67" t="s">
        <v>11906</v>
      </c>
      <c r="F5953" s="69">
        <v>4.3719999999999999</v>
      </c>
      <c r="G5953" s="70">
        <v>3.7446000000000002</v>
      </c>
      <c r="H5953" s="70">
        <v>15.599500000000001</v>
      </c>
      <c r="I5953" s="73">
        <v>45967</v>
      </c>
      <c r="J5953" s="73">
        <v>47793</v>
      </c>
      <c r="K5953" s="69">
        <v>3.15</v>
      </c>
      <c r="L5953" s="68" t="s">
        <v>2609</v>
      </c>
      <c r="M5953" s="71">
        <v>2.2000000000000001E-3</v>
      </c>
      <c r="N5953" t="str">
        <f>_xll.IMDP("BND",D5953,$N$1,A5953)</f>
        <v>회사채(일반)</v>
      </c>
      <c r="O5953">
        <f t="shared" si="92"/>
        <v>8.2381200000000016E-3</v>
      </c>
    </row>
    <row r="5954" spans="1:15" x14ac:dyDescent="0.3">
      <c r="A5954" s="73">
        <v>46311</v>
      </c>
      <c r="B5954" s="67" t="s">
        <v>2090</v>
      </c>
      <c r="C5954" s="68" t="s">
        <v>8258</v>
      </c>
      <c r="D5954" s="68" t="s">
        <v>11907</v>
      </c>
      <c r="E5954" s="67" t="s">
        <v>11908</v>
      </c>
      <c r="F5954" s="69">
        <v>4.3760000000000003</v>
      </c>
      <c r="G5954" s="70">
        <v>3.9218000000000002</v>
      </c>
      <c r="H5954" s="70">
        <v>17.251899999999999</v>
      </c>
      <c r="I5954" s="73">
        <v>46066</v>
      </c>
      <c r="J5954" s="73">
        <v>47892</v>
      </c>
      <c r="K5954" s="69">
        <v>3.87</v>
      </c>
      <c r="L5954" s="68" t="s">
        <v>2609</v>
      </c>
      <c r="M5954" s="71">
        <v>3.7000000000000002E-3</v>
      </c>
      <c r="N5954" t="str">
        <f>_xll.IMDP("BND",D5954,$N$1,A5954)</f>
        <v>회사채(일반)</v>
      </c>
      <c r="O5954">
        <f t="shared" ref="O5954:O6017" si="93">M5954*G5954</f>
        <v>1.4510660000000002E-2</v>
      </c>
    </row>
    <row r="5955" spans="1:15" x14ac:dyDescent="0.3">
      <c r="A5955" s="73">
        <v>46311</v>
      </c>
      <c r="B5955" s="67" t="s">
        <v>2090</v>
      </c>
      <c r="C5955" s="68" t="s">
        <v>8258</v>
      </c>
      <c r="D5955" s="68" t="s">
        <v>11909</v>
      </c>
      <c r="E5955" s="67" t="s">
        <v>11910</v>
      </c>
      <c r="F5955" s="69">
        <v>4.3390000000000004</v>
      </c>
      <c r="G5955" s="70">
        <v>2.3424999999999998</v>
      </c>
      <c r="H5955" s="70">
        <v>6.2196999999999996</v>
      </c>
      <c r="I5955" s="73">
        <v>46121</v>
      </c>
      <c r="J5955" s="73">
        <v>47217</v>
      </c>
      <c r="K5955" s="69">
        <v>3.84</v>
      </c>
      <c r="L5955" s="68" t="s">
        <v>2609</v>
      </c>
      <c r="M5955" s="71">
        <v>4.5999999999999999E-3</v>
      </c>
      <c r="N5955" t="str">
        <f>_xll.IMDP("BND",D5955,$N$1,A5955)</f>
        <v>회사채(일반)</v>
      </c>
      <c r="O5955">
        <f t="shared" si="93"/>
        <v>1.0775499999999999E-2</v>
      </c>
    </row>
    <row r="5956" spans="1:15" x14ac:dyDescent="0.3">
      <c r="A5956" s="73">
        <v>46311</v>
      </c>
      <c r="B5956" s="67" t="s">
        <v>2090</v>
      </c>
      <c r="C5956" s="68" t="s">
        <v>8258</v>
      </c>
      <c r="D5956" s="68" t="s">
        <v>11911</v>
      </c>
      <c r="E5956" s="67" t="s">
        <v>11912</v>
      </c>
      <c r="F5956" s="69">
        <v>4.3479999999999999</v>
      </c>
      <c r="G5956" s="70">
        <v>2.4529999999999998</v>
      </c>
      <c r="H5956" s="70">
        <v>6.8472999999999997</v>
      </c>
      <c r="I5956" s="73">
        <v>46175</v>
      </c>
      <c r="J5956" s="73">
        <v>47270</v>
      </c>
      <c r="K5956" s="69">
        <v>4.26</v>
      </c>
      <c r="L5956" s="68" t="s">
        <v>2609</v>
      </c>
      <c r="M5956" s="71">
        <v>7.0000000000000001E-3</v>
      </c>
      <c r="N5956" t="str">
        <f>_xll.IMDP("BND",D5956,$N$1,A5956)</f>
        <v>회사채(일반)</v>
      </c>
      <c r="O5956">
        <f t="shared" si="93"/>
        <v>1.7170999999999999E-2</v>
      </c>
    </row>
    <row r="5957" spans="1:15" x14ac:dyDescent="0.3">
      <c r="A5957" s="73">
        <v>46311</v>
      </c>
      <c r="B5957" s="67" t="s">
        <v>2090</v>
      </c>
      <c r="C5957" s="68" t="s">
        <v>8258</v>
      </c>
      <c r="D5957" s="68" t="s">
        <v>1387</v>
      </c>
      <c r="E5957" s="67" t="s">
        <v>1389</v>
      </c>
      <c r="F5957" s="69">
        <v>4.1310000000000002</v>
      </c>
      <c r="G5957" s="70">
        <v>0.87160000000000004</v>
      </c>
      <c r="H5957" s="70">
        <v>0.98219999999999996</v>
      </c>
      <c r="I5957" s="73">
        <v>41162</v>
      </c>
      <c r="J5957" s="73">
        <v>46640</v>
      </c>
      <c r="K5957" s="69">
        <v>3.31</v>
      </c>
      <c r="L5957" s="68" t="s">
        <v>2609</v>
      </c>
      <c r="M5957" s="71">
        <v>5.1000000000000004E-3</v>
      </c>
      <c r="N5957" t="str">
        <f>_xll.IMDP("BND",D5957,$N$1,A5957)</f>
        <v>회사채(일반)</v>
      </c>
      <c r="O5957">
        <f t="shared" si="93"/>
        <v>4.445160000000001E-3</v>
      </c>
    </row>
    <row r="5958" spans="1:15" x14ac:dyDescent="0.3">
      <c r="A5958" s="73">
        <v>46311</v>
      </c>
      <c r="B5958" s="67" t="s">
        <v>2090</v>
      </c>
      <c r="C5958" s="68" t="s">
        <v>8258</v>
      </c>
      <c r="D5958" s="68" t="s">
        <v>11913</v>
      </c>
      <c r="E5958" s="67" t="s">
        <v>11914</v>
      </c>
      <c r="F5958" s="69">
        <v>4.4379999999999997</v>
      </c>
      <c r="G5958" s="70">
        <v>6.3259999999999996</v>
      </c>
      <c r="H5958" s="70">
        <v>45.497500000000002</v>
      </c>
      <c r="I5958" s="73">
        <v>41704</v>
      </c>
      <c r="J5958" s="73">
        <v>49009</v>
      </c>
      <c r="K5958" s="69">
        <v>3.92</v>
      </c>
      <c r="L5958" s="68" t="s">
        <v>2609</v>
      </c>
      <c r="M5958" s="71">
        <v>4.0000000000000001E-3</v>
      </c>
      <c r="N5958" t="str">
        <f>_xll.IMDP("BND",D5958,$N$1,A5958)</f>
        <v>회사채(일반)</v>
      </c>
      <c r="O5958">
        <f t="shared" si="93"/>
        <v>2.5304E-2</v>
      </c>
    </row>
    <row r="5959" spans="1:15" x14ac:dyDescent="0.3">
      <c r="A5959" s="73">
        <v>46311</v>
      </c>
      <c r="B5959" s="67" t="s">
        <v>2090</v>
      </c>
      <c r="C5959" s="68" t="s">
        <v>8258</v>
      </c>
      <c r="D5959" s="68" t="s">
        <v>11915</v>
      </c>
      <c r="E5959" s="67" t="s">
        <v>11916</v>
      </c>
      <c r="F5959" s="69">
        <v>4.343</v>
      </c>
      <c r="G5959" s="70">
        <v>2.4169</v>
      </c>
      <c r="H5959" s="70">
        <v>6.6395</v>
      </c>
      <c r="I5959" s="73">
        <v>41772</v>
      </c>
      <c r="J5959" s="73">
        <v>47251</v>
      </c>
      <c r="K5959" s="69">
        <v>3.73</v>
      </c>
      <c r="L5959" s="68" t="s">
        <v>2609</v>
      </c>
      <c r="M5959" s="71">
        <v>2.8E-3</v>
      </c>
      <c r="N5959" t="str">
        <f>_xll.IMDP("BND",D5959,$N$1,A5959)</f>
        <v>회사채(일반)</v>
      </c>
      <c r="O5959">
        <f t="shared" si="93"/>
        <v>6.7673200000000003E-3</v>
      </c>
    </row>
    <row r="5960" spans="1:15" x14ac:dyDescent="0.3">
      <c r="A5960" s="73">
        <v>46311</v>
      </c>
      <c r="B5960" s="67" t="s">
        <v>2090</v>
      </c>
      <c r="C5960" s="68" t="s">
        <v>8258</v>
      </c>
      <c r="D5960" s="68" t="s">
        <v>11917</v>
      </c>
      <c r="E5960" s="67" t="s">
        <v>11918</v>
      </c>
      <c r="F5960" s="69">
        <v>4.6790000000000003</v>
      </c>
      <c r="G5960" s="70">
        <v>9.0879999999999992</v>
      </c>
      <c r="H5960" s="70">
        <v>93.282600000000002</v>
      </c>
      <c r="I5960" s="73">
        <v>42902</v>
      </c>
      <c r="J5960" s="73">
        <v>50207</v>
      </c>
      <c r="K5960" s="69">
        <v>2.5</v>
      </c>
      <c r="L5960" s="68" t="s">
        <v>2609</v>
      </c>
      <c r="M5960" s="71">
        <v>4.1999999999999997E-3</v>
      </c>
      <c r="N5960" t="str">
        <f>_xll.IMDP("BND",D5960,$N$1,A5960)</f>
        <v>회사채(일반)</v>
      </c>
      <c r="O5960">
        <f t="shared" si="93"/>
        <v>3.8169599999999991E-2</v>
      </c>
    </row>
    <row r="5961" spans="1:15" x14ac:dyDescent="0.3">
      <c r="A5961" s="73">
        <v>46311</v>
      </c>
      <c r="B5961" s="67" t="s">
        <v>2090</v>
      </c>
      <c r="C5961" s="68" t="s">
        <v>8258</v>
      </c>
      <c r="D5961" s="68" t="s">
        <v>11919</v>
      </c>
      <c r="E5961" s="67" t="s">
        <v>11920</v>
      </c>
      <c r="F5961" s="69">
        <v>4.68</v>
      </c>
      <c r="G5961" s="70">
        <v>9.1149000000000004</v>
      </c>
      <c r="H5961" s="70">
        <v>93.911699999999996</v>
      </c>
      <c r="I5961" s="73">
        <v>42923</v>
      </c>
      <c r="J5961" s="73">
        <v>50228</v>
      </c>
      <c r="K5961" s="69">
        <v>2.57</v>
      </c>
      <c r="L5961" s="68" t="s">
        <v>2609</v>
      </c>
      <c r="M5961" s="71">
        <v>3.8E-3</v>
      </c>
      <c r="N5961" t="str">
        <f>_xll.IMDP("BND",D5961,$N$1,A5961)</f>
        <v>회사채(일반)</v>
      </c>
      <c r="O5961">
        <f t="shared" si="93"/>
        <v>3.463662E-2</v>
      </c>
    </row>
    <row r="5962" spans="1:15" x14ac:dyDescent="0.3">
      <c r="A5962" s="73">
        <v>46311</v>
      </c>
      <c r="B5962" s="67" t="s">
        <v>2090</v>
      </c>
      <c r="C5962" s="68" t="s">
        <v>8258</v>
      </c>
      <c r="D5962" s="68" t="s">
        <v>11921</v>
      </c>
      <c r="E5962" s="67" t="s">
        <v>11922</v>
      </c>
      <c r="F5962" s="69">
        <v>4.16</v>
      </c>
      <c r="G5962" s="70">
        <v>1.1986000000000001</v>
      </c>
      <c r="H5962" s="70">
        <v>1.7456</v>
      </c>
      <c r="I5962" s="73">
        <v>43111</v>
      </c>
      <c r="J5962" s="73">
        <v>46763</v>
      </c>
      <c r="K5962" s="69">
        <v>2.76</v>
      </c>
      <c r="L5962" s="68" t="s">
        <v>2609</v>
      </c>
      <c r="M5962" s="71">
        <v>2.7000000000000001E-3</v>
      </c>
      <c r="N5962" t="str">
        <f>_xll.IMDP("BND",D5962,$N$1,A5962)</f>
        <v>회사채(일반)</v>
      </c>
      <c r="O5962">
        <f t="shared" si="93"/>
        <v>3.2362200000000006E-3</v>
      </c>
    </row>
    <row r="5963" spans="1:15" x14ac:dyDescent="0.3">
      <c r="A5963" s="73">
        <v>46311</v>
      </c>
      <c r="B5963" s="67" t="s">
        <v>2090</v>
      </c>
      <c r="C5963" s="68" t="s">
        <v>8258</v>
      </c>
      <c r="D5963" s="68" t="s">
        <v>11923</v>
      </c>
      <c r="E5963" s="67" t="s">
        <v>11924</v>
      </c>
      <c r="F5963" s="69">
        <v>4.343</v>
      </c>
      <c r="G5963" s="70">
        <v>2.4081000000000001</v>
      </c>
      <c r="H5963" s="70">
        <v>6.5921000000000003</v>
      </c>
      <c r="I5963" s="73">
        <v>45421</v>
      </c>
      <c r="J5963" s="73">
        <v>47247</v>
      </c>
      <c r="K5963" s="69">
        <v>3.66</v>
      </c>
      <c r="L5963" s="68" t="s">
        <v>2609</v>
      </c>
      <c r="M5963" s="71">
        <v>2.3E-3</v>
      </c>
      <c r="N5963" t="str">
        <f>_xll.IMDP("BND",D5963,$N$1,A5963)</f>
        <v>회사채(일반)</v>
      </c>
      <c r="O5963">
        <f t="shared" si="93"/>
        <v>5.5386300000000001E-3</v>
      </c>
    </row>
    <row r="5964" spans="1:15" x14ac:dyDescent="0.3">
      <c r="A5964" s="73">
        <v>46311</v>
      </c>
      <c r="B5964" s="67" t="s">
        <v>2090</v>
      </c>
      <c r="C5964" s="68" t="s">
        <v>8258</v>
      </c>
      <c r="D5964" s="68" t="s">
        <v>11925</v>
      </c>
      <c r="E5964" s="67" t="s">
        <v>11926</v>
      </c>
      <c r="F5964" s="69">
        <v>4.78</v>
      </c>
      <c r="G5964" s="70">
        <v>11.725</v>
      </c>
      <c r="H5964" s="70">
        <v>154.10589999999999</v>
      </c>
      <c r="I5964" s="73">
        <v>44007</v>
      </c>
      <c r="J5964" s="73">
        <v>51312</v>
      </c>
      <c r="K5964" s="69">
        <v>1.66</v>
      </c>
      <c r="L5964" s="68" t="s">
        <v>2609</v>
      </c>
      <c r="M5964" s="71">
        <v>3.2000000000000002E-3</v>
      </c>
      <c r="N5964" t="str">
        <f>_xll.IMDP("BND",D5964,$N$1,A5964)</f>
        <v>회사채(일반)</v>
      </c>
      <c r="O5964">
        <f t="shared" si="93"/>
        <v>3.7519999999999998E-2</v>
      </c>
    </row>
    <row r="5965" spans="1:15" x14ac:dyDescent="0.3">
      <c r="A5965" s="73">
        <v>46311</v>
      </c>
      <c r="B5965" s="67" t="s">
        <v>2090</v>
      </c>
      <c r="C5965" s="68" t="s">
        <v>8258</v>
      </c>
      <c r="D5965" s="68" t="s">
        <v>11927</v>
      </c>
      <c r="E5965" s="67" t="s">
        <v>11928</v>
      </c>
      <c r="F5965" s="69">
        <v>4.3879999999999999</v>
      </c>
      <c r="G5965" s="70">
        <v>4.6173000000000002</v>
      </c>
      <c r="H5965" s="70">
        <v>23.4908</v>
      </c>
      <c r="I5965" s="73">
        <v>44489</v>
      </c>
      <c r="J5965" s="73">
        <v>48141</v>
      </c>
      <c r="K5965" s="69">
        <v>2.52</v>
      </c>
      <c r="L5965" s="68" t="s">
        <v>2609</v>
      </c>
      <c r="M5965" s="71">
        <v>4.7000000000000002E-3</v>
      </c>
      <c r="N5965" t="str">
        <f>_xll.IMDP("BND",D5965,$N$1,A5965)</f>
        <v>회사채(일반)</v>
      </c>
      <c r="O5965">
        <f t="shared" si="93"/>
        <v>2.1701310000000001E-2</v>
      </c>
    </row>
    <row r="5966" spans="1:15" x14ac:dyDescent="0.3">
      <c r="A5966" s="73">
        <v>46311</v>
      </c>
      <c r="B5966" s="67" t="s">
        <v>2090</v>
      </c>
      <c r="C5966" s="68" t="s">
        <v>8258</v>
      </c>
      <c r="D5966" s="68" t="s">
        <v>11929</v>
      </c>
      <c r="E5966" s="67" t="s">
        <v>11930</v>
      </c>
      <c r="F5966" s="69">
        <v>5.194</v>
      </c>
      <c r="G5966" s="70">
        <v>17.283100000000001</v>
      </c>
      <c r="H5966" s="70">
        <v>369.38659999999999</v>
      </c>
      <c r="I5966" s="73">
        <v>44007</v>
      </c>
      <c r="J5966" s="73">
        <v>54964</v>
      </c>
      <c r="K5966" s="69">
        <v>1.68</v>
      </c>
      <c r="L5966" s="68" t="s">
        <v>2609</v>
      </c>
      <c r="M5966" s="71">
        <v>1.9E-3</v>
      </c>
      <c r="N5966" t="str">
        <f>_xll.IMDP("BND",D5966,$N$1,A5966)</f>
        <v>회사채(일반)</v>
      </c>
      <c r="O5966">
        <f t="shared" si="93"/>
        <v>3.2837890000000002E-2</v>
      </c>
    </row>
    <row r="5967" spans="1:15" x14ac:dyDescent="0.3">
      <c r="A5967" s="73">
        <v>46311</v>
      </c>
      <c r="B5967" s="67" t="s">
        <v>2090</v>
      </c>
      <c r="C5967" s="68" t="s">
        <v>8258</v>
      </c>
      <c r="D5967" s="68" t="s">
        <v>11931</v>
      </c>
      <c r="E5967" s="67" t="s">
        <v>11932</v>
      </c>
      <c r="F5967" s="69">
        <v>4.0389999999999997</v>
      </c>
      <c r="G5967" s="70">
        <v>0.56130000000000002</v>
      </c>
      <c r="H5967" s="70">
        <v>0.45540000000000003</v>
      </c>
      <c r="I5967" s="73">
        <v>43965</v>
      </c>
      <c r="J5967" s="73">
        <v>46521</v>
      </c>
      <c r="K5967" s="69">
        <v>1.99</v>
      </c>
      <c r="L5967" s="68" t="s">
        <v>5494</v>
      </c>
      <c r="M5967" s="71">
        <v>4.5999999999999999E-3</v>
      </c>
      <c r="N5967" t="str">
        <f>_xll.IMDP("BND",D5967,$N$1,A5967)</f>
        <v>회사채(일반)</v>
      </c>
      <c r="O5967">
        <f t="shared" si="93"/>
        <v>2.5819800000000002E-3</v>
      </c>
    </row>
    <row r="5968" spans="1:15" x14ac:dyDescent="0.3">
      <c r="A5968" s="73">
        <v>46311</v>
      </c>
      <c r="B5968" s="67" t="s">
        <v>2090</v>
      </c>
      <c r="C5968" s="68" t="s">
        <v>8258</v>
      </c>
      <c r="D5968" s="68" t="s">
        <v>11933</v>
      </c>
      <c r="E5968" s="67" t="s">
        <v>11934</v>
      </c>
      <c r="F5968" s="69">
        <v>4.2130000000000001</v>
      </c>
      <c r="G5968" s="70">
        <v>1.3392999999999999</v>
      </c>
      <c r="H5968" s="70">
        <v>2.1591</v>
      </c>
      <c r="I5968" s="73">
        <v>44995</v>
      </c>
      <c r="J5968" s="73">
        <v>46822</v>
      </c>
      <c r="K5968" s="69">
        <v>4.32</v>
      </c>
      <c r="L5968" s="68" t="s">
        <v>5494</v>
      </c>
      <c r="M5968" s="71">
        <v>2.8E-3</v>
      </c>
      <c r="N5968" t="str">
        <f>_xll.IMDP("BND",D5968,$N$1,A5968)</f>
        <v>회사채(일반)</v>
      </c>
      <c r="O5968">
        <f t="shared" si="93"/>
        <v>3.7500399999999996E-3</v>
      </c>
    </row>
    <row r="5969" spans="1:15" x14ac:dyDescent="0.3">
      <c r="A5969" s="73">
        <v>46311</v>
      </c>
      <c r="B5969" s="67" t="s">
        <v>2090</v>
      </c>
      <c r="C5969" s="68" t="s">
        <v>8258</v>
      </c>
      <c r="D5969" s="68" t="s">
        <v>11935</v>
      </c>
      <c r="E5969" s="67" t="s">
        <v>11936</v>
      </c>
      <c r="F5969" s="69">
        <v>4.1500000000000004</v>
      </c>
      <c r="G5969" s="70">
        <v>1.08</v>
      </c>
      <c r="H5969" s="70">
        <v>1.4480999999999999</v>
      </c>
      <c r="I5969" s="73">
        <v>41242</v>
      </c>
      <c r="J5969" s="73">
        <v>46720</v>
      </c>
      <c r="K5969" s="69">
        <v>3.27</v>
      </c>
      <c r="L5969" s="68" t="s">
        <v>2609</v>
      </c>
      <c r="M5969" s="71">
        <v>4.5999999999999999E-3</v>
      </c>
      <c r="N5969" t="str">
        <f>_xll.IMDP("BND",D5969,$N$1,A5969)</f>
        <v>회사채(일반)</v>
      </c>
      <c r="O5969">
        <f t="shared" si="93"/>
        <v>4.9680000000000002E-3</v>
      </c>
    </row>
    <row r="5970" spans="1:15" x14ac:dyDescent="0.3">
      <c r="A5970" s="73">
        <v>46311</v>
      </c>
      <c r="B5970" s="67" t="s">
        <v>2090</v>
      </c>
      <c r="C5970" s="68" t="s">
        <v>8258</v>
      </c>
      <c r="D5970" s="68" t="s">
        <v>1005</v>
      </c>
      <c r="E5970" s="67" t="s">
        <v>1006</v>
      </c>
      <c r="F5970" s="69">
        <v>4.4960000000000004</v>
      </c>
      <c r="G5970" s="70">
        <v>7.077</v>
      </c>
      <c r="H5970" s="70">
        <v>56.308199999999999</v>
      </c>
      <c r="I5970" s="73">
        <v>41988</v>
      </c>
      <c r="J5970" s="73">
        <v>49293</v>
      </c>
      <c r="K5970" s="69">
        <v>3.1</v>
      </c>
      <c r="L5970" s="68" t="s">
        <v>2609</v>
      </c>
      <c r="M5970" s="71">
        <v>4.1999999999999997E-3</v>
      </c>
      <c r="N5970" t="str">
        <f>_xll.IMDP("BND",D5970,$N$1,A5970)</f>
        <v>회사채(일반)</v>
      </c>
      <c r="O5970">
        <f t="shared" si="93"/>
        <v>2.9723399999999997E-2</v>
      </c>
    </row>
    <row r="5971" spans="1:15" x14ac:dyDescent="0.3">
      <c r="A5971" s="73">
        <v>46311</v>
      </c>
      <c r="B5971" s="67" t="s">
        <v>2090</v>
      </c>
      <c r="C5971" s="68" t="s">
        <v>8258</v>
      </c>
      <c r="D5971" s="68" t="s">
        <v>11937</v>
      </c>
      <c r="E5971" s="67" t="s">
        <v>11938</v>
      </c>
      <c r="F5971" s="69">
        <v>4.375</v>
      </c>
      <c r="G5971" s="70">
        <v>4.0361000000000002</v>
      </c>
      <c r="H5971" s="70">
        <v>17.800599999999999</v>
      </c>
      <c r="I5971" s="73">
        <v>44222</v>
      </c>
      <c r="J5971" s="73">
        <v>47874</v>
      </c>
      <c r="K5971" s="69">
        <v>1.9</v>
      </c>
      <c r="L5971" s="68" t="s">
        <v>2609</v>
      </c>
      <c r="M5971" s="71">
        <v>7.6E-3</v>
      </c>
      <c r="N5971" t="str">
        <f>_xll.IMDP("BND",D5971,$N$1,A5971)</f>
        <v>회사채(일반)</v>
      </c>
      <c r="O5971">
        <f t="shared" si="93"/>
        <v>3.0674360000000001E-2</v>
      </c>
    </row>
    <row r="5972" spans="1:15" x14ac:dyDescent="0.3">
      <c r="A5972" s="73">
        <v>46311</v>
      </c>
      <c r="B5972" s="67" t="s">
        <v>2090</v>
      </c>
      <c r="C5972" s="68" t="s">
        <v>8258</v>
      </c>
      <c r="D5972" s="68" t="s">
        <v>11939</v>
      </c>
      <c r="E5972" s="67" t="s">
        <v>11940</v>
      </c>
      <c r="F5972" s="69">
        <v>4.1070000000000002</v>
      </c>
      <c r="G5972" s="70">
        <v>0.76259999999999994</v>
      </c>
      <c r="H5972" s="70">
        <v>0.77680000000000005</v>
      </c>
      <c r="I5972" s="73">
        <v>45504</v>
      </c>
      <c r="J5972" s="73">
        <v>46598</v>
      </c>
      <c r="K5972" s="69">
        <v>3.08</v>
      </c>
      <c r="L5972" s="68" t="s">
        <v>2609</v>
      </c>
      <c r="M5972" s="71">
        <v>2.3E-3</v>
      </c>
      <c r="N5972" t="str">
        <f>_xll.IMDP("BND",D5972,$N$1,A5972)</f>
        <v>회사채(일반)</v>
      </c>
      <c r="O5972">
        <f t="shared" si="93"/>
        <v>1.7539799999999998E-3</v>
      </c>
    </row>
    <row r="5973" spans="1:15" x14ac:dyDescent="0.3">
      <c r="A5973" s="73">
        <v>46311</v>
      </c>
      <c r="B5973" s="67" t="s">
        <v>2090</v>
      </c>
      <c r="C5973" s="68" t="s">
        <v>8258</v>
      </c>
      <c r="D5973" s="68" t="s">
        <v>11941</v>
      </c>
      <c r="E5973" s="67" t="s">
        <v>11942</v>
      </c>
      <c r="F5973" s="69">
        <v>3.56</v>
      </c>
      <c r="G5973" s="70">
        <v>0.25619999999999998</v>
      </c>
      <c r="H5973" s="70">
        <v>0.1295</v>
      </c>
      <c r="I5973" s="73">
        <v>45681</v>
      </c>
      <c r="J5973" s="73">
        <v>46409</v>
      </c>
      <c r="K5973" s="69">
        <v>2.82</v>
      </c>
      <c r="L5973" s="68" t="s">
        <v>2609</v>
      </c>
      <c r="M5973" s="71">
        <v>6.4999999999999997E-3</v>
      </c>
      <c r="N5973" t="str">
        <f>_xll.IMDP("BND",D5973,$N$1,A5973)</f>
        <v>회사채(일반)</v>
      </c>
      <c r="O5973">
        <f t="shared" si="93"/>
        <v>1.6652999999999998E-3</v>
      </c>
    </row>
    <row r="5974" spans="1:15" x14ac:dyDescent="0.3">
      <c r="A5974" s="73">
        <v>46311</v>
      </c>
      <c r="B5974" s="67" t="s">
        <v>2090</v>
      </c>
      <c r="C5974" s="68" t="s">
        <v>8258</v>
      </c>
      <c r="D5974" s="68" t="s">
        <v>1144</v>
      </c>
      <c r="E5974" s="67" t="s">
        <v>1145</v>
      </c>
      <c r="F5974" s="69">
        <v>3.7229999999999999</v>
      </c>
      <c r="G5974" s="70">
        <v>0.32669999999999999</v>
      </c>
      <c r="H5974" s="70">
        <v>0.18809999999999999</v>
      </c>
      <c r="I5974" s="73">
        <v>45706</v>
      </c>
      <c r="J5974" s="73">
        <v>46436</v>
      </c>
      <c r="K5974" s="69">
        <v>2.87</v>
      </c>
      <c r="L5974" s="68" t="s">
        <v>2609</v>
      </c>
      <c r="M5974" s="71">
        <v>3.3E-3</v>
      </c>
      <c r="N5974" t="str">
        <f>_xll.IMDP("BND",D5974,$N$1,A5974)</f>
        <v>회사채(일반)</v>
      </c>
      <c r="O5974">
        <f t="shared" si="93"/>
        <v>1.07811E-3</v>
      </c>
    </row>
    <row r="5975" spans="1:15" x14ac:dyDescent="0.3">
      <c r="A5975" s="73">
        <v>46311</v>
      </c>
      <c r="B5975" s="67" t="s">
        <v>2090</v>
      </c>
      <c r="C5975" s="68" t="s">
        <v>8258</v>
      </c>
      <c r="D5975" s="68" t="s">
        <v>11943</v>
      </c>
      <c r="E5975" s="67" t="s">
        <v>11944</v>
      </c>
      <c r="F5975" s="69">
        <v>3.9039999999999999</v>
      </c>
      <c r="G5975" s="70">
        <v>0.44219999999999998</v>
      </c>
      <c r="H5975" s="70">
        <v>0.30549999999999999</v>
      </c>
      <c r="I5975" s="73">
        <v>45747</v>
      </c>
      <c r="J5975" s="73">
        <v>46477</v>
      </c>
      <c r="K5975" s="69">
        <v>2.9</v>
      </c>
      <c r="L5975" s="68" t="s">
        <v>2609</v>
      </c>
      <c r="M5975" s="71">
        <v>6.8999999999999999E-3</v>
      </c>
      <c r="N5975" t="str">
        <f>_xll.IMDP("BND",D5975,$N$1,A5975)</f>
        <v>회사채(일반)</v>
      </c>
      <c r="O5975">
        <f t="shared" si="93"/>
        <v>3.0511799999999997E-3</v>
      </c>
    </row>
    <row r="5976" spans="1:15" x14ac:dyDescent="0.3">
      <c r="A5976" s="73">
        <v>46311</v>
      </c>
      <c r="B5976" s="67" t="s">
        <v>2090</v>
      </c>
      <c r="C5976" s="68" t="s">
        <v>8258</v>
      </c>
      <c r="D5976" s="68" t="s">
        <v>11945</v>
      </c>
      <c r="E5976" s="67" t="s">
        <v>11946</v>
      </c>
      <c r="F5976" s="69">
        <v>4.0890000000000004</v>
      </c>
      <c r="G5976" s="70">
        <v>0.68589999999999995</v>
      </c>
      <c r="H5976" s="70">
        <v>0.6421</v>
      </c>
      <c r="I5976" s="73">
        <v>45838</v>
      </c>
      <c r="J5976" s="73">
        <v>46568</v>
      </c>
      <c r="K5976" s="69">
        <v>2.63</v>
      </c>
      <c r="L5976" s="68" t="s">
        <v>2609</v>
      </c>
      <c r="M5976" s="71">
        <v>2.8E-3</v>
      </c>
      <c r="N5976" t="str">
        <f>_xll.IMDP("BND",D5976,$N$1,A5976)</f>
        <v>회사채(일반)</v>
      </c>
      <c r="O5976">
        <f t="shared" si="93"/>
        <v>1.9205199999999998E-3</v>
      </c>
    </row>
    <row r="5977" spans="1:15" x14ac:dyDescent="0.3">
      <c r="A5977" s="73">
        <v>46311</v>
      </c>
      <c r="B5977" s="67" t="s">
        <v>2090</v>
      </c>
      <c r="C5977" s="68" t="s">
        <v>8258</v>
      </c>
      <c r="D5977" s="68" t="s">
        <v>11947</v>
      </c>
      <c r="E5977" s="67" t="s">
        <v>11948</v>
      </c>
      <c r="F5977" s="69">
        <v>4.32</v>
      </c>
      <c r="G5977" s="70">
        <v>1.9631000000000001</v>
      </c>
      <c r="H5977" s="70">
        <v>4.4288999999999996</v>
      </c>
      <c r="I5977" s="73">
        <v>45968</v>
      </c>
      <c r="J5977" s="73">
        <v>47064</v>
      </c>
      <c r="K5977" s="69">
        <v>3.01</v>
      </c>
      <c r="L5977" s="68" t="s">
        <v>2609</v>
      </c>
      <c r="M5977" s="71">
        <v>2.7000000000000001E-3</v>
      </c>
      <c r="N5977" t="str">
        <f>_xll.IMDP("BND",D5977,$N$1,A5977)</f>
        <v>회사채(일반)</v>
      </c>
      <c r="O5977">
        <f t="shared" si="93"/>
        <v>5.3003700000000004E-3</v>
      </c>
    </row>
    <row r="5978" spans="1:15" x14ac:dyDescent="0.3">
      <c r="A5978" s="73">
        <v>46311</v>
      </c>
      <c r="B5978" s="67" t="s">
        <v>2090</v>
      </c>
      <c r="C5978" s="68" t="s">
        <v>8258</v>
      </c>
      <c r="D5978" s="68" t="s">
        <v>11949</v>
      </c>
      <c r="E5978" s="67" t="s">
        <v>11950</v>
      </c>
      <c r="F5978" s="69">
        <v>4.3230000000000004</v>
      </c>
      <c r="G5978" s="70">
        <v>2.0238</v>
      </c>
      <c r="H5978" s="70">
        <v>4.6924000000000001</v>
      </c>
      <c r="I5978" s="73">
        <v>45992</v>
      </c>
      <c r="J5978" s="73">
        <v>47088</v>
      </c>
      <c r="K5978" s="69">
        <v>3.26</v>
      </c>
      <c r="L5978" s="68" t="s">
        <v>2609</v>
      </c>
      <c r="M5978" s="71">
        <v>5.0000000000000001E-3</v>
      </c>
      <c r="N5978" t="str">
        <f>_xll.IMDP("BND",D5978,$N$1,A5978)</f>
        <v>회사채(일반)</v>
      </c>
      <c r="O5978">
        <f t="shared" si="93"/>
        <v>1.0119000000000001E-2</v>
      </c>
    </row>
    <row r="5979" spans="1:15" x14ac:dyDescent="0.3">
      <c r="A5979" s="73">
        <v>46311</v>
      </c>
      <c r="B5979" s="67" t="s">
        <v>2090</v>
      </c>
      <c r="C5979" s="68" t="s">
        <v>8258</v>
      </c>
      <c r="D5979" s="68" t="s">
        <v>11951</v>
      </c>
      <c r="E5979" s="67" t="s">
        <v>11952</v>
      </c>
      <c r="F5979" s="69">
        <v>4.1619999999999999</v>
      </c>
      <c r="G5979" s="70">
        <v>1.2109000000000001</v>
      </c>
      <c r="H5979" s="70">
        <v>1.7912999999999999</v>
      </c>
      <c r="I5979" s="73">
        <v>46042</v>
      </c>
      <c r="J5979" s="73">
        <v>46772</v>
      </c>
      <c r="K5979" s="69">
        <v>3.15</v>
      </c>
      <c r="L5979" s="68" t="s">
        <v>2609</v>
      </c>
      <c r="M5979" s="71">
        <v>6.8999999999999999E-3</v>
      </c>
      <c r="N5979" t="str">
        <f>_xll.IMDP("BND",D5979,$N$1,A5979)</f>
        <v>회사채(일반)</v>
      </c>
      <c r="O5979">
        <f t="shared" si="93"/>
        <v>8.3552100000000001E-3</v>
      </c>
    </row>
    <row r="5980" spans="1:15" x14ac:dyDescent="0.3">
      <c r="A5980" s="73">
        <v>46311</v>
      </c>
      <c r="B5980" s="67" t="s">
        <v>2090</v>
      </c>
      <c r="C5980" s="68" t="s">
        <v>8258</v>
      </c>
      <c r="D5980" s="68" t="s">
        <v>235</v>
      </c>
      <c r="E5980" s="67" t="s">
        <v>237</v>
      </c>
      <c r="F5980" s="69">
        <v>4.3390000000000004</v>
      </c>
      <c r="G5980" s="70">
        <v>2.3277000000000001</v>
      </c>
      <c r="H5980" s="70">
        <v>6.1506999999999996</v>
      </c>
      <c r="I5980" s="73">
        <v>46120</v>
      </c>
      <c r="J5980" s="73">
        <v>47214</v>
      </c>
      <c r="K5980" s="69">
        <v>4</v>
      </c>
      <c r="L5980" s="68" t="s">
        <v>2609</v>
      </c>
      <c r="M5980" s="71">
        <v>8.6999999999999994E-3</v>
      </c>
      <c r="N5980" t="str">
        <f>_xll.IMDP("BND",D5980,$N$1,A5980)</f>
        <v>회사채(일반)</v>
      </c>
      <c r="O5980">
        <f t="shared" si="93"/>
        <v>2.025099E-2</v>
      </c>
    </row>
    <row r="5981" spans="1:15" x14ac:dyDescent="0.3">
      <c r="A5981" s="73">
        <v>46311</v>
      </c>
      <c r="B5981" s="67" t="s">
        <v>2090</v>
      </c>
      <c r="C5981" s="68" t="s">
        <v>8258</v>
      </c>
      <c r="D5981" s="68" t="s">
        <v>11953</v>
      </c>
      <c r="E5981" s="67" t="s">
        <v>11954</v>
      </c>
      <c r="F5981" s="69">
        <v>4.048</v>
      </c>
      <c r="G5981" s="70">
        <v>0.63260000000000005</v>
      </c>
      <c r="H5981" s="70">
        <v>0.55940000000000001</v>
      </c>
      <c r="I5981" s="73">
        <v>46184</v>
      </c>
      <c r="J5981" s="73">
        <v>46549</v>
      </c>
      <c r="K5981" s="69">
        <v>3.58</v>
      </c>
      <c r="L5981" s="68" t="s">
        <v>2609</v>
      </c>
      <c r="M5981" s="71">
        <v>4.5999999999999999E-3</v>
      </c>
      <c r="N5981" t="str">
        <f>_xll.IMDP("BND",D5981,$N$1,A5981)</f>
        <v>회사채(일반)</v>
      </c>
      <c r="O5981">
        <f t="shared" si="93"/>
        <v>2.9099600000000001E-3</v>
      </c>
    </row>
    <row r="5982" spans="1:15" x14ac:dyDescent="0.3">
      <c r="A5982" s="73">
        <v>46311</v>
      </c>
      <c r="B5982" s="67" t="s">
        <v>2090</v>
      </c>
      <c r="C5982" s="68" t="s">
        <v>8258</v>
      </c>
      <c r="D5982" s="68" t="s">
        <v>14532</v>
      </c>
      <c r="E5982" s="67" t="s">
        <v>14533</v>
      </c>
      <c r="F5982" s="69">
        <v>4.351</v>
      </c>
      <c r="G5982" s="70">
        <v>2.5691000000000002</v>
      </c>
      <c r="H5982" s="70">
        <v>7.5366999999999997</v>
      </c>
      <c r="I5982" s="73">
        <v>46230</v>
      </c>
      <c r="J5982" s="73">
        <v>47326</v>
      </c>
      <c r="K5982" s="69">
        <v>4.45</v>
      </c>
      <c r="L5982" s="68" t="s">
        <v>2609</v>
      </c>
      <c r="M5982" s="71">
        <v>1.03E-2</v>
      </c>
      <c r="N5982" t="str">
        <f>_xll.IMDP("BND",D5982,$N$1,A5982)</f>
        <v>회사채(일반)</v>
      </c>
      <c r="O5982">
        <f t="shared" si="93"/>
        <v>2.6461730000000003E-2</v>
      </c>
    </row>
    <row r="5983" spans="1:15" x14ac:dyDescent="0.3">
      <c r="A5983" s="73">
        <v>46311</v>
      </c>
      <c r="B5983" s="67" t="s">
        <v>2090</v>
      </c>
      <c r="C5983" s="68" t="s">
        <v>8258</v>
      </c>
      <c r="D5983" s="68" t="s">
        <v>11955</v>
      </c>
      <c r="E5983" s="67" t="s">
        <v>11956</v>
      </c>
      <c r="F5983" s="69">
        <v>4.3929999999999998</v>
      </c>
      <c r="G5983" s="70">
        <v>5.4447000000000001</v>
      </c>
      <c r="H5983" s="70">
        <v>33.1081</v>
      </c>
      <c r="I5983" s="73">
        <v>41242</v>
      </c>
      <c r="J5983" s="73">
        <v>48547</v>
      </c>
      <c r="K5983" s="69">
        <v>3.35</v>
      </c>
      <c r="L5983" s="68" t="s">
        <v>2609</v>
      </c>
      <c r="M5983" s="71">
        <v>4.4000000000000003E-3</v>
      </c>
      <c r="N5983" t="str">
        <f>_xll.IMDP("BND",D5983,$N$1,A5983)</f>
        <v>회사채(일반)</v>
      </c>
      <c r="O5983">
        <f t="shared" si="93"/>
        <v>2.3956680000000001E-2</v>
      </c>
    </row>
    <row r="5984" spans="1:15" x14ac:dyDescent="0.3">
      <c r="A5984" s="73">
        <v>46311</v>
      </c>
      <c r="B5984" s="67" t="s">
        <v>2090</v>
      </c>
      <c r="C5984" s="68" t="s">
        <v>8258</v>
      </c>
      <c r="D5984" s="68" t="s">
        <v>11957</v>
      </c>
      <c r="E5984" s="67" t="s">
        <v>11958</v>
      </c>
      <c r="F5984" s="69">
        <v>4.1820000000000004</v>
      </c>
      <c r="G5984" s="70">
        <v>1.44</v>
      </c>
      <c r="H5984" s="70">
        <v>2.4527000000000001</v>
      </c>
      <c r="I5984" s="73">
        <v>43202</v>
      </c>
      <c r="J5984" s="73">
        <v>46855</v>
      </c>
      <c r="K5984" s="69">
        <v>2.77</v>
      </c>
      <c r="L5984" s="68" t="s">
        <v>2609</v>
      </c>
      <c r="M5984" s="71">
        <v>2.3E-3</v>
      </c>
      <c r="N5984" t="str">
        <f>_xll.IMDP("BND",D5984,$N$1,A5984)</f>
        <v>회사채(일반)</v>
      </c>
      <c r="O5984">
        <f t="shared" si="93"/>
        <v>3.3119999999999998E-3</v>
      </c>
    </row>
    <row r="5985" spans="1:15" x14ac:dyDescent="0.3">
      <c r="A5985" s="73">
        <v>46311</v>
      </c>
      <c r="B5985" s="67" t="s">
        <v>2090</v>
      </c>
      <c r="C5985" s="68" t="s">
        <v>8258</v>
      </c>
      <c r="D5985" s="68" t="s">
        <v>11959</v>
      </c>
      <c r="E5985" s="67" t="s">
        <v>11960</v>
      </c>
      <c r="F5985" s="69">
        <v>4.7119999999999997</v>
      </c>
      <c r="G5985" s="70">
        <v>9.7431999999999999</v>
      </c>
      <c r="H5985" s="70">
        <v>109.2072</v>
      </c>
      <c r="I5985" s="73">
        <v>43307</v>
      </c>
      <c r="J5985" s="73">
        <v>50612</v>
      </c>
      <c r="K5985" s="69">
        <v>2.64</v>
      </c>
      <c r="L5985" s="68" t="s">
        <v>2609</v>
      </c>
      <c r="M5985" s="71">
        <v>2.7000000000000001E-3</v>
      </c>
      <c r="N5985" t="str">
        <f>_xll.IMDP("BND",D5985,$N$1,A5985)</f>
        <v>회사채(일반)</v>
      </c>
      <c r="O5985">
        <f t="shared" si="93"/>
        <v>2.6306640000000003E-2</v>
      </c>
    </row>
    <row r="5986" spans="1:15" x14ac:dyDescent="0.3">
      <c r="A5986" s="73">
        <v>46311</v>
      </c>
      <c r="B5986" s="67" t="s">
        <v>2090</v>
      </c>
      <c r="C5986" s="68" t="s">
        <v>8258</v>
      </c>
      <c r="D5986" s="68" t="s">
        <v>11961</v>
      </c>
      <c r="E5986" s="67" t="s">
        <v>11962</v>
      </c>
      <c r="F5986" s="69">
        <v>4.72</v>
      </c>
      <c r="G5986" s="70">
        <v>10.1203</v>
      </c>
      <c r="H5986" s="70">
        <v>116.6968</v>
      </c>
      <c r="I5986" s="73">
        <v>43413</v>
      </c>
      <c r="J5986" s="73">
        <v>50718</v>
      </c>
      <c r="K5986" s="69">
        <v>2.3199999999999998</v>
      </c>
      <c r="L5986" s="68" t="s">
        <v>2609</v>
      </c>
      <c r="M5986" s="71">
        <v>1.8E-3</v>
      </c>
      <c r="N5986" t="str">
        <f>_xll.IMDP("BND",D5986,$N$1,A5986)</f>
        <v>회사채(일반)</v>
      </c>
      <c r="O5986">
        <f t="shared" si="93"/>
        <v>1.821654E-2</v>
      </c>
    </row>
    <row r="5987" spans="1:15" x14ac:dyDescent="0.3">
      <c r="A5987" s="73">
        <v>46311</v>
      </c>
      <c r="B5987" s="67" t="s">
        <v>2090</v>
      </c>
      <c r="C5987" s="68" t="s">
        <v>8258</v>
      </c>
      <c r="D5987" s="68" t="s">
        <v>11963</v>
      </c>
      <c r="E5987" s="67" t="s">
        <v>11964</v>
      </c>
      <c r="F5987" s="69">
        <v>5.1879999999999997</v>
      </c>
      <c r="G5987" s="70">
        <v>17.317399999999999</v>
      </c>
      <c r="H5987" s="70">
        <v>370.22280000000001</v>
      </c>
      <c r="I5987" s="73">
        <v>43993</v>
      </c>
      <c r="J5987" s="73">
        <v>54950</v>
      </c>
      <c r="K5987" s="69">
        <v>1.65</v>
      </c>
      <c r="L5987" s="68" t="s">
        <v>2609</v>
      </c>
      <c r="M5987" s="71">
        <v>3.3999999999999998E-3</v>
      </c>
      <c r="N5987" t="str">
        <f>_xll.IMDP("BND",D5987,$N$1,A5987)</f>
        <v>회사채(일반)</v>
      </c>
      <c r="O5987">
        <f t="shared" si="93"/>
        <v>5.8879159999999993E-2</v>
      </c>
    </row>
    <row r="5988" spans="1:15" x14ac:dyDescent="0.3">
      <c r="A5988" s="73">
        <v>46311</v>
      </c>
      <c r="B5988" s="67" t="s">
        <v>2090</v>
      </c>
      <c r="C5988" s="68" t="s">
        <v>8258</v>
      </c>
      <c r="D5988" s="68" t="s">
        <v>11965</v>
      </c>
      <c r="E5988" s="67" t="s">
        <v>11966</v>
      </c>
      <c r="F5988" s="69">
        <v>4.8019999999999996</v>
      </c>
      <c r="G5988" s="70">
        <v>11.818099999999999</v>
      </c>
      <c r="H5988" s="70">
        <v>160.16319999999999</v>
      </c>
      <c r="I5988" s="73">
        <v>44222</v>
      </c>
      <c r="J5988" s="73">
        <v>51527</v>
      </c>
      <c r="K5988" s="69">
        <v>1.97</v>
      </c>
      <c r="L5988" s="68" t="s">
        <v>2609</v>
      </c>
      <c r="M5988" s="71">
        <v>3.0000000000000001E-3</v>
      </c>
      <c r="N5988" t="str">
        <f>_xll.IMDP("BND",D5988,$N$1,A5988)</f>
        <v>회사채(일반)</v>
      </c>
      <c r="O5988">
        <f t="shared" si="93"/>
        <v>3.5454300000000001E-2</v>
      </c>
    </row>
    <row r="5989" spans="1:15" x14ac:dyDescent="0.3">
      <c r="A5989" s="73">
        <v>46311</v>
      </c>
      <c r="B5989" s="67" t="s">
        <v>2090</v>
      </c>
      <c r="C5989" s="68" t="s">
        <v>8258</v>
      </c>
      <c r="D5989" s="68" t="s">
        <v>11967</v>
      </c>
      <c r="E5989" s="67" t="s">
        <v>11968</v>
      </c>
      <c r="F5989" s="69">
        <v>4.1820000000000004</v>
      </c>
      <c r="G5989" s="70">
        <v>1.4361999999999999</v>
      </c>
      <c r="H5989" s="70">
        <v>2.4348000000000001</v>
      </c>
      <c r="I5989" s="73">
        <v>44294</v>
      </c>
      <c r="J5989" s="73">
        <v>46851</v>
      </c>
      <c r="K5989" s="69">
        <v>1.99</v>
      </c>
      <c r="L5989" s="68" t="s">
        <v>2609</v>
      </c>
      <c r="M5989" s="71">
        <v>2.3E-3</v>
      </c>
      <c r="N5989" t="str">
        <f>_xll.IMDP("BND",D5989,$N$1,A5989)</f>
        <v>회사채(일반)</v>
      </c>
      <c r="O5989">
        <f t="shared" si="93"/>
        <v>3.3032599999999997E-3</v>
      </c>
    </row>
    <row r="5990" spans="1:15" x14ac:dyDescent="0.3">
      <c r="A5990" s="73">
        <v>46311</v>
      </c>
      <c r="B5990" s="67" t="s">
        <v>2090</v>
      </c>
      <c r="C5990" s="68" t="s">
        <v>8258</v>
      </c>
      <c r="D5990" s="68" t="s">
        <v>11969</v>
      </c>
      <c r="E5990" s="67" t="s">
        <v>11970</v>
      </c>
      <c r="F5990" s="69">
        <v>4.3860000000000001</v>
      </c>
      <c r="G5990" s="70">
        <v>4.4626999999999999</v>
      </c>
      <c r="H5990" s="70">
        <v>21.786899999999999</v>
      </c>
      <c r="I5990" s="73">
        <v>44403</v>
      </c>
      <c r="J5990" s="73">
        <v>48055</v>
      </c>
      <c r="K5990" s="69">
        <v>2.1</v>
      </c>
      <c r="L5990" s="68" t="s">
        <v>2609</v>
      </c>
      <c r="M5990" s="71">
        <v>4.1999999999999997E-3</v>
      </c>
      <c r="N5990" t="str">
        <f>_xll.IMDP("BND",D5990,$N$1,A5990)</f>
        <v>회사채(일반)</v>
      </c>
      <c r="O5990">
        <f t="shared" si="93"/>
        <v>1.8743339999999997E-2</v>
      </c>
    </row>
    <row r="5991" spans="1:15" x14ac:dyDescent="0.3">
      <c r="A5991" s="73">
        <v>46311</v>
      </c>
      <c r="B5991" s="67" t="s">
        <v>2090</v>
      </c>
      <c r="C5991" s="68" t="s">
        <v>8258</v>
      </c>
      <c r="D5991" s="68" t="s">
        <v>11971</v>
      </c>
      <c r="E5991" s="67" t="s">
        <v>11972</v>
      </c>
      <c r="F5991" s="69">
        <v>4.0339999999999998</v>
      </c>
      <c r="G5991" s="70">
        <v>0.59540000000000004</v>
      </c>
      <c r="H5991" s="70">
        <v>0.50439999999999996</v>
      </c>
      <c r="I5991" s="73">
        <v>45442</v>
      </c>
      <c r="J5991" s="73">
        <v>46535</v>
      </c>
      <c r="K5991" s="69">
        <v>3.62</v>
      </c>
      <c r="L5991" s="68" t="s">
        <v>2609</v>
      </c>
      <c r="M5991" s="71">
        <v>2.3E-3</v>
      </c>
      <c r="N5991" t="str">
        <f>_xll.IMDP("BND",D5991,$N$1,A5991)</f>
        <v>회사채(일반)</v>
      </c>
      <c r="O5991">
        <f t="shared" si="93"/>
        <v>1.3694200000000001E-3</v>
      </c>
    </row>
    <row r="5992" spans="1:15" x14ac:dyDescent="0.3">
      <c r="A5992" s="73">
        <v>46311</v>
      </c>
      <c r="B5992" s="67" t="s">
        <v>2090</v>
      </c>
      <c r="C5992" s="68" t="s">
        <v>8258</v>
      </c>
      <c r="D5992" s="68" t="s">
        <v>11973</v>
      </c>
      <c r="E5992" s="67" t="s">
        <v>11974</v>
      </c>
      <c r="F5992" s="69">
        <v>4.0819999999999999</v>
      </c>
      <c r="G5992" s="70">
        <v>0.67090000000000005</v>
      </c>
      <c r="H5992" s="70">
        <v>0.61870000000000003</v>
      </c>
      <c r="I5992" s="73">
        <v>45468</v>
      </c>
      <c r="J5992" s="73">
        <v>46563</v>
      </c>
      <c r="K5992" s="69">
        <v>3.4</v>
      </c>
      <c r="L5992" s="68" t="s">
        <v>2609</v>
      </c>
      <c r="M5992" s="71">
        <v>3.2000000000000002E-3</v>
      </c>
      <c r="N5992" t="str">
        <f>_xll.IMDP("BND",D5992,$N$1,A5992)</f>
        <v>회사채(일반)</v>
      </c>
      <c r="O5992">
        <f t="shared" si="93"/>
        <v>2.1468800000000003E-3</v>
      </c>
    </row>
    <row r="5993" spans="1:15" x14ac:dyDescent="0.3">
      <c r="A5993" s="73">
        <v>46311</v>
      </c>
      <c r="B5993" s="67" t="s">
        <v>2090</v>
      </c>
      <c r="C5993" s="68" t="s">
        <v>8258</v>
      </c>
      <c r="D5993" s="68" t="s">
        <v>11975</v>
      </c>
      <c r="E5993" s="67" t="s">
        <v>11976</v>
      </c>
      <c r="F5993" s="69">
        <v>4.351</v>
      </c>
      <c r="G5993" s="70">
        <v>2.6244000000000001</v>
      </c>
      <c r="H5993" s="70">
        <v>7.7657999999999996</v>
      </c>
      <c r="I5993" s="73">
        <v>45504</v>
      </c>
      <c r="J5993" s="73">
        <v>47330</v>
      </c>
      <c r="K5993" s="69">
        <v>3.19</v>
      </c>
      <c r="L5993" s="68" t="s">
        <v>2609</v>
      </c>
      <c r="M5993" s="71">
        <v>2.7000000000000001E-3</v>
      </c>
      <c r="N5993" t="str">
        <f>_xll.IMDP("BND",D5993,$N$1,A5993)</f>
        <v>회사채(일반)</v>
      </c>
      <c r="O5993">
        <f t="shared" si="93"/>
        <v>7.0858800000000001E-3</v>
      </c>
    </row>
    <row r="5994" spans="1:15" x14ac:dyDescent="0.3">
      <c r="A5994" s="73">
        <v>46311</v>
      </c>
      <c r="B5994" s="67" t="s">
        <v>2090</v>
      </c>
      <c r="C5994" s="68" t="s">
        <v>8258</v>
      </c>
      <c r="D5994" s="68" t="s">
        <v>11977</v>
      </c>
      <c r="E5994" s="67" t="s">
        <v>11978</v>
      </c>
      <c r="F5994" s="69">
        <v>4.3520000000000003</v>
      </c>
      <c r="G5994" s="70">
        <v>2.6810999999999998</v>
      </c>
      <c r="H5994" s="70">
        <v>8.08</v>
      </c>
      <c r="I5994" s="73">
        <v>45525</v>
      </c>
      <c r="J5994" s="73">
        <v>47351</v>
      </c>
      <c r="K5994" s="69">
        <v>3.18</v>
      </c>
      <c r="L5994" s="68" t="s">
        <v>2609</v>
      </c>
      <c r="M5994" s="71">
        <v>3.2000000000000002E-3</v>
      </c>
      <c r="N5994" t="str">
        <f>_xll.IMDP("BND",D5994,$N$1,A5994)</f>
        <v>회사채(일반)</v>
      </c>
      <c r="O5994">
        <f t="shared" si="93"/>
        <v>8.5795200000000002E-3</v>
      </c>
    </row>
    <row r="5995" spans="1:15" x14ac:dyDescent="0.3">
      <c r="A5995" s="73">
        <v>46311</v>
      </c>
      <c r="B5995" s="67" t="s">
        <v>2090</v>
      </c>
      <c r="C5995" s="68" t="s">
        <v>8258</v>
      </c>
      <c r="D5995" s="68" t="s">
        <v>11979</v>
      </c>
      <c r="E5995" s="67" t="s">
        <v>11980</v>
      </c>
      <c r="F5995" s="69">
        <v>4.1689999999999996</v>
      </c>
      <c r="G5995" s="70">
        <v>1.2242999999999999</v>
      </c>
      <c r="H5995" s="70">
        <v>1.825</v>
      </c>
      <c r="I5995" s="73">
        <v>45681</v>
      </c>
      <c r="J5995" s="73">
        <v>46776</v>
      </c>
      <c r="K5995" s="69">
        <v>2.85</v>
      </c>
      <c r="L5995" s="68" t="s">
        <v>2609</v>
      </c>
      <c r="M5995" s="71">
        <v>5.1000000000000004E-3</v>
      </c>
      <c r="N5995" t="str">
        <f>_xll.IMDP("BND",D5995,$N$1,A5995)</f>
        <v>회사채(일반)</v>
      </c>
      <c r="O5995">
        <f t="shared" si="93"/>
        <v>6.24393E-3</v>
      </c>
    </row>
    <row r="5996" spans="1:15" x14ac:dyDescent="0.3">
      <c r="A5996" s="73">
        <v>46311</v>
      </c>
      <c r="B5996" s="67" t="s">
        <v>2090</v>
      </c>
      <c r="C5996" s="68" t="s">
        <v>8258</v>
      </c>
      <c r="D5996" s="68" t="s">
        <v>11981</v>
      </c>
      <c r="E5996" s="67" t="s">
        <v>11982</v>
      </c>
      <c r="F5996" s="69">
        <v>4.1779999999999999</v>
      </c>
      <c r="G5996" s="70">
        <v>1.2910999999999999</v>
      </c>
      <c r="H5996" s="70">
        <v>2.0101</v>
      </c>
      <c r="I5996" s="73">
        <v>45706</v>
      </c>
      <c r="J5996" s="73">
        <v>46801</v>
      </c>
      <c r="K5996" s="69">
        <v>2.88</v>
      </c>
      <c r="L5996" s="68" t="s">
        <v>2609</v>
      </c>
      <c r="M5996" s="71">
        <v>2.8E-3</v>
      </c>
      <c r="N5996" t="str">
        <f>_xll.IMDP("BND",D5996,$N$1,A5996)</f>
        <v>회사채(일반)</v>
      </c>
      <c r="O5996">
        <f t="shared" si="93"/>
        <v>3.6150799999999997E-3</v>
      </c>
    </row>
    <row r="5997" spans="1:15" x14ac:dyDescent="0.3">
      <c r="A5997" s="73">
        <v>46311</v>
      </c>
      <c r="B5997" s="67" t="s">
        <v>2090</v>
      </c>
      <c r="C5997" s="68" t="s">
        <v>8258</v>
      </c>
      <c r="D5997" s="68" t="s">
        <v>11983</v>
      </c>
      <c r="E5997" s="67" t="s">
        <v>11984</v>
      </c>
      <c r="F5997" s="69">
        <v>4.2370000000000001</v>
      </c>
      <c r="G5997" s="70">
        <v>1.6451</v>
      </c>
      <c r="H5997" s="70">
        <v>3.1497000000000002</v>
      </c>
      <c r="I5997" s="73">
        <v>45838</v>
      </c>
      <c r="J5997" s="73">
        <v>46934</v>
      </c>
      <c r="K5997" s="69">
        <v>2.69</v>
      </c>
      <c r="L5997" s="68" t="s">
        <v>2609</v>
      </c>
      <c r="M5997" s="71">
        <v>2.3E-3</v>
      </c>
      <c r="N5997" t="str">
        <f>_xll.IMDP("BND",D5997,$N$1,A5997)</f>
        <v>회사채(일반)</v>
      </c>
      <c r="O5997">
        <f t="shared" si="93"/>
        <v>3.7837299999999999E-3</v>
      </c>
    </row>
    <row r="5998" spans="1:15" x14ac:dyDescent="0.3">
      <c r="A5998" s="73">
        <v>46311</v>
      </c>
      <c r="B5998" s="67" t="s">
        <v>2090</v>
      </c>
      <c r="C5998" s="68" t="s">
        <v>8258</v>
      </c>
      <c r="D5998" s="68" t="s">
        <v>1431</v>
      </c>
      <c r="E5998" s="67" t="s">
        <v>1432</v>
      </c>
      <c r="F5998" s="69">
        <v>4.33</v>
      </c>
      <c r="G5998" s="70">
        <v>2.1349999999999998</v>
      </c>
      <c r="H5998" s="70">
        <v>5.2241999999999997</v>
      </c>
      <c r="I5998" s="73">
        <v>46042</v>
      </c>
      <c r="J5998" s="73">
        <v>47137</v>
      </c>
      <c r="K5998" s="69">
        <v>3.4</v>
      </c>
      <c r="L5998" s="68" t="s">
        <v>2609</v>
      </c>
      <c r="M5998" s="71">
        <v>4.1000000000000003E-3</v>
      </c>
      <c r="N5998" t="str">
        <f>_xll.IMDP("BND",D5998,$N$1,A5998)</f>
        <v>회사채(일반)</v>
      </c>
      <c r="O5998">
        <f t="shared" si="93"/>
        <v>8.7534999999999991E-3</v>
      </c>
    </row>
    <row r="5999" spans="1:15" x14ac:dyDescent="0.3">
      <c r="A5999" s="73">
        <v>46311</v>
      </c>
      <c r="B5999" s="67" t="s">
        <v>2090</v>
      </c>
      <c r="C5999" s="68" t="s">
        <v>8258</v>
      </c>
      <c r="D5999" s="68" t="s">
        <v>11985</v>
      </c>
      <c r="E5999" s="67" t="s">
        <v>11986</v>
      </c>
      <c r="F5999" s="69">
        <v>4.3789999999999996</v>
      </c>
      <c r="G5999" s="70">
        <v>4.0542999999999996</v>
      </c>
      <c r="H5999" s="70">
        <v>18.381599999999999</v>
      </c>
      <c r="I5999" s="73">
        <v>46120</v>
      </c>
      <c r="J5999" s="73">
        <v>47946</v>
      </c>
      <c r="K5999" s="69">
        <v>4.1100000000000003</v>
      </c>
      <c r="L5999" s="68" t="s">
        <v>2609</v>
      </c>
      <c r="M5999" s="71">
        <v>4.5999999999999999E-3</v>
      </c>
      <c r="N5999" t="str">
        <f>_xll.IMDP("BND",D5999,$N$1,A5999)</f>
        <v>회사채(일반)</v>
      </c>
      <c r="O5999">
        <f t="shared" si="93"/>
        <v>1.8649779999999998E-2</v>
      </c>
    </row>
    <row r="6000" spans="1:15" x14ac:dyDescent="0.3">
      <c r="A6000" s="73">
        <v>46311</v>
      </c>
      <c r="B6000" s="67" t="s">
        <v>2090</v>
      </c>
      <c r="C6000" s="68" t="s">
        <v>8258</v>
      </c>
      <c r="D6000" s="68" t="s">
        <v>11987</v>
      </c>
      <c r="E6000" s="67" t="s">
        <v>11988</v>
      </c>
      <c r="F6000" s="69">
        <v>4.2220000000000004</v>
      </c>
      <c r="G6000" s="70">
        <v>1.573</v>
      </c>
      <c r="H6000" s="70">
        <v>2.9165999999999999</v>
      </c>
      <c r="I6000" s="73">
        <v>46184</v>
      </c>
      <c r="J6000" s="73">
        <v>46913</v>
      </c>
      <c r="K6000" s="69">
        <v>4.13</v>
      </c>
      <c r="L6000" s="68" t="s">
        <v>2609</v>
      </c>
      <c r="M6000" s="71">
        <v>7.9000000000000008E-3</v>
      </c>
      <c r="N6000" t="str">
        <f>_xll.IMDP("BND",D6000,$N$1,A6000)</f>
        <v>회사채(일반)</v>
      </c>
      <c r="O6000">
        <f t="shared" si="93"/>
        <v>1.2426700000000001E-2</v>
      </c>
    </row>
    <row r="6001" spans="1:15" x14ac:dyDescent="0.3">
      <c r="A6001" s="73">
        <v>46311</v>
      </c>
      <c r="B6001" s="67" t="s">
        <v>2090</v>
      </c>
      <c r="C6001" s="68" t="s">
        <v>8258</v>
      </c>
      <c r="D6001" s="68" t="s">
        <v>11989</v>
      </c>
      <c r="E6001" s="67" t="s">
        <v>11990</v>
      </c>
      <c r="F6001" s="69">
        <v>4.7050000000000001</v>
      </c>
      <c r="G6001" s="70">
        <v>9.5417000000000005</v>
      </c>
      <c r="H6001" s="70">
        <v>104.2533</v>
      </c>
      <c r="I6001" s="73">
        <v>43202</v>
      </c>
      <c r="J6001" s="73">
        <v>50507</v>
      </c>
      <c r="K6001" s="69">
        <v>2.8</v>
      </c>
      <c r="L6001" s="68" t="s">
        <v>2609</v>
      </c>
      <c r="M6001" s="71">
        <v>3.8E-3</v>
      </c>
      <c r="N6001" t="str">
        <f>_xll.IMDP("BND",D6001,$N$1,A6001)</f>
        <v>회사채(일반)</v>
      </c>
      <c r="O6001">
        <f t="shared" si="93"/>
        <v>3.6258459999999999E-2</v>
      </c>
    </row>
    <row r="6002" spans="1:15" x14ac:dyDescent="0.3">
      <c r="A6002" s="73">
        <v>46311</v>
      </c>
      <c r="B6002" s="67" t="s">
        <v>2090</v>
      </c>
      <c r="C6002" s="68" t="s">
        <v>8258</v>
      </c>
      <c r="D6002" s="68" t="s">
        <v>11991</v>
      </c>
      <c r="E6002" s="67" t="s">
        <v>11992</v>
      </c>
      <c r="F6002" s="69">
        <v>5.1230000000000002</v>
      </c>
      <c r="G6002" s="70">
        <v>14.9787</v>
      </c>
      <c r="H6002" s="70">
        <v>287.4357</v>
      </c>
      <c r="I6002" s="73">
        <v>43307</v>
      </c>
      <c r="J6002" s="73">
        <v>54265</v>
      </c>
      <c r="K6002" s="69">
        <v>2.6</v>
      </c>
      <c r="L6002" s="68" t="s">
        <v>2609</v>
      </c>
      <c r="M6002" s="71">
        <v>3.7000000000000002E-3</v>
      </c>
      <c r="N6002" t="str">
        <f>_xll.IMDP("BND",D6002,$N$1,A6002)</f>
        <v>회사채(일반)</v>
      </c>
      <c r="O6002">
        <f t="shared" si="93"/>
        <v>5.5421190000000002E-2</v>
      </c>
    </row>
    <row r="6003" spans="1:15" x14ac:dyDescent="0.3">
      <c r="A6003" s="73">
        <v>46311</v>
      </c>
      <c r="B6003" s="67" t="s">
        <v>2090</v>
      </c>
      <c r="C6003" s="68" t="s">
        <v>8258</v>
      </c>
      <c r="D6003" s="68" t="s">
        <v>11993</v>
      </c>
      <c r="E6003" s="67" t="s">
        <v>11994</v>
      </c>
      <c r="F6003" s="69">
        <v>5.1639999999999997</v>
      </c>
      <c r="G6003" s="70">
        <v>16.836600000000001</v>
      </c>
      <c r="H6003" s="70">
        <v>346.85730000000001</v>
      </c>
      <c r="I6003" s="73">
        <v>43642</v>
      </c>
      <c r="J6003" s="73">
        <v>54600</v>
      </c>
      <c r="K6003" s="69">
        <v>1.69</v>
      </c>
      <c r="L6003" s="68" t="s">
        <v>2609</v>
      </c>
      <c r="M6003" s="71">
        <v>2E-3</v>
      </c>
      <c r="N6003" t="str">
        <f>_xll.IMDP("BND",D6003,$N$1,A6003)</f>
        <v>회사채(일반)</v>
      </c>
      <c r="O6003">
        <f t="shared" si="93"/>
        <v>3.36732E-2</v>
      </c>
    </row>
    <row r="6004" spans="1:15" x14ac:dyDescent="0.3">
      <c r="A6004" s="73">
        <v>46311</v>
      </c>
      <c r="B6004" s="67" t="s">
        <v>2090</v>
      </c>
      <c r="C6004" s="68" t="s">
        <v>8258</v>
      </c>
      <c r="D6004" s="68" t="s">
        <v>11995</v>
      </c>
      <c r="E6004" s="67" t="s">
        <v>11996</v>
      </c>
      <c r="F6004" s="69">
        <v>4.8879999999999999</v>
      </c>
      <c r="G6004" s="70">
        <v>11.2332</v>
      </c>
      <c r="H6004" s="70">
        <v>158.23869999999999</v>
      </c>
      <c r="I6004" s="73">
        <v>44763</v>
      </c>
      <c r="J6004" s="73">
        <v>52068</v>
      </c>
      <c r="K6004" s="69">
        <v>4.04</v>
      </c>
      <c r="L6004" s="68" t="s">
        <v>2609</v>
      </c>
      <c r="M6004" s="71">
        <v>2.0999999999999999E-3</v>
      </c>
      <c r="N6004" t="str">
        <f>_xll.IMDP("BND",D6004,$N$1,A6004)</f>
        <v>회사채(일반)</v>
      </c>
      <c r="O6004">
        <f t="shared" si="93"/>
        <v>2.3589719999999998E-2</v>
      </c>
    </row>
    <row r="6005" spans="1:15" x14ac:dyDescent="0.3">
      <c r="A6005" s="73">
        <v>46311</v>
      </c>
      <c r="B6005" s="67" t="s">
        <v>2090</v>
      </c>
      <c r="C6005" s="68" t="s">
        <v>8258</v>
      </c>
      <c r="D6005" s="68" t="s">
        <v>11997</v>
      </c>
      <c r="E6005" s="67" t="s">
        <v>11998</v>
      </c>
      <c r="F6005" s="69">
        <v>4.3490000000000002</v>
      </c>
      <c r="G6005" s="70">
        <v>2.5424000000000002</v>
      </c>
      <c r="H6005" s="70">
        <v>7.2770000000000001</v>
      </c>
      <c r="I6005" s="73">
        <v>45468</v>
      </c>
      <c r="J6005" s="73">
        <v>47294</v>
      </c>
      <c r="K6005" s="69">
        <v>3.38</v>
      </c>
      <c r="L6005" s="68" t="s">
        <v>2609</v>
      </c>
      <c r="M6005" s="71">
        <v>2.3E-3</v>
      </c>
      <c r="N6005" t="str">
        <f>_xll.IMDP("BND",D6005,$N$1,A6005)</f>
        <v>회사채(일반)</v>
      </c>
      <c r="O6005">
        <f t="shared" si="93"/>
        <v>5.8475200000000001E-3</v>
      </c>
    </row>
    <row r="6006" spans="1:15" x14ac:dyDescent="0.3">
      <c r="A6006" s="73">
        <v>46311</v>
      </c>
      <c r="B6006" s="67" t="s">
        <v>2090</v>
      </c>
      <c r="C6006" s="68" t="s">
        <v>8258</v>
      </c>
      <c r="D6006" s="68" t="s">
        <v>11999</v>
      </c>
      <c r="E6006" s="67" t="s">
        <v>12000</v>
      </c>
      <c r="F6006" s="69">
        <v>4.3730000000000002</v>
      </c>
      <c r="G6006" s="70">
        <v>3.8721000000000001</v>
      </c>
      <c r="H6006" s="70">
        <v>16.819299999999998</v>
      </c>
      <c r="I6006" s="73">
        <v>46042</v>
      </c>
      <c r="J6006" s="73">
        <v>47868</v>
      </c>
      <c r="K6006" s="69">
        <v>3.68</v>
      </c>
      <c r="L6006" s="68" t="s">
        <v>2609</v>
      </c>
      <c r="M6006" s="71">
        <v>3.2000000000000002E-3</v>
      </c>
      <c r="N6006" t="str">
        <f>_xll.IMDP("BND",D6006,$N$1,A6006)</f>
        <v>회사채(일반)</v>
      </c>
      <c r="O6006">
        <f t="shared" si="93"/>
        <v>1.2390720000000001E-2</v>
      </c>
    </row>
    <row r="6007" spans="1:15" x14ac:dyDescent="0.3">
      <c r="A6007" s="73">
        <v>46311</v>
      </c>
      <c r="B6007" s="67" t="s">
        <v>2090</v>
      </c>
      <c r="C6007" s="68" t="s">
        <v>8258</v>
      </c>
      <c r="D6007" s="68" t="s">
        <v>12001</v>
      </c>
      <c r="E6007" s="67" t="s">
        <v>12002</v>
      </c>
      <c r="F6007" s="69">
        <v>4.3479999999999999</v>
      </c>
      <c r="G6007" s="70">
        <v>2.4750999999999999</v>
      </c>
      <c r="H6007" s="70">
        <v>6.9664000000000001</v>
      </c>
      <c r="I6007" s="73">
        <v>46184</v>
      </c>
      <c r="J6007" s="73">
        <v>47280</v>
      </c>
      <c r="K6007" s="69">
        <v>4.3600000000000003</v>
      </c>
      <c r="L6007" s="68" t="s">
        <v>2609</v>
      </c>
      <c r="M6007" s="71">
        <v>2.3E-3</v>
      </c>
      <c r="N6007" t="str">
        <f>_xll.IMDP("BND",D6007,$N$1,A6007)</f>
        <v>회사채(일반)</v>
      </c>
      <c r="O6007">
        <f t="shared" si="93"/>
        <v>5.6927299999999991E-3</v>
      </c>
    </row>
    <row r="6008" spans="1:15" x14ac:dyDescent="0.3">
      <c r="A6008" s="73">
        <v>46311</v>
      </c>
      <c r="B6008" s="67" t="s">
        <v>2090</v>
      </c>
      <c r="C6008" s="68" t="s">
        <v>8258</v>
      </c>
      <c r="D6008" s="68" t="s">
        <v>1396</v>
      </c>
      <c r="E6008" s="67" t="s">
        <v>1398</v>
      </c>
      <c r="F6008" s="69">
        <v>4.1689999999999996</v>
      </c>
      <c r="G6008" s="70">
        <v>1.2257</v>
      </c>
      <c r="H6008" s="70">
        <v>1.8313999999999999</v>
      </c>
      <c r="I6008" s="73">
        <v>46052</v>
      </c>
      <c r="J6008" s="73">
        <v>46777</v>
      </c>
      <c r="K6008" s="69">
        <v>3.26</v>
      </c>
      <c r="L6008" s="68" t="s">
        <v>2609</v>
      </c>
      <c r="M6008" s="71">
        <v>5.1000000000000004E-3</v>
      </c>
      <c r="N6008" t="str">
        <f>_xll.IMDP("BND",D6008,$N$1,A6008)</f>
        <v>회사채(일반)</v>
      </c>
      <c r="O6008">
        <f t="shared" si="93"/>
        <v>6.2510700000000009E-3</v>
      </c>
    </row>
    <row r="6009" spans="1:15" x14ac:dyDescent="0.3">
      <c r="A6009" s="73">
        <v>46311</v>
      </c>
      <c r="B6009" s="67" t="s">
        <v>2090</v>
      </c>
      <c r="C6009" s="68" t="s">
        <v>8258</v>
      </c>
      <c r="D6009" s="68" t="s">
        <v>12003</v>
      </c>
      <c r="E6009" s="67" t="s">
        <v>12004</v>
      </c>
      <c r="F6009" s="69">
        <v>4.3380000000000001</v>
      </c>
      <c r="G6009" s="70">
        <v>2.1608000000000001</v>
      </c>
      <c r="H6009" s="70">
        <v>5.3437999999999999</v>
      </c>
      <c r="I6009" s="73">
        <v>46052</v>
      </c>
      <c r="J6009" s="73">
        <v>47148</v>
      </c>
      <c r="K6009" s="69">
        <v>3.47</v>
      </c>
      <c r="L6009" s="68" t="s">
        <v>2609</v>
      </c>
      <c r="M6009" s="71">
        <v>5.0000000000000001E-3</v>
      </c>
      <c r="N6009" t="str">
        <f>_xll.IMDP("BND",D6009,$N$1,A6009)</f>
        <v>회사채(일반)</v>
      </c>
      <c r="O6009">
        <f t="shared" si="93"/>
        <v>1.0804000000000001E-2</v>
      </c>
    </row>
    <row r="6010" spans="1:15" x14ac:dyDescent="0.3">
      <c r="A6010" s="73">
        <v>46311</v>
      </c>
      <c r="B6010" s="67" t="s">
        <v>2090</v>
      </c>
      <c r="C6010" s="68" t="s">
        <v>8258</v>
      </c>
      <c r="D6010" s="68" t="s">
        <v>13980</v>
      </c>
      <c r="E6010" s="67" t="s">
        <v>13981</v>
      </c>
      <c r="F6010" s="69">
        <v>4.3490000000000002</v>
      </c>
      <c r="G6010" s="70">
        <v>2.5139999999999998</v>
      </c>
      <c r="H6010" s="70">
        <v>7.1687000000000003</v>
      </c>
      <c r="I6010" s="73">
        <v>46198</v>
      </c>
      <c r="J6010" s="73">
        <v>47294</v>
      </c>
      <c r="K6010" s="69">
        <v>4.33</v>
      </c>
      <c r="L6010" s="68" t="s">
        <v>2609</v>
      </c>
      <c r="M6010" s="71">
        <v>2.3E-3</v>
      </c>
      <c r="N6010" t="str">
        <f>_xll.IMDP("BND",D6010,$N$1,A6010)</f>
        <v>회사채(일반)</v>
      </c>
      <c r="O6010">
        <f t="shared" si="93"/>
        <v>5.7821999999999995E-3</v>
      </c>
    </row>
    <row r="6011" spans="1:15" x14ac:dyDescent="0.3">
      <c r="A6011" s="73">
        <v>46311</v>
      </c>
      <c r="B6011" s="67" t="s">
        <v>2090</v>
      </c>
      <c r="C6011" s="68" t="s">
        <v>8258</v>
      </c>
      <c r="D6011" s="68" t="s">
        <v>12005</v>
      </c>
      <c r="E6011" s="67" t="s">
        <v>12006</v>
      </c>
      <c r="F6011" s="69">
        <v>4.1500000000000004</v>
      </c>
      <c r="G6011" s="70">
        <v>1.0680000000000001</v>
      </c>
      <c r="H6011" s="70">
        <v>1.4277</v>
      </c>
      <c r="I6011" s="73">
        <v>44894</v>
      </c>
      <c r="J6011" s="73">
        <v>46720</v>
      </c>
      <c r="K6011" s="69">
        <v>5.35</v>
      </c>
      <c r="L6011" s="68" t="s">
        <v>2609</v>
      </c>
      <c r="M6011" s="71">
        <v>2.3999999999999998E-3</v>
      </c>
      <c r="N6011" t="str">
        <f>_xll.IMDP("BND",D6011,$N$1,A6011)</f>
        <v>회사채(일반)</v>
      </c>
      <c r="O6011">
        <f t="shared" si="93"/>
        <v>2.5631999999999999E-3</v>
      </c>
    </row>
    <row r="6012" spans="1:15" x14ac:dyDescent="0.3">
      <c r="A6012" s="73">
        <v>46311</v>
      </c>
      <c r="B6012" s="67" t="s">
        <v>2090</v>
      </c>
      <c r="C6012" s="68" t="s">
        <v>8258</v>
      </c>
      <c r="D6012" s="68" t="s">
        <v>12007</v>
      </c>
      <c r="E6012" s="67" t="s">
        <v>12008</v>
      </c>
      <c r="F6012" s="69">
        <v>4.375</v>
      </c>
      <c r="G6012" s="70">
        <v>3.8915999999999999</v>
      </c>
      <c r="H6012" s="70">
        <v>16.992000000000001</v>
      </c>
      <c r="I6012" s="73">
        <v>46052</v>
      </c>
      <c r="J6012" s="73">
        <v>47878</v>
      </c>
      <c r="K6012" s="69">
        <v>3.78</v>
      </c>
      <c r="L6012" s="68" t="s">
        <v>2609</v>
      </c>
      <c r="M6012" s="71">
        <v>3.7000000000000002E-3</v>
      </c>
      <c r="N6012" t="str">
        <f>_xll.IMDP("BND",D6012,$N$1,A6012)</f>
        <v>회사채(일반)</v>
      </c>
      <c r="O6012">
        <f t="shared" si="93"/>
        <v>1.4398920000000001E-2</v>
      </c>
    </row>
    <row r="6013" spans="1:15" x14ac:dyDescent="0.3">
      <c r="A6013" s="73">
        <v>46311</v>
      </c>
      <c r="B6013" s="67" t="s">
        <v>2090</v>
      </c>
      <c r="C6013" s="68" t="s">
        <v>8258</v>
      </c>
      <c r="D6013" s="68" t="s">
        <v>13935</v>
      </c>
      <c r="E6013" s="67" t="s">
        <v>13936</v>
      </c>
      <c r="F6013" s="69">
        <v>4.3490000000000002</v>
      </c>
      <c r="G6013" s="70">
        <v>2.5139999999999998</v>
      </c>
      <c r="H6013" s="70">
        <v>7.1687000000000003</v>
      </c>
      <c r="I6013" s="73">
        <v>46198</v>
      </c>
      <c r="J6013" s="73">
        <v>47294</v>
      </c>
      <c r="K6013" s="69">
        <v>4.33</v>
      </c>
      <c r="L6013" s="68" t="s">
        <v>2609</v>
      </c>
      <c r="M6013" s="71">
        <v>4.5999999999999999E-3</v>
      </c>
      <c r="N6013" t="str">
        <f>_xll.IMDP("BND",D6013,$N$1,A6013)</f>
        <v>회사채(일반)</v>
      </c>
      <c r="O6013">
        <f t="shared" si="93"/>
        <v>1.1564399999999999E-2</v>
      </c>
    </row>
    <row r="6014" spans="1:15" x14ac:dyDescent="0.3">
      <c r="A6014" s="73">
        <v>46311</v>
      </c>
      <c r="B6014" s="67" t="s">
        <v>2090</v>
      </c>
      <c r="C6014" s="68" t="s">
        <v>2608</v>
      </c>
      <c r="D6014" s="68" t="s">
        <v>12009</v>
      </c>
      <c r="E6014" s="67" t="s">
        <v>12010</v>
      </c>
      <c r="F6014" s="69">
        <v>4.2569999999999997</v>
      </c>
      <c r="G6014" s="70">
        <v>1.4123000000000001</v>
      </c>
      <c r="H6014" s="70">
        <v>2.3784000000000001</v>
      </c>
      <c r="I6014" s="73">
        <v>45023</v>
      </c>
      <c r="J6014" s="73">
        <v>46850</v>
      </c>
      <c r="K6014" s="69">
        <v>4.3899999999999997</v>
      </c>
      <c r="L6014" s="68" t="s">
        <v>5494</v>
      </c>
      <c r="M6014" s="71">
        <v>3.3E-3</v>
      </c>
      <c r="N6014" t="str">
        <f>_xll.IMDP("BND",D6014,$N$1,A6014)</f>
        <v>카드</v>
      </c>
      <c r="O6014">
        <f t="shared" si="93"/>
        <v>4.66059E-3</v>
      </c>
    </row>
    <row r="6015" spans="1:15" x14ac:dyDescent="0.3">
      <c r="A6015" s="73">
        <v>46311</v>
      </c>
      <c r="B6015" s="67" t="s">
        <v>2090</v>
      </c>
      <c r="C6015" s="68" t="s">
        <v>2608</v>
      </c>
      <c r="D6015" s="68" t="s">
        <v>12011</v>
      </c>
      <c r="E6015" s="67" t="s">
        <v>12012</v>
      </c>
      <c r="F6015" s="69">
        <v>4.4269999999999996</v>
      </c>
      <c r="G6015" s="70">
        <v>2.9466000000000001</v>
      </c>
      <c r="H6015" s="70">
        <v>9.6930999999999994</v>
      </c>
      <c r="I6015" s="73">
        <v>45630</v>
      </c>
      <c r="J6015" s="73">
        <v>47456</v>
      </c>
      <c r="K6015" s="69">
        <v>3.04</v>
      </c>
      <c r="L6015" s="68" t="s">
        <v>5494</v>
      </c>
      <c r="M6015" s="71">
        <v>4.4999999999999997E-3</v>
      </c>
      <c r="N6015" t="str">
        <f>_xll.IMDP("BND",D6015,$N$1,A6015)</f>
        <v>카드</v>
      </c>
      <c r="O6015">
        <f t="shared" si="93"/>
        <v>1.3259699999999999E-2</v>
      </c>
    </row>
    <row r="6016" spans="1:15" x14ac:dyDescent="0.3">
      <c r="A6016" s="73">
        <v>46311</v>
      </c>
      <c r="B6016" s="67" t="s">
        <v>2090</v>
      </c>
      <c r="C6016" s="68" t="s">
        <v>2608</v>
      </c>
      <c r="D6016" s="68" t="s">
        <v>12013</v>
      </c>
      <c r="E6016" s="67" t="s">
        <v>12014</v>
      </c>
      <c r="F6016" s="69">
        <v>4.2190000000000003</v>
      </c>
      <c r="G6016" s="70">
        <v>1.1879999999999999</v>
      </c>
      <c r="H6016" s="70">
        <v>1.7186999999999999</v>
      </c>
      <c r="I6016" s="73">
        <v>45666</v>
      </c>
      <c r="J6016" s="73">
        <v>46759</v>
      </c>
      <c r="K6016" s="69">
        <v>3.06</v>
      </c>
      <c r="L6016" s="68" t="s">
        <v>5494</v>
      </c>
      <c r="M6016" s="71">
        <v>2.7000000000000001E-3</v>
      </c>
      <c r="N6016" t="str">
        <f>_xll.IMDP("BND",D6016,$N$1,A6016)</f>
        <v>카드</v>
      </c>
      <c r="O6016">
        <f t="shared" si="93"/>
        <v>3.2076000000000001E-3</v>
      </c>
    </row>
    <row r="6017" spans="1:15" x14ac:dyDescent="0.3">
      <c r="A6017" s="73">
        <v>46311</v>
      </c>
      <c r="B6017" s="67" t="s">
        <v>2090</v>
      </c>
      <c r="C6017" s="68" t="s">
        <v>2608</v>
      </c>
      <c r="D6017" s="68" t="s">
        <v>12015</v>
      </c>
      <c r="E6017" s="67" t="s">
        <v>12016</v>
      </c>
      <c r="F6017" s="69">
        <v>4.2830000000000004</v>
      </c>
      <c r="G6017" s="70">
        <v>1.5127999999999999</v>
      </c>
      <c r="H6017" s="70">
        <v>2.7002000000000002</v>
      </c>
      <c r="I6017" s="73">
        <v>45789</v>
      </c>
      <c r="J6017" s="73">
        <v>46885</v>
      </c>
      <c r="K6017" s="69">
        <v>2.76</v>
      </c>
      <c r="L6017" s="68" t="s">
        <v>5494</v>
      </c>
      <c r="M6017" s="71">
        <v>4.5999999999999999E-3</v>
      </c>
      <c r="N6017" t="str">
        <f>_xll.IMDP("BND",D6017,$N$1,A6017)</f>
        <v>카드</v>
      </c>
      <c r="O6017">
        <f t="shared" si="93"/>
        <v>6.9588799999999998E-3</v>
      </c>
    </row>
    <row r="6018" spans="1:15" x14ac:dyDescent="0.3">
      <c r="A6018" s="73">
        <v>46311</v>
      </c>
      <c r="B6018" s="67" t="s">
        <v>2090</v>
      </c>
      <c r="C6018" s="68" t="s">
        <v>2608</v>
      </c>
      <c r="D6018" s="68" t="s">
        <v>12017</v>
      </c>
      <c r="E6018" s="67" t="s">
        <v>12018</v>
      </c>
      <c r="F6018" s="69">
        <v>4.4269999999999996</v>
      </c>
      <c r="G6018" s="70">
        <v>3.4190999999999998</v>
      </c>
      <c r="H6018" s="70">
        <v>12.963800000000001</v>
      </c>
      <c r="I6018" s="73">
        <v>45821</v>
      </c>
      <c r="J6018" s="73">
        <v>47647</v>
      </c>
      <c r="K6018" s="69">
        <v>2.98</v>
      </c>
      <c r="L6018" s="68" t="s">
        <v>5494</v>
      </c>
      <c r="M6018" s="71">
        <v>2.2000000000000001E-3</v>
      </c>
      <c r="N6018" t="str">
        <f>_xll.IMDP("BND",D6018,$N$1,A6018)</f>
        <v>카드</v>
      </c>
      <c r="O6018">
        <f t="shared" ref="O6018:O6081" si="94">M6018*G6018</f>
        <v>7.5220199999999999E-3</v>
      </c>
    </row>
    <row r="6019" spans="1:15" x14ac:dyDescent="0.3">
      <c r="A6019" s="73">
        <v>46311</v>
      </c>
      <c r="B6019" s="67" t="s">
        <v>2090</v>
      </c>
      <c r="C6019" s="68" t="s">
        <v>2608</v>
      </c>
      <c r="D6019" s="68" t="s">
        <v>12019</v>
      </c>
      <c r="E6019" s="67" t="s">
        <v>12020</v>
      </c>
      <c r="F6019" s="69">
        <v>4.2149999999999999</v>
      </c>
      <c r="G6019" s="70">
        <v>1.1659999999999999</v>
      </c>
      <c r="H6019" s="70">
        <v>1.6598999999999999</v>
      </c>
      <c r="I6019" s="73">
        <v>45841</v>
      </c>
      <c r="J6019" s="73">
        <v>46750</v>
      </c>
      <c r="K6019" s="69">
        <v>2.71</v>
      </c>
      <c r="L6019" s="68" t="s">
        <v>5494</v>
      </c>
      <c r="M6019" s="71">
        <v>2.3E-3</v>
      </c>
      <c r="N6019" t="str">
        <f>_xll.IMDP("BND",D6019,$N$1,A6019)</f>
        <v>카드</v>
      </c>
      <c r="O6019">
        <f t="shared" si="94"/>
        <v>2.6817999999999998E-3</v>
      </c>
    </row>
    <row r="6020" spans="1:15" x14ac:dyDescent="0.3">
      <c r="A6020" s="73">
        <v>46311</v>
      </c>
      <c r="B6020" s="67" t="s">
        <v>2090</v>
      </c>
      <c r="C6020" s="68" t="s">
        <v>2608</v>
      </c>
      <c r="D6020" s="68" t="s">
        <v>12021</v>
      </c>
      <c r="E6020" s="67" t="s">
        <v>12022</v>
      </c>
      <c r="F6020" s="69">
        <v>4.4130000000000003</v>
      </c>
      <c r="G6020" s="70">
        <v>2.0360999999999998</v>
      </c>
      <c r="H6020" s="70">
        <v>4.7253999999999996</v>
      </c>
      <c r="I6020" s="73">
        <v>45932</v>
      </c>
      <c r="J6020" s="73">
        <v>47088</v>
      </c>
      <c r="K6020" s="69">
        <v>2.88</v>
      </c>
      <c r="L6020" s="68" t="s">
        <v>5494</v>
      </c>
      <c r="M6020" s="71">
        <v>2.3E-3</v>
      </c>
      <c r="N6020" t="str">
        <f>_xll.IMDP("BND",D6020,$N$1,A6020)</f>
        <v>카드</v>
      </c>
      <c r="O6020">
        <f t="shared" si="94"/>
        <v>4.6830299999999995E-3</v>
      </c>
    </row>
    <row r="6021" spans="1:15" x14ac:dyDescent="0.3">
      <c r="A6021" s="73">
        <v>46311</v>
      </c>
      <c r="B6021" s="67" t="s">
        <v>2090</v>
      </c>
      <c r="C6021" s="68" t="s">
        <v>2608</v>
      </c>
      <c r="D6021" s="68" t="s">
        <v>12023</v>
      </c>
      <c r="E6021" s="67" t="s">
        <v>12024</v>
      </c>
      <c r="F6021" s="69">
        <v>4.2050000000000001</v>
      </c>
      <c r="G6021" s="70">
        <v>1.0707</v>
      </c>
      <c r="H6021" s="70">
        <v>1.4278999999999999</v>
      </c>
      <c r="I6021" s="73">
        <v>46169</v>
      </c>
      <c r="J6021" s="73">
        <v>46717</v>
      </c>
      <c r="K6021" s="69">
        <v>3.8</v>
      </c>
      <c r="L6021" s="68" t="s">
        <v>5494</v>
      </c>
      <c r="M6021" s="71">
        <v>2.3E-3</v>
      </c>
      <c r="N6021" t="str">
        <f>_xll.IMDP("BND",D6021,$N$1,A6021)</f>
        <v>카드</v>
      </c>
      <c r="O6021">
        <f t="shared" si="94"/>
        <v>2.4626100000000001E-3</v>
      </c>
    </row>
    <row r="6022" spans="1:15" x14ac:dyDescent="0.3">
      <c r="A6022" s="73">
        <v>46311</v>
      </c>
      <c r="B6022" s="67" t="s">
        <v>2090</v>
      </c>
      <c r="C6022" s="68" t="s">
        <v>2608</v>
      </c>
      <c r="D6022" s="68" t="s">
        <v>12025</v>
      </c>
      <c r="E6022" s="67" t="s">
        <v>12026</v>
      </c>
      <c r="F6022" s="69">
        <v>4.2439999999999998</v>
      </c>
      <c r="G6022" s="70">
        <v>1.3401000000000001</v>
      </c>
      <c r="H6022" s="70">
        <v>2.16</v>
      </c>
      <c r="I6022" s="73">
        <v>46184</v>
      </c>
      <c r="J6022" s="73">
        <v>46822</v>
      </c>
      <c r="K6022" s="69">
        <v>4.1500000000000004</v>
      </c>
      <c r="L6022" s="68" t="s">
        <v>5494</v>
      </c>
      <c r="M6022" s="71">
        <v>7.4000000000000003E-3</v>
      </c>
      <c r="N6022" t="str">
        <f>_xll.IMDP("BND",D6022,$N$1,A6022)</f>
        <v>카드</v>
      </c>
      <c r="O6022">
        <f t="shared" si="94"/>
        <v>9.9167400000000003E-3</v>
      </c>
    </row>
    <row r="6023" spans="1:15" x14ac:dyDescent="0.3">
      <c r="A6023" s="73">
        <v>46311</v>
      </c>
      <c r="B6023" s="67" t="s">
        <v>2090</v>
      </c>
      <c r="C6023" s="68" t="s">
        <v>2608</v>
      </c>
      <c r="D6023" s="68" t="s">
        <v>12027</v>
      </c>
      <c r="E6023" s="67" t="s">
        <v>12028</v>
      </c>
      <c r="F6023" s="69">
        <v>4.0469999999999997</v>
      </c>
      <c r="G6023" s="70">
        <v>0.62580000000000002</v>
      </c>
      <c r="H6023" s="70">
        <v>0.54969999999999997</v>
      </c>
      <c r="I6023" s="73">
        <v>45086</v>
      </c>
      <c r="J6023" s="73">
        <v>46547</v>
      </c>
      <c r="K6023" s="69">
        <v>4.33</v>
      </c>
      <c r="L6023" s="68" t="s">
        <v>5494</v>
      </c>
      <c r="M6023" s="71">
        <v>2.3E-3</v>
      </c>
      <c r="N6023" t="str">
        <f>_xll.IMDP("BND",D6023,$N$1,A6023)</f>
        <v>카드</v>
      </c>
      <c r="O6023">
        <f t="shared" si="94"/>
        <v>1.4393400000000001E-3</v>
      </c>
    </row>
    <row r="6024" spans="1:15" x14ac:dyDescent="0.3">
      <c r="A6024" s="73">
        <v>46311</v>
      </c>
      <c r="B6024" s="67" t="s">
        <v>2090</v>
      </c>
      <c r="C6024" s="68" t="s">
        <v>2608</v>
      </c>
      <c r="D6024" s="68" t="s">
        <v>12029</v>
      </c>
      <c r="E6024" s="67" t="s">
        <v>12030</v>
      </c>
      <c r="F6024" s="69">
        <v>4.3869999999999996</v>
      </c>
      <c r="G6024" s="70">
        <v>1.7876000000000001</v>
      </c>
      <c r="H6024" s="70">
        <v>3.7298</v>
      </c>
      <c r="I6024" s="73">
        <v>45177</v>
      </c>
      <c r="J6024" s="73">
        <v>47004</v>
      </c>
      <c r="K6024" s="69">
        <v>4.7699999999999996</v>
      </c>
      <c r="L6024" s="68" t="s">
        <v>5494</v>
      </c>
      <c r="M6024" s="71">
        <v>2.3E-3</v>
      </c>
      <c r="N6024" t="str">
        <f>_xll.IMDP("BND",D6024,$N$1,A6024)</f>
        <v>카드</v>
      </c>
      <c r="O6024">
        <f t="shared" si="94"/>
        <v>4.1114799999999998E-3</v>
      </c>
    </row>
    <row r="6025" spans="1:15" x14ac:dyDescent="0.3">
      <c r="A6025" s="73">
        <v>46311</v>
      </c>
      <c r="B6025" s="67" t="s">
        <v>2090</v>
      </c>
      <c r="C6025" s="68" t="s">
        <v>2608</v>
      </c>
      <c r="D6025" s="68" t="s">
        <v>12031</v>
      </c>
      <c r="E6025" s="67" t="s">
        <v>12032</v>
      </c>
      <c r="F6025" s="69">
        <v>3.8159999999999998</v>
      </c>
      <c r="G6025" s="70">
        <v>0.40789999999999998</v>
      </c>
      <c r="H6025" s="70">
        <v>0.26800000000000002</v>
      </c>
      <c r="I6025" s="73">
        <v>45372</v>
      </c>
      <c r="J6025" s="73">
        <v>46465</v>
      </c>
      <c r="K6025" s="69">
        <v>3.93</v>
      </c>
      <c r="L6025" s="68" t="s">
        <v>5494</v>
      </c>
      <c r="M6025" s="71">
        <v>3.3E-3</v>
      </c>
      <c r="N6025" t="str">
        <f>_xll.IMDP("BND",D6025,$N$1,A6025)</f>
        <v>카드</v>
      </c>
      <c r="O6025">
        <f t="shared" si="94"/>
        <v>1.34607E-3</v>
      </c>
    </row>
    <row r="6026" spans="1:15" x14ac:dyDescent="0.3">
      <c r="A6026" s="73">
        <v>46311</v>
      </c>
      <c r="B6026" s="67" t="s">
        <v>2090</v>
      </c>
      <c r="C6026" s="68" t="s">
        <v>2608</v>
      </c>
      <c r="D6026" s="68" t="s">
        <v>12033</v>
      </c>
      <c r="E6026" s="67" t="s">
        <v>12034</v>
      </c>
      <c r="F6026" s="69">
        <v>4.415</v>
      </c>
      <c r="G6026" s="70">
        <v>2.1301000000000001</v>
      </c>
      <c r="H6026" s="70">
        <v>5.1558000000000002</v>
      </c>
      <c r="I6026" s="73">
        <v>45666</v>
      </c>
      <c r="J6026" s="73">
        <v>47127</v>
      </c>
      <c r="K6026" s="69">
        <v>3.1</v>
      </c>
      <c r="L6026" s="68" t="s">
        <v>5494</v>
      </c>
      <c r="M6026" s="71">
        <v>6.7999999999999996E-3</v>
      </c>
      <c r="N6026" t="str">
        <f>_xll.IMDP("BND",D6026,$N$1,A6026)</f>
        <v>카드</v>
      </c>
      <c r="O6026">
        <f t="shared" si="94"/>
        <v>1.448468E-2</v>
      </c>
    </row>
    <row r="6027" spans="1:15" x14ac:dyDescent="0.3">
      <c r="A6027" s="73">
        <v>46311</v>
      </c>
      <c r="B6027" s="67" t="s">
        <v>2090</v>
      </c>
      <c r="C6027" s="68" t="s">
        <v>2608</v>
      </c>
      <c r="D6027" s="68" t="s">
        <v>12035</v>
      </c>
      <c r="E6027" s="67" t="s">
        <v>12036</v>
      </c>
      <c r="F6027" s="69">
        <v>4.2309999999999999</v>
      </c>
      <c r="G6027" s="70">
        <v>1.2543</v>
      </c>
      <c r="H6027" s="70">
        <v>1.9078999999999999</v>
      </c>
      <c r="I6027" s="73">
        <v>45694</v>
      </c>
      <c r="J6027" s="73">
        <v>46787</v>
      </c>
      <c r="K6027" s="69">
        <v>3.01</v>
      </c>
      <c r="L6027" s="68" t="s">
        <v>5494</v>
      </c>
      <c r="M6027" s="71">
        <v>2.3E-3</v>
      </c>
      <c r="N6027" t="str">
        <f>_xll.IMDP("BND",D6027,$N$1,A6027)</f>
        <v>카드</v>
      </c>
      <c r="O6027">
        <f t="shared" si="94"/>
        <v>2.8848899999999998E-3</v>
      </c>
    </row>
    <row r="6028" spans="1:15" x14ac:dyDescent="0.3">
      <c r="A6028" s="73">
        <v>46311</v>
      </c>
      <c r="B6028" s="67" t="s">
        <v>2090</v>
      </c>
      <c r="C6028" s="68" t="s">
        <v>2608</v>
      </c>
      <c r="D6028" s="68" t="s">
        <v>12037</v>
      </c>
      <c r="E6028" s="67" t="s">
        <v>12038</v>
      </c>
      <c r="F6028" s="69">
        <v>4.4139999999999997</v>
      </c>
      <c r="G6028" s="70">
        <v>2.0390999999999999</v>
      </c>
      <c r="H6028" s="70">
        <v>4.7613000000000003</v>
      </c>
      <c r="I6028" s="73">
        <v>46001</v>
      </c>
      <c r="J6028" s="73">
        <v>47095</v>
      </c>
      <c r="K6028" s="69">
        <v>3.4</v>
      </c>
      <c r="L6028" s="68" t="s">
        <v>5494</v>
      </c>
      <c r="M6028" s="71">
        <v>6.4000000000000003E-3</v>
      </c>
      <c r="N6028" t="str">
        <f>_xll.IMDP("BND",D6028,$N$1,A6028)</f>
        <v>카드</v>
      </c>
      <c r="O6028">
        <f t="shared" si="94"/>
        <v>1.3050239999999999E-2</v>
      </c>
    </row>
    <row r="6029" spans="1:15" x14ac:dyDescent="0.3">
      <c r="A6029" s="73">
        <v>46311</v>
      </c>
      <c r="B6029" s="67" t="s">
        <v>2090</v>
      </c>
      <c r="C6029" s="68" t="s">
        <v>2608</v>
      </c>
      <c r="D6029" s="68" t="s">
        <v>12039</v>
      </c>
      <c r="E6029" s="67" t="s">
        <v>12040</v>
      </c>
      <c r="F6029" s="69">
        <v>3.8849999999999998</v>
      </c>
      <c r="G6029" s="70">
        <v>0.44900000000000001</v>
      </c>
      <c r="H6029" s="70">
        <v>0.31419999999999998</v>
      </c>
      <c r="I6029" s="73">
        <v>46058</v>
      </c>
      <c r="J6029" s="73">
        <v>46482</v>
      </c>
      <c r="K6029" s="69">
        <v>3.17</v>
      </c>
      <c r="L6029" s="68" t="s">
        <v>5494</v>
      </c>
      <c r="M6029" s="71">
        <v>2.3E-3</v>
      </c>
      <c r="N6029" t="str">
        <f>_xll.IMDP("BND",D6029,$N$1,A6029)</f>
        <v>카드</v>
      </c>
      <c r="O6029">
        <f t="shared" si="94"/>
        <v>1.0327000000000001E-3</v>
      </c>
    </row>
    <row r="6030" spans="1:15" x14ac:dyDescent="0.3">
      <c r="A6030" s="73">
        <v>46311</v>
      </c>
      <c r="B6030" s="67" t="s">
        <v>2090</v>
      </c>
      <c r="C6030" s="68" t="s">
        <v>2608</v>
      </c>
      <c r="D6030" s="68" t="s">
        <v>14133</v>
      </c>
      <c r="E6030" s="67" t="s">
        <v>14134</v>
      </c>
      <c r="F6030" s="69">
        <v>4.3330000000000002</v>
      </c>
      <c r="G6030" s="70">
        <v>1.6440999999999999</v>
      </c>
      <c r="H6030" s="70">
        <v>3.1657999999999999</v>
      </c>
      <c r="I6030" s="73">
        <v>46210</v>
      </c>
      <c r="J6030" s="73">
        <v>46941</v>
      </c>
      <c r="K6030" s="69">
        <v>4.3499999999999996</v>
      </c>
      <c r="L6030" s="68" t="s">
        <v>5494</v>
      </c>
      <c r="M6030" s="71">
        <v>3.7000000000000002E-3</v>
      </c>
      <c r="N6030" t="str">
        <f>_xll.IMDP("BND",D6030,$N$1,A6030)</f>
        <v>카드</v>
      </c>
      <c r="O6030">
        <f t="shared" si="94"/>
        <v>6.0831699999999997E-3</v>
      </c>
    </row>
    <row r="6031" spans="1:15" x14ac:dyDescent="0.3">
      <c r="A6031" s="73">
        <v>46311</v>
      </c>
      <c r="B6031" s="67" t="s">
        <v>2090</v>
      </c>
      <c r="C6031" s="68" t="s">
        <v>2608</v>
      </c>
      <c r="D6031" s="68" t="s">
        <v>12041</v>
      </c>
      <c r="E6031" s="67" t="s">
        <v>12042</v>
      </c>
      <c r="F6031" s="69">
        <v>4.1710000000000003</v>
      </c>
      <c r="G6031" s="70">
        <v>0.87580000000000002</v>
      </c>
      <c r="H6031" s="70">
        <v>0.99380000000000002</v>
      </c>
      <c r="I6031" s="73">
        <v>44819</v>
      </c>
      <c r="J6031" s="73">
        <v>46643</v>
      </c>
      <c r="K6031" s="69">
        <v>5.0199999999999996</v>
      </c>
      <c r="L6031" s="68" t="s">
        <v>5494</v>
      </c>
      <c r="M6031" s="71">
        <v>2.8E-3</v>
      </c>
      <c r="N6031" t="str">
        <f>_xll.IMDP("BND",D6031,$N$1,A6031)</f>
        <v>카드</v>
      </c>
      <c r="O6031">
        <f t="shared" si="94"/>
        <v>2.4522400000000001E-3</v>
      </c>
    </row>
    <row r="6032" spans="1:15" x14ac:dyDescent="0.3">
      <c r="A6032" s="73">
        <v>46311</v>
      </c>
      <c r="B6032" s="67" t="s">
        <v>2090</v>
      </c>
      <c r="C6032" s="68" t="s">
        <v>2608</v>
      </c>
      <c r="D6032" s="68" t="s">
        <v>12043</v>
      </c>
      <c r="E6032" s="67" t="s">
        <v>12044</v>
      </c>
      <c r="F6032" s="69">
        <v>4.3319999999999999</v>
      </c>
      <c r="G6032" s="70">
        <v>1.6416999999999999</v>
      </c>
      <c r="H6032" s="70">
        <v>3.1596000000000002</v>
      </c>
      <c r="I6032" s="73">
        <v>45114</v>
      </c>
      <c r="J6032" s="73">
        <v>46941</v>
      </c>
      <c r="K6032" s="69">
        <v>4.5599999999999996</v>
      </c>
      <c r="L6032" s="68" t="s">
        <v>5494</v>
      </c>
      <c r="M6032" s="71">
        <v>2.3E-3</v>
      </c>
      <c r="N6032" t="str">
        <f>_xll.IMDP("BND",D6032,$N$1,A6032)</f>
        <v>카드</v>
      </c>
      <c r="O6032">
        <f t="shared" si="94"/>
        <v>3.7759099999999999E-3</v>
      </c>
    </row>
    <row r="6033" spans="1:15" x14ac:dyDescent="0.3">
      <c r="A6033" s="73">
        <v>46311</v>
      </c>
      <c r="B6033" s="67" t="s">
        <v>2090</v>
      </c>
      <c r="C6033" s="68" t="s">
        <v>2608</v>
      </c>
      <c r="D6033" s="68" t="s">
        <v>12045</v>
      </c>
      <c r="E6033" s="67" t="s">
        <v>12046</v>
      </c>
      <c r="F6033" s="69">
        <v>4.21</v>
      </c>
      <c r="G6033" s="70">
        <v>1.1001000000000001</v>
      </c>
      <c r="H6033" s="70">
        <v>1.5005999999999999</v>
      </c>
      <c r="I6033" s="73">
        <v>45268</v>
      </c>
      <c r="J6033" s="73">
        <v>46729</v>
      </c>
      <c r="K6033" s="69">
        <v>4.2</v>
      </c>
      <c r="L6033" s="68" t="s">
        <v>5494</v>
      </c>
      <c r="M6033" s="71">
        <v>2.3E-3</v>
      </c>
      <c r="N6033" t="str">
        <f>_xll.IMDP("BND",D6033,$N$1,A6033)</f>
        <v>카드</v>
      </c>
      <c r="O6033">
        <f t="shared" si="94"/>
        <v>2.5302300000000001E-3</v>
      </c>
    </row>
    <row r="6034" spans="1:15" x14ac:dyDescent="0.3">
      <c r="A6034" s="73">
        <v>46311</v>
      </c>
      <c r="B6034" s="67" t="s">
        <v>2090</v>
      </c>
      <c r="C6034" s="68" t="s">
        <v>2608</v>
      </c>
      <c r="D6034" s="68" t="s">
        <v>12047</v>
      </c>
      <c r="E6034" s="67" t="s">
        <v>12048</v>
      </c>
      <c r="F6034" s="69">
        <v>3.63</v>
      </c>
      <c r="G6034" s="70">
        <v>0.29039999999999999</v>
      </c>
      <c r="H6034" s="70">
        <v>0.15690000000000001</v>
      </c>
      <c r="I6034" s="73">
        <v>45328</v>
      </c>
      <c r="J6034" s="73">
        <v>46422</v>
      </c>
      <c r="K6034" s="69">
        <v>3.95</v>
      </c>
      <c r="L6034" s="68" t="s">
        <v>5494</v>
      </c>
      <c r="M6034" s="71">
        <v>4.1999999999999997E-3</v>
      </c>
      <c r="N6034" t="str">
        <f>_xll.IMDP("BND",D6034,$N$1,A6034)</f>
        <v>카드</v>
      </c>
      <c r="O6034">
        <f t="shared" si="94"/>
        <v>1.2196799999999999E-3</v>
      </c>
    </row>
    <row r="6035" spans="1:15" x14ac:dyDescent="0.3">
      <c r="A6035" s="73">
        <v>46311</v>
      </c>
      <c r="B6035" s="67" t="s">
        <v>2090</v>
      </c>
      <c r="C6035" s="68" t="s">
        <v>2608</v>
      </c>
      <c r="D6035" s="68" t="s">
        <v>12049</v>
      </c>
      <c r="E6035" s="67" t="s">
        <v>12050</v>
      </c>
      <c r="F6035" s="69">
        <v>4.4249999999999998</v>
      </c>
      <c r="G6035" s="70">
        <v>3.0388999999999999</v>
      </c>
      <c r="H6035" s="70">
        <v>10.2742</v>
      </c>
      <c r="I6035" s="73">
        <v>45666</v>
      </c>
      <c r="J6035" s="73">
        <v>47492</v>
      </c>
      <c r="K6035" s="69">
        <v>3.12</v>
      </c>
      <c r="L6035" s="68" t="s">
        <v>5494</v>
      </c>
      <c r="M6035" s="71">
        <v>2.7000000000000001E-3</v>
      </c>
      <c r="N6035" t="str">
        <f>_xll.IMDP("BND",D6035,$N$1,A6035)</f>
        <v>카드</v>
      </c>
      <c r="O6035">
        <f t="shared" si="94"/>
        <v>8.2050300000000003E-3</v>
      </c>
    </row>
    <row r="6036" spans="1:15" x14ac:dyDescent="0.3">
      <c r="A6036" s="73">
        <v>46311</v>
      </c>
      <c r="B6036" s="67" t="s">
        <v>2090</v>
      </c>
      <c r="C6036" s="68" t="s">
        <v>2608</v>
      </c>
      <c r="D6036" s="68" t="s">
        <v>12051</v>
      </c>
      <c r="E6036" s="67" t="s">
        <v>12052</v>
      </c>
      <c r="F6036" s="69">
        <v>4.1210000000000004</v>
      </c>
      <c r="G6036" s="70">
        <v>0.7238</v>
      </c>
      <c r="H6036" s="70">
        <v>0.71330000000000005</v>
      </c>
      <c r="I6036" s="73">
        <v>45855</v>
      </c>
      <c r="J6036" s="73">
        <v>46584</v>
      </c>
      <c r="K6036" s="69">
        <v>2.67</v>
      </c>
      <c r="L6036" s="68" t="s">
        <v>5494</v>
      </c>
      <c r="M6036" s="71">
        <v>2.3E-3</v>
      </c>
      <c r="N6036" t="str">
        <f>_xll.IMDP("BND",D6036,$N$1,A6036)</f>
        <v>카드</v>
      </c>
      <c r="O6036">
        <f t="shared" si="94"/>
        <v>1.6647400000000001E-3</v>
      </c>
    </row>
    <row r="6037" spans="1:15" x14ac:dyDescent="0.3">
      <c r="A6037" s="73">
        <v>46311</v>
      </c>
      <c r="B6037" s="67" t="s">
        <v>2090</v>
      </c>
      <c r="C6037" s="68" t="s">
        <v>2608</v>
      </c>
      <c r="D6037" s="68" t="s">
        <v>12053</v>
      </c>
      <c r="E6037" s="67" t="s">
        <v>12054</v>
      </c>
      <c r="F6037" s="69">
        <v>4.242</v>
      </c>
      <c r="G6037" s="70">
        <v>1.3241000000000001</v>
      </c>
      <c r="H6037" s="70">
        <v>2.1084999999999998</v>
      </c>
      <c r="I6037" s="73">
        <v>46086</v>
      </c>
      <c r="J6037" s="73">
        <v>46814</v>
      </c>
      <c r="K6037" s="69">
        <v>3.51</v>
      </c>
      <c r="L6037" s="68" t="s">
        <v>5494</v>
      </c>
      <c r="M6037" s="71">
        <v>2.8E-3</v>
      </c>
      <c r="N6037" t="str">
        <f>_xll.IMDP("BND",D6037,$N$1,A6037)</f>
        <v>카드</v>
      </c>
      <c r="O6037">
        <f t="shared" si="94"/>
        <v>3.70748E-3</v>
      </c>
    </row>
    <row r="6038" spans="1:15" x14ac:dyDescent="0.3">
      <c r="A6038" s="73">
        <v>46311</v>
      </c>
      <c r="B6038" s="67" t="s">
        <v>2090</v>
      </c>
      <c r="C6038" s="68" t="s">
        <v>2608</v>
      </c>
      <c r="D6038" s="68" t="s">
        <v>15261</v>
      </c>
      <c r="E6038" s="67" t="s">
        <v>15262</v>
      </c>
      <c r="F6038" s="69">
        <v>4.4130000000000003</v>
      </c>
      <c r="G6038" s="70">
        <v>2.0017999999999998</v>
      </c>
      <c r="H6038" s="70">
        <v>4.6237000000000004</v>
      </c>
      <c r="I6038" s="73">
        <v>46268</v>
      </c>
      <c r="J6038" s="73">
        <v>47088</v>
      </c>
      <c r="K6038" s="69">
        <v>4.33</v>
      </c>
      <c r="L6038" s="68" t="s">
        <v>5494</v>
      </c>
      <c r="M6038" s="71">
        <v>2.3E-3</v>
      </c>
      <c r="N6038" t="str">
        <f>_xll.IMDP("BND",D6038,$N$1,A6038)</f>
        <v>카드</v>
      </c>
      <c r="O6038">
        <f t="shared" si="94"/>
        <v>4.6041399999999996E-3</v>
      </c>
    </row>
    <row r="6039" spans="1:15" x14ac:dyDescent="0.3">
      <c r="A6039" s="73">
        <v>46311</v>
      </c>
      <c r="B6039" s="67" t="s">
        <v>2090</v>
      </c>
      <c r="C6039" s="68" t="s">
        <v>2608</v>
      </c>
      <c r="D6039" s="68" t="s">
        <v>15983</v>
      </c>
      <c r="E6039" s="67" t="s">
        <v>15984</v>
      </c>
      <c r="F6039" s="69">
        <v>4.3979999999999997</v>
      </c>
      <c r="G6039" s="70">
        <v>1.8705000000000001</v>
      </c>
      <c r="H6039" s="70">
        <v>4.0488999999999997</v>
      </c>
      <c r="I6039" s="73">
        <v>46302</v>
      </c>
      <c r="J6039" s="73">
        <v>47032</v>
      </c>
      <c r="K6039" s="69">
        <v>4.47</v>
      </c>
      <c r="L6039" s="68" t="s">
        <v>5494</v>
      </c>
      <c r="M6039" s="71">
        <v>3.7000000000000002E-3</v>
      </c>
      <c r="N6039" t="str">
        <f>_xll.IMDP("BND",D6039,$N$1,A6039)</f>
        <v>카드</v>
      </c>
      <c r="O6039">
        <f t="shared" si="94"/>
        <v>6.9208500000000001E-3</v>
      </c>
    </row>
    <row r="6040" spans="1:15" x14ac:dyDescent="0.3">
      <c r="A6040" s="73">
        <v>46311</v>
      </c>
      <c r="B6040" s="67" t="s">
        <v>2090</v>
      </c>
      <c r="C6040" s="68" t="s">
        <v>2608</v>
      </c>
      <c r="D6040" s="68" t="s">
        <v>12055</v>
      </c>
      <c r="E6040" s="67" t="s">
        <v>12056</v>
      </c>
      <c r="F6040" s="69">
        <v>4.01</v>
      </c>
      <c r="G6040" s="70">
        <v>0.58950000000000002</v>
      </c>
      <c r="H6040" s="70">
        <v>0.49659999999999999</v>
      </c>
      <c r="I6040" s="73">
        <v>45072</v>
      </c>
      <c r="J6040" s="73">
        <v>46533</v>
      </c>
      <c r="K6040" s="69">
        <v>4.26</v>
      </c>
      <c r="L6040" s="68" t="s">
        <v>5494</v>
      </c>
      <c r="M6040" s="71">
        <v>2.3E-3</v>
      </c>
      <c r="N6040" t="str">
        <f>_xll.IMDP("BND",D6040,$N$1,A6040)</f>
        <v>카드</v>
      </c>
      <c r="O6040">
        <f t="shared" si="94"/>
        <v>1.35585E-3</v>
      </c>
    </row>
    <row r="6041" spans="1:15" x14ac:dyDescent="0.3">
      <c r="A6041" s="73">
        <v>46311</v>
      </c>
      <c r="B6041" s="67" t="s">
        <v>2090</v>
      </c>
      <c r="C6041" s="68" t="s">
        <v>2608</v>
      </c>
      <c r="D6041" s="68" t="s">
        <v>12057</v>
      </c>
      <c r="E6041" s="67" t="s">
        <v>12058</v>
      </c>
      <c r="F6041" s="69">
        <v>4.3109999999999999</v>
      </c>
      <c r="G6041" s="70">
        <v>1.5668</v>
      </c>
      <c r="H6041" s="70">
        <v>2.8993000000000002</v>
      </c>
      <c r="I6041" s="73">
        <v>45086</v>
      </c>
      <c r="J6041" s="73">
        <v>46913</v>
      </c>
      <c r="K6041" s="69">
        <v>4.4400000000000004</v>
      </c>
      <c r="L6041" s="68" t="s">
        <v>5494</v>
      </c>
      <c r="M6041" s="71">
        <v>6.4999999999999997E-3</v>
      </c>
      <c r="N6041" t="str">
        <f>_xll.IMDP("BND",D6041,$N$1,A6041)</f>
        <v>카드</v>
      </c>
      <c r="O6041">
        <f t="shared" si="94"/>
        <v>1.0184199999999999E-2</v>
      </c>
    </row>
    <row r="6042" spans="1:15" x14ac:dyDescent="0.3">
      <c r="A6042" s="73">
        <v>46311</v>
      </c>
      <c r="B6042" s="67" t="s">
        <v>2090</v>
      </c>
      <c r="C6042" s="68" t="s">
        <v>2608</v>
      </c>
      <c r="D6042" s="68" t="s">
        <v>12059</v>
      </c>
      <c r="E6042" s="67" t="s">
        <v>12060</v>
      </c>
      <c r="F6042" s="69">
        <v>4.3090000000000002</v>
      </c>
      <c r="G6042" s="70">
        <v>1.5662</v>
      </c>
      <c r="H6042" s="70">
        <v>2.8954</v>
      </c>
      <c r="I6042" s="73">
        <v>45268</v>
      </c>
      <c r="J6042" s="73">
        <v>46912</v>
      </c>
      <c r="K6042" s="69">
        <v>4.25</v>
      </c>
      <c r="L6042" s="68" t="s">
        <v>5494</v>
      </c>
      <c r="M6042" s="71">
        <v>2.3E-3</v>
      </c>
      <c r="N6042" t="str">
        <f>_xll.IMDP("BND",D6042,$N$1,A6042)</f>
        <v>카드</v>
      </c>
      <c r="O6042">
        <f t="shared" si="94"/>
        <v>3.6022599999999999E-3</v>
      </c>
    </row>
    <row r="6043" spans="1:15" x14ac:dyDescent="0.3">
      <c r="A6043" s="73">
        <v>46311</v>
      </c>
      <c r="B6043" s="67" t="s">
        <v>2090</v>
      </c>
      <c r="C6043" s="68" t="s">
        <v>2608</v>
      </c>
      <c r="D6043" s="68" t="s">
        <v>12061</v>
      </c>
      <c r="E6043" s="67" t="s">
        <v>12062</v>
      </c>
      <c r="F6043" s="69">
        <v>4.4169999999999998</v>
      </c>
      <c r="G6043" s="70">
        <v>2.2848000000000002</v>
      </c>
      <c r="H6043" s="70">
        <v>5.9493999999999998</v>
      </c>
      <c r="I6043" s="73">
        <v>45372</v>
      </c>
      <c r="J6043" s="73">
        <v>47198</v>
      </c>
      <c r="K6043" s="69">
        <v>4.16</v>
      </c>
      <c r="L6043" s="68" t="s">
        <v>5494</v>
      </c>
      <c r="M6043" s="71">
        <v>9.7000000000000003E-3</v>
      </c>
      <c r="N6043" t="str">
        <f>_xll.IMDP("BND",D6043,$N$1,A6043)</f>
        <v>카드</v>
      </c>
      <c r="O6043">
        <f t="shared" si="94"/>
        <v>2.2162560000000001E-2</v>
      </c>
    </row>
    <row r="6044" spans="1:15" x14ac:dyDescent="0.3">
      <c r="A6044" s="73">
        <v>46311</v>
      </c>
      <c r="B6044" s="67" t="s">
        <v>2090</v>
      </c>
      <c r="C6044" s="68" t="s">
        <v>2608</v>
      </c>
      <c r="D6044" s="68" t="s">
        <v>12063</v>
      </c>
      <c r="E6044" s="67" t="s">
        <v>12064</v>
      </c>
      <c r="F6044" s="69">
        <v>4.42</v>
      </c>
      <c r="G6044" s="70">
        <v>2.6312000000000002</v>
      </c>
      <c r="H6044" s="70">
        <v>7.8177000000000003</v>
      </c>
      <c r="I6044" s="73">
        <v>45510</v>
      </c>
      <c r="J6044" s="73">
        <v>47336</v>
      </c>
      <c r="K6044" s="69">
        <v>3.43</v>
      </c>
      <c r="L6044" s="68" t="s">
        <v>5494</v>
      </c>
      <c r="M6044" s="71">
        <v>5.0000000000000001E-3</v>
      </c>
      <c r="N6044" t="str">
        <f>_xll.IMDP("BND",D6044,$N$1,A6044)</f>
        <v>카드</v>
      </c>
      <c r="O6044">
        <f t="shared" si="94"/>
        <v>1.3156000000000001E-2</v>
      </c>
    </row>
    <row r="6045" spans="1:15" x14ac:dyDescent="0.3">
      <c r="A6045" s="73">
        <v>46311</v>
      </c>
      <c r="B6045" s="67" t="s">
        <v>2090</v>
      </c>
      <c r="C6045" s="68" t="s">
        <v>2608</v>
      </c>
      <c r="D6045" s="68" t="s">
        <v>12065</v>
      </c>
      <c r="E6045" s="67" t="s">
        <v>12066</v>
      </c>
      <c r="F6045" s="69">
        <v>4.4240000000000004</v>
      </c>
      <c r="G6045" s="70">
        <v>2.7673999999999999</v>
      </c>
      <c r="H6045" s="70">
        <v>8.5858000000000008</v>
      </c>
      <c r="I6045" s="73">
        <v>45561</v>
      </c>
      <c r="J6045" s="73">
        <v>47386</v>
      </c>
      <c r="K6045" s="69">
        <v>3.41</v>
      </c>
      <c r="L6045" s="68" t="s">
        <v>5494</v>
      </c>
      <c r="M6045" s="71">
        <v>2.3E-3</v>
      </c>
      <c r="N6045" t="str">
        <f>_xll.IMDP("BND",D6045,$N$1,A6045)</f>
        <v>카드</v>
      </c>
      <c r="O6045">
        <f t="shared" si="94"/>
        <v>6.3650199999999999E-3</v>
      </c>
    </row>
    <row r="6046" spans="1:15" x14ac:dyDescent="0.3">
      <c r="A6046" s="73">
        <v>46311</v>
      </c>
      <c r="B6046" s="67" t="s">
        <v>2090</v>
      </c>
      <c r="C6046" s="68" t="s">
        <v>2608</v>
      </c>
      <c r="D6046" s="68" t="s">
        <v>12067</v>
      </c>
      <c r="E6046" s="67" t="s">
        <v>12068</v>
      </c>
      <c r="F6046" s="69">
        <v>4.18</v>
      </c>
      <c r="G6046" s="70">
        <v>0.94969999999999999</v>
      </c>
      <c r="H6046" s="70">
        <v>1.1438999999999999</v>
      </c>
      <c r="I6046" s="73">
        <v>45575</v>
      </c>
      <c r="J6046" s="73">
        <v>46668</v>
      </c>
      <c r="K6046" s="69">
        <v>3.39</v>
      </c>
      <c r="L6046" s="68" t="s">
        <v>5494</v>
      </c>
      <c r="M6046" s="71">
        <v>3.7000000000000002E-3</v>
      </c>
      <c r="N6046" t="str">
        <f>_xll.IMDP("BND",D6046,$N$1,A6046)</f>
        <v>카드</v>
      </c>
      <c r="O6046">
        <f t="shared" si="94"/>
        <v>3.51389E-3</v>
      </c>
    </row>
    <row r="6047" spans="1:15" x14ac:dyDescent="0.3">
      <c r="A6047" s="73">
        <v>46311</v>
      </c>
      <c r="B6047" s="67" t="s">
        <v>2090</v>
      </c>
      <c r="C6047" s="68" t="s">
        <v>2608</v>
      </c>
      <c r="D6047" s="68" t="s">
        <v>12069</v>
      </c>
      <c r="E6047" s="67" t="s">
        <v>12070</v>
      </c>
      <c r="F6047" s="69">
        <v>4.4260000000000002</v>
      </c>
      <c r="G6047" s="70">
        <v>3.8370000000000002</v>
      </c>
      <c r="H6047" s="70">
        <v>16.334800000000001</v>
      </c>
      <c r="I6047" s="73">
        <v>45638</v>
      </c>
      <c r="J6047" s="73">
        <v>47829</v>
      </c>
      <c r="K6047" s="69">
        <v>3.22</v>
      </c>
      <c r="L6047" s="68" t="s">
        <v>5494</v>
      </c>
      <c r="M6047" s="71">
        <v>4.8999999999999998E-3</v>
      </c>
      <c r="N6047" t="str">
        <f>_xll.IMDP("BND",D6047,$N$1,A6047)</f>
        <v>카드</v>
      </c>
      <c r="O6047">
        <f t="shared" si="94"/>
        <v>1.88013E-2</v>
      </c>
    </row>
    <row r="6048" spans="1:15" x14ac:dyDescent="0.3">
      <c r="A6048" s="73">
        <v>46311</v>
      </c>
      <c r="B6048" s="67" t="s">
        <v>2090</v>
      </c>
      <c r="C6048" s="68" t="s">
        <v>2608</v>
      </c>
      <c r="D6048" s="68" t="s">
        <v>12071</v>
      </c>
      <c r="E6048" s="67" t="s">
        <v>12072</v>
      </c>
      <c r="F6048" s="69">
        <v>3.718</v>
      </c>
      <c r="G6048" s="70">
        <v>0.32669999999999999</v>
      </c>
      <c r="H6048" s="70">
        <v>0.18809999999999999</v>
      </c>
      <c r="I6048" s="73">
        <v>45706</v>
      </c>
      <c r="J6048" s="73">
        <v>46436</v>
      </c>
      <c r="K6048" s="69">
        <v>2.94</v>
      </c>
      <c r="L6048" s="68" t="s">
        <v>5494</v>
      </c>
      <c r="M6048" s="71">
        <v>2.3E-3</v>
      </c>
      <c r="N6048" t="str">
        <f>_xll.IMDP("BND",D6048,$N$1,A6048)</f>
        <v>카드</v>
      </c>
      <c r="O6048">
        <f t="shared" si="94"/>
        <v>7.5140999999999999E-4</v>
      </c>
    </row>
    <row r="6049" spans="1:15" x14ac:dyDescent="0.3">
      <c r="A6049" s="73">
        <v>46311</v>
      </c>
      <c r="B6049" s="67" t="s">
        <v>2090</v>
      </c>
      <c r="C6049" s="68" t="s">
        <v>2608</v>
      </c>
      <c r="D6049" s="68" t="s">
        <v>12073</v>
      </c>
      <c r="E6049" s="67" t="s">
        <v>12074</v>
      </c>
      <c r="F6049" s="69">
        <v>4.4269999999999996</v>
      </c>
      <c r="G6049" s="70">
        <v>3.7246999999999999</v>
      </c>
      <c r="H6049" s="70">
        <v>15.3177</v>
      </c>
      <c r="I6049" s="73">
        <v>45762</v>
      </c>
      <c r="J6049" s="73">
        <v>47771</v>
      </c>
      <c r="K6049" s="69">
        <v>3</v>
      </c>
      <c r="L6049" s="68" t="s">
        <v>5494</v>
      </c>
      <c r="M6049" s="71">
        <v>2.2000000000000001E-3</v>
      </c>
      <c r="N6049" t="str">
        <f>_xll.IMDP("BND",D6049,$N$1,A6049)</f>
        <v>카드</v>
      </c>
      <c r="O6049">
        <f t="shared" si="94"/>
        <v>8.1943399999999996E-3</v>
      </c>
    </row>
    <row r="6050" spans="1:15" x14ac:dyDescent="0.3">
      <c r="A6050" s="73">
        <v>46311</v>
      </c>
      <c r="B6050" s="67" t="s">
        <v>2090</v>
      </c>
      <c r="C6050" s="68" t="s">
        <v>2608</v>
      </c>
      <c r="D6050" s="68" t="s">
        <v>12075</v>
      </c>
      <c r="E6050" s="67" t="s">
        <v>12076</v>
      </c>
      <c r="F6050" s="69">
        <v>4.4269999999999996</v>
      </c>
      <c r="G6050" s="70">
        <v>3.4411</v>
      </c>
      <c r="H6050" s="70">
        <v>13.1234</v>
      </c>
      <c r="I6050" s="73">
        <v>45831</v>
      </c>
      <c r="J6050" s="73">
        <v>47655</v>
      </c>
      <c r="K6050" s="69">
        <v>3.02</v>
      </c>
      <c r="L6050" s="68" t="s">
        <v>5494</v>
      </c>
      <c r="M6050" s="71">
        <v>4.4000000000000003E-3</v>
      </c>
      <c r="N6050" t="str">
        <f>_xll.IMDP("BND",D6050,$N$1,A6050)</f>
        <v>카드</v>
      </c>
      <c r="O6050">
        <f t="shared" si="94"/>
        <v>1.5140840000000001E-2</v>
      </c>
    </row>
    <row r="6051" spans="1:15" x14ac:dyDescent="0.3">
      <c r="A6051" s="73">
        <v>46311</v>
      </c>
      <c r="B6051" s="67" t="s">
        <v>2090</v>
      </c>
      <c r="C6051" s="68" t="s">
        <v>2608</v>
      </c>
      <c r="D6051" s="68" t="s">
        <v>12077</v>
      </c>
      <c r="E6051" s="67" t="s">
        <v>12078</v>
      </c>
      <c r="F6051" s="69">
        <v>4.3419999999999996</v>
      </c>
      <c r="G6051" s="70">
        <v>1.6778999999999999</v>
      </c>
      <c r="H6051" s="70">
        <v>3.3109999999999999</v>
      </c>
      <c r="I6051" s="73">
        <v>45855</v>
      </c>
      <c r="J6051" s="73">
        <v>46951</v>
      </c>
      <c r="K6051" s="69">
        <v>2.78</v>
      </c>
      <c r="L6051" s="68" t="s">
        <v>5494</v>
      </c>
      <c r="M6051" s="71">
        <v>2.3E-3</v>
      </c>
      <c r="N6051" t="str">
        <f>_xll.IMDP("BND",D6051,$N$1,A6051)</f>
        <v>카드</v>
      </c>
      <c r="O6051">
        <f t="shared" si="94"/>
        <v>3.8591699999999999E-3</v>
      </c>
    </row>
    <row r="6052" spans="1:15" x14ac:dyDescent="0.3">
      <c r="A6052" s="73">
        <v>46311</v>
      </c>
      <c r="B6052" s="67" t="s">
        <v>2090</v>
      </c>
      <c r="C6052" s="68" t="s">
        <v>2608</v>
      </c>
      <c r="D6052" s="68" t="s">
        <v>12079</v>
      </c>
      <c r="E6052" s="67" t="s">
        <v>12080</v>
      </c>
      <c r="F6052" s="69">
        <v>4.4260000000000002</v>
      </c>
      <c r="G6052" s="70">
        <v>3.8058000000000001</v>
      </c>
      <c r="H6052" s="70">
        <v>16.145299999999999</v>
      </c>
      <c r="I6052" s="73">
        <v>46001</v>
      </c>
      <c r="J6052" s="73">
        <v>47827</v>
      </c>
      <c r="K6052" s="69">
        <v>3.58</v>
      </c>
      <c r="L6052" s="68" t="s">
        <v>5494</v>
      </c>
      <c r="M6052" s="71">
        <v>3.2000000000000002E-3</v>
      </c>
      <c r="N6052" t="str">
        <f>_xll.IMDP("BND",D6052,$N$1,A6052)</f>
        <v>카드</v>
      </c>
      <c r="O6052">
        <f t="shared" si="94"/>
        <v>1.2178560000000001E-2</v>
      </c>
    </row>
    <row r="6053" spans="1:15" x14ac:dyDescent="0.3">
      <c r="A6053" s="73">
        <v>46311</v>
      </c>
      <c r="B6053" s="67" t="s">
        <v>2090</v>
      </c>
      <c r="C6053" s="68" t="s">
        <v>2608</v>
      </c>
      <c r="D6053" s="68" t="s">
        <v>12081</v>
      </c>
      <c r="E6053" s="67" t="s">
        <v>12082</v>
      </c>
      <c r="F6053" s="69">
        <v>4.242</v>
      </c>
      <c r="G6053" s="70">
        <v>1.3267</v>
      </c>
      <c r="H6053" s="70">
        <v>2.1160999999999999</v>
      </c>
      <c r="I6053" s="73">
        <v>46086</v>
      </c>
      <c r="J6053" s="73">
        <v>46815</v>
      </c>
      <c r="K6053" s="69">
        <v>3.51</v>
      </c>
      <c r="L6053" s="68" t="s">
        <v>5494</v>
      </c>
      <c r="M6053" s="71">
        <v>7.4000000000000003E-3</v>
      </c>
      <c r="N6053" t="str">
        <f>_xll.IMDP("BND",D6053,$N$1,A6053)</f>
        <v>카드</v>
      </c>
      <c r="O6053">
        <f t="shared" si="94"/>
        <v>9.8175800000000011E-3</v>
      </c>
    </row>
    <row r="6054" spans="1:15" x14ac:dyDescent="0.3">
      <c r="A6054" s="73">
        <v>46311</v>
      </c>
      <c r="B6054" s="67" t="s">
        <v>2090</v>
      </c>
      <c r="C6054" s="68" t="s">
        <v>2608</v>
      </c>
      <c r="D6054" s="68" t="s">
        <v>14199</v>
      </c>
      <c r="E6054" s="67" t="s">
        <v>14200</v>
      </c>
      <c r="F6054" s="69">
        <v>4.4009999999999998</v>
      </c>
      <c r="G6054" s="70">
        <v>1.8827</v>
      </c>
      <c r="H6054" s="70">
        <v>4.0963000000000003</v>
      </c>
      <c r="I6054" s="73">
        <v>46212</v>
      </c>
      <c r="J6054" s="73">
        <v>47036</v>
      </c>
      <c r="K6054" s="69">
        <v>4.3600000000000003</v>
      </c>
      <c r="L6054" s="68" t="s">
        <v>5494</v>
      </c>
      <c r="M6054" s="71">
        <v>4.5999999999999999E-3</v>
      </c>
      <c r="N6054" t="str">
        <f>_xll.IMDP("BND",D6054,$N$1,A6054)</f>
        <v>카드</v>
      </c>
      <c r="O6054">
        <f t="shared" si="94"/>
        <v>8.6604200000000003E-3</v>
      </c>
    </row>
    <row r="6055" spans="1:15" x14ac:dyDescent="0.3">
      <c r="A6055" s="73">
        <v>46311</v>
      </c>
      <c r="B6055" s="67" t="s">
        <v>2090</v>
      </c>
      <c r="C6055" s="68" t="s">
        <v>2608</v>
      </c>
      <c r="D6055" s="68" t="s">
        <v>12083</v>
      </c>
      <c r="E6055" s="67" t="s">
        <v>12084</v>
      </c>
      <c r="F6055" s="69">
        <v>4.4269999999999996</v>
      </c>
      <c r="G6055" s="70">
        <v>3.6688000000000001</v>
      </c>
      <c r="H6055" s="70">
        <v>14.804399999999999</v>
      </c>
      <c r="I6055" s="73">
        <v>44084</v>
      </c>
      <c r="J6055" s="73">
        <v>47736</v>
      </c>
      <c r="K6055" s="69">
        <v>2.41</v>
      </c>
      <c r="L6055" s="68" t="s">
        <v>5494</v>
      </c>
      <c r="M6055" s="71">
        <v>2.5999999999999999E-3</v>
      </c>
      <c r="N6055" t="str">
        <f>_xll.IMDP("BND",D6055,$N$1,A6055)</f>
        <v>카드</v>
      </c>
      <c r="O6055">
        <f t="shared" si="94"/>
        <v>9.5388799999999996E-3</v>
      </c>
    </row>
    <row r="6056" spans="1:15" x14ac:dyDescent="0.3">
      <c r="A6056" s="73">
        <v>46311</v>
      </c>
      <c r="B6056" s="67" t="s">
        <v>2090</v>
      </c>
      <c r="C6056" s="68" t="s">
        <v>2608</v>
      </c>
      <c r="D6056" s="68" t="s">
        <v>12085</v>
      </c>
      <c r="E6056" s="67" t="s">
        <v>12086</v>
      </c>
      <c r="F6056" s="69">
        <v>4.4160000000000004</v>
      </c>
      <c r="G6056" s="70">
        <v>2.1629999999999998</v>
      </c>
      <c r="H6056" s="70">
        <v>5.3760000000000003</v>
      </c>
      <c r="I6056" s="73">
        <v>45328</v>
      </c>
      <c r="J6056" s="73">
        <v>47155</v>
      </c>
      <c r="K6056" s="69">
        <v>4.12</v>
      </c>
      <c r="L6056" s="68" t="s">
        <v>5494</v>
      </c>
      <c r="M6056" s="71">
        <v>4.5999999999999999E-3</v>
      </c>
      <c r="N6056" t="str">
        <f>_xll.IMDP("BND",D6056,$N$1,A6056)</f>
        <v>카드</v>
      </c>
      <c r="O6056">
        <f t="shared" si="94"/>
        <v>9.9497999999999982E-3</v>
      </c>
    </row>
    <row r="6057" spans="1:15" x14ac:dyDescent="0.3">
      <c r="A6057" s="73">
        <v>46311</v>
      </c>
      <c r="B6057" s="67" t="s">
        <v>2090</v>
      </c>
      <c r="C6057" s="68" t="s">
        <v>2608</v>
      </c>
      <c r="D6057" s="68" t="s">
        <v>12087</v>
      </c>
      <c r="E6057" s="67" t="s">
        <v>12088</v>
      </c>
      <c r="F6057" s="69">
        <v>4.4240000000000004</v>
      </c>
      <c r="G6057" s="70">
        <v>2.7679999999999998</v>
      </c>
      <c r="H6057" s="70">
        <v>8.5894999999999992</v>
      </c>
      <c r="I6057" s="73">
        <v>45561</v>
      </c>
      <c r="J6057" s="73">
        <v>47387</v>
      </c>
      <c r="K6057" s="69">
        <v>3.41</v>
      </c>
      <c r="L6057" s="68" t="s">
        <v>5494</v>
      </c>
      <c r="M6057" s="71">
        <v>4.1000000000000003E-3</v>
      </c>
      <c r="N6057" t="str">
        <f>_xll.IMDP("BND",D6057,$N$1,A6057)</f>
        <v>카드</v>
      </c>
      <c r="O6057">
        <f t="shared" si="94"/>
        <v>1.1348800000000001E-2</v>
      </c>
    </row>
    <row r="6058" spans="1:15" x14ac:dyDescent="0.3">
      <c r="A6058" s="73">
        <v>46311</v>
      </c>
      <c r="B6058" s="67" t="s">
        <v>2090</v>
      </c>
      <c r="C6058" s="68" t="s">
        <v>2608</v>
      </c>
      <c r="D6058" s="68" t="s">
        <v>12089</v>
      </c>
      <c r="E6058" s="67" t="s">
        <v>12090</v>
      </c>
      <c r="F6058" s="69">
        <v>4.0640000000000001</v>
      </c>
      <c r="G6058" s="70">
        <v>0.65449999999999997</v>
      </c>
      <c r="H6058" s="70">
        <v>0.59260000000000002</v>
      </c>
      <c r="I6058" s="73">
        <v>45646</v>
      </c>
      <c r="J6058" s="73">
        <v>46556</v>
      </c>
      <c r="K6058" s="69">
        <v>3.14</v>
      </c>
      <c r="L6058" s="68" t="s">
        <v>5494</v>
      </c>
      <c r="M6058" s="71">
        <v>3.7000000000000002E-3</v>
      </c>
      <c r="N6058" t="str">
        <f>_xll.IMDP("BND",D6058,$N$1,A6058)</f>
        <v>카드</v>
      </c>
      <c r="O6058">
        <f t="shared" si="94"/>
        <v>2.42165E-3</v>
      </c>
    </row>
    <row r="6059" spans="1:15" x14ac:dyDescent="0.3">
      <c r="A6059" s="73">
        <v>46311</v>
      </c>
      <c r="B6059" s="67" t="s">
        <v>2090</v>
      </c>
      <c r="C6059" s="68" t="s">
        <v>2608</v>
      </c>
      <c r="D6059" s="68" t="s">
        <v>12091</v>
      </c>
      <c r="E6059" s="67" t="s">
        <v>12092</v>
      </c>
      <c r="F6059" s="69">
        <v>4.4269999999999996</v>
      </c>
      <c r="G6059" s="70">
        <v>3.7772000000000001</v>
      </c>
      <c r="H6059" s="70">
        <v>15.814</v>
      </c>
      <c r="I6059" s="73">
        <v>45789</v>
      </c>
      <c r="J6059" s="73">
        <v>47799</v>
      </c>
      <c r="K6059" s="69">
        <v>2.91</v>
      </c>
      <c r="L6059" s="68" t="s">
        <v>5494</v>
      </c>
      <c r="M6059" s="71">
        <v>4.0000000000000001E-3</v>
      </c>
      <c r="N6059" t="str">
        <f>_xll.IMDP("BND",D6059,$N$1,A6059)</f>
        <v>카드</v>
      </c>
      <c r="O6059">
        <f t="shared" si="94"/>
        <v>1.51088E-2</v>
      </c>
    </row>
    <row r="6060" spans="1:15" x14ac:dyDescent="0.3">
      <c r="A6060" s="73">
        <v>46311</v>
      </c>
      <c r="B6060" s="67" t="s">
        <v>2090</v>
      </c>
      <c r="C6060" s="68" t="s">
        <v>2608</v>
      </c>
      <c r="D6060" s="68" t="s">
        <v>1504</v>
      </c>
      <c r="E6060" s="67" t="s">
        <v>1506</v>
      </c>
      <c r="F6060" s="69">
        <v>4.4080000000000004</v>
      </c>
      <c r="G6060" s="70">
        <v>1.9201999999999999</v>
      </c>
      <c r="H6060" s="70">
        <v>4.2465000000000002</v>
      </c>
      <c r="I6060" s="73">
        <v>45952</v>
      </c>
      <c r="J6060" s="73">
        <v>47046</v>
      </c>
      <c r="K6060" s="69">
        <v>2.83</v>
      </c>
      <c r="L6060" s="68" t="s">
        <v>5494</v>
      </c>
      <c r="M6060" s="71">
        <v>3.2000000000000002E-3</v>
      </c>
      <c r="N6060" t="str">
        <f>_xll.IMDP("BND",D6060,$N$1,A6060)</f>
        <v>카드</v>
      </c>
      <c r="O6060">
        <f t="shared" si="94"/>
        <v>6.1446399999999998E-3</v>
      </c>
    </row>
    <row r="6061" spans="1:15" x14ac:dyDescent="0.3">
      <c r="A6061" s="73">
        <v>46311</v>
      </c>
      <c r="B6061" s="67" t="s">
        <v>2090</v>
      </c>
      <c r="C6061" s="68" t="s">
        <v>2608</v>
      </c>
      <c r="D6061" s="68" t="s">
        <v>12093</v>
      </c>
      <c r="E6061" s="67" t="s">
        <v>12094</v>
      </c>
      <c r="F6061" s="69">
        <v>3.9620000000000002</v>
      </c>
      <c r="G6061" s="70">
        <v>0.5554</v>
      </c>
      <c r="H6061" s="70">
        <v>0.44740000000000002</v>
      </c>
      <c r="I6061" s="73">
        <v>46094</v>
      </c>
      <c r="J6061" s="73">
        <v>46519</v>
      </c>
      <c r="K6061" s="69">
        <v>3.23</v>
      </c>
      <c r="L6061" s="68" t="s">
        <v>5494</v>
      </c>
      <c r="M6061" s="71">
        <v>2.3E-3</v>
      </c>
      <c r="N6061" t="str">
        <f>_xll.IMDP("BND",D6061,$N$1,A6061)</f>
        <v>카드</v>
      </c>
      <c r="O6061">
        <f t="shared" si="94"/>
        <v>1.27742E-3</v>
      </c>
    </row>
    <row r="6062" spans="1:15" x14ac:dyDescent="0.3">
      <c r="A6062" s="73">
        <v>46311</v>
      </c>
      <c r="B6062" s="67" t="s">
        <v>2090</v>
      </c>
      <c r="C6062" s="68" t="s">
        <v>2608</v>
      </c>
      <c r="D6062" s="68" t="s">
        <v>12095</v>
      </c>
      <c r="E6062" s="67" t="s">
        <v>12096</v>
      </c>
      <c r="F6062" s="69">
        <v>3.8940000000000001</v>
      </c>
      <c r="G6062" s="70">
        <v>0.46279999999999999</v>
      </c>
      <c r="H6062" s="70">
        <v>0.32929999999999998</v>
      </c>
      <c r="I6062" s="73">
        <v>46122</v>
      </c>
      <c r="J6062" s="73">
        <v>46486</v>
      </c>
      <c r="K6062" s="69">
        <v>3.36</v>
      </c>
      <c r="L6062" s="68" t="s">
        <v>5494</v>
      </c>
      <c r="M6062" s="71">
        <v>4.5999999999999999E-3</v>
      </c>
      <c r="N6062" t="str">
        <f>_xll.IMDP("BND",D6062,$N$1,A6062)</f>
        <v>카드</v>
      </c>
      <c r="O6062">
        <f t="shared" si="94"/>
        <v>2.1288800000000001E-3</v>
      </c>
    </row>
    <row r="6063" spans="1:15" x14ac:dyDescent="0.3">
      <c r="A6063" s="73">
        <v>46311</v>
      </c>
      <c r="B6063" s="67" t="s">
        <v>2090</v>
      </c>
      <c r="C6063" s="68" t="s">
        <v>2608</v>
      </c>
      <c r="D6063" s="68" t="s">
        <v>14036</v>
      </c>
      <c r="E6063" s="67" t="s">
        <v>14037</v>
      </c>
      <c r="F6063" s="69">
        <v>4.2169999999999996</v>
      </c>
      <c r="G6063" s="70">
        <v>1.1599999999999999</v>
      </c>
      <c r="H6063" s="70">
        <v>1.6508</v>
      </c>
      <c r="I6063" s="73">
        <v>46203</v>
      </c>
      <c r="J6063" s="73">
        <v>46751</v>
      </c>
      <c r="K6063" s="69">
        <v>4.18</v>
      </c>
      <c r="L6063" s="68" t="s">
        <v>5494</v>
      </c>
      <c r="M6063" s="71">
        <v>2.3E-3</v>
      </c>
      <c r="N6063" t="str">
        <f>_xll.IMDP("BND",D6063,$N$1,A6063)</f>
        <v>카드</v>
      </c>
      <c r="O6063">
        <f t="shared" si="94"/>
        <v>2.6679999999999998E-3</v>
      </c>
    </row>
    <row r="6064" spans="1:15" x14ac:dyDescent="0.3">
      <c r="A6064" s="73">
        <v>46311</v>
      </c>
      <c r="B6064" s="67" t="s">
        <v>2090</v>
      </c>
      <c r="C6064" s="68" t="s">
        <v>2608</v>
      </c>
      <c r="D6064" s="68" t="s">
        <v>14325</v>
      </c>
      <c r="E6064" s="67" t="s">
        <v>14326</v>
      </c>
      <c r="F6064" s="69">
        <v>4.1180000000000003</v>
      </c>
      <c r="G6064" s="70">
        <v>0.72419999999999995</v>
      </c>
      <c r="H6064" s="70">
        <v>0.70669999999999999</v>
      </c>
      <c r="I6064" s="73">
        <v>46218</v>
      </c>
      <c r="J6064" s="73">
        <v>46583</v>
      </c>
      <c r="K6064" s="69">
        <v>4.01</v>
      </c>
      <c r="L6064" s="68" t="s">
        <v>5494</v>
      </c>
      <c r="M6064" s="71">
        <v>2.3E-3</v>
      </c>
      <c r="N6064" t="str">
        <f>_xll.IMDP("BND",D6064,$N$1,A6064)</f>
        <v>카드</v>
      </c>
      <c r="O6064">
        <f t="shared" si="94"/>
        <v>1.6656599999999998E-3</v>
      </c>
    </row>
    <row r="6065" spans="1:15" x14ac:dyDescent="0.3">
      <c r="A6065" s="73">
        <v>46311</v>
      </c>
      <c r="B6065" s="67" t="s">
        <v>2090</v>
      </c>
      <c r="C6065" s="68" t="s">
        <v>2608</v>
      </c>
      <c r="D6065" s="68" t="s">
        <v>12097</v>
      </c>
      <c r="E6065" s="67" t="s">
        <v>12098</v>
      </c>
      <c r="F6065" s="69">
        <v>4.444</v>
      </c>
      <c r="G6065" s="70">
        <v>4.7889999999999997</v>
      </c>
      <c r="H6065" s="70">
        <v>25.632999999999999</v>
      </c>
      <c r="I6065" s="73">
        <v>44610</v>
      </c>
      <c r="J6065" s="73">
        <v>48262</v>
      </c>
      <c r="K6065" s="69">
        <v>3.52</v>
      </c>
      <c r="L6065" s="68" t="s">
        <v>5494</v>
      </c>
      <c r="M6065" s="71">
        <v>2.2000000000000001E-3</v>
      </c>
      <c r="N6065" t="str">
        <f>_xll.IMDP("BND",D6065,$N$1,A6065)</f>
        <v>카드</v>
      </c>
      <c r="O6065">
        <f t="shared" si="94"/>
        <v>1.05358E-2</v>
      </c>
    </row>
    <row r="6066" spans="1:15" x14ac:dyDescent="0.3">
      <c r="A6066" s="73">
        <v>46311</v>
      </c>
      <c r="B6066" s="67" t="s">
        <v>2090</v>
      </c>
      <c r="C6066" s="68" t="s">
        <v>2608</v>
      </c>
      <c r="D6066" s="68" t="s">
        <v>12099</v>
      </c>
      <c r="E6066" s="67" t="s">
        <v>12100</v>
      </c>
      <c r="F6066" s="69">
        <v>4.2480000000000002</v>
      </c>
      <c r="G6066" s="70">
        <v>1.3883000000000001</v>
      </c>
      <c r="H6066" s="70">
        <v>2.3047</v>
      </c>
      <c r="I6066" s="73">
        <v>45013</v>
      </c>
      <c r="J6066" s="73">
        <v>46840</v>
      </c>
      <c r="K6066" s="69">
        <v>4.29</v>
      </c>
      <c r="L6066" s="68" t="s">
        <v>5494</v>
      </c>
      <c r="M6066" s="71">
        <v>2.3E-3</v>
      </c>
      <c r="N6066" t="str">
        <f>_xll.IMDP("BND",D6066,$N$1,A6066)</f>
        <v>카드</v>
      </c>
      <c r="O6066">
        <f t="shared" si="94"/>
        <v>3.19309E-3</v>
      </c>
    </row>
    <row r="6067" spans="1:15" x14ac:dyDescent="0.3">
      <c r="A6067" s="73">
        <v>46311</v>
      </c>
      <c r="B6067" s="67" t="s">
        <v>2090</v>
      </c>
      <c r="C6067" s="68" t="s">
        <v>2608</v>
      </c>
      <c r="D6067" s="68" t="s">
        <v>12101</v>
      </c>
      <c r="E6067" s="67" t="s">
        <v>12102</v>
      </c>
      <c r="F6067" s="69">
        <v>4.423</v>
      </c>
      <c r="G6067" s="70">
        <v>2.8037999999999998</v>
      </c>
      <c r="H6067" s="70">
        <v>8.8018000000000001</v>
      </c>
      <c r="I6067" s="73">
        <v>45575</v>
      </c>
      <c r="J6067" s="73">
        <v>47401</v>
      </c>
      <c r="K6067" s="69">
        <v>3.48</v>
      </c>
      <c r="L6067" s="68" t="s">
        <v>5494</v>
      </c>
      <c r="M6067" s="71">
        <v>2.3E-3</v>
      </c>
      <c r="N6067" t="str">
        <f>_xll.IMDP("BND",D6067,$N$1,A6067)</f>
        <v>카드</v>
      </c>
      <c r="O6067">
        <f t="shared" si="94"/>
        <v>6.4487399999999997E-3</v>
      </c>
    </row>
    <row r="6068" spans="1:15" x14ac:dyDescent="0.3">
      <c r="A6068" s="73">
        <v>46311</v>
      </c>
      <c r="B6068" s="67" t="s">
        <v>2090</v>
      </c>
      <c r="C6068" s="68" t="s">
        <v>2608</v>
      </c>
      <c r="D6068" s="68" t="s">
        <v>12103</v>
      </c>
      <c r="E6068" s="67" t="s">
        <v>12104</v>
      </c>
      <c r="F6068" s="69">
        <v>4.2350000000000003</v>
      </c>
      <c r="G6068" s="70">
        <v>1.2897000000000001</v>
      </c>
      <c r="H6068" s="70">
        <v>2.0070000000000001</v>
      </c>
      <c r="I6068" s="73">
        <v>45706</v>
      </c>
      <c r="J6068" s="73">
        <v>46801</v>
      </c>
      <c r="K6068" s="69">
        <v>3.03</v>
      </c>
      <c r="L6068" s="68" t="s">
        <v>5494</v>
      </c>
      <c r="M6068" s="71">
        <v>5.4999999999999997E-3</v>
      </c>
      <c r="N6068" t="str">
        <f>_xll.IMDP("BND",D6068,$N$1,A6068)</f>
        <v>카드</v>
      </c>
      <c r="O6068">
        <f t="shared" si="94"/>
        <v>7.09335E-3</v>
      </c>
    </row>
    <row r="6069" spans="1:15" x14ac:dyDescent="0.3">
      <c r="A6069" s="73">
        <v>46311</v>
      </c>
      <c r="B6069" s="67" t="s">
        <v>2090</v>
      </c>
      <c r="C6069" s="68" t="s">
        <v>2608</v>
      </c>
      <c r="D6069" s="68" t="s">
        <v>12105</v>
      </c>
      <c r="E6069" s="67" t="s">
        <v>12106</v>
      </c>
      <c r="F6069" s="69">
        <v>4.2880000000000003</v>
      </c>
      <c r="G6069" s="70">
        <v>1.5422</v>
      </c>
      <c r="H6069" s="70">
        <v>2.7974000000000001</v>
      </c>
      <c r="I6069" s="73">
        <v>45800</v>
      </c>
      <c r="J6069" s="73">
        <v>46896</v>
      </c>
      <c r="K6069" s="69">
        <v>2.78</v>
      </c>
      <c r="L6069" s="68" t="s">
        <v>5494</v>
      </c>
      <c r="M6069" s="71">
        <v>3.2000000000000002E-3</v>
      </c>
      <c r="N6069" t="str">
        <f>_xll.IMDP("BND",D6069,$N$1,A6069)</f>
        <v>카드</v>
      </c>
      <c r="O6069">
        <f t="shared" si="94"/>
        <v>4.9350399999999999E-3</v>
      </c>
    </row>
    <row r="6070" spans="1:15" x14ac:dyDescent="0.3">
      <c r="A6070" s="73">
        <v>46311</v>
      </c>
      <c r="B6070" s="67" t="s">
        <v>2090</v>
      </c>
      <c r="C6070" s="68" t="s">
        <v>2608</v>
      </c>
      <c r="D6070" s="68" t="s">
        <v>12107</v>
      </c>
      <c r="E6070" s="67" t="s">
        <v>12108</v>
      </c>
      <c r="F6070" s="69">
        <v>4.4269999999999996</v>
      </c>
      <c r="G6070" s="70">
        <v>3.4832999999999998</v>
      </c>
      <c r="H6070" s="70">
        <v>13.6229</v>
      </c>
      <c r="I6070" s="73">
        <v>45855</v>
      </c>
      <c r="J6070" s="73">
        <v>47681</v>
      </c>
      <c r="K6070" s="69">
        <v>2.99</v>
      </c>
      <c r="L6070" s="68" t="s">
        <v>5494</v>
      </c>
      <c r="M6070" s="71">
        <v>8.0000000000000002E-3</v>
      </c>
      <c r="N6070" t="str">
        <f>_xll.IMDP("BND",D6070,$N$1,A6070)</f>
        <v>카드</v>
      </c>
      <c r="O6070">
        <f t="shared" si="94"/>
        <v>2.78664E-2</v>
      </c>
    </row>
    <row r="6071" spans="1:15" x14ac:dyDescent="0.3">
      <c r="A6071" s="73">
        <v>46311</v>
      </c>
      <c r="B6071" s="67" t="s">
        <v>2090</v>
      </c>
      <c r="C6071" s="68" t="s">
        <v>2608</v>
      </c>
      <c r="D6071" s="68" t="s">
        <v>12109</v>
      </c>
      <c r="E6071" s="67" t="s">
        <v>12110</v>
      </c>
      <c r="F6071" s="69">
        <v>4.2039999999999997</v>
      </c>
      <c r="G6071" s="70">
        <v>1.0723</v>
      </c>
      <c r="H6071" s="70">
        <v>1.4292</v>
      </c>
      <c r="I6071" s="73">
        <v>45987</v>
      </c>
      <c r="J6071" s="73">
        <v>46717</v>
      </c>
      <c r="K6071" s="69">
        <v>3.18</v>
      </c>
      <c r="L6071" s="68" t="s">
        <v>5494</v>
      </c>
      <c r="M6071" s="71">
        <v>2.3E-3</v>
      </c>
      <c r="N6071" t="str">
        <f>_xll.IMDP("BND",D6071,$N$1,A6071)</f>
        <v>카드</v>
      </c>
      <c r="O6071">
        <f t="shared" si="94"/>
        <v>2.4662899999999999E-3</v>
      </c>
    </row>
    <row r="6072" spans="1:15" x14ac:dyDescent="0.3">
      <c r="A6072" s="73">
        <v>46311</v>
      </c>
      <c r="B6072" s="67" t="s">
        <v>2090</v>
      </c>
      <c r="C6072" s="68" t="s">
        <v>2608</v>
      </c>
      <c r="D6072" s="68" t="s">
        <v>12111</v>
      </c>
      <c r="E6072" s="67" t="s">
        <v>12112</v>
      </c>
      <c r="F6072" s="69">
        <v>4.4139999999999997</v>
      </c>
      <c r="G6072" s="70">
        <v>2.0579999999999998</v>
      </c>
      <c r="H6072" s="70">
        <v>4.8434999999999997</v>
      </c>
      <c r="I6072" s="73">
        <v>46008</v>
      </c>
      <c r="J6072" s="73">
        <v>47102</v>
      </c>
      <c r="K6072" s="69">
        <v>3.41</v>
      </c>
      <c r="L6072" s="68" t="s">
        <v>5494</v>
      </c>
      <c r="M6072" s="71">
        <v>4.5999999999999999E-3</v>
      </c>
      <c r="N6072" t="str">
        <f>_xll.IMDP("BND",D6072,$N$1,A6072)</f>
        <v>카드</v>
      </c>
      <c r="O6072">
        <f t="shared" si="94"/>
        <v>9.4667999999999992E-3</v>
      </c>
    </row>
    <row r="6073" spans="1:15" x14ac:dyDescent="0.3">
      <c r="A6073" s="73">
        <v>46311</v>
      </c>
      <c r="B6073" s="67" t="s">
        <v>2090</v>
      </c>
      <c r="C6073" s="68" t="s">
        <v>2608</v>
      </c>
      <c r="D6073" s="68" t="s">
        <v>12113</v>
      </c>
      <c r="E6073" s="67" t="s">
        <v>12114</v>
      </c>
      <c r="F6073" s="69">
        <v>4.2640000000000002</v>
      </c>
      <c r="G6073" s="70">
        <v>1.4582999999999999</v>
      </c>
      <c r="H6073" s="70">
        <v>2.5388999999999999</v>
      </c>
      <c r="I6073" s="73">
        <v>46140</v>
      </c>
      <c r="J6073" s="73">
        <v>46871</v>
      </c>
      <c r="K6073" s="69">
        <v>3.94</v>
      </c>
      <c r="L6073" s="68" t="s">
        <v>5494</v>
      </c>
      <c r="M6073" s="71">
        <v>3.3E-3</v>
      </c>
      <c r="N6073" t="str">
        <f>_xll.IMDP("BND",D6073,$N$1,A6073)</f>
        <v>카드</v>
      </c>
      <c r="O6073">
        <f t="shared" si="94"/>
        <v>4.8123899999999997E-3</v>
      </c>
    </row>
    <row r="6074" spans="1:15" x14ac:dyDescent="0.3">
      <c r="A6074" s="73">
        <v>46311</v>
      </c>
      <c r="B6074" s="67" t="s">
        <v>2090</v>
      </c>
      <c r="C6074" s="68" t="s">
        <v>2608</v>
      </c>
      <c r="D6074" s="68" t="s">
        <v>14327</v>
      </c>
      <c r="E6074" s="67" t="s">
        <v>14328</v>
      </c>
      <c r="F6074" s="69">
        <v>4.3419999999999996</v>
      </c>
      <c r="G6074" s="70">
        <v>1.6620999999999999</v>
      </c>
      <c r="H6074" s="70">
        <v>3.2296</v>
      </c>
      <c r="I6074" s="73">
        <v>46218</v>
      </c>
      <c r="J6074" s="73">
        <v>46948</v>
      </c>
      <c r="K6074" s="69">
        <v>4.38</v>
      </c>
      <c r="L6074" s="68" t="s">
        <v>5494</v>
      </c>
      <c r="M6074" s="71">
        <v>3.3E-3</v>
      </c>
      <c r="N6074" t="str">
        <f>_xll.IMDP("BND",D6074,$N$1,A6074)</f>
        <v>카드</v>
      </c>
      <c r="O6074">
        <f t="shared" si="94"/>
        <v>5.4849299999999998E-3</v>
      </c>
    </row>
    <row r="6075" spans="1:15" x14ac:dyDescent="0.3">
      <c r="A6075" s="73">
        <v>46311</v>
      </c>
      <c r="B6075" s="67" t="s">
        <v>2090</v>
      </c>
      <c r="C6075" s="68" t="s">
        <v>2608</v>
      </c>
      <c r="D6075" s="68" t="s">
        <v>12115</v>
      </c>
      <c r="E6075" s="67" t="s">
        <v>12116</v>
      </c>
      <c r="F6075" s="69">
        <v>3.7330000000000001</v>
      </c>
      <c r="G6075" s="70">
        <v>0.32869999999999999</v>
      </c>
      <c r="H6075" s="70">
        <v>0.19009999999999999</v>
      </c>
      <c r="I6075" s="73">
        <v>45341</v>
      </c>
      <c r="J6075" s="73">
        <v>46437</v>
      </c>
      <c r="K6075" s="69">
        <v>3.96</v>
      </c>
      <c r="L6075" s="68" t="s">
        <v>5494</v>
      </c>
      <c r="M6075" s="71">
        <v>3.7000000000000002E-3</v>
      </c>
      <c r="N6075" t="str">
        <f>_xll.IMDP("BND",D6075,$N$1,A6075)</f>
        <v>카드</v>
      </c>
      <c r="O6075">
        <f t="shared" si="94"/>
        <v>1.21619E-3</v>
      </c>
    </row>
    <row r="6076" spans="1:15" x14ac:dyDescent="0.3">
      <c r="A6076" s="73">
        <v>46311</v>
      </c>
      <c r="B6076" s="67" t="s">
        <v>2090</v>
      </c>
      <c r="C6076" s="68" t="s">
        <v>2608</v>
      </c>
      <c r="D6076" s="68" t="s">
        <v>12117</v>
      </c>
      <c r="E6076" s="67" t="s">
        <v>12118</v>
      </c>
      <c r="F6076" s="69">
        <v>4.4269999999999996</v>
      </c>
      <c r="G6076" s="70">
        <v>3.3652000000000002</v>
      </c>
      <c r="H6076" s="70">
        <v>12.581899999999999</v>
      </c>
      <c r="I6076" s="73">
        <v>45800</v>
      </c>
      <c r="J6076" s="73">
        <v>47626</v>
      </c>
      <c r="K6076" s="69">
        <v>2.95</v>
      </c>
      <c r="L6076" s="68" t="s">
        <v>5494</v>
      </c>
      <c r="M6076" s="71">
        <v>3.5000000000000001E-3</v>
      </c>
      <c r="N6076" t="str">
        <f>_xll.IMDP("BND",D6076,$N$1,A6076)</f>
        <v>카드</v>
      </c>
      <c r="O6076">
        <f t="shared" si="94"/>
        <v>1.1778200000000001E-2</v>
      </c>
    </row>
    <row r="6077" spans="1:15" x14ac:dyDescent="0.3">
      <c r="A6077" s="73">
        <v>46311</v>
      </c>
      <c r="B6077" s="67" t="s">
        <v>2090</v>
      </c>
      <c r="C6077" s="68" t="s">
        <v>2608</v>
      </c>
      <c r="D6077" s="68" t="s">
        <v>12119</v>
      </c>
      <c r="E6077" s="67" t="s">
        <v>12120</v>
      </c>
      <c r="F6077" s="69">
        <v>4.4269999999999996</v>
      </c>
      <c r="G6077" s="70">
        <v>3.7128999999999999</v>
      </c>
      <c r="H6077" s="70">
        <v>15.3344</v>
      </c>
      <c r="I6077" s="73">
        <v>45952</v>
      </c>
      <c r="J6077" s="73">
        <v>47778</v>
      </c>
      <c r="K6077" s="69">
        <v>3.02</v>
      </c>
      <c r="L6077" s="68" t="s">
        <v>5494</v>
      </c>
      <c r="M6077" s="71">
        <v>2.2000000000000001E-3</v>
      </c>
      <c r="N6077" t="str">
        <f>_xll.IMDP("BND",D6077,$N$1,A6077)</f>
        <v>카드</v>
      </c>
      <c r="O6077">
        <f t="shared" si="94"/>
        <v>8.1683799999999994E-3</v>
      </c>
    </row>
    <row r="6078" spans="1:15" x14ac:dyDescent="0.3">
      <c r="A6078" s="73">
        <v>46311</v>
      </c>
      <c r="B6078" s="67" t="s">
        <v>2090</v>
      </c>
      <c r="C6078" s="68" t="s">
        <v>2608</v>
      </c>
      <c r="D6078" s="68" t="s">
        <v>12121</v>
      </c>
      <c r="E6078" s="67" t="s">
        <v>12122</v>
      </c>
      <c r="F6078" s="69">
        <v>4.3419999999999996</v>
      </c>
      <c r="G6078" s="70">
        <v>1.6592</v>
      </c>
      <c r="H6078" s="70">
        <v>3.2229000000000001</v>
      </c>
      <c r="I6078" s="73">
        <v>45121</v>
      </c>
      <c r="J6078" s="73">
        <v>46948</v>
      </c>
      <c r="K6078" s="69">
        <v>4.67</v>
      </c>
      <c r="L6078" s="68" t="s">
        <v>5494</v>
      </c>
      <c r="M6078" s="71">
        <v>2.3E-3</v>
      </c>
      <c r="N6078" t="str">
        <f>_xll.IMDP("BND",D6078,$N$1,A6078)</f>
        <v>카드</v>
      </c>
      <c r="O6078">
        <f t="shared" si="94"/>
        <v>3.8161599999999999E-3</v>
      </c>
    </row>
    <row r="6079" spans="1:15" x14ac:dyDescent="0.3">
      <c r="A6079" s="73">
        <v>46311</v>
      </c>
      <c r="B6079" s="67" t="s">
        <v>2090</v>
      </c>
      <c r="C6079" s="68" t="s">
        <v>2608</v>
      </c>
      <c r="D6079" s="68" t="s">
        <v>12123</v>
      </c>
      <c r="E6079" s="67" t="s">
        <v>12124</v>
      </c>
      <c r="F6079" s="69">
        <v>4.3630000000000004</v>
      </c>
      <c r="G6079" s="70">
        <v>1.7135</v>
      </c>
      <c r="H6079" s="70">
        <v>3.4493999999999998</v>
      </c>
      <c r="I6079" s="73">
        <v>45148</v>
      </c>
      <c r="J6079" s="73">
        <v>46975</v>
      </c>
      <c r="K6079" s="69">
        <v>4.5999999999999996</v>
      </c>
      <c r="L6079" s="68" t="s">
        <v>5494</v>
      </c>
      <c r="M6079" s="71">
        <v>2.3999999999999998E-3</v>
      </c>
      <c r="N6079" t="str">
        <f>_xll.IMDP("BND",D6079,$N$1,A6079)</f>
        <v>카드</v>
      </c>
      <c r="O6079">
        <f t="shared" si="94"/>
        <v>4.1123999999999996E-3</v>
      </c>
    </row>
    <row r="6080" spans="1:15" x14ac:dyDescent="0.3">
      <c r="A6080" s="73">
        <v>46311</v>
      </c>
      <c r="B6080" s="67" t="s">
        <v>2090</v>
      </c>
      <c r="C6080" s="68" t="s">
        <v>2608</v>
      </c>
      <c r="D6080" s="68" t="s">
        <v>12125</v>
      </c>
      <c r="E6080" s="67" t="s">
        <v>12126</v>
      </c>
      <c r="F6080" s="69">
        <v>4.42</v>
      </c>
      <c r="G6080" s="70">
        <v>2.5739000000000001</v>
      </c>
      <c r="H6080" s="70">
        <v>7.4874999999999998</v>
      </c>
      <c r="I6080" s="73">
        <v>45518</v>
      </c>
      <c r="J6080" s="73">
        <v>47312</v>
      </c>
      <c r="K6080" s="69">
        <v>3.48</v>
      </c>
      <c r="L6080" s="68" t="s">
        <v>5494</v>
      </c>
      <c r="M6080" s="71">
        <v>2.3E-3</v>
      </c>
      <c r="N6080" t="str">
        <f>_xll.IMDP("BND",D6080,$N$1,A6080)</f>
        <v>카드</v>
      </c>
      <c r="O6080">
        <f t="shared" si="94"/>
        <v>5.9199700000000001E-3</v>
      </c>
    </row>
    <row r="6081" spans="1:15" x14ac:dyDescent="0.3">
      <c r="A6081" s="73">
        <v>46311</v>
      </c>
      <c r="B6081" s="67" t="s">
        <v>2090</v>
      </c>
      <c r="C6081" s="68" t="s">
        <v>2608</v>
      </c>
      <c r="D6081" s="68" t="s">
        <v>12127</v>
      </c>
      <c r="E6081" s="67" t="s">
        <v>12128</v>
      </c>
      <c r="F6081" s="69">
        <v>4.4260000000000002</v>
      </c>
      <c r="G6081" s="70">
        <v>3.1221000000000001</v>
      </c>
      <c r="H6081" s="70">
        <v>10.879099999999999</v>
      </c>
      <c r="I6081" s="73">
        <v>45706</v>
      </c>
      <c r="J6081" s="73">
        <v>47532</v>
      </c>
      <c r="K6081" s="69">
        <v>3.11</v>
      </c>
      <c r="L6081" s="68" t="s">
        <v>5494</v>
      </c>
      <c r="M6081" s="71">
        <v>3.0999999999999999E-3</v>
      </c>
      <c r="N6081" t="str">
        <f>_xll.IMDP("BND",D6081,$N$1,A6081)</f>
        <v>카드</v>
      </c>
      <c r="O6081">
        <f t="shared" si="94"/>
        <v>9.6785099999999995E-3</v>
      </c>
    </row>
    <row r="6082" spans="1:15" x14ac:dyDescent="0.3">
      <c r="A6082" s="73">
        <v>46311</v>
      </c>
      <c r="B6082" s="67" t="s">
        <v>2090</v>
      </c>
      <c r="C6082" s="68" t="s">
        <v>2608</v>
      </c>
      <c r="D6082" s="68" t="s">
        <v>12129</v>
      </c>
      <c r="E6082" s="67" t="s">
        <v>12130</v>
      </c>
      <c r="F6082" s="69">
        <v>4.4269999999999996</v>
      </c>
      <c r="G6082" s="70">
        <v>3.5804999999999998</v>
      </c>
      <c r="H6082" s="70">
        <v>14.2265</v>
      </c>
      <c r="I6082" s="73">
        <v>45891</v>
      </c>
      <c r="J6082" s="73">
        <v>47717</v>
      </c>
      <c r="K6082" s="69">
        <v>2.99</v>
      </c>
      <c r="L6082" s="68" t="s">
        <v>5494</v>
      </c>
      <c r="M6082" s="71">
        <v>3.0999999999999999E-3</v>
      </c>
      <c r="N6082" t="str">
        <f>_xll.IMDP("BND",D6082,$N$1,A6082)</f>
        <v>카드</v>
      </c>
      <c r="O6082">
        <f t="shared" ref="O6082:O6145" si="95">M6082*G6082</f>
        <v>1.109955E-2</v>
      </c>
    </row>
    <row r="6083" spans="1:15" x14ac:dyDescent="0.3">
      <c r="A6083" s="73">
        <v>46311</v>
      </c>
      <c r="B6083" s="67" t="s">
        <v>2090</v>
      </c>
      <c r="C6083" s="68" t="s">
        <v>2608</v>
      </c>
      <c r="D6083" s="68" t="s">
        <v>12131</v>
      </c>
      <c r="E6083" s="67" t="s">
        <v>12132</v>
      </c>
      <c r="F6083" s="69">
        <v>4.4109999999999996</v>
      </c>
      <c r="G6083" s="70">
        <v>2.0038999999999998</v>
      </c>
      <c r="H6083" s="70">
        <v>4.6086999999999998</v>
      </c>
      <c r="I6083" s="73">
        <v>45987</v>
      </c>
      <c r="J6083" s="73">
        <v>47081</v>
      </c>
      <c r="K6083" s="69">
        <v>3.34</v>
      </c>
      <c r="L6083" s="68" t="s">
        <v>5494</v>
      </c>
      <c r="M6083" s="71">
        <v>4.5999999999999999E-3</v>
      </c>
      <c r="N6083" t="str">
        <f>_xll.IMDP("BND",D6083,$N$1,A6083)</f>
        <v>카드</v>
      </c>
      <c r="O6083">
        <f t="shared" si="95"/>
        <v>9.2179399999999991E-3</v>
      </c>
    </row>
    <row r="6084" spans="1:15" x14ac:dyDescent="0.3">
      <c r="A6084" s="73">
        <v>46311</v>
      </c>
      <c r="B6084" s="67" t="s">
        <v>2090</v>
      </c>
      <c r="C6084" s="68" t="s">
        <v>2608</v>
      </c>
      <c r="D6084" s="68" t="s">
        <v>12133</v>
      </c>
      <c r="E6084" s="67" t="s">
        <v>12134</v>
      </c>
      <c r="F6084" s="69">
        <v>4.2370000000000001</v>
      </c>
      <c r="G6084" s="70">
        <v>1.3045</v>
      </c>
      <c r="H6084" s="70">
        <v>2.0525000000000002</v>
      </c>
      <c r="I6084" s="73">
        <v>46078</v>
      </c>
      <c r="J6084" s="73">
        <v>46808</v>
      </c>
      <c r="K6084" s="69">
        <v>3.48</v>
      </c>
      <c r="L6084" s="68" t="s">
        <v>5494</v>
      </c>
      <c r="M6084" s="71">
        <v>6.0000000000000001E-3</v>
      </c>
      <c r="N6084" t="str">
        <f>_xll.IMDP("BND",D6084,$N$1,A6084)</f>
        <v>카드</v>
      </c>
      <c r="O6084">
        <f t="shared" si="95"/>
        <v>7.8270000000000006E-3</v>
      </c>
    </row>
    <row r="6085" spans="1:15" x14ac:dyDescent="0.3">
      <c r="A6085" s="73">
        <v>46311</v>
      </c>
      <c r="B6085" s="67" t="s">
        <v>2090</v>
      </c>
      <c r="C6085" s="68" t="s">
        <v>2608</v>
      </c>
      <c r="D6085" s="68" t="s">
        <v>782</v>
      </c>
      <c r="E6085" s="67" t="s">
        <v>784</v>
      </c>
      <c r="F6085" s="69">
        <v>4.1719999999999997</v>
      </c>
      <c r="G6085" s="70">
        <v>0.91069999999999995</v>
      </c>
      <c r="H6085" s="70">
        <v>1.0620000000000001</v>
      </c>
      <c r="I6085" s="73">
        <v>46107</v>
      </c>
      <c r="J6085" s="73">
        <v>46654</v>
      </c>
      <c r="K6085" s="69">
        <v>3.59</v>
      </c>
      <c r="L6085" s="68" t="s">
        <v>5494</v>
      </c>
      <c r="M6085" s="71">
        <v>3.2000000000000002E-3</v>
      </c>
      <c r="N6085" t="str">
        <f>_xll.IMDP("BND",D6085,$N$1,A6085)</f>
        <v>카드</v>
      </c>
      <c r="O6085">
        <f t="shared" si="95"/>
        <v>2.9142399999999998E-3</v>
      </c>
    </row>
    <row r="6086" spans="1:15" x14ac:dyDescent="0.3">
      <c r="A6086" s="73">
        <v>46311</v>
      </c>
      <c r="B6086" s="67" t="s">
        <v>2090</v>
      </c>
      <c r="C6086" s="68" t="s">
        <v>2608</v>
      </c>
      <c r="D6086" s="68" t="s">
        <v>15685</v>
      </c>
      <c r="E6086" s="67" t="s">
        <v>15686</v>
      </c>
      <c r="F6086" s="69">
        <v>4.3140000000000001</v>
      </c>
      <c r="G6086" s="70">
        <v>1.6013999999999999</v>
      </c>
      <c r="H6086" s="70">
        <v>3.0177</v>
      </c>
      <c r="I6086" s="73">
        <v>46287</v>
      </c>
      <c r="J6086" s="73">
        <v>46925</v>
      </c>
      <c r="K6086" s="69">
        <v>4.4400000000000004</v>
      </c>
      <c r="L6086" s="68" t="s">
        <v>5494</v>
      </c>
      <c r="M6086" s="71">
        <v>2.3E-3</v>
      </c>
      <c r="N6086" t="str">
        <f>_xll.IMDP("BND",D6086,$N$1,A6086)</f>
        <v>카드</v>
      </c>
      <c r="O6086">
        <f t="shared" si="95"/>
        <v>3.6832199999999996E-3</v>
      </c>
    </row>
    <row r="6087" spans="1:15" x14ac:dyDescent="0.3">
      <c r="A6087" s="73">
        <v>46311</v>
      </c>
      <c r="B6087" s="67" t="s">
        <v>2090</v>
      </c>
      <c r="C6087" s="68" t="s">
        <v>2608</v>
      </c>
      <c r="D6087" s="68" t="s">
        <v>12135</v>
      </c>
      <c r="E6087" s="67" t="s">
        <v>12136</v>
      </c>
      <c r="F6087" s="69">
        <v>4.4219999999999997</v>
      </c>
      <c r="G6087" s="70">
        <v>2.6497000000000002</v>
      </c>
      <c r="H6087" s="70">
        <v>7.9236000000000004</v>
      </c>
      <c r="I6087" s="73">
        <v>45518</v>
      </c>
      <c r="J6087" s="73">
        <v>47343</v>
      </c>
      <c r="K6087" s="69">
        <v>3.49</v>
      </c>
      <c r="L6087" s="68" t="s">
        <v>5494</v>
      </c>
      <c r="M6087" s="71">
        <v>2.7000000000000001E-3</v>
      </c>
      <c r="N6087" t="str">
        <f>_xll.IMDP("BND",D6087,$N$1,A6087)</f>
        <v>카드</v>
      </c>
      <c r="O6087">
        <f t="shared" si="95"/>
        <v>7.1541900000000012E-3</v>
      </c>
    </row>
    <row r="6088" spans="1:15" x14ac:dyDescent="0.3">
      <c r="A6088" s="73">
        <v>46311</v>
      </c>
      <c r="B6088" s="67" t="s">
        <v>2090</v>
      </c>
      <c r="C6088" s="68" t="s">
        <v>2608</v>
      </c>
      <c r="D6088" s="68" t="s">
        <v>12137</v>
      </c>
      <c r="E6088" s="67" t="s">
        <v>12138</v>
      </c>
      <c r="F6088" s="69">
        <v>4.423</v>
      </c>
      <c r="G6088" s="70">
        <v>4.0082000000000004</v>
      </c>
      <c r="H6088" s="70">
        <v>17.812799999999999</v>
      </c>
      <c r="I6088" s="73">
        <v>45891</v>
      </c>
      <c r="J6088" s="73">
        <v>47900</v>
      </c>
      <c r="K6088" s="69">
        <v>3.06</v>
      </c>
      <c r="L6088" s="68" t="s">
        <v>5494</v>
      </c>
      <c r="M6088" s="71">
        <v>2.2000000000000001E-3</v>
      </c>
      <c r="N6088" t="str">
        <f>_xll.IMDP("BND",D6088,$N$1,A6088)</f>
        <v>카드</v>
      </c>
      <c r="O6088">
        <f t="shared" si="95"/>
        <v>8.8180400000000009E-3</v>
      </c>
    </row>
    <row r="6089" spans="1:15" x14ac:dyDescent="0.3">
      <c r="A6089" s="73">
        <v>46311</v>
      </c>
      <c r="B6089" s="67" t="s">
        <v>2090</v>
      </c>
      <c r="C6089" s="68" t="s">
        <v>2608</v>
      </c>
      <c r="D6089" s="68" t="s">
        <v>965</v>
      </c>
      <c r="E6089" s="67" t="s">
        <v>967</v>
      </c>
      <c r="F6089" s="69">
        <v>4.4269999999999996</v>
      </c>
      <c r="G6089" s="70">
        <v>3.7313000000000001</v>
      </c>
      <c r="H6089" s="70">
        <v>15.4831</v>
      </c>
      <c r="I6089" s="73">
        <v>45960</v>
      </c>
      <c r="J6089" s="73">
        <v>47786</v>
      </c>
      <c r="K6089" s="69">
        <v>3.06</v>
      </c>
      <c r="L6089" s="68" t="s">
        <v>5494</v>
      </c>
      <c r="M6089" s="71">
        <v>2.7000000000000001E-3</v>
      </c>
      <c r="N6089" t="str">
        <f>_xll.IMDP("BND",D6089,$N$1,A6089)</f>
        <v>카드</v>
      </c>
      <c r="O6089">
        <f t="shared" si="95"/>
        <v>1.007451E-2</v>
      </c>
    </row>
    <row r="6090" spans="1:15" x14ac:dyDescent="0.3">
      <c r="A6090" s="73">
        <v>46311</v>
      </c>
      <c r="B6090" s="67" t="s">
        <v>2090</v>
      </c>
      <c r="C6090" s="68" t="s">
        <v>2608</v>
      </c>
      <c r="D6090" s="68" t="s">
        <v>12139</v>
      </c>
      <c r="E6090" s="67" t="s">
        <v>12140</v>
      </c>
      <c r="F6090" s="69">
        <v>4.2469999999999999</v>
      </c>
      <c r="G6090" s="70">
        <v>1.3802000000000001</v>
      </c>
      <c r="H6090" s="70">
        <v>2.2772000000000001</v>
      </c>
      <c r="I6090" s="73">
        <v>46107</v>
      </c>
      <c r="J6090" s="73">
        <v>46836</v>
      </c>
      <c r="K6090" s="69">
        <v>3.93</v>
      </c>
      <c r="L6090" s="68" t="s">
        <v>5494</v>
      </c>
      <c r="M6090" s="71">
        <v>5.1000000000000004E-3</v>
      </c>
      <c r="N6090" t="str">
        <f>_xll.IMDP("BND",D6090,$N$1,A6090)</f>
        <v>카드</v>
      </c>
      <c r="O6090">
        <f t="shared" si="95"/>
        <v>7.0390200000000009E-3</v>
      </c>
    </row>
    <row r="6091" spans="1:15" x14ac:dyDescent="0.3">
      <c r="A6091" s="73">
        <v>46311</v>
      </c>
      <c r="B6091" s="67" t="s">
        <v>2090</v>
      </c>
      <c r="C6091" s="68" t="s">
        <v>2608</v>
      </c>
      <c r="D6091" s="68" t="s">
        <v>15687</v>
      </c>
      <c r="E6091" s="67" t="s">
        <v>15688</v>
      </c>
      <c r="F6091" s="69">
        <v>4.3940000000000001</v>
      </c>
      <c r="G6091" s="70">
        <v>1.8292999999999999</v>
      </c>
      <c r="H6091" s="70">
        <v>3.8868999999999998</v>
      </c>
      <c r="I6091" s="73">
        <v>46287</v>
      </c>
      <c r="J6091" s="73">
        <v>47018</v>
      </c>
      <c r="K6091" s="69">
        <v>4.53</v>
      </c>
      <c r="L6091" s="68" t="s">
        <v>5494</v>
      </c>
      <c r="M6091" s="71">
        <v>5.5999999999999999E-3</v>
      </c>
      <c r="N6091" t="str">
        <f>_xll.IMDP("BND",D6091,$N$1,A6091)</f>
        <v>카드</v>
      </c>
      <c r="O6091">
        <f t="shared" si="95"/>
        <v>1.0244079999999999E-2</v>
      </c>
    </row>
    <row r="6092" spans="1:15" x14ac:dyDescent="0.3">
      <c r="A6092" s="73">
        <v>46311</v>
      </c>
      <c r="B6092" s="67" t="s">
        <v>2090</v>
      </c>
      <c r="C6092" s="68" t="s">
        <v>2608</v>
      </c>
      <c r="D6092" s="68" t="s">
        <v>12141</v>
      </c>
      <c r="E6092" s="67" t="s">
        <v>12142</v>
      </c>
      <c r="F6092" s="69">
        <v>4.3680000000000003</v>
      </c>
      <c r="G6092" s="70">
        <v>1.7436</v>
      </c>
      <c r="H6092" s="70">
        <v>3.5537999999999998</v>
      </c>
      <c r="I6092" s="73">
        <v>45341</v>
      </c>
      <c r="J6092" s="73">
        <v>46983</v>
      </c>
      <c r="K6092" s="69">
        <v>4.17</v>
      </c>
      <c r="L6092" s="68" t="s">
        <v>5494</v>
      </c>
      <c r="M6092" s="71">
        <v>4.7000000000000002E-3</v>
      </c>
      <c r="N6092" t="str">
        <f>_xll.IMDP("BND",D6092,$N$1,A6092)</f>
        <v>카드</v>
      </c>
      <c r="O6092">
        <f t="shared" si="95"/>
        <v>8.1949200000000014E-3</v>
      </c>
    </row>
    <row r="6093" spans="1:15" x14ac:dyDescent="0.3">
      <c r="A6093" s="73">
        <v>46311</v>
      </c>
      <c r="B6093" s="67" t="s">
        <v>2090</v>
      </c>
      <c r="C6093" s="68" t="s">
        <v>2608</v>
      </c>
      <c r="D6093" s="68" t="s">
        <v>12143</v>
      </c>
      <c r="E6093" s="67" t="s">
        <v>12144</v>
      </c>
      <c r="F6093" s="69">
        <v>4.4219999999999997</v>
      </c>
      <c r="G6093" s="70">
        <v>2.6503000000000001</v>
      </c>
      <c r="H6093" s="70">
        <v>7.9272</v>
      </c>
      <c r="I6093" s="73">
        <v>45518</v>
      </c>
      <c r="J6093" s="73">
        <v>47344</v>
      </c>
      <c r="K6093" s="69">
        <v>3.49</v>
      </c>
      <c r="L6093" s="68" t="s">
        <v>5494</v>
      </c>
      <c r="M6093" s="71">
        <v>6.4000000000000003E-3</v>
      </c>
      <c r="N6093" t="str">
        <f>_xll.IMDP("BND",D6093,$N$1,A6093)</f>
        <v>카드</v>
      </c>
      <c r="O6093">
        <f t="shared" si="95"/>
        <v>1.6961920000000002E-2</v>
      </c>
    </row>
    <row r="6094" spans="1:15" x14ac:dyDescent="0.3">
      <c r="A6094" s="73">
        <v>46311</v>
      </c>
      <c r="B6094" s="67" t="s">
        <v>2090</v>
      </c>
      <c r="C6094" s="68" t="s">
        <v>2608</v>
      </c>
      <c r="D6094" s="68" t="s">
        <v>12145</v>
      </c>
      <c r="E6094" s="67" t="s">
        <v>12146</v>
      </c>
      <c r="F6094" s="69">
        <v>4.4119999999999999</v>
      </c>
      <c r="G6094" s="70">
        <v>2.0179</v>
      </c>
      <c r="H6094" s="70">
        <v>4.6654</v>
      </c>
      <c r="I6094" s="73">
        <v>45625</v>
      </c>
      <c r="J6094" s="73">
        <v>47086</v>
      </c>
      <c r="K6094" s="69">
        <v>3.2</v>
      </c>
      <c r="L6094" s="68" t="s">
        <v>5494</v>
      </c>
      <c r="M6094" s="71">
        <v>4.4999999999999997E-3</v>
      </c>
      <c r="N6094" t="str">
        <f>_xll.IMDP("BND",D6094,$N$1,A6094)</f>
        <v>카드</v>
      </c>
      <c r="O6094">
        <f t="shared" si="95"/>
        <v>9.0805499999999997E-3</v>
      </c>
    </row>
    <row r="6095" spans="1:15" x14ac:dyDescent="0.3">
      <c r="A6095" s="73">
        <v>46311</v>
      </c>
      <c r="B6095" s="67" t="s">
        <v>2090</v>
      </c>
      <c r="C6095" s="68" t="s">
        <v>2608</v>
      </c>
      <c r="D6095" s="68" t="s">
        <v>12147</v>
      </c>
      <c r="E6095" s="67" t="s">
        <v>12148</v>
      </c>
      <c r="F6095" s="69">
        <v>4.2229999999999999</v>
      </c>
      <c r="G6095" s="70">
        <v>1.2063999999999999</v>
      </c>
      <c r="H6095" s="70">
        <v>1.7676000000000001</v>
      </c>
      <c r="I6095" s="73">
        <v>45673</v>
      </c>
      <c r="J6095" s="73">
        <v>46766</v>
      </c>
      <c r="K6095" s="69">
        <v>3.13</v>
      </c>
      <c r="L6095" s="68" t="s">
        <v>5494</v>
      </c>
      <c r="M6095" s="71">
        <v>3.7000000000000002E-3</v>
      </c>
      <c r="N6095" t="str">
        <f>_xll.IMDP("BND",D6095,$N$1,A6095)</f>
        <v>카드</v>
      </c>
      <c r="O6095">
        <f t="shared" si="95"/>
        <v>4.4636800000000003E-3</v>
      </c>
    </row>
    <row r="6096" spans="1:15" x14ac:dyDescent="0.3">
      <c r="A6096" s="73">
        <v>46311</v>
      </c>
      <c r="B6096" s="67" t="s">
        <v>2090</v>
      </c>
      <c r="C6096" s="68" t="s">
        <v>2608</v>
      </c>
      <c r="D6096" s="68" t="s">
        <v>12149</v>
      </c>
      <c r="E6096" s="67" t="s">
        <v>12150</v>
      </c>
      <c r="F6096" s="69">
        <v>4.3460000000000001</v>
      </c>
      <c r="G6096" s="70">
        <v>1.6713</v>
      </c>
      <c r="H6096" s="70">
        <v>3.2955000000000001</v>
      </c>
      <c r="I6096" s="73">
        <v>45132</v>
      </c>
      <c r="J6096" s="73">
        <v>46959</v>
      </c>
      <c r="K6096" s="69">
        <v>4.55</v>
      </c>
      <c r="L6096" s="68" t="s">
        <v>5494</v>
      </c>
      <c r="M6096" s="71">
        <v>2.8E-3</v>
      </c>
      <c r="N6096" t="str">
        <f>_xll.IMDP("BND",D6096,$N$1,A6096)</f>
        <v>카드</v>
      </c>
      <c r="O6096">
        <f t="shared" si="95"/>
        <v>4.6796399999999997E-3</v>
      </c>
    </row>
    <row r="6097" spans="1:15" x14ac:dyDescent="0.3">
      <c r="A6097" s="73">
        <v>46311</v>
      </c>
      <c r="B6097" s="67" t="s">
        <v>2090</v>
      </c>
      <c r="C6097" s="68" t="s">
        <v>2608</v>
      </c>
      <c r="D6097" s="68" t="s">
        <v>12151</v>
      </c>
      <c r="E6097" s="67" t="s">
        <v>12152</v>
      </c>
      <c r="F6097" s="69">
        <v>4.4160000000000004</v>
      </c>
      <c r="G6097" s="70">
        <v>2.1951999999999998</v>
      </c>
      <c r="H6097" s="70">
        <v>5.5282999999999998</v>
      </c>
      <c r="I6097" s="73">
        <v>45341</v>
      </c>
      <c r="J6097" s="73">
        <v>47168</v>
      </c>
      <c r="K6097" s="69">
        <v>4.2300000000000004</v>
      </c>
      <c r="L6097" s="68" t="s">
        <v>5494</v>
      </c>
      <c r="M6097" s="71">
        <v>4.5999999999999999E-3</v>
      </c>
      <c r="N6097" t="str">
        <f>_xll.IMDP("BND",D6097,$N$1,A6097)</f>
        <v>카드</v>
      </c>
      <c r="O6097">
        <f t="shared" si="95"/>
        <v>1.009792E-2</v>
      </c>
    </row>
    <row r="6098" spans="1:15" x14ac:dyDescent="0.3">
      <c r="A6098" s="73">
        <v>46311</v>
      </c>
      <c r="B6098" s="67" t="s">
        <v>2090</v>
      </c>
      <c r="C6098" s="68" t="s">
        <v>2608</v>
      </c>
      <c r="D6098" s="68" t="s">
        <v>12153</v>
      </c>
      <c r="E6098" s="67" t="s">
        <v>12154</v>
      </c>
      <c r="F6098" s="69">
        <v>4.4240000000000004</v>
      </c>
      <c r="G6098" s="70">
        <v>2.8214999999999999</v>
      </c>
      <c r="H6098" s="70">
        <v>8.9030000000000005</v>
      </c>
      <c r="I6098" s="73">
        <v>45581</v>
      </c>
      <c r="J6098" s="73">
        <v>47407</v>
      </c>
      <c r="K6098" s="69">
        <v>3.44</v>
      </c>
      <c r="L6098" s="68" t="s">
        <v>5494</v>
      </c>
      <c r="M6098" s="71">
        <v>2.7000000000000001E-3</v>
      </c>
      <c r="N6098" t="str">
        <f>_xll.IMDP("BND",D6098,$N$1,A6098)</f>
        <v>카드</v>
      </c>
      <c r="O6098">
        <f t="shared" si="95"/>
        <v>7.6180500000000003E-3</v>
      </c>
    </row>
    <row r="6099" spans="1:15" x14ac:dyDescent="0.3">
      <c r="A6099" s="73">
        <v>46311</v>
      </c>
      <c r="B6099" s="67" t="s">
        <v>2090</v>
      </c>
      <c r="C6099" s="68" t="s">
        <v>2608</v>
      </c>
      <c r="D6099" s="68" t="s">
        <v>12155</v>
      </c>
      <c r="E6099" s="67" t="s">
        <v>12156</v>
      </c>
      <c r="F6099" s="69">
        <v>4.4260000000000002</v>
      </c>
      <c r="G6099" s="70">
        <v>2.9247000000000001</v>
      </c>
      <c r="H6099" s="70">
        <v>9.5716999999999999</v>
      </c>
      <c r="I6099" s="73">
        <v>45625</v>
      </c>
      <c r="J6099" s="73">
        <v>47451</v>
      </c>
      <c r="K6099" s="69">
        <v>3.21</v>
      </c>
      <c r="L6099" s="68" t="s">
        <v>5494</v>
      </c>
      <c r="M6099" s="71">
        <v>2.2000000000000001E-3</v>
      </c>
      <c r="N6099" t="str">
        <f>_xll.IMDP("BND",D6099,$N$1,A6099)</f>
        <v>카드</v>
      </c>
      <c r="O6099">
        <f t="shared" si="95"/>
        <v>6.4343400000000002E-3</v>
      </c>
    </row>
    <row r="6100" spans="1:15" x14ac:dyDescent="0.3">
      <c r="A6100" s="73">
        <v>46311</v>
      </c>
      <c r="B6100" s="67" t="s">
        <v>2090</v>
      </c>
      <c r="C6100" s="68" t="s">
        <v>2608</v>
      </c>
      <c r="D6100" s="68" t="s">
        <v>12157</v>
      </c>
      <c r="E6100" s="67" t="s">
        <v>12158</v>
      </c>
      <c r="F6100" s="69">
        <v>4.4160000000000004</v>
      </c>
      <c r="G6100" s="70">
        <v>2.0804</v>
      </c>
      <c r="H6100" s="70">
        <v>4.9374000000000002</v>
      </c>
      <c r="I6100" s="73">
        <v>45650</v>
      </c>
      <c r="J6100" s="73">
        <v>47109</v>
      </c>
      <c r="K6100" s="69">
        <v>3.24</v>
      </c>
      <c r="L6100" s="68" t="s">
        <v>5494</v>
      </c>
      <c r="M6100" s="71">
        <v>2.3E-3</v>
      </c>
      <c r="N6100" t="str">
        <f>_xll.IMDP("BND",D6100,$N$1,A6100)</f>
        <v>카드</v>
      </c>
      <c r="O6100">
        <f t="shared" si="95"/>
        <v>4.7849199999999998E-3</v>
      </c>
    </row>
    <row r="6101" spans="1:15" x14ac:dyDescent="0.3">
      <c r="A6101" s="73">
        <v>46311</v>
      </c>
      <c r="B6101" s="67" t="s">
        <v>2090</v>
      </c>
      <c r="C6101" s="68" t="s">
        <v>2608</v>
      </c>
      <c r="D6101" s="68" t="s">
        <v>12159</v>
      </c>
      <c r="E6101" s="67" t="s">
        <v>12160</v>
      </c>
      <c r="F6101" s="69">
        <v>4.415</v>
      </c>
      <c r="G6101" s="70">
        <v>2.1484000000000001</v>
      </c>
      <c r="H6101" s="70">
        <v>5.2394999999999996</v>
      </c>
      <c r="I6101" s="73">
        <v>45673</v>
      </c>
      <c r="J6101" s="73">
        <v>47134</v>
      </c>
      <c r="K6101" s="69">
        <v>3.13</v>
      </c>
      <c r="L6101" s="68" t="s">
        <v>5494</v>
      </c>
      <c r="M6101" s="71">
        <v>2.3E-3</v>
      </c>
      <c r="N6101" t="str">
        <f>_xll.IMDP("BND",D6101,$N$1,A6101)</f>
        <v>카드</v>
      </c>
      <c r="O6101">
        <f t="shared" si="95"/>
        <v>4.9413199999999999E-3</v>
      </c>
    </row>
    <row r="6102" spans="1:15" x14ac:dyDescent="0.3">
      <c r="A6102" s="73">
        <v>46311</v>
      </c>
      <c r="B6102" s="67" t="s">
        <v>2090</v>
      </c>
      <c r="C6102" s="68" t="s">
        <v>2608</v>
      </c>
      <c r="D6102" s="68" t="s">
        <v>12161</v>
      </c>
      <c r="E6102" s="67" t="s">
        <v>12162</v>
      </c>
      <c r="F6102" s="69">
        <v>4.4180000000000001</v>
      </c>
      <c r="G6102" s="70">
        <v>2.3001</v>
      </c>
      <c r="H6102" s="70">
        <v>6.0209999999999999</v>
      </c>
      <c r="I6102" s="73">
        <v>46107</v>
      </c>
      <c r="J6102" s="73">
        <v>47203</v>
      </c>
      <c r="K6102" s="69">
        <v>4.09</v>
      </c>
      <c r="L6102" s="68" t="s">
        <v>5494</v>
      </c>
      <c r="M6102" s="71">
        <v>3.2000000000000002E-3</v>
      </c>
      <c r="N6102" t="str">
        <f>_xll.IMDP("BND",D6102,$N$1,A6102)</f>
        <v>카드</v>
      </c>
      <c r="O6102">
        <f t="shared" si="95"/>
        <v>7.3603200000000001E-3</v>
      </c>
    </row>
    <row r="6103" spans="1:15" x14ac:dyDescent="0.3">
      <c r="A6103" s="73">
        <v>46311</v>
      </c>
      <c r="B6103" s="67" t="s">
        <v>2090</v>
      </c>
      <c r="C6103" s="68" t="s">
        <v>2608</v>
      </c>
      <c r="D6103" s="68" t="s">
        <v>12163</v>
      </c>
      <c r="E6103" s="67" t="s">
        <v>12164</v>
      </c>
      <c r="F6103" s="69">
        <v>4.4109999999999996</v>
      </c>
      <c r="G6103" s="70">
        <v>1.9407000000000001</v>
      </c>
      <c r="H6103" s="70">
        <v>4.3829000000000002</v>
      </c>
      <c r="I6103" s="73">
        <v>45243</v>
      </c>
      <c r="J6103" s="73">
        <v>47070</v>
      </c>
      <c r="K6103" s="69">
        <v>4.93</v>
      </c>
      <c r="L6103" s="68" t="s">
        <v>5494</v>
      </c>
      <c r="M6103" s="71">
        <v>4.7000000000000002E-3</v>
      </c>
      <c r="N6103" t="str">
        <f>_xll.IMDP("BND",D6103,$N$1,A6103)</f>
        <v>카드</v>
      </c>
      <c r="O6103">
        <f t="shared" si="95"/>
        <v>9.1212900000000006E-3</v>
      </c>
    </row>
    <row r="6104" spans="1:15" x14ac:dyDescent="0.3">
      <c r="A6104" s="73">
        <v>46311</v>
      </c>
      <c r="B6104" s="67" t="s">
        <v>2090</v>
      </c>
      <c r="C6104" s="68" t="s">
        <v>2608</v>
      </c>
      <c r="D6104" s="68" t="s">
        <v>12165</v>
      </c>
      <c r="E6104" s="67" t="s">
        <v>12166</v>
      </c>
      <c r="F6104" s="69">
        <v>4.415</v>
      </c>
      <c r="G6104" s="70">
        <v>2.1259999999999999</v>
      </c>
      <c r="H6104" s="70">
        <v>5.2111000000000001</v>
      </c>
      <c r="I6104" s="73">
        <v>45315</v>
      </c>
      <c r="J6104" s="73">
        <v>47142</v>
      </c>
      <c r="K6104" s="69">
        <v>4.2</v>
      </c>
      <c r="L6104" s="68" t="s">
        <v>5494</v>
      </c>
      <c r="M6104" s="71">
        <v>2.8E-3</v>
      </c>
      <c r="N6104" t="str">
        <f>_xll.IMDP("BND",D6104,$N$1,A6104)</f>
        <v>카드</v>
      </c>
      <c r="O6104">
        <f t="shared" si="95"/>
        <v>5.9527999999999994E-3</v>
      </c>
    </row>
    <row r="6105" spans="1:15" x14ac:dyDescent="0.3">
      <c r="A6105" s="73">
        <v>46311</v>
      </c>
      <c r="B6105" s="67" t="s">
        <v>2090</v>
      </c>
      <c r="C6105" s="68" t="s">
        <v>2608</v>
      </c>
      <c r="D6105" s="68" t="s">
        <v>12167</v>
      </c>
      <c r="E6105" s="67" t="s">
        <v>12168</v>
      </c>
      <c r="F6105" s="69">
        <v>4.4240000000000004</v>
      </c>
      <c r="G6105" s="70">
        <v>3.9197000000000002</v>
      </c>
      <c r="H6105" s="70">
        <v>17.0185</v>
      </c>
      <c r="I6105" s="73">
        <v>45673</v>
      </c>
      <c r="J6105" s="73">
        <v>47864</v>
      </c>
      <c r="K6105" s="69">
        <v>3.36</v>
      </c>
      <c r="L6105" s="68" t="s">
        <v>5494</v>
      </c>
      <c r="M6105" s="71">
        <v>2.2000000000000001E-3</v>
      </c>
      <c r="N6105" t="str">
        <f>_xll.IMDP("BND",D6105,$N$1,A6105)</f>
        <v>카드</v>
      </c>
      <c r="O6105">
        <f t="shared" si="95"/>
        <v>8.6233400000000002E-3</v>
      </c>
    </row>
    <row r="6106" spans="1:15" x14ac:dyDescent="0.3">
      <c r="A6106" s="73">
        <v>46311</v>
      </c>
      <c r="B6106" s="67" t="s">
        <v>2090</v>
      </c>
      <c r="C6106" s="68" t="s">
        <v>2608</v>
      </c>
      <c r="D6106" s="68" t="s">
        <v>12169</v>
      </c>
      <c r="E6106" s="67" t="s">
        <v>12170</v>
      </c>
      <c r="F6106" s="69">
        <v>4.4080000000000004</v>
      </c>
      <c r="G6106" s="70">
        <v>1.899</v>
      </c>
      <c r="H6106" s="70">
        <v>4.1809000000000003</v>
      </c>
      <c r="I6106" s="73">
        <v>45344</v>
      </c>
      <c r="J6106" s="73">
        <v>47046</v>
      </c>
      <c r="K6106" s="69">
        <v>4.1900000000000004</v>
      </c>
      <c r="L6106" s="68" t="s">
        <v>5494</v>
      </c>
      <c r="M6106" s="71">
        <v>2.8E-3</v>
      </c>
      <c r="N6106" t="str">
        <f>_xll.IMDP("BND",D6106,$N$1,A6106)</f>
        <v>카드</v>
      </c>
      <c r="O6106">
        <f t="shared" si="95"/>
        <v>5.3172000000000002E-3</v>
      </c>
    </row>
    <row r="6107" spans="1:15" x14ac:dyDescent="0.3">
      <c r="A6107" s="73">
        <v>46311</v>
      </c>
      <c r="B6107" s="67" t="s">
        <v>2090</v>
      </c>
      <c r="C6107" s="68" t="s">
        <v>2608</v>
      </c>
      <c r="D6107" s="68" t="s">
        <v>12171</v>
      </c>
      <c r="E6107" s="67" t="s">
        <v>12172</v>
      </c>
      <c r="F6107" s="69">
        <v>3.5880000000000001</v>
      </c>
      <c r="G6107" s="70">
        <v>0.26190000000000002</v>
      </c>
      <c r="H6107" s="70">
        <v>0.13400000000000001</v>
      </c>
      <c r="I6107" s="73">
        <v>45590</v>
      </c>
      <c r="J6107" s="73">
        <v>46412</v>
      </c>
      <c r="K6107" s="69">
        <v>3.31</v>
      </c>
      <c r="L6107" s="68" t="s">
        <v>5494</v>
      </c>
      <c r="M6107" s="71">
        <v>3.7000000000000002E-3</v>
      </c>
      <c r="N6107" t="str">
        <f>_xll.IMDP("BND",D6107,$N$1,A6107)</f>
        <v>카드</v>
      </c>
      <c r="O6107">
        <f t="shared" si="95"/>
        <v>9.6903000000000017E-4</v>
      </c>
    </row>
    <row r="6108" spans="1:15" x14ac:dyDescent="0.3">
      <c r="A6108" s="73">
        <v>46311</v>
      </c>
      <c r="B6108" s="67" t="s">
        <v>2090</v>
      </c>
      <c r="C6108" s="68" t="s">
        <v>2608</v>
      </c>
      <c r="D6108" s="68" t="s">
        <v>12173</v>
      </c>
      <c r="E6108" s="67" t="s">
        <v>12174</v>
      </c>
      <c r="F6108" s="69">
        <v>4.4269999999999996</v>
      </c>
      <c r="G6108" s="70">
        <v>3.4083999999999999</v>
      </c>
      <c r="H6108" s="70">
        <v>12.969900000000001</v>
      </c>
      <c r="I6108" s="73">
        <v>45680</v>
      </c>
      <c r="J6108" s="73">
        <v>47654</v>
      </c>
      <c r="K6108" s="69">
        <v>3.17</v>
      </c>
      <c r="L6108" s="68" t="s">
        <v>5494</v>
      </c>
      <c r="M6108" s="71">
        <v>3.5999999999999999E-3</v>
      </c>
      <c r="N6108" t="str">
        <f>_xll.IMDP("BND",D6108,$N$1,A6108)</f>
        <v>카드</v>
      </c>
      <c r="O6108">
        <f t="shared" si="95"/>
        <v>1.227024E-2</v>
      </c>
    </row>
    <row r="6109" spans="1:15" x14ac:dyDescent="0.3">
      <c r="A6109" s="73">
        <v>46311</v>
      </c>
      <c r="B6109" s="67" t="s">
        <v>2090</v>
      </c>
      <c r="C6109" s="68" t="s">
        <v>2608</v>
      </c>
      <c r="D6109" s="68" t="s">
        <v>12175</v>
      </c>
      <c r="E6109" s="67" t="s">
        <v>12176</v>
      </c>
      <c r="F6109" s="69">
        <v>4.16</v>
      </c>
      <c r="G6109" s="70">
        <v>0.82699999999999996</v>
      </c>
      <c r="H6109" s="70">
        <v>0.89839999999999998</v>
      </c>
      <c r="I6109" s="73">
        <v>44799</v>
      </c>
      <c r="J6109" s="73">
        <v>46625</v>
      </c>
      <c r="K6109" s="69">
        <v>4.82</v>
      </c>
      <c r="L6109" s="68" t="s">
        <v>5494</v>
      </c>
      <c r="M6109" s="71">
        <v>2.3999999999999998E-3</v>
      </c>
      <c r="N6109" t="str">
        <f>_xll.IMDP("BND",D6109,$N$1,A6109)</f>
        <v>카드</v>
      </c>
      <c r="O6109">
        <f t="shared" si="95"/>
        <v>1.9847999999999997E-3</v>
      </c>
    </row>
    <row r="6110" spans="1:15" x14ac:dyDescent="0.3">
      <c r="A6110" s="73">
        <v>46311</v>
      </c>
      <c r="B6110" s="67" t="s">
        <v>2090</v>
      </c>
      <c r="C6110" s="68" t="s">
        <v>2608</v>
      </c>
      <c r="D6110" s="68" t="s">
        <v>12177</v>
      </c>
      <c r="E6110" s="67" t="s">
        <v>12178</v>
      </c>
      <c r="F6110" s="69">
        <v>4.1900000000000004</v>
      </c>
      <c r="G6110" s="70">
        <v>0.98529999999999995</v>
      </c>
      <c r="H6110" s="70">
        <v>1.2294</v>
      </c>
      <c r="I6110" s="73">
        <v>45590</v>
      </c>
      <c r="J6110" s="73">
        <v>46685</v>
      </c>
      <c r="K6110" s="69">
        <v>3.34</v>
      </c>
      <c r="L6110" s="68" t="s">
        <v>5494</v>
      </c>
      <c r="M6110" s="71">
        <v>2.8E-3</v>
      </c>
      <c r="N6110" t="str">
        <f>_xll.IMDP("BND",D6110,$N$1,A6110)</f>
        <v>카드</v>
      </c>
      <c r="O6110">
        <f t="shared" si="95"/>
        <v>2.7588399999999998E-3</v>
      </c>
    </row>
    <row r="6111" spans="1:15" x14ac:dyDescent="0.3">
      <c r="A6111" s="73">
        <v>46311</v>
      </c>
      <c r="B6111" s="67" t="s">
        <v>2090</v>
      </c>
      <c r="C6111" s="68" t="s">
        <v>2608</v>
      </c>
      <c r="D6111" s="68" t="s">
        <v>12179</v>
      </c>
      <c r="E6111" s="67" t="s">
        <v>12180</v>
      </c>
      <c r="F6111" s="69">
        <v>4.1609999999999996</v>
      </c>
      <c r="G6111" s="70">
        <v>0.83699999999999997</v>
      </c>
      <c r="H6111" s="70">
        <v>0.91790000000000005</v>
      </c>
      <c r="I6111" s="73">
        <v>44803</v>
      </c>
      <c r="J6111" s="73">
        <v>46629</v>
      </c>
      <c r="K6111" s="69">
        <v>5.04</v>
      </c>
      <c r="L6111" s="68" t="s">
        <v>5494</v>
      </c>
      <c r="M6111" s="71">
        <v>1.1299999999999999E-2</v>
      </c>
      <c r="N6111" t="str">
        <f>_xll.IMDP("BND",D6111,$N$1,A6111)</f>
        <v>카드</v>
      </c>
      <c r="O6111">
        <f t="shared" si="95"/>
        <v>9.4580999999999988E-3</v>
      </c>
    </row>
    <row r="6112" spans="1:15" x14ac:dyDescent="0.3">
      <c r="A6112" s="73">
        <v>46311</v>
      </c>
      <c r="B6112" s="67" t="s">
        <v>2090</v>
      </c>
      <c r="C6112" s="68" t="s">
        <v>2608</v>
      </c>
      <c r="D6112" s="68" t="s">
        <v>12181</v>
      </c>
      <c r="E6112" s="67" t="s">
        <v>12182</v>
      </c>
      <c r="F6112" s="69">
        <v>4.4260000000000002</v>
      </c>
      <c r="G6112" s="70">
        <v>3.2675999999999998</v>
      </c>
      <c r="H6112" s="70">
        <v>11.976800000000001</v>
      </c>
      <c r="I6112" s="73">
        <v>45595</v>
      </c>
      <c r="J6112" s="73">
        <v>47603</v>
      </c>
      <c r="K6112" s="69">
        <v>3.54</v>
      </c>
      <c r="L6112" s="68" t="s">
        <v>5494</v>
      </c>
      <c r="M6112" s="71">
        <v>3.2000000000000002E-3</v>
      </c>
      <c r="N6112" t="str">
        <f>_xll.IMDP("BND",D6112,$N$1,A6112)</f>
        <v>카드</v>
      </c>
      <c r="O6112">
        <f t="shared" si="95"/>
        <v>1.045632E-2</v>
      </c>
    </row>
    <row r="6113" spans="1:15" x14ac:dyDescent="0.3">
      <c r="A6113" s="73">
        <v>46311</v>
      </c>
      <c r="B6113" s="67" t="s">
        <v>2090</v>
      </c>
      <c r="C6113" s="68" t="s">
        <v>8258</v>
      </c>
      <c r="D6113" s="68" t="s">
        <v>12183</v>
      </c>
      <c r="E6113" s="67" t="s">
        <v>12184</v>
      </c>
      <c r="F6113" s="69">
        <v>3.8929999999999998</v>
      </c>
      <c r="G6113" s="70">
        <v>0.43930000000000002</v>
      </c>
      <c r="H6113" s="70">
        <v>0.30209999999999998</v>
      </c>
      <c r="I6113" s="73">
        <v>42823</v>
      </c>
      <c r="J6113" s="73">
        <v>46475</v>
      </c>
      <c r="K6113" s="69">
        <v>2.4</v>
      </c>
      <c r="L6113" s="68" t="s">
        <v>2609</v>
      </c>
      <c r="M6113" s="71">
        <v>6.8999999999999999E-3</v>
      </c>
      <c r="N6113" t="str">
        <f>_xll.IMDP("BND",D6113,$N$1,A6113)</f>
        <v>회사채(일반)</v>
      </c>
      <c r="O6113">
        <f t="shared" si="95"/>
        <v>3.0311700000000001E-3</v>
      </c>
    </row>
    <row r="6114" spans="1:15" x14ac:dyDescent="0.3">
      <c r="A6114" s="73">
        <v>46311</v>
      </c>
      <c r="B6114" s="67" t="s">
        <v>2090</v>
      </c>
      <c r="C6114" s="68" t="s">
        <v>8258</v>
      </c>
      <c r="D6114" s="68" t="s">
        <v>12185</v>
      </c>
      <c r="E6114" s="67" t="s">
        <v>12186</v>
      </c>
      <c r="F6114" s="69">
        <v>4.1440000000000001</v>
      </c>
      <c r="G6114" s="70">
        <v>1.032</v>
      </c>
      <c r="H6114" s="70">
        <v>1.3328</v>
      </c>
      <c r="I6114" s="73">
        <v>43049</v>
      </c>
      <c r="J6114" s="73">
        <v>46701</v>
      </c>
      <c r="K6114" s="69">
        <v>2.74</v>
      </c>
      <c r="L6114" s="68" t="s">
        <v>2609</v>
      </c>
      <c r="M6114" s="71">
        <v>4.1000000000000003E-3</v>
      </c>
      <c r="N6114" t="str">
        <f>_xll.IMDP("BND",D6114,$N$1,A6114)</f>
        <v>회사채(일반)</v>
      </c>
      <c r="O6114">
        <f t="shared" si="95"/>
        <v>4.2312000000000001E-3</v>
      </c>
    </row>
    <row r="6115" spans="1:15" x14ac:dyDescent="0.3">
      <c r="A6115" s="73">
        <v>46311</v>
      </c>
      <c r="B6115" s="67" t="s">
        <v>2090</v>
      </c>
      <c r="C6115" s="68" t="s">
        <v>8258</v>
      </c>
      <c r="D6115" s="68" t="s">
        <v>12187</v>
      </c>
      <c r="E6115" s="67" t="s">
        <v>12188</v>
      </c>
      <c r="F6115" s="69">
        <v>4.226</v>
      </c>
      <c r="G6115" s="70">
        <v>1.6032</v>
      </c>
      <c r="H6115" s="70">
        <v>3.0043000000000002</v>
      </c>
      <c r="I6115" s="73">
        <v>43266</v>
      </c>
      <c r="J6115" s="73">
        <v>46919</v>
      </c>
      <c r="K6115" s="69">
        <v>2.79</v>
      </c>
      <c r="L6115" s="68" t="s">
        <v>2609</v>
      </c>
      <c r="M6115" s="71">
        <v>3.2000000000000002E-3</v>
      </c>
      <c r="N6115" t="str">
        <f>_xll.IMDP("BND",D6115,$N$1,A6115)</f>
        <v>회사채(일반)</v>
      </c>
      <c r="O6115">
        <f t="shared" si="95"/>
        <v>5.1302400000000003E-3</v>
      </c>
    </row>
    <row r="6116" spans="1:15" x14ac:dyDescent="0.3">
      <c r="A6116" s="73">
        <v>46311</v>
      </c>
      <c r="B6116" s="67" t="s">
        <v>2090</v>
      </c>
      <c r="C6116" s="68" t="s">
        <v>8258</v>
      </c>
      <c r="D6116" s="68" t="s">
        <v>12189</v>
      </c>
      <c r="E6116" s="67" t="s">
        <v>12190</v>
      </c>
      <c r="F6116" s="69">
        <v>4.7130000000000001</v>
      </c>
      <c r="G6116" s="70">
        <v>10.0444</v>
      </c>
      <c r="H6116" s="70">
        <v>114.42400000000001</v>
      </c>
      <c r="I6116" s="73">
        <v>43353</v>
      </c>
      <c r="J6116" s="73">
        <v>50658</v>
      </c>
      <c r="K6116" s="69">
        <v>2.2999999999999998</v>
      </c>
      <c r="L6116" s="68" t="s">
        <v>2609</v>
      </c>
      <c r="M6116" s="71">
        <v>3.3E-3</v>
      </c>
      <c r="N6116" t="str">
        <f>_xll.IMDP("BND",D6116,$N$1,A6116)</f>
        <v>회사채(일반)</v>
      </c>
      <c r="O6116">
        <f t="shared" si="95"/>
        <v>3.3146519999999999E-2</v>
      </c>
    </row>
    <row r="6117" spans="1:15" x14ac:dyDescent="0.3">
      <c r="A6117" s="73">
        <v>46311</v>
      </c>
      <c r="B6117" s="67" t="s">
        <v>2090</v>
      </c>
      <c r="C6117" s="68" t="s">
        <v>8258</v>
      </c>
      <c r="D6117" s="68" t="s">
        <v>12191</v>
      </c>
      <c r="E6117" s="67" t="s">
        <v>12192</v>
      </c>
      <c r="F6117" s="69">
        <v>4.7160000000000002</v>
      </c>
      <c r="G6117" s="70">
        <v>10.139699999999999</v>
      </c>
      <c r="H6117" s="70">
        <v>116.8861</v>
      </c>
      <c r="I6117" s="73">
        <v>43404</v>
      </c>
      <c r="J6117" s="73">
        <v>50709</v>
      </c>
      <c r="K6117" s="69">
        <v>2.2400000000000002</v>
      </c>
      <c r="L6117" s="68" t="s">
        <v>2609</v>
      </c>
      <c r="M6117" s="71">
        <v>3.2000000000000002E-3</v>
      </c>
      <c r="N6117" t="str">
        <f>_xll.IMDP("BND",D6117,$N$1,A6117)</f>
        <v>회사채(일반)</v>
      </c>
      <c r="O6117">
        <f t="shared" si="95"/>
        <v>3.2447040000000003E-2</v>
      </c>
    </row>
    <row r="6118" spans="1:15" x14ac:dyDescent="0.3">
      <c r="A6118" s="73">
        <v>46311</v>
      </c>
      <c r="B6118" s="67" t="s">
        <v>2090</v>
      </c>
      <c r="C6118" s="68" t="s">
        <v>8258</v>
      </c>
      <c r="D6118" s="68" t="s">
        <v>12193</v>
      </c>
      <c r="E6118" s="67" t="s">
        <v>12194</v>
      </c>
      <c r="F6118" s="69">
        <v>4.7240000000000002</v>
      </c>
      <c r="G6118" s="70">
        <v>10.3621</v>
      </c>
      <c r="H6118" s="70">
        <v>122.0453</v>
      </c>
      <c r="I6118" s="73">
        <v>43504</v>
      </c>
      <c r="J6118" s="73">
        <v>50809</v>
      </c>
      <c r="K6118" s="69">
        <v>2.19</v>
      </c>
      <c r="L6118" s="68" t="s">
        <v>2609</v>
      </c>
      <c r="M6118" s="71">
        <v>5.7000000000000002E-3</v>
      </c>
      <c r="N6118" t="str">
        <f>_xll.IMDP("BND",D6118,$N$1,A6118)</f>
        <v>회사채(일반)</v>
      </c>
      <c r="O6118">
        <f t="shared" si="95"/>
        <v>5.906397E-2</v>
      </c>
    </row>
    <row r="6119" spans="1:15" x14ac:dyDescent="0.3">
      <c r="A6119" s="73">
        <v>46311</v>
      </c>
      <c r="B6119" s="67" t="s">
        <v>2090</v>
      </c>
      <c r="C6119" s="68" t="s">
        <v>8258</v>
      </c>
      <c r="D6119" s="68" t="s">
        <v>12195</v>
      </c>
      <c r="E6119" s="67" t="s">
        <v>12196</v>
      </c>
      <c r="F6119" s="69">
        <v>4.3380000000000001</v>
      </c>
      <c r="G6119" s="70">
        <v>2.3532999999999999</v>
      </c>
      <c r="H6119" s="70">
        <v>6.2073</v>
      </c>
      <c r="I6119" s="73">
        <v>43550</v>
      </c>
      <c r="J6119" s="73">
        <v>47203</v>
      </c>
      <c r="K6119" s="69">
        <v>2.0299999999999998</v>
      </c>
      <c r="L6119" s="68" t="s">
        <v>2609</v>
      </c>
      <c r="M6119" s="71">
        <v>4.4000000000000003E-3</v>
      </c>
      <c r="N6119" t="str">
        <f>_xll.IMDP("BND",D6119,$N$1,A6119)</f>
        <v>회사채(일반)</v>
      </c>
      <c r="O6119">
        <f t="shared" si="95"/>
        <v>1.0354520000000001E-2</v>
      </c>
    </row>
    <row r="6120" spans="1:15" x14ac:dyDescent="0.3">
      <c r="A6120" s="73">
        <v>46311</v>
      </c>
      <c r="B6120" s="67" t="s">
        <v>2090</v>
      </c>
      <c r="C6120" s="68" t="s">
        <v>8258</v>
      </c>
      <c r="D6120" s="68" t="s">
        <v>12197</v>
      </c>
      <c r="E6120" s="67" t="s">
        <v>12198</v>
      </c>
      <c r="F6120" s="69">
        <v>4.7359999999999998</v>
      </c>
      <c r="G6120" s="70">
        <v>10.7158</v>
      </c>
      <c r="H6120" s="70">
        <v>129.53739999999999</v>
      </c>
      <c r="I6120" s="73">
        <v>43606</v>
      </c>
      <c r="J6120" s="73">
        <v>50911</v>
      </c>
      <c r="K6120" s="69">
        <v>1.96</v>
      </c>
      <c r="L6120" s="68" t="s">
        <v>2609</v>
      </c>
      <c r="M6120" s="71">
        <v>4.4999999999999997E-3</v>
      </c>
      <c r="N6120" t="str">
        <f>_xll.IMDP("BND",D6120,$N$1,A6120)</f>
        <v>회사채(일반)</v>
      </c>
      <c r="O6120">
        <f t="shared" si="95"/>
        <v>4.8221099999999996E-2</v>
      </c>
    </row>
    <row r="6121" spans="1:15" x14ac:dyDescent="0.3">
      <c r="A6121" s="73">
        <v>46311</v>
      </c>
      <c r="B6121" s="67" t="s">
        <v>2090</v>
      </c>
      <c r="C6121" s="68" t="s">
        <v>8258</v>
      </c>
      <c r="D6121" s="68" t="s">
        <v>12199</v>
      </c>
      <c r="E6121" s="67" t="s">
        <v>12200</v>
      </c>
      <c r="F6121" s="69">
        <v>4.3479999999999999</v>
      </c>
      <c r="G6121" s="70">
        <v>2.5767000000000002</v>
      </c>
      <c r="H6121" s="70">
        <v>7.3769999999999998</v>
      </c>
      <c r="I6121" s="73">
        <v>43634</v>
      </c>
      <c r="J6121" s="73">
        <v>47287</v>
      </c>
      <c r="K6121" s="69">
        <v>1.7</v>
      </c>
      <c r="L6121" s="68" t="s">
        <v>2609</v>
      </c>
      <c r="M6121" s="71">
        <v>3.0000000000000001E-3</v>
      </c>
      <c r="N6121" t="str">
        <f>_xll.IMDP("BND",D6121,$N$1,A6121)</f>
        <v>회사채(일반)</v>
      </c>
      <c r="O6121">
        <f t="shared" si="95"/>
        <v>7.730100000000001E-3</v>
      </c>
    </row>
    <row r="6122" spans="1:15" x14ac:dyDescent="0.3">
      <c r="A6122" s="73">
        <v>46311</v>
      </c>
      <c r="B6122" s="67" t="s">
        <v>2090</v>
      </c>
      <c r="C6122" s="68" t="s">
        <v>8258</v>
      </c>
      <c r="D6122" s="68" t="s">
        <v>12201</v>
      </c>
      <c r="E6122" s="67" t="s">
        <v>12202</v>
      </c>
      <c r="F6122" s="69">
        <v>4.3570000000000002</v>
      </c>
      <c r="G6122" s="70">
        <v>2.9009</v>
      </c>
      <c r="H6122" s="70">
        <v>9.3241999999999994</v>
      </c>
      <c r="I6122" s="73">
        <v>43768</v>
      </c>
      <c r="J6122" s="73">
        <v>47421</v>
      </c>
      <c r="K6122" s="69">
        <v>1.95</v>
      </c>
      <c r="L6122" s="68" t="s">
        <v>2609</v>
      </c>
      <c r="M6122" s="71">
        <v>2.2000000000000001E-3</v>
      </c>
      <c r="N6122" t="str">
        <f>_xll.IMDP("BND",D6122,$N$1,A6122)</f>
        <v>회사채(일반)</v>
      </c>
      <c r="O6122">
        <f t="shared" si="95"/>
        <v>6.3819800000000006E-3</v>
      </c>
    </row>
    <row r="6123" spans="1:15" x14ac:dyDescent="0.3">
      <c r="A6123" s="73">
        <v>46311</v>
      </c>
      <c r="B6123" s="67" t="s">
        <v>2090</v>
      </c>
      <c r="C6123" s="68" t="s">
        <v>8258</v>
      </c>
      <c r="D6123" s="68" t="s">
        <v>12203</v>
      </c>
      <c r="E6123" s="67" t="s">
        <v>12204</v>
      </c>
      <c r="F6123" s="69">
        <v>4.3570000000000002</v>
      </c>
      <c r="G6123" s="70">
        <v>2.9359999999999999</v>
      </c>
      <c r="H6123" s="70">
        <v>9.5425000000000004</v>
      </c>
      <c r="I6123" s="73">
        <v>43782</v>
      </c>
      <c r="J6123" s="73">
        <v>47435</v>
      </c>
      <c r="K6123" s="69">
        <v>2</v>
      </c>
      <c r="L6123" s="68" t="s">
        <v>2609</v>
      </c>
      <c r="M6123" s="71">
        <v>6.1000000000000004E-3</v>
      </c>
      <c r="N6123" t="str">
        <f>_xll.IMDP("BND",D6123,$N$1,A6123)</f>
        <v>회사채(일반)</v>
      </c>
      <c r="O6123">
        <f t="shared" si="95"/>
        <v>1.7909600000000001E-2</v>
      </c>
    </row>
    <row r="6124" spans="1:15" x14ac:dyDescent="0.3">
      <c r="A6124" s="73">
        <v>46311</v>
      </c>
      <c r="B6124" s="67" t="s">
        <v>2090</v>
      </c>
      <c r="C6124" s="68" t="s">
        <v>8258</v>
      </c>
      <c r="D6124" s="68" t="s">
        <v>12205</v>
      </c>
      <c r="E6124" s="67" t="s">
        <v>12206</v>
      </c>
      <c r="F6124" s="69">
        <v>4.7690000000000001</v>
      </c>
      <c r="G6124" s="70">
        <v>11.573</v>
      </c>
      <c r="H6124" s="70">
        <v>149.16659999999999</v>
      </c>
      <c r="I6124" s="73">
        <v>43886</v>
      </c>
      <c r="J6124" s="73">
        <v>51191</v>
      </c>
      <c r="K6124" s="69">
        <v>1.53</v>
      </c>
      <c r="L6124" s="68" t="s">
        <v>2609</v>
      </c>
      <c r="M6124" s="71">
        <v>1.6000000000000001E-3</v>
      </c>
      <c r="N6124" t="str">
        <f>_xll.IMDP("BND",D6124,$N$1,A6124)</f>
        <v>회사채(일반)</v>
      </c>
      <c r="O6124">
        <f t="shared" si="95"/>
        <v>1.85168E-2</v>
      </c>
    </row>
    <row r="6125" spans="1:15" x14ac:dyDescent="0.3">
      <c r="A6125" s="73">
        <v>46311</v>
      </c>
      <c r="B6125" s="67" t="s">
        <v>2090</v>
      </c>
      <c r="C6125" s="68" t="s">
        <v>8258</v>
      </c>
      <c r="D6125" s="68" t="s">
        <v>12207</v>
      </c>
      <c r="E6125" s="67" t="s">
        <v>12208</v>
      </c>
      <c r="F6125" s="69">
        <v>4.7720000000000002</v>
      </c>
      <c r="G6125" s="70">
        <v>11.5848</v>
      </c>
      <c r="H6125" s="70">
        <v>149.74979999999999</v>
      </c>
      <c r="I6125" s="73">
        <v>43908</v>
      </c>
      <c r="J6125" s="73">
        <v>51213</v>
      </c>
      <c r="K6125" s="69">
        <v>1.59</v>
      </c>
      <c r="L6125" s="68" t="s">
        <v>2609</v>
      </c>
      <c r="M6125" s="71">
        <v>2.5000000000000001E-3</v>
      </c>
      <c r="N6125" t="str">
        <f>_xll.IMDP("BND",D6125,$N$1,A6125)</f>
        <v>회사채(일반)</v>
      </c>
      <c r="O6125">
        <f t="shared" si="95"/>
        <v>2.8961999999999998E-2</v>
      </c>
    </row>
    <row r="6126" spans="1:15" x14ac:dyDescent="0.3">
      <c r="A6126" s="73">
        <v>46311</v>
      </c>
      <c r="B6126" s="67" t="s">
        <v>2090</v>
      </c>
      <c r="C6126" s="68" t="s">
        <v>8258</v>
      </c>
      <c r="D6126" s="68" t="s">
        <v>12209</v>
      </c>
      <c r="E6126" s="67" t="s">
        <v>12210</v>
      </c>
      <c r="F6126" s="69">
        <v>4.7789999999999999</v>
      </c>
      <c r="G6126" s="70">
        <v>11.7102</v>
      </c>
      <c r="H6126" s="70">
        <v>153.732</v>
      </c>
      <c r="I6126" s="73">
        <v>44000</v>
      </c>
      <c r="J6126" s="73">
        <v>51305</v>
      </c>
      <c r="K6126" s="69">
        <v>1.66</v>
      </c>
      <c r="L6126" s="68" t="s">
        <v>2609</v>
      </c>
      <c r="M6126" s="71">
        <v>1.9E-3</v>
      </c>
      <c r="N6126" t="str">
        <f>_xll.IMDP("BND",D6126,$N$1,A6126)</f>
        <v>회사채(일반)</v>
      </c>
      <c r="O6126">
        <f t="shared" si="95"/>
        <v>2.2249379999999999E-2</v>
      </c>
    </row>
    <row r="6127" spans="1:15" x14ac:dyDescent="0.3">
      <c r="A6127" s="73">
        <v>46311</v>
      </c>
      <c r="B6127" s="67" t="s">
        <v>2090</v>
      </c>
      <c r="C6127" s="68" t="s">
        <v>8258</v>
      </c>
      <c r="D6127" s="68" t="s">
        <v>12211</v>
      </c>
      <c r="E6127" s="67" t="s">
        <v>12212</v>
      </c>
      <c r="F6127" s="69">
        <v>4.3689999999999998</v>
      </c>
      <c r="G6127" s="70">
        <v>3.5969000000000002</v>
      </c>
      <c r="H6127" s="70">
        <v>14.118600000000001</v>
      </c>
      <c r="I6127" s="73">
        <v>44033</v>
      </c>
      <c r="J6127" s="73">
        <v>47685</v>
      </c>
      <c r="K6127" s="69">
        <v>1.51</v>
      </c>
      <c r="L6127" s="68" t="s">
        <v>2609</v>
      </c>
      <c r="M6127" s="71">
        <v>3.8E-3</v>
      </c>
      <c r="N6127" t="str">
        <f>_xll.IMDP("BND",D6127,$N$1,A6127)</f>
        <v>회사채(일반)</v>
      </c>
      <c r="O6127">
        <f t="shared" si="95"/>
        <v>1.366822E-2</v>
      </c>
    </row>
    <row r="6128" spans="1:15" x14ac:dyDescent="0.3">
      <c r="A6128" s="73">
        <v>46311</v>
      </c>
      <c r="B6128" s="67" t="s">
        <v>2090</v>
      </c>
      <c r="C6128" s="68" t="s">
        <v>8258</v>
      </c>
      <c r="D6128" s="68" t="s">
        <v>12213</v>
      </c>
      <c r="E6128" s="67" t="s">
        <v>12214</v>
      </c>
      <c r="F6128" s="69">
        <v>4.173</v>
      </c>
      <c r="G6128" s="70">
        <v>1.2685</v>
      </c>
      <c r="H6128" s="70">
        <v>1.9514</v>
      </c>
      <c r="I6128" s="73">
        <v>46065</v>
      </c>
      <c r="J6128" s="73">
        <v>46794</v>
      </c>
      <c r="K6128" s="69">
        <v>3.56</v>
      </c>
      <c r="L6128" s="68" t="s">
        <v>2609</v>
      </c>
      <c r="M6128" s="71">
        <v>4.5999999999999999E-3</v>
      </c>
      <c r="N6128" t="str">
        <f>_xll.IMDP("BND",D6128,$N$1,A6128)</f>
        <v>회사채(일반)</v>
      </c>
      <c r="O6128">
        <f t="shared" si="95"/>
        <v>5.8350999999999993E-3</v>
      </c>
    </row>
    <row r="6129" spans="1:15" x14ac:dyDescent="0.3">
      <c r="A6129" s="73">
        <v>46311</v>
      </c>
      <c r="B6129" s="67" t="s">
        <v>2090</v>
      </c>
      <c r="C6129" s="68" t="s">
        <v>8258</v>
      </c>
      <c r="D6129" s="68" t="s">
        <v>12215</v>
      </c>
      <c r="E6129" s="67" t="s">
        <v>12216</v>
      </c>
      <c r="F6129" s="69">
        <v>3.9740000000000002</v>
      </c>
      <c r="G6129" s="70">
        <v>0.51329999999999998</v>
      </c>
      <c r="H6129" s="70">
        <v>0.39290000000000003</v>
      </c>
      <c r="I6129" s="73">
        <v>46140</v>
      </c>
      <c r="J6129" s="73">
        <v>46505</v>
      </c>
      <c r="K6129" s="69">
        <v>3.28</v>
      </c>
      <c r="L6129" s="68" t="s">
        <v>2609</v>
      </c>
      <c r="M6129" s="71">
        <v>9.2999999999999992E-3</v>
      </c>
      <c r="N6129" t="str">
        <f>_xll.IMDP("BND",D6129,$N$1,A6129)</f>
        <v>회사채(일반)</v>
      </c>
      <c r="O6129">
        <f t="shared" si="95"/>
        <v>4.7736899999999997E-3</v>
      </c>
    </row>
    <row r="6130" spans="1:15" x14ac:dyDescent="0.3">
      <c r="A6130" s="73">
        <v>46311</v>
      </c>
      <c r="B6130" s="67" t="s">
        <v>2090</v>
      </c>
      <c r="C6130" s="68" t="s">
        <v>8258</v>
      </c>
      <c r="D6130" s="68" t="s">
        <v>12217</v>
      </c>
      <c r="E6130" s="67" t="s">
        <v>12218</v>
      </c>
      <c r="F6130" s="69">
        <v>4.2110000000000003</v>
      </c>
      <c r="G6130" s="70">
        <v>1.5395000000000001</v>
      </c>
      <c r="H6130" s="70">
        <v>2.8020999999999998</v>
      </c>
      <c r="I6130" s="73">
        <v>46169</v>
      </c>
      <c r="J6130" s="73">
        <v>46900</v>
      </c>
      <c r="K6130" s="69">
        <v>3.92</v>
      </c>
      <c r="L6130" s="68" t="s">
        <v>2609</v>
      </c>
      <c r="M6130" s="71">
        <v>8.3999999999999995E-3</v>
      </c>
      <c r="N6130" t="str">
        <f>_xll.IMDP("BND",D6130,$N$1,A6130)</f>
        <v>회사채(일반)</v>
      </c>
      <c r="O6130">
        <f t="shared" si="95"/>
        <v>1.29318E-2</v>
      </c>
    </row>
    <row r="6131" spans="1:15" x14ac:dyDescent="0.3">
      <c r="A6131" s="73">
        <v>46311</v>
      </c>
      <c r="B6131" s="67" t="s">
        <v>2090</v>
      </c>
      <c r="C6131" s="68" t="s">
        <v>8258</v>
      </c>
      <c r="D6131" s="68" t="s">
        <v>253</v>
      </c>
      <c r="E6131" s="67" t="s">
        <v>254</v>
      </c>
      <c r="F6131" s="69">
        <v>4.2320000000000002</v>
      </c>
      <c r="G6131" s="70">
        <v>1.6073</v>
      </c>
      <c r="H6131" s="70">
        <v>3.0360999999999998</v>
      </c>
      <c r="I6131" s="73">
        <v>46196</v>
      </c>
      <c r="J6131" s="73">
        <v>46927</v>
      </c>
      <c r="K6131" s="69">
        <v>4.25</v>
      </c>
      <c r="L6131" s="68" t="s">
        <v>2609</v>
      </c>
      <c r="M6131" s="71">
        <v>5.5999999999999999E-3</v>
      </c>
      <c r="N6131" t="str">
        <f>_xll.IMDP("BND",D6131,$N$1,A6131)</f>
        <v>회사채(일반)</v>
      </c>
      <c r="O6131">
        <f t="shared" si="95"/>
        <v>9.0008799999999993E-3</v>
      </c>
    </row>
    <row r="6132" spans="1:15" x14ac:dyDescent="0.3">
      <c r="A6132" s="73">
        <v>46311</v>
      </c>
      <c r="B6132" s="67" t="s">
        <v>2090</v>
      </c>
      <c r="C6132" s="68" t="s">
        <v>8258</v>
      </c>
      <c r="D6132" s="68" t="s">
        <v>12219</v>
      </c>
      <c r="E6132" s="67" t="s">
        <v>12220</v>
      </c>
      <c r="F6132" s="69">
        <v>4.3689999999999998</v>
      </c>
      <c r="G6132" s="70">
        <v>3.5402</v>
      </c>
      <c r="H6132" s="70">
        <v>13.884</v>
      </c>
      <c r="I6132" s="73">
        <v>42215</v>
      </c>
      <c r="J6132" s="73">
        <v>47694</v>
      </c>
      <c r="K6132" s="69">
        <v>2.67</v>
      </c>
      <c r="L6132" s="68" t="s">
        <v>2609</v>
      </c>
      <c r="M6132" s="71">
        <v>5.7000000000000002E-3</v>
      </c>
      <c r="N6132" t="str">
        <f>_xll.IMDP("BND",D6132,$N$1,A6132)</f>
        <v>회사채(일반)</v>
      </c>
      <c r="O6132">
        <f t="shared" si="95"/>
        <v>2.0179140000000002E-2</v>
      </c>
    </row>
    <row r="6133" spans="1:15" x14ac:dyDescent="0.3">
      <c r="A6133" s="73">
        <v>46311</v>
      </c>
      <c r="B6133" s="67" t="s">
        <v>2090</v>
      </c>
      <c r="C6133" s="68" t="s">
        <v>8258</v>
      </c>
      <c r="D6133" s="68" t="s">
        <v>12221</v>
      </c>
      <c r="E6133" s="67" t="s">
        <v>12222</v>
      </c>
      <c r="F6133" s="69">
        <v>4.3760000000000003</v>
      </c>
      <c r="G6133" s="70">
        <v>4.1512000000000002</v>
      </c>
      <c r="H6133" s="70">
        <v>18.7972</v>
      </c>
      <c r="I6133" s="73">
        <v>42440</v>
      </c>
      <c r="J6133" s="73">
        <v>47918</v>
      </c>
      <c r="K6133" s="69">
        <v>2.0099999999999998</v>
      </c>
      <c r="L6133" s="68" t="s">
        <v>2609</v>
      </c>
      <c r="M6133" s="71">
        <v>5.4999999999999997E-3</v>
      </c>
      <c r="N6133" t="str">
        <f>_xll.IMDP("BND",D6133,$N$1,A6133)</f>
        <v>회사채(일반)</v>
      </c>
      <c r="O6133">
        <f t="shared" si="95"/>
        <v>2.2831600000000001E-2</v>
      </c>
    </row>
    <row r="6134" spans="1:15" x14ac:dyDescent="0.3">
      <c r="A6134" s="73">
        <v>46311</v>
      </c>
      <c r="B6134" s="67" t="s">
        <v>2090</v>
      </c>
      <c r="C6134" s="68" t="s">
        <v>8258</v>
      </c>
      <c r="D6134" s="68" t="s">
        <v>12223</v>
      </c>
      <c r="E6134" s="67" t="s">
        <v>12224</v>
      </c>
      <c r="F6134" s="69">
        <v>4.3860000000000001</v>
      </c>
      <c r="G6134" s="70">
        <v>4.4827000000000004</v>
      </c>
      <c r="H6134" s="70">
        <v>21.730899999999998</v>
      </c>
      <c r="I6134" s="73">
        <v>42557</v>
      </c>
      <c r="J6134" s="73">
        <v>48035</v>
      </c>
      <c r="K6134" s="69">
        <v>1.62</v>
      </c>
      <c r="L6134" s="68" t="s">
        <v>2609</v>
      </c>
      <c r="M6134" s="71">
        <v>3.7000000000000002E-3</v>
      </c>
      <c r="N6134" t="str">
        <f>_xll.IMDP("BND",D6134,$N$1,A6134)</f>
        <v>회사채(일반)</v>
      </c>
      <c r="O6134">
        <f t="shared" si="95"/>
        <v>1.6585990000000002E-2</v>
      </c>
    </row>
    <row r="6135" spans="1:15" x14ac:dyDescent="0.3">
      <c r="A6135" s="73">
        <v>46311</v>
      </c>
      <c r="B6135" s="67" t="s">
        <v>2090</v>
      </c>
      <c r="C6135" s="68" t="s">
        <v>8258</v>
      </c>
      <c r="D6135" s="68" t="s">
        <v>1613</v>
      </c>
      <c r="E6135" s="67" t="s">
        <v>12225</v>
      </c>
      <c r="F6135" s="69">
        <v>4.3890000000000002</v>
      </c>
      <c r="G6135" s="70">
        <v>4.7329999999999997</v>
      </c>
      <c r="H6135" s="70">
        <v>24.425699999999999</v>
      </c>
      <c r="I6135" s="73">
        <v>42683</v>
      </c>
      <c r="J6135" s="73">
        <v>48161</v>
      </c>
      <c r="K6135" s="69">
        <v>1.99</v>
      </c>
      <c r="L6135" s="68" t="s">
        <v>2609</v>
      </c>
      <c r="M6135" s="71">
        <v>4.1000000000000003E-3</v>
      </c>
      <c r="N6135" t="str">
        <f>_xll.IMDP("BND",D6135,$N$1,A6135)</f>
        <v>회사채(일반)</v>
      </c>
      <c r="O6135">
        <f t="shared" si="95"/>
        <v>1.94053E-2</v>
      </c>
    </row>
    <row r="6136" spans="1:15" x14ac:dyDescent="0.3">
      <c r="A6136" s="73">
        <v>46311</v>
      </c>
      <c r="B6136" s="67" t="s">
        <v>2090</v>
      </c>
      <c r="C6136" s="68" t="s">
        <v>8258</v>
      </c>
      <c r="D6136" s="68" t="s">
        <v>12226</v>
      </c>
      <c r="E6136" s="67" t="s">
        <v>12227</v>
      </c>
      <c r="F6136" s="69">
        <v>4.391</v>
      </c>
      <c r="G6136" s="70">
        <v>5.0324999999999998</v>
      </c>
      <c r="H6136" s="70">
        <v>27.722100000000001</v>
      </c>
      <c r="I6136" s="73">
        <v>42823</v>
      </c>
      <c r="J6136" s="73">
        <v>48302</v>
      </c>
      <c r="K6136" s="69">
        <v>2.4300000000000002</v>
      </c>
      <c r="L6136" s="68" t="s">
        <v>2609</v>
      </c>
      <c r="M6136" s="71">
        <v>2.0999999999999999E-3</v>
      </c>
      <c r="N6136" t="str">
        <f>_xll.IMDP("BND",D6136,$N$1,A6136)</f>
        <v>회사채(일반)</v>
      </c>
      <c r="O6136">
        <f t="shared" si="95"/>
        <v>1.056825E-2</v>
      </c>
    </row>
    <row r="6137" spans="1:15" x14ac:dyDescent="0.3">
      <c r="A6137" s="73">
        <v>46311</v>
      </c>
      <c r="B6137" s="67" t="s">
        <v>2090</v>
      </c>
      <c r="C6137" s="68" t="s">
        <v>8258</v>
      </c>
      <c r="D6137" s="68" t="s">
        <v>2029</v>
      </c>
      <c r="E6137" s="67" t="s">
        <v>2030</v>
      </c>
      <c r="F6137" s="69">
        <v>4.0259999999999998</v>
      </c>
      <c r="G6137" s="70">
        <v>0.58989999999999998</v>
      </c>
      <c r="H6137" s="70">
        <v>0.49590000000000001</v>
      </c>
      <c r="I6137" s="73">
        <v>42880</v>
      </c>
      <c r="J6137" s="73">
        <v>46532</v>
      </c>
      <c r="K6137" s="69">
        <v>2.4900000000000002</v>
      </c>
      <c r="L6137" s="68" t="s">
        <v>2609</v>
      </c>
      <c r="M6137" s="71">
        <v>4.5999999999999999E-3</v>
      </c>
      <c r="N6137" t="str">
        <f>_xll.IMDP("BND",D6137,$N$1,A6137)</f>
        <v>회사채(일반)</v>
      </c>
      <c r="O6137">
        <f t="shared" si="95"/>
        <v>2.71354E-3</v>
      </c>
    </row>
    <row r="6138" spans="1:15" x14ac:dyDescent="0.3">
      <c r="A6138" s="73">
        <v>46311</v>
      </c>
      <c r="B6138" s="67" t="s">
        <v>2090</v>
      </c>
      <c r="C6138" s="68" t="s">
        <v>8258</v>
      </c>
      <c r="D6138" s="68" t="s">
        <v>12228</v>
      </c>
      <c r="E6138" s="67" t="s">
        <v>12229</v>
      </c>
      <c r="F6138" s="69">
        <v>4.391</v>
      </c>
      <c r="G6138" s="70">
        <v>5.3041</v>
      </c>
      <c r="H6138" s="70">
        <v>30.941400000000002</v>
      </c>
      <c r="I6138" s="73">
        <v>42950</v>
      </c>
      <c r="J6138" s="73">
        <v>48429</v>
      </c>
      <c r="K6138" s="69">
        <v>2.44</v>
      </c>
      <c r="L6138" s="68" t="s">
        <v>2609</v>
      </c>
      <c r="M6138" s="71">
        <v>2.8999999999999998E-3</v>
      </c>
      <c r="N6138" t="str">
        <f>_xll.IMDP("BND",D6138,$N$1,A6138)</f>
        <v>회사채(일반)</v>
      </c>
      <c r="O6138">
        <f t="shared" si="95"/>
        <v>1.5381889999999999E-2</v>
      </c>
    </row>
    <row r="6139" spans="1:15" x14ac:dyDescent="0.3">
      <c r="A6139" s="73">
        <v>46311</v>
      </c>
      <c r="B6139" s="67" t="s">
        <v>2090</v>
      </c>
      <c r="C6139" s="68" t="s">
        <v>8258</v>
      </c>
      <c r="D6139" s="68" t="s">
        <v>12230</v>
      </c>
      <c r="E6139" s="67" t="s">
        <v>12231</v>
      </c>
      <c r="F6139" s="69">
        <v>4.6909999999999998</v>
      </c>
      <c r="G6139" s="70">
        <v>9.2521000000000004</v>
      </c>
      <c r="H6139" s="70">
        <v>97.891499999999994</v>
      </c>
      <c r="I6139" s="73">
        <v>43049</v>
      </c>
      <c r="J6139" s="73">
        <v>50354</v>
      </c>
      <c r="K6139" s="69">
        <v>2.69</v>
      </c>
      <c r="L6139" s="68" t="s">
        <v>2609</v>
      </c>
      <c r="M6139" s="71">
        <v>3.5000000000000001E-3</v>
      </c>
      <c r="N6139" t="str">
        <f>_xll.IMDP("BND",D6139,$N$1,A6139)</f>
        <v>회사채(일반)</v>
      </c>
      <c r="O6139">
        <f t="shared" si="95"/>
        <v>3.2382350000000004E-2</v>
      </c>
    </row>
    <row r="6140" spans="1:15" x14ac:dyDescent="0.3">
      <c r="A6140" s="73">
        <v>46311</v>
      </c>
      <c r="B6140" s="67" t="s">
        <v>2090</v>
      </c>
      <c r="C6140" s="68" t="s">
        <v>8258</v>
      </c>
      <c r="D6140" s="68" t="s">
        <v>12232</v>
      </c>
      <c r="E6140" s="67" t="s">
        <v>12233</v>
      </c>
      <c r="F6140" s="69">
        <v>4.1790000000000003</v>
      </c>
      <c r="G6140" s="70">
        <v>1.2962</v>
      </c>
      <c r="H6140" s="70">
        <v>2.0247000000000002</v>
      </c>
      <c r="I6140" s="73">
        <v>43151</v>
      </c>
      <c r="J6140" s="73">
        <v>46803</v>
      </c>
      <c r="K6140" s="69">
        <v>2.92</v>
      </c>
      <c r="L6140" s="68" t="s">
        <v>2609</v>
      </c>
      <c r="M6140" s="71">
        <v>6.0000000000000001E-3</v>
      </c>
      <c r="N6140" t="str">
        <f>_xll.IMDP("BND",D6140,$N$1,A6140)</f>
        <v>회사채(일반)</v>
      </c>
      <c r="O6140">
        <f t="shared" si="95"/>
        <v>7.7772000000000006E-3</v>
      </c>
    </row>
    <row r="6141" spans="1:15" x14ac:dyDescent="0.3">
      <c r="A6141" s="73">
        <v>46311</v>
      </c>
      <c r="B6141" s="67" t="s">
        <v>2090</v>
      </c>
      <c r="C6141" s="68" t="s">
        <v>8258</v>
      </c>
      <c r="D6141" s="68" t="s">
        <v>12234</v>
      </c>
      <c r="E6141" s="67" t="s">
        <v>12235</v>
      </c>
      <c r="F6141" s="69">
        <v>4.1820000000000004</v>
      </c>
      <c r="G6141" s="70">
        <v>1.3989</v>
      </c>
      <c r="H6141" s="70">
        <v>2.3258999999999999</v>
      </c>
      <c r="I6141" s="73">
        <v>43186</v>
      </c>
      <c r="J6141" s="73">
        <v>46839</v>
      </c>
      <c r="K6141" s="69">
        <v>2.79</v>
      </c>
      <c r="L6141" s="68" t="s">
        <v>2609</v>
      </c>
      <c r="M6141" s="71">
        <v>2.3E-3</v>
      </c>
      <c r="N6141" t="str">
        <f>_xll.IMDP("BND",D6141,$N$1,A6141)</f>
        <v>회사채(일반)</v>
      </c>
      <c r="O6141">
        <f t="shared" si="95"/>
        <v>3.2174700000000001E-3</v>
      </c>
    </row>
    <row r="6142" spans="1:15" x14ac:dyDescent="0.3">
      <c r="A6142" s="73">
        <v>46311</v>
      </c>
      <c r="B6142" s="67" t="s">
        <v>2090</v>
      </c>
      <c r="C6142" s="68" t="s">
        <v>8258</v>
      </c>
      <c r="D6142" s="68" t="s">
        <v>1606</v>
      </c>
      <c r="E6142" s="67" t="s">
        <v>1607</v>
      </c>
      <c r="F6142" s="69">
        <v>4.3959999999999999</v>
      </c>
      <c r="G6142" s="70">
        <v>5.9779</v>
      </c>
      <c r="H6142" s="70">
        <v>39.557299999999998</v>
      </c>
      <c r="I6142" s="73">
        <v>43266</v>
      </c>
      <c r="J6142" s="73">
        <v>48745</v>
      </c>
      <c r="K6142" s="69">
        <v>2.8</v>
      </c>
      <c r="L6142" s="68" t="s">
        <v>2609</v>
      </c>
      <c r="M6142" s="71">
        <v>4.5999999999999999E-3</v>
      </c>
      <c r="N6142" t="str">
        <f>_xll.IMDP("BND",D6142,$N$1,A6142)</f>
        <v>회사채(일반)</v>
      </c>
      <c r="O6142">
        <f t="shared" si="95"/>
        <v>2.749834E-2</v>
      </c>
    </row>
    <row r="6143" spans="1:15" x14ac:dyDescent="0.3">
      <c r="A6143" s="73">
        <v>46311</v>
      </c>
      <c r="B6143" s="67" t="s">
        <v>2090</v>
      </c>
      <c r="C6143" s="68" t="s">
        <v>8258</v>
      </c>
      <c r="D6143" s="68" t="s">
        <v>1011</v>
      </c>
      <c r="E6143" s="67" t="s">
        <v>1013</v>
      </c>
      <c r="F6143" s="69">
        <v>4.7089999999999996</v>
      </c>
      <c r="G6143" s="70">
        <v>9.7469000000000001</v>
      </c>
      <c r="H6143" s="70">
        <v>108.7312</v>
      </c>
      <c r="I6143" s="73">
        <v>43290</v>
      </c>
      <c r="J6143" s="73">
        <v>50595</v>
      </c>
      <c r="K6143" s="69">
        <v>2.7</v>
      </c>
      <c r="L6143" s="68" t="s">
        <v>2609</v>
      </c>
      <c r="M6143" s="71">
        <v>6.7999999999999996E-3</v>
      </c>
      <c r="N6143" t="str">
        <f>_xll.IMDP("BND",D6143,$N$1,A6143)</f>
        <v>회사채(일반)</v>
      </c>
      <c r="O6143">
        <f t="shared" si="95"/>
        <v>6.6278919999999991E-2</v>
      </c>
    </row>
    <row r="6144" spans="1:15" x14ac:dyDescent="0.3">
      <c r="A6144" s="73">
        <v>46311</v>
      </c>
      <c r="B6144" s="67" t="s">
        <v>2090</v>
      </c>
      <c r="C6144" s="68" t="s">
        <v>8258</v>
      </c>
      <c r="D6144" s="68" t="s">
        <v>12236</v>
      </c>
      <c r="E6144" s="67" t="s">
        <v>12237</v>
      </c>
      <c r="F6144" s="69">
        <v>5.1230000000000002</v>
      </c>
      <c r="G6144" s="70">
        <v>15.5528</v>
      </c>
      <c r="H6144" s="70">
        <v>303.72730000000001</v>
      </c>
      <c r="I6144" s="73">
        <v>43353</v>
      </c>
      <c r="J6144" s="73">
        <v>54311</v>
      </c>
      <c r="K6144" s="69">
        <v>2.2599999999999998</v>
      </c>
      <c r="L6144" s="68" t="s">
        <v>2609</v>
      </c>
      <c r="M6144" s="71">
        <v>3.2000000000000002E-3</v>
      </c>
      <c r="N6144" t="str">
        <f>_xll.IMDP("BND",D6144,$N$1,A6144)</f>
        <v>회사채(일반)</v>
      </c>
      <c r="O6144">
        <f t="shared" si="95"/>
        <v>4.9768960000000001E-2</v>
      </c>
    </row>
    <row r="6145" spans="1:15" x14ac:dyDescent="0.3">
      <c r="A6145" s="73">
        <v>46311</v>
      </c>
      <c r="B6145" s="67" t="s">
        <v>2090</v>
      </c>
      <c r="C6145" s="68" t="s">
        <v>8258</v>
      </c>
      <c r="D6145" s="68" t="s">
        <v>12238</v>
      </c>
      <c r="E6145" s="67" t="s">
        <v>12239</v>
      </c>
      <c r="F6145" s="69">
        <v>5.14</v>
      </c>
      <c r="G6145" s="70">
        <v>15.804</v>
      </c>
      <c r="H6145" s="70">
        <v>314.58449999999999</v>
      </c>
      <c r="I6145" s="73">
        <v>43504</v>
      </c>
      <c r="J6145" s="73">
        <v>54462</v>
      </c>
      <c r="K6145" s="69">
        <v>2.17</v>
      </c>
      <c r="L6145" s="68" t="s">
        <v>2609</v>
      </c>
      <c r="M6145" s="71">
        <v>3.3999999999999998E-3</v>
      </c>
      <c r="N6145" t="str">
        <f>_xll.IMDP("BND",D6145,$N$1,A6145)</f>
        <v>회사채(일반)</v>
      </c>
      <c r="O6145">
        <f t="shared" si="95"/>
        <v>5.3733599999999999E-2</v>
      </c>
    </row>
    <row r="6146" spans="1:15" x14ac:dyDescent="0.3">
      <c r="A6146" s="73">
        <v>46311</v>
      </c>
      <c r="B6146" s="67" t="s">
        <v>2090</v>
      </c>
      <c r="C6146" s="68" t="s">
        <v>8258</v>
      </c>
      <c r="D6146" s="68" t="s">
        <v>12240</v>
      </c>
      <c r="E6146" s="67" t="s">
        <v>12241</v>
      </c>
      <c r="F6146" s="69">
        <v>5.149</v>
      </c>
      <c r="G6146" s="70">
        <v>16.1981</v>
      </c>
      <c r="H6146" s="70">
        <v>326.28960000000001</v>
      </c>
      <c r="I6146" s="73">
        <v>43550</v>
      </c>
      <c r="J6146" s="73">
        <v>54508</v>
      </c>
      <c r="K6146" s="69">
        <v>1.99</v>
      </c>
      <c r="L6146" s="68" t="s">
        <v>2609</v>
      </c>
      <c r="M6146" s="71">
        <v>3.2000000000000002E-3</v>
      </c>
      <c r="N6146" t="str">
        <f>_xll.IMDP("BND",D6146,$N$1,A6146)</f>
        <v>회사채(일반)</v>
      </c>
      <c r="O6146">
        <f t="shared" ref="O6146:O6209" si="96">M6146*G6146</f>
        <v>5.1833920000000006E-2</v>
      </c>
    </row>
    <row r="6147" spans="1:15" x14ac:dyDescent="0.3">
      <c r="A6147" s="73">
        <v>46311</v>
      </c>
      <c r="B6147" s="67" t="s">
        <v>2090</v>
      </c>
      <c r="C6147" s="68" t="s">
        <v>8258</v>
      </c>
      <c r="D6147" s="68" t="s">
        <v>12242</v>
      </c>
      <c r="E6147" s="67" t="s">
        <v>12243</v>
      </c>
      <c r="F6147" s="69">
        <v>5.1539999999999999</v>
      </c>
      <c r="G6147" s="70">
        <v>16.284199999999998</v>
      </c>
      <c r="H6147" s="70">
        <v>330.53050000000002</v>
      </c>
      <c r="I6147" s="73">
        <v>43606</v>
      </c>
      <c r="J6147" s="73">
        <v>54564</v>
      </c>
      <c r="K6147" s="69">
        <v>1.95</v>
      </c>
      <c r="L6147" s="68" t="s">
        <v>2609</v>
      </c>
      <c r="M6147" s="71">
        <v>3.2000000000000002E-3</v>
      </c>
      <c r="N6147" t="str">
        <f>_xll.IMDP("BND",D6147,$N$1,A6147)</f>
        <v>회사채(일반)</v>
      </c>
      <c r="O6147">
        <f t="shared" si="96"/>
        <v>5.210944E-2</v>
      </c>
    </row>
    <row r="6148" spans="1:15" x14ac:dyDescent="0.3">
      <c r="A6148" s="73">
        <v>46311</v>
      </c>
      <c r="B6148" s="67" t="s">
        <v>2090</v>
      </c>
      <c r="C6148" s="68" t="s">
        <v>8258</v>
      </c>
      <c r="D6148" s="68" t="s">
        <v>12244</v>
      </c>
      <c r="E6148" s="67" t="s">
        <v>12245</v>
      </c>
      <c r="F6148" s="69">
        <v>4.7389999999999999</v>
      </c>
      <c r="G6148" s="70">
        <v>10.932399999999999</v>
      </c>
      <c r="H6148" s="70">
        <v>133.511</v>
      </c>
      <c r="I6148" s="73">
        <v>43634</v>
      </c>
      <c r="J6148" s="73">
        <v>50939</v>
      </c>
      <c r="K6148" s="69">
        <v>1.75</v>
      </c>
      <c r="L6148" s="68" t="s">
        <v>2609</v>
      </c>
      <c r="M6148" s="71">
        <v>3.7000000000000002E-3</v>
      </c>
      <c r="N6148" t="str">
        <f>_xll.IMDP("BND",D6148,$N$1,A6148)</f>
        <v>회사채(일반)</v>
      </c>
      <c r="O6148">
        <f t="shared" si="96"/>
        <v>4.0449880000000001E-2</v>
      </c>
    </row>
    <row r="6149" spans="1:15" x14ac:dyDescent="0.3">
      <c r="A6149" s="73">
        <v>46311</v>
      </c>
      <c r="B6149" s="67" t="s">
        <v>2090</v>
      </c>
      <c r="C6149" s="68" t="s">
        <v>8258</v>
      </c>
      <c r="D6149" s="68" t="s">
        <v>12246</v>
      </c>
      <c r="E6149" s="67" t="s">
        <v>12247</v>
      </c>
      <c r="F6149" s="69">
        <v>4.758</v>
      </c>
      <c r="G6149" s="70">
        <v>11.030200000000001</v>
      </c>
      <c r="H6149" s="70">
        <v>137.73820000000001</v>
      </c>
      <c r="I6149" s="73">
        <v>43768</v>
      </c>
      <c r="J6149" s="73">
        <v>51073</v>
      </c>
      <c r="K6149" s="69">
        <v>1.92</v>
      </c>
      <c r="L6149" s="68" t="s">
        <v>2609</v>
      </c>
      <c r="M6149" s="71">
        <v>2.7000000000000001E-3</v>
      </c>
      <c r="N6149" t="str">
        <f>_xll.IMDP("BND",D6149,$N$1,A6149)</f>
        <v>회사채(일반)</v>
      </c>
      <c r="O6149">
        <f t="shared" si="96"/>
        <v>2.9781540000000002E-2</v>
      </c>
    </row>
    <row r="6150" spans="1:15" x14ac:dyDescent="0.3">
      <c r="A6150" s="73">
        <v>46311</v>
      </c>
      <c r="B6150" s="67" t="s">
        <v>2090</v>
      </c>
      <c r="C6150" s="68" t="s">
        <v>8258</v>
      </c>
      <c r="D6150" s="68" t="s">
        <v>12248</v>
      </c>
      <c r="E6150" s="67" t="s">
        <v>12249</v>
      </c>
      <c r="F6150" s="69">
        <v>5.1710000000000003</v>
      </c>
      <c r="G6150" s="70">
        <v>16.626999999999999</v>
      </c>
      <c r="H6150" s="70">
        <v>344.80540000000002</v>
      </c>
      <c r="I6150" s="73">
        <v>43782</v>
      </c>
      <c r="J6150" s="73">
        <v>54740</v>
      </c>
      <c r="K6150" s="69">
        <v>1.86</v>
      </c>
      <c r="L6150" s="68" t="s">
        <v>2609</v>
      </c>
      <c r="M6150" s="71">
        <v>2.0999999999999999E-3</v>
      </c>
      <c r="N6150" t="str">
        <f>_xll.IMDP("BND",D6150,$N$1,A6150)</f>
        <v>회사채(일반)</v>
      </c>
      <c r="O6150">
        <f t="shared" si="96"/>
        <v>3.4916699999999995E-2</v>
      </c>
    </row>
    <row r="6151" spans="1:15" x14ac:dyDescent="0.3">
      <c r="A6151" s="73">
        <v>46311</v>
      </c>
      <c r="B6151" s="67" t="s">
        <v>2090</v>
      </c>
      <c r="C6151" s="68" t="s">
        <v>8258</v>
      </c>
      <c r="D6151" s="68" t="s">
        <v>12250</v>
      </c>
      <c r="E6151" s="67" t="s">
        <v>12251</v>
      </c>
      <c r="F6151" s="69">
        <v>4.3609999999999998</v>
      </c>
      <c r="G6151" s="70">
        <v>2.9977999999999998</v>
      </c>
      <c r="H6151" s="70">
        <v>9.9167000000000005</v>
      </c>
      <c r="I6151" s="73">
        <v>43803</v>
      </c>
      <c r="J6151" s="73">
        <v>47456</v>
      </c>
      <c r="K6151" s="69">
        <v>1.92</v>
      </c>
      <c r="L6151" s="68" t="s">
        <v>2609</v>
      </c>
      <c r="M6151" s="71">
        <v>3.5000000000000001E-3</v>
      </c>
      <c r="N6151" t="str">
        <f>_xll.IMDP("BND",D6151,$N$1,A6151)</f>
        <v>회사채(일반)</v>
      </c>
      <c r="O6151">
        <f t="shared" si="96"/>
        <v>1.04923E-2</v>
      </c>
    </row>
    <row r="6152" spans="1:15" x14ac:dyDescent="0.3">
      <c r="A6152" s="73">
        <v>46311</v>
      </c>
      <c r="B6152" s="67" t="s">
        <v>2090</v>
      </c>
      <c r="C6152" s="68" t="s">
        <v>8258</v>
      </c>
      <c r="D6152" s="68" t="s">
        <v>12252</v>
      </c>
      <c r="E6152" s="67" t="s">
        <v>12253</v>
      </c>
      <c r="F6152" s="69">
        <v>5.18</v>
      </c>
      <c r="G6152" s="70">
        <v>17.416399999999999</v>
      </c>
      <c r="H6152" s="70">
        <v>370.51089999999999</v>
      </c>
      <c r="I6152" s="73">
        <v>43886</v>
      </c>
      <c r="J6152" s="73">
        <v>54844</v>
      </c>
      <c r="K6152" s="69">
        <v>1.53</v>
      </c>
      <c r="L6152" s="68" t="s">
        <v>2609</v>
      </c>
      <c r="M6152" s="71">
        <v>2.8E-3</v>
      </c>
      <c r="N6152" t="str">
        <f>_xll.IMDP("BND",D6152,$N$1,A6152)</f>
        <v>회사채(일반)</v>
      </c>
      <c r="O6152">
        <f t="shared" si="96"/>
        <v>4.8765919999999997E-2</v>
      </c>
    </row>
    <row r="6153" spans="1:15" x14ac:dyDescent="0.3">
      <c r="A6153" s="73">
        <v>46311</v>
      </c>
      <c r="B6153" s="67" t="s">
        <v>2090</v>
      </c>
      <c r="C6153" s="68" t="s">
        <v>8258</v>
      </c>
      <c r="D6153" s="68" t="s">
        <v>12254</v>
      </c>
      <c r="E6153" s="67" t="s">
        <v>12255</v>
      </c>
      <c r="F6153" s="69">
        <v>5.1920000000000002</v>
      </c>
      <c r="G6153" s="70">
        <v>17.239100000000001</v>
      </c>
      <c r="H6153" s="70">
        <v>367.97320000000002</v>
      </c>
      <c r="I6153" s="73">
        <v>44000</v>
      </c>
      <c r="J6153" s="73">
        <v>54957</v>
      </c>
      <c r="K6153" s="69">
        <v>1.69</v>
      </c>
      <c r="L6153" s="68" t="s">
        <v>2609</v>
      </c>
      <c r="M6153" s="71">
        <v>2.8999999999999998E-3</v>
      </c>
      <c r="N6153" t="str">
        <f>_xll.IMDP("BND",D6153,$N$1,A6153)</f>
        <v>회사채(일반)</v>
      </c>
      <c r="O6153">
        <f t="shared" si="96"/>
        <v>4.9993389999999999E-2</v>
      </c>
    </row>
    <row r="6154" spans="1:15" x14ac:dyDescent="0.3">
      <c r="A6154" s="73">
        <v>46311</v>
      </c>
      <c r="B6154" s="67" t="s">
        <v>2090</v>
      </c>
      <c r="C6154" s="68" t="s">
        <v>8258</v>
      </c>
      <c r="D6154" s="68" t="s">
        <v>12256</v>
      </c>
      <c r="E6154" s="67" t="s">
        <v>12257</v>
      </c>
      <c r="F6154" s="69">
        <v>4.782</v>
      </c>
      <c r="G6154" s="70">
        <v>11.747199999999999</v>
      </c>
      <c r="H6154" s="70">
        <v>155.24809999999999</v>
      </c>
      <c r="I6154" s="73">
        <v>44033</v>
      </c>
      <c r="J6154" s="73">
        <v>51338</v>
      </c>
      <c r="K6154" s="69">
        <v>1.64</v>
      </c>
      <c r="L6154" s="68" t="s">
        <v>2609</v>
      </c>
      <c r="M6154" s="71">
        <v>3.2000000000000002E-3</v>
      </c>
      <c r="N6154" t="str">
        <f>_xll.IMDP("BND",D6154,$N$1,A6154)</f>
        <v>회사채(일반)</v>
      </c>
      <c r="O6154">
        <f t="shared" si="96"/>
        <v>3.7591039999999999E-2</v>
      </c>
    </row>
    <row r="6155" spans="1:15" x14ac:dyDescent="0.3">
      <c r="A6155" s="73">
        <v>46311</v>
      </c>
      <c r="B6155" s="67" t="s">
        <v>2090</v>
      </c>
      <c r="C6155" s="68" t="s">
        <v>8258</v>
      </c>
      <c r="D6155" s="68" t="s">
        <v>12258</v>
      </c>
      <c r="E6155" s="67" t="s">
        <v>12259</v>
      </c>
      <c r="F6155" s="69">
        <v>4.3689999999999998</v>
      </c>
      <c r="G6155" s="70">
        <v>3.6869999999999998</v>
      </c>
      <c r="H6155" s="70">
        <v>14.806800000000001</v>
      </c>
      <c r="I6155" s="73">
        <v>44068</v>
      </c>
      <c r="J6155" s="73">
        <v>47720</v>
      </c>
      <c r="K6155" s="69">
        <v>1.57</v>
      </c>
      <c r="L6155" s="68" t="s">
        <v>2609</v>
      </c>
      <c r="M6155" s="71">
        <v>2.8999999999999998E-3</v>
      </c>
      <c r="N6155" t="str">
        <f>_xll.IMDP("BND",D6155,$N$1,A6155)</f>
        <v>회사채(일반)</v>
      </c>
      <c r="O6155">
        <f t="shared" si="96"/>
        <v>1.0692299999999998E-2</v>
      </c>
    </row>
    <row r="6156" spans="1:15" x14ac:dyDescent="0.3">
      <c r="A6156" s="73">
        <v>46311</v>
      </c>
      <c r="B6156" s="67" t="s">
        <v>2090</v>
      </c>
      <c r="C6156" s="68" t="s">
        <v>8258</v>
      </c>
      <c r="D6156" s="68" t="s">
        <v>12260</v>
      </c>
      <c r="E6156" s="67" t="s">
        <v>12261</v>
      </c>
      <c r="F6156" s="69">
        <v>5.2510000000000003</v>
      </c>
      <c r="G6156" s="70">
        <v>14.9839</v>
      </c>
      <c r="H6156" s="70">
        <v>313.32589999999999</v>
      </c>
      <c r="I6156" s="73">
        <v>44705</v>
      </c>
      <c r="J6156" s="73">
        <v>55663</v>
      </c>
      <c r="K6156" s="69">
        <v>3.76</v>
      </c>
      <c r="L6156" s="68" t="s">
        <v>2609</v>
      </c>
      <c r="M6156" s="71">
        <v>2.2000000000000001E-3</v>
      </c>
      <c r="N6156" t="str">
        <f>_xll.IMDP("BND",D6156,$N$1,A6156)</f>
        <v>회사채(일반)</v>
      </c>
      <c r="O6156">
        <f t="shared" si="96"/>
        <v>3.296458E-2</v>
      </c>
    </row>
    <row r="6157" spans="1:15" x14ac:dyDescent="0.3">
      <c r="A6157" s="73">
        <v>46311</v>
      </c>
      <c r="B6157" s="67" t="s">
        <v>2090</v>
      </c>
      <c r="C6157" s="68" t="s">
        <v>8258</v>
      </c>
      <c r="D6157" s="68" t="s">
        <v>12262</v>
      </c>
      <c r="E6157" s="67" t="s">
        <v>12263</v>
      </c>
      <c r="F6157" s="69">
        <v>4.3410000000000002</v>
      </c>
      <c r="G6157" s="70">
        <v>2.3664000000000001</v>
      </c>
      <c r="H6157" s="70">
        <v>6.3967999999999998</v>
      </c>
      <c r="I6157" s="73">
        <v>46140</v>
      </c>
      <c r="J6157" s="73">
        <v>47236</v>
      </c>
      <c r="K6157" s="69">
        <v>3.98</v>
      </c>
      <c r="L6157" s="68" t="s">
        <v>2609</v>
      </c>
      <c r="M6157" s="71">
        <v>2.8E-3</v>
      </c>
      <c r="N6157" t="str">
        <f>_xll.IMDP("BND",D6157,$N$1,A6157)</f>
        <v>회사채(일반)</v>
      </c>
      <c r="O6157">
        <f t="shared" si="96"/>
        <v>6.6259200000000004E-3</v>
      </c>
    </row>
    <row r="6158" spans="1:15" x14ac:dyDescent="0.3">
      <c r="A6158" s="73">
        <v>46311</v>
      </c>
      <c r="B6158" s="67" t="s">
        <v>2090</v>
      </c>
      <c r="C6158" s="68" t="s">
        <v>8258</v>
      </c>
      <c r="D6158" s="68" t="s">
        <v>12264</v>
      </c>
      <c r="E6158" s="67" t="s">
        <v>12265</v>
      </c>
      <c r="F6158" s="69">
        <v>4.3460000000000001</v>
      </c>
      <c r="G6158" s="70">
        <v>2.4430999999999998</v>
      </c>
      <c r="H6158" s="70">
        <v>6.7904999999999998</v>
      </c>
      <c r="I6158" s="73">
        <v>46169</v>
      </c>
      <c r="J6158" s="73">
        <v>47265</v>
      </c>
      <c r="K6158" s="69">
        <v>4.1100000000000003</v>
      </c>
      <c r="L6158" s="68" t="s">
        <v>2609</v>
      </c>
      <c r="M6158" s="71">
        <v>2.8E-3</v>
      </c>
      <c r="N6158" t="str">
        <f>_xll.IMDP("BND",D6158,$N$1,A6158)</f>
        <v>회사채(일반)</v>
      </c>
      <c r="O6158">
        <f t="shared" si="96"/>
        <v>6.8406799999999992E-3</v>
      </c>
    </row>
    <row r="6159" spans="1:15" x14ac:dyDescent="0.3">
      <c r="A6159" s="73">
        <v>46311</v>
      </c>
      <c r="B6159" s="67" t="s">
        <v>2090</v>
      </c>
      <c r="C6159" s="68" t="s">
        <v>8258</v>
      </c>
      <c r="D6159" s="68" t="s">
        <v>14201</v>
      </c>
      <c r="E6159" s="67" t="s">
        <v>14202</v>
      </c>
      <c r="F6159" s="69">
        <v>4.3499999999999996</v>
      </c>
      <c r="G6159" s="70">
        <v>2.5552000000000001</v>
      </c>
      <c r="H6159" s="70">
        <v>7.3834</v>
      </c>
      <c r="I6159" s="73">
        <v>46212</v>
      </c>
      <c r="J6159" s="73">
        <v>47308</v>
      </c>
      <c r="K6159" s="69">
        <v>4.24</v>
      </c>
      <c r="L6159" s="68" t="s">
        <v>2609</v>
      </c>
      <c r="M6159" s="71">
        <v>9.1999999999999998E-3</v>
      </c>
      <c r="N6159" t="str">
        <f>_xll.IMDP("BND",D6159,$N$1,A6159)</f>
        <v>회사채(일반)</v>
      </c>
      <c r="O6159">
        <f t="shared" si="96"/>
        <v>2.3507840000000002E-2</v>
      </c>
    </row>
    <row r="6160" spans="1:15" x14ac:dyDescent="0.3">
      <c r="A6160" s="73">
        <v>46311</v>
      </c>
      <c r="B6160" s="67" t="s">
        <v>2090</v>
      </c>
      <c r="C6160" s="68" t="s">
        <v>8258</v>
      </c>
      <c r="D6160" s="68" t="s">
        <v>677</v>
      </c>
      <c r="E6160" s="67" t="s">
        <v>679</v>
      </c>
      <c r="F6160" s="69">
        <v>4.391</v>
      </c>
      <c r="G6160" s="70">
        <v>5.1294000000000004</v>
      </c>
      <c r="H6160" s="70">
        <v>28.9635</v>
      </c>
      <c r="I6160" s="73">
        <v>42880</v>
      </c>
      <c r="J6160" s="73">
        <v>48359</v>
      </c>
      <c r="K6160" s="69">
        <v>2.6</v>
      </c>
      <c r="L6160" s="68" t="s">
        <v>2609</v>
      </c>
      <c r="M6160" s="71">
        <v>4.1999999999999997E-3</v>
      </c>
      <c r="N6160" t="str">
        <f>_xll.IMDP("BND",D6160,$N$1,A6160)</f>
        <v>회사채(일반)</v>
      </c>
      <c r="O6160">
        <f t="shared" si="96"/>
        <v>2.154348E-2</v>
      </c>
    </row>
    <row r="6161" spans="1:15" x14ac:dyDescent="0.3">
      <c r="A6161" s="73">
        <v>46311</v>
      </c>
      <c r="B6161" s="67" t="s">
        <v>2090</v>
      </c>
      <c r="C6161" s="68" t="s">
        <v>8258</v>
      </c>
      <c r="D6161" s="68" t="s">
        <v>12266</v>
      </c>
      <c r="E6161" s="67" t="s">
        <v>12267</v>
      </c>
      <c r="F6161" s="69">
        <v>4.681</v>
      </c>
      <c r="G6161" s="70">
        <v>9.1598000000000006</v>
      </c>
      <c r="H6161" s="70">
        <v>95.128299999999996</v>
      </c>
      <c r="I6161" s="73">
        <v>42950</v>
      </c>
      <c r="J6161" s="73">
        <v>50255</v>
      </c>
      <c r="K6161" s="69">
        <v>2.4700000000000002</v>
      </c>
      <c r="L6161" s="68" t="s">
        <v>2609</v>
      </c>
      <c r="M6161" s="71">
        <v>4.8999999999999998E-3</v>
      </c>
      <c r="N6161" t="str">
        <f>_xll.IMDP("BND",D6161,$N$1,A6161)</f>
        <v>회사채(일반)</v>
      </c>
      <c r="O6161">
        <f t="shared" si="96"/>
        <v>4.4883020000000003E-2</v>
      </c>
    </row>
    <row r="6162" spans="1:15" x14ac:dyDescent="0.3">
      <c r="A6162" s="73">
        <v>46311</v>
      </c>
      <c r="B6162" s="67" t="s">
        <v>2090</v>
      </c>
      <c r="C6162" s="68" t="s">
        <v>8258</v>
      </c>
      <c r="D6162" s="68" t="s">
        <v>12268</v>
      </c>
      <c r="E6162" s="67" t="s">
        <v>12269</v>
      </c>
      <c r="F6162" s="69">
        <v>5.1609999999999996</v>
      </c>
      <c r="G6162" s="70">
        <v>16.765599999999999</v>
      </c>
      <c r="H6162" s="70">
        <v>344.69979999999998</v>
      </c>
      <c r="I6162" s="73">
        <v>43634</v>
      </c>
      <c r="J6162" s="73">
        <v>54592</v>
      </c>
      <c r="K6162" s="69">
        <v>1.72</v>
      </c>
      <c r="L6162" s="68" t="s">
        <v>2609</v>
      </c>
      <c r="M6162" s="71">
        <v>1.8E-3</v>
      </c>
      <c r="N6162" t="str">
        <f>_xll.IMDP("BND",D6162,$N$1,A6162)</f>
        <v>회사채(일반)</v>
      </c>
      <c r="O6162">
        <f t="shared" si="96"/>
        <v>3.0178079999999996E-2</v>
      </c>
    </row>
    <row r="6163" spans="1:15" x14ac:dyDescent="0.3">
      <c r="A6163" s="73">
        <v>46311</v>
      </c>
      <c r="B6163" s="67" t="s">
        <v>2090</v>
      </c>
      <c r="C6163" s="68" t="s">
        <v>8258</v>
      </c>
      <c r="D6163" s="68" t="s">
        <v>12270</v>
      </c>
      <c r="E6163" s="67" t="s">
        <v>12271</v>
      </c>
      <c r="F6163" s="69">
        <v>5.2389999999999999</v>
      </c>
      <c r="G6163" s="70">
        <v>15.793699999999999</v>
      </c>
      <c r="H6163" s="70">
        <v>337.62150000000003</v>
      </c>
      <c r="I6163" s="73">
        <v>44585</v>
      </c>
      <c r="J6163" s="73">
        <v>55542</v>
      </c>
      <c r="K6163" s="69">
        <v>2.87</v>
      </c>
      <c r="L6163" s="68" t="s">
        <v>2609</v>
      </c>
      <c r="M6163" s="71">
        <v>1.6000000000000001E-3</v>
      </c>
      <c r="N6163" t="str">
        <f>_xll.IMDP("BND",D6163,$N$1,A6163)</f>
        <v>회사채(일반)</v>
      </c>
      <c r="O6163">
        <f t="shared" si="96"/>
        <v>2.5269920000000001E-2</v>
      </c>
    </row>
    <row r="6164" spans="1:15" x14ac:dyDescent="0.3">
      <c r="A6164" s="73">
        <v>46311</v>
      </c>
      <c r="B6164" s="67" t="s">
        <v>2090</v>
      </c>
      <c r="C6164" s="68" t="s">
        <v>8258</v>
      </c>
      <c r="D6164" s="68" t="s">
        <v>12272</v>
      </c>
      <c r="E6164" s="67" t="s">
        <v>12273</v>
      </c>
      <c r="F6164" s="69">
        <v>3.7829999999999999</v>
      </c>
      <c r="G6164" s="70">
        <v>0.3463</v>
      </c>
      <c r="H6164" s="70">
        <v>0.2059</v>
      </c>
      <c r="I6164" s="73">
        <v>43886</v>
      </c>
      <c r="J6164" s="73">
        <v>46443</v>
      </c>
      <c r="K6164" s="69">
        <v>1.62</v>
      </c>
      <c r="L6164" s="68" t="s">
        <v>5494</v>
      </c>
      <c r="M6164" s="71">
        <v>5.4999999999999997E-3</v>
      </c>
      <c r="N6164" t="str">
        <f>_xll.IMDP("BND",D6164,$N$1,A6164)</f>
        <v>회사채(일반)</v>
      </c>
      <c r="O6164">
        <f t="shared" si="96"/>
        <v>1.9046499999999999E-3</v>
      </c>
    </row>
    <row r="6165" spans="1:15" x14ac:dyDescent="0.3">
      <c r="A6165" s="73">
        <v>46311</v>
      </c>
      <c r="B6165" s="67" t="s">
        <v>2090</v>
      </c>
      <c r="C6165" s="68" t="s">
        <v>8258</v>
      </c>
      <c r="D6165" s="68" t="s">
        <v>12274</v>
      </c>
      <c r="E6165" s="67" t="s">
        <v>12275</v>
      </c>
      <c r="F6165" s="69">
        <v>4.1829999999999998</v>
      </c>
      <c r="G6165" s="70">
        <v>1.5416000000000001</v>
      </c>
      <c r="H6165" s="70">
        <v>2.8098999999999998</v>
      </c>
      <c r="I6165" s="73">
        <v>46170</v>
      </c>
      <c r="J6165" s="73">
        <v>46901</v>
      </c>
      <c r="K6165" s="69">
        <v>3.98</v>
      </c>
      <c r="L6165" s="68" t="s">
        <v>5494</v>
      </c>
      <c r="M6165" s="71">
        <v>1.6299999999999999E-2</v>
      </c>
      <c r="N6165" t="str">
        <f>_xll.IMDP("BND",D6165,$N$1,A6165)</f>
        <v>회사채(일반)</v>
      </c>
      <c r="O6165">
        <f t="shared" si="96"/>
        <v>2.5128080000000001E-2</v>
      </c>
    </row>
    <row r="6166" spans="1:15" x14ac:dyDescent="0.3">
      <c r="A6166" s="73">
        <v>46311</v>
      </c>
      <c r="B6166" s="67" t="s">
        <v>2090</v>
      </c>
      <c r="C6166" s="68" t="s">
        <v>8258</v>
      </c>
      <c r="D6166" s="68" t="s">
        <v>12276</v>
      </c>
      <c r="E6166" s="67" t="s">
        <v>12277</v>
      </c>
      <c r="F6166" s="69">
        <v>4.1829999999999998</v>
      </c>
      <c r="G6166" s="70">
        <v>1.5470999999999999</v>
      </c>
      <c r="H6166" s="70">
        <v>2.8228</v>
      </c>
      <c r="I6166" s="73">
        <v>43248</v>
      </c>
      <c r="J6166" s="73">
        <v>46901</v>
      </c>
      <c r="K6166" s="69">
        <v>3.52</v>
      </c>
      <c r="L6166" s="68" t="s">
        <v>5494</v>
      </c>
      <c r="M6166" s="71">
        <v>9.1999999999999998E-3</v>
      </c>
      <c r="N6166" t="str">
        <f>_xll.IMDP("BND",D6166,$N$1,A6166)</f>
        <v>회사채(일반)</v>
      </c>
      <c r="O6166">
        <f t="shared" si="96"/>
        <v>1.4233319999999999E-2</v>
      </c>
    </row>
    <row r="6167" spans="1:15" x14ac:dyDescent="0.3">
      <c r="A6167" s="73">
        <v>46311</v>
      </c>
      <c r="B6167" s="67" t="s">
        <v>2090</v>
      </c>
      <c r="C6167" s="68" t="s">
        <v>8258</v>
      </c>
      <c r="D6167" s="68" t="s">
        <v>12278</v>
      </c>
      <c r="E6167" s="67" t="s">
        <v>12279</v>
      </c>
      <c r="F6167" s="69">
        <v>4.3330000000000002</v>
      </c>
      <c r="G6167" s="70">
        <v>3.1987000000000001</v>
      </c>
      <c r="H6167" s="70">
        <v>11.2705</v>
      </c>
      <c r="I6167" s="73">
        <v>43886</v>
      </c>
      <c r="J6167" s="73">
        <v>47539</v>
      </c>
      <c r="K6167" s="69">
        <v>2.0099999999999998</v>
      </c>
      <c r="L6167" s="68" t="s">
        <v>5494</v>
      </c>
      <c r="M6167" s="71">
        <v>5.5999999999999999E-3</v>
      </c>
      <c r="N6167" t="str">
        <f>_xll.IMDP("BND",D6167,$N$1,A6167)</f>
        <v>회사채(일반)</v>
      </c>
      <c r="O6167">
        <f t="shared" si="96"/>
        <v>1.791272E-2</v>
      </c>
    </row>
    <row r="6168" spans="1:15" x14ac:dyDescent="0.3">
      <c r="A6168" s="73">
        <v>46311</v>
      </c>
      <c r="B6168" s="67" t="s">
        <v>2090</v>
      </c>
      <c r="C6168" s="68" t="s">
        <v>8258</v>
      </c>
      <c r="D6168" s="68" t="s">
        <v>12280</v>
      </c>
      <c r="E6168" s="67" t="s">
        <v>12281</v>
      </c>
      <c r="F6168" s="69">
        <v>4.157</v>
      </c>
      <c r="G6168" s="70">
        <v>1.5001</v>
      </c>
      <c r="H6168" s="70">
        <v>2.6503999999999999</v>
      </c>
      <c r="I6168" s="73">
        <v>44320</v>
      </c>
      <c r="J6168" s="73">
        <v>46877</v>
      </c>
      <c r="K6168" s="69">
        <v>2.1</v>
      </c>
      <c r="L6168" s="68" t="s">
        <v>5494</v>
      </c>
      <c r="M6168" s="71">
        <v>3.2000000000000002E-3</v>
      </c>
      <c r="N6168" t="str">
        <f>_xll.IMDP("BND",D6168,$N$1,A6168)</f>
        <v>회사채(일반)</v>
      </c>
      <c r="O6168">
        <f t="shared" si="96"/>
        <v>4.8003200000000003E-3</v>
      </c>
    </row>
    <row r="6169" spans="1:15" x14ac:dyDescent="0.3">
      <c r="A6169" s="73">
        <v>46311</v>
      </c>
      <c r="B6169" s="67" t="s">
        <v>2090</v>
      </c>
      <c r="C6169" s="68" t="s">
        <v>8258</v>
      </c>
      <c r="D6169" s="68" t="s">
        <v>12282</v>
      </c>
      <c r="E6169" s="67" t="s">
        <v>12283</v>
      </c>
      <c r="F6169" s="69">
        <v>4.1550000000000002</v>
      </c>
      <c r="G6169" s="70">
        <v>1.3310999999999999</v>
      </c>
      <c r="H6169" s="70">
        <v>2.1355</v>
      </c>
      <c r="I6169" s="73">
        <v>44992</v>
      </c>
      <c r="J6169" s="73">
        <v>46819</v>
      </c>
      <c r="K6169" s="69">
        <v>4.3499999999999996</v>
      </c>
      <c r="L6169" s="68" t="s">
        <v>5494</v>
      </c>
      <c r="M6169" s="71">
        <v>1.35E-2</v>
      </c>
      <c r="N6169" t="str">
        <f>_xll.IMDP("BND",D6169,$N$1,A6169)</f>
        <v>회사채(일반)</v>
      </c>
      <c r="O6169">
        <f t="shared" si="96"/>
        <v>1.7969849999999999E-2</v>
      </c>
    </row>
    <row r="6170" spans="1:15" x14ac:dyDescent="0.3">
      <c r="A6170" s="73">
        <v>46311</v>
      </c>
      <c r="B6170" s="67" t="s">
        <v>2090</v>
      </c>
      <c r="C6170" s="68" t="s">
        <v>8258</v>
      </c>
      <c r="D6170" s="68" t="s">
        <v>12284</v>
      </c>
      <c r="E6170" s="67" t="s">
        <v>12285</v>
      </c>
      <c r="F6170" s="69">
        <v>4.327</v>
      </c>
      <c r="G6170" s="70">
        <v>4.1428000000000003</v>
      </c>
      <c r="H6170" s="70">
        <v>19.305499999999999</v>
      </c>
      <c r="I6170" s="73">
        <v>46170</v>
      </c>
      <c r="J6170" s="73">
        <v>47996</v>
      </c>
      <c r="K6170" s="69">
        <v>4.21</v>
      </c>
      <c r="L6170" s="68" t="s">
        <v>5494</v>
      </c>
      <c r="M6170" s="71">
        <v>4.5999999999999999E-3</v>
      </c>
      <c r="N6170" t="str">
        <f>_xll.IMDP("BND",D6170,$N$1,A6170)</f>
        <v>회사채(일반)</v>
      </c>
      <c r="O6170">
        <f t="shared" si="96"/>
        <v>1.9056880000000002E-2</v>
      </c>
    </row>
    <row r="6171" spans="1:15" x14ac:dyDescent="0.3">
      <c r="A6171" s="73">
        <v>46311</v>
      </c>
      <c r="B6171" s="67" t="s">
        <v>2090</v>
      </c>
      <c r="C6171" s="68" t="s">
        <v>8258</v>
      </c>
      <c r="D6171" s="68" t="s">
        <v>12286</v>
      </c>
      <c r="E6171" s="67" t="s">
        <v>12287</v>
      </c>
      <c r="F6171" s="69">
        <v>3.9820000000000002</v>
      </c>
      <c r="G6171" s="70">
        <v>0.51339999999999997</v>
      </c>
      <c r="H6171" s="70">
        <v>0.3931</v>
      </c>
      <c r="I6171" s="73">
        <v>42853</v>
      </c>
      <c r="J6171" s="73">
        <v>46505</v>
      </c>
      <c r="K6171" s="69">
        <v>3.2</v>
      </c>
      <c r="L6171" s="68" t="s">
        <v>5494</v>
      </c>
      <c r="M6171" s="71">
        <v>3.3E-3</v>
      </c>
      <c r="N6171" t="str">
        <f>_xll.IMDP("BND",D6171,$N$1,A6171)</f>
        <v>회사채(일반)</v>
      </c>
      <c r="O6171">
        <f t="shared" si="96"/>
        <v>1.69422E-3</v>
      </c>
    </row>
    <row r="6172" spans="1:15" x14ac:dyDescent="0.3">
      <c r="A6172" s="73">
        <v>46311</v>
      </c>
      <c r="B6172" s="67" t="s">
        <v>2090</v>
      </c>
      <c r="C6172" s="68" t="s">
        <v>8258</v>
      </c>
      <c r="D6172" s="68" t="s">
        <v>12288</v>
      </c>
      <c r="E6172" s="67" t="s">
        <v>12289</v>
      </c>
      <c r="F6172" s="69">
        <v>4.3319999999999999</v>
      </c>
      <c r="G6172" s="70">
        <v>5.7750000000000004</v>
      </c>
      <c r="H6172" s="70">
        <v>37.607700000000001</v>
      </c>
      <c r="I6172" s="73">
        <v>43248</v>
      </c>
      <c r="J6172" s="73">
        <v>48727</v>
      </c>
      <c r="K6172" s="69">
        <v>3.75</v>
      </c>
      <c r="L6172" s="68" t="s">
        <v>5494</v>
      </c>
      <c r="M6172" s="71">
        <v>4.0000000000000001E-3</v>
      </c>
      <c r="N6172" t="str">
        <f>_xll.IMDP("BND",D6172,$N$1,A6172)</f>
        <v>회사채(일반)</v>
      </c>
      <c r="O6172">
        <f t="shared" si="96"/>
        <v>2.3100000000000002E-2</v>
      </c>
    </row>
    <row r="6173" spans="1:15" x14ac:dyDescent="0.3">
      <c r="A6173" s="73">
        <v>46311</v>
      </c>
      <c r="B6173" s="67" t="s">
        <v>2090</v>
      </c>
      <c r="C6173" s="68" t="s">
        <v>8258</v>
      </c>
      <c r="D6173" s="68" t="s">
        <v>12290</v>
      </c>
      <c r="E6173" s="67" t="s">
        <v>12291</v>
      </c>
      <c r="F6173" s="69">
        <v>4.306</v>
      </c>
      <c r="G6173" s="70">
        <v>2.2427000000000001</v>
      </c>
      <c r="H6173" s="70">
        <v>5.6931000000000003</v>
      </c>
      <c r="I6173" s="73">
        <v>43517</v>
      </c>
      <c r="J6173" s="73">
        <v>47170</v>
      </c>
      <c r="K6173" s="69">
        <v>2.58</v>
      </c>
      <c r="L6173" s="68" t="s">
        <v>5494</v>
      </c>
      <c r="M6173" s="71">
        <v>1.2500000000000001E-2</v>
      </c>
      <c r="N6173" t="str">
        <f>_xll.IMDP("BND",D6173,$N$1,A6173)</f>
        <v>회사채(일반)</v>
      </c>
      <c r="O6173">
        <f t="shared" si="96"/>
        <v>2.8033750000000003E-2</v>
      </c>
    </row>
    <row r="6174" spans="1:15" x14ac:dyDescent="0.3">
      <c r="A6174" s="73">
        <v>46311</v>
      </c>
      <c r="B6174" s="67" t="s">
        <v>2090</v>
      </c>
      <c r="C6174" s="68" t="s">
        <v>8258</v>
      </c>
      <c r="D6174" s="68" t="s">
        <v>12292</v>
      </c>
      <c r="E6174" s="67" t="s">
        <v>12293</v>
      </c>
      <c r="F6174" s="69">
        <v>4.5179999999999998</v>
      </c>
      <c r="G6174" s="70">
        <v>7.4484000000000004</v>
      </c>
      <c r="H6174" s="70">
        <v>61.267800000000001</v>
      </c>
      <c r="I6174" s="73">
        <v>43886</v>
      </c>
      <c r="J6174" s="73">
        <v>49365</v>
      </c>
      <c r="K6174" s="69">
        <v>2.2200000000000002</v>
      </c>
      <c r="L6174" s="68" t="s">
        <v>5494</v>
      </c>
      <c r="M6174" s="71">
        <v>2E-3</v>
      </c>
      <c r="N6174" t="str">
        <f>_xll.IMDP("BND",D6174,$N$1,A6174)</f>
        <v>회사채(일반)</v>
      </c>
      <c r="O6174">
        <f t="shared" si="96"/>
        <v>1.4896800000000002E-2</v>
      </c>
    </row>
    <row r="6175" spans="1:15" x14ac:dyDescent="0.3">
      <c r="A6175" s="73">
        <v>46311</v>
      </c>
      <c r="B6175" s="67" t="s">
        <v>2090</v>
      </c>
      <c r="C6175" s="68" t="s">
        <v>8258</v>
      </c>
      <c r="D6175" s="68" t="s">
        <v>12294</v>
      </c>
      <c r="E6175" s="67" t="s">
        <v>12295</v>
      </c>
      <c r="F6175" s="69">
        <v>4.3220000000000001</v>
      </c>
      <c r="G6175" s="70">
        <v>4.2221000000000002</v>
      </c>
      <c r="H6175" s="70">
        <v>19.6419</v>
      </c>
      <c r="I6175" s="73">
        <v>44320</v>
      </c>
      <c r="J6175" s="73">
        <v>47972</v>
      </c>
      <c r="K6175" s="69">
        <v>2.56</v>
      </c>
      <c r="L6175" s="68" t="s">
        <v>5494</v>
      </c>
      <c r="M6175" s="71">
        <v>9.9000000000000008E-3</v>
      </c>
      <c r="N6175" t="str">
        <f>_xll.IMDP("BND",D6175,$N$1,A6175)</f>
        <v>회사채(일반)</v>
      </c>
      <c r="O6175">
        <f t="shared" si="96"/>
        <v>4.1798790000000002E-2</v>
      </c>
    </row>
    <row r="6176" spans="1:15" x14ac:dyDescent="0.3">
      <c r="A6176" s="73">
        <v>46311</v>
      </c>
      <c r="B6176" s="67" t="s">
        <v>2090</v>
      </c>
      <c r="C6176" s="68" t="s">
        <v>8258</v>
      </c>
      <c r="D6176" s="68" t="s">
        <v>12296</v>
      </c>
      <c r="E6176" s="67" t="s">
        <v>12297</v>
      </c>
      <c r="F6176" s="69">
        <v>4.3380000000000001</v>
      </c>
      <c r="G6176" s="70">
        <v>3.1055999999999999</v>
      </c>
      <c r="H6176" s="70">
        <v>10.900700000000001</v>
      </c>
      <c r="I6176" s="73">
        <v>44992</v>
      </c>
      <c r="J6176" s="73">
        <v>47549</v>
      </c>
      <c r="K6176" s="69">
        <v>4.59</v>
      </c>
      <c r="L6176" s="68" t="s">
        <v>5494</v>
      </c>
      <c r="M6176" s="71">
        <v>7.0000000000000001E-3</v>
      </c>
      <c r="N6176" t="str">
        <f>_xll.IMDP("BND",D6176,$N$1,A6176)</f>
        <v>회사채(일반)</v>
      </c>
      <c r="O6176">
        <f t="shared" si="96"/>
        <v>2.17392E-2</v>
      </c>
    </row>
    <row r="6177" spans="1:15" x14ac:dyDescent="0.3">
      <c r="A6177" s="73">
        <v>46311</v>
      </c>
      <c r="B6177" s="67" t="s">
        <v>2090</v>
      </c>
      <c r="C6177" s="68" t="s">
        <v>8258</v>
      </c>
      <c r="D6177" s="68" t="s">
        <v>12298</v>
      </c>
      <c r="E6177" s="67" t="s">
        <v>12299</v>
      </c>
      <c r="F6177" s="69">
        <v>4.7030000000000003</v>
      </c>
      <c r="G6177" s="70">
        <v>7.7016999999999998</v>
      </c>
      <c r="H6177" s="70">
        <v>69.795299999999997</v>
      </c>
      <c r="I6177" s="73">
        <v>46170</v>
      </c>
      <c r="J6177" s="73">
        <v>49823</v>
      </c>
      <c r="K6177" s="69">
        <v>4.4800000000000004</v>
      </c>
      <c r="L6177" s="68" t="s">
        <v>5494</v>
      </c>
      <c r="M6177" s="71">
        <v>2.3E-3</v>
      </c>
      <c r="N6177" t="str">
        <f>_xll.IMDP("BND",D6177,$N$1,A6177)</f>
        <v>회사채(일반)</v>
      </c>
      <c r="O6177">
        <f t="shared" si="96"/>
        <v>1.7713909999999999E-2</v>
      </c>
    </row>
    <row r="6178" spans="1:15" x14ac:dyDescent="0.3">
      <c r="A6178" s="73">
        <v>46311</v>
      </c>
      <c r="B6178" s="67" t="s">
        <v>2090</v>
      </c>
      <c r="C6178" s="68" t="s">
        <v>8258</v>
      </c>
      <c r="D6178" s="68" t="s">
        <v>12300</v>
      </c>
      <c r="E6178" s="67" t="s">
        <v>12301</v>
      </c>
      <c r="F6178" s="69">
        <v>4.32</v>
      </c>
      <c r="G6178" s="70">
        <v>2.4392</v>
      </c>
      <c r="H6178" s="70">
        <v>6.7843999999999998</v>
      </c>
      <c r="I6178" s="73">
        <v>41788</v>
      </c>
      <c r="J6178" s="73">
        <v>47267</v>
      </c>
      <c r="K6178" s="69">
        <v>4.4400000000000004</v>
      </c>
      <c r="L6178" s="68" t="s">
        <v>5494</v>
      </c>
      <c r="M6178" s="71">
        <v>2.8E-3</v>
      </c>
      <c r="N6178" t="str">
        <f>_xll.IMDP("BND",D6178,$N$1,A6178)</f>
        <v>회사채(일반)</v>
      </c>
      <c r="O6178">
        <f t="shared" si="96"/>
        <v>6.8297599999999998E-3</v>
      </c>
    </row>
    <row r="6179" spans="1:15" x14ac:dyDescent="0.3">
      <c r="A6179" s="73">
        <v>46311</v>
      </c>
      <c r="B6179" s="67" t="s">
        <v>2090</v>
      </c>
      <c r="C6179" s="68" t="s">
        <v>8258</v>
      </c>
      <c r="D6179" s="68" t="s">
        <v>12302</v>
      </c>
      <c r="E6179" s="67" t="s">
        <v>12303</v>
      </c>
      <c r="F6179" s="69">
        <v>4.3289999999999997</v>
      </c>
      <c r="G6179" s="70">
        <v>3.0634999999999999</v>
      </c>
      <c r="H6179" s="70">
        <v>10.533300000000001</v>
      </c>
      <c r="I6179" s="73">
        <v>42037</v>
      </c>
      <c r="J6179" s="73">
        <v>47516</v>
      </c>
      <c r="K6179" s="69">
        <v>3.45</v>
      </c>
      <c r="L6179" s="68" t="s">
        <v>5494</v>
      </c>
      <c r="M6179" s="71">
        <v>4.4999999999999997E-3</v>
      </c>
      <c r="N6179" t="str">
        <f>_xll.IMDP("BND",D6179,$N$1,A6179)</f>
        <v>회사채(일반)</v>
      </c>
      <c r="O6179">
        <f t="shared" si="96"/>
        <v>1.3785749999999998E-2</v>
      </c>
    </row>
    <row r="6180" spans="1:15" x14ac:dyDescent="0.3">
      <c r="A6180" s="73">
        <v>46311</v>
      </c>
      <c r="B6180" s="67" t="s">
        <v>2090</v>
      </c>
      <c r="C6180" s="68" t="s">
        <v>8258</v>
      </c>
      <c r="D6180" s="68" t="s">
        <v>12304</v>
      </c>
      <c r="E6180" s="67" t="s">
        <v>12305</v>
      </c>
      <c r="F6180" s="69">
        <v>4.367</v>
      </c>
      <c r="G6180" s="70">
        <v>6.4779</v>
      </c>
      <c r="H6180" s="70">
        <v>46.857700000000001</v>
      </c>
      <c r="I6180" s="73">
        <v>43517</v>
      </c>
      <c r="J6180" s="73">
        <v>48996</v>
      </c>
      <c r="K6180" s="69">
        <v>2.95</v>
      </c>
      <c r="L6180" s="68" t="s">
        <v>5494</v>
      </c>
      <c r="M6180" s="71">
        <v>4.7000000000000002E-3</v>
      </c>
      <c r="N6180" t="str">
        <f>_xll.IMDP("BND",D6180,$N$1,A6180)</f>
        <v>회사채(일반)</v>
      </c>
      <c r="O6180">
        <f t="shared" si="96"/>
        <v>3.0446130000000002E-2</v>
      </c>
    </row>
    <row r="6181" spans="1:15" x14ac:dyDescent="0.3">
      <c r="A6181" s="73">
        <v>46311</v>
      </c>
      <c r="B6181" s="67" t="s">
        <v>2090</v>
      </c>
      <c r="C6181" s="68" t="s">
        <v>8258</v>
      </c>
      <c r="D6181" s="68" t="s">
        <v>12306</v>
      </c>
      <c r="E6181" s="67" t="s">
        <v>12307</v>
      </c>
      <c r="F6181" s="69">
        <v>4.702</v>
      </c>
      <c r="G6181" s="70">
        <v>8.1111000000000004</v>
      </c>
      <c r="H6181" s="70">
        <v>74.733500000000006</v>
      </c>
      <c r="I6181" s="73">
        <v>44320</v>
      </c>
      <c r="J6181" s="73">
        <v>49799</v>
      </c>
      <c r="K6181" s="69">
        <v>2.88</v>
      </c>
      <c r="L6181" s="68" t="s">
        <v>5494</v>
      </c>
      <c r="M6181" s="71">
        <v>4.4000000000000003E-3</v>
      </c>
      <c r="N6181" t="str">
        <f>_xll.IMDP("BND",D6181,$N$1,A6181)</f>
        <v>회사채(일반)</v>
      </c>
      <c r="O6181">
        <f t="shared" si="96"/>
        <v>3.5688840000000006E-2</v>
      </c>
    </row>
    <row r="6182" spans="1:15" x14ac:dyDescent="0.3">
      <c r="A6182" s="73">
        <v>46311</v>
      </c>
      <c r="B6182" s="67" t="s">
        <v>2090</v>
      </c>
      <c r="C6182" s="68" t="s">
        <v>8258</v>
      </c>
      <c r="D6182" s="68" t="s">
        <v>12308</v>
      </c>
      <c r="E6182" s="67" t="s">
        <v>12309</v>
      </c>
      <c r="F6182" s="69">
        <v>4.3319999999999999</v>
      </c>
      <c r="G6182" s="70">
        <v>5.4561999999999999</v>
      </c>
      <c r="H6182" s="70">
        <v>34.0764</v>
      </c>
      <c r="I6182" s="73">
        <v>44992</v>
      </c>
      <c r="J6182" s="73">
        <v>48645</v>
      </c>
      <c r="K6182" s="69">
        <v>4.84</v>
      </c>
      <c r="L6182" s="68" t="s">
        <v>5494</v>
      </c>
      <c r="M6182" s="71">
        <v>5.7000000000000002E-3</v>
      </c>
      <c r="N6182" t="str">
        <f>_xll.IMDP("BND",D6182,$N$1,A6182)</f>
        <v>회사채(일반)</v>
      </c>
      <c r="O6182">
        <f t="shared" si="96"/>
        <v>3.1100340000000001E-2</v>
      </c>
    </row>
    <row r="6183" spans="1:15" x14ac:dyDescent="0.3">
      <c r="A6183" s="73">
        <v>46311</v>
      </c>
      <c r="B6183" s="67" t="s">
        <v>2090</v>
      </c>
      <c r="C6183" s="68" t="s">
        <v>8258</v>
      </c>
      <c r="D6183" s="68" t="s">
        <v>12310</v>
      </c>
      <c r="E6183" s="67" t="s">
        <v>12311</v>
      </c>
      <c r="F6183" s="69">
        <v>4.7539999999999996</v>
      </c>
      <c r="G6183" s="70">
        <v>11.3691</v>
      </c>
      <c r="H6183" s="70">
        <v>142.83510000000001</v>
      </c>
      <c r="I6183" s="73">
        <v>43745</v>
      </c>
      <c r="J6183" s="73">
        <v>51050</v>
      </c>
      <c r="K6183" s="69">
        <v>1.47</v>
      </c>
      <c r="L6183" s="68" t="s">
        <v>2609</v>
      </c>
      <c r="M6183" s="71">
        <v>2.2000000000000001E-3</v>
      </c>
      <c r="N6183" t="str">
        <f>_xll.IMDP("BND",D6183,$N$1,A6183)</f>
        <v>회사채(일반)</v>
      </c>
      <c r="O6183">
        <f t="shared" si="96"/>
        <v>2.5012019999999999E-2</v>
      </c>
    </row>
    <row r="6184" spans="1:15" x14ac:dyDescent="0.3">
      <c r="A6184" s="73">
        <v>46311</v>
      </c>
      <c r="B6184" s="67" t="s">
        <v>2090</v>
      </c>
      <c r="C6184" s="68" t="s">
        <v>8258</v>
      </c>
      <c r="D6184" s="68" t="s">
        <v>12312</v>
      </c>
      <c r="E6184" s="67" t="s">
        <v>12313</v>
      </c>
      <c r="F6184" s="69">
        <v>3.8</v>
      </c>
      <c r="G6184" s="70">
        <v>0.3705</v>
      </c>
      <c r="H6184" s="70">
        <v>0.22939999999999999</v>
      </c>
      <c r="I6184" s="73">
        <v>45723</v>
      </c>
      <c r="J6184" s="73">
        <v>46451</v>
      </c>
      <c r="K6184" s="69">
        <v>2.86</v>
      </c>
      <c r="L6184" s="68" t="s">
        <v>2609</v>
      </c>
      <c r="M6184" s="71">
        <v>7.9000000000000008E-3</v>
      </c>
      <c r="N6184" t="str">
        <f>_xll.IMDP("BND",D6184,$N$1,A6184)</f>
        <v>회사채(일반)</v>
      </c>
      <c r="O6184">
        <f t="shared" si="96"/>
        <v>2.9269500000000002E-3</v>
      </c>
    </row>
    <row r="6185" spans="1:15" x14ac:dyDescent="0.3">
      <c r="A6185" s="73">
        <v>46311</v>
      </c>
      <c r="B6185" s="67" t="s">
        <v>2090</v>
      </c>
      <c r="C6185" s="68" t="s">
        <v>8258</v>
      </c>
      <c r="D6185" s="68" t="s">
        <v>177</v>
      </c>
      <c r="E6185" s="67" t="s">
        <v>178</v>
      </c>
      <c r="F6185" s="69">
        <v>4.0750000000000002</v>
      </c>
      <c r="G6185" s="70">
        <v>0.66679999999999995</v>
      </c>
      <c r="H6185" s="70">
        <v>0.61170000000000002</v>
      </c>
      <c r="I6185" s="73">
        <v>45831</v>
      </c>
      <c r="J6185" s="73">
        <v>46561</v>
      </c>
      <c r="K6185" s="69">
        <v>2.64</v>
      </c>
      <c r="L6185" s="68" t="s">
        <v>2609</v>
      </c>
      <c r="M6185" s="71">
        <v>4.1000000000000003E-3</v>
      </c>
      <c r="N6185" t="str">
        <f>_xll.IMDP("BND",D6185,$N$1,A6185)</f>
        <v>회사채(일반)</v>
      </c>
      <c r="O6185">
        <f t="shared" si="96"/>
        <v>2.7338800000000002E-3</v>
      </c>
    </row>
    <row r="6186" spans="1:15" x14ac:dyDescent="0.3">
      <c r="A6186" s="73">
        <v>46311</v>
      </c>
      <c r="B6186" s="67" t="s">
        <v>2090</v>
      </c>
      <c r="C6186" s="68" t="s">
        <v>8258</v>
      </c>
      <c r="D6186" s="68" t="s">
        <v>12314</v>
      </c>
      <c r="E6186" s="67" t="s">
        <v>12315</v>
      </c>
      <c r="F6186" s="69">
        <v>4.2060000000000004</v>
      </c>
      <c r="G6186" s="70">
        <v>1.5253000000000001</v>
      </c>
      <c r="H6186" s="70">
        <v>2.7559</v>
      </c>
      <c r="I6186" s="73">
        <v>46164</v>
      </c>
      <c r="J6186" s="73">
        <v>46895</v>
      </c>
      <c r="K6186" s="69">
        <v>3.98</v>
      </c>
      <c r="L6186" s="68" t="s">
        <v>2609</v>
      </c>
      <c r="M6186" s="71">
        <v>2.3E-3</v>
      </c>
      <c r="N6186" t="str">
        <f>_xll.IMDP("BND",D6186,$N$1,A6186)</f>
        <v>회사채(일반)</v>
      </c>
      <c r="O6186">
        <f t="shared" si="96"/>
        <v>3.50819E-3</v>
      </c>
    </row>
    <row r="6187" spans="1:15" x14ac:dyDescent="0.3">
      <c r="A6187" s="73">
        <v>46311</v>
      </c>
      <c r="B6187" s="67" t="s">
        <v>2090</v>
      </c>
      <c r="C6187" s="68" t="s">
        <v>8258</v>
      </c>
      <c r="D6187" s="68" t="s">
        <v>14145</v>
      </c>
      <c r="E6187" s="67" t="s">
        <v>14146</v>
      </c>
      <c r="F6187" s="69">
        <v>4.3490000000000002</v>
      </c>
      <c r="G6187" s="70">
        <v>2.5463</v>
      </c>
      <c r="H6187" s="70">
        <v>7.3353999999999999</v>
      </c>
      <c r="I6187" s="73">
        <v>46211</v>
      </c>
      <c r="J6187" s="73">
        <v>47305</v>
      </c>
      <c r="K6187" s="69">
        <v>4.26</v>
      </c>
      <c r="L6187" s="68" t="s">
        <v>2609</v>
      </c>
      <c r="M6187" s="71">
        <v>5.1000000000000004E-3</v>
      </c>
      <c r="N6187" t="str">
        <f>_xll.IMDP("BND",D6187,$N$1,A6187)</f>
        <v>회사채(일반)</v>
      </c>
      <c r="O6187">
        <f t="shared" si="96"/>
        <v>1.298613E-2</v>
      </c>
    </row>
    <row r="6188" spans="1:15" x14ac:dyDescent="0.3">
      <c r="A6188" s="73">
        <v>46311</v>
      </c>
      <c r="B6188" s="67" t="s">
        <v>2090</v>
      </c>
      <c r="C6188" s="68" t="s">
        <v>8258</v>
      </c>
      <c r="D6188" s="68" t="s">
        <v>12316</v>
      </c>
      <c r="E6188" s="67" t="s">
        <v>12317</v>
      </c>
      <c r="F6188" s="69">
        <v>4.1449999999999996</v>
      </c>
      <c r="G6188" s="70">
        <v>1.032</v>
      </c>
      <c r="H6188" s="70">
        <v>1.3328</v>
      </c>
      <c r="I6188" s="73">
        <v>43049</v>
      </c>
      <c r="J6188" s="73">
        <v>46701</v>
      </c>
      <c r="K6188" s="69">
        <v>2.74</v>
      </c>
      <c r="L6188" s="68" t="s">
        <v>2609</v>
      </c>
      <c r="M6188" s="71">
        <v>3.7000000000000002E-3</v>
      </c>
      <c r="N6188" t="str">
        <f>_xll.IMDP("BND",D6188,$N$1,A6188)</f>
        <v>회사채(일반)</v>
      </c>
      <c r="O6188">
        <f t="shared" si="96"/>
        <v>3.8184000000000004E-3</v>
      </c>
    </row>
    <row r="6189" spans="1:15" x14ac:dyDescent="0.3">
      <c r="A6189" s="73">
        <v>46311</v>
      </c>
      <c r="B6189" s="67" t="s">
        <v>2090</v>
      </c>
      <c r="C6189" s="68" t="s">
        <v>8258</v>
      </c>
      <c r="D6189" s="68" t="s">
        <v>12318</v>
      </c>
      <c r="E6189" s="67" t="s">
        <v>12319</v>
      </c>
      <c r="F6189" s="69">
        <v>5.1660000000000004</v>
      </c>
      <c r="G6189" s="70">
        <v>17.5334</v>
      </c>
      <c r="H6189" s="70">
        <v>369.65600000000001</v>
      </c>
      <c r="I6189" s="73">
        <v>43745</v>
      </c>
      <c r="J6189" s="73">
        <v>54703</v>
      </c>
      <c r="K6189" s="69">
        <v>1.42</v>
      </c>
      <c r="L6189" s="68" t="s">
        <v>2609</v>
      </c>
      <c r="M6189" s="71">
        <v>1.8E-3</v>
      </c>
      <c r="N6189" t="str">
        <f>_xll.IMDP("BND",D6189,$N$1,A6189)</f>
        <v>회사채(일반)</v>
      </c>
      <c r="O6189">
        <f t="shared" si="96"/>
        <v>3.1560119999999997E-2</v>
      </c>
    </row>
    <row r="6190" spans="1:15" x14ac:dyDescent="0.3">
      <c r="A6190" s="73">
        <v>46311</v>
      </c>
      <c r="B6190" s="67" t="s">
        <v>2090</v>
      </c>
      <c r="C6190" s="68" t="s">
        <v>8258</v>
      </c>
      <c r="D6190" s="68" t="s">
        <v>12320</v>
      </c>
      <c r="E6190" s="67" t="s">
        <v>12321</v>
      </c>
      <c r="F6190" s="69">
        <v>4.7809999999999997</v>
      </c>
      <c r="G6190" s="70">
        <v>11.752599999999999</v>
      </c>
      <c r="H6190" s="70">
        <v>154.93219999999999</v>
      </c>
      <c r="I6190" s="73">
        <v>44028</v>
      </c>
      <c r="J6190" s="73">
        <v>51333</v>
      </c>
      <c r="K6190" s="69">
        <v>1.7</v>
      </c>
      <c r="L6190" s="68" t="s">
        <v>2609</v>
      </c>
      <c r="M6190" s="71">
        <v>2.8999999999999998E-3</v>
      </c>
      <c r="N6190" t="str">
        <f>_xll.IMDP("BND",D6190,$N$1,A6190)</f>
        <v>회사채(일반)</v>
      </c>
      <c r="O6190">
        <f t="shared" si="96"/>
        <v>3.4082539999999995E-2</v>
      </c>
    </row>
    <row r="6191" spans="1:15" x14ac:dyDescent="0.3">
      <c r="A6191" s="73">
        <v>46311</v>
      </c>
      <c r="B6191" s="67" t="s">
        <v>2090</v>
      </c>
      <c r="C6191" s="68" t="s">
        <v>8258</v>
      </c>
      <c r="D6191" s="68" t="s">
        <v>12322</v>
      </c>
      <c r="E6191" s="67" t="s">
        <v>12323</v>
      </c>
      <c r="F6191" s="69">
        <v>4.3390000000000004</v>
      </c>
      <c r="G6191" s="70">
        <v>2.3357999999999999</v>
      </c>
      <c r="H6191" s="70">
        <v>6.1795</v>
      </c>
      <c r="I6191" s="73">
        <v>45390</v>
      </c>
      <c r="J6191" s="73">
        <v>47214</v>
      </c>
      <c r="K6191" s="69">
        <v>3.67</v>
      </c>
      <c r="L6191" s="68" t="s">
        <v>2609</v>
      </c>
      <c r="M6191" s="71">
        <v>2.3E-3</v>
      </c>
      <c r="N6191" t="str">
        <f>_xll.IMDP("BND",D6191,$N$1,A6191)</f>
        <v>회사채(일반)</v>
      </c>
      <c r="O6191">
        <f t="shared" si="96"/>
        <v>5.3723399999999998E-3</v>
      </c>
    </row>
    <row r="6192" spans="1:15" x14ac:dyDescent="0.3">
      <c r="A6192" s="73">
        <v>46311</v>
      </c>
      <c r="B6192" s="67" t="s">
        <v>2090</v>
      </c>
      <c r="C6192" s="68" t="s">
        <v>8258</v>
      </c>
      <c r="D6192" s="68" t="s">
        <v>12324</v>
      </c>
      <c r="E6192" s="67" t="s">
        <v>12325</v>
      </c>
      <c r="F6192" s="69">
        <v>3.9820000000000002</v>
      </c>
      <c r="G6192" s="70">
        <v>0.52859999999999996</v>
      </c>
      <c r="H6192" s="70">
        <v>0.41310000000000002</v>
      </c>
      <c r="I6192" s="73">
        <v>45415</v>
      </c>
      <c r="J6192" s="73">
        <v>46510</v>
      </c>
      <c r="K6192" s="69">
        <v>3.71</v>
      </c>
      <c r="L6192" s="68" t="s">
        <v>2609</v>
      </c>
      <c r="M6192" s="71">
        <v>3.3E-3</v>
      </c>
      <c r="N6192" t="str">
        <f>_xll.IMDP("BND",D6192,$N$1,A6192)</f>
        <v>회사채(일반)</v>
      </c>
      <c r="O6192">
        <f t="shared" si="96"/>
        <v>1.7443799999999998E-3</v>
      </c>
    </row>
    <row r="6193" spans="1:15" x14ac:dyDescent="0.3">
      <c r="A6193" s="73">
        <v>46311</v>
      </c>
      <c r="B6193" s="67" t="s">
        <v>2090</v>
      </c>
      <c r="C6193" s="68" t="s">
        <v>8258</v>
      </c>
      <c r="D6193" s="68" t="s">
        <v>12326</v>
      </c>
      <c r="E6193" s="67" t="s">
        <v>12327</v>
      </c>
      <c r="F6193" s="69">
        <v>4.1790000000000003</v>
      </c>
      <c r="G6193" s="70">
        <v>1.3435999999999999</v>
      </c>
      <c r="H6193" s="70">
        <v>2.1613000000000002</v>
      </c>
      <c r="I6193" s="73">
        <v>45723</v>
      </c>
      <c r="J6193" s="73">
        <v>46819</v>
      </c>
      <c r="K6193" s="69">
        <v>2.89</v>
      </c>
      <c r="L6193" s="68" t="s">
        <v>2609</v>
      </c>
      <c r="M6193" s="71">
        <v>2.7000000000000001E-3</v>
      </c>
      <c r="N6193" t="str">
        <f>_xll.IMDP("BND",D6193,$N$1,A6193)</f>
        <v>회사채(일반)</v>
      </c>
      <c r="O6193">
        <f t="shared" si="96"/>
        <v>3.6277200000000001E-3</v>
      </c>
    </row>
    <row r="6194" spans="1:15" x14ac:dyDescent="0.3">
      <c r="A6194" s="73">
        <v>46311</v>
      </c>
      <c r="B6194" s="67" t="s">
        <v>2090</v>
      </c>
      <c r="C6194" s="68" t="s">
        <v>8258</v>
      </c>
      <c r="D6194" s="68" t="s">
        <v>12328</v>
      </c>
      <c r="E6194" s="67" t="s">
        <v>12329</v>
      </c>
      <c r="F6194" s="69">
        <v>4.1829999999999998</v>
      </c>
      <c r="G6194" s="70">
        <v>1.4440999999999999</v>
      </c>
      <c r="H6194" s="70">
        <v>2.4963000000000002</v>
      </c>
      <c r="I6194" s="73">
        <v>45764</v>
      </c>
      <c r="J6194" s="73">
        <v>46860</v>
      </c>
      <c r="K6194" s="69">
        <v>2.7</v>
      </c>
      <c r="L6194" s="68" t="s">
        <v>2609</v>
      </c>
      <c r="M6194" s="71">
        <v>4.5999999999999999E-3</v>
      </c>
      <c r="N6194" t="str">
        <f>_xll.IMDP("BND",D6194,$N$1,A6194)</f>
        <v>회사채(일반)</v>
      </c>
      <c r="O6194">
        <f t="shared" si="96"/>
        <v>6.6428599999999996E-3</v>
      </c>
    </row>
    <row r="6195" spans="1:15" x14ac:dyDescent="0.3">
      <c r="A6195" s="73">
        <v>46311</v>
      </c>
      <c r="B6195" s="67" t="s">
        <v>2090</v>
      </c>
      <c r="C6195" s="68" t="s">
        <v>8258</v>
      </c>
      <c r="D6195" s="68" t="s">
        <v>12330</v>
      </c>
      <c r="E6195" s="67" t="s">
        <v>12331</v>
      </c>
      <c r="F6195" s="69">
        <v>4.3449999999999998</v>
      </c>
      <c r="G6195" s="70">
        <v>2.4268000000000001</v>
      </c>
      <c r="H6195" s="70">
        <v>6.7111999999999998</v>
      </c>
      <c r="I6195" s="73">
        <v>46164</v>
      </c>
      <c r="J6195" s="73">
        <v>47260</v>
      </c>
      <c r="K6195" s="69">
        <v>4.21</v>
      </c>
      <c r="L6195" s="68" t="s">
        <v>2609</v>
      </c>
      <c r="M6195" s="71">
        <v>8.3999999999999995E-3</v>
      </c>
      <c r="N6195" t="str">
        <f>_xll.IMDP("BND",D6195,$N$1,A6195)</f>
        <v>회사채(일반)</v>
      </c>
      <c r="O6195">
        <f t="shared" si="96"/>
        <v>2.038512E-2</v>
      </c>
    </row>
    <row r="6196" spans="1:15" x14ac:dyDescent="0.3">
      <c r="A6196" s="73">
        <v>46311</v>
      </c>
      <c r="B6196" s="67" t="s">
        <v>2090</v>
      </c>
      <c r="C6196" s="68" t="s">
        <v>8258</v>
      </c>
      <c r="D6196" s="68" t="s">
        <v>1390</v>
      </c>
      <c r="E6196" s="67" t="s">
        <v>12332</v>
      </c>
      <c r="F6196" s="69">
        <v>3.9750000000000001</v>
      </c>
      <c r="G6196" s="70">
        <v>0.51480000000000004</v>
      </c>
      <c r="H6196" s="70">
        <v>0.39429999999999998</v>
      </c>
      <c r="I6196" s="73">
        <v>42853</v>
      </c>
      <c r="J6196" s="73">
        <v>46505</v>
      </c>
      <c r="K6196" s="69">
        <v>2.4500000000000002</v>
      </c>
      <c r="L6196" s="68" t="s">
        <v>2609</v>
      </c>
      <c r="M6196" s="71">
        <v>2.3E-3</v>
      </c>
      <c r="N6196" t="str">
        <f>_xll.IMDP("BND",D6196,$N$1,A6196)</f>
        <v>회사채(일반)</v>
      </c>
      <c r="O6196">
        <f t="shared" si="96"/>
        <v>1.1840400000000001E-3</v>
      </c>
    </row>
    <row r="6197" spans="1:15" x14ac:dyDescent="0.3">
      <c r="A6197" s="73">
        <v>46311</v>
      </c>
      <c r="B6197" s="67" t="s">
        <v>2090</v>
      </c>
      <c r="C6197" s="68" t="s">
        <v>8258</v>
      </c>
      <c r="D6197" s="68" t="s">
        <v>12333</v>
      </c>
      <c r="E6197" s="67" t="s">
        <v>12334</v>
      </c>
      <c r="F6197" s="69">
        <v>5.1959999999999997</v>
      </c>
      <c r="G6197" s="70">
        <v>17.2941</v>
      </c>
      <c r="H6197" s="70">
        <v>369.98849999999999</v>
      </c>
      <c r="I6197" s="73">
        <v>44028</v>
      </c>
      <c r="J6197" s="73">
        <v>54985</v>
      </c>
      <c r="K6197" s="69">
        <v>1.7</v>
      </c>
      <c r="L6197" s="68" t="s">
        <v>2609</v>
      </c>
      <c r="M6197" s="71">
        <v>2E-3</v>
      </c>
      <c r="N6197" t="str">
        <f>_xll.IMDP("BND",D6197,$N$1,A6197)</f>
        <v>회사채(일반)</v>
      </c>
      <c r="O6197">
        <f t="shared" si="96"/>
        <v>3.45882E-2</v>
      </c>
    </row>
    <row r="6198" spans="1:15" x14ac:dyDescent="0.3">
      <c r="A6198" s="73">
        <v>46311</v>
      </c>
      <c r="B6198" s="67" t="s">
        <v>2090</v>
      </c>
      <c r="C6198" s="68" t="s">
        <v>8258</v>
      </c>
      <c r="D6198" s="68" t="s">
        <v>12335</v>
      </c>
      <c r="E6198" s="67" t="s">
        <v>12336</v>
      </c>
      <c r="F6198" s="69">
        <v>4.3620000000000001</v>
      </c>
      <c r="G6198" s="70">
        <v>3.2759</v>
      </c>
      <c r="H6198" s="70">
        <v>12.034700000000001</v>
      </c>
      <c r="I6198" s="73">
        <v>45764</v>
      </c>
      <c r="J6198" s="73">
        <v>47590</v>
      </c>
      <c r="K6198" s="69">
        <v>2.79</v>
      </c>
      <c r="L6198" s="68" t="s">
        <v>2609</v>
      </c>
      <c r="M6198" s="71">
        <v>3.0999999999999999E-3</v>
      </c>
      <c r="N6198" t="str">
        <f>_xll.IMDP("BND",D6198,$N$1,A6198)</f>
        <v>회사채(일반)</v>
      </c>
      <c r="O6198">
        <f t="shared" si="96"/>
        <v>1.0155289999999999E-2</v>
      </c>
    </row>
    <row r="6199" spans="1:15" x14ac:dyDescent="0.3">
      <c r="A6199" s="73">
        <v>46311</v>
      </c>
      <c r="B6199" s="67" t="s">
        <v>2090</v>
      </c>
      <c r="C6199" s="68" t="s">
        <v>8258</v>
      </c>
      <c r="D6199" s="68" t="s">
        <v>12337</v>
      </c>
      <c r="E6199" s="67" t="s">
        <v>12338</v>
      </c>
      <c r="F6199" s="69">
        <v>3.8620000000000001</v>
      </c>
      <c r="G6199" s="70">
        <v>0.40849999999999997</v>
      </c>
      <c r="H6199" s="70">
        <v>0.26840000000000003</v>
      </c>
      <c r="I6199" s="73">
        <v>45737</v>
      </c>
      <c r="J6199" s="73">
        <v>46465</v>
      </c>
      <c r="K6199" s="69">
        <v>2.87</v>
      </c>
      <c r="L6199" s="68" t="s">
        <v>2609</v>
      </c>
      <c r="M6199" s="71">
        <v>7.9000000000000008E-3</v>
      </c>
      <c r="N6199" t="str">
        <f>_xll.IMDP("BND",D6199,$N$1,A6199)</f>
        <v>회사채(일반)</v>
      </c>
      <c r="O6199">
        <f t="shared" si="96"/>
        <v>3.2271500000000002E-3</v>
      </c>
    </row>
    <row r="6200" spans="1:15" x14ac:dyDescent="0.3">
      <c r="A6200" s="73">
        <v>46311</v>
      </c>
      <c r="B6200" s="67" t="s">
        <v>2090</v>
      </c>
      <c r="C6200" s="68" t="s">
        <v>8258</v>
      </c>
      <c r="D6200" s="68" t="s">
        <v>1377</v>
      </c>
      <c r="E6200" s="67" t="s">
        <v>1379</v>
      </c>
      <c r="F6200" s="69">
        <v>3.9750000000000001</v>
      </c>
      <c r="G6200" s="70">
        <v>0.51449999999999996</v>
      </c>
      <c r="H6200" s="70">
        <v>0.39400000000000002</v>
      </c>
      <c r="I6200" s="73">
        <v>45775</v>
      </c>
      <c r="J6200" s="73">
        <v>46505</v>
      </c>
      <c r="K6200" s="69">
        <v>2.61</v>
      </c>
      <c r="L6200" s="68" t="s">
        <v>2609</v>
      </c>
      <c r="M6200" s="71">
        <v>7.4000000000000003E-3</v>
      </c>
      <c r="N6200" t="str">
        <f>_xll.IMDP("BND",D6200,$N$1,A6200)</f>
        <v>회사채(일반)</v>
      </c>
      <c r="O6200">
        <f t="shared" si="96"/>
        <v>3.8073E-3</v>
      </c>
    </row>
    <row r="6201" spans="1:15" x14ac:dyDescent="0.3">
      <c r="A6201" s="73">
        <v>46311</v>
      </c>
      <c r="B6201" s="67" t="s">
        <v>2090</v>
      </c>
      <c r="C6201" s="68" t="s">
        <v>8258</v>
      </c>
      <c r="D6201" s="68" t="s">
        <v>12339</v>
      </c>
      <c r="E6201" s="67" t="s">
        <v>12340</v>
      </c>
      <c r="F6201" s="69">
        <v>4.181</v>
      </c>
      <c r="G6201" s="70">
        <v>1.3814</v>
      </c>
      <c r="H6201" s="70">
        <v>2.274</v>
      </c>
      <c r="I6201" s="73">
        <v>45737</v>
      </c>
      <c r="J6201" s="73">
        <v>46833</v>
      </c>
      <c r="K6201" s="69">
        <v>2.92</v>
      </c>
      <c r="L6201" s="68" t="s">
        <v>2609</v>
      </c>
      <c r="M6201" s="71">
        <v>2.3E-3</v>
      </c>
      <c r="N6201" t="str">
        <f>_xll.IMDP("BND",D6201,$N$1,A6201)</f>
        <v>회사채(일반)</v>
      </c>
      <c r="O6201">
        <f t="shared" si="96"/>
        <v>3.1772199999999997E-3</v>
      </c>
    </row>
    <row r="6202" spans="1:15" x14ac:dyDescent="0.3">
      <c r="A6202" s="73">
        <v>46311</v>
      </c>
      <c r="B6202" s="67" t="s">
        <v>2090</v>
      </c>
      <c r="C6202" s="68" t="s">
        <v>8258</v>
      </c>
      <c r="D6202" s="68" t="s">
        <v>12341</v>
      </c>
      <c r="E6202" s="67" t="s">
        <v>12342</v>
      </c>
      <c r="F6202" s="69">
        <v>4.1840000000000002</v>
      </c>
      <c r="G6202" s="70">
        <v>1.4739</v>
      </c>
      <c r="H6202" s="70">
        <v>2.5733000000000001</v>
      </c>
      <c r="I6202" s="73">
        <v>45775</v>
      </c>
      <c r="J6202" s="73">
        <v>46871</v>
      </c>
      <c r="K6202" s="69">
        <v>2.69</v>
      </c>
      <c r="L6202" s="68" t="s">
        <v>2609</v>
      </c>
      <c r="M6202" s="71">
        <v>4.5999999999999999E-3</v>
      </c>
      <c r="N6202" t="str">
        <f>_xll.IMDP("BND",D6202,$N$1,A6202)</f>
        <v>회사채(일반)</v>
      </c>
      <c r="O6202">
        <f t="shared" si="96"/>
        <v>6.7799399999999999E-3</v>
      </c>
    </row>
    <row r="6203" spans="1:15" x14ac:dyDescent="0.3">
      <c r="A6203" s="73">
        <v>46311</v>
      </c>
      <c r="B6203" s="67" t="s">
        <v>2090</v>
      </c>
      <c r="C6203" s="68" t="s">
        <v>8258</v>
      </c>
      <c r="D6203" s="68" t="s">
        <v>12343</v>
      </c>
      <c r="E6203" s="67" t="s">
        <v>12344</v>
      </c>
      <c r="F6203" s="69">
        <v>3.9870000000000001</v>
      </c>
      <c r="G6203" s="70">
        <v>0.51980000000000004</v>
      </c>
      <c r="H6203" s="70">
        <v>0.40089999999999998</v>
      </c>
      <c r="I6203" s="73">
        <v>45777</v>
      </c>
      <c r="J6203" s="73">
        <v>46507</v>
      </c>
      <c r="K6203" s="69">
        <v>2.62</v>
      </c>
      <c r="L6203" s="68" t="s">
        <v>5494</v>
      </c>
      <c r="M6203" s="71">
        <v>6.8999999999999999E-3</v>
      </c>
      <c r="N6203" t="str">
        <f>_xll.IMDP("BND",D6203,$N$1,A6203)</f>
        <v>회사채(일반)</v>
      </c>
      <c r="O6203">
        <f t="shared" si="96"/>
        <v>3.58662E-3</v>
      </c>
    </row>
    <row r="6204" spans="1:15" x14ac:dyDescent="0.3">
      <c r="A6204" s="73">
        <v>46311</v>
      </c>
      <c r="B6204" s="67" t="s">
        <v>2090</v>
      </c>
      <c r="C6204" s="68" t="s">
        <v>8258</v>
      </c>
      <c r="D6204" s="68" t="s">
        <v>12345</v>
      </c>
      <c r="E6204" s="67" t="s">
        <v>12346</v>
      </c>
      <c r="F6204" s="69">
        <v>4.1340000000000003</v>
      </c>
      <c r="G6204" s="70">
        <v>1.4917</v>
      </c>
      <c r="H6204" s="70">
        <v>2.6425000000000001</v>
      </c>
      <c r="I6204" s="73">
        <v>46150</v>
      </c>
      <c r="J6204" s="73">
        <v>46881</v>
      </c>
      <c r="K6204" s="69">
        <v>3.67</v>
      </c>
      <c r="L6204" s="68" t="s">
        <v>5494</v>
      </c>
      <c r="M6204" s="71">
        <v>6.0000000000000001E-3</v>
      </c>
      <c r="N6204" t="str">
        <f>_xll.IMDP("BND",D6204,$N$1,A6204)</f>
        <v>회사채(일반)</v>
      </c>
      <c r="O6204">
        <f t="shared" si="96"/>
        <v>8.9502000000000002E-3</v>
      </c>
    </row>
    <row r="6205" spans="1:15" x14ac:dyDescent="0.3">
      <c r="A6205" s="73">
        <v>46311</v>
      </c>
      <c r="B6205" s="67" t="s">
        <v>2090</v>
      </c>
      <c r="C6205" s="68" t="s">
        <v>8258</v>
      </c>
      <c r="D6205" s="68" t="s">
        <v>12347</v>
      </c>
      <c r="E6205" s="67" t="s">
        <v>12348</v>
      </c>
      <c r="F6205" s="69">
        <v>3.7549999999999999</v>
      </c>
      <c r="G6205" s="70">
        <v>0.34970000000000001</v>
      </c>
      <c r="H6205" s="70">
        <v>0.20949999999999999</v>
      </c>
      <c r="I6205" s="73">
        <v>45350</v>
      </c>
      <c r="J6205" s="73">
        <v>46444</v>
      </c>
      <c r="K6205" s="69">
        <v>3.75</v>
      </c>
      <c r="L6205" s="68" t="s">
        <v>5494</v>
      </c>
      <c r="M6205" s="71">
        <v>2.3E-3</v>
      </c>
      <c r="N6205" t="str">
        <f>_xll.IMDP("BND",D6205,$N$1,A6205)</f>
        <v>회사채(일반)</v>
      </c>
      <c r="O6205">
        <f t="shared" si="96"/>
        <v>8.0431000000000003E-4</v>
      </c>
    </row>
    <row r="6206" spans="1:15" x14ac:dyDescent="0.3">
      <c r="A6206" s="73">
        <v>46311</v>
      </c>
      <c r="B6206" s="67" t="s">
        <v>2090</v>
      </c>
      <c r="C6206" s="68" t="s">
        <v>8258</v>
      </c>
      <c r="D6206" s="68" t="s">
        <v>12349</v>
      </c>
      <c r="E6206" s="67" t="s">
        <v>12350</v>
      </c>
      <c r="F6206" s="69">
        <v>4.1289999999999996</v>
      </c>
      <c r="G6206" s="70">
        <v>1.474</v>
      </c>
      <c r="H6206" s="70">
        <v>2.573</v>
      </c>
      <c r="I6206" s="73">
        <v>45777</v>
      </c>
      <c r="J6206" s="73">
        <v>46871</v>
      </c>
      <c r="K6206" s="69">
        <v>2.65</v>
      </c>
      <c r="L6206" s="68" t="s">
        <v>5494</v>
      </c>
      <c r="M6206" s="71">
        <v>4.1000000000000003E-3</v>
      </c>
      <c r="N6206" t="str">
        <f>_xll.IMDP("BND",D6206,$N$1,A6206)</f>
        <v>회사채(일반)</v>
      </c>
      <c r="O6206">
        <f t="shared" si="96"/>
        <v>6.0434E-3</v>
      </c>
    </row>
    <row r="6207" spans="1:15" x14ac:dyDescent="0.3">
      <c r="A6207" s="73">
        <v>46311</v>
      </c>
      <c r="B6207" s="67" t="s">
        <v>2090</v>
      </c>
      <c r="C6207" s="68" t="s">
        <v>8258</v>
      </c>
      <c r="D6207" s="68" t="s">
        <v>12351</v>
      </c>
      <c r="E6207" s="67" t="s">
        <v>12352</v>
      </c>
      <c r="F6207" s="69">
        <v>4.2439999999999998</v>
      </c>
      <c r="G6207" s="70">
        <v>2.4022999999999999</v>
      </c>
      <c r="H6207" s="70">
        <v>6.5686</v>
      </c>
      <c r="I6207" s="73">
        <v>46150</v>
      </c>
      <c r="J6207" s="73">
        <v>47246</v>
      </c>
      <c r="K6207" s="69">
        <v>3.79</v>
      </c>
      <c r="L6207" s="68" t="s">
        <v>5494</v>
      </c>
      <c r="M6207" s="71">
        <v>3.2000000000000002E-3</v>
      </c>
      <c r="N6207" t="str">
        <f>_xll.IMDP("BND",D6207,$N$1,A6207)</f>
        <v>회사채(일반)</v>
      </c>
      <c r="O6207">
        <f t="shared" si="96"/>
        <v>7.6873599999999999E-3</v>
      </c>
    </row>
    <row r="6208" spans="1:15" x14ac:dyDescent="0.3">
      <c r="A6208" s="73">
        <v>46311</v>
      </c>
      <c r="B6208" s="67" t="s">
        <v>2090</v>
      </c>
      <c r="C6208" s="68" t="s">
        <v>8258</v>
      </c>
      <c r="D6208" s="68" t="s">
        <v>14096</v>
      </c>
      <c r="E6208" s="67" t="s">
        <v>14097</v>
      </c>
      <c r="F6208" s="69">
        <v>4.4859999999999998</v>
      </c>
      <c r="G6208" s="70">
        <v>1.6214999999999999</v>
      </c>
      <c r="H6208" s="70">
        <v>3.0882999999999998</v>
      </c>
      <c r="I6208" s="73">
        <v>46205</v>
      </c>
      <c r="J6208" s="73">
        <v>46934</v>
      </c>
      <c r="K6208" s="69">
        <v>4.59</v>
      </c>
      <c r="L6208" s="68" t="s">
        <v>5494</v>
      </c>
      <c r="M6208" s="71">
        <v>7.7000000000000002E-3</v>
      </c>
      <c r="N6208" t="str">
        <f>_xll.IMDP("BND",D6208,$N$1,A6208)</f>
        <v>회사채(일반)</v>
      </c>
      <c r="O6208">
        <f t="shared" si="96"/>
        <v>1.248555E-2</v>
      </c>
    </row>
    <row r="6209" spans="1:15" x14ac:dyDescent="0.3">
      <c r="A6209" s="73">
        <v>46311</v>
      </c>
      <c r="B6209" s="67" t="s">
        <v>2090</v>
      </c>
      <c r="C6209" s="68" t="s">
        <v>8258</v>
      </c>
      <c r="D6209" s="68" t="s">
        <v>15985</v>
      </c>
      <c r="E6209" s="67" t="s">
        <v>15986</v>
      </c>
      <c r="F6209" s="69">
        <v>4.51</v>
      </c>
      <c r="G6209" s="70">
        <v>1.8855</v>
      </c>
      <c r="H6209" s="70">
        <v>4.1101999999999999</v>
      </c>
      <c r="I6209" s="73">
        <v>46308</v>
      </c>
      <c r="J6209" s="73">
        <v>47039</v>
      </c>
      <c r="K6209" s="69">
        <v>4.55</v>
      </c>
      <c r="L6209" s="68" t="s">
        <v>5494</v>
      </c>
      <c r="M6209" s="71">
        <v>1.21E-2</v>
      </c>
      <c r="N6209" t="str">
        <f>_xll.IMDP("BND",D6209,$N$1,A6209)</f>
        <v>회사채(일반)</v>
      </c>
      <c r="O6209">
        <f t="shared" si="96"/>
        <v>2.2814549999999999E-2</v>
      </c>
    </row>
    <row r="6210" spans="1:15" x14ac:dyDescent="0.3">
      <c r="A6210" s="73">
        <v>46311</v>
      </c>
      <c r="B6210" s="67" t="s">
        <v>2090</v>
      </c>
      <c r="C6210" s="68" t="s">
        <v>8258</v>
      </c>
      <c r="D6210" s="68" t="s">
        <v>14098</v>
      </c>
      <c r="E6210" s="67" t="s">
        <v>14099</v>
      </c>
      <c r="F6210" s="69">
        <v>4.6369999999999996</v>
      </c>
      <c r="G6210" s="70">
        <v>2.5209999999999999</v>
      </c>
      <c r="H6210" s="70">
        <v>7.2206000000000001</v>
      </c>
      <c r="I6210" s="73">
        <v>46205</v>
      </c>
      <c r="J6210" s="73">
        <v>47301</v>
      </c>
      <c r="K6210" s="69">
        <v>4.68</v>
      </c>
      <c r="L6210" s="68" t="s">
        <v>5494</v>
      </c>
      <c r="M6210" s="71">
        <v>7.9000000000000008E-3</v>
      </c>
      <c r="N6210" t="str">
        <f>_xll.IMDP("BND",D6210,$N$1,A6210)</f>
        <v>회사채(일반)</v>
      </c>
      <c r="O6210">
        <f t="shared" ref="O6210:O6273" si="97">M6210*G6210</f>
        <v>1.99159E-2</v>
      </c>
    </row>
    <row r="6211" spans="1:15" x14ac:dyDescent="0.3">
      <c r="A6211" s="73">
        <v>46311</v>
      </c>
      <c r="B6211" s="67" t="s">
        <v>2090</v>
      </c>
      <c r="C6211" s="68" t="s">
        <v>8258</v>
      </c>
      <c r="D6211" s="68" t="s">
        <v>15987</v>
      </c>
      <c r="E6211" s="67" t="s">
        <v>15988</v>
      </c>
      <c r="F6211" s="69">
        <v>4.5810000000000004</v>
      </c>
      <c r="G6211" s="70">
        <v>2.7696999999999998</v>
      </c>
      <c r="H6211" s="70">
        <v>8.6674000000000007</v>
      </c>
      <c r="I6211" s="73">
        <v>46308</v>
      </c>
      <c r="J6211" s="73">
        <v>47403</v>
      </c>
      <c r="K6211" s="69">
        <v>4.63</v>
      </c>
      <c r="L6211" s="68" t="s">
        <v>5494</v>
      </c>
      <c r="M6211" s="71">
        <v>1.11E-2</v>
      </c>
      <c r="N6211" t="str">
        <f>_xll.IMDP("BND",D6211,$N$1,A6211)</f>
        <v>회사채(일반)</v>
      </c>
      <c r="O6211">
        <f t="shared" si="97"/>
        <v>3.0743670000000001E-2</v>
      </c>
    </row>
    <row r="6212" spans="1:15" x14ac:dyDescent="0.3">
      <c r="A6212" s="73">
        <v>46311</v>
      </c>
      <c r="B6212" s="67" t="s">
        <v>2090</v>
      </c>
      <c r="C6212" s="68" t="s">
        <v>8258</v>
      </c>
      <c r="D6212" s="68" t="s">
        <v>12353</v>
      </c>
      <c r="E6212" s="67" t="s">
        <v>12354</v>
      </c>
      <c r="F6212" s="69">
        <v>3.968</v>
      </c>
      <c r="G6212" s="70">
        <v>0.34589999999999999</v>
      </c>
      <c r="H6212" s="70">
        <v>0.2056</v>
      </c>
      <c r="I6212" s="73">
        <v>43886</v>
      </c>
      <c r="J6212" s="73">
        <v>46443</v>
      </c>
      <c r="K6212" s="69">
        <v>1.91</v>
      </c>
      <c r="L6212" s="68" t="s">
        <v>5494</v>
      </c>
      <c r="M6212" s="71">
        <v>3.7000000000000002E-3</v>
      </c>
      <c r="N6212" t="str">
        <f>_xll.IMDP("BND",D6212,$N$1,A6212)</f>
        <v>회사채(일반)</v>
      </c>
      <c r="O6212">
        <f t="shared" si="97"/>
        <v>1.27983E-3</v>
      </c>
    </row>
    <row r="6213" spans="1:15" x14ac:dyDescent="0.3">
      <c r="A6213" s="73">
        <v>46311</v>
      </c>
      <c r="B6213" s="67" t="s">
        <v>2090</v>
      </c>
      <c r="C6213" s="68" t="s">
        <v>8258</v>
      </c>
      <c r="D6213" s="68" t="s">
        <v>12355</v>
      </c>
      <c r="E6213" s="67" t="s">
        <v>12356</v>
      </c>
      <c r="F6213" s="69">
        <v>4.3</v>
      </c>
      <c r="G6213" s="70">
        <v>1.9555</v>
      </c>
      <c r="H6213" s="70">
        <v>4.3956999999999997</v>
      </c>
      <c r="I6213" s="73">
        <v>45966</v>
      </c>
      <c r="J6213" s="73">
        <v>47060</v>
      </c>
      <c r="K6213" s="69">
        <v>2.97</v>
      </c>
      <c r="L6213" s="68" t="s">
        <v>5494</v>
      </c>
      <c r="M6213" s="71">
        <v>2.3E-3</v>
      </c>
      <c r="N6213" t="str">
        <f>_xll.IMDP("BND",D6213,$N$1,A6213)</f>
        <v>회사채(일반)</v>
      </c>
      <c r="O6213">
        <f t="shared" si="97"/>
        <v>4.4976499999999997E-3</v>
      </c>
    </row>
    <row r="6214" spans="1:15" x14ac:dyDescent="0.3">
      <c r="A6214" s="73">
        <v>46311</v>
      </c>
      <c r="B6214" s="67" t="s">
        <v>2090</v>
      </c>
      <c r="C6214" s="68" t="s">
        <v>8258</v>
      </c>
      <c r="D6214" s="68" t="s">
        <v>12357</v>
      </c>
      <c r="E6214" s="67" t="s">
        <v>12358</v>
      </c>
      <c r="F6214" s="69">
        <v>3.8479999999999999</v>
      </c>
      <c r="G6214" s="70">
        <v>0.29139999999999999</v>
      </c>
      <c r="H6214" s="70">
        <v>0.1575</v>
      </c>
      <c r="I6214" s="73">
        <v>45693</v>
      </c>
      <c r="J6214" s="73">
        <v>46423</v>
      </c>
      <c r="K6214" s="69">
        <v>3.26</v>
      </c>
      <c r="L6214" s="68" t="s">
        <v>5494</v>
      </c>
      <c r="M6214" s="71">
        <v>8.3999999999999995E-3</v>
      </c>
      <c r="N6214" t="str">
        <f>_xll.IMDP("BND",D6214,$N$1,A6214)</f>
        <v>회사채(일반)</v>
      </c>
      <c r="O6214">
        <f t="shared" si="97"/>
        <v>2.4477599999999998E-3</v>
      </c>
    </row>
    <row r="6215" spans="1:15" x14ac:dyDescent="0.3">
      <c r="A6215" s="73">
        <v>46311</v>
      </c>
      <c r="B6215" s="67" t="s">
        <v>2090</v>
      </c>
      <c r="C6215" s="68" t="s">
        <v>8258</v>
      </c>
      <c r="D6215" s="68" t="s">
        <v>12359</v>
      </c>
      <c r="E6215" s="67" t="s">
        <v>12360</v>
      </c>
      <c r="F6215" s="69">
        <v>3.9609999999999999</v>
      </c>
      <c r="G6215" s="70">
        <v>0.34510000000000002</v>
      </c>
      <c r="H6215" s="70">
        <v>0.20499999999999999</v>
      </c>
      <c r="I6215" s="73">
        <v>44617</v>
      </c>
      <c r="J6215" s="73">
        <v>46443</v>
      </c>
      <c r="K6215" s="69">
        <v>3.19</v>
      </c>
      <c r="L6215" s="68" t="s">
        <v>5494</v>
      </c>
      <c r="M6215" s="71">
        <v>3.3E-3</v>
      </c>
      <c r="N6215" t="str">
        <f>_xll.IMDP("BND",D6215,$N$1,A6215)</f>
        <v>회사채(일반)</v>
      </c>
      <c r="O6215">
        <f t="shared" si="97"/>
        <v>1.13883E-3</v>
      </c>
    </row>
    <row r="6216" spans="1:15" x14ac:dyDescent="0.3">
      <c r="A6216" s="73">
        <v>46311</v>
      </c>
      <c r="B6216" s="67" t="s">
        <v>2090</v>
      </c>
      <c r="C6216" s="68" t="s">
        <v>8258</v>
      </c>
      <c r="D6216" s="68" t="s">
        <v>12361</v>
      </c>
      <c r="E6216" s="67" t="s">
        <v>12362</v>
      </c>
      <c r="F6216" s="69">
        <v>4.3840000000000003</v>
      </c>
      <c r="G6216" s="70">
        <v>1.2505999999999999</v>
      </c>
      <c r="H6216" s="70">
        <v>1.9003000000000001</v>
      </c>
      <c r="I6216" s="73">
        <v>45693</v>
      </c>
      <c r="J6216" s="73">
        <v>46787</v>
      </c>
      <c r="K6216" s="69">
        <v>3.37</v>
      </c>
      <c r="L6216" s="68" t="s">
        <v>5494</v>
      </c>
      <c r="M6216" s="71">
        <v>6.4999999999999997E-3</v>
      </c>
      <c r="N6216" t="str">
        <f>_xll.IMDP("BND",D6216,$N$1,A6216)</f>
        <v>회사채(일반)</v>
      </c>
      <c r="O6216">
        <f t="shared" si="97"/>
        <v>8.1288999999999997E-3</v>
      </c>
    </row>
    <row r="6217" spans="1:15" x14ac:dyDescent="0.3">
      <c r="A6217" s="73">
        <v>46311</v>
      </c>
      <c r="B6217" s="67" t="s">
        <v>2090</v>
      </c>
      <c r="C6217" s="68" t="s">
        <v>8258</v>
      </c>
      <c r="D6217" s="68" t="s">
        <v>764</v>
      </c>
      <c r="E6217" s="67" t="s">
        <v>766</v>
      </c>
      <c r="F6217" s="69">
        <v>4.3920000000000003</v>
      </c>
      <c r="G6217" s="70">
        <v>1.2896000000000001</v>
      </c>
      <c r="H6217" s="70">
        <v>2.0175999999999998</v>
      </c>
      <c r="I6217" s="73">
        <v>44980</v>
      </c>
      <c r="J6217" s="73">
        <v>46806</v>
      </c>
      <c r="K6217" s="69">
        <v>4.53</v>
      </c>
      <c r="L6217" s="68" t="s">
        <v>5494</v>
      </c>
      <c r="M6217" s="71">
        <v>6.1000000000000004E-3</v>
      </c>
      <c r="N6217" t="str">
        <f>_xll.IMDP("BND",D6217,$N$1,A6217)</f>
        <v>회사채(일반)</v>
      </c>
      <c r="O6217">
        <f t="shared" si="97"/>
        <v>7.8665600000000016E-3</v>
      </c>
    </row>
    <row r="6218" spans="1:15" x14ac:dyDescent="0.3">
      <c r="A6218" s="73">
        <v>46311</v>
      </c>
      <c r="B6218" s="67" t="s">
        <v>2090</v>
      </c>
      <c r="C6218" s="68" t="s">
        <v>2608</v>
      </c>
      <c r="D6218" s="68" t="s">
        <v>12363</v>
      </c>
      <c r="E6218" s="67" t="s">
        <v>12364</v>
      </c>
      <c r="F6218" s="69">
        <v>4.2409999999999997</v>
      </c>
      <c r="G6218" s="70">
        <v>0.79</v>
      </c>
      <c r="H6218" s="70">
        <v>0.82589999999999997</v>
      </c>
      <c r="I6218" s="73">
        <v>45698</v>
      </c>
      <c r="J6218" s="73">
        <v>46609</v>
      </c>
      <c r="K6218" s="69">
        <v>3.06</v>
      </c>
      <c r="L6218" s="68" t="s">
        <v>5494</v>
      </c>
      <c r="M6218" s="71">
        <v>3.2000000000000002E-3</v>
      </c>
      <c r="N6218" t="str">
        <f>_xll.IMDP("BND",D6218,$N$1,A6218)</f>
        <v>기타금융채</v>
      </c>
      <c r="O6218">
        <f t="shared" si="97"/>
        <v>2.5280000000000003E-3</v>
      </c>
    </row>
    <row r="6219" spans="1:15" x14ac:dyDescent="0.3">
      <c r="A6219" s="73">
        <v>46311</v>
      </c>
      <c r="B6219" s="67" t="s">
        <v>2090</v>
      </c>
      <c r="C6219" s="68" t="s">
        <v>2608</v>
      </c>
      <c r="D6219" s="68" t="s">
        <v>12365</v>
      </c>
      <c r="E6219" s="67" t="s">
        <v>12366</v>
      </c>
      <c r="F6219" s="69">
        <v>4.2220000000000004</v>
      </c>
      <c r="G6219" s="70">
        <v>0.72629999999999995</v>
      </c>
      <c r="H6219" s="70">
        <v>0.70930000000000004</v>
      </c>
      <c r="I6219" s="73">
        <v>45853</v>
      </c>
      <c r="J6219" s="73">
        <v>46583</v>
      </c>
      <c r="K6219" s="69">
        <v>2.75</v>
      </c>
      <c r="L6219" s="68" t="s">
        <v>5494</v>
      </c>
      <c r="M6219" s="71">
        <v>2.8E-3</v>
      </c>
      <c r="N6219" t="str">
        <f>_xll.IMDP("BND",D6219,$N$1,A6219)</f>
        <v>기타금융채</v>
      </c>
      <c r="O6219">
        <f t="shared" si="97"/>
        <v>2.0336399999999998E-3</v>
      </c>
    </row>
    <row r="6220" spans="1:15" x14ac:dyDescent="0.3">
      <c r="A6220" s="73">
        <v>46311</v>
      </c>
      <c r="B6220" s="67" t="s">
        <v>2090</v>
      </c>
      <c r="C6220" s="68" t="s">
        <v>2608</v>
      </c>
      <c r="D6220" s="68" t="s">
        <v>12367</v>
      </c>
      <c r="E6220" s="67" t="s">
        <v>12368</v>
      </c>
      <c r="F6220" s="69">
        <v>4.3360000000000003</v>
      </c>
      <c r="G6220" s="70">
        <v>1.4138999999999999</v>
      </c>
      <c r="H6220" s="70">
        <v>2.3721000000000001</v>
      </c>
      <c r="I6220" s="73">
        <v>45931</v>
      </c>
      <c r="J6220" s="73">
        <v>46846</v>
      </c>
      <c r="K6220" s="69">
        <v>2.84</v>
      </c>
      <c r="L6220" s="68" t="s">
        <v>5494</v>
      </c>
      <c r="M6220" s="71">
        <v>2.7000000000000001E-3</v>
      </c>
      <c r="N6220" t="str">
        <f>_xll.IMDP("BND",D6220,$N$1,A6220)</f>
        <v>기타금융채</v>
      </c>
      <c r="O6220">
        <f t="shared" si="97"/>
        <v>3.81753E-3</v>
      </c>
    </row>
    <row r="6221" spans="1:15" x14ac:dyDescent="0.3">
      <c r="A6221" s="73">
        <v>46311</v>
      </c>
      <c r="B6221" s="67" t="s">
        <v>2090</v>
      </c>
      <c r="C6221" s="68" t="s">
        <v>2608</v>
      </c>
      <c r="D6221" s="68" t="s">
        <v>12369</v>
      </c>
      <c r="E6221" s="67" t="s">
        <v>12370</v>
      </c>
      <c r="F6221" s="69">
        <v>4.282</v>
      </c>
      <c r="G6221" s="70">
        <v>1.0184</v>
      </c>
      <c r="H6221" s="70">
        <v>1.3025</v>
      </c>
      <c r="I6221" s="73">
        <v>45968</v>
      </c>
      <c r="J6221" s="73">
        <v>46696</v>
      </c>
      <c r="K6221" s="69">
        <v>3.06</v>
      </c>
      <c r="L6221" s="68" t="s">
        <v>5494</v>
      </c>
      <c r="M6221" s="71">
        <v>4.5999999999999999E-3</v>
      </c>
      <c r="N6221" t="str">
        <f>_xll.IMDP("BND",D6221,$N$1,A6221)</f>
        <v>기타금융채</v>
      </c>
      <c r="O6221">
        <f t="shared" si="97"/>
        <v>4.6846399999999995E-3</v>
      </c>
    </row>
    <row r="6222" spans="1:15" x14ac:dyDescent="0.3">
      <c r="A6222" s="73">
        <v>46311</v>
      </c>
      <c r="B6222" s="67" t="s">
        <v>2090</v>
      </c>
      <c r="C6222" s="68" t="s">
        <v>2608</v>
      </c>
      <c r="D6222" s="68" t="s">
        <v>12371</v>
      </c>
      <c r="E6222" s="67" t="s">
        <v>12372</v>
      </c>
      <c r="F6222" s="69">
        <v>4.0679999999999996</v>
      </c>
      <c r="G6222" s="70">
        <v>0.55940000000000001</v>
      </c>
      <c r="H6222" s="70">
        <v>0.45229999999999998</v>
      </c>
      <c r="I6222" s="73">
        <v>45581</v>
      </c>
      <c r="J6222" s="73">
        <v>46521</v>
      </c>
      <c r="K6222" s="69">
        <v>3.48</v>
      </c>
      <c r="L6222" s="68" t="s">
        <v>5494</v>
      </c>
      <c r="M6222" s="71">
        <v>2.8E-3</v>
      </c>
      <c r="N6222" t="str">
        <f>_xll.IMDP("BND",D6222,$N$1,A6222)</f>
        <v>기타금융채</v>
      </c>
      <c r="O6222">
        <f t="shared" si="97"/>
        <v>1.56632E-3</v>
      </c>
    </row>
    <row r="6223" spans="1:15" x14ac:dyDescent="0.3">
      <c r="A6223" s="73">
        <v>46311</v>
      </c>
      <c r="B6223" s="67" t="s">
        <v>2090</v>
      </c>
      <c r="C6223" s="68" t="s">
        <v>2608</v>
      </c>
      <c r="D6223" s="68" t="s">
        <v>12373</v>
      </c>
      <c r="E6223" s="67" t="s">
        <v>12374</v>
      </c>
      <c r="F6223" s="69">
        <v>4.32</v>
      </c>
      <c r="G6223" s="70">
        <v>1.2670999999999999</v>
      </c>
      <c r="H6223" s="70">
        <v>1.9441999999999999</v>
      </c>
      <c r="I6223" s="73">
        <v>45698</v>
      </c>
      <c r="J6223" s="73">
        <v>46793</v>
      </c>
      <c r="K6223" s="69">
        <v>3.12</v>
      </c>
      <c r="L6223" s="68" t="s">
        <v>5494</v>
      </c>
      <c r="M6223" s="71">
        <v>4.1000000000000003E-3</v>
      </c>
      <c r="N6223" t="str">
        <f>_xll.IMDP("BND",D6223,$N$1,A6223)</f>
        <v>기타금융채</v>
      </c>
      <c r="O6223">
        <f t="shared" si="97"/>
        <v>5.1951100000000002E-3</v>
      </c>
    </row>
    <row r="6224" spans="1:15" x14ac:dyDescent="0.3">
      <c r="A6224" s="73">
        <v>46311</v>
      </c>
      <c r="B6224" s="67" t="s">
        <v>2090</v>
      </c>
      <c r="C6224" s="68" t="s">
        <v>2608</v>
      </c>
      <c r="D6224" s="68" t="s">
        <v>12375</v>
      </c>
      <c r="E6224" s="67" t="s">
        <v>12376</v>
      </c>
      <c r="F6224" s="69">
        <v>4.24</v>
      </c>
      <c r="G6224" s="70">
        <v>0.78139999999999998</v>
      </c>
      <c r="H6224" s="70">
        <v>0.8085</v>
      </c>
      <c r="I6224" s="73">
        <v>45722</v>
      </c>
      <c r="J6224" s="73">
        <v>46605</v>
      </c>
      <c r="K6224" s="69">
        <v>3</v>
      </c>
      <c r="L6224" s="68" t="s">
        <v>5494</v>
      </c>
      <c r="M6224" s="71">
        <v>2.3E-3</v>
      </c>
      <c r="N6224" t="str">
        <f>_xll.IMDP("BND",D6224,$N$1,A6224)</f>
        <v>기타금융채</v>
      </c>
      <c r="O6224">
        <f t="shared" si="97"/>
        <v>1.79722E-3</v>
      </c>
    </row>
    <row r="6225" spans="1:15" x14ac:dyDescent="0.3">
      <c r="A6225" s="73">
        <v>46311</v>
      </c>
      <c r="B6225" s="67" t="s">
        <v>2090</v>
      </c>
      <c r="C6225" s="68" t="s">
        <v>2608</v>
      </c>
      <c r="D6225" s="68" t="s">
        <v>555</v>
      </c>
      <c r="E6225" s="67" t="s">
        <v>557</v>
      </c>
      <c r="F6225" s="69">
        <v>4.4539999999999997</v>
      </c>
      <c r="G6225" s="70">
        <v>1.7452000000000001</v>
      </c>
      <c r="H6225" s="70">
        <v>3.5362</v>
      </c>
      <c r="I6225" s="73">
        <v>45881</v>
      </c>
      <c r="J6225" s="73">
        <v>46976</v>
      </c>
      <c r="K6225" s="69">
        <v>2.86</v>
      </c>
      <c r="L6225" s="68" t="s">
        <v>5494</v>
      </c>
      <c r="M6225" s="71">
        <v>4.4999999999999997E-3</v>
      </c>
      <c r="N6225" t="str">
        <f>_xll.IMDP("BND",D6225,$N$1,A6225)</f>
        <v>기타금융채</v>
      </c>
      <c r="O6225">
        <f t="shared" si="97"/>
        <v>7.8534E-3</v>
      </c>
    </row>
    <row r="6226" spans="1:15" x14ac:dyDescent="0.3">
      <c r="A6226" s="73">
        <v>46311</v>
      </c>
      <c r="B6226" s="67" t="s">
        <v>2090</v>
      </c>
      <c r="C6226" s="68" t="s">
        <v>2608</v>
      </c>
      <c r="D6226" s="68" t="s">
        <v>12377</v>
      </c>
      <c r="E6226" s="67" t="s">
        <v>12378</v>
      </c>
      <c r="F6226" s="69">
        <v>4.2990000000000004</v>
      </c>
      <c r="G6226" s="70">
        <v>1.1094999999999999</v>
      </c>
      <c r="H6226" s="70">
        <v>1.5201</v>
      </c>
      <c r="I6226" s="73">
        <v>46003</v>
      </c>
      <c r="J6226" s="73">
        <v>46731</v>
      </c>
      <c r="K6226" s="69">
        <v>3.4</v>
      </c>
      <c r="L6226" s="68" t="s">
        <v>5494</v>
      </c>
      <c r="M6226" s="71">
        <v>3.2000000000000002E-3</v>
      </c>
      <c r="N6226" t="str">
        <f>_xll.IMDP("BND",D6226,$N$1,A6226)</f>
        <v>기타금융채</v>
      </c>
      <c r="O6226">
        <f t="shared" si="97"/>
        <v>3.5504E-3</v>
      </c>
    </row>
    <row r="6227" spans="1:15" x14ac:dyDescent="0.3">
      <c r="A6227" s="73">
        <v>46311</v>
      </c>
      <c r="B6227" s="67" t="s">
        <v>2090</v>
      </c>
      <c r="C6227" s="68" t="s">
        <v>2608</v>
      </c>
      <c r="D6227" s="68" t="s">
        <v>14203</v>
      </c>
      <c r="E6227" s="67" t="s">
        <v>14204</v>
      </c>
      <c r="F6227" s="69">
        <v>4.2389999999999999</v>
      </c>
      <c r="G6227" s="70">
        <v>0.78920000000000001</v>
      </c>
      <c r="H6227" s="70">
        <v>0.82250000000000001</v>
      </c>
      <c r="I6227" s="73">
        <v>46212</v>
      </c>
      <c r="J6227" s="73">
        <v>46608</v>
      </c>
      <c r="K6227" s="69">
        <v>4.1399999999999997</v>
      </c>
      <c r="L6227" s="68" t="s">
        <v>5494</v>
      </c>
      <c r="M6227" s="71">
        <v>2.8E-3</v>
      </c>
      <c r="N6227" t="str">
        <f>_xll.IMDP("BND",D6227,$N$1,A6227)</f>
        <v>기타금융채</v>
      </c>
      <c r="O6227">
        <f t="shared" si="97"/>
        <v>2.2097599999999998E-3</v>
      </c>
    </row>
    <row r="6228" spans="1:15" x14ac:dyDescent="0.3">
      <c r="A6228" s="73">
        <v>46311</v>
      </c>
      <c r="B6228" s="67" t="s">
        <v>2090</v>
      </c>
      <c r="C6228" s="68" t="s">
        <v>2608</v>
      </c>
      <c r="D6228" s="68" t="s">
        <v>15989</v>
      </c>
      <c r="E6228" s="67" t="s">
        <v>15990</v>
      </c>
      <c r="F6228" s="69">
        <v>4.2859999999999996</v>
      </c>
      <c r="G6228" s="70">
        <v>1.0246</v>
      </c>
      <c r="H6228" s="70">
        <v>1.3148</v>
      </c>
      <c r="I6228" s="73">
        <v>46303</v>
      </c>
      <c r="J6228" s="73">
        <v>46699</v>
      </c>
      <c r="K6228" s="69">
        <v>4.33</v>
      </c>
      <c r="L6228" s="68" t="s">
        <v>5494</v>
      </c>
      <c r="M6228" s="71">
        <v>2.3E-3</v>
      </c>
      <c r="N6228" t="str">
        <f>_xll.IMDP("BND",D6228,$N$1,A6228)</f>
        <v>기타금융채</v>
      </c>
      <c r="O6228">
        <f t="shared" si="97"/>
        <v>2.35658E-3</v>
      </c>
    </row>
    <row r="6229" spans="1:15" x14ac:dyDescent="0.3">
      <c r="A6229" s="73">
        <v>46311</v>
      </c>
      <c r="B6229" s="67" t="s">
        <v>2090</v>
      </c>
      <c r="C6229" s="68" t="s">
        <v>2608</v>
      </c>
      <c r="D6229" s="68" t="s">
        <v>272</v>
      </c>
      <c r="E6229" s="67" t="s">
        <v>273</v>
      </c>
      <c r="F6229" s="69">
        <v>4.2759999999999998</v>
      </c>
      <c r="G6229" s="70">
        <v>0.96789999999999998</v>
      </c>
      <c r="H6229" s="70">
        <v>1.1834</v>
      </c>
      <c r="I6229" s="73">
        <v>45581</v>
      </c>
      <c r="J6229" s="73">
        <v>46675</v>
      </c>
      <c r="K6229" s="69">
        <v>3.49</v>
      </c>
      <c r="L6229" s="68" t="s">
        <v>5494</v>
      </c>
      <c r="M6229" s="71">
        <v>4.1999999999999997E-3</v>
      </c>
      <c r="N6229" t="str">
        <f>_xll.IMDP("BND",D6229,$N$1,A6229)</f>
        <v>기타금융채</v>
      </c>
      <c r="O6229">
        <f t="shared" si="97"/>
        <v>4.0651799999999998E-3</v>
      </c>
    </row>
    <row r="6230" spans="1:15" x14ac:dyDescent="0.3">
      <c r="A6230" s="73">
        <v>46311</v>
      </c>
      <c r="B6230" s="67" t="s">
        <v>2090</v>
      </c>
      <c r="C6230" s="68" t="s">
        <v>2608</v>
      </c>
      <c r="D6230" s="68" t="s">
        <v>12379</v>
      </c>
      <c r="E6230" s="67" t="s">
        <v>12380</v>
      </c>
      <c r="F6230" s="69">
        <v>4.2610000000000001</v>
      </c>
      <c r="G6230" s="70">
        <v>0.85550000000000004</v>
      </c>
      <c r="H6230" s="70">
        <v>0.94969999999999999</v>
      </c>
      <c r="I6230" s="73">
        <v>45722</v>
      </c>
      <c r="J6230" s="73">
        <v>46633</v>
      </c>
      <c r="K6230" s="69">
        <v>3</v>
      </c>
      <c r="L6230" s="68" t="s">
        <v>5494</v>
      </c>
      <c r="M6230" s="71">
        <v>3.7000000000000002E-3</v>
      </c>
      <c r="N6230" t="str">
        <f>_xll.IMDP("BND",D6230,$N$1,A6230)</f>
        <v>기타금융채</v>
      </c>
      <c r="O6230">
        <f t="shared" si="97"/>
        <v>3.1653500000000004E-3</v>
      </c>
    </row>
    <row r="6231" spans="1:15" x14ac:dyDescent="0.3">
      <c r="A6231" s="73">
        <v>46311</v>
      </c>
      <c r="B6231" s="67" t="s">
        <v>2090</v>
      </c>
      <c r="C6231" s="68" t="s">
        <v>2608</v>
      </c>
      <c r="D6231" s="68" t="s">
        <v>12381</v>
      </c>
      <c r="E6231" s="67" t="s">
        <v>12382</v>
      </c>
      <c r="F6231" s="69">
        <v>4.3010000000000002</v>
      </c>
      <c r="G6231" s="70">
        <v>1.1317999999999999</v>
      </c>
      <c r="H6231" s="70">
        <v>1.5733999999999999</v>
      </c>
      <c r="I6231" s="73">
        <v>45827</v>
      </c>
      <c r="J6231" s="73">
        <v>46738</v>
      </c>
      <c r="K6231" s="69">
        <v>2.83</v>
      </c>
      <c r="L6231" s="68" t="s">
        <v>5494</v>
      </c>
      <c r="M6231" s="71">
        <v>2.3E-3</v>
      </c>
      <c r="N6231" t="str">
        <f>_xll.IMDP("BND",D6231,$N$1,A6231)</f>
        <v>기타금융채</v>
      </c>
      <c r="O6231">
        <f t="shared" si="97"/>
        <v>2.6031399999999999E-3</v>
      </c>
    </row>
    <row r="6232" spans="1:15" x14ac:dyDescent="0.3">
      <c r="A6232" s="73">
        <v>46311</v>
      </c>
      <c r="B6232" s="67" t="s">
        <v>2090</v>
      </c>
      <c r="C6232" s="68" t="s">
        <v>2608</v>
      </c>
      <c r="D6232" s="68" t="s">
        <v>12383</v>
      </c>
      <c r="E6232" s="67" t="s">
        <v>12384</v>
      </c>
      <c r="F6232" s="69">
        <v>4.3220000000000001</v>
      </c>
      <c r="G6232" s="70">
        <v>1.2899</v>
      </c>
      <c r="H6232" s="70">
        <v>1.9982</v>
      </c>
      <c r="I6232" s="73">
        <v>45853</v>
      </c>
      <c r="J6232" s="73">
        <v>46798</v>
      </c>
      <c r="K6232" s="69">
        <v>2.78</v>
      </c>
      <c r="L6232" s="68" t="s">
        <v>5494</v>
      </c>
      <c r="M6232" s="71">
        <v>2.3E-3</v>
      </c>
      <c r="N6232" t="str">
        <f>_xll.IMDP("BND",D6232,$N$1,A6232)</f>
        <v>기타금융채</v>
      </c>
      <c r="O6232">
        <f t="shared" si="97"/>
        <v>2.9667700000000001E-3</v>
      </c>
    </row>
    <row r="6233" spans="1:15" x14ac:dyDescent="0.3">
      <c r="A6233" s="73">
        <v>46311</v>
      </c>
      <c r="B6233" s="67" t="s">
        <v>2090</v>
      </c>
      <c r="C6233" s="68" t="s">
        <v>2608</v>
      </c>
      <c r="D6233" s="68" t="s">
        <v>12385</v>
      </c>
      <c r="E6233" s="67" t="s">
        <v>12386</v>
      </c>
      <c r="F6233" s="69">
        <v>4.2679999999999998</v>
      </c>
      <c r="G6233" s="70">
        <v>0.89449999999999996</v>
      </c>
      <c r="H6233" s="70">
        <v>1.0269999999999999</v>
      </c>
      <c r="I6233" s="73">
        <v>45918</v>
      </c>
      <c r="J6233" s="73">
        <v>46647</v>
      </c>
      <c r="K6233" s="69">
        <v>2.71</v>
      </c>
      <c r="L6233" s="68" t="s">
        <v>5494</v>
      </c>
      <c r="M6233" s="71">
        <v>2.8E-3</v>
      </c>
      <c r="N6233" t="str">
        <f>_xll.IMDP("BND",D6233,$N$1,A6233)</f>
        <v>기타금융채</v>
      </c>
      <c r="O6233">
        <f t="shared" si="97"/>
        <v>2.5046000000000001E-3</v>
      </c>
    </row>
    <row r="6234" spans="1:15" x14ac:dyDescent="0.3">
      <c r="A6234" s="73">
        <v>46311</v>
      </c>
      <c r="B6234" s="67" t="s">
        <v>2090</v>
      </c>
      <c r="C6234" s="68" t="s">
        <v>2608</v>
      </c>
      <c r="D6234" s="68" t="s">
        <v>12387</v>
      </c>
      <c r="E6234" s="67" t="s">
        <v>12388</v>
      </c>
      <c r="F6234" s="69">
        <v>4.5049999999999999</v>
      </c>
      <c r="G6234" s="70">
        <v>1.9591000000000001</v>
      </c>
      <c r="H6234" s="70">
        <v>4.4157999999999999</v>
      </c>
      <c r="I6234" s="73">
        <v>45968</v>
      </c>
      <c r="J6234" s="73">
        <v>47064</v>
      </c>
      <c r="K6234" s="69">
        <v>3.16</v>
      </c>
      <c r="L6234" s="68" t="s">
        <v>5494</v>
      </c>
      <c r="M6234" s="71">
        <v>5.8999999999999999E-3</v>
      </c>
      <c r="N6234" t="str">
        <f>_xll.IMDP("BND",D6234,$N$1,A6234)</f>
        <v>기타금융채</v>
      </c>
      <c r="O6234">
        <f t="shared" si="97"/>
        <v>1.155869E-2</v>
      </c>
    </row>
    <row r="6235" spans="1:15" x14ac:dyDescent="0.3">
      <c r="A6235" s="73">
        <v>46311</v>
      </c>
      <c r="B6235" s="67" t="s">
        <v>2090</v>
      </c>
      <c r="C6235" s="68" t="s">
        <v>2608</v>
      </c>
      <c r="D6235" s="68" t="s">
        <v>12389</v>
      </c>
      <c r="E6235" s="67" t="s">
        <v>12390</v>
      </c>
      <c r="F6235" s="69">
        <v>4.3959999999999999</v>
      </c>
      <c r="G6235" s="70">
        <v>1.5863</v>
      </c>
      <c r="H6235" s="70">
        <v>2.9542999999999999</v>
      </c>
      <c r="I6235" s="73">
        <v>46003</v>
      </c>
      <c r="J6235" s="73">
        <v>46916</v>
      </c>
      <c r="K6235" s="69">
        <v>3.44</v>
      </c>
      <c r="L6235" s="68" t="s">
        <v>5494</v>
      </c>
      <c r="M6235" s="71">
        <v>3.2000000000000002E-3</v>
      </c>
      <c r="N6235" t="str">
        <f>_xll.IMDP("BND",D6235,$N$1,A6235)</f>
        <v>기타금융채</v>
      </c>
      <c r="O6235">
        <f t="shared" si="97"/>
        <v>5.0761600000000006E-3</v>
      </c>
    </row>
    <row r="6236" spans="1:15" x14ac:dyDescent="0.3">
      <c r="A6236" s="73">
        <v>46311</v>
      </c>
      <c r="B6236" s="67" t="s">
        <v>2090</v>
      </c>
      <c r="C6236" s="68" t="s">
        <v>2608</v>
      </c>
      <c r="D6236" s="68" t="s">
        <v>12391</v>
      </c>
      <c r="E6236" s="67" t="s">
        <v>12392</v>
      </c>
      <c r="F6236" s="69">
        <v>4.5110000000000001</v>
      </c>
      <c r="G6236" s="70">
        <v>2.1385000000000001</v>
      </c>
      <c r="H6236" s="70">
        <v>5.2030000000000003</v>
      </c>
      <c r="I6236" s="73">
        <v>46037</v>
      </c>
      <c r="J6236" s="73">
        <v>47133</v>
      </c>
      <c r="K6236" s="69">
        <v>3.45</v>
      </c>
      <c r="L6236" s="68" t="s">
        <v>5494</v>
      </c>
      <c r="M6236" s="71">
        <v>3.2000000000000002E-3</v>
      </c>
      <c r="N6236" t="str">
        <f>_xll.IMDP("BND",D6236,$N$1,A6236)</f>
        <v>기타금융채</v>
      </c>
      <c r="O6236">
        <f t="shared" si="97"/>
        <v>6.8432000000000007E-3</v>
      </c>
    </row>
    <row r="6237" spans="1:15" x14ac:dyDescent="0.3">
      <c r="A6237" s="73">
        <v>46311</v>
      </c>
      <c r="B6237" s="67" t="s">
        <v>2090</v>
      </c>
      <c r="C6237" s="68" t="s">
        <v>2608</v>
      </c>
      <c r="D6237" s="68" t="s">
        <v>12393</v>
      </c>
      <c r="E6237" s="67" t="s">
        <v>12394</v>
      </c>
      <c r="F6237" s="69">
        <v>4.0670000000000002</v>
      </c>
      <c r="G6237" s="70">
        <v>0.5474</v>
      </c>
      <c r="H6237" s="70">
        <v>0.4375</v>
      </c>
      <c r="I6237" s="73">
        <v>46066</v>
      </c>
      <c r="J6237" s="73">
        <v>46519</v>
      </c>
      <c r="K6237" s="69">
        <v>3.34</v>
      </c>
      <c r="L6237" s="68" t="s">
        <v>5494</v>
      </c>
      <c r="M6237" s="71">
        <v>2.8E-3</v>
      </c>
      <c r="N6237" t="str">
        <f>_xll.IMDP("BND",D6237,$N$1,A6237)</f>
        <v>기타금융채</v>
      </c>
      <c r="O6237">
        <f t="shared" si="97"/>
        <v>1.53272E-3</v>
      </c>
    </row>
    <row r="6238" spans="1:15" x14ac:dyDescent="0.3">
      <c r="A6238" s="73">
        <v>46311</v>
      </c>
      <c r="B6238" s="67" t="s">
        <v>2090</v>
      </c>
      <c r="C6238" s="68" t="s">
        <v>2608</v>
      </c>
      <c r="D6238" s="68" t="s">
        <v>12395</v>
      </c>
      <c r="E6238" s="67" t="s">
        <v>12396</v>
      </c>
      <c r="F6238" s="69">
        <v>4.34</v>
      </c>
      <c r="G6238" s="70">
        <v>1.4039999999999999</v>
      </c>
      <c r="H6238" s="70">
        <v>2.3631000000000002</v>
      </c>
      <c r="I6238" s="73">
        <v>46150</v>
      </c>
      <c r="J6238" s="73">
        <v>46850</v>
      </c>
      <c r="K6238" s="69">
        <v>4.0599999999999996</v>
      </c>
      <c r="L6238" s="68" t="s">
        <v>5494</v>
      </c>
      <c r="M6238" s="71">
        <v>2.3E-3</v>
      </c>
      <c r="N6238" t="str">
        <f>_xll.IMDP("BND",D6238,$N$1,A6238)</f>
        <v>기타금융채</v>
      </c>
      <c r="O6238">
        <f t="shared" si="97"/>
        <v>3.2291999999999998E-3</v>
      </c>
    </row>
    <row r="6239" spans="1:15" x14ac:dyDescent="0.3">
      <c r="A6239" s="73">
        <v>46311</v>
      </c>
      <c r="B6239" s="67" t="s">
        <v>2090</v>
      </c>
      <c r="C6239" s="68" t="s">
        <v>2608</v>
      </c>
      <c r="D6239" s="68" t="s">
        <v>12397</v>
      </c>
      <c r="E6239" s="67" t="s">
        <v>12398</v>
      </c>
      <c r="F6239" s="69">
        <v>4.4779999999999998</v>
      </c>
      <c r="G6239" s="70">
        <v>1.8012999999999999</v>
      </c>
      <c r="H6239" s="70">
        <v>3.7757999999999998</v>
      </c>
      <c r="I6239" s="73">
        <v>46184</v>
      </c>
      <c r="J6239" s="73">
        <v>47007</v>
      </c>
      <c r="K6239" s="69">
        <v>4.37</v>
      </c>
      <c r="L6239" s="68" t="s">
        <v>5494</v>
      </c>
      <c r="M6239" s="71">
        <v>2.8E-3</v>
      </c>
      <c r="N6239" t="str">
        <f>_xll.IMDP("BND",D6239,$N$1,A6239)</f>
        <v>기타금융채</v>
      </c>
      <c r="O6239">
        <f t="shared" si="97"/>
        <v>5.0436399999999994E-3</v>
      </c>
    </row>
    <row r="6240" spans="1:15" x14ac:dyDescent="0.3">
      <c r="A6240" s="73">
        <v>46311</v>
      </c>
      <c r="B6240" s="67" t="s">
        <v>2090</v>
      </c>
      <c r="C6240" s="68" t="s">
        <v>2608</v>
      </c>
      <c r="D6240" s="68" t="s">
        <v>14205</v>
      </c>
      <c r="E6240" s="67" t="s">
        <v>14206</v>
      </c>
      <c r="F6240" s="69">
        <v>4.2590000000000003</v>
      </c>
      <c r="G6240" s="70">
        <v>0.87050000000000005</v>
      </c>
      <c r="H6240" s="70">
        <v>0.97950000000000004</v>
      </c>
      <c r="I6240" s="73">
        <v>46212</v>
      </c>
      <c r="J6240" s="73">
        <v>46639</v>
      </c>
      <c r="K6240" s="69">
        <v>4.18</v>
      </c>
      <c r="L6240" s="68" t="s">
        <v>5494</v>
      </c>
      <c r="M6240" s="71">
        <v>2.8E-3</v>
      </c>
      <c r="N6240" t="str">
        <f>_xll.IMDP("BND",D6240,$N$1,A6240)</f>
        <v>기타금융채</v>
      </c>
      <c r="O6240">
        <f t="shared" si="97"/>
        <v>2.4374000000000002E-3</v>
      </c>
    </row>
    <row r="6241" spans="1:15" x14ac:dyDescent="0.3">
      <c r="A6241" s="73">
        <v>46311</v>
      </c>
      <c r="B6241" s="67" t="s">
        <v>2090</v>
      </c>
      <c r="C6241" s="68" t="s">
        <v>2608</v>
      </c>
      <c r="D6241" s="68" t="s">
        <v>14863</v>
      </c>
      <c r="E6241" s="67" t="s">
        <v>14864</v>
      </c>
      <c r="F6241" s="69">
        <v>4.532</v>
      </c>
      <c r="G6241" s="70">
        <v>2.6076000000000001</v>
      </c>
      <c r="H6241" s="70">
        <v>7.7446000000000002</v>
      </c>
      <c r="I6241" s="73">
        <v>46246</v>
      </c>
      <c r="J6241" s="73">
        <v>47340</v>
      </c>
      <c r="K6241" s="69">
        <v>4.4400000000000004</v>
      </c>
      <c r="L6241" s="68" t="s">
        <v>5494</v>
      </c>
      <c r="M6241" s="71">
        <v>2.3E-3</v>
      </c>
      <c r="N6241" t="str">
        <f>_xll.IMDP("BND",D6241,$N$1,A6241)</f>
        <v>기타금융채</v>
      </c>
      <c r="O6241">
        <f t="shared" si="97"/>
        <v>5.9974800000000003E-3</v>
      </c>
    </row>
    <row r="6242" spans="1:15" x14ac:dyDescent="0.3">
      <c r="A6242" s="73">
        <v>46311</v>
      </c>
      <c r="B6242" s="67" t="s">
        <v>2090</v>
      </c>
      <c r="C6242" s="68" t="s">
        <v>2608</v>
      </c>
      <c r="D6242" s="68" t="s">
        <v>15463</v>
      </c>
      <c r="E6242" s="67" t="s">
        <v>15464</v>
      </c>
      <c r="F6242" s="69">
        <v>4.32</v>
      </c>
      <c r="G6242" s="70">
        <v>1.2672000000000001</v>
      </c>
      <c r="H6242" s="70">
        <v>1.9471000000000001</v>
      </c>
      <c r="I6242" s="73">
        <v>46276</v>
      </c>
      <c r="J6242" s="73">
        <v>46794</v>
      </c>
      <c r="K6242" s="69">
        <v>4.2300000000000004</v>
      </c>
      <c r="L6242" s="68" t="s">
        <v>5494</v>
      </c>
      <c r="M6242" s="71">
        <v>2.3E-3</v>
      </c>
      <c r="N6242" t="str">
        <f>_xll.IMDP("BND",D6242,$N$1,A6242)</f>
        <v>기타금융채</v>
      </c>
      <c r="O6242">
        <f t="shared" si="97"/>
        <v>2.9145600000000001E-3</v>
      </c>
    </row>
    <row r="6243" spans="1:15" x14ac:dyDescent="0.3">
      <c r="A6243" s="73">
        <v>46311</v>
      </c>
      <c r="B6243" s="67" t="s">
        <v>2090</v>
      </c>
      <c r="C6243" s="68" t="s">
        <v>2608</v>
      </c>
      <c r="D6243" s="68" t="s">
        <v>15991</v>
      </c>
      <c r="E6243" s="67" t="s">
        <v>15992</v>
      </c>
      <c r="F6243" s="69">
        <v>4.4930000000000003</v>
      </c>
      <c r="G6243" s="70">
        <v>1.8686</v>
      </c>
      <c r="H6243" s="70">
        <v>4.0423999999999998</v>
      </c>
      <c r="I6243" s="73">
        <v>46303</v>
      </c>
      <c r="J6243" s="73">
        <v>47032</v>
      </c>
      <c r="K6243" s="69">
        <v>4.58</v>
      </c>
      <c r="L6243" s="68" t="s">
        <v>5494</v>
      </c>
      <c r="M6243" s="71">
        <v>3.3E-3</v>
      </c>
      <c r="N6243" t="str">
        <f>_xll.IMDP("BND",D6243,$N$1,A6243)</f>
        <v>기타금융채</v>
      </c>
      <c r="O6243">
        <f t="shared" si="97"/>
        <v>6.16638E-3</v>
      </c>
    </row>
    <row r="6244" spans="1:15" x14ac:dyDescent="0.3">
      <c r="A6244" s="73">
        <v>46311</v>
      </c>
      <c r="B6244" s="67" t="s">
        <v>2090</v>
      </c>
      <c r="C6244" s="68" t="s">
        <v>2608</v>
      </c>
      <c r="D6244" s="68" t="s">
        <v>12399</v>
      </c>
      <c r="E6244" s="67" t="s">
        <v>12400</v>
      </c>
      <c r="F6244" s="69">
        <v>4.1639999999999997</v>
      </c>
      <c r="G6244" s="70">
        <v>0.65110000000000001</v>
      </c>
      <c r="H6244" s="70">
        <v>0.58779999999999999</v>
      </c>
      <c r="I6244" s="73">
        <v>45461</v>
      </c>
      <c r="J6244" s="73">
        <v>46556</v>
      </c>
      <c r="K6244" s="69">
        <v>3.77</v>
      </c>
      <c r="L6244" s="68" t="s">
        <v>5494</v>
      </c>
      <c r="M6244" s="71">
        <v>3.7000000000000002E-3</v>
      </c>
      <c r="N6244" t="str">
        <f>_xll.IMDP("BND",D6244,$N$1,A6244)</f>
        <v>기타금융채</v>
      </c>
      <c r="O6244">
        <f t="shared" si="97"/>
        <v>2.4090700000000001E-3</v>
      </c>
    </row>
    <row r="6245" spans="1:15" x14ac:dyDescent="0.3">
      <c r="A6245" s="73">
        <v>46311</v>
      </c>
      <c r="B6245" s="67" t="s">
        <v>2090</v>
      </c>
      <c r="C6245" s="68" t="s">
        <v>2608</v>
      </c>
      <c r="D6245" s="68" t="s">
        <v>266</v>
      </c>
      <c r="E6245" s="67" t="s">
        <v>268</v>
      </c>
      <c r="F6245" s="69">
        <v>4.2089999999999996</v>
      </c>
      <c r="G6245" s="70">
        <v>0.70940000000000003</v>
      </c>
      <c r="H6245" s="70">
        <v>0.68110000000000004</v>
      </c>
      <c r="I6245" s="73">
        <v>45666</v>
      </c>
      <c r="J6245" s="73">
        <v>46577</v>
      </c>
      <c r="K6245" s="69">
        <v>3.22</v>
      </c>
      <c r="L6245" s="68" t="s">
        <v>5494</v>
      </c>
      <c r="M6245" s="71">
        <v>4.5999999999999999E-3</v>
      </c>
      <c r="N6245" t="str">
        <f>_xll.IMDP("BND",D6245,$N$1,A6245)</f>
        <v>기타금융채</v>
      </c>
      <c r="O6245">
        <f t="shared" si="97"/>
        <v>3.2632400000000002E-3</v>
      </c>
    </row>
    <row r="6246" spans="1:15" x14ac:dyDescent="0.3">
      <c r="A6246" s="73">
        <v>46311</v>
      </c>
      <c r="B6246" s="67" t="s">
        <v>2090</v>
      </c>
      <c r="C6246" s="68" t="s">
        <v>2608</v>
      </c>
      <c r="D6246" s="68" t="s">
        <v>12403</v>
      </c>
      <c r="E6246" s="67" t="s">
        <v>12404</v>
      </c>
      <c r="F6246" s="69">
        <v>4.3680000000000003</v>
      </c>
      <c r="G6246" s="70">
        <v>1.5074000000000001</v>
      </c>
      <c r="H6246" s="70">
        <v>2.6837</v>
      </c>
      <c r="I6246" s="73">
        <v>45791</v>
      </c>
      <c r="J6246" s="73">
        <v>46885</v>
      </c>
      <c r="K6246" s="69">
        <v>2.93</v>
      </c>
      <c r="L6246" s="68" t="s">
        <v>5494</v>
      </c>
      <c r="M6246" s="71">
        <v>4.1000000000000003E-3</v>
      </c>
      <c r="N6246" t="str">
        <f>_xll.IMDP("BND",D6246,$N$1,A6246)</f>
        <v>기타금융채</v>
      </c>
      <c r="O6246">
        <f t="shared" si="97"/>
        <v>6.1803400000000012E-3</v>
      </c>
    </row>
    <row r="6247" spans="1:15" x14ac:dyDescent="0.3">
      <c r="A6247" s="73">
        <v>46311</v>
      </c>
      <c r="B6247" s="67" t="s">
        <v>2090</v>
      </c>
      <c r="C6247" s="68" t="s">
        <v>2608</v>
      </c>
      <c r="D6247" s="68" t="s">
        <v>553</v>
      </c>
      <c r="E6247" s="67" t="s">
        <v>554</v>
      </c>
      <c r="F6247" s="69">
        <v>4.407</v>
      </c>
      <c r="G6247" s="70">
        <v>1.6115999999999999</v>
      </c>
      <c r="H6247" s="70">
        <v>3.0352000000000001</v>
      </c>
      <c r="I6247" s="73">
        <v>45827</v>
      </c>
      <c r="J6247" s="73">
        <v>46923</v>
      </c>
      <c r="K6247" s="69">
        <v>2.92</v>
      </c>
      <c r="L6247" s="68" t="s">
        <v>5494</v>
      </c>
      <c r="M6247" s="71">
        <v>4.1000000000000003E-3</v>
      </c>
      <c r="N6247" t="str">
        <f>_xll.IMDP("BND",D6247,$N$1,A6247)</f>
        <v>기타금융채</v>
      </c>
      <c r="O6247">
        <f t="shared" si="97"/>
        <v>6.6075600000000002E-3</v>
      </c>
    </row>
    <row r="6248" spans="1:15" x14ac:dyDescent="0.3">
      <c r="A6248" s="73">
        <v>46311</v>
      </c>
      <c r="B6248" s="67" t="s">
        <v>2090</v>
      </c>
      <c r="C6248" s="68" t="s">
        <v>2608</v>
      </c>
      <c r="D6248" s="68" t="s">
        <v>12405</v>
      </c>
      <c r="E6248" s="67" t="s">
        <v>12406</v>
      </c>
      <c r="F6248" s="69">
        <v>4.4260000000000002</v>
      </c>
      <c r="G6248" s="70">
        <v>1.6796</v>
      </c>
      <c r="H6248" s="70">
        <v>3.2749000000000001</v>
      </c>
      <c r="I6248" s="73">
        <v>45853</v>
      </c>
      <c r="J6248" s="73">
        <v>46948</v>
      </c>
      <c r="K6248" s="69">
        <v>2.88</v>
      </c>
      <c r="L6248" s="68" t="s">
        <v>5494</v>
      </c>
      <c r="M6248" s="71">
        <v>2.7000000000000001E-3</v>
      </c>
      <c r="N6248" t="str">
        <f>_xll.IMDP("BND",D6248,$N$1,A6248)</f>
        <v>기타금융채</v>
      </c>
      <c r="O6248">
        <f t="shared" si="97"/>
        <v>4.5349200000000004E-3</v>
      </c>
    </row>
    <row r="6249" spans="1:15" x14ac:dyDescent="0.3">
      <c r="A6249" s="73">
        <v>46311</v>
      </c>
      <c r="B6249" s="67" t="s">
        <v>2090</v>
      </c>
      <c r="C6249" s="68" t="s">
        <v>2608</v>
      </c>
      <c r="D6249" s="68" t="s">
        <v>12407</v>
      </c>
      <c r="E6249" s="67" t="s">
        <v>12408</v>
      </c>
      <c r="F6249" s="69">
        <v>4.28</v>
      </c>
      <c r="G6249" s="70">
        <v>1.0006999999999999</v>
      </c>
      <c r="H6249" s="70">
        <v>1.2618</v>
      </c>
      <c r="I6249" s="73">
        <v>45960</v>
      </c>
      <c r="J6249" s="73">
        <v>46689</v>
      </c>
      <c r="K6249" s="69">
        <v>2.86</v>
      </c>
      <c r="L6249" s="68" t="s">
        <v>5494</v>
      </c>
      <c r="M6249" s="71">
        <v>2.8E-3</v>
      </c>
      <c r="N6249" t="str">
        <f>_xll.IMDP("BND",D6249,$N$1,A6249)</f>
        <v>기타금융채</v>
      </c>
      <c r="O6249">
        <f t="shared" si="97"/>
        <v>2.8019599999999996E-3</v>
      </c>
    </row>
    <row r="6250" spans="1:15" x14ac:dyDescent="0.3">
      <c r="A6250" s="73">
        <v>46311</v>
      </c>
      <c r="B6250" s="67" t="s">
        <v>2090</v>
      </c>
      <c r="C6250" s="68" t="s">
        <v>2608</v>
      </c>
      <c r="D6250" s="68" t="s">
        <v>12409</v>
      </c>
      <c r="E6250" s="67" t="s">
        <v>12410</v>
      </c>
      <c r="F6250" s="69">
        <v>4.5170000000000003</v>
      </c>
      <c r="G6250" s="70">
        <v>2.4015</v>
      </c>
      <c r="H6250" s="70">
        <v>6.5358000000000001</v>
      </c>
      <c r="I6250" s="73">
        <v>45968</v>
      </c>
      <c r="J6250" s="73">
        <v>47242</v>
      </c>
      <c r="K6250" s="69">
        <v>3.23</v>
      </c>
      <c r="L6250" s="68" t="s">
        <v>5494</v>
      </c>
      <c r="M6250" s="71">
        <v>2.3E-3</v>
      </c>
      <c r="N6250" t="str">
        <f>_xll.IMDP("BND",D6250,$N$1,A6250)</f>
        <v>기타금융채</v>
      </c>
      <c r="O6250">
        <f t="shared" si="97"/>
        <v>5.5234500000000001E-3</v>
      </c>
    </row>
    <row r="6251" spans="1:15" x14ac:dyDescent="0.3">
      <c r="A6251" s="73">
        <v>46311</v>
      </c>
      <c r="B6251" s="67" t="s">
        <v>2090</v>
      </c>
      <c r="C6251" s="68" t="s">
        <v>2608</v>
      </c>
      <c r="D6251" s="68" t="s">
        <v>12411</v>
      </c>
      <c r="E6251" s="67" t="s">
        <v>12412</v>
      </c>
      <c r="F6251" s="69">
        <v>4.51</v>
      </c>
      <c r="G6251" s="70">
        <v>2.0459000000000001</v>
      </c>
      <c r="H6251" s="70">
        <v>4.7960000000000003</v>
      </c>
      <c r="I6251" s="73">
        <v>46003</v>
      </c>
      <c r="J6251" s="73">
        <v>47099</v>
      </c>
      <c r="K6251" s="69">
        <v>3.59</v>
      </c>
      <c r="L6251" s="68" t="s">
        <v>5494</v>
      </c>
      <c r="M6251" s="71">
        <v>4.1000000000000003E-3</v>
      </c>
      <c r="N6251" t="str">
        <f>_xll.IMDP("BND",D6251,$N$1,A6251)</f>
        <v>기타금융채</v>
      </c>
      <c r="O6251">
        <f t="shared" si="97"/>
        <v>8.3881900000000002E-3</v>
      </c>
    </row>
    <row r="6252" spans="1:15" x14ac:dyDescent="0.3">
      <c r="A6252" s="73">
        <v>46311</v>
      </c>
      <c r="B6252" s="67" t="s">
        <v>2090</v>
      </c>
      <c r="C6252" s="68" t="s">
        <v>2608</v>
      </c>
      <c r="D6252" s="68" t="s">
        <v>12413</v>
      </c>
      <c r="E6252" s="67" t="s">
        <v>12414</v>
      </c>
      <c r="F6252" s="69">
        <v>4.28</v>
      </c>
      <c r="G6252" s="70">
        <v>0.96719999999999995</v>
      </c>
      <c r="H6252" s="70">
        <v>1.1823999999999999</v>
      </c>
      <c r="I6252" s="73">
        <v>46128</v>
      </c>
      <c r="J6252" s="73">
        <v>46675</v>
      </c>
      <c r="K6252" s="69">
        <v>3.67</v>
      </c>
      <c r="L6252" s="68" t="s">
        <v>5494</v>
      </c>
      <c r="M6252" s="71">
        <v>3.7000000000000002E-3</v>
      </c>
      <c r="N6252" t="str">
        <f>_xll.IMDP("BND",D6252,$N$1,A6252)</f>
        <v>기타금융채</v>
      </c>
      <c r="O6252">
        <f t="shared" si="97"/>
        <v>3.5786400000000001E-3</v>
      </c>
    </row>
    <row r="6253" spans="1:15" x14ac:dyDescent="0.3">
      <c r="A6253" s="73">
        <v>46311</v>
      </c>
      <c r="B6253" s="67" t="s">
        <v>2090</v>
      </c>
      <c r="C6253" s="68" t="s">
        <v>2608</v>
      </c>
      <c r="D6253" s="68" t="s">
        <v>12415</v>
      </c>
      <c r="E6253" s="67" t="s">
        <v>12416</v>
      </c>
      <c r="F6253" s="69">
        <v>4.367</v>
      </c>
      <c r="G6253" s="70">
        <v>1.4855</v>
      </c>
      <c r="H6253" s="70">
        <v>2.6274999999999999</v>
      </c>
      <c r="I6253" s="73">
        <v>46150</v>
      </c>
      <c r="J6253" s="73">
        <v>46881</v>
      </c>
      <c r="K6253" s="69">
        <v>4.1100000000000003</v>
      </c>
      <c r="L6253" s="68" t="s">
        <v>5494</v>
      </c>
      <c r="M6253" s="71">
        <v>4.7000000000000002E-3</v>
      </c>
      <c r="N6253" t="str">
        <f>_xll.IMDP("BND",D6253,$N$1,A6253)</f>
        <v>기타금융채</v>
      </c>
      <c r="O6253">
        <f t="shared" si="97"/>
        <v>6.9818500000000004E-3</v>
      </c>
    </row>
    <row r="6254" spans="1:15" x14ac:dyDescent="0.3">
      <c r="A6254" s="73">
        <v>46311</v>
      </c>
      <c r="B6254" s="67" t="s">
        <v>2090</v>
      </c>
      <c r="C6254" s="68" t="s">
        <v>2608</v>
      </c>
      <c r="D6254" s="68" t="s">
        <v>14865</v>
      </c>
      <c r="E6254" s="67" t="s">
        <v>14866</v>
      </c>
      <c r="F6254" s="69">
        <v>4.569</v>
      </c>
      <c r="G6254" s="70">
        <v>3.3197000000000001</v>
      </c>
      <c r="H6254" s="70">
        <v>12.473699999999999</v>
      </c>
      <c r="I6254" s="73">
        <v>46246</v>
      </c>
      <c r="J6254" s="73">
        <v>47646</v>
      </c>
      <c r="K6254" s="69">
        <v>4.51</v>
      </c>
      <c r="L6254" s="68" t="s">
        <v>5494</v>
      </c>
      <c r="M6254" s="71">
        <v>2.3E-3</v>
      </c>
      <c r="N6254" t="str">
        <f>_xll.IMDP("BND",D6254,$N$1,A6254)</f>
        <v>기타금융채</v>
      </c>
      <c r="O6254">
        <f t="shared" si="97"/>
        <v>7.6353100000000002E-3</v>
      </c>
    </row>
    <row r="6255" spans="1:15" x14ac:dyDescent="0.3">
      <c r="A6255" s="73">
        <v>46311</v>
      </c>
      <c r="B6255" s="67" t="s">
        <v>2090</v>
      </c>
      <c r="C6255" s="68" t="s">
        <v>2608</v>
      </c>
      <c r="D6255" s="68" t="s">
        <v>15465</v>
      </c>
      <c r="E6255" s="67" t="s">
        <v>15466</v>
      </c>
      <c r="F6255" s="69">
        <v>4.327</v>
      </c>
      <c r="G6255" s="70">
        <v>1.3389</v>
      </c>
      <c r="H6255" s="70">
        <v>2.1570999999999998</v>
      </c>
      <c r="I6255" s="73">
        <v>46276</v>
      </c>
      <c r="J6255" s="73">
        <v>46822</v>
      </c>
      <c r="K6255" s="69">
        <v>4.26</v>
      </c>
      <c r="L6255" s="68" t="s">
        <v>5494</v>
      </c>
      <c r="M6255" s="71">
        <v>3.3E-3</v>
      </c>
      <c r="N6255" t="str">
        <f>_xll.IMDP("BND",D6255,$N$1,A6255)</f>
        <v>기타금융채</v>
      </c>
      <c r="O6255">
        <f t="shared" si="97"/>
        <v>4.4183699999999996E-3</v>
      </c>
    </row>
    <row r="6256" spans="1:15" x14ac:dyDescent="0.3">
      <c r="A6256" s="73">
        <v>46311</v>
      </c>
      <c r="B6256" s="67" t="s">
        <v>2090</v>
      </c>
      <c r="C6256" s="68" t="s">
        <v>2608</v>
      </c>
      <c r="D6256" s="68" t="s">
        <v>12417</v>
      </c>
      <c r="E6256" s="67" t="s">
        <v>12418</v>
      </c>
      <c r="F6256" s="69">
        <v>4.327</v>
      </c>
      <c r="G6256" s="70">
        <v>1.339</v>
      </c>
      <c r="H6256" s="70">
        <v>2.1488</v>
      </c>
      <c r="I6256" s="73">
        <v>45722</v>
      </c>
      <c r="J6256" s="73">
        <v>46818</v>
      </c>
      <c r="K6256" s="69">
        <v>3.05</v>
      </c>
      <c r="L6256" s="68" t="s">
        <v>5494</v>
      </c>
      <c r="M6256" s="71">
        <v>4.5999999999999999E-3</v>
      </c>
      <c r="N6256" t="str">
        <f>_xll.IMDP("BND",D6256,$N$1,A6256)</f>
        <v>기타금융채</v>
      </c>
      <c r="O6256">
        <f t="shared" si="97"/>
        <v>6.1593999999999998E-3</v>
      </c>
    </row>
    <row r="6257" spans="1:15" x14ac:dyDescent="0.3">
      <c r="A6257" s="73">
        <v>46311</v>
      </c>
      <c r="B6257" s="67" t="s">
        <v>2090</v>
      </c>
      <c r="C6257" s="68" t="s">
        <v>2608</v>
      </c>
      <c r="D6257" s="68" t="s">
        <v>12419</v>
      </c>
      <c r="E6257" s="67" t="s">
        <v>12420</v>
      </c>
      <c r="F6257" s="69">
        <v>4.34</v>
      </c>
      <c r="G6257" s="70">
        <v>1.4318</v>
      </c>
      <c r="H6257" s="70">
        <v>2.4281000000000001</v>
      </c>
      <c r="I6257" s="73">
        <v>45758</v>
      </c>
      <c r="J6257" s="73">
        <v>46853</v>
      </c>
      <c r="K6257" s="69">
        <v>2.97</v>
      </c>
      <c r="L6257" s="68" t="s">
        <v>5494</v>
      </c>
      <c r="M6257" s="71">
        <v>3.5999999999999999E-3</v>
      </c>
      <c r="N6257" t="str">
        <f>_xll.IMDP("BND",D6257,$N$1,A6257)</f>
        <v>기타금융채</v>
      </c>
      <c r="O6257">
        <f t="shared" si="97"/>
        <v>5.1544799999999995E-3</v>
      </c>
    </row>
    <row r="6258" spans="1:15" x14ac:dyDescent="0.3">
      <c r="A6258" s="73">
        <v>46311</v>
      </c>
      <c r="B6258" s="67" t="s">
        <v>2090</v>
      </c>
      <c r="C6258" s="68" t="s">
        <v>2608</v>
      </c>
      <c r="D6258" s="68" t="s">
        <v>12421</v>
      </c>
      <c r="E6258" s="67" t="s">
        <v>12422</v>
      </c>
      <c r="F6258" s="69">
        <v>4.4660000000000002</v>
      </c>
      <c r="G6258" s="70">
        <v>1.7826</v>
      </c>
      <c r="H6258" s="70">
        <v>3.6774</v>
      </c>
      <c r="I6258" s="73">
        <v>45896</v>
      </c>
      <c r="J6258" s="73">
        <v>46990</v>
      </c>
      <c r="K6258" s="69">
        <v>2.88</v>
      </c>
      <c r="L6258" s="68" t="s">
        <v>5494</v>
      </c>
      <c r="M6258" s="71">
        <v>4.1000000000000003E-3</v>
      </c>
      <c r="N6258" t="str">
        <f>_xll.IMDP("BND",D6258,$N$1,A6258)</f>
        <v>기타금융채</v>
      </c>
      <c r="O6258">
        <f t="shared" si="97"/>
        <v>7.3086600000000007E-3</v>
      </c>
    </row>
    <row r="6259" spans="1:15" x14ac:dyDescent="0.3">
      <c r="A6259" s="73">
        <v>46311</v>
      </c>
      <c r="B6259" s="67" t="s">
        <v>2090</v>
      </c>
      <c r="C6259" s="68" t="s">
        <v>2608</v>
      </c>
      <c r="D6259" s="68" t="s">
        <v>12423</v>
      </c>
      <c r="E6259" s="67" t="s">
        <v>12424</v>
      </c>
      <c r="F6259" s="69">
        <v>4.4820000000000002</v>
      </c>
      <c r="G6259" s="70">
        <v>1.8449</v>
      </c>
      <c r="H6259" s="70">
        <v>3.9178999999999999</v>
      </c>
      <c r="I6259" s="73">
        <v>45918</v>
      </c>
      <c r="J6259" s="73">
        <v>47014</v>
      </c>
      <c r="K6259" s="69">
        <v>2.82</v>
      </c>
      <c r="L6259" s="68" t="s">
        <v>5494</v>
      </c>
      <c r="M6259" s="71">
        <v>7.1999999999999998E-3</v>
      </c>
      <c r="N6259" t="str">
        <f>_xll.IMDP("BND",D6259,$N$1,A6259)</f>
        <v>기타금융채</v>
      </c>
      <c r="O6259">
        <f t="shared" si="97"/>
        <v>1.328328E-2</v>
      </c>
    </row>
    <row r="6260" spans="1:15" x14ac:dyDescent="0.3">
      <c r="A6260" s="73">
        <v>46311</v>
      </c>
      <c r="B6260" s="67" t="s">
        <v>2090</v>
      </c>
      <c r="C6260" s="68" t="s">
        <v>2608</v>
      </c>
      <c r="D6260" s="68" t="s">
        <v>12425</v>
      </c>
      <c r="E6260" s="67" t="s">
        <v>12426</v>
      </c>
      <c r="F6260" s="69">
        <v>4.5039999999999996</v>
      </c>
      <c r="G6260" s="70">
        <v>1.9415</v>
      </c>
      <c r="H6260" s="70">
        <v>4.3380000000000001</v>
      </c>
      <c r="I6260" s="73">
        <v>45960</v>
      </c>
      <c r="J6260" s="73">
        <v>47056</v>
      </c>
      <c r="K6260" s="69">
        <v>2.97</v>
      </c>
      <c r="L6260" s="68" t="s">
        <v>5494</v>
      </c>
      <c r="M6260" s="71">
        <v>2.3E-3</v>
      </c>
      <c r="N6260" t="str">
        <f>_xll.IMDP("BND",D6260,$N$1,A6260)</f>
        <v>기타금융채</v>
      </c>
      <c r="O6260">
        <f t="shared" si="97"/>
        <v>4.4654500000000001E-3</v>
      </c>
    </row>
    <row r="6261" spans="1:15" x14ac:dyDescent="0.3">
      <c r="A6261" s="73">
        <v>46311</v>
      </c>
      <c r="B6261" s="67" t="s">
        <v>2090</v>
      </c>
      <c r="C6261" s="68" t="s">
        <v>2608</v>
      </c>
      <c r="D6261" s="68" t="s">
        <v>12427</v>
      </c>
      <c r="E6261" s="67" t="s">
        <v>12428</v>
      </c>
      <c r="F6261" s="69">
        <v>4.5279999999999996</v>
      </c>
      <c r="G6261" s="70">
        <v>2.4967000000000001</v>
      </c>
      <c r="H6261" s="70">
        <v>7.0490000000000004</v>
      </c>
      <c r="I6261" s="73">
        <v>46003</v>
      </c>
      <c r="J6261" s="73">
        <v>47281</v>
      </c>
      <c r="K6261" s="69">
        <v>3.67</v>
      </c>
      <c r="L6261" s="68" t="s">
        <v>5494</v>
      </c>
      <c r="M6261" s="71">
        <v>3.5999999999999999E-3</v>
      </c>
      <c r="N6261" t="str">
        <f>_xll.IMDP("BND",D6261,$N$1,A6261)</f>
        <v>기타금융채</v>
      </c>
      <c r="O6261">
        <f t="shared" si="97"/>
        <v>8.9881200000000005E-3</v>
      </c>
    </row>
    <row r="6262" spans="1:15" x14ac:dyDescent="0.3">
      <c r="A6262" s="73">
        <v>46311</v>
      </c>
      <c r="B6262" s="67" t="s">
        <v>2090</v>
      </c>
      <c r="C6262" s="68" t="s">
        <v>2608</v>
      </c>
      <c r="D6262" s="68" t="s">
        <v>12429</v>
      </c>
      <c r="E6262" s="67" t="s">
        <v>12430</v>
      </c>
      <c r="F6262" s="69">
        <v>3.7949999999999999</v>
      </c>
      <c r="G6262" s="70">
        <v>0.34189999999999998</v>
      </c>
      <c r="H6262" s="70">
        <v>0.2021</v>
      </c>
      <c r="I6262" s="73">
        <v>46077</v>
      </c>
      <c r="J6262" s="73">
        <v>46441</v>
      </c>
      <c r="K6262" s="69">
        <v>3.21</v>
      </c>
      <c r="L6262" s="68" t="s">
        <v>5494</v>
      </c>
      <c r="M6262" s="71">
        <v>2.8E-3</v>
      </c>
      <c r="N6262" t="str">
        <f>_xll.IMDP("BND",D6262,$N$1,A6262)</f>
        <v>기타금융채</v>
      </c>
      <c r="O6262">
        <f t="shared" si="97"/>
        <v>9.5731999999999989E-4</v>
      </c>
    </row>
    <row r="6263" spans="1:15" x14ac:dyDescent="0.3">
      <c r="A6263" s="73">
        <v>46311</v>
      </c>
      <c r="B6263" s="67" t="s">
        <v>2090</v>
      </c>
      <c r="C6263" s="68" t="s">
        <v>2608</v>
      </c>
      <c r="D6263" s="68" t="s">
        <v>12431</v>
      </c>
      <c r="E6263" s="67" t="s">
        <v>12432</v>
      </c>
      <c r="F6263" s="69">
        <v>4.524</v>
      </c>
      <c r="G6263" s="70">
        <v>2.4702999999999999</v>
      </c>
      <c r="H6263" s="70">
        <v>6.9462999999999999</v>
      </c>
      <c r="I6263" s="73">
        <v>46184</v>
      </c>
      <c r="J6263" s="73">
        <v>47280</v>
      </c>
      <c r="K6263" s="69">
        <v>4.4800000000000004</v>
      </c>
      <c r="L6263" s="68" t="s">
        <v>5494</v>
      </c>
      <c r="M6263" s="71">
        <v>2.3E-3</v>
      </c>
      <c r="N6263" t="str">
        <f>_xll.IMDP("BND",D6263,$N$1,A6263)</f>
        <v>기타금융채</v>
      </c>
      <c r="O6263">
        <f t="shared" si="97"/>
        <v>5.6816899999999997E-3</v>
      </c>
    </row>
    <row r="6264" spans="1:15" x14ac:dyDescent="0.3">
      <c r="A6264" s="73">
        <v>46311</v>
      </c>
      <c r="B6264" s="67" t="s">
        <v>2090</v>
      </c>
      <c r="C6264" s="68" t="s">
        <v>2608</v>
      </c>
      <c r="D6264" s="68" t="s">
        <v>14207</v>
      </c>
      <c r="E6264" s="67" t="s">
        <v>14208</v>
      </c>
      <c r="F6264" s="69">
        <v>4.2930000000000001</v>
      </c>
      <c r="G6264" s="70">
        <v>1.1052</v>
      </c>
      <c r="H6264" s="70">
        <v>1.5098</v>
      </c>
      <c r="I6264" s="73">
        <v>46212</v>
      </c>
      <c r="J6264" s="73">
        <v>46730</v>
      </c>
      <c r="K6264" s="69">
        <v>4.3099999999999996</v>
      </c>
      <c r="L6264" s="68" t="s">
        <v>5494</v>
      </c>
      <c r="M6264" s="71">
        <v>2.3E-3</v>
      </c>
      <c r="N6264" t="str">
        <f>_xll.IMDP("BND",D6264,$N$1,A6264)</f>
        <v>기타금융채</v>
      </c>
      <c r="O6264">
        <f t="shared" si="97"/>
        <v>2.5419599999999998E-3</v>
      </c>
    </row>
    <row r="6265" spans="1:15" x14ac:dyDescent="0.3">
      <c r="A6265" s="73">
        <v>46311</v>
      </c>
      <c r="B6265" s="67" t="s">
        <v>2090</v>
      </c>
      <c r="C6265" s="68" t="s">
        <v>2608</v>
      </c>
      <c r="D6265" s="68" t="s">
        <v>15467</v>
      </c>
      <c r="E6265" s="67" t="s">
        <v>15468</v>
      </c>
      <c r="F6265" s="69">
        <v>4.4790000000000001</v>
      </c>
      <c r="G6265" s="70">
        <v>1.8006</v>
      </c>
      <c r="H6265" s="70">
        <v>3.774</v>
      </c>
      <c r="I6265" s="73">
        <v>46276</v>
      </c>
      <c r="J6265" s="73">
        <v>47007</v>
      </c>
      <c r="K6265" s="69">
        <v>4.42</v>
      </c>
      <c r="L6265" s="68" t="s">
        <v>5494</v>
      </c>
      <c r="M6265" s="71">
        <v>4.7000000000000002E-3</v>
      </c>
      <c r="N6265" t="str">
        <f>_xll.IMDP("BND",D6265,$N$1,A6265)</f>
        <v>기타금융채</v>
      </c>
      <c r="O6265">
        <f t="shared" si="97"/>
        <v>8.4628199999999994E-3</v>
      </c>
    </row>
    <row r="6266" spans="1:15" x14ac:dyDescent="0.3">
      <c r="A6266" s="73">
        <v>46311</v>
      </c>
      <c r="B6266" s="67" t="s">
        <v>2090</v>
      </c>
      <c r="C6266" s="68" t="s">
        <v>2608</v>
      </c>
      <c r="D6266" s="68" t="s">
        <v>12433</v>
      </c>
      <c r="E6266" s="67" t="s">
        <v>12434</v>
      </c>
      <c r="F6266" s="69">
        <v>4.43</v>
      </c>
      <c r="G6266" s="70">
        <v>1.643</v>
      </c>
      <c r="H6266" s="70">
        <v>3.2408999999999999</v>
      </c>
      <c r="I6266" s="73">
        <v>45124</v>
      </c>
      <c r="J6266" s="73">
        <v>46951</v>
      </c>
      <c r="K6266" s="69">
        <v>4.9800000000000004</v>
      </c>
      <c r="L6266" s="68" t="s">
        <v>5494</v>
      </c>
      <c r="M6266" s="71">
        <v>4.3E-3</v>
      </c>
      <c r="N6266" t="str">
        <f>_xll.IMDP("BND",D6266,$N$1,A6266)</f>
        <v>기타금융채</v>
      </c>
      <c r="O6266">
        <f t="shared" si="97"/>
        <v>7.0648999999999998E-3</v>
      </c>
    </row>
    <row r="6267" spans="1:15" x14ac:dyDescent="0.3">
      <c r="A6267" s="73">
        <v>46311</v>
      </c>
      <c r="B6267" s="67" t="s">
        <v>2090</v>
      </c>
      <c r="C6267" s="68" t="s">
        <v>2608</v>
      </c>
      <c r="D6267" s="68" t="s">
        <v>12435</v>
      </c>
      <c r="E6267" s="67" t="s">
        <v>12436</v>
      </c>
      <c r="F6267" s="69">
        <v>4.0990000000000002</v>
      </c>
      <c r="G6267" s="70">
        <v>0.59299999999999997</v>
      </c>
      <c r="H6267" s="70">
        <v>0.5</v>
      </c>
      <c r="I6267" s="73">
        <v>45652</v>
      </c>
      <c r="J6267" s="73">
        <v>46533</v>
      </c>
      <c r="K6267" s="69">
        <v>3.36</v>
      </c>
      <c r="L6267" s="68" t="s">
        <v>5494</v>
      </c>
      <c r="M6267" s="71">
        <v>3.2000000000000002E-3</v>
      </c>
      <c r="N6267" t="str">
        <f>_xll.IMDP("BND",D6267,$N$1,A6267)</f>
        <v>기타금융채</v>
      </c>
      <c r="O6267">
        <f t="shared" si="97"/>
        <v>1.8975999999999999E-3</v>
      </c>
    </row>
    <row r="6268" spans="1:15" x14ac:dyDescent="0.3">
      <c r="A6268" s="73">
        <v>46311</v>
      </c>
      <c r="B6268" s="67" t="s">
        <v>2090</v>
      </c>
      <c r="C6268" s="68" t="s">
        <v>2608</v>
      </c>
      <c r="D6268" s="68" t="s">
        <v>12437</v>
      </c>
      <c r="E6268" s="67" t="s">
        <v>12438</v>
      </c>
      <c r="F6268" s="69">
        <v>4.1790000000000003</v>
      </c>
      <c r="G6268" s="70">
        <v>0.66149999999999998</v>
      </c>
      <c r="H6268" s="70">
        <v>0.60609999999999997</v>
      </c>
      <c r="I6268" s="73">
        <v>45680</v>
      </c>
      <c r="J6268" s="73">
        <v>46561</v>
      </c>
      <c r="K6268" s="69">
        <v>3.07</v>
      </c>
      <c r="L6268" s="68" t="s">
        <v>5494</v>
      </c>
      <c r="M6268" s="71">
        <v>2.3E-3</v>
      </c>
      <c r="N6268" t="str">
        <f>_xll.IMDP("BND",D6268,$N$1,A6268)</f>
        <v>기타금융채</v>
      </c>
      <c r="O6268">
        <f t="shared" si="97"/>
        <v>1.5214499999999999E-3</v>
      </c>
    </row>
    <row r="6269" spans="1:15" x14ac:dyDescent="0.3">
      <c r="A6269" s="73">
        <v>46311</v>
      </c>
      <c r="B6269" s="67" t="s">
        <v>2090</v>
      </c>
      <c r="C6269" s="68" t="s">
        <v>2608</v>
      </c>
      <c r="D6269" s="68" t="s">
        <v>12439</v>
      </c>
      <c r="E6269" s="67" t="s">
        <v>12440</v>
      </c>
      <c r="F6269" s="69">
        <v>4.468</v>
      </c>
      <c r="G6269" s="70">
        <v>1.7686999999999999</v>
      </c>
      <c r="H6269" s="70">
        <v>3.6472000000000002</v>
      </c>
      <c r="I6269" s="73">
        <v>46170</v>
      </c>
      <c r="J6269" s="73">
        <v>46993</v>
      </c>
      <c r="K6269" s="69">
        <v>4.12</v>
      </c>
      <c r="L6269" s="68" t="s">
        <v>5494</v>
      </c>
      <c r="M6269" s="71">
        <v>5.1000000000000004E-3</v>
      </c>
      <c r="N6269" t="str">
        <f>_xll.IMDP("BND",D6269,$N$1,A6269)</f>
        <v>기타금융채</v>
      </c>
      <c r="O6269">
        <f t="shared" si="97"/>
        <v>9.0203699999999998E-3</v>
      </c>
    </row>
    <row r="6270" spans="1:15" x14ac:dyDescent="0.3">
      <c r="A6270" s="73">
        <v>46311</v>
      </c>
      <c r="B6270" s="67" t="s">
        <v>2090</v>
      </c>
      <c r="C6270" s="68" t="s">
        <v>2608</v>
      </c>
      <c r="D6270" s="68" t="s">
        <v>15469</v>
      </c>
      <c r="E6270" s="67" t="s">
        <v>15470</v>
      </c>
      <c r="F6270" s="69">
        <v>4.5330000000000004</v>
      </c>
      <c r="G6270" s="70">
        <v>2.6858</v>
      </c>
      <c r="H6270" s="70">
        <v>8.1857000000000006</v>
      </c>
      <c r="I6270" s="73">
        <v>46276</v>
      </c>
      <c r="J6270" s="73">
        <v>47372</v>
      </c>
      <c r="K6270" s="69">
        <v>4.57</v>
      </c>
      <c r="L6270" s="68" t="s">
        <v>5494</v>
      </c>
      <c r="M6270" s="71">
        <v>2.8E-3</v>
      </c>
      <c r="N6270" t="str">
        <f>_xll.IMDP("BND",D6270,$N$1,A6270)</f>
        <v>기타금융채</v>
      </c>
      <c r="O6270">
        <f t="shared" si="97"/>
        <v>7.5202400000000001E-3</v>
      </c>
    </row>
    <row r="6271" spans="1:15" x14ac:dyDescent="0.3">
      <c r="A6271" s="73">
        <v>46311</v>
      </c>
      <c r="B6271" s="67" t="s">
        <v>2090</v>
      </c>
      <c r="C6271" s="68" t="s">
        <v>2608</v>
      </c>
      <c r="D6271" s="68" t="s">
        <v>12441</v>
      </c>
      <c r="E6271" s="67" t="s">
        <v>12442</v>
      </c>
      <c r="F6271" s="69">
        <v>4.1790000000000003</v>
      </c>
      <c r="G6271" s="70">
        <v>0.66220000000000001</v>
      </c>
      <c r="H6271" s="70">
        <v>0.60680000000000001</v>
      </c>
      <c r="I6271" s="73">
        <v>45770</v>
      </c>
      <c r="J6271" s="73">
        <v>46561</v>
      </c>
      <c r="K6271" s="69">
        <v>2.85</v>
      </c>
      <c r="L6271" s="68" t="s">
        <v>5494</v>
      </c>
      <c r="M6271" s="71">
        <v>2.3E-3</v>
      </c>
      <c r="N6271" t="str">
        <f>_xll.IMDP("BND",D6271,$N$1,A6271)</f>
        <v>기타금융채</v>
      </c>
      <c r="O6271">
        <f t="shared" si="97"/>
        <v>1.5230599999999999E-3</v>
      </c>
    </row>
    <row r="6272" spans="1:15" x14ac:dyDescent="0.3">
      <c r="A6272" s="73">
        <v>46311</v>
      </c>
      <c r="B6272" s="67" t="s">
        <v>2090</v>
      </c>
      <c r="C6272" s="68" t="s">
        <v>2608</v>
      </c>
      <c r="D6272" s="68" t="s">
        <v>12443</v>
      </c>
      <c r="E6272" s="67" t="s">
        <v>12444</v>
      </c>
      <c r="F6272" s="69">
        <v>4.327</v>
      </c>
      <c r="G6272" s="70">
        <v>1.3180000000000001</v>
      </c>
      <c r="H6272" s="70">
        <v>2.0861999999999998</v>
      </c>
      <c r="I6272" s="73">
        <v>45805</v>
      </c>
      <c r="J6272" s="73">
        <v>46811</v>
      </c>
      <c r="K6272" s="69">
        <v>2.83</v>
      </c>
      <c r="L6272" s="68" t="s">
        <v>5494</v>
      </c>
      <c r="M6272" s="71">
        <v>2.3E-3</v>
      </c>
      <c r="N6272" t="str">
        <f>_xll.IMDP("BND",D6272,$N$1,A6272)</f>
        <v>기타금융채</v>
      </c>
      <c r="O6272">
        <f t="shared" si="97"/>
        <v>3.0314000000000001E-3</v>
      </c>
    </row>
    <row r="6273" spans="1:15" x14ac:dyDescent="0.3">
      <c r="A6273" s="73">
        <v>46311</v>
      </c>
      <c r="B6273" s="67" t="s">
        <v>2090</v>
      </c>
      <c r="C6273" s="68" t="s">
        <v>2608</v>
      </c>
      <c r="D6273" s="68" t="s">
        <v>12445</v>
      </c>
      <c r="E6273" s="67" t="s">
        <v>12446</v>
      </c>
      <c r="F6273" s="69">
        <v>4.4210000000000003</v>
      </c>
      <c r="G6273" s="70">
        <v>1.6580999999999999</v>
      </c>
      <c r="H6273" s="70">
        <v>3.2149999999999999</v>
      </c>
      <c r="I6273" s="73">
        <v>45862</v>
      </c>
      <c r="J6273" s="73">
        <v>46944</v>
      </c>
      <c r="K6273" s="69">
        <v>2.87</v>
      </c>
      <c r="L6273" s="68" t="s">
        <v>5494</v>
      </c>
      <c r="M6273" s="71">
        <v>2.3E-3</v>
      </c>
      <c r="N6273" t="str">
        <f>_xll.IMDP("BND",D6273,$N$1,A6273)</f>
        <v>기타금융채</v>
      </c>
      <c r="O6273">
        <f t="shared" si="97"/>
        <v>3.8136299999999997E-3</v>
      </c>
    </row>
    <row r="6274" spans="1:15" x14ac:dyDescent="0.3">
      <c r="A6274" s="73">
        <v>46311</v>
      </c>
      <c r="B6274" s="67" t="s">
        <v>2090</v>
      </c>
      <c r="C6274" s="68" t="s">
        <v>2608</v>
      </c>
      <c r="D6274" s="68" t="s">
        <v>12447</v>
      </c>
      <c r="E6274" s="67" t="s">
        <v>12448</v>
      </c>
      <c r="F6274" s="69">
        <v>4.3209999999999997</v>
      </c>
      <c r="G6274" s="70">
        <v>1.2325999999999999</v>
      </c>
      <c r="H6274" s="70">
        <v>1.8414999999999999</v>
      </c>
      <c r="I6274" s="73">
        <v>46020</v>
      </c>
      <c r="J6274" s="73">
        <v>46777</v>
      </c>
      <c r="K6274" s="69">
        <v>3.26</v>
      </c>
      <c r="L6274" s="68" t="s">
        <v>5494</v>
      </c>
      <c r="M6274" s="71">
        <v>3.2000000000000002E-3</v>
      </c>
      <c r="N6274" t="str">
        <f>_xll.IMDP("BND",D6274,$N$1,A6274)</f>
        <v>기타금융채</v>
      </c>
      <c r="O6274">
        <f t="shared" ref="O6274:O6337" si="98">M6274*G6274</f>
        <v>3.9443200000000003E-3</v>
      </c>
    </row>
    <row r="6275" spans="1:15" x14ac:dyDescent="0.3">
      <c r="A6275" s="73">
        <v>46311</v>
      </c>
      <c r="B6275" s="67" t="s">
        <v>2090</v>
      </c>
      <c r="C6275" s="68" t="s">
        <v>2608</v>
      </c>
      <c r="D6275" s="68" t="s">
        <v>12449</v>
      </c>
      <c r="E6275" s="67" t="s">
        <v>12450</v>
      </c>
      <c r="F6275" s="69">
        <v>3.9809999999999999</v>
      </c>
      <c r="G6275" s="70">
        <v>0.4758</v>
      </c>
      <c r="H6275" s="70">
        <v>0.34549999999999997</v>
      </c>
      <c r="I6275" s="73">
        <v>46077</v>
      </c>
      <c r="J6275" s="73">
        <v>46492</v>
      </c>
      <c r="K6275" s="69">
        <v>3.25</v>
      </c>
      <c r="L6275" s="68" t="s">
        <v>5494</v>
      </c>
      <c r="M6275" s="71">
        <v>2.3E-3</v>
      </c>
      <c r="N6275" t="str">
        <f>_xll.IMDP("BND",D6275,$N$1,A6275)</f>
        <v>기타금융채</v>
      </c>
      <c r="O6275">
        <f t="shared" si="98"/>
        <v>1.0943400000000001E-3</v>
      </c>
    </row>
    <row r="6276" spans="1:15" x14ac:dyDescent="0.3">
      <c r="A6276" s="73">
        <v>46311</v>
      </c>
      <c r="B6276" s="67" t="s">
        <v>2090</v>
      </c>
      <c r="C6276" s="68" t="s">
        <v>2608</v>
      </c>
      <c r="D6276" s="68" t="s">
        <v>12451</v>
      </c>
      <c r="E6276" s="67" t="s">
        <v>12452</v>
      </c>
      <c r="F6276" s="69">
        <v>3.9289999999999998</v>
      </c>
      <c r="G6276" s="70">
        <v>0.42709999999999998</v>
      </c>
      <c r="H6276" s="70">
        <v>0.28870000000000001</v>
      </c>
      <c r="I6276" s="73">
        <v>46108</v>
      </c>
      <c r="J6276" s="73">
        <v>46472</v>
      </c>
      <c r="K6276" s="69">
        <v>3.45</v>
      </c>
      <c r="L6276" s="68" t="s">
        <v>5494</v>
      </c>
      <c r="M6276" s="71">
        <v>2.8E-3</v>
      </c>
      <c r="N6276" t="str">
        <f>_xll.IMDP("BND",D6276,$N$1,A6276)</f>
        <v>기타금융채</v>
      </c>
      <c r="O6276">
        <f t="shared" si="98"/>
        <v>1.1958799999999999E-3</v>
      </c>
    </row>
    <row r="6277" spans="1:15" x14ac:dyDescent="0.3">
      <c r="A6277" s="73">
        <v>46311</v>
      </c>
      <c r="B6277" s="67" t="s">
        <v>2090</v>
      </c>
      <c r="C6277" s="68" t="s">
        <v>2608</v>
      </c>
      <c r="D6277" s="68" t="s">
        <v>12453</v>
      </c>
      <c r="E6277" s="67" t="s">
        <v>12454</v>
      </c>
      <c r="F6277" s="69">
        <v>4.5179999999999998</v>
      </c>
      <c r="G6277" s="70">
        <v>2.4398</v>
      </c>
      <c r="H6277" s="70">
        <v>6.7803000000000004</v>
      </c>
      <c r="I6277" s="73">
        <v>46170</v>
      </c>
      <c r="J6277" s="73">
        <v>47266</v>
      </c>
      <c r="K6277" s="69">
        <v>4.2699999999999996</v>
      </c>
      <c r="L6277" s="68" t="s">
        <v>5494</v>
      </c>
      <c r="M6277" s="71">
        <v>4.1999999999999997E-3</v>
      </c>
      <c r="N6277" t="str">
        <f>_xll.IMDP("BND",D6277,$N$1,A6277)</f>
        <v>기타금융채</v>
      </c>
      <c r="O6277">
        <f t="shared" si="98"/>
        <v>1.024716E-2</v>
      </c>
    </row>
    <row r="6278" spans="1:15" x14ac:dyDescent="0.3">
      <c r="A6278" s="73">
        <v>46311</v>
      </c>
      <c r="B6278" s="67" t="s">
        <v>2090</v>
      </c>
      <c r="C6278" s="68" t="s">
        <v>2608</v>
      </c>
      <c r="D6278" s="68" t="s">
        <v>12455</v>
      </c>
      <c r="E6278" s="67" t="s">
        <v>12456</v>
      </c>
      <c r="F6278" s="69">
        <v>4.2080000000000002</v>
      </c>
      <c r="G6278" s="70">
        <v>0.69830000000000003</v>
      </c>
      <c r="H6278" s="70">
        <v>0.66400000000000003</v>
      </c>
      <c r="I6278" s="73">
        <v>46192</v>
      </c>
      <c r="J6278" s="73">
        <v>46574</v>
      </c>
      <c r="K6278" s="69">
        <v>3.85</v>
      </c>
      <c r="L6278" s="68" t="s">
        <v>5494</v>
      </c>
      <c r="M6278" s="71">
        <v>2.3E-3</v>
      </c>
      <c r="N6278" t="str">
        <f>_xll.IMDP("BND",D6278,$N$1,A6278)</f>
        <v>기타금융채</v>
      </c>
      <c r="O6278">
        <f t="shared" si="98"/>
        <v>1.6060900000000001E-3</v>
      </c>
    </row>
    <row r="6279" spans="1:15" x14ac:dyDescent="0.3">
      <c r="A6279" s="73">
        <v>46311</v>
      </c>
      <c r="B6279" s="67" t="s">
        <v>2090</v>
      </c>
      <c r="C6279" s="68" t="s">
        <v>2608</v>
      </c>
      <c r="D6279" s="68" t="s">
        <v>12457</v>
      </c>
      <c r="E6279" s="67" t="s">
        <v>12458</v>
      </c>
      <c r="F6279" s="69">
        <v>3.6970000000000001</v>
      </c>
      <c r="G6279" s="70">
        <v>0.2828</v>
      </c>
      <c r="H6279" s="70">
        <v>0.1507</v>
      </c>
      <c r="I6279" s="73">
        <v>45324</v>
      </c>
      <c r="J6279" s="73">
        <v>46420</v>
      </c>
      <c r="K6279" s="69">
        <v>4.2699999999999996</v>
      </c>
      <c r="L6279" s="68" t="s">
        <v>5494</v>
      </c>
      <c r="M6279" s="71">
        <v>4.1999999999999997E-3</v>
      </c>
      <c r="N6279" t="str">
        <f>_xll.IMDP("BND",D6279,$N$1,A6279)</f>
        <v>기타금융채</v>
      </c>
      <c r="O6279">
        <f t="shared" si="98"/>
        <v>1.1877599999999999E-3</v>
      </c>
    </row>
    <row r="6280" spans="1:15" x14ac:dyDescent="0.3">
      <c r="A6280" s="73">
        <v>46311</v>
      </c>
      <c r="B6280" s="67" t="s">
        <v>2090</v>
      </c>
      <c r="C6280" s="68" t="s">
        <v>2608</v>
      </c>
      <c r="D6280" s="68" t="s">
        <v>12459</v>
      </c>
      <c r="E6280" s="67" t="s">
        <v>12460</v>
      </c>
      <c r="F6280" s="69">
        <v>3.9279999999999999</v>
      </c>
      <c r="G6280" s="70">
        <v>0.42720000000000002</v>
      </c>
      <c r="H6280" s="70">
        <v>0.2888</v>
      </c>
      <c r="I6280" s="73">
        <v>45565</v>
      </c>
      <c r="J6280" s="73">
        <v>46472</v>
      </c>
      <c r="K6280" s="69">
        <v>3.41</v>
      </c>
      <c r="L6280" s="68" t="s">
        <v>5494</v>
      </c>
      <c r="M6280" s="71">
        <v>2.3E-3</v>
      </c>
      <c r="N6280" t="str">
        <f>_xll.IMDP("BND",D6280,$N$1,A6280)</f>
        <v>기타금융채</v>
      </c>
      <c r="O6280">
        <f t="shared" si="98"/>
        <v>9.8255999999999994E-4</v>
      </c>
    </row>
    <row r="6281" spans="1:15" x14ac:dyDescent="0.3">
      <c r="A6281" s="73">
        <v>46311</v>
      </c>
      <c r="B6281" s="67" t="s">
        <v>2090</v>
      </c>
      <c r="C6281" s="68" t="s">
        <v>2608</v>
      </c>
      <c r="D6281" s="68" t="s">
        <v>12461</v>
      </c>
      <c r="E6281" s="67" t="s">
        <v>12462</v>
      </c>
      <c r="F6281" s="69">
        <v>4.29</v>
      </c>
      <c r="G6281" s="70">
        <v>1.0617000000000001</v>
      </c>
      <c r="H6281" s="70">
        <v>1.4071</v>
      </c>
      <c r="I6281" s="73">
        <v>45680</v>
      </c>
      <c r="J6281" s="73">
        <v>46714</v>
      </c>
      <c r="K6281" s="69">
        <v>3.13</v>
      </c>
      <c r="L6281" s="68" t="s">
        <v>5494</v>
      </c>
      <c r="M6281" s="71">
        <v>2.3E-3</v>
      </c>
      <c r="N6281" t="str">
        <f>_xll.IMDP("BND",D6281,$N$1,A6281)</f>
        <v>기타금융채</v>
      </c>
      <c r="O6281">
        <f t="shared" si="98"/>
        <v>2.4419100000000003E-3</v>
      </c>
    </row>
    <row r="6282" spans="1:15" x14ac:dyDescent="0.3">
      <c r="A6282" s="73">
        <v>46311</v>
      </c>
      <c r="B6282" s="67" t="s">
        <v>2090</v>
      </c>
      <c r="C6282" s="68" t="s">
        <v>2608</v>
      </c>
      <c r="D6282" s="68" t="s">
        <v>1237</v>
      </c>
      <c r="E6282" s="67" t="s">
        <v>1239</v>
      </c>
      <c r="F6282" s="69">
        <v>4.3049999999999997</v>
      </c>
      <c r="G6282" s="70">
        <v>1.1417999999999999</v>
      </c>
      <c r="H6282" s="70">
        <v>1.6056999999999999</v>
      </c>
      <c r="I6282" s="73">
        <v>45770</v>
      </c>
      <c r="J6282" s="73">
        <v>46744</v>
      </c>
      <c r="K6282" s="69">
        <v>2.87</v>
      </c>
      <c r="L6282" s="68" t="s">
        <v>5494</v>
      </c>
      <c r="M6282" s="71">
        <v>3.7000000000000002E-3</v>
      </c>
      <c r="N6282" t="str">
        <f>_xll.IMDP("BND",D6282,$N$1,A6282)</f>
        <v>기타금융채</v>
      </c>
      <c r="O6282">
        <f t="shared" si="98"/>
        <v>4.2246599999999999E-3</v>
      </c>
    </row>
    <row r="6283" spans="1:15" x14ac:dyDescent="0.3">
      <c r="A6283" s="73">
        <v>46311</v>
      </c>
      <c r="B6283" s="67" t="s">
        <v>2090</v>
      </c>
      <c r="C6283" s="68" t="s">
        <v>2608</v>
      </c>
      <c r="D6283" s="68" t="s">
        <v>12463</v>
      </c>
      <c r="E6283" s="67" t="s">
        <v>12464</v>
      </c>
      <c r="F6283" s="69">
        <v>4.3369999999999997</v>
      </c>
      <c r="G6283" s="70">
        <v>1.3931</v>
      </c>
      <c r="H6283" s="70">
        <v>2.3127</v>
      </c>
      <c r="I6283" s="73">
        <v>45805</v>
      </c>
      <c r="J6283" s="73">
        <v>46840</v>
      </c>
      <c r="K6283" s="69">
        <v>2.85</v>
      </c>
      <c r="L6283" s="68" t="s">
        <v>5494</v>
      </c>
      <c r="M6283" s="71">
        <v>2.7000000000000001E-3</v>
      </c>
      <c r="N6283" t="str">
        <f>_xll.IMDP("BND",D6283,$N$1,A6283)</f>
        <v>기타금융채</v>
      </c>
      <c r="O6283">
        <f t="shared" si="98"/>
        <v>3.7613700000000004E-3</v>
      </c>
    </row>
    <row r="6284" spans="1:15" x14ac:dyDescent="0.3">
      <c r="A6284" s="73">
        <v>46311</v>
      </c>
      <c r="B6284" s="67" t="s">
        <v>2090</v>
      </c>
      <c r="C6284" s="68" t="s">
        <v>2608</v>
      </c>
      <c r="D6284" s="68" t="s">
        <v>14209</v>
      </c>
      <c r="E6284" s="67" t="s">
        <v>14210</v>
      </c>
      <c r="F6284" s="69">
        <v>4.5289999999999999</v>
      </c>
      <c r="G6284" s="70">
        <v>2.5455999999999999</v>
      </c>
      <c r="H6284" s="70">
        <v>7.3442999999999996</v>
      </c>
      <c r="I6284" s="73">
        <v>46212</v>
      </c>
      <c r="J6284" s="73">
        <v>47308</v>
      </c>
      <c r="K6284" s="69">
        <v>4.51</v>
      </c>
      <c r="L6284" s="68" t="s">
        <v>5494</v>
      </c>
      <c r="M6284" s="71">
        <v>2.8E-3</v>
      </c>
      <c r="N6284" t="str">
        <f>_xll.IMDP("BND",D6284,$N$1,A6284)</f>
        <v>기타금융채</v>
      </c>
      <c r="O6284">
        <f t="shared" si="98"/>
        <v>7.12768E-3</v>
      </c>
    </row>
    <row r="6285" spans="1:15" x14ac:dyDescent="0.3">
      <c r="A6285" s="73">
        <v>46311</v>
      </c>
      <c r="B6285" s="67" t="s">
        <v>2090</v>
      </c>
      <c r="C6285" s="68" t="s">
        <v>2608</v>
      </c>
      <c r="D6285" s="68" t="s">
        <v>12465</v>
      </c>
      <c r="E6285" s="67" t="s">
        <v>12466</v>
      </c>
      <c r="F6285" s="69">
        <v>4.2709999999999999</v>
      </c>
      <c r="G6285" s="70">
        <v>0.9194</v>
      </c>
      <c r="H6285" s="70">
        <v>1.0794999999999999</v>
      </c>
      <c r="I6285" s="73">
        <v>45565</v>
      </c>
      <c r="J6285" s="73">
        <v>46657</v>
      </c>
      <c r="K6285" s="69">
        <v>3.4</v>
      </c>
      <c r="L6285" s="68" t="s">
        <v>5494</v>
      </c>
      <c r="M6285" s="71">
        <v>2.3E-3</v>
      </c>
      <c r="N6285" t="str">
        <f>_xll.IMDP("BND",D6285,$N$1,A6285)</f>
        <v>기타금융채</v>
      </c>
      <c r="O6285">
        <f t="shared" si="98"/>
        <v>2.1146199999999998E-3</v>
      </c>
    </row>
    <row r="6286" spans="1:15" x14ac:dyDescent="0.3">
      <c r="A6286" s="73">
        <v>46311</v>
      </c>
      <c r="B6286" s="67" t="s">
        <v>2090</v>
      </c>
      <c r="C6286" s="68" t="s">
        <v>2608</v>
      </c>
      <c r="D6286" s="68" t="s">
        <v>12467</v>
      </c>
      <c r="E6286" s="67" t="s">
        <v>12468</v>
      </c>
      <c r="F6286" s="69">
        <v>3.9279999999999999</v>
      </c>
      <c r="G6286" s="70">
        <v>0.42249999999999999</v>
      </c>
      <c r="H6286" s="70">
        <v>0.28399999999999997</v>
      </c>
      <c r="I6286" s="73">
        <v>45623</v>
      </c>
      <c r="J6286" s="73">
        <v>46472</v>
      </c>
      <c r="K6286" s="69">
        <v>3.37</v>
      </c>
      <c r="L6286" s="68" t="s">
        <v>5494</v>
      </c>
      <c r="M6286" s="71">
        <v>3.7000000000000002E-3</v>
      </c>
      <c r="N6286" t="str">
        <f>_xll.IMDP("BND",D6286,$N$1,A6286)</f>
        <v>기타금융채</v>
      </c>
      <c r="O6286">
        <f t="shared" si="98"/>
        <v>1.56325E-3</v>
      </c>
    </row>
    <row r="6287" spans="1:15" x14ac:dyDescent="0.3">
      <c r="A6287" s="73">
        <v>46311</v>
      </c>
      <c r="B6287" s="67" t="s">
        <v>2090</v>
      </c>
      <c r="C6287" s="68" t="s">
        <v>2608</v>
      </c>
      <c r="D6287" s="68" t="s">
        <v>1909</v>
      </c>
      <c r="E6287" s="67" t="s">
        <v>1910</v>
      </c>
      <c r="F6287" s="69">
        <v>4.3209999999999997</v>
      </c>
      <c r="G6287" s="70">
        <v>1.2175</v>
      </c>
      <c r="H6287" s="70">
        <v>1.8068</v>
      </c>
      <c r="I6287" s="73">
        <v>45770</v>
      </c>
      <c r="J6287" s="73">
        <v>46773</v>
      </c>
      <c r="K6287" s="69">
        <v>2.88</v>
      </c>
      <c r="L6287" s="68" t="s">
        <v>5494</v>
      </c>
      <c r="M6287" s="71">
        <v>3.2000000000000002E-3</v>
      </c>
      <c r="N6287" t="str">
        <f>_xll.IMDP("BND",D6287,$N$1,A6287)</f>
        <v>기타금융채</v>
      </c>
      <c r="O6287">
        <f t="shared" si="98"/>
        <v>3.8960000000000002E-3</v>
      </c>
    </row>
    <row r="6288" spans="1:15" x14ac:dyDescent="0.3">
      <c r="A6288" s="73">
        <v>46311</v>
      </c>
      <c r="B6288" s="67" t="s">
        <v>2090</v>
      </c>
      <c r="C6288" s="68" t="s">
        <v>2608</v>
      </c>
      <c r="D6288" s="68" t="s">
        <v>14351</v>
      </c>
      <c r="E6288" s="67" t="s">
        <v>14352</v>
      </c>
      <c r="F6288" s="69">
        <v>4.32</v>
      </c>
      <c r="G6288" s="70">
        <v>1.1999</v>
      </c>
      <c r="H6288" s="70">
        <v>1.7708999999999999</v>
      </c>
      <c r="I6288" s="73">
        <v>46223</v>
      </c>
      <c r="J6288" s="73">
        <v>46772</v>
      </c>
      <c r="K6288" s="69">
        <v>4.3600000000000003</v>
      </c>
      <c r="L6288" s="68" t="s">
        <v>5494</v>
      </c>
      <c r="M6288" s="71">
        <v>2.3E-3</v>
      </c>
      <c r="N6288" t="str">
        <f>_xll.IMDP("BND",D6288,$N$1,A6288)</f>
        <v>기타금융채</v>
      </c>
      <c r="O6288">
        <f t="shared" si="98"/>
        <v>2.7597699999999999E-3</v>
      </c>
    </row>
    <row r="6289" spans="1:15" x14ac:dyDescent="0.3">
      <c r="A6289" s="73">
        <v>46311</v>
      </c>
      <c r="B6289" s="67" t="s">
        <v>2090</v>
      </c>
      <c r="C6289" s="68" t="s">
        <v>2608</v>
      </c>
      <c r="D6289" s="68" t="s">
        <v>15154</v>
      </c>
      <c r="E6289" s="67" t="s">
        <v>15155</v>
      </c>
      <c r="F6289" s="69">
        <v>4.5289999999999999</v>
      </c>
      <c r="G6289" s="70">
        <v>2.5891000000000002</v>
      </c>
      <c r="H6289" s="70">
        <v>7.6181999999999999</v>
      </c>
      <c r="I6289" s="73">
        <v>46265</v>
      </c>
      <c r="J6289" s="73">
        <v>47330</v>
      </c>
      <c r="K6289" s="69">
        <v>4.4000000000000004</v>
      </c>
      <c r="L6289" s="68" t="s">
        <v>5494</v>
      </c>
      <c r="M6289" s="71">
        <v>3.3E-3</v>
      </c>
      <c r="N6289" t="str">
        <f>_xll.IMDP("BND",D6289,$N$1,A6289)</f>
        <v>기타금융채</v>
      </c>
      <c r="O6289">
        <f t="shared" si="98"/>
        <v>8.5440300000000011E-3</v>
      </c>
    </row>
    <row r="6290" spans="1:15" x14ac:dyDescent="0.3">
      <c r="A6290" s="73">
        <v>46311</v>
      </c>
      <c r="B6290" s="67" t="s">
        <v>2090</v>
      </c>
      <c r="C6290" s="68" t="s">
        <v>2608</v>
      </c>
      <c r="D6290" s="68" t="s">
        <v>15689</v>
      </c>
      <c r="E6290" s="67" t="s">
        <v>15690</v>
      </c>
      <c r="F6290" s="69">
        <v>4.5039999999999996</v>
      </c>
      <c r="G6290" s="70">
        <v>1.8966000000000001</v>
      </c>
      <c r="H6290" s="70">
        <v>4.1669999999999998</v>
      </c>
      <c r="I6290" s="73">
        <v>46287</v>
      </c>
      <c r="J6290" s="73">
        <v>47046</v>
      </c>
      <c r="K6290" s="69">
        <v>4.6100000000000003</v>
      </c>
      <c r="L6290" s="68" t="s">
        <v>5494</v>
      </c>
      <c r="M6290" s="71">
        <v>2.8E-3</v>
      </c>
      <c r="N6290" t="str">
        <f>_xll.IMDP("BND",D6290,$N$1,A6290)</f>
        <v>기타금융채</v>
      </c>
      <c r="O6290">
        <f t="shared" si="98"/>
        <v>5.3104800000000002E-3</v>
      </c>
    </row>
    <row r="6291" spans="1:15" x14ac:dyDescent="0.3">
      <c r="A6291" s="73">
        <v>46311</v>
      </c>
      <c r="B6291" s="67" t="s">
        <v>2090</v>
      </c>
      <c r="C6291" s="68" t="s">
        <v>2608</v>
      </c>
      <c r="D6291" s="68" t="s">
        <v>12469</v>
      </c>
      <c r="E6291" s="67" t="s">
        <v>12470</v>
      </c>
      <c r="F6291" s="69">
        <v>4.5060000000000002</v>
      </c>
      <c r="G6291" s="70">
        <v>1.992</v>
      </c>
      <c r="H6291" s="70">
        <v>4.5598999999999998</v>
      </c>
      <c r="I6291" s="73">
        <v>45982</v>
      </c>
      <c r="J6291" s="73">
        <v>47078</v>
      </c>
      <c r="K6291" s="69">
        <v>3.39</v>
      </c>
      <c r="L6291" s="68" t="s">
        <v>5494</v>
      </c>
      <c r="M6291" s="71">
        <v>2.7000000000000001E-3</v>
      </c>
      <c r="N6291" t="str">
        <f>_xll.IMDP("BND",D6291,$N$1,A6291)</f>
        <v>기타금융채</v>
      </c>
      <c r="O6291">
        <f t="shared" si="98"/>
        <v>5.3784000000000002E-3</v>
      </c>
    </row>
    <row r="6292" spans="1:15" x14ac:dyDescent="0.3">
      <c r="A6292" s="73">
        <v>46311</v>
      </c>
      <c r="B6292" s="67" t="s">
        <v>2090</v>
      </c>
      <c r="C6292" s="68" t="s">
        <v>2608</v>
      </c>
      <c r="D6292" s="68" t="s">
        <v>12471</v>
      </c>
      <c r="E6292" s="67" t="s">
        <v>12472</v>
      </c>
      <c r="F6292" s="69">
        <v>4.383</v>
      </c>
      <c r="G6292" s="70">
        <v>1.5563</v>
      </c>
      <c r="H6292" s="70">
        <v>2.8445999999999998</v>
      </c>
      <c r="I6292" s="73">
        <v>46020</v>
      </c>
      <c r="J6292" s="73">
        <v>46902</v>
      </c>
      <c r="K6292" s="69">
        <v>3.3</v>
      </c>
      <c r="L6292" s="68" t="s">
        <v>5494</v>
      </c>
      <c r="M6292" s="71">
        <v>2.7000000000000001E-3</v>
      </c>
      <c r="N6292" t="str">
        <f>_xll.IMDP("BND",D6292,$N$1,A6292)</f>
        <v>기타금융채</v>
      </c>
      <c r="O6292">
        <f t="shared" si="98"/>
        <v>4.2020099999999999E-3</v>
      </c>
    </row>
    <row r="6293" spans="1:15" x14ac:dyDescent="0.3">
      <c r="A6293" s="73">
        <v>46311</v>
      </c>
      <c r="B6293" s="67" t="s">
        <v>2090</v>
      </c>
      <c r="C6293" s="68" t="s">
        <v>2608</v>
      </c>
      <c r="D6293" s="68" t="s">
        <v>12473</v>
      </c>
      <c r="E6293" s="67" t="s">
        <v>12474</v>
      </c>
      <c r="F6293" s="69">
        <v>4.5279999999999996</v>
      </c>
      <c r="G6293" s="70">
        <v>2.4948000000000001</v>
      </c>
      <c r="H6293" s="70">
        <v>7.07</v>
      </c>
      <c r="I6293" s="73">
        <v>46192</v>
      </c>
      <c r="J6293" s="73">
        <v>47288</v>
      </c>
      <c r="K6293" s="69">
        <v>4.38</v>
      </c>
      <c r="L6293" s="68" t="s">
        <v>5494</v>
      </c>
      <c r="M6293" s="71">
        <v>2.3E-3</v>
      </c>
      <c r="N6293" t="str">
        <f>_xll.IMDP("BND",D6293,$N$1,A6293)</f>
        <v>기타금융채</v>
      </c>
      <c r="O6293">
        <f t="shared" si="98"/>
        <v>5.7380399999999998E-3</v>
      </c>
    </row>
    <row r="6294" spans="1:15" x14ac:dyDescent="0.3">
      <c r="A6294" s="73">
        <v>46311</v>
      </c>
      <c r="B6294" s="67" t="s">
        <v>2090</v>
      </c>
      <c r="C6294" s="68" t="s">
        <v>2608</v>
      </c>
      <c r="D6294" s="68" t="s">
        <v>15156</v>
      </c>
      <c r="E6294" s="67" t="s">
        <v>15157</v>
      </c>
      <c r="F6294" s="69">
        <v>4.5309999999999997</v>
      </c>
      <c r="G6294" s="70">
        <v>2.6604999999999999</v>
      </c>
      <c r="H6294" s="70">
        <v>8.0358999999999998</v>
      </c>
      <c r="I6294" s="73">
        <v>46265</v>
      </c>
      <c r="J6294" s="73">
        <v>47360</v>
      </c>
      <c r="K6294" s="69">
        <v>4.42</v>
      </c>
      <c r="L6294" s="68" t="s">
        <v>5494</v>
      </c>
      <c r="M6294" s="71">
        <v>2.3E-3</v>
      </c>
      <c r="N6294" t="str">
        <f>_xll.IMDP("BND",D6294,$N$1,A6294)</f>
        <v>기타금융채</v>
      </c>
      <c r="O6294">
        <f t="shared" si="98"/>
        <v>6.1191499999999994E-3</v>
      </c>
    </row>
    <row r="6295" spans="1:15" x14ac:dyDescent="0.3">
      <c r="A6295" s="73">
        <v>46311</v>
      </c>
      <c r="B6295" s="67" t="s">
        <v>2090</v>
      </c>
      <c r="C6295" s="68" t="s">
        <v>2608</v>
      </c>
      <c r="D6295" s="68" t="s">
        <v>12475</v>
      </c>
      <c r="E6295" s="67" t="s">
        <v>12476</v>
      </c>
      <c r="F6295" s="69">
        <v>4.4109999999999996</v>
      </c>
      <c r="G6295" s="70">
        <v>1.6341000000000001</v>
      </c>
      <c r="H6295" s="70">
        <v>3.1181999999999999</v>
      </c>
      <c r="I6295" s="73">
        <v>46020</v>
      </c>
      <c r="J6295" s="73">
        <v>46933</v>
      </c>
      <c r="K6295" s="69">
        <v>3.31</v>
      </c>
      <c r="L6295" s="68" t="s">
        <v>5494</v>
      </c>
      <c r="M6295" s="71">
        <v>2.7000000000000001E-3</v>
      </c>
      <c r="N6295" t="str">
        <f>_xll.IMDP("BND",D6295,$N$1,A6295)</f>
        <v>기타금융채</v>
      </c>
      <c r="O6295">
        <f t="shared" si="98"/>
        <v>4.4120700000000006E-3</v>
      </c>
    </row>
    <row r="6296" spans="1:15" x14ac:dyDescent="0.3">
      <c r="A6296" s="73">
        <v>46311</v>
      </c>
      <c r="B6296" s="67" t="s">
        <v>2090</v>
      </c>
      <c r="C6296" s="68" t="s">
        <v>2608</v>
      </c>
      <c r="D6296" s="68" t="s">
        <v>14353</v>
      </c>
      <c r="E6296" s="67" t="s">
        <v>14354</v>
      </c>
      <c r="F6296" s="69">
        <v>4.5289999999999999</v>
      </c>
      <c r="G6296" s="70">
        <v>2.5432000000000001</v>
      </c>
      <c r="H6296" s="70">
        <v>7.4069000000000003</v>
      </c>
      <c r="I6296" s="73">
        <v>46223</v>
      </c>
      <c r="J6296" s="73">
        <v>47319</v>
      </c>
      <c r="K6296" s="69">
        <v>4.6100000000000003</v>
      </c>
      <c r="L6296" s="68" t="s">
        <v>5494</v>
      </c>
      <c r="M6296" s="71">
        <v>2.8E-3</v>
      </c>
      <c r="N6296" t="str">
        <f>_xll.IMDP("BND",D6296,$N$1,A6296)</f>
        <v>기타금융채</v>
      </c>
      <c r="O6296">
        <f t="shared" si="98"/>
        <v>7.12096E-3</v>
      </c>
    </row>
    <row r="6297" spans="1:15" x14ac:dyDescent="0.3">
      <c r="A6297" s="73">
        <v>46311</v>
      </c>
      <c r="B6297" s="67" t="s">
        <v>2090</v>
      </c>
      <c r="C6297" s="68" t="s">
        <v>2608</v>
      </c>
      <c r="D6297" s="68" t="s">
        <v>12477</v>
      </c>
      <c r="E6297" s="67" t="s">
        <v>12478</v>
      </c>
      <c r="F6297" s="69">
        <v>4.51</v>
      </c>
      <c r="G6297" s="70">
        <v>2.0670000000000002</v>
      </c>
      <c r="H6297" s="70">
        <v>4.8948</v>
      </c>
      <c r="I6297" s="73">
        <v>45982</v>
      </c>
      <c r="J6297" s="73">
        <v>47108</v>
      </c>
      <c r="K6297" s="69">
        <v>3.4</v>
      </c>
      <c r="L6297" s="68" t="s">
        <v>5494</v>
      </c>
      <c r="M6297" s="71">
        <v>5.8999999999999999E-3</v>
      </c>
      <c r="N6297" t="str">
        <f>_xll.IMDP("BND",D6297,$N$1,A6297)</f>
        <v>기타금융채</v>
      </c>
      <c r="O6297">
        <f t="shared" si="98"/>
        <v>1.2195300000000001E-2</v>
      </c>
    </row>
    <row r="6298" spans="1:15" x14ac:dyDescent="0.3">
      <c r="A6298" s="73">
        <v>46311</v>
      </c>
      <c r="B6298" s="67" t="s">
        <v>2090</v>
      </c>
      <c r="C6298" s="68" t="s">
        <v>2608</v>
      </c>
      <c r="D6298" s="68" t="s">
        <v>12479</v>
      </c>
      <c r="E6298" s="67" t="s">
        <v>12480</v>
      </c>
      <c r="F6298" s="69">
        <v>4.5110000000000001</v>
      </c>
      <c r="G6298" s="70">
        <v>2.0950000000000002</v>
      </c>
      <c r="H6298" s="70">
        <v>5.008</v>
      </c>
      <c r="I6298" s="73">
        <v>46020</v>
      </c>
      <c r="J6298" s="73">
        <v>47116</v>
      </c>
      <c r="K6298" s="69">
        <v>3.44</v>
      </c>
      <c r="L6298" s="68" t="s">
        <v>5494</v>
      </c>
      <c r="M6298" s="71">
        <v>2.7000000000000001E-3</v>
      </c>
      <c r="N6298" t="str">
        <f>_xll.IMDP("BND",D6298,$N$1,A6298)</f>
        <v>기타금융채</v>
      </c>
      <c r="O6298">
        <f t="shared" si="98"/>
        <v>5.6565000000000009E-3</v>
      </c>
    </row>
    <row r="6299" spans="1:15" x14ac:dyDescent="0.3">
      <c r="A6299" s="73">
        <v>46311</v>
      </c>
      <c r="B6299" s="67" t="s">
        <v>2090</v>
      </c>
      <c r="C6299" s="68" t="s">
        <v>2608</v>
      </c>
      <c r="D6299" s="68" t="s">
        <v>12481</v>
      </c>
      <c r="E6299" s="67" t="s">
        <v>12482</v>
      </c>
      <c r="F6299" s="69">
        <v>4.2560000000000002</v>
      </c>
      <c r="G6299" s="70">
        <v>0.84179999999999999</v>
      </c>
      <c r="H6299" s="70">
        <v>0.9244</v>
      </c>
      <c r="I6299" s="73">
        <v>45534</v>
      </c>
      <c r="J6299" s="73">
        <v>46629</v>
      </c>
      <c r="K6299" s="69">
        <v>3.59</v>
      </c>
      <c r="L6299" s="68" t="s">
        <v>5494</v>
      </c>
      <c r="M6299" s="71">
        <v>2.3E-3</v>
      </c>
      <c r="N6299" t="str">
        <f>_xll.IMDP("BND",D6299,$N$1,A6299)</f>
        <v>기타금융채</v>
      </c>
      <c r="O6299">
        <f t="shared" si="98"/>
        <v>1.93614E-3</v>
      </c>
    </row>
    <row r="6300" spans="1:15" x14ac:dyDescent="0.3">
      <c r="A6300" s="73">
        <v>46311</v>
      </c>
      <c r="B6300" s="67" t="s">
        <v>2090</v>
      </c>
      <c r="C6300" s="68" t="s">
        <v>8258</v>
      </c>
      <c r="D6300" s="68" t="s">
        <v>12483</v>
      </c>
      <c r="E6300" s="67" t="s">
        <v>12484</v>
      </c>
      <c r="F6300" s="69">
        <v>4.3920000000000003</v>
      </c>
      <c r="G6300" s="70">
        <v>2.1840999999999999</v>
      </c>
      <c r="H6300" s="70">
        <v>5.4579000000000004</v>
      </c>
      <c r="I6300" s="73">
        <v>46064</v>
      </c>
      <c r="J6300" s="73">
        <v>47158</v>
      </c>
      <c r="K6300" s="69">
        <v>3.69</v>
      </c>
      <c r="L6300" s="68" t="s">
        <v>5494</v>
      </c>
      <c r="M6300" s="71">
        <v>1.01E-2</v>
      </c>
      <c r="N6300" t="str">
        <f>_xll.IMDP("BND",D6300,$N$1,A6300)</f>
        <v>회사채(일반)</v>
      </c>
      <c r="O6300">
        <f t="shared" si="98"/>
        <v>2.2059409999999998E-2</v>
      </c>
    </row>
    <row r="6301" spans="1:15" x14ac:dyDescent="0.3">
      <c r="A6301" s="73">
        <v>46311</v>
      </c>
      <c r="B6301" s="67" t="s">
        <v>2090</v>
      </c>
      <c r="C6301" s="68" t="s">
        <v>8258</v>
      </c>
      <c r="D6301" s="68" t="s">
        <v>12485</v>
      </c>
      <c r="E6301" s="67" t="s">
        <v>12486</v>
      </c>
      <c r="F6301" s="69">
        <v>4.484</v>
      </c>
      <c r="G6301" s="70">
        <v>3.9087000000000001</v>
      </c>
      <c r="H6301" s="70">
        <v>17.160699999999999</v>
      </c>
      <c r="I6301" s="73">
        <v>46064</v>
      </c>
      <c r="J6301" s="73">
        <v>47890</v>
      </c>
      <c r="K6301" s="69">
        <v>3.95</v>
      </c>
      <c r="L6301" s="68" t="s">
        <v>5494</v>
      </c>
      <c r="M6301" s="71">
        <v>5.4999999999999997E-3</v>
      </c>
      <c r="N6301" t="str">
        <f>_xll.IMDP("BND",D6301,$N$1,A6301)</f>
        <v>회사채(일반)</v>
      </c>
      <c r="O6301">
        <f t="shared" si="98"/>
        <v>2.1497849999999999E-2</v>
      </c>
    </row>
    <row r="6302" spans="1:15" x14ac:dyDescent="0.3">
      <c r="A6302" s="73">
        <v>46311</v>
      </c>
      <c r="B6302" s="67" t="s">
        <v>2090</v>
      </c>
      <c r="C6302" s="68" t="s">
        <v>2608</v>
      </c>
      <c r="D6302" s="68" t="s">
        <v>12487</v>
      </c>
      <c r="E6302" s="67" t="s">
        <v>12488</v>
      </c>
      <c r="F6302" s="69">
        <v>4.383</v>
      </c>
      <c r="G6302" s="70">
        <v>1.2716000000000001</v>
      </c>
      <c r="H6302" s="70">
        <v>1.9685999999999999</v>
      </c>
      <c r="I6302" s="73">
        <v>44974</v>
      </c>
      <c r="J6302" s="73">
        <v>46800</v>
      </c>
      <c r="K6302" s="69">
        <v>4.76</v>
      </c>
      <c r="L6302" s="68" t="s">
        <v>5494</v>
      </c>
      <c r="M6302" s="71">
        <v>2.3999999999999998E-3</v>
      </c>
      <c r="N6302" t="str">
        <f>_xll.IMDP("BND",D6302,$N$1,A6302)</f>
        <v>기타금융채</v>
      </c>
      <c r="O6302">
        <f t="shared" si="98"/>
        <v>3.0518399999999997E-3</v>
      </c>
    </row>
    <row r="6303" spans="1:15" x14ac:dyDescent="0.3">
      <c r="A6303" s="73">
        <v>46311</v>
      </c>
      <c r="B6303" s="67" t="s">
        <v>2090</v>
      </c>
      <c r="C6303" s="68" t="s">
        <v>2608</v>
      </c>
      <c r="D6303" s="68" t="s">
        <v>12489</v>
      </c>
      <c r="E6303" s="67" t="s">
        <v>12490</v>
      </c>
      <c r="F6303" s="69">
        <v>4.1890000000000001</v>
      </c>
      <c r="G6303" s="70">
        <v>0.63980000000000004</v>
      </c>
      <c r="H6303" s="70">
        <v>0.5706</v>
      </c>
      <c r="I6303" s="73">
        <v>45457</v>
      </c>
      <c r="J6303" s="73">
        <v>46552</v>
      </c>
      <c r="K6303" s="69">
        <v>3.98</v>
      </c>
      <c r="L6303" s="68" t="s">
        <v>5494</v>
      </c>
      <c r="M6303" s="71">
        <v>2.3E-3</v>
      </c>
      <c r="N6303" t="str">
        <f>_xll.IMDP("BND",D6303,$N$1,A6303)</f>
        <v>기타금융채</v>
      </c>
      <c r="O6303">
        <f t="shared" si="98"/>
        <v>1.4715400000000001E-3</v>
      </c>
    </row>
    <row r="6304" spans="1:15" x14ac:dyDescent="0.3">
      <c r="A6304" s="73">
        <v>46311</v>
      </c>
      <c r="B6304" s="67" t="s">
        <v>2090</v>
      </c>
      <c r="C6304" s="68" t="s">
        <v>2608</v>
      </c>
      <c r="D6304" s="68" t="s">
        <v>1198</v>
      </c>
      <c r="E6304" s="67" t="s">
        <v>1200</v>
      </c>
      <c r="F6304" s="69">
        <v>4.258</v>
      </c>
      <c r="G6304" s="70">
        <v>0.72440000000000004</v>
      </c>
      <c r="H6304" s="70">
        <v>0.70679999999999998</v>
      </c>
      <c r="I6304" s="73">
        <v>45488</v>
      </c>
      <c r="J6304" s="73">
        <v>46583</v>
      </c>
      <c r="K6304" s="69">
        <v>3.76</v>
      </c>
      <c r="L6304" s="68" t="s">
        <v>5494</v>
      </c>
      <c r="M6304" s="71">
        <v>4.5999999999999999E-3</v>
      </c>
      <c r="N6304" t="str">
        <f>_xll.IMDP("BND",D6304,$N$1,A6304)</f>
        <v>기타금융채</v>
      </c>
      <c r="O6304">
        <f t="shared" si="98"/>
        <v>3.3322400000000002E-3</v>
      </c>
    </row>
    <row r="6305" spans="1:15" x14ac:dyDescent="0.3">
      <c r="A6305" s="73">
        <v>46311</v>
      </c>
      <c r="B6305" s="67" t="s">
        <v>2090</v>
      </c>
      <c r="C6305" s="68" t="s">
        <v>2608</v>
      </c>
      <c r="D6305" s="68" t="s">
        <v>12491</v>
      </c>
      <c r="E6305" s="67" t="s">
        <v>12492</v>
      </c>
      <c r="F6305" s="69">
        <v>4.3250000000000002</v>
      </c>
      <c r="G6305" s="70">
        <v>0.99360000000000004</v>
      </c>
      <c r="H6305" s="70">
        <v>1.2487999999999999</v>
      </c>
      <c r="I6305" s="73">
        <v>45595</v>
      </c>
      <c r="J6305" s="73">
        <v>46688</v>
      </c>
      <c r="K6305" s="69">
        <v>3.6</v>
      </c>
      <c r="L6305" s="68" t="s">
        <v>5494</v>
      </c>
      <c r="M6305" s="71">
        <v>2.8E-3</v>
      </c>
      <c r="N6305" t="str">
        <f>_xll.IMDP("BND",D6305,$N$1,A6305)</f>
        <v>기타금융채</v>
      </c>
      <c r="O6305">
        <f t="shared" si="98"/>
        <v>2.7820800000000001E-3</v>
      </c>
    </row>
    <row r="6306" spans="1:15" x14ac:dyDescent="0.3">
      <c r="A6306" s="73">
        <v>46311</v>
      </c>
      <c r="B6306" s="67" t="s">
        <v>2090</v>
      </c>
      <c r="C6306" s="68" t="s">
        <v>2608</v>
      </c>
      <c r="D6306" s="68" t="s">
        <v>12493</v>
      </c>
      <c r="E6306" s="67" t="s">
        <v>12494</v>
      </c>
      <c r="F6306" s="69">
        <v>4.34</v>
      </c>
      <c r="G6306" s="70">
        <v>1.0783</v>
      </c>
      <c r="H6306" s="70">
        <v>1.4448000000000001</v>
      </c>
      <c r="I6306" s="73">
        <v>45625</v>
      </c>
      <c r="J6306" s="73">
        <v>46720</v>
      </c>
      <c r="K6306" s="69">
        <v>3.46</v>
      </c>
      <c r="L6306" s="68" t="s">
        <v>5494</v>
      </c>
      <c r="M6306" s="71">
        <v>3.7000000000000002E-3</v>
      </c>
      <c r="N6306" t="str">
        <f>_xll.IMDP("BND",D6306,$N$1,A6306)</f>
        <v>기타금융채</v>
      </c>
      <c r="O6306">
        <f t="shared" si="98"/>
        <v>3.9897100000000005E-3</v>
      </c>
    </row>
    <row r="6307" spans="1:15" x14ac:dyDescent="0.3">
      <c r="A6307" s="73">
        <v>46311</v>
      </c>
      <c r="B6307" s="67" t="s">
        <v>2090</v>
      </c>
      <c r="C6307" s="68" t="s">
        <v>2608</v>
      </c>
      <c r="D6307" s="68" t="s">
        <v>12495</v>
      </c>
      <c r="E6307" s="67" t="s">
        <v>12496</v>
      </c>
      <c r="F6307" s="69">
        <v>4.0730000000000004</v>
      </c>
      <c r="G6307" s="70">
        <v>0.53869999999999996</v>
      </c>
      <c r="H6307" s="70">
        <v>0.42509999999999998</v>
      </c>
      <c r="I6307" s="73">
        <v>45632</v>
      </c>
      <c r="J6307" s="73">
        <v>46513</v>
      </c>
      <c r="K6307" s="69">
        <v>3.33</v>
      </c>
      <c r="L6307" s="68" t="s">
        <v>5494</v>
      </c>
      <c r="M6307" s="71">
        <v>2.3E-3</v>
      </c>
      <c r="N6307" t="str">
        <f>_xll.IMDP("BND",D6307,$N$1,A6307)</f>
        <v>기타금융채</v>
      </c>
      <c r="O6307">
        <f t="shared" si="98"/>
        <v>1.2390099999999998E-3</v>
      </c>
    </row>
    <row r="6308" spans="1:15" x14ac:dyDescent="0.3">
      <c r="A6308" s="73">
        <v>46311</v>
      </c>
      <c r="B6308" s="67" t="s">
        <v>2090</v>
      </c>
      <c r="C6308" s="68" t="s">
        <v>2608</v>
      </c>
      <c r="D6308" s="68" t="s">
        <v>12497</v>
      </c>
      <c r="E6308" s="67" t="s">
        <v>12498</v>
      </c>
      <c r="F6308" s="69">
        <v>4.42</v>
      </c>
      <c r="G6308" s="70">
        <v>1.506</v>
      </c>
      <c r="H6308" s="70">
        <v>2.6804000000000001</v>
      </c>
      <c r="I6308" s="73">
        <v>45790</v>
      </c>
      <c r="J6308" s="73">
        <v>46885</v>
      </c>
      <c r="K6308" s="69">
        <v>3.02</v>
      </c>
      <c r="L6308" s="68" t="s">
        <v>5494</v>
      </c>
      <c r="M6308" s="71">
        <v>3.2000000000000002E-3</v>
      </c>
      <c r="N6308" t="str">
        <f>_xll.IMDP("BND",D6308,$N$1,A6308)</f>
        <v>기타금융채</v>
      </c>
      <c r="O6308">
        <f t="shared" si="98"/>
        <v>4.8192E-3</v>
      </c>
    </row>
    <row r="6309" spans="1:15" x14ac:dyDescent="0.3">
      <c r="A6309" s="73">
        <v>46311</v>
      </c>
      <c r="B6309" s="67" t="s">
        <v>2090</v>
      </c>
      <c r="C6309" s="68" t="s">
        <v>2608</v>
      </c>
      <c r="D6309" s="68" t="s">
        <v>12499</v>
      </c>
      <c r="E6309" s="67" t="s">
        <v>12500</v>
      </c>
      <c r="F6309" s="69">
        <v>4.46</v>
      </c>
      <c r="G6309" s="70">
        <v>1.6103000000000001</v>
      </c>
      <c r="H6309" s="70">
        <v>3.0316999999999998</v>
      </c>
      <c r="I6309" s="73">
        <v>45827</v>
      </c>
      <c r="J6309" s="73">
        <v>46923</v>
      </c>
      <c r="K6309" s="69">
        <v>3.01</v>
      </c>
      <c r="L6309" s="68" t="s">
        <v>5494</v>
      </c>
      <c r="M6309" s="71">
        <v>4.4999999999999997E-3</v>
      </c>
      <c r="N6309" t="str">
        <f>_xll.IMDP("BND",D6309,$N$1,A6309)</f>
        <v>기타금융채</v>
      </c>
      <c r="O6309">
        <f t="shared" si="98"/>
        <v>7.2463499999999995E-3</v>
      </c>
    </row>
    <row r="6310" spans="1:15" x14ac:dyDescent="0.3">
      <c r="A6310" s="73">
        <v>46311</v>
      </c>
      <c r="B6310" s="67" t="s">
        <v>2090</v>
      </c>
      <c r="C6310" s="68" t="s">
        <v>2608</v>
      </c>
      <c r="D6310" s="68" t="s">
        <v>12501</v>
      </c>
      <c r="E6310" s="67" t="s">
        <v>12502</v>
      </c>
      <c r="F6310" s="69">
        <v>4.4729999999999999</v>
      </c>
      <c r="G6310" s="70">
        <v>1.6491</v>
      </c>
      <c r="H6310" s="70">
        <v>3.1671999999999998</v>
      </c>
      <c r="I6310" s="73">
        <v>45841</v>
      </c>
      <c r="J6310" s="73">
        <v>46937</v>
      </c>
      <c r="K6310" s="69">
        <v>2.99</v>
      </c>
      <c r="L6310" s="68" t="s">
        <v>5494</v>
      </c>
      <c r="M6310" s="71">
        <v>4.4999999999999997E-3</v>
      </c>
      <c r="N6310" t="str">
        <f>_xll.IMDP("BND",D6310,$N$1,A6310)</f>
        <v>기타금융채</v>
      </c>
      <c r="O6310">
        <f t="shared" si="98"/>
        <v>7.4209499999999991E-3</v>
      </c>
    </row>
    <row r="6311" spans="1:15" x14ac:dyDescent="0.3">
      <c r="A6311" s="73">
        <v>46311</v>
      </c>
      <c r="B6311" s="67" t="s">
        <v>2090</v>
      </c>
      <c r="C6311" s="68" t="s">
        <v>2608</v>
      </c>
      <c r="D6311" s="68" t="s">
        <v>12503</v>
      </c>
      <c r="E6311" s="67" t="s">
        <v>12504</v>
      </c>
      <c r="F6311" s="69">
        <v>4.2969999999999997</v>
      </c>
      <c r="G6311" s="70">
        <v>0.83650000000000002</v>
      </c>
      <c r="H6311" s="70">
        <v>0.91259999999999997</v>
      </c>
      <c r="I6311" s="73">
        <v>45896</v>
      </c>
      <c r="J6311" s="73">
        <v>46626</v>
      </c>
      <c r="K6311" s="69">
        <v>2.8</v>
      </c>
      <c r="L6311" s="68" t="s">
        <v>5494</v>
      </c>
      <c r="M6311" s="71">
        <v>2.3E-3</v>
      </c>
      <c r="N6311" t="str">
        <f>_xll.IMDP("BND",D6311,$N$1,A6311)</f>
        <v>기타금융채</v>
      </c>
      <c r="O6311">
        <f t="shared" si="98"/>
        <v>1.92395E-3</v>
      </c>
    </row>
    <row r="6312" spans="1:15" x14ac:dyDescent="0.3">
      <c r="A6312" s="73">
        <v>46311</v>
      </c>
      <c r="B6312" s="67" t="s">
        <v>2090</v>
      </c>
      <c r="C6312" s="68" t="s">
        <v>2608</v>
      </c>
      <c r="D6312" s="68" t="s">
        <v>12505</v>
      </c>
      <c r="E6312" s="67" t="s">
        <v>12506</v>
      </c>
      <c r="F6312" s="69">
        <v>4.5670000000000002</v>
      </c>
      <c r="G6312" s="70">
        <v>1.9402999999999999</v>
      </c>
      <c r="H6312" s="70">
        <v>4.3339999999999996</v>
      </c>
      <c r="I6312" s="73">
        <v>45960</v>
      </c>
      <c r="J6312" s="73">
        <v>47056</v>
      </c>
      <c r="K6312" s="69">
        <v>3.01</v>
      </c>
      <c r="L6312" s="68" t="s">
        <v>5494</v>
      </c>
      <c r="M6312" s="71">
        <v>4.4999999999999997E-3</v>
      </c>
      <c r="N6312" t="str">
        <f>_xll.IMDP("BND",D6312,$N$1,A6312)</f>
        <v>기타금융채</v>
      </c>
      <c r="O6312">
        <f t="shared" si="98"/>
        <v>8.7313499999999988E-3</v>
      </c>
    </row>
    <row r="6313" spans="1:15" x14ac:dyDescent="0.3">
      <c r="A6313" s="73">
        <v>46311</v>
      </c>
      <c r="B6313" s="67" t="s">
        <v>2090</v>
      </c>
      <c r="C6313" s="68" t="s">
        <v>2608</v>
      </c>
      <c r="D6313" s="68" t="s">
        <v>12507</v>
      </c>
      <c r="E6313" s="67" t="s">
        <v>12508</v>
      </c>
      <c r="F6313" s="69">
        <v>4.5679999999999996</v>
      </c>
      <c r="G6313" s="70">
        <v>1.9710000000000001</v>
      </c>
      <c r="H6313" s="70">
        <v>4.4703999999999997</v>
      </c>
      <c r="I6313" s="73">
        <v>45974</v>
      </c>
      <c r="J6313" s="73">
        <v>47070</v>
      </c>
      <c r="K6313" s="69">
        <v>3.35</v>
      </c>
      <c r="L6313" s="68" t="s">
        <v>5494</v>
      </c>
      <c r="M6313" s="71">
        <v>2.3E-3</v>
      </c>
      <c r="N6313" t="str">
        <f>_xll.IMDP("BND",D6313,$N$1,A6313)</f>
        <v>기타금융채</v>
      </c>
      <c r="O6313">
        <f t="shared" si="98"/>
        <v>4.5333000000000005E-3</v>
      </c>
    </row>
    <row r="6314" spans="1:15" x14ac:dyDescent="0.3">
      <c r="A6314" s="73">
        <v>46311</v>
      </c>
      <c r="B6314" s="67" t="s">
        <v>2090</v>
      </c>
      <c r="C6314" s="68" t="s">
        <v>2608</v>
      </c>
      <c r="D6314" s="68" t="s">
        <v>12509</v>
      </c>
      <c r="E6314" s="67" t="s">
        <v>12510</v>
      </c>
      <c r="F6314" s="69">
        <v>4.5709999999999997</v>
      </c>
      <c r="G6314" s="70">
        <v>2.0358000000000001</v>
      </c>
      <c r="H6314" s="70">
        <v>4.75</v>
      </c>
      <c r="I6314" s="73">
        <v>46000</v>
      </c>
      <c r="J6314" s="73">
        <v>47095</v>
      </c>
      <c r="K6314" s="69">
        <v>3.51</v>
      </c>
      <c r="L6314" s="68" t="s">
        <v>5494</v>
      </c>
      <c r="M6314" s="71">
        <v>4.5999999999999999E-3</v>
      </c>
      <c r="N6314" t="str">
        <f>_xll.IMDP("BND",D6314,$N$1,A6314)</f>
        <v>기타금융채</v>
      </c>
      <c r="O6314">
        <f t="shared" si="98"/>
        <v>9.3646800000000002E-3</v>
      </c>
    </row>
    <row r="6315" spans="1:15" x14ac:dyDescent="0.3">
      <c r="A6315" s="73">
        <v>46311</v>
      </c>
      <c r="B6315" s="67" t="s">
        <v>2090</v>
      </c>
      <c r="C6315" s="68" t="s">
        <v>2608</v>
      </c>
      <c r="D6315" s="68" t="s">
        <v>14534</v>
      </c>
      <c r="E6315" s="67" t="s">
        <v>14535</v>
      </c>
      <c r="F6315" s="69">
        <v>4.6109999999999998</v>
      </c>
      <c r="G6315" s="70">
        <v>2.5577999999999999</v>
      </c>
      <c r="H6315" s="70">
        <v>7.4905999999999997</v>
      </c>
      <c r="I6315" s="73">
        <v>46230</v>
      </c>
      <c r="J6315" s="73">
        <v>47326</v>
      </c>
      <c r="K6315" s="69">
        <v>4.71</v>
      </c>
      <c r="L6315" s="68" t="s">
        <v>5494</v>
      </c>
      <c r="M6315" s="71">
        <v>3.3E-3</v>
      </c>
      <c r="N6315" t="str">
        <f>_xll.IMDP("BND",D6315,$N$1,A6315)</f>
        <v>기타금융채</v>
      </c>
      <c r="O6315">
        <f t="shared" si="98"/>
        <v>8.4407399999999987E-3</v>
      </c>
    </row>
    <row r="6316" spans="1:15" x14ac:dyDescent="0.3">
      <c r="A6316" s="73">
        <v>46311</v>
      </c>
      <c r="B6316" s="67" t="s">
        <v>2090</v>
      </c>
      <c r="C6316" s="68" t="s">
        <v>2608</v>
      </c>
      <c r="D6316" s="68" t="s">
        <v>12511</v>
      </c>
      <c r="E6316" s="67" t="s">
        <v>12512</v>
      </c>
      <c r="F6316" s="69">
        <v>4.2110000000000003</v>
      </c>
      <c r="G6316" s="70">
        <v>0.67200000000000004</v>
      </c>
      <c r="H6316" s="70">
        <v>0.62070000000000003</v>
      </c>
      <c r="I6316" s="73">
        <v>45470</v>
      </c>
      <c r="J6316" s="73">
        <v>46563</v>
      </c>
      <c r="K6316" s="69">
        <v>3.83</v>
      </c>
      <c r="L6316" s="68" t="s">
        <v>5494</v>
      </c>
      <c r="M6316" s="71">
        <v>2.3E-3</v>
      </c>
      <c r="N6316" t="str">
        <f>_xll.IMDP("BND",D6316,$N$1,A6316)</f>
        <v>기타금융채</v>
      </c>
      <c r="O6316">
        <f t="shared" si="98"/>
        <v>1.5456000000000001E-3</v>
      </c>
    </row>
    <row r="6317" spans="1:15" x14ac:dyDescent="0.3">
      <c r="A6317" s="73">
        <v>46311</v>
      </c>
      <c r="B6317" s="67" t="s">
        <v>2090</v>
      </c>
      <c r="C6317" s="68" t="s">
        <v>2608</v>
      </c>
      <c r="D6317" s="68" t="s">
        <v>12513</v>
      </c>
      <c r="E6317" s="67" t="s">
        <v>12514</v>
      </c>
      <c r="F6317" s="69">
        <v>4.0460000000000003</v>
      </c>
      <c r="G6317" s="70">
        <v>0.51529999999999998</v>
      </c>
      <c r="H6317" s="70">
        <v>0.3957</v>
      </c>
      <c r="I6317" s="73">
        <v>45502</v>
      </c>
      <c r="J6317" s="73">
        <v>46506</v>
      </c>
      <c r="K6317" s="69">
        <v>3.61</v>
      </c>
      <c r="L6317" s="68" t="s">
        <v>5494</v>
      </c>
      <c r="M6317" s="71">
        <v>3.3E-3</v>
      </c>
      <c r="N6317" t="str">
        <f>_xll.IMDP("BND",D6317,$N$1,A6317)</f>
        <v>기타금융채</v>
      </c>
      <c r="O6317">
        <f t="shared" si="98"/>
        <v>1.70049E-3</v>
      </c>
    </row>
    <row r="6318" spans="1:15" x14ac:dyDescent="0.3">
      <c r="A6318" s="73">
        <v>46311</v>
      </c>
      <c r="B6318" s="67" t="s">
        <v>2090</v>
      </c>
      <c r="C6318" s="68" t="s">
        <v>2608</v>
      </c>
      <c r="D6318" s="68" t="s">
        <v>12515</v>
      </c>
      <c r="E6318" s="67" t="s">
        <v>12516</v>
      </c>
      <c r="F6318" s="69">
        <v>4.2960000000000003</v>
      </c>
      <c r="G6318" s="70">
        <v>0.83540000000000003</v>
      </c>
      <c r="H6318" s="70">
        <v>0.91210000000000002</v>
      </c>
      <c r="I6318" s="73">
        <v>45533</v>
      </c>
      <c r="J6318" s="73">
        <v>46626</v>
      </c>
      <c r="K6318" s="69">
        <v>3.71</v>
      </c>
      <c r="L6318" s="68" t="s">
        <v>5494</v>
      </c>
      <c r="M6318" s="71">
        <v>3.2000000000000002E-3</v>
      </c>
      <c r="N6318" t="str">
        <f>_xll.IMDP("BND",D6318,$N$1,A6318)</f>
        <v>기타금융채</v>
      </c>
      <c r="O6318">
        <f t="shared" si="98"/>
        <v>2.6732800000000001E-3</v>
      </c>
    </row>
    <row r="6319" spans="1:15" x14ac:dyDescent="0.3">
      <c r="A6319" s="73">
        <v>46311</v>
      </c>
      <c r="B6319" s="67" t="s">
        <v>2090</v>
      </c>
      <c r="C6319" s="68" t="s">
        <v>2608</v>
      </c>
      <c r="D6319" s="68" t="s">
        <v>12517</v>
      </c>
      <c r="E6319" s="67" t="s">
        <v>12518</v>
      </c>
      <c r="F6319" s="69">
        <v>4.3209999999999997</v>
      </c>
      <c r="G6319" s="70">
        <v>0.91659999999999997</v>
      </c>
      <c r="H6319" s="70">
        <v>1.0742</v>
      </c>
      <c r="I6319" s="73">
        <v>45562</v>
      </c>
      <c r="J6319" s="73">
        <v>46657</v>
      </c>
      <c r="K6319" s="69">
        <v>3.52</v>
      </c>
      <c r="L6319" s="68" t="s">
        <v>5494</v>
      </c>
      <c r="M6319" s="71">
        <v>4.5999999999999999E-3</v>
      </c>
      <c r="N6319" t="str">
        <f>_xll.IMDP("BND",D6319,$N$1,A6319)</f>
        <v>기타금융채</v>
      </c>
      <c r="O6319">
        <f t="shared" si="98"/>
        <v>4.2163599999999997E-3</v>
      </c>
    </row>
    <row r="6320" spans="1:15" x14ac:dyDescent="0.3">
      <c r="A6320" s="73">
        <v>46311</v>
      </c>
      <c r="B6320" s="67" t="s">
        <v>2090</v>
      </c>
      <c r="C6320" s="68" t="s">
        <v>2608</v>
      </c>
      <c r="D6320" s="68" t="s">
        <v>12519</v>
      </c>
      <c r="E6320" s="67" t="s">
        <v>12520</v>
      </c>
      <c r="F6320" s="69">
        <v>4.3259999999999996</v>
      </c>
      <c r="G6320" s="70">
        <v>0.99619999999999997</v>
      </c>
      <c r="H6320" s="70">
        <v>1.2546999999999999</v>
      </c>
      <c r="I6320" s="73">
        <v>45595</v>
      </c>
      <c r="J6320" s="73">
        <v>46689</v>
      </c>
      <c r="K6320" s="69">
        <v>3.6</v>
      </c>
      <c r="L6320" s="68" t="s">
        <v>5494</v>
      </c>
      <c r="M6320" s="71">
        <v>3.7000000000000002E-3</v>
      </c>
      <c r="N6320" t="str">
        <f>_xll.IMDP("BND",D6320,$N$1,A6320)</f>
        <v>기타금융채</v>
      </c>
      <c r="O6320">
        <f t="shared" si="98"/>
        <v>3.68594E-3</v>
      </c>
    </row>
    <row r="6321" spans="1:15" x14ac:dyDescent="0.3">
      <c r="A6321" s="73">
        <v>46311</v>
      </c>
      <c r="B6321" s="67" t="s">
        <v>2090</v>
      </c>
      <c r="C6321" s="68" t="s">
        <v>2608</v>
      </c>
      <c r="D6321" s="68" t="s">
        <v>12521</v>
      </c>
      <c r="E6321" s="67" t="s">
        <v>12522</v>
      </c>
      <c r="F6321" s="69">
        <v>4.3479999999999999</v>
      </c>
      <c r="G6321" s="70">
        <v>1.0992</v>
      </c>
      <c r="H6321" s="70">
        <v>1.4948999999999999</v>
      </c>
      <c r="I6321" s="73">
        <v>45632</v>
      </c>
      <c r="J6321" s="73">
        <v>46727</v>
      </c>
      <c r="K6321" s="69">
        <v>3.35</v>
      </c>
      <c r="L6321" s="68" t="s">
        <v>5494</v>
      </c>
      <c r="M6321" s="71">
        <v>4.5999999999999999E-3</v>
      </c>
      <c r="N6321" t="str">
        <f>_xll.IMDP("BND",D6321,$N$1,A6321)</f>
        <v>기타금융채</v>
      </c>
      <c r="O6321">
        <f t="shared" si="98"/>
        <v>5.0563199999999996E-3</v>
      </c>
    </row>
    <row r="6322" spans="1:15" x14ac:dyDescent="0.3">
      <c r="A6322" s="73">
        <v>46311</v>
      </c>
      <c r="B6322" s="67" t="s">
        <v>2090</v>
      </c>
      <c r="C6322" s="68" t="s">
        <v>2608</v>
      </c>
      <c r="D6322" s="68" t="s">
        <v>12523</v>
      </c>
      <c r="E6322" s="67" t="s">
        <v>12524</v>
      </c>
      <c r="F6322" s="69">
        <v>4.383</v>
      </c>
      <c r="G6322" s="70">
        <v>1.3086</v>
      </c>
      <c r="H6322" s="70">
        <v>2.0619000000000001</v>
      </c>
      <c r="I6322" s="73">
        <v>45715</v>
      </c>
      <c r="J6322" s="73">
        <v>46808</v>
      </c>
      <c r="K6322" s="69">
        <v>3.2</v>
      </c>
      <c r="L6322" s="68" t="s">
        <v>5494</v>
      </c>
      <c r="M6322" s="71">
        <v>3.7000000000000002E-3</v>
      </c>
      <c r="N6322" t="str">
        <f>_xll.IMDP("BND",D6322,$N$1,A6322)</f>
        <v>기타금융채</v>
      </c>
      <c r="O6322">
        <f t="shared" si="98"/>
        <v>4.8418200000000002E-3</v>
      </c>
    </row>
    <row r="6323" spans="1:15" x14ac:dyDescent="0.3">
      <c r="A6323" s="73">
        <v>46311</v>
      </c>
      <c r="B6323" s="67" t="s">
        <v>2090</v>
      </c>
      <c r="C6323" s="68" t="s">
        <v>2608</v>
      </c>
      <c r="D6323" s="68" t="s">
        <v>12525</v>
      </c>
      <c r="E6323" s="67" t="s">
        <v>12526</v>
      </c>
      <c r="F6323" s="69">
        <v>4.3899999999999997</v>
      </c>
      <c r="G6323" s="70">
        <v>1.3965000000000001</v>
      </c>
      <c r="H6323" s="70">
        <v>2.3220999999999998</v>
      </c>
      <c r="I6323" s="73">
        <v>45744</v>
      </c>
      <c r="J6323" s="73">
        <v>46840</v>
      </c>
      <c r="K6323" s="69">
        <v>3.28</v>
      </c>
      <c r="L6323" s="68" t="s">
        <v>5494</v>
      </c>
      <c r="M6323" s="71">
        <v>4.1000000000000003E-3</v>
      </c>
      <c r="N6323" t="str">
        <f>_xll.IMDP("BND",D6323,$N$1,A6323)</f>
        <v>기타금융채</v>
      </c>
      <c r="O6323">
        <f t="shared" si="98"/>
        <v>5.7256500000000005E-3</v>
      </c>
    </row>
    <row r="6324" spans="1:15" x14ac:dyDescent="0.3">
      <c r="A6324" s="73">
        <v>46311</v>
      </c>
      <c r="B6324" s="67" t="s">
        <v>2090</v>
      </c>
      <c r="C6324" s="68" t="s">
        <v>2608</v>
      </c>
      <c r="D6324" s="68" t="s">
        <v>1862</v>
      </c>
      <c r="E6324" s="67" t="s">
        <v>1864</v>
      </c>
      <c r="F6324" s="69">
        <v>4.3630000000000004</v>
      </c>
      <c r="G6324" s="70">
        <v>1.2076</v>
      </c>
      <c r="H6324" s="70">
        <v>1.7929999999999999</v>
      </c>
      <c r="I6324" s="73">
        <v>45856</v>
      </c>
      <c r="J6324" s="73">
        <v>46770</v>
      </c>
      <c r="K6324" s="69">
        <v>2.84</v>
      </c>
      <c r="L6324" s="68" t="s">
        <v>5494</v>
      </c>
      <c r="M6324" s="71">
        <v>3.7000000000000002E-3</v>
      </c>
      <c r="N6324" t="str">
        <f>_xll.IMDP("BND",D6324,$N$1,A6324)</f>
        <v>기타금융채</v>
      </c>
      <c r="O6324">
        <f t="shared" si="98"/>
        <v>4.4681199999999999E-3</v>
      </c>
    </row>
    <row r="6325" spans="1:15" x14ac:dyDescent="0.3">
      <c r="A6325" s="73">
        <v>46311</v>
      </c>
      <c r="B6325" s="67" t="s">
        <v>2090</v>
      </c>
      <c r="C6325" s="68" t="s">
        <v>2608</v>
      </c>
      <c r="D6325" s="68" t="s">
        <v>12527</v>
      </c>
      <c r="E6325" s="67" t="s">
        <v>12528</v>
      </c>
      <c r="F6325" s="69">
        <v>4.5129999999999999</v>
      </c>
      <c r="G6325" s="70">
        <v>1.7814000000000001</v>
      </c>
      <c r="H6325" s="70">
        <v>3.6738</v>
      </c>
      <c r="I6325" s="73">
        <v>45896</v>
      </c>
      <c r="J6325" s="73">
        <v>46990</v>
      </c>
      <c r="K6325" s="69">
        <v>2.94</v>
      </c>
      <c r="L6325" s="68" t="s">
        <v>5494</v>
      </c>
      <c r="M6325" s="71">
        <v>4.4999999999999997E-3</v>
      </c>
      <c r="N6325" t="str">
        <f>_xll.IMDP("BND",D6325,$N$1,A6325)</f>
        <v>기타금융채</v>
      </c>
      <c r="O6325">
        <f t="shared" si="98"/>
        <v>8.0163000000000005E-3</v>
      </c>
    </row>
    <row r="6326" spans="1:15" x14ac:dyDescent="0.3">
      <c r="A6326" s="73">
        <v>46311</v>
      </c>
      <c r="B6326" s="67" t="s">
        <v>2090</v>
      </c>
      <c r="C6326" s="68" t="s">
        <v>2608</v>
      </c>
      <c r="D6326" s="68" t="s">
        <v>12529</v>
      </c>
      <c r="E6326" s="67" t="s">
        <v>12530</v>
      </c>
      <c r="F6326" s="69">
        <v>4.5419999999999998</v>
      </c>
      <c r="G6326" s="70">
        <v>1.8246</v>
      </c>
      <c r="H6326" s="70">
        <v>3.8397000000000001</v>
      </c>
      <c r="I6326" s="73">
        <v>45911</v>
      </c>
      <c r="J6326" s="73">
        <v>47007</v>
      </c>
      <c r="K6326" s="69">
        <v>2.88</v>
      </c>
      <c r="L6326" s="68" t="s">
        <v>5494</v>
      </c>
      <c r="M6326" s="71">
        <v>2.7000000000000001E-3</v>
      </c>
      <c r="N6326" t="str">
        <f>_xll.IMDP("BND",D6326,$N$1,A6326)</f>
        <v>기타금융채</v>
      </c>
      <c r="O6326">
        <f t="shared" si="98"/>
        <v>4.9264199999999999E-3</v>
      </c>
    </row>
    <row r="6327" spans="1:15" x14ac:dyDescent="0.3">
      <c r="A6327" s="73">
        <v>46311</v>
      </c>
      <c r="B6327" s="67" t="s">
        <v>2090</v>
      </c>
      <c r="C6327" s="68" t="s">
        <v>2608</v>
      </c>
      <c r="D6327" s="68" t="s">
        <v>12531</v>
      </c>
      <c r="E6327" s="67" t="s">
        <v>12532</v>
      </c>
      <c r="F6327" s="69">
        <v>4.5720000000000001</v>
      </c>
      <c r="G6327" s="70">
        <v>2.1621000000000001</v>
      </c>
      <c r="H6327" s="70">
        <v>5.3597000000000001</v>
      </c>
      <c r="I6327" s="73">
        <v>46057</v>
      </c>
      <c r="J6327" s="73">
        <v>47151</v>
      </c>
      <c r="K6327" s="69">
        <v>3.76</v>
      </c>
      <c r="L6327" s="68" t="s">
        <v>5494</v>
      </c>
      <c r="M6327" s="71">
        <v>4.1000000000000003E-3</v>
      </c>
      <c r="N6327" t="str">
        <f>_xll.IMDP("BND",D6327,$N$1,A6327)</f>
        <v>기타금융채</v>
      </c>
      <c r="O6327">
        <f t="shared" si="98"/>
        <v>8.8646100000000019E-3</v>
      </c>
    </row>
    <row r="6328" spans="1:15" x14ac:dyDescent="0.3">
      <c r="A6328" s="73">
        <v>46311</v>
      </c>
      <c r="B6328" s="67" t="s">
        <v>2090</v>
      </c>
      <c r="C6328" s="68" t="s">
        <v>2608</v>
      </c>
      <c r="D6328" s="68" t="s">
        <v>12533</v>
      </c>
      <c r="E6328" s="67" t="s">
        <v>12534</v>
      </c>
      <c r="F6328" s="69">
        <v>4.5739999999999998</v>
      </c>
      <c r="G6328" s="70">
        <v>2.2664</v>
      </c>
      <c r="H6328" s="70">
        <v>5.8551000000000002</v>
      </c>
      <c r="I6328" s="73">
        <v>46094</v>
      </c>
      <c r="J6328" s="73">
        <v>47190</v>
      </c>
      <c r="K6328" s="69">
        <v>3.97</v>
      </c>
      <c r="L6328" s="68" t="s">
        <v>5494</v>
      </c>
      <c r="M6328" s="71">
        <v>2.8E-3</v>
      </c>
      <c r="N6328" t="str">
        <f>_xll.IMDP("BND",D6328,$N$1,A6328)</f>
        <v>기타금융채</v>
      </c>
      <c r="O6328">
        <f t="shared" si="98"/>
        <v>6.3459199999999997E-3</v>
      </c>
    </row>
    <row r="6329" spans="1:15" x14ac:dyDescent="0.3">
      <c r="A6329" s="73">
        <v>46311</v>
      </c>
      <c r="B6329" s="67" t="s">
        <v>2090</v>
      </c>
      <c r="C6329" s="68" t="s">
        <v>2608</v>
      </c>
      <c r="D6329" s="68" t="s">
        <v>12535</v>
      </c>
      <c r="E6329" s="67" t="s">
        <v>12536</v>
      </c>
      <c r="F6329" s="69">
        <v>4.6310000000000002</v>
      </c>
      <c r="G6329" s="70">
        <v>2.8163</v>
      </c>
      <c r="H6329" s="70">
        <v>8.9685000000000006</v>
      </c>
      <c r="I6329" s="73">
        <v>45595</v>
      </c>
      <c r="J6329" s="73">
        <v>47421</v>
      </c>
      <c r="K6329" s="69">
        <v>3.82</v>
      </c>
      <c r="L6329" s="68" t="s">
        <v>5494</v>
      </c>
      <c r="M6329" s="71">
        <v>2.7000000000000001E-3</v>
      </c>
      <c r="N6329" t="str">
        <f>_xll.IMDP("BND",D6329,$N$1,A6329)</f>
        <v>기타금융채</v>
      </c>
      <c r="O6329">
        <f t="shared" si="98"/>
        <v>7.6040100000000005E-3</v>
      </c>
    </row>
    <row r="6330" spans="1:15" x14ac:dyDescent="0.3">
      <c r="A6330" s="73">
        <v>46311</v>
      </c>
      <c r="B6330" s="67" t="s">
        <v>2090</v>
      </c>
      <c r="C6330" s="68" t="s">
        <v>2608</v>
      </c>
      <c r="D6330" s="68" t="s">
        <v>12537</v>
      </c>
      <c r="E6330" s="67" t="s">
        <v>12538</v>
      </c>
      <c r="F6330" s="69">
        <v>3.8010000000000002</v>
      </c>
      <c r="G6330" s="70">
        <v>0.33289999999999997</v>
      </c>
      <c r="H6330" s="70">
        <v>0.19350000000000001</v>
      </c>
      <c r="I6330" s="73">
        <v>45646</v>
      </c>
      <c r="J6330" s="73">
        <v>46437</v>
      </c>
      <c r="K6330" s="69">
        <v>3.37</v>
      </c>
      <c r="L6330" s="68" t="s">
        <v>5494</v>
      </c>
      <c r="M6330" s="71">
        <v>2.3E-3</v>
      </c>
      <c r="N6330" t="str">
        <f>_xll.IMDP("BND",D6330,$N$1,A6330)</f>
        <v>기타금융채</v>
      </c>
      <c r="O6330">
        <f t="shared" si="98"/>
        <v>7.6566999999999998E-4</v>
      </c>
    </row>
    <row r="6331" spans="1:15" x14ac:dyDescent="0.3">
      <c r="A6331" s="73">
        <v>46311</v>
      </c>
      <c r="B6331" s="67" t="s">
        <v>2090</v>
      </c>
      <c r="C6331" s="68" t="s">
        <v>2608</v>
      </c>
      <c r="D6331" s="68" t="s">
        <v>12539</v>
      </c>
      <c r="E6331" s="67" t="s">
        <v>12540</v>
      </c>
      <c r="F6331" s="69">
        <v>4.3600000000000003</v>
      </c>
      <c r="G6331" s="70">
        <v>1.1920999999999999</v>
      </c>
      <c r="H6331" s="70">
        <v>1.7305999999999999</v>
      </c>
      <c r="I6331" s="73">
        <v>45667</v>
      </c>
      <c r="J6331" s="73">
        <v>46762</v>
      </c>
      <c r="K6331" s="69">
        <v>3.3</v>
      </c>
      <c r="L6331" s="68" t="s">
        <v>5494</v>
      </c>
      <c r="M6331" s="71">
        <v>2.3E-3</v>
      </c>
      <c r="N6331" t="str">
        <f>_xll.IMDP("BND",D6331,$N$1,A6331)</f>
        <v>기타금융채</v>
      </c>
      <c r="O6331">
        <f t="shared" si="98"/>
        <v>2.7418299999999998E-3</v>
      </c>
    </row>
    <row r="6332" spans="1:15" x14ac:dyDescent="0.3">
      <c r="A6332" s="73">
        <v>46311</v>
      </c>
      <c r="B6332" s="67" t="s">
        <v>2090</v>
      </c>
      <c r="C6332" s="68" t="s">
        <v>2608</v>
      </c>
      <c r="D6332" s="68" t="s">
        <v>12541</v>
      </c>
      <c r="E6332" s="67" t="s">
        <v>12542</v>
      </c>
      <c r="F6332" s="69">
        <v>4.4889999999999999</v>
      </c>
      <c r="G6332" s="70">
        <v>1.6771</v>
      </c>
      <c r="H6332" s="70">
        <v>3.3126000000000002</v>
      </c>
      <c r="I6332" s="73">
        <v>45856</v>
      </c>
      <c r="J6332" s="73">
        <v>46952</v>
      </c>
      <c r="K6332" s="69">
        <v>2.95</v>
      </c>
      <c r="L6332" s="68" t="s">
        <v>5494</v>
      </c>
      <c r="M6332" s="71">
        <v>3.2000000000000002E-3</v>
      </c>
      <c r="N6332" t="str">
        <f>_xll.IMDP("BND",D6332,$N$1,A6332)</f>
        <v>기타금융채</v>
      </c>
      <c r="O6332">
        <f t="shared" si="98"/>
        <v>5.3667200000000002E-3</v>
      </c>
    </row>
    <row r="6333" spans="1:15" x14ac:dyDescent="0.3">
      <c r="A6333" s="73">
        <v>46311</v>
      </c>
      <c r="B6333" s="67" t="s">
        <v>2090</v>
      </c>
      <c r="C6333" s="68" t="s">
        <v>2608</v>
      </c>
      <c r="D6333" s="68" t="s">
        <v>12543</v>
      </c>
      <c r="E6333" s="67" t="s">
        <v>12544</v>
      </c>
      <c r="F6333" s="69">
        <v>4.6459999999999999</v>
      </c>
      <c r="G6333" s="70">
        <v>3.5752999999999999</v>
      </c>
      <c r="H6333" s="70">
        <v>14.222899999999999</v>
      </c>
      <c r="I6333" s="73">
        <v>45896</v>
      </c>
      <c r="J6333" s="73">
        <v>47722</v>
      </c>
      <c r="K6333" s="69">
        <v>3.23</v>
      </c>
      <c r="L6333" s="68" t="s">
        <v>5494</v>
      </c>
      <c r="M6333" s="71">
        <v>2.2000000000000001E-3</v>
      </c>
      <c r="N6333" t="str">
        <f>_xll.IMDP("BND",D6333,$N$1,A6333)</f>
        <v>기타금융채</v>
      </c>
      <c r="O6333">
        <f t="shared" si="98"/>
        <v>7.86566E-3</v>
      </c>
    </row>
    <row r="6334" spans="1:15" x14ac:dyDescent="0.3">
      <c r="A6334" s="73">
        <v>46311</v>
      </c>
      <c r="B6334" s="67" t="s">
        <v>2090</v>
      </c>
      <c r="C6334" s="68" t="s">
        <v>2608</v>
      </c>
      <c r="D6334" s="68" t="s">
        <v>12545</v>
      </c>
      <c r="E6334" s="67" t="s">
        <v>12546</v>
      </c>
      <c r="F6334" s="69">
        <v>4.5739999999999998</v>
      </c>
      <c r="G6334" s="70">
        <v>2.2791000000000001</v>
      </c>
      <c r="H6334" s="70">
        <v>5.8780000000000001</v>
      </c>
      <c r="I6334" s="73">
        <v>45911</v>
      </c>
      <c r="J6334" s="73">
        <v>47186</v>
      </c>
      <c r="K6334" s="69">
        <v>2.92</v>
      </c>
      <c r="L6334" s="68" t="s">
        <v>5494</v>
      </c>
      <c r="M6334" s="71">
        <v>2.2000000000000001E-3</v>
      </c>
      <c r="N6334" t="str">
        <f>_xll.IMDP("BND",D6334,$N$1,A6334)</f>
        <v>기타금융채</v>
      </c>
      <c r="O6334">
        <f t="shared" si="98"/>
        <v>5.014020000000001E-3</v>
      </c>
    </row>
    <row r="6335" spans="1:15" x14ac:dyDescent="0.3">
      <c r="A6335" s="73">
        <v>46311</v>
      </c>
      <c r="B6335" s="67" t="s">
        <v>2090</v>
      </c>
      <c r="C6335" s="68" t="s">
        <v>2608</v>
      </c>
      <c r="D6335" s="68" t="s">
        <v>15335</v>
      </c>
      <c r="E6335" s="67" t="s">
        <v>15377</v>
      </c>
      <c r="F6335" s="69">
        <v>4.6130000000000004</v>
      </c>
      <c r="G6335" s="70">
        <v>2.6804999999999999</v>
      </c>
      <c r="H6335" s="70">
        <v>8.1590000000000007</v>
      </c>
      <c r="I6335" s="73">
        <v>46275</v>
      </c>
      <c r="J6335" s="73">
        <v>47371</v>
      </c>
      <c r="K6335" s="69">
        <v>4.62</v>
      </c>
      <c r="L6335" s="68" t="s">
        <v>5494</v>
      </c>
      <c r="M6335" s="71">
        <v>2.8E-3</v>
      </c>
      <c r="N6335" t="str">
        <f>_xll.IMDP("BND",D6335,$N$1,A6335)</f>
        <v>기타금융채</v>
      </c>
      <c r="O6335">
        <f t="shared" si="98"/>
        <v>7.5053999999999997E-3</v>
      </c>
    </row>
    <row r="6336" spans="1:15" x14ac:dyDescent="0.3">
      <c r="A6336" s="73">
        <v>46311</v>
      </c>
      <c r="B6336" s="67" t="s">
        <v>2090</v>
      </c>
      <c r="C6336" s="68" t="s">
        <v>2608</v>
      </c>
      <c r="D6336" s="68" t="s">
        <v>12547</v>
      </c>
      <c r="E6336" s="67" t="s">
        <v>12548</v>
      </c>
      <c r="F6336" s="69">
        <v>3.9239999999999999</v>
      </c>
      <c r="G6336" s="70">
        <v>0.40810000000000002</v>
      </c>
      <c r="H6336" s="70">
        <v>0.2681</v>
      </c>
      <c r="I6336" s="73">
        <v>45646</v>
      </c>
      <c r="J6336" s="73">
        <v>46465</v>
      </c>
      <c r="K6336" s="69">
        <v>3.37</v>
      </c>
      <c r="L6336" s="68" t="s">
        <v>5494</v>
      </c>
      <c r="M6336" s="71">
        <v>3.2000000000000002E-3</v>
      </c>
      <c r="N6336" t="str">
        <f>_xll.IMDP("BND",D6336,$N$1,A6336)</f>
        <v>기타금융채</v>
      </c>
      <c r="O6336">
        <f t="shared" si="98"/>
        <v>1.3059200000000001E-3</v>
      </c>
    </row>
    <row r="6337" spans="1:15" x14ac:dyDescent="0.3">
      <c r="A6337" s="73">
        <v>46311</v>
      </c>
      <c r="B6337" s="67" t="s">
        <v>2090</v>
      </c>
      <c r="C6337" s="68" t="s">
        <v>2608</v>
      </c>
      <c r="D6337" s="68" t="s">
        <v>12549</v>
      </c>
      <c r="E6337" s="67" t="s">
        <v>12550</v>
      </c>
      <c r="F6337" s="69">
        <v>4.4390000000000001</v>
      </c>
      <c r="G6337" s="70">
        <v>1.5553999999999999</v>
      </c>
      <c r="H6337" s="70">
        <v>2.8437000000000001</v>
      </c>
      <c r="I6337" s="73">
        <v>45806</v>
      </c>
      <c r="J6337" s="73">
        <v>46902</v>
      </c>
      <c r="K6337" s="69">
        <v>2.97</v>
      </c>
      <c r="L6337" s="68" t="s">
        <v>5494</v>
      </c>
      <c r="M6337" s="71">
        <v>2.3E-3</v>
      </c>
      <c r="N6337" t="str">
        <f>_xll.IMDP("BND",D6337,$N$1,A6337)</f>
        <v>기타금융채</v>
      </c>
      <c r="O6337">
        <f t="shared" si="98"/>
        <v>3.5774199999999996E-3</v>
      </c>
    </row>
    <row r="6338" spans="1:15" x14ac:dyDescent="0.3">
      <c r="A6338" s="73">
        <v>46311</v>
      </c>
      <c r="B6338" s="67" t="s">
        <v>2090</v>
      </c>
      <c r="C6338" s="68" t="s">
        <v>2608</v>
      </c>
      <c r="D6338" s="68" t="s">
        <v>12551</v>
      </c>
      <c r="E6338" s="67" t="s">
        <v>12552</v>
      </c>
      <c r="F6338" s="69">
        <v>4.5720000000000001</v>
      </c>
      <c r="G6338" s="70">
        <v>2.1472000000000002</v>
      </c>
      <c r="H6338" s="70">
        <v>5.2759999999999998</v>
      </c>
      <c r="I6338" s="73">
        <v>46108</v>
      </c>
      <c r="J6338" s="73">
        <v>47144</v>
      </c>
      <c r="K6338" s="69">
        <v>4.24</v>
      </c>
      <c r="L6338" s="68" t="s">
        <v>5494</v>
      </c>
      <c r="M6338" s="71">
        <v>3.2000000000000002E-3</v>
      </c>
      <c r="N6338" t="str">
        <f>_xll.IMDP("BND",D6338,$N$1,A6338)</f>
        <v>기타금융채</v>
      </c>
      <c r="O6338">
        <f t="shared" ref="O6338:O6401" si="99">M6338*G6338</f>
        <v>6.871040000000001E-3</v>
      </c>
    </row>
    <row r="6339" spans="1:15" x14ac:dyDescent="0.3">
      <c r="A6339" s="73">
        <v>46311</v>
      </c>
      <c r="B6339" s="67" t="s">
        <v>2090</v>
      </c>
      <c r="C6339" s="68" t="s">
        <v>2608</v>
      </c>
      <c r="D6339" s="68" t="s">
        <v>12553</v>
      </c>
      <c r="E6339" s="67" t="s">
        <v>12554</v>
      </c>
      <c r="F6339" s="69">
        <v>4.4119999999999999</v>
      </c>
      <c r="G6339" s="70">
        <v>1.4702999999999999</v>
      </c>
      <c r="H6339" s="70">
        <v>2.5634999999999999</v>
      </c>
      <c r="I6339" s="73">
        <v>45868</v>
      </c>
      <c r="J6339" s="73">
        <v>46871</v>
      </c>
      <c r="K6339" s="69">
        <v>2.86</v>
      </c>
      <c r="L6339" s="68" t="s">
        <v>5494</v>
      </c>
      <c r="M6339" s="71">
        <v>5.4999999999999997E-3</v>
      </c>
      <c r="N6339" t="str">
        <f>_xll.IMDP("BND",D6339,$N$1,A6339)</f>
        <v>기타금융채</v>
      </c>
      <c r="O6339">
        <f t="shared" si="99"/>
        <v>8.086649999999999E-3</v>
      </c>
    </row>
    <row r="6340" spans="1:15" x14ac:dyDescent="0.3">
      <c r="A6340" s="73">
        <v>46311</v>
      </c>
      <c r="B6340" s="67" t="s">
        <v>2090</v>
      </c>
      <c r="C6340" s="68" t="s">
        <v>8258</v>
      </c>
      <c r="D6340" s="68" t="s">
        <v>12555</v>
      </c>
      <c r="E6340" s="67" t="s">
        <v>12556</v>
      </c>
      <c r="F6340" s="69">
        <v>4.1079999999999997</v>
      </c>
      <c r="G6340" s="70">
        <v>0.46229999999999999</v>
      </c>
      <c r="H6340" s="70">
        <v>0.32869999999999999</v>
      </c>
      <c r="I6340" s="73">
        <v>45393</v>
      </c>
      <c r="J6340" s="73">
        <v>46486</v>
      </c>
      <c r="K6340" s="69">
        <v>3.89</v>
      </c>
      <c r="L6340" s="68" t="s">
        <v>5494</v>
      </c>
      <c r="M6340" s="71">
        <v>3.2000000000000002E-3</v>
      </c>
      <c r="N6340" t="str">
        <f>_xll.IMDP("BND",D6340,$N$1,A6340)</f>
        <v>회사채(일반)</v>
      </c>
      <c r="O6340">
        <f t="shared" si="99"/>
        <v>1.4793600000000001E-3</v>
      </c>
    </row>
    <row r="6341" spans="1:15" x14ac:dyDescent="0.3">
      <c r="A6341" s="73">
        <v>46311</v>
      </c>
      <c r="B6341" s="67" t="s">
        <v>2090</v>
      </c>
      <c r="C6341" s="68" t="s">
        <v>8258</v>
      </c>
      <c r="D6341" s="68" t="s">
        <v>12557</v>
      </c>
      <c r="E6341" s="67" t="s">
        <v>12558</v>
      </c>
      <c r="F6341" s="69">
        <v>4.1669999999999998</v>
      </c>
      <c r="G6341" s="70">
        <v>1.3090999999999999</v>
      </c>
      <c r="H6341" s="70">
        <v>2.0619000000000001</v>
      </c>
      <c r="I6341" s="73">
        <v>45713</v>
      </c>
      <c r="J6341" s="73">
        <v>46808</v>
      </c>
      <c r="K6341" s="69">
        <v>2.99</v>
      </c>
      <c r="L6341" s="68" t="s">
        <v>5494</v>
      </c>
      <c r="M6341" s="71">
        <v>7.3000000000000001E-3</v>
      </c>
      <c r="N6341" t="str">
        <f>_xll.IMDP("BND",D6341,$N$1,A6341)</f>
        <v>회사채(일반)</v>
      </c>
      <c r="O6341">
        <f t="shared" si="99"/>
        <v>9.5564299999999994E-3</v>
      </c>
    </row>
    <row r="6342" spans="1:15" x14ac:dyDescent="0.3">
      <c r="A6342" s="73">
        <v>46311</v>
      </c>
      <c r="B6342" s="67" t="s">
        <v>2090</v>
      </c>
      <c r="C6342" s="68" t="s">
        <v>8258</v>
      </c>
      <c r="D6342" s="68" t="s">
        <v>12559</v>
      </c>
      <c r="E6342" s="67" t="s">
        <v>12560</v>
      </c>
      <c r="F6342" s="69">
        <v>3.7709999999999999</v>
      </c>
      <c r="G6342" s="70">
        <v>0.34620000000000001</v>
      </c>
      <c r="H6342" s="70">
        <v>0.2059</v>
      </c>
      <c r="I6342" s="73">
        <v>43886</v>
      </c>
      <c r="J6342" s="73">
        <v>46443</v>
      </c>
      <c r="K6342" s="69">
        <v>1.67</v>
      </c>
      <c r="L6342" s="68" t="s">
        <v>5494</v>
      </c>
      <c r="M6342" s="71">
        <v>5.1000000000000004E-3</v>
      </c>
      <c r="N6342" t="str">
        <f>_xll.IMDP("BND",D6342,$N$1,A6342)</f>
        <v>회사채(일반)</v>
      </c>
      <c r="O6342">
        <f t="shared" si="99"/>
        <v>1.7656200000000001E-3</v>
      </c>
    </row>
    <row r="6343" spans="1:15" x14ac:dyDescent="0.3">
      <c r="A6343" s="73">
        <v>46311</v>
      </c>
      <c r="B6343" s="67" t="s">
        <v>2090</v>
      </c>
      <c r="C6343" s="68" t="s">
        <v>8258</v>
      </c>
      <c r="D6343" s="68" t="s">
        <v>12561</v>
      </c>
      <c r="E6343" s="67" t="s">
        <v>12562</v>
      </c>
      <c r="F6343" s="69">
        <v>4.3680000000000003</v>
      </c>
      <c r="G6343" s="70">
        <v>3.1429999999999998</v>
      </c>
      <c r="H6343" s="70">
        <v>11.0123</v>
      </c>
      <c r="I6343" s="73">
        <v>45713</v>
      </c>
      <c r="J6343" s="73">
        <v>47539</v>
      </c>
      <c r="K6343" s="69">
        <v>3.08</v>
      </c>
      <c r="L6343" s="68" t="s">
        <v>5494</v>
      </c>
      <c r="M6343" s="71">
        <v>6.3E-3</v>
      </c>
      <c r="N6343" t="str">
        <f>_xll.IMDP("BND",D6343,$N$1,A6343)</f>
        <v>회사채(일반)</v>
      </c>
      <c r="O6343">
        <f t="shared" si="99"/>
        <v>1.98009E-2</v>
      </c>
    </row>
    <row r="6344" spans="1:15" x14ac:dyDescent="0.3">
      <c r="A6344" s="73">
        <v>46311</v>
      </c>
      <c r="B6344" s="67" t="s">
        <v>2090</v>
      </c>
      <c r="C6344" s="68" t="s">
        <v>8258</v>
      </c>
      <c r="D6344" s="68" t="s">
        <v>12563</v>
      </c>
      <c r="E6344" s="67" t="s">
        <v>12564</v>
      </c>
      <c r="F6344" s="69">
        <v>3.9369999999999998</v>
      </c>
      <c r="G6344" s="70">
        <v>0.53359999999999996</v>
      </c>
      <c r="H6344" s="70">
        <v>0.4194</v>
      </c>
      <c r="I6344" s="73">
        <v>45421</v>
      </c>
      <c r="J6344" s="73">
        <v>46514</v>
      </c>
      <c r="K6344" s="69">
        <v>3.66</v>
      </c>
      <c r="L6344" s="68" t="s">
        <v>2609</v>
      </c>
      <c r="M6344" s="71">
        <v>1.17E-2</v>
      </c>
      <c r="N6344" t="str">
        <f>_xll.IMDP("BND",D6344,$N$1,A6344)</f>
        <v>회사채(일반)</v>
      </c>
      <c r="O6344">
        <f t="shared" si="99"/>
        <v>6.2431199999999996E-3</v>
      </c>
    </row>
    <row r="6345" spans="1:15" x14ac:dyDescent="0.3">
      <c r="A6345" s="73">
        <v>46311</v>
      </c>
      <c r="B6345" s="67" t="s">
        <v>2090</v>
      </c>
      <c r="C6345" s="68" t="s">
        <v>8258</v>
      </c>
      <c r="D6345" s="68" t="s">
        <v>12565</v>
      </c>
      <c r="E6345" s="67" t="s">
        <v>12566</v>
      </c>
      <c r="F6345" s="69">
        <v>4.1059999999999999</v>
      </c>
      <c r="G6345" s="70">
        <v>1.2910999999999999</v>
      </c>
      <c r="H6345" s="70">
        <v>2.0103</v>
      </c>
      <c r="I6345" s="73">
        <v>45706</v>
      </c>
      <c r="J6345" s="73">
        <v>46801</v>
      </c>
      <c r="K6345" s="69">
        <v>2.91</v>
      </c>
      <c r="L6345" s="68" t="s">
        <v>2609</v>
      </c>
      <c r="M6345" s="71">
        <v>9.1999999999999998E-3</v>
      </c>
      <c r="N6345" t="str">
        <f>_xll.IMDP("BND",D6345,$N$1,A6345)</f>
        <v>회사채(일반)</v>
      </c>
      <c r="O6345">
        <f t="shared" si="99"/>
        <v>1.1878119999999999E-2</v>
      </c>
    </row>
    <row r="6346" spans="1:15" x14ac:dyDescent="0.3">
      <c r="A6346" s="73">
        <v>46311</v>
      </c>
      <c r="B6346" s="67" t="s">
        <v>2090</v>
      </c>
      <c r="C6346" s="68" t="s">
        <v>8258</v>
      </c>
      <c r="D6346" s="68" t="s">
        <v>12567</v>
      </c>
      <c r="E6346" s="67" t="s">
        <v>12568</v>
      </c>
      <c r="F6346" s="69">
        <v>3.992</v>
      </c>
      <c r="G6346" s="70">
        <v>0.63649999999999995</v>
      </c>
      <c r="H6346" s="70">
        <v>0.56459999999999999</v>
      </c>
      <c r="I6346" s="73">
        <v>45820</v>
      </c>
      <c r="J6346" s="73">
        <v>46549</v>
      </c>
      <c r="K6346" s="69">
        <v>2.58</v>
      </c>
      <c r="L6346" s="68" t="s">
        <v>2609</v>
      </c>
      <c r="M6346" s="71">
        <v>6.8999999999999999E-3</v>
      </c>
      <c r="N6346" t="str">
        <f>_xll.IMDP("BND",D6346,$N$1,A6346)</f>
        <v>회사채(일반)</v>
      </c>
      <c r="O6346">
        <f t="shared" si="99"/>
        <v>4.3918499999999992E-3</v>
      </c>
    </row>
    <row r="6347" spans="1:15" x14ac:dyDescent="0.3">
      <c r="A6347" s="73">
        <v>46311</v>
      </c>
      <c r="B6347" s="67" t="s">
        <v>2090</v>
      </c>
      <c r="C6347" s="68" t="s">
        <v>8258</v>
      </c>
      <c r="D6347" s="68" t="s">
        <v>12569</v>
      </c>
      <c r="E6347" s="67" t="s">
        <v>12570</v>
      </c>
      <c r="F6347" s="69">
        <v>4.0369999999999999</v>
      </c>
      <c r="G6347" s="70">
        <v>0.72960000000000003</v>
      </c>
      <c r="H6347" s="70">
        <v>0.71489999999999998</v>
      </c>
      <c r="I6347" s="73">
        <v>45854</v>
      </c>
      <c r="J6347" s="73">
        <v>46584</v>
      </c>
      <c r="K6347" s="69">
        <v>2.59</v>
      </c>
      <c r="L6347" s="68" t="s">
        <v>2609</v>
      </c>
      <c r="M6347" s="71">
        <v>4.5999999999999999E-3</v>
      </c>
      <c r="N6347" t="str">
        <f>_xll.IMDP("BND",D6347,$N$1,A6347)</f>
        <v>회사채(일반)</v>
      </c>
      <c r="O6347">
        <f t="shared" si="99"/>
        <v>3.35616E-3</v>
      </c>
    </row>
    <row r="6348" spans="1:15" x14ac:dyDescent="0.3">
      <c r="A6348" s="73">
        <v>46311</v>
      </c>
      <c r="B6348" s="67" t="s">
        <v>2090</v>
      </c>
      <c r="C6348" s="68" t="s">
        <v>8258</v>
      </c>
      <c r="D6348" s="68" t="s">
        <v>12571</v>
      </c>
      <c r="E6348" s="67" t="s">
        <v>12572</v>
      </c>
      <c r="F6348" s="69">
        <v>4.0599999999999996</v>
      </c>
      <c r="G6348" s="70">
        <v>0.89559999999999995</v>
      </c>
      <c r="H6348" s="70">
        <v>1.0290999999999999</v>
      </c>
      <c r="I6348" s="73">
        <v>45919</v>
      </c>
      <c r="J6348" s="73">
        <v>46647</v>
      </c>
      <c r="K6348" s="69">
        <v>2.54</v>
      </c>
      <c r="L6348" s="68" t="s">
        <v>2609</v>
      </c>
      <c r="M6348" s="71">
        <v>9.1999999999999998E-3</v>
      </c>
      <c r="N6348" t="str">
        <f>_xll.IMDP("BND",D6348,$N$1,A6348)</f>
        <v>회사채(일반)</v>
      </c>
      <c r="O6348">
        <f t="shared" si="99"/>
        <v>8.2395200000000002E-3</v>
      </c>
    </row>
    <row r="6349" spans="1:15" x14ac:dyDescent="0.3">
      <c r="A6349" s="73">
        <v>46311</v>
      </c>
      <c r="B6349" s="67" t="s">
        <v>2090</v>
      </c>
      <c r="C6349" s="68" t="s">
        <v>8258</v>
      </c>
      <c r="D6349" s="68" t="s">
        <v>12573</v>
      </c>
      <c r="E6349" s="67" t="s">
        <v>12574</v>
      </c>
      <c r="F6349" s="69">
        <v>4.085</v>
      </c>
      <c r="G6349" s="70">
        <v>1.1113</v>
      </c>
      <c r="H6349" s="70">
        <v>1.5241</v>
      </c>
      <c r="I6349" s="73">
        <v>46002</v>
      </c>
      <c r="J6349" s="73">
        <v>46731</v>
      </c>
      <c r="K6349" s="69">
        <v>3.16</v>
      </c>
      <c r="L6349" s="68" t="s">
        <v>2609</v>
      </c>
      <c r="M6349" s="71">
        <v>6.0000000000000001E-3</v>
      </c>
      <c r="N6349" t="str">
        <f>_xll.IMDP("BND",D6349,$N$1,A6349)</f>
        <v>회사채(일반)</v>
      </c>
      <c r="O6349">
        <f t="shared" si="99"/>
        <v>6.6677999999999998E-3</v>
      </c>
    </row>
    <row r="6350" spans="1:15" x14ac:dyDescent="0.3">
      <c r="A6350" s="73">
        <v>46311</v>
      </c>
      <c r="B6350" s="67" t="s">
        <v>2090</v>
      </c>
      <c r="C6350" s="68" t="s">
        <v>8258</v>
      </c>
      <c r="D6350" s="68" t="s">
        <v>389</v>
      </c>
      <c r="E6350" s="67" t="s">
        <v>391</v>
      </c>
      <c r="F6350" s="69">
        <v>4.2569999999999997</v>
      </c>
      <c r="G6350" s="70">
        <v>2.2170000000000001</v>
      </c>
      <c r="H6350" s="70">
        <v>5.6050000000000004</v>
      </c>
      <c r="I6350" s="73">
        <v>46073</v>
      </c>
      <c r="J6350" s="73">
        <v>47169</v>
      </c>
      <c r="K6350" s="69">
        <v>3.5</v>
      </c>
      <c r="L6350" s="68" t="s">
        <v>2609</v>
      </c>
      <c r="M6350" s="71">
        <v>9.1999999999999998E-3</v>
      </c>
      <c r="N6350" t="str">
        <f>_xll.IMDP("BND",D6350,$N$1,A6350)</f>
        <v>회사채(일반)</v>
      </c>
      <c r="O6350">
        <f t="shared" si="99"/>
        <v>2.0396400000000002E-2</v>
      </c>
    </row>
    <row r="6351" spans="1:15" x14ac:dyDescent="0.3">
      <c r="A6351" s="73">
        <v>46311</v>
      </c>
      <c r="B6351" s="67" t="s">
        <v>2090</v>
      </c>
      <c r="C6351" s="68" t="s">
        <v>8258</v>
      </c>
      <c r="D6351" s="68" t="s">
        <v>12575</v>
      </c>
      <c r="E6351" s="67" t="s">
        <v>12576</v>
      </c>
      <c r="F6351" s="69">
        <v>4.1230000000000002</v>
      </c>
      <c r="G6351" s="70">
        <v>1.4603999999999999</v>
      </c>
      <c r="H6351" s="70">
        <v>2.5430999999999999</v>
      </c>
      <c r="I6351" s="73">
        <v>46142</v>
      </c>
      <c r="J6351" s="73">
        <v>46871</v>
      </c>
      <c r="K6351" s="69">
        <v>3.79</v>
      </c>
      <c r="L6351" s="68" t="s">
        <v>2609</v>
      </c>
      <c r="M6351" s="71">
        <v>6.0000000000000001E-3</v>
      </c>
      <c r="N6351" t="str">
        <f>_xll.IMDP("BND",D6351,$N$1,A6351)</f>
        <v>회사채(일반)</v>
      </c>
      <c r="O6351">
        <f t="shared" si="99"/>
        <v>8.7624E-3</v>
      </c>
    </row>
    <row r="6352" spans="1:15" x14ac:dyDescent="0.3">
      <c r="A6352" s="73">
        <v>46311</v>
      </c>
      <c r="B6352" s="67" t="s">
        <v>2090</v>
      </c>
      <c r="C6352" s="68" t="s">
        <v>8258</v>
      </c>
      <c r="D6352" s="68" t="s">
        <v>14012</v>
      </c>
      <c r="E6352" s="67" t="s">
        <v>14013</v>
      </c>
      <c r="F6352" s="69">
        <v>4.0090000000000003</v>
      </c>
      <c r="G6352" s="70">
        <v>0.67259999999999998</v>
      </c>
      <c r="H6352" s="70">
        <v>0.62160000000000004</v>
      </c>
      <c r="I6352" s="73">
        <v>46199</v>
      </c>
      <c r="J6352" s="73">
        <v>46563</v>
      </c>
      <c r="K6352" s="69">
        <v>3.67</v>
      </c>
      <c r="L6352" s="68" t="s">
        <v>2609</v>
      </c>
      <c r="M6352" s="71">
        <v>4.5999999999999999E-3</v>
      </c>
      <c r="N6352" t="str">
        <f>_xll.IMDP("BND",D6352,$N$1,A6352)</f>
        <v>회사채(일반)</v>
      </c>
      <c r="O6352">
        <f t="shared" si="99"/>
        <v>3.0939599999999998E-3</v>
      </c>
    </row>
    <row r="6353" spans="1:15" x14ac:dyDescent="0.3">
      <c r="A6353" s="73">
        <v>46311</v>
      </c>
      <c r="B6353" s="67" t="s">
        <v>2090</v>
      </c>
      <c r="C6353" s="68" t="s">
        <v>8258</v>
      </c>
      <c r="D6353" s="68" t="s">
        <v>14446</v>
      </c>
      <c r="E6353" s="67" t="s">
        <v>14447</v>
      </c>
      <c r="F6353" s="69">
        <v>4.2690000000000001</v>
      </c>
      <c r="G6353" s="70">
        <v>2.5636000000000001</v>
      </c>
      <c r="H6353" s="70">
        <v>7.5</v>
      </c>
      <c r="I6353" s="73">
        <v>46226</v>
      </c>
      <c r="J6353" s="73">
        <v>47322</v>
      </c>
      <c r="K6353" s="69">
        <v>4.32</v>
      </c>
      <c r="L6353" s="68" t="s">
        <v>2609</v>
      </c>
      <c r="M6353" s="71">
        <v>9.4000000000000004E-3</v>
      </c>
      <c r="N6353" t="str">
        <f>_xll.IMDP("BND",D6353,$N$1,A6353)</f>
        <v>회사채(일반)</v>
      </c>
      <c r="O6353">
        <f t="shared" si="99"/>
        <v>2.4097840000000002E-2</v>
      </c>
    </row>
    <row r="6354" spans="1:15" x14ac:dyDescent="0.3">
      <c r="A6354" s="73">
        <v>46311</v>
      </c>
      <c r="B6354" s="67" t="s">
        <v>2090</v>
      </c>
      <c r="C6354" s="68" t="s">
        <v>8258</v>
      </c>
      <c r="D6354" s="68" t="s">
        <v>15372</v>
      </c>
      <c r="E6354" s="67" t="s">
        <v>15373</v>
      </c>
      <c r="F6354" s="69">
        <v>4.2759999999999998</v>
      </c>
      <c r="G6354" s="70">
        <v>2.6972999999999998</v>
      </c>
      <c r="H6354" s="70">
        <v>8.2355</v>
      </c>
      <c r="I6354" s="73">
        <v>46276</v>
      </c>
      <c r="J6354" s="73">
        <v>47372</v>
      </c>
      <c r="K6354" s="69">
        <v>4.3099999999999996</v>
      </c>
      <c r="L6354" s="68" t="s">
        <v>2609</v>
      </c>
      <c r="M6354" s="71">
        <v>9.2999999999999992E-3</v>
      </c>
      <c r="N6354" t="str">
        <f>_xll.IMDP("BND",D6354,$N$1,A6354)</f>
        <v>회사채(일반)</v>
      </c>
      <c r="O6354">
        <f t="shared" si="99"/>
        <v>2.5084889999999995E-2</v>
      </c>
    </row>
    <row r="6355" spans="1:15" x14ac:dyDescent="0.3">
      <c r="A6355" s="73">
        <v>46311</v>
      </c>
      <c r="B6355" s="67" t="s">
        <v>2090</v>
      </c>
      <c r="C6355" s="68" t="s">
        <v>8258</v>
      </c>
      <c r="D6355" s="68" t="s">
        <v>12577</v>
      </c>
      <c r="E6355" s="67" t="s">
        <v>12578</v>
      </c>
      <c r="F6355" s="69">
        <v>4.2530000000000001</v>
      </c>
      <c r="G6355" s="70">
        <v>2.08</v>
      </c>
      <c r="H6355" s="70">
        <v>4.9104999999999999</v>
      </c>
      <c r="I6355" s="73">
        <v>43448</v>
      </c>
      <c r="J6355" s="73">
        <v>47101</v>
      </c>
      <c r="K6355" s="69">
        <v>2.2799999999999998</v>
      </c>
      <c r="L6355" s="68" t="s">
        <v>2609</v>
      </c>
      <c r="M6355" s="71">
        <v>1.5599999999999999E-2</v>
      </c>
      <c r="N6355" t="str">
        <f>_xll.IMDP("BND",D6355,$N$1,A6355)</f>
        <v>회사채(일반)</v>
      </c>
      <c r="O6355">
        <f t="shared" si="99"/>
        <v>3.2447999999999998E-2</v>
      </c>
    </row>
    <row r="6356" spans="1:15" x14ac:dyDescent="0.3">
      <c r="A6356" s="73">
        <v>46311</v>
      </c>
      <c r="B6356" s="67" t="s">
        <v>2090</v>
      </c>
      <c r="C6356" s="68" t="s">
        <v>8258</v>
      </c>
      <c r="D6356" s="68" t="s">
        <v>12579</v>
      </c>
      <c r="E6356" s="67" t="s">
        <v>12580</v>
      </c>
      <c r="F6356" s="69">
        <v>4.2709999999999999</v>
      </c>
      <c r="G6356" s="70">
        <v>2.7694000000000001</v>
      </c>
      <c r="H6356" s="70">
        <v>8.4692000000000007</v>
      </c>
      <c r="I6356" s="73">
        <v>43706</v>
      </c>
      <c r="J6356" s="73">
        <v>47359</v>
      </c>
      <c r="K6356" s="69">
        <v>1.46</v>
      </c>
      <c r="L6356" s="68" t="s">
        <v>2609</v>
      </c>
      <c r="M6356" s="71">
        <v>5.1999999999999998E-3</v>
      </c>
      <c r="N6356" t="str">
        <f>_xll.IMDP("BND",D6356,$N$1,A6356)</f>
        <v>회사채(일반)</v>
      </c>
      <c r="O6356">
        <f t="shared" si="99"/>
        <v>1.440088E-2</v>
      </c>
    </row>
    <row r="6357" spans="1:15" x14ac:dyDescent="0.3">
      <c r="A6357" s="73">
        <v>46311</v>
      </c>
      <c r="B6357" s="67" t="s">
        <v>2090</v>
      </c>
      <c r="C6357" s="68" t="s">
        <v>8258</v>
      </c>
      <c r="D6357" s="68" t="s">
        <v>12581</v>
      </c>
      <c r="E6357" s="67" t="s">
        <v>12582</v>
      </c>
      <c r="F6357" s="69">
        <v>4.2809999999999997</v>
      </c>
      <c r="G6357" s="70">
        <v>3.5722999999999998</v>
      </c>
      <c r="H6357" s="70">
        <v>13.901400000000001</v>
      </c>
      <c r="I6357" s="73">
        <v>44021</v>
      </c>
      <c r="J6357" s="73">
        <v>47673</v>
      </c>
      <c r="K6357" s="69">
        <v>1.65</v>
      </c>
      <c r="L6357" s="68" t="s">
        <v>2609</v>
      </c>
      <c r="M6357" s="71">
        <v>5.8999999999999999E-3</v>
      </c>
      <c r="N6357" t="str">
        <f>_xll.IMDP("BND",D6357,$N$1,A6357)</f>
        <v>회사채(일반)</v>
      </c>
      <c r="O6357">
        <f t="shared" si="99"/>
        <v>2.1076569999999999E-2</v>
      </c>
    </row>
    <row r="6358" spans="1:15" x14ac:dyDescent="0.3">
      <c r="A6358" s="73">
        <v>46311</v>
      </c>
      <c r="B6358" s="67" t="s">
        <v>2090</v>
      </c>
      <c r="C6358" s="68" t="s">
        <v>8258</v>
      </c>
      <c r="D6358" s="68" t="s">
        <v>12583</v>
      </c>
      <c r="E6358" s="67" t="s">
        <v>12584</v>
      </c>
      <c r="F6358" s="69">
        <v>4.2839999999999998</v>
      </c>
      <c r="G6358" s="70">
        <v>3.8332000000000002</v>
      </c>
      <c r="H6358" s="70">
        <v>16.029499999999999</v>
      </c>
      <c r="I6358" s="73">
        <v>44132</v>
      </c>
      <c r="J6358" s="73">
        <v>47784</v>
      </c>
      <c r="K6358" s="69">
        <v>1.69</v>
      </c>
      <c r="L6358" s="68" t="s">
        <v>2609</v>
      </c>
      <c r="M6358" s="71">
        <v>6.7000000000000002E-3</v>
      </c>
      <c r="N6358" t="str">
        <f>_xll.IMDP("BND",D6358,$N$1,A6358)</f>
        <v>회사채(일반)</v>
      </c>
      <c r="O6358">
        <f t="shared" si="99"/>
        <v>2.5682440000000001E-2</v>
      </c>
    </row>
    <row r="6359" spans="1:15" x14ac:dyDescent="0.3">
      <c r="A6359" s="73">
        <v>46311</v>
      </c>
      <c r="B6359" s="67" t="s">
        <v>2090</v>
      </c>
      <c r="C6359" s="68" t="s">
        <v>8258</v>
      </c>
      <c r="D6359" s="68" t="s">
        <v>12585</v>
      </c>
      <c r="E6359" s="67" t="s">
        <v>12586</v>
      </c>
      <c r="F6359" s="69">
        <v>4.1420000000000003</v>
      </c>
      <c r="G6359" s="70">
        <v>1.5259</v>
      </c>
      <c r="H6359" s="70">
        <v>2.7574999999999998</v>
      </c>
      <c r="I6359" s="73">
        <v>45068</v>
      </c>
      <c r="J6359" s="73">
        <v>46895</v>
      </c>
      <c r="K6359" s="69">
        <v>3.96</v>
      </c>
      <c r="L6359" s="68" t="s">
        <v>2609</v>
      </c>
      <c r="M6359" s="71">
        <v>6.0000000000000001E-3</v>
      </c>
      <c r="N6359" t="str">
        <f>_xll.IMDP("BND",D6359,$N$1,A6359)</f>
        <v>회사채(일반)</v>
      </c>
      <c r="O6359">
        <f t="shared" si="99"/>
        <v>9.155400000000001E-3</v>
      </c>
    </row>
    <row r="6360" spans="1:15" x14ac:dyDescent="0.3">
      <c r="A6360" s="73">
        <v>46311</v>
      </c>
      <c r="B6360" s="67" t="s">
        <v>2090</v>
      </c>
      <c r="C6360" s="68" t="s">
        <v>8258</v>
      </c>
      <c r="D6360" s="68" t="s">
        <v>12587</v>
      </c>
      <c r="E6360" s="67" t="s">
        <v>12588</v>
      </c>
      <c r="F6360" s="69">
        <v>4.2619999999999996</v>
      </c>
      <c r="G6360" s="70">
        <v>2.4081000000000001</v>
      </c>
      <c r="H6360" s="70">
        <v>6.5926999999999998</v>
      </c>
      <c r="I6360" s="73">
        <v>45421</v>
      </c>
      <c r="J6360" s="73">
        <v>47247</v>
      </c>
      <c r="K6360" s="69">
        <v>3.69</v>
      </c>
      <c r="L6360" s="68" t="s">
        <v>2609</v>
      </c>
      <c r="M6360" s="71">
        <v>6.8999999999999999E-3</v>
      </c>
      <c r="N6360" t="str">
        <f>_xll.IMDP("BND",D6360,$N$1,A6360)</f>
        <v>회사채(일반)</v>
      </c>
      <c r="O6360">
        <f t="shared" si="99"/>
        <v>1.6615890000000001E-2</v>
      </c>
    </row>
    <row r="6361" spans="1:15" x14ac:dyDescent="0.3">
      <c r="A6361" s="73">
        <v>46311</v>
      </c>
      <c r="B6361" s="67" t="s">
        <v>2090</v>
      </c>
      <c r="C6361" s="68" t="s">
        <v>8258</v>
      </c>
      <c r="D6361" s="68" t="s">
        <v>12589</v>
      </c>
      <c r="E6361" s="67" t="s">
        <v>12590</v>
      </c>
      <c r="F6361" s="69">
        <v>3.6829999999999998</v>
      </c>
      <c r="G6361" s="70">
        <v>0.32669999999999999</v>
      </c>
      <c r="H6361" s="70">
        <v>0.18809999999999999</v>
      </c>
      <c r="I6361" s="73">
        <v>45706</v>
      </c>
      <c r="J6361" s="73">
        <v>46436</v>
      </c>
      <c r="K6361" s="69">
        <v>2.85</v>
      </c>
      <c r="L6361" s="68" t="s">
        <v>2609</v>
      </c>
      <c r="M6361" s="71">
        <v>9.2999999999999992E-3</v>
      </c>
      <c r="N6361" t="str">
        <f>_xll.IMDP("BND",D6361,$N$1,A6361)</f>
        <v>회사채(일반)</v>
      </c>
      <c r="O6361">
        <f t="shared" si="99"/>
        <v>3.0383099999999998E-3</v>
      </c>
    </row>
    <row r="6362" spans="1:15" x14ac:dyDescent="0.3">
      <c r="A6362" s="73">
        <v>46311</v>
      </c>
      <c r="B6362" s="67" t="s">
        <v>2090</v>
      </c>
      <c r="C6362" s="68" t="s">
        <v>8258</v>
      </c>
      <c r="D6362" s="68" t="s">
        <v>12591</v>
      </c>
      <c r="E6362" s="67" t="s">
        <v>12592</v>
      </c>
      <c r="F6362" s="69">
        <v>4.1639999999999997</v>
      </c>
      <c r="G6362" s="70">
        <v>1.5969</v>
      </c>
      <c r="H6362" s="70">
        <v>2.9811999999999999</v>
      </c>
      <c r="I6362" s="73">
        <v>45820</v>
      </c>
      <c r="J6362" s="73">
        <v>46916</v>
      </c>
      <c r="K6362" s="69">
        <v>2.66</v>
      </c>
      <c r="L6362" s="68" t="s">
        <v>2609</v>
      </c>
      <c r="M6362" s="71">
        <v>9.1000000000000004E-3</v>
      </c>
      <c r="N6362" t="str">
        <f>_xll.IMDP("BND",D6362,$N$1,A6362)</f>
        <v>회사채(일반)</v>
      </c>
      <c r="O6362">
        <f t="shared" si="99"/>
        <v>1.4531790000000001E-2</v>
      </c>
    </row>
    <row r="6363" spans="1:15" x14ac:dyDescent="0.3">
      <c r="A6363" s="73">
        <v>46311</v>
      </c>
      <c r="B6363" s="67" t="s">
        <v>2090</v>
      </c>
      <c r="C6363" s="68" t="s">
        <v>8258</v>
      </c>
      <c r="D6363" s="68" t="s">
        <v>12593</v>
      </c>
      <c r="E6363" s="67" t="s">
        <v>12594</v>
      </c>
      <c r="F6363" s="69">
        <v>4.1879999999999997</v>
      </c>
      <c r="G6363" s="70">
        <v>1.6832</v>
      </c>
      <c r="H6363" s="70">
        <v>3.2854000000000001</v>
      </c>
      <c r="I6363" s="73">
        <v>45854</v>
      </c>
      <c r="J6363" s="73">
        <v>46948</v>
      </c>
      <c r="K6363" s="69">
        <v>2.68</v>
      </c>
      <c r="L6363" s="68" t="s">
        <v>2609</v>
      </c>
      <c r="M6363" s="71">
        <v>4.5999999999999999E-3</v>
      </c>
      <c r="N6363" t="str">
        <f>_xll.IMDP("BND",D6363,$N$1,A6363)</f>
        <v>회사채(일반)</v>
      </c>
      <c r="O6363">
        <f t="shared" si="99"/>
        <v>7.7427199999999998E-3</v>
      </c>
    </row>
    <row r="6364" spans="1:15" x14ac:dyDescent="0.3">
      <c r="A6364" s="73">
        <v>46311</v>
      </c>
      <c r="B6364" s="67" t="s">
        <v>2090</v>
      </c>
      <c r="C6364" s="68" t="s">
        <v>8258</v>
      </c>
      <c r="D6364" s="68" t="s">
        <v>12595</v>
      </c>
      <c r="E6364" s="67" t="s">
        <v>12596</v>
      </c>
      <c r="F6364" s="69">
        <v>4.2350000000000003</v>
      </c>
      <c r="G6364" s="70">
        <v>1.8519000000000001</v>
      </c>
      <c r="H6364" s="70">
        <v>3.9424999999999999</v>
      </c>
      <c r="I6364" s="73">
        <v>45919</v>
      </c>
      <c r="J6364" s="73">
        <v>47015</v>
      </c>
      <c r="K6364" s="69">
        <v>2.63</v>
      </c>
      <c r="L6364" s="68" t="s">
        <v>2609</v>
      </c>
      <c r="M6364" s="71">
        <v>8.9999999999999993E-3</v>
      </c>
      <c r="N6364" t="str">
        <f>_xll.IMDP("BND",D6364,$N$1,A6364)</f>
        <v>회사채(일반)</v>
      </c>
      <c r="O6364">
        <f t="shared" si="99"/>
        <v>1.6667100000000001E-2</v>
      </c>
    </row>
    <row r="6365" spans="1:15" x14ac:dyDescent="0.3">
      <c r="A6365" s="73">
        <v>46311</v>
      </c>
      <c r="B6365" s="67" t="s">
        <v>2090</v>
      </c>
      <c r="C6365" s="68" t="s">
        <v>8258</v>
      </c>
      <c r="D6365" s="68" t="s">
        <v>12597</v>
      </c>
      <c r="E6365" s="67" t="s">
        <v>12598</v>
      </c>
      <c r="F6365" s="69">
        <v>4.0709999999999997</v>
      </c>
      <c r="G6365" s="70">
        <v>1.0023</v>
      </c>
      <c r="H6365" s="70">
        <v>1.2646999999999999</v>
      </c>
      <c r="I6365" s="73">
        <v>45960</v>
      </c>
      <c r="J6365" s="73">
        <v>46689</v>
      </c>
      <c r="K6365" s="69">
        <v>2.69</v>
      </c>
      <c r="L6365" s="68" t="s">
        <v>2609</v>
      </c>
      <c r="M6365" s="71">
        <v>4.5999999999999999E-3</v>
      </c>
      <c r="N6365" t="str">
        <f>_xll.IMDP("BND",D6365,$N$1,A6365)</f>
        <v>회사채(일반)</v>
      </c>
      <c r="O6365">
        <f t="shared" si="99"/>
        <v>4.6105799999999995E-3</v>
      </c>
    </row>
    <row r="6366" spans="1:15" x14ac:dyDescent="0.3">
      <c r="A6366" s="73">
        <v>46311</v>
      </c>
      <c r="B6366" s="67" t="s">
        <v>2090</v>
      </c>
      <c r="C6366" s="68" t="s">
        <v>8258</v>
      </c>
      <c r="D6366" s="68" t="s">
        <v>350</v>
      </c>
      <c r="E6366" s="67" t="s">
        <v>352</v>
      </c>
      <c r="F6366" s="69">
        <v>4.2610000000000001</v>
      </c>
      <c r="G6366" s="70">
        <v>2.3744000000000001</v>
      </c>
      <c r="H6366" s="70">
        <v>6.4336000000000002</v>
      </c>
      <c r="I6366" s="73">
        <v>46142</v>
      </c>
      <c r="J6366" s="73">
        <v>47238</v>
      </c>
      <c r="K6366" s="69">
        <v>3.92</v>
      </c>
      <c r="L6366" s="68" t="s">
        <v>2609</v>
      </c>
      <c r="M6366" s="71">
        <v>5.5999999999999999E-3</v>
      </c>
      <c r="N6366" t="str">
        <f>_xll.IMDP("BND",D6366,$N$1,A6366)</f>
        <v>회사채(일반)</v>
      </c>
      <c r="O6366">
        <f t="shared" si="99"/>
        <v>1.329664E-2</v>
      </c>
    </row>
    <row r="6367" spans="1:15" x14ac:dyDescent="0.3">
      <c r="A6367" s="73">
        <v>46311</v>
      </c>
      <c r="B6367" s="67" t="s">
        <v>2090</v>
      </c>
      <c r="C6367" s="68" t="s">
        <v>8258</v>
      </c>
      <c r="D6367" s="68" t="s">
        <v>14014</v>
      </c>
      <c r="E6367" s="67" t="s">
        <v>14015</v>
      </c>
      <c r="F6367" s="69">
        <v>4.2590000000000003</v>
      </c>
      <c r="G6367" s="70">
        <v>2.3189000000000002</v>
      </c>
      <c r="H6367" s="70">
        <v>6.1193999999999997</v>
      </c>
      <c r="I6367" s="73">
        <v>46199</v>
      </c>
      <c r="J6367" s="73">
        <v>47211</v>
      </c>
      <c r="K6367" s="69">
        <v>4.17</v>
      </c>
      <c r="L6367" s="68" t="s">
        <v>2609</v>
      </c>
      <c r="M6367" s="71">
        <v>9.2999999999999992E-3</v>
      </c>
      <c r="N6367" t="str">
        <f>_xll.IMDP("BND",D6367,$N$1,A6367)</f>
        <v>회사채(일반)</v>
      </c>
      <c r="O6367">
        <f t="shared" si="99"/>
        <v>2.1565770000000001E-2</v>
      </c>
    </row>
    <row r="6368" spans="1:15" x14ac:dyDescent="0.3">
      <c r="A6368" s="73">
        <v>46311</v>
      </c>
      <c r="B6368" s="67" t="s">
        <v>2090</v>
      </c>
      <c r="C6368" s="68" t="s">
        <v>8258</v>
      </c>
      <c r="D6368" s="68" t="s">
        <v>1627</v>
      </c>
      <c r="E6368" s="67" t="s">
        <v>1628</v>
      </c>
      <c r="F6368" s="69">
        <v>4.085</v>
      </c>
      <c r="G6368" s="70">
        <v>1.1084000000000001</v>
      </c>
      <c r="H6368" s="70">
        <v>1.5155000000000001</v>
      </c>
      <c r="I6368" s="73">
        <v>43077</v>
      </c>
      <c r="J6368" s="73">
        <v>46729</v>
      </c>
      <c r="K6368" s="69">
        <v>2.84</v>
      </c>
      <c r="L6368" s="68" t="s">
        <v>2609</v>
      </c>
      <c r="M6368" s="71">
        <v>1.15E-2</v>
      </c>
      <c r="N6368" t="str">
        <f>_xll.IMDP("BND",D6368,$N$1,A6368)</f>
        <v>회사채(일반)</v>
      </c>
      <c r="O6368">
        <f t="shared" si="99"/>
        <v>1.27466E-2</v>
      </c>
    </row>
    <row r="6369" spans="1:15" x14ac:dyDescent="0.3">
      <c r="A6369" s="73">
        <v>46311</v>
      </c>
      <c r="B6369" s="67" t="s">
        <v>2090</v>
      </c>
      <c r="C6369" s="68" t="s">
        <v>8258</v>
      </c>
      <c r="D6369" s="68" t="s">
        <v>12599</v>
      </c>
      <c r="E6369" s="67" t="s">
        <v>12600</v>
      </c>
      <c r="F6369" s="69">
        <v>4.0949999999999998</v>
      </c>
      <c r="G6369" s="70">
        <v>1.2048000000000001</v>
      </c>
      <c r="H6369" s="70">
        <v>1.7868999999999999</v>
      </c>
      <c r="I6369" s="73">
        <v>43117</v>
      </c>
      <c r="J6369" s="73">
        <v>46769</v>
      </c>
      <c r="K6369" s="69">
        <v>2.96</v>
      </c>
      <c r="L6369" s="68" t="s">
        <v>2609</v>
      </c>
      <c r="M6369" s="71">
        <v>1.29E-2</v>
      </c>
      <c r="N6369" t="str">
        <f>_xll.IMDP("BND",D6369,$N$1,A6369)</f>
        <v>회사채(일반)</v>
      </c>
      <c r="O6369">
        <f t="shared" si="99"/>
        <v>1.5541920000000001E-2</v>
      </c>
    </row>
    <row r="6370" spans="1:15" x14ac:dyDescent="0.3">
      <c r="A6370" s="73">
        <v>46311</v>
      </c>
      <c r="B6370" s="67" t="s">
        <v>2090</v>
      </c>
      <c r="C6370" s="68" t="s">
        <v>8258</v>
      </c>
      <c r="D6370" s="68" t="s">
        <v>12601</v>
      </c>
      <c r="E6370" s="67" t="s">
        <v>12602</v>
      </c>
      <c r="F6370" s="69">
        <v>4.2549999999999999</v>
      </c>
      <c r="G6370" s="70">
        <v>2.1211000000000002</v>
      </c>
      <c r="H6370" s="70">
        <v>5.2195</v>
      </c>
      <c r="I6370" s="73">
        <v>45308</v>
      </c>
      <c r="J6370" s="73">
        <v>47135</v>
      </c>
      <c r="K6370" s="69">
        <v>3.68</v>
      </c>
      <c r="L6370" s="68" t="s">
        <v>2609</v>
      </c>
      <c r="M6370" s="71">
        <v>4.5999999999999999E-3</v>
      </c>
      <c r="N6370" t="str">
        <f>_xll.IMDP("BND",D6370,$N$1,A6370)</f>
        <v>회사채(일반)</v>
      </c>
      <c r="O6370">
        <f t="shared" si="99"/>
        <v>9.7570600000000014E-3</v>
      </c>
    </row>
    <row r="6371" spans="1:15" x14ac:dyDescent="0.3">
      <c r="A6371" s="73">
        <v>46311</v>
      </c>
      <c r="B6371" s="67" t="s">
        <v>2090</v>
      </c>
      <c r="C6371" s="68" t="s">
        <v>8258</v>
      </c>
      <c r="D6371" s="68" t="s">
        <v>948</v>
      </c>
      <c r="E6371" s="67" t="s">
        <v>950</v>
      </c>
      <c r="F6371" s="69">
        <v>4.2779999999999996</v>
      </c>
      <c r="G6371" s="70">
        <v>3.1297999999999999</v>
      </c>
      <c r="H6371" s="70">
        <v>10.917</v>
      </c>
      <c r="I6371" s="73">
        <v>45706</v>
      </c>
      <c r="J6371" s="73">
        <v>47532</v>
      </c>
      <c r="K6371" s="69">
        <v>2.99</v>
      </c>
      <c r="L6371" s="68" t="s">
        <v>2609</v>
      </c>
      <c r="M6371" s="71">
        <v>8.8999999999999999E-3</v>
      </c>
      <c r="N6371" t="str">
        <f>_xll.IMDP("BND",D6371,$N$1,A6371)</f>
        <v>회사채(일반)</v>
      </c>
      <c r="O6371">
        <f t="shared" si="99"/>
        <v>2.785522E-2</v>
      </c>
    </row>
    <row r="6372" spans="1:15" x14ac:dyDescent="0.3">
      <c r="A6372" s="73">
        <v>46311</v>
      </c>
      <c r="B6372" s="67" t="s">
        <v>2090</v>
      </c>
      <c r="C6372" s="68" t="s">
        <v>8258</v>
      </c>
      <c r="D6372" s="68" t="s">
        <v>12603</v>
      </c>
      <c r="E6372" s="67" t="s">
        <v>12604</v>
      </c>
      <c r="F6372" s="69">
        <v>4.2809999999999997</v>
      </c>
      <c r="G6372" s="70">
        <v>3.4260000000000002</v>
      </c>
      <c r="H6372" s="70">
        <v>12.995900000000001</v>
      </c>
      <c r="I6372" s="73">
        <v>45820</v>
      </c>
      <c r="J6372" s="73">
        <v>47646</v>
      </c>
      <c r="K6372" s="69">
        <v>2.85</v>
      </c>
      <c r="L6372" s="68" t="s">
        <v>2609</v>
      </c>
      <c r="M6372" s="71">
        <v>4.4000000000000003E-3</v>
      </c>
      <c r="N6372" t="str">
        <f>_xll.IMDP("BND",D6372,$N$1,A6372)</f>
        <v>회사채(일반)</v>
      </c>
      <c r="O6372">
        <f t="shared" si="99"/>
        <v>1.5074400000000002E-2</v>
      </c>
    </row>
    <row r="6373" spans="1:15" x14ac:dyDescent="0.3">
      <c r="A6373" s="73">
        <v>46311</v>
      </c>
      <c r="B6373" s="67" t="s">
        <v>2090</v>
      </c>
      <c r="C6373" s="68" t="s">
        <v>8258</v>
      </c>
      <c r="D6373" s="68" t="s">
        <v>1718</v>
      </c>
      <c r="E6373" s="67" t="s">
        <v>1719</v>
      </c>
      <c r="F6373" s="69">
        <v>4.2489999999999997</v>
      </c>
      <c r="G6373" s="70">
        <v>1.9470000000000001</v>
      </c>
      <c r="H6373" s="70">
        <v>4.3555999999999999</v>
      </c>
      <c r="I6373" s="73">
        <v>45960</v>
      </c>
      <c r="J6373" s="73">
        <v>47056</v>
      </c>
      <c r="K6373" s="69">
        <v>2.77</v>
      </c>
      <c r="L6373" s="68" t="s">
        <v>2609</v>
      </c>
      <c r="M6373" s="71">
        <v>6.7999999999999996E-3</v>
      </c>
      <c r="N6373" t="str">
        <f>_xll.IMDP("BND",D6373,$N$1,A6373)</f>
        <v>회사채(일반)</v>
      </c>
      <c r="O6373">
        <f t="shared" si="99"/>
        <v>1.3239599999999999E-2</v>
      </c>
    </row>
    <row r="6374" spans="1:15" x14ac:dyDescent="0.3">
      <c r="A6374" s="73">
        <v>46311</v>
      </c>
      <c r="B6374" s="67" t="s">
        <v>2090</v>
      </c>
      <c r="C6374" s="68" t="s">
        <v>8258</v>
      </c>
      <c r="D6374" s="68" t="s">
        <v>767</v>
      </c>
      <c r="E6374" s="67" t="s">
        <v>769</v>
      </c>
      <c r="F6374" s="69">
        <v>3.9430000000000001</v>
      </c>
      <c r="G6374" s="70">
        <v>0.55269999999999997</v>
      </c>
      <c r="H6374" s="70">
        <v>0.44519999999999998</v>
      </c>
      <c r="I6374" s="73">
        <v>44693</v>
      </c>
      <c r="J6374" s="73">
        <v>46519</v>
      </c>
      <c r="K6374" s="69">
        <v>3.79</v>
      </c>
      <c r="L6374" s="68" t="s">
        <v>2609</v>
      </c>
      <c r="M6374" s="71">
        <v>6.4999999999999997E-3</v>
      </c>
      <c r="N6374" t="str">
        <f>_xll.IMDP("BND",D6374,$N$1,A6374)</f>
        <v>회사채(일반)</v>
      </c>
      <c r="O6374">
        <f t="shared" si="99"/>
        <v>3.5925499999999995E-3</v>
      </c>
    </row>
    <row r="6375" spans="1:15" x14ac:dyDescent="0.3">
      <c r="A6375" s="73">
        <v>46311</v>
      </c>
      <c r="B6375" s="67" t="s">
        <v>2090</v>
      </c>
      <c r="C6375" s="68" t="s">
        <v>8258</v>
      </c>
      <c r="D6375" s="68" t="s">
        <v>12605</v>
      </c>
      <c r="E6375" s="67" t="s">
        <v>12606</v>
      </c>
      <c r="F6375" s="69">
        <v>4.0449999999999999</v>
      </c>
      <c r="G6375" s="70">
        <v>0.75180000000000002</v>
      </c>
      <c r="H6375" s="70">
        <v>0.75970000000000004</v>
      </c>
      <c r="I6375" s="73">
        <v>44770</v>
      </c>
      <c r="J6375" s="73">
        <v>46596</v>
      </c>
      <c r="K6375" s="69">
        <v>4.08</v>
      </c>
      <c r="L6375" s="68" t="s">
        <v>2609</v>
      </c>
      <c r="M6375" s="71">
        <v>7.4999999999999997E-3</v>
      </c>
      <c r="N6375" t="str">
        <f>_xll.IMDP("BND",D6375,$N$1,A6375)</f>
        <v>회사채(일반)</v>
      </c>
      <c r="O6375">
        <f t="shared" si="99"/>
        <v>5.6385000000000003E-3</v>
      </c>
    </row>
    <row r="6376" spans="1:15" x14ac:dyDescent="0.3">
      <c r="A6376" s="73">
        <v>46311</v>
      </c>
      <c r="B6376" s="67" t="s">
        <v>2090</v>
      </c>
      <c r="C6376" s="68" t="s">
        <v>8258</v>
      </c>
      <c r="D6376" s="68" t="s">
        <v>12607</v>
      </c>
      <c r="E6376" s="67" t="s">
        <v>12608</v>
      </c>
      <c r="F6376" s="69">
        <v>4.3209999999999997</v>
      </c>
      <c r="G6376" s="70">
        <v>5.0618999999999996</v>
      </c>
      <c r="H6376" s="70">
        <v>29.024699999999999</v>
      </c>
      <c r="I6376" s="73">
        <v>44770</v>
      </c>
      <c r="J6376" s="73">
        <v>48423</v>
      </c>
      <c r="K6376" s="69">
        <v>4.12</v>
      </c>
      <c r="L6376" s="68" t="s">
        <v>2609</v>
      </c>
      <c r="M6376" s="71">
        <v>2.3E-3</v>
      </c>
      <c r="N6376" t="str">
        <f>_xll.IMDP("BND",D6376,$N$1,A6376)</f>
        <v>회사채(일반)</v>
      </c>
      <c r="O6376">
        <f t="shared" si="99"/>
        <v>1.1642369999999999E-2</v>
      </c>
    </row>
    <row r="6377" spans="1:15" x14ac:dyDescent="0.3">
      <c r="A6377" s="73">
        <v>46311</v>
      </c>
      <c r="B6377" s="67" t="s">
        <v>2090</v>
      </c>
      <c r="C6377" s="68" t="s">
        <v>8258</v>
      </c>
      <c r="D6377" s="68" t="s">
        <v>1634</v>
      </c>
      <c r="E6377" s="67" t="s">
        <v>1636</v>
      </c>
      <c r="F6377" s="69">
        <v>4.319</v>
      </c>
      <c r="G6377" s="70">
        <v>1.5751999999999999</v>
      </c>
      <c r="H6377" s="70">
        <v>2.9277000000000002</v>
      </c>
      <c r="I6377" s="73">
        <v>45089</v>
      </c>
      <c r="J6377" s="73">
        <v>46916</v>
      </c>
      <c r="K6377" s="69">
        <v>4.41</v>
      </c>
      <c r="L6377" s="68" t="s">
        <v>5494</v>
      </c>
      <c r="M6377" s="71">
        <v>4.7000000000000002E-3</v>
      </c>
      <c r="N6377" t="str">
        <f>_xll.IMDP("BND",D6377,$N$1,A6377)</f>
        <v>회사채(일반)</v>
      </c>
      <c r="O6377">
        <f t="shared" si="99"/>
        <v>7.4034399999999998E-3</v>
      </c>
    </row>
    <row r="6378" spans="1:15" x14ac:dyDescent="0.3">
      <c r="A6378" s="73">
        <v>46311</v>
      </c>
      <c r="B6378" s="67" t="s">
        <v>2090</v>
      </c>
      <c r="C6378" s="68" t="s">
        <v>8258</v>
      </c>
      <c r="D6378" s="68" t="s">
        <v>12609</v>
      </c>
      <c r="E6378" s="67" t="s">
        <v>12610</v>
      </c>
      <c r="F6378" s="69">
        <v>4.4690000000000003</v>
      </c>
      <c r="G6378" s="70">
        <v>3.4110999999999998</v>
      </c>
      <c r="H6378" s="70">
        <v>12.9117</v>
      </c>
      <c r="I6378" s="73">
        <v>45819</v>
      </c>
      <c r="J6378" s="73">
        <v>47645</v>
      </c>
      <c r="K6378" s="69">
        <v>3.01</v>
      </c>
      <c r="L6378" s="68" t="s">
        <v>5494</v>
      </c>
      <c r="M6378" s="71">
        <v>4.4000000000000003E-3</v>
      </c>
      <c r="N6378" t="str">
        <f>_xll.IMDP("BND",D6378,$N$1,A6378)</f>
        <v>회사채(일반)</v>
      </c>
      <c r="O6378">
        <f t="shared" si="99"/>
        <v>1.5008840000000001E-2</v>
      </c>
    </row>
    <row r="6379" spans="1:15" x14ac:dyDescent="0.3">
      <c r="A6379" s="73">
        <v>46311</v>
      </c>
      <c r="B6379" s="67" t="s">
        <v>2090</v>
      </c>
      <c r="C6379" s="68" t="s">
        <v>8258</v>
      </c>
      <c r="D6379" s="68" t="s">
        <v>12611</v>
      </c>
      <c r="E6379" s="67" t="s">
        <v>12612</v>
      </c>
      <c r="F6379" s="69">
        <v>4.1900000000000004</v>
      </c>
      <c r="G6379" s="70">
        <v>0.68940000000000001</v>
      </c>
      <c r="H6379" s="70">
        <v>0.64839999999999998</v>
      </c>
      <c r="I6379" s="73">
        <v>45477</v>
      </c>
      <c r="J6379" s="73">
        <v>46570</v>
      </c>
      <c r="K6379" s="69">
        <v>3.55</v>
      </c>
      <c r="L6379" s="68" t="s">
        <v>5494</v>
      </c>
      <c r="M6379" s="71">
        <v>2.3E-3</v>
      </c>
      <c r="N6379" t="str">
        <f>_xll.IMDP("BND",D6379,$N$1,A6379)</f>
        <v>회사채(일반)</v>
      </c>
      <c r="O6379">
        <f t="shared" si="99"/>
        <v>1.58562E-3</v>
      </c>
    </row>
    <row r="6380" spans="1:15" x14ac:dyDescent="0.3">
      <c r="A6380" s="73">
        <v>46311</v>
      </c>
      <c r="B6380" s="67" t="s">
        <v>2090</v>
      </c>
      <c r="C6380" s="68" t="s">
        <v>2608</v>
      </c>
      <c r="D6380" s="68" t="s">
        <v>12613</v>
      </c>
      <c r="E6380" s="67" t="s">
        <v>12614</v>
      </c>
      <c r="F6380" s="69">
        <v>4.4589999999999996</v>
      </c>
      <c r="G6380" s="70">
        <v>2.2665000000000002</v>
      </c>
      <c r="H6380" s="70">
        <v>5.8638000000000003</v>
      </c>
      <c r="I6380" s="73">
        <v>45366</v>
      </c>
      <c r="J6380" s="73">
        <v>47192</v>
      </c>
      <c r="K6380" s="69">
        <v>4.2300000000000004</v>
      </c>
      <c r="L6380" s="68" t="s">
        <v>5494</v>
      </c>
      <c r="M6380" s="71">
        <v>2.3E-3</v>
      </c>
      <c r="N6380" t="str">
        <f>_xll.IMDP("BND",D6380,$N$1,A6380)</f>
        <v>기타금융채</v>
      </c>
      <c r="O6380">
        <f t="shared" si="99"/>
        <v>5.21295E-3</v>
      </c>
    </row>
    <row r="6381" spans="1:15" x14ac:dyDescent="0.3">
      <c r="A6381" s="73">
        <v>46311</v>
      </c>
      <c r="B6381" s="67" t="s">
        <v>2090</v>
      </c>
      <c r="C6381" s="68" t="s">
        <v>2608</v>
      </c>
      <c r="D6381" s="68" t="s">
        <v>12615</v>
      </c>
      <c r="E6381" s="67" t="s">
        <v>12616</v>
      </c>
      <c r="F6381" s="69">
        <v>3.823</v>
      </c>
      <c r="G6381" s="70">
        <v>0.37040000000000001</v>
      </c>
      <c r="H6381" s="70">
        <v>0.2293</v>
      </c>
      <c r="I6381" s="73">
        <v>45723</v>
      </c>
      <c r="J6381" s="73">
        <v>46451</v>
      </c>
      <c r="K6381" s="69">
        <v>2.95</v>
      </c>
      <c r="L6381" s="68" t="s">
        <v>5494</v>
      </c>
      <c r="M6381" s="71">
        <v>2.3E-3</v>
      </c>
      <c r="N6381" t="str">
        <f>_xll.IMDP("BND",D6381,$N$1,A6381)</f>
        <v>기타금융채</v>
      </c>
      <c r="O6381">
        <f t="shared" si="99"/>
        <v>8.5192000000000004E-4</v>
      </c>
    </row>
    <row r="6382" spans="1:15" x14ac:dyDescent="0.3">
      <c r="A6382" s="73">
        <v>46311</v>
      </c>
      <c r="B6382" s="67" t="s">
        <v>2090</v>
      </c>
      <c r="C6382" s="68" t="s">
        <v>2608</v>
      </c>
      <c r="D6382" s="68" t="s">
        <v>12617</v>
      </c>
      <c r="E6382" s="67" t="s">
        <v>12618</v>
      </c>
      <c r="F6382" s="69">
        <v>4.0069999999999997</v>
      </c>
      <c r="G6382" s="70">
        <v>0.5242</v>
      </c>
      <c r="H6382" s="70">
        <v>0.40660000000000002</v>
      </c>
      <c r="I6382" s="73">
        <v>45779</v>
      </c>
      <c r="J6382" s="73">
        <v>46510</v>
      </c>
      <c r="K6382" s="69">
        <v>2.78</v>
      </c>
      <c r="L6382" s="68" t="s">
        <v>5494</v>
      </c>
      <c r="M6382" s="71">
        <v>2.8E-3</v>
      </c>
      <c r="N6382" t="str">
        <f>_xll.IMDP("BND",D6382,$N$1,A6382)</f>
        <v>기타금융채</v>
      </c>
      <c r="O6382">
        <f t="shared" si="99"/>
        <v>1.46776E-3</v>
      </c>
    </row>
    <row r="6383" spans="1:15" x14ac:dyDescent="0.3">
      <c r="A6383" s="73">
        <v>46311</v>
      </c>
      <c r="B6383" s="67" t="s">
        <v>2090</v>
      </c>
      <c r="C6383" s="68" t="s">
        <v>2608</v>
      </c>
      <c r="D6383" s="68" t="s">
        <v>12619</v>
      </c>
      <c r="E6383" s="67" t="s">
        <v>12620</v>
      </c>
      <c r="F6383" s="69">
        <v>4.1210000000000004</v>
      </c>
      <c r="G6383" s="70">
        <v>0.65510000000000002</v>
      </c>
      <c r="H6383" s="70">
        <v>0.59330000000000005</v>
      </c>
      <c r="I6383" s="73">
        <v>45827</v>
      </c>
      <c r="J6383" s="73">
        <v>46556</v>
      </c>
      <c r="K6383" s="69">
        <v>2.71</v>
      </c>
      <c r="L6383" s="68" t="s">
        <v>5494</v>
      </c>
      <c r="M6383" s="71">
        <v>2.3E-3</v>
      </c>
      <c r="N6383" t="str">
        <f>_xll.IMDP("BND",D6383,$N$1,A6383)</f>
        <v>기타금융채</v>
      </c>
      <c r="O6383">
        <f t="shared" si="99"/>
        <v>1.50673E-3</v>
      </c>
    </row>
    <row r="6384" spans="1:15" x14ac:dyDescent="0.3">
      <c r="A6384" s="73">
        <v>46311</v>
      </c>
      <c r="B6384" s="67" t="s">
        <v>2090</v>
      </c>
      <c r="C6384" s="68" t="s">
        <v>2608</v>
      </c>
      <c r="D6384" s="68" t="s">
        <v>12621</v>
      </c>
      <c r="E6384" s="67" t="s">
        <v>12622</v>
      </c>
      <c r="F6384" s="69">
        <v>4.2409999999999997</v>
      </c>
      <c r="G6384" s="70">
        <v>1.0299</v>
      </c>
      <c r="H6384" s="70">
        <v>1.329</v>
      </c>
      <c r="I6384" s="73">
        <v>45971</v>
      </c>
      <c r="J6384" s="73">
        <v>46701</v>
      </c>
      <c r="K6384" s="69">
        <v>3.06</v>
      </c>
      <c r="L6384" s="68" t="s">
        <v>5494</v>
      </c>
      <c r="M6384" s="71">
        <v>3.7000000000000002E-3</v>
      </c>
      <c r="N6384" t="str">
        <f>_xll.IMDP("BND",D6384,$N$1,A6384)</f>
        <v>기타금융채</v>
      </c>
      <c r="O6384">
        <f t="shared" si="99"/>
        <v>3.8106300000000002E-3</v>
      </c>
    </row>
    <row r="6385" spans="1:15" x14ac:dyDescent="0.3">
      <c r="A6385" s="73">
        <v>46311</v>
      </c>
      <c r="B6385" s="67" t="s">
        <v>2090</v>
      </c>
      <c r="C6385" s="68" t="s">
        <v>2608</v>
      </c>
      <c r="D6385" s="68" t="s">
        <v>12623</v>
      </c>
      <c r="E6385" s="67" t="s">
        <v>12624</v>
      </c>
      <c r="F6385" s="69">
        <v>4.4619999999999997</v>
      </c>
      <c r="G6385" s="70">
        <v>2.3553999999999999</v>
      </c>
      <c r="H6385" s="70">
        <v>6.3472999999999997</v>
      </c>
      <c r="I6385" s="73">
        <v>46140</v>
      </c>
      <c r="J6385" s="73">
        <v>47235</v>
      </c>
      <c r="K6385" s="69">
        <v>4.1399999999999997</v>
      </c>
      <c r="L6385" s="68" t="s">
        <v>5494</v>
      </c>
      <c r="M6385" s="71">
        <v>2.3E-3</v>
      </c>
      <c r="N6385" t="str">
        <f>_xll.IMDP("BND",D6385,$N$1,A6385)</f>
        <v>기타금융채</v>
      </c>
      <c r="O6385">
        <f t="shared" si="99"/>
        <v>5.41742E-3</v>
      </c>
    </row>
    <row r="6386" spans="1:15" x14ac:dyDescent="0.3">
      <c r="A6386" s="73">
        <v>46311</v>
      </c>
      <c r="B6386" s="67" t="s">
        <v>2090</v>
      </c>
      <c r="C6386" s="68" t="s">
        <v>2608</v>
      </c>
      <c r="D6386" s="68" t="s">
        <v>12625</v>
      </c>
      <c r="E6386" s="67" t="s">
        <v>12626</v>
      </c>
      <c r="F6386" s="69">
        <v>4.3170000000000002</v>
      </c>
      <c r="G6386" s="70">
        <v>1.4763999999999999</v>
      </c>
      <c r="H6386" s="70">
        <v>2.5968</v>
      </c>
      <c r="I6386" s="73">
        <v>46146</v>
      </c>
      <c r="J6386" s="73">
        <v>46877</v>
      </c>
      <c r="K6386" s="69">
        <v>3.99</v>
      </c>
      <c r="L6386" s="68" t="s">
        <v>5494</v>
      </c>
      <c r="M6386" s="71">
        <v>2.8E-3</v>
      </c>
      <c r="N6386" t="str">
        <f>_xll.IMDP("BND",D6386,$N$1,A6386)</f>
        <v>기타금융채</v>
      </c>
      <c r="O6386">
        <f t="shared" si="99"/>
        <v>4.1339200000000001E-3</v>
      </c>
    </row>
    <row r="6387" spans="1:15" x14ac:dyDescent="0.3">
      <c r="A6387" s="73">
        <v>46311</v>
      </c>
      <c r="B6387" s="67" t="s">
        <v>2090</v>
      </c>
      <c r="C6387" s="68" t="s">
        <v>2608</v>
      </c>
      <c r="D6387" s="68" t="s">
        <v>14676</v>
      </c>
      <c r="E6387" s="67" t="s">
        <v>14677</v>
      </c>
      <c r="F6387" s="69">
        <v>4.3920000000000003</v>
      </c>
      <c r="G6387" s="70">
        <v>1.6989000000000001</v>
      </c>
      <c r="H6387" s="70">
        <v>3.3910999999999998</v>
      </c>
      <c r="I6387" s="73">
        <v>46237</v>
      </c>
      <c r="J6387" s="73">
        <v>46968</v>
      </c>
      <c r="K6387" s="69">
        <v>4.32</v>
      </c>
      <c r="L6387" s="68" t="s">
        <v>5494</v>
      </c>
      <c r="M6387" s="71">
        <v>7.4999999999999997E-3</v>
      </c>
      <c r="N6387" t="str">
        <f>_xll.IMDP("BND",D6387,$N$1,A6387)</f>
        <v>기타금융채</v>
      </c>
      <c r="O6387">
        <f t="shared" si="99"/>
        <v>1.274175E-2</v>
      </c>
    </row>
    <row r="6388" spans="1:15" x14ac:dyDescent="0.3">
      <c r="A6388" s="73">
        <v>46311</v>
      </c>
      <c r="B6388" s="67" t="s">
        <v>2090</v>
      </c>
      <c r="C6388" s="68" t="s">
        <v>2608</v>
      </c>
      <c r="D6388" s="68" t="s">
        <v>15993</v>
      </c>
      <c r="E6388" s="67" t="s">
        <v>15994</v>
      </c>
      <c r="F6388" s="69">
        <v>4.3109999999999999</v>
      </c>
      <c r="G6388" s="70">
        <v>1.4115</v>
      </c>
      <c r="H6388" s="70">
        <v>2.3757000000000001</v>
      </c>
      <c r="I6388" s="73">
        <v>46303</v>
      </c>
      <c r="J6388" s="73">
        <v>46850</v>
      </c>
      <c r="K6388" s="69">
        <v>4.4000000000000004</v>
      </c>
      <c r="L6388" s="68" t="s">
        <v>5494</v>
      </c>
      <c r="M6388" s="71">
        <v>2.3E-3</v>
      </c>
      <c r="N6388" t="str">
        <f>_xll.IMDP("BND",D6388,$N$1,A6388)</f>
        <v>기타금융채</v>
      </c>
      <c r="O6388">
        <f t="shared" si="99"/>
        <v>3.2464499999999997E-3</v>
      </c>
    </row>
    <row r="6389" spans="1:15" x14ac:dyDescent="0.3">
      <c r="A6389" s="73">
        <v>46311</v>
      </c>
      <c r="B6389" s="67" t="s">
        <v>2090</v>
      </c>
      <c r="C6389" s="68" t="s">
        <v>2608</v>
      </c>
      <c r="D6389" s="68" t="s">
        <v>12627</v>
      </c>
      <c r="E6389" s="67" t="s">
        <v>12628</v>
      </c>
      <c r="F6389" s="69">
        <v>3.6949999999999998</v>
      </c>
      <c r="G6389" s="70">
        <v>0.29299999999999998</v>
      </c>
      <c r="H6389" s="70">
        <v>0.159</v>
      </c>
      <c r="I6389" s="73">
        <v>45328</v>
      </c>
      <c r="J6389" s="73">
        <v>46423</v>
      </c>
      <c r="K6389" s="69">
        <v>4.13</v>
      </c>
      <c r="L6389" s="68" t="s">
        <v>5494</v>
      </c>
      <c r="M6389" s="71">
        <v>7.4999999999999997E-3</v>
      </c>
      <c r="N6389" t="str">
        <f>_xll.IMDP("BND",D6389,$N$1,A6389)</f>
        <v>기타금융채</v>
      </c>
      <c r="O6389">
        <f t="shared" si="99"/>
        <v>2.1974999999999998E-3</v>
      </c>
    </row>
    <row r="6390" spans="1:15" x14ac:dyDescent="0.3">
      <c r="A6390" s="73">
        <v>46311</v>
      </c>
      <c r="B6390" s="67" t="s">
        <v>2090</v>
      </c>
      <c r="C6390" s="68" t="s">
        <v>2608</v>
      </c>
      <c r="D6390" s="68" t="s">
        <v>1402</v>
      </c>
      <c r="E6390" s="67" t="s">
        <v>1403</v>
      </c>
      <c r="F6390" s="69">
        <v>4.2690000000000001</v>
      </c>
      <c r="G6390" s="70">
        <v>1.2015</v>
      </c>
      <c r="H6390" s="70">
        <v>1.7546999999999999</v>
      </c>
      <c r="I6390" s="73">
        <v>45670</v>
      </c>
      <c r="J6390" s="73">
        <v>46765</v>
      </c>
      <c r="K6390" s="69">
        <v>3.12</v>
      </c>
      <c r="L6390" s="68" t="s">
        <v>5494</v>
      </c>
      <c r="M6390" s="71">
        <v>2.7000000000000001E-3</v>
      </c>
      <c r="N6390" t="str">
        <f>_xll.IMDP("BND",D6390,$N$1,A6390)</f>
        <v>기타금융채</v>
      </c>
      <c r="O6390">
        <f t="shared" si="99"/>
        <v>3.2440500000000001E-3</v>
      </c>
    </row>
    <row r="6391" spans="1:15" x14ac:dyDescent="0.3">
      <c r="A6391" s="73">
        <v>46311</v>
      </c>
      <c r="B6391" s="67" t="s">
        <v>2090</v>
      </c>
      <c r="C6391" s="68" t="s">
        <v>2608</v>
      </c>
      <c r="D6391" s="68" t="s">
        <v>12629</v>
      </c>
      <c r="E6391" s="67" t="s">
        <v>12630</v>
      </c>
      <c r="F6391" s="69">
        <v>4.2910000000000004</v>
      </c>
      <c r="G6391" s="70">
        <v>1.3420000000000001</v>
      </c>
      <c r="H6391" s="70">
        <v>2.1576</v>
      </c>
      <c r="I6391" s="73">
        <v>45723</v>
      </c>
      <c r="J6391" s="73">
        <v>46819</v>
      </c>
      <c r="K6391" s="69">
        <v>3.03</v>
      </c>
      <c r="L6391" s="68" t="s">
        <v>5494</v>
      </c>
      <c r="M6391" s="71">
        <v>4.5999999999999999E-3</v>
      </c>
      <c r="N6391" t="str">
        <f>_xll.IMDP("BND",D6391,$N$1,A6391)</f>
        <v>기타금융채</v>
      </c>
      <c r="O6391">
        <f t="shared" si="99"/>
        <v>6.1732000000000002E-3</v>
      </c>
    </row>
    <row r="6392" spans="1:15" x14ac:dyDescent="0.3">
      <c r="A6392" s="73">
        <v>46311</v>
      </c>
      <c r="B6392" s="67" t="s">
        <v>2090</v>
      </c>
      <c r="C6392" s="68" t="s">
        <v>2608</v>
      </c>
      <c r="D6392" s="68" t="s">
        <v>12631</v>
      </c>
      <c r="E6392" s="67" t="s">
        <v>12632</v>
      </c>
      <c r="F6392" s="69">
        <v>4.4450000000000003</v>
      </c>
      <c r="G6392" s="70">
        <v>1.9668000000000001</v>
      </c>
      <c r="H6392" s="70">
        <v>4.4489999999999998</v>
      </c>
      <c r="I6392" s="73">
        <v>45971</v>
      </c>
      <c r="J6392" s="73">
        <v>47067</v>
      </c>
      <c r="K6392" s="69">
        <v>3.19</v>
      </c>
      <c r="L6392" s="68" t="s">
        <v>5494</v>
      </c>
      <c r="M6392" s="71">
        <v>2.7000000000000001E-3</v>
      </c>
      <c r="N6392" t="str">
        <f>_xll.IMDP("BND",D6392,$N$1,A6392)</f>
        <v>기타금융채</v>
      </c>
      <c r="O6392">
        <f t="shared" si="99"/>
        <v>5.3103600000000009E-3</v>
      </c>
    </row>
    <row r="6393" spans="1:15" x14ac:dyDescent="0.3">
      <c r="A6393" s="73">
        <v>46311</v>
      </c>
      <c r="B6393" s="67" t="s">
        <v>2090</v>
      </c>
      <c r="C6393" s="68" t="s">
        <v>2608</v>
      </c>
      <c r="D6393" s="68" t="s">
        <v>12633</v>
      </c>
      <c r="E6393" s="67" t="s">
        <v>12634</v>
      </c>
      <c r="F6393" s="69">
        <v>4.2590000000000003</v>
      </c>
      <c r="G6393" s="70">
        <v>1.1774</v>
      </c>
      <c r="H6393" s="70">
        <v>1.6959</v>
      </c>
      <c r="I6393" s="73">
        <v>45996</v>
      </c>
      <c r="J6393" s="73">
        <v>46757</v>
      </c>
      <c r="K6393" s="69">
        <v>3.33</v>
      </c>
      <c r="L6393" s="68" t="s">
        <v>5494</v>
      </c>
      <c r="M6393" s="71">
        <v>2.3E-3</v>
      </c>
      <c r="N6393" t="str">
        <f>_xll.IMDP("BND",D6393,$N$1,A6393)</f>
        <v>기타금융채</v>
      </c>
      <c r="O6393">
        <f t="shared" si="99"/>
        <v>2.7080199999999998E-3</v>
      </c>
    </row>
    <row r="6394" spans="1:15" x14ac:dyDescent="0.3">
      <c r="A6394" s="73">
        <v>46311</v>
      </c>
      <c r="B6394" s="67" t="s">
        <v>2090</v>
      </c>
      <c r="C6394" s="68" t="s">
        <v>2608</v>
      </c>
      <c r="D6394" s="68" t="s">
        <v>12635</v>
      </c>
      <c r="E6394" s="67" t="s">
        <v>12636</v>
      </c>
      <c r="F6394" s="69">
        <v>4.4550000000000001</v>
      </c>
      <c r="G6394" s="70">
        <v>2.1398999999999999</v>
      </c>
      <c r="H6394" s="70">
        <v>5.2080000000000002</v>
      </c>
      <c r="I6394" s="73">
        <v>46037</v>
      </c>
      <c r="J6394" s="73">
        <v>47133</v>
      </c>
      <c r="K6394" s="69">
        <v>3.4</v>
      </c>
      <c r="L6394" s="68" t="s">
        <v>5494</v>
      </c>
      <c r="M6394" s="71">
        <v>2.3E-3</v>
      </c>
      <c r="N6394" t="str">
        <f>_xll.IMDP("BND",D6394,$N$1,A6394)</f>
        <v>기타금융채</v>
      </c>
      <c r="O6394">
        <f t="shared" si="99"/>
        <v>4.9217699999999998E-3</v>
      </c>
    </row>
    <row r="6395" spans="1:15" x14ac:dyDescent="0.3">
      <c r="A6395" s="73">
        <v>46311</v>
      </c>
      <c r="B6395" s="67" t="s">
        <v>2090</v>
      </c>
      <c r="C6395" s="68" t="s">
        <v>2608</v>
      </c>
      <c r="D6395" s="68" t="s">
        <v>12637</v>
      </c>
      <c r="E6395" s="67" t="s">
        <v>12638</v>
      </c>
      <c r="F6395" s="69">
        <v>4.532</v>
      </c>
      <c r="G6395" s="70">
        <v>3.9384999999999999</v>
      </c>
      <c r="H6395" s="70">
        <v>17.397600000000001</v>
      </c>
      <c r="I6395" s="73">
        <v>46076</v>
      </c>
      <c r="J6395" s="73">
        <v>47900</v>
      </c>
      <c r="K6395" s="69">
        <v>3.93</v>
      </c>
      <c r="L6395" s="68" t="s">
        <v>5494</v>
      </c>
      <c r="M6395" s="71">
        <v>2.3E-3</v>
      </c>
      <c r="N6395" t="str">
        <f>_xll.IMDP("BND",D6395,$N$1,A6395)</f>
        <v>기타금융채</v>
      </c>
      <c r="O6395">
        <f t="shared" si="99"/>
        <v>9.0585500000000003E-3</v>
      </c>
    </row>
    <row r="6396" spans="1:15" x14ac:dyDescent="0.3">
      <c r="A6396" s="73">
        <v>46311</v>
      </c>
      <c r="B6396" s="67" t="s">
        <v>2090</v>
      </c>
      <c r="C6396" s="68" t="s">
        <v>2608</v>
      </c>
      <c r="D6396" s="68" t="s">
        <v>12639</v>
      </c>
      <c r="E6396" s="67" t="s">
        <v>12640</v>
      </c>
      <c r="F6396" s="69">
        <v>4.4669999999999996</v>
      </c>
      <c r="G6396" s="70">
        <v>2.4718</v>
      </c>
      <c r="H6396" s="70">
        <v>6.9524999999999997</v>
      </c>
      <c r="I6396" s="73">
        <v>46184</v>
      </c>
      <c r="J6396" s="73">
        <v>47280</v>
      </c>
      <c r="K6396" s="69">
        <v>4.4400000000000004</v>
      </c>
      <c r="L6396" s="68" t="s">
        <v>5494</v>
      </c>
      <c r="M6396" s="71">
        <v>2.3E-3</v>
      </c>
      <c r="N6396" t="str">
        <f>_xll.IMDP("BND",D6396,$N$1,A6396)</f>
        <v>기타금융채</v>
      </c>
      <c r="O6396">
        <f t="shared" si="99"/>
        <v>5.68514E-3</v>
      </c>
    </row>
    <row r="6397" spans="1:15" x14ac:dyDescent="0.3">
      <c r="A6397" s="73">
        <v>46311</v>
      </c>
      <c r="B6397" s="67" t="s">
        <v>2090</v>
      </c>
      <c r="C6397" s="68" t="s">
        <v>2608</v>
      </c>
      <c r="D6397" s="68" t="s">
        <v>14867</v>
      </c>
      <c r="E6397" s="67" t="s">
        <v>14868</v>
      </c>
      <c r="F6397" s="69">
        <v>4.3979999999999997</v>
      </c>
      <c r="G6397" s="70">
        <v>1.724</v>
      </c>
      <c r="H6397" s="70">
        <v>3.4815999999999998</v>
      </c>
      <c r="I6397" s="73">
        <v>46246</v>
      </c>
      <c r="J6397" s="73">
        <v>46976</v>
      </c>
      <c r="K6397" s="69">
        <v>4.21</v>
      </c>
      <c r="L6397" s="68" t="s">
        <v>5494</v>
      </c>
      <c r="M6397" s="71">
        <v>3.7000000000000002E-3</v>
      </c>
      <c r="N6397" t="str">
        <f>_xll.IMDP("BND",D6397,$N$1,A6397)</f>
        <v>기타금융채</v>
      </c>
      <c r="O6397">
        <f t="shared" si="99"/>
        <v>6.3788000000000004E-3</v>
      </c>
    </row>
    <row r="6398" spans="1:15" x14ac:dyDescent="0.3">
      <c r="A6398" s="73">
        <v>46311</v>
      </c>
      <c r="B6398" s="67" t="s">
        <v>2090</v>
      </c>
      <c r="C6398" s="68" t="s">
        <v>2608</v>
      </c>
      <c r="D6398" s="68" t="s">
        <v>15691</v>
      </c>
      <c r="E6398" s="67" t="s">
        <v>15692</v>
      </c>
      <c r="F6398" s="69">
        <v>4.4249999999999998</v>
      </c>
      <c r="G6398" s="70">
        <v>1.8286</v>
      </c>
      <c r="H6398" s="70">
        <v>3.8847999999999998</v>
      </c>
      <c r="I6398" s="73">
        <v>46287</v>
      </c>
      <c r="J6398" s="73">
        <v>47018</v>
      </c>
      <c r="K6398" s="69">
        <v>4.5599999999999996</v>
      </c>
      <c r="L6398" s="68" t="s">
        <v>5494</v>
      </c>
      <c r="M6398" s="71">
        <v>3.3E-3</v>
      </c>
      <c r="N6398" t="str">
        <f>_xll.IMDP("BND",D6398,$N$1,A6398)</f>
        <v>기타금융채</v>
      </c>
      <c r="O6398">
        <f t="shared" si="99"/>
        <v>6.0343799999999998E-3</v>
      </c>
    </row>
    <row r="6399" spans="1:15" x14ac:dyDescent="0.3">
      <c r="A6399" s="73">
        <v>46311</v>
      </c>
      <c r="B6399" s="67" t="s">
        <v>2090</v>
      </c>
      <c r="C6399" s="68" t="s">
        <v>2608</v>
      </c>
      <c r="D6399" s="68" t="s">
        <v>12641</v>
      </c>
      <c r="E6399" s="67" t="s">
        <v>12642</v>
      </c>
      <c r="F6399" s="69">
        <v>4.2910000000000004</v>
      </c>
      <c r="G6399" s="70">
        <v>1.3543000000000001</v>
      </c>
      <c r="H6399" s="70">
        <v>2.2061999999999999</v>
      </c>
      <c r="I6399" s="73">
        <v>45002</v>
      </c>
      <c r="J6399" s="73">
        <v>46829</v>
      </c>
      <c r="K6399" s="69">
        <v>4.7699999999999996</v>
      </c>
      <c r="L6399" s="68" t="s">
        <v>5494</v>
      </c>
      <c r="M6399" s="71">
        <v>3.8E-3</v>
      </c>
      <c r="N6399" t="str">
        <f>_xll.IMDP("BND",D6399,$N$1,A6399)</f>
        <v>기타금융채</v>
      </c>
      <c r="O6399">
        <f t="shared" si="99"/>
        <v>5.1463400000000001E-3</v>
      </c>
    </row>
    <row r="6400" spans="1:15" x14ac:dyDescent="0.3">
      <c r="A6400" s="73">
        <v>46311</v>
      </c>
      <c r="B6400" s="67" t="s">
        <v>2090</v>
      </c>
      <c r="C6400" s="68" t="s">
        <v>2608</v>
      </c>
      <c r="D6400" s="68" t="s">
        <v>12643</v>
      </c>
      <c r="E6400" s="67" t="s">
        <v>12644</v>
      </c>
      <c r="F6400" s="69">
        <v>4.2750000000000004</v>
      </c>
      <c r="G6400" s="70">
        <v>1.2217</v>
      </c>
      <c r="H6400" s="70">
        <v>1.82</v>
      </c>
      <c r="I6400" s="73">
        <v>45681</v>
      </c>
      <c r="J6400" s="73">
        <v>46776</v>
      </c>
      <c r="K6400" s="69">
        <v>3.09</v>
      </c>
      <c r="L6400" s="68" t="s">
        <v>5494</v>
      </c>
      <c r="M6400" s="71">
        <v>2.8E-3</v>
      </c>
      <c r="N6400" t="str">
        <f>_xll.IMDP("BND",D6400,$N$1,A6400)</f>
        <v>기타금융채</v>
      </c>
      <c r="O6400">
        <f t="shared" si="99"/>
        <v>3.4207600000000001E-3</v>
      </c>
    </row>
    <row r="6401" spans="1:15" x14ac:dyDescent="0.3">
      <c r="A6401" s="73">
        <v>46311</v>
      </c>
      <c r="B6401" s="67" t="s">
        <v>2090</v>
      </c>
      <c r="C6401" s="68" t="s">
        <v>2608</v>
      </c>
      <c r="D6401" s="68" t="s">
        <v>12645</v>
      </c>
      <c r="E6401" s="67" t="s">
        <v>12646</v>
      </c>
      <c r="F6401" s="69">
        <v>4.2380000000000004</v>
      </c>
      <c r="G6401" s="70">
        <v>0.93220000000000003</v>
      </c>
      <c r="H6401" s="70">
        <v>1.1057999999999999</v>
      </c>
      <c r="I6401" s="73">
        <v>45751</v>
      </c>
      <c r="J6401" s="73">
        <v>46661</v>
      </c>
      <c r="K6401" s="69">
        <v>2.97</v>
      </c>
      <c r="L6401" s="68" t="s">
        <v>5494</v>
      </c>
      <c r="M6401" s="71">
        <v>5.0000000000000001E-3</v>
      </c>
      <c r="N6401" t="str">
        <f>_xll.IMDP("BND",D6401,$N$1,A6401)</f>
        <v>기타금융채</v>
      </c>
      <c r="O6401">
        <f t="shared" si="99"/>
        <v>4.6610000000000002E-3</v>
      </c>
    </row>
    <row r="6402" spans="1:15" x14ac:dyDescent="0.3">
      <c r="A6402" s="73">
        <v>46311</v>
      </c>
      <c r="B6402" s="67" t="s">
        <v>2090</v>
      </c>
      <c r="C6402" s="68" t="s">
        <v>2608</v>
      </c>
      <c r="D6402" s="68" t="s">
        <v>12647</v>
      </c>
      <c r="E6402" s="67" t="s">
        <v>12648</v>
      </c>
      <c r="F6402" s="69">
        <v>4.3140000000000001</v>
      </c>
      <c r="G6402" s="70">
        <v>1.4839</v>
      </c>
      <c r="H6402" s="70">
        <v>2.6076000000000001</v>
      </c>
      <c r="I6402" s="73">
        <v>45779</v>
      </c>
      <c r="J6402" s="73">
        <v>46876</v>
      </c>
      <c r="K6402" s="69">
        <v>2.86</v>
      </c>
      <c r="L6402" s="68" t="s">
        <v>5494</v>
      </c>
      <c r="M6402" s="71">
        <v>2.3E-3</v>
      </c>
      <c r="N6402" t="str">
        <f>_xll.IMDP("BND",D6402,$N$1,A6402)</f>
        <v>기타금융채</v>
      </c>
      <c r="O6402">
        <f t="shared" ref="O6402:O6465" si="100">M6402*G6402</f>
        <v>3.41297E-3</v>
      </c>
    </row>
    <row r="6403" spans="1:15" x14ac:dyDescent="0.3">
      <c r="A6403" s="73">
        <v>46311</v>
      </c>
      <c r="B6403" s="67" t="s">
        <v>2090</v>
      </c>
      <c r="C6403" s="68" t="s">
        <v>2608</v>
      </c>
      <c r="D6403" s="68" t="s">
        <v>12649</v>
      </c>
      <c r="E6403" s="67" t="s">
        <v>12650</v>
      </c>
      <c r="F6403" s="69">
        <v>4.3579999999999997</v>
      </c>
      <c r="G6403" s="70">
        <v>1.6315</v>
      </c>
      <c r="H6403" s="70">
        <v>3.1038000000000001</v>
      </c>
      <c r="I6403" s="73">
        <v>45834</v>
      </c>
      <c r="J6403" s="73">
        <v>46930</v>
      </c>
      <c r="K6403" s="69">
        <v>2.87</v>
      </c>
      <c r="L6403" s="68" t="s">
        <v>5494</v>
      </c>
      <c r="M6403" s="71">
        <v>2.3E-3</v>
      </c>
      <c r="N6403" t="str">
        <f>_xll.IMDP("BND",D6403,$N$1,A6403)</f>
        <v>기타금융채</v>
      </c>
      <c r="O6403">
        <f t="shared" si="100"/>
        <v>3.7524499999999996E-3</v>
      </c>
    </row>
    <row r="6404" spans="1:15" x14ac:dyDescent="0.3">
      <c r="A6404" s="73">
        <v>46311</v>
      </c>
      <c r="B6404" s="67" t="s">
        <v>2090</v>
      </c>
      <c r="C6404" s="68" t="s">
        <v>2608</v>
      </c>
      <c r="D6404" s="68" t="s">
        <v>12651</v>
      </c>
      <c r="E6404" s="67" t="s">
        <v>12652</v>
      </c>
      <c r="F6404" s="69">
        <v>4.4210000000000003</v>
      </c>
      <c r="G6404" s="70">
        <v>1.8394999999999999</v>
      </c>
      <c r="H6404" s="70">
        <v>3.8963999999999999</v>
      </c>
      <c r="I6404" s="73">
        <v>45917</v>
      </c>
      <c r="J6404" s="73">
        <v>47011</v>
      </c>
      <c r="K6404" s="69">
        <v>2.8</v>
      </c>
      <c r="L6404" s="68" t="s">
        <v>5494</v>
      </c>
      <c r="M6404" s="71">
        <v>2.3E-3</v>
      </c>
      <c r="N6404" t="str">
        <f>_xll.IMDP("BND",D6404,$N$1,A6404)</f>
        <v>기타금융채</v>
      </c>
      <c r="O6404">
        <f t="shared" si="100"/>
        <v>4.2308499999999995E-3</v>
      </c>
    </row>
    <row r="6405" spans="1:15" x14ac:dyDescent="0.3">
      <c r="A6405" s="73">
        <v>46311</v>
      </c>
      <c r="B6405" s="67" t="s">
        <v>2090</v>
      </c>
      <c r="C6405" s="68" t="s">
        <v>2608</v>
      </c>
      <c r="D6405" s="68" t="s">
        <v>12653</v>
      </c>
      <c r="E6405" s="67" t="s">
        <v>12654</v>
      </c>
      <c r="F6405" s="69">
        <v>4.452</v>
      </c>
      <c r="G6405" s="70">
        <v>2.0293000000000001</v>
      </c>
      <c r="H6405" s="70">
        <v>4.7217000000000002</v>
      </c>
      <c r="I6405" s="73">
        <v>45996</v>
      </c>
      <c r="J6405" s="73">
        <v>47092</v>
      </c>
      <c r="K6405" s="69">
        <v>3.49</v>
      </c>
      <c r="L6405" s="68" t="s">
        <v>5494</v>
      </c>
      <c r="M6405" s="71">
        <v>2.3E-3</v>
      </c>
      <c r="N6405" t="str">
        <f>_xll.IMDP("BND",D6405,$N$1,A6405)</f>
        <v>기타금융채</v>
      </c>
      <c r="O6405">
        <f t="shared" si="100"/>
        <v>4.6673900000000004E-3</v>
      </c>
    </row>
    <row r="6406" spans="1:15" x14ac:dyDescent="0.3">
      <c r="A6406" s="73">
        <v>46311</v>
      </c>
      <c r="B6406" s="67" t="s">
        <v>2090</v>
      </c>
      <c r="C6406" s="68" t="s">
        <v>2608</v>
      </c>
      <c r="D6406" s="68" t="s">
        <v>14211</v>
      </c>
      <c r="E6406" s="67" t="s">
        <v>14212</v>
      </c>
      <c r="F6406" s="69">
        <v>4.2569999999999997</v>
      </c>
      <c r="G6406" s="70">
        <v>1.1054999999999999</v>
      </c>
      <c r="H6406" s="70">
        <v>1.5105</v>
      </c>
      <c r="I6406" s="73">
        <v>46212</v>
      </c>
      <c r="J6406" s="73">
        <v>46730</v>
      </c>
      <c r="K6406" s="69">
        <v>4.26</v>
      </c>
      <c r="L6406" s="68" t="s">
        <v>5494</v>
      </c>
      <c r="M6406" s="71">
        <v>2.8E-3</v>
      </c>
      <c r="N6406" t="str">
        <f>_xll.IMDP("BND",D6406,$N$1,A6406)</f>
        <v>기타금융채</v>
      </c>
      <c r="O6406">
        <f t="shared" si="100"/>
        <v>3.0953999999999999E-3</v>
      </c>
    </row>
    <row r="6407" spans="1:15" x14ac:dyDescent="0.3">
      <c r="A6407" s="73">
        <v>46311</v>
      </c>
      <c r="B6407" s="67" t="s">
        <v>2090</v>
      </c>
      <c r="C6407" s="68" t="s">
        <v>2608</v>
      </c>
      <c r="D6407" s="68" t="s">
        <v>14869</v>
      </c>
      <c r="E6407" s="67" t="s">
        <v>14870</v>
      </c>
      <c r="F6407" s="69">
        <v>4.4829999999999997</v>
      </c>
      <c r="G6407" s="70">
        <v>2.6099000000000001</v>
      </c>
      <c r="H6407" s="70">
        <v>7.7542999999999997</v>
      </c>
      <c r="I6407" s="73">
        <v>46246</v>
      </c>
      <c r="J6407" s="73">
        <v>47340</v>
      </c>
      <c r="K6407" s="69">
        <v>4.3899999999999997</v>
      </c>
      <c r="L6407" s="68" t="s">
        <v>5494</v>
      </c>
      <c r="M6407" s="71">
        <v>2.3E-3</v>
      </c>
      <c r="N6407" t="str">
        <f>_xll.IMDP("BND",D6407,$N$1,A6407)</f>
        <v>기타금융채</v>
      </c>
      <c r="O6407">
        <f t="shared" si="100"/>
        <v>6.0027700000000002E-3</v>
      </c>
    </row>
    <row r="6408" spans="1:15" x14ac:dyDescent="0.3">
      <c r="A6408" s="73">
        <v>46311</v>
      </c>
      <c r="B6408" s="67" t="s">
        <v>2090</v>
      </c>
      <c r="C6408" s="68" t="s">
        <v>2608</v>
      </c>
      <c r="D6408" s="68" t="s">
        <v>15808</v>
      </c>
      <c r="E6408" s="67" t="s">
        <v>15809</v>
      </c>
      <c r="F6408" s="69">
        <v>4.3049999999999997</v>
      </c>
      <c r="G6408" s="70">
        <v>1.3915</v>
      </c>
      <c r="H6408" s="70">
        <v>2.3159999999999998</v>
      </c>
      <c r="I6408" s="73">
        <v>46295</v>
      </c>
      <c r="J6408" s="73">
        <v>46842</v>
      </c>
      <c r="K6408" s="69">
        <v>4.54</v>
      </c>
      <c r="L6408" s="68" t="s">
        <v>5494</v>
      </c>
      <c r="M6408" s="71">
        <v>2.8E-3</v>
      </c>
      <c r="N6408" t="str">
        <f>_xll.IMDP("BND",D6408,$N$1,A6408)</f>
        <v>기타금융채</v>
      </c>
      <c r="O6408">
        <f t="shared" si="100"/>
        <v>3.8961999999999998E-3</v>
      </c>
    </row>
    <row r="6409" spans="1:15" x14ac:dyDescent="0.3">
      <c r="A6409" s="73">
        <v>46311</v>
      </c>
      <c r="B6409" s="67" t="s">
        <v>2090</v>
      </c>
      <c r="C6409" s="68" t="s">
        <v>2608</v>
      </c>
      <c r="D6409" s="68" t="s">
        <v>444</v>
      </c>
      <c r="E6409" s="67" t="s">
        <v>446</v>
      </c>
      <c r="F6409" s="69">
        <v>4.3689999999999998</v>
      </c>
      <c r="G6409" s="70">
        <v>1.6393</v>
      </c>
      <c r="H6409" s="70">
        <v>3.1534</v>
      </c>
      <c r="I6409" s="73">
        <v>45114</v>
      </c>
      <c r="J6409" s="73">
        <v>46941</v>
      </c>
      <c r="K6409" s="69">
        <v>4.75</v>
      </c>
      <c r="L6409" s="68" t="s">
        <v>5494</v>
      </c>
      <c r="M6409" s="71">
        <v>3.3E-3</v>
      </c>
      <c r="N6409" t="str">
        <f>_xll.IMDP("BND",D6409,$N$1,A6409)</f>
        <v>기타금융채</v>
      </c>
      <c r="O6409">
        <f t="shared" si="100"/>
        <v>5.40969E-3</v>
      </c>
    </row>
    <row r="6410" spans="1:15" x14ac:dyDescent="0.3">
      <c r="A6410" s="73">
        <v>46311</v>
      </c>
      <c r="B6410" s="67" t="s">
        <v>2090</v>
      </c>
      <c r="C6410" s="68" t="s">
        <v>2608</v>
      </c>
      <c r="D6410" s="68" t="s">
        <v>12655</v>
      </c>
      <c r="E6410" s="67" t="s">
        <v>12656</v>
      </c>
      <c r="F6410" s="69">
        <v>4.4630000000000001</v>
      </c>
      <c r="G6410" s="70">
        <v>2.4447000000000001</v>
      </c>
      <c r="H6410" s="70">
        <v>6.7990000000000004</v>
      </c>
      <c r="I6410" s="73">
        <v>45440</v>
      </c>
      <c r="J6410" s="73">
        <v>47266</v>
      </c>
      <c r="K6410" s="69">
        <v>4.12</v>
      </c>
      <c r="L6410" s="68" t="s">
        <v>5494</v>
      </c>
      <c r="M6410" s="71">
        <v>2.3E-3</v>
      </c>
      <c r="N6410" t="str">
        <f>_xll.IMDP("BND",D6410,$N$1,A6410)</f>
        <v>기타금융채</v>
      </c>
      <c r="O6410">
        <f t="shared" si="100"/>
        <v>5.6228099999999998E-3</v>
      </c>
    </row>
    <row r="6411" spans="1:15" x14ac:dyDescent="0.3">
      <c r="A6411" s="73">
        <v>46311</v>
      </c>
      <c r="B6411" s="67" t="s">
        <v>2090</v>
      </c>
      <c r="C6411" s="68" t="s">
        <v>2608</v>
      </c>
      <c r="D6411" s="68" t="s">
        <v>12657</v>
      </c>
      <c r="E6411" s="67" t="s">
        <v>12658</v>
      </c>
      <c r="F6411" s="69">
        <v>4.2809999999999997</v>
      </c>
      <c r="G6411" s="70">
        <v>1.2677</v>
      </c>
      <c r="H6411" s="70">
        <v>1.9455</v>
      </c>
      <c r="I6411" s="73">
        <v>45698</v>
      </c>
      <c r="J6411" s="73">
        <v>46793</v>
      </c>
      <c r="K6411" s="69">
        <v>3.07</v>
      </c>
      <c r="L6411" s="68" t="s">
        <v>5494</v>
      </c>
      <c r="M6411" s="71">
        <v>6.0000000000000001E-3</v>
      </c>
      <c r="N6411" t="str">
        <f>_xll.IMDP("BND",D6411,$N$1,A6411)</f>
        <v>기타금융채</v>
      </c>
      <c r="O6411">
        <f t="shared" si="100"/>
        <v>7.6062000000000005E-3</v>
      </c>
    </row>
    <row r="6412" spans="1:15" x14ac:dyDescent="0.3">
      <c r="A6412" s="73">
        <v>46311</v>
      </c>
      <c r="B6412" s="67" t="s">
        <v>2090</v>
      </c>
      <c r="C6412" s="68" t="s">
        <v>2608</v>
      </c>
      <c r="D6412" s="68" t="s">
        <v>12659</v>
      </c>
      <c r="E6412" s="67" t="s">
        <v>12660</v>
      </c>
      <c r="F6412" s="69">
        <v>4.4459999999999997</v>
      </c>
      <c r="G6412" s="70">
        <v>1.9742</v>
      </c>
      <c r="H6412" s="70">
        <v>4.4808000000000003</v>
      </c>
      <c r="I6412" s="73">
        <v>45974</v>
      </c>
      <c r="J6412" s="73">
        <v>47070</v>
      </c>
      <c r="K6412" s="69">
        <v>3.22</v>
      </c>
      <c r="L6412" s="68" t="s">
        <v>5494</v>
      </c>
      <c r="M6412" s="71">
        <v>2.7000000000000001E-3</v>
      </c>
      <c r="N6412" t="str">
        <f>_xll.IMDP("BND",D6412,$N$1,A6412)</f>
        <v>기타금융채</v>
      </c>
      <c r="O6412">
        <f t="shared" si="100"/>
        <v>5.3303400000000003E-3</v>
      </c>
    </row>
    <row r="6413" spans="1:15" x14ac:dyDescent="0.3">
      <c r="A6413" s="73">
        <v>46311</v>
      </c>
      <c r="B6413" s="67" t="s">
        <v>2090</v>
      </c>
      <c r="C6413" s="68" t="s">
        <v>2608</v>
      </c>
      <c r="D6413" s="68" t="s">
        <v>12661</v>
      </c>
      <c r="E6413" s="67" t="s">
        <v>12662</v>
      </c>
      <c r="F6413" s="69">
        <v>4.4560000000000004</v>
      </c>
      <c r="G6413" s="70">
        <v>2.1562000000000001</v>
      </c>
      <c r="H6413" s="70">
        <v>5.3244999999999996</v>
      </c>
      <c r="I6413" s="73">
        <v>46051</v>
      </c>
      <c r="J6413" s="73">
        <v>47147</v>
      </c>
      <c r="K6413" s="69">
        <v>3.51</v>
      </c>
      <c r="L6413" s="68" t="s">
        <v>5494</v>
      </c>
      <c r="M6413" s="71">
        <v>4.1000000000000003E-3</v>
      </c>
      <c r="N6413" t="str">
        <f>_xll.IMDP("BND",D6413,$N$1,A6413)</f>
        <v>기타금융채</v>
      </c>
      <c r="O6413">
        <f t="shared" si="100"/>
        <v>8.8404200000000016E-3</v>
      </c>
    </row>
    <row r="6414" spans="1:15" x14ac:dyDescent="0.3">
      <c r="A6414" s="73">
        <v>46311</v>
      </c>
      <c r="B6414" s="67" t="s">
        <v>2090</v>
      </c>
      <c r="C6414" s="68" t="s">
        <v>2608</v>
      </c>
      <c r="D6414" s="68" t="s">
        <v>12663</v>
      </c>
      <c r="E6414" s="67" t="s">
        <v>12664</v>
      </c>
      <c r="F6414" s="69">
        <v>4.4580000000000002</v>
      </c>
      <c r="G6414" s="70">
        <v>2.2734999999999999</v>
      </c>
      <c r="H6414" s="70">
        <v>5.8863000000000003</v>
      </c>
      <c r="I6414" s="73">
        <v>46098</v>
      </c>
      <c r="J6414" s="73">
        <v>47193</v>
      </c>
      <c r="K6414" s="69">
        <v>3.94</v>
      </c>
      <c r="L6414" s="68" t="s">
        <v>5494</v>
      </c>
      <c r="M6414" s="71">
        <v>4.1000000000000003E-3</v>
      </c>
      <c r="N6414" t="str">
        <f>_xll.IMDP("BND",D6414,$N$1,A6414)</f>
        <v>기타금융채</v>
      </c>
      <c r="O6414">
        <f t="shared" si="100"/>
        <v>9.3213500000000008E-3</v>
      </c>
    </row>
    <row r="6415" spans="1:15" x14ac:dyDescent="0.3">
      <c r="A6415" s="73">
        <v>46311</v>
      </c>
      <c r="B6415" s="67" t="s">
        <v>2090</v>
      </c>
      <c r="C6415" s="68" t="s">
        <v>2608</v>
      </c>
      <c r="D6415" s="68" t="s">
        <v>15094</v>
      </c>
      <c r="E6415" s="67" t="s">
        <v>15095</v>
      </c>
      <c r="F6415" s="69">
        <v>4.41</v>
      </c>
      <c r="G6415" s="70">
        <v>1.7605</v>
      </c>
      <c r="H6415" s="70">
        <v>3.6191</v>
      </c>
      <c r="I6415" s="73">
        <v>46260</v>
      </c>
      <c r="J6415" s="73">
        <v>46990</v>
      </c>
      <c r="K6415" s="69">
        <v>4.28</v>
      </c>
      <c r="L6415" s="68" t="s">
        <v>5494</v>
      </c>
      <c r="M6415" s="71">
        <v>3.7000000000000002E-3</v>
      </c>
      <c r="N6415" t="str">
        <f>_xll.IMDP("BND",D6415,$N$1,A6415)</f>
        <v>기타금융채</v>
      </c>
      <c r="O6415">
        <f t="shared" si="100"/>
        <v>6.5138499999999998E-3</v>
      </c>
    </row>
    <row r="6416" spans="1:15" x14ac:dyDescent="0.3">
      <c r="A6416" s="73">
        <v>46311</v>
      </c>
      <c r="B6416" s="67" t="s">
        <v>2090</v>
      </c>
      <c r="C6416" s="68" t="s">
        <v>2608</v>
      </c>
      <c r="D6416" s="68" t="s">
        <v>12665</v>
      </c>
      <c r="E6416" s="67" t="s">
        <v>12666</v>
      </c>
      <c r="F6416" s="69">
        <v>4.8739999999999997</v>
      </c>
      <c r="G6416" s="70">
        <v>5.6397000000000004</v>
      </c>
      <c r="H6416" s="70">
        <v>36.534500000000001</v>
      </c>
      <c r="I6416" s="73">
        <v>46191</v>
      </c>
      <c r="J6416" s="73">
        <v>48747</v>
      </c>
      <c r="K6416" s="69">
        <v>4.8600000000000003</v>
      </c>
      <c r="L6416" s="68" t="s">
        <v>5494</v>
      </c>
      <c r="M6416" s="71">
        <v>3.7000000000000002E-3</v>
      </c>
      <c r="N6416" t="str">
        <f>_xll.IMDP("BND",D6416,$N$1,A6416)</f>
        <v>기타금융채</v>
      </c>
      <c r="O6416">
        <f t="shared" si="100"/>
        <v>2.0866890000000003E-2</v>
      </c>
    </row>
    <row r="6417" spans="1:15" x14ac:dyDescent="0.3">
      <c r="A6417" s="73">
        <v>46311</v>
      </c>
      <c r="B6417" s="67" t="s">
        <v>2090</v>
      </c>
      <c r="C6417" s="68" t="s">
        <v>2608</v>
      </c>
      <c r="D6417" s="68" t="s">
        <v>12667</v>
      </c>
      <c r="E6417" s="67" t="s">
        <v>12668</v>
      </c>
      <c r="F6417" s="69">
        <v>4.2169999999999996</v>
      </c>
      <c r="G6417" s="70">
        <v>0.81859999999999999</v>
      </c>
      <c r="H6417" s="70">
        <v>0.88260000000000005</v>
      </c>
      <c r="I6417" s="73">
        <v>44796</v>
      </c>
      <c r="J6417" s="73">
        <v>46622</v>
      </c>
      <c r="K6417" s="69">
        <v>4.87</v>
      </c>
      <c r="L6417" s="68" t="s">
        <v>5494</v>
      </c>
      <c r="M6417" s="71">
        <v>5.5999999999999999E-3</v>
      </c>
      <c r="N6417" t="str">
        <f>_xll.IMDP("BND",D6417,$N$1,A6417)</f>
        <v>기타금융채</v>
      </c>
      <c r="O6417">
        <f t="shared" si="100"/>
        <v>4.5841600000000003E-3</v>
      </c>
    </row>
    <row r="6418" spans="1:15" x14ac:dyDescent="0.3">
      <c r="A6418" s="73">
        <v>46311</v>
      </c>
      <c r="B6418" s="67" t="s">
        <v>2090</v>
      </c>
      <c r="C6418" s="68" t="s">
        <v>2608</v>
      </c>
      <c r="D6418" s="68" t="s">
        <v>12669</v>
      </c>
      <c r="E6418" s="67" t="s">
        <v>12670</v>
      </c>
      <c r="F6418" s="69">
        <v>4.4649999999999999</v>
      </c>
      <c r="G6418" s="70">
        <v>2.4512</v>
      </c>
      <c r="H6418" s="70">
        <v>6.8323999999999998</v>
      </c>
      <c r="I6418" s="73">
        <v>45443</v>
      </c>
      <c r="J6418" s="73">
        <v>47269</v>
      </c>
      <c r="K6418" s="69">
        <v>4.12</v>
      </c>
      <c r="L6418" s="68" t="s">
        <v>5494</v>
      </c>
      <c r="M6418" s="71">
        <v>2.3E-3</v>
      </c>
      <c r="N6418" t="str">
        <f>_xll.IMDP("BND",D6418,$N$1,A6418)</f>
        <v>기타금융채</v>
      </c>
      <c r="O6418">
        <f t="shared" si="100"/>
        <v>5.6377600000000003E-3</v>
      </c>
    </row>
    <row r="6419" spans="1:15" x14ac:dyDescent="0.3">
      <c r="A6419" s="73">
        <v>46311</v>
      </c>
      <c r="B6419" s="67" t="s">
        <v>2090</v>
      </c>
      <c r="C6419" s="68" t="s">
        <v>2608</v>
      </c>
      <c r="D6419" s="68" t="s">
        <v>12671</v>
      </c>
      <c r="E6419" s="67" t="s">
        <v>12672</v>
      </c>
      <c r="F6419" s="69">
        <v>4.4340000000000002</v>
      </c>
      <c r="G6419" s="70">
        <v>1.8671</v>
      </c>
      <c r="H6419" s="70">
        <v>4.0057</v>
      </c>
      <c r="I6419" s="73">
        <v>45926</v>
      </c>
      <c r="J6419" s="73">
        <v>47022</v>
      </c>
      <c r="K6419" s="69">
        <v>2.81</v>
      </c>
      <c r="L6419" s="68" t="s">
        <v>5494</v>
      </c>
      <c r="M6419" s="71">
        <v>2.3E-3</v>
      </c>
      <c r="N6419" t="str">
        <f>_xll.IMDP("BND",D6419,$N$1,A6419)</f>
        <v>기타금융채</v>
      </c>
      <c r="O6419">
        <f t="shared" si="100"/>
        <v>4.2943299999999998E-3</v>
      </c>
    </row>
    <row r="6420" spans="1:15" x14ac:dyDescent="0.3">
      <c r="A6420" s="73">
        <v>46311</v>
      </c>
      <c r="B6420" s="67" t="s">
        <v>2090</v>
      </c>
      <c r="C6420" s="68" t="s">
        <v>2608</v>
      </c>
      <c r="D6420" s="68" t="s">
        <v>12673</v>
      </c>
      <c r="E6420" s="67" t="s">
        <v>12674</v>
      </c>
      <c r="F6420" s="69">
        <v>4.2750000000000004</v>
      </c>
      <c r="G6420" s="70">
        <v>1.2281</v>
      </c>
      <c r="H6420" s="70">
        <v>1.8333999999999999</v>
      </c>
      <c r="I6420" s="73">
        <v>45987</v>
      </c>
      <c r="J6420" s="73">
        <v>46777</v>
      </c>
      <c r="K6420" s="69">
        <v>3.21</v>
      </c>
      <c r="L6420" s="68" t="s">
        <v>5494</v>
      </c>
      <c r="M6420" s="71">
        <v>2.3E-3</v>
      </c>
      <c r="N6420" t="str">
        <f>_xll.IMDP("BND",D6420,$N$1,A6420)</f>
        <v>기타금융채</v>
      </c>
      <c r="O6420">
        <f t="shared" si="100"/>
        <v>2.8246299999999998E-3</v>
      </c>
    </row>
    <row r="6421" spans="1:15" x14ac:dyDescent="0.3">
      <c r="A6421" s="73">
        <v>46311</v>
      </c>
      <c r="B6421" s="67" t="s">
        <v>2090</v>
      </c>
      <c r="C6421" s="68" t="s">
        <v>2608</v>
      </c>
      <c r="D6421" s="68" t="s">
        <v>13982</v>
      </c>
      <c r="E6421" s="67" t="s">
        <v>13983</v>
      </c>
      <c r="F6421" s="69">
        <v>4.3559999999999999</v>
      </c>
      <c r="G6421" s="70">
        <v>1.6081000000000001</v>
      </c>
      <c r="H6421" s="70">
        <v>3.0390999999999999</v>
      </c>
      <c r="I6421" s="73">
        <v>46198</v>
      </c>
      <c r="J6421" s="73">
        <v>46927</v>
      </c>
      <c r="K6421" s="69">
        <v>4.33</v>
      </c>
      <c r="L6421" s="68" t="s">
        <v>5494</v>
      </c>
      <c r="M6421" s="71">
        <v>2.8E-3</v>
      </c>
      <c r="N6421" t="str">
        <f>_xll.IMDP("BND",D6421,$N$1,A6421)</f>
        <v>기타금융채</v>
      </c>
      <c r="O6421">
        <f t="shared" si="100"/>
        <v>4.5026800000000002E-3</v>
      </c>
    </row>
    <row r="6422" spans="1:15" x14ac:dyDescent="0.3">
      <c r="A6422" s="73">
        <v>46311</v>
      </c>
      <c r="B6422" s="67" t="s">
        <v>2090</v>
      </c>
      <c r="C6422" s="68" t="s">
        <v>2608</v>
      </c>
      <c r="D6422" s="68" t="s">
        <v>12675</v>
      </c>
      <c r="E6422" s="67" t="s">
        <v>12676</v>
      </c>
      <c r="F6422" s="69">
        <v>4.4530000000000003</v>
      </c>
      <c r="G6422" s="70">
        <v>2.0678999999999998</v>
      </c>
      <c r="H6422" s="70">
        <v>4.8888999999999996</v>
      </c>
      <c r="I6422" s="73">
        <v>46010</v>
      </c>
      <c r="J6422" s="73">
        <v>47106</v>
      </c>
      <c r="K6422" s="69">
        <v>3.46</v>
      </c>
      <c r="L6422" s="68" t="s">
        <v>5494</v>
      </c>
      <c r="M6422" s="71">
        <v>3.5999999999999999E-3</v>
      </c>
      <c r="N6422" t="str">
        <f>_xll.IMDP("BND",D6422,$N$1,A6422)</f>
        <v>기타금융채</v>
      </c>
      <c r="O6422">
        <f t="shared" si="100"/>
        <v>7.4444399999999992E-3</v>
      </c>
    </row>
    <row r="6423" spans="1:15" x14ac:dyDescent="0.3">
      <c r="A6423" s="73">
        <v>46311</v>
      </c>
      <c r="B6423" s="67" t="s">
        <v>2090</v>
      </c>
      <c r="C6423" s="68" t="s">
        <v>2608</v>
      </c>
      <c r="D6423" s="68" t="s">
        <v>14499</v>
      </c>
      <c r="E6423" s="67" t="s">
        <v>14500</v>
      </c>
      <c r="F6423" s="69">
        <v>4.3810000000000002</v>
      </c>
      <c r="G6423" s="70">
        <v>1.6706000000000001</v>
      </c>
      <c r="H6423" s="70">
        <v>3.2905000000000002</v>
      </c>
      <c r="I6423" s="73">
        <v>46227</v>
      </c>
      <c r="J6423" s="73">
        <v>46958</v>
      </c>
      <c r="K6423" s="69">
        <v>4.41</v>
      </c>
      <c r="L6423" s="68" t="s">
        <v>5494</v>
      </c>
      <c r="M6423" s="71">
        <v>7.4999999999999997E-3</v>
      </c>
      <c r="N6423" t="str">
        <f>_xll.IMDP("BND",D6423,$N$1,A6423)</f>
        <v>기타금융채</v>
      </c>
      <c r="O6423">
        <f t="shared" si="100"/>
        <v>1.2529500000000001E-2</v>
      </c>
    </row>
    <row r="6424" spans="1:15" x14ac:dyDescent="0.3">
      <c r="A6424" s="73">
        <v>46311</v>
      </c>
      <c r="B6424" s="67" t="s">
        <v>2090</v>
      </c>
      <c r="C6424" s="68" t="s">
        <v>2608</v>
      </c>
      <c r="D6424" s="68" t="s">
        <v>12677</v>
      </c>
      <c r="E6424" s="67" t="s">
        <v>12678</v>
      </c>
      <c r="F6424" s="69">
        <v>3.9660000000000002</v>
      </c>
      <c r="G6424" s="70">
        <v>0.49740000000000001</v>
      </c>
      <c r="H6424" s="70">
        <v>0.37259999999999999</v>
      </c>
      <c r="I6424" s="73">
        <v>45771</v>
      </c>
      <c r="J6424" s="73">
        <v>46500</v>
      </c>
      <c r="K6424" s="69">
        <v>2.77</v>
      </c>
      <c r="L6424" s="68" t="s">
        <v>5494</v>
      </c>
      <c r="M6424" s="71">
        <v>3.7000000000000002E-3</v>
      </c>
      <c r="N6424" t="str">
        <f>_xll.IMDP("BND",D6424,$N$1,A6424)</f>
        <v>기타금융채</v>
      </c>
      <c r="O6424">
        <f t="shared" si="100"/>
        <v>1.8403800000000002E-3</v>
      </c>
    </row>
    <row r="6425" spans="1:15" x14ac:dyDescent="0.3">
      <c r="A6425" s="73">
        <v>46311</v>
      </c>
      <c r="B6425" s="67" t="s">
        <v>2090</v>
      </c>
      <c r="C6425" s="68" t="s">
        <v>2608</v>
      </c>
      <c r="D6425" s="68" t="s">
        <v>12679</v>
      </c>
      <c r="E6425" s="67" t="s">
        <v>12680</v>
      </c>
      <c r="F6425" s="69">
        <v>4.4470000000000001</v>
      </c>
      <c r="G6425" s="70">
        <v>2.0028000000000001</v>
      </c>
      <c r="H6425" s="70">
        <v>4.6052</v>
      </c>
      <c r="I6425" s="73">
        <v>45987</v>
      </c>
      <c r="J6425" s="73">
        <v>47081</v>
      </c>
      <c r="K6425" s="69">
        <v>3.38</v>
      </c>
      <c r="L6425" s="68" t="s">
        <v>5494</v>
      </c>
      <c r="M6425" s="71">
        <v>2.7000000000000001E-3</v>
      </c>
      <c r="N6425" t="str">
        <f>_xll.IMDP("BND",D6425,$N$1,A6425)</f>
        <v>기타금융채</v>
      </c>
      <c r="O6425">
        <f t="shared" si="100"/>
        <v>5.4075600000000005E-3</v>
      </c>
    </row>
    <row r="6426" spans="1:15" x14ac:dyDescent="0.3">
      <c r="A6426" s="73">
        <v>46311</v>
      </c>
      <c r="B6426" s="67" t="s">
        <v>2090</v>
      </c>
      <c r="C6426" s="68" t="s">
        <v>2608</v>
      </c>
      <c r="D6426" s="68" t="s">
        <v>12681</v>
      </c>
      <c r="E6426" s="67" t="s">
        <v>12682</v>
      </c>
      <c r="F6426" s="69">
        <v>4.5229999999999997</v>
      </c>
      <c r="G6426" s="70">
        <v>3.8205</v>
      </c>
      <c r="H6426" s="70">
        <v>16.279900000000001</v>
      </c>
      <c r="I6426" s="73">
        <v>46010</v>
      </c>
      <c r="J6426" s="73">
        <v>47836</v>
      </c>
      <c r="K6426" s="69">
        <v>3.7</v>
      </c>
      <c r="L6426" s="68" t="s">
        <v>5494</v>
      </c>
      <c r="M6426" s="71">
        <v>2.3E-3</v>
      </c>
      <c r="N6426" t="str">
        <f>_xll.IMDP("BND",D6426,$N$1,A6426)</f>
        <v>기타금융채</v>
      </c>
      <c r="O6426">
        <f t="shared" si="100"/>
        <v>8.7871500000000005E-3</v>
      </c>
    </row>
    <row r="6427" spans="1:15" x14ac:dyDescent="0.3">
      <c r="A6427" s="73">
        <v>46311</v>
      </c>
      <c r="B6427" s="67" t="s">
        <v>2090</v>
      </c>
      <c r="C6427" s="68" t="s">
        <v>2608</v>
      </c>
      <c r="D6427" s="68" t="s">
        <v>12683</v>
      </c>
      <c r="E6427" s="67" t="s">
        <v>12684</v>
      </c>
      <c r="F6427" s="69">
        <v>3.6840000000000002</v>
      </c>
      <c r="G6427" s="70">
        <v>0.29299999999999998</v>
      </c>
      <c r="H6427" s="70">
        <v>0.159</v>
      </c>
      <c r="I6427" s="73">
        <v>45330</v>
      </c>
      <c r="J6427" s="73">
        <v>46423</v>
      </c>
      <c r="K6427" s="69">
        <v>4.13</v>
      </c>
      <c r="L6427" s="68" t="s">
        <v>5494</v>
      </c>
      <c r="M6427" s="71">
        <v>2.3E-3</v>
      </c>
      <c r="N6427" t="str">
        <f>_xll.IMDP("BND",D6427,$N$1,A6427)</f>
        <v>기타금융채</v>
      </c>
      <c r="O6427">
        <f t="shared" si="100"/>
        <v>6.7389999999999995E-4</v>
      </c>
    </row>
    <row r="6428" spans="1:15" x14ac:dyDescent="0.3">
      <c r="A6428" s="73">
        <v>46311</v>
      </c>
      <c r="B6428" s="67" t="s">
        <v>2090</v>
      </c>
      <c r="C6428" s="68" t="s">
        <v>2608</v>
      </c>
      <c r="D6428" s="68" t="s">
        <v>12685</v>
      </c>
      <c r="E6428" s="67" t="s">
        <v>12686</v>
      </c>
      <c r="F6428" s="69">
        <v>4.4580000000000002</v>
      </c>
      <c r="G6428" s="70">
        <v>2.2852000000000001</v>
      </c>
      <c r="H6428" s="70">
        <v>5.9523000000000001</v>
      </c>
      <c r="I6428" s="73">
        <v>46106</v>
      </c>
      <c r="J6428" s="73">
        <v>47200</v>
      </c>
      <c r="K6428" s="69">
        <v>4.25</v>
      </c>
      <c r="L6428" s="68" t="s">
        <v>5494</v>
      </c>
      <c r="M6428" s="71">
        <v>5.5999999999999999E-3</v>
      </c>
      <c r="N6428" t="str">
        <f>_xll.IMDP("BND",D6428,$N$1,A6428)</f>
        <v>기타금융채</v>
      </c>
      <c r="O6428">
        <f t="shared" si="100"/>
        <v>1.279712E-2</v>
      </c>
    </row>
    <row r="6429" spans="1:15" x14ac:dyDescent="0.3">
      <c r="A6429" s="73">
        <v>46311</v>
      </c>
      <c r="B6429" s="67" t="s">
        <v>2090</v>
      </c>
      <c r="C6429" s="68" t="s">
        <v>2608</v>
      </c>
      <c r="D6429" s="68" t="s">
        <v>12687</v>
      </c>
      <c r="E6429" s="67" t="s">
        <v>12688</v>
      </c>
      <c r="F6429" s="69">
        <v>4.1550000000000002</v>
      </c>
      <c r="G6429" s="70">
        <v>0.68559999999999999</v>
      </c>
      <c r="H6429" s="70">
        <v>0.64190000000000003</v>
      </c>
      <c r="I6429" s="73">
        <v>45747</v>
      </c>
      <c r="J6429" s="73">
        <v>46568</v>
      </c>
      <c r="K6429" s="69">
        <v>3.05</v>
      </c>
      <c r="L6429" s="68" t="s">
        <v>5494</v>
      </c>
      <c r="M6429" s="71">
        <v>2.3E-3</v>
      </c>
      <c r="N6429" t="str">
        <f>_xll.IMDP("BND",D6429,$N$1,A6429)</f>
        <v>기타금융채</v>
      </c>
      <c r="O6429">
        <f t="shared" si="100"/>
        <v>1.5768799999999999E-3</v>
      </c>
    </row>
    <row r="6430" spans="1:15" x14ac:dyDescent="0.3">
      <c r="A6430" s="73">
        <v>46311</v>
      </c>
      <c r="B6430" s="67" t="s">
        <v>2090</v>
      </c>
      <c r="C6430" s="68" t="s">
        <v>2608</v>
      </c>
      <c r="D6430" s="68" t="s">
        <v>1707</v>
      </c>
      <c r="E6430" s="67" t="s">
        <v>1708</v>
      </c>
      <c r="F6430" s="69">
        <v>3.9009999999999998</v>
      </c>
      <c r="G6430" s="70">
        <v>0.44190000000000002</v>
      </c>
      <c r="H6430" s="70">
        <v>0.30520000000000003</v>
      </c>
      <c r="I6430" s="73">
        <v>46112</v>
      </c>
      <c r="J6430" s="73">
        <v>46477</v>
      </c>
      <c r="K6430" s="69">
        <v>3.53</v>
      </c>
      <c r="L6430" s="68" t="s">
        <v>5494</v>
      </c>
      <c r="M6430" s="71">
        <v>6.0000000000000001E-3</v>
      </c>
      <c r="N6430" t="str">
        <f>_xll.IMDP("BND",D6430,$N$1,A6430)</f>
        <v>기타금융채</v>
      </c>
      <c r="O6430">
        <f t="shared" si="100"/>
        <v>2.6513999999999999E-3</v>
      </c>
    </row>
    <row r="6431" spans="1:15" x14ac:dyDescent="0.3">
      <c r="A6431" s="73">
        <v>46311</v>
      </c>
      <c r="B6431" s="67" t="s">
        <v>2090</v>
      </c>
      <c r="C6431" s="68" t="s">
        <v>2608</v>
      </c>
      <c r="D6431" s="68" t="s">
        <v>14038</v>
      </c>
      <c r="E6431" s="67" t="s">
        <v>14039</v>
      </c>
      <c r="F6431" s="69">
        <v>4.1559999999999997</v>
      </c>
      <c r="G6431" s="70">
        <v>0.68330000000000002</v>
      </c>
      <c r="H6431" s="70">
        <v>0.63900000000000001</v>
      </c>
      <c r="I6431" s="73">
        <v>46203</v>
      </c>
      <c r="J6431" s="73">
        <v>46568</v>
      </c>
      <c r="K6431" s="69">
        <v>3.98</v>
      </c>
      <c r="L6431" s="68" t="s">
        <v>5494</v>
      </c>
      <c r="M6431" s="71">
        <v>2.3E-3</v>
      </c>
      <c r="N6431" t="str">
        <f>_xll.IMDP("BND",D6431,$N$1,A6431)</f>
        <v>기타금융채</v>
      </c>
      <c r="O6431">
        <f t="shared" si="100"/>
        <v>1.5715900000000001E-3</v>
      </c>
    </row>
    <row r="6432" spans="1:15" x14ac:dyDescent="0.3">
      <c r="A6432" s="73">
        <v>46311</v>
      </c>
      <c r="B6432" s="67" t="s">
        <v>2090</v>
      </c>
      <c r="C6432" s="68" t="s">
        <v>2608</v>
      </c>
      <c r="D6432" s="68" t="s">
        <v>12689</v>
      </c>
      <c r="E6432" s="67" t="s">
        <v>12690</v>
      </c>
      <c r="F6432" s="69">
        <v>4.4960000000000004</v>
      </c>
      <c r="G6432" s="70">
        <v>2.7658999999999998</v>
      </c>
      <c r="H6432" s="70">
        <v>8.5839999999999996</v>
      </c>
      <c r="I6432" s="73">
        <v>45562</v>
      </c>
      <c r="J6432" s="73">
        <v>47388</v>
      </c>
      <c r="K6432" s="69">
        <v>3.53</v>
      </c>
      <c r="L6432" s="68" t="s">
        <v>5494</v>
      </c>
      <c r="M6432" s="71">
        <v>2.3E-3</v>
      </c>
      <c r="N6432" t="str">
        <f>_xll.IMDP("BND",D6432,$N$1,A6432)</f>
        <v>기타금융채</v>
      </c>
      <c r="O6432">
        <f t="shared" si="100"/>
        <v>6.3615699999999996E-3</v>
      </c>
    </row>
    <row r="6433" spans="1:15" x14ac:dyDescent="0.3">
      <c r="A6433" s="73">
        <v>46311</v>
      </c>
      <c r="B6433" s="67" t="s">
        <v>2090</v>
      </c>
      <c r="C6433" s="68" t="s">
        <v>2608</v>
      </c>
      <c r="D6433" s="68" t="s">
        <v>12691</v>
      </c>
      <c r="E6433" s="67" t="s">
        <v>12692</v>
      </c>
      <c r="F6433" s="69">
        <v>4.4880000000000004</v>
      </c>
      <c r="G6433" s="70">
        <v>2.6684000000000001</v>
      </c>
      <c r="H6433" s="70">
        <v>8.0371000000000006</v>
      </c>
      <c r="I6433" s="73">
        <v>45527</v>
      </c>
      <c r="J6433" s="73">
        <v>47353</v>
      </c>
      <c r="K6433" s="69">
        <v>3.64</v>
      </c>
      <c r="L6433" s="68" t="s">
        <v>5494</v>
      </c>
      <c r="M6433" s="71">
        <v>2.7000000000000001E-3</v>
      </c>
      <c r="N6433" t="str">
        <f>_xll.IMDP("BND",D6433,$N$1,A6433)</f>
        <v>기타금융채</v>
      </c>
      <c r="O6433">
        <f t="shared" si="100"/>
        <v>7.2046800000000006E-3</v>
      </c>
    </row>
    <row r="6434" spans="1:15" x14ac:dyDescent="0.3">
      <c r="A6434" s="73">
        <v>46311</v>
      </c>
      <c r="B6434" s="67" t="s">
        <v>2090</v>
      </c>
      <c r="C6434" s="68" t="s">
        <v>8258</v>
      </c>
      <c r="D6434" s="68" t="s">
        <v>12693</v>
      </c>
      <c r="E6434" s="67" t="s">
        <v>12694</v>
      </c>
      <c r="F6434" s="69">
        <v>4.0869999999999997</v>
      </c>
      <c r="G6434" s="70">
        <v>0.51919999999999999</v>
      </c>
      <c r="H6434" s="70">
        <v>0.4002</v>
      </c>
      <c r="I6434" s="73">
        <v>45777</v>
      </c>
      <c r="J6434" s="73">
        <v>46507</v>
      </c>
      <c r="K6434" s="69">
        <v>2.9</v>
      </c>
      <c r="L6434" s="68" t="s">
        <v>5494</v>
      </c>
      <c r="M6434" s="71">
        <v>1.6199999999999999E-2</v>
      </c>
      <c r="N6434" t="str">
        <f>_xll.IMDP("BND",D6434,$N$1,A6434)</f>
        <v>회사채(일반)</v>
      </c>
      <c r="O6434">
        <f t="shared" si="100"/>
        <v>8.4110399999999998E-3</v>
      </c>
    </row>
    <row r="6435" spans="1:15" x14ac:dyDescent="0.3">
      <c r="A6435" s="73">
        <v>46311</v>
      </c>
      <c r="B6435" s="67" t="s">
        <v>2090</v>
      </c>
      <c r="C6435" s="68" t="s">
        <v>8258</v>
      </c>
      <c r="D6435" s="68" t="s">
        <v>12695</v>
      </c>
      <c r="E6435" s="67" t="s">
        <v>12696</v>
      </c>
      <c r="F6435" s="69">
        <v>4.2469999999999999</v>
      </c>
      <c r="G6435" s="70">
        <v>0.85599999999999998</v>
      </c>
      <c r="H6435" s="70">
        <v>0.95050000000000001</v>
      </c>
      <c r="I6435" s="73">
        <v>45904</v>
      </c>
      <c r="J6435" s="73">
        <v>46633</v>
      </c>
      <c r="K6435" s="69">
        <v>2.84</v>
      </c>
      <c r="L6435" s="68" t="s">
        <v>5494</v>
      </c>
      <c r="M6435" s="71">
        <v>7.7999999999999996E-3</v>
      </c>
      <c r="N6435" t="str">
        <f>_xll.IMDP("BND",D6435,$N$1,A6435)</f>
        <v>회사채(일반)</v>
      </c>
      <c r="O6435">
        <f t="shared" si="100"/>
        <v>6.6767999999999992E-3</v>
      </c>
    </row>
    <row r="6436" spans="1:15" x14ac:dyDescent="0.3">
      <c r="A6436" s="73">
        <v>46311</v>
      </c>
      <c r="B6436" s="67" t="s">
        <v>2090</v>
      </c>
      <c r="C6436" s="68" t="s">
        <v>8258</v>
      </c>
      <c r="D6436" s="68" t="s">
        <v>1652</v>
      </c>
      <c r="E6436" s="67" t="s">
        <v>1653</v>
      </c>
      <c r="F6436" s="69">
        <v>4.2910000000000004</v>
      </c>
      <c r="G6436" s="70">
        <v>1.4512</v>
      </c>
      <c r="H6436" s="70">
        <v>2.5179999999999998</v>
      </c>
      <c r="I6436" s="73">
        <v>45042</v>
      </c>
      <c r="J6436" s="73">
        <v>46869</v>
      </c>
      <c r="K6436" s="69">
        <v>4.08</v>
      </c>
      <c r="L6436" s="68" t="s">
        <v>5494</v>
      </c>
      <c r="M6436" s="71">
        <v>9.2999999999999992E-3</v>
      </c>
      <c r="N6436" t="str">
        <f>_xll.IMDP("BND",D6436,$N$1,A6436)</f>
        <v>회사채(일반)</v>
      </c>
      <c r="O6436">
        <f t="shared" si="100"/>
        <v>1.349616E-2</v>
      </c>
    </row>
    <row r="6437" spans="1:15" x14ac:dyDescent="0.3">
      <c r="A6437" s="73">
        <v>46311</v>
      </c>
      <c r="B6437" s="67" t="s">
        <v>2090</v>
      </c>
      <c r="C6437" s="68" t="s">
        <v>8258</v>
      </c>
      <c r="D6437" s="68" t="s">
        <v>1867</v>
      </c>
      <c r="E6437" s="67" t="s">
        <v>1868</v>
      </c>
      <c r="F6437" s="69">
        <v>4.2930000000000001</v>
      </c>
      <c r="G6437" s="70">
        <v>1.4699</v>
      </c>
      <c r="H6437" s="70">
        <v>2.5630999999999999</v>
      </c>
      <c r="I6437" s="73">
        <v>45777</v>
      </c>
      <c r="J6437" s="73">
        <v>46871</v>
      </c>
      <c r="K6437" s="69">
        <v>2.94</v>
      </c>
      <c r="L6437" s="68" t="s">
        <v>5494</v>
      </c>
      <c r="M6437" s="71">
        <v>1.3299999999999999E-2</v>
      </c>
      <c r="N6437" t="str">
        <f>_xll.IMDP("BND",D6437,$N$1,A6437)</f>
        <v>회사채(일반)</v>
      </c>
      <c r="O6437">
        <f t="shared" si="100"/>
        <v>1.9549669999999998E-2</v>
      </c>
    </row>
    <row r="6438" spans="1:15" x14ac:dyDescent="0.3">
      <c r="A6438" s="73">
        <v>46311</v>
      </c>
      <c r="B6438" s="67" t="s">
        <v>2090</v>
      </c>
      <c r="C6438" s="68" t="s">
        <v>8258</v>
      </c>
      <c r="D6438" s="68" t="s">
        <v>935</v>
      </c>
      <c r="E6438" s="67" t="s">
        <v>937</v>
      </c>
      <c r="F6438" s="69">
        <v>4.4000000000000004</v>
      </c>
      <c r="G6438" s="70">
        <v>1.8048999999999999</v>
      </c>
      <c r="H6438" s="70">
        <v>3.7650000000000001</v>
      </c>
      <c r="I6438" s="73">
        <v>45904</v>
      </c>
      <c r="J6438" s="73">
        <v>47000</v>
      </c>
      <c r="K6438" s="69">
        <v>2.96</v>
      </c>
      <c r="L6438" s="68" t="s">
        <v>5494</v>
      </c>
      <c r="M6438" s="71">
        <v>1.3100000000000001E-2</v>
      </c>
      <c r="N6438" t="str">
        <f>_xll.IMDP("BND",D6438,$N$1,A6438)</f>
        <v>회사채(일반)</v>
      </c>
      <c r="O6438">
        <f t="shared" si="100"/>
        <v>2.3644189999999999E-2</v>
      </c>
    </row>
    <row r="6439" spans="1:15" x14ac:dyDescent="0.3">
      <c r="A6439" s="73">
        <v>46311</v>
      </c>
      <c r="B6439" s="67" t="s">
        <v>2090</v>
      </c>
      <c r="C6439" s="68" t="s">
        <v>8258</v>
      </c>
      <c r="D6439" s="68" t="s">
        <v>1682</v>
      </c>
      <c r="E6439" s="67" t="s">
        <v>1684</v>
      </c>
      <c r="F6439" s="69">
        <v>4.4809999999999999</v>
      </c>
      <c r="G6439" s="70">
        <v>3.2149000000000001</v>
      </c>
      <c r="H6439" s="70">
        <v>11.702</v>
      </c>
      <c r="I6439" s="73">
        <v>45042</v>
      </c>
      <c r="J6439" s="73">
        <v>47599</v>
      </c>
      <c r="K6439" s="69">
        <v>4.3099999999999996</v>
      </c>
      <c r="L6439" s="68" t="s">
        <v>5494</v>
      </c>
      <c r="M6439" s="71">
        <v>4.7000000000000002E-3</v>
      </c>
      <c r="N6439" t="str">
        <f>_xll.IMDP("BND",D6439,$N$1,A6439)</f>
        <v>회사채(일반)</v>
      </c>
      <c r="O6439">
        <f t="shared" si="100"/>
        <v>1.5110030000000002E-2</v>
      </c>
    </row>
    <row r="6440" spans="1:15" x14ac:dyDescent="0.3">
      <c r="A6440" s="73">
        <v>46311</v>
      </c>
      <c r="B6440" s="67" t="s">
        <v>2090</v>
      </c>
      <c r="C6440" s="68" t="s">
        <v>8258</v>
      </c>
      <c r="D6440" s="68" t="s">
        <v>12697</v>
      </c>
      <c r="E6440" s="67" t="s">
        <v>12698</v>
      </c>
      <c r="F6440" s="69">
        <v>4.4809999999999999</v>
      </c>
      <c r="G6440" s="70">
        <v>3.2970999999999999</v>
      </c>
      <c r="H6440" s="70">
        <v>12.1173</v>
      </c>
      <c r="I6440" s="73">
        <v>45777</v>
      </c>
      <c r="J6440" s="73">
        <v>47603</v>
      </c>
      <c r="K6440" s="69">
        <v>3.01</v>
      </c>
      <c r="L6440" s="68" t="s">
        <v>5494</v>
      </c>
      <c r="M6440" s="71">
        <v>7.1000000000000004E-3</v>
      </c>
      <c r="N6440" t="str">
        <f>_xll.IMDP("BND",D6440,$N$1,A6440)</f>
        <v>회사채(일반)</v>
      </c>
      <c r="O6440">
        <f t="shared" si="100"/>
        <v>2.3409410000000002E-2</v>
      </c>
    </row>
    <row r="6441" spans="1:15" x14ac:dyDescent="0.3">
      <c r="A6441" s="73">
        <v>46311</v>
      </c>
      <c r="B6441" s="67" t="s">
        <v>2090</v>
      </c>
      <c r="C6441" s="68" t="s">
        <v>8258</v>
      </c>
      <c r="D6441" s="68" t="s">
        <v>12699</v>
      </c>
      <c r="E6441" s="67" t="s">
        <v>12700</v>
      </c>
      <c r="F6441" s="69">
        <v>4.4859999999999998</v>
      </c>
      <c r="G6441" s="70">
        <v>3.6019000000000001</v>
      </c>
      <c r="H6441" s="70">
        <v>14.410500000000001</v>
      </c>
      <c r="I6441" s="73">
        <v>45904</v>
      </c>
      <c r="J6441" s="73">
        <v>47730</v>
      </c>
      <c r="K6441" s="69">
        <v>3.16</v>
      </c>
      <c r="L6441" s="68" t="s">
        <v>5494</v>
      </c>
      <c r="M6441" s="71">
        <v>6.1999999999999998E-3</v>
      </c>
      <c r="N6441" t="str">
        <f>_xll.IMDP("BND",D6441,$N$1,A6441)</f>
        <v>회사채(일반)</v>
      </c>
      <c r="O6441">
        <f t="shared" si="100"/>
        <v>2.2331779999999999E-2</v>
      </c>
    </row>
    <row r="6442" spans="1:15" x14ac:dyDescent="0.3">
      <c r="A6442" s="73">
        <v>46311</v>
      </c>
      <c r="B6442" s="67" t="s">
        <v>2090</v>
      </c>
      <c r="C6442" s="68" t="s">
        <v>8258</v>
      </c>
      <c r="D6442" s="68" t="s">
        <v>12701</v>
      </c>
      <c r="E6442" s="67" t="s">
        <v>12702</v>
      </c>
      <c r="F6442" s="69">
        <v>4.5069999999999997</v>
      </c>
      <c r="G6442" s="70">
        <v>5.5697000000000001</v>
      </c>
      <c r="H6442" s="70">
        <v>35.551600000000001</v>
      </c>
      <c r="I6442" s="73">
        <v>45042</v>
      </c>
      <c r="J6442" s="73">
        <v>48695</v>
      </c>
      <c r="K6442" s="69">
        <v>4.47</v>
      </c>
      <c r="L6442" s="68" t="s">
        <v>5494</v>
      </c>
      <c r="M6442" s="71">
        <v>2.8E-3</v>
      </c>
      <c r="N6442" t="str">
        <f>_xll.IMDP("BND",D6442,$N$1,A6442)</f>
        <v>회사채(일반)</v>
      </c>
      <c r="O6442">
        <f t="shared" si="100"/>
        <v>1.559516E-2</v>
      </c>
    </row>
    <row r="6443" spans="1:15" x14ac:dyDescent="0.3">
      <c r="A6443" s="73">
        <v>46311</v>
      </c>
      <c r="B6443" s="67" t="s">
        <v>2090</v>
      </c>
      <c r="C6443" s="68" t="s">
        <v>2608</v>
      </c>
      <c r="D6443" s="68" t="s">
        <v>12703</v>
      </c>
      <c r="E6443" s="67" t="s">
        <v>12704</v>
      </c>
      <c r="F6443" s="69">
        <v>4.1959999999999997</v>
      </c>
      <c r="G6443" s="70">
        <v>0.7994</v>
      </c>
      <c r="H6443" s="70">
        <v>0.84260000000000002</v>
      </c>
      <c r="I6443" s="73">
        <v>45882</v>
      </c>
      <c r="J6443" s="73">
        <v>46612</v>
      </c>
      <c r="K6443" s="69">
        <v>2.71</v>
      </c>
      <c r="L6443" s="68" t="s">
        <v>5494</v>
      </c>
      <c r="M6443" s="71">
        <v>2.3E-3</v>
      </c>
      <c r="N6443" t="str">
        <f>_xll.IMDP("BND",D6443,$N$1,A6443)</f>
        <v>기타금융채</v>
      </c>
      <c r="O6443">
        <f t="shared" si="100"/>
        <v>1.83862E-3</v>
      </c>
    </row>
    <row r="6444" spans="1:15" x14ac:dyDescent="0.3">
      <c r="A6444" s="73">
        <v>46311</v>
      </c>
      <c r="B6444" s="67" t="s">
        <v>2090</v>
      </c>
      <c r="C6444" s="68" t="s">
        <v>2608</v>
      </c>
      <c r="D6444" s="68" t="s">
        <v>12705</v>
      </c>
      <c r="E6444" s="67" t="s">
        <v>12706</v>
      </c>
      <c r="F6444" s="69">
        <v>3.9350000000000001</v>
      </c>
      <c r="G6444" s="70">
        <v>0.46760000000000002</v>
      </c>
      <c r="H6444" s="70">
        <v>0.33600000000000002</v>
      </c>
      <c r="I6444" s="73">
        <v>46065</v>
      </c>
      <c r="J6444" s="73">
        <v>46489</v>
      </c>
      <c r="K6444" s="69">
        <v>3.26</v>
      </c>
      <c r="L6444" s="68" t="s">
        <v>5494</v>
      </c>
      <c r="M6444" s="71">
        <v>2.8E-3</v>
      </c>
      <c r="N6444" t="str">
        <f>_xll.IMDP("BND",D6444,$N$1,A6444)</f>
        <v>기타금융채</v>
      </c>
      <c r="O6444">
        <f t="shared" si="100"/>
        <v>1.3092800000000001E-3</v>
      </c>
    </row>
    <row r="6445" spans="1:15" x14ac:dyDescent="0.3">
      <c r="A6445" s="73">
        <v>46311</v>
      </c>
      <c r="B6445" s="67" t="s">
        <v>2090</v>
      </c>
      <c r="C6445" s="68" t="s">
        <v>2608</v>
      </c>
      <c r="D6445" s="68" t="s">
        <v>12707</v>
      </c>
      <c r="E6445" s="67" t="s">
        <v>12708</v>
      </c>
      <c r="F6445" s="69">
        <v>4.34</v>
      </c>
      <c r="G6445" s="70">
        <v>1.5684</v>
      </c>
      <c r="H6445" s="70">
        <v>2.9075000000000002</v>
      </c>
      <c r="I6445" s="73">
        <v>46153</v>
      </c>
      <c r="J6445" s="73">
        <v>46913</v>
      </c>
      <c r="K6445" s="69">
        <v>3.99</v>
      </c>
      <c r="L6445" s="68" t="s">
        <v>5494</v>
      </c>
      <c r="M6445" s="71">
        <v>2.3E-3</v>
      </c>
      <c r="N6445" t="str">
        <f>_xll.IMDP("BND",D6445,$N$1,A6445)</f>
        <v>기타금융채</v>
      </c>
      <c r="O6445">
        <f t="shared" si="100"/>
        <v>3.6073199999999998E-3</v>
      </c>
    </row>
    <row r="6446" spans="1:15" x14ac:dyDescent="0.3">
      <c r="A6446" s="73">
        <v>46311</v>
      </c>
      <c r="B6446" s="67" t="s">
        <v>2090</v>
      </c>
      <c r="C6446" s="68" t="s">
        <v>2608</v>
      </c>
      <c r="D6446" s="68" t="s">
        <v>12709</v>
      </c>
      <c r="E6446" s="67" t="s">
        <v>12710</v>
      </c>
      <c r="F6446" s="69">
        <v>4.2880000000000003</v>
      </c>
      <c r="G6446" s="70">
        <v>1.4107000000000001</v>
      </c>
      <c r="H6446" s="70">
        <v>2.3748</v>
      </c>
      <c r="I6446" s="73">
        <v>45023</v>
      </c>
      <c r="J6446" s="73">
        <v>46850</v>
      </c>
      <c r="K6446" s="69">
        <v>4.5599999999999996</v>
      </c>
      <c r="L6446" s="68" t="s">
        <v>5494</v>
      </c>
      <c r="M6446" s="71">
        <v>2.8E-3</v>
      </c>
      <c r="N6446" t="str">
        <f>_xll.IMDP("BND",D6446,$N$1,A6446)</f>
        <v>기타금융채</v>
      </c>
      <c r="O6446">
        <f t="shared" si="100"/>
        <v>3.9499599999999998E-3</v>
      </c>
    </row>
    <row r="6447" spans="1:15" x14ac:dyDescent="0.3">
      <c r="A6447" s="73">
        <v>46311</v>
      </c>
      <c r="B6447" s="67" t="s">
        <v>2090</v>
      </c>
      <c r="C6447" s="68" t="s">
        <v>2608</v>
      </c>
      <c r="D6447" s="68" t="s">
        <v>12711</v>
      </c>
      <c r="E6447" s="67" t="s">
        <v>12712</v>
      </c>
      <c r="F6447" s="69">
        <v>3.887</v>
      </c>
      <c r="G6447" s="70">
        <v>0.44140000000000001</v>
      </c>
      <c r="H6447" s="70">
        <v>0.30470000000000003</v>
      </c>
      <c r="I6447" s="73">
        <v>45656</v>
      </c>
      <c r="J6447" s="73">
        <v>46476</v>
      </c>
      <c r="K6447" s="69">
        <v>3.35</v>
      </c>
      <c r="L6447" s="68" t="s">
        <v>5494</v>
      </c>
      <c r="M6447" s="71">
        <v>2.8E-3</v>
      </c>
      <c r="N6447" t="str">
        <f>_xll.IMDP("BND",D6447,$N$1,A6447)</f>
        <v>기타금융채</v>
      </c>
      <c r="O6447">
        <f t="shared" si="100"/>
        <v>1.2359199999999999E-3</v>
      </c>
    </row>
    <row r="6448" spans="1:15" x14ac:dyDescent="0.3">
      <c r="A6448" s="73">
        <v>46311</v>
      </c>
      <c r="B6448" s="67" t="s">
        <v>2090</v>
      </c>
      <c r="C6448" s="68" t="s">
        <v>2608</v>
      </c>
      <c r="D6448" s="68" t="s">
        <v>12713</v>
      </c>
      <c r="E6448" s="67" t="s">
        <v>12714</v>
      </c>
      <c r="F6448" s="69">
        <v>4.2320000000000002</v>
      </c>
      <c r="G6448" s="70">
        <v>1.0622</v>
      </c>
      <c r="H6448" s="70">
        <v>1.4080999999999999</v>
      </c>
      <c r="I6448" s="73">
        <v>45680</v>
      </c>
      <c r="J6448" s="73">
        <v>46714</v>
      </c>
      <c r="K6448" s="69">
        <v>3.08</v>
      </c>
      <c r="L6448" s="68" t="s">
        <v>5494</v>
      </c>
      <c r="M6448" s="71">
        <v>3.7000000000000002E-3</v>
      </c>
      <c r="N6448" t="str">
        <f>_xll.IMDP("BND",D6448,$N$1,A6448)</f>
        <v>기타금융채</v>
      </c>
      <c r="O6448">
        <f t="shared" si="100"/>
        <v>3.9301400000000004E-3</v>
      </c>
    </row>
    <row r="6449" spans="1:15" x14ac:dyDescent="0.3">
      <c r="A6449" s="73">
        <v>46311</v>
      </c>
      <c r="B6449" s="67" t="s">
        <v>2090</v>
      </c>
      <c r="C6449" s="68" t="s">
        <v>2608</v>
      </c>
      <c r="D6449" s="68" t="s">
        <v>12715</v>
      </c>
      <c r="E6449" s="67" t="s">
        <v>12716</v>
      </c>
      <c r="F6449" s="69">
        <v>4.2069999999999999</v>
      </c>
      <c r="G6449" s="70">
        <v>0.83609999999999995</v>
      </c>
      <c r="H6449" s="70">
        <v>0.91210000000000002</v>
      </c>
      <c r="I6449" s="73">
        <v>45715</v>
      </c>
      <c r="J6449" s="73">
        <v>46626</v>
      </c>
      <c r="K6449" s="69">
        <v>2.98</v>
      </c>
      <c r="L6449" s="68" t="s">
        <v>5494</v>
      </c>
      <c r="M6449" s="71">
        <v>2.8E-3</v>
      </c>
      <c r="N6449" t="str">
        <f>_xll.IMDP("BND",D6449,$N$1,A6449)</f>
        <v>기타금융채</v>
      </c>
      <c r="O6449">
        <f t="shared" si="100"/>
        <v>2.3410799999999997E-3</v>
      </c>
    </row>
    <row r="6450" spans="1:15" x14ac:dyDescent="0.3">
      <c r="A6450" s="73">
        <v>46311</v>
      </c>
      <c r="B6450" s="67" t="s">
        <v>2090</v>
      </c>
      <c r="C6450" s="68" t="s">
        <v>2608</v>
      </c>
      <c r="D6450" s="68" t="s">
        <v>12717</v>
      </c>
      <c r="E6450" s="67" t="s">
        <v>12718</v>
      </c>
      <c r="F6450" s="69">
        <v>4.2779999999999996</v>
      </c>
      <c r="G6450" s="70">
        <v>1.2946</v>
      </c>
      <c r="H6450" s="70">
        <v>2.028</v>
      </c>
      <c r="I6450" s="73">
        <v>46044</v>
      </c>
      <c r="J6450" s="73">
        <v>46805</v>
      </c>
      <c r="K6450" s="69">
        <v>3.29</v>
      </c>
      <c r="L6450" s="68" t="s">
        <v>5494</v>
      </c>
      <c r="M6450" s="71">
        <v>2.8E-3</v>
      </c>
      <c r="N6450" t="str">
        <f>_xll.IMDP("BND",D6450,$N$1,A6450)</f>
        <v>기타금융채</v>
      </c>
      <c r="O6450">
        <f t="shared" si="100"/>
        <v>3.62488E-3</v>
      </c>
    </row>
    <row r="6451" spans="1:15" x14ac:dyDescent="0.3">
      <c r="A6451" s="73">
        <v>46311</v>
      </c>
      <c r="B6451" s="67" t="s">
        <v>2090</v>
      </c>
      <c r="C6451" s="68" t="s">
        <v>2608</v>
      </c>
      <c r="D6451" s="68" t="s">
        <v>12719</v>
      </c>
      <c r="E6451" s="67" t="s">
        <v>12720</v>
      </c>
      <c r="F6451" s="69">
        <v>4.3710000000000004</v>
      </c>
      <c r="G6451" s="70">
        <v>1.6491</v>
      </c>
      <c r="H6451" s="70">
        <v>3.1966000000000001</v>
      </c>
      <c r="I6451" s="73">
        <v>46153</v>
      </c>
      <c r="J6451" s="73">
        <v>46945</v>
      </c>
      <c r="K6451" s="69">
        <v>3.99</v>
      </c>
      <c r="L6451" s="68" t="s">
        <v>5494</v>
      </c>
      <c r="M6451" s="71">
        <v>2.3E-3</v>
      </c>
      <c r="N6451" t="str">
        <f>_xll.IMDP("BND",D6451,$N$1,A6451)</f>
        <v>기타금융채</v>
      </c>
      <c r="O6451">
        <f t="shared" si="100"/>
        <v>3.7929299999999999E-3</v>
      </c>
    </row>
    <row r="6452" spans="1:15" x14ac:dyDescent="0.3">
      <c r="A6452" s="73">
        <v>46311</v>
      </c>
      <c r="B6452" s="67" t="s">
        <v>2090</v>
      </c>
      <c r="C6452" s="68" t="s">
        <v>2608</v>
      </c>
      <c r="D6452" s="68" t="s">
        <v>12721</v>
      </c>
      <c r="E6452" s="67" t="s">
        <v>12722</v>
      </c>
      <c r="F6452" s="69">
        <v>4.1399999999999997</v>
      </c>
      <c r="G6452" s="70">
        <v>0.69899999999999995</v>
      </c>
      <c r="H6452" s="70">
        <v>0.66490000000000005</v>
      </c>
      <c r="I6452" s="73">
        <v>45113</v>
      </c>
      <c r="J6452" s="73">
        <v>46574</v>
      </c>
      <c r="K6452" s="69">
        <v>4.59</v>
      </c>
      <c r="L6452" s="68" t="s">
        <v>5494</v>
      </c>
      <c r="M6452" s="71">
        <v>2.3E-3</v>
      </c>
      <c r="N6452" t="str">
        <f>_xll.IMDP("BND",D6452,$N$1,A6452)</f>
        <v>기타금융채</v>
      </c>
      <c r="O6452">
        <f t="shared" si="100"/>
        <v>1.6076999999999999E-3</v>
      </c>
    </row>
    <row r="6453" spans="1:15" x14ac:dyDescent="0.3">
      <c r="A6453" s="73">
        <v>46311</v>
      </c>
      <c r="B6453" s="67" t="s">
        <v>2090</v>
      </c>
      <c r="C6453" s="68" t="s">
        <v>2608</v>
      </c>
      <c r="D6453" s="68" t="s">
        <v>12723</v>
      </c>
      <c r="E6453" s="67" t="s">
        <v>12724</v>
      </c>
      <c r="F6453" s="69">
        <v>4.399</v>
      </c>
      <c r="G6453" s="70">
        <v>1.7459</v>
      </c>
      <c r="H6453" s="70">
        <v>3.5381999999999998</v>
      </c>
      <c r="I6453" s="73">
        <v>45882</v>
      </c>
      <c r="J6453" s="73">
        <v>46976</v>
      </c>
      <c r="K6453" s="69">
        <v>2.84</v>
      </c>
      <c r="L6453" s="68" t="s">
        <v>5494</v>
      </c>
      <c r="M6453" s="71">
        <v>3.2000000000000002E-3</v>
      </c>
      <c r="N6453" t="str">
        <f>_xll.IMDP("BND",D6453,$N$1,A6453)</f>
        <v>기타금융채</v>
      </c>
      <c r="O6453">
        <f t="shared" si="100"/>
        <v>5.5868800000000007E-3</v>
      </c>
    </row>
    <row r="6454" spans="1:15" x14ac:dyDescent="0.3">
      <c r="A6454" s="73">
        <v>46311</v>
      </c>
      <c r="B6454" s="67" t="s">
        <v>2090</v>
      </c>
      <c r="C6454" s="68" t="s">
        <v>2608</v>
      </c>
      <c r="D6454" s="68" t="s">
        <v>12725</v>
      </c>
      <c r="E6454" s="67" t="s">
        <v>12726</v>
      </c>
      <c r="F6454" s="69">
        <v>4.4550000000000001</v>
      </c>
      <c r="G6454" s="70">
        <v>1.9741</v>
      </c>
      <c r="H6454" s="70">
        <v>4.4802999999999997</v>
      </c>
      <c r="I6454" s="73">
        <v>45974</v>
      </c>
      <c r="J6454" s="73">
        <v>47070</v>
      </c>
      <c r="K6454" s="69">
        <v>3.23</v>
      </c>
      <c r="L6454" s="68" t="s">
        <v>5494</v>
      </c>
      <c r="M6454" s="71">
        <v>2.7000000000000001E-3</v>
      </c>
      <c r="N6454" t="str">
        <f>_xll.IMDP("BND",D6454,$N$1,A6454)</f>
        <v>기타금융채</v>
      </c>
      <c r="O6454">
        <f t="shared" si="100"/>
        <v>5.3300700000000001E-3</v>
      </c>
    </row>
    <row r="6455" spans="1:15" x14ac:dyDescent="0.3">
      <c r="A6455" s="73">
        <v>46311</v>
      </c>
      <c r="B6455" s="67" t="s">
        <v>2090</v>
      </c>
      <c r="C6455" s="68" t="s">
        <v>2608</v>
      </c>
      <c r="D6455" s="68" t="s">
        <v>12727</v>
      </c>
      <c r="E6455" s="67" t="s">
        <v>12728</v>
      </c>
      <c r="F6455" s="69">
        <v>4.28</v>
      </c>
      <c r="G6455" s="70">
        <v>1.3692</v>
      </c>
      <c r="H6455" s="70">
        <v>2.2507000000000001</v>
      </c>
      <c r="I6455" s="73">
        <v>46044</v>
      </c>
      <c r="J6455" s="73">
        <v>46834</v>
      </c>
      <c r="K6455" s="69">
        <v>3.31</v>
      </c>
      <c r="L6455" s="68" t="s">
        <v>5494</v>
      </c>
      <c r="M6455" s="71">
        <v>2.3E-3</v>
      </c>
      <c r="N6455" t="str">
        <f>_xll.IMDP("BND",D6455,$N$1,A6455)</f>
        <v>기타금융채</v>
      </c>
      <c r="O6455">
        <f t="shared" si="100"/>
        <v>3.1491599999999998E-3</v>
      </c>
    </row>
    <row r="6456" spans="1:15" x14ac:dyDescent="0.3">
      <c r="A6456" s="73">
        <v>46311</v>
      </c>
      <c r="B6456" s="67" t="s">
        <v>2090</v>
      </c>
      <c r="C6456" s="68" t="s">
        <v>2608</v>
      </c>
      <c r="D6456" s="68" t="s">
        <v>12729</v>
      </c>
      <c r="E6456" s="67" t="s">
        <v>12730</v>
      </c>
      <c r="F6456" s="69">
        <v>4.468</v>
      </c>
      <c r="G6456" s="70">
        <v>2.3980999999999999</v>
      </c>
      <c r="H6456" s="70">
        <v>6.5629999999999997</v>
      </c>
      <c r="I6456" s="73">
        <v>46153</v>
      </c>
      <c r="J6456" s="73">
        <v>47249</v>
      </c>
      <c r="K6456" s="69">
        <v>4.1500000000000004</v>
      </c>
      <c r="L6456" s="68" t="s">
        <v>5494</v>
      </c>
      <c r="M6456" s="71">
        <v>2.8E-3</v>
      </c>
      <c r="N6456" t="str">
        <f>_xll.IMDP("BND",D6456,$N$1,A6456)</f>
        <v>기타금융채</v>
      </c>
      <c r="O6456">
        <f t="shared" si="100"/>
        <v>6.7146799999999998E-3</v>
      </c>
    </row>
    <row r="6457" spans="1:15" x14ac:dyDescent="0.3">
      <c r="A6457" s="73">
        <v>46311</v>
      </c>
      <c r="B6457" s="67" t="s">
        <v>2090</v>
      </c>
      <c r="C6457" s="68" t="s">
        <v>2608</v>
      </c>
      <c r="D6457" s="68" t="s">
        <v>15046</v>
      </c>
      <c r="E6457" s="67" t="s">
        <v>15047</v>
      </c>
      <c r="F6457" s="69">
        <v>4.4729999999999999</v>
      </c>
      <c r="G6457" s="70">
        <v>2.4929000000000001</v>
      </c>
      <c r="H6457" s="70">
        <v>7.0815999999999999</v>
      </c>
      <c r="I6457" s="73">
        <v>46255</v>
      </c>
      <c r="J6457" s="73">
        <v>47290</v>
      </c>
      <c r="K6457" s="69">
        <v>4.38</v>
      </c>
      <c r="L6457" s="68" t="s">
        <v>5494</v>
      </c>
      <c r="M6457" s="71">
        <v>3.7000000000000002E-3</v>
      </c>
      <c r="N6457" t="str">
        <f>_xll.IMDP("BND",D6457,$N$1,A6457)</f>
        <v>기타금융채</v>
      </c>
      <c r="O6457">
        <f t="shared" si="100"/>
        <v>9.2237300000000012E-3</v>
      </c>
    </row>
    <row r="6458" spans="1:15" x14ac:dyDescent="0.3">
      <c r="A6458" s="73">
        <v>46311</v>
      </c>
      <c r="B6458" s="67" t="s">
        <v>2090</v>
      </c>
      <c r="C6458" s="68" t="s">
        <v>2608</v>
      </c>
      <c r="D6458" s="68" t="s">
        <v>15533</v>
      </c>
      <c r="E6458" s="67" t="s">
        <v>15534</v>
      </c>
      <c r="F6458" s="69">
        <v>4.4550000000000001</v>
      </c>
      <c r="G6458" s="70">
        <v>1.9615</v>
      </c>
      <c r="H6458" s="70">
        <v>4.4454000000000002</v>
      </c>
      <c r="I6458" s="73">
        <v>46280</v>
      </c>
      <c r="J6458" s="73">
        <v>47072</v>
      </c>
      <c r="K6458" s="69">
        <v>4.5</v>
      </c>
      <c r="L6458" s="68" t="s">
        <v>5494</v>
      </c>
      <c r="M6458" s="71">
        <v>3.3E-3</v>
      </c>
      <c r="N6458" t="str">
        <f>_xll.IMDP("BND",D6458,$N$1,A6458)</f>
        <v>기타금융채</v>
      </c>
      <c r="O6458">
        <f t="shared" si="100"/>
        <v>6.4729499999999999E-3</v>
      </c>
    </row>
    <row r="6459" spans="1:15" x14ac:dyDescent="0.3">
      <c r="A6459" s="73">
        <v>46311</v>
      </c>
      <c r="B6459" s="67" t="s">
        <v>2090</v>
      </c>
      <c r="C6459" s="68" t="s">
        <v>2608</v>
      </c>
      <c r="D6459" s="68" t="s">
        <v>12731</v>
      </c>
      <c r="E6459" s="67" t="s">
        <v>12732</v>
      </c>
      <c r="F6459" s="69">
        <v>3.8159999999999998</v>
      </c>
      <c r="G6459" s="70">
        <v>0.38619999999999999</v>
      </c>
      <c r="H6459" s="70">
        <v>0.2455</v>
      </c>
      <c r="I6459" s="73">
        <v>44995</v>
      </c>
      <c r="J6459" s="73">
        <v>46456</v>
      </c>
      <c r="K6459" s="69">
        <v>4.84</v>
      </c>
      <c r="L6459" s="68" t="s">
        <v>5494</v>
      </c>
      <c r="M6459" s="71">
        <v>2.3E-3</v>
      </c>
      <c r="N6459" t="str">
        <f>_xll.IMDP("BND",D6459,$N$1,A6459)</f>
        <v>기타금융채</v>
      </c>
      <c r="O6459">
        <f t="shared" si="100"/>
        <v>8.8825999999999998E-4</v>
      </c>
    </row>
    <row r="6460" spans="1:15" x14ac:dyDescent="0.3">
      <c r="A6460" s="73">
        <v>46311</v>
      </c>
      <c r="B6460" s="67" t="s">
        <v>2090</v>
      </c>
      <c r="C6460" s="68" t="s">
        <v>2608</v>
      </c>
      <c r="D6460" s="68" t="s">
        <v>12733</v>
      </c>
      <c r="E6460" s="67" t="s">
        <v>12734</v>
      </c>
      <c r="F6460" s="69">
        <v>4.3680000000000003</v>
      </c>
      <c r="G6460" s="70">
        <v>1.6373</v>
      </c>
      <c r="H6460" s="70">
        <v>3.1455000000000002</v>
      </c>
      <c r="I6460" s="73">
        <v>45113</v>
      </c>
      <c r="J6460" s="73">
        <v>46940</v>
      </c>
      <c r="K6460" s="69">
        <v>4.7</v>
      </c>
      <c r="L6460" s="68" t="s">
        <v>5494</v>
      </c>
      <c r="M6460" s="71">
        <v>2.3E-3</v>
      </c>
      <c r="N6460" t="str">
        <f>_xll.IMDP("BND",D6460,$N$1,A6460)</f>
        <v>기타금융채</v>
      </c>
      <c r="O6460">
        <f t="shared" si="100"/>
        <v>3.7657899999999998E-3</v>
      </c>
    </row>
    <row r="6461" spans="1:15" x14ac:dyDescent="0.3">
      <c r="A6461" s="73">
        <v>46311</v>
      </c>
      <c r="B6461" s="67" t="s">
        <v>2090</v>
      </c>
      <c r="C6461" s="68" t="s">
        <v>2608</v>
      </c>
      <c r="D6461" s="68" t="s">
        <v>12735</v>
      </c>
      <c r="E6461" s="67" t="s">
        <v>12736</v>
      </c>
      <c r="F6461" s="69">
        <v>3.6230000000000002</v>
      </c>
      <c r="G6461" s="70">
        <v>0.27260000000000001</v>
      </c>
      <c r="H6461" s="70">
        <v>0.14230000000000001</v>
      </c>
      <c r="I6461" s="73">
        <v>45502</v>
      </c>
      <c r="J6461" s="73">
        <v>46416</v>
      </c>
      <c r="K6461" s="69">
        <v>3.43</v>
      </c>
      <c r="L6461" s="68" t="s">
        <v>5494</v>
      </c>
      <c r="M6461" s="71">
        <v>2.3E-3</v>
      </c>
      <c r="N6461" t="str">
        <f>_xll.IMDP("BND",D6461,$N$1,A6461)</f>
        <v>기타금융채</v>
      </c>
      <c r="O6461">
        <f t="shared" si="100"/>
        <v>6.2697999999999996E-4</v>
      </c>
    </row>
    <row r="6462" spans="1:15" x14ac:dyDescent="0.3">
      <c r="A6462" s="73">
        <v>46311</v>
      </c>
      <c r="B6462" s="67" t="s">
        <v>2090</v>
      </c>
      <c r="C6462" s="68" t="s">
        <v>2608</v>
      </c>
      <c r="D6462" s="68" t="s">
        <v>227</v>
      </c>
      <c r="E6462" s="67" t="s">
        <v>228</v>
      </c>
      <c r="F6462" s="69">
        <v>4.1289999999999996</v>
      </c>
      <c r="G6462" s="70">
        <v>0.68440000000000001</v>
      </c>
      <c r="H6462" s="70">
        <v>0.64039999999999997</v>
      </c>
      <c r="I6462" s="73">
        <v>45656</v>
      </c>
      <c r="J6462" s="73">
        <v>46568</v>
      </c>
      <c r="K6462" s="69">
        <v>3.39</v>
      </c>
      <c r="L6462" s="68" t="s">
        <v>5494</v>
      </c>
      <c r="M6462" s="71">
        <v>5.1000000000000004E-3</v>
      </c>
      <c r="N6462" t="str">
        <f>_xll.IMDP("BND",D6462,$N$1,A6462)</f>
        <v>기타금융채</v>
      </c>
      <c r="O6462">
        <f t="shared" si="100"/>
        <v>3.4904400000000005E-3</v>
      </c>
    </row>
    <row r="6463" spans="1:15" x14ac:dyDescent="0.3">
      <c r="A6463" s="73">
        <v>46311</v>
      </c>
      <c r="B6463" s="67" t="s">
        <v>2090</v>
      </c>
      <c r="C6463" s="68" t="s">
        <v>2608</v>
      </c>
      <c r="D6463" s="68" t="s">
        <v>12737</v>
      </c>
      <c r="E6463" s="67" t="s">
        <v>12738</v>
      </c>
      <c r="F6463" s="69">
        <v>4.2649999999999997</v>
      </c>
      <c r="G6463" s="70">
        <v>1.2158</v>
      </c>
      <c r="H6463" s="70">
        <v>1.8039000000000001</v>
      </c>
      <c r="I6463" s="73">
        <v>45680</v>
      </c>
      <c r="J6463" s="73">
        <v>46773</v>
      </c>
      <c r="K6463" s="69">
        <v>3.1</v>
      </c>
      <c r="L6463" s="68" t="s">
        <v>5494</v>
      </c>
      <c r="M6463" s="71">
        <v>3.7000000000000002E-3</v>
      </c>
      <c r="N6463" t="str">
        <f>_xll.IMDP("BND",D6463,$N$1,A6463)</f>
        <v>기타금융채</v>
      </c>
      <c r="O6463">
        <f t="shared" si="100"/>
        <v>4.4984600000000001E-3</v>
      </c>
    </row>
    <row r="6464" spans="1:15" x14ac:dyDescent="0.3">
      <c r="A6464" s="73">
        <v>46311</v>
      </c>
      <c r="B6464" s="67" t="s">
        <v>2090</v>
      </c>
      <c r="C6464" s="68" t="s">
        <v>2608</v>
      </c>
      <c r="D6464" s="68" t="s">
        <v>12739</v>
      </c>
      <c r="E6464" s="67" t="s">
        <v>12740</v>
      </c>
      <c r="F6464" s="69">
        <v>4.282</v>
      </c>
      <c r="G6464" s="70">
        <v>1.387</v>
      </c>
      <c r="H6464" s="70">
        <v>2.2919</v>
      </c>
      <c r="I6464" s="73">
        <v>45742</v>
      </c>
      <c r="J6464" s="73">
        <v>46836</v>
      </c>
      <c r="K6464" s="69">
        <v>3.12</v>
      </c>
      <c r="L6464" s="68" t="s">
        <v>5494</v>
      </c>
      <c r="M6464" s="71">
        <v>3.2000000000000002E-3</v>
      </c>
      <c r="N6464" t="str">
        <f>_xll.IMDP("BND",D6464,$N$1,A6464)</f>
        <v>기타금융채</v>
      </c>
      <c r="O6464">
        <f t="shared" si="100"/>
        <v>4.4384000000000003E-3</v>
      </c>
    </row>
    <row r="6465" spans="1:15" x14ac:dyDescent="0.3">
      <c r="A6465" s="73">
        <v>46311</v>
      </c>
      <c r="B6465" s="67" t="s">
        <v>2090</v>
      </c>
      <c r="C6465" s="68" t="s">
        <v>2608</v>
      </c>
      <c r="D6465" s="68" t="s">
        <v>12741</v>
      </c>
      <c r="E6465" s="67" t="s">
        <v>12742</v>
      </c>
      <c r="F6465" s="69">
        <v>4.2880000000000003</v>
      </c>
      <c r="G6465" s="70">
        <v>1.4357</v>
      </c>
      <c r="H6465" s="70">
        <v>2.4401000000000002</v>
      </c>
      <c r="I6465" s="73">
        <v>45758</v>
      </c>
      <c r="J6465" s="73">
        <v>46854</v>
      </c>
      <c r="K6465" s="69">
        <v>2.91</v>
      </c>
      <c r="L6465" s="68" t="s">
        <v>5494</v>
      </c>
      <c r="M6465" s="71">
        <v>2.7000000000000001E-3</v>
      </c>
      <c r="N6465" t="str">
        <f>_xll.IMDP("BND",D6465,$N$1,A6465)</f>
        <v>기타금융채</v>
      </c>
      <c r="O6465">
        <f t="shared" si="100"/>
        <v>3.87639E-3</v>
      </c>
    </row>
    <row r="6466" spans="1:15" x14ac:dyDescent="0.3">
      <c r="A6466" s="73">
        <v>46311</v>
      </c>
      <c r="B6466" s="67" t="s">
        <v>2090</v>
      </c>
      <c r="C6466" s="68" t="s">
        <v>2608</v>
      </c>
      <c r="D6466" s="68" t="s">
        <v>12743</v>
      </c>
      <c r="E6466" s="67" t="s">
        <v>12744</v>
      </c>
      <c r="F6466" s="69">
        <v>4.3280000000000003</v>
      </c>
      <c r="G6466" s="70">
        <v>1.5462</v>
      </c>
      <c r="H6466" s="70">
        <v>2.8109999999999999</v>
      </c>
      <c r="I6466" s="73">
        <v>45804</v>
      </c>
      <c r="J6466" s="73">
        <v>46899</v>
      </c>
      <c r="K6466" s="69">
        <v>2.84</v>
      </c>
      <c r="L6466" s="68" t="s">
        <v>5494</v>
      </c>
      <c r="M6466" s="71">
        <v>4.1000000000000003E-3</v>
      </c>
      <c r="N6466" t="str">
        <f>_xll.IMDP("BND",D6466,$N$1,A6466)</f>
        <v>기타금융채</v>
      </c>
      <c r="O6466">
        <f t="shared" ref="O6466:O6529" si="101">M6466*G6466</f>
        <v>6.339420000000001E-3</v>
      </c>
    </row>
    <row r="6467" spans="1:15" x14ac:dyDescent="0.3">
      <c r="A6467" s="73">
        <v>46311</v>
      </c>
      <c r="B6467" s="67" t="s">
        <v>2090</v>
      </c>
      <c r="C6467" s="68" t="s">
        <v>2608</v>
      </c>
      <c r="D6467" s="68" t="s">
        <v>12745</v>
      </c>
      <c r="E6467" s="67" t="s">
        <v>12746</v>
      </c>
      <c r="F6467" s="69">
        <v>4.1040000000000001</v>
      </c>
      <c r="G6467" s="70">
        <v>0.66590000000000005</v>
      </c>
      <c r="H6467" s="70">
        <v>0.61060000000000003</v>
      </c>
      <c r="I6467" s="73">
        <v>46014</v>
      </c>
      <c r="J6467" s="73">
        <v>46561</v>
      </c>
      <c r="K6467" s="69">
        <v>3.11</v>
      </c>
      <c r="L6467" s="68" t="s">
        <v>5494</v>
      </c>
      <c r="M6467" s="71">
        <v>2.3E-3</v>
      </c>
      <c r="N6467" t="str">
        <f>_xll.IMDP("BND",D6467,$N$1,A6467)</f>
        <v>기타금융채</v>
      </c>
      <c r="O6467">
        <f t="shared" si="101"/>
        <v>1.5315700000000001E-3</v>
      </c>
    </row>
    <row r="6468" spans="1:15" x14ac:dyDescent="0.3">
      <c r="A6468" s="73">
        <v>46311</v>
      </c>
      <c r="B6468" s="67" t="s">
        <v>2090</v>
      </c>
      <c r="C6468" s="68" t="s">
        <v>2608</v>
      </c>
      <c r="D6468" s="68" t="s">
        <v>1845</v>
      </c>
      <c r="E6468" s="67" t="s">
        <v>1846</v>
      </c>
      <c r="F6468" s="69">
        <v>4.4580000000000002</v>
      </c>
      <c r="G6468" s="70">
        <v>2.0609999999999999</v>
      </c>
      <c r="H6468" s="70">
        <v>4.8864000000000001</v>
      </c>
      <c r="I6468" s="73">
        <v>46044</v>
      </c>
      <c r="J6468" s="73">
        <v>47109</v>
      </c>
      <c r="K6468" s="69">
        <v>3.54</v>
      </c>
      <c r="L6468" s="68" t="s">
        <v>5494</v>
      </c>
      <c r="M6468" s="71">
        <v>3.2000000000000002E-3</v>
      </c>
      <c r="N6468" t="str">
        <f>_xll.IMDP("BND",D6468,$N$1,A6468)</f>
        <v>기타금융채</v>
      </c>
      <c r="O6468">
        <f t="shared" si="101"/>
        <v>6.5951999999999998E-3</v>
      </c>
    </row>
    <row r="6469" spans="1:15" x14ac:dyDescent="0.3">
      <c r="A6469" s="73">
        <v>46311</v>
      </c>
      <c r="B6469" s="67" t="s">
        <v>2090</v>
      </c>
      <c r="C6469" s="68" t="s">
        <v>2608</v>
      </c>
      <c r="D6469" s="68" t="s">
        <v>12747</v>
      </c>
      <c r="E6469" s="67" t="s">
        <v>12748</v>
      </c>
      <c r="F6469" s="69">
        <v>4.4690000000000003</v>
      </c>
      <c r="G6469" s="70">
        <v>2.3551000000000002</v>
      </c>
      <c r="H6469" s="70">
        <v>6.3463000000000003</v>
      </c>
      <c r="I6469" s="73">
        <v>46140</v>
      </c>
      <c r="J6469" s="73">
        <v>47235</v>
      </c>
      <c r="K6469" s="69">
        <v>4.1500000000000004</v>
      </c>
      <c r="L6469" s="68" t="s">
        <v>5494</v>
      </c>
      <c r="M6469" s="71">
        <v>2.3E-3</v>
      </c>
      <c r="N6469" t="str">
        <f>_xll.IMDP("BND",D6469,$N$1,A6469)</f>
        <v>기타금융채</v>
      </c>
      <c r="O6469">
        <f t="shared" si="101"/>
        <v>5.4167300000000007E-3</v>
      </c>
    </row>
    <row r="6470" spans="1:15" x14ac:dyDescent="0.3">
      <c r="A6470" s="73">
        <v>46311</v>
      </c>
      <c r="B6470" s="67" t="s">
        <v>2090</v>
      </c>
      <c r="C6470" s="68" t="s">
        <v>2608</v>
      </c>
      <c r="D6470" s="68" t="s">
        <v>12749</v>
      </c>
      <c r="E6470" s="67" t="s">
        <v>12750</v>
      </c>
      <c r="F6470" s="69">
        <v>4.4530000000000003</v>
      </c>
      <c r="G6470" s="70">
        <v>1.915</v>
      </c>
      <c r="H6470" s="70">
        <v>4.2461000000000002</v>
      </c>
      <c r="I6470" s="73">
        <v>46168</v>
      </c>
      <c r="J6470" s="73">
        <v>47052</v>
      </c>
      <c r="K6470" s="69">
        <v>4.16</v>
      </c>
      <c r="L6470" s="68" t="s">
        <v>5494</v>
      </c>
      <c r="M6470" s="71">
        <v>2.8E-3</v>
      </c>
      <c r="N6470" t="str">
        <f>_xll.IMDP("BND",D6470,$N$1,A6470)</f>
        <v>기타금융채</v>
      </c>
      <c r="O6470">
        <f t="shared" si="101"/>
        <v>5.3620000000000004E-3</v>
      </c>
    </row>
    <row r="6471" spans="1:15" x14ac:dyDescent="0.3">
      <c r="A6471" s="73">
        <v>46311</v>
      </c>
      <c r="B6471" s="67" t="s">
        <v>2090</v>
      </c>
      <c r="C6471" s="68" t="s">
        <v>2608</v>
      </c>
      <c r="D6471" s="68" t="s">
        <v>14501</v>
      </c>
      <c r="E6471" s="67" t="s">
        <v>14502</v>
      </c>
      <c r="F6471" s="69">
        <v>4.4329999999999998</v>
      </c>
      <c r="G6471" s="70">
        <v>1.8183</v>
      </c>
      <c r="H6471" s="70">
        <v>3.8673999999999999</v>
      </c>
      <c r="I6471" s="73">
        <v>46227</v>
      </c>
      <c r="J6471" s="73">
        <v>47018</v>
      </c>
      <c r="K6471" s="69">
        <v>4.47</v>
      </c>
      <c r="L6471" s="68" t="s">
        <v>5494</v>
      </c>
      <c r="M6471" s="71">
        <v>2.3E-3</v>
      </c>
      <c r="N6471" t="str">
        <f>_xll.IMDP("BND",D6471,$N$1,A6471)</f>
        <v>기타금융채</v>
      </c>
      <c r="O6471">
        <f t="shared" si="101"/>
        <v>4.1820900000000003E-3</v>
      </c>
    </row>
    <row r="6472" spans="1:15" x14ac:dyDescent="0.3">
      <c r="A6472" s="73">
        <v>46311</v>
      </c>
      <c r="B6472" s="67" t="s">
        <v>2090</v>
      </c>
      <c r="C6472" s="68" t="s">
        <v>2608</v>
      </c>
      <c r="D6472" s="68" t="s">
        <v>15048</v>
      </c>
      <c r="E6472" s="67" t="s">
        <v>15049</v>
      </c>
      <c r="F6472" s="69">
        <v>4.4889999999999999</v>
      </c>
      <c r="G6472" s="70">
        <v>2.6364000000000001</v>
      </c>
      <c r="H6472" s="70">
        <v>7.9019000000000004</v>
      </c>
      <c r="I6472" s="73">
        <v>46255</v>
      </c>
      <c r="J6472" s="73">
        <v>47351</v>
      </c>
      <c r="K6472" s="69">
        <v>4.41</v>
      </c>
      <c r="L6472" s="68" t="s">
        <v>5494</v>
      </c>
      <c r="M6472" s="71">
        <v>5.1000000000000004E-3</v>
      </c>
      <c r="N6472" t="str">
        <f>_xll.IMDP("BND",D6472,$N$1,A6472)</f>
        <v>기타금융채</v>
      </c>
      <c r="O6472">
        <f t="shared" si="101"/>
        <v>1.3445640000000002E-2</v>
      </c>
    </row>
    <row r="6473" spans="1:15" x14ac:dyDescent="0.3">
      <c r="A6473" s="73">
        <v>46311</v>
      </c>
      <c r="B6473" s="67" t="s">
        <v>2090</v>
      </c>
      <c r="C6473" s="68" t="s">
        <v>2608</v>
      </c>
      <c r="D6473" s="68" t="s">
        <v>15535</v>
      </c>
      <c r="E6473" s="67" t="s">
        <v>15536</v>
      </c>
      <c r="F6473" s="69">
        <v>4.4640000000000004</v>
      </c>
      <c r="G6473" s="70">
        <v>2.1118000000000001</v>
      </c>
      <c r="H6473" s="70">
        <v>5.1246</v>
      </c>
      <c r="I6473" s="73">
        <v>46280</v>
      </c>
      <c r="J6473" s="73">
        <v>47133</v>
      </c>
      <c r="K6473" s="69">
        <v>4.5199999999999996</v>
      </c>
      <c r="L6473" s="68" t="s">
        <v>5494</v>
      </c>
      <c r="M6473" s="71">
        <v>2.8E-3</v>
      </c>
      <c r="N6473" t="str">
        <f>_xll.IMDP("BND",D6473,$N$1,A6473)</f>
        <v>기타금융채</v>
      </c>
      <c r="O6473">
        <f t="shared" si="101"/>
        <v>5.9130400000000005E-3</v>
      </c>
    </row>
    <row r="6474" spans="1:15" x14ac:dyDescent="0.3">
      <c r="A6474" s="73">
        <v>46311</v>
      </c>
      <c r="B6474" s="67" t="s">
        <v>2090</v>
      </c>
      <c r="C6474" s="68" t="s">
        <v>2608</v>
      </c>
      <c r="D6474" s="68" t="s">
        <v>1327</v>
      </c>
      <c r="E6474" s="67" t="s">
        <v>1329</v>
      </c>
      <c r="F6474" s="69">
        <v>4.2270000000000003</v>
      </c>
      <c r="G6474" s="70">
        <v>0.92549999999999999</v>
      </c>
      <c r="H6474" s="70">
        <v>1.0925</v>
      </c>
      <c r="I6474" s="73">
        <v>45656</v>
      </c>
      <c r="J6474" s="73">
        <v>46660</v>
      </c>
      <c r="K6474" s="69">
        <v>3.37</v>
      </c>
      <c r="L6474" s="68" t="s">
        <v>5494</v>
      </c>
      <c r="M6474" s="71">
        <v>3.7000000000000002E-3</v>
      </c>
      <c r="N6474" t="str">
        <f>_xll.IMDP("BND",D6474,$N$1,A6474)</f>
        <v>기타금융채</v>
      </c>
      <c r="O6474">
        <f t="shared" si="101"/>
        <v>3.4243500000000001E-3</v>
      </c>
    </row>
    <row r="6475" spans="1:15" x14ac:dyDescent="0.3">
      <c r="A6475" s="73">
        <v>46311</v>
      </c>
      <c r="B6475" s="67" t="s">
        <v>2090</v>
      </c>
      <c r="C6475" s="68" t="s">
        <v>2608</v>
      </c>
      <c r="D6475" s="68" t="s">
        <v>12751</v>
      </c>
      <c r="E6475" s="67" t="s">
        <v>12752</v>
      </c>
      <c r="F6475" s="69">
        <v>4.3609999999999998</v>
      </c>
      <c r="G6475" s="70">
        <v>1.6316999999999999</v>
      </c>
      <c r="H6475" s="70">
        <v>3.1105</v>
      </c>
      <c r="I6475" s="73">
        <v>45804</v>
      </c>
      <c r="J6475" s="73">
        <v>46931</v>
      </c>
      <c r="K6475" s="69">
        <v>2.85</v>
      </c>
      <c r="L6475" s="68" t="s">
        <v>5494</v>
      </c>
      <c r="M6475" s="71">
        <v>3.2000000000000002E-3</v>
      </c>
      <c r="N6475" t="str">
        <f>_xll.IMDP("BND",D6475,$N$1,A6475)</f>
        <v>기타금융채</v>
      </c>
      <c r="O6475">
        <f t="shared" si="101"/>
        <v>5.2214399999999999E-3</v>
      </c>
    </row>
    <row r="6476" spans="1:15" x14ac:dyDescent="0.3">
      <c r="A6476" s="73">
        <v>46311</v>
      </c>
      <c r="B6476" s="67" t="s">
        <v>2090</v>
      </c>
      <c r="C6476" s="68" t="s">
        <v>2608</v>
      </c>
      <c r="D6476" s="68" t="s">
        <v>12753</v>
      </c>
      <c r="E6476" s="67" t="s">
        <v>12754</v>
      </c>
      <c r="F6476" s="69">
        <v>4.1820000000000004</v>
      </c>
      <c r="G6476" s="70">
        <v>0.74029999999999996</v>
      </c>
      <c r="H6476" s="70">
        <v>0.7369</v>
      </c>
      <c r="I6476" s="73">
        <v>45860</v>
      </c>
      <c r="J6476" s="73">
        <v>46590</v>
      </c>
      <c r="K6476" s="69">
        <v>2.7</v>
      </c>
      <c r="L6476" s="68" t="s">
        <v>5494</v>
      </c>
      <c r="M6476" s="71">
        <v>3.7000000000000002E-3</v>
      </c>
      <c r="N6476" t="str">
        <f>_xll.IMDP("BND",D6476,$N$1,A6476)</f>
        <v>기타금융채</v>
      </c>
      <c r="O6476">
        <f t="shared" si="101"/>
        <v>2.7391099999999999E-3</v>
      </c>
    </row>
    <row r="6477" spans="1:15" x14ac:dyDescent="0.3">
      <c r="A6477" s="73">
        <v>46311</v>
      </c>
      <c r="B6477" s="67" t="s">
        <v>2090</v>
      </c>
      <c r="C6477" s="68" t="s">
        <v>2608</v>
      </c>
      <c r="D6477" s="68" t="s">
        <v>14381</v>
      </c>
      <c r="E6477" s="67" t="s">
        <v>14382</v>
      </c>
      <c r="F6477" s="69">
        <v>4.452</v>
      </c>
      <c r="G6477" s="70">
        <v>1.8953</v>
      </c>
      <c r="H6477" s="70">
        <v>4.1871999999999998</v>
      </c>
      <c r="I6477" s="73">
        <v>46227</v>
      </c>
      <c r="J6477" s="73">
        <v>47050</v>
      </c>
      <c r="K6477" s="69">
        <v>4.49</v>
      </c>
      <c r="L6477" s="68" t="s">
        <v>5494</v>
      </c>
      <c r="M6477" s="71">
        <v>3.8E-3</v>
      </c>
      <c r="N6477" t="str">
        <f>_xll.IMDP("BND",D6477,$N$1,A6477)</f>
        <v>기타금융채</v>
      </c>
      <c r="O6477">
        <f t="shared" si="101"/>
        <v>7.2021400000000001E-3</v>
      </c>
    </row>
    <row r="6478" spans="1:15" x14ac:dyDescent="0.3">
      <c r="A6478" s="73">
        <v>46311</v>
      </c>
      <c r="B6478" s="67" t="s">
        <v>2090</v>
      </c>
      <c r="C6478" s="68" t="s">
        <v>2608</v>
      </c>
      <c r="D6478" s="68" t="s">
        <v>12755</v>
      </c>
      <c r="E6478" s="67" t="s">
        <v>12756</v>
      </c>
      <c r="F6478" s="69">
        <v>4.2480000000000002</v>
      </c>
      <c r="G6478" s="70">
        <v>1.1614</v>
      </c>
      <c r="H6478" s="70">
        <v>1.6509</v>
      </c>
      <c r="I6478" s="73">
        <v>45656</v>
      </c>
      <c r="J6478" s="73">
        <v>46750</v>
      </c>
      <c r="K6478" s="69">
        <v>3.36</v>
      </c>
      <c r="L6478" s="68" t="s">
        <v>5494</v>
      </c>
      <c r="M6478" s="71">
        <v>2.3E-3</v>
      </c>
      <c r="N6478" t="str">
        <f>_xll.IMDP("BND",D6478,$N$1,A6478)</f>
        <v>기타금융채</v>
      </c>
      <c r="O6478">
        <f t="shared" si="101"/>
        <v>2.6712199999999998E-3</v>
      </c>
    </row>
    <row r="6479" spans="1:15" x14ac:dyDescent="0.3">
      <c r="A6479" s="73">
        <v>46311</v>
      </c>
      <c r="B6479" s="67" t="s">
        <v>2090</v>
      </c>
      <c r="C6479" s="68" t="s">
        <v>2608</v>
      </c>
      <c r="D6479" s="68" t="s">
        <v>1249</v>
      </c>
      <c r="E6479" s="67" t="s">
        <v>1251</v>
      </c>
      <c r="F6479" s="69">
        <v>4.2590000000000003</v>
      </c>
      <c r="G6479" s="70">
        <v>1.2190000000000001</v>
      </c>
      <c r="H6479" s="70">
        <v>1.8098000000000001</v>
      </c>
      <c r="I6479" s="73">
        <v>45860</v>
      </c>
      <c r="J6479" s="73">
        <v>46773</v>
      </c>
      <c r="K6479" s="69">
        <v>2.73</v>
      </c>
      <c r="L6479" s="68" t="s">
        <v>5494</v>
      </c>
      <c r="M6479" s="71">
        <v>4.1000000000000003E-3</v>
      </c>
      <c r="N6479" t="str">
        <f>_xll.IMDP("BND",D6479,$N$1,A6479)</f>
        <v>기타금융채</v>
      </c>
      <c r="O6479">
        <f t="shared" si="101"/>
        <v>4.9979000000000004E-3</v>
      </c>
    </row>
    <row r="6480" spans="1:15" x14ac:dyDescent="0.3">
      <c r="A6480" s="73">
        <v>46311</v>
      </c>
      <c r="B6480" s="67" t="s">
        <v>2090</v>
      </c>
      <c r="C6480" s="68" t="s">
        <v>2608</v>
      </c>
      <c r="D6480" s="68" t="s">
        <v>12757</v>
      </c>
      <c r="E6480" s="67" t="s">
        <v>12758</v>
      </c>
      <c r="F6480" s="69">
        <v>4.2060000000000004</v>
      </c>
      <c r="G6480" s="70">
        <v>0.83919999999999995</v>
      </c>
      <c r="H6480" s="70">
        <v>0.91749999999999998</v>
      </c>
      <c r="I6480" s="73">
        <v>45897</v>
      </c>
      <c r="J6480" s="73">
        <v>46626</v>
      </c>
      <c r="K6480" s="69">
        <v>2.67</v>
      </c>
      <c r="L6480" s="68" t="s">
        <v>5494</v>
      </c>
      <c r="M6480" s="71">
        <v>2.3E-3</v>
      </c>
      <c r="N6480" t="str">
        <f>_xll.IMDP("BND",D6480,$N$1,A6480)</f>
        <v>기타금융채</v>
      </c>
      <c r="O6480">
        <f t="shared" si="101"/>
        <v>1.9301599999999998E-3</v>
      </c>
    </row>
    <row r="6481" spans="1:15" x14ac:dyDescent="0.3">
      <c r="A6481" s="73">
        <v>46311</v>
      </c>
      <c r="B6481" s="67" t="s">
        <v>2090</v>
      </c>
      <c r="C6481" s="68" t="s">
        <v>2608</v>
      </c>
      <c r="D6481" s="68" t="s">
        <v>12759</v>
      </c>
      <c r="E6481" s="67" t="s">
        <v>12760</v>
      </c>
      <c r="F6481" s="69">
        <v>4.4640000000000004</v>
      </c>
      <c r="G6481" s="70">
        <v>2.1356999999999999</v>
      </c>
      <c r="H6481" s="70">
        <v>5.2337999999999996</v>
      </c>
      <c r="I6481" s="73">
        <v>46044</v>
      </c>
      <c r="J6481" s="73">
        <v>47140</v>
      </c>
      <c r="K6481" s="69">
        <v>3.57</v>
      </c>
      <c r="L6481" s="68" t="s">
        <v>5494</v>
      </c>
      <c r="M6481" s="71">
        <v>4.1000000000000003E-3</v>
      </c>
      <c r="N6481" t="str">
        <f>_xll.IMDP("BND",D6481,$N$1,A6481)</f>
        <v>기타금융채</v>
      </c>
      <c r="O6481">
        <f t="shared" si="101"/>
        <v>8.7563700000000012E-3</v>
      </c>
    </row>
    <row r="6482" spans="1:15" x14ac:dyDescent="0.3">
      <c r="A6482" s="73">
        <v>46311</v>
      </c>
      <c r="B6482" s="67" t="s">
        <v>2090</v>
      </c>
      <c r="C6482" s="68" t="s">
        <v>2608</v>
      </c>
      <c r="D6482" s="68" t="s">
        <v>12761</v>
      </c>
      <c r="E6482" s="67" t="s">
        <v>12762</v>
      </c>
      <c r="F6482" s="69">
        <v>4.4580000000000002</v>
      </c>
      <c r="G6482" s="70">
        <v>2.0623999999999998</v>
      </c>
      <c r="H6482" s="70">
        <v>4.8802000000000003</v>
      </c>
      <c r="I6482" s="73">
        <v>46106</v>
      </c>
      <c r="J6482" s="73">
        <v>47109</v>
      </c>
      <c r="K6482" s="69">
        <v>4.1500000000000004</v>
      </c>
      <c r="L6482" s="68" t="s">
        <v>5494</v>
      </c>
      <c r="M6482" s="71">
        <v>2.8E-3</v>
      </c>
      <c r="N6482" t="str">
        <f>_xll.IMDP("BND",D6482,$N$1,A6482)</f>
        <v>기타금융채</v>
      </c>
      <c r="O6482">
        <f t="shared" si="101"/>
        <v>5.7747199999999997E-3</v>
      </c>
    </row>
    <row r="6483" spans="1:15" x14ac:dyDescent="0.3">
      <c r="A6483" s="73">
        <v>46311</v>
      </c>
      <c r="B6483" s="67" t="s">
        <v>2090</v>
      </c>
      <c r="C6483" s="68" t="s">
        <v>2608</v>
      </c>
      <c r="D6483" s="68" t="s">
        <v>12763</v>
      </c>
      <c r="E6483" s="67" t="s">
        <v>12764</v>
      </c>
      <c r="F6483" s="69">
        <v>4.4749999999999996</v>
      </c>
      <c r="G6483" s="70">
        <v>2.4256000000000002</v>
      </c>
      <c r="H6483" s="70">
        <v>6.7076000000000002</v>
      </c>
      <c r="I6483" s="73">
        <v>46168</v>
      </c>
      <c r="J6483" s="73">
        <v>47263</v>
      </c>
      <c r="K6483" s="69">
        <v>4.3099999999999996</v>
      </c>
      <c r="L6483" s="68" t="s">
        <v>5494</v>
      </c>
      <c r="M6483" s="71">
        <v>2.8E-3</v>
      </c>
      <c r="N6483" t="str">
        <f>_xll.IMDP("BND",D6483,$N$1,A6483)</f>
        <v>기타금융채</v>
      </c>
      <c r="O6483">
        <f t="shared" si="101"/>
        <v>6.7916800000000005E-3</v>
      </c>
    </row>
    <row r="6484" spans="1:15" x14ac:dyDescent="0.3">
      <c r="A6484" s="73">
        <v>46311</v>
      </c>
      <c r="B6484" s="67" t="s">
        <v>2090</v>
      </c>
      <c r="C6484" s="68" t="s">
        <v>2608</v>
      </c>
      <c r="D6484" s="68" t="s">
        <v>14503</v>
      </c>
      <c r="E6484" s="67" t="s">
        <v>14504</v>
      </c>
      <c r="F6484" s="69">
        <v>4.4640000000000004</v>
      </c>
      <c r="G6484" s="70">
        <v>2.1175000000000002</v>
      </c>
      <c r="H6484" s="70">
        <v>5.1839000000000004</v>
      </c>
      <c r="I6484" s="73">
        <v>46227</v>
      </c>
      <c r="J6484" s="73">
        <v>47142</v>
      </c>
      <c r="K6484" s="69">
        <v>4.54</v>
      </c>
      <c r="L6484" s="68" t="s">
        <v>5494</v>
      </c>
      <c r="M6484" s="71">
        <v>2.3E-3</v>
      </c>
      <c r="N6484" t="str">
        <f>_xll.IMDP("BND",D6484,$N$1,A6484)</f>
        <v>기타금융채</v>
      </c>
      <c r="O6484">
        <f t="shared" si="101"/>
        <v>4.8702500000000004E-3</v>
      </c>
    </row>
    <row r="6485" spans="1:15" x14ac:dyDescent="0.3">
      <c r="A6485" s="73">
        <v>46311</v>
      </c>
      <c r="B6485" s="67" t="s">
        <v>2090</v>
      </c>
      <c r="C6485" s="68" t="s">
        <v>2608</v>
      </c>
      <c r="D6485" s="68" t="s">
        <v>15537</v>
      </c>
      <c r="E6485" s="67" t="s">
        <v>15538</v>
      </c>
      <c r="F6485" s="69">
        <v>4.4749999999999996</v>
      </c>
      <c r="G6485" s="70">
        <v>2.4784000000000002</v>
      </c>
      <c r="H6485" s="70">
        <v>6.9928999999999997</v>
      </c>
      <c r="I6485" s="73">
        <v>46280</v>
      </c>
      <c r="J6485" s="73">
        <v>47284</v>
      </c>
      <c r="K6485" s="69">
        <v>4.59</v>
      </c>
      <c r="L6485" s="68" t="s">
        <v>5494</v>
      </c>
      <c r="M6485" s="71">
        <v>3.3E-3</v>
      </c>
      <c r="N6485" t="str">
        <f>_xll.IMDP("BND",D6485,$N$1,A6485)</f>
        <v>기타금융채</v>
      </c>
      <c r="O6485">
        <f t="shared" si="101"/>
        <v>8.1787200000000004E-3</v>
      </c>
    </row>
    <row r="6486" spans="1:15" x14ac:dyDescent="0.3">
      <c r="A6486" s="73">
        <v>46311</v>
      </c>
      <c r="B6486" s="67" t="s">
        <v>2090</v>
      </c>
      <c r="C6486" s="68" t="s">
        <v>2608</v>
      </c>
      <c r="D6486" s="68" t="s">
        <v>12765</v>
      </c>
      <c r="E6486" s="67" t="s">
        <v>12766</v>
      </c>
      <c r="F6486" s="69">
        <v>3.9569999999999999</v>
      </c>
      <c r="G6486" s="70">
        <v>0.49630000000000002</v>
      </c>
      <c r="H6486" s="70">
        <v>0.37159999999999999</v>
      </c>
      <c r="I6486" s="73">
        <v>45590</v>
      </c>
      <c r="J6486" s="73">
        <v>46500</v>
      </c>
      <c r="K6486" s="69">
        <v>3.41</v>
      </c>
      <c r="L6486" s="68" t="s">
        <v>5494</v>
      </c>
      <c r="M6486" s="71">
        <v>2.3E-3</v>
      </c>
      <c r="N6486" t="str">
        <f>_xll.IMDP("BND",D6486,$N$1,A6486)</f>
        <v>기타금융채</v>
      </c>
      <c r="O6486">
        <f t="shared" si="101"/>
        <v>1.14149E-3</v>
      </c>
    </row>
    <row r="6487" spans="1:15" x14ac:dyDescent="0.3">
      <c r="A6487" s="73">
        <v>46311</v>
      </c>
      <c r="B6487" s="67" t="s">
        <v>2090</v>
      </c>
      <c r="C6487" s="68" t="s">
        <v>2608</v>
      </c>
      <c r="D6487" s="68" t="s">
        <v>12767</v>
      </c>
      <c r="E6487" s="67" t="s">
        <v>12768</v>
      </c>
      <c r="F6487" s="69">
        <v>4.2480000000000002</v>
      </c>
      <c r="G6487" s="70">
        <v>1.1647000000000001</v>
      </c>
      <c r="H6487" s="70">
        <v>1.6594</v>
      </c>
      <c r="I6487" s="73">
        <v>45656</v>
      </c>
      <c r="J6487" s="73">
        <v>46751</v>
      </c>
      <c r="K6487" s="69">
        <v>3.36</v>
      </c>
      <c r="L6487" s="68" t="s">
        <v>5494</v>
      </c>
      <c r="M6487" s="71">
        <v>3.2000000000000002E-3</v>
      </c>
      <c r="N6487" t="str">
        <f>_xll.IMDP("BND",D6487,$N$1,A6487)</f>
        <v>기타금융채</v>
      </c>
      <c r="O6487">
        <f t="shared" si="101"/>
        <v>3.7270400000000005E-3</v>
      </c>
    </row>
    <row r="6488" spans="1:15" x14ac:dyDescent="0.3">
      <c r="A6488" s="73">
        <v>46311</v>
      </c>
      <c r="B6488" s="67" t="s">
        <v>2090</v>
      </c>
      <c r="C6488" s="68" t="s">
        <v>2608</v>
      </c>
      <c r="D6488" s="68" t="s">
        <v>12769</v>
      </c>
      <c r="E6488" s="67" t="s">
        <v>12770</v>
      </c>
      <c r="F6488" s="69">
        <v>4.4569999999999999</v>
      </c>
      <c r="G6488" s="70">
        <v>2.0186000000000002</v>
      </c>
      <c r="H6488" s="70">
        <v>4.6603000000000003</v>
      </c>
      <c r="I6488" s="73">
        <v>45804</v>
      </c>
      <c r="J6488" s="73">
        <v>47084</v>
      </c>
      <c r="K6488" s="69">
        <v>2.89</v>
      </c>
      <c r="L6488" s="68" t="s">
        <v>5494</v>
      </c>
      <c r="M6488" s="71">
        <v>2.3E-3</v>
      </c>
      <c r="N6488" t="str">
        <f>_xll.IMDP("BND",D6488,$N$1,A6488)</f>
        <v>기타금융채</v>
      </c>
      <c r="O6488">
        <f t="shared" si="101"/>
        <v>4.64278E-3</v>
      </c>
    </row>
    <row r="6489" spans="1:15" x14ac:dyDescent="0.3">
      <c r="A6489" s="73">
        <v>46311</v>
      </c>
      <c r="B6489" s="67" t="s">
        <v>2090</v>
      </c>
      <c r="C6489" s="68" t="s">
        <v>2608</v>
      </c>
      <c r="D6489" s="68" t="s">
        <v>12771</v>
      </c>
      <c r="E6489" s="67" t="s">
        <v>12772</v>
      </c>
      <c r="F6489" s="69">
        <v>4.2359999999999998</v>
      </c>
      <c r="G6489" s="70">
        <v>1.0774999999999999</v>
      </c>
      <c r="H6489" s="70">
        <v>1.4374</v>
      </c>
      <c r="I6489" s="73">
        <v>45834</v>
      </c>
      <c r="J6489" s="73">
        <v>46717</v>
      </c>
      <c r="K6489" s="69">
        <v>2.78</v>
      </c>
      <c r="L6489" s="68" t="s">
        <v>5494</v>
      </c>
      <c r="M6489" s="71">
        <v>2.3E-3</v>
      </c>
      <c r="N6489" t="str">
        <f>_xll.IMDP("BND",D6489,$N$1,A6489)</f>
        <v>기타금융채</v>
      </c>
      <c r="O6489">
        <f t="shared" si="101"/>
        <v>2.4782499999999996E-3</v>
      </c>
    </row>
    <row r="6490" spans="1:15" x14ac:dyDescent="0.3">
      <c r="A6490" s="73">
        <v>46311</v>
      </c>
      <c r="B6490" s="67" t="s">
        <v>2090</v>
      </c>
      <c r="C6490" s="68" t="s">
        <v>2608</v>
      </c>
      <c r="D6490" s="68" t="s">
        <v>1497</v>
      </c>
      <c r="E6490" s="67" t="s">
        <v>1498</v>
      </c>
      <c r="F6490" s="69">
        <v>4.4390000000000001</v>
      </c>
      <c r="G6490" s="70">
        <v>1.8658999999999999</v>
      </c>
      <c r="H6490" s="70">
        <v>4.0202</v>
      </c>
      <c r="I6490" s="73">
        <v>45960</v>
      </c>
      <c r="J6490" s="73">
        <v>47025</v>
      </c>
      <c r="K6490" s="69">
        <v>2.91</v>
      </c>
      <c r="L6490" s="68" t="s">
        <v>5494</v>
      </c>
      <c r="M6490" s="71">
        <v>2.3E-3</v>
      </c>
      <c r="N6490" t="str">
        <f>_xll.IMDP("BND",D6490,$N$1,A6490)</f>
        <v>기타금융채</v>
      </c>
      <c r="O6490">
        <f t="shared" si="101"/>
        <v>4.2915699999999998E-3</v>
      </c>
    </row>
    <row r="6491" spans="1:15" x14ac:dyDescent="0.3">
      <c r="A6491" s="73">
        <v>46311</v>
      </c>
      <c r="B6491" s="67" t="s">
        <v>2090</v>
      </c>
      <c r="C6491" s="68" t="s">
        <v>2608</v>
      </c>
      <c r="D6491" s="68" t="s">
        <v>12773</v>
      </c>
      <c r="E6491" s="67" t="s">
        <v>12774</v>
      </c>
      <c r="F6491" s="69">
        <v>4.2430000000000003</v>
      </c>
      <c r="G6491" s="70">
        <v>1.1449</v>
      </c>
      <c r="H6491" s="70">
        <v>1.6113999999999999</v>
      </c>
      <c r="I6491" s="73">
        <v>45986</v>
      </c>
      <c r="J6491" s="73">
        <v>46745</v>
      </c>
      <c r="K6491" s="69">
        <v>3.2</v>
      </c>
      <c r="L6491" s="68" t="s">
        <v>5494</v>
      </c>
      <c r="M6491" s="71">
        <v>3.2000000000000002E-3</v>
      </c>
      <c r="N6491" t="str">
        <f>_xll.IMDP("BND",D6491,$N$1,A6491)</f>
        <v>기타금융채</v>
      </c>
      <c r="O6491">
        <f t="shared" si="101"/>
        <v>3.6636800000000003E-3</v>
      </c>
    </row>
    <row r="6492" spans="1:15" x14ac:dyDescent="0.3">
      <c r="A6492" s="73">
        <v>46311</v>
      </c>
      <c r="B6492" s="67" t="s">
        <v>2090</v>
      </c>
      <c r="C6492" s="68" t="s">
        <v>2608</v>
      </c>
      <c r="D6492" s="68" t="s">
        <v>339</v>
      </c>
      <c r="E6492" s="67" t="s">
        <v>341</v>
      </c>
      <c r="F6492" s="69">
        <v>4.4649999999999999</v>
      </c>
      <c r="G6492" s="70">
        <v>2.2170000000000001</v>
      </c>
      <c r="H6492" s="70">
        <v>5.6124000000000001</v>
      </c>
      <c r="I6492" s="73">
        <v>46106</v>
      </c>
      <c r="J6492" s="73">
        <v>47172</v>
      </c>
      <c r="K6492" s="69">
        <v>4.21</v>
      </c>
      <c r="L6492" s="68" t="s">
        <v>5494</v>
      </c>
      <c r="M6492" s="71">
        <v>3.7000000000000002E-3</v>
      </c>
      <c r="N6492" t="str">
        <f>_xll.IMDP("BND",D6492,$N$1,A6492)</f>
        <v>기타금융채</v>
      </c>
      <c r="O6492">
        <f t="shared" si="101"/>
        <v>8.2029000000000008E-3</v>
      </c>
    </row>
    <row r="6493" spans="1:15" x14ac:dyDescent="0.3">
      <c r="A6493" s="73">
        <v>46311</v>
      </c>
      <c r="B6493" s="67" t="s">
        <v>2090</v>
      </c>
      <c r="C6493" s="68" t="s">
        <v>2608</v>
      </c>
      <c r="D6493" s="68" t="s">
        <v>14505</v>
      </c>
      <c r="E6493" s="67" t="s">
        <v>14506</v>
      </c>
      <c r="F6493" s="69">
        <v>4.4820000000000002</v>
      </c>
      <c r="G6493" s="70">
        <v>2.5518999999999998</v>
      </c>
      <c r="H6493" s="70">
        <v>7.4512999999999998</v>
      </c>
      <c r="I6493" s="73">
        <v>46227</v>
      </c>
      <c r="J6493" s="73">
        <v>47322</v>
      </c>
      <c r="K6493" s="69">
        <v>4.59</v>
      </c>
      <c r="L6493" s="68" t="s">
        <v>5494</v>
      </c>
      <c r="M6493" s="71">
        <v>2.8E-3</v>
      </c>
      <c r="N6493" t="str">
        <f>_xll.IMDP("BND",D6493,$N$1,A6493)</f>
        <v>기타금융채</v>
      </c>
      <c r="O6493">
        <f t="shared" si="101"/>
        <v>7.1453199999999993E-3</v>
      </c>
    </row>
    <row r="6494" spans="1:15" x14ac:dyDescent="0.3">
      <c r="A6494" s="73">
        <v>46311</v>
      </c>
      <c r="B6494" s="67" t="s">
        <v>2090</v>
      </c>
      <c r="C6494" s="68" t="s">
        <v>2608</v>
      </c>
      <c r="D6494" s="68" t="s">
        <v>12775</v>
      </c>
      <c r="E6494" s="67" t="s">
        <v>12776</v>
      </c>
      <c r="F6494" s="69">
        <v>4.28</v>
      </c>
      <c r="G6494" s="70">
        <v>1.3179000000000001</v>
      </c>
      <c r="H6494" s="70">
        <v>2.0905999999999998</v>
      </c>
      <c r="I6494" s="73">
        <v>45776</v>
      </c>
      <c r="J6494" s="73">
        <v>46812</v>
      </c>
      <c r="K6494" s="69">
        <v>2.84</v>
      </c>
      <c r="L6494" s="68" t="s">
        <v>5494</v>
      </c>
      <c r="M6494" s="71">
        <v>2.3E-3</v>
      </c>
      <c r="N6494" t="str">
        <f>_xll.IMDP("BND",D6494,$N$1,A6494)</f>
        <v>기타금융채</v>
      </c>
      <c r="O6494">
        <f t="shared" si="101"/>
        <v>3.0311700000000001E-3</v>
      </c>
    </row>
    <row r="6495" spans="1:15" x14ac:dyDescent="0.3">
      <c r="A6495" s="73">
        <v>46311</v>
      </c>
      <c r="B6495" s="67" t="s">
        <v>2090</v>
      </c>
      <c r="C6495" s="68" t="s">
        <v>2608</v>
      </c>
      <c r="D6495" s="68" t="s">
        <v>12777</v>
      </c>
      <c r="E6495" s="67" t="s">
        <v>12778</v>
      </c>
      <c r="F6495" s="69">
        <v>4.2439999999999998</v>
      </c>
      <c r="G6495" s="70">
        <v>1.1512</v>
      </c>
      <c r="H6495" s="70">
        <v>1.6224000000000001</v>
      </c>
      <c r="I6495" s="73">
        <v>45834</v>
      </c>
      <c r="J6495" s="73">
        <v>46745</v>
      </c>
      <c r="K6495" s="69">
        <v>2.79</v>
      </c>
      <c r="L6495" s="68" t="s">
        <v>5494</v>
      </c>
      <c r="M6495" s="71">
        <v>2.7000000000000001E-3</v>
      </c>
      <c r="N6495" t="str">
        <f>_xll.IMDP("BND",D6495,$N$1,A6495)</f>
        <v>기타금융채</v>
      </c>
      <c r="O6495">
        <f t="shared" si="101"/>
        <v>3.10824E-3</v>
      </c>
    </row>
    <row r="6496" spans="1:15" x14ac:dyDescent="0.3">
      <c r="A6496" s="73">
        <v>46311</v>
      </c>
      <c r="B6496" s="67" t="s">
        <v>2090</v>
      </c>
      <c r="C6496" s="68" t="s">
        <v>2608</v>
      </c>
      <c r="D6496" s="68" t="s">
        <v>12779</v>
      </c>
      <c r="E6496" s="67" t="s">
        <v>12780</v>
      </c>
      <c r="F6496" s="69">
        <v>4.415</v>
      </c>
      <c r="G6496" s="70">
        <v>1.7896000000000001</v>
      </c>
      <c r="H6496" s="70">
        <v>3.7035999999999998</v>
      </c>
      <c r="I6496" s="73">
        <v>45897</v>
      </c>
      <c r="J6496" s="73">
        <v>46993</v>
      </c>
      <c r="K6496" s="69">
        <v>2.82</v>
      </c>
      <c r="L6496" s="68" t="s">
        <v>5494</v>
      </c>
      <c r="M6496" s="71">
        <v>3.2000000000000002E-3</v>
      </c>
      <c r="N6496" t="str">
        <f>_xll.IMDP("BND",D6496,$N$1,A6496)</f>
        <v>기타금융채</v>
      </c>
      <c r="O6496">
        <f t="shared" si="101"/>
        <v>5.7267200000000002E-3</v>
      </c>
    </row>
    <row r="6497" spans="1:15" x14ac:dyDescent="0.3">
      <c r="A6497" s="73">
        <v>46311</v>
      </c>
      <c r="B6497" s="67" t="s">
        <v>2090</v>
      </c>
      <c r="C6497" s="68" t="s">
        <v>2608</v>
      </c>
      <c r="D6497" s="68" t="s">
        <v>12781</v>
      </c>
      <c r="E6497" s="67" t="s">
        <v>12782</v>
      </c>
      <c r="F6497" s="69">
        <v>4.4340000000000002</v>
      </c>
      <c r="G6497" s="70">
        <v>1.8642000000000001</v>
      </c>
      <c r="H6497" s="70">
        <v>3.9943</v>
      </c>
      <c r="I6497" s="73">
        <v>45925</v>
      </c>
      <c r="J6497" s="73">
        <v>47021</v>
      </c>
      <c r="K6497" s="69">
        <v>2.82</v>
      </c>
      <c r="L6497" s="68" t="s">
        <v>5494</v>
      </c>
      <c r="M6497" s="71">
        <v>4.4999999999999997E-3</v>
      </c>
      <c r="N6497" t="str">
        <f>_xll.IMDP("BND",D6497,$N$1,A6497)</f>
        <v>기타금융채</v>
      </c>
      <c r="O6497">
        <f t="shared" si="101"/>
        <v>8.3888999999999995E-3</v>
      </c>
    </row>
    <row r="6498" spans="1:15" x14ac:dyDescent="0.3">
      <c r="A6498" s="73">
        <v>46311</v>
      </c>
      <c r="B6498" s="67" t="s">
        <v>2090</v>
      </c>
      <c r="C6498" s="68" t="s">
        <v>2608</v>
      </c>
      <c r="D6498" s="68" t="s">
        <v>12783</v>
      </c>
      <c r="E6498" s="67" t="s">
        <v>12784</v>
      </c>
      <c r="F6498" s="69">
        <v>4.4649999999999999</v>
      </c>
      <c r="G6498" s="70">
        <v>2.2827999999999999</v>
      </c>
      <c r="H6498" s="70">
        <v>5.9401999999999999</v>
      </c>
      <c r="I6498" s="73">
        <v>46106</v>
      </c>
      <c r="J6498" s="73">
        <v>47199</v>
      </c>
      <c r="K6498" s="69">
        <v>4.24</v>
      </c>
      <c r="L6498" s="68" t="s">
        <v>5494</v>
      </c>
      <c r="M6498" s="71">
        <v>2.8E-3</v>
      </c>
      <c r="N6498" t="str">
        <f>_xll.IMDP("BND",D6498,$N$1,A6498)</f>
        <v>기타금융채</v>
      </c>
      <c r="O6498">
        <f t="shared" si="101"/>
        <v>6.3918400000000002E-3</v>
      </c>
    </row>
    <row r="6499" spans="1:15" x14ac:dyDescent="0.3">
      <c r="A6499" s="73">
        <v>46311</v>
      </c>
      <c r="B6499" s="67" t="s">
        <v>2090</v>
      </c>
      <c r="C6499" s="68" t="s">
        <v>2608</v>
      </c>
      <c r="D6499" s="68" t="s">
        <v>14383</v>
      </c>
      <c r="E6499" s="67" t="s">
        <v>14384</v>
      </c>
      <c r="F6499" s="69">
        <v>4.4820000000000002</v>
      </c>
      <c r="G6499" s="70">
        <v>2.5548999999999999</v>
      </c>
      <c r="H6499" s="70">
        <v>7.4683999999999999</v>
      </c>
      <c r="I6499" s="73">
        <v>46227</v>
      </c>
      <c r="J6499" s="73">
        <v>47323</v>
      </c>
      <c r="K6499" s="69">
        <v>4.59</v>
      </c>
      <c r="L6499" s="68" t="s">
        <v>5494</v>
      </c>
      <c r="M6499" s="71">
        <v>3.3E-3</v>
      </c>
      <c r="N6499" t="str">
        <f>_xll.IMDP("BND",D6499,$N$1,A6499)</f>
        <v>기타금융채</v>
      </c>
      <c r="O6499">
        <f t="shared" si="101"/>
        <v>8.43117E-3</v>
      </c>
    </row>
    <row r="6500" spans="1:15" x14ac:dyDescent="0.3">
      <c r="A6500" s="73">
        <v>46311</v>
      </c>
      <c r="B6500" s="67" t="s">
        <v>2090</v>
      </c>
      <c r="C6500" s="68" t="s">
        <v>2608</v>
      </c>
      <c r="D6500" s="68" t="s">
        <v>12785</v>
      </c>
      <c r="E6500" s="67" t="s">
        <v>12786</v>
      </c>
      <c r="F6500" s="69">
        <v>4.4969999999999999</v>
      </c>
      <c r="G6500" s="70">
        <v>2.6833</v>
      </c>
      <c r="H6500" s="70">
        <v>8.1224000000000007</v>
      </c>
      <c r="I6500" s="73">
        <v>45533</v>
      </c>
      <c r="J6500" s="73">
        <v>47359</v>
      </c>
      <c r="K6500" s="69">
        <v>3.68</v>
      </c>
      <c r="L6500" s="68" t="s">
        <v>5494</v>
      </c>
      <c r="M6500" s="71">
        <v>2.3E-3</v>
      </c>
      <c r="N6500" t="str">
        <f>_xll.IMDP("BND",D6500,$N$1,A6500)</f>
        <v>기타금융채</v>
      </c>
      <c r="O6500">
        <f t="shared" si="101"/>
        <v>6.1715900000000002E-3</v>
      </c>
    </row>
    <row r="6501" spans="1:15" x14ac:dyDescent="0.3">
      <c r="A6501" s="73">
        <v>46311</v>
      </c>
      <c r="B6501" s="67" t="s">
        <v>2090</v>
      </c>
      <c r="C6501" s="68" t="s">
        <v>2608</v>
      </c>
      <c r="D6501" s="68" t="s">
        <v>12787</v>
      </c>
      <c r="E6501" s="67" t="s">
        <v>12788</v>
      </c>
      <c r="F6501" s="69">
        <v>4.2859999999999996</v>
      </c>
      <c r="G6501" s="70">
        <v>1.393</v>
      </c>
      <c r="H6501" s="70">
        <v>2.3176999999999999</v>
      </c>
      <c r="I6501" s="73">
        <v>45776</v>
      </c>
      <c r="J6501" s="73">
        <v>46841</v>
      </c>
      <c r="K6501" s="69">
        <v>2.85</v>
      </c>
      <c r="L6501" s="68" t="s">
        <v>5494</v>
      </c>
      <c r="M6501" s="71">
        <v>2.3E-3</v>
      </c>
      <c r="N6501" t="str">
        <f>_xll.IMDP("BND",D6501,$N$1,A6501)</f>
        <v>기타금융채</v>
      </c>
      <c r="O6501">
        <f t="shared" si="101"/>
        <v>3.2039E-3</v>
      </c>
    </row>
    <row r="6502" spans="1:15" x14ac:dyDescent="0.3">
      <c r="A6502" s="73">
        <v>46311</v>
      </c>
      <c r="B6502" s="67" t="s">
        <v>2090</v>
      </c>
      <c r="C6502" s="68" t="s">
        <v>2608</v>
      </c>
      <c r="D6502" s="68" t="s">
        <v>12789</v>
      </c>
      <c r="E6502" s="67" t="s">
        <v>12790</v>
      </c>
      <c r="F6502" s="69">
        <v>4.4550000000000001</v>
      </c>
      <c r="G6502" s="70">
        <v>2.0032000000000001</v>
      </c>
      <c r="H6502" s="70">
        <v>4.6064999999999996</v>
      </c>
      <c r="I6502" s="73">
        <v>45986</v>
      </c>
      <c r="J6502" s="73">
        <v>47081</v>
      </c>
      <c r="K6502" s="69">
        <v>3.35</v>
      </c>
      <c r="L6502" s="68" t="s">
        <v>5494</v>
      </c>
      <c r="M6502" s="71">
        <v>3.5999999999999999E-3</v>
      </c>
      <c r="N6502" t="str">
        <f>_xll.IMDP("BND",D6502,$N$1,A6502)</f>
        <v>기타금융채</v>
      </c>
      <c r="O6502">
        <f t="shared" si="101"/>
        <v>7.2115199999999999E-3</v>
      </c>
    </row>
    <row r="6503" spans="1:15" x14ac:dyDescent="0.3">
      <c r="A6503" s="73">
        <v>46311</v>
      </c>
      <c r="B6503" s="67" t="s">
        <v>2090</v>
      </c>
      <c r="C6503" s="68" t="s">
        <v>2608</v>
      </c>
      <c r="D6503" s="68" t="s">
        <v>1913</v>
      </c>
      <c r="E6503" s="67" t="s">
        <v>1914</v>
      </c>
      <c r="F6503" s="69">
        <v>4.4649999999999999</v>
      </c>
      <c r="G6503" s="70">
        <v>2.2852999999999999</v>
      </c>
      <c r="H6503" s="70">
        <v>5.9526000000000003</v>
      </c>
      <c r="I6503" s="73">
        <v>46106</v>
      </c>
      <c r="J6503" s="73">
        <v>47200</v>
      </c>
      <c r="K6503" s="69">
        <v>4.24</v>
      </c>
      <c r="L6503" s="68" t="s">
        <v>5494</v>
      </c>
      <c r="M6503" s="71">
        <v>6.8999999999999999E-3</v>
      </c>
      <c r="N6503" t="str">
        <f>_xll.IMDP("BND",D6503,$N$1,A6503)</f>
        <v>기타금융채</v>
      </c>
      <c r="O6503">
        <f t="shared" si="101"/>
        <v>1.5768569999999999E-2</v>
      </c>
    </row>
    <row r="6504" spans="1:15" x14ac:dyDescent="0.3">
      <c r="A6504" s="73">
        <v>46311</v>
      </c>
      <c r="B6504" s="67" t="s">
        <v>2090</v>
      </c>
      <c r="C6504" s="68" t="s">
        <v>2608</v>
      </c>
      <c r="D6504" s="68" t="s">
        <v>12791</v>
      </c>
      <c r="E6504" s="67" t="s">
        <v>12792</v>
      </c>
      <c r="F6504" s="69">
        <v>4.3819999999999997</v>
      </c>
      <c r="G6504" s="70">
        <v>1.6558999999999999</v>
      </c>
      <c r="H6504" s="70">
        <v>3.2423999999999999</v>
      </c>
      <c r="I6504" s="73">
        <v>45127</v>
      </c>
      <c r="J6504" s="73">
        <v>46954</v>
      </c>
      <c r="K6504" s="69">
        <v>4.67</v>
      </c>
      <c r="L6504" s="68" t="s">
        <v>5494</v>
      </c>
      <c r="M6504" s="71">
        <v>2.8E-3</v>
      </c>
      <c r="N6504" t="str">
        <f>_xll.IMDP("BND",D6504,$N$1,A6504)</f>
        <v>기타금융채</v>
      </c>
      <c r="O6504">
        <f t="shared" si="101"/>
        <v>4.6365199999999999E-3</v>
      </c>
    </row>
    <row r="6505" spans="1:15" x14ac:dyDescent="0.3">
      <c r="A6505" s="73">
        <v>46311</v>
      </c>
      <c r="B6505" s="67" t="s">
        <v>2090</v>
      </c>
      <c r="C6505" s="68" t="s">
        <v>2608</v>
      </c>
      <c r="D6505" s="68" t="s">
        <v>12793</v>
      </c>
      <c r="E6505" s="67" t="s">
        <v>12794</v>
      </c>
      <c r="F6505" s="69">
        <v>4.3019999999999996</v>
      </c>
      <c r="G6505" s="70">
        <v>1.4706999999999999</v>
      </c>
      <c r="H6505" s="70">
        <v>2.5649000000000002</v>
      </c>
      <c r="I6505" s="73">
        <v>45776</v>
      </c>
      <c r="J6505" s="73">
        <v>46871</v>
      </c>
      <c r="K6505" s="69">
        <v>2.86</v>
      </c>
      <c r="L6505" s="68" t="s">
        <v>5494</v>
      </c>
      <c r="M6505" s="71">
        <v>3.2000000000000002E-3</v>
      </c>
      <c r="N6505" t="str">
        <f>_xll.IMDP("BND",D6505,$N$1,A6505)</f>
        <v>기타금융채</v>
      </c>
      <c r="O6505">
        <f t="shared" si="101"/>
        <v>4.7062399999999996E-3</v>
      </c>
    </row>
    <row r="6506" spans="1:15" x14ac:dyDescent="0.3">
      <c r="A6506" s="73">
        <v>46311</v>
      </c>
      <c r="B6506" s="67" t="s">
        <v>2090</v>
      </c>
      <c r="C6506" s="68" t="s">
        <v>2608</v>
      </c>
      <c r="D6506" s="68" t="s">
        <v>12795</v>
      </c>
      <c r="E6506" s="67" t="s">
        <v>12796</v>
      </c>
      <c r="F6506" s="69">
        <v>4.4580000000000002</v>
      </c>
      <c r="G6506" s="70">
        <v>2.0714000000000001</v>
      </c>
      <c r="H6506" s="70">
        <v>4.9118000000000004</v>
      </c>
      <c r="I6506" s="73">
        <v>45986</v>
      </c>
      <c r="J6506" s="73">
        <v>47109</v>
      </c>
      <c r="K6506" s="69">
        <v>3.36</v>
      </c>
      <c r="L6506" s="68" t="s">
        <v>5494</v>
      </c>
      <c r="M6506" s="71">
        <v>2.3E-3</v>
      </c>
      <c r="N6506" t="str">
        <f>_xll.IMDP("BND",D6506,$N$1,A6506)</f>
        <v>기타금융채</v>
      </c>
      <c r="O6506">
        <f t="shared" si="101"/>
        <v>4.7642200000000004E-3</v>
      </c>
    </row>
    <row r="6507" spans="1:15" x14ac:dyDescent="0.3">
      <c r="A6507" s="73">
        <v>46311</v>
      </c>
      <c r="B6507" s="67" t="s">
        <v>2090</v>
      </c>
      <c r="C6507" s="68" t="s">
        <v>2608</v>
      </c>
      <c r="D6507" s="68" t="s">
        <v>12797</v>
      </c>
      <c r="E6507" s="67" t="s">
        <v>12798</v>
      </c>
      <c r="F6507" s="69">
        <v>4.3310000000000004</v>
      </c>
      <c r="G6507" s="70">
        <v>1.5509999999999999</v>
      </c>
      <c r="H6507" s="70">
        <v>2.8338000000000001</v>
      </c>
      <c r="I6507" s="73">
        <v>45776</v>
      </c>
      <c r="J6507" s="73">
        <v>46902</v>
      </c>
      <c r="K6507" s="69">
        <v>2.87</v>
      </c>
      <c r="L6507" s="68" t="s">
        <v>5494</v>
      </c>
      <c r="M6507" s="71">
        <v>3.2000000000000002E-3</v>
      </c>
      <c r="N6507" t="str">
        <f>_xll.IMDP("BND",D6507,$N$1,A6507)</f>
        <v>기타금융채</v>
      </c>
      <c r="O6507">
        <f t="shared" si="101"/>
        <v>4.9632000000000001E-3</v>
      </c>
    </row>
    <row r="6508" spans="1:15" x14ac:dyDescent="0.3">
      <c r="A6508" s="73">
        <v>46311</v>
      </c>
      <c r="B6508" s="67" t="s">
        <v>2090</v>
      </c>
      <c r="C6508" s="68" t="s">
        <v>2608</v>
      </c>
      <c r="D6508" s="68" t="s">
        <v>12799</v>
      </c>
      <c r="E6508" s="67" t="s">
        <v>12800</v>
      </c>
      <c r="F6508" s="69">
        <v>4.508</v>
      </c>
      <c r="G6508" s="70">
        <v>2.8995000000000002</v>
      </c>
      <c r="H6508" s="70">
        <v>9.4365000000000006</v>
      </c>
      <c r="I6508" s="73">
        <v>45986</v>
      </c>
      <c r="J6508" s="73">
        <v>47445</v>
      </c>
      <c r="K6508" s="69">
        <v>3.46</v>
      </c>
      <c r="L6508" s="68" t="s">
        <v>5494</v>
      </c>
      <c r="M6508" s="71">
        <v>2.3E-3</v>
      </c>
      <c r="N6508" t="str">
        <f>_xll.IMDP("BND",D6508,$N$1,A6508)</f>
        <v>기타금융채</v>
      </c>
      <c r="O6508">
        <f t="shared" si="101"/>
        <v>6.6688500000000005E-3</v>
      </c>
    </row>
    <row r="6509" spans="1:15" x14ac:dyDescent="0.3">
      <c r="A6509" s="73">
        <v>46311</v>
      </c>
      <c r="B6509" s="67" t="s">
        <v>2090</v>
      </c>
      <c r="C6509" s="68" t="s">
        <v>2608</v>
      </c>
      <c r="D6509" s="68" t="s">
        <v>12801</v>
      </c>
      <c r="E6509" s="67" t="s">
        <v>12802</v>
      </c>
      <c r="F6509" s="69">
        <v>4.5369999999999999</v>
      </c>
      <c r="G6509" s="70">
        <v>3.7574999999999998</v>
      </c>
      <c r="H6509" s="70">
        <v>15.779500000000001</v>
      </c>
      <c r="I6509" s="73">
        <v>45986</v>
      </c>
      <c r="J6509" s="73">
        <v>47812</v>
      </c>
      <c r="K6509" s="69">
        <v>3.65</v>
      </c>
      <c r="L6509" s="68" t="s">
        <v>5494</v>
      </c>
      <c r="M6509" s="71">
        <v>2.7000000000000001E-3</v>
      </c>
      <c r="N6509" t="str">
        <f>_xll.IMDP("BND",D6509,$N$1,A6509)</f>
        <v>기타금융채</v>
      </c>
      <c r="O6509">
        <f t="shared" si="101"/>
        <v>1.014525E-2</v>
      </c>
    </row>
    <row r="6510" spans="1:15" x14ac:dyDescent="0.3">
      <c r="A6510" s="73">
        <v>46311</v>
      </c>
      <c r="B6510" s="67" t="s">
        <v>2090</v>
      </c>
      <c r="C6510" s="68" t="s">
        <v>8258</v>
      </c>
      <c r="D6510" s="68" t="s">
        <v>12803</v>
      </c>
      <c r="E6510" s="67" t="s">
        <v>12804</v>
      </c>
      <c r="F6510" s="69">
        <v>3.57</v>
      </c>
      <c r="G6510" s="70">
        <v>0.2535</v>
      </c>
      <c r="H6510" s="70">
        <v>0.12770000000000001</v>
      </c>
      <c r="I6510" s="73">
        <v>45313</v>
      </c>
      <c r="J6510" s="73">
        <v>46409</v>
      </c>
      <c r="K6510" s="69">
        <v>3.86</v>
      </c>
      <c r="L6510" s="68" t="s">
        <v>5494</v>
      </c>
      <c r="M6510" s="71">
        <v>2.01E-2</v>
      </c>
      <c r="N6510" t="str">
        <f>_xll.IMDP("BND",D6510,$N$1,A6510)</f>
        <v>회사채(일반)</v>
      </c>
      <c r="O6510">
        <f t="shared" si="101"/>
        <v>5.0953500000000002E-3</v>
      </c>
    </row>
    <row r="6511" spans="1:15" x14ac:dyDescent="0.3">
      <c r="A6511" s="73">
        <v>46311</v>
      </c>
      <c r="B6511" s="67" t="s">
        <v>2090</v>
      </c>
      <c r="C6511" s="68" t="s">
        <v>8258</v>
      </c>
      <c r="D6511" s="68" t="s">
        <v>12805</v>
      </c>
      <c r="E6511" s="67" t="s">
        <v>12806</v>
      </c>
      <c r="F6511" s="69">
        <v>4.1680000000000001</v>
      </c>
      <c r="G6511" s="70">
        <v>1.4442999999999999</v>
      </c>
      <c r="H6511" s="70">
        <v>2.4664000000000001</v>
      </c>
      <c r="I6511" s="73">
        <v>45763</v>
      </c>
      <c r="J6511" s="73">
        <v>46857</v>
      </c>
      <c r="K6511" s="69">
        <v>2.84</v>
      </c>
      <c r="L6511" s="68" t="s">
        <v>5494</v>
      </c>
      <c r="M6511" s="71">
        <v>2.1999999999999999E-2</v>
      </c>
      <c r="N6511" t="str">
        <f>_xll.IMDP("BND",D6511,$N$1,A6511)</f>
        <v>회사채(일반)</v>
      </c>
      <c r="O6511">
        <f t="shared" si="101"/>
        <v>3.1774599999999993E-2</v>
      </c>
    </row>
    <row r="6512" spans="1:15" x14ac:dyDescent="0.3">
      <c r="A6512" s="73">
        <v>46311</v>
      </c>
      <c r="B6512" s="67" t="s">
        <v>2090</v>
      </c>
      <c r="C6512" s="68" t="s">
        <v>8258</v>
      </c>
      <c r="D6512" s="68" t="s">
        <v>12807</v>
      </c>
      <c r="E6512" s="67" t="s">
        <v>12808</v>
      </c>
      <c r="F6512" s="69">
        <v>4.32</v>
      </c>
      <c r="G6512" s="70">
        <v>2.1537000000000002</v>
      </c>
      <c r="H6512" s="70">
        <v>5.3093000000000004</v>
      </c>
      <c r="I6512" s="73">
        <v>46050</v>
      </c>
      <c r="J6512" s="73">
        <v>47144</v>
      </c>
      <c r="K6512" s="69">
        <v>3.41</v>
      </c>
      <c r="L6512" s="68" t="s">
        <v>5494</v>
      </c>
      <c r="M6512" s="71">
        <v>1.6899999999999998E-2</v>
      </c>
      <c r="N6512" t="str">
        <f>_xll.IMDP("BND",D6512,$N$1,A6512)</f>
        <v>회사채(일반)</v>
      </c>
      <c r="O6512">
        <f t="shared" si="101"/>
        <v>3.6397529999999997E-2</v>
      </c>
    </row>
    <row r="6513" spans="1:15" x14ac:dyDescent="0.3">
      <c r="A6513" s="73">
        <v>46311</v>
      </c>
      <c r="B6513" s="67" t="s">
        <v>2090</v>
      </c>
      <c r="C6513" s="68" t="s">
        <v>8258</v>
      </c>
      <c r="D6513" s="68" t="s">
        <v>12809</v>
      </c>
      <c r="E6513" s="67" t="s">
        <v>12810</v>
      </c>
      <c r="F6513" s="69">
        <v>3.5920000000000001</v>
      </c>
      <c r="G6513" s="70">
        <v>0.26490000000000002</v>
      </c>
      <c r="H6513" s="70">
        <v>0.13619999999999999</v>
      </c>
      <c r="I6513" s="73">
        <v>44587</v>
      </c>
      <c r="J6513" s="73">
        <v>46413</v>
      </c>
      <c r="K6513" s="69">
        <v>2.86</v>
      </c>
      <c r="L6513" s="68" t="s">
        <v>5494</v>
      </c>
      <c r="M6513" s="71">
        <v>8.3999999999999995E-3</v>
      </c>
      <c r="N6513" t="str">
        <f>_xll.IMDP("BND",D6513,$N$1,A6513)</f>
        <v>회사채(일반)</v>
      </c>
      <c r="O6513">
        <f t="shared" si="101"/>
        <v>2.2251599999999999E-3</v>
      </c>
    </row>
    <row r="6514" spans="1:15" x14ac:dyDescent="0.3">
      <c r="A6514" s="73">
        <v>46311</v>
      </c>
      <c r="B6514" s="67" t="s">
        <v>2090</v>
      </c>
      <c r="C6514" s="68" t="s">
        <v>8258</v>
      </c>
      <c r="D6514" s="68" t="s">
        <v>1322</v>
      </c>
      <c r="E6514" s="67" t="s">
        <v>1324</v>
      </c>
      <c r="F6514" s="69">
        <v>4.1680000000000001</v>
      </c>
      <c r="G6514" s="70">
        <v>1.2666999999999999</v>
      </c>
      <c r="H6514" s="70">
        <v>1.948</v>
      </c>
      <c r="I6514" s="73">
        <v>44970</v>
      </c>
      <c r="J6514" s="73">
        <v>46794</v>
      </c>
      <c r="K6514" s="69">
        <v>3.77</v>
      </c>
      <c r="L6514" s="68" t="s">
        <v>5494</v>
      </c>
      <c r="M6514" s="71">
        <v>9.2999999999999992E-3</v>
      </c>
      <c r="N6514" t="str">
        <f>_xll.IMDP("BND",D6514,$N$1,A6514)</f>
        <v>회사채(일반)</v>
      </c>
      <c r="O6514">
        <f t="shared" si="101"/>
        <v>1.1780309999999999E-2</v>
      </c>
    </row>
    <row r="6515" spans="1:15" x14ac:dyDescent="0.3">
      <c r="A6515" s="73">
        <v>46311</v>
      </c>
      <c r="B6515" s="67" t="s">
        <v>2090</v>
      </c>
      <c r="C6515" s="68" t="s">
        <v>8258</v>
      </c>
      <c r="D6515" s="68" t="s">
        <v>12811</v>
      </c>
      <c r="E6515" s="67" t="s">
        <v>12812</v>
      </c>
      <c r="F6515" s="69">
        <v>4.32</v>
      </c>
      <c r="G6515" s="70">
        <v>2.1273</v>
      </c>
      <c r="H6515" s="70">
        <v>5.2088000000000001</v>
      </c>
      <c r="I6515" s="73">
        <v>45313</v>
      </c>
      <c r="J6515" s="73">
        <v>47140</v>
      </c>
      <c r="K6515" s="69">
        <v>3.95</v>
      </c>
      <c r="L6515" s="68" t="s">
        <v>5494</v>
      </c>
      <c r="M6515" s="71">
        <v>7.9000000000000008E-3</v>
      </c>
      <c r="N6515" t="str">
        <f>_xll.IMDP("BND",D6515,$N$1,A6515)</f>
        <v>회사채(일반)</v>
      </c>
      <c r="O6515">
        <f t="shared" si="101"/>
        <v>1.6805670000000002E-2</v>
      </c>
    </row>
    <row r="6516" spans="1:15" x14ac:dyDescent="0.3">
      <c r="A6516" s="73">
        <v>46311</v>
      </c>
      <c r="B6516" s="67" t="s">
        <v>2090</v>
      </c>
      <c r="C6516" s="68" t="s">
        <v>8258</v>
      </c>
      <c r="D6516" s="68" t="s">
        <v>12813</v>
      </c>
      <c r="E6516" s="67" t="s">
        <v>12814</v>
      </c>
      <c r="F6516" s="69">
        <v>4.3620000000000001</v>
      </c>
      <c r="G6516" s="70">
        <v>3.2905000000000002</v>
      </c>
      <c r="H6516" s="70">
        <v>11.9831</v>
      </c>
      <c r="I6516" s="73">
        <v>45763</v>
      </c>
      <c r="J6516" s="73">
        <v>47589</v>
      </c>
      <c r="K6516" s="69">
        <v>2.93</v>
      </c>
      <c r="L6516" s="68" t="s">
        <v>5494</v>
      </c>
      <c r="M6516" s="71">
        <v>5.3E-3</v>
      </c>
      <c r="N6516" t="str">
        <f>_xll.IMDP("BND",D6516,$N$1,A6516)</f>
        <v>회사채(일반)</v>
      </c>
      <c r="O6516">
        <f t="shared" si="101"/>
        <v>1.7439650000000001E-2</v>
      </c>
    </row>
    <row r="6517" spans="1:15" x14ac:dyDescent="0.3">
      <c r="A6517" s="73">
        <v>46311</v>
      </c>
      <c r="B6517" s="67" t="s">
        <v>2090</v>
      </c>
      <c r="C6517" s="68" t="s">
        <v>8258</v>
      </c>
      <c r="D6517" s="68" t="s">
        <v>12815</v>
      </c>
      <c r="E6517" s="67" t="s">
        <v>12816</v>
      </c>
      <c r="F6517" s="69">
        <v>4.3550000000000004</v>
      </c>
      <c r="G6517" s="70">
        <v>3.8950999999999998</v>
      </c>
      <c r="H6517" s="70">
        <v>17.000699999999998</v>
      </c>
      <c r="I6517" s="73">
        <v>46050</v>
      </c>
      <c r="J6517" s="73">
        <v>47876</v>
      </c>
      <c r="K6517" s="69">
        <v>3.66</v>
      </c>
      <c r="L6517" s="68" t="s">
        <v>5494</v>
      </c>
      <c r="M6517" s="71">
        <v>5.4999999999999997E-3</v>
      </c>
      <c r="N6517" t="str">
        <f>_xll.IMDP("BND",D6517,$N$1,A6517)</f>
        <v>회사채(일반)</v>
      </c>
      <c r="O6517">
        <f t="shared" si="101"/>
        <v>2.1423049999999999E-2</v>
      </c>
    </row>
    <row r="6518" spans="1:15" x14ac:dyDescent="0.3">
      <c r="A6518" s="73">
        <v>46311</v>
      </c>
      <c r="B6518" s="67" t="s">
        <v>2090</v>
      </c>
      <c r="C6518" s="68" t="s">
        <v>8258</v>
      </c>
      <c r="D6518" s="68" t="s">
        <v>12817</v>
      </c>
      <c r="E6518" s="67" t="s">
        <v>12818</v>
      </c>
      <c r="F6518" s="69">
        <v>4.359</v>
      </c>
      <c r="G6518" s="70">
        <v>4.5640000000000001</v>
      </c>
      <c r="H6518" s="70">
        <v>22.805</v>
      </c>
      <c r="I6518" s="73">
        <v>44453</v>
      </c>
      <c r="J6518" s="73">
        <v>48103</v>
      </c>
      <c r="K6518" s="69">
        <v>2.37</v>
      </c>
      <c r="L6518" s="68" t="s">
        <v>5494</v>
      </c>
      <c r="M6518" s="71">
        <v>2.5000000000000001E-3</v>
      </c>
      <c r="N6518" t="str">
        <f>_xll.IMDP("BND",D6518,$N$1,A6518)</f>
        <v>회사채(일반)</v>
      </c>
      <c r="O6518">
        <f t="shared" si="101"/>
        <v>1.141E-2</v>
      </c>
    </row>
    <row r="6519" spans="1:15" x14ac:dyDescent="0.3">
      <c r="A6519" s="73">
        <v>46311</v>
      </c>
      <c r="B6519" s="67" t="s">
        <v>2090</v>
      </c>
      <c r="C6519" s="68" t="s">
        <v>8258</v>
      </c>
      <c r="D6519" s="68" t="s">
        <v>12819</v>
      </c>
      <c r="E6519" s="67" t="s">
        <v>12820</v>
      </c>
      <c r="F6519" s="69">
        <v>4.3710000000000004</v>
      </c>
      <c r="G6519" s="70">
        <v>4.7952000000000004</v>
      </c>
      <c r="H6519" s="70">
        <v>25.511500000000002</v>
      </c>
      <c r="I6519" s="73">
        <v>44587</v>
      </c>
      <c r="J6519" s="73">
        <v>48239</v>
      </c>
      <c r="K6519" s="69">
        <v>2.95</v>
      </c>
      <c r="L6519" s="68" t="s">
        <v>5494</v>
      </c>
      <c r="M6519" s="71">
        <v>4.7999999999999996E-3</v>
      </c>
      <c r="N6519" t="str">
        <f>_xll.IMDP("BND",D6519,$N$1,A6519)</f>
        <v>회사채(일반)</v>
      </c>
      <c r="O6519">
        <f t="shared" si="101"/>
        <v>2.301696E-2</v>
      </c>
    </row>
    <row r="6520" spans="1:15" x14ac:dyDescent="0.3">
      <c r="A6520" s="73">
        <v>46311</v>
      </c>
      <c r="B6520" s="67" t="s">
        <v>2090</v>
      </c>
      <c r="C6520" s="68" t="s">
        <v>8258</v>
      </c>
      <c r="D6520" s="68" t="s">
        <v>12821</v>
      </c>
      <c r="E6520" s="67" t="s">
        <v>12822</v>
      </c>
      <c r="F6520" s="69">
        <v>4.3179999999999996</v>
      </c>
      <c r="G6520" s="70">
        <v>2.1562000000000001</v>
      </c>
      <c r="H6520" s="70">
        <v>5.2622</v>
      </c>
      <c r="I6520" s="73">
        <v>43480</v>
      </c>
      <c r="J6520" s="73">
        <v>47133</v>
      </c>
      <c r="K6520" s="69">
        <v>2.65</v>
      </c>
      <c r="L6520" s="68" t="s">
        <v>5494</v>
      </c>
      <c r="M6520" s="71">
        <v>4.8999999999999998E-3</v>
      </c>
      <c r="N6520" t="str">
        <f>_xll.IMDP("BND",D6520,$N$1,A6520)</f>
        <v>회사채(일반)</v>
      </c>
      <c r="O6520">
        <f t="shared" si="101"/>
        <v>1.0565380000000001E-2</v>
      </c>
    </row>
    <row r="6521" spans="1:15" x14ac:dyDescent="0.3">
      <c r="A6521" s="73">
        <v>46311</v>
      </c>
      <c r="B6521" s="67" t="s">
        <v>2090</v>
      </c>
      <c r="C6521" s="68" t="s">
        <v>8258</v>
      </c>
      <c r="D6521" s="68" t="s">
        <v>12823</v>
      </c>
      <c r="E6521" s="67" t="s">
        <v>12824</v>
      </c>
      <c r="F6521" s="69">
        <v>4.1210000000000004</v>
      </c>
      <c r="G6521" s="70">
        <v>0.33079999999999998</v>
      </c>
      <c r="H6521" s="70">
        <v>0.1918</v>
      </c>
      <c r="I6521" s="73">
        <v>45708</v>
      </c>
      <c r="J6521" s="73">
        <v>46437</v>
      </c>
      <c r="K6521" s="69">
        <v>3.35</v>
      </c>
      <c r="L6521" s="68" t="s">
        <v>5494</v>
      </c>
      <c r="M6521" s="71">
        <v>6.0000000000000001E-3</v>
      </c>
      <c r="N6521" t="str">
        <f>_xll.IMDP("BND",D6521,$N$1,A6521)</f>
        <v>회사채(일반)</v>
      </c>
      <c r="O6521">
        <f t="shared" si="101"/>
        <v>1.9848000000000001E-3</v>
      </c>
    </row>
    <row r="6522" spans="1:15" x14ac:dyDescent="0.3">
      <c r="A6522" s="73">
        <v>46311</v>
      </c>
      <c r="B6522" s="67" t="s">
        <v>2090</v>
      </c>
      <c r="C6522" s="68" t="s">
        <v>8258</v>
      </c>
      <c r="D6522" s="68" t="s">
        <v>12825</v>
      </c>
      <c r="E6522" s="67" t="s">
        <v>12826</v>
      </c>
      <c r="F6522" s="69">
        <v>4.54</v>
      </c>
      <c r="G6522" s="70">
        <v>1.2212000000000001</v>
      </c>
      <c r="H6522" s="70">
        <v>1.8219000000000001</v>
      </c>
      <c r="I6522" s="73">
        <v>46050</v>
      </c>
      <c r="J6522" s="73">
        <v>46777</v>
      </c>
      <c r="K6522" s="69">
        <v>3.62</v>
      </c>
      <c r="L6522" s="68" t="s">
        <v>5494</v>
      </c>
      <c r="M6522" s="71">
        <v>6.1999999999999998E-3</v>
      </c>
      <c r="N6522" t="str">
        <f>_xll.IMDP("BND",D6522,$N$1,A6522)</f>
        <v>회사채(일반)</v>
      </c>
      <c r="O6522">
        <f t="shared" si="101"/>
        <v>7.5714400000000005E-3</v>
      </c>
    </row>
    <row r="6523" spans="1:15" x14ac:dyDescent="0.3">
      <c r="A6523" s="73">
        <v>46311</v>
      </c>
      <c r="B6523" s="67" t="s">
        <v>2090</v>
      </c>
      <c r="C6523" s="68" t="s">
        <v>8258</v>
      </c>
      <c r="D6523" s="68" t="s">
        <v>14051</v>
      </c>
      <c r="E6523" s="67" t="s">
        <v>14052</v>
      </c>
      <c r="F6523" s="69">
        <v>4.6260000000000003</v>
      </c>
      <c r="G6523" s="70">
        <v>1.6202000000000001</v>
      </c>
      <c r="H6523" s="70">
        <v>3.0846</v>
      </c>
      <c r="I6523" s="73">
        <v>46204</v>
      </c>
      <c r="J6523" s="73">
        <v>46934</v>
      </c>
      <c r="K6523" s="69">
        <v>4.63</v>
      </c>
      <c r="L6523" s="68" t="s">
        <v>5494</v>
      </c>
      <c r="M6523" s="71">
        <v>5.7999999999999996E-3</v>
      </c>
      <c r="N6523" t="str">
        <f>_xll.IMDP("BND",D6523,$N$1,A6523)</f>
        <v>회사채(일반)</v>
      </c>
      <c r="O6523">
        <f t="shared" si="101"/>
        <v>9.3971599999999999E-3</v>
      </c>
    </row>
    <row r="6524" spans="1:15" x14ac:dyDescent="0.3">
      <c r="A6524" s="73">
        <v>46311</v>
      </c>
      <c r="B6524" s="67" t="s">
        <v>2090</v>
      </c>
      <c r="C6524" s="68" t="s">
        <v>8258</v>
      </c>
      <c r="D6524" s="68" t="s">
        <v>12827</v>
      </c>
      <c r="E6524" s="67" t="s">
        <v>12828</v>
      </c>
      <c r="F6524" s="69">
        <v>3.988</v>
      </c>
      <c r="G6524" s="70">
        <v>0.27179999999999999</v>
      </c>
      <c r="H6524" s="70">
        <v>0.14180000000000001</v>
      </c>
      <c r="I6524" s="73">
        <v>45320</v>
      </c>
      <c r="J6524" s="73">
        <v>46416</v>
      </c>
      <c r="K6524" s="69">
        <v>4.32</v>
      </c>
      <c r="L6524" s="68" t="s">
        <v>5494</v>
      </c>
      <c r="M6524" s="71">
        <v>7.0000000000000001E-3</v>
      </c>
      <c r="N6524" t="str">
        <f>_xll.IMDP("BND",D6524,$N$1,A6524)</f>
        <v>회사채(일반)</v>
      </c>
      <c r="O6524">
        <f t="shared" si="101"/>
        <v>1.9026E-3</v>
      </c>
    </row>
    <row r="6525" spans="1:15" x14ac:dyDescent="0.3">
      <c r="A6525" s="73">
        <v>46311</v>
      </c>
      <c r="B6525" s="67" t="s">
        <v>2090</v>
      </c>
      <c r="C6525" s="68" t="s">
        <v>8258</v>
      </c>
      <c r="D6525" s="68" t="s">
        <v>12829</v>
      </c>
      <c r="E6525" s="67" t="s">
        <v>12830</v>
      </c>
      <c r="F6525" s="69">
        <v>4.4009999999999998</v>
      </c>
      <c r="G6525" s="70">
        <v>0.53810000000000002</v>
      </c>
      <c r="H6525" s="70">
        <v>0.42570000000000002</v>
      </c>
      <c r="I6525" s="73">
        <v>45419</v>
      </c>
      <c r="J6525" s="73">
        <v>46514</v>
      </c>
      <c r="K6525" s="69">
        <v>4.1100000000000003</v>
      </c>
      <c r="L6525" s="68" t="s">
        <v>5494</v>
      </c>
      <c r="M6525" s="71">
        <v>4.0000000000000001E-3</v>
      </c>
      <c r="N6525" t="str">
        <f>_xll.IMDP("BND",D6525,$N$1,A6525)</f>
        <v>회사채(일반)</v>
      </c>
      <c r="O6525">
        <f t="shared" si="101"/>
        <v>2.1524000000000001E-3</v>
      </c>
    </row>
    <row r="6526" spans="1:15" x14ac:dyDescent="0.3">
      <c r="A6526" s="73">
        <v>46311</v>
      </c>
      <c r="B6526" s="67" t="s">
        <v>2090</v>
      </c>
      <c r="C6526" s="68" t="s">
        <v>8258</v>
      </c>
      <c r="D6526" s="68" t="s">
        <v>12831</v>
      </c>
      <c r="E6526" s="67" t="s">
        <v>12832</v>
      </c>
      <c r="F6526" s="69">
        <v>4.548</v>
      </c>
      <c r="G6526" s="70">
        <v>1.2875000000000001</v>
      </c>
      <c r="H6526" s="70">
        <v>2.0030999999999999</v>
      </c>
      <c r="I6526" s="73">
        <v>45708</v>
      </c>
      <c r="J6526" s="73">
        <v>46801</v>
      </c>
      <c r="K6526" s="69">
        <v>3.4</v>
      </c>
      <c r="L6526" s="68" t="s">
        <v>5494</v>
      </c>
      <c r="M6526" s="71">
        <v>3.2000000000000002E-3</v>
      </c>
      <c r="N6526" t="str">
        <f>_xll.IMDP("BND",D6526,$N$1,A6526)</f>
        <v>회사채(일반)</v>
      </c>
      <c r="O6526">
        <f t="shared" si="101"/>
        <v>4.1200000000000004E-3</v>
      </c>
    </row>
    <row r="6527" spans="1:15" x14ac:dyDescent="0.3">
      <c r="A6527" s="73">
        <v>46311</v>
      </c>
      <c r="B6527" s="67" t="s">
        <v>2090</v>
      </c>
      <c r="C6527" s="68" t="s">
        <v>8258</v>
      </c>
      <c r="D6527" s="68" t="s">
        <v>12833</v>
      </c>
      <c r="E6527" s="67" t="s">
        <v>12834</v>
      </c>
      <c r="F6527" s="69">
        <v>4.7290000000000001</v>
      </c>
      <c r="G6527" s="70">
        <v>2.1406999999999998</v>
      </c>
      <c r="H6527" s="70">
        <v>5.2641999999999998</v>
      </c>
      <c r="I6527" s="73">
        <v>46050</v>
      </c>
      <c r="J6527" s="73">
        <v>47144</v>
      </c>
      <c r="K6527" s="69">
        <v>3.83</v>
      </c>
      <c r="L6527" s="68" t="s">
        <v>5494</v>
      </c>
      <c r="M6527" s="71">
        <v>3.0000000000000001E-3</v>
      </c>
      <c r="N6527" t="str">
        <f>_xll.IMDP("BND",D6527,$N$1,A6527)</f>
        <v>회사채(일반)</v>
      </c>
      <c r="O6527">
        <f t="shared" si="101"/>
        <v>6.4221E-3</v>
      </c>
    </row>
    <row r="6528" spans="1:15" x14ac:dyDescent="0.3">
      <c r="A6528" s="73">
        <v>46311</v>
      </c>
      <c r="B6528" s="67" t="s">
        <v>2090</v>
      </c>
      <c r="C6528" s="68" t="s">
        <v>8258</v>
      </c>
      <c r="D6528" s="68" t="s">
        <v>14053</v>
      </c>
      <c r="E6528" s="67" t="s">
        <v>14054</v>
      </c>
      <c r="F6528" s="69">
        <v>4.7530000000000001</v>
      </c>
      <c r="G6528" s="70">
        <v>2.5125000000000002</v>
      </c>
      <c r="H6528" s="70">
        <v>7.1734</v>
      </c>
      <c r="I6528" s="73">
        <v>46204</v>
      </c>
      <c r="J6528" s="73">
        <v>47298</v>
      </c>
      <c r="K6528" s="69">
        <v>4.66</v>
      </c>
      <c r="L6528" s="68" t="s">
        <v>5494</v>
      </c>
      <c r="M6528" s="71">
        <v>2.3E-3</v>
      </c>
      <c r="N6528" t="str">
        <f>_xll.IMDP("BND",D6528,$N$1,A6528)</f>
        <v>회사채(일반)</v>
      </c>
      <c r="O6528">
        <f t="shared" si="101"/>
        <v>5.77875E-3</v>
      </c>
    </row>
    <row r="6529" spans="1:15" x14ac:dyDescent="0.3">
      <c r="A6529" s="73">
        <v>46311</v>
      </c>
      <c r="B6529" s="67" t="s">
        <v>2090</v>
      </c>
      <c r="C6529" s="68" t="s">
        <v>8258</v>
      </c>
      <c r="D6529" s="68" t="s">
        <v>12835</v>
      </c>
      <c r="E6529" s="67" t="s">
        <v>12836</v>
      </c>
      <c r="F6529" s="69">
        <v>4.75</v>
      </c>
      <c r="G6529" s="70">
        <v>2.5691999999999999</v>
      </c>
      <c r="H6529" s="70">
        <v>7.3567999999999998</v>
      </c>
      <c r="I6529" s="73">
        <v>43637</v>
      </c>
      <c r="J6529" s="73">
        <v>47290</v>
      </c>
      <c r="K6529" s="69">
        <v>2.09</v>
      </c>
      <c r="L6529" s="68" t="s">
        <v>5494</v>
      </c>
      <c r="M6529" s="71">
        <v>3.0000000000000001E-3</v>
      </c>
      <c r="N6529" t="str">
        <f>_xll.IMDP("BND",D6529,$N$1,A6529)</f>
        <v>회사채(일반)</v>
      </c>
      <c r="O6529">
        <f t="shared" si="101"/>
        <v>7.7076000000000002E-3</v>
      </c>
    </row>
    <row r="6530" spans="1:15" x14ac:dyDescent="0.3">
      <c r="A6530" s="73">
        <v>46311</v>
      </c>
      <c r="B6530" s="67" t="s">
        <v>2090</v>
      </c>
      <c r="C6530" s="68" t="s">
        <v>8258</v>
      </c>
      <c r="D6530" s="68" t="s">
        <v>12837</v>
      </c>
      <c r="E6530" s="67" t="s">
        <v>12838</v>
      </c>
      <c r="F6530" s="69">
        <v>4.7779999999999996</v>
      </c>
      <c r="G6530" s="70">
        <v>3.1337999999999999</v>
      </c>
      <c r="H6530" s="70">
        <v>10.8399</v>
      </c>
      <c r="I6530" s="73">
        <v>43864</v>
      </c>
      <c r="J6530" s="73">
        <v>47515</v>
      </c>
      <c r="K6530" s="69">
        <v>1.97</v>
      </c>
      <c r="L6530" s="68" t="s">
        <v>5494</v>
      </c>
      <c r="M6530" s="71">
        <v>4.3E-3</v>
      </c>
      <c r="N6530" t="str">
        <f>_xll.IMDP("BND",D6530,$N$1,A6530)</f>
        <v>회사채(일반)</v>
      </c>
      <c r="O6530">
        <f t="shared" ref="O6530:O6593" si="102">M6530*G6530</f>
        <v>1.3475339999999999E-2</v>
      </c>
    </row>
    <row r="6531" spans="1:15" x14ac:dyDescent="0.3">
      <c r="A6531" s="73">
        <v>46311</v>
      </c>
      <c r="B6531" s="67" t="s">
        <v>2090</v>
      </c>
      <c r="C6531" s="68" t="s">
        <v>8258</v>
      </c>
      <c r="D6531" s="68" t="s">
        <v>12839</v>
      </c>
      <c r="E6531" s="67" t="s">
        <v>12840</v>
      </c>
      <c r="F6531" s="69">
        <v>4.3579999999999997</v>
      </c>
      <c r="G6531" s="70">
        <v>1.4619</v>
      </c>
      <c r="H6531" s="70">
        <v>2.5381999999999998</v>
      </c>
      <c r="I6531" s="73">
        <v>45772</v>
      </c>
      <c r="J6531" s="73">
        <v>46868</v>
      </c>
      <c r="K6531" s="69">
        <v>2.95</v>
      </c>
      <c r="L6531" s="68" t="s">
        <v>5494</v>
      </c>
      <c r="M6531" s="71">
        <v>9.1000000000000004E-3</v>
      </c>
      <c r="N6531" t="str">
        <f>_xll.IMDP("BND",D6531,$N$1,A6531)</f>
        <v>회사채(일반)</v>
      </c>
      <c r="O6531">
        <f t="shared" si="102"/>
        <v>1.3303290000000001E-2</v>
      </c>
    </row>
    <row r="6532" spans="1:15" x14ac:dyDescent="0.3">
      <c r="A6532" s="73">
        <v>46311</v>
      </c>
      <c r="B6532" s="67" t="s">
        <v>2090</v>
      </c>
      <c r="C6532" s="68" t="s">
        <v>8258</v>
      </c>
      <c r="D6532" s="68" t="s">
        <v>12841</v>
      </c>
      <c r="E6532" s="67" t="s">
        <v>12842</v>
      </c>
      <c r="F6532" s="69">
        <v>4.5599999999999996</v>
      </c>
      <c r="G6532" s="70">
        <v>2.3483999999999998</v>
      </c>
      <c r="H6532" s="70">
        <v>6.3156999999999996</v>
      </c>
      <c r="I6532" s="73">
        <v>46136</v>
      </c>
      <c r="J6532" s="73">
        <v>47232</v>
      </c>
      <c r="K6532" s="69">
        <v>4.17</v>
      </c>
      <c r="L6532" s="68" t="s">
        <v>5494</v>
      </c>
      <c r="M6532" s="71">
        <v>5.5999999999999999E-3</v>
      </c>
      <c r="N6532" t="str">
        <f>_xll.IMDP("BND",D6532,$N$1,A6532)</f>
        <v>회사채(일반)</v>
      </c>
      <c r="O6532">
        <f t="shared" si="102"/>
        <v>1.3151039999999999E-2</v>
      </c>
    </row>
    <row r="6533" spans="1:15" x14ac:dyDescent="0.3">
      <c r="A6533" s="73">
        <v>46311</v>
      </c>
      <c r="B6533" s="67" t="s">
        <v>2090</v>
      </c>
      <c r="C6533" s="68" t="s">
        <v>8258</v>
      </c>
      <c r="D6533" s="68" t="s">
        <v>12843</v>
      </c>
      <c r="E6533" s="67" t="s">
        <v>12844</v>
      </c>
      <c r="F6533" s="69">
        <v>4.1189999999999998</v>
      </c>
      <c r="G6533" s="70">
        <v>0.49509999999999998</v>
      </c>
      <c r="H6533" s="70">
        <v>0.37040000000000001</v>
      </c>
      <c r="I6533" s="73">
        <v>45407</v>
      </c>
      <c r="J6533" s="73">
        <v>46500</v>
      </c>
      <c r="K6533" s="69">
        <v>4</v>
      </c>
      <c r="L6533" s="68" t="s">
        <v>5494</v>
      </c>
      <c r="M6533" s="71">
        <v>3.7000000000000002E-3</v>
      </c>
      <c r="N6533" t="str">
        <f>_xll.IMDP("BND",D6533,$N$1,A6533)</f>
        <v>회사채(일반)</v>
      </c>
      <c r="O6533">
        <f t="shared" si="102"/>
        <v>1.83187E-3</v>
      </c>
    </row>
    <row r="6534" spans="1:15" x14ac:dyDescent="0.3">
      <c r="A6534" s="73">
        <v>46311</v>
      </c>
      <c r="B6534" s="67" t="s">
        <v>2090</v>
      </c>
      <c r="C6534" s="68" t="s">
        <v>8258</v>
      </c>
      <c r="D6534" s="68" t="s">
        <v>12845</v>
      </c>
      <c r="E6534" s="67" t="s">
        <v>12846</v>
      </c>
      <c r="F6534" s="69">
        <v>3.714</v>
      </c>
      <c r="G6534" s="70">
        <v>0.34560000000000002</v>
      </c>
      <c r="H6534" s="70">
        <v>0.2054</v>
      </c>
      <c r="I6534" s="73">
        <v>45713</v>
      </c>
      <c r="J6534" s="73">
        <v>46443</v>
      </c>
      <c r="K6534" s="69">
        <v>2.86</v>
      </c>
      <c r="L6534" s="68" t="s">
        <v>2609</v>
      </c>
      <c r="M6534" s="71">
        <v>2.3E-3</v>
      </c>
      <c r="N6534" t="str">
        <f>_xll.IMDP("BND",D6534,$N$1,A6534)</f>
        <v>회사채(일반)</v>
      </c>
      <c r="O6534">
        <f t="shared" si="102"/>
        <v>7.9487999999999998E-4</v>
      </c>
    </row>
    <row r="6535" spans="1:15" x14ac:dyDescent="0.3">
      <c r="A6535" s="73">
        <v>46311</v>
      </c>
      <c r="B6535" s="67" t="s">
        <v>2090</v>
      </c>
      <c r="C6535" s="68" t="s">
        <v>8258</v>
      </c>
      <c r="D6535" s="68" t="s">
        <v>12847</v>
      </c>
      <c r="E6535" s="67" t="s">
        <v>12848</v>
      </c>
      <c r="F6535" s="69">
        <v>3.81</v>
      </c>
      <c r="G6535" s="70">
        <v>0.42549999999999999</v>
      </c>
      <c r="H6535" s="70">
        <v>0.2868</v>
      </c>
      <c r="I6535" s="73">
        <v>45740</v>
      </c>
      <c r="J6535" s="73">
        <v>46470</v>
      </c>
      <c r="K6535" s="69">
        <v>2.85</v>
      </c>
      <c r="L6535" s="68" t="s">
        <v>2609</v>
      </c>
      <c r="M6535" s="71">
        <v>2.8E-3</v>
      </c>
      <c r="N6535" t="str">
        <f>_xll.IMDP("BND",D6535,$N$1,A6535)</f>
        <v>회사채(일반)</v>
      </c>
      <c r="O6535">
        <f t="shared" si="102"/>
        <v>1.1914E-3</v>
      </c>
    </row>
    <row r="6536" spans="1:15" x14ac:dyDescent="0.3">
      <c r="A6536" s="73">
        <v>46311</v>
      </c>
      <c r="B6536" s="67" t="s">
        <v>2090</v>
      </c>
      <c r="C6536" s="68" t="s">
        <v>8258</v>
      </c>
      <c r="D6536" s="68" t="s">
        <v>12849</v>
      </c>
      <c r="E6536" s="67" t="s">
        <v>12850</v>
      </c>
      <c r="F6536" s="69">
        <v>3.9009999999999998</v>
      </c>
      <c r="G6536" s="70">
        <v>0.51449999999999996</v>
      </c>
      <c r="H6536" s="70">
        <v>0.39410000000000001</v>
      </c>
      <c r="I6536" s="73">
        <v>45775</v>
      </c>
      <c r="J6536" s="73">
        <v>46505</v>
      </c>
      <c r="K6536" s="69">
        <v>2.66</v>
      </c>
      <c r="L6536" s="68" t="s">
        <v>2609</v>
      </c>
      <c r="M6536" s="71">
        <v>6.0000000000000001E-3</v>
      </c>
      <c r="N6536" t="str">
        <f>_xll.IMDP("BND",D6536,$N$1,A6536)</f>
        <v>회사채(일반)</v>
      </c>
      <c r="O6536">
        <f t="shared" si="102"/>
        <v>3.0869999999999999E-3</v>
      </c>
    </row>
    <row r="6537" spans="1:15" x14ac:dyDescent="0.3">
      <c r="A6537" s="73">
        <v>46311</v>
      </c>
      <c r="B6537" s="67" t="s">
        <v>2090</v>
      </c>
      <c r="C6537" s="68" t="s">
        <v>8258</v>
      </c>
      <c r="D6537" s="68" t="s">
        <v>12851</v>
      </c>
      <c r="E6537" s="67" t="s">
        <v>12852</v>
      </c>
      <c r="F6537" s="69">
        <v>3.9510000000000001</v>
      </c>
      <c r="G6537" s="70">
        <v>0.59260000000000002</v>
      </c>
      <c r="H6537" s="70">
        <v>0.49980000000000002</v>
      </c>
      <c r="I6537" s="73">
        <v>45803</v>
      </c>
      <c r="J6537" s="73">
        <v>46533</v>
      </c>
      <c r="K6537" s="69">
        <v>2.58</v>
      </c>
      <c r="L6537" s="68" t="s">
        <v>2609</v>
      </c>
      <c r="M6537" s="71">
        <v>4.5999999999999999E-3</v>
      </c>
      <c r="N6537" t="str">
        <f>_xll.IMDP("BND",D6537,$N$1,A6537)</f>
        <v>회사채(일반)</v>
      </c>
      <c r="O6537">
        <f t="shared" si="102"/>
        <v>2.7259599999999999E-3</v>
      </c>
    </row>
    <row r="6538" spans="1:15" x14ac:dyDescent="0.3">
      <c r="A6538" s="73">
        <v>46311</v>
      </c>
      <c r="B6538" s="67" t="s">
        <v>2090</v>
      </c>
      <c r="C6538" s="68" t="s">
        <v>8258</v>
      </c>
      <c r="D6538" s="68" t="s">
        <v>12853</v>
      </c>
      <c r="E6538" s="67" t="s">
        <v>12854</v>
      </c>
      <c r="F6538" s="69">
        <v>4.032</v>
      </c>
      <c r="G6538" s="70">
        <v>0.73819999999999997</v>
      </c>
      <c r="H6538" s="70">
        <v>0.73319999999999996</v>
      </c>
      <c r="I6538" s="73">
        <v>45859</v>
      </c>
      <c r="J6538" s="73">
        <v>46589</v>
      </c>
      <c r="K6538" s="69">
        <v>2.61</v>
      </c>
      <c r="L6538" s="68" t="s">
        <v>2609</v>
      </c>
      <c r="M6538" s="71">
        <v>4.5999999999999999E-3</v>
      </c>
      <c r="N6538" t="str">
        <f>_xll.IMDP("BND",D6538,$N$1,A6538)</f>
        <v>회사채(일반)</v>
      </c>
      <c r="O6538">
        <f t="shared" si="102"/>
        <v>3.3957199999999996E-3</v>
      </c>
    </row>
    <row r="6539" spans="1:15" x14ac:dyDescent="0.3">
      <c r="A6539" s="73">
        <v>46311</v>
      </c>
      <c r="B6539" s="67" t="s">
        <v>2090</v>
      </c>
      <c r="C6539" s="68" t="s">
        <v>8258</v>
      </c>
      <c r="D6539" s="68" t="s">
        <v>12855</v>
      </c>
      <c r="E6539" s="67" t="s">
        <v>12856</v>
      </c>
      <c r="F6539" s="69">
        <v>4.1970000000000001</v>
      </c>
      <c r="G6539" s="70">
        <v>1.7484999999999999</v>
      </c>
      <c r="H6539" s="70">
        <v>3.5438999999999998</v>
      </c>
      <c r="I6539" s="73">
        <v>45880</v>
      </c>
      <c r="J6539" s="73">
        <v>46976</v>
      </c>
      <c r="K6539" s="69">
        <v>2.61</v>
      </c>
      <c r="L6539" s="68" t="s">
        <v>2609</v>
      </c>
      <c r="M6539" s="71">
        <v>1.3599999999999999E-2</v>
      </c>
      <c r="N6539" t="str">
        <f>_xll.IMDP("BND",D6539,$N$1,A6539)</f>
        <v>회사채(일반)</v>
      </c>
      <c r="O6539">
        <f t="shared" si="102"/>
        <v>2.3779599999999998E-2</v>
      </c>
    </row>
    <row r="6540" spans="1:15" x14ac:dyDescent="0.3">
      <c r="A6540" s="73">
        <v>46311</v>
      </c>
      <c r="B6540" s="67" t="s">
        <v>2090</v>
      </c>
      <c r="C6540" s="68" t="s">
        <v>8258</v>
      </c>
      <c r="D6540" s="68" t="s">
        <v>12857</v>
      </c>
      <c r="E6540" s="67" t="s">
        <v>12858</v>
      </c>
      <c r="F6540" s="69">
        <v>4.2380000000000004</v>
      </c>
      <c r="G6540" s="70">
        <v>1.9137999999999999</v>
      </c>
      <c r="H6540" s="70">
        <v>4.2460000000000004</v>
      </c>
      <c r="I6540" s="73">
        <v>45947</v>
      </c>
      <c r="J6540" s="73">
        <v>47043</v>
      </c>
      <c r="K6540" s="69">
        <v>2.7</v>
      </c>
      <c r="L6540" s="68" t="s">
        <v>2609</v>
      </c>
      <c r="M6540" s="71">
        <v>1.04E-2</v>
      </c>
      <c r="N6540" t="str">
        <f>_xll.IMDP("BND",D6540,$N$1,A6540)</f>
        <v>회사채(일반)</v>
      </c>
      <c r="O6540">
        <f t="shared" si="102"/>
        <v>1.9903519999999997E-2</v>
      </c>
    </row>
    <row r="6541" spans="1:15" x14ac:dyDescent="0.3">
      <c r="A6541" s="73">
        <v>46311</v>
      </c>
      <c r="B6541" s="67" t="s">
        <v>2090</v>
      </c>
      <c r="C6541" s="68" t="s">
        <v>8258</v>
      </c>
      <c r="D6541" s="68" t="s">
        <v>12859</v>
      </c>
      <c r="E6541" s="67" t="s">
        <v>12860</v>
      </c>
      <c r="F6541" s="69">
        <v>4.2489999999999997</v>
      </c>
      <c r="G6541" s="70">
        <v>2.1476000000000002</v>
      </c>
      <c r="H6541" s="70">
        <v>5.2382999999999997</v>
      </c>
      <c r="I6541" s="73">
        <v>46038</v>
      </c>
      <c r="J6541" s="73">
        <v>47134</v>
      </c>
      <c r="K6541" s="69">
        <v>3.22</v>
      </c>
      <c r="L6541" s="68" t="s">
        <v>2609</v>
      </c>
      <c r="M6541" s="71">
        <v>6.8999999999999999E-3</v>
      </c>
      <c r="N6541" t="str">
        <f>_xll.IMDP("BND",D6541,$N$1,A6541)</f>
        <v>회사채(일반)</v>
      </c>
      <c r="O6541">
        <f t="shared" si="102"/>
        <v>1.481844E-2</v>
      </c>
    </row>
    <row r="6542" spans="1:15" x14ac:dyDescent="0.3">
      <c r="A6542" s="73">
        <v>46311</v>
      </c>
      <c r="B6542" s="67" t="s">
        <v>2090</v>
      </c>
      <c r="C6542" s="68" t="s">
        <v>8258</v>
      </c>
      <c r="D6542" s="68" t="s">
        <v>642</v>
      </c>
      <c r="E6542" s="67" t="s">
        <v>644</v>
      </c>
      <c r="F6542" s="69">
        <v>4.258</v>
      </c>
      <c r="G6542" s="70">
        <v>2.3062999999999998</v>
      </c>
      <c r="H6542" s="70">
        <v>6.0439999999999996</v>
      </c>
      <c r="I6542" s="73">
        <v>46107</v>
      </c>
      <c r="J6542" s="73">
        <v>47203</v>
      </c>
      <c r="K6542" s="69">
        <v>3.88</v>
      </c>
      <c r="L6542" s="68" t="s">
        <v>2609</v>
      </c>
      <c r="M6542" s="71">
        <v>9.1999999999999998E-3</v>
      </c>
      <c r="N6542" t="str">
        <f>_xll.IMDP("BND",D6542,$N$1,A6542)</f>
        <v>회사채(일반)</v>
      </c>
      <c r="O6542">
        <f t="shared" si="102"/>
        <v>2.1217959999999998E-2</v>
      </c>
    </row>
    <row r="6543" spans="1:15" x14ac:dyDescent="0.3">
      <c r="A6543" s="73">
        <v>46311</v>
      </c>
      <c r="B6543" s="67" t="s">
        <v>2090</v>
      </c>
      <c r="C6543" s="68" t="s">
        <v>8258</v>
      </c>
      <c r="D6543" s="68" t="s">
        <v>12861</v>
      </c>
      <c r="E6543" s="67" t="s">
        <v>12862</v>
      </c>
      <c r="F6543" s="69">
        <v>4.1120000000000001</v>
      </c>
      <c r="G6543" s="70">
        <v>1.4495</v>
      </c>
      <c r="H6543" s="70">
        <v>2.5070999999999999</v>
      </c>
      <c r="I6543" s="73">
        <v>46135</v>
      </c>
      <c r="J6543" s="73">
        <v>46866</v>
      </c>
      <c r="K6543" s="69">
        <v>3.61</v>
      </c>
      <c r="L6543" s="68" t="s">
        <v>2609</v>
      </c>
      <c r="M6543" s="71">
        <v>6.4999999999999997E-3</v>
      </c>
      <c r="N6543" t="str">
        <f>_xll.IMDP("BND",D6543,$N$1,A6543)</f>
        <v>회사채(일반)</v>
      </c>
      <c r="O6543">
        <f t="shared" si="102"/>
        <v>9.4217499999999996E-3</v>
      </c>
    </row>
    <row r="6544" spans="1:15" x14ac:dyDescent="0.3">
      <c r="A6544" s="73">
        <v>46311</v>
      </c>
      <c r="B6544" s="67" t="s">
        <v>2090</v>
      </c>
      <c r="C6544" s="68" t="s">
        <v>8258</v>
      </c>
      <c r="D6544" s="68" t="s">
        <v>12863</v>
      </c>
      <c r="E6544" s="67" t="s">
        <v>12864</v>
      </c>
      <c r="F6544" s="69">
        <v>4.2590000000000003</v>
      </c>
      <c r="G6544" s="70">
        <v>2.3195999999999999</v>
      </c>
      <c r="H6544" s="70">
        <v>6.1230000000000002</v>
      </c>
      <c r="I6544" s="73">
        <v>46192</v>
      </c>
      <c r="J6544" s="73">
        <v>47211</v>
      </c>
      <c r="K6544" s="69">
        <v>4.0599999999999996</v>
      </c>
      <c r="L6544" s="68" t="s">
        <v>2609</v>
      </c>
      <c r="M6544" s="71">
        <v>1.3899999999999999E-2</v>
      </c>
      <c r="N6544" t="str">
        <f>_xll.IMDP("BND",D6544,$N$1,A6544)</f>
        <v>회사채(일반)</v>
      </c>
      <c r="O6544">
        <f t="shared" si="102"/>
        <v>3.2242439999999997E-2</v>
      </c>
    </row>
    <row r="6545" spans="1:15" x14ac:dyDescent="0.3">
      <c r="A6545" s="73">
        <v>46311</v>
      </c>
      <c r="B6545" s="67" t="s">
        <v>2090</v>
      </c>
      <c r="C6545" s="68" t="s">
        <v>8258</v>
      </c>
      <c r="D6545" s="68" t="s">
        <v>14100</v>
      </c>
      <c r="E6545" s="67" t="s">
        <v>14101</v>
      </c>
      <c r="F6545" s="69">
        <v>4.2649999999999997</v>
      </c>
      <c r="G6545" s="70">
        <v>2.5402999999999998</v>
      </c>
      <c r="H6545" s="70">
        <v>7.2991999999999999</v>
      </c>
      <c r="I6545" s="73">
        <v>46205</v>
      </c>
      <c r="J6545" s="73">
        <v>47301</v>
      </c>
      <c r="K6545" s="69">
        <v>4.12</v>
      </c>
      <c r="L6545" s="68" t="s">
        <v>2609</v>
      </c>
      <c r="M6545" s="71">
        <v>1.3899999999999999E-2</v>
      </c>
      <c r="N6545" t="str">
        <f>_xll.IMDP("BND",D6545,$N$1,A6545)</f>
        <v>회사채(일반)</v>
      </c>
      <c r="O6545">
        <f t="shared" si="102"/>
        <v>3.5310169999999995E-2</v>
      </c>
    </row>
    <row r="6546" spans="1:15" x14ac:dyDescent="0.3">
      <c r="A6546" s="73">
        <v>46311</v>
      </c>
      <c r="B6546" s="67" t="s">
        <v>2090</v>
      </c>
      <c r="C6546" s="68" t="s">
        <v>8258</v>
      </c>
      <c r="D6546" s="68" t="s">
        <v>15500</v>
      </c>
      <c r="E6546" s="67" t="s">
        <v>15501</v>
      </c>
      <c r="F6546" s="69">
        <v>4.2750000000000004</v>
      </c>
      <c r="G6546" s="70">
        <v>2.7050000000000001</v>
      </c>
      <c r="H6546" s="70">
        <v>8.2798999999999996</v>
      </c>
      <c r="I6546" s="73">
        <v>46279</v>
      </c>
      <c r="J6546" s="73">
        <v>47375</v>
      </c>
      <c r="K6546" s="69">
        <v>4.32</v>
      </c>
      <c r="L6546" s="68" t="s">
        <v>2609</v>
      </c>
      <c r="M6546" s="71">
        <v>1.4E-2</v>
      </c>
      <c r="N6546" t="str">
        <f>_xll.IMDP("BND",D6546,$N$1,A6546)</f>
        <v>회사채(일반)</v>
      </c>
      <c r="O6546">
        <f t="shared" si="102"/>
        <v>3.7870000000000001E-2</v>
      </c>
    </row>
    <row r="6547" spans="1:15" x14ac:dyDescent="0.3">
      <c r="A6547" s="73">
        <v>46311</v>
      </c>
      <c r="B6547" s="67" t="s">
        <v>2090</v>
      </c>
      <c r="C6547" s="68" t="s">
        <v>8258</v>
      </c>
      <c r="D6547" s="68" t="s">
        <v>15995</v>
      </c>
      <c r="E6547" s="67" t="s">
        <v>15996</v>
      </c>
      <c r="F6547" s="69">
        <v>4.2750000000000004</v>
      </c>
      <c r="G6547" s="70">
        <v>2.7667000000000002</v>
      </c>
      <c r="H6547" s="70">
        <v>8.6347000000000005</v>
      </c>
      <c r="I6547" s="73">
        <v>46302</v>
      </c>
      <c r="J6547" s="73">
        <v>47398</v>
      </c>
      <c r="K6547" s="69">
        <v>4.3499999999999996</v>
      </c>
      <c r="L6547" s="68" t="s">
        <v>2609</v>
      </c>
      <c r="M6547" s="71">
        <v>1.21E-2</v>
      </c>
      <c r="N6547" t="str">
        <f>_xll.IMDP("BND",D6547,$N$1,A6547)</f>
        <v>회사채(일반)</v>
      </c>
      <c r="O6547">
        <f t="shared" si="102"/>
        <v>3.3477069999999998E-2</v>
      </c>
    </row>
    <row r="6548" spans="1:15" x14ac:dyDescent="0.3">
      <c r="A6548" s="73">
        <v>46311</v>
      </c>
      <c r="B6548" s="67" t="s">
        <v>2090</v>
      </c>
      <c r="C6548" s="68" t="s">
        <v>8258</v>
      </c>
      <c r="D6548" s="68" t="s">
        <v>12865</v>
      </c>
      <c r="E6548" s="67" t="s">
        <v>12866</v>
      </c>
      <c r="F6548" s="69">
        <v>4.2560000000000002</v>
      </c>
      <c r="G6548" s="70">
        <v>2.3203999999999998</v>
      </c>
      <c r="H6548" s="70">
        <v>6.0507</v>
      </c>
      <c r="I6548" s="73">
        <v>43539</v>
      </c>
      <c r="J6548" s="73">
        <v>47192</v>
      </c>
      <c r="K6548" s="69">
        <v>2.16</v>
      </c>
      <c r="L6548" s="68" t="s">
        <v>2609</v>
      </c>
      <c r="M6548" s="71">
        <v>3.0999999999999999E-3</v>
      </c>
      <c r="N6548" t="str">
        <f>_xll.IMDP("BND",D6548,$N$1,A6548)</f>
        <v>회사채(일반)</v>
      </c>
      <c r="O6548">
        <f t="shared" si="102"/>
        <v>7.1932399999999992E-3</v>
      </c>
    </row>
    <row r="6549" spans="1:15" x14ac:dyDescent="0.3">
      <c r="A6549" s="73">
        <v>46311</v>
      </c>
      <c r="B6549" s="67" t="s">
        <v>2090</v>
      </c>
      <c r="C6549" s="68" t="s">
        <v>8258</v>
      </c>
      <c r="D6549" s="68" t="s">
        <v>12867</v>
      </c>
      <c r="E6549" s="67" t="s">
        <v>12868</v>
      </c>
      <c r="F6549" s="69">
        <v>4.2640000000000002</v>
      </c>
      <c r="G6549" s="70">
        <v>2.5777999999999999</v>
      </c>
      <c r="H6549" s="70">
        <v>7.3865999999999996</v>
      </c>
      <c r="I6549" s="73">
        <v>43635</v>
      </c>
      <c r="J6549" s="73">
        <v>47288</v>
      </c>
      <c r="K6549" s="69">
        <v>1.77</v>
      </c>
      <c r="L6549" s="68" t="s">
        <v>2609</v>
      </c>
      <c r="M6549" s="71">
        <v>5.1999999999999998E-3</v>
      </c>
      <c r="N6549" t="str">
        <f>_xll.IMDP("BND",D6549,$N$1,A6549)</f>
        <v>회사채(일반)</v>
      </c>
      <c r="O6549">
        <f t="shared" si="102"/>
        <v>1.3404559999999999E-2</v>
      </c>
    </row>
    <row r="6550" spans="1:15" x14ac:dyDescent="0.3">
      <c r="A6550" s="73">
        <v>46311</v>
      </c>
      <c r="B6550" s="67" t="s">
        <v>2090</v>
      </c>
      <c r="C6550" s="68" t="s">
        <v>8258</v>
      </c>
      <c r="D6550" s="68" t="s">
        <v>794</v>
      </c>
      <c r="E6550" s="67" t="s">
        <v>795</v>
      </c>
      <c r="F6550" s="69">
        <v>3.4889999999999999</v>
      </c>
      <c r="G6550" s="70">
        <v>0.25609999999999999</v>
      </c>
      <c r="H6550" s="70">
        <v>0.1295</v>
      </c>
      <c r="I6550" s="73">
        <v>45681</v>
      </c>
      <c r="J6550" s="73">
        <v>46409</v>
      </c>
      <c r="K6550" s="69">
        <v>2.92</v>
      </c>
      <c r="L6550" s="68" t="s">
        <v>2609</v>
      </c>
      <c r="M6550" s="71">
        <v>9.2999999999999992E-3</v>
      </c>
      <c r="N6550" t="str">
        <f>_xll.IMDP("BND",D6550,$N$1,A6550)</f>
        <v>회사채(일반)</v>
      </c>
      <c r="O6550">
        <f t="shared" si="102"/>
        <v>2.3817299999999999E-3</v>
      </c>
    </row>
    <row r="6551" spans="1:15" x14ac:dyDescent="0.3">
      <c r="A6551" s="73">
        <v>46311</v>
      </c>
      <c r="B6551" s="67" t="s">
        <v>2090</v>
      </c>
      <c r="C6551" s="68" t="s">
        <v>8258</v>
      </c>
      <c r="D6551" s="68" t="s">
        <v>12869</v>
      </c>
      <c r="E6551" s="67" t="s">
        <v>12870</v>
      </c>
      <c r="F6551" s="69">
        <v>4.1020000000000003</v>
      </c>
      <c r="G6551" s="70">
        <v>1.3099000000000001</v>
      </c>
      <c r="H6551" s="70">
        <v>2.0638000000000001</v>
      </c>
      <c r="I6551" s="73">
        <v>45713</v>
      </c>
      <c r="J6551" s="73">
        <v>46808</v>
      </c>
      <c r="K6551" s="69">
        <v>2.92</v>
      </c>
      <c r="L6551" s="68" t="s">
        <v>2609</v>
      </c>
      <c r="M6551" s="71">
        <v>1.15E-2</v>
      </c>
      <c r="N6551" t="str">
        <f>_xll.IMDP("BND",D6551,$N$1,A6551)</f>
        <v>회사채(일반)</v>
      </c>
      <c r="O6551">
        <f t="shared" si="102"/>
        <v>1.506385E-2</v>
      </c>
    </row>
    <row r="6552" spans="1:15" x14ac:dyDescent="0.3">
      <c r="A6552" s="73">
        <v>46311</v>
      </c>
      <c r="B6552" s="67" t="s">
        <v>2090</v>
      </c>
      <c r="C6552" s="68" t="s">
        <v>8258</v>
      </c>
      <c r="D6552" s="68" t="s">
        <v>12871</v>
      </c>
      <c r="E6552" s="67" t="s">
        <v>12872</v>
      </c>
      <c r="F6552" s="69">
        <v>4.1079999999999997</v>
      </c>
      <c r="G6552" s="70">
        <v>1.3903000000000001</v>
      </c>
      <c r="H6552" s="70">
        <v>2.3003</v>
      </c>
      <c r="I6552" s="73">
        <v>45740</v>
      </c>
      <c r="J6552" s="73">
        <v>46836</v>
      </c>
      <c r="K6552" s="69">
        <v>2.87</v>
      </c>
      <c r="L6552" s="68" t="s">
        <v>2609</v>
      </c>
      <c r="M6552" s="71">
        <v>7.7999999999999996E-3</v>
      </c>
      <c r="N6552" t="str">
        <f>_xll.IMDP("BND",D6552,$N$1,A6552)</f>
        <v>회사채(일반)</v>
      </c>
      <c r="O6552">
        <f t="shared" si="102"/>
        <v>1.0844340000000001E-2</v>
      </c>
    </row>
    <row r="6553" spans="1:15" x14ac:dyDescent="0.3">
      <c r="A6553" s="73">
        <v>46311</v>
      </c>
      <c r="B6553" s="67" t="s">
        <v>2090</v>
      </c>
      <c r="C6553" s="68" t="s">
        <v>8258</v>
      </c>
      <c r="D6553" s="68" t="s">
        <v>12873</v>
      </c>
      <c r="E6553" s="67" t="s">
        <v>12874</v>
      </c>
      <c r="F6553" s="69">
        <v>4.117</v>
      </c>
      <c r="G6553" s="70">
        <v>1.4742999999999999</v>
      </c>
      <c r="H6553" s="70">
        <v>2.5746000000000002</v>
      </c>
      <c r="I6553" s="73">
        <v>45775</v>
      </c>
      <c r="J6553" s="73">
        <v>46871</v>
      </c>
      <c r="K6553" s="69">
        <v>2.67</v>
      </c>
      <c r="L6553" s="68" t="s">
        <v>2609</v>
      </c>
      <c r="M6553" s="71">
        <v>0.01</v>
      </c>
      <c r="N6553" t="str">
        <f>_xll.IMDP("BND",D6553,$N$1,A6553)</f>
        <v>회사채(일반)</v>
      </c>
      <c r="O6553">
        <f t="shared" si="102"/>
        <v>1.4742999999999999E-2</v>
      </c>
    </row>
    <row r="6554" spans="1:15" x14ac:dyDescent="0.3">
      <c r="A6554" s="73">
        <v>46311</v>
      </c>
      <c r="B6554" s="67" t="s">
        <v>2090</v>
      </c>
      <c r="C6554" s="68" t="s">
        <v>8258</v>
      </c>
      <c r="D6554" s="68" t="s">
        <v>1495</v>
      </c>
      <c r="E6554" s="67" t="s">
        <v>1496</v>
      </c>
      <c r="F6554" s="69">
        <v>4.1390000000000002</v>
      </c>
      <c r="G6554" s="70">
        <v>1.5528</v>
      </c>
      <c r="H6554" s="70">
        <v>2.8309000000000002</v>
      </c>
      <c r="I6554" s="73">
        <v>45803</v>
      </c>
      <c r="J6554" s="73">
        <v>46899</v>
      </c>
      <c r="K6554" s="69">
        <v>2.63</v>
      </c>
      <c r="L6554" s="68" t="s">
        <v>2609</v>
      </c>
      <c r="M6554" s="71">
        <v>9.1000000000000004E-3</v>
      </c>
      <c r="N6554" t="str">
        <f>_xll.IMDP("BND",D6554,$N$1,A6554)</f>
        <v>회사채(일반)</v>
      </c>
      <c r="O6554">
        <f t="shared" si="102"/>
        <v>1.4130480000000001E-2</v>
      </c>
    </row>
    <row r="6555" spans="1:15" x14ac:dyDescent="0.3">
      <c r="A6555" s="73">
        <v>46311</v>
      </c>
      <c r="B6555" s="67" t="s">
        <v>2090</v>
      </c>
      <c r="C6555" s="68" t="s">
        <v>8258</v>
      </c>
      <c r="D6555" s="68" t="s">
        <v>12875</v>
      </c>
      <c r="E6555" s="67" t="s">
        <v>12876</v>
      </c>
      <c r="F6555" s="69">
        <v>4.1870000000000003</v>
      </c>
      <c r="G6555" s="70">
        <v>1.6909000000000001</v>
      </c>
      <c r="H6555" s="70">
        <v>3.3331</v>
      </c>
      <c r="I6555" s="73">
        <v>45859</v>
      </c>
      <c r="J6555" s="73">
        <v>46955</v>
      </c>
      <c r="K6555" s="69">
        <v>2.68</v>
      </c>
      <c r="L6555" s="68" t="s">
        <v>2609</v>
      </c>
      <c r="M6555" s="71">
        <v>5.8999999999999999E-3</v>
      </c>
      <c r="N6555" t="str">
        <f>_xll.IMDP("BND",D6555,$N$1,A6555)</f>
        <v>회사채(일반)</v>
      </c>
      <c r="O6555">
        <f t="shared" si="102"/>
        <v>9.9763100000000004E-3</v>
      </c>
    </row>
    <row r="6556" spans="1:15" x14ac:dyDescent="0.3">
      <c r="A6556" s="73">
        <v>46311</v>
      </c>
      <c r="B6556" s="67" t="s">
        <v>2090</v>
      </c>
      <c r="C6556" s="68" t="s">
        <v>8258</v>
      </c>
      <c r="D6556" s="68" t="s">
        <v>12877</v>
      </c>
      <c r="E6556" s="67" t="s">
        <v>12878</v>
      </c>
      <c r="F6556" s="69">
        <v>4.2859999999999996</v>
      </c>
      <c r="G6556" s="70">
        <v>3.9154</v>
      </c>
      <c r="H6556" s="70">
        <v>16.996300000000002</v>
      </c>
      <c r="I6556" s="73">
        <v>46038</v>
      </c>
      <c r="J6556" s="73">
        <v>47864</v>
      </c>
      <c r="K6556" s="69">
        <v>3.45</v>
      </c>
      <c r="L6556" s="68" t="s">
        <v>2609</v>
      </c>
      <c r="M6556" s="71">
        <v>2.3E-3</v>
      </c>
      <c r="N6556" t="str">
        <f>_xll.IMDP("BND",D6556,$N$1,A6556)</f>
        <v>회사채(일반)</v>
      </c>
      <c r="O6556">
        <f t="shared" si="102"/>
        <v>9.0054200000000001E-3</v>
      </c>
    </row>
    <row r="6557" spans="1:15" x14ac:dyDescent="0.3">
      <c r="A6557" s="73">
        <v>46311</v>
      </c>
      <c r="B6557" s="67" t="s">
        <v>2090</v>
      </c>
      <c r="C6557" s="68" t="s">
        <v>8258</v>
      </c>
      <c r="D6557" s="68" t="s">
        <v>379</v>
      </c>
      <c r="E6557" s="67" t="s">
        <v>380</v>
      </c>
      <c r="F6557" s="69">
        <v>4.2590000000000003</v>
      </c>
      <c r="G6557" s="70">
        <v>2.3611</v>
      </c>
      <c r="H6557" s="70">
        <v>6.359</v>
      </c>
      <c r="I6557" s="73">
        <v>46135</v>
      </c>
      <c r="J6557" s="73">
        <v>47231</v>
      </c>
      <c r="K6557" s="69">
        <v>3.73</v>
      </c>
      <c r="L6557" s="68" t="s">
        <v>2609</v>
      </c>
      <c r="M6557" s="71">
        <v>7.4000000000000003E-3</v>
      </c>
      <c r="N6557" t="str">
        <f>_xll.IMDP("BND",D6557,$N$1,A6557)</f>
        <v>회사채(일반)</v>
      </c>
      <c r="O6557">
        <f t="shared" si="102"/>
        <v>1.7472140000000001E-2</v>
      </c>
    </row>
    <row r="6558" spans="1:15" x14ac:dyDescent="0.3">
      <c r="A6558" s="73">
        <v>46311</v>
      </c>
      <c r="B6558" s="67" t="s">
        <v>2090</v>
      </c>
      <c r="C6558" s="68" t="s">
        <v>8258</v>
      </c>
      <c r="D6558" s="68" t="s">
        <v>316</v>
      </c>
      <c r="E6558" s="67" t="s">
        <v>318</v>
      </c>
      <c r="F6558" s="69">
        <v>4.2610000000000001</v>
      </c>
      <c r="G6558" s="70">
        <v>2.4418000000000002</v>
      </c>
      <c r="H6558" s="70">
        <v>6.7826000000000004</v>
      </c>
      <c r="I6558" s="73">
        <v>46168</v>
      </c>
      <c r="J6558" s="73">
        <v>47264</v>
      </c>
      <c r="K6558" s="69">
        <v>4.09</v>
      </c>
      <c r="L6558" s="68" t="s">
        <v>2609</v>
      </c>
      <c r="M6558" s="71">
        <v>9.2999999999999992E-3</v>
      </c>
      <c r="N6558" t="str">
        <f>_xll.IMDP("BND",D6558,$N$1,A6558)</f>
        <v>회사채(일반)</v>
      </c>
      <c r="O6558">
        <f t="shared" si="102"/>
        <v>2.2708740000000002E-2</v>
      </c>
    </row>
    <row r="6559" spans="1:15" x14ac:dyDescent="0.3">
      <c r="A6559" s="73">
        <v>46311</v>
      </c>
      <c r="B6559" s="67" t="s">
        <v>2090</v>
      </c>
      <c r="C6559" s="68" t="s">
        <v>8258</v>
      </c>
      <c r="D6559" s="68" t="s">
        <v>14603</v>
      </c>
      <c r="E6559" s="67" t="s">
        <v>14604</v>
      </c>
      <c r="F6559" s="69">
        <v>4.266</v>
      </c>
      <c r="G6559" s="70">
        <v>2.5838000000000001</v>
      </c>
      <c r="H6559" s="70">
        <v>7.6067</v>
      </c>
      <c r="I6559" s="73">
        <v>46233</v>
      </c>
      <c r="J6559" s="73">
        <v>47329</v>
      </c>
      <c r="K6559" s="69">
        <v>4.28</v>
      </c>
      <c r="L6559" s="68" t="s">
        <v>2609</v>
      </c>
      <c r="M6559" s="71">
        <v>1.4E-2</v>
      </c>
      <c r="N6559" t="str">
        <f>_xll.IMDP("BND",D6559,$N$1,A6559)</f>
        <v>회사채(일반)</v>
      </c>
      <c r="O6559">
        <f t="shared" si="102"/>
        <v>3.6173200000000003E-2</v>
      </c>
    </row>
    <row r="6560" spans="1:15" x14ac:dyDescent="0.3">
      <c r="A6560" s="73">
        <v>46311</v>
      </c>
      <c r="B6560" s="67" t="s">
        <v>2090</v>
      </c>
      <c r="C6560" s="68" t="s">
        <v>8258</v>
      </c>
      <c r="D6560" s="68" t="s">
        <v>12879</v>
      </c>
      <c r="E6560" s="67" t="s">
        <v>12880</v>
      </c>
      <c r="F6560" s="69">
        <v>4.0510000000000002</v>
      </c>
      <c r="G6560" s="70">
        <v>0.84589999999999999</v>
      </c>
      <c r="H6560" s="70">
        <v>0.93030000000000002</v>
      </c>
      <c r="I6560" s="73">
        <v>42977</v>
      </c>
      <c r="J6560" s="73">
        <v>46629</v>
      </c>
      <c r="K6560" s="69">
        <v>2.6</v>
      </c>
      <c r="L6560" s="68" t="s">
        <v>2609</v>
      </c>
      <c r="M6560" s="71">
        <v>2.8E-3</v>
      </c>
      <c r="N6560" t="str">
        <f>_xll.IMDP("BND",D6560,$N$1,A6560)</f>
        <v>회사채(일반)</v>
      </c>
      <c r="O6560">
        <f t="shared" si="102"/>
        <v>2.3685199999999998E-3</v>
      </c>
    </row>
    <row r="6561" spans="1:15" x14ac:dyDescent="0.3">
      <c r="A6561" s="73">
        <v>46311</v>
      </c>
      <c r="B6561" s="67" t="s">
        <v>2090</v>
      </c>
      <c r="C6561" s="68" t="s">
        <v>8258</v>
      </c>
      <c r="D6561" s="68" t="s">
        <v>12881</v>
      </c>
      <c r="E6561" s="67" t="s">
        <v>12882</v>
      </c>
      <c r="F6561" s="69">
        <v>4.1050000000000004</v>
      </c>
      <c r="G6561" s="70">
        <v>1.3170999999999999</v>
      </c>
      <c r="H6561" s="70">
        <v>2.0851000000000002</v>
      </c>
      <c r="I6561" s="73">
        <v>43159</v>
      </c>
      <c r="J6561" s="73">
        <v>46811</v>
      </c>
      <c r="K6561" s="69">
        <v>3.02</v>
      </c>
      <c r="L6561" s="68" t="s">
        <v>2609</v>
      </c>
      <c r="M6561" s="71">
        <v>2.8E-3</v>
      </c>
      <c r="N6561" t="str">
        <f>_xll.IMDP("BND",D6561,$N$1,A6561)</f>
        <v>회사채(일반)</v>
      </c>
      <c r="O6561">
        <f t="shared" si="102"/>
        <v>3.6878799999999997E-3</v>
      </c>
    </row>
    <row r="6562" spans="1:15" x14ac:dyDescent="0.3">
      <c r="A6562" s="73">
        <v>46311</v>
      </c>
      <c r="B6562" s="67" t="s">
        <v>2090</v>
      </c>
      <c r="C6562" s="68" t="s">
        <v>8258</v>
      </c>
      <c r="D6562" s="68" t="s">
        <v>12883</v>
      </c>
      <c r="E6562" s="67" t="s">
        <v>12884</v>
      </c>
      <c r="F6562" s="69">
        <v>4.2530000000000001</v>
      </c>
      <c r="G6562" s="70">
        <v>2.2553000000000001</v>
      </c>
      <c r="H6562" s="70">
        <v>5.7389999999999999</v>
      </c>
      <c r="I6562" s="73">
        <v>43518</v>
      </c>
      <c r="J6562" s="73">
        <v>47171</v>
      </c>
      <c r="K6562" s="69">
        <v>2.2200000000000002</v>
      </c>
      <c r="L6562" s="68" t="s">
        <v>2609</v>
      </c>
      <c r="M6562" s="71">
        <v>2.7000000000000001E-3</v>
      </c>
      <c r="N6562" t="str">
        <f>_xll.IMDP("BND",D6562,$N$1,A6562)</f>
        <v>회사채(일반)</v>
      </c>
      <c r="O6562">
        <f t="shared" si="102"/>
        <v>6.0893100000000006E-3</v>
      </c>
    </row>
    <row r="6563" spans="1:15" x14ac:dyDescent="0.3">
      <c r="A6563" s="73">
        <v>46311</v>
      </c>
      <c r="B6563" s="67" t="s">
        <v>2090</v>
      </c>
      <c r="C6563" s="68" t="s">
        <v>8258</v>
      </c>
      <c r="D6563" s="68" t="s">
        <v>12885</v>
      </c>
      <c r="E6563" s="67" t="s">
        <v>12886</v>
      </c>
      <c r="F6563" s="69">
        <v>4.2779999999999996</v>
      </c>
      <c r="G6563" s="70">
        <v>3.5106000000000002</v>
      </c>
      <c r="H6563" s="70">
        <v>13.447100000000001</v>
      </c>
      <c r="I6563" s="73">
        <v>43998</v>
      </c>
      <c r="J6563" s="73">
        <v>47650</v>
      </c>
      <c r="K6563" s="69">
        <v>1.63</v>
      </c>
      <c r="L6563" s="68" t="s">
        <v>2609</v>
      </c>
      <c r="M6563" s="71">
        <v>2.0999999999999999E-3</v>
      </c>
      <c r="N6563" t="str">
        <f>_xll.IMDP("BND",D6563,$N$1,A6563)</f>
        <v>회사채(일반)</v>
      </c>
      <c r="O6563">
        <f t="shared" si="102"/>
        <v>7.3722600000000003E-3</v>
      </c>
    </row>
    <row r="6564" spans="1:15" x14ac:dyDescent="0.3">
      <c r="A6564" s="73">
        <v>46311</v>
      </c>
      <c r="B6564" s="67" t="s">
        <v>2090</v>
      </c>
      <c r="C6564" s="68" t="s">
        <v>8258</v>
      </c>
      <c r="D6564" s="68" t="s">
        <v>12887</v>
      </c>
      <c r="E6564" s="67" t="s">
        <v>12888</v>
      </c>
      <c r="F6564" s="69">
        <v>3.9950000000000001</v>
      </c>
      <c r="G6564" s="70">
        <v>0.64490000000000003</v>
      </c>
      <c r="H6564" s="70">
        <v>0.57869999999999999</v>
      </c>
      <c r="I6564" s="73">
        <v>44728</v>
      </c>
      <c r="J6564" s="73">
        <v>46554</v>
      </c>
      <c r="K6564" s="69">
        <v>4.34</v>
      </c>
      <c r="L6564" s="68" t="s">
        <v>2609</v>
      </c>
      <c r="M6564" s="71">
        <v>3.7000000000000002E-3</v>
      </c>
      <c r="N6564" t="str">
        <f>_xll.IMDP("BND",D6564,$N$1,A6564)</f>
        <v>회사채(일반)</v>
      </c>
      <c r="O6564">
        <f t="shared" si="102"/>
        <v>2.3861300000000002E-3</v>
      </c>
    </row>
    <row r="6565" spans="1:15" x14ac:dyDescent="0.3">
      <c r="A6565" s="73">
        <v>46311</v>
      </c>
      <c r="B6565" s="67" t="s">
        <v>2090</v>
      </c>
      <c r="C6565" s="68" t="s">
        <v>8258</v>
      </c>
      <c r="D6565" s="68" t="s">
        <v>12889</v>
      </c>
      <c r="E6565" s="67" t="s">
        <v>12890</v>
      </c>
      <c r="F6565" s="69">
        <v>4.0679999999999996</v>
      </c>
      <c r="G6565" s="70">
        <v>1.0021</v>
      </c>
      <c r="H6565" s="70">
        <v>1.2667999999999999</v>
      </c>
      <c r="I6565" s="73">
        <v>45596</v>
      </c>
      <c r="J6565" s="73">
        <v>46691</v>
      </c>
      <c r="K6565" s="69">
        <v>3.28</v>
      </c>
      <c r="L6565" s="68" t="s">
        <v>2609</v>
      </c>
      <c r="M6565" s="71">
        <v>4.5999999999999999E-3</v>
      </c>
      <c r="N6565" t="str">
        <f>_xll.IMDP("BND",D6565,$N$1,A6565)</f>
        <v>회사채(일반)</v>
      </c>
      <c r="O6565">
        <f t="shared" si="102"/>
        <v>4.6096599999999998E-3</v>
      </c>
    </row>
    <row r="6566" spans="1:15" x14ac:dyDescent="0.3">
      <c r="A6566" s="73">
        <v>46311</v>
      </c>
      <c r="B6566" s="67" t="s">
        <v>2090</v>
      </c>
      <c r="C6566" s="68" t="s">
        <v>8258</v>
      </c>
      <c r="D6566" s="68" t="s">
        <v>12891</v>
      </c>
      <c r="E6566" s="67" t="s">
        <v>12892</v>
      </c>
      <c r="F6566" s="69">
        <v>4.0880000000000001</v>
      </c>
      <c r="G6566" s="70">
        <v>1.2239</v>
      </c>
      <c r="H6566" s="70">
        <v>1.8246</v>
      </c>
      <c r="I6566" s="73">
        <v>45681</v>
      </c>
      <c r="J6566" s="73">
        <v>46776</v>
      </c>
      <c r="K6566" s="69">
        <v>2.92</v>
      </c>
      <c r="L6566" s="68" t="s">
        <v>2609</v>
      </c>
      <c r="M6566" s="71">
        <v>4.5999999999999999E-3</v>
      </c>
      <c r="N6566" t="str">
        <f>_xll.IMDP("BND",D6566,$N$1,A6566)</f>
        <v>회사채(일반)</v>
      </c>
      <c r="O6566">
        <f t="shared" si="102"/>
        <v>5.6299399999999999E-3</v>
      </c>
    </row>
    <row r="6567" spans="1:15" x14ac:dyDescent="0.3">
      <c r="A6567" s="73">
        <v>46311</v>
      </c>
      <c r="B6567" s="67" t="s">
        <v>2090</v>
      </c>
      <c r="C6567" s="68" t="s">
        <v>8258</v>
      </c>
      <c r="D6567" s="68" t="s">
        <v>12893</v>
      </c>
      <c r="E6567" s="67" t="s">
        <v>12894</v>
      </c>
      <c r="F6567" s="69">
        <v>4.2889999999999997</v>
      </c>
      <c r="G6567" s="70">
        <v>4.1336000000000004</v>
      </c>
      <c r="H6567" s="70">
        <v>19.2364</v>
      </c>
      <c r="I6567" s="73">
        <v>46168</v>
      </c>
      <c r="J6567" s="73">
        <v>47994</v>
      </c>
      <c r="K6567" s="69">
        <v>4.26</v>
      </c>
      <c r="L6567" s="68" t="s">
        <v>2609</v>
      </c>
      <c r="M6567" s="71">
        <v>4.7000000000000002E-3</v>
      </c>
      <c r="N6567" t="str">
        <f>_xll.IMDP("BND",D6567,$N$1,A6567)</f>
        <v>회사채(일반)</v>
      </c>
      <c r="O6567">
        <f t="shared" si="102"/>
        <v>1.9427920000000001E-2</v>
      </c>
    </row>
    <row r="6568" spans="1:15" x14ac:dyDescent="0.3">
      <c r="A6568" s="73">
        <v>46311</v>
      </c>
      <c r="B6568" s="67" t="s">
        <v>2090</v>
      </c>
      <c r="C6568" s="68" t="s">
        <v>8258</v>
      </c>
      <c r="D6568" s="68" t="s">
        <v>1393</v>
      </c>
      <c r="E6568" s="67" t="s">
        <v>1395</v>
      </c>
      <c r="F6568" s="69">
        <v>3.9460000000000002</v>
      </c>
      <c r="G6568" s="70">
        <v>0.58709999999999996</v>
      </c>
      <c r="H6568" s="70">
        <v>0.49209999999999998</v>
      </c>
      <c r="I6568" s="73">
        <v>42879</v>
      </c>
      <c r="J6568" s="73">
        <v>46531</v>
      </c>
      <c r="K6568" s="69">
        <v>2.62</v>
      </c>
      <c r="L6568" s="68" t="s">
        <v>2609</v>
      </c>
      <c r="M6568" s="71">
        <v>3.7000000000000002E-3</v>
      </c>
      <c r="N6568" t="str">
        <f>_xll.IMDP("BND",D6568,$N$1,A6568)</f>
        <v>회사채(일반)</v>
      </c>
      <c r="O6568">
        <f t="shared" si="102"/>
        <v>2.17227E-3</v>
      </c>
    </row>
    <row r="6569" spans="1:15" x14ac:dyDescent="0.3">
      <c r="A6569" s="73">
        <v>46311</v>
      </c>
      <c r="B6569" s="67" t="s">
        <v>2090</v>
      </c>
      <c r="C6569" s="68" t="s">
        <v>8258</v>
      </c>
      <c r="D6569" s="68" t="s">
        <v>12895</v>
      </c>
      <c r="E6569" s="67" t="s">
        <v>12896</v>
      </c>
      <c r="F6569" s="69">
        <v>4.2770000000000001</v>
      </c>
      <c r="G6569" s="70">
        <v>3.4106999999999998</v>
      </c>
      <c r="H6569" s="70">
        <v>12.7515</v>
      </c>
      <c r="I6569" s="73">
        <v>43964</v>
      </c>
      <c r="J6569" s="73">
        <v>47616</v>
      </c>
      <c r="K6569" s="69">
        <v>1.78</v>
      </c>
      <c r="L6569" s="68" t="s">
        <v>2609</v>
      </c>
      <c r="M6569" s="71">
        <v>3.0000000000000001E-3</v>
      </c>
      <c r="N6569" t="str">
        <f>_xll.IMDP("BND",D6569,$N$1,A6569)</f>
        <v>회사채(일반)</v>
      </c>
      <c r="O6569">
        <f t="shared" si="102"/>
        <v>1.0232099999999999E-2</v>
      </c>
    </row>
    <row r="6570" spans="1:15" x14ac:dyDescent="0.3">
      <c r="A6570" s="73">
        <v>46311</v>
      </c>
      <c r="B6570" s="67" t="s">
        <v>2090</v>
      </c>
      <c r="C6570" s="68" t="s">
        <v>8258</v>
      </c>
      <c r="D6570" s="68" t="s">
        <v>12897</v>
      </c>
      <c r="E6570" s="67" t="s">
        <v>12898</v>
      </c>
      <c r="F6570" s="69">
        <v>4.282</v>
      </c>
      <c r="G6570" s="70">
        <v>4.0309999999999997</v>
      </c>
      <c r="H6570" s="70">
        <v>17.663499999999999</v>
      </c>
      <c r="I6570" s="73">
        <v>44210</v>
      </c>
      <c r="J6570" s="73">
        <v>47862</v>
      </c>
      <c r="K6570" s="69">
        <v>1.84</v>
      </c>
      <c r="L6570" s="68" t="s">
        <v>2609</v>
      </c>
      <c r="M6570" s="71">
        <v>4.1999999999999997E-3</v>
      </c>
      <c r="N6570" t="str">
        <f>_xll.IMDP("BND",D6570,$N$1,A6570)</f>
        <v>회사채(일반)</v>
      </c>
      <c r="O6570">
        <f t="shared" si="102"/>
        <v>1.6930199999999996E-2</v>
      </c>
    </row>
    <row r="6571" spans="1:15" x14ac:dyDescent="0.3">
      <c r="A6571" s="73">
        <v>46311</v>
      </c>
      <c r="B6571" s="67" t="s">
        <v>2090</v>
      </c>
      <c r="C6571" s="68" t="s">
        <v>8258</v>
      </c>
      <c r="D6571" s="68" t="s">
        <v>12899</v>
      </c>
      <c r="E6571" s="67" t="s">
        <v>12900</v>
      </c>
      <c r="F6571" s="69">
        <v>4.3129999999999997</v>
      </c>
      <c r="G6571" s="70">
        <v>4.9695999999999998</v>
      </c>
      <c r="H6571" s="70">
        <v>27.910599999999999</v>
      </c>
      <c r="I6571" s="73">
        <v>44728</v>
      </c>
      <c r="J6571" s="73">
        <v>48381</v>
      </c>
      <c r="K6571" s="69">
        <v>4.4000000000000004</v>
      </c>
      <c r="L6571" s="68" t="s">
        <v>2609</v>
      </c>
      <c r="M6571" s="71">
        <v>4.4000000000000003E-3</v>
      </c>
      <c r="N6571" t="str">
        <f>_xll.IMDP("BND",D6571,$N$1,A6571)</f>
        <v>회사채(일반)</v>
      </c>
      <c r="O6571">
        <f t="shared" si="102"/>
        <v>2.1866240000000002E-2</v>
      </c>
    </row>
    <row r="6572" spans="1:15" x14ac:dyDescent="0.3">
      <c r="A6572" s="73">
        <v>46311</v>
      </c>
      <c r="B6572" s="67" t="s">
        <v>2090</v>
      </c>
      <c r="C6572" s="68" t="s">
        <v>8258</v>
      </c>
      <c r="D6572" s="68" t="s">
        <v>12901</v>
      </c>
      <c r="E6572" s="67" t="s">
        <v>12902</v>
      </c>
      <c r="F6572" s="69">
        <v>4.13</v>
      </c>
      <c r="G6572" s="70">
        <v>0.61019999999999996</v>
      </c>
      <c r="H6572" s="70">
        <v>0.52629999999999999</v>
      </c>
      <c r="I6572" s="73">
        <v>45446</v>
      </c>
      <c r="J6572" s="73">
        <v>46541</v>
      </c>
      <c r="K6572" s="69">
        <v>3.82</v>
      </c>
      <c r="L6572" s="68" t="s">
        <v>5494</v>
      </c>
      <c r="M6572" s="71">
        <v>1.6299999999999999E-2</v>
      </c>
      <c r="N6572" t="str">
        <f>_xll.IMDP("BND",D6572,$N$1,A6572)</f>
        <v>회사채(일반)</v>
      </c>
      <c r="O6572">
        <f t="shared" si="102"/>
        <v>9.9462599999999984E-3</v>
      </c>
    </row>
    <row r="6573" spans="1:15" x14ac:dyDescent="0.3">
      <c r="A6573" s="73">
        <v>46311</v>
      </c>
      <c r="B6573" s="67" t="s">
        <v>2090</v>
      </c>
      <c r="C6573" s="68" t="s">
        <v>8258</v>
      </c>
      <c r="D6573" s="68" t="s">
        <v>1709</v>
      </c>
      <c r="E6573" s="67" t="s">
        <v>1710</v>
      </c>
      <c r="F6573" s="69">
        <v>4.234</v>
      </c>
      <c r="G6573" s="70">
        <v>0.99570000000000003</v>
      </c>
      <c r="H6573" s="70">
        <v>1.2526999999999999</v>
      </c>
      <c r="I6573" s="73">
        <v>45594</v>
      </c>
      <c r="J6573" s="73">
        <v>46689</v>
      </c>
      <c r="K6573" s="69">
        <v>3.39</v>
      </c>
      <c r="L6573" s="68" t="s">
        <v>5494</v>
      </c>
      <c r="M6573" s="71">
        <v>1.11E-2</v>
      </c>
      <c r="N6573" t="str">
        <f>_xll.IMDP("BND",D6573,$N$1,A6573)</f>
        <v>회사채(일반)</v>
      </c>
      <c r="O6573">
        <f t="shared" si="102"/>
        <v>1.1052270000000001E-2</v>
      </c>
    </row>
    <row r="6574" spans="1:15" x14ac:dyDescent="0.3">
      <c r="A6574" s="73">
        <v>46311</v>
      </c>
      <c r="B6574" s="67" t="s">
        <v>2090</v>
      </c>
      <c r="C6574" s="68" t="s">
        <v>8258</v>
      </c>
      <c r="D6574" s="68" t="s">
        <v>1139</v>
      </c>
      <c r="E6574" s="67" t="s">
        <v>1141</v>
      </c>
      <c r="F6574" s="69">
        <v>3.78</v>
      </c>
      <c r="G6574" s="70">
        <v>0.31240000000000001</v>
      </c>
      <c r="H6574" s="70">
        <v>0.1754</v>
      </c>
      <c r="I6574" s="73">
        <v>45701</v>
      </c>
      <c r="J6574" s="73">
        <v>46430</v>
      </c>
      <c r="K6574" s="69">
        <v>3.02</v>
      </c>
      <c r="L6574" s="68" t="s">
        <v>5494</v>
      </c>
      <c r="M6574" s="71">
        <v>3.3E-3</v>
      </c>
      <c r="N6574" t="str">
        <f>_xll.IMDP("BND",D6574,$N$1,A6574)</f>
        <v>회사채(일반)</v>
      </c>
      <c r="O6574">
        <f t="shared" si="102"/>
        <v>1.0309200000000001E-3</v>
      </c>
    </row>
    <row r="6575" spans="1:15" x14ac:dyDescent="0.3">
      <c r="A6575" s="73">
        <v>46311</v>
      </c>
      <c r="B6575" s="67" t="s">
        <v>2090</v>
      </c>
      <c r="C6575" s="68" t="s">
        <v>8258</v>
      </c>
      <c r="D6575" s="68" t="s">
        <v>12903</v>
      </c>
      <c r="E6575" s="67" t="s">
        <v>12904</v>
      </c>
      <c r="F6575" s="69">
        <v>4.1959999999999997</v>
      </c>
      <c r="G6575" s="70">
        <v>0.76180000000000003</v>
      </c>
      <c r="H6575" s="70">
        <v>0.77449999999999997</v>
      </c>
      <c r="I6575" s="73">
        <v>45868</v>
      </c>
      <c r="J6575" s="73">
        <v>46598</v>
      </c>
      <c r="K6575" s="69">
        <v>2.7</v>
      </c>
      <c r="L6575" s="68" t="s">
        <v>5494</v>
      </c>
      <c r="M6575" s="71">
        <v>6.4999999999999997E-3</v>
      </c>
      <c r="N6575" t="str">
        <f>_xll.IMDP("BND",D6575,$N$1,A6575)</f>
        <v>회사채(일반)</v>
      </c>
      <c r="O6575">
        <f t="shared" si="102"/>
        <v>4.9516999999999999E-3</v>
      </c>
    </row>
    <row r="6576" spans="1:15" x14ac:dyDescent="0.3">
      <c r="A6576" s="73">
        <v>46311</v>
      </c>
      <c r="B6576" s="67" t="s">
        <v>2090</v>
      </c>
      <c r="C6576" s="68" t="s">
        <v>8258</v>
      </c>
      <c r="D6576" s="68" t="s">
        <v>12905</v>
      </c>
      <c r="E6576" s="67" t="s">
        <v>12906</v>
      </c>
      <c r="F6576" s="69">
        <v>4.234</v>
      </c>
      <c r="G6576" s="70">
        <v>0.99409999999999998</v>
      </c>
      <c r="H6576" s="70">
        <v>1.2464999999999999</v>
      </c>
      <c r="I6576" s="73">
        <v>45957</v>
      </c>
      <c r="J6576" s="73">
        <v>46687</v>
      </c>
      <c r="K6576" s="69">
        <v>2.75</v>
      </c>
      <c r="L6576" s="68" t="s">
        <v>5494</v>
      </c>
      <c r="M6576" s="71">
        <v>2.8E-3</v>
      </c>
      <c r="N6576" t="str">
        <f>_xll.IMDP("BND",D6576,$N$1,A6576)</f>
        <v>회사채(일반)</v>
      </c>
      <c r="O6576">
        <f t="shared" si="102"/>
        <v>2.7834800000000001E-3</v>
      </c>
    </row>
    <row r="6577" spans="1:15" x14ac:dyDescent="0.3">
      <c r="A6577" s="73">
        <v>46311</v>
      </c>
      <c r="B6577" s="67" t="s">
        <v>2090</v>
      </c>
      <c r="C6577" s="68" t="s">
        <v>8258</v>
      </c>
      <c r="D6577" s="68" t="s">
        <v>12907</v>
      </c>
      <c r="E6577" s="67" t="s">
        <v>12908</v>
      </c>
      <c r="F6577" s="69">
        <v>4.2430000000000003</v>
      </c>
      <c r="G6577" s="70">
        <v>1.2433000000000001</v>
      </c>
      <c r="H6577" s="70">
        <v>1.8809</v>
      </c>
      <c r="I6577" s="73">
        <v>46055</v>
      </c>
      <c r="J6577" s="73">
        <v>46785</v>
      </c>
      <c r="K6577" s="69">
        <v>3.41</v>
      </c>
      <c r="L6577" s="68" t="s">
        <v>5494</v>
      </c>
      <c r="M6577" s="71">
        <v>3.2000000000000002E-3</v>
      </c>
      <c r="N6577" t="str">
        <f>_xll.IMDP("BND",D6577,$N$1,A6577)</f>
        <v>회사채(일반)</v>
      </c>
      <c r="O6577">
        <f t="shared" si="102"/>
        <v>3.9785600000000008E-3</v>
      </c>
    </row>
    <row r="6578" spans="1:15" x14ac:dyDescent="0.3">
      <c r="A6578" s="73">
        <v>46311</v>
      </c>
      <c r="B6578" s="67" t="s">
        <v>2090</v>
      </c>
      <c r="C6578" s="68" t="s">
        <v>8258</v>
      </c>
      <c r="D6578" s="68" t="s">
        <v>12909</v>
      </c>
      <c r="E6578" s="67" t="s">
        <v>12910</v>
      </c>
      <c r="F6578" s="69">
        <v>4.34</v>
      </c>
      <c r="G6578" s="70">
        <v>1.7657</v>
      </c>
      <c r="H6578" s="70">
        <v>3.6429</v>
      </c>
      <c r="I6578" s="73">
        <v>45167</v>
      </c>
      <c r="J6578" s="73">
        <v>46994</v>
      </c>
      <c r="K6578" s="69">
        <v>4.53</v>
      </c>
      <c r="L6578" s="68" t="s">
        <v>5494</v>
      </c>
      <c r="M6578" s="71">
        <v>7.4999999999999997E-3</v>
      </c>
      <c r="N6578" t="str">
        <f>_xll.IMDP("BND",D6578,$N$1,A6578)</f>
        <v>회사채(일반)</v>
      </c>
      <c r="O6578">
        <f t="shared" si="102"/>
        <v>1.3242749999999999E-2</v>
      </c>
    </row>
    <row r="6579" spans="1:15" x14ac:dyDescent="0.3">
      <c r="A6579" s="73">
        <v>46311</v>
      </c>
      <c r="B6579" s="67" t="s">
        <v>2090</v>
      </c>
      <c r="C6579" s="68" t="s">
        <v>8258</v>
      </c>
      <c r="D6579" s="68" t="s">
        <v>12911</v>
      </c>
      <c r="E6579" s="67" t="s">
        <v>12912</v>
      </c>
      <c r="F6579" s="69">
        <v>4.3849999999999998</v>
      </c>
      <c r="G6579" s="70">
        <v>2.1461999999999999</v>
      </c>
      <c r="H6579" s="70">
        <v>5.2971000000000004</v>
      </c>
      <c r="I6579" s="73">
        <v>45321</v>
      </c>
      <c r="J6579" s="73">
        <v>47148</v>
      </c>
      <c r="K6579" s="69">
        <v>4.04</v>
      </c>
      <c r="L6579" s="68" t="s">
        <v>5494</v>
      </c>
      <c r="M6579" s="71">
        <v>2.3E-3</v>
      </c>
      <c r="N6579" t="str">
        <f>_xll.IMDP("BND",D6579,$N$1,A6579)</f>
        <v>회사채(일반)</v>
      </c>
      <c r="O6579">
        <f t="shared" si="102"/>
        <v>4.9362599999999996E-3</v>
      </c>
    </row>
    <row r="6580" spans="1:15" x14ac:dyDescent="0.3">
      <c r="A6580" s="73">
        <v>46311</v>
      </c>
      <c r="B6580" s="67" t="s">
        <v>2090</v>
      </c>
      <c r="C6580" s="68" t="s">
        <v>8258</v>
      </c>
      <c r="D6580" s="68" t="s">
        <v>12913</v>
      </c>
      <c r="E6580" s="67" t="s">
        <v>12914</v>
      </c>
      <c r="F6580" s="69">
        <v>4.3959999999999999</v>
      </c>
      <c r="G6580" s="70">
        <v>2.4628000000000001</v>
      </c>
      <c r="H6580" s="70">
        <v>6.8827999999999996</v>
      </c>
      <c r="I6580" s="73">
        <v>45446</v>
      </c>
      <c r="J6580" s="73">
        <v>47270</v>
      </c>
      <c r="K6580" s="69">
        <v>3.92</v>
      </c>
      <c r="L6580" s="68" t="s">
        <v>5494</v>
      </c>
      <c r="M6580" s="71">
        <v>6.8999999999999999E-3</v>
      </c>
      <c r="N6580" t="str">
        <f>_xll.IMDP("BND",D6580,$N$1,A6580)</f>
        <v>회사채(일반)</v>
      </c>
      <c r="O6580">
        <f t="shared" si="102"/>
        <v>1.6993319999999999E-2</v>
      </c>
    </row>
    <row r="6581" spans="1:15" x14ac:dyDescent="0.3">
      <c r="A6581" s="73">
        <v>46311</v>
      </c>
      <c r="B6581" s="67" t="s">
        <v>2090</v>
      </c>
      <c r="C6581" s="68" t="s">
        <v>8258</v>
      </c>
      <c r="D6581" s="68" t="s">
        <v>12915</v>
      </c>
      <c r="E6581" s="67" t="s">
        <v>12916</v>
      </c>
      <c r="F6581" s="69">
        <v>4.4180000000000001</v>
      </c>
      <c r="G6581" s="70">
        <v>2.8313000000000001</v>
      </c>
      <c r="H6581" s="70">
        <v>9.0291999999999994</v>
      </c>
      <c r="I6581" s="73">
        <v>45594</v>
      </c>
      <c r="J6581" s="73">
        <v>47420</v>
      </c>
      <c r="K6581" s="69">
        <v>3.45</v>
      </c>
      <c r="L6581" s="68" t="s">
        <v>5494</v>
      </c>
      <c r="M6581" s="71">
        <v>2.7000000000000001E-3</v>
      </c>
      <c r="N6581" t="str">
        <f>_xll.IMDP("BND",D6581,$N$1,A6581)</f>
        <v>회사채(일반)</v>
      </c>
      <c r="O6581">
        <f t="shared" si="102"/>
        <v>7.6445100000000011E-3</v>
      </c>
    </row>
    <row r="6582" spans="1:15" x14ac:dyDescent="0.3">
      <c r="A6582" s="73">
        <v>46311</v>
      </c>
      <c r="B6582" s="67" t="s">
        <v>2090</v>
      </c>
      <c r="C6582" s="68" t="s">
        <v>8258</v>
      </c>
      <c r="D6582" s="68" t="s">
        <v>1713</v>
      </c>
      <c r="E6582" s="67" t="s">
        <v>1715</v>
      </c>
      <c r="F6582" s="69">
        <v>4.2430000000000003</v>
      </c>
      <c r="G6582" s="70">
        <v>1.2724</v>
      </c>
      <c r="H6582" s="70">
        <v>1.9587000000000001</v>
      </c>
      <c r="I6582" s="73">
        <v>45701</v>
      </c>
      <c r="J6582" s="73">
        <v>46794</v>
      </c>
      <c r="K6582" s="69">
        <v>3.09</v>
      </c>
      <c r="L6582" s="68" t="s">
        <v>5494</v>
      </c>
      <c r="M6582" s="71">
        <v>1.7000000000000001E-2</v>
      </c>
      <c r="N6582" t="str">
        <f>_xll.IMDP("BND",D6582,$N$1,A6582)</f>
        <v>회사채(일반)</v>
      </c>
      <c r="O6582">
        <f t="shared" si="102"/>
        <v>2.1630800000000002E-2</v>
      </c>
    </row>
    <row r="6583" spans="1:15" x14ac:dyDescent="0.3">
      <c r="A6583" s="73">
        <v>46311</v>
      </c>
      <c r="B6583" s="67" t="s">
        <v>2090</v>
      </c>
      <c r="C6583" s="68" t="s">
        <v>8258</v>
      </c>
      <c r="D6583" s="68" t="s">
        <v>12917</v>
      </c>
      <c r="E6583" s="67" t="s">
        <v>12918</v>
      </c>
      <c r="F6583" s="69">
        <v>4.3170000000000002</v>
      </c>
      <c r="G6583" s="70">
        <v>1.7065999999999999</v>
      </c>
      <c r="H6583" s="70">
        <v>3.3919999999999999</v>
      </c>
      <c r="I6583" s="73">
        <v>45868</v>
      </c>
      <c r="J6583" s="73">
        <v>46962</v>
      </c>
      <c r="K6583" s="69">
        <v>2.81</v>
      </c>
      <c r="L6583" s="68" t="s">
        <v>5494</v>
      </c>
      <c r="M6583" s="71">
        <v>1.6400000000000001E-2</v>
      </c>
      <c r="N6583" t="str">
        <f>_xll.IMDP("BND",D6583,$N$1,A6583)</f>
        <v>회사채(일반)</v>
      </c>
      <c r="O6583">
        <f t="shared" si="102"/>
        <v>2.7988240000000001E-2</v>
      </c>
    </row>
    <row r="6584" spans="1:15" x14ac:dyDescent="0.3">
      <c r="A6584" s="73">
        <v>46311</v>
      </c>
      <c r="B6584" s="67" t="s">
        <v>2090</v>
      </c>
      <c r="C6584" s="68" t="s">
        <v>8258</v>
      </c>
      <c r="D6584" s="68" t="s">
        <v>12919</v>
      </c>
      <c r="E6584" s="67" t="s">
        <v>12920</v>
      </c>
      <c r="F6584" s="69">
        <v>4.3680000000000003</v>
      </c>
      <c r="G6584" s="70">
        <v>1.9369000000000001</v>
      </c>
      <c r="H6584" s="70">
        <v>4.3155000000000001</v>
      </c>
      <c r="I6584" s="73">
        <v>45957</v>
      </c>
      <c r="J6584" s="73">
        <v>47053</v>
      </c>
      <c r="K6584" s="69">
        <v>2.84</v>
      </c>
      <c r="L6584" s="68" t="s">
        <v>5494</v>
      </c>
      <c r="M6584" s="71">
        <v>1.3100000000000001E-2</v>
      </c>
      <c r="N6584" t="str">
        <f>_xll.IMDP("BND",D6584,$N$1,A6584)</f>
        <v>회사채(일반)</v>
      </c>
      <c r="O6584">
        <f t="shared" si="102"/>
        <v>2.5373390000000003E-2</v>
      </c>
    </row>
    <row r="6585" spans="1:15" x14ac:dyDescent="0.3">
      <c r="A6585" s="73">
        <v>46311</v>
      </c>
      <c r="B6585" s="67" t="s">
        <v>2090</v>
      </c>
      <c r="C6585" s="68" t="s">
        <v>8258</v>
      </c>
      <c r="D6585" s="68" t="s">
        <v>1837</v>
      </c>
      <c r="E6585" s="67" t="s">
        <v>1838</v>
      </c>
      <c r="F6585" s="69">
        <v>4.3849999999999998</v>
      </c>
      <c r="G6585" s="70">
        <v>2.1654</v>
      </c>
      <c r="H6585" s="70">
        <v>5.3693999999999997</v>
      </c>
      <c r="I6585" s="73">
        <v>46055</v>
      </c>
      <c r="J6585" s="73">
        <v>47151</v>
      </c>
      <c r="K6585" s="69">
        <v>3.59</v>
      </c>
      <c r="L6585" s="68" t="s">
        <v>5494</v>
      </c>
      <c r="M6585" s="71">
        <v>7.3000000000000001E-3</v>
      </c>
      <c r="N6585" t="str">
        <f>_xll.IMDP("BND",D6585,$N$1,A6585)</f>
        <v>회사채(일반)</v>
      </c>
      <c r="O6585">
        <f t="shared" si="102"/>
        <v>1.5807419999999999E-2</v>
      </c>
    </row>
    <row r="6586" spans="1:15" x14ac:dyDescent="0.3">
      <c r="A6586" s="73">
        <v>46311</v>
      </c>
      <c r="B6586" s="67" t="s">
        <v>2090</v>
      </c>
      <c r="C6586" s="68" t="s">
        <v>8258</v>
      </c>
      <c r="D6586" s="68" t="s">
        <v>1664</v>
      </c>
      <c r="E6586" s="67" t="s">
        <v>1666</v>
      </c>
      <c r="F6586" s="69">
        <v>4.3710000000000004</v>
      </c>
      <c r="G6586" s="70">
        <v>1.8917999999999999</v>
      </c>
      <c r="H6586" s="70">
        <v>4.1875</v>
      </c>
      <c r="I6586" s="73">
        <v>45226</v>
      </c>
      <c r="J6586" s="73">
        <v>47053</v>
      </c>
      <c r="K6586" s="69">
        <v>5.12</v>
      </c>
      <c r="L6586" s="68" t="s">
        <v>5494</v>
      </c>
      <c r="M6586" s="71">
        <v>4.3E-3</v>
      </c>
      <c r="N6586" t="str">
        <f>_xll.IMDP("BND",D6586,$N$1,A6586)</f>
        <v>회사채(일반)</v>
      </c>
      <c r="O6586">
        <f t="shared" si="102"/>
        <v>8.1347399999999997E-3</v>
      </c>
    </row>
    <row r="6587" spans="1:15" x14ac:dyDescent="0.3">
      <c r="A6587" s="73">
        <v>46311</v>
      </c>
      <c r="B6587" s="67" t="s">
        <v>2090</v>
      </c>
      <c r="C6587" s="68" t="s">
        <v>8258</v>
      </c>
      <c r="D6587" s="68" t="s">
        <v>12921</v>
      </c>
      <c r="E6587" s="67" t="s">
        <v>12922</v>
      </c>
      <c r="F6587" s="69">
        <v>3.702</v>
      </c>
      <c r="G6587" s="70">
        <v>0.2742</v>
      </c>
      <c r="H6587" s="70">
        <v>0.14369999999999999</v>
      </c>
      <c r="I6587" s="73">
        <v>45321</v>
      </c>
      <c r="J6587" s="73">
        <v>46416</v>
      </c>
      <c r="K6587" s="69">
        <v>3.96</v>
      </c>
      <c r="L6587" s="68" t="s">
        <v>5494</v>
      </c>
      <c r="M6587" s="71">
        <v>1.4E-2</v>
      </c>
      <c r="N6587" t="str">
        <f>_xll.IMDP("BND",D6587,$N$1,A6587)</f>
        <v>회사채(일반)</v>
      </c>
      <c r="O6587">
        <f t="shared" si="102"/>
        <v>3.8388000000000003E-3</v>
      </c>
    </row>
    <row r="6588" spans="1:15" x14ac:dyDescent="0.3">
      <c r="A6588" s="73">
        <v>46311</v>
      </c>
      <c r="B6588" s="67" t="s">
        <v>2090</v>
      </c>
      <c r="C6588" s="68" t="s">
        <v>8258</v>
      </c>
      <c r="D6588" s="68" t="s">
        <v>12923</v>
      </c>
      <c r="E6588" s="67" t="s">
        <v>12924</v>
      </c>
      <c r="F6588" s="69">
        <v>4.42</v>
      </c>
      <c r="G6588" s="70">
        <v>3.1069</v>
      </c>
      <c r="H6588" s="70">
        <v>10.7843</v>
      </c>
      <c r="I6588" s="73">
        <v>45701</v>
      </c>
      <c r="J6588" s="73">
        <v>47527</v>
      </c>
      <c r="K6588" s="69">
        <v>3.15</v>
      </c>
      <c r="L6588" s="68" t="s">
        <v>5494</v>
      </c>
      <c r="M6588" s="71">
        <v>2.7000000000000001E-3</v>
      </c>
      <c r="N6588" t="str">
        <f>_xll.IMDP("BND",D6588,$N$1,A6588)</f>
        <v>회사채(일반)</v>
      </c>
      <c r="O6588">
        <f t="shared" si="102"/>
        <v>8.3886300000000011E-3</v>
      </c>
    </row>
    <row r="6589" spans="1:15" x14ac:dyDescent="0.3">
      <c r="A6589" s="73">
        <v>46311</v>
      </c>
      <c r="B6589" s="67" t="s">
        <v>2090</v>
      </c>
      <c r="C6589" s="68" t="s">
        <v>8258</v>
      </c>
      <c r="D6589" s="68" t="s">
        <v>12925</v>
      </c>
      <c r="E6589" s="67" t="s">
        <v>12926</v>
      </c>
      <c r="F6589" s="69">
        <v>4.4219999999999997</v>
      </c>
      <c r="G6589" s="70">
        <v>3.5217000000000001</v>
      </c>
      <c r="H6589" s="70">
        <v>13.7879</v>
      </c>
      <c r="I6589" s="73">
        <v>45868</v>
      </c>
      <c r="J6589" s="73">
        <v>47694</v>
      </c>
      <c r="K6589" s="69">
        <v>2.94</v>
      </c>
      <c r="L6589" s="68" t="s">
        <v>5494</v>
      </c>
      <c r="M6589" s="71">
        <v>4.4000000000000003E-3</v>
      </c>
      <c r="N6589" t="str">
        <f>_xll.IMDP("BND",D6589,$N$1,A6589)</f>
        <v>회사채(일반)</v>
      </c>
      <c r="O6589">
        <f t="shared" si="102"/>
        <v>1.5495480000000001E-2</v>
      </c>
    </row>
    <row r="6590" spans="1:15" x14ac:dyDescent="0.3">
      <c r="A6590" s="73">
        <v>46311</v>
      </c>
      <c r="B6590" s="67" t="s">
        <v>2090</v>
      </c>
      <c r="C6590" s="68" t="s">
        <v>8258</v>
      </c>
      <c r="D6590" s="68" t="s">
        <v>12927</v>
      </c>
      <c r="E6590" s="67" t="s">
        <v>12928</v>
      </c>
      <c r="F6590" s="69">
        <v>4.423</v>
      </c>
      <c r="G6590" s="70">
        <v>3.7231000000000001</v>
      </c>
      <c r="H6590" s="70">
        <v>15.4116</v>
      </c>
      <c r="I6590" s="73">
        <v>45957</v>
      </c>
      <c r="J6590" s="73">
        <v>47781</v>
      </c>
      <c r="K6590" s="69">
        <v>3.02</v>
      </c>
      <c r="L6590" s="68" t="s">
        <v>5494</v>
      </c>
      <c r="M6590" s="71">
        <v>2.2000000000000001E-3</v>
      </c>
      <c r="N6590" t="str">
        <f>_xll.IMDP("BND",D6590,$N$1,A6590)</f>
        <v>회사채(일반)</v>
      </c>
      <c r="O6590">
        <f t="shared" si="102"/>
        <v>8.1908200000000014E-3</v>
      </c>
    </row>
    <row r="6591" spans="1:15" x14ac:dyDescent="0.3">
      <c r="A6591" s="73">
        <v>46311</v>
      </c>
      <c r="B6591" s="67" t="s">
        <v>2090</v>
      </c>
      <c r="C6591" s="68" t="s">
        <v>8258</v>
      </c>
      <c r="D6591" s="68" t="s">
        <v>12929</v>
      </c>
      <c r="E6591" s="67" t="s">
        <v>12930</v>
      </c>
      <c r="F6591" s="69">
        <v>4.4240000000000004</v>
      </c>
      <c r="G6591" s="70">
        <v>3.8927999999999998</v>
      </c>
      <c r="H6591" s="70">
        <v>17.007200000000001</v>
      </c>
      <c r="I6591" s="73">
        <v>46055</v>
      </c>
      <c r="J6591" s="73">
        <v>47879</v>
      </c>
      <c r="K6591" s="69">
        <v>3.82</v>
      </c>
      <c r="L6591" s="68" t="s">
        <v>5494</v>
      </c>
      <c r="M6591" s="71">
        <v>2.3E-3</v>
      </c>
      <c r="N6591" t="str">
        <f>_xll.IMDP("BND",D6591,$N$1,A6591)</f>
        <v>회사채(일반)</v>
      </c>
      <c r="O6591">
        <f t="shared" si="102"/>
        <v>8.95344E-3</v>
      </c>
    </row>
    <row r="6592" spans="1:15" x14ac:dyDescent="0.3">
      <c r="A6592" s="73">
        <v>46311</v>
      </c>
      <c r="B6592" s="67" t="s">
        <v>2090</v>
      </c>
      <c r="C6592" s="68" t="s">
        <v>8258</v>
      </c>
      <c r="D6592" s="68" t="s">
        <v>12931</v>
      </c>
      <c r="E6592" s="67" t="s">
        <v>12932</v>
      </c>
      <c r="F6592" s="69">
        <v>4.2560000000000002</v>
      </c>
      <c r="G6592" s="70">
        <v>0.77480000000000004</v>
      </c>
      <c r="H6592" s="70">
        <v>0.79779999999999995</v>
      </c>
      <c r="I6592" s="73">
        <v>45873</v>
      </c>
      <c r="J6592" s="73">
        <v>46603</v>
      </c>
      <c r="K6592" s="69">
        <v>2.8</v>
      </c>
      <c r="L6592" s="68" t="s">
        <v>5494</v>
      </c>
      <c r="M6592" s="71">
        <v>6.4999999999999997E-3</v>
      </c>
      <c r="N6592" t="str">
        <f>_xll.IMDP("BND",D6592,$N$1,A6592)</f>
        <v>회사채(일반)</v>
      </c>
      <c r="O6592">
        <f t="shared" si="102"/>
        <v>5.0362000000000002E-3</v>
      </c>
    </row>
    <row r="6593" spans="1:15" x14ac:dyDescent="0.3">
      <c r="A6593" s="73">
        <v>46311</v>
      </c>
      <c r="B6593" s="67" t="s">
        <v>2090</v>
      </c>
      <c r="C6593" s="68" t="s">
        <v>8258</v>
      </c>
      <c r="D6593" s="68" t="s">
        <v>12933</v>
      </c>
      <c r="E6593" s="67" t="s">
        <v>12934</v>
      </c>
      <c r="F6593" s="69">
        <v>4.3230000000000004</v>
      </c>
      <c r="G6593" s="70">
        <v>1.3032999999999999</v>
      </c>
      <c r="H6593" s="70">
        <v>2.0497999999999998</v>
      </c>
      <c r="I6593" s="73">
        <v>46078</v>
      </c>
      <c r="J6593" s="73">
        <v>46808</v>
      </c>
      <c r="K6593" s="69">
        <v>3.59</v>
      </c>
      <c r="L6593" s="68" t="s">
        <v>5494</v>
      </c>
      <c r="M6593" s="71">
        <v>9.7000000000000003E-3</v>
      </c>
      <c r="N6593" t="str">
        <f>_xll.IMDP("BND",D6593,$N$1,A6593)</f>
        <v>회사채(일반)</v>
      </c>
      <c r="O6593">
        <f t="shared" si="102"/>
        <v>1.2642009999999999E-2</v>
      </c>
    </row>
    <row r="6594" spans="1:15" x14ac:dyDescent="0.3">
      <c r="A6594" s="73">
        <v>46311</v>
      </c>
      <c r="B6594" s="67" t="s">
        <v>2090</v>
      </c>
      <c r="C6594" s="68" t="s">
        <v>8258</v>
      </c>
      <c r="D6594" s="68" t="s">
        <v>14727</v>
      </c>
      <c r="E6594" s="67" t="s">
        <v>14728</v>
      </c>
      <c r="F6594" s="69">
        <v>4.4139999999999997</v>
      </c>
      <c r="G6594" s="70">
        <v>1.7042999999999999</v>
      </c>
      <c r="H6594" s="70">
        <v>3.4098000000000002</v>
      </c>
      <c r="I6594" s="73">
        <v>46240</v>
      </c>
      <c r="J6594" s="73">
        <v>46969</v>
      </c>
      <c r="K6594" s="69">
        <v>4.28</v>
      </c>
      <c r="L6594" s="68" t="s">
        <v>5494</v>
      </c>
      <c r="M6594" s="71">
        <v>6.4999999999999997E-3</v>
      </c>
      <c r="N6594" t="str">
        <f>_xll.IMDP("BND",D6594,$N$1,A6594)</f>
        <v>회사채(일반)</v>
      </c>
      <c r="O6594">
        <f t="shared" ref="O6594:O6657" si="103">M6594*G6594</f>
        <v>1.107795E-2</v>
      </c>
    </row>
    <row r="6595" spans="1:15" x14ac:dyDescent="0.3">
      <c r="A6595" s="73">
        <v>46311</v>
      </c>
      <c r="B6595" s="67" t="s">
        <v>2090</v>
      </c>
      <c r="C6595" s="68" t="s">
        <v>8258</v>
      </c>
      <c r="D6595" s="68" t="s">
        <v>12935</v>
      </c>
      <c r="E6595" s="67" t="s">
        <v>12936</v>
      </c>
      <c r="F6595" s="69">
        <v>4.0220000000000002</v>
      </c>
      <c r="G6595" s="70">
        <v>0.43</v>
      </c>
      <c r="H6595" s="70">
        <v>0.29189999999999999</v>
      </c>
      <c r="I6595" s="73">
        <v>45377</v>
      </c>
      <c r="J6595" s="73">
        <v>46472</v>
      </c>
      <c r="K6595" s="69">
        <v>4.0999999999999996</v>
      </c>
      <c r="L6595" s="68" t="s">
        <v>5494</v>
      </c>
      <c r="M6595" s="71">
        <v>2.3E-3</v>
      </c>
      <c r="N6595" t="str">
        <f>_xll.IMDP("BND",D6595,$N$1,A6595)</f>
        <v>회사채(일반)</v>
      </c>
      <c r="O6595">
        <f t="shared" si="103"/>
        <v>9.8899999999999986E-4</v>
      </c>
    </row>
    <row r="6596" spans="1:15" x14ac:dyDescent="0.3">
      <c r="A6596" s="73">
        <v>46311</v>
      </c>
      <c r="B6596" s="67" t="s">
        <v>2090</v>
      </c>
      <c r="C6596" s="68" t="s">
        <v>8258</v>
      </c>
      <c r="D6596" s="68" t="s">
        <v>12937</v>
      </c>
      <c r="E6596" s="67" t="s">
        <v>12938</v>
      </c>
      <c r="F6596" s="69">
        <v>4.2809999999999997</v>
      </c>
      <c r="G6596" s="70">
        <v>0.90869999999999995</v>
      </c>
      <c r="H6596" s="70">
        <v>1.0577000000000001</v>
      </c>
      <c r="I6596" s="73">
        <v>45559</v>
      </c>
      <c r="J6596" s="73">
        <v>46654</v>
      </c>
      <c r="K6596" s="69">
        <v>3.48</v>
      </c>
      <c r="L6596" s="68" t="s">
        <v>5494</v>
      </c>
      <c r="M6596" s="71">
        <v>4.5999999999999999E-3</v>
      </c>
      <c r="N6596" t="str">
        <f>_xll.IMDP("BND",D6596,$N$1,A6596)</f>
        <v>회사채(일반)</v>
      </c>
      <c r="O6596">
        <f t="shared" si="103"/>
        <v>4.1800199999999996E-3</v>
      </c>
    </row>
    <row r="6597" spans="1:15" x14ac:dyDescent="0.3">
      <c r="A6597" s="73">
        <v>46311</v>
      </c>
      <c r="B6597" s="67" t="s">
        <v>2090</v>
      </c>
      <c r="C6597" s="68" t="s">
        <v>8258</v>
      </c>
      <c r="D6597" s="68" t="s">
        <v>12939</v>
      </c>
      <c r="E6597" s="67" t="s">
        <v>12940</v>
      </c>
      <c r="F6597" s="69">
        <v>4.1689999999999996</v>
      </c>
      <c r="G6597" s="70">
        <v>0.59460000000000002</v>
      </c>
      <c r="H6597" s="70">
        <v>0.50270000000000004</v>
      </c>
      <c r="I6597" s="73">
        <v>45804</v>
      </c>
      <c r="J6597" s="73">
        <v>46534</v>
      </c>
      <c r="K6597" s="69">
        <v>2.8</v>
      </c>
      <c r="L6597" s="68" t="s">
        <v>5494</v>
      </c>
      <c r="M6597" s="71">
        <v>9.1999999999999998E-3</v>
      </c>
      <c r="N6597" t="str">
        <f>_xll.IMDP("BND",D6597,$N$1,A6597)</f>
        <v>회사채(일반)</v>
      </c>
      <c r="O6597">
        <f t="shared" si="103"/>
        <v>5.4703199999999999E-3</v>
      </c>
    </row>
    <row r="6598" spans="1:15" x14ac:dyDescent="0.3">
      <c r="A6598" s="73">
        <v>46311</v>
      </c>
      <c r="B6598" s="67" t="s">
        <v>2090</v>
      </c>
      <c r="C6598" s="68" t="s">
        <v>8258</v>
      </c>
      <c r="D6598" s="68" t="s">
        <v>12941</v>
      </c>
      <c r="E6598" s="67" t="s">
        <v>12942</v>
      </c>
      <c r="F6598" s="69">
        <v>4.4180000000000001</v>
      </c>
      <c r="G6598" s="70">
        <v>1.7239</v>
      </c>
      <c r="H6598" s="70">
        <v>3.4579</v>
      </c>
      <c r="I6598" s="73">
        <v>45873</v>
      </c>
      <c r="J6598" s="73">
        <v>46969</v>
      </c>
      <c r="K6598" s="69">
        <v>2.9</v>
      </c>
      <c r="L6598" s="68" t="s">
        <v>5494</v>
      </c>
      <c r="M6598" s="71">
        <v>7.7000000000000002E-3</v>
      </c>
      <c r="N6598" t="str">
        <f>_xll.IMDP("BND",D6598,$N$1,A6598)</f>
        <v>회사채(일반)</v>
      </c>
      <c r="O6598">
        <f t="shared" si="103"/>
        <v>1.3274030000000001E-2</v>
      </c>
    </row>
    <row r="6599" spans="1:15" x14ac:dyDescent="0.3">
      <c r="A6599" s="73">
        <v>46311</v>
      </c>
      <c r="B6599" s="67" t="s">
        <v>2090</v>
      </c>
      <c r="C6599" s="68" t="s">
        <v>8258</v>
      </c>
      <c r="D6599" s="68" t="s">
        <v>12943</v>
      </c>
      <c r="E6599" s="67" t="s">
        <v>12944</v>
      </c>
      <c r="F6599" s="69">
        <v>4.4889999999999999</v>
      </c>
      <c r="G6599" s="70">
        <v>2.2231000000000001</v>
      </c>
      <c r="H6599" s="70">
        <v>5.6414</v>
      </c>
      <c r="I6599" s="73">
        <v>46078</v>
      </c>
      <c r="J6599" s="73">
        <v>47174</v>
      </c>
      <c r="K6599" s="69">
        <v>3.73</v>
      </c>
      <c r="L6599" s="68" t="s">
        <v>5494</v>
      </c>
      <c r="M6599" s="71">
        <v>3.2000000000000002E-3</v>
      </c>
      <c r="N6599" t="str">
        <f>_xll.IMDP("BND",D6599,$N$1,A6599)</f>
        <v>회사채(일반)</v>
      </c>
      <c r="O6599">
        <f t="shared" si="103"/>
        <v>7.113920000000001E-3</v>
      </c>
    </row>
    <row r="6600" spans="1:15" x14ac:dyDescent="0.3">
      <c r="A6600" s="73">
        <v>46311</v>
      </c>
      <c r="B6600" s="67" t="s">
        <v>2090</v>
      </c>
      <c r="C6600" s="68" t="s">
        <v>8258</v>
      </c>
      <c r="D6600" s="68" t="s">
        <v>14652</v>
      </c>
      <c r="E6600" s="67" t="s">
        <v>14653</v>
      </c>
      <c r="F6600" s="69">
        <v>4.508</v>
      </c>
      <c r="G6600" s="70">
        <v>2.5975999999999999</v>
      </c>
      <c r="H6600" s="70">
        <v>7.6863999999999999</v>
      </c>
      <c r="I6600" s="73">
        <v>46240</v>
      </c>
      <c r="J6600" s="73">
        <v>47336</v>
      </c>
      <c r="K6600" s="69">
        <v>4.3600000000000003</v>
      </c>
      <c r="L6600" s="68" t="s">
        <v>5494</v>
      </c>
      <c r="M6600" s="71">
        <v>7.1999999999999998E-3</v>
      </c>
      <c r="N6600" t="str">
        <f>_xll.IMDP("BND",D6600,$N$1,A6600)</f>
        <v>회사채(일반)</v>
      </c>
      <c r="O6600">
        <f t="shared" si="103"/>
        <v>1.8702719999999999E-2</v>
      </c>
    </row>
    <row r="6601" spans="1:15" x14ac:dyDescent="0.3">
      <c r="A6601" s="73">
        <v>46311</v>
      </c>
      <c r="B6601" s="67" t="s">
        <v>2090</v>
      </c>
      <c r="C6601" s="68" t="s">
        <v>8258</v>
      </c>
      <c r="D6601" s="68" t="s">
        <v>12945</v>
      </c>
      <c r="E6601" s="67" t="s">
        <v>12946</v>
      </c>
      <c r="F6601" s="69">
        <v>4.1420000000000003</v>
      </c>
      <c r="G6601" s="70">
        <v>0.5927</v>
      </c>
      <c r="H6601" s="70">
        <v>0.50080000000000002</v>
      </c>
      <c r="I6601" s="73">
        <v>44708</v>
      </c>
      <c r="J6601" s="73">
        <v>46534</v>
      </c>
      <c r="K6601" s="69">
        <v>3.84</v>
      </c>
      <c r="L6601" s="68" t="s">
        <v>5494</v>
      </c>
      <c r="M6601" s="71">
        <v>8.3999999999999995E-3</v>
      </c>
      <c r="N6601" t="str">
        <f>_xll.IMDP("BND",D6601,$N$1,A6601)</f>
        <v>회사채(일반)</v>
      </c>
      <c r="O6601">
        <f t="shared" si="103"/>
        <v>4.9786800000000001E-3</v>
      </c>
    </row>
    <row r="6602" spans="1:15" x14ac:dyDescent="0.3">
      <c r="A6602" s="73">
        <v>46311</v>
      </c>
      <c r="B6602" s="67" t="s">
        <v>2090</v>
      </c>
      <c r="C6602" s="68" t="s">
        <v>8258</v>
      </c>
      <c r="D6602" s="68" t="s">
        <v>12947</v>
      </c>
      <c r="E6602" s="67" t="s">
        <v>12948</v>
      </c>
      <c r="F6602" s="69">
        <v>4.2859999999999996</v>
      </c>
      <c r="G6602" s="70">
        <v>1.4623999999999999</v>
      </c>
      <c r="H6602" s="70">
        <v>2.5423</v>
      </c>
      <c r="I6602" s="73">
        <v>43216</v>
      </c>
      <c r="J6602" s="73">
        <v>46869</v>
      </c>
      <c r="K6602" s="69">
        <v>3.15</v>
      </c>
      <c r="L6602" s="68" t="s">
        <v>5494</v>
      </c>
      <c r="M6602" s="71">
        <v>7.3000000000000001E-3</v>
      </c>
      <c r="N6602" t="str">
        <f>_xll.IMDP("BND",D6602,$N$1,A6602)</f>
        <v>회사채(일반)</v>
      </c>
      <c r="O6602">
        <f t="shared" si="103"/>
        <v>1.0675519999999999E-2</v>
      </c>
    </row>
    <row r="6603" spans="1:15" x14ac:dyDescent="0.3">
      <c r="A6603" s="73">
        <v>46311</v>
      </c>
      <c r="B6603" s="67" t="s">
        <v>2090</v>
      </c>
      <c r="C6603" s="68" t="s">
        <v>8258</v>
      </c>
      <c r="D6603" s="68" t="s">
        <v>1542</v>
      </c>
      <c r="E6603" s="67" t="s">
        <v>1544</v>
      </c>
      <c r="F6603" s="69">
        <v>4.4290000000000003</v>
      </c>
      <c r="G6603" s="70">
        <v>1.9503999999999999</v>
      </c>
      <c r="H6603" s="70">
        <v>4.3639000000000001</v>
      </c>
      <c r="I6603" s="73">
        <v>43403</v>
      </c>
      <c r="J6603" s="73">
        <v>47056</v>
      </c>
      <c r="K6603" s="69">
        <v>2.56</v>
      </c>
      <c r="L6603" s="68" t="s">
        <v>5494</v>
      </c>
      <c r="M6603" s="71">
        <v>6.7000000000000002E-3</v>
      </c>
      <c r="N6603" t="str">
        <f>_xll.IMDP("BND",D6603,$N$1,A6603)</f>
        <v>회사채(일반)</v>
      </c>
      <c r="O6603">
        <f t="shared" si="103"/>
        <v>1.306768E-2</v>
      </c>
    </row>
    <row r="6604" spans="1:15" x14ac:dyDescent="0.3">
      <c r="A6604" s="73">
        <v>46311</v>
      </c>
      <c r="B6604" s="67" t="s">
        <v>2090</v>
      </c>
      <c r="C6604" s="68" t="s">
        <v>8258</v>
      </c>
      <c r="D6604" s="68" t="s">
        <v>12949</v>
      </c>
      <c r="E6604" s="67" t="s">
        <v>12950</v>
      </c>
      <c r="F6604" s="69">
        <v>4.4450000000000003</v>
      </c>
      <c r="G6604" s="70">
        <v>2.2469999999999999</v>
      </c>
      <c r="H6604" s="70">
        <v>5.7058999999999997</v>
      </c>
      <c r="I6604" s="73">
        <v>43517</v>
      </c>
      <c r="J6604" s="73">
        <v>47170</v>
      </c>
      <c r="K6604" s="69">
        <v>2.38</v>
      </c>
      <c r="L6604" s="68" t="s">
        <v>5494</v>
      </c>
      <c r="M6604" s="71">
        <v>8.0000000000000002E-3</v>
      </c>
      <c r="N6604" t="str">
        <f>_xll.IMDP("BND",D6604,$N$1,A6604)</f>
        <v>회사채(일반)</v>
      </c>
      <c r="O6604">
        <f t="shared" si="103"/>
        <v>1.7975999999999999E-2</v>
      </c>
    </row>
    <row r="6605" spans="1:15" x14ac:dyDescent="0.3">
      <c r="A6605" s="73">
        <v>46311</v>
      </c>
      <c r="B6605" s="67" t="s">
        <v>2090</v>
      </c>
      <c r="C6605" s="68" t="s">
        <v>8258</v>
      </c>
      <c r="D6605" s="68" t="s">
        <v>12951</v>
      </c>
      <c r="E6605" s="67" t="s">
        <v>12952</v>
      </c>
      <c r="F6605" s="69">
        <v>4.4859999999999998</v>
      </c>
      <c r="G6605" s="70">
        <v>3.3020999999999998</v>
      </c>
      <c r="H6605" s="70">
        <v>12.1084</v>
      </c>
      <c r="I6605" s="73">
        <v>43945</v>
      </c>
      <c r="J6605" s="73">
        <v>47597</v>
      </c>
      <c r="K6605" s="69">
        <v>2.64</v>
      </c>
      <c r="L6605" s="68" t="s">
        <v>5494</v>
      </c>
      <c r="M6605" s="71">
        <v>4.7999999999999996E-3</v>
      </c>
      <c r="N6605" t="str">
        <f>_xll.IMDP("BND",D6605,$N$1,A6605)</f>
        <v>회사채(일반)</v>
      </c>
      <c r="O6605">
        <f t="shared" si="103"/>
        <v>1.5850079999999999E-2</v>
      </c>
    </row>
    <row r="6606" spans="1:15" x14ac:dyDescent="0.3">
      <c r="A6606" s="73">
        <v>46311</v>
      </c>
      <c r="B6606" s="67" t="s">
        <v>2090</v>
      </c>
      <c r="C6606" s="68" t="s">
        <v>8258</v>
      </c>
      <c r="D6606" s="68" t="s">
        <v>12953</v>
      </c>
      <c r="E6606" s="67" t="s">
        <v>12954</v>
      </c>
      <c r="F6606" s="69">
        <v>4.4589999999999996</v>
      </c>
      <c r="G6606" s="70">
        <v>2.4474999999999998</v>
      </c>
      <c r="H6606" s="70">
        <v>6.8052999999999999</v>
      </c>
      <c r="I6606" s="73">
        <v>44708</v>
      </c>
      <c r="J6606" s="73">
        <v>47265</v>
      </c>
      <c r="K6606" s="69">
        <v>3.93</v>
      </c>
      <c r="L6606" s="68" t="s">
        <v>5494</v>
      </c>
      <c r="M6606" s="71">
        <v>2.8E-3</v>
      </c>
      <c r="N6606" t="str">
        <f>_xll.IMDP("BND",D6606,$N$1,A6606)</f>
        <v>회사채(일반)</v>
      </c>
      <c r="O6606">
        <f t="shared" si="103"/>
        <v>6.8529999999999997E-3</v>
      </c>
    </row>
    <row r="6607" spans="1:15" x14ac:dyDescent="0.3">
      <c r="A6607" s="73">
        <v>46311</v>
      </c>
      <c r="B6607" s="67" t="s">
        <v>2090</v>
      </c>
      <c r="C6607" s="68" t="s">
        <v>8258</v>
      </c>
      <c r="D6607" s="68" t="s">
        <v>12955</v>
      </c>
      <c r="E6607" s="67" t="s">
        <v>12956</v>
      </c>
      <c r="F6607" s="69">
        <v>4.2830000000000004</v>
      </c>
      <c r="G6607" s="70">
        <v>1.3292999999999999</v>
      </c>
      <c r="H6607" s="70">
        <v>2.1312000000000002</v>
      </c>
      <c r="I6607" s="73">
        <v>44992</v>
      </c>
      <c r="J6607" s="73">
        <v>46819</v>
      </c>
      <c r="K6607" s="69">
        <v>4.51</v>
      </c>
      <c r="L6607" s="68" t="s">
        <v>5494</v>
      </c>
      <c r="M6607" s="71">
        <v>9.7999999999999997E-3</v>
      </c>
      <c r="N6607" t="str">
        <f>_xll.IMDP("BND",D6607,$N$1,A6607)</f>
        <v>회사채(일반)</v>
      </c>
      <c r="O6607">
        <f t="shared" si="103"/>
        <v>1.302714E-2</v>
      </c>
    </row>
    <row r="6608" spans="1:15" x14ac:dyDescent="0.3">
      <c r="A6608" s="73">
        <v>46311</v>
      </c>
      <c r="B6608" s="67" t="s">
        <v>2090</v>
      </c>
      <c r="C6608" s="68" t="s">
        <v>8258</v>
      </c>
      <c r="D6608" s="68" t="s">
        <v>12957</v>
      </c>
      <c r="E6608" s="67" t="s">
        <v>12958</v>
      </c>
      <c r="F6608" s="69">
        <v>4.4779999999999998</v>
      </c>
      <c r="G6608" s="70">
        <v>2.8290999999999999</v>
      </c>
      <c r="H6608" s="70">
        <v>8.8414999999999999</v>
      </c>
      <c r="I6608" s="73">
        <v>43734</v>
      </c>
      <c r="J6608" s="73">
        <v>47387</v>
      </c>
      <c r="K6608" s="69">
        <v>1.79</v>
      </c>
      <c r="L6608" s="68" t="s">
        <v>5494</v>
      </c>
      <c r="M6608" s="71">
        <v>5.1999999999999998E-3</v>
      </c>
      <c r="N6608" t="str">
        <f>_xll.IMDP("BND",D6608,$N$1,A6608)</f>
        <v>회사채(일반)</v>
      </c>
      <c r="O6608">
        <f t="shared" si="103"/>
        <v>1.4711319999999998E-2</v>
      </c>
    </row>
    <row r="6609" spans="1:15" x14ac:dyDescent="0.3">
      <c r="A6609" s="73">
        <v>46311</v>
      </c>
      <c r="B6609" s="67" t="s">
        <v>2090</v>
      </c>
      <c r="C6609" s="68" t="s">
        <v>8258</v>
      </c>
      <c r="D6609" s="68" t="s">
        <v>990</v>
      </c>
      <c r="E6609" s="67" t="s">
        <v>992</v>
      </c>
      <c r="F6609" s="69">
        <v>4.5030000000000001</v>
      </c>
      <c r="G6609" s="70">
        <v>4.1680000000000001</v>
      </c>
      <c r="H6609" s="70">
        <v>19.065200000000001</v>
      </c>
      <c r="I6609" s="73">
        <v>44292</v>
      </c>
      <c r="J6609" s="73">
        <v>47944</v>
      </c>
      <c r="K6609" s="69">
        <v>2.58</v>
      </c>
      <c r="L6609" s="68" t="s">
        <v>5494</v>
      </c>
      <c r="M6609" s="71">
        <v>2.5999999999999999E-3</v>
      </c>
      <c r="N6609" t="str">
        <f>_xll.IMDP("BND",D6609,$N$1,A6609)</f>
        <v>회사채(일반)</v>
      </c>
      <c r="O6609">
        <f t="shared" si="103"/>
        <v>1.0836800000000001E-2</v>
      </c>
    </row>
    <row r="6610" spans="1:15" x14ac:dyDescent="0.3">
      <c r="A6610" s="73">
        <v>46311</v>
      </c>
      <c r="B6610" s="67" t="s">
        <v>2090</v>
      </c>
      <c r="C6610" s="68" t="s">
        <v>8258</v>
      </c>
      <c r="D6610" s="68" t="s">
        <v>1678</v>
      </c>
      <c r="E6610" s="67" t="s">
        <v>1679</v>
      </c>
      <c r="F6610" s="69">
        <v>3.9670000000000001</v>
      </c>
      <c r="G6610" s="70">
        <v>0.27200000000000002</v>
      </c>
      <c r="H6610" s="70">
        <v>0.1419</v>
      </c>
      <c r="I6610" s="73">
        <v>45320</v>
      </c>
      <c r="J6610" s="73">
        <v>46416</v>
      </c>
      <c r="K6610" s="69">
        <v>4.0599999999999996</v>
      </c>
      <c r="L6610" s="68" t="s">
        <v>5494</v>
      </c>
      <c r="M6610" s="71">
        <v>1.17E-2</v>
      </c>
      <c r="N6610" t="str">
        <f>_xll.IMDP("BND",D6610,$N$1,A6610)</f>
        <v>회사채(일반)</v>
      </c>
      <c r="O6610">
        <f t="shared" si="103"/>
        <v>3.1824000000000002E-3</v>
      </c>
    </row>
    <row r="6611" spans="1:15" x14ac:dyDescent="0.3">
      <c r="A6611" s="73">
        <v>46311</v>
      </c>
      <c r="B6611" s="67" t="s">
        <v>2090</v>
      </c>
      <c r="C6611" s="68" t="s">
        <v>8258</v>
      </c>
      <c r="D6611" s="68" t="s">
        <v>12959</v>
      </c>
      <c r="E6611" s="67" t="s">
        <v>12960</v>
      </c>
      <c r="F6611" s="69">
        <v>4.5519999999999996</v>
      </c>
      <c r="G6611" s="70">
        <v>0.76060000000000005</v>
      </c>
      <c r="H6611" s="70">
        <v>0.77359999999999995</v>
      </c>
      <c r="I6611" s="73">
        <v>45504</v>
      </c>
      <c r="J6611" s="73">
        <v>46598</v>
      </c>
      <c r="K6611" s="69">
        <v>3.42</v>
      </c>
      <c r="L6611" s="68" t="s">
        <v>5494</v>
      </c>
      <c r="M6611" s="71">
        <v>6.8999999999999999E-3</v>
      </c>
      <c r="N6611" t="str">
        <f>_xll.IMDP("BND",D6611,$N$1,A6611)</f>
        <v>회사채(일반)</v>
      </c>
      <c r="O6611">
        <f t="shared" si="103"/>
        <v>5.2481400000000001E-3</v>
      </c>
    </row>
    <row r="6612" spans="1:15" x14ac:dyDescent="0.3">
      <c r="A6612" s="73">
        <v>46311</v>
      </c>
      <c r="B6612" s="67" t="s">
        <v>2090</v>
      </c>
      <c r="C6612" s="68" t="s">
        <v>8258</v>
      </c>
      <c r="D6612" s="68" t="s">
        <v>12961</v>
      </c>
      <c r="E6612" s="67" t="s">
        <v>12962</v>
      </c>
      <c r="F6612" s="69">
        <v>4.0199999999999996</v>
      </c>
      <c r="G6612" s="70">
        <v>0.2913</v>
      </c>
      <c r="H6612" s="70">
        <v>0.15740000000000001</v>
      </c>
      <c r="I6612" s="73">
        <v>45693</v>
      </c>
      <c r="J6612" s="73">
        <v>46423</v>
      </c>
      <c r="K6612" s="69">
        <v>3.24</v>
      </c>
      <c r="L6612" s="68" t="s">
        <v>5494</v>
      </c>
      <c r="M6612" s="71">
        <v>4.1999999999999997E-3</v>
      </c>
      <c r="N6612" t="str">
        <f>_xll.IMDP("BND",D6612,$N$1,A6612)</f>
        <v>회사채(일반)</v>
      </c>
      <c r="O6612">
        <f t="shared" si="103"/>
        <v>1.22346E-3</v>
      </c>
    </row>
    <row r="6613" spans="1:15" x14ac:dyDescent="0.3">
      <c r="A6613" s="73">
        <v>46311</v>
      </c>
      <c r="B6613" s="67" t="s">
        <v>2090</v>
      </c>
      <c r="C6613" s="68" t="s">
        <v>8258</v>
      </c>
      <c r="D6613" s="68" t="s">
        <v>283</v>
      </c>
      <c r="E6613" s="67" t="s">
        <v>285</v>
      </c>
      <c r="F6613" s="69">
        <v>4.6520000000000001</v>
      </c>
      <c r="G6613" s="70">
        <v>1.3201000000000001</v>
      </c>
      <c r="H6613" s="70">
        <v>2.1012</v>
      </c>
      <c r="I6613" s="73">
        <v>46085</v>
      </c>
      <c r="J6613" s="73">
        <v>46815</v>
      </c>
      <c r="K6613" s="69">
        <v>4.0999999999999996</v>
      </c>
      <c r="L6613" s="68" t="s">
        <v>5494</v>
      </c>
      <c r="M6613" s="71">
        <v>3.7000000000000002E-3</v>
      </c>
      <c r="N6613" t="str">
        <f>_xll.IMDP("BND",D6613,$N$1,A6613)</f>
        <v>회사채(일반)</v>
      </c>
      <c r="O6613">
        <f t="shared" si="103"/>
        <v>4.8843700000000007E-3</v>
      </c>
    </row>
    <row r="6614" spans="1:15" x14ac:dyDescent="0.3">
      <c r="A6614" s="73">
        <v>46311</v>
      </c>
      <c r="B6614" s="67" t="s">
        <v>2090</v>
      </c>
      <c r="C6614" s="68" t="s">
        <v>8258</v>
      </c>
      <c r="D6614" s="68" t="s">
        <v>15693</v>
      </c>
      <c r="E6614" s="67" t="s">
        <v>15694</v>
      </c>
      <c r="F6614" s="69">
        <v>5</v>
      </c>
      <c r="G6614" s="70">
        <v>1.8147</v>
      </c>
      <c r="H6614" s="70">
        <v>3.8422000000000001</v>
      </c>
      <c r="I6614" s="73">
        <v>46287</v>
      </c>
      <c r="J6614" s="73">
        <v>47018</v>
      </c>
      <c r="K6614" s="69">
        <v>5.27</v>
      </c>
      <c r="L6614" s="68" t="s">
        <v>5494</v>
      </c>
      <c r="M6614" s="71">
        <v>3.0000000000000001E-3</v>
      </c>
      <c r="N6614" t="str">
        <f>_xll.IMDP("BND",D6614,$N$1,A6614)</f>
        <v>회사채(일반)</v>
      </c>
      <c r="O6614">
        <f t="shared" si="103"/>
        <v>5.4441000000000003E-3</v>
      </c>
    </row>
    <row r="6615" spans="1:15" x14ac:dyDescent="0.3">
      <c r="A6615" s="73">
        <v>46311</v>
      </c>
      <c r="B6615" s="67" t="s">
        <v>2090</v>
      </c>
      <c r="C6615" s="68" t="s">
        <v>8258</v>
      </c>
      <c r="D6615" s="68" t="s">
        <v>12963</v>
      </c>
      <c r="E6615" s="67" t="s">
        <v>12964</v>
      </c>
      <c r="F6615" s="69">
        <v>4.375</v>
      </c>
      <c r="G6615" s="70">
        <v>0.50580000000000003</v>
      </c>
      <c r="H6615" s="70">
        <v>0.38400000000000001</v>
      </c>
      <c r="I6615" s="73">
        <v>44677</v>
      </c>
      <c r="J6615" s="73">
        <v>46503</v>
      </c>
      <c r="K6615" s="69">
        <v>4.1500000000000004</v>
      </c>
      <c r="L6615" s="68" t="s">
        <v>5494</v>
      </c>
      <c r="M6615" s="71">
        <v>2.3E-3</v>
      </c>
      <c r="N6615" t="str">
        <f>_xll.IMDP("BND",D6615,$N$1,A6615)</f>
        <v>회사채(일반)</v>
      </c>
      <c r="O6615">
        <f t="shared" si="103"/>
        <v>1.1633400000000001E-3</v>
      </c>
    </row>
    <row r="6616" spans="1:15" x14ac:dyDescent="0.3">
      <c r="A6616" s="73">
        <v>46311</v>
      </c>
      <c r="B6616" s="67" t="s">
        <v>2090</v>
      </c>
      <c r="C6616" s="68" t="s">
        <v>8258</v>
      </c>
      <c r="D6616" s="68" t="s">
        <v>12965</v>
      </c>
      <c r="E6616" s="67" t="s">
        <v>12966</v>
      </c>
      <c r="F6616" s="69">
        <v>4.8639999999999999</v>
      </c>
      <c r="G6616" s="70">
        <v>2.1322999999999999</v>
      </c>
      <c r="H6616" s="70">
        <v>5.2450999999999999</v>
      </c>
      <c r="I6616" s="73">
        <v>45320</v>
      </c>
      <c r="J6616" s="73">
        <v>47147</v>
      </c>
      <c r="K6616" s="69">
        <v>4.37</v>
      </c>
      <c r="L6616" s="68" t="s">
        <v>5494</v>
      </c>
      <c r="M6616" s="71">
        <v>2.3E-3</v>
      </c>
      <c r="N6616" t="str">
        <f>_xll.IMDP("BND",D6616,$N$1,A6616)</f>
        <v>회사채(일반)</v>
      </c>
      <c r="O6616">
        <f t="shared" si="103"/>
        <v>4.9042899999999995E-3</v>
      </c>
    </row>
    <row r="6617" spans="1:15" x14ac:dyDescent="0.3">
      <c r="A6617" s="73">
        <v>46311</v>
      </c>
      <c r="B6617" s="67" t="s">
        <v>2090</v>
      </c>
      <c r="C6617" s="68" t="s">
        <v>8258</v>
      </c>
      <c r="D6617" s="68" t="s">
        <v>2020</v>
      </c>
      <c r="E6617" s="67" t="s">
        <v>2022</v>
      </c>
      <c r="F6617" s="69">
        <v>4.63</v>
      </c>
      <c r="G6617" s="70">
        <v>1.2496</v>
      </c>
      <c r="H6617" s="70">
        <v>1.8976999999999999</v>
      </c>
      <c r="I6617" s="73">
        <v>45693</v>
      </c>
      <c r="J6617" s="73">
        <v>46787</v>
      </c>
      <c r="K6617" s="69">
        <v>3.38</v>
      </c>
      <c r="L6617" s="68" t="s">
        <v>5494</v>
      </c>
      <c r="M6617" s="71">
        <v>9.5999999999999992E-3</v>
      </c>
      <c r="N6617" t="str">
        <f>_xll.IMDP("BND",D6617,$N$1,A6617)</f>
        <v>회사채(일반)</v>
      </c>
      <c r="O6617">
        <f t="shared" si="103"/>
        <v>1.1996159999999999E-2</v>
      </c>
    </row>
    <row r="6618" spans="1:15" x14ac:dyDescent="0.3">
      <c r="A6618" s="73">
        <v>46311</v>
      </c>
      <c r="B6618" s="67" t="s">
        <v>2090</v>
      </c>
      <c r="C6618" s="68" t="s">
        <v>8258</v>
      </c>
      <c r="D6618" s="68" t="s">
        <v>12967</v>
      </c>
      <c r="E6618" s="67" t="s">
        <v>12968</v>
      </c>
      <c r="F6618" s="69">
        <v>4.8730000000000002</v>
      </c>
      <c r="G6618" s="70">
        <v>2.2265999999999999</v>
      </c>
      <c r="H6618" s="70">
        <v>5.6718000000000002</v>
      </c>
      <c r="I6618" s="73">
        <v>46085</v>
      </c>
      <c r="J6618" s="73">
        <v>47179</v>
      </c>
      <c r="K6618" s="69">
        <v>4.1900000000000004</v>
      </c>
      <c r="L6618" s="68" t="s">
        <v>5494</v>
      </c>
      <c r="M6618" s="71">
        <v>2.8E-3</v>
      </c>
      <c r="N6618" t="str">
        <f>_xll.IMDP("BND",D6618,$N$1,A6618)</f>
        <v>회사채(일반)</v>
      </c>
      <c r="O6618">
        <f t="shared" si="103"/>
        <v>6.2344799999999997E-3</v>
      </c>
    </row>
    <row r="6619" spans="1:15" x14ac:dyDescent="0.3">
      <c r="A6619" s="73">
        <v>46311</v>
      </c>
      <c r="B6619" s="67" t="s">
        <v>2090</v>
      </c>
      <c r="C6619" s="68" t="s">
        <v>8258</v>
      </c>
      <c r="D6619" s="68" t="s">
        <v>15695</v>
      </c>
      <c r="E6619" s="67" t="s">
        <v>15696</v>
      </c>
      <c r="F6619" s="69">
        <v>5.2220000000000004</v>
      </c>
      <c r="G6619" s="70">
        <v>2.6753</v>
      </c>
      <c r="H6619" s="70">
        <v>8.1739999999999995</v>
      </c>
      <c r="I6619" s="73">
        <v>46287</v>
      </c>
      <c r="J6619" s="73">
        <v>47381</v>
      </c>
      <c r="K6619" s="69">
        <v>5.49</v>
      </c>
      <c r="L6619" s="68" t="s">
        <v>5494</v>
      </c>
      <c r="M6619" s="71">
        <v>3.5000000000000001E-3</v>
      </c>
      <c r="N6619" t="str">
        <f>_xll.IMDP("BND",D6619,$N$1,A6619)</f>
        <v>회사채(일반)</v>
      </c>
      <c r="O6619">
        <f t="shared" si="103"/>
        <v>9.36355E-3</v>
      </c>
    </row>
    <row r="6620" spans="1:15" x14ac:dyDescent="0.3">
      <c r="A6620" s="73">
        <v>46311</v>
      </c>
      <c r="B6620" s="67" t="s">
        <v>2090</v>
      </c>
      <c r="C6620" s="68" t="s">
        <v>8258</v>
      </c>
      <c r="D6620" s="68" t="s">
        <v>12969</v>
      </c>
      <c r="E6620" s="67" t="s">
        <v>12970</v>
      </c>
      <c r="F6620" s="69">
        <v>4.8570000000000002</v>
      </c>
      <c r="G6620" s="70">
        <v>1.9038999999999999</v>
      </c>
      <c r="H6620" s="70">
        <v>4.1555</v>
      </c>
      <c r="I6620" s="73">
        <v>43384</v>
      </c>
      <c r="J6620" s="73">
        <v>47037</v>
      </c>
      <c r="K6620" s="69">
        <v>2.92</v>
      </c>
      <c r="L6620" s="68" t="s">
        <v>5494</v>
      </c>
      <c r="M6620" s="71">
        <v>7.1000000000000004E-3</v>
      </c>
      <c r="N6620" t="str">
        <f>_xll.IMDP("BND",D6620,$N$1,A6620)</f>
        <v>회사채(일반)</v>
      </c>
      <c r="O6620">
        <f t="shared" si="103"/>
        <v>1.3517690000000001E-2</v>
      </c>
    </row>
    <row r="6621" spans="1:15" x14ac:dyDescent="0.3">
      <c r="A6621" s="73">
        <v>46311</v>
      </c>
      <c r="B6621" s="67" t="s">
        <v>2090</v>
      </c>
      <c r="C6621" s="68" t="s">
        <v>8258</v>
      </c>
      <c r="D6621" s="68" t="s">
        <v>12971</v>
      </c>
      <c r="E6621" s="67" t="s">
        <v>12972</v>
      </c>
      <c r="F6621" s="69">
        <v>4.9080000000000004</v>
      </c>
      <c r="G6621" s="70">
        <v>2.5472999999999999</v>
      </c>
      <c r="H6621" s="70">
        <v>7.2378999999999998</v>
      </c>
      <c r="I6621" s="73">
        <v>43629</v>
      </c>
      <c r="J6621" s="73">
        <v>47282</v>
      </c>
      <c r="K6621" s="69">
        <v>2.0499999999999998</v>
      </c>
      <c r="L6621" s="68" t="s">
        <v>5494</v>
      </c>
      <c r="M6621" s="71">
        <v>8.2000000000000007E-3</v>
      </c>
      <c r="N6621" t="str">
        <f>_xll.IMDP("BND",D6621,$N$1,A6621)</f>
        <v>회사채(일반)</v>
      </c>
      <c r="O6621">
        <f t="shared" si="103"/>
        <v>2.0887860000000001E-2</v>
      </c>
    </row>
    <row r="6622" spans="1:15" x14ac:dyDescent="0.3">
      <c r="A6622" s="73">
        <v>46311</v>
      </c>
      <c r="B6622" s="67" t="s">
        <v>2090</v>
      </c>
      <c r="C6622" s="68" t="s">
        <v>8258</v>
      </c>
      <c r="D6622" s="68" t="s">
        <v>12973</v>
      </c>
      <c r="E6622" s="67" t="s">
        <v>12974</v>
      </c>
      <c r="F6622" s="69">
        <v>4.0469999999999997</v>
      </c>
      <c r="G6622" s="70">
        <v>0.6734</v>
      </c>
      <c r="H6622" s="70">
        <v>0.62280000000000002</v>
      </c>
      <c r="I6622" s="73">
        <v>45469</v>
      </c>
      <c r="J6622" s="73">
        <v>46564</v>
      </c>
      <c r="K6622" s="69">
        <v>3.53</v>
      </c>
      <c r="L6622" s="68" t="s">
        <v>2609</v>
      </c>
      <c r="M6622" s="71">
        <v>4.5999999999999999E-3</v>
      </c>
      <c r="N6622" t="str">
        <f>_xll.IMDP("BND",D6622,$N$1,A6622)</f>
        <v>회사채(일반)</v>
      </c>
      <c r="O6622">
        <f t="shared" si="103"/>
        <v>3.09764E-3</v>
      </c>
    </row>
    <row r="6623" spans="1:15" x14ac:dyDescent="0.3">
      <c r="A6623" s="73">
        <v>46311</v>
      </c>
      <c r="B6623" s="67" t="s">
        <v>2090</v>
      </c>
      <c r="C6623" s="68" t="s">
        <v>8258</v>
      </c>
      <c r="D6623" s="68" t="s">
        <v>12975</v>
      </c>
      <c r="E6623" s="67" t="s">
        <v>12976</v>
      </c>
      <c r="F6623" s="69">
        <v>4.0750000000000002</v>
      </c>
      <c r="G6623" s="70">
        <v>0.74619999999999997</v>
      </c>
      <c r="H6623" s="70">
        <v>0.74850000000000005</v>
      </c>
      <c r="I6623" s="73">
        <v>45498</v>
      </c>
      <c r="J6623" s="73">
        <v>46593</v>
      </c>
      <c r="K6623" s="69">
        <v>3.36</v>
      </c>
      <c r="L6623" s="68" t="s">
        <v>2609</v>
      </c>
      <c r="M6623" s="71">
        <v>4.5999999999999999E-3</v>
      </c>
      <c r="N6623" t="str">
        <f>_xll.IMDP("BND",D6623,$N$1,A6623)</f>
        <v>회사채(일반)</v>
      </c>
      <c r="O6623">
        <f t="shared" si="103"/>
        <v>3.4325199999999997E-3</v>
      </c>
    </row>
    <row r="6624" spans="1:15" x14ac:dyDescent="0.3">
      <c r="A6624" s="73">
        <v>46311</v>
      </c>
      <c r="B6624" s="67" t="s">
        <v>2090</v>
      </c>
      <c r="C6624" s="68" t="s">
        <v>8258</v>
      </c>
      <c r="D6624" s="68" t="s">
        <v>12977</v>
      </c>
      <c r="E6624" s="67" t="s">
        <v>12978</v>
      </c>
      <c r="F6624" s="69">
        <v>4.093</v>
      </c>
      <c r="G6624" s="70">
        <v>0.83730000000000004</v>
      </c>
      <c r="H6624" s="70">
        <v>0.91510000000000002</v>
      </c>
      <c r="I6624" s="73">
        <v>45532</v>
      </c>
      <c r="J6624" s="73">
        <v>46626</v>
      </c>
      <c r="K6624" s="69">
        <v>3.28</v>
      </c>
      <c r="L6624" s="68" t="s">
        <v>2609</v>
      </c>
      <c r="M6624" s="71">
        <v>4.5999999999999999E-3</v>
      </c>
      <c r="N6624" t="str">
        <f>_xll.IMDP("BND",D6624,$N$1,A6624)</f>
        <v>회사채(일반)</v>
      </c>
      <c r="O6624">
        <f t="shared" si="103"/>
        <v>3.8515800000000003E-3</v>
      </c>
    </row>
    <row r="6625" spans="1:15" x14ac:dyDescent="0.3">
      <c r="A6625" s="73">
        <v>46311</v>
      </c>
      <c r="B6625" s="67" t="s">
        <v>2090</v>
      </c>
      <c r="C6625" s="68" t="s">
        <v>8258</v>
      </c>
      <c r="D6625" s="68" t="s">
        <v>12979</v>
      </c>
      <c r="E6625" s="67" t="s">
        <v>12980</v>
      </c>
      <c r="F6625" s="69">
        <v>4.0019999999999998</v>
      </c>
      <c r="G6625" s="70">
        <v>0.57179999999999997</v>
      </c>
      <c r="H6625" s="70">
        <v>0.47089999999999999</v>
      </c>
      <c r="I6625" s="73">
        <v>45618</v>
      </c>
      <c r="J6625" s="73">
        <v>46528</v>
      </c>
      <c r="K6625" s="69">
        <v>3.28</v>
      </c>
      <c r="L6625" s="68" t="s">
        <v>2609</v>
      </c>
      <c r="M6625" s="71">
        <v>9.2999999999999992E-3</v>
      </c>
      <c r="N6625" t="str">
        <f>_xll.IMDP("BND",D6625,$N$1,A6625)</f>
        <v>회사채(일반)</v>
      </c>
      <c r="O6625">
        <f t="shared" si="103"/>
        <v>5.3177399999999996E-3</v>
      </c>
    </row>
    <row r="6626" spans="1:15" x14ac:dyDescent="0.3">
      <c r="A6626" s="73">
        <v>46311</v>
      </c>
      <c r="B6626" s="67" t="s">
        <v>2090</v>
      </c>
      <c r="C6626" s="68" t="s">
        <v>8258</v>
      </c>
      <c r="D6626" s="68" t="s">
        <v>12981</v>
      </c>
      <c r="E6626" s="67" t="s">
        <v>12982</v>
      </c>
      <c r="F6626" s="69">
        <v>4.1429999999999998</v>
      </c>
      <c r="G6626" s="70">
        <v>1.2171000000000001</v>
      </c>
      <c r="H6626" s="70">
        <v>1.8067</v>
      </c>
      <c r="I6626" s="73">
        <v>45680</v>
      </c>
      <c r="J6626" s="73">
        <v>46773</v>
      </c>
      <c r="K6626" s="69">
        <v>2.99</v>
      </c>
      <c r="L6626" s="68" t="s">
        <v>2609</v>
      </c>
      <c r="M6626" s="71">
        <v>6.8999999999999999E-3</v>
      </c>
      <c r="N6626" t="str">
        <f>_xll.IMDP("BND",D6626,$N$1,A6626)</f>
        <v>회사채(일반)</v>
      </c>
      <c r="O6626">
        <f t="shared" si="103"/>
        <v>8.397990000000001E-3</v>
      </c>
    </row>
    <row r="6627" spans="1:15" x14ac:dyDescent="0.3">
      <c r="A6627" s="73">
        <v>46311</v>
      </c>
      <c r="B6627" s="67" t="s">
        <v>2090</v>
      </c>
      <c r="C6627" s="68" t="s">
        <v>8258</v>
      </c>
      <c r="D6627" s="68" t="s">
        <v>12983</v>
      </c>
      <c r="E6627" s="67" t="s">
        <v>12984</v>
      </c>
      <c r="F6627" s="69">
        <v>3.7530000000000001</v>
      </c>
      <c r="G6627" s="70">
        <v>0.35020000000000001</v>
      </c>
      <c r="H6627" s="70">
        <v>0.20979999999999999</v>
      </c>
      <c r="I6627" s="73">
        <v>45716</v>
      </c>
      <c r="J6627" s="73">
        <v>46444</v>
      </c>
      <c r="K6627" s="69">
        <v>2.91</v>
      </c>
      <c r="L6627" s="68" t="s">
        <v>2609</v>
      </c>
      <c r="M6627" s="71">
        <v>4.5999999999999999E-3</v>
      </c>
      <c r="N6627" t="str">
        <f>_xll.IMDP("BND",D6627,$N$1,A6627)</f>
        <v>회사채(일반)</v>
      </c>
      <c r="O6627">
        <f t="shared" si="103"/>
        <v>1.6109200000000001E-3</v>
      </c>
    </row>
    <row r="6628" spans="1:15" x14ac:dyDescent="0.3">
      <c r="A6628" s="73">
        <v>46311</v>
      </c>
      <c r="B6628" s="67" t="s">
        <v>2090</v>
      </c>
      <c r="C6628" s="68" t="s">
        <v>8258</v>
      </c>
      <c r="D6628" s="68" t="s">
        <v>1442</v>
      </c>
      <c r="E6628" s="67" t="s">
        <v>1444</v>
      </c>
      <c r="F6628" s="69">
        <v>4.1470000000000002</v>
      </c>
      <c r="G6628" s="70">
        <v>1.226</v>
      </c>
      <c r="H6628" s="70">
        <v>1.8283</v>
      </c>
      <c r="I6628" s="73">
        <v>45862</v>
      </c>
      <c r="J6628" s="73">
        <v>46776</v>
      </c>
      <c r="K6628" s="69">
        <v>2.66</v>
      </c>
      <c r="L6628" s="68" t="s">
        <v>2609</v>
      </c>
      <c r="M6628" s="71">
        <v>6.8999999999999999E-3</v>
      </c>
      <c r="N6628" t="str">
        <f>_xll.IMDP("BND",D6628,$N$1,A6628)</f>
        <v>회사채(일반)</v>
      </c>
      <c r="O6628">
        <f t="shared" si="103"/>
        <v>8.4593999999999989E-3</v>
      </c>
    </row>
    <row r="6629" spans="1:15" x14ac:dyDescent="0.3">
      <c r="A6629" s="73">
        <v>46311</v>
      </c>
      <c r="B6629" s="67" t="s">
        <v>2090</v>
      </c>
      <c r="C6629" s="68" t="s">
        <v>8258</v>
      </c>
      <c r="D6629" s="68" t="s">
        <v>12985</v>
      </c>
      <c r="E6629" s="67" t="s">
        <v>12986</v>
      </c>
      <c r="F6629" s="69">
        <v>4.1070000000000002</v>
      </c>
      <c r="G6629" s="70">
        <v>0.92810000000000004</v>
      </c>
      <c r="H6629" s="70">
        <v>1.0967</v>
      </c>
      <c r="I6629" s="73">
        <v>45930</v>
      </c>
      <c r="J6629" s="73">
        <v>46660</v>
      </c>
      <c r="K6629" s="69">
        <v>2.73</v>
      </c>
      <c r="L6629" s="68" t="s">
        <v>2609</v>
      </c>
      <c r="M6629" s="71">
        <v>4.5999999999999999E-3</v>
      </c>
      <c r="N6629" t="str">
        <f>_xll.IMDP("BND",D6629,$N$1,A6629)</f>
        <v>회사채(일반)</v>
      </c>
      <c r="O6629">
        <f t="shared" si="103"/>
        <v>4.2692600000000004E-3</v>
      </c>
    </row>
    <row r="6630" spans="1:15" x14ac:dyDescent="0.3">
      <c r="A6630" s="73">
        <v>46311</v>
      </c>
      <c r="B6630" s="67" t="s">
        <v>2090</v>
      </c>
      <c r="C6630" s="68" t="s">
        <v>8258</v>
      </c>
      <c r="D6630" s="68" t="s">
        <v>12987</v>
      </c>
      <c r="E6630" s="67" t="s">
        <v>12988</v>
      </c>
      <c r="F6630" s="69">
        <v>4.1550000000000002</v>
      </c>
      <c r="G6630" s="70">
        <v>1.2887999999999999</v>
      </c>
      <c r="H6630" s="70">
        <v>2.0070000000000001</v>
      </c>
      <c r="I6630" s="73">
        <v>46073</v>
      </c>
      <c r="J6630" s="73">
        <v>46801</v>
      </c>
      <c r="K6630" s="69">
        <v>3.41</v>
      </c>
      <c r="L6630" s="68" t="s">
        <v>2609</v>
      </c>
      <c r="M6630" s="71">
        <v>4.5999999999999999E-3</v>
      </c>
      <c r="N6630" t="str">
        <f>_xll.IMDP("BND",D6630,$N$1,A6630)</f>
        <v>회사채(일반)</v>
      </c>
      <c r="O6630">
        <f t="shared" si="103"/>
        <v>5.9284799999999999E-3</v>
      </c>
    </row>
    <row r="6631" spans="1:15" x14ac:dyDescent="0.3">
      <c r="A6631" s="73">
        <v>46311</v>
      </c>
      <c r="B6631" s="67" t="s">
        <v>2090</v>
      </c>
      <c r="C6631" s="68" t="s">
        <v>8258</v>
      </c>
      <c r="D6631" s="68" t="s">
        <v>12989</v>
      </c>
      <c r="E6631" s="67" t="s">
        <v>12990</v>
      </c>
      <c r="F6631" s="69">
        <v>4.194</v>
      </c>
      <c r="G6631" s="70">
        <v>1.5336000000000001</v>
      </c>
      <c r="H6631" s="70">
        <v>2.7820999999999998</v>
      </c>
      <c r="I6631" s="73">
        <v>46170</v>
      </c>
      <c r="J6631" s="73">
        <v>46899</v>
      </c>
      <c r="K6631" s="69">
        <v>3.95</v>
      </c>
      <c r="L6631" s="68" t="s">
        <v>2609</v>
      </c>
      <c r="M6631" s="71">
        <v>4.5999999999999999E-3</v>
      </c>
      <c r="N6631" t="str">
        <f>_xll.IMDP("BND",D6631,$N$1,A6631)</f>
        <v>회사채(일반)</v>
      </c>
      <c r="O6631">
        <f t="shared" si="103"/>
        <v>7.0545600000000005E-3</v>
      </c>
    </row>
    <row r="6632" spans="1:15" x14ac:dyDescent="0.3">
      <c r="A6632" s="73">
        <v>46311</v>
      </c>
      <c r="B6632" s="67" t="s">
        <v>2090</v>
      </c>
      <c r="C6632" s="68" t="s">
        <v>8258</v>
      </c>
      <c r="D6632" s="68" t="s">
        <v>14016</v>
      </c>
      <c r="E6632" s="67" t="s">
        <v>14017</v>
      </c>
      <c r="F6632" s="69">
        <v>4.3280000000000003</v>
      </c>
      <c r="G6632" s="70">
        <v>2.3170000000000002</v>
      </c>
      <c r="H6632" s="70">
        <v>6.1119000000000003</v>
      </c>
      <c r="I6632" s="73">
        <v>46199</v>
      </c>
      <c r="J6632" s="73">
        <v>47211</v>
      </c>
      <c r="K6632" s="69">
        <v>4.22</v>
      </c>
      <c r="L6632" s="68" t="s">
        <v>2609</v>
      </c>
      <c r="M6632" s="71">
        <v>4.5999999999999999E-3</v>
      </c>
      <c r="N6632" t="str">
        <f>_xll.IMDP("BND",D6632,$N$1,A6632)</f>
        <v>회사채(일반)</v>
      </c>
      <c r="O6632">
        <f t="shared" si="103"/>
        <v>1.0658200000000001E-2</v>
      </c>
    </row>
    <row r="6633" spans="1:15" x14ac:dyDescent="0.3">
      <c r="A6633" s="73">
        <v>46311</v>
      </c>
      <c r="B6633" s="67" t="s">
        <v>2090</v>
      </c>
      <c r="C6633" s="68" t="s">
        <v>8258</v>
      </c>
      <c r="D6633" s="68" t="s">
        <v>14640</v>
      </c>
      <c r="E6633" s="67" t="s">
        <v>14641</v>
      </c>
      <c r="F6633" s="69">
        <v>4.3390000000000004</v>
      </c>
      <c r="G6633" s="70">
        <v>2.5844999999999998</v>
      </c>
      <c r="H6633" s="70">
        <v>7.6127000000000002</v>
      </c>
      <c r="I6633" s="73">
        <v>46234</v>
      </c>
      <c r="J6633" s="73">
        <v>47330</v>
      </c>
      <c r="K6633" s="69">
        <v>4.32</v>
      </c>
      <c r="L6633" s="68" t="s">
        <v>2609</v>
      </c>
      <c r="M6633" s="71">
        <v>4.7000000000000002E-3</v>
      </c>
      <c r="N6633" t="str">
        <f>_xll.IMDP("BND",D6633,$N$1,A6633)</f>
        <v>회사채(일반)</v>
      </c>
      <c r="O6633">
        <f t="shared" si="103"/>
        <v>1.2147149999999999E-2</v>
      </c>
    </row>
    <row r="6634" spans="1:15" x14ac:dyDescent="0.3">
      <c r="A6634" s="73">
        <v>46311</v>
      </c>
      <c r="B6634" s="67" t="s">
        <v>2090</v>
      </c>
      <c r="C6634" s="68" t="s">
        <v>8258</v>
      </c>
      <c r="D6634" s="68" t="s">
        <v>15158</v>
      </c>
      <c r="E6634" s="67" t="s">
        <v>15159</v>
      </c>
      <c r="F6634" s="69">
        <v>4.343</v>
      </c>
      <c r="G6634" s="70">
        <v>2.6684999999999999</v>
      </c>
      <c r="H6634" s="70">
        <v>8.0714000000000006</v>
      </c>
      <c r="I6634" s="73">
        <v>46265</v>
      </c>
      <c r="J6634" s="73">
        <v>47361</v>
      </c>
      <c r="K6634" s="69">
        <v>4.25</v>
      </c>
      <c r="L6634" s="68" t="s">
        <v>2609</v>
      </c>
      <c r="M6634" s="71">
        <v>4.5999999999999999E-3</v>
      </c>
      <c r="N6634" t="str">
        <f>_xll.IMDP("BND",D6634,$N$1,A6634)</f>
        <v>회사채(일반)</v>
      </c>
      <c r="O6634">
        <f t="shared" si="103"/>
        <v>1.2275099999999999E-2</v>
      </c>
    </row>
    <row r="6635" spans="1:15" x14ac:dyDescent="0.3">
      <c r="A6635" s="73">
        <v>46311</v>
      </c>
      <c r="B6635" s="67" t="s">
        <v>2090</v>
      </c>
      <c r="C6635" s="68" t="s">
        <v>8258</v>
      </c>
      <c r="D6635" s="68" t="s">
        <v>12991</v>
      </c>
      <c r="E6635" s="67" t="s">
        <v>12992</v>
      </c>
      <c r="F6635" s="69">
        <v>4.1680000000000001</v>
      </c>
      <c r="G6635" s="70">
        <v>1.4572000000000001</v>
      </c>
      <c r="H6635" s="70">
        <v>2.5369000000000002</v>
      </c>
      <c r="I6635" s="73">
        <v>45044</v>
      </c>
      <c r="J6635" s="73">
        <v>46871</v>
      </c>
      <c r="K6635" s="69">
        <v>4.07</v>
      </c>
      <c r="L6635" s="68" t="s">
        <v>2609</v>
      </c>
      <c r="M6635" s="71">
        <v>6.4999999999999997E-3</v>
      </c>
      <c r="N6635" t="str">
        <f>_xll.IMDP("BND",D6635,$N$1,A6635)</f>
        <v>회사채(일반)</v>
      </c>
      <c r="O6635">
        <f t="shared" si="103"/>
        <v>9.4718000000000007E-3</v>
      </c>
    </row>
    <row r="6636" spans="1:15" x14ac:dyDescent="0.3">
      <c r="A6636" s="73">
        <v>46311</v>
      </c>
      <c r="B6636" s="67" t="s">
        <v>2090</v>
      </c>
      <c r="C6636" s="68" t="s">
        <v>8258</v>
      </c>
      <c r="D6636" s="68" t="s">
        <v>12993</v>
      </c>
      <c r="E6636" s="67" t="s">
        <v>12994</v>
      </c>
      <c r="F6636" s="69">
        <v>3.9670000000000001</v>
      </c>
      <c r="G6636" s="70">
        <v>0.49559999999999998</v>
      </c>
      <c r="H6636" s="70">
        <v>0.371</v>
      </c>
      <c r="I6636" s="73">
        <v>45407</v>
      </c>
      <c r="J6636" s="73">
        <v>46500</v>
      </c>
      <c r="K6636" s="69">
        <v>3.81</v>
      </c>
      <c r="L6636" s="68" t="s">
        <v>2609</v>
      </c>
      <c r="M6636" s="71">
        <v>6.4999999999999997E-3</v>
      </c>
      <c r="N6636" t="str">
        <f>_xll.IMDP("BND",D6636,$N$1,A6636)</f>
        <v>회사채(일반)</v>
      </c>
      <c r="O6636">
        <f t="shared" si="103"/>
        <v>3.2213999999999997E-3</v>
      </c>
    </row>
    <row r="6637" spans="1:15" x14ac:dyDescent="0.3">
      <c r="A6637" s="73">
        <v>46311</v>
      </c>
      <c r="B6637" s="67" t="s">
        <v>2090</v>
      </c>
      <c r="C6637" s="68" t="s">
        <v>8258</v>
      </c>
      <c r="D6637" s="68" t="s">
        <v>12995</v>
      </c>
      <c r="E6637" s="67" t="s">
        <v>12996</v>
      </c>
      <c r="F6637" s="69">
        <v>4.1820000000000004</v>
      </c>
      <c r="G6637" s="70">
        <v>1.3593999999999999</v>
      </c>
      <c r="H6637" s="70">
        <v>2.2082999999999999</v>
      </c>
      <c r="I6637" s="73">
        <v>45729</v>
      </c>
      <c r="J6637" s="73">
        <v>46825</v>
      </c>
      <c r="K6637" s="69">
        <v>2.95</v>
      </c>
      <c r="L6637" s="68" t="s">
        <v>2609</v>
      </c>
      <c r="M6637" s="71">
        <v>5.4999999999999997E-3</v>
      </c>
      <c r="N6637" t="str">
        <f>_xll.IMDP("BND",D6637,$N$1,A6637)</f>
        <v>회사채(일반)</v>
      </c>
      <c r="O6637">
        <f t="shared" si="103"/>
        <v>7.4766999999999993E-3</v>
      </c>
    </row>
    <row r="6638" spans="1:15" x14ac:dyDescent="0.3">
      <c r="A6638" s="73">
        <v>46311</v>
      </c>
      <c r="B6638" s="67" t="s">
        <v>2090</v>
      </c>
      <c r="C6638" s="68" t="s">
        <v>8258</v>
      </c>
      <c r="D6638" s="68" t="s">
        <v>12997</v>
      </c>
      <c r="E6638" s="67" t="s">
        <v>12998</v>
      </c>
      <c r="F6638" s="69">
        <v>4.0999999999999996</v>
      </c>
      <c r="G6638" s="70">
        <v>0.72370000000000001</v>
      </c>
      <c r="H6638" s="70">
        <v>0.71330000000000005</v>
      </c>
      <c r="I6638" s="73">
        <v>45855</v>
      </c>
      <c r="J6638" s="73">
        <v>46584</v>
      </c>
      <c r="K6638" s="69">
        <v>2.7</v>
      </c>
      <c r="L6638" s="68" t="s">
        <v>2609</v>
      </c>
      <c r="M6638" s="71">
        <v>2.3E-3</v>
      </c>
      <c r="N6638" t="str">
        <f>_xll.IMDP("BND",D6638,$N$1,A6638)</f>
        <v>회사채(일반)</v>
      </c>
      <c r="O6638">
        <f t="shared" si="103"/>
        <v>1.6645099999999999E-3</v>
      </c>
    </row>
    <row r="6639" spans="1:15" x14ac:dyDescent="0.3">
      <c r="A6639" s="73">
        <v>46311</v>
      </c>
      <c r="B6639" s="67" t="s">
        <v>2090</v>
      </c>
      <c r="C6639" s="68" t="s">
        <v>8258</v>
      </c>
      <c r="D6639" s="68" t="s">
        <v>12999</v>
      </c>
      <c r="E6639" s="67" t="s">
        <v>13000</v>
      </c>
      <c r="F6639" s="69">
        <v>4.2880000000000003</v>
      </c>
      <c r="G6639" s="70">
        <v>1.7949999999999999</v>
      </c>
      <c r="H6639" s="70">
        <v>3.7219000000000002</v>
      </c>
      <c r="I6639" s="73">
        <v>45898</v>
      </c>
      <c r="J6639" s="73">
        <v>46994</v>
      </c>
      <c r="K6639" s="69">
        <v>2.7</v>
      </c>
      <c r="L6639" s="68" t="s">
        <v>2609</v>
      </c>
      <c r="M6639" s="71">
        <v>4.4999999999999997E-3</v>
      </c>
      <c r="N6639" t="str">
        <f>_xll.IMDP("BND",D6639,$N$1,A6639)</f>
        <v>회사채(일반)</v>
      </c>
      <c r="O6639">
        <f t="shared" si="103"/>
        <v>8.0774999999999996E-3</v>
      </c>
    </row>
    <row r="6640" spans="1:15" x14ac:dyDescent="0.3">
      <c r="A6640" s="73">
        <v>46311</v>
      </c>
      <c r="B6640" s="67" t="s">
        <v>2090</v>
      </c>
      <c r="C6640" s="68" t="s">
        <v>8258</v>
      </c>
      <c r="D6640" s="68" t="s">
        <v>13001</v>
      </c>
      <c r="E6640" s="67" t="s">
        <v>13002</v>
      </c>
      <c r="F6640" s="69">
        <v>4.3949999999999996</v>
      </c>
      <c r="G6640" s="70">
        <v>3.7706</v>
      </c>
      <c r="H6640" s="70">
        <v>15.8558</v>
      </c>
      <c r="I6640" s="73">
        <v>45986</v>
      </c>
      <c r="J6640" s="73">
        <v>47812</v>
      </c>
      <c r="K6640" s="69">
        <v>3.5</v>
      </c>
      <c r="L6640" s="68" t="s">
        <v>2609</v>
      </c>
      <c r="M6640" s="71">
        <v>4.4999999999999997E-3</v>
      </c>
      <c r="N6640" t="str">
        <f>_xll.IMDP("BND",D6640,$N$1,A6640)</f>
        <v>회사채(일반)</v>
      </c>
      <c r="O6640">
        <f t="shared" si="103"/>
        <v>1.6967699999999999E-2</v>
      </c>
    </row>
    <row r="6641" spans="1:15" x14ac:dyDescent="0.3">
      <c r="A6641" s="73">
        <v>46311</v>
      </c>
      <c r="B6641" s="67" t="s">
        <v>2090</v>
      </c>
      <c r="C6641" s="68" t="s">
        <v>8258</v>
      </c>
      <c r="D6641" s="68" t="s">
        <v>14302</v>
      </c>
      <c r="E6641" s="67" t="s">
        <v>14303</v>
      </c>
      <c r="F6641" s="69">
        <v>4.3479999999999999</v>
      </c>
      <c r="G6641" s="70">
        <v>2.5606</v>
      </c>
      <c r="H6641" s="70">
        <v>7.4149000000000003</v>
      </c>
      <c r="I6641" s="73">
        <v>46217</v>
      </c>
      <c r="J6641" s="73">
        <v>47311</v>
      </c>
      <c r="K6641" s="69">
        <v>4.32</v>
      </c>
      <c r="L6641" s="68" t="s">
        <v>2609</v>
      </c>
      <c r="M6641" s="71">
        <v>9.2999999999999992E-3</v>
      </c>
      <c r="N6641" t="str">
        <f>_xll.IMDP("BND",D6641,$N$1,A6641)</f>
        <v>회사채(일반)</v>
      </c>
      <c r="O6641">
        <f t="shared" si="103"/>
        <v>2.3813579999999997E-2</v>
      </c>
    </row>
    <row r="6642" spans="1:15" x14ac:dyDescent="0.3">
      <c r="A6642" s="73">
        <v>46311</v>
      </c>
      <c r="B6642" s="67" t="s">
        <v>2090</v>
      </c>
      <c r="C6642" s="68" t="s">
        <v>8258</v>
      </c>
      <c r="D6642" s="68" t="s">
        <v>866</v>
      </c>
      <c r="E6642" s="67" t="s">
        <v>868</v>
      </c>
      <c r="F6642" s="69">
        <v>3.887</v>
      </c>
      <c r="G6642" s="70">
        <v>0.44130000000000003</v>
      </c>
      <c r="H6642" s="70">
        <v>0.30449999999999999</v>
      </c>
      <c r="I6642" s="73">
        <v>44650</v>
      </c>
      <c r="J6642" s="73">
        <v>46476</v>
      </c>
      <c r="K6642" s="69">
        <v>3.57</v>
      </c>
      <c r="L6642" s="68" t="s">
        <v>2609</v>
      </c>
      <c r="M6642" s="71">
        <v>9.2999999999999992E-3</v>
      </c>
      <c r="N6642" t="str">
        <f>_xll.IMDP("BND",D6642,$N$1,A6642)</f>
        <v>회사채(일반)</v>
      </c>
      <c r="O6642">
        <f t="shared" si="103"/>
        <v>4.1040899999999995E-3</v>
      </c>
    </row>
    <row r="6643" spans="1:15" x14ac:dyDescent="0.3">
      <c r="A6643" s="73">
        <v>46311</v>
      </c>
      <c r="B6643" s="67" t="s">
        <v>2090</v>
      </c>
      <c r="C6643" s="68" t="s">
        <v>8258</v>
      </c>
      <c r="D6643" s="68" t="s">
        <v>1025</v>
      </c>
      <c r="E6643" s="67" t="s">
        <v>1026</v>
      </c>
      <c r="F6643" s="69">
        <v>4.391</v>
      </c>
      <c r="G6643" s="70">
        <v>3.6067999999999998</v>
      </c>
      <c r="H6643" s="70">
        <v>14.4068</v>
      </c>
      <c r="I6643" s="73">
        <v>45898</v>
      </c>
      <c r="J6643" s="73">
        <v>47724</v>
      </c>
      <c r="K6643" s="69">
        <v>2.88</v>
      </c>
      <c r="L6643" s="68" t="s">
        <v>2609</v>
      </c>
      <c r="M6643" s="71">
        <v>5.3E-3</v>
      </c>
      <c r="N6643" t="str">
        <f>_xll.IMDP("BND",D6643,$N$1,A6643)</f>
        <v>회사채(일반)</v>
      </c>
      <c r="O6643">
        <f t="shared" si="103"/>
        <v>1.9116039999999997E-2</v>
      </c>
    </row>
    <row r="6644" spans="1:15" x14ac:dyDescent="0.3">
      <c r="A6644" s="73">
        <v>46311</v>
      </c>
      <c r="B6644" s="67" t="s">
        <v>2090</v>
      </c>
      <c r="C6644" s="68" t="s">
        <v>8258</v>
      </c>
      <c r="D6644" s="68" t="s">
        <v>13003</v>
      </c>
      <c r="E6644" s="67" t="s">
        <v>13004</v>
      </c>
      <c r="F6644" s="69">
        <v>4.3929999999999998</v>
      </c>
      <c r="G6644" s="70">
        <v>3.6743999999999999</v>
      </c>
      <c r="H6644" s="70">
        <v>14.930899999999999</v>
      </c>
      <c r="I6644" s="73">
        <v>45926</v>
      </c>
      <c r="J6644" s="73">
        <v>47752</v>
      </c>
      <c r="K6644" s="69">
        <v>2.99</v>
      </c>
      <c r="L6644" s="68" t="s">
        <v>2609</v>
      </c>
      <c r="M6644" s="71">
        <v>4.4000000000000003E-3</v>
      </c>
      <c r="N6644" t="str">
        <f>_xll.IMDP("BND",D6644,$N$1,A6644)</f>
        <v>회사채(일반)</v>
      </c>
      <c r="O6644">
        <f t="shared" si="103"/>
        <v>1.6167360000000002E-2</v>
      </c>
    </row>
    <row r="6645" spans="1:15" x14ac:dyDescent="0.3">
      <c r="A6645" s="73">
        <v>46311</v>
      </c>
      <c r="B6645" s="67" t="s">
        <v>2090</v>
      </c>
      <c r="C6645" s="68" t="s">
        <v>8258</v>
      </c>
      <c r="D6645" s="68" t="s">
        <v>13005</v>
      </c>
      <c r="E6645" s="67" t="s">
        <v>13006</v>
      </c>
      <c r="F6645" s="69">
        <v>4.32</v>
      </c>
      <c r="G6645" s="70">
        <v>1.9112</v>
      </c>
      <c r="H6645" s="70">
        <v>4.1836000000000002</v>
      </c>
      <c r="I6645" s="73">
        <v>43385</v>
      </c>
      <c r="J6645" s="73">
        <v>47038</v>
      </c>
      <c r="K6645" s="69">
        <v>2.81</v>
      </c>
      <c r="L6645" s="68" t="s">
        <v>2609</v>
      </c>
      <c r="M6645" s="71">
        <v>6.7999999999999996E-3</v>
      </c>
      <c r="N6645" t="str">
        <f>_xll.IMDP("BND",D6645,$N$1,A6645)</f>
        <v>회사채(일반)</v>
      </c>
      <c r="O6645">
        <f t="shared" si="103"/>
        <v>1.299616E-2</v>
      </c>
    </row>
    <row r="6646" spans="1:15" x14ac:dyDescent="0.3">
      <c r="A6646" s="73">
        <v>46311</v>
      </c>
      <c r="B6646" s="67" t="s">
        <v>2090</v>
      </c>
      <c r="C6646" s="68" t="s">
        <v>8258</v>
      </c>
      <c r="D6646" s="68" t="s">
        <v>13007</v>
      </c>
      <c r="E6646" s="67" t="s">
        <v>13008</v>
      </c>
      <c r="F6646" s="69">
        <v>4.13</v>
      </c>
      <c r="G6646" s="70">
        <v>0.86029999999999995</v>
      </c>
      <c r="H6646" s="70">
        <v>0.96009999999999995</v>
      </c>
      <c r="I6646" s="73">
        <v>45541</v>
      </c>
      <c r="J6646" s="73">
        <v>46636</v>
      </c>
      <c r="K6646" s="69">
        <v>3.41</v>
      </c>
      <c r="L6646" s="68" t="s">
        <v>2609</v>
      </c>
      <c r="M6646" s="71">
        <v>6.0000000000000001E-3</v>
      </c>
      <c r="N6646" t="str">
        <f>_xll.IMDP("BND",D6646,$N$1,A6646)</f>
        <v>회사채(일반)</v>
      </c>
      <c r="O6646">
        <f t="shared" si="103"/>
        <v>5.1618000000000002E-3</v>
      </c>
    </row>
    <row r="6647" spans="1:15" x14ac:dyDescent="0.3">
      <c r="A6647" s="73">
        <v>46311</v>
      </c>
      <c r="B6647" s="67" t="s">
        <v>2090</v>
      </c>
      <c r="C6647" s="68" t="s">
        <v>8258</v>
      </c>
      <c r="D6647" s="68" t="s">
        <v>336</v>
      </c>
      <c r="E6647" s="67" t="s">
        <v>338</v>
      </c>
      <c r="F6647" s="69">
        <v>3.7770000000000001</v>
      </c>
      <c r="G6647" s="70">
        <v>0.29630000000000001</v>
      </c>
      <c r="H6647" s="70">
        <v>0.1618</v>
      </c>
      <c r="I6647" s="73">
        <v>45329</v>
      </c>
      <c r="J6647" s="73">
        <v>46425</v>
      </c>
      <c r="K6647" s="69">
        <v>4.0999999999999996</v>
      </c>
      <c r="L6647" s="68" t="s">
        <v>5494</v>
      </c>
      <c r="M6647" s="71">
        <v>9.5999999999999992E-3</v>
      </c>
      <c r="N6647" t="str">
        <f>_xll.IMDP("BND",D6647,$N$1,A6647)</f>
        <v>회사채(일반)</v>
      </c>
      <c r="O6647">
        <f t="shared" si="103"/>
        <v>2.8444799999999999E-3</v>
      </c>
    </row>
    <row r="6648" spans="1:15" x14ac:dyDescent="0.3">
      <c r="A6648" s="73">
        <v>46311</v>
      </c>
      <c r="B6648" s="67" t="s">
        <v>2090</v>
      </c>
      <c r="C6648" s="68" t="s">
        <v>8258</v>
      </c>
      <c r="D6648" s="68" t="s">
        <v>576</v>
      </c>
      <c r="E6648" s="67" t="s">
        <v>577</v>
      </c>
      <c r="F6648" s="69">
        <v>3.9020000000000001</v>
      </c>
      <c r="G6648" s="70">
        <v>0.34789999999999999</v>
      </c>
      <c r="H6648" s="70">
        <v>0.2077</v>
      </c>
      <c r="I6648" s="73">
        <v>45714</v>
      </c>
      <c r="J6648" s="73">
        <v>46444</v>
      </c>
      <c r="K6648" s="69">
        <v>3.13</v>
      </c>
      <c r="L6648" s="68" t="s">
        <v>5494</v>
      </c>
      <c r="M6648" s="71">
        <v>6.0000000000000001E-3</v>
      </c>
      <c r="N6648" t="str">
        <f>_xll.IMDP("BND",D6648,$N$1,A6648)</f>
        <v>회사채(일반)</v>
      </c>
      <c r="O6648">
        <f t="shared" si="103"/>
        <v>2.0874000000000001E-3</v>
      </c>
    </row>
    <row r="6649" spans="1:15" x14ac:dyDescent="0.3">
      <c r="A6649" s="73">
        <v>46311</v>
      </c>
      <c r="B6649" s="67" t="s">
        <v>2090</v>
      </c>
      <c r="C6649" s="68" t="s">
        <v>8258</v>
      </c>
      <c r="D6649" s="68" t="s">
        <v>13009</v>
      </c>
      <c r="E6649" s="67" t="s">
        <v>13010</v>
      </c>
      <c r="F6649" s="69">
        <v>4.298</v>
      </c>
      <c r="G6649" s="70">
        <v>1.2115</v>
      </c>
      <c r="H6649" s="70">
        <v>1.7943</v>
      </c>
      <c r="I6649" s="73">
        <v>46043</v>
      </c>
      <c r="J6649" s="73">
        <v>46773</v>
      </c>
      <c r="K6649" s="69">
        <v>3.34</v>
      </c>
      <c r="L6649" s="68" t="s">
        <v>5494</v>
      </c>
      <c r="M6649" s="71">
        <v>2.3E-3</v>
      </c>
      <c r="N6649" t="str">
        <f>_xll.IMDP("BND",D6649,$N$1,A6649)</f>
        <v>회사채(일반)</v>
      </c>
      <c r="O6649">
        <f t="shared" si="103"/>
        <v>2.7864500000000002E-3</v>
      </c>
    </row>
    <row r="6650" spans="1:15" x14ac:dyDescent="0.3">
      <c r="A6650" s="73">
        <v>46311</v>
      </c>
      <c r="B6650" s="67" t="s">
        <v>2090</v>
      </c>
      <c r="C6650" s="68" t="s">
        <v>8258</v>
      </c>
      <c r="D6650" s="68" t="s">
        <v>13011</v>
      </c>
      <c r="E6650" s="67" t="s">
        <v>13012</v>
      </c>
      <c r="F6650" s="69">
        <v>4.109</v>
      </c>
      <c r="G6650" s="70">
        <v>0.50960000000000005</v>
      </c>
      <c r="H6650" s="70">
        <v>0.38850000000000001</v>
      </c>
      <c r="I6650" s="73">
        <v>44678</v>
      </c>
      <c r="J6650" s="73">
        <v>46504</v>
      </c>
      <c r="K6650" s="69">
        <v>3.75</v>
      </c>
      <c r="L6650" s="68" t="s">
        <v>5494</v>
      </c>
      <c r="M6650" s="71">
        <v>2.3E-3</v>
      </c>
      <c r="N6650" t="str">
        <f>_xll.IMDP("BND",D6650,$N$1,A6650)</f>
        <v>회사채(일반)</v>
      </c>
      <c r="O6650">
        <f t="shared" si="103"/>
        <v>1.17208E-3</v>
      </c>
    </row>
    <row r="6651" spans="1:15" x14ac:dyDescent="0.3">
      <c r="A6651" s="73">
        <v>46311</v>
      </c>
      <c r="B6651" s="67" t="s">
        <v>2090</v>
      </c>
      <c r="C6651" s="68" t="s">
        <v>8258</v>
      </c>
      <c r="D6651" s="68" t="s">
        <v>13013</v>
      </c>
      <c r="E6651" s="67" t="s">
        <v>13014</v>
      </c>
      <c r="F6651" s="69">
        <v>4.3769999999999998</v>
      </c>
      <c r="G6651" s="70">
        <v>1.6357999999999999</v>
      </c>
      <c r="H6651" s="70">
        <v>3.1389999999999998</v>
      </c>
      <c r="I6651" s="73">
        <v>45112</v>
      </c>
      <c r="J6651" s="73">
        <v>46939</v>
      </c>
      <c r="K6651" s="69">
        <v>4.59</v>
      </c>
      <c r="L6651" s="68" t="s">
        <v>5494</v>
      </c>
      <c r="M6651" s="71">
        <v>1.54E-2</v>
      </c>
      <c r="N6651" t="str">
        <f>_xll.IMDP("BND",D6651,$N$1,A6651)</f>
        <v>회사채(일반)</v>
      </c>
      <c r="O6651">
        <f t="shared" si="103"/>
        <v>2.519132E-2</v>
      </c>
    </row>
    <row r="6652" spans="1:15" x14ac:dyDescent="0.3">
      <c r="A6652" s="73">
        <v>46311</v>
      </c>
      <c r="B6652" s="67" t="s">
        <v>2090</v>
      </c>
      <c r="C6652" s="68" t="s">
        <v>8258</v>
      </c>
      <c r="D6652" s="68" t="s">
        <v>13015</v>
      </c>
      <c r="E6652" s="67" t="s">
        <v>13016</v>
      </c>
      <c r="F6652" s="69">
        <v>4.4710000000000001</v>
      </c>
      <c r="G6652" s="70">
        <v>2.1583999999999999</v>
      </c>
      <c r="H6652" s="70">
        <v>5.3646000000000003</v>
      </c>
      <c r="I6652" s="73">
        <v>45329</v>
      </c>
      <c r="J6652" s="73">
        <v>47156</v>
      </c>
      <c r="K6652" s="69">
        <v>4.4000000000000004</v>
      </c>
      <c r="L6652" s="68" t="s">
        <v>5494</v>
      </c>
      <c r="M6652" s="71">
        <v>4.4000000000000003E-3</v>
      </c>
      <c r="N6652" t="str">
        <f>_xll.IMDP("BND",D6652,$N$1,A6652)</f>
        <v>회사채(일반)</v>
      </c>
      <c r="O6652">
        <f t="shared" si="103"/>
        <v>9.4969600000000005E-3</v>
      </c>
    </row>
    <row r="6653" spans="1:15" x14ac:dyDescent="0.3">
      <c r="A6653" s="73">
        <v>46311</v>
      </c>
      <c r="B6653" s="67" t="s">
        <v>2090</v>
      </c>
      <c r="C6653" s="68" t="s">
        <v>8258</v>
      </c>
      <c r="D6653" s="68" t="s">
        <v>13017</v>
      </c>
      <c r="E6653" s="67" t="s">
        <v>13018</v>
      </c>
      <c r="F6653" s="69">
        <v>4.298</v>
      </c>
      <c r="G6653" s="70">
        <v>1.3099000000000001</v>
      </c>
      <c r="H6653" s="70">
        <v>2.0653999999999999</v>
      </c>
      <c r="I6653" s="73">
        <v>45714</v>
      </c>
      <c r="J6653" s="73">
        <v>46809</v>
      </c>
      <c r="K6653" s="69">
        <v>3.15</v>
      </c>
      <c r="L6653" s="68" t="s">
        <v>5494</v>
      </c>
      <c r="M6653" s="71">
        <v>2.8E-3</v>
      </c>
      <c r="N6653" t="str">
        <f>_xll.IMDP("BND",D6653,$N$1,A6653)</f>
        <v>회사채(일반)</v>
      </c>
      <c r="O6653">
        <f t="shared" si="103"/>
        <v>3.6677200000000002E-3</v>
      </c>
    </row>
    <row r="6654" spans="1:15" x14ac:dyDescent="0.3">
      <c r="A6654" s="73">
        <v>46311</v>
      </c>
      <c r="B6654" s="67" t="s">
        <v>2090</v>
      </c>
      <c r="C6654" s="68" t="s">
        <v>8258</v>
      </c>
      <c r="D6654" s="68" t="s">
        <v>13019</v>
      </c>
      <c r="E6654" s="67" t="s">
        <v>13020</v>
      </c>
      <c r="F6654" s="69">
        <v>4.468</v>
      </c>
      <c r="G6654" s="70">
        <v>2.1322999999999999</v>
      </c>
      <c r="H6654" s="70">
        <v>5.2194000000000003</v>
      </c>
      <c r="I6654" s="73">
        <v>46043</v>
      </c>
      <c r="J6654" s="73">
        <v>47139</v>
      </c>
      <c r="K6654" s="69">
        <v>3.6</v>
      </c>
      <c r="L6654" s="68" t="s">
        <v>5494</v>
      </c>
      <c r="M6654" s="71">
        <v>1.15E-2</v>
      </c>
      <c r="N6654" t="str">
        <f>_xll.IMDP("BND",D6654,$N$1,A6654)</f>
        <v>회사채(일반)</v>
      </c>
      <c r="O6654">
        <f t="shared" si="103"/>
        <v>2.4521449999999997E-2</v>
      </c>
    </row>
    <row r="6655" spans="1:15" x14ac:dyDescent="0.3">
      <c r="A6655" s="73">
        <v>46311</v>
      </c>
      <c r="B6655" s="67" t="s">
        <v>2090</v>
      </c>
      <c r="C6655" s="68" t="s">
        <v>8258</v>
      </c>
      <c r="D6655" s="68" t="s">
        <v>13021</v>
      </c>
      <c r="E6655" s="67" t="s">
        <v>13022</v>
      </c>
      <c r="F6655" s="69">
        <v>4.3070000000000004</v>
      </c>
      <c r="G6655" s="70">
        <v>1.4525999999999999</v>
      </c>
      <c r="H6655" s="70">
        <v>2.4878</v>
      </c>
      <c r="I6655" s="73">
        <v>44301</v>
      </c>
      <c r="J6655" s="73">
        <v>46858</v>
      </c>
      <c r="K6655" s="69">
        <v>2.21</v>
      </c>
      <c r="L6655" s="68" t="s">
        <v>5494</v>
      </c>
      <c r="M6655" s="71">
        <v>4.4999999999999997E-3</v>
      </c>
      <c r="N6655" t="str">
        <f>_xll.IMDP("BND",D6655,$N$1,A6655)</f>
        <v>회사채(일반)</v>
      </c>
      <c r="O6655">
        <f t="shared" si="103"/>
        <v>6.5366999999999986E-3</v>
      </c>
    </row>
    <row r="6656" spans="1:15" x14ac:dyDescent="0.3">
      <c r="A6656" s="73">
        <v>46311</v>
      </c>
      <c r="B6656" s="67" t="s">
        <v>2090</v>
      </c>
      <c r="C6656" s="68" t="s">
        <v>8258</v>
      </c>
      <c r="D6656" s="68" t="s">
        <v>13023</v>
      </c>
      <c r="E6656" s="67" t="s">
        <v>13024</v>
      </c>
      <c r="F6656" s="69">
        <v>4.4089999999999998</v>
      </c>
      <c r="G6656" s="70">
        <v>1.7518</v>
      </c>
      <c r="H6656" s="70">
        <v>3.5512000000000001</v>
      </c>
      <c r="I6656" s="73">
        <v>44419</v>
      </c>
      <c r="J6656" s="73">
        <v>46976</v>
      </c>
      <c r="K6656" s="69">
        <v>2.35</v>
      </c>
      <c r="L6656" s="68" t="s">
        <v>5494</v>
      </c>
      <c r="M6656" s="71">
        <v>2.2000000000000001E-3</v>
      </c>
      <c r="N6656" t="str">
        <f>_xll.IMDP("BND",D6656,$N$1,A6656)</f>
        <v>회사채(일반)</v>
      </c>
      <c r="O6656">
        <f t="shared" si="103"/>
        <v>3.8539600000000005E-3</v>
      </c>
    </row>
    <row r="6657" spans="1:15" x14ac:dyDescent="0.3">
      <c r="A6657" s="73">
        <v>46311</v>
      </c>
      <c r="B6657" s="67" t="s">
        <v>2090</v>
      </c>
      <c r="C6657" s="68" t="s">
        <v>8258</v>
      </c>
      <c r="D6657" s="68" t="s">
        <v>13025</v>
      </c>
      <c r="E6657" s="67" t="s">
        <v>13026</v>
      </c>
      <c r="F6657" s="69">
        <v>4.5540000000000003</v>
      </c>
      <c r="G6657" s="70">
        <v>3.3751000000000002</v>
      </c>
      <c r="H6657" s="70">
        <v>12.853</v>
      </c>
      <c r="I6657" s="73">
        <v>45112</v>
      </c>
      <c r="J6657" s="73">
        <v>47669</v>
      </c>
      <c r="K6657" s="69">
        <v>4.88</v>
      </c>
      <c r="L6657" s="68" t="s">
        <v>5494</v>
      </c>
      <c r="M6657" s="71">
        <v>2.5999999999999999E-3</v>
      </c>
      <c r="N6657" t="str">
        <f>_xll.IMDP("BND",D6657,$N$1,A6657)</f>
        <v>회사채(일반)</v>
      </c>
      <c r="O6657">
        <f t="shared" si="103"/>
        <v>8.77526E-3</v>
      </c>
    </row>
    <row r="6658" spans="1:15" x14ac:dyDescent="0.3">
      <c r="A6658" s="73">
        <v>46311</v>
      </c>
      <c r="B6658" s="67" t="s">
        <v>2090</v>
      </c>
      <c r="C6658" s="68" t="s">
        <v>8258</v>
      </c>
      <c r="D6658" s="68" t="s">
        <v>13027</v>
      </c>
      <c r="E6658" s="67" t="s">
        <v>13028</v>
      </c>
      <c r="F6658" s="69">
        <v>4.5389999999999997</v>
      </c>
      <c r="G6658" s="70">
        <v>3.1280000000000001</v>
      </c>
      <c r="H6658" s="70">
        <v>10.944900000000001</v>
      </c>
      <c r="I6658" s="73">
        <v>45714</v>
      </c>
      <c r="J6658" s="73">
        <v>47540</v>
      </c>
      <c r="K6658" s="69">
        <v>3.4</v>
      </c>
      <c r="L6658" s="68" t="s">
        <v>5494</v>
      </c>
      <c r="M6658" s="71">
        <v>4.7000000000000002E-3</v>
      </c>
      <c r="N6658" t="str">
        <f>_xll.IMDP("BND",D6658,$N$1,A6658)</f>
        <v>회사채(일반)</v>
      </c>
      <c r="O6658">
        <f t="shared" ref="O6658:O6721" si="104">M6658*G6658</f>
        <v>1.47016E-2</v>
      </c>
    </row>
    <row r="6659" spans="1:15" x14ac:dyDescent="0.3">
      <c r="A6659" s="73">
        <v>46311</v>
      </c>
      <c r="B6659" s="67" t="s">
        <v>2090</v>
      </c>
      <c r="C6659" s="68" t="s">
        <v>8258</v>
      </c>
      <c r="D6659" s="68" t="s">
        <v>13029</v>
      </c>
      <c r="E6659" s="67" t="s">
        <v>13030</v>
      </c>
      <c r="F6659" s="69">
        <v>4.5789999999999997</v>
      </c>
      <c r="G6659" s="70">
        <v>3.85</v>
      </c>
      <c r="H6659" s="70">
        <v>16.693300000000001</v>
      </c>
      <c r="I6659" s="73">
        <v>46043</v>
      </c>
      <c r="J6659" s="73">
        <v>47869</v>
      </c>
      <c r="K6659" s="69">
        <v>3.96</v>
      </c>
      <c r="L6659" s="68" t="s">
        <v>5494</v>
      </c>
      <c r="M6659" s="71">
        <v>4.5999999999999999E-3</v>
      </c>
      <c r="N6659" t="str">
        <f>_xll.IMDP("BND",D6659,$N$1,A6659)</f>
        <v>회사채(일반)</v>
      </c>
      <c r="O6659">
        <f t="shared" si="104"/>
        <v>1.771E-2</v>
      </c>
    </row>
    <row r="6660" spans="1:15" x14ac:dyDescent="0.3">
      <c r="A6660" s="73">
        <v>46311</v>
      </c>
      <c r="B6660" s="67" t="s">
        <v>2090</v>
      </c>
      <c r="C6660" s="68" t="s">
        <v>2608</v>
      </c>
      <c r="D6660" s="68" t="s">
        <v>13031</v>
      </c>
      <c r="E6660" s="67" t="s">
        <v>13032</v>
      </c>
      <c r="F6660" s="69">
        <v>4.1159999999999997</v>
      </c>
      <c r="G6660" s="70">
        <v>0.71809999999999996</v>
      </c>
      <c r="H6660" s="70">
        <v>0.69669999999999999</v>
      </c>
      <c r="I6660" s="73">
        <v>44755</v>
      </c>
      <c r="J6660" s="73">
        <v>46581</v>
      </c>
      <c r="K6660" s="69">
        <v>4.4400000000000004</v>
      </c>
      <c r="L6660" s="68" t="s">
        <v>5494</v>
      </c>
      <c r="M6660" s="71">
        <v>3.3E-3</v>
      </c>
      <c r="N6660" t="str">
        <f>_xll.IMDP("BND",D6660,$N$1,A6660)</f>
        <v>카드</v>
      </c>
      <c r="O6660">
        <f t="shared" si="104"/>
        <v>2.36973E-3</v>
      </c>
    </row>
    <row r="6661" spans="1:15" x14ac:dyDescent="0.3">
      <c r="A6661" s="73">
        <v>46311</v>
      </c>
      <c r="B6661" s="67" t="s">
        <v>2090</v>
      </c>
      <c r="C6661" s="68" t="s">
        <v>2608</v>
      </c>
      <c r="D6661" s="68" t="s">
        <v>13033</v>
      </c>
      <c r="E6661" s="67" t="s">
        <v>13034</v>
      </c>
      <c r="F6661" s="69">
        <v>3.9</v>
      </c>
      <c r="G6661" s="70">
        <v>0.47639999999999999</v>
      </c>
      <c r="H6661" s="70">
        <v>0.3513</v>
      </c>
      <c r="I6661" s="73">
        <v>45035</v>
      </c>
      <c r="J6661" s="73">
        <v>46493</v>
      </c>
      <c r="K6661" s="69">
        <v>4.0599999999999996</v>
      </c>
      <c r="L6661" s="68" t="s">
        <v>5494</v>
      </c>
      <c r="M6661" s="71">
        <v>3.8E-3</v>
      </c>
      <c r="N6661" t="str">
        <f>_xll.IMDP("BND",D6661,$N$1,A6661)</f>
        <v>카드</v>
      </c>
      <c r="O6661">
        <f t="shared" si="104"/>
        <v>1.81032E-3</v>
      </c>
    </row>
    <row r="6662" spans="1:15" x14ac:dyDescent="0.3">
      <c r="A6662" s="73">
        <v>46311</v>
      </c>
      <c r="B6662" s="67" t="s">
        <v>2090</v>
      </c>
      <c r="C6662" s="68" t="s">
        <v>2608</v>
      </c>
      <c r="D6662" s="68" t="s">
        <v>13035</v>
      </c>
      <c r="E6662" s="67" t="s">
        <v>13036</v>
      </c>
      <c r="F6662" s="69">
        <v>4.1929999999999996</v>
      </c>
      <c r="G6662" s="70">
        <v>1.0860000000000001</v>
      </c>
      <c r="H6662" s="70">
        <v>1.4661999999999999</v>
      </c>
      <c r="I6662" s="73">
        <v>45082</v>
      </c>
      <c r="J6662" s="73">
        <v>46724</v>
      </c>
      <c r="K6662" s="69">
        <v>4.21</v>
      </c>
      <c r="L6662" s="68" t="s">
        <v>5494</v>
      </c>
      <c r="M6662" s="71">
        <v>2.3E-3</v>
      </c>
      <c r="N6662" t="str">
        <f>_xll.IMDP("BND",D6662,$N$1,A6662)</f>
        <v>카드</v>
      </c>
      <c r="O6662">
        <f t="shared" si="104"/>
        <v>2.4978000000000001E-3</v>
      </c>
    </row>
    <row r="6663" spans="1:15" x14ac:dyDescent="0.3">
      <c r="A6663" s="73">
        <v>46311</v>
      </c>
      <c r="B6663" s="67" t="s">
        <v>2090</v>
      </c>
      <c r="C6663" s="68" t="s">
        <v>2608</v>
      </c>
      <c r="D6663" s="68" t="s">
        <v>13037</v>
      </c>
      <c r="E6663" s="67" t="s">
        <v>13038</v>
      </c>
      <c r="F6663" s="69">
        <v>4.4169999999999998</v>
      </c>
      <c r="G6663" s="70">
        <v>3.0204</v>
      </c>
      <c r="H6663" s="70">
        <v>10.1899</v>
      </c>
      <c r="I6663" s="73">
        <v>45482</v>
      </c>
      <c r="J6663" s="73">
        <v>47492</v>
      </c>
      <c r="K6663" s="69">
        <v>3.56</v>
      </c>
      <c r="L6663" s="68" t="s">
        <v>5494</v>
      </c>
      <c r="M6663" s="71">
        <v>2.3E-3</v>
      </c>
      <c r="N6663" t="str">
        <f>_xll.IMDP("BND",D6663,$N$1,A6663)</f>
        <v>카드</v>
      </c>
      <c r="O6663">
        <f t="shared" si="104"/>
        <v>6.9469199999999997E-3</v>
      </c>
    </row>
    <row r="6664" spans="1:15" x14ac:dyDescent="0.3">
      <c r="A6664" s="73">
        <v>46311</v>
      </c>
      <c r="B6664" s="67" t="s">
        <v>2090</v>
      </c>
      <c r="C6664" s="68" t="s">
        <v>2608</v>
      </c>
      <c r="D6664" s="68" t="s">
        <v>13039</v>
      </c>
      <c r="E6664" s="67" t="s">
        <v>13040</v>
      </c>
      <c r="F6664" s="69">
        <v>3.7850000000000001</v>
      </c>
      <c r="G6664" s="70">
        <v>0.37690000000000001</v>
      </c>
      <c r="H6664" s="70">
        <v>0.23630000000000001</v>
      </c>
      <c r="I6664" s="73">
        <v>45513</v>
      </c>
      <c r="J6664" s="73">
        <v>46455</v>
      </c>
      <c r="K6664" s="69">
        <v>3.32</v>
      </c>
      <c r="L6664" s="68" t="s">
        <v>5494</v>
      </c>
      <c r="M6664" s="71">
        <v>2.8E-3</v>
      </c>
      <c r="N6664" t="str">
        <f>_xll.IMDP("BND",D6664,$N$1,A6664)</f>
        <v>카드</v>
      </c>
      <c r="O6664">
        <f t="shared" si="104"/>
        <v>1.05532E-3</v>
      </c>
    </row>
    <row r="6665" spans="1:15" x14ac:dyDescent="0.3">
      <c r="A6665" s="73">
        <v>46311</v>
      </c>
      <c r="B6665" s="67" t="s">
        <v>2090</v>
      </c>
      <c r="C6665" s="68" t="s">
        <v>2608</v>
      </c>
      <c r="D6665" s="68" t="s">
        <v>13041</v>
      </c>
      <c r="E6665" s="67" t="s">
        <v>13042</v>
      </c>
      <c r="F6665" s="69">
        <v>4.173</v>
      </c>
      <c r="G6665" s="70">
        <v>0.94810000000000005</v>
      </c>
      <c r="H6665" s="70">
        <v>1.1403000000000001</v>
      </c>
      <c r="I6665" s="73">
        <v>45573</v>
      </c>
      <c r="J6665" s="73">
        <v>46668</v>
      </c>
      <c r="K6665" s="69">
        <v>3.26</v>
      </c>
      <c r="L6665" s="68" t="s">
        <v>5494</v>
      </c>
      <c r="M6665" s="71">
        <v>3.7000000000000002E-3</v>
      </c>
      <c r="N6665" t="str">
        <f>_xll.IMDP("BND",D6665,$N$1,A6665)</f>
        <v>카드</v>
      </c>
      <c r="O6665">
        <f t="shared" si="104"/>
        <v>3.5079700000000004E-3</v>
      </c>
    </row>
    <row r="6666" spans="1:15" x14ac:dyDescent="0.3">
      <c r="A6666" s="73">
        <v>46311</v>
      </c>
      <c r="B6666" s="67" t="s">
        <v>2090</v>
      </c>
      <c r="C6666" s="68" t="s">
        <v>2608</v>
      </c>
      <c r="D6666" s="68" t="s">
        <v>13043</v>
      </c>
      <c r="E6666" s="67" t="s">
        <v>13044</v>
      </c>
      <c r="F6666" s="69">
        <v>4.093</v>
      </c>
      <c r="G6666" s="70">
        <v>0.68899999999999995</v>
      </c>
      <c r="H6666" s="70">
        <v>0.64970000000000006</v>
      </c>
      <c r="I6666" s="73">
        <v>45692</v>
      </c>
      <c r="J6666" s="73">
        <v>46570</v>
      </c>
      <c r="K6666" s="69">
        <v>2.95</v>
      </c>
      <c r="L6666" s="68" t="s">
        <v>5494</v>
      </c>
      <c r="M6666" s="71">
        <v>2.8E-3</v>
      </c>
      <c r="N6666" t="str">
        <f>_xll.IMDP("BND",D6666,$N$1,A6666)</f>
        <v>카드</v>
      </c>
      <c r="O6666">
        <f t="shared" si="104"/>
        <v>1.9291999999999998E-3</v>
      </c>
    </row>
    <row r="6667" spans="1:15" x14ac:dyDescent="0.3">
      <c r="A6667" s="73">
        <v>46311</v>
      </c>
      <c r="B6667" s="67" t="s">
        <v>2090</v>
      </c>
      <c r="C6667" s="68" t="s">
        <v>2608</v>
      </c>
      <c r="D6667" s="68" t="s">
        <v>13045</v>
      </c>
      <c r="E6667" s="67" t="s">
        <v>13046</v>
      </c>
      <c r="F6667" s="69">
        <v>4.2149999999999999</v>
      </c>
      <c r="G6667" s="70">
        <v>1.1856</v>
      </c>
      <c r="H6667" s="70">
        <v>1.7154</v>
      </c>
      <c r="I6667" s="73">
        <v>45723</v>
      </c>
      <c r="J6667" s="73">
        <v>46759</v>
      </c>
      <c r="K6667" s="69">
        <v>2.95</v>
      </c>
      <c r="L6667" s="68" t="s">
        <v>5494</v>
      </c>
      <c r="M6667" s="71">
        <v>2.3E-3</v>
      </c>
      <c r="N6667" t="str">
        <f>_xll.IMDP("BND",D6667,$N$1,A6667)</f>
        <v>카드</v>
      </c>
      <c r="O6667">
        <f t="shared" si="104"/>
        <v>2.7268800000000001E-3</v>
      </c>
    </row>
    <row r="6668" spans="1:15" x14ac:dyDescent="0.3">
      <c r="A6668" s="73">
        <v>46311</v>
      </c>
      <c r="B6668" s="67" t="s">
        <v>2090</v>
      </c>
      <c r="C6668" s="68" t="s">
        <v>2608</v>
      </c>
      <c r="D6668" s="68" t="s">
        <v>13047</v>
      </c>
      <c r="E6668" s="67" t="s">
        <v>13048</v>
      </c>
      <c r="F6668" s="69">
        <v>4.2130000000000001</v>
      </c>
      <c r="G6668" s="70">
        <v>1.1880999999999999</v>
      </c>
      <c r="H6668" s="70">
        <v>1.7176</v>
      </c>
      <c r="I6668" s="73">
        <v>45845</v>
      </c>
      <c r="J6668" s="73">
        <v>46759</v>
      </c>
      <c r="K6668" s="69">
        <v>2.69</v>
      </c>
      <c r="L6668" s="68" t="s">
        <v>5494</v>
      </c>
      <c r="M6668" s="71">
        <v>3.5999999999999999E-3</v>
      </c>
      <c r="N6668" t="str">
        <f>_xll.IMDP("BND",D6668,$N$1,A6668)</f>
        <v>카드</v>
      </c>
      <c r="O6668">
        <f t="shared" si="104"/>
        <v>4.2771599999999995E-3</v>
      </c>
    </row>
    <row r="6669" spans="1:15" x14ac:dyDescent="0.3">
      <c r="A6669" s="73">
        <v>46311</v>
      </c>
      <c r="B6669" s="67" t="s">
        <v>2090</v>
      </c>
      <c r="C6669" s="68" t="s">
        <v>2608</v>
      </c>
      <c r="D6669" s="68" t="s">
        <v>13049</v>
      </c>
      <c r="E6669" s="67" t="s">
        <v>13050</v>
      </c>
      <c r="F6669" s="69">
        <v>4.3360000000000003</v>
      </c>
      <c r="G6669" s="70">
        <v>1.7075</v>
      </c>
      <c r="H6669" s="70">
        <v>3.3877999999999999</v>
      </c>
      <c r="I6669" s="73">
        <v>45895</v>
      </c>
      <c r="J6669" s="73">
        <v>46960</v>
      </c>
      <c r="K6669" s="69">
        <v>2.77</v>
      </c>
      <c r="L6669" s="68" t="s">
        <v>5494</v>
      </c>
      <c r="M6669" s="71">
        <v>2.7000000000000001E-3</v>
      </c>
      <c r="N6669" t="str">
        <f>_xll.IMDP("BND",D6669,$N$1,A6669)</f>
        <v>카드</v>
      </c>
      <c r="O6669">
        <f t="shared" si="104"/>
        <v>4.6102500000000006E-3</v>
      </c>
    </row>
    <row r="6670" spans="1:15" x14ac:dyDescent="0.3">
      <c r="A6670" s="73">
        <v>46311</v>
      </c>
      <c r="B6670" s="67" t="s">
        <v>2090</v>
      </c>
      <c r="C6670" s="68" t="s">
        <v>2608</v>
      </c>
      <c r="D6670" s="68" t="s">
        <v>13051</v>
      </c>
      <c r="E6670" s="67" t="s">
        <v>13052</v>
      </c>
      <c r="F6670" s="69">
        <v>4.4039999999999999</v>
      </c>
      <c r="G6670" s="70">
        <v>2.0207000000000002</v>
      </c>
      <c r="H6670" s="70">
        <v>4.6813000000000002</v>
      </c>
      <c r="I6670" s="73">
        <v>45993</v>
      </c>
      <c r="J6670" s="73">
        <v>47088</v>
      </c>
      <c r="K6670" s="69">
        <v>3.37</v>
      </c>
      <c r="L6670" s="68" t="s">
        <v>5494</v>
      </c>
      <c r="M6670" s="71">
        <v>1.0500000000000001E-2</v>
      </c>
      <c r="N6670" t="str">
        <f>_xll.IMDP("BND",D6670,$N$1,A6670)</f>
        <v>카드</v>
      </c>
      <c r="O6670">
        <f t="shared" si="104"/>
        <v>2.1217350000000003E-2</v>
      </c>
    </row>
    <row r="6671" spans="1:15" x14ac:dyDescent="0.3">
      <c r="A6671" s="73">
        <v>46311</v>
      </c>
      <c r="B6671" s="67" t="s">
        <v>2090</v>
      </c>
      <c r="C6671" s="68" t="s">
        <v>2608</v>
      </c>
      <c r="D6671" s="68" t="s">
        <v>13053</v>
      </c>
      <c r="E6671" s="67" t="s">
        <v>13054</v>
      </c>
      <c r="F6671" s="69">
        <v>4.2610000000000001</v>
      </c>
      <c r="G6671" s="70">
        <v>1.4676</v>
      </c>
      <c r="H6671" s="70">
        <v>2.5546000000000002</v>
      </c>
      <c r="I6671" s="73">
        <v>46108</v>
      </c>
      <c r="J6671" s="73">
        <v>46870</v>
      </c>
      <c r="K6671" s="69">
        <v>3.95</v>
      </c>
      <c r="L6671" s="68" t="s">
        <v>5494</v>
      </c>
      <c r="M6671" s="71">
        <v>4.1999999999999997E-3</v>
      </c>
      <c r="N6671" t="str">
        <f>_xll.IMDP("BND",D6671,$N$1,A6671)</f>
        <v>카드</v>
      </c>
      <c r="O6671">
        <f t="shared" si="104"/>
        <v>6.1639199999999998E-3</v>
      </c>
    </row>
    <row r="6672" spans="1:15" x14ac:dyDescent="0.3">
      <c r="A6672" s="73">
        <v>46311</v>
      </c>
      <c r="B6672" s="67" t="s">
        <v>2090</v>
      </c>
      <c r="C6672" s="68" t="s">
        <v>2608</v>
      </c>
      <c r="D6672" s="68" t="s">
        <v>13055</v>
      </c>
      <c r="E6672" s="67" t="s">
        <v>13056</v>
      </c>
      <c r="F6672" s="69">
        <v>4.4080000000000004</v>
      </c>
      <c r="G6672" s="70">
        <v>2.2452999999999999</v>
      </c>
      <c r="H6672" s="70">
        <v>5.7648000000000001</v>
      </c>
      <c r="I6672" s="73">
        <v>46184</v>
      </c>
      <c r="J6672" s="73">
        <v>47186</v>
      </c>
      <c r="K6672" s="69">
        <v>4.34</v>
      </c>
      <c r="L6672" s="68" t="s">
        <v>5494</v>
      </c>
      <c r="M6672" s="71">
        <v>2.3E-3</v>
      </c>
      <c r="N6672" t="str">
        <f>_xll.IMDP("BND",D6672,$N$1,A6672)</f>
        <v>카드</v>
      </c>
      <c r="O6672">
        <f t="shared" si="104"/>
        <v>5.1641899999999999E-3</v>
      </c>
    </row>
    <row r="6673" spans="1:15" x14ac:dyDescent="0.3">
      <c r="A6673" s="73">
        <v>46311</v>
      </c>
      <c r="B6673" s="67" t="s">
        <v>2090</v>
      </c>
      <c r="C6673" s="68" t="s">
        <v>2608</v>
      </c>
      <c r="D6673" s="68" t="s">
        <v>14102</v>
      </c>
      <c r="E6673" s="67" t="s">
        <v>14103</v>
      </c>
      <c r="F6673" s="69">
        <v>4.407</v>
      </c>
      <c r="G6673" s="70">
        <v>2.2330999999999999</v>
      </c>
      <c r="H6673" s="70">
        <v>5.6890999999999998</v>
      </c>
      <c r="I6673" s="73">
        <v>46205</v>
      </c>
      <c r="J6673" s="73">
        <v>47179</v>
      </c>
      <c r="K6673" s="69">
        <v>4.2699999999999996</v>
      </c>
      <c r="L6673" s="68" t="s">
        <v>5494</v>
      </c>
      <c r="M6673" s="71">
        <v>9.2999999999999992E-3</v>
      </c>
      <c r="N6673" t="str">
        <f>_xll.IMDP("BND",D6673,$N$1,A6673)</f>
        <v>카드</v>
      </c>
      <c r="O6673">
        <f t="shared" si="104"/>
        <v>2.0767829999999998E-2</v>
      </c>
    </row>
    <row r="6674" spans="1:15" x14ac:dyDescent="0.3">
      <c r="A6674" s="73">
        <v>46311</v>
      </c>
      <c r="B6674" s="67" t="s">
        <v>2090</v>
      </c>
      <c r="C6674" s="68" t="s">
        <v>2608</v>
      </c>
      <c r="D6674" s="68" t="s">
        <v>15311</v>
      </c>
      <c r="E6674" s="67" t="s">
        <v>15312</v>
      </c>
      <c r="F6674" s="69">
        <v>4.415</v>
      </c>
      <c r="G6674" s="70">
        <v>2.8283</v>
      </c>
      <c r="H6674" s="70">
        <v>9.0520999999999994</v>
      </c>
      <c r="I6674" s="73">
        <v>46273</v>
      </c>
      <c r="J6674" s="73">
        <v>47430</v>
      </c>
      <c r="K6674" s="69">
        <v>4.43</v>
      </c>
      <c r="L6674" s="68" t="s">
        <v>5494</v>
      </c>
      <c r="M6674" s="71">
        <v>3.7000000000000002E-3</v>
      </c>
      <c r="N6674" t="str">
        <f>_xll.IMDP("BND",D6674,$N$1,A6674)</f>
        <v>카드</v>
      </c>
      <c r="O6674">
        <f t="shared" si="104"/>
        <v>1.046471E-2</v>
      </c>
    </row>
    <row r="6675" spans="1:15" x14ac:dyDescent="0.3">
      <c r="A6675" s="73">
        <v>46311</v>
      </c>
      <c r="B6675" s="67" t="s">
        <v>2090</v>
      </c>
      <c r="C6675" s="68" t="s">
        <v>2608</v>
      </c>
      <c r="D6675" s="68" t="s">
        <v>15997</v>
      </c>
      <c r="E6675" s="67" t="s">
        <v>15998</v>
      </c>
      <c r="F6675" s="69">
        <v>4.4169999999999998</v>
      </c>
      <c r="G6675" s="70">
        <v>2.9878999999999998</v>
      </c>
      <c r="H6675" s="70">
        <v>10.0548</v>
      </c>
      <c r="I6675" s="73">
        <v>46307</v>
      </c>
      <c r="J6675" s="73">
        <v>47494</v>
      </c>
      <c r="K6675" s="69">
        <v>4.54</v>
      </c>
      <c r="L6675" s="68" t="s">
        <v>5494</v>
      </c>
      <c r="M6675" s="71">
        <v>5.1000000000000004E-3</v>
      </c>
      <c r="N6675" t="str">
        <f>_xll.IMDP("BND",D6675,$N$1,A6675)</f>
        <v>카드</v>
      </c>
      <c r="O6675">
        <f t="shared" si="104"/>
        <v>1.523829E-2</v>
      </c>
    </row>
    <row r="6676" spans="1:15" x14ac:dyDescent="0.3">
      <c r="A6676" s="73">
        <v>46311</v>
      </c>
      <c r="B6676" s="67" t="s">
        <v>2090</v>
      </c>
      <c r="C6676" s="68" t="s">
        <v>2608</v>
      </c>
      <c r="D6676" s="68" t="s">
        <v>13057</v>
      </c>
      <c r="E6676" s="67" t="s">
        <v>13058</v>
      </c>
      <c r="F6676" s="69">
        <v>4.12</v>
      </c>
      <c r="G6676" s="70">
        <v>0.72360000000000002</v>
      </c>
      <c r="H6676" s="70">
        <v>0.70589999999999997</v>
      </c>
      <c r="I6676" s="73">
        <v>44757</v>
      </c>
      <c r="J6676" s="73">
        <v>46583</v>
      </c>
      <c r="K6676" s="69">
        <v>4.37</v>
      </c>
      <c r="L6676" s="68" t="s">
        <v>5494</v>
      </c>
      <c r="M6676" s="71">
        <v>3.3E-3</v>
      </c>
      <c r="N6676" t="str">
        <f>_xll.IMDP("BND",D6676,$N$1,A6676)</f>
        <v>카드</v>
      </c>
      <c r="O6676">
        <f t="shared" si="104"/>
        <v>2.3878800000000002E-3</v>
      </c>
    </row>
    <row r="6677" spans="1:15" x14ac:dyDescent="0.3">
      <c r="A6677" s="73">
        <v>46311</v>
      </c>
      <c r="B6677" s="67" t="s">
        <v>2090</v>
      </c>
      <c r="C6677" s="68" t="s">
        <v>2608</v>
      </c>
      <c r="D6677" s="68" t="s">
        <v>13059</v>
      </c>
      <c r="E6677" s="67" t="s">
        <v>13060</v>
      </c>
      <c r="F6677" s="69">
        <v>3.9</v>
      </c>
      <c r="G6677" s="70">
        <v>0.48770000000000002</v>
      </c>
      <c r="H6677" s="70">
        <v>0.36530000000000001</v>
      </c>
      <c r="I6677" s="73">
        <v>45035</v>
      </c>
      <c r="J6677" s="73">
        <v>46496</v>
      </c>
      <c r="K6677" s="69">
        <v>4.0599999999999996</v>
      </c>
      <c r="L6677" s="68" t="s">
        <v>5494</v>
      </c>
      <c r="M6677" s="71">
        <v>9.4000000000000004E-3</v>
      </c>
      <c r="N6677" t="str">
        <f>_xll.IMDP("BND",D6677,$N$1,A6677)</f>
        <v>카드</v>
      </c>
      <c r="O6677">
        <f t="shared" si="104"/>
        <v>4.5843800000000007E-3</v>
      </c>
    </row>
    <row r="6678" spans="1:15" x14ac:dyDescent="0.3">
      <c r="A6678" s="73">
        <v>46311</v>
      </c>
      <c r="B6678" s="67" t="s">
        <v>2090</v>
      </c>
      <c r="C6678" s="68" t="s">
        <v>2608</v>
      </c>
      <c r="D6678" s="68" t="s">
        <v>13061</v>
      </c>
      <c r="E6678" s="67" t="s">
        <v>13062</v>
      </c>
      <c r="F6678" s="69">
        <v>4.1399999999999997</v>
      </c>
      <c r="G6678" s="70">
        <v>0.78659999999999997</v>
      </c>
      <c r="H6678" s="70">
        <v>0.82030000000000003</v>
      </c>
      <c r="I6678" s="73">
        <v>45513</v>
      </c>
      <c r="J6678" s="73">
        <v>46608</v>
      </c>
      <c r="K6678" s="69">
        <v>3.32</v>
      </c>
      <c r="L6678" s="68" t="s">
        <v>5494</v>
      </c>
      <c r="M6678" s="71">
        <v>3.2000000000000002E-3</v>
      </c>
      <c r="N6678" t="str">
        <f>_xll.IMDP("BND",D6678,$N$1,A6678)</f>
        <v>카드</v>
      </c>
      <c r="O6678">
        <f t="shared" si="104"/>
        <v>2.5171199999999999E-3</v>
      </c>
    </row>
    <row r="6679" spans="1:15" x14ac:dyDescent="0.3">
      <c r="A6679" s="73">
        <v>46311</v>
      </c>
      <c r="B6679" s="67" t="s">
        <v>2090</v>
      </c>
      <c r="C6679" s="68" t="s">
        <v>2608</v>
      </c>
      <c r="D6679" s="68" t="s">
        <v>13063</v>
      </c>
      <c r="E6679" s="67" t="s">
        <v>13064</v>
      </c>
      <c r="F6679" s="69">
        <v>4.165</v>
      </c>
      <c r="G6679" s="70">
        <v>0.86019999999999996</v>
      </c>
      <c r="H6679" s="70">
        <v>0.95989999999999998</v>
      </c>
      <c r="I6679" s="73">
        <v>45541</v>
      </c>
      <c r="J6679" s="73">
        <v>46636</v>
      </c>
      <c r="K6679" s="69">
        <v>3.42</v>
      </c>
      <c r="L6679" s="68" t="s">
        <v>5494</v>
      </c>
      <c r="M6679" s="71">
        <v>4.5999999999999999E-3</v>
      </c>
      <c r="N6679" t="str">
        <f>_xll.IMDP("BND",D6679,$N$1,A6679)</f>
        <v>카드</v>
      </c>
      <c r="O6679">
        <f t="shared" si="104"/>
        <v>3.9569200000000001E-3</v>
      </c>
    </row>
    <row r="6680" spans="1:15" x14ac:dyDescent="0.3">
      <c r="A6680" s="73">
        <v>46311</v>
      </c>
      <c r="B6680" s="67" t="s">
        <v>2090</v>
      </c>
      <c r="C6680" s="68" t="s">
        <v>2608</v>
      </c>
      <c r="D6680" s="68" t="s">
        <v>13065</v>
      </c>
      <c r="E6680" s="67" t="s">
        <v>13066</v>
      </c>
      <c r="F6680" s="69">
        <v>4.24</v>
      </c>
      <c r="G6680" s="70">
        <v>1.3428</v>
      </c>
      <c r="H6680" s="70">
        <v>2.1594000000000002</v>
      </c>
      <c r="I6680" s="73">
        <v>45723</v>
      </c>
      <c r="J6680" s="73">
        <v>46819</v>
      </c>
      <c r="K6680" s="69">
        <v>2.96</v>
      </c>
      <c r="L6680" s="68" t="s">
        <v>5494</v>
      </c>
      <c r="M6680" s="71">
        <v>4.5999999999999999E-3</v>
      </c>
      <c r="N6680" t="str">
        <f>_xll.IMDP("BND",D6680,$N$1,A6680)</f>
        <v>카드</v>
      </c>
      <c r="O6680">
        <f t="shared" si="104"/>
        <v>6.17688E-3</v>
      </c>
    </row>
    <row r="6681" spans="1:15" x14ac:dyDescent="0.3">
      <c r="A6681" s="73">
        <v>46311</v>
      </c>
      <c r="B6681" s="67" t="s">
        <v>2090</v>
      </c>
      <c r="C6681" s="68" t="s">
        <v>2608</v>
      </c>
      <c r="D6681" s="68" t="s">
        <v>13067</v>
      </c>
      <c r="E6681" s="67" t="s">
        <v>13068</v>
      </c>
      <c r="F6681" s="69">
        <v>4.2519999999999998</v>
      </c>
      <c r="G6681" s="70">
        <v>1.4249000000000001</v>
      </c>
      <c r="H6681" s="70">
        <v>2.4066999999999998</v>
      </c>
      <c r="I6681" s="73">
        <v>45754</v>
      </c>
      <c r="J6681" s="73">
        <v>46850</v>
      </c>
      <c r="K6681" s="69">
        <v>2.93</v>
      </c>
      <c r="L6681" s="68" t="s">
        <v>5494</v>
      </c>
      <c r="M6681" s="71">
        <v>5.0000000000000001E-3</v>
      </c>
      <c r="N6681" t="str">
        <f>_xll.IMDP("BND",D6681,$N$1,A6681)</f>
        <v>카드</v>
      </c>
      <c r="O6681">
        <f t="shared" si="104"/>
        <v>7.1245000000000006E-3</v>
      </c>
    </row>
    <row r="6682" spans="1:15" x14ac:dyDescent="0.3">
      <c r="A6682" s="73">
        <v>46311</v>
      </c>
      <c r="B6682" s="67" t="s">
        <v>2090</v>
      </c>
      <c r="C6682" s="68" t="s">
        <v>2608</v>
      </c>
      <c r="D6682" s="68" t="s">
        <v>13069</v>
      </c>
      <c r="E6682" s="67" t="s">
        <v>13070</v>
      </c>
      <c r="F6682" s="69">
        <v>4.2519999999999998</v>
      </c>
      <c r="G6682" s="70">
        <v>1.4267000000000001</v>
      </c>
      <c r="H6682" s="70">
        <v>2.4106999999999998</v>
      </c>
      <c r="I6682" s="73">
        <v>45845</v>
      </c>
      <c r="J6682" s="73">
        <v>46850</v>
      </c>
      <c r="K6682" s="69">
        <v>2.73</v>
      </c>
      <c r="L6682" s="68" t="s">
        <v>5494</v>
      </c>
      <c r="M6682" s="71">
        <v>2.7000000000000001E-3</v>
      </c>
      <c r="N6682" t="str">
        <f>_xll.IMDP("BND",D6682,$N$1,A6682)</f>
        <v>카드</v>
      </c>
      <c r="O6682">
        <f t="shared" si="104"/>
        <v>3.8520900000000003E-3</v>
      </c>
    </row>
    <row r="6683" spans="1:15" x14ac:dyDescent="0.3">
      <c r="A6683" s="73">
        <v>46311</v>
      </c>
      <c r="B6683" s="67" t="s">
        <v>2090</v>
      </c>
      <c r="C6683" s="68" t="s">
        <v>2608</v>
      </c>
      <c r="D6683" s="68" t="s">
        <v>1487</v>
      </c>
      <c r="E6683" s="67" t="s">
        <v>1489</v>
      </c>
      <c r="F6683" s="69">
        <v>4.3840000000000003</v>
      </c>
      <c r="G6683" s="70">
        <v>1.875</v>
      </c>
      <c r="H6683" s="70">
        <v>4.0374999999999996</v>
      </c>
      <c r="I6683" s="73">
        <v>45931</v>
      </c>
      <c r="J6683" s="73">
        <v>47024</v>
      </c>
      <c r="K6683" s="69">
        <v>2.85</v>
      </c>
      <c r="L6683" s="68" t="s">
        <v>5494</v>
      </c>
      <c r="M6683" s="71">
        <v>2.7000000000000001E-3</v>
      </c>
      <c r="N6683" t="str">
        <f>_xll.IMDP("BND",D6683,$N$1,A6683)</f>
        <v>카드</v>
      </c>
      <c r="O6683">
        <f t="shared" si="104"/>
        <v>5.0625000000000002E-3</v>
      </c>
    </row>
    <row r="6684" spans="1:15" x14ac:dyDescent="0.3">
      <c r="A6684" s="73">
        <v>46311</v>
      </c>
      <c r="B6684" s="67" t="s">
        <v>2090</v>
      </c>
      <c r="C6684" s="68" t="s">
        <v>2608</v>
      </c>
      <c r="D6684" s="68" t="s">
        <v>13071</v>
      </c>
      <c r="E6684" s="67" t="s">
        <v>13072</v>
      </c>
      <c r="F6684" s="69">
        <v>4.1660000000000004</v>
      </c>
      <c r="G6684" s="70">
        <v>0.88490000000000002</v>
      </c>
      <c r="H6684" s="70">
        <v>1.0066999999999999</v>
      </c>
      <c r="I6684" s="73">
        <v>46035</v>
      </c>
      <c r="J6684" s="73">
        <v>46643</v>
      </c>
      <c r="K6684" s="69">
        <v>3.03</v>
      </c>
      <c r="L6684" s="68" t="s">
        <v>5494</v>
      </c>
      <c r="M6684" s="71">
        <v>3.2000000000000002E-3</v>
      </c>
      <c r="N6684" t="str">
        <f>_xll.IMDP("BND",D6684,$N$1,A6684)</f>
        <v>카드</v>
      </c>
      <c r="O6684">
        <f t="shared" si="104"/>
        <v>2.83168E-3</v>
      </c>
    </row>
    <row r="6685" spans="1:15" x14ac:dyDescent="0.3">
      <c r="A6685" s="73">
        <v>46311</v>
      </c>
      <c r="B6685" s="67" t="s">
        <v>2090</v>
      </c>
      <c r="C6685" s="68" t="s">
        <v>2608</v>
      </c>
      <c r="D6685" s="68" t="s">
        <v>13073</v>
      </c>
      <c r="E6685" s="67" t="s">
        <v>13074</v>
      </c>
      <c r="F6685" s="69">
        <v>4.4089999999999998</v>
      </c>
      <c r="G6685" s="70">
        <v>2.3176000000000001</v>
      </c>
      <c r="H6685" s="70">
        <v>6.1002000000000001</v>
      </c>
      <c r="I6685" s="73">
        <v>46115</v>
      </c>
      <c r="J6685" s="73">
        <v>47210</v>
      </c>
      <c r="K6685" s="69">
        <v>3.94</v>
      </c>
      <c r="L6685" s="68" t="s">
        <v>5494</v>
      </c>
      <c r="M6685" s="71">
        <v>2.3E-3</v>
      </c>
      <c r="N6685" t="str">
        <f>_xll.IMDP("BND",D6685,$N$1,A6685)</f>
        <v>카드</v>
      </c>
      <c r="O6685">
        <f t="shared" si="104"/>
        <v>5.3304800000000003E-3</v>
      </c>
    </row>
    <row r="6686" spans="1:15" x14ac:dyDescent="0.3">
      <c r="A6686" s="73">
        <v>46311</v>
      </c>
      <c r="B6686" s="67" t="s">
        <v>2090</v>
      </c>
      <c r="C6686" s="68" t="s">
        <v>2608</v>
      </c>
      <c r="D6686" s="68" t="s">
        <v>13075</v>
      </c>
      <c r="E6686" s="67" t="s">
        <v>13076</v>
      </c>
      <c r="F6686" s="69">
        <v>4.4109999999999996</v>
      </c>
      <c r="G6686" s="70">
        <v>2.4740000000000002</v>
      </c>
      <c r="H6686" s="70">
        <v>6.9612999999999996</v>
      </c>
      <c r="I6686" s="73">
        <v>46184</v>
      </c>
      <c r="J6686" s="73">
        <v>47280</v>
      </c>
      <c r="K6686" s="69">
        <v>4.38</v>
      </c>
      <c r="L6686" s="68" t="s">
        <v>5494</v>
      </c>
      <c r="M6686" s="71">
        <v>4.7000000000000002E-3</v>
      </c>
      <c r="N6686" t="str">
        <f>_xll.IMDP("BND",D6686,$N$1,A6686)</f>
        <v>카드</v>
      </c>
      <c r="O6686">
        <f t="shared" si="104"/>
        <v>1.1627800000000001E-2</v>
      </c>
    </row>
    <row r="6687" spans="1:15" x14ac:dyDescent="0.3">
      <c r="A6687" s="73">
        <v>46311</v>
      </c>
      <c r="B6687" s="67" t="s">
        <v>2090</v>
      </c>
      <c r="C6687" s="68" t="s">
        <v>2608</v>
      </c>
      <c r="D6687" s="68" t="s">
        <v>14104</v>
      </c>
      <c r="E6687" s="67" t="s">
        <v>14105</v>
      </c>
      <c r="F6687" s="69">
        <v>4.4160000000000004</v>
      </c>
      <c r="G6687" s="70">
        <v>2.5341999999999998</v>
      </c>
      <c r="H6687" s="70">
        <v>7.2740999999999998</v>
      </c>
      <c r="I6687" s="73">
        <v>46205</v>
      </c>
      <c r="J6687" s="73">
        <v>47301</v>
      </c>
      <c r="K6687" s="69">
        <v>4.29</v>
      </c>
      <c r="L6687" s="68" t="s">
        <v>5494</v>
      </c>
      <c r="M6687" s="71">
        <v>9.2999999999999992E-3</v>
      </c>
      <c r="N6687" t="str">
        <f>_xll.IMDP("BND",D6687,$N$1,A6687)</f>
        <v>카드</v>
      </c>
      <c r="O6687">
        <f t="shared" si="104"/>
        <v>2.3568059999999995E-2</v>
      </c>
    </row>
    <row r="6688" spans="1:15" x14ac:dyDescent="0.3">
      <c r="A6688" s="73">
        <v>46311</v>
      </c>
      <c r="B6688" s="67" t="s">
        <v>2090</v>
      </c>
      <c r="C6688" s="68" t="s">
        <v>2608</v>
      </c>
      <c r="D6688" s="68" t="s">
        <v>13077</v>
      </c>
      <c r="E6688" s="67" t="s">
        <v>13078</v>
      </c>
      <c r="F6688" s="69">
        <v>4.1369999999999996</v>
      </c>
      <c r="G6688" s="70">
        <v>0.77649999999999997</v>
      </c>
      <c r="H6688" s="70">
        <v>0.80420000000000003</v>
      </c>
      <c r="I6688" s="73">
        <v>44781</v>
      </c>
      <c r="J6688" s="73">
        <v>46605</v>
      </c>
      <c r="K6688" s="69">
        <v>4.49</v>
      </c>
      <c r="L6688" s="68" t="s">
        <v>5494</v>
      </c>
      <c r="M6688" s="71">
        <v>8.0000000000000002E-3</v>
      </c>
      <c r="N6688" t="str">
        <f>_xll.IMDP("BND",D6688,$N$1,A6688)</f>
        <v>카드</v>
      </c>
      <c r="O6688">
        <f t="shared" si="104"/>
        <v>6.2119999999999996E-3</v>
      </c>
    </row>
    <row r="6689" spans="1:15" x14ac:dyDescent="0.3">
      <c r="A6689" s="73">
        <v>46311</v>
      </c>
      <c r="B6689" s="67" t="s">
        <v>2090</v>
      </c>
      <c r="C6689" s="68" t="s">
        <v>2608</v>
      </c>
      <c r="D6689" s="68" t="s">
        <v>1105</v>
      </c>
      <c r="E6689" s="67" t="s">
        <v>1106</v>
      </c>
      <c r="F6689" s="69">
        <v>3.59</v>
      </c>
      <c r="G6689" s="70">
        <v>0.26690000000000003</v>
      </c>
      <c r="H6689" s="70">
        <v>0.13789999999999999</v>
      </c>
      <c r="I6689" s="73">
        <v>45043</v>
      </c>
      <c r="J6689" s="73">
        <v>46414</v>
      </c>
      <c r="K6689" s="69">
        <v>4.0199999999999996</v>
      </c>
      <c r="L6689" s="68" t="s">
        <v>5494</v>
      </c>
      <c r="M6689" s="71">
        <v>5.5999999999999999E-3</v>
      </c>
      <c r="N6689" t="str">
        <f>_xll.IMDP("BND",D6689,$N$1,A6689)</f>
        <v>카드</v>
      </c>
      <c r="O6689">
        <f t="shared" si="104"/>
        <v>1.4946400000000002E-3</v>
      </c>
    </row>
    <row r="6690" spans="1:15" x14ac:dyDescent="0.3">
      <c r="A6690" s="73">
        <v>46311</v>
      </c>
      <c r="B6690" s="67" t="s">
        <v>2090</v>
      </c>
      <c r="C6690" s="68" t="s">
        <v>2608</v>
      </c>
      <c r="D6690" s="68" t="s">
        <v>13079</v>
      </c>
      <c r="E6690" s="67" t="s">
        <v>13080</v>
      </c>
      <c r="F6690" s="69">
        <v>3.9590000000000001</v>
      </c>
      <c r="G6690" s="70">
        <v>0.54969999999999997</v>
      </c>
      <c r="H6690" s="70">
        <v>0.44119999999999998</v>
      </c>
      <c r="I6690" s="73">
        <v>45057</v>
      </c>
      <c r="J6690" s="73">
        <v>46518</v>
      </c>
      <c r="K6690" s="69">
        <v>3.99</v>
      </c>
      <c r="L6690" s="68" t="s">
        <v>5494</v>
      </c>
      <c r="M6690" s="71">
        <v>5.5999999999999999E-3</v>
      </c>
      <c r="N6690" t="str">
        <f>_xll.IMDP("BND",D6690,$N$1,A6690)</f>
        <v>카드</v>
      </c>
      <c r="O6690">
        <f t="shared" si="104"/>
        <v>3.0783199999999998E-3</v>
      </c>
    </row>
    <row r="6691" spans="1:15" x14ac:dyDescent="0.3">
      <c r="A6691" s="73">
        <v>46311</v>
      </c>
      <c r="B6691" s="67" t="s">
        <v>2090</v>
      </c>
      <c r="C6691" s="68" t="s">
        <v>2608</v>
      </c>
      <c r="D6691" s="68" t="s">
        <v>13081</v>
      </c>
      <c r="E6691" s="67" t="s">
        <v>13082</v>
      </c>
      <c r="F6691" s="69">
        <v>3.8420000000000001</v>
      </c>
      <c r="G6691" s="70">
        <v>0.42699999999999999</v>
      </c>
      <c r="H6691" s="70">
        <v>0.28860000000000002</v>
      </c>
      <c r="I6691" s="73">
        <v>45378</v>
      </c>
      <c r="J6691" s="73">
        <v>46472</v>
      </c>
      <c r="K6691" s="69">
        <v>3.75</v>
      </c>
      <c r="L6691" s="68" t="s">
        <v>5494</v>
      </c>
      <c r="M6691" s="71">
        <v>5.5999999999999999E-3</v>
      </c>
      <c r="N6691" t="str">
        <f>_xll.IMDP("BND",D6691,$N$1,A6691)</f>
        <v>카드</v>
      </c>
      <c r="O6691">
        <f t="shared" si="104"/>
        <v>2.3912E-3</v>
      </c>
    </row>
    <row r="6692" spans="1:15" x14ac:dyDescent="0.3">
      <c r="A6692" s="73">
        <v>46311</v>
      </c>
      <c r="B6692" s="67" t="s">
        <v>2090</v>
      </c>
      <c r="C6692" s="68" t="s">
        <v>2608</v>
      </c>
      <c r="D6692" s="68" t="s">
        <v>13083</v>
      </c>
      <c r="E6692" s="67" t="s">
        <v>13084</v>
      </c>
      <c r="F6692" s="69">
        <v>3.9580000000000002</v>
      </c>
      <c r="G6692" s="70">
        <v>0.54730000000000001</v>
      </c>
      <c r="H6692" s="70">
        <v>0.43790000000000001</v>
      </c>
      <c r="I6692" s="73">
        <v>45422</v>
      </c>
      <c r="J6692" s="73">
        <v>46517</v>
      </c>
      <c r="K6692" s="69">
        <v>3.79</v>
      </c>
      <c r="L6692" s="68" t="s">
        <v>5494</v>
      </c>
      <c r="M6692" s="71">
        <v>2.8E-3</v>
      </c>
      <c r="N6692" t="str">
        <f>_xll.IMDP("BND",D6692,$N$1,A6692)</f>
        <v>카드</v>
      </c>
      <c r="O6692">
        <f t="shared" si="104"/>
        <v>1.5324399999999999E-3</v>
      </c>
    </row>
    <row r="6693" spans="1:15" x14ac:dyDescent="0.3">
      <c r="A6693" s="73">
        <v>46311</v>
      </c>
      <c r="B6693" s="67" t="s">
        <v>2090</v>
      </c>
      <c r="C6693" s="68" t="s">
        <v>2608</v>
      </c>
      <c r="D6693" s="68" t="s">
        <v>13085</v>
      </c>
      <c r="E6693" s="67" t="s">
        <v>13086</v>
      </c>
      <c r="F6693" s="69">
        <v>4.0609999999999999</v>
      </c>
      <c r="G6693" s="70">
        <v>0.62960000000000005</v>
      </c>
      <c r="H6693" s="70">
        <v>0.55500000000000005</v>
      </c>
      <c r="I6693" s="73">
        <v>45453</v>
      </c>
      <c r="J6693" s="73">
        <v>46548</v>
      </c>
      <c r="K6693" s="69">
        <v>3.7</v>
      </c>
      <c r="L6693" s="68" t="s">
        <v>5494</v>
      </c>
      <c r="M6693" s="71">
        <v>3.7000000000000002E-3</v>
      </c>
      <c r="N6693" t="str">
        <f>_xll.IMDP("BND",D6693,$N$1,A6693)</f>
        <v>카드</v>
      </c>
      <c r="O6693">
        <f t="shared" si="104"/>
        <v>2.3295200000000003E-3</v>
      </c>
    </row>
    <row r="6694" spans="1:15" x14ac:dyDescent="0.3">
      <c r="A6694" s="73">
        <v>46311</v>
      </c>
      <c r="B6694" s="67" t="s">
        <v>2090</v>
      </c>
      <c r="C6694" s="68" t="s">
        <v>2608</v>
      </c>
      <c r="D6694" s="68" t="s">
        <v>13087</v>
      </c>
      <c r="E6694" s="67" t="s">
        <v>13088</v>
      </c>
      <c r="F6694" s="69">
        <v>4.1280000000000001</v>
      </c>
      <c r="G6694" s="70">
        <v>0.72989999999999999</v>
      </c>
      <c r="H6694" s="70">
        <v>0.72660000000000002</v>
      </c>
      <c r="I6694" s="73">
        <v>45492</v>
      </c>
      <c r="J6694" s="73">
        <v>46587</v>
      </c>
      <c r="K6694" s="69">
        <v>3.37</v>
      </c>
      <c r="L6694" s="68" t="s">
        <v>5494</v>
      </c>
      <c r="M6694" s="71">
        <v>5.1000000000000004E-3</v>
      </c>
      <c r="N6694" t="str">
        <f>_xll.IMDP("BND",D6694,$N$1,A6694)</f>
        <v>카드</v>
      </c>
      <c r="O6694">
        <f t="shared" si="104"/>
        <v>3.7224900000000002E-3</v>
      </c>
    </row>
    <row r="6695" spans="1:15" x14ac:dyDescent="0.3">
      <c r="A6695" s="73">
        <v>46311</v>
      </c>
      <c r="B6695" s="67" t="s">
        <v>2090</v>
      </c>
      <c r="C6695" s="68" t="s">
        <v>2608</v>
      </c>
      <c r="D6695" s="68" t="s">
        <v>13089</v>
      </c>
      <c r="E6695" s="67" t="s">
        <v>13090</v>
      </c>
      <c r="F6695" s="69">
        <v>4.4139999999999997</v>
      </c>
      <c r="G6695" s="70">
        <v>2.8039000000000001</v>
      </c>
      <c r="H6695" s="70">
        <v>8.7935999999999996</v>
      </c>
      <c r="I6695" s="73">
        <v>45573</v>
      </c>
      <c r="J6695" s="73">
        <v>47399</v>
      </c>
      <c r="K6695" s="69">
        <v>3.33</v>
      </c>
      <c r="L6695" s="68" t="s">
        <v>5494</v>
      </c>
      <c r="M6695" s="71">
        <v>3.2000000000000002E-3</v>
      </c>
      <c r="N6695" t="str">
        <f>_xll.IMDP("BND",D6695,$N$1,A6695)</f>
        <v>카드</v>
      </c>
      <c r="O6695">
        <f t="shared" si="104"/>
        <v>8.9724800000000014E-3</v>
      </c>
    </row>
    <row r="6696" spans="1:15" x14ac:dyDescent="0.3">
      <c r="A6696" s="73">
        <v>46311</v>
      </c>
      <c r="B6696" s="67" t="s">
        <v>2090</v>
      </c>
      <c r="C6696" s="68" t="s">
        <v>2608</v>
      </c>
      <c r="D6696" s="68" t="s">
        <v>13091</v>
      </c>
      <c r="E6696" s="67" t="s">
        <v>13092</v>
      </c>
      <c r="F6696" s="69">
        <v>3.7989999999999999</v>
      </c>
      <c r="G6696" s="70">
        <v>0.40360000000000001</v>
      </c>
      <c r="H6696" s="70">
        <v>0.26329999999999998</v>
      </c>
      <c r="I6696" s="73">
        <v>45642</v>
      </c>
      <c r="J6696" s="73">
        <v>46462</v>
      </c>
      <c r="K6696" s="69">
        <v>3.12</v>
      </c>
      <c r="L6696" s="68" t="s">
        <v>5494</v>
      </c>
      <c r="M6696" s="71">
        <v>3.2000000000000002E-3</v>
      </c>
      <c r="N6696" t="str">
        <f>_xll.IMDP("BND",D6696,$N$1,A6696)</f>
        <v>카드</v>
      </c>
      <c r="O6696">
        <f t="shared" si="104"/>
        <v>1.2915200000000002E-3</v>
      </c>
    </row>
    <row r="6697" spans="1:15" x14ac:dyDescent="0.3">
      <c r="A6697" s="73">
        <v>46311</v>
      </c>
      <c r="B6697" s="67" t="s">
        <v>2090</v>
      </c>
      <c r="C6697" s="68" t="s">
        <v>2608</v>
      </c>
      <c r="D6697" s="68" t="s">
        <v>13093</v>
      </c>
      <c r="E6697" s="67" t="s">
        <v>13094</v>
      </c>
      <c r="F6697" s="69">
        <v>4.1379999999999999</v>
      </c>
      <c r="G6697" s="70">
        <v>0.77439999999999998</v>
      </c>
      <c r="H6697" s="70">
        <v>0.79759999999999998</v>
      </c>
      <c r="I6697" s="73">
        <v>45692</v>
      </c>
      <c r="J6697" s="73">
        <v>46603</v>
      </c>
      <c r="K6697" s="69">
        <v>2.96</v>
      </c>
      <c r="L6697" s="68" t="s">
        <v>5494</v>
      </c>
      <c r="M6697" s="71">
        <v>2.3E-3</v>
      </c>
      <c r="N6697" t="str">
        <f>_xll.IMDP("BND",D6697,$N$1,A6697)</f>
        <v>카드</v>
      </c>
      <c r="O6697">
        <f t="shared" si="104"/>
        <v>1.78112E-3</v>
      </c>
    </row>
    <row r="6698" spans="1:15" x14ac:dyDescent="0.3">
      <c r="A6698" s="73">
        <v>46311</v>
      </c>
      <c r="B6698" s="67" t="s">
        <v>2090</v>
      </c>
      <c r="C6698" s="68" t="s">
        <v>2608</v>
      </c>
      <c r="D6698" s="68" t="s">
        <v>13095</v>
      </c>
      <c r="E6698" s="67" t="s">
        <v>13096</v>
      </c>
      <c r="F6698" s="69">
        <v>4.2910000000000004</v>
      </c>
      <c r="G6698" s="70">
        <v>1.5507</v>
      </c>
      <c r="H6698" s="70">
        <v>2.8254000000000001</v>
      </c>
      <c r="I6698" s="73">
        <v>45803</v>
      </c>
      <c r="J6698" s="73">
        <v>46899</v>
      </c>
      <c r="K6698" s="69">
        <v>2.74</v>
      </c>
      <c r="L6698" s="68" t="s">
        <v>5494</v>
      </c>
      <c r="M6698" s="71">
        <v>5.4999999999999997E-3</v>
      </c>
      <c r="N6698" t="str">
        <f>_xll.IMDP("BND",D6698,$N$1,A6698)</f>
        <v>카드</v>
      </c>
      <c r="O6698">
        <f t="shared" si="104"/>
        <v>8.5288499999999993E-3</v>
      </c>
    </row>
    <row r="6699" spans="1:15" x14ac:dyDescent="0.3">
      <c r="A6699" s="73">
        <v>46311</v>
      </c>
      <c r="B6699" s="67" t="s">
        <v>2090</v>
      </c>
      <c r="C6699" s="68" t="s">
        <v>2608</v>
      </c>
      <c r="D6699" s="68" t="s">
        <v>13097</v>
      </c>
      <c r="E6699" s="67" t="s">
        <v>13098</v>
      </c>
      <c r="F6699" s="69">
        <v>4.3109999999999999</v>
      </c>
      <c r="G6699" s="70">
        <v>1.635</v>
      </c>
      <c r="H6699" s="70">
        <v>3.1156999999999999</v>
      </c>
      <c r="I6699" s="73">
        <v>45835</v>
      </c>
      <c r="J6699" s="73">
        <v>46931</v>
      </c>
      <c r="K6699" s="69">
        <v>2.82</v>
      </c>
      <c r="L6699" s="68" t="s">
        <v>5494</v>
      </c>
      <c r="M6699" s="71">
        <v>5.0000000000000001E-3</v>
      </c>
      <c r="N6699" t="str">
        <f>_xll.IMDP("BND",D6699,$N$1,A6699)</f>
        <v>카드</v>
      </c>
      <c r="O6699">
        <f t="shared" si="104"/>
        <v>8.175E-3</v>
      </c>
    </row>
    <row r="6700" spans="1:15" x14ac:dyDescent="0.3">
      <c r="A6700" s="73">
        <v>46311</v>
      </c>
      <c r="B6700" s="67" t="s">
        <v>2090</v>
      </c>
      <c r="C6700" s="68" t="s">
        <v>2608</v>
      </c>
      <c r="D6700" s="68" t="s">
        <v>1517</v>
      </c>
      <c r="E6700" s="67" t="s">
        <v>1518</v>
      </c>
      <c r="F6700" s="69">
        <v>4.3639999999999999</v>
      </c>
      <c r="G6700" s="70">
        <v>1.7844</v>
      </c>
      <c r="H6700" s="70">
        <v>3.6829000000000001</v>
      </c>
      <c r="I6700" s="73">
        <v>45895</v>
      </c>
      <c r="J6700" s="73">
        <v>46990</v>
      </c>
      <c r="K6700" s="69">
        <v>2.79</v>
      </c>
      <c r="L6700" s="68" t="s">
        <v>5494</v>
      </c>
      <c r="M6700" s="71">
        <v>6.3E-3</v>
      </c>
      <c r="N6700" t="str">
        <f>_xll.IMDP("BND",D6700,$N$1,A6700)</f>
        <v>카드</v>
      </c>
      <c r="O6700">
        <f t="shared" si="104"/>
        <v>1.124172E-2</v>
      </c>
    </row>
    <row r="6701" spans="1:15" x14ac:dyDescent="0.3">
      <c r="A6701" s="73">
        <v>46311</v>
      </c>
      <c r="B6701" s="67" t="s">
        <v>2090</v>
      </c>
      <c r="C6701" s="68" t="s">
        <v>2608</v>
      </c>
      <c r="D6701" s="68" t="s">
        <v>13099</v>
      </c>
      <c r="E6701" s="67" t="s">
        <v>13100</v>
      </c>
      <c r="F6701" s="69">
        <v>4.3849999999999998</v>
      </c>
      <c r="G6701" s="70">
        <v>1.8775999999999999</v>
      </c>
      <c r="H6701" s="70">
        <v>4.048</v>
      </c>
      <c r="I6701" s="73">
        <v>45931</v>
      </c>
      <c r="J6701" s="73">
        <v>47025</v>
      </c>
      <c r="K6701" s="69">
        <v>2.85</v>
      </c>
      <c r="L6701" s="68" t="s">
        <v>5494</v>
      </c>
      <c r="M6701" s="71">
        <v>4.4999999999999997E-3</v>
      </c>
      <c r="N6701" t="str">
        <f>_xll.IMDP("BND",D6701,$N$1,A6701)</f>
        <v>카드</v>
      </c>
      <c r="O6701">
        <f t="shared" si="104"/>
        <v>8.4491999999999987E-3</v>
      </c>
    </row>
    <row r="6702" spans="1:15" x14ac:dyDescent="0.3">
      <c r="A6702" s="73">
        <v>46311</v>
      </c>
      <c r="B6702" s="67" t="s">
        <v>2090</v>
      </c>
      <c r="C6702" s="68" t="s">
        <v>2608</v>
      </c>
      <c r="D6702" s="68" t="s">
        <v>13101</v>
      </c>
      <c r="E6702" s="67" t="s">
        <v>13102</v>
      </c>
      <c r="F6702" s="69">
        <v>4.1760000000000002</v>
      </c>
      <c r="G6702" s="70">
        <v>0.96230000000000004</v>
      </c>
      <c r="H6702" s="70">
        <v>1.1704000000000001</v>
      </c>
      <c r="I6702" s="73">
        <v>46035</v>
      </c>
      <c r="J6702" s="73">
        <v>46673</v>
      </c>
      <c r="K6702" s="69">
        <v>3.06</v>
      </c>
      <c r="L6702" s="68" t="s">
        <v>5494</v>
      </c>
      <c r="M6702" s="71">
        <v>3.7000000000000002E-3</v>
      </c>
      <c r="N6702" t="str">
        <f>_xll.IMDP("BND",D6702,$N$1,A6702)</f>
        <v>카드</v>
      </c>
      <c r="O6702">
        <f t="shared" si="104"/>
        <v>3.5605100000000002E-3</v>
      </c>
    </row>
    <row r="6703" spans="1:15" x14ac:dyDescent="0.3">
      <c r="A6703" s="73">
        <v>46311</v>
      </c>
      <c r="B6703" s="67" t="s">
        <v>2090</v>
      </c>
      <c r="C6703" s="68" t="s">
        <v>2608</v>
      </c>
      <c r="D6703" s="68" t="s">
        <v>13103</v>
      </c>
      <c r="E6703" s="67" t="s">
        <v>13104</v>
      </c>
      <c r="F6703" s="69">
        <v>4.4089999999999998</v>
      </c>
      <c r="G6703" s="70">
        <v>2.3231999999999999</v>
      </c>
      <c r="H6703" s="70">
        <v>6.1285999999999996</v>
      </c>
      <c r="I6703" s="73">
        <v>46115</v>
      </c>
      <c r="J6703" s="73">
        <v>47211</v>
      </c>
      <c r="K6703" s="69">
        <v>3.94</v>
      </c>
      <c r="L6703" s="68" t="s">
        <v>5494</v>
      </c>
      <c r="M6703" s="71">
        <v>7.7999999999999996E-3</v>
      </c>
      <c r="N6703" t="str">
        <f>_xll.IMDP("BND",D6703,$N$1,A6703)</f>
        <v>카드</v>
      </c>
      <c r="O6703">
        <f t="shared" si="104"/>
        <v>1.8120959999999998E-2</v>
      </c>
    </row>
    <row r="6704" spans="1:15" x14ac:dyDescent="0.3">
      <c r="A6704" s="73">
        <v>46311</v>
      </c>
      <c r="B6704" s="67" t="s">
        <v>2090</v>
      </c>
      <c r="C6704" s="68" t="s">
        <v>2608</v>
      </c>
      <c r="D6704" s="68" t="s">
        <v>14252</v>
      </c>
      <c r="E6704" s="67" t="s">
        <v>14253</v>
      </c>
      <c r="F6704" s="69">
        <v>4.3949999999999996</v>
      </c>
      <c r="G6704" s="70">
        <v>1.8812</v>
      </c>
      <c r="H6704" s="70">
        <v>4.0895000000000001</v>
      </c>
      <c r="I6704" s="73">
        <v>46213</v>
      </c>
      <c r="J6704" s="73">
        <v>47036</v>
      </c>
      <c r="K6704" s="69">
        <v>4.3499999999999996</v>
      </c>
      <c r="L6704" s="68" t="s">
        <v>5494</v>
      </c>
      <c r="M6704" s="71">
        <v>2.8E-3</v>
      </c>
      <c r="N6704" t="str">
        <f>_xll.IMDP("BND",D6704,$N$1,A6704)</f>
        <v>카드</v>
      </c>
      <c r="O6704">
        <f t="shared" si="104"/>
        <v>5.2673599999999996E-3</v>
      </c>
    </row>
    <row r="6705" spans="1:15" x14ac:dyDescent="0.3">
      <c r="A6705" s="73">
        <v>46311</v>
      </c>
      <c r="B6705" s="67" t="s">
        <v>2090</v>
      </c>
      <c r="C6705" s="68" t="s">
        <v>2608</v>
      </c>
      <c r="D6705" s="68" t="s">
        <v>15282</v>
      </c>
      <c r="E6705" s="67" t="s">
        <v>15283</v>
      </c>
      <c r="F6705" s="69">
        <v>4.4169999999999998</v>
      </c>
      <c r="G6705" s="70">
        <v>3.1137999999999999</v>
      </c>
      <c r="H6705" s="70">
        <v>10.942500000000001</v>
      </c>
      <c r="I6705" s="73">
        <v>46273</v>
      </c>
      <c r="J6705" s="73">
        <v>47550</v>
      </c>
      <c r="K6705" s="69">
        <v>4.4400000000000004</v>
      </c>
      <c r="L6705" s="68" t="s">
        <v>5494</v>
      </c>
      <c r="M6705" s="71">
        <v>5.1000000000000004E-3</v>
      </c>
      <c r="N6705" t="str">
        <f>_xll.IMDP("BND",D6705,$N$1,A6705)</f>
        <v>카드</v>
      </c>
      <c r="O6705">
        <f t="shared" si="104"/>
        <v>1.5880379999999999E-2</v>
      </c>
    </row>
    <row r="6706" spans="1:15" x14ac:dyDescent="0.3">
      <c r="A6706" s="73">
        <v>46311</v>
      </c>
      <c r="B6706" s="67" t="s">
        <v>2090</v>
      </c>
      <c r="C6706" s="68" t="s">
        <v>2608</v>
      </c>
      <c r="D6706" s="68" t="s">
        <v>1729</v>
      </c>
      <c r="E6706" s="67" t="s">
        <v>1730</v>
      </c>
      <c r="F6706" s="69">
        <v>4.2469999999999999</v>
      </c>
      <c r="G6706" s="70">
        <v>1.3898999999999999</v>
      </c>
      <c r="H6706" s="70">
        <v>2.3081999999999998</v>
      </c>
      <c r="I6706" s="73">
        <v>45013</v>
      </c>
      <c r="J6706" s="73">
        <v>46840</v>
      </c>
      <c r="K6706" s="69">
        <v>4.1100000000000003</v>
      </c>
      <c r="L6706" s="68" t="s">
        <v>5494</v>
      </c>
      <c r="M6706" s="71">
        <v>5.1000000000000004E-3</v>
      </c>
      <c r="N6706" t="str">
        <f>_xll.IMDP("BND",D6706,$N$1,A6706)</f>
        <v>카드</v>
      </c>
      <c r="O6706">
        <f t="shared" si="104"/>
        <v>7.0884900000000002E-3</v>
      </c>
    </row>
    <row r="6707" spans="1:15" x14ac:dyDescent="0.3">
      <c r="A6707" s="73">
        <v>46311</v>
      </c>
      <c r="B6707" s="67" t="s">
        <v>2090</v>
      </c>
      <c r="C6707" s="68" t="s">
        <v>2608</v>
      </c>
      <c r="D6707" s="68" t="s">
        <v>13105</v>
      </c>
      <c r="E6707" s="67" t="s">
        <v>13106</v>
      </c>
      <c r="F6707" s="69">
        <v>4.2069999999999999</v>
      </c>
      <c r="G6707" s="70">
        <v>1.1341000000000001</v>
      </c>
      <c r="H6707" s="70">
        <v>1.5841000000000001</v>
      </c>
      <c r="I6707" s="73">
        <v>45280</v>
      </c>
      <c r="J6707" s="73">
        <v>46741</v>
      </c>
      <c r="K6707" s="69">
        <v>3.96</v>
      </c>
      <c r="L6707" s="68" t="s">
        <v>5494</v>
      </c>
      <c r="M6707" s="71">
        <v>2.3E-3</v>
      </c>
      <c r="N6707" t="str">
        <f>_xll.IMDP("BND",D6707,$N$1,A6707)</f>
        <v>카드</v>
      </c>
      <c r="O6707">
        <f t="shared" si="104"/>
        <v>2.6084300000000001E-3</v>
      </c>
    </row>
    <row r="6708" spans="1:15" x14ac:dyDescent="0.3">
      <c r="A6708" s="73">
        <v>46311</v>
      </c>
      <c r="B6708" s="67" t="s">
        <v>2090</v>
      </c>
      <c r="C6708" s="68" t="s">
        <v>2608</v>
      </c>
      <c r="D6708" s="68" t="s">
        <v>13107</v>
      </c>
      <c r="E6708" s="67" t="s">
        <v>13108</v>
      </c>
      <c r="F6708" s="69">
        <v>3.6389999999999998</v>
      </c>
      <c r="G6708" s="70">
        <v>0.29320000000000002</v>
      </c>
      <c r="H6708" s="70">
        <v>0.15920000000000001</v>
      </c>
      <c r="I6708" s="73">
        <v>45328</v>
      </c>
      <c r="J6708" s="73">
        <v>46423</v>
      </c>
      <c r="K6708" s="69">
        <v>3.83</v>
      </c>
      <c r="L6708" s="68" t="s">
        <v>5494</v>
      </c>
      <c r="M6708" s="71">
        <v>2.3E-3</v>
      </c>
      <c r="N6708" t="str">
        <f>_xll.IMDP("BND",D6708,$N$1,A6708)</f>
        <v>카드</v>
      </c>
      <c r="O6708">
        <f t="shared" si="104"/>
        <v>6.7436000000000004E-4</v>
      </c>
    </row>
    <row r="6709" spans="1:15" x14ac:dyDescent="0.3">
      <c r="A6709" s="73">
        <v>46311</v>
      </c>
      <c r="B6709" s="67" t="s">
        <v>2090</v>
      </c>
      <c r="C6709" s="68" t="s">
        <v>2608</v>
      </c>
      <c r="D6709" s="68" t="s">
        <v>13109</v>
      </c>
      <c r="E6709" s="67" t="s">
        <v>13110</v>
      </c>
      <c r="F6709" s="69">
        <v>4.1790000000000003</v>
      </c>
      <c r="G6709" s="70">
        <v>0.96079999999999999</v>
      </c>
      <c r="H6709" s="70">
        <v>1.1851</v>
      </c>
      <c r="I6709" s="73">
        <v>45582</v>
      </c>
      <c r="J6709" s="73">
        <v>46675</v>
      </c>
      <c r="K6709" s="69">
        <v>3.31</v>
      </c>
      <c r="L6709" s="68" t="s">
        <v>5494</v>
      </c>
      <c r="M6709" s="71">
        <v>3.2000000000000002E-3</v>
      </c>
      <c r="N6709" t="str">
        <f>_xll.IMDP("BND",D6709,$N$1,A6709)</f>
        <v>카드</v>
      </c>
      <c r="O6709">
        <f t="shared" si="104"/>
        <v>3.0745600000000001E-3</v>
      </c>
    </row>
    <row r="6710" spans="1:15" x14ac:dyDescent="0.3">
      <c r="A6710" s="73">
        <v>46311</v>
      </c>
      <c r="B6710" s="67" t="s">
        <v>2090</v>
      </c>
      <c r="C6710" s="68" t="s">
        <v>2608</v>
      </c>
      <c r="D6710" s="68" t="s">
        <v>13111</v>
      </c>
      <c r="E6710" s="67" t="s">
        <v>13112</v>
      </c>
      <c r="F6710" s="69">
        <v>4.0730000000000004</v>
      </c>
      <c r="G6710" s="70">
        <v>0.64690000000000003</v>
      </c>
      <c r="H6710" s="70">
        <v>0.58099999999999996</v>
      </c>
      <c r="I6710" s="73">
        <v>45642</v>
      </c>
      <c r="J6710" s="73">
        <v>46554</v>
      </c>
      <c r="K6710" s="69">
        <v>3.12</v>
      </c>
      <c r="L6710" s="68" t="s">
        <v>5494</v>
      </c>
      <c r="M6710" s="71">
        <v>4.1999999999999997E-3</v>
      </c>
      <c r="N6710" t="str">
        <f>_xll.IMDP("BND",D6710,$N$1,A6710)</f>
        <v>카드</v>
      </c>
      <c r="O6710">
        <f t="shared" si="104"/>
        <v>2.7169799999999999E-3</v>
      </c>
    </row>
    <row r="6711" spans="1:15" x14ac:dyDescent="0.3">
      <c r="A6711" s="73">
        <v>46311</v>
      </c>
      <c r="B6711" s="67" t="s">
        <v>2090</v>
      </c>
      <c r="C6711" s="68" t="s">
        <v>2608</v>
      </c>
      <c r="D6711" s="68" t="s">
        <v>13113</v>
      </c>
      <c r="E6711" s="67" t="s">
        <v>13114</v>
      </c>
      <c r="F6711" s="69">
        <v>4.226</v>
      </c>
      <c r="G6711" s="70">
        <v>1.2517</v>
      </c>
      <c r="H6711" s="70">
        <v>1.9007000000000001</v>
      </c>
      <c r="I6711" s="73">
        <v>45692</v>
      </c>
      <c r="J6711" s="73">
        <v>46786</v>
      </c>
      <c r="K6711" s="69">
        <v>3</v>
      </c>
      <c r="L6711" s="68" t="s">
        <v>5494</v>
      </c>
      <c r="M6711" s="71">
        <v>2.8E-3</v>
      </c>
      <c r="N6711" t="str">
        <f>_xll.IMDP("BND",D6711,$N$1,A6711)</f>
        <v>카드</v>
      </c>
      <c r="O6711">
        <f t="shared" si="104"/>
        <v>3.50476E-3</v>
      </c>
    </row>
    <row r="6712" spans="1:15" x14ac:dyDescent="0.3">
      <c r="A6712" s="73">
        <v>46311</v>
      </c>
      <c r="B6712" s="67" t="s">
        <v>2090</v>
      </c>
      <c r="C6712" s="68" t="s">
        <v>2608</v>
      </c>
      <c r="D6712" s="68" t="s">
        <v>13115</v>
      </c>
      <c r="E6712" s="67" t="s">
        <v>13116</v>
      </c>
      <c r="F6712" s="69">
        <v>4.4169999999999998</v>
      </c>
      <c r="G6712" s="70">
        <v>3.2519999999999998</v>
      </c>
      <c r="H6712" s="70">
        <v>11.73</v>
      </c>
      <c r="I6712" s="73">
        <v>45754</v>
      </c>
      <c r="J6712" s="73">
        <v>47578</v>
      </c>
      <c r="K6712" s="69">
        <v>3.04</v>
      </c>
      <c r="L6712" s="68" t="s">
        <v>5494</v>
      </c>
      <c r="M6712" s="71">
        <v>2.2000000000000001E-3</v>
      </c>
      <c r="N6712" t="str">
        <f>_xll.IMDP("BND",D6712,$N$1,A6712)</f>
        <v>카드</v>
      </c>
      <c r="O6712">
        <f t="shared" si="104"/>
        <v>7.1544E-3</v>
      </c>
    </row>
    <row r="6713" spans="1:15" x14ac:dyDescent="0.3">
      <c r="A6713" s="73">
        <v>46311</v>
      </c>
      <c r="B6713" s="67" t="s">
        <v>2090</v>
      </c>
      <c r="C6713" s="68" t="s">
        <v>2608</v>
      </c>
      <c r="D6713" s="68" t="s">
        <v>13117</v>
      </c>
      <c r="E6713" s="67" t="s">
        <v>13118</v>
      </c>
      <c r="F6713" s="69">
        <v>4.4160000000000004</v>
      </c>
      <c r="G6713" s="70">
        <v>2.5878999999999999</v>
      </c>
      <c r="H6713" s="70">
        <v>7.4962</v>
      </c>
      <c r="I6713" s="73">
        <v>45845</v>
      </c>
      <c r="J6713" s="73">
        <v>47305</v>
      </c>
      <c r="K6713" s="69">
        <v>2.85</v>
      </c>
      <c r="L6713" s="68" t="s">
        <v>5494</v>
      </c>
      <c r="M6713" s="71">
        <v>2.2000000000000001E-3</v>
      </c>
      <c r="N6713" t="str">
        <f>_xll.IMDP("BND",D6713,$N$1,A6713)</f>
        <v>카드</v>
      </c>
      <c r="O6713">
        <f t="shared" si="104"/>
        <v>5.6933799999999996E-3</v>
      </c>
    </row>
    <row r="6714" spans="1:15" x14ac:dyDescent="0.3">
      <c r="A6714" s="73">
        <v>46311</v>
      </c>
      <c r="B6714" s="67" t="s">
        <v>2090</v>
      </c>
      <c r="C6714" s="68" t="s">
        <v>2608</v>
      </c>
      <c r="D6714" s="68" t="s">
        <v>13119</v>
      </c>
      <c r="E6714" s="67" t="s">
        <v>13120</v>
      </c>
      <c r="F6714" s="69">
        <v>4.4050000000000002</v>
      </c>
      <c r="G6714" s="70">
        <v>2.1179000000000001</v>
      </c>
      <c r="H6714" s="70">
        <v>5.0956999999999999</v>
      </c>
      <c r="I6714" s="73">
        <v>45931</v>
      </c>
      <c r="J6714" s="73">
        <v>47120</v>
      </c>
      <c r="K6714" s="69">
        <v>2.87</v>
      </c>
      <c r="L6714" s="68" t="s">
        <v>5494</v>
      </c>
      <c r="M6714" s="71">
        <v>2.2000000000000001E-3</v>
      </c>
      <c r="N6714" t="str">
        <f>_xll.IMDP("BND",D6714,$N$1,A6714)</f>
        <v>카드</v>
      </c>
      <c r="O6714">
        <f t="shared" si="104"/>
        <v>4.6593800000000003E-3</v>
      </c>
    </row>
    <row r="6715" spans="1:15" x14ac:dyDescent="0.3">
      <c r="A6715" s="73">
        <v>46311</v>
      </c>
      <c r="B6715" s="67" t="s">
        <v>2090</v>
      </c>
      <c r="C6715" s="68" t="s">
        <v>2608</v>
      </c>
      <c r="D6715" s="68" t="s">
        <v>13121</v>
      </c>
      <c r="E6715" s="67" t="s">
        <v>13122</v>
      </c>
      <c r="F6715" s="69">
        <v>4.1669999999999998</v>
      </c>
      <c r="G6715" s="70">
        <v>0.86939999999999995</v>
      </c>
      <c r="H6715" s="70">
        <v>0.97750000000000004</v>
      </c>
      <c r="I6715" s="73">
        <v>46000</v>
      </c>
      <c r="J6715" s="73">
        <v>46639</v>
      </c>
      <c r="K6715" s="69">
        <v>3.13</v>
      </c>
      <c r="L6715" s="68" t="s">
        <v>5494</v>
      </c>
      <c r="M6715" s="71">
        <v>3.2000000000000002E-3</v>
      </c>
      <c r="N6715" t="str">
        <f>_xll.IMDP("BND",D6715,$N$1,A6715)</f>
        <v>카드</v>
      </c>
      <c r="O6715">
        <f t="shared" si="104"/>
        <v>2.7820800000000001E-3</v>
      </c>
    </row>
    <row r="6716" spans="1:15" x14ac:dyDescent="0.3">
      <c r="A6716" s="73">
        <v>46311</v>
      </c>
      <c r="B6716" s="67" t="s">
        <v>2090</v>
      </c>
      <c r="C6716" s="68" t="s">
        <v>2608</v>
      </c>
      <c r="D6716" s="68" t="s">
        <v>13123</v>
      </c>
      <c r="E6716" s="67" t="s">
        <v>13124</v>
      </c>
      <c r="F6716" s="69">
        <v>4.4169999999999998</v>
      </c>
      <c r="G6716" s="70">
        <v>4.0532000000000004</v>
      </c>
      <c r="H6716" s="70">
        <v>18.343800000000002</v>
      </c>
      <c r="I6716" s="73">
        <v>46115</v>
      </c>
      <c r="J6716" s="73">
        <v>47941</v>
      </c>
      <c r="K6716" s="69">
        <v>3.94</v>
      </c>
      <c r="L6716" s="68" t="s">
        <v>5494</v>
      </c>
      <c r="M6716" s="71">
        <v>2.3E-3</v>
      </c>
      <c r="N6716" t="str">
        <f>_xll.IMDP("BND",D6716,$N$1,A6716)</f>
        <v>카드</v>
      </c>
      <c r="O6716">
        <f t="shared" si="104"/>
        <v>9.32236E-3</v>
      </c>
    </row>
    <row r="6717" spans="1:15" x14ac:dyDescent="0.3">
      <c r="A6717" s="73">
        <v>46311</v>
      </c>
      <c r="B6717" s="67" t="s">
        <v>2090</v>
      </c>
      <c r="C6717" s="68" t="s">
        <v>2608</v>
      </c>
      <c r="D6717" s="68" t="s">
        <v>13125</v>
      </c>
      <c r="E6717" s="67" t="s">
        <v>13126</v>
      </c>
      <c r="F6717" s="69">
        <v>4.4139999999999997</v>
      </c>
      <c r="G6717" s="70">
        <v>2.6213000000000002</v>
      </c>
      <c r="H6717" s="70">
        <v>7.7998000000000003</v>
      </c>
      <c r="I6717" s="73">
        <v>46153</v>
      </c>
      <c r="J6717" s="73">
        <v>47340</v>
      </c>
      <c r="K6717" s="69">
        <v>4.07</v>
      </c>
      <c r="L6717" s="68" t="s">
        <v>5494</v>
      </c>
      <c r="M6717" s="71">
        <v>6.0000000000000001E-3</v>
      </c>
      <c r="N6717" t="str">
        <f>_xll.IMDP("BND",D6717,$N$1,A6717)</f>
        <v>카드</v>
      </c>
      <c r="O6717">
        <f t="shared" si="104"/>
        <v>1.57278E-2</v>
      </c>
    </row>
    <row r="6718" spans="1:15" x14ac:dyDescent="0.3">
      <c r="A6718" s="73">
        <v>46311</v>
      </c>
      <c r="B6718" s="67" t="s">
        <v>2090</v>
      </c>
      <c r="C6718" s="68" t="s">
        <v>2608</v>
      </c>
      <c r="D6718" s="68" t="s">
        <v>15313</v>
      </c>
      <c r="E6718" s="67" t="s">
        <v>15314</v>
      </c>
      <c r="F6718" s="69">
        <v>4.4160000000000004</v>
      </c>
      <c r="G6718" s="70">
        <v>2.8971</v>
      </c>
      <c r="H6718" s="70">
        <v>9.4903999999999993</v>
      </c>
      <c r="I6718" s="73">
        <v>46273</v>
      </c>
      <c r="J6718" s="73">
        <v>47459</v>
      </c>
      <c r="K6718" s="69">
        <v>4.43</v>
      </c>
      <c r="L6718" s="68" t="s">
        <v>5494</v>
      </c>
      <c r="M6718" s="71">
        <v>3.3E-3</v>
      </c>
      <c r="N6718" t="str">
        <f>_xll.IMDP("BND",D6718,$N$1,A6718)</f>
        <v>카드</v>
      </c>
      <c r="O6718">
        <f t="shared" si="104"/>
        <v>9.56043E-3</v>
      </c>
    </row>
    <row r="6719" spans="1:15" x14ac:dyDescent="0.3">
      <c r="A6719" s="73">
        <v>46311</v>
      </c>
      <c r="B6719" s="67" t="s">
        <v>2090</v>
      </c>
      <c r="C6719" s="68" t="s">
        <v>2608</v>
      </c>
      <c r="D6719" s="68" t="s">
        <v>13127</v>
      </c>
      <c r="E6719" s="67" t="s">
        <v>13128</v>
      </c>
      <c r="F6719" s="69">
        <v>3.7389999999999999</v>
      </c>
      <c r="G6719" s="70">
        <v>0.34089999999999998</v>
      </c>
      <c r="H6719" s="70">
        <v>0.2009</v>
      </c>
      <c r="I6719" s="73">
        <v>44250</v>
      </c>
      <c r="J6719" s="73">
        <v>46441</v>
      </c>
      <c r="K6719" s="69">
        <v>1.71</v>
      </c>
      <c r="L6719" s="68" t="s">
        <v>5494</v>
      </c>
      <c r="M6719" s="71">
        <v>4.5999999999999999E-3</v>
      </c>
      <c r="N6719" t="str">
        <f>_xll.IMDP("BND",D6719,$N$1,A6719)</f>
        <v>카드</v>
      </c>
      <c r="O6719">
        <f t="shared" si="104"/>
        <v>1.56814E-3</v>
      </c>
    </row>
    <row r="6720" spans="1:15" x14ac:dyDescent="0.3">
      <c r="A6720" s="73">
        <v>46311</v>
      </c>
      <c r="B6720" s="67" t="s">
        <v>2090</v>
      </c>
      <c r="C6720" s="68" t="s">
        <v>2608</v>
      </c>
      <c r="D6720" s="68" t="s">
        <v>13129</v>
      </c>
      <c r="E6720" s="67" t="s">
        <v>13130</v>
      </c>
      <c r="F6720" s="69">
        <v>4.1360000000000001</v>
      </c>
      <c r="G6720" s="70">
        <v>0.74709999999999999</v>
      </c>
      <c r="H6720" s="70">
        <v>0.752</v>
      </c>
      <c r="I6720" s="73">
        <v>44770</v>
      </c>
      <c r="J6720" s="73">
        <v>46595</v>
      </c>
      <c r="K6720" s="69">
        <v>4.45</v>
      </c>
      <c r="L6720" s="68" t="s">
        <v>5494</v>
      </c>
      <c r="M6720" s="71">
        <v>3.3E-3</v>
      </c>
      <c r="N6720" t="str">
        <f>_xll.IMDP("BND",D6720,$N$1,A6720)</f>
        <v>카드</v>
      </c>
      <c r="O6720">
        <f t="shared" si="104"/>
        <v>2.4654299999999998E-3</v>
      </c>
    </row>
    <row r="6721" spans="1:15" x14ac:dyDescent="0.3">
      <c r="A6721" s="73">
        <v>46311</v>
      </c>
      <c r="B6721" s="67" t="s">
        <v>2090</v>
      </c>
      <c r="C6721" s="68" t="s">
        <v>2608</v>
      </c>
      <c r="D6721" s="68" t="s">
        <v>13131</v>
      </c>
      <c r="E6721" s="67" t="s">
        <v>13132</v>
      </c>
      <c r="F6721" s="69">
        <v>4.165</v>
      </c>
      <c r="G6721" s="70">
        <v>0.85470000000000002</v>
      </c>
      <c r="H6721" s="70">
        <v>0.95209999999999995</v>
      </c>
      <c r="I6721" s="73">
        <v>44810</v>
      </c>
      <c r="J6721" s="73">
        <v>46636</v>
      </c>
      <c r="K6721" s="69">
        <v>4.99</v>
      </c>
      <c r="L6721" s="68" t="s">
        <v>5494</v>
      </c>
      <c r="M6721" s="71">
        <v>3.3E-3</v>
      </c>
      <c r="N6721" t="str">
        <f>_xll.IMDP("BND",D6721,$N$1,A6721)</f>
        <v>카드</v>
      </c>
      <c r="O6721">
        <f t="shared" si="104"/>
        <v>2.82051E-3</v>
      </c>
    </row>
    <row r="6722" spans="1:15" x14ac:dyDescent="0.3">
      <c r="A6722" s="73">
        <v>46311</v>
      </c>
      <c r="B6722" s="67" t="s">
        <v>2090</v>
      </c>
      <c r="C6722" s="68" t="s">
        <v>2608</v>
      </c>
      <c r="D6722" s="68" t="s">
        <v>13133</v>
      </c>
      <c r="E6722" s="67" t="s">
        <v>13134</v>
      </c>
      <c r="F6722" s="69">
        <v>4.194</v>
      </c>
      <c r="G6722" s="70">
        <v>1.1000000000000001</v>
      </c>
      <c r="H6722" s="70">
        <v>1.5004999999999999</v>
      </c>
      <c r="I6722" s="73">
        <v>45085</v>
      </c>
      <c r="J6722" s="73">
        <v>46729</v>
      </c>
      <c r="K6722" s="69">
        <v>4.22</v>
      </c>
      <c r="L6722" s="68" t="s">
        <v>5494</v>
      </c>
      <c r="M6722" s="71">
        <v>5.1000000000000004E-3</v>
      </c>
      <c r="N6722" t="str">
        <f>_xll.IMDP("BND",D6722,$N$1,A6722)</f>
        <v>카드</v>
      </c>
      <c r="O6722">
        <f t="shared" ref="O6722:O6785" si="105">M6722*G6722</f>
        <v>5.6100000000000013E-3</v>
      </c>
    </row>
    <row r="6723" spans="1:15" x14ac:dyDescent="0.3">
      <c r="A6723" s="73">
        <v>46311</v>
      </c>
      <c r="B6723" s="67" t="s">
        <v>2090</v>
      </c>
      <c r="C6723" s="68" t="s">
        <v>2608</v>
      </c>
      <c r="D6723" s="68" t="s">
        <v>13135</v>
      </c>
      <c r="E6723" s="67" t="s">
        <v>13136</v>
      </c>
      <c r="F6723" s="69">
        <v>4.4009999999999998</v>
      </c>
      <c r="G6723" s="70">
        <v>1.8992</v>
      </c>
      <c r="H6723" s="70">
        <v>4.2107000000000001</v>
      </c>
      <c r="I6723" s="73">
        <v>45582</v>
      </c>
      <c r="J6723" s="73">
        <v>47043</v>
      </c>
      <c r="K6723" s="69">
        <v>3.36</v>
      </c>
      <c r="L6723" s="68" t="s">
        <v>5494</v>
      </c>
      <c r="M6723" s="71">
        <v>2.3E-3</v>
      </c>
      <c r="N6723" t="str">
        <f>_xll.IMDP("BND",D6723,$N$1,A6723)</f>
        <v>카드</v>
      </c>
      <c r="O6723">
        <f t="shared" si="105"/>
        <v>4.3681600000000003E-3</v>
      </c>
    </row>
    <row r="6724" spans="1:15" x14ac:dyDescent="0.3">
      <c r="A6724" s="73">
        <v>46311</v>
      </c>
      <c r="B6724" s="67" t="s">
        <v>2090</v>
      </c>
      <c r="C6724" s="68" t="s">
        <v>2608</v>
      </c>
      <c r="D6724" s="68" t="s">
        <v>13137</v>
      </c>
      <c r="E6724" s="67" t="s">
        <v>13138</v>
      </c>
      <c r="F6724" s="69">
        <v>4.22</v>
      </c>
      <c r="G6724" s="70">
        <v>1.2038</v>
      </c>
      <c r="H6724" s="70">
        <v>1.7638</v>
      </c>
      <c r="I6724" s="73">
        <v>45642</v>
      </c>
      <c r="J6724" s="73">
        <v>46766</v>
      </c>
      <c r="K6724" s="69">
        <v>3.11</v>
      </c>
      <c r="L6724" s="68" t="s">
        <v>5494</v>
      </c>
      <c r="M6724" s="71">
        <v>2.8E-3</v>
      </c>
      <c r="N6724" t="str">
        <f>_xll.IMDP("BND",D6724,$N$1,A6724)</f>
        <v>카드</v>
      </c>
      <c r="O6724">
        <f t="shared" si="105"/>
        <v>3.3706399999999998E-3</v>
      </c>
    </row>
    <row r="6725" spans="1:15" x14ac:dyDescent="0.3">
      <c r="A6725" s="73">
        <v>46311</v>
      </c>
      <c r="B6725" s="67" t="s">
        <v>2090</v>
      </c>
      <c r="C6725" s="68" t="s">
        <v>2608</v>
      </c>
      <c r="D6725" s="68" t="s">
        <v>13139</v>
      </c>
      <c r="E6725" s="67" t="s">
        <v>13140</v>
      </c>
      <c r="F6725" s="69">
        <v>4.2279999999999998</v>
      </c>
      <c r="G6725" s="70">
        <v>1.2523</v>
      </c>
      <c r="H6725" s="70">
        <v>1.9025000000000001</v>
      </c>
      <c r="I6725" s="73">
        <v>45692</v>
      </c>
      <c r="J6725" s="73">
        <v>46787</v>
      </c>
      <c r="K6725" s="69">
        <v>3</v>
      </c>
      <c r="L6725" s="68" t="s">
        <v>5494</v>
      </c>
      <c r="M6725" s="71">
        <v>5.1000000000000004E-3</v>
      </c>
      <c r="N6725" t="str">
        <f>_xll.IMDP("BND",D6725,$N$1,A6725)</f>
        <v>카드</v>
      </c>
      <c r="O6725">
        <f t="shared" si="105"/>
        <v>6.3867300000000002E-3</v>
      </c>
    </row>
    <row r="6726" spans="1:15" x14ac:dyDescent="0.3">
      <c r="A6726" s="73">
        <v>46311</v>
      </c>
      <c r="B6726" s="67" t="s">
        <v>2090</v>
      </c>
      <c r="C6726" s="68" t="s">
        <v>2608</v>
      </c>
      <c r="D6726" s="68" t="s">
        <v>13141</v>
      </c>
      <c r="E6726" s="67" t="s">
        <v>13142</v>
      </c>
      <c r="F6726" s="69">
        <v>4.1779999999999999</v>
      </c>
      <c r="G6726" s="70">
        <v>0.96870000000000001</v>
      </c>
      <c r="H6726" s="70">
        <v>1.1838</v>
      </c>
      <c r="I6726" s="73">
        <v>45762</v>
      </c>
      <c r="J6726" s="73">
        <v>46675</v>
      </c>
      <c r="K6726" s="69">
        <v>2.76</v>
      </c>
      <c r="L6726" s="68" t="s">
        <v>5494</v>
      </c>
      <c r="M6726" s="71">
        <v>2.3E-3</v>
      </c>
      <c r="N6726" t="str">
        <f>_xll.IMDP("BND",D6726,$N$1,A6726)</f>
        <v>카드</v>
      </c>
      <c r="O6726">
        <f t="shared" si="105"/>
        <v>2.2280099999999999E-3</v>
      </c>
    </row>
    <row r="6727" spans="1:15" x14ac:dyDescent="0.3">
      <c r="A6727" s="73">
        <v>46311</v>
      </c>
      <c r="B6727" s="67" t="s">
        <v>2090</v>
      </c>
      <c r="C6727" s="68" t="s">
        <v>2608</v>
      </c>
      <c r="D6727" s="68" t="s">
        <v>13143</v>
      </c>
      <c r="E6727" s="67" t="s">
        <v>13144</v>
      </c>
      <c r="F6727" s="69">
        <v>4.3289999999999997</v>
      </c>
      <c r="G6727" s="70">
        <v>1.6807000000000001</v>
      </c>
      <c r="H6727" s="70">
        <v>3.3212000000000002</v>
      </c>
      <c r="I6727" s="73">
        <v>45856</v>
      </c>
      <c r="J6727" s="73">
        <v>46952</v>
      </c>
      <c r="K6727" s="69">
        <v>2.77</v>
      </c>
      <c r="L6727" s="68" t="s">
        <v>5494</v>
      </c>
      <c r="M6727" s="71">
        <v>4.1000000000000003E-3</v>
      </c>
      <c r="N6727" t="str">
        <f>_xll.IMDP("BND",D6727,$N$1,A6727)</f>
        <v>카드</v>
      </c>
      <c r="O6727">
        <f t="shared" si="105"/>
        <v>6.8908700000000012E-3</v>
      </c>
    </row>
    <row r="6728" spans="1:15" x14ac:dyDescent="0.3">
      <c r="A6728" s="73">
        <v>46311</v>
      </c>
      <c r="B6728" s="67" t="s">
        <v>2090</v>
      </c>
      <c r="C6728" s="68" t="s">
        <v>2608</v>
      </c>
      <c r="D6728" s="68" t="s">
        <v>13145</v>
      </c>
      <c r="E6728" s="67" t="s">
        <v>13146</v>
      </c>
      <c r="F6728" s="69">
        <v>4.38</v>
      </c>
      <c r="G6728" s="70">
        <v>1.8642000000000001</v>
      </c>
      <c r="H6728" s="70">
        <v>4.0022000000000002</v>
      </c>
      <c r="I6728" s="73">
        <v>45895</v>
      </c>
      <c r="J6728" s="73">
        <v>47022</v>
      </c>
      <c r="K6728" s="69">
        <v>2.8</v>
      </c>
      <c r="L6728" s="68" t="s">
        <v>5494</v>
      </c>
      <c r="M6728" s="71">
        <v>3.5999999999999999E-3</v>
      </c>
      <c r="N6728" t="str">
        <f>_xll.IMDP("BND",D6728,$N$1,A6728)</f>
        <v>카드</v>
      </c>
      <c r="O6728">
        <f t="shared" si="105"/>
        <v>6.7111200000000001E-3</v>
      </c>
    </row>
    <row r="6729" spans="1:15" x14ac:dyDescent="0.3">
      <c r="A6729" s="73">
        <v>46311</v>
      </c>
      <c r="B6729" s="67" t="s">
        <v>2090</v>
      </c>
      <c r="C6729" s="68" t="s">
        <v>2608</v>
      </c>
      <c r="D6729" s="68" t="s">
        <v>13147</v>
      </c>
      <c r="E6729" s="67" t="s">
        <v>13148</v>
      </c>
      <c r="F6729" s="69">
        <v>4.4089999999999998</v>
      </c>
      <c r="G6729" s="70">
        <v>2.3435999999999999</v>
      </c>
      <c r="H6729" s="70">
        <v>6.1919000000000004</v>
      </c>
      <c r="I6729" s="73">
        <v>45931</v>
      </c>
      <c r="J6729" s="73">
        <v>47210</v>
      </c>
      <c r="K6729" s="69">
        <v>2.89</v>
      </c>
      <c r="L6729" s="68" t="s">
        <v>5494</v>
      </c>
      <c r="M6729" s="71">
        <v>4.4999999999999997E-3</v>
      </c>
      <c r="N6729" t="str">
        <f>_xll.IMDP("BND",D6729,$N$1,A6729)</f>
        <v>카드</v>
      </c>
      <c r="O6729">
        <f t="shared" si="105"/>
        <v>1.0546199999999999E-2</v>
      </c>
    </row>
    <row r="6730" spans="1:15" x14ac:dyDescent="0.3">
      <c r="A6730" s="73">
        <v>46311</v>
      </c>
      <c r="B6730" s="67" t="s">
        <v>2090</v>
      </c>
      <c r="C6730" s="68" t="s">
        <v>2608</v>
      </c>
      <c r="D6730" s="68" t="s">
        <v>13149</v>
      </c>
      <c r="E6730" s="67" t="s">
        <v>13150</v>
      </c>
      <c r="F6730" s="69">
        <v>4.1859999999999999</v>
      </c>
      <c r="G6730" s="70">
        <v>1.0293000000000001</v>
      </c>
      <c r="H6730" s="70">
        <v>1.3253999999999999</v>
      </c>
      <c r="I6730" s="73">
        <v>46000</v>
      </c>
      <c r="J6730" s="73">
        <v>46700</v>
      </c>
      <c r="K6730" s="69">
        <v>3.19</v>
      </c>
      <c r="L6730" s="68" t="s">
        <v>5494</v>
      </c>
      <c r="M6730" s="71">
        <v>2.8E-3</v>
      </c>
      <c r="N6730" t="str">
        <f>_xll.IMDP("BND",D6730,$N$1,A6730)</f>
        <v>카드</v>
      </c>
      <c r="O6730">
        <f t="shared" si="105"/>
        <v>2.8820400000000002E-3</v>
      </c>
    </row>
    <row r="6731" spans="1:15" x14ac:dyDescent="0.3">
      <c r="A6731" s="73">
        <v>46311</v>
      </c>
      <c r="B6731" s="67" t="s">
        <v>2090</v>
      </c>
      <c r="C6731" s="68" t="s">
        <v>2608</v>
      </c>
      <c r="D6731" s="68" t="s">
        <v>13151</v>
      </c>
      <c r="E6731" s="67" t="s">
        <v>13152</v>
      </c>
      <c r="F6731" s="69">
        <v>4.415</v>
      </c>
      <c r="G6731" s="70">
        <v>2.8374000000000001</v>
      </c>
      <c r="H6731" s="70">
        <v>9.1087000000000007</v>
      </c>
      <c r="I6731" s="73">
        <v>46153</v>
      </c>
      <c r="J6731" s="73">
        <v>47431</v>
      </c>
      <c r="K6731" s="69">
        <v>4.08</v>
      </c>
      <c r="L6731" s="68" t="s">
        <v>5494</v>
      </c>
      <c r="M6731" s="71">
        <v>2.3E-3</v>
      </c>
      <c r="N6731" t="str">
        <f>_xll.IMDP("BND",D6731,$N$1,A6731)</f>
        <v>카드</v>
      </c>
      <c r="O6731">
        <f t="shared" si="105"/>
        <v>6.5260200000000004E-3</v>
      </c>
    </row>
    <row r="6732" spans="1:15" x14ac:dyDescent="0.3">
      <c r="A6732" s="73">
        <v>46311</v>
      </c>
      <c r="B6732" s="67" t="s">
        <v>2090</v>
      </c>
      <c r="C6732" s="68" t="s">
        <v>2608</v>
      </c>
      <c r="D6732" s="68" t="s">
        <v>14254</v>
      </c>
      <c r="E6732" s="67" t="s">
        <v>14255</v>
      </c>
      <c r="F6732" s="69">
        <v>4.407</v>
      </c>
      <c r="G6732" s="70">
        <v>2.2134999999999998</v>
      </c>
      <c r="H6732" s="70">
        <v>5.5911999999999997</v>
      </c>
      <c r="I6732" s="73">
        <v>46213</v>
      </c>
      <c r="J6732" s="73">
        <v>47171</v>
      </c>
      <c r="K6732" s="69">
        <v>4.3499999999999996</v>
      </c>
      <c r="L6732" s="68" t="s">
        <v>5494</v>
      </c>
      <c r="M6732" s="71">
        <v>4.5999999999999999E-3</v>
      </c>
      <c r="N6732" t="str">
        <f>_xll.IMDP("BND",D6732,$N$1,A6732)</f>
        <v>카드</v>
      </c>
      <c r="O6732">
        <f t="shared" si="105"/>
        <v>1.0182099999999999E-2</v>
      </c>
    </row>
    <row r="6733" spans="1:15" x14ac:dyDescent="0.3">
      <c r="A6733" s="73">
        <v>46311</v>
      </c>
      <c r="B6733" s="67" t="s">
        <v>2090</v>
      </c>
      <c r="C6733" s="68" t="s">
        <v>2608</v>
      </c>
      <c r="D6733" s="68" t="s">
        <v>13153</v>
      </c>
      <c r="E6733" s="67" t="s">
        <v>13154</v>
      </c>
      <c r="F6733" s="69">
        <v>4.1740000000000004</v>
      </c>
      <c r="G6733" s="70">
        <v>0.94469999999999998</v>
      </c>
      <c r="H6733" s="70">
        <v>1.1351</v>
      </c>
      <c r="I6733" s="73">
        <v>45545</v>
      </c>
      <c r="J6733" s="73">
        <v>46668</v>
      </c>
      <c r="K6733" s="69">
        <v>3.37</v>
      </c>
      <c r="L6733" s="68" t="s">
        <v>5494</v>
      </c>
      <c r="M6733" s="71">
        <v>5.4999999999999997E-3</v>
      </c>
      <c r="N6733" t="str">
        <f>_xll.IMDP("BND",D6733,$N$1,A6733)</f>
        <v>카드</v>
      </c>
      <c r="O6733">
        <f t="shared" si="105"/>
        <v>5.1958499999999993E-3</v>
      </c>
    </row>
    <row r="6734" spans="1:15" x14ac:dyDescent="0.3">
      <c r="A6734" s="73">
        <v>46311</v>
      </c>
      <c r="B6734" s="67" t="s">
        <v>2090</v>
      </c>
      <c r="C6734" s="68" t="s">
        <v>2608</v>
      </c>
      <c r="D6734" s="68" t="s">
        <v>13155</v>
      </c>
      <c r="E6734" s="67" t="s">
        <v>13156</v>
      </c>
      <c r="F6734" s="69">
        <v>4.415</v>
      </c>
      <c r="G6734" s="70">
        <v>2.8018999999999998</v>
      </c>
      <c r="H6734" s="70">
        <v>8.9282000000000004</v>
      </c>
      <c r="I6734" s="73">
        <v>45582</v>
      </c>
      <c r="J6734" s="73">
        <v>47408</v>
      </c>
      <c r="K6734" s="69">
        <v>3.38</v>
      </c>
      <c r="L6734" s="68" t="s">
        <v>5494</v>
      </c>
      <c r="M6734" s="71">
        <v>3.2000000000000002E-3</v>
      </c>
      <c r="N6734" t="str">
        <f>_xll.IMDP("BND",D6734,$N$1,A6734)</f>
        <v>카드</v>
      </c>
      <c r="O6734">
        <f t="shared" si="105"/>
        <v>8.9660799999999995E-3</v>
      </c>
    </row>
    <row r="6735" spans="1:15" x14ac:dyDescent="0.3">
      <c r="A6735" s="73">
        <v>46311</v>
      </c>
      <c r="B6735" s="67" t="s">
        <v>2090</v>
      </c>
      <c r="C6735" s="68" t="s">
        <v>2608</v>
      </c>
      <c r="D6735" s="68" t="s">
        <v>13157</v>
      </c>
      <c r="E6735" s="67" t="s">
        <v>13158</v>
      </c>
      <c r="F6735" s="69">
        <v>4.1879999999999997</v>
      </c>
      <c r="G6735" s="70">
        <v>1.0359</v>
      </c>
      <c r="H6735" s="70">
        <v>1.3441000000000001</v>
      </c>
      <c r="I6735" s="73">
        <v>45609</v>
      </c>
      <c r="J6735" s="73">
        <v>46703</v>
      </c>
      <c r="K6735" s="69">
        <v>3.32</v>
      </c>
      <c r="L6735" s="68" t="s">
        <v>5494</v>
      </c>
      <c r="M6735" s="71">
        <v>6.0000000000000001E-3</v>
      </c>
      <c r="N6735" t="str">
        <f>_xll.IMDP("BND",D6735,$N$1,A6735)</f>
        <v>카드</v>
      </c>
      <c r="O6735">
        <f t="shared" si="105"/>
        <v>6.2154000000000003E-3</v>
      </c>
    </row>
    <row r="6736" spans="1:15" x14ac:dyDescent="0.3">
      <c r="A6736" s="73">
        <v>46311</v>
      </c>
      <c r="B6736" s="67" t="s">
        <v>2090</v>
      </c>
      <c r="C6736" s="68" t="s">
        <v>2608</v>
      </c>
      <c r="D6736" s="68" t="s">
        <v>13159</v>
      </c>
      <c r="E6736" s="67" t="s">
        <v>13160</v>
      </c>
      <c r="F6736" s="69">
        <v>4.4059999999999997</v>
      </c>
      <c r="G6736" s="70">
        <v>2.1446000000000001</v>
      </c>
      <c r="H6736" s="70">
        <v>5.2851999999999997</v>
      </c>
      <c r="I6736" s="73">
        <v>45856</v>
      </c>
      <c r="J6736" s="73">
        <v>47136</v>
      </c>
      <c r="K6736" s="69">
        <v>2.82</v>
      </c>
      <c r="L6736" s="68" t="s">
        <v>5494</v>
      </c>
      <c r="M6736" s="71">
        <v>2.7000000000000001E-3</v>
      </c>
      <c r="N6736" t="str">
        <f>_xll.IMDP("BND",D6736,$N$1,A6736)</f>
        <v>카드</v>
      </c>
      <c r="O6736">
        <f t="shared" si="105"/>
        <v>5.7904200000000001E-3</v>
      </c>
    </row>
    <row r="6737" spans="1:15" x14ac:dyDescent="0.3">
      <c r="A6737" s="73">
        <v>46311</v>
      </c>
      <c r="B6737" s="67" t="s">
        <v>2090</v>
      </c>
      <c r="C6737" s="68" t="s">
        <v>2608</v>
      </c>
      <c r="D6737" s="68" t="s">
        <v>13161</v>
      </c>
      <c r="E6737" s="67" t="s">
        <v>13162</v>
      </c>
      <c r="F6737" s="69">
        <v>4.4139999999999997</v>
      </c>
      <c r="G6737" s="70">
        <v>2.7993000000000001</v>
      </c>
      <c r="H6737" s="70">
        <v>8.7429000000000006</v>
      </c>
      <c r="I6737" s="73">
        <v>45931</v>
      </c>
      <c r="J6737" s="73">
        <v>47392</v>
      </c>
      <c r="K6737" s="69">
        <v>2.95</v>
      </c>
      <c r="L6737" s="68" t="s">
        <v>5494</v>
      </c>
      <c r="M6737" s="71">
        <v>3.0999999999999999E-3</v>
      </c>
      <c r="N6737" t="str">
        <f>_xll.IMDP("BND",D6737,$N$1,A6737)</f>
        <v>카드</v>
      </c>
      <c r="O6737">
        <f t="shared" si="105"/>
        <v>8.6778299999999992E-3</v>
      </c>
    </row>
    <row r="6738" spans="1:15" x14ac:dyDescent="0.3">
      <c r="A6738" s="73">
        <v>46311</v>
      </c>
      <c r="B6738" s="67" t="s">
        <v>2090</v>
      </c>
      <c r="C6738" s="68" t="s">
        <v>2608</v>
      </c>
      <c r="D6738" s="68" t="s">
        <v>13163</v>
      </c>
      <c r="E6738" s="67" t="s">
        <v>13164</v>
      </c>
      <c r="F6738" s="69">
        <v>4.407</v>
      </c>
      <c r="G6738" s="70">
        <v>2.2099000000000002</v>
      </c>
      <c r="H6738" s="70">
        <v>5.5559000000000003</v>
      </c>
      <c r="I6738" s="73">
        <v>46128</v>
      </c>
      <c r="J6738" s="73">
        <v>47165</v>
      </c>
      <c r="K6738" s="69">
        <v>3.89</v>
      </c>
      <c r="L6738" s="68" t="s">
        <v>5494</v>
      </c>
      <c r="M6738" s="71">
        <v>2.3E-3</v>
      </c>
      <c r="N6738" t="str">
        <f>_xll.IMDP("BND",D6738,$N$1,A6738)</f>
        <v>카드</v>
      </c>
      <c r="O6738">
        <f t="shared" si="105"/>
        <v>5.0827700000000003E-3</v>
      </c>
    </row>
    <row r="6739" spans="1:15" x14ac:dyDescent="0.3">
      <c r="A6739" s="73">
        <v>46311</v>
      </c>
      <c r="B6739" s="67" t="s">
        <v>2090</v>
      </c>
      <c r="C6739" s="68" t="s">
        <v>2608</v>
      </c>
      <c r="D6739" s="68" t="s">
        <v>14256</v>
      </c>
      <c r="E6739" s="67" t="s">
        <v>14257</v>
      </c>
      <c r="F6739" s="69">
        <v>4.415</v>
      </c>
      <c r="G6739" s="70">
        <v>2.7721</v>
      </c>
      <c r="H6739" s="70">
        <v>8.6684000000000001</v>
      </c>
      <c r="I6739" s="73">
        <v>46213</v>
      </c>
      <c r="J6739" s="73">
        <v>47401</v>
      </c>
      <c r="K6739" s="69">
        <v>4.3899999999999997</v>
      </c>
      <c r="L6739" s="68" t="s">
        <v>5494</v>
      </c>
      <c r="M6739" s="71">
        <v>2.3E-3</v>
      </c>
      <c r="N6739" t="str">
        <f>_xll.IMDP("BND",D6739,$N$1,A6739)</f>
        <v>카드</v>
      </c>
      <c r="O6739">
        <f t="shared" si="105"/>
        <v>6.3758299999999999E-3</v>
      </c>
    </row>
    <row r="6740" spans="1:15" x14ac:dyDescent="0.3">
      <c r="A6740" s="73">
        <v>46311</v>
      </c>
      <c r="B6740" s="67" t="s">
        <v>2090</v>
      </c>
      <c r="C6740" s="68" t="s">
        <v>2608</v>
      </c>
      <c r="D6740" s="68" t="s">
        <v>15539</v>
      </c>
      <c r="E6740" s="67" t="s">
        <v>15540</v>
      </c>
      <c r="F6740" s="69">
        <v>4.4160000000000004</v>
      </c>
      <c r="G6740" s="70">
        <v>3.0577000000000001</v>
      </c>
      <c r="H6740" s="70">
        <v>10.561999999999999</v>
      </c>
      <c r="I6740" s="73">
        <v>46280</v>
      </c>
      <c r="J6740" s="73">
        <v>47529</v>
      </c>
      <c r="K6740" s="69">
        <v>4.59</v>
      </c>
      <c r="L6740" s="68" t="s">
        <v>5494</v>
      </c>
      <c r="M6740" s="71">
        <v>5.1000000000000004E-3</v>
      </c>
      <c r="N6740" t="str">
        <f>_xll.IMDP("BND",D6740,$N$1,A6740)</f>
        <v>카드</v>
      </c>
      <c r="O6740">
        <f t="shared" si="105"/>
        <v>1.5594270000000002E-2</v>
      </c>
    </row>
    <row r="6741" spans="1:15" x14ac:dyDescent="0.3">
      <c r="A6741" s="73">
        <v>46311</v>
      </c>
      <c r="B6741" s="67" t="s">
        <v>2090</v>
      </c>
      <c r="C6741" s="68" t="s">
        <v>2608</v>
      </c>
      <c r="D6741" s="68" t="s">
        <v>13165</v>
      </c>
      <c r="E6741" s="67" t="s">
        <v>13166</v>
      </c>
      <c r="F6741" s="69">
        <v>3.7519999999999998</v>
      </c>
      <c r="G6741" s="70">
        <v>0.34970000000000001</v>
      </c>
      <c r="H6741" s="70">
        <v>0.2094</v>
      </c>
      <c r="I6741" s="73">
        <v>45349</v>
      </c>
      <c r="J6741" s="73">
        <v>46444</v>
      </c>
      <c r="K6741" s="69">
        <v>3.82</v>
      </c>
      <c r="L6741" s="68" t="s">
        <v>5494</v>
      </c>
      <c r="M6741" s="71">
        <v>3.3E-3</v>
      </c>
      <c r="N6741" t="str">
        <f>_xll.IMDP("BND",D6741,$N$1,A6741)</f>
        <v>카드</v>
      </c>
      <c r="O6741">
        <f t="shared" si="105"/>
        <v>1.15401E-3</v>
      </c>
    </row>
    <row r="6742" spans="1:15" x14ac:dyDescent="0.3">
      <c r="A6742" s="73">
        <v>46311</v>
      </c>
      <c r="B6742" s="67" t="s">
        <v>2090</v>
      </c>
      <c r="C6742" s="68" t="s">
        <v>2608</v>
      </c>
      <c r="D6742" s="68" t="s">
        <v>13167</v>
      </c>
      <c r="E6742" s="67" t="s">
        <v>13168</v>
      </c>
      <c r="F6742" s="69">
        <v>4.1589999999999998</v>
      </c>
      <c r="G6742" s="70">
        <v>0.84079999999999999</v>
      </c>
      <c r="H6742" s="70">
        <v>0.92430000000000001</v>
      </c>
      <c r="I6742" s="73">
        <v>45503</v>
      </c>
      <c r="J6742" s="73">
        <v>46629</v>
      </c>
      <c r="K6742" s="69">
        <v>3.35</v>
      </c>
      <c r="L6742" s="68" t="s">
        <v>5494</v>
      </c>
      <c r="M6742" s="71">
        <v>2.3E-3</v>
      </c>
      <c r="N6742" t="str">
        <f>_xll.IMDP("BND",D6742,$N$1,A6742)</f>
        <v>카드</v>
      </c>
      <c r="O6742">
        <f t="shared" si="105"/>
        <v>1.93384E-3</v>
      </c>
    </row>
    <row r="6743" spans="1:15" x14ac:dyDescent="0.3">
      <c r="A6743" s="73">
        <v>46311</v>
      </c>
      <c r="B6743" s="67" t="s">
        <v>2090</v>
      </c>
      <c r="C6743" s="68" t="s">
        <v>2608</v>
      </c>
      <c r="D6743" s="68" t="s">
        <v>13169</v>
      </c>
      <c r="E6743" s="67" t="s">
        <v>13170</v>
      </c>
      <c r="F6743" s="69">
        <v>4.1669999999999998</v>
      </c>
      <c r="G6743" s="70">
        <v>0.92130000000000001</v>
      </c>
      <c r="H6743" s="70">
        <v>1.0861000000000001</v>
      </c>
      <c r="I6743" s="73">
        <v>45533</v>
      </c>
      <c r="J6743" s="73">
        <v>46659</v>
      </c>
      <c r="K6743" s="69">
        <v>3.39</v>
      </c>
      <c r="L6743" s="68" t="s">
        <v>5494</v>
      </c>
      <c r="M6743" s="71">
        <v>3.7000000000000002E-3</v>
      </c>
      <c r="N6743" t="str">
        <f>_xll.IMDP("BND",D6743,$N$1,A6743)</f>
        <v>카드</v>
      </c>
      <c r="O6743">
        <f t="shared" si="105"/>
        <v>3.40881E-3</v>
      </c>
    </row>
    <row r="6744" spans="1:15" x14ac:dyDescent="0.3">
      <c r="A6744" s="73">
        <v>46311</v>
      </c>
      <c r="B6744" s="67" t="s">
        <v>2090</v>
      </c>
      <c r="C6744" s="68" t="s">
        <v>2608</v>
      </c>
      <c r="D6744" s="68" t="s">
        <v>13171</v>
      </c>
      <c r="E6744" s="67" t="s">
        <v>13172</v>
      </c>
      <c r="F6744" s="69">
        <v>4.415</v>
      </c>
      <c r="G6744" s="70">
        <v>2.8748</v>
      </c>
      <c r="H6744" s="70">
        <v>9.2826000000000004</v>
      </c>
      <c r="I6744" s="73">
        <v>45609</v>
      </c>
      <c r="J6744" s="73">
        <v>47435</v>
      </c>
      <c r="K6744" s="69">
        <v>3.37</v>
      </c>
      <c r="L6744" s="68" t="s">
        <v>5494</v>
      </c>
      <c r="M6744" s="71">
        <v>2.3E-3</v>
      </c>
      <c r="N6744" t="str">
        <f>_xll.IMDP("BND",D6744,$N$1,A6744)</f>
        <v>카드</v>
      </c>
      <c r="O6744">
        <f t="shared" si="105"/>
        <v>6.6120399999999996E-3</v>
      </c>
    </row>
    <row r="6745" spans="1:15" x14ac:dyDescent="0.3">
      <c r="A6745" s="73">
        <v>46311</v>
      </c>
      <c r="B6745" s="67" t="s">
        <v>2090</v>
      </c>
      <c r="C6745" s="68" t="s">
        <v>2608</v>
      </c>
      <c r="D6745" s="68" t="s">
        <v>13173</v>
      </c>
      <c r="E6745" s="67" t="s">
        <v>13174</v>
      </c>
      <c r="F6745" s="69">
        <v>4.4169999999999998</v>
      </c>
      <c r="G6745" s="70">
        <v>3.0794999999999999</v>
      </c>
      <c r="H6745" s="70">
        <v>10.6015</v>
      </c>
      <c r="I6745" s="73">
        <v>45692</v>
      </c>
      <c r="J6745" s="73">
        <v>47515</v>
      </c>
      <c r="K6745" s="69">
        <v>3.1</v>
      </c>
      <c r="L6745" s="68" t="s">
        <v>5494</v>
      </c>
      <c r="M6745" s="71">
        <v>4.0000000000000001E-3</v>
      </c>
      <c r="N6745" t="str">
        <f>_xll.IMDP("BND",D6745,$N$1,A6745)</f>
        <v>카드</v>
      </c>
      <c r="O6745">
        <f t="shared" si="105"/>
        <v>1.2317999999999999E-2</v>
      </c>
    </row>
    <row r="6746" spans="1:15" x14ac:dyDescent="0.3">
      <c r="A6746" s="73">
        <v>46311</v>
      </c>
      <c r="B6746" s="67" t="s">
        <v>2090</v>
      </c>
      <c r="C6746" s="68" t="s">
        <v>2608</v>
      </c>
      <c r="D6746" s="68" t="s">
        <v>13175</v>
      </c>
      <c r="E6746" s="67" t="s">
        <v>13176</v>
      </c>
      <c r="F6746" s="69">
        <v>4.415</v>
      </c>
      <c r="G6746" s="70">
        <v>2.6015999999999999</v>
      </c>
      <c r="H6746" s="70">
        <v>7.6760999999999999</v>
      </c>
      <c r="I6746" s="73">
        <v>45856</v>
      </c>
      <c r="J6746" s="73">
        <v>47317</v>
      </c>
      <c r="K6746" s="69">
        <v>2.84</v>
      </c>
      <c r="L6746" s="68" t="s">
        <v>5494</v>
      </c>
      <c r="M6746" s="71">
        <v>2.2000000000000001E-3</v>
      </c>
      <c r="N6746" t="str">
        <f>_xll.IMDP("BND",D6746,$N$1,A6746)</f>
        <v>카드</v>
      </c>
      <c r="O6746">
        <f t="shared" si="105"/>
        <v>5.7235200000000002E-3</v>
      </c>
    </row>
    <row r="6747" spans="1:15" x14ac:dyDescent="0.3">
      <c r="A6747" s="73">
        <v>46311</v>
      </c>
      <c r="B6747" s="67" t="s">
        <v>2090</v>
      </c>
      <c r="C6747" s="68" t="s">
        <v>2608</v>
      </c>
      <c r="D6747" s="68" t="s">
        <v>13177</v>
      </c>
      <c r="E6747" s="67" t="s">
        <v>13178</v>
      </c>
      <c r="F6747" s="69">
        <v>4.4020000000000001</v>
      </c>
      <c r="G6747" s="70">
        <v>1.9258999999999999</v>
      </c>
      <c r="H6747" s="70">
        <v>4.2702999999999998</v>
      </c>
      <c r="I6747" s="73">
        <v>45953</v>
      </c>
      <c r="J6747" s="73">
        <v>47049</v>
      </c>
      <c r="K6747" s="69">
        <v>2.84</v>
      </c>
      <c r="L6747" s="68" t="s">
        <v>5494</v>
      </c>
      <c r="M6747" s="71">
        <v>6.7999999999999996E-3</v>
      </c>
      <c r="N6747" t="str">
        <f>_xll.IMDP("BND",D6747,$N$1,A6747)</f>
        <v>카드</v>
      </c>
      <c r="O6747">
        <f t="shared" si="105"/>
        <v>1.3096119999999999E-2</v>
      </c>
    </row>
    <row r="6748" spans="1:15" x14ac:dyDescent="0.3">
      <c r="A6748" s="73">
        <v>46311</v>
      </c>
      <c r="B6748" s="67" t="s">
        <v>2090</v>
      </c>
      <c r="C6748" s="68" t="s">
        <v>2608</v>
      </c>
      <c r="D6748" s="68" t="s">
        <v>1232</v>
      </c>
      <c r="E6748" s="67" t="s">
        <v>1234</v>
      </c>
      <c r="F6748" s="69">
        <v>4.2290000000000001</v>
      </c>
      <c r="G6748" s="70">
        <v>1.2699</v>
      </c>
      <c r="H6748" s="70">
        <v>1.9484999999999999</v>
      </c>
      <c r="I6748" s="73">
        <v>46000</v>
      </c>
      <c r="J6748" s="73">
        <v>46792</v>
      </c>
      <c r="K6748" s="69">
        <v>3.22</v>
      </c>
      <c r="L6748" s="68" t="s">
        <v>5494</v>
      </c>
      <c r="M6748" s="71">
        <v>2.8E-3</v>
      </c>
      <c r="N6748" t="str">
        <f>_xll.IMDP("BND",D6748,$N$1,A6748)</f>
        <v>카드</v>
      </c>
      <c r="O6748">
        <f t="shared" si="105"/>
        <v>3.5557200000000001E-3</v>
      </c>
    </row>
    <row r="6749" spans="1:15" x14ac:dyDescent="0.3">
      <c r="A6749" s="73">
        <v>46311</v>
      </c>
      <c r="B6749" s="67" t="s">
        <v>2090</v>
      </c>
      <c r="C6749" s="68" t="s">
        <v>2608</v>
      </c>
      <c r="D6749" s="68" t="s">
        <v>13179</v>
      </c>
      <c r="E6749" s="67" t="s">
        <v>13180</v>
      </c>
      <c r="F6749" s="69">
        <v>4.4119999999999999</v>
      </c>
      <c r="G6749" s="70">
        <v>2.4321999999999999</v>
      </c>
      <c r="H6749" s="70">
        <v>6.6894</v>
      </c>
      <c r="I6749" s="73">
        <v>46128</v>
      </c>
      <c r="J6749" s="73">
        <v>47254</v>
      </c>
      <c r="K6749" s="69">
        <v>3.93</v>
      </c>
      <c r="L6749" s="68" t="s">
        <v>5494</v>
      </c>
      <c r="M6749" s="71">
        <v>6.0000000000000001E-3</v>
      </c>
      <c r="N6749" t="str">
        <f>_xll.IMDP("BND",D6749,$N$1,A6749)</f>
        <v>카드</v>
      </c>
      <c r="O6749">
        <f t="shared" si="105"/>
        <v>1.4593200000000001E-2</v>
      </c>
    </row>
    <row r="6750" spans="1:15" x14ac:dyDescent="0.3">
      <c r="A6750" s="73">
        <v>46311</v>
      </c>
      <c r="B6750" s="67" t="s">
        <v>2090</v>
      </c>
      <c r="C6750" s="68" t="s">
        <v>2608</v>
      </c>
      <c r="D6750" s="68" t="s">
        <v>13181</v>
      </c>
      <c r="E6750" s="67" t="s">
        <v>13182</v>
      </c>
      <c r="F6750" s="69">
        <v>4.3109999999999999</v>
      </c>
      <c r="G6750" s="70">
        <v>1.6156999999999999</v>
      </c>
      <c r="H6750" s="70">
        <v>3.0714000000000001</v>
      </c>
      <c r="I6750" s="73">
        <v>46169</v>
      </c>
      <c r="J6750" s="73">
        <v>46931</v>
      </c>
      <c r="K6750" s="69">
        <v>4.0599999999999996</v>
      </c>
      <c r="L6750" s="68" t="s">
        <v>5494</v>
      </c>
      <c r="M6750" s="71">
        <v>2.8E-3</v>
      </c>
      <c r="N6750" t="str">
        <f>_xll.IMDP("BND",D6750,$N$1,A6750)</f>
        <v>카드</v>
      </c>
      <c r="O6750">
        <f t="shared" si="105"/>
        <v>4.5239599999999996E-3</v>
      </c>
    </row>
    <row r="6751" spans="1:15" x14ac:dyDescent="0.3">
      <c r="A6751" s="73">
        <v>46311</v>
      </c>
      <c r="B6751" s="67" t="s">
        <v>2090</v>
      </c>
      <c r="C6751" s="68" t="s">
        <v>2608</v>
      </c>
      <c r="D6751" s="68" t="s">
        <v>15541</v>
      </c>
      <c r="E6751" s="67" t="s">
        <v>15542</v>
      </c>
      <c r="F6751" s="69">
        <v>4.4169999999999998</v>
      </c>
      <c r="G6751" s="70">
        <v>3.1259000000000001</v>
      </c>
      <c r="H6751" s="70">
        <v>11.033200000000001</v>
      </c>
      <c r="I6751" s="73">
        <v>46280</v>
      </c>
      <c r="J6751" s="73">
        <v>47557</v>
      </c>
      <c r="K6751" s="69">
        <v>4.5999999999999996</v>
      </c>
      <c r="L6751" s="68" t="s">
        <v>5494</v>
      </c>
      <c r="M6751" s="71">
        <v>4.1999999999999997E-3</v>
      </c>
      <c r="N6751" t="str">
        <f>_xll.IMDP("BND",D6751,$N$1,A6751)</f>
        <v>카드</v>
      </c>
      <c r="O6751">
        <f t="shared" si="105"/>
        <v>1.312878E-2</v>
      </c>
    </row>
    <row r="6752" spans="1:15" x14ac:dyDescent="0.3">
      <c r="A6752" s="73">
        <v>46311</v>
      </c>
      <c r="B6752" s="67" t="s">
        <v>2090</v>
      </c>
      <c r="C6752" s="68" t="s">
        <v>2608</v>
      </c>
      <c r="D6752" s="68" t="s">
        <v>13183</v>
      </c>
      <c r="E6752" s="67" t="s">
        <v>13184</v>
      </c>
      <c r="F6752" s="69">
        <v>4.4039999999999999</v>
      </c>
      <c r="G6752" s="70">
        <v>1.9862</v>
      </c>
      <c r="H6752" s="70">
        <v>4.5468999999999999</v>
      </c>
      <c r="I6752" s="73">
        <v>45434</v>
      </c>
      <c r="J6752" s="73">
        <v>47079</v>
      </c>
      <c r="K6752" s="69">
        <v>3.84</v>
      </c>
      <c r="L6752" s="68" t="s">
        <v>5494</v>
      </c>
      <c r="M6752" s="71">
        <v>2.8E-3</v>
      </c>
      <c r="N6752" t="str">
        <f>_xll.IMDP("BND",D6752,$N$1,A6752)</f>
        <v>카드</v>
      </c>
      <c r="O6752">
        <f t="shared" si="105"/>
        <v>5.5613599999999996E-3</v>
      </c>
    </row>
    <row r="6753" spans="1:15" x14ac:dyDescent="0.3">
      <c r="A6753" s="73">
        <v>46311</v>
      </c>
      <c r="B6753" s="67" t="s">
        <v>2090</v>
      </c>
      <c r="C6753" s="68" t="s">
        <v>2608</v>
      </c>
      <c r="D6753" s="68" t="s">
        <v>13185</v>
      </c>
      <c r="E6753" s="67" t="s">
        <v>13186</v>
      </c>
      <c r="F6753" s="69">
        <v>4.4139999999999997</v>
      </c>
      <c r="G6753" s="70">
        <v>2.6143000000000001</v>
      </c>
      <c r="H6753" s="70">
        <v>7.7217000000000002</v>
      </c>
      <c r="I6753" s="73">
        <v>45503</v>
      </c>
      <c r="J6753" s="73">
        <v>47329</v>
      </c>
      <c r="K6753" s="69">
        <v>3.37</v>
      </c>
      <c r="L6753" s="68" t="s">
        <v>5494</v>
      </c>
      <c r="M6753" s="71">
        <v>2.7000000000000001E-3</v>
      </c>
      <c r="N6753" t="str">
        <f>_xll.IMDP("BND",D6753,$N$1,A6753)</f>
        <v>카드</v>
      </c>
      <c r="O6753">
        <f t="shared" si="105"/>
        <v>7.0586100000000008E-3</v>
      </c>
    </row>
    <row r="6754" spans="1:15" x14ac:dyDescent="0.3">
      <c r="A6754" s="73">
        <v>46311</v>
      </c>
      <c r="B6754" s="67" t="s">
        <v>2090</v>
      </c>
      <c r="C6754" s="68" t="s">
        <v>2608</v>
      </c>
      <c r="D6754" s="68" t="s">
        <v>13187</v>
      </c>
      <c r="E6754" s="67" t="s">
        <v>13188</v>
      </c>
      <c r="F6754" s="69">
        <v>4.2549999999999999</v>
      </c>
      <c r="G6754" s="70">
        <v>1.4441999999999999</v>
      </c>
      <c r="H6754" s="70">
        <v>2.4658000000000002</v>
      </c>
      <c r="I6754" s="73">
        <v>45762</v>
      </c>
      <c r="J6754" s="73">
        <v>46857</v>
      </c>
      <c r="K6754" s="69">
        <v>2.81</v>
      </c>
      <c r="L6754" s="68" t="s">
        <v>5494</v>
      </c>
      <c r="M6754" s="71">
        <v>2.3E-3</v>
      </c>
      <c r="N6754" t="str">
        <f>_xll.IMDP("BND",D6754,$N$1,A6754)</f>
        <v>카드</v>
      </c>
      <c r="O6754">
        <f t="shared" si="105"/>
        <v>3.3216599999999997E-3</v>
      </c>
    </row>
    <row r="6755" spans="1:15" x14ac:dyDescent="0.3">
      <c r="A6755" s="73">
        <v>46311</v>
      </c>
      <c r="B6755" s="67" t="s">
        <v>2090</v>
      </c>
      <c r="C6755" s="68" t="s">
        <v>2608</v>
      </c>
      <c r="D6755" s="68" t="s">
        <v>13189</v>
      </c>
      <c r="E6755" s="67" t="s">
        <v>13190</v>
      </c>
      <c r="F6755" s="69">
        <v>4.335</v>
      </c>
      <c r="G6755" s="70">
        <v>1.6879999999999999</v>
      </c>
      <c r="H6755" s="70">
        <v>3.3239999999999998</v>
      </c>
      <c r="I6755" s="73">
        <v>45860</v>
      </c>
      <c r="J6755" s="73">
        <v>46955</v>
      </c>
      <c r="K6755" s="69">
        <v>2.78</v>
      </c>
      <c r="L6755" s="68" t="s">
        <v>5494</v>
      </c>
      <c r="M6755" s="71">
        <v>4.4999999999999997E-3</v>
      </c>
      <c r="N6755" t="str">
        <f>_xll.IMDP("BND",D6755,$N$1,A6755)</f>
        <v>카드</v>
      </c>
      <c r="O6755">
        <f t="shared" si="105"/>
        <v>7.5959999999999995E-3</v>
      </c>
    </row>
    <row r="6756" spans="1:15" x14ac:dyDescent="0.3">
      <c r="A6756" s="73">
        <v>46311</v>
      </c>
      <c r="B6756" s="67" t="s">
        <v>2090</v>
      </c>
      <c r="C6756" s="68" t="s">
        <v>2608</v>
      </c>
      <c r="D6756" s="68" t="s">
        <v>13191</v>
      </c>
      <c r="E6756" s="67" t="s">
        <v>13192</v>
      </c>
      <c r="F6756" s="69">
        <v>4.407</v>
      </c>
      <c r="G6756" s="70">
        <v>2.2345000000000002</v>
      </c>
      <c r="H6756" s="70">
        <v>5.6780999999999997</v>
      </c>
      <c r="I6756" s="73">
        <v>45953</v>
      </c>
      <c r="J6756" s="73">
        <v>47172</v>
      </c>
      <c r="K6756" s="69">
        <v>2.88</v>
      </c>
      <c r="L6756" s="68" t="s">
        <v>5494</v>
      </c>
      <c r="M6756" s="71">
        <v>5.4000000000000003E-3</v>
      </c>
      <c r="N6756" t="str">
        <f>_xll.IMDP("BND",D6756,$N$1,A6756)</f>
        <v>카드</v>
      </c>
      <c r="O6756">
        <f t="shared" si="105"/>
        <v>1.2066300000000002E-2</v>
      </c>
    </row>
    <row r="6757" spans="1:15" x14ac:dyDescent="0.3">
      <c r="A6757" s="73">
        <v>46311</v>
      </c>
      <c r="B6757" s="67" t="s">
        <v>2090</v>
      </c>
      <c r="C6757" s="68" t="s">
        <v>2608</v>
      </c>
      <c r="D6757" s="68" t="s">
        <v>14507</v>
      </c>
      <c r="E6757" s="67" t="s">
        <v>14508</v>
      </c>
      <c r="F6757" s="69">
        <v>4.4130000000000003</v>
      </c>
      <c r="G6757" s="70">
        <v>2.3622000000000001</v>
      </c>
      <c r="H6757" s="70">
        <v>6.4034000000000004</v>
      </c>
      <c r="I6757" s="73">
        <v>46227</v>
      </c>
      <c r="J6757" s="73">
        <v>47241</v>
      </c>
      <c r="K6757" s="69">
        <v>4.4800000000000004</v>
      </c>
      <c r="L6757" s="68" t="s">
        <v>5494</v>
      </c>
      <c r="M6757" s="71">
        <v>4.7000000000000002E-3</v>
      </c>
      <c r="N6757" t="str">
        <f>_xll.IMDP("BND",D6757,$N$1,A6757)</f>
        <v>카드</v>
      </c>
      <c r="O6757">
        <f t="shared" si="105"/>
        <v>1.110234E-2</v>
      </c>
    </row>
    <row r="6758" spans="1:15" x14ac:dyDescent="0.3">
      <c r="A6758" s="73">
        <v>46311</v>
      </c>
      <c r="B6758" s="67" t="s">
        <v>2090</v>
      </c>
      <c r="C6758" s="68" t="s">
        <v>2608</v>
      </c>
      <c r="D6758" s="68" t="s">
        <v>15697</v>
      </c>
      <c r="E6758" s="67" t="s">
        <v>15698</v>
      </c>
      <c r="F6758" s="69">
        <v>4.4029999999999996</v>
      </c>
      <c r="G6758" s="70">
        <v>1.9677</v>
      </c>
      <c r="H6758" s="70">
        <v>4.4705000000000004</v>
      </c>
      <c r="I6758" s="73">
        <v>46283</v>
      </c>
      <c r="J6758" s="73">
        <v>47074</v>
      </c>
      <c r="K6758" s="69">
        <v>4.49</v>
      </c>
      <c r="L6758" s="68" t="s">
        <v>5494</v>
      </c>
      <c r="M6758" s="71">
        <v>2.3E-3</v>
      </c>
      <c r="N6758" t="str">
        <f>_xll.IMDP("BND",D6758,$N$1,A6758)</f>
        <v>카드</v>
      </c>
      <c r="O6758">
        <f t="shared" si="105"/>
        <v>4.5257099999999996E-3</v>
      </c>
    </row>
    <row r="6759" spans="1:15" x14ac:dyDescent="0.3">
      <c r="A6759" s="73">
        <v>46311</v>
      </c>
      <c r="B6759" s="67" t="s">
        <v>2090</v>
      </c>
      <c r="C6759" s="68" t="s">
        <v>2608</v>
      </c>
      <c r="D6759" s="68" t="s">
        <v>13193</v>
      </c>
      <c r="E6759" s="67" t="s">
        <v>13194</v>
      </c>
      <c r="F6759" s="69">
        <v>4.42</v>
      </c>
      <c r="G6759" s="70">
        <v>3.5661</v>
      </c>
      <c r="H6759" s="70">
        <v>14.1907</v>
      </c>
      <c r="I6759" s="73">
        <v>45533</v>
      </c>
      <c r="J6759" s="73">
        <v>47724</v>
      </c>
      <c r="K6759" s="69">
        <v>3.51</v>
      </c>
      <c r="L6759" s="68" t="s">
        <v>5494</v>
      </c>
      <c r="M6759" s="71">
        <v>2.7000000000000001E-3</v>
      </c>
      <c r="N6759" t="str">
        <f>_xll.IMDP("BND",D6759,$N$1,A6759)</f>
        <v>카드</v>
      </c>
      <c r="O6759">
        <f t="shared" si="105"/>
        <v>9.6284700000000001E-3</v>
      </c>
    </row>
    <row r="6760" spans="1:15" x14ac:dyDescent="0.3">
      <c r="A6760" s="73">
        <v>46311</v>
      </c>
      <c r="B6760" s="67" t="s">
        <v>2090</v>
      </c>
      <c r="C6760" s="68" t="s">
        <v>2608</v>
      </c>
      <c r="D6760" s="68" t="s">
        <v>13195</v>
      </c>
      <c r="E6760" s="67" t="s">
        <v>13196</v>
      </c>
      <c r="F6760" s="69">
        <v>3.927</v>
      </c>
      <c r="G6760" s="70">
        <v>0.51600000000000001</v>
      </c>
      <c r="H6760" s="70">
        <v>0.39650000000000002</v>
      </c>
      <c r="I6760" s="73">
        <v>45594</v>
      </c>
      <c r="J6760" s="73">
        <v>46506</v>
      </c>
      <c r="K6760" s="69">
        <v>3.28</v>
      </c>
      <c r="L6760" s="68" t="s">
        <v>5494</v>
      </c>
      <c r="M6760" s="71">
        <v>2.3E-3</v>
      </c>
      <c r="N6760" t="str">
        <f>_xll.IMDP("BND",D6760,$N$1,A6760)</f>
        <v>카드</v>
      </c>
      <c r="O6760">
        <f t="shared" si="105"/>
        <v>1.1868E-3</v>
      </c>
    </row>
    <row r="6761" spans="1:15" x14ac:dyDescent="0.3">
      <c r="A6761" s="73">
        <v>46311</v>
      </c>
      <c r="B6761" s="67" t="s">
        <v>2090</v>
      </c>
      <c r="C6761" s="68" t="s">
        <v>2608</v>
      </c>
      <c r="D6761" s="68" t="s">
        <v>13197</v>
      </c>
      <c r="E6761" s="67" t="s">
        <v>13198</v>
      </c>
      <c r="F6761" s="69">
        <v>4.2409999999999997</v>
      </c>
      <c r="G6761" s="70">
        <v>1.3460000000000001</v>
      </c>
      <c r="H6761" s="70">
        <v>2.1705999999999999</v>
      </c>
      <c r="I6761" s="73">
        <v>46000</v>
      </c>
      <c r="J6761" s="73">
        <v>46821</v>
      </c>
      <c r="K6761" s="69">
        <v>3.22</v>
      </c>
      <c r="L6761" s="68" t="s">
        <v>5494</v>
      </c>
      <c r="M6761" s="71">
        <v>2.8E-3</v>
      </c>
      <c r="N6761" t="str">
        <f>_xll.IMDP("BND",D6761,$N$1,A6761)</f>
        <v>카드</v>
      </c>
      <c r="O6761">
        <f t="shared" si="105"/>
        <v>3.7688000000000001E-3</v>
      </c>
    </row>
    <row r="6762" spans="1:15" x14ac:dyDescent="0.3">
      <c r="A6762" s="73">
        <v>46311</v>
      </c>
      <c r="B6762" s="67" t="s">
        <v>2090</v>
      </c>
      <c r="C6762" s="68" t="s">
        <v>2608</v>
      </c>
      <c r="D6762" s="68" t="s">
        <v>13199</v>
      </c>
      <c r="E6762" s="67" t="s">
        <v>13200</v>
      </c>
      <c r="F6762" s="69">
        <v>4.4119999999999999</v>
      </c>
      <c r="G6762" s="70">
        <v>2.5145</v>
      </c>
      <c r="H6762" s="70">
        <v>7.1877000000000004</v>
      </c>
      <c r="I6762" s="73">
        <v>46169</v>
      </c>
      <c r="J6762" s="73">
        <v>47296</v>
      </c>
      <c r="K6762" s="69">
        <v>4.21</v>
      </c>
      <c r="L6762" s="68" t="s">
        <v>5494</v>
      </c>
      <c r="M6762" s="71">
        <v>5.1000000000000004E-3</v>
      </c>
      <c r="N6762" t="str">
        <f>_xll.IMDP("BND",D6762,$N$1,A6762)</f>
        <v>카드</v>
      </c>
      <c r="O6762">
        <f t="shared" si="105"/>
        <v>1.2823950000000001E-2</v>
      </c>
    </row>
    <row r="6763" spans="1:15" x14ac:dyDescent="0.3">
      <c r="A6763" s="73">
        <v>46311</v>
      </c>
      <c r="B6763" s="67" t="s">
        <v>2090</v>
      </c>
      <c r="C6763" s="68" t="s">
        <v>2608</v>
      </c>
      <c r="D6763" s="68" t="s">
        <v>14509</v>
      </c>
      <c r="E6763" s="67" t="s">
        <v>14510</v>
      </c>
      <c r="F6763" s="69">
        <v>4.4160000000000004</v>
      </c>
      <c r="G6763" s="70">
        <v>2.7048999999999999</v>
      </c>
      <c r="H6763" s="70">
        <v>8.3451000000000004</v>
      </c>
      <c r="I6763" s="73">
        <v>46227</v>
      </c>
      <c r="J6763" s="73">
        <v>47385</v>
      </c>
      <c r="K6763" s="69">
        <v>4.5199999999999996</v>
      </c>
      <c r="L6763" s="68" t="s">
        <v>5494</v>
      </c>
      <c r="M6763" s="71">
        <v>2.3999999999999998E-3</v>
      </c>
      <c r="N6763" t="str">
        <f>_xll.IMDP("BND",D6763,$N$1,A6763)</f>
        <v>카드</v>
      </c>
      <c r="O6763">
        <f t="shared" si="105"/>
        <v>6.4917599999999992E-3</v>
      </c>
    </row>
    <row r="6764" spans="1:15" x14ac:dyDescent="0.3">
      <c r="A6764" s="73">
        <v>46311</v>
      </c>
      <c r="B6764" s="67" t="s">
        <v>2090</v>
      </c>
      <c r="C6764" s="68" t="s">
        <v>2608</v>
      </c>
      <c r="D6764" s="68" t="s">
        <v>15699</v>
      </c>
      <c r="E6764" s="67" t="s">
        <v>15700</v>
      </c>
      <c r="F6764" s="69">
        <v>4.4160000000000004</v>
      </c>
      <c r="G6764" s="70">
        <v>2.7059000000000002</v>
      </c>
      <c r="H6764" s="70">
        <v>8.2989999999999995</v>
      </c>
      <c r="I6764" s="73">
        <v>46283</v>
      </c>
      <c r="J6764" s="73">
        <v>47379</v>
      </c>
      <c r="K6764" s="69">
        <v>4.57</v>
      </c>
      <c r="L6764" s="68" t="s">
        <v>5494</v>
      </c>
      <c r="M6764" s="71">
        <v>9.2999999999999992E-3</v>
      </c>
      <c r="N6764" t="str">
        <f>_xll.IMDP("BND",D6764,$N$1,A6764)</f>
        <v>카드</v>
      </c>
      <c r="O6764">
        <f t="shared" si="105"/>
        <v>2.5164869999999999E-2</v>
      </c>
    </row>
    <row r="6765" spans="1:15" x14ac:dyDescent="0.3">
      <c r="A6765" s="73">
        <v>46311</v>
      </c>
      <c r="B6765" s="67" t="s">
        <v>2090</v>
      </c>
      <c r="C6765" s="68" t="s">
        <v>2608</v>
      </c>
      <c r="D6765" s="68" t="s">
        <v>13201</v>
      </c>
      <c r="E6765" s="67" t="s">
        <v>13202</v>
      </c>
      <c r="F6765" s="69">
        <v>4.4119999999999999</v>
      </c>
      <c r="G6765" s="70">
        <v>2.4363999999999999</v>
      </c>
      <c r="H6765" s="70">
        <v>6.7453000000000003</v>
      </c>
      <c r="I6765" s="73">
        <v>45434</v>
      </c>
      <c r="J6765" s="73">
        <v>47260</v>
      </c>
      <c r="K6765" s="69">
        <v>3.87</v>
      </c>
      <c r="L6765" s="68" t="s">
        <v>5494</v>
      </c>
      <c r="M6765" s="71">
        <v>2.8E-3</v>
      </c>
      <c r="N6765" t="str">
        <f>_xll.IMDP("BND",D6765,$N$1,A6765)</f>
        <v>카드</v>
      </c>
      <c r="O6765">
        <f t="shared" si="105"/>
        <v>6.8219199999999995E-3</v>
      </c>
    </row>
    <row r="6766" spans="1:15" x14ac:dyDescent="0.3">
      <c r="A6766" s="73">
        <v>46311</v>
      </c>
      <c r="B6766" s="67" t="s">
        <v>2090</v>
      </c>
      <c r="C6766" s="68" t="s">
        <v>2608</v>
      </c>
      <c r="D6766" s="68" t="s">
        <v>13203</v>
      </c>
      <c r="E6766" s="67" t="s">
        <v>13204</v>
      </c>
      <c r="F6766" s="69">
        <v>4.1900000000000004</v>
      </c>
      <c r="G6766" s="70">
        <v>1.0769</v>
      </c>
      <c r="H6766" s="70">
        <v>1.4444999999999999</v>
      </c>
      <c r="I6766" s="73">
        <v>45594</v>
      </c>
      <c r="J6766" s="73">
        <v>46720</v>
      </c>
      <c r="K6766" s="69">
        <v>3.3</v>
      </c>
      <c r="L6766" s="68" t="s">
        <v>5494</v>
      </c>
      <c r="M6766" s="71">
        <v>6.0000000000000001E-3</v>
      </c>
      <c r="N6766" t="str">
        <f>_xll.IMDP("BND",D6766,$N$1,A6766)</f>
        <v>카드</v>
      </c>
      <c r="O6766">
        <f t="shared" si="105"/>
        <v>6.4614E-3</v>
      </c>
    </row>
    <row r="6767" spans="1:15" x14ac:dyDescent="0.3">
      <c r="A6767" s="73">
        <v>46311</v>
      </c>
      <c r="B6767" s="67" t="s">
        <v>2090</v>
      </c>
      <c r="C6767" s="68" t="s">
        <v>2608</v>
      </c>
      <c r="D6767" s="68" t="s">
        <v>13205</v>
      </c>
      <c r="E6767" s="67" t="s">
        <v>13206</v>
      </c>
      <c r="F6767" s="69">
        <v>4.01</v>
      </c>
      <c r="G6767" s="70">
        <v>0.59130000000000005</v>
      </c>
      <c r="H6767" s="70">
        <v>0.49840000000000001</v>
      </c>
      <c r="I6767" s="73">
        <v>45622</v>
      </c>
      <c r="J6767" s="73">
        <v>46533</v>
      </c>
      <c r="K6767" s="69">
        <v>3.26</v>
      </c>
      <c r="L6767" s="68" t="s">
        <v>5494</v>
      </c>
      <c r="M6767" s="71">
        <v>2.3E-3</v>
      </c>
      <c r="N6767" t="str">
        <f>_xll.IMDP("BND",D6767,$N$1,A6767)</f>
        <v>카드</v>
      </c>
      <c r="O6767">
        <f t="shared" si="105"/>
        <v>1.3599900000000002E-3</v>
      </c>
    </row>
    <row r="6768" spans="1:15" x14ac:dyDescent="0.3">
      <c r="A6768" s="73">
        <v>46311</v>
      </c>
      <c r="B6768" s="67" t="s">
        <v>2090</v>
      </c>
      <c r="C6768" s="68" t="s">
        <v>2608</v>
      </c>
      <c r="D6768" s="68" t="s">
        <v>13207</v>
      </c>
      <c r="E6768" s="67" t="s">
        <v>13208</v>
      </c>
      <c r="F6768" s="69">
        <v>4.41</v>
      </c>
      <c r="G6768" s="70">
        <v>2.5367000000000002</v>
      </c>
      <c r="H6768" s="70">
        <v>7.2530999999999999</v>
      </c>
      <c r="I6768" s="73">
        <v>45860</v>
      </c>
      <c r="J6768" s="73">
        <v>47291</v>
      </c>
      <c r="K6768" s="69">
        <v>2.85</v>
      </c>
      <c r="L6768" s="68" t="s">
        <v>5494</v>
      </c>
      <c r="M6768" s="71">
        <v>2.2000000000000001E-3</v>
      </c>
      <c r="N6768" t="str">
        <f>_xll.IMDP("BND",D6768,$N$1,A6768)</f>
        <v>카드</v>
      </c>
      <c r="O6768">
        <f t="shared" si="105"/>
        <v>5.5807400000000007E-3</v>
      </c>
    </row>
    <row r="6769" spans="1:15" x14ac:dyDescent="0.3">
      <c r="A6769" s="73">
        <v>46311</v>
      </c>
      <c r="B6769" s="67" t="s">
        <v>2090</v>
      </c>
      <c r="C6769" s="68" t="s">
        <v>2608</v>
      </c>
      <c r="D6769" s="68" t="s">
        <v>13209</v>
      </c>
      <c r="E6769" s="67" t="s">
        <v>13210</v>
      </c>
      <c r="F6769" s="69">
        <v>4.2069999999999999</v>
      </c>
      <c r="G6769" s="70">
        <v>1.1447000000000001</v>
      </c>
      <c r="H6769" s="70">
        <v>1.6111</v>
      </c>
      <c r="I6769" s="73">
        <v>45622</v>
      </c>
      <c r="J6769" s="73">
        <v>46745</v>
      </c>
      <c r="K6769" s="69">
        <v>3.26</v>
      </c>
      <c r="L6769" s="68" t="s">
        <v>5494</v>
      </c>
      <c r="M6769" s="71">
        <v>2.8E-3</v>
      </c>
      <c r="N6769" t="str">
        <f>_xll.IMDP("BND",D6769,$N$1,A6769)</f>
        <v>카드</v>
      </c>
      <c r="O6769">
        <f t="shared" si="105"/>
        <v>3.2051600000000003E-3</v>
      </c>
    </row>
    <row r="6770" spans="1:15" x14ac:dyDescent="0.3">
      <c r="A6770" s="73">
        <v>46311</v>
      </c>
      <c r="B6770" s="67" t="s">
        <v>2090</v>
      </c>
      <c r="C6770" s="68" t="s">
        <v>2608</v>
      </c>
      <c r="D6770" s="68" t="s">
        <v>13211</v>
      </c>
      <c r="E6770" s="67" t="s">
        <v>13212</v>
      </c>
      <c r="F6770" s="69">
        <v>3.6659999999999999</v>
      </c>
      <c r="G6770" s="70">
        <v>0.314</v>
      </c>
      <c r="H6770" s="70">
        <v>0.17660000000000001</v>
      </c>
      <c r="I6770" s="73">
        <v>46003</v>
      </c>
      <c r="J6770" s="73">
        <v>46430</v>
      </c>
      <c r="K6770" s="69">
        <v>3.09</v>
      </c>
      <c r="L6770" s="68" t="s">
        <v>5494</v>
      </c>
      <c r="M6770" s="71">
        <v>2.3E-3</v>
      </c>
      <c r="N6770" t="str">
        <f>_xll.IMDP("BND",D6770,$N$1,A6770)</f>
        <v>카드</v>
      </c>
      <c r="O6770">
        <f t="shared" si="105"/>
        <v>7.2219999999999999E-4</v>
      </c>
    </row>
    <row r="6771" spans="1:15" x14ac:dyDescent="0.3">
      <c r="A6771" s="73">
        <v>46311</v>
      </c>
      <c r="B6771" s="67" t="s">
        <v>2090</v>
      </c>
      <c r="C6771" s="68" t="s">
        <v>2608</v>
      </c>
      <c r="D6771" s="68" t="s">
        <v>13213</v>
      </c>
      <c r="E6771" s="67" t="s">
        <v>13214</v>
      </c>
      <c r="F6771" s="69">
        <v>4.4160000000000004</v>
      </c>
      <c r="G6771" s="70">
        <v>2.9476</v>
      </c>
      <c r="H6771" s="70">
        <v>9.8142999999999994</v>
      </c>
      <c r="I6771" s="73">
        <v>46169</v>
      </c>
      <c r="J6771" s="73">
        <v>47479</v>
      </c>
      <c r="K6771" s="69">
        <v>4.24</v>
      </c>
      <c r="L6771" s="68" t="s">
        <v>5494</v>
      </c>
      <c r="M6771" s="71">
        <v>2.3E-3</v>
      </c>
      <c r="N6771" t="str">
        <f>_xll.IMDP("BND",D6771,$N$1,A6771)</f>
        <v>카드</v>
      </c>
      <c r="O6771">
        <f t="shared" si="105"/>
        <v>6.7794800000000001E-3</v>
      </c>
    </row>
    <row r="6772" spans="1:15" x14ac:dyDescent="0.3">
      <c r="A6772" s="73">
        <v>46311</v>
      </c>
      <c r="B6772" s="67" t="s">
        <v>2090</v>
      </c>
      <c r="C6772" s="68" t="s">
        <v>2608</v>
      </c>
      <c r="D6772" s="68" t="s">
        <v>14511</v>
      </c>
      <c r="E6772" s="67" t="s">
        <v>14512</v>
      </c>
      <c r="F6772" s="69">
        <v>4.4169999999999998</v>
      </c>
      <c r="G6772" s="70">
        <v>2.9872999999999998</v>
      </c>
      <c r="H6772" s="70">
        <v>10.146800000000001</v>
      </c>
      <c r="I6772" s="73">
        <v>46227</v>
      </c>
      <c r="J6772" s="73">
        <v>47507</v>
      </c>
      <c r="K6772" s="69">
        <v>4.53</v>
      </c>
      <c r="L6772" s="68" t="s">
        <v>5494</v>
      </c>
      <c r="M6772" s="71">
        <v>2.3999999999999998E-3</v>
      </c>
      <c r="N6772" t="str">
        <f>_xll.IMDP("BND",D6772,$N$1,A6772)</f>
        <v>카드</v>
      </c>
      <c r="O6772">
        <f t="shared" si="105"/>
        <v>7.1695199999999987E-3</v>
      </c>
    </row>
    <row r="6773" spans="1:15" x14ac:dyDescent="0.3">
      <c r="A6773" s="73">
        <v>46311</v>
      </c>
      <c r="B6773" s="67" t="s">
        <v>2090</v>
      </c>
      <c r="C6773" s="68" t="s">
        <v>2608</v>
      </c>
      <c r="D6773" s="68" t="s">
        <v>13215</v>
      </c>
      <c r="E6773" s="67" t="s">
        <v>13216</v>
      </c>
      <c r="F6773" s="69">
        <v>3.5840000000000001</v>
      </c>
      <c r="G6773" s="70">
        <v>0.26150000000000001</v>
      </c>
      <c r="H6773" s="70">
        <v>0.1338</v>
      </c>
      <c r="I6773" s="73">
        <v>45316</v>
      </c>
      <c r="J6773" s="73">
        <v>46412</v>
      </c>
      <c r="K6773" s="69">
        <v>3.98</v>
      </c>
      <c r="L6773" s="68" t="s">
        <v>5494</v>
      </c>
      <c r="M6773" s="71">
        <v>4.7000000000000002E-3</v>
      </c>
      <c r="N6773" t="str">
        <f>_xll.IMDP("BND",D6773,$N$1,A6773)</f>
        <v>카드</v>
      </c>
      <c r="O6773">
        <f t="shared" si="105"/>
        <v>1.2290500000000002E-3</v>
      </c>
    </row>
    <row r="6774" spans="1:15" x14ac:dyDescent="0.3">
      <c r="A6774" s="73">
        <v>46311</v>
      </c>
      <c r="B6774" s="67" t="s">
        <v>2090</v>
      </c>
      <c r="C6774" s="68" t="s">
        <v>2608</v>
      </c>
      <c r="D6774" s="68" t="s">
        <v>13217</v>
      </c>
      <c r="E6774" s="67" t="s">
        <v>13218</v>
      </c>
      <c r="F6774" s="69">
        <v>4.4189999999999996</v>
      </c>
      <c r="G6774" s="70">
        <v>3.9016999999999999</v>
      </c>
      <c r="H6774" s="70">
        <v>17.043399999999998</v>
      </c>
      <c r="I6774" s="73">
        <v>45594</v>
      </c>
      <c r="J6774" s="73">
        <v>47877</v>
      </c>
      <c r="K6774" s="69">
        <v>3.6</v>
      </c>
      <c r="L6774" s="68" t="s">
        <v>5494</v>
      </c>
      <c r="M6774" s="71">
        <v>2.3E-3</v>
      </c>
      <c r="N6774" t="str">
        <f>_xll.IMDP("BND",D6774,$N$1,A6774)</f>
        <v>카드</v>
      </c>
      <c r="O6774">
        <f t="shared" si="105"/>
        <v>8.9739099999999999E-3</v>
      </c>
    </row>
    <row r="6775" spans="1:15" x14ac:dyDescent="0.3">
      <c r="A6775" s="73">
        <v>46311</v>
      </c>
      <c r="B6775" s="67" t="s">
        <v>2090</v>
      </c>
      <c r="C6775" s="68" t="s">
        <v>2608</v>
      </c>
      <c r="D6775" s="68" t="s">
        <v>13219</v>
      </c>
      <c r="E6775" s="67" t="s">
        <v>13220</v>
      </c>
      <c r="F6775" s="69">
        <v>4.2210000000000001</v>
      </c>
      <c r="G6775" s="70">
        <v>1.2197</v>
      </c>
      <c r="H6775" s="70">
        <v>1.8068</v>
      </c>
      <c r="I6775" s="73">
        <v>45646</v>
      </c>
      <c r="J6775" s="73">
        <v>46772</v>
      </c>
      <c r="K6775" s="69">
        <v>3.12</v>
      </c>
      <c r="L6775" s="68" t="s">
        <v>5494</v>
      </c>
      <c r="M6775" s="71">
        <v>2.3E-3</v>
      </c>
      <c r="N6775" t="str">
        <f>_xll.IMDP("BND",D6775,$N$1,A6775)</f>
        <v>카드</v>
      </c>
      <c r="O6775">
        <f t="shared" si="105"/>
        <v>2.8053100000000001E-3</v>
      </c>
    </row>
    <row r="6776" spans="1:15" x14ac:dyDescent="0.3">
      <c r="A6776" s="73">
        <v>46311</v>
      </c>
      <c r="B6776" s="67" t="s">
        <v>2090</v>
      </c>
      <c r="C6776" s="68" t="s">
        <v>2608</v>
      </c>
      <c r="D6776" s="68" t="s">
        <v>13221</v>
      </c>
      <c r="E6776" s="67" t="s">
        <v>13222</v>
      </c>
      <c r="F6776" s="69">
        <v>4.3689999999999998</v>
      </c>
      <c r="G6776" s="70">
        <v>1.7889999999999999</v>
      </c>
      <c r="H6776" s="70">
        <v>3.7088000000000001</v>
      </c>
      <c r="I6776" s="73">
        <v>45867</v>
      </c>
      <c r="J6776" s="73">
        <v>46994</v>
      </c>
      <c r="K6776" s="69">
        <v>2.8</v>
      </c>
      <c r="L6776" s="68" t="s">
        <v>5494</v>
      </c>
      <c r="M6776" s="71">
        <v>3.2000000000000002E-3</v>
      </c>
      <c r="N6776" t="str">
        <f>_xll.IMDP("BND",D6776,$N$1,A6776)</f>
        <v>카드</v>
      </c>
      <c r="O6776">
        <f t="shared" si="105"/>
        <v>5.7248000000000004E-3</v>
      </c>
    </row>
    <row r="6777" spans="1:15" x14ac:dyDescent="0.3">
      <c r="A6777" s="73">
        <v>46311</v>
      </c>
      <c r="B6777" s="67" t="s">
        <v>2090</v>
      </c>
      <c r="C6777" s="68" t="s">
        <v>2608</v>
      </c>
      <c r="D6777" s="68" t="s">
        <v>13223</v>
      </c>
      <c r="E6777" s="67" t="s">
        <v>13224</v>
      </c>
      <c r="F6777" s="69">
        <v>4.2069999999999999</v>
      </c>
      <c r="G6777" s="70">
        <v>1.1495</v>
      </c>
      <c r="H6777" s="70">
        <v>1.6197999999999999</v>
      </c>
      <c r="I6777" s="73">
        <v>46015</v>
      </c>
      <c r="J6777" s="73">
        <v>46745</v>
      </c>
      <c r="K6777" s="69">
        <v>3.19</v>
      </c>
      <c r="L6777" s="68" t="s">
        <v>5494</v>
      </c>
      <c r="M6777" s="71">
        <v>2.3E-3</v>
      </c>
      <c r="N6777" t="str">
        <f>_xll.IMDP("BND",D6777,$N$1,A6777)</f>
        <v>카드</v>
      </c>
      <c r="O6777">
        <f t="shared" si="105"/>
        <v>2.6438499999999997E-3</v>
      </c>
    </row>
    <row r="6778" spans="1:15" x14ac:dyDescent="0.3">
      <c r="A6778" s="73">
        <v>46311</v>
      </c>
      <c r="B6778" s="67" t="s">
        <v>2090</v>
      </c>
      <c r="C6778" s="68" t="s">
        <v>2608</v>
      </c>
      <c r="D6778" s="68" t="s">
        <v>13225</v>
      </c>
      <c r="E6778" s="67" t="s">
        <v>13226</v>
      </c>
      <c r="F6778" s="69">
        <v>4.0209999999999999</v>
      </c>
      <c r="G6778" s="70">
        <v>0.59570000000000001</v>
      </c>
      <c r="H6778" s="70">
        <v>0.50509999999999999</v>
      </c>
      <c r="I6778" s="73">
        <v>45440</v>
      </c>
      <c r="J6778" s="73">
        <v>46535</v>
      </c>
      <c r="K6778" s="69">
        <v>3.78</v>
      </c>
      <c r="L6778" s="68" t="s">
        <v>5494</v>
      </c>
      <c r="M6778" s="71">
        <v>2.8E-3</v>
      </c>
      <c r="N6778" t="str">
        <f>_xll.IMDP("BND",D6778,$N$1,A6778)</f>
        <v>카드</v>
      </c>
      <c r="O6778">
        <f t="shared" si="105"/>
        <v>1.66796E-3</v>
      </c>
    </row>
    <row r="6779" spans="1:15" x14ac:dyDescent="0.3">
      <c r="A6779" s="73">
        <v>46311</v>
      </c>
      <c r="B6779" s="67" t="s">
        <v>2090</v>
      </c>
      <c r="C6779" s="68" t="s">
        <v>2608</v>
      </c>
      <c r="D6779" s="68" t="s">
        <v>13227</v>
      </c>
      <c r="E6779" s="67" t="s">
        <v>13228</v>
      </c>
      <c r="F6779" s="69">
        <v>4.42</v>
      </c>
      <c r="G6779" s="70">
        <v>3.8544999999999998</v>
      </c>
      <c r="H6779" s="70">
        <v>16.4831</v>
      </c>
      <c r="I6779" s="73">
        <v>45646</v>
      </c>
      <c r="J6779" s="73">
        <v>47837</v>
      </c>
      <c r="K6779" s="69">
        <v>3.28</v>
      </c>
      <c r="L6779" s="68" t="s">
        <v>5494</v>
      </c>
      <c r="M6779" s="71">
        <v>2.2000000000000001E-3</v>
      </c>
      <c r="N6779" t="str">
        <f>_xll.IMDP("BND",D6779,$N$1,A6779)</f>
        <v>카드</v>
      </c>
      <c r="O6779">
        <f t="shared" si="105"/>
        <v>8.4799000000000003E-3</v>
      </c>
    </row>
    <row r="6780" spans="1:15" x14ac:dyDescent="0.3">
      <c r="A6780" s="73">
        <v>46311</v>
      </c>
      <c r="B6780" s="67" t="s">
        <v>2090</v>
      </c>
      <c r="C6780" s="68" t="s">
        <v>2608</v>
      </c>
      <c r="D6780" s="68" t="s">
        <v>13229</v>
      </c>
      <c r="E6780" s="67" t="s">
        <v>13230</v>
      </c>
      <c r="F6780" s="69">
        <v>4.4089999999999998</v>
      </c>
      <c r="G6780" s="70">
        <v>2.3952</v>
      </c>
      <c r="H6780" s="70">
        <v>6.4866999999999999</v>
      </c>
      <c r="I6780" s="73">
        <v>45775</v>
      </c>
      <c r="J6780" s="73">
        <v>47235</v>
      </c>
      <c r="K6780" s="69">
        <v>2.83</v>
      </c>
      <c r="L6780" s="68" t="s">
        <v>5494</v>
      </c>
      <c r="M6780" s="71">
        <v>2.2000000000000001E-3</v>
      </c>
      <c r="N6780" t="str">
        <f>_xll.IMDP("BND",D6780,$N$1,A6780)</f>
        <v>카드</v>
      </c>
      <c r="O6780">
        <f t="shared" si="105"/>
        <v>5.2694400000000002E-3</v>
      </c>
    </row>
    <row r="6781" spans="1:15" x14ac:dyDescent="0.3">
      <c r="A6781" s="73">
        <v>46311</v>
      </c>
      <c r="B6781" s="67" t="s">
        <v>2090</v>
      </c>
      <c r="C6781" s="68" t="s">
        <v>2608</v>
      </c>
      <c r="D6781" s="68" t="s">
        <v>13231</v>
      </c>
      <c r="E6781" s="67" t="s">
        <v>13232</v>
      </c>
      <c r="F6781" s="69">
        <v>4.3890000000000002</v>
      </c>
      <c r="G6781" s="70">
        <v>1.8681000000000001</v>
      </c>
      <c r="H6781" s="70">
        <v>4.0267999999999997</v>
      </c>
      <c r="I6781" s="73">
        <v>45867</v>
      </c>
      <c r="J6781" s="73">
        <v>47025</v>
      </c>
      <c r="K6781" s="69">
        <v>2.8</v>
      </c>
      <c r="L6781" s="68" t="s">
        <v>5494</v>
      </c>
      <c r="M6781" s="71">
        <v>2.3E-3</v>
      </c>
      <c r="N6781" t="str">
        <f>_xll.IMDP("BND",D6781,$N$1,A6781)</f>
        <v>카드</v>
      </c>
      <c r="O6781">
        <f t="shared" si="105"/>
        <v>4.2966300000000001E-3</v>
      </c>
    </row>
    <row r="6782" spans="1:15" x14ac:dyDescent="0.3">
      <c r="A6782" s="73">
        <v>46311</v>
      </c>
      <c r="B6782" s="67" t="s">
        <v>2090</v>
      </c>
      <c r="C6782" s="68" t="s">
        <v>2608</v>
      </c>
      <c r="D6782" s="68" t="s">
        <v>13233</v>
      </c>
      <c r="E6782" s="67" t="s">
        <v>13234</v>
      </c>
      <c r="F6782" s="69">
        <v>4.2210000000000001</v>
      </c>
      <c r="G6782" s="70">
        <v>1.2301</v>
      </c>
      <c r="H6782" s="70">
        <v>1.8351</v>
      </c>
      <c r="I6782" s="73">
        <v>46015</v>
      </c>
      <c r="J6782" s="73">
        <v>46776</v>
      </c>
      <c r="K6782" s="69">
        <v>3.2</v>
      </c>
      <c r="L6782" s="68" t="s">
        <v>5494</v>
      </c>
      <c r="M6782" s="71">
        <v>2.3E-3</v>
      </c>
      <c r="N6782" t="str">
        <f>_xll.IMDP("BND",D6782,$N$1,A6782)</f>
        <v>카드</v>
      </c>
      <c r="O6782">
        <f t="shared" si="105"/>
        <v>2.8292299999999999E-3</v>
      </c>
    </row>
    <row r="6783" spans="1:15" x14ac:dyDescent="0.3">
      <c r="A6783" s="73">
        <v>46311</v>
      </c>
      <c r="B6783" s="67" t="s">
        <v>2090</v>
      </c>
      <c r="C6783" s="68" t="s">
        <v>2608</v>
      </c>
      <c r="D6783" s="68" t="s">
        <v>13235</v>
      </c>
      <c r="E6783" s="67" t="s">
        <v>13236</v>
      </c>
      <c r="F6783" s="69">
        <v>4.4169999999999998</v>
      </c>
      <c r="G6783" s="70">
        <v>3.2909000000000002</v>
      </c>
      <c r="H6783" s="70">
        <v>12.0589</v>
      </c>
      <c r="I6783" s="73">
        <v>45775</v>
      </c>
      <c r="J6783" s="73">
        <v>47599</v>
      </c>
      <c r="K6783" s="69">
        <v>2.9</v>
      </c>
      <c r="L6783" s="68" t="s">
        <v>5494</v>
      </c>
      <c r="M6783" s="71">
        <v>2.2000000000000001E-3</v>
      </c>
      <c r="N6783" t="str">
        <f>_xll.IMDP("BND",D6783,$N$1,A6783)</f>
        <v>카드</v>
      </c>
      <c r="O6783">
        <f t="shared" si="105"/>
        <v>7.2399800000000009E-3</v>
      </c>
    </row>
    <row r="6784" spans="1:15" x14ac:dyDescent="0.3">
      <c r="A6784" s="73">
        <v>46311</v>
      </c>
      <c r="B6784" s="67" t="s">
        <v>2090</v>
      </c>
      <c r="C6784" s="68" t="s">
        <v>2608</v>
      </c>
      <c r="D6784" s="68" t="s">
        <v>13237</v>
      </c>
      <c r="E6784" s="67" t="s">
        <v>13238</v>
      </c>
      <c r="F6784" s="69">
        <v>4.4109999999999996</v>
      </c>
      <c r="G6784" s="70">
        <v>2.4529999999999998</v>
      </c>
      <c r="H6784" s="70">
        <v>6.8299000000000003</v>
      </c>
      <c r="I6784" s="73">
        <v>45440</v>
      </c>
      <c r="J6784" s="73">
        <v>47266</v>
      </c>
      <c r="K6784" s="69">
        <v>3.85</v>
      </c>
      <c r="L6784" s="68" t="s">
        <v>5494</v>
      </c>
      <c r="M6784" s="71">
        <v>3.7000000000000002E-3</v>
      </c>
      <c r="N6784" t="str">
        <f>_xll.IMDP("BND",D6784,$N$1,A6784)</f>
        <v>카드</v>
      </c>
      <c r="O6784">
        <f t="shared" si="105"/>
        <v>9.0761000000000001E-3</v>
      </c>
    </row>
    <row r="6785" spans="1:15" x14ac:dyDescent="0.3">
      <c r="A6785" s="73">
        <v>46311</v>
      </c>
      <c r="B6785" s="67" t="s">
        <v>2090</v>
      </c>
      <c r="C6785" s="68" t="s">
        <v>2608</v>
      </c>
      <c r="D6785" s="68" t="s">
        <v>13239</v>
      </c>
      <c r="E6785" s="67" t="s">
        <v>13240</v>
      </c>
      <c r="F6785" s="69">
        <v>4.0010000000000003</v>
      </c>
      <c r="G6785" s="70">
        <v>0.49719999999999998</v>
      </c>
      <c r="H6785" s="70">
        <v>0.37230000000000002</v>
      </c>
      <c r="I6785" s="73">
        <v>45771</v>
      </c>
      <c r="J6785" s="73">
        <v>46500</v>
      </c>
      <c r="K6785" s="69">
        <v>2.87</v>
      </c>
      <c r="L6785" s="68" t="s">
        <v>5494</v>
      </c>
      <c r="M6785" s="71">
        <v>2.3E-3</v>
      </c>
      <c r="N6785" t="str">
        <f>_xll.IMDP("BND",D6785,$N$1,A6785)</f>
        <v>기타금융채</v>
      </c>
      <c r="O6785">
        <f t="shared" si="105"/>
        <v>1.1435599999999998E-3</v>
      </c>
    </row>
    <row r="6786" spans="1:15" x14ac:dyDescent="0.3">
      <c r="A6786" s="73">
        <v>46311</v>
      </c>
      <c r="B6786" s="67" t="s">
        <v>2090</v>
      </c>
      <c r="C6786" s="68" t="s">
        <v>2608</v>
      </c>
      <c r="D6786" s="68" t="s">
        <v>13241</v>
      </c>
      <c r="E6786" s="67" t="s">
        <v>13242</v>
      </c>
      <c r="F6786" s="69">
        <v>4.2709999999999999</v>
      </c>
      <c r="G6786" s="70">
        <v>0.87039999999999995</v>
      </c>
      <c r="H6786" s="70">
        <v>0.9788</v>
      </c>
      <c r="I6786" s="73">
        <v>45909</v>
      </c>
      <c r="J6786" s="73">
        <v>46639</v>
      </c>
      <c r="K6786" s="69">
        <v>2.78</v>
      </c>
      <c r="L6786" s="68" t="s">
        <v>5494</v>
      </c>
      <c r="M6786" s="71">
        <v>2.8E-3</v>
      </c>
      <c r="N6786" t="str">
        <f>_xll.IMDP("BND",D6786,$N$1,A6786)</f>
        <v>기타금융채</v>
      </c>
      <c r="O6786">
        <f t="shared" ref="O6786:O6849" si="106">M6786*G6786</f>
        <v>2.4371199999999997E-3</v>
      </c>
    </row>
    <row r="6787" spans="1:15" x14ac:dyDescent="0.3">
      <c r="A6787" s="73">
        <v>46311</v>
      </c>
      <c r="B6787" s="67" t="s">
        <v>2090</v>
      </c>
      <c r="C6787" s="68" t="s">
        <v>2608</v>
      </c>
      <c r="D6787" s="68" t="s">
        <v>13243</v>
      </c>
      <c r="E6787" s="67" t="s">
        <v>13244</v>
      </c>
      <c r="F6787" s="69">
        <v>4.2930000000000001</v>
      </c>
      <c r="G6787" s="70">
        <v>1.0688</v>
      </c>
      <c r="H6787" s="70">
        <v>1.4213</v>
      </c>
      <c r="I6787" s="73">
        <v>45986</v>
      </c>
      <c r="J6787" s="73">
        <v>46716</v>
      </c>
      <c r="K6787" s="69">
        <v>3.27</v>
      </c>
      <c r="L6787" s="68" t="s">
        <v>5494</v>
      </c>
      <c r="M6787" s="71">
        <v>2.3E-3</v>
      </c>
      <c r="N6787" t="str">
        <f>_xll.IMDP("BND",D6787,$N$1,A6787)</f>
        <v>기타금융채</v>
      </c>
      <c r="O6787">
        <f t="shared" si="106"/>
        <v>2.45824E-3</v>
      </c>
    </row>
    <row r="6788" spans="1:15" x14ac:dyDescent="0.3">
      <c r="A6788" s="73">
        <v>46311</v>
      </c>
      <c r="B6788" s="67" t="s">
        <v>2090</v>
      </c>
      <c r="C6788" s="68" t="s">
        <v>2608</v>
      </c>
      <c r="D6788" s="68" t="s">
        <v>13245</v>
      </c>
      <c r="E6788" s="67" t="s">
        <v>13246</v>
      </c>
      <c r="F6788" s="69">
        <v>4.327</v>
      </c>
      <c r="G6788" s="70">
        <v>1.2672000000000001</v>
      </c>
      <c r="H6788" s="70">
        <v>1.9482999999999999</v>
      </c>
      <c r="I6788" s="73">
        <v>46065</v>
      </c>
      <c r="J6788" s="73">
        <v>46794</v>
      </c>
      <c r="K6788" s="69">
        <v>3.65</v>
      </c>
      <c r="L6788" s="68" t="s">
        <v>5494</v>
      </c>
      <c r="M6788" s="71">
        <v>2.3E-3</v>
      </c>
      <c r="N6788" t="str">
        <f>_xll.IMDP("BND",D6788,$N$1,A6788)</f>
        <v>기타금융채</v>
      </c>
      <c r="O6788">
        <f t="shared" si="106"/>
        <v>2.9145600000000001E-3</v>
      </c>
    </row>
    <row r="6789" spans="1:15" x14ac:dyDescent="0.3">
      <c r="A6789" s="73">
        <v>46311</v>
      </c>
      <c r="B6789" s="67" t="s">
        <v>2090</v>
      </c>
      <c r="C6789" s="68" t="s">
        <v>2608</v>
      </c>
      <c r="D6789" s="68" t="s">
        <v>14806</v>
      </c>
      <c r="E6789" s="67" t="s">
        <v>14807</v>
      </c>
      <c r="F6789" s="69">
        <v>4.4640000000000004</v>
      </c>
      <c r="G6789" s="70">
        <v>1.7176</v>
      </c>
      <c r="H6789" s="70">
        <v>3.4594999999999998</v>
      </c>
      <c r="I6789" s="73">
        <v>46244</v>
      </c>
      <c r="J6789" s="73">
        <v>46975</v>
      </c>
      <c r="K6789" s="69">
        <v>4.3</v>
      </c>
      <c r="L6789" s="68" t="s">
        <v>5494</v>
      </c>
      <c r="M6789" s="71">
        <v>2.3E-3</v>
      </c>
      <c r="N6789" t="str">
        <f>_xll.IMDP("BND",D6789,$N$1,A6789)</f>
        <v>기타금융채</v>
      </c>
      <c r="O6789">
        <f t="shared" si="106"/>
        <v>3.9504800000000001E-3</v>
      </c>
    </row>
    <row r="6790" spans="1:15" x14ac:dyDescent="0.3">
      <c r="A6790" s="73">
        <v>46311</v>
      </c>
      <c r="B6790" s="67" t="s">
        <v>2090</v>
      </c>
      <c r="C6790" s="68" t="s">
        <v>2608</v>
      </c>
      <c r="D6790" s="68" t="s">
        <v>13247</v>
      </c>
      <c r="E6790" s="67" t="s">
        <v>13248</v>
      </c>
      <c r="F6790" s="69">
        <v>4.4429999999999996</v>
      </c>
      <c r="G6790" s="70">
        <v>1.6551</v>
      </c>
      <c r="H6790" s="70">
        <v>3.2118000000000002</v>
      </c>
      <c r="I6790" s="73">
        <v>45121</v>
      </c>
      <c r="J6790" s="73">
        <v>46948</v>
      </c>
      <c r="K6790" s="69">
        <v>4.9800000000000004</v>
      </c>
      <c r="L6790" s="68" t="s">
        <v>5494</v>
      </c>
      <c r="M6790" s="71">
        <v>2.8E-3</v>
      </c>
      <c r="N6790" t="str">
        <f>_xll.IMDP("BND",D6790,$N$1,A6790)</f>
        <v>기타금융채</v>
      </c>
      <c r="O6790">
        <f t="shared" si="106"/>
        <v>4.6342800000000002E-3</v>
      </c>
    </row>
    <row r="6791" spans="1:15" x14ac:dyDescent="0.3">
      <c r="A6791" s="73">
        <v>46311</v>
      </c>
      <c r="B6791" s="67" t="s">
        <v>2090</v>
      </c>
      <c r="C6791" s="68" t="s">
        <v>2608</v>
      </c>
      <c r="D6791" s="68" t="s">
        <v>13249</v>
      </c>
      <c r="E6791" s="67" t="s">
        <v>13250</v>
      </c>
      <c r="F6791" s="69">
        <v>3.7309999999999999</v>
      </c>
      <c r="G6791" s="70">
        <v>0.30690000000000001</v>
      </c>
      <c r="H6791" s="70">
        <v>0.17030000000000001</v>
      </c>
      <c r="I6791" s="73">
        <v>45666</v>
      </c>
      <c r="J6791" s="73">
        <v>46428</v>
      </c>
      <c r="K6791" s="69">
        <v>3.21</v>
      </c>
      <c r="L6791" s="68" t="s">
        <v>5494</v>
      </c>
      <c r="M6791" s="71">
        <v>3.2000000000000002E-3</v>
      </c>
      <c r="N6791" t="str">
        <f>_xll.IMDP("BND",D6791,$N$1,A6791)</f>
        <v>기타금융채</v>
      </c>
      <c r="O6791">
        <f t="shared" si="106"/>
        <v>9.8207999999999998E-4</v>
      </c>
    </row>
    <row r="6792" spans="1:15" x14ac:dyDescent="0.3">
      <c r="A6792" s="73">
        <v>46311</v>
      </c>
      <c r="B6792" s="67" t="s">
        <v>2090</v>
      </c>
      <c r="C6792" s="68" t="s">
        <v>2608</v>
      </c>
      <c r="D6792" s="68" t="s">
        <v>13251</v>
      </c>
      <c r="E6792" s="67" t="s">
        <v>13252</v>
      </c>
      <c r="F6792" s="69">
        <v>3.976</v>
      </c>
      <c r="G6792" s="70">
        <v>0.48630000000000001</v>
      </c>
      <c r="H6792" s="70">
        <v>0.35770000000000002</v>
      </c>
      <c r="I6792" s="73">
        <v>45733</v>
      </c>
      <c r="J6792" s="73">
        <v>46493</v>
      </c>
      <c r="K6792" s="69">
        <v>3.08</v>
      </c>
      <c r="L6792" s="68" t="s">
        <v>5494</v>
      </c>
      <c r="M6792" s="71">
        <v>2.8E-3</v>
      </c>
      <c r="N6792" t="str">
        <f>_xll.IMDP("BND",D6792,$N$1,A6792)</f>
        <v>기타금융채</v>
      </c>
      <c r="O6792">
        <f t="shared" si="106"/>
        <v>1.3616400000000001E-3</v>
      </c>
    </row>
    <row r="6793" spans="1:15" x14ac:dyDescent="0.3">
      <c r="A6793" s="73">
        <v>46311</v>
      </c>
      <c r="B6793" s="67" t="s">
        <v>2090</v>
      </c>
      <c r="C6793" s="68" t="s">
        <v>2608</v>
      </c>
      <c r="D6793" s="68" t="s">
        <v>13253</v>
      </c>
      <c r="E6793" s="67" t="s">
        <v>13254</v>
      </c>
      <c r="F6793" s="69">
        <v>4.2830000000000004</v>
      </c>
      <c r="G6793" s="70">
        <v>0.99339999999999995</v>
      </c>
      <c r="H6793" s="70">
        <v>1.2454000000000001</v>
      </c>
      <c r="I6793" s="73">
        <v>45957</v>
      </c>
      <c r="J6793" s="73">
        <v>46687</v>
      </c>
      <c r="K6793" s="69">
        <v>2.84</v>
      </c>
      <c r="L6793" s="68" t="s">
        <v>5494</v>
      </c>
      <c r="M6793" s="71">
        <v>3.7000000000000002E-3</v>
      </c>
      <c r="N6793" t="str">
        <f>_xll.IMDP("BND",D6793,$N$1,A6793)</f>
        <v>기타금융채</v>
      </c>
      <c r="O6793">
        <f t="shared" si="106"/>
        <v>3.6755799999999999E-3</v>
      </c>
    </row>
    <row r="6794" spans="1:15" x14ac:dyDescent="0.3">
      <c r="A6794" s="73">
        <v>46311</v>
      </c>
      <c r="B6794" s="67" t="s">
        <v>2090</v>
      </c>
      <c r="C6794" s="68" t="s">
        <v>2608</v>
      </c>
      <c r="D6794" s="68" t="s">
        <v>13255</v>
      </c>
      <c r="E6794" s="67" t="s">
        <v>13256</v>
      </c>
      <c r="F6794" s="69">
        <v>4.524</v>
      </c>
      <c r="G6794" s="70">
        <v>2.0013999999999998</v>
      </c>
      <c r="H6794" s="70">
        <v>4.6006</v>
      </c>
      <c r="I6794" s="73">
        <v>45986</v>
      </c>
      <c r="J6794" s="73">
        <v>47081</v>
      </c>
      <c r="K6794" s="69">
        <v>3.42</v>
      </c>
      <c r="L6794" s="68" t="s">
        <v>5494</v>
      </c>
      <c r="M6794" s="71">
        <v>2.7000000000000001E-3</v>
      </c>
      <c r="N6794" t="str">
        <f>_xll.IMDP("BND",D6794,$N$1,A6794)</f>
        <v>기타금융채</v>
      </c>
      <c r="O6794">
        <f t="shared" si="106"/>
        <v>5.4037799999999995E-3</v>
      </c>
    </row>
    <row r="6795" spans="1:15" x14ac:dyDescent="0.3">
      <c r="A6795" s="73">
        <v>46311</v>
      </c>
      <c r="B6795" s="67" t="s">
        <v>2090</v>
      </c>
      <c r="C6795" s="68" t="s">
        <v>2608</v>
      </c>
      <c r="D6795" s="68" t="s">
        <v>13257</v>
      </c>
      <c r="E6795" s="67" t="s">
        <v>13258</v>
      </c>
      <c r="F6795" s="69">
        <v>4.5279999999999996</v>
      </c>
      <c r="G6795" s="70">
        <v>2.1785999999999999</v>
      </c>
      <c r="H6795" s="70">
        <v>5.4386000000000001</v>
      </c>
      <c r="I6795" s="73">
        <v>46065</v>
      </c>
      <c r="J6795" s="73">
        <v>47158</v>
      </c>
      <c r="K6795" s="69">
        <v>3.88</v>
      </c>
      <c r="L6795" s="68" t="s">
        <v>5494</v>
      </c>
      <c r="M6795" s="71">
        <v>2.3E-3</v>
      </c>
      <c r="N6795" t="str">
        <f>_xll.IMDP("BND",D6795,$N$1,A6795)</f>
        <v>기타금융채</v>
      </c>
      <c r="O6795">
        <f t="shared" si="106"/>
        <v>5.0107799999999994E-3</v>
      </c>
    </row>
    <row r="6796" spans="1:15" x14ac:dyDescent="0.3">
      <c r="A6796" s="73">
        <v>46311</v>
      </c>
      <c r="B6796" s="67" t="s">
        <v>2090</v>
      </c>
      <c r="C6796" s="68" t="s">
        <v>2608</v>
      </c>
      <c r="D6796" s="68" t="s">
        <v>13259</v>
      </c>
      <c r="E6796" s="67" t="s">
        <v>13260</v>
      </c>
      <c r="F6796" s="69">
        <v>4.069</v>
      </c>
      <c r="G6796" s="70">
        <v>0.55500000000000005</v>
      </c>
      <c r="H6796" s="70">
        <v>0.44700000000000001</v>
      </c>
      <c r="I6796" s="73">
        <v>46093</v>
      </c>
      <c r="J6796" s="73">
        <v>46519</v>
      </c>
      <c r="K6796" s="69">
        <v>3.32</v>
      </c>
      <c r="L6796" s="68" t="s">
        <v>5494</v>
      </c>
      <c r="M6796" s="71">
        <v>3.7000000000000002E-3</v>
      </c>
      <c r="N6796" t="str">
        <f>_xll.IMDP("BND",D6796,$N$1,A6796)</f>
        <v>기타금융채</v>
      </c>
      <c r="O6796">
        <f t="shared" si="106"/>
        <v>2.0535000000000002E-3</v>
      </c>
    </row>
    <row r="6797" spans="1:15" x14ac:dyDescent="0.3">
      <c r="A6797" s="73">
        <v>46311</v>
      </c>
      <c r="B6797" s="67" t="s">
        <v>2090</v>
      </c>
      <c r="C6797" s="68" t="s">
        <v>2608</v>
      </c>
      <c r="D6797" s="68" t="s">
        <v>13261</v>
      </c>
      <c r="E6797" s="67" t="s">
        <v>13262</v>
      </c>
      <c r="F6797" s="69">
        <v>4.3979999999999997</v>
      </c>
      <c r="G6797" s="70">
        <v>1.5327</v>
      </c>
      <c r="H6797" s="70">
        <v>2.7826</v>
      </c>
      <c r="I6797" s="73">
        <v>46168</v>
      </c>
      <c r="J6797" s="73">
        <v>46899</v>
      </c>
      <c r="K6797" s="69">
        <v>4.2</v>
      </c>
      <c r="L6797" s="68" t="s">
        <v>5494</v>
      </c>
      <c r="M6797" s="71">
        <v>2.8E-3</v>
      </c>
      <c r="N6797" t="str">
        <f>_xll.IMDP("BND",D6797,$N$1,A6797)</f>
        <v>기타금융채</v>
      </c>
      <c r="O6797">
        <f t="shared" si="106"/>
        <v>4.2915599999999998E-3</v>
      </c>
    </row>
    <row r="6798" spans="1:15" x14ac:dyDescent="0.3">
      <c r="A6798" s="73">
        <v>46311</v>
      </c>
      <c r="B6798" s="67" t="s">
        <v>2090</v>
      </c>
      <c r="C6798" s="68" t="s">
        <v>2608</v>
      </c>
      <c r="D6798" s="68" t="s">
        <v>13263</v>
      </c>
      <c r="E6798" s="67" t="s">
        <v>13264</v>
      </c>
      <c r="F6798" s="69">
        <v>3.8679999999999999</v>
      </c>
      <c r="G6798" s="70">
        <v>0.3795</v>
      </c>
      <c r="H6798" s="70">
        <v>0.2382</v>
      </c>
      <c r="I6798" s="73">
        <v>45666</v>
      </c>
      <c r="J6798" s="73">
        <v>46455</v>
      </c>
      <c r="K6798" s="69">
        <v>3.22</v>
      </c>
      <c r="L6798" s="68" t="s">
        <v>5494</v>
      </c>
      <c r="M6798" s="71">
        <v>2.8E-3</v>
      </c>
      <c r="N6798" t="str">
        <f>_xll.IMDP("BND",D6798,$N$1,A6798)</f>
        <v>기타금융채</v>
      </c>
      <c r="O6798">
        <f t="shared" si="106"/>
        <v>1.0625999999999999E-3</v>
      </c>
    </row>
    <row r="6799" spans="1:15" x14ac:dyDescent="0.3">
      <c r="A6799" s="73">
        <v>46311</v>
      </c>
      <c r="B6799" s="67" t="s">
        <v>2090</v>
      </c>
      <c r="C6799" s="68" t="s">
        <v>2608</v>
      </c>
      <c r="D6799" s="68" t="s">
        <v>13265</v>
      </c>
      <c r="E6799" s="67" t="s">
        <v>13266</v>
      </c>
      <c r="F6799" s="69">
        <v>4.2759999999999998</v>
      </c>
      <c r="G6799" s="70">
        <v>0.89100000000000001</v>
      </c>
      <c r="H6799" s="70">
        <v>1.0207999999999999</v>
      </c>
      <c r="I6799" s="73">
        <v>45733</v>
      </c>
      <c r="J6799" s="73">
        <v>46647</v>
      </c>
      <c r="K6799" s="69">
        <v>3.1</v>
      </c>
      <c r="L6799" s="68" t="s">
        <v>5494</v>
      </c>
      <c r="M6799" s="71">
        <v>3.2000000000000002E-3</v>
      </c>
      <c r="N6799" t="str">
        <f>_xll.IMDP("BND",D6799,$N$1,A6799)</f>
        <v>기타금융채</v>
      </c>
      <c r="O6799">
        <f t="shared" si="106"/>
        <v>2.8512000000000003E-3</v>
      </c>
    </row>
    <row r="6800" spans="1:15" x14ac:dyDescent="0.3">
      <c r="A6800" s="73">
        <v>46311</v>
      </c>
      <c r="B6800" s="67" t="s">
        <v>2090</v>
      </c>
      <c r="C6800" s="68" t="s">
        <v>2608</v>
      </c>
      <c r="D6800" s="68" t="s">
        <v>13267</v>
      </c>
      <c r="E6800" s="67" t="s">
        <v>13268</v>
      </c>
      <c r="F6800" s="69">
        <v>4.492</v>
      </c>
      <c r="G6800" s="70">
        <v>1.8182</v>
      </c>
      <c r="H6800" s="70">
        <v>3.8151999999999999</v>
      </c>
      <c r="I6800" s="73">
        <v>45909</v>
      </c>
      <c r="J6800" s="73">
        <v>47004</v>
      </c>
      <c r="K6800" s="69">
        <v>2.92</v>
      </c>
      <c r="L6800" s="68" t="s">
        <v>5494</v>
      </c>
      <c r="M6800" s="71">
        <v>3.5999999999999999E-3</v>
      </c>
      <c r="N6800" t="str">
        <f>_xll.IMDP("BND",D6800,$N$1,A6800)</f>
        <v>기타금융채</v>
      </c>
      <c r="O6800">
        <f t="shared" si="106"/>
        <v>6.54552E-3</v>
      </c>
    </row>
    <row r="6801" spans="1:15" x14ac:dyDescent="0.3">
      <c r="A6801" s="73">
        <v>46311</v>
      </c>
      <c r="B6801" s="67" t="s">
        <v>2090</v>
      </c>
      <c r="C6801" s="68" t="s">
        <v>2608</v>
      </c>
      <c r="D6801" s="68" t="s">
        <v>13269</v>
      </c>
      <c r="E6801" s="67" t="s">
        <v>13270</v>
      </c>
      <c r="F6801" s="69">
        <v>4.2939999999999996</v>
      </c>
      <c r="G6801" s="70">
        <v>1.075</v>
      </c>
      <c r="H6801" s="70">
        <v>1.4329000000000001</v>
      </c>
      <c r="I6801" s="73">
        <v>46017</v>
      </c>
      <c r="J6801" s="73">
        <v>46717</v>
      </c>
      <c r="K6801" s="69">
        <v>3.25</v>
      </c>
      <c r="L6801" s="68" t="s">
        <v>5494</v>
      </c>
      <c r="M6801" s="71">
        <v>3.2000000000000002E-3</v>
      </c>
      <c r="N6801" t="str">
        <f>_xll.IMDP("BND",D6801,$N$1,A6801)</f>
        <v>기타금융채</v>
      </c>
      <c r="O6801">
        <f t="shared" si="106"/>
        <v>3.4399999999999999E-3</v>
      </c>
    </row>
    <row r="6802" spans="1:15" x14ac:dyDescent="0.3">
      <c r="A6802" s="73">
        <v>46311</v>
      </c>
      <c r="B6802" s="67" t="s">
        <v>2090</v>
      </c>
      <c r="C6802" s="68" t="s">
        <v>2608</v>
      </c>
      <c r="D6802" s="68" t="s">
        <v>13271</v>
      </c>
      <c r="E6802" s="67" t="s">
        <v>13272</v>
      </c>
      <c r="F6802" s="69">
        <v>4.3449999999999998</v>
      </c>
      <c r="G6802" s="70">
        <v>1.3680000000000001</v>
      </c>
      <c r="H6802" s="70">
        <v>2.2351999999999999</v>
      </c>
      <c r="I6802" s="73">
        <v>45733</v>
      </c>
      <c r="J6802" s="73">
        <v>46829</v>
      </c>
      <c r="K6802" s="69">
        <v>3.14</v>
      </c>
      <c r="L6802" s="68" t="s">
        <v>5494</v>
      </c>
      <c r="M6802" s="71">
        <v>2.7000000000000001E-3</v>
      </c>
      <c r="N6802" t="str">
        <f>_xll.IMDP("BND",D6802,$N$1,A6802)</f>
        <v>기타금융채</v>
      </c>
      <c r="O6802">
        <f t="shared" si="106"/>
        <v>3.6936000000000004E-3</v>
      </c>
    </row>
    <row r="6803" spans="1:15" x14ac:dyDescent="0.3">
      <c r="A6803" s="73">
        <v>46311</v>
      </c>
      <c r="B6803" s="67" t="s">
        <v>2090</v>
      </c>
      <c r="C6803" s="68" t="s">
        <v>2608</v>
      </c>
      <c r="D6803" s="68" t="s">
        <v>13273</v>
      </c>
      <c r="E6803" s="67" t="s">
        <v>13274</v>
      </c>
      <c r="F6803" s="69">
        <v>4.3099999999999996</v>
      </c>
      <c r="G6803" s="70">
        <v>1.1613</v>
      </c>
      <c r="H6803" s="70">
        <v>1.6486000000000001</v>
      </c>
      <c r="I6803" s="73">
        <v>45835</v>
      </c>
      <c r="J6803" s="73">
        <v>46749</v>
      </c>
      <c r="K6803" s="69">
        <v>2.86</v>
      </c>
      <c r="L6803" s="68" t="s">
        <v>5494</v>
      </c>
      <c r="M6803" s="71">
        <v>3.7000000000000002E-3</v>
      </c>
      <c r="N6803" t="str">
        <f>_xll.IMDP("BND",D6803,$N$1,A6803)</f>
        <v>기타금융채</v>
      </c>
      <c r="O6803">
        <f t="shared" si="106"/>
        <v>4.2968099999999999E-3</v>
      </c>
    </row>
    <row r="6804" spans="1:15" x14ac:dyDescent="0.3">
      <c r="A6804" s="73">
        <v>46311</v>
      </c>
      <c r="B6804" s="67" t="s">
        <v>2090</v>
      </c>
      <c r="C6804" s="68" t="s">
        <v>2608</v>
      </c>
      <c r="D6804" s="68" t="s">
        <v>1230</v>
      </c>
      <c r="E6804" s="67" t="s">
        <v>1231</v>
      </c>
      <c r="F6804" s="69">
        <v>4.2530000000000001</v>
      </c>
      <c r="G6804" s="70">
        <v>0.83130000000000004</v>
      </c>
      <c r="H6804" s="70">
        <v>0.90259999999999996</v>
      </c>
      <c r="I6804" s="73">
        <v>45894</v>
      </c>
      <c r="J6804" s="73">
        <v>46624</v>
      </c>
      <c r="K6804" s="69">
        <v>2.78</v>
      </c>
      <c r="L6804" s="68" t="s">
        <v>5494</v>
      </c>
      <c r="M6804" s="71">
        <v>4.1000000000000003E-3</v>
      </c>
      <c r="N6804" t="str">
        <f>_xll.IMDP("BND",D6804,$N$1,A6804)</f>
        <v>기타금융채</v>
      </c>
      <c r="O6804">
        <f t="shared" si="106"/>
        <v>3.4083300000000006E-3</v>
      </c>
    </row>
    <row r="6805" spans="1:15" x14ac:dyDescent="0.3">
      <c r="A6805" s="73">
        <v>46311</v>
      </c>
      <c r="B6805" s="67" t="s">
        <v>2090</v>
      </c>
      <c r="C6805" s="68" t="s">
        <v>2608</v>
      </c>
      <c r="D6805" s="68" t="s">
        <v>13275</v>
      </c>
      <c r="E6805" s="67" t="s">
        <v>13276</v>
      </c>
      <c r="F6805" s="69">
        <v>4.3099999999999996</v>
      </c>
      <c r="G6805" s="70">
        <v>1.1587000000000001</v>
      </c>
      <c r="H6805" s="70">
        <v>1.6438999999999999</v>
      </c>
      <c r="I6805" s="73">
        <v>46017</v>
      </c>
      <c r="J6805" s="73">
        <v>46749</v>
      </c>
      <c r="K6805" s="69">
        <v>3.27</v>
      </c>
      <c r="L6805" s="68" t="s">
        <v>5494</v>
      </c>
      <c r="M6805" s="71">
        <v>2.8E-3</v>
      </c>
      <c r="N6805" t="str">
        <f>_xll.IMDP("BND",D6805,$N$1,A6805)</f>
        <v>기타금융채</v>
      </c>
      <c r="O6805">
        <f t="shared" si="106"/>
        <v>3.24436E-3</v>
      </c>
    </row>
    <row r="6806" spans="1:15" x14ac:dyDescent="0.3">
      <c r="A6806" s="73">
        <v>46311</v>
      </c>
      <c r="B6806" s="67" t="s">
        <v>2090</v>
      </c>
      <c r="C6806" s="68" t="s">
        <v>2608</v>
      </c>
      <c r="D6806" s="68" t="s">
        <v>13277</v>
      </c>
      <c r="E6806" s="67" t="s">
        <v>13278</v>
      </c>
      <c r="F6806" s="69">
        <v>4.3620000000000001</v>
      </c>
      <c r="G6806" s="70">
        <v>1.4593</v>
      </c>
      <c r="H6806" s="70">
        <v>2.5299</v>
      </c>
      <c r="I6806" s="73">
        <v>45771</v>
      </c>
      <c r="J6806" s="73">
        <v>46867</v>
      </c>
      <c r="K6806" s="69">
        <v>2.94</v>
      </c>
      <c r="L6806" s="68" t="s">
        <v>5494</v>
      </c>
      <c r="M6806" s="71">
        <v>2.7000000000000001E-3</v>
      </c>
      <c r="N6806" t="str">
        <f>_xll.IMDP("BND",D6806,$N$1,A6806)</f>
        <v>기타금융채</v>
      </c>
      <c r="O6806">
        <f t="shared" si="106"/>
        <v>3.9401100000000001E-3</v>
      </c>
    </row>
    <row r="6807" spans="1:15" x14ac:dyDescent="0.3">
      <c r="A6807" s="73">
        <v>46311</v>
      </c>
      <c r="B6807" s="67" t="s">
        <v>2090</v>
      </c>
      <c r="C6807" s="68" t="s">
        <v>2608</v>
      </c>
      <c r="D6807" s="68" t="s">
        <v>13279</v>
      </c>
      <c r="E6807" s="67" t="s">
        <v>13280</v>
      </c>
      <c r="F6807" s="69">
        <v>4.4790000000000001</v>
      </c>
      <c r="G6807" s="70">
        <v>1.7799</v>
      </c>
      <c r="H6807" s="70">
        <v>3.6678999999999999</v>
      </c>
      <c r="I6807" s="73">
        <v>45894</v>
      </c>
      <c r="J6807" s="73">
        <v>46990</v>
      </c>
      <c r="K6807" s="69">
        <v>2.91</v>
      </c>
      <c r="L6807" s="68" t="s">
        <v>5494</v>
      </c>
      <c r="M6807" s="71">
        <v>6.7999999999999996E-3</v>
      </c>
      <c r="N6807" t="str">
        <f>_xll.IMDP("BND",D6807,$N$1,A6807)</f>
        <v>기타금융채</v>
      </c>
      <c r="O6807">
        <f t="shared" si="106"/>
        <v>1.2103319999999999E-2</v>
      </c>
    </row>
    <row r="6808" spans="1:15" x14ac:dyDescent="0.3">
      <c r="A6808" s="73">
        <v>46311</v>
      </c>
      <c r="B6808" s="67" t="s">
        <v>2090</v>
      </c>
      <c r="C6808" s="68" t="s">
        <v>2608</v>
      </c>
      <c r="D6808" s="68" t="s">
        <v>13281</v>
      </c>
      <c r="E6808" s="67" t="s">
        <v>13282</v>
      </c>
      <c r="F6808" s="69">
        <v>4.3559999999999999</v>
      </c>
      <c r="G6808" s="70">
        <v>1.429</v>
      </c>
      <c r="H6808" s="70">
        <v>2.4306999999999999</v>
      </c>
      <c r="I6808" s="73">
        <v>46093</v>
      </c>
      <c r="J6808" s="73">
        <v>46855</v>
      </c>
      <c r="K6808" s="69">
        <v>3.7</v>
      </c>
      <c r="L6808" s="68" t="s">
        <v>5494</v>
      </c>
      <c r="M6808" s="71">
        <v>3.2000000000000002E-3</v>
      </c>
      <c r="N6808" t="str">
        <f>_xll.IMDP("BND",D6808,$N$1,A6808)</f>
        <v>기타금융채</v>
      </c>
      <c r="O6808">
        <f t="shared" si="106"/>
        <v>4.5728000000000001E-3</v>
      </c>
    </row>
    <row r="6809" spans="1:15" x14ac:dyDescent="0.3">
      <c r="A6809" s="73">
        <v>46311</v>
      </c>
      <c r="B6809" s="67" t="s">
        <v>2090</v>
      </c>
      <c r="C6809" s="68" t="s">
        <v>2608</v>
      </c>
      <c r="D6809" s="68" t="s">
        <v>13283</v>
      </c>
      <c r="E6809" s="67" t="s">
        <v>13284</v>
      </c>
      <c r="F6809" s="69">
        <v>4.1520000000000001</v>
      </c>
      <c r="G6809" s="70">
        <v>0.62649999999999995</v>
      </c>
      <c r="H6809" s="70">
        <v>0.5504</v>
      </c>
      <c r="I6809" s="73">
        <v>46182</v>
      </c>
      <c r="J6809" s="73">
        <v>46547</v>
      </c>
      <c r="K6809" s="69">
        <v>3.83</v>
      </c>
      <c r="L6809" s="68" t="s">
        <v>5494</v>
      </c>
      <c r="M6809" s="71">
        <v>2.3E-3</v>
      </c>
      <c r="N6809" t="str">
        <f>_xll.IMDP("BND",D6809,$N$1,A6809)</f>
        <v>기타금융채</v>
      </c>
      <c r="O6809">
        <f t="shared" si="106"/>
        <v>1.4409499999999999E-3</v>
      </c>
    </row>
    <row r="6810" spans="1:15" x14ac:dyDescent="0.3">
      <c r="A6810" s="73">
        <v>46311</v>
      </c>
      <c r="B6810" s="67" t="s">
        <v>2090</v>
      </c>
      <c r="C6810" s="68" t="s">
        <v>2608</v>
      </c>
      <c r="D6810" s="68" t="s">
        <v>14808</v>
      </c>
      <c r="E6810" s="67" t="s">
        <v>14809</v>
      </c>
      <c r="F6810" s="69">
        <v>4.556</v>
      </c>
      <c r="G6810" s="70">
        <v>2.6046999999999998</v>
      </c>
      <c r="H6810" s="70">
        <v>7.7305999999999999</v>
      </c>
      <c r="I6810" s="73">
        <v>46244</v>
      </c>
      <c r="J6810" s="73">
        <v>47340</v>
      </c>
      <c r="K6810" s="69">
        <v>4.45</v>
      </c>
      <c r="L6810" s="68" t="s">
        <v>5494</v>
      </c>
      <c r="M6810" s="71">
        <v>2.3E-3</v>
      </c>
      <c r="N6810" t="str">
        <f>_xll.IMDP("BND",D6810,$N$1,A6810)</f>
        <v>기타금융채</v>
      </c>
      <c r="O6810">
        <f t="shared" si="106"/>
        <v>5.9908099999999992E-3</v>
      </c>
    </row>
    <row r="6811" spans="1:15" x14ac:dyDescent="0.3">
      <c r="A6811" s="73">
        <v>46311</v>
      </c>
      <c r="B6811" s="67" t="s">
        <v>2090</v>
      </c>
      <c r="C6811" s="68" t="s">
        <v>2608</v>
      </c>
      <c r="D6811" s="68" t="s">
        <v>13285</v>
      </c>
      <c r="E6811" s="67" t="s">
        <v>13286</v>
      </c>
      <c r="F6811" s="69">
        <v>4.1429999999999998</v>
      </c>
      <c r="G6811" s="70">
        <v>0.62409999999999999</v>
      </c>
      <c r="H6811" s="70">
        <v>0.5464</v>
      </c>
      <c r="I6811" s="73">
        <v>45632</v>
      </c>
      <c r="J6811" s="73">
        <v>46545</v>
      </c>
      <c r="K6811" s="69">
        <v>3.25</v>
      </c>
      <c r="L6811" s="68" t="s">
        <v>5494</v>
      </c>
      <c r="M6811" s="71">
        <v>3.2000000000000002E-3</v>
      </c>
      <c r="N6811" t="str">
        <f>_xll.IMDP("BND",D6811,$N$1,A6811)</f>
        <v>기타금융채</v>
      </c>
      <c r="O6811">
        <f t="shared" si="106"/>
        <v>1.9971200000000002E-3</v>
      </c>
    </row>
    <row r="6812" spans="1:15" x14ac:dyDescent="0.3">
      <c r="A6812" s="73">
        <v>46311</v>
      </c>
      <c r="B6812" s="67" t="s">
        <v>2090</v>
      </c>
      <c r="C6812" s="68" t="s">
        <v>2608</v>
      </c>
      <c r="D6812" s="68" t="s">
        <v>13287</v>
      </c>
      <c r="E6812" s="67" t="s">
        <v>13288</v>
      </c>
      <c r="F6812" s="69">
        <v>4.2140000000000004</v>
      </c>
      <c r="G6812" s="70">
        <v>0.70930000000000004</v>
      </c>
      <c r="H6812" s="70">
        <v>0.68100000000000005</v>
      </c>
      <c r="I6812" s="73">
        <v>45666</v>
      </c>
      <c r="J6812" s="73">
        <v>46577</v>
      </c>
      <c r="K6812" s="69">
        <v>3.25</v>
      </c>
      <c r="L6812" s="68" t="s">
        <v>5494</v>
      </c>
      <c r="M6812" s="71">
        <v>4.1000000000000003E-3</v>
      </c>
      <c r="N6812" t="str">
        <f>_xll.IMDP("BND",D6812,$N$1,A6812)</f>
        <v>기타금융채</v>
      </c>
      <c r="O6812">
        <f t="shared" si="106"/>
        <v>2.9081300000000005E-3</v>
      </c>
    </row>
    <row r="6813" spans="1:15" x14ac:dyDescent="0.3">
      <c r="A6813" s="73">
        <v>46311</v>
      </c>
      <c r="B6813" s="67" t="s">
        <v>2090</v>
      </c>
      <c r="C6813" s="68" t="s">
        <v>2608</v>
      </c>
      <c r="D6813" s="68" t="s">
        <v>13289</v>
      </c>
      <c r="E6813" s="67" t="s">
        <v>13290</v>
      </c>
      <c r="F6813" s="69">
        <v>4.4290000000000003</v>
      </c>
      <c r="G6813" s="70">
        <v>1.6328</v>
      </c>
      <c r="H6813" s="70">
        <v>3.1095000000000002</v>
      </c>
      <c r="I6813" s="73">
        <v>45835</v>
      </c>
      <c r="J6813" s="73">
        <v>46931</v>
      </c>
      <c r="K6813" s="69">
        <v>2.96</v>
      </c>
      <c r="L6813" s="68" t="s">
        <v>5494</v>
      </c>
      <c r="M6813" s="71">
        <v>4.1000000000000003E-3</v>
      </c>
      <c r="N6813" t="str">
        <f>_xll.IMDP("BND",D6813,$N$1,A6813)</f>
        <v>기타금융채</v>
      </c>
      <c r="O6813">
        <f t="shared" si="106"/>
        <v>6.6944800000000009E-3</v>
      </c>
    </row>
    <row r="6814" spans="1:15" x14ac:dyDescent="0.3">
      <c r="A6814" s="73">
        <v>46311</v>
      </c>
      <c r="B6814" s="67" t="s">
        <v>2090</v>
      </c>
      <c r="C6814" s="68" t="s">
        <v>2608</v>
      </c>
      <c r="D6814" s="68" t="s">
        <v>548</v>
      </c>
      <c r="E6814" s="67" t="s">
        <v>550</v>
      </c>
      <c r="F6814" s="69">
        <v>4.5220000000000002</v>
      </c>
      <c r="G6814" s="70">
        <v>1.9335</v>
      </c>
      <c r="H6814" s="70">
        <v>4.3048000000000002</v>
      </c>
      <c r="I6814" s="73">
        <v>45957</v>
      </c>
      <c r="J6814" s="73">
        <v>47053</v>
      </c>
      <c r="K6814" s="69">
        <v>2.96</v>
      </c>
      <c r="L6814" s="68" t="s">
        <v>5494</v>
      </c>
      <c r="M6814" s="71">
        <v>5.4000000000000003E-3</v>
      </c>
      <c r="N6814" t="str">
        <f>_xll.IMDP("BND",D6814,$N$1,A6814)</f>
        <v>기타금융채</v>
      </c>
      <c r="O6814">
        <f t="shared" si="106"/>
        <v>1.0440900000000001E-2</v>
      </c>
    </row>
    <row r="6815" spans="1:15" x14ac:dyDescent="0.3">
      <c r="A6815" s="73">
        <v>46311</v>
      </c>
      <c r="B6815" s="67" t="s">
        <v>2090</v>
      </c>
      <c r="C6815" s="68" t="s">
        <v>2608</v>
      </c>
      <c r="D6815" s="68" t="s">
        <v>13291</v>
      </c>
      <c r="E6815" s="67" t="s">
        <v>13292</v>
      </c>
      <c r="F6815" s="69">
        <v>4.5279999999999996</v>
      </c>
      <c r="G6815" s="70">
        <v>2.2646000000000002</v>
      </c>
      <c r="H6815" s="70">
        <v>5.8456999999999999</v>
      </c>
      <c r="I6815" s="73">
        <v>46093</v>
      </c>
      <c r="J6815" s="73">
        <v>47189</v>
      </c>
      <c r="K6815" s="69">
        <v>3.95</v>
      </c>
      <c r="L6815" s="68" t="s">
        <v>5494</v>
      </c>
      <c r="M6815" s="71">
        <v>6.0000000000000001E-3</v>
      </c>
      <c r="N6815" t="str">
        <f>_xll.IMDP("BND",D6815,$N$1,A6815)</f>
        <v>기타금융채</v>
      </c>
      <c r="O6815">
        <f t="shared" si="106"/>
        <v>1.3587600000000002E-2</v>
      </c>
    </row>
    <row r="6816" spans="1:15" x14ac:dyDescent="0.3">
      <c r="A6816" s="73">
        <v>46311</v>
      </c>
      <c r="B6816" s="67" t="s">
        <v>2090</v>
      </c>
      <c r="C6816" s="68" t="s">
        <v>2608</v>
      </c>
      <c r="D6816" s="68" t="s">
        <v>13293</v>
      </c>
      <c r="E6816" s="67" t="s">
        <v>13294</v>
      </c>
      <c r="F6816" s="69">
        <v>4.42</v>
      </c>
      <c r="G6816" s="70">
        <v>1.5653999999999999</v>
      </c>
      <c r="H6816" s="70">
        <v>2.9569999999999999</v>
      </c>
      <c r="I6816" s="73">
        <v>45124</v>
      </c>
      <c r="J6816" s="73">
        <v>46920</v>
      </c>
      <c r="K6816" s="69">
        <v>4.97</v>
      </c>
      <c r="L6816" s="68" t="s">
        <v>5494</v>
      </c>
      <c r="M6816" s="71">
        <v>3.3E-3</v>
      </c>
      <c r="N6816" t="str">
        <f>_xll.IMDP("BND",D6816,$N$1,A6816)</f>
        <v>기타금융채</v>
      </c>
      <c r="O6816">
        <f t="shared" si="106"/>
        <v>5.1658199999999998E-3</v>
      </c>
    </row>
    <row r="6817" spans="1:15" x14ac:dyDescent="0.3">
      <c r="A6817" s="73">
        <v>46311</v>
      </c>
      <c r="B6817" s="67" t="s">
        <v>2090</v>
      </c>
      <c r="C6817" s="68" t="s">
        <v>2608</v>
      </c>
      <c r="D6817" s="68" t="s">
        <v>13295</v>
      </c>
      <c r="E6817" s="67" t="s">
        <v>13296</v>
      </c>
      <c r="F6817" s="69">
        <v>4.3499999999999996</v>
      </c>
      <c r="G6817" s="70">
        <v>1.3973</v>
      </c>
      <c r="H6817" s="70">
        <v>2.3239999999999998</v>
      </c>
      <c r="I6817" s="73">
        <v>45744</v>
      </c>
      <c r="J6817" s="73">
        <v>46840</v>
      </c>
      <c r="K6817" s="69">
        <v>3.21</v>
      </c>
      <c r="L6817" s="68" t="s">
        <v>5494</v>
      </c>
      <c r="M6817" s="71">
        <v>3.2000000000000002E-3</v>
      </c>
      <c r="N6817" t="str">
        <f>_xll.IMDP("BND",D6817,$N$1,A6817)</f>
        <v>기타금융채</v>
      </c>
      <c r="O6817">
        <f t="shared" si="106"/>
        <v>4.4713599999999997E-3</v>
      </c>
    </row>
    <row r="6818" spans="1:15" x14ac:dyDescent="0.3">
      <c r="A6818" s="73">
        <v>46311</v>
      </c>
      <c r="B6818" s="67" t="s">
        <v>2090</v>
      </c>
      <c r="C6818" s="68" t="s">
        <v>2608</v>
      </c>
      <c r="D6818" s="68" t="s">
        <v>13297</v>
      </c>
      <c r="E6818" s="67" t="s">
        <v>13298</v>
      </c>
      <c r="F6818" s="69">
        <v>4.4459999999999997</v>
      </c>
      <c r="G6818" s="70">
        <v>1.6429</v>
      </c>
      <c r="H6818" s="70">
        <v>3.2404999999999999</v>
      </c>
      <c r="I6818" s="73">
        <v>45124</v>
      </c>
      <c r="J6818" s="73">
        <v>46951</v>
      </c>
      <c r="K6818" s="69">
        <v>4.9800000000000004</v>
      </c>
      <c r="L6818" s="68" t="s">
        <v>5494</v>
      </c>
      <c r="M6818" s="71">
        <v>2.8E-3</v>
      </c>
      <c r="N6818" t="str">
        <f>_xll.IMDP("BND",D6818,$N$1,A6818)</f>
        <v>기타금융채</v>
      </c>
      <c r="O6818">
        <f t="shared" si="106"/>
        <v>4.6001200000000001E-3</v>
      </c>
    </row>
    <row r="6819" spans="1:15" x14ac:dyDescent="0.3">
      <c r="A6819" s="73">
        <v>46311</v>
      </c>
      <c r="B6819" s="67" t="s">
        <v>2090</v>
      </c>
      <c r="C6819" s="68" t="s">
        <v>2608</v>
      </c>
      <c r="D6819" s="68" t="s">
        <v>13299</v>
      </c>
      <c r="E6819" s="67" t="s">
        <v>13300</v>
      </c>
      <c r="F6819" s="69">
        <v>4.5759999999999996</v>
      </c>
      <c r="G6819" s="70">
        <v>2.9377</v>
      </c>
      <c r="H6819" s="70">
        <v>9.6618999999999993</v>
      </c>
      <c r="I6819" s="73">
        <v>45632</v>
      </c>
      <c r="J6819" s="73">
        <v>47458</v>
      </c>
      <c r="K6819" s="69">
        <v>3.34</v>
      </c>
      <c r="L6819" s="68" t="s">
        <v>5494</v>
      </c>
      <c r="M6819" s="71">
        <v>2.2000000000000001E-3</v>
      </c>
      <c r="N6819" t="str">
        <f>_xll.IMDP("BND",D6819,$N$1,A6819)</f>
        <v>기타금융채</v>
      </c>
      <c r="O6819">
        <f t="shared" si="106"/>
        <v>6.4629400000000004E-3</v>
      </c>
    </row>
    <row r="6820" spans="1:15" x14ac:dyDescent="0.3">
      <c r="A6820" s="73">
        <v>46311</v>
      </c>
      <c r="B6820" s="67" t="s">
        <v>2090</v>
      </c>
      <c r="C6820" s="68" t="s">
        <v>2608</v>
      </c>
      <c r="D6820" s="68" t="s">
        <v>13301</v>
      </c>
      <c r="E6820" s="67" t="s">
        <v>13302</v>
      </c>
      <c r="F6820" s="69">
        <v>4.3440000000000003</v>
      </c>
      <c r="G6820" s="70">
        <v>1.3895999999999999</v>
      </c>
      <c r="H6820" s="70">
        <v>2.2974000000000001</v>
      </c>
      <c r="I6820" s="73">
        <v>45925</v>
      </c>
      <c r="J6820" s="73">
        <v>46836</v>
      </c>
      <c r="K6820" s="69">
        <v>2.78</v>
      </c>
      <c r="L6820" s="68" t="s">
        <v>5494</v>
      </c>
      <c r="M6820" s="71">
        <v>2.3E-3</v>
      </c>
      <c r="N6820" t="str">
        <f>_xll.IMDP("BND",D6820,$N$1,A6820)</f>
        <v>기타금융채</v>
      </c>
      <c r="O6820">
        <f t="shared" si="106"/>
        <v>3.19608E-3</v>
      </c>
    </row>
    <row r="6821" spans="1:15" x14ac:dyDescent="0.3">
      <c r="A6821" s="73">
        <v>46311</v>
      </c>
      <c r="B6821" s="67" t="s">
        <v>2090</v>
      </c>
      <c r="C6821" s="68" t="s">
        <v>2608</v>
      </c>
      <c r="D6821" s="68" t="s">
        <v>438</v>
      </c>
      <c r="E6821" s="67" t="s">
        <v>440</v>
      </c>
      <c r="F6821" s="69">
        <v>4.5250000000000004</v>
      </c>
      <c r="G6821" s="70">
        <v>2.0857999999999999</v>
      </c>
      <c r="H6821" s="70">
        <v>4.9683999999999999</v>
      </c>
      <c r="I6821" s="73">
        <v>46017</v>
      </c>
      <c r="J6821" s="73">
        <v>47113</v>
      </c>
      <c r="K6821" s="69">
        <v>3.49</v>
      </c>
      <c r="L6821" s="68" t="s">
        <v>5494</v>
      </c>
      <c r="M6821" s="71">
        <v>5.4999999999999997E-3</v>
      </c>
      <c r="N6821" t="str">
        <f>_xll.IMDP("BND",D6821,$N$1,A6821)</f>
        <v>기타금융채</v>
      </c>
      <c r="O6821">
        <f t="shared" si="106"/>
        <v>1.1471899999999998E-2</v>
      </c>
    </row>
    <row r="6822" spans="1:15" x14ac:dyDescent="0.3">
      <c r="A6822" s="73">
        <v>46311</v>
      </c>
      <c r="B6822" s="67" t="s">
        <v>2090</v>
      </c>
      <c r="C6822" s="68" t="s">
        <v>2608</v>
      </c>
      <c r="D6822" s="68" t="s">
        <v>13303</v>
      </c>
      <c r="E6822" s="67" t="s">
        <v>13304</v>
      </c>
      <c r="F6822" s="69">
        <v>4.53</v>
      </c>
      <c r="G6822" s="70">
        <v>2.3329</v>
      </c>
      <c r="H6822" s="70">
        <v>6.1839000000000004</v>
      </c>
      <c r="I6822" s="73">
        <v>46121</v>
      </c>
      <c r="J6822" s="73">
        <v>47217</v>
      </c>
      <c r="K6822" s="69">
        <v>4.17</v>
      </c>
      <c r="L6822" s="68" t="s">
        <v>5494</v>
      </c>
      <c r="M6822" s="71">
        <v>3.2000000000000002E-3</v>
      </c>
      <c r="N6822" t="str">
        <f>_xll.IMDP("BND",D6822,$N$1,A6822)</f>
        <v>기타금융채</v>
      </c>
      <c r="O6822">
        <f t="shared" si="106"/>
        <v>7.4652800000000004E-3</v>
      </c>
    </row>
    <row r="6823" spans="1:15" x14ac:dyDescent="0.3">
      <c r="A6823" s="73">
        <v>46311</v>
      </c>
      <c r="B6823" s="67" t="s">
        <v>2090</v>
      </c>
      <c r="C6823" s="68" t="s">
        <v>2608</v>
      </c>
      <c r="D6823" s="68" t="s">
        <v>15096</v>
      </c>
      <c r="E6823" s="67" t="s">
        <v>15097</v>
      </c>
      <c r="F6823" s="69">
        <v>4.5579999999999998</v>
      </c>
      <c r="G6823" s="70">
        <v>2.6496</v>
      </c>
      <c r="H6823" s="70">
        <v>7.9824000000000002</v>
      </c>
      <c r="I6823" s="73">
        <v>46260</v>
      </c>
      <c r="J6823" s="73">
        <v>47357</v>
      </c>
      <c r="K6823" s="69">
        <v>4.5199999999999996</v>
      </c>
      <c r="L6823" s="68" t="s">
        <v>5494</v>
      </c>
      <c r="M6823" s="71">
        <v>3.3E-3</v>
      </c>
      <c r="N6823" t="str">
        <f>_xll.IMDP("BND",D6823,$N$1,A6823)</f>
        <v>기타금융채</v>
      </c>
      <c r="O6823">
        <f t="shared" si="106"/>
        <v>8.7436800000000002E-3</v>
      </c>
    </row>
    <row r="6824" spans="1:15" x14ac:dyDescent="0.3">
      <c r="A6824" s="73">
        <v>46311</v>
      </c>
      <c r="B6824" s="67" t="s">
        <v>2090</v>
      </c>
      <c r="C6824" s="68" t="s">
        <v>2608</v>
      </c>
      <c r="D6824" s="68" t="s">
        <v>15543</v>
      </c>
      <c r="E6824" s="67" t="s">
        <v>15544</v>
      </c>
      <c r="F6824" s="69">
        <v>4.5629999999999997</v>
      </c>
      <c r="G6824" s="70">
        <v>2.6915</v>
      </c>
      <c r="H6824" s="70">
        <v>8.2243999999999993</v>
      </c>
      <c r="I6824" s="73">
        <v>46280</v>
      </c>
      <c r="J6824" s="73">
        <v>47375</v>
      </c>
      <c r="K6824" s="69">
        <v>4.6900000000000004</v>
      </c>
      <c r="L6824" s="68" t="s">
        <v>5494</v>
      </c>
      <c r="M6824" s="71">
        <v>4.1999999999999997E-3</v>
      </c>
      <c r="N6824" t="str">
        <f>_xll.IMDP("BND",D6824,$N$1,A6824)</f>
        <v>기타금융채</v>
      </c>
      <c r="O6824">
        <f t="shared" si="106"/>
        <v>1.13043E-2</v>
      </c>
    </row>
    <row r="6825" spans="1:15" x14ac:dyDescent="0.3">
      <c r="A6825" s="73">
        <v>46311</v>
      </c>
      <c r="B6825" s="67" t="s">
        <v>2090</v>
      </c>
      <c r="C6825" s="68" t="s">
        <v>2608</v>
      </c>
      <c r="D6825" s="68" t="s">
        <v>13305</v>
      </c>
      <c r="E6825" s="67" t="s">
        <v>13306</v>
      </c>
      <c r="F6825" s="69">
        <v>4.2930000000000001</v>
      </c>
      <c r="G6825" s="70">
        <v>1.0729</v>
      </c>
      <c r="H6825" s="70">
        <v>1.4315</v>
      </c>
      <c r="I6825" s="73">
        <v>45623</v>
      </c>
      <c r="J6825" s="73">
        <v>46717</v>
      </c>
      <c r="K6825" s="69">
        <v>3.38</v>
      </c>
      <c r="L6825" s="68" t="s">
        <v>5494</v>
      </c>
      <c r="M6825" s="71">
        <v>3.2000000000000002E-3</v>
      </c>
      <c r="N6825" t="str">
        <f>_xll.IMDP("BND",D6825,$N$1,A6825)</f>
        <v>기타금융채</v>
      </c>
      <c r="O6825">
        <f t="shared" si="106"/>
        <v>3.4332799999999999E-3</v>
      </c>
    </row>
    <row r="6826" spans="1:15" x14ac:dyDescent="0.3">
      <c r="A6826" s="73">
        <v>46311</v>
      </c>
      <c r="B6826" s="67" t="s">
        <v>2090</v>
      </c>
      <c r="C6826" s="68" t="s">
        <v>2608</v>
      </c>
      <c r="D6826" s="68" t="s">
        <v>13307</v>
      </c>
      <c r="E6826" s="67" t="s">
        <v>13308</v>
      </c>
      <c r="F6826" s="69">
        <v>4.5279999999999996</v>
      </c>
      <c r="G6826" s="70">
        <v>2.1629999999999998</v>
      </c>
      <c r="H6826" s="70">
        <v>5.3285</v>
      </c>
      <c r="I6826" s="73">
        <v>46017</v>
      </c>
      <c r="J6826" s="73">
        <v>47144</v>
      </c>
      <c r="K6826" s="69">
        <v>3.51</v>
      </c>
      <c r="L6826" s="68" t="s">
        <v>5494</v>
      </c>
      <c r="M6826" s="71">
        <v>2.3E-3</v>
      </c>
      <c r="N6826" t="str">
        <f>_xll.IMDP("BND",D6826,$N$1,A6826)</f>
        <v>기타금융채</v>
      </c>
      <c r="O6826">
        <f t="shared" si="106"/>
        <v>4.9748999999999991E-3</v>
      </c>
    </row>
    <row r="6827" spans="1:15" x14ac:dyDescent="0.3">
      <c r="A6827" s="73">
        <v>46311</v>
      </c>
      <c r="B6827" s="67" t="s">
        <v>2090</v>
      </c>
      <c r="C6827" s="68" t="s">
        <v>2608</v>
      </c>
      <c r="D6827" s="68" t="s">
        <v>13309</v>
      </c>
      <c r="E6827" s="67" t="s">
        <v>13310</v>
      </c>
      <c r="F6827" s="69">
        <v>3.7360000000000002</v>
      </c>
      <c r="G6827" s="70">
        <v>0.31390000000000001</v>
      </c>
      <c r="H6827" s="70">
        <v>0.17649999999999999</v>
      </c>
      <c r="I6827" s="73">
        <v>45638</v>
      </c>
      <c r="J6827" s="73">
        <v>46430</v>
      </c>
      <c r="K6827" s="69">
        <v>3.24</v>
      </c>
      <c r="L6827" s="68" t="s">
        <v>5494</v>
      </c>
      <c r="M6827" s="71">
        <v>3.7000000000000002E-3</v>
      </c>
      <c r="N6827" t="str">
        <f>_xll.IMDP("BND",D6827,$N$1,A6827)</f>
        <v>기타금융채</v>
      </c>
      <c r="O6827">
        <f t="shared" si="106"/>
        <v>1.1614300000000002E-3</v>
      </c>
    </row>
    <row r="6828" spans="1:15" x14ac:dyDescent="0.3">
      <c r="A6828" s="73">
        <v>46311</v>
      </c>
      <c r="B6828" s="67" t="s">
        <v>2090</v>
      </c>
      <c r="C6828" s="68" t="s">
        <v>2608</v>
      </c>
      <c r="D6828" s="68" t="s">
        <v>13311</v>
      </c>
      <c r="E6828" s="67" t="s">
        <v>13312</v>
      </c>
      <c r="F6828" s="69">
        <v>4.5049999999999999</v>
      </c>
      <c r="G6828" s="70">
        <v>1.8628</v>
      </c>
      <c r="H6828" s="70">
        <v>3.99</v>
      </c>
      <c r="I6828" s="73">
        <v>45925</v>
      </c>
      <c r="J6828" s="73">
        <v>47021</v>
      </c>
      <c r="K6828" s="69">
        <v>2.88</v>
      </c>
      <c r="L6828" s="68" t="s">
        <v>5494</v>
      </c>
      <c r="M6828" s="71">
        <v>4.1000000000000003E-3</v>
      </c>
      <c r="N6828" t="str">
        <f>_xll.IMDP("BND",D6828,$N$1,A6828)</f>
        <v>기타금융채</v>
      </c>
      <c r="O6828">
        <f t="shared" si="106"/>
        <v>7.6374800000000003E-3</v>
      </c>
    </row>
    <row r="6829" spans="1:15" x14ac:dyDescent="0.3">
      <c r="A6829" s="73">
        <v>46311</v>
      </c>
      <c r="B6829" s="67" t="s">
        <v>2090</v>
      </c>
      <c r="C6829" s="68" t="s">
        <v>2608</v>
      </c>
      <c r="D6829" s="68" t="s">
        <v>13313</v>
      </c>
      <c r="E6829" s="67" t="s">
        <v>13314</v>
      </c>
      <c r="F6829" s="69">
        <v>3.8740000000000001</v>
      </c>
      <c r="G6829" s="70">
        <v>0.39250000000000002</v>
      </c>
      <c r="H6829" s="70">
        <v>0.25180000000000002</v>
      </c>
      <c r="I6829" s="73">
        <v>45638</v>
      </c>
      <c r="J6829" s="73">
        <v>46458</v>
      </c>
      <c r="K6829" s="69">
        <v>3.24</v>
      </c>
      <c r="L6829" s="68" t="s">
        <v>5494</v>
      </c>
      <c r="M6829" s="71">
        <v>2.3E-3</v>
      </c>
      <c r="N6829" t="str">
        <f>_xll.IMDP("BND",D6829,$N$1,A6829)</f>
        <v>기타금융채</v>
      </c>
      <c r="O6829">
        <f t="shared" si="106"/>
        <v>9.0275000000000002E-4</v>
      </c>
    </row>
    <row r="6830" spans="1:15" x14ac:dyDescent="0.3">
      <c r="A6830" s="73">
        <v>46311</v>
      </c>
      <c r="B6830" s="67" t="s">
        <v>2090</v>
      </c>
      <c r="C6830" s="68" t="s">
        <v>2608</v>
      </c>
      <c r="D6830" s="68" t="s">
        <v>13315</v>
      </c>
      <c r="E6830" s="67" t="s">
        <v>13316</v>
      </c>
      <c r="F6830" s="69">
        <v>4.2290000000000001</v>
      </c>
      <c r="G6830" s="70">
        <v>0.7147</v>
      </c>
      <c r="H6830" s="70">
        <v>0.70699999999999996</v>
      </c>
      <c r="I6830" s="73">
        <v>44943</v>
      </c>
      <c r="J6830" s="73">
        <v>46584</v>
      </c>
      <c r="K6830" s="69">
        <v>5.24</v>
      </c>
      <c r="L6830" s="68" t="s">
        <v>5494</v>
      </c>
      <c r="M6830" s="71">
        <v>3.3E-3</v>
      </c>
      <c r="N6830" t="str">
        <f>_xll.IMDP("BND",D6830,$N$1,A6830)</f>
        <v>기타금융채</v>
      </c>
      <c r="O6830">
        <f t="shared" si="106"/>
        <v>2.3585099999999999E-3</v>
      </c>
    </row>
    <row r="6831" spans="1:15" x14ac:dyDescent="0.3">
      <c r="A6831" s="73">
        <v>46311</v>
      </c>
      <c r="B6831" s="67" t="s">
        <v>2090</v>
      </c>
      <c r="C6831" s="68" t="s">
        <v>2608</v>
      </c>
      <c r="D6831" s="68" t="s">
        <v>13317</v>
      </c>
      <c r="E6831" s="67" t="s">
        <v>13318</v>
      </c>
      <c r="F6831" s="69">
        <v>4.524</v>
      </c>
      <c r="G6831" s="70">
        <v>1.9603999999999999</v>
      </c>
      <c r="H6831" s="70">
        <v>4.4659000000000004</v>
      </c>
      <c r="I6831" s="73">
        <v>45251</v>
      </c>
      <c r="J6831" s="73">
        <v>47078</v>
      </c>
      <c r="K6831" s="69">
        <v>4.99</v>
      </c>
      <c r="L6831" s="68" t="s">
        <v>5494</v>
      </c>
      <c r="M6831" s="71">
        <v>2.3999999999999998E-3</v>
      </c>
      <c r="N6831" t="str">
        <f>_xll.IMDP("BND",D6831,$N$1,A6831)</f>
        <v>기타금융채</v>
      </c>
      <c r="O6831">
        <f t="shared" si="106"/>
        <v>4.7049599999999994E-3</v>
      </c>
    </row>
    <row r="6832" spans="1:15" x14ac:dyDescent="0.3">
      <c r="A6832" s="73">
        <v>46311</v>
      </c>
      <c r="B6832" s="67" t="s">
        <v>2090</v>
      </c>
      <c r="C6832" s="68" t="s">
        <v>8258</v>
      </c>
      <c r="D6832" s="68" t="s">
        <v>1136</v>
      </c>
      <c r="E6832" s="67" t="s">
        <v>1138</v>
      </c>
      <c r="F6832" s="69">
        <v>3.8450000000000002</v>
      </c>
      <c r="G6832" s="70">
        <v>0.33710000000000001</v>
      </c>
      <c r="H6832" s="70">
        <v>0.1976</v>
      </c>
      <c r="I6832" s="73">
        <v>44614</v>
      </c>
      <c r="J6832" s="73">
        <v>46440</v>
      </c>
      <c r="K6832" s="69">
        <v>3.26</v>
      </c>
      <c r="L6832" s="68" t="s">
        <v>5494</v>
      </c>
      <c r="M6832" s="71">
        <v>5.5999999999999999E-3</v>
      </c>
      <c r="N6832" t="str">
        <f>_xll.IMDP("BND",D6832,$N$1,A6832)</f>
        <v>회사채(일반)</v>
      </c>
      <c r="O6832">
        <f t="shared" si="106"/>
        <v>1.88776E-3</v>
      </c>
    </row>
    <row r="6833" spans="1:15" x14ac:dyDescent="0.3">
      <c r="A6833" s="73">
        <v>46311</v>
      </c>
      <c r="B6833" s="67" t="s">
        <v>2090</v>
      </c>
      <c r="C6833" s="68" t="s">
        <v>8258</v>
      </c>
      <c r="D6833" s="68" t="s">
        <v>13319</v>
      </c>
      <c r="E6833" s="67" t="s">
        <v>13320</v>
      </c>
      <c r="F6833" s="69">
        <v>4.2770000000000001</v>
      </c>
      <c r="G6833" s="70">
        <v>1.331</v>
      </c>
      <c r="H6833" s="70">
        <v>2.1248999999999998</v>
      </c>
      <c r="I6833" s="73">
        <v>45720</v>
      </c>
      <c r="J6833" s="73">
        <v>46815</v>
      </c>
      <c r="K6833" s="69">
        <v>2.99</v>
      </c>
      <c r="L6833" s="68" t="s">
        <v>5494</v>
      </c>
      <c r="M6833" s="71">
        <v>2.3E-3</v>
      </c>
      <c r="N6833" t="str">
        <f>_xll.IMDP("BND",D6833,$N$1,A6833)</f>
        <v>회사채(일반)</v>
      </c>
      <c r="O6833">
        <f t="shared" si="106"/>
        <v>3.0612999999999999E-3</v>
      </c>
    </row>
    <row r="6834" spans="1:15" x14ac:dyDescent="0.3">
      <c r="A6834" s="73">
        <v>46311</v>
      </c>
      <c r="B6834" s="67" t="s">
        <v>2090</v>
      </c>
      <c r="C6834" s="68" t="s">
        <v>8258</v>
      </c>
      <c r="D6834" s="68" t="s">
        <v>13321</v>
      </c>
      <c r="E6834" s="67" t="s">
        <v>13322</v>
      </c>
      <c r="F6834" s="69">
        <v>3.8919999999999999</v>
      </c>
      <c r="G6834" s="70">
        <v>0.36890000000000001</v>
      </c>
      <c r="H6834" s="70">
        <v>0.22770000000000001</v>
      </c>
      <c r="I6834" s="73">
        <v>43893</v>
      </c>
      <c r="J6834" s="73">
        <v>46449</v>
      </c>
      <c r="K6834" s="69">
        <v>1.87</v>
      </c>
      <c r="L6834" s="68" t="s">
        <v>5494</v>
      </c>
      <c r="M6834" s="71">
        <v>2.8E-3</v>
      </c>
      <c r="N6834" t="str">
        <f>_xll.IMDP("BND",D6834,$N$1,A6834)</f>
        <v>회사채(일반)</v>
      </c>
      <c r="O6834">
        <f t="shared" si="106"/>
        <v>1.0329200000000001E-3</v>
      </c>
    </row>
    <row r="6835" spans="1:15" x14ac:dyDescent="0.3">
      <c r="A6835" s="73">
        <v>46311</v>
      </c>
      <c r="B6835" s="67" t="s">
        <v>2090</v>
      </c>
      <c r="C6835" s="68" t="s">
        <v>8258</v>
      </c>
      <c r="D6835" s="68" t="s">
        <v>13323</v>
      </c>
      <c r="E6835" s="67" t="s">
        <v>13324</v>
      </c>
      <c r="F6835" s="69">
        <v>4.4450000000000003</v>
      </c>
      <c r="G6835" s="70">
        <v>2.2202000000000002</v>
      </c>
      <c r="H6835" s="70">
        <v>5.6212</v>
      </c>
      <c r="I6835" s="73">
        <v>44614</v>
      </c>
      <c r="J6835" s="73">
        <v>47171</v>
      </c>
      <c r="K6835" s="69">
        <v>3.53</v>
      </c>
      <c r="L6835" s="68" t="s">
        <v>5494</v>
      </c>
      <c r="M6835" s="71">
        <v>2.7000000000000001E-3</v>
      </c>
      <c r="N6835" t="str">
        <f>_xll.IMDP("BND",D6835,$N$1,A6835)</f>
        <v>회사채(일반)</v>
      </c>
      <c r="O6835">
        <f t="shared" si="106"/>
        <v>5.9945400000000005E-3</v>
      </c>
    </row>
    <row r="6836" spans="1:15" x14ac:dyDescent="0.3">
      <c r="A6836" s="73">
        <v>46311</v>
      </c>
      <c r="B6836" s="67" t="s">
        <v>2090</v>
      </c>
      <c r="C6836" s="68" t="s">
        <v>8258</v>
      </c>
      <c r="D6836" s="68" t="s">
        <v>1564</v>
      </c>
      <c r="E6836" s="67" t="s">
        <v>1566</v>
      </c>
      <c r="F6836" s="69">
        <v>4.5049999999999999</v>
      </c>
      <c r="G6836" s="70">
        <v>3.1640999999999999</v>
      </c>
      <c r="H6836" s="70">
        <v>11.1564</v>
      </c>
      <c r="I6836" s="73">
        <v>45720</v>
      </c>
      <c r="J6836" s="73">
        <v>47546</v>
      </c>
      <c r="K6836" s="69">
        <v>3.14</v>
      </c>
      <c r="L6836" s="68" t="s">
        <v>5494</v>
      </c>
      <c r="M6836" s="71">
        <v>4.8999999999999998E-3</v>
      </c>
      <c r="N6836" t="str">
        <f>_xll.IMDP("BND",D6836,$N$1,A6836)</f>
        <v>회사채(일반)</v>
      </c>
      <c r="O6836">
        <f t="shared" si="106"/>
        <v>1.550409E-2</v>
      </c>
    </row>
    <row r="6837" spans="1:15" x14ac:dyDescent="0.3">
      <c r="A6837" s="73">
        <v>46311</v>
      </c>
      <c r="B6837" s="67" t="s">
        <v>2090</v>
      </c>
      <c r="C6837" s="68" t="s">
        <v>8258</v>
      </c>
      <c r="D6837" s="68" t="s">
        <v>13325</v>
      </c>
      <c r="E6837" s="67" t="s">
        <v>13326</v>
      </c>
      <c r="F6837" s="69">
        <v>3.6379999999999999</v>
      </c>
      <c r="G6837" s="70">
        <v>0.27779999999999999</v>
      </c>
      <c r="H6837" s="70">
        <v>0.14649999999999999</v>
      </c>
      <c r="I6837" s="73">
        <v>45322</v>
      </c>
      <c r="J6837" s="73">
        <v>46418</v>
      </c>
      <c r="K6837" s="69">
        <v>3.76</v>
      </c>
      <c r="L6837" s="68" t="s">
        <v>5494</v>
      </c>
      <c r="M6837" s="71">
        <v>1.12E-2</v>
      </c>
      <c r="N6837" t="str">
        <f>_xll.IMDP("BND",D6837,$N$1,A6837)</f>
        <v>회사채(일반)</v>
      </c>
      <c r="O6837">
        <f t="shared" si="106"/>
        <v>3.1113600000000001E-3</v>
      </c>
    </row>
    <row r="6838" spans="1:15" x14ac:dyDescent="0.3">
      <c r="A6838" s="73">
        <v>46311</v>
      </c>
      <c r="B6838" s="67" t="s">
        <v>2090</v>
      </c>
      <c r="C6838" s="68" t="s">
        <v>8258</v>
      </c>
      <c r="D6838" s="68" t="s">
        <v>1204</v>
      </c>
      <c r="E6838" s="67" t="s">
        <v>1206</v>
      </c>
      <c r="F6838" s="69">
        <v>4.1150000000000002</v>
      </c>
      <c r="G6838" s="70">
        <v>0.93789999999999996</v>
      </c>
      <c r="H6838" s="70">
        <v>1.1183000000000001</v>
      </c>
      <c r="I6838" s="73">
        <v>45569</v>
      </c>
      <c r="J6838" s="73">
        <v>46664</v>
      </c>
      <c r="K6838" s="69">
        <v>3.13</v>
      </c>
      <c r="L6838" s="68" t="s">
        <v>5494</v>
      </c>
      <c r="M6838" s="71">
        <v>6.0000000000000001E-3</v>
      </c>
      <c r="N6838" t="str">
        <f>_xll.IMDP("BND",D6838,$N$1,A6838)</f>
        <v>회사채(일반)</v>
      </c>
      <c r="O6838">
        <f t="shared" si="106"/>
        <v>5.6274000000000003E-3</v>
      </c>
    </row>
    <row r="6839" spans="1:15" x14ac:dyDescent="0.3">
      <c r="A6839" s="73">
        <v>46311</v>
      </c>
      <c r="B6839" s="67" t="s">
        <v>2090</v>
      </c>
      <c r="C6839" s="68" t="s">
        <v>8258</v>
      </c>
      <c r="D6839" s="68" t="s">
        <v>13327</v>
      </c>
      <c r="E6839" s="67" t="s">
        <v>13328</v>
      </c>
      <c r="F6839" s="69">
        <v>4.141</v>
      </c>
      <c r="G6839" s="70">
        <v>1.2768999999999999</v>
      </c>
      <c r="H6839" s="70">
        <v>1.9708000000000001</v>
      </c>
      <c r="I6839" s="73">
        <v>45701</v>
      </c>
      <c r="J6839" s="73">
        <v>46796</v>
      </c>
      <c r="K6839" s="69">
        <v>2.99</v>
      </c>
      <c r="L6839" s="68" t="s">
        <v>5494</v>
      </c>
      <c r="M6839" s="71">
        <v>1.01E-2</v>
      </c>
      <c r="N6839" t="str">
        <f>_xll.IMDP("BND",D6839,$N$1,A6839)</f>
        <v>회사채(일반)</v>
      </c>
      <c r="O6839">
        <f t="shared" si="106"/>
        <v>1.2896689999999999E-2</v>
      </c>
    </row>
    <row r="6840" spans="1:15" x14ac:dyDescent="0.3">
      <c r="A6840" s="73">
        <v>46311</v>
      </c>
      <c r="B6840" s="67" t="s">
        <v>2090</v>
      </c>
      <c r="C6840" s="68" t="s">
        <v>8258</v>
      </c>
      <c r="D6840" s="68" t="s">
        <v>13329</v>
      </c>
      <c r="E6840" s="67" t="s">
        <v>13330</v>
      </c>
      <c r="F6840" s="69">
        <v>4.1189999999999998</v>
      </c>
      <c r="G6840" s="70">
        <v>0.87429999999999997</v>
      </c>
      <c r="H6840" s="70">
        <v>0.98609999999999998</v>
      </c>
      <c r="I6840" s="73">
        <v>45910</v>
      </c>
      <c r="J6840" s="73">
        <v>46640</v>
      </c>
      <c r="K6840" s="69">
        <v>2.56</v>
      </c>
      <c r="L6840" s="68" t="s">
        <v>5494</v>
      </c>
      <c r="M6840" s="71">
        <v>3.2000000000000002E-3</v>
      </c>
      <c r="N6840" t="str">
        <f>_xll.IMDP("BND",D6840,$N$1,A6840)</f>
        <v>회사채(일반)</v>
      </c>
      <c r="O6840">
        <f t="shared" si="106"/>
        <v>2.7977599999999998E-3</v>
      </c>
    </row>
    <row r="6841" spans="1:15" x14ac:dyDescent="0.3">
      <c r="A6841" s="73">
        <v>46311</v>
      </c>
      <c r="B6841" s="67" t="s">
        <v>2090</v>
      </c>
      <c r="C6841" s="68" t="s">
        <v>8258</v>
      </c>
      <c r="D6841" s="68" t="s">
        <v>13331</v>
      </c>
      <c r="E6841" s="67" t="s">
        <v>13332</v>
      </c>
      <c r="F6841" s="69">
        <v>4.2859999999999996</v>
      </c>
      <c r="G6841" s="70">
        <v>2.1913999999999998</v>
      </c>
      <c r="H6841" s="70">
        <v>5.4875999999999996</v>
      </c>
      <c r="I6841" s="73">
        <v>46064</v>
      </c>
      <c r="J6841" s="73">
        <v>47160</v>
      </c>
      <c r="K6841" s="69">
        <v>3.54</v>
      </c>
      <c r="L6841" s="68" t="s">
        <v>5494</v>
      </c>
      <c r="M6841" s="71">
        <v>7.7999999999999996E-3</v>
      </c>
      <c r="N6841" t="str">
        <f>_xll.IMDP("BND",D6841,$N$1,A6841)</f>
        <v>회사채(일반)</v>
      </c>
      <c r="O6841">
        <f t="shared" si="106"/>
        <v>1.7092919999999998E-2</v>
      </c>
    </row>
    <row r="6842" spans="1:15" x14ac:dyDescent="0.3">
      <c r="A6842" s="73">
        <v>46311</v>
      </c>
      <c r="B6842" s="67" t="s">
        <v>2090</v>
      </c>
      <c r="C6842" s="68" t="s">
        <v>8258</v>
      </c>
      <c r="D6842" s="68" t="s">
        <v>13333</v>
      </c>
      <c r="E6842" s="67" t="s">
        <v>13334</v>
      </c>
      <c r="F6842" s="69">
        <v>4.319</v>
      </c>
      <c r="G6842" s="70">
        <v>3.7888999999999999</v>
      </c>
      <c r="H6842" s="70">
        <v>15.682399999999999</v>
      </c>
      <c r="I6842" s="73">
        <v>44120</v>
      </c>
      <c r="J6842" s="73">
        <v>47772</v>
      </c>
      <c r="K6842" s="69">
        <v>2.11</v>
      </c>
      <c r="L6842" s="68" t="s">
        <v>5494</v>
      </c>
      <c r="M6842" s="71">
        <v>3.8999999999999998E-3</v>
      </c>
      <c r="N6842" t="str">
        <f>_xll.IMDP("BND",D6842,$N$1,A6842)</f>
        <v>회사채(일반)</v>
      </c>
      <c r="O6842">
        <f t="shared" si="106"/>
        <v>1.4776709999999998E-2</v>
      </c>
    </row>
    <row r="6843" spans="1:15" x14ac:dyDescent="0.3">
      <c r="A6843" s="73">
        <v>46311</v>
      </c>
      <c r="B6843" s="67" t="s">
        <v>2090</v>
      </c>
      <c r="C6843" s="68" t="s">
        <v>8258</v>
      </c>
      <c r="D6843" s="68" t="s">
        <v>13335</v>
      </c>
      <c r="E6843" s="67" t="s">
        <v>13336</v>
      </c>
      <c r="F6843" s="69">
        <v>4.1369999999999996</v>
      </c>
      <c r="G6843" s="70">
        <v>1.2000999999999999</v>
      </c>
      <c r="H6843" s="70">
        <v>1.7877000000000001</v>
      </c>
      <c r="I6843" s="73">
        <v>44945</v>
      </c>
      <c r="J6843" s="73">
        <v>46771</v>
      </c>
      <c r="K6843" s="69">
        <v>4.09</v>
      </c>
      <c r="L6843" s="68" t="s">
        <v>5494</v>
      </c>
      <c r="M6843" s="71">
        <v>3.7000000000000002E-3</v>
      </c>
      <c r="N6843" t="str">
        <f>_xll.IMDP("BND",D6843,$N$1,A6843)</f>
        <v>회사채(일반)</v>
      </c>
      <c r="O6843">
        <f t="shared" si="106"/>
        <v>4.4403699999999999E-3</v>
      </c>
    </row>
    <row r="6844" spans="1:15" x14ac:dyDescent="0.3">
      <c r="A6844" s="73">
        <v>46311</v>
      </c>
      <c r="B6844" s="67" t="s">
        <v>2090</v>
      </c>
      <c r="C6844" s="68" t="s">
        <v>8258</v>
      </c>
      <c r="D6844" s="68" t="s">
        <v>13337</v>
      </c>
      <c r="E6844" s="67" t="s">
        <v>13338</v>
      </c>
      <c r="F6844" s="69">
        <v>4.18</v>
      </c>
      <c r="G6844" s="70">
        <v>1.5683</v>
      </c>
      <c r="H6844" s="70">
        <v>2.9011</v>
      </c>
      <c r="I6844" s="73">
        <v>45085</v>
      </c>
      <c r="J6844" s="73">
        <v>46912</v>
      </c>
      <c r="K6844" s="69">
        <v>4.12</v>
      </c>
      <c r="L6844" s="68" t="s">
        <v>5494</v>
      </c>
      <c r="M6844" s="71">
        <v>2.3E-3</v>
      </c>
      <c r="N6844" t="str">
        <f>_xll.IMDP("BND",D6844,$N$1,A6844)</f>
        <v>회사채(일반)</v>
      </c>
      <c r="O6844">
        <f t="shared" si="106"/>
        <v>3.6070899999999999E-3</v>
      </c>
    </row>
    <row r="6845" spans="1:15" x14ac:dyDescent="0.3">
      <c r="A6845" s="73">
        <v>46311</v>
      </c>
      <c r="B6845" s="67" t="s">
        <v>2090</v>
      </c>
      <c r="C6845" s="68" t="s">
        <v>8258</v>
      </c>
      <c r="D6845" s="68" t="s">
        <v>13339</v>
      </c>
      <c r="E6845" s="67" t="s">
        <v>13340</v>
      </c>
      <c r="F6845" s="69">
        <v>4.3140000000000001</v>
      </c>
      <c r="G6845" s="70">
        <v>2.8001</v>
      </c>
      <c r="H6845" s="70">
        <v>8.7613000000000003</v>
      </c>
      <c r="I6845" s="73">
        <v>45569</v>
      </c>
      <c r="J6845" s="73">
        <v>47395</v>
      </c>
      <c r="K6845" s="69">
        <v>3.17</v>
      </c>
      <c r="L6845" s="68" t="s">
        <v>5494</v>
      </c>
      <c r="M6845" s="71">
        <v>3.0999999999999999E-3</v>
      </c>
      <c r="N6845" t="str">
        <f>_xll.IMDP("BND",D6845,$N$1,A6845)</f>
        <v>회사채(일반)</v>
      </c>
      <c r="O6845">
        <f t="shared" si="106"/>
        <v>8.6803100000000001E-3</v>
      </c>
    </row>
    <row r="6846" spans="1:15" x14ac:dyDescent="0.3">
      <c r="A6846" s="73">
        <v>46311</v>
      </c>
      <c r="B6846" s="67" t="s">
        <v>2090</v>
      </c>
      <c r="C6846" s="68" t="s">
        <v>8258</v>
      </c>
      <c r="D6846" s="68" t="s">
        <v>13341</v>
      </c>
      <c r="E6846" s="67" t="s">
        <v>13342</v>
      </c>
      <c r="F6846" s="69">
        <v>4.3170000000000002</v>
      </c>
      <c r="G6846" s="70">
        <v>3.1132</v>
      </c>
      <c r="H6846" s="70">
        <v>10.8147</v>
      </c>
      <c r="I6846" s="73">
        <v>45701</v>
      </c>
      <c r="J6846" s="73">
        <v>47527</v>
      </c>
      <c r="K6846" s="69">
        <v>3.04</v>
      </c>
      <c r="L6846" s="68" t="s">
        <v>5494</v>
      </c>
      <c r="M6846" s="71">
        <v>3.5999999999999999E-3</v>
      </c>
      <c r="N6846" t="str">
        <f>_xll.IMDP("BND",D6846,$N$1,A6846)</f>
        <v>회사채(일반)</v>
      </c>
      <c r="O6846">
        <f t="shared" si="106"/>
        <v>1.120752E-2</v>
      </c>
    </row>
    <row r="6847" spans="1:15" x14ac:dyDescent="0.3">
      <c r="A6847" s="73">
        <v>46311</v>
      </c>
      <c r="B6847" s="67" t="s">
        <v>2090</v>
      </c>
      <c r="C6847" s="68" t="s">
        <v>8258</v>
      </c>
      <c r="D6847" s="68" t="s">
        <v>13343</v>
      </c>
      <c r="E6847" s="67" t="s">
        <v>13344</v>
      </c>
      <c r="F6847" s="69">
        <v>4.2469999999999999</v>
      </c>
      <c r="G6847" s="70">
        <v>1.8274999999999999</v>
      </c>
      <c r="H6847" s="70">
        <v>3.8464999999999998</v>
      </c>
      <c r="I6847" s="73">
        <v>45910</v>
      </c>
      <c r="J6847" s="73">
        <v>47006</v>
      </c>
      <c r="K6847" s="69">
        <v>2.62</v>
      </c>
      <c r="L6847" s="68" t="s">
        <v>5494</v>
      </c>
      <c r="M6847" s="71">
        <v>5.4000000000000003E-3</v>
      </c>
      <c r="N6847" t="str">
        <f>_xll.IMDP("BND",D6847,$N$1,A6847)</f>
        <v>회사채(일반)</v>
      </c>
      <c r="O6847">
        <f t="shared" si="106"/>
        <v>9.8685000000000005E-3</v>
      </c>
    </row>
    <row r="6848" spans="1:15" x14ac:dyDescent="0.3">
      <c r="A6848" s="73">
        <v>46311</v>
      </c>
      <c r="B6848" s="67" t="s">
        <v>2090</v>
      </c>
      <c r="C6848" s="68" t="s">
        <v>8258</v>
      </c>
      <c r="D6848" s="68" t="s">
        <v>13345</v>
      </c>
      <c r="E6848" s="67" t="s">
        <v>13346</v>
      </c>
      <c r="F6848" s="69">
        <v>4.319</v>
      </c>
      <c r="G6848" s="70">
        <v>3.9296000000000002</v>
      </c>
      <c r="H6848" s="70">
        <v>17.287299999999998</v>
      </c>
      <c r="I6848" s="73">
        <v>46064</v>
      </c>
      <c r="J6848" s="73">
        <v>47890</v>
      </c>
      <c r="K6848" s="69">
        <v>3.71</v>
      </c>
      <c r="L6848" s="68" t="s">
        <v>5494</v>
      </c>
      <c r="M6848" s="71">
        <v>2.7000000000000001E-3</v>
      </c>
      <c r="N6848" t="str">
        <f>_xll.IMDP("BND",D6848,$N$1,A6848)</f>
        <v>회사채(일반)</v>
      </c>
      <c r="O6848">
        <f t="shared" si="106"/>
        <v>1.0609920000000002E-2</v>
      </c>
    </row>
    <row r="6849" spans="1:15" x14ac:dyDescent="0.3">
      <c r="A6849" s="73">
        <v>46311</v>
      </c>
      <c r="B6849" s="67" t="s">
        <v>2090</v>
      </c>
      <c r="C6849" s="68" t="s">
        <v>8258</v>
      </c>
      <c r="D6849" s="68" t="s">
        <v>13347</v>
      </c>
      <c r="E6849" s="67" t="s">
        <v>13348</v>
      </c>
      <c r="F6849" s="69">
        <v>4.319</v>
      </c>
      <c r="G6849" s="70">
        <v>3.6417000000000002</v>
      </c>
      <c r="H6849" s="70">
        <v>14.6616</v>
      </c>
      <c r="I6849" s="73">
        <v>45910</v>
      </c>
      <c r="J6849" s="73">
        <v>47736</v>
      </c>
      <c r="K6849" s="69">
        <v>2.84</v>
      </c>
      <c r="L6849" s="68" t="s">
        <v>5494</v>
      </c>
      <c r="M6849" s="71">
        <v>2.5999999999999999E-3</v>
      </c>
      <c r="N6849" t="str">
        <f>_xll.IMDP("BND",D6849,$N$1,A6849)</f>
        <v>회사채(일반)</v>
      </c>
      <c r="O6849">
        <f t="shared" si="106"/>
        <v>9.46842E-3</v>
      </c>
    </row>
    <row r="6850" spans="1:15" x14ac:dyDescent="0.3">
      <c r="A6850" s="73">
        <v>46311</v>
      </c>
      <c r="B6850" s="67" t="s">
        <v>2090</v>
      </c>
      <c r="C6850" s="68" t="s">
        <v>8258</v>
      </c>
      <c r="D6850" s="68" t="s">
        <v>13349</v>
      </c>
      <c r="E6850" s="67" t="s">
        <v>13350</v>
      </c>
      <c r="F6850" s="69">
        <v>3.782</v>
      </c>
      <c r="G6850" s="70">
        <v>0.33129999999999998</v>
      </c>
      <c r="H6850" s="70">
        <v>0.1923</v>
      </c>
      <c r="I6850" s="73">
        <v>45708</v>
      </c>
      <c r="J6850" s="73">
        <v>46437</v>
      </c>
      <c r="K6850" s="69">
        <v>2.94</v>
      </c>
      <c r="L6850" s="68" t="s">
        <v>5494</v>
      </c>
      <c r="M6850" s="71">
        <v>5.5999999999999999E-3</v>
      </c>
      <c r="N6850" t="str">
        <f>_xll.IMDP("BND",D6850,$N$1,A6850)</f>
        <v>회사채(일반)</v>
      </c>
      <c r="O6850">
        <f t="shared" ref="O6850:O6913" si="107">M6850*G6850</f>
        <v>1.85528E-3</v>
      </c>
    </row>
    <row r="6851" spans="1:15" x14ac:dyDescent="0.3">
      <c r="A6851" s="73">
        <v>46311</v>
      </c>
      <c r="B6851" s="67" t="s">
        <v>2090</v>
      </c>
      <c r="C6851" s="68" t="s">
        <v>8258</v>
      </c>
      <c r="D6851" s="68" t="s">
        <v>13351</v>
      </c>
      <c r="E6851" s="67" t="s">
        <v>13352</v>
      </c>
      <c r="F6851" s="69">
        <v>4.1909999999999998</v>
      </c>
      <c r="G6851" s="70">
        <v>1.2916000000000001</v>
      </c>
      <c r="H6851" s="70">
        <v>2.0125000000000002</v>
      </c>
      <c r="I6851" s="73">
        <v>45708</v>
      </c>
      <c r="J6851" s="73">
        <v>46801</v>
      </c>
      <c r="K6851" s="69">
        <v>3.07</v>
      </c>
      <c r="L6851" s="68" t="s">
        <v>5494</v>
      </c>
      <c r="M6851" s="71">
        <v>1.29E-2</v>
      </c>
      <c r="N6851" t="str">
        <f>_xll.IMDP("BND",D6851,$N$1,A6851)</f>
        <v>회사채(일반)</v>
      </c>
      <c r="O6851">
        <f t="shared" si="107"/>
        <v>1.6661640000000002E-2</v>
      </c>
    </row>
    <row r="6852" spans="1:15" x14ac:dyDescent="0.3">
      <c r="A6852" s="73">
        <v>46311</v>
      </c>
      <c r="B6852" s="67" t="s">
        <v>2090</v>
      </c>
      <c r="C6852" s="68" t="s">
        <v>8258</v>
      </c>
      <c r="D6852" s="68" t="s">
        <v>13353</v>
      </c>
      <c r="E6852" s="67" t="s">
        <v>13354</v>
      </c>
      <c r="F6852" s="69">
        <v>4.3869999999999996</v>
      </c>
      <c r="G6852" s="70">
        <v>3.1276000000000002</v>
      </c>
      <c r="H6852" s="70">
        <v>10.915100000000001</v>
      </c>
      <c r="I6852" s="73">
        <v>45708</v>
      </c>
      <c r="J6852" s="73">
        <v>47534</v>
      </c>
      <c r="K6852" s="69">
        <v>3.12</v>
      </c>
      <c r="L6852" s="68" t="s">
        <v>5494</v>
      </c>
      <c r="M6852" s="71">
        <v>2.7000000000000001E-3</v>
      </c>
      <c r="N6852" t="str">
        <f>_xll.IMDP("BND",D6852,$N$1,A6852)</f>
        <v>회사채(일반)</v>
      </c>
      <c r="O6852">
        <f t="shared" si="107"/>
        <v>8.4445200000000005E-3</v>
      </c>
    </row>
    <row r="6853" spans="1:15" x14ac:dyDescent="0.3">
      <c r="A6853" s="73">
        <v>46311</v>
      </c>
      <c r="B6853" s="67" t="s">
        <v>2090</v>
      </c>
      <c r="C6853" s="68" t="s">
        <v>8258</v>
      </c>
      <c r="D6853" s="68" t="s">
        <v>13355</v>
      </c>
      <c r="E6853" s="67" t="s">
        <v>13356</v>
      </c>
      <c r="F6853" s="69">
        <v>4.0890000000000004</v>
      </c>
      <c r="G6853" s="70">
        <v>1.1212</v>
      </c>
      <c r="H6853" s="70">
        <v>1.5478000000000001</v>
      </c>
      <c r="I6853" s="73">
        <v>45639</v>
      </c>
      <c r="J6853" s="73">
        <v>46734</v>
      </c>
      <c r="K6853" s="69">
        <v>2.98</v>
      </c>
      <c r="L6853" s="68" t="s">
        <v>2609</v>
      </c>
      <c r="M6853" s="71">
        <v>4.5999999999999999E-3</v>
      </c>
      <c r="N6853" t="str">
        <f>_xll.IMDP("BND",D6853,$N$1,A6853)</f>
        <v>회사채(일반)</v>
      </c>
      <c r="O6853">
        <f t="shared" si="107"/>
        <v>5.1575199999999996E-3</v>
      </c>
    </row>
    <row r="6854" spans="1:15" x14ac:dyDescent="0.3">
      <c r="A6854" s="73">
        <v>46311</v>
      </c>
      <c r="B6854" s="67" t="s">
        <v>2090</v>
      </c>
      <c r="C6854" s="68" t="s">
        <v>8258</v>
      </c>
      <c r="D6854" s="68" t="s">
        <v>13357</v>
      </c>
      <c r="E6854" s="67" t="s">
        <v>13358</v>
      </c>
      <c r="F6854" s="69">
        <v>3.516</v>
      </c>
      <c r="G6854" s="70">
        <v>0.25140000000000001</v>
      </c>
      <c r="H6854" s="70">
        <v>0.126</v>
      </c>
      <c r="I6854" s="73">
        <v>45678</v>
      </c>
      <c r="J6854" s="73">
        <v>46408</v>
      </c>
      <c r="K6854" s="69">
        <v>2.86</v>
      </c>
      <c r="L6854" s="68" t="s">
        <v>2609</v>
      </c>
      <c r="M6854" s="71">
        <v>2.3E-3</v>
      </c>
      <c r="N6854" t="str">
        <f>_xll.IMDP("BND",D6854,$N$1,A6854)</f>
        <v>회사채(일반)</v>
      </c>
      <c r="O6854">
        <f t="shared" si="107"/>
        <v>5.7822000000000006E-4</v>
      </c>
    </row>
    <row r="6855" spans="1:15" x14ac:dyDescent="0.3">
      <c r="A6855" s="73">
        <v>46311</v>
      </c>
      <c r="B6855" s="67" t="s">
        <v>2090</v>
      </c>
      <c r="C6855" s="68" t="s">
        <v>8258</v>
      </c>
      <c r="D6855" s="68" t="s">
        <v>13359</v>
      </c>
      <c r="E6855" s="67" t="s">
        <v>13360</v>
      </c>
      <c r="F6855" s="69">
        <v>4.0119999999999996</v>
      </c>
      <c r="G6855" s="70">
        <v>0.65539999999999998</v>
      </c>
      <c r="H6855" s="70">
        <v>0.59379999999999999</v>
      </c>
      <c r="I6855" s="73">
        <v>45828</v>
      </c>
      <c r="J6855" s="73">
        <v>46556</v>
      </c>
      <c r="K6855" s="69">
        <v>2.66</v>
      </c>
      <c r="L6855" s="68" t="s">
        <v>2609</v>
      </c>
      <c r="M6855" s="71">
        <v>3.2000000000000002E-3</v>
      </c>
      <c r="N6855" t="str">
        <f>_xll.IMDP("BND",D6855,$N$1,A6855)</f>
        <v>회사채(일반)</v>
      </c>
      <c r="O6855">
        <f t="shared" si="107"/>
        <v>2.09728E-3</v>
      </c>
    </row>
    <row r="6856" spans="1:15" x14ac:dyDescent="0.3">
      <c r="A6856" s="73">
        <v>46311</v>
      </c>
      <c r="B6856" s="67" t="s">
        <v>2090</v>
      </c>
      <c r="C6856" s="68" t="s">
        <v>8258</v>
      </c>
      <c r="D6856" s="68" t="s">
        <v>13361</v>
      </c>
      <c r="E6856" s="67" t="s">
        <v>13362</v>
      </c>
      <c r="F6856" s="69">
        <v>4.0469999999999997</v>
      </c>
      <c r="G6856" s="70">
        <v>0.74299999999999999</v>
      </c>
      <c r="H6856" s="70">
        <v>0.74139999999999995</v>
      </c>
      <c r="I6856" s="73">
        <v>45862</v>
      </c>
      <c r="J6856" s="73">
        <v>46591</v>
      </c>
      <c r="K6856" s="69">
        <v>2.6</v>
      </c>
      <c r="L6856" s="68" t="s">
        <v>2609</v>
      </c>
      <c r="M6856" s="71">
        <v>3.7000000000000002E-3</v>
      </c>
      <c r="N6856" t="str">
        <f>_xll.IMDP("BND",D6856,$N$1,A6856)</f>
        <v>회사채(일반)</v>
      </c>
      <c r="O6856">
        <f t="shared" si="107"/>
        <v>2.7491E-3</v>
      </c>
    </row>
    <row r="6857" spans="1:15" x14ac:dyDescent="0.3">
      <c r="A6857" s="73">
        <v>46311</v>
      </c>
      <c r="B6857" s="67" t="s">
        <v>2090</v>
      </c>
      <c r="C6857" s="68" t="s">
        <v>8258</v>
      </c>
      <c r="D6857" s="68" t="s">
        <v>13363</v>
      </c>
      <c r="E6857" s="67" t="s">
        <v>13364</v>
      </c>
      <c r="F6857" s="69">
        <v>4.0549999999999997</v>
      </c>
      <c r="G6857" s="70">
        <v>0.80010000000000003</v>
      </c>
      <c r="H6857" s="70">
        <v>0.84370000000000001</v>
      </c>
      <c r="I6857" s="73">
        <v>45882</v>
      </c>
      <c r="J6857" s="73">
        <v>46612</v>
      </c>
      <c r="K6857" s="69">
        <v>2.59</v>
      </c>
      <c r="L6857" s="68" t="s">
        <v>2609</v>
      </c>
      <c r="M6857" s="71">
        <v>5.4999999999999997E-3</v>
      </c>
      <c r="N6857" t="str">
        <f>_xll.IMDP("BND",D6857,$N$1,A6857)</f>
        <v>회사채(일반)</v>
      </c>
      <c r="O6857">
        <f t="shared" si="107"/>
        <v>4.4005499999999996E-3</v>
      </c>
    </row>
    <row r="6858" spans="1:15" x14ac:dyDescent="0.3">
      <c r="A6858" s="73">
        <v>46311</v>
      </c>
      <c r="B6858" s="67" t="s">
        <v>2090</v>
      </c>
      <c r="C6858" s="68" t="s">
        <v>8258</v>
      </c>
      <c r="D6858" s="68" t="s">
        <v>13365</v>
      </c>
      <c r="E6858" s="67" t="s">
        <v>13366</v>
      </c>
      <c r="F6858" s="69">
        <v>4.0750000000000002</v>
      </c>
      <c r="G6858" s="70">
        <v>0.92830000000000001</v>
      </c>
      <c r="H6858" s="70">
        <v>1.0972</v>
      </c>
      <c r="I6858" s="73">
        <v>45930</v>
      </c>
      <c r="J6858" s="73">
        <v>46660</v>
      </c>
      <c r="K6858" s="69">
        <v>2.68</v>
      </c>
      <c r="L6858" s="68" t="s">
        <v>2609</v>
      </c>
      <c r="M6858" s="71">
        <v>4.5999999999999999E-3</v>
      </c>
      <c r="N6858" t="str">
        <f>_xll.IMDP("BND",D6858,$N$1,A6858)</f>
        <v>회사채(일반)</v>
      </c>
      <c r="O6858">
        <f t="shared" si="107"/>
        <v>4.2701800000000002E-3</v>
      </c>
    </row>
    <row r="6859" spans="1:15" x14ac:dyDescent="0.3">
      <c r="A6859" s="73">
        <v>46311</v>
      </c>
      <c r="B6859" s="67" t="s">
        <v>2090</v>
      </c>
      <c r="C6859" s="68" t="s">
        <v>8258</v>
      </c>
      <c r="D6859" s="68" t="s">
        <v>13367</v>
      </c>
      <c r="E6859" s="67" t="s">
        <v>13368</v>
      </c>
      <c r="F6859" s="69">
        <v>4.0880000000000001</v>
      </c>
      <c r="G6859" s="70">
        <v>1.1112</v>
      </c>
      <c r="H6859" s="70">
        <v>1.5238</v>
      </c>
      <c r="I6859" s="73">
        <v>46002</v>
      </c>
      <c r="J6859" s="73">
        <v>46731</v>
      </c>
      <c r="K6859" s="69">
        <v>3.19</v>
      </c>
      <c r="L6859" s="68" t="s">
        <v>2609</v>
      </c>
      <c r="M6859" s="71">
        <v>5.4999999999999997E-3</v>
      </c>
      <c r="N6859" t="str">
        <f>_xll.IMDP("BND",D6859,$N$1,A6859)</f>
        <v>회사채(일반)</v>
      </c>
      <c r="O6859">
        <f t="shared" si="107"/>
        <v>6.1115999999999992E-3</v>
      </c>
    </row>
    <row r="6860" spans="1:15" x14ac:dyDescent="0.3">
      <c r="A6860" s="73">
        <v>46311</v>
      </c>
      <c r="B6860" s="67" t="s">
        <v>2090</v>
      </c>
      <c r="C6860" s="68" t="s">
        <v>8258</v>
      </c>
      <c r="D6860" s="68" t="s">
        <v>13369</v>
      </c>
      <c r="E6860" s="67" t="s">
        <v>13370</v>
      </c>
      <c r="F6860" s="69">
        <v>4.0970000000000004</v>
      </c>
      <c r="G6860" s="70">
        <v>1.2087000000000001</v>
      </c>
      <c r="H6860" s="70">
        <v>1.7994000000000001</v>
      </c>
      <c r="I6860" s="73">
        <v>46041</v>
      </c>
      <c r="J6860" s="73">
        <v>46771</v>
      </c>
      <c r="K6860" s="69">
        <v>3.12</v>
      </c>
      <c r="L6860" s="68" t="s">
        <v>2609</v>
      </c>
      <c r="M6860" s="71">
        <v>8.3000000000000001E-3</v>
      </c>
      <c r="N6860" t="str">
        <f>_xll.IMDP("BND",D6860,$N$1,A6860)</f>
        <v>회사채(일반)</v>
      </c>
      <c r="O6860">
        <f t="shared" si="107"/>
        <v>1.0032210000000001E-2</v>
      </c>
    </row>
    <row r="6861" spans="1:15" x14ac:dyDescent="0.3">
      <c r="A6861" s="73">
        <v>46311</v>
      </c>
      <c r="B6861" s="67" t="s">
        <v>2090</v>
      </c>
      <c r="C6861" s="68" t="s">
        <v>8258</v>
      </c>
      <c r="D6861" s="68" t="s">
        <v>13371</v>
      </c>
      <c r="E6861" s="67" t="s">
        <v>13372</v>
      </c>
      <c r="F6861" s="69">
        <v>4.0830000000000002</v>
      </c>
      <c r="G6861" s="70">
        <v>1.0327</v>
      </c>
      <c r="H6861" s="70">
        <v>1.3376999999999999</v>
      </c>
      <c r="I6861" s="73">
        <v>46154</v>
      </c>
      <c r="J6861" s="73">
        <v>46703</v>
      </c>
      <c r="K6861" s="69">
        <v>3.57</v>
      </c>
      <c r="L6861" s="68" t="s">
        <v>2609</v>
      </c>
      <c r="M6861" s="71">
        <v>5.1000000000000004E-3</v>
      </c>
      <c r="N6861" t="str">
        <f>_xll.IMDP("BND",D6861,$N$1,A6861)</f>
        <v>회사채(일반)</v>
      </c>
      <c r="O6861">
        <f t="shared" si="107"/>
        <v>5.2667700000000005E-3</v>
      </c>
    </row>
    <row r="6862" spans="1:15" x14ac:dyDescent="0.3">
      <c r="A6862" s="73">
        <v>46311</v>
      </c>
      <c r="B6862" s="67" t="s">
        <v>2090</v>
      </c>
      <c r="C6862" s="68" t="s">
        <v>8258</v>
      </c>
      <c r="D6862" s="68" t="s">
        <v>14018</v>
      </c>
      <c r="E6862" s="67" t="s">
        <v>14019</v>
      </c>
      <c r="F6862" s="69">
        <v>4.2619999999999996</v>
      </c>
      <c r="G6862" s="70">
        <v>2.319</v>
      </c>
      <c r="H6862" s="70">
        <v>6.1199000000000003</v>
      </c>
      <c r="I6862" s="73">
        <v>46199</v>
      </c>
      <c r="J6862" s="73">
        <v>47211</v>
      </c>
      <c r="K6862" s="69">
        <v>4.16</v>
      </c>
      <c r="L6862" s="68" t="s">
        <v>2609</v>
      </c>
      <c r="M6862" s="71">
        <v>1.3899999999999999E-2</v>
      </c>
      <c r="N6862" t="str">
        <f>_xll.IMDP("BND",D6862,$N$1,A6862)</f>
        <v>회사채(일반)</v>
      </c>
      <c r="O6862">
        <f t="shared" si="107"/>
        <v>3.2234099999999995E-2</v>
      </c>
    </row>
    <row r="6863" spans="1:15" x14ac:dyDescent="0.3">
      <c r="A6863" s="73">
        <v>46311</v>
      </c>
      <c r="B6863" s="67" t="s">
        <v>2090</v>
      </c>
      <c r="C6863" s="68" t="s">
        <v>8258</v>
      </c>
      <c r="D6863" s="68" t="s">
        <v>14729</v>
      </c>
      <c r="E6863" s="67" t="s">
        <v>14730</v>
      </c>
      <c r="F6863" s="69">
        <v>4.2699999999999996</v>
      </c>
      <c r="G6863" s="70">
        <v>2.6061999999999999</v>
      </c>
      <c r="H6863" s="70">
        <v>7.7229000000000001</v>
      </c>
      <c r="I6863" s="73">
        <v>46240</v>
      </c>
      <c r="J6863" s="73">
        <v>47336</v>
      </c>
      <c r="K6863" s="69">
        <v>4.17</v>
      </c>
      <c r="L6863" s="68" t="s">
        <v>2609</v>
      </c>
      <c r="M6863" s="71">
        <v>7.0000000000000001E-3</v>
      </c>
      <c r="N6863" t="str">
        <f>_xll.IMDP("BND",D6863,$N$1,A6863)</f>
        <v>회사채(일반)</v>
      </c>
      <c r="O6863">
        <f t="shared" si="107"/>
        <v>1.82434E-2</v>
      </c>
    </row>
    <row r="6864" spans="1:15" x14ac:dyDescent="0.3">
      <c r="A6864" s="73">
        <v>46311</v>
      </c>
      <c r="B6864" s="67" t="s">
        <v>2090</v>
      </c>
      <c r="C6864" s="68" t="s">
        <v>8258</v>
      </c>
      <c r="D6864" s="68" t="s">
        <v>15701</v>
      </c>
      <c r="E6864" s="67" t="s">
        <v>15702</v>
      </c>
      <c r="F6864" s="69">
        <v>4.2190000000000003</v>
      </c>
      <c r="G6864" s="70">
        <v>1.8165</v>
      </c>
      <c r="H6864" s="70">
        <v>3.8336999999999999</v>
      </c>
      <c r="I6864" s="73">
        <v>46281</v>
      </c>
      <c r="J6864" s="73">
        <v>47011</v>
      </c>
      <c r="K6864" s="69">
        <v>4.3099999999999996</v>
      </c>
      <c r="L6864" s="68" t="s">
        <v>2609</v>
      </c>
      <c r="M6864" s="71">
        <v>4.7000000000000002E-3</v>
      </c>
      <c r="N6864" t="str">
        <f>_xll.IMDP("BND",D6864,$N$1,A6864)</f>
        <v>회사채(일반)</v>
      </c>
      <c r="O6864">
        <f t="shared" si="107"/>
        <v>8.5375499999999997E-3</v>
      </c>
    </row>
    <row r="6865" spans="1:15" x14ac:dyDescent="0.3">
      <c r="A6865" s="73">
        <v>46311</v>
      </c>
      <c r="B6865" s="67" t="s">
        <v>2090</v>
      </c>
      <c r="C6865" s="68" t="s">
        <v>8258</v>
      </c>
      <c r="D6865" s="68" t="s">
        <v>13373</v>
      </c>
      <c r="E6865" s="67" t="s">
        <v>13374</v>
      </c>
      <c r="F6865" s="69">
        <v>4.1340000000000003</v>
      </c>
      <c r="G6865" s="70">
        <v>1.4984</v>
      </c>
      <c r="H6865" s="70">
        <v>2.6682000000000001</v>
      </c>
      <c r="I6865" s="73">
        <v>45058</v>
      </c>
      <c r="J6865" s="73">
        <v>46885</v>
      </c>
      <c r="K6865" s="69">
        <v>4.01</v>
      </c>
      <c r="L6865" s="68" t="s">
        <v>2609</v>
      </c>
      <c r="M6865" s="71">
        <v>5.5999999999999999E-3</v>
      </c>
      <c r="N6865" t="str">
        <f>_xll.IMDP("BND",D6865,$N$1,A6865)</f>
        <v>회사채(일반)</v>
      </c>
      <c r="O6865">
        <f t="shared" si="107"/>
        <v>8.3910399999999989E-3</v>
      </c>
    </row>
    <row r="6866" spans="1:15" x14ac:dyDescent="0.3">
      <c r="A6866" s="73">
        <v>46311</v>
      </c>
      <c r="B6866" s="67" t="s">
        <v>2090</v>
      </c>
      <c r="C6866" s="68" t="s">
        <v>8258</v>
      </c>
      <c r="D6866" s="68" t="s">
        <v>13375</v>
      </c>
      <c r="E6866" s="67" t="s">
        <v>13376</v>
      </c>
      <c r="F6866" s="69">
        <v>4.0209999999999999</v>
      </c>
      <c r="G6866" s="70">
        <v>0.67159999999999997</v>
      </c>
      <c r="H6866" s="70">
        <v>0.62039999999999995</v>
      </c>
      <c r="I6866" s="73">
        <v>45104</v>
      </c>
      <c r="J6866" s="73">
        <v>46563</v>
      </c>
      <c r="K6866" s="69">
        <v>4.2300000000000004</v>
      </c>
      <c r="L6866" s="68" t="s">
        <v>2609</v>
      </c>
      <c r="M6866" s="71">
        <v>3.3E-3</v>
      </c>
      <c r="N6866" t="str">
        <f>_xll.IMDP("BND",D6866,$N$1,A6866)</f>
        <v>회사채(일반)</v>
      </c>
      <c r="O6866">
        <f t="shared" si="107"/>
        <v>2.2162799999999997E-3</v>
      </c>
    </row>
    <row r="6867" spans="1:15" x14ac:dyDescent="0.3">
      <c r="A6867" s="73">
        <v>46311</v>
      </c>
      <c r="B6867" s="67" t="s">
        <v>2090</v>
      </c>
      <c r="C6867" s="68" t="s">
        <v>8258</v>
      </c>
      <c r="D6867" s="68" t="s">
        <v>13377</v>
      </c>
      <c r="E6867" s="67" t="s">
        <v>13378</v>
      </c>
      <c r="F6867" s="69">
        <v>3.6890000000000001</v>
      </c>
      <c r="G6867" s="70">
        <v>0.33090000000000003</v>
      </c>
      <c r="H6867" s="70">
        <v>0.192</v>
      </c>
      <c r="I6867" s="73">
        <v>45343</v>
      </c>
      <c r="J6867" s="73">
        <v>46437</v>
      </c>
      <c r="K6867" s="69">
        <v>3.77</v>
      </c>
      <c r="L6867" s="68" t="s">
        <v>2609</v>
      </c>
      <c r="M6867" s="71">
        <v>1.17E-2</v>
      </c>
      <c r="N6867" t="str">
        <f>_xll.IMDP("BND",D6867,$N$1,A6867)</f>
        <v>회사채(일반)</v>
      </c>
      <c r="O6867">
        <f t="shared" si="107"/>
        <v>3.8715300000000006E-3</v>
      </c>
    </row>
    <row r="6868" spans="1:15" x14ac:dyDescent="0.3">
      <c r="A6868" s="73">
        <v>46311</v>
      </c>
      <c r="B6868" s="67" t="s">
        <v>2090</v>
      </c>
      <c r="C6868" s="68" t="s">
        <v>8258</v>
      </c>
      <c r="D6868" s="68" t="s">
        <v>13379</v>
      </c>
      <c r="E6868" s="67" t="s">
        <v>13380</v>
      </c>
      <c r="F6868" s="69">
        <v>3.9</v>
      </c>
      <c r="G6868" s="70">
        <v>0.47699999999999998</v>
      </c>
      <c r="H6868" s="70">
        <v>0.35149999999999998</v>
      </c>
      <c r="I6868" s="73">
        <v>45399</v>
      </c>
      <c r="J6868" s="73">
        <v>46493</v>
      </c>
      <c r="K6868" s="69">
        <v>3.73</v>
      </c>
      <c r="L6868" s="68" t="s">
        <v>2609</v>
      </c>
      <c r="M6868" s="71">
        <v>9.4000000000000004E-3</v>
      </c>
      <c r="N6868" t="str">
        <f>_xll.IMDP("BND",D6868,$N$1,A6868)</f>
        <v>회사채(일반)</v>
      </c>
      <c r="O6868">
        <f t="shared" si="107"/>
        <v>4.4837999999999996E-3</v>
      </c>
    </row>
    <row r="6869" spans="1:15" x14ac:dyDescent="0.3">
      <c r="A6869" s="73">
        <v>46311</v>
      </c>
      <c r="B6869" s="67" t="s">
        <v>2090</v>
      </c>
      <c r="C6869" s="68" t="s">
        <v>8258</v>
      </c>
      <c r="D6869" s="68" t="s">
        <v>1367</v>
      </c>
      <c r="E6869" s="67" t="s">
        <v>1369</v>
      </c>
      <c r="F6869" s="69">
        <v>4.0609999999999999</v>
      </c>
      <c r="G6869" s="70">
        <v>0.83279999999999998</v>
      </c>
      <c r="H6869" s="70">
        <v>0.90639999999999998</v>
      </c>
      <c r="I6869" s="73">
        <v>45530</v>
      </c>
      <c r="J6869" s="73">
        <v>46625</v>
      </c>
      <c r="K6869" s="69">
        <v>3.24</v>
      </c>
      <c r="L6869" s="68" t="s">
        <v>2609</v>
      </c>
      <c r="M6869" s="71">
        <v>6.0000000000000001E-3</v>
      </c>
      <c r="N6869" t="str">
        <f>_xll.IMDP("BND",D6869,$N$1,A6869)</f>
        <v>회사채(일반)</v>
      </c>
      <c r="O6869">
        <f t="shared" si="107"/>
        <v>4.9968E-3</v>
      </c>
    </row>
    <row r="6870" spans="1:15" x14ac:dyDescent="0.3">
      <c r="A6870" s="73">
        <v>46311</v>
      </c>
      <c r="B6870" s="67" t="s">
        <v>2090</v>
      </c>
      <c r="C6870" s="68" t="s">
        <v>8258</v>
      </c>
      <c r="D6870" s="68" t="s">
        <v>13381</v>
      </c>
      <c r="E6870" s="67" t="s">
        <v>13382</v>
      </c>
      <c r="F6870" s="69">
        <v>4.0750000000000002</v>
      </c>
      <c r="G6870" s="70">
        <v>0.9798</v>
      </c>
      <c r="H6870" s="70">
        <v>1.2171000000000001</v>
      </c>
      <c r="I6870" s="73">
        <v>45589</v>
      </c>
      <c r="J6870" s="73">
        <v>46682</v>
      </c>
      <c r="K6870" s="69">
        <v>3.31</v>
      </c>
      <c r="L6870" s="68" t="s">
        <v>2609</v>
      </c>
      <c r="M6870" s="71">
        <v>1.0699999999999999E-2</v>
      </c>
      <c r="N6870" t="str">
        <f>_xll.IMDP("BND",D6870,$N$1,A6870)</f>
        <v>회사채(일반)</v>
      </c>
      <c r="O6870">
        <f t="shared" si="107"/>
        <v>1.0483859999999999E-2</v>
      </c>
    </row>
    <row r="6871" spans="1:15" x14ac:dyDescent="0.3">
      <c r="A6871" s="73">
        <v>46311</v>
      </c>
      <c r="B6871" s="67" t="s">
        <v>2090</v>
      </c>
      <c r="C6871" s="68" t="s">
        <v>8258</v>
      </c>
      <c r="D6871" s="68" t="s">
        <v>13383</v>
      </c>
      <c r="E6871" s="67" t="s">
        <v>13384</v>
      </c>
      <c r="F6871" s="69">
        <v>4.2759999999999998</v>
      </c>
      <c r="G6871" s="70">
        <v>2.9742000000000002</v>
      </c>
      <c r="H6871" s="70">
        <v>9.8602000000000007</v>
      </c>
      <c r="I6871" s="73">
        <v>45639</v>
      </c>
      <c r="J6871" s="73">
        <v>47465</v>
      </c>
      <c r="K6871" s="69">
        <v>3.01</v>
      </c>
      <c r="L6871" s="68" t="s">
        <v>2609</v>
      </c>
      <c r="M6871" s="71">
        <v>1.12E-2</v>
      </c>
      <c r="N6871" t="str">
        <f>_xll.IMDP("BND",D6871,$N$1,A6871)</f>
        <v>회사채(일반)</v>
      </c>
      <c r="O6871">
        <f t="shared" si="107"/>
        <v>3.331104E-2</v>
      </c>
    </row>
    <row r="6872" spans="1:15" x14ac:dyDescent="0.3">
      <c r="A6872" s="73">
        <v>46311</v>
      </c>
      <c r="B6872" s="67" t="s">
        <v>2090</v>
      </c>
      <c r="C6872" s="68" t="s">
        <v>8258</v>
      </c>
      <c r="D6872" s="68" t="s">
        <v>13385</v>
      </c>
      <c r="E6872" s="67" t="s">
        <v>13386</v>
      </c>
      <c r="F6872" s="69">
        <v>4.0970000000000004</v>
      </c>
      <c r="G6872" s="70">
        <v>1.2154</v>
      </c>
      <c r="H6872" s="70">
        <v>1.8021</v>
      </c>
      <c r="I6872" s="73">
        <v>45678</v>
      </c>
      <c r="J6872" s="73">
        <v>46773</v>
      </c>
      <c r="K6872" s="69">
        <v>2.96</v>
      </c>
      <c r="L6872" s="68" t="s">
        <v>2609</v>
      </c>
      <c r="M6872" s="71">
        <v>6.8999999999999999E-3</v>
      </c>
      <c r="N6872" t="str">
        <f>_xll.IMDP("BND",D6872,$N$1,A6872)</f>
        <v>회사채(일반)</v>
      </c>
      <c r="O6872">
        <f t="shared" si="107"/>
        <v>8.3862599999999995E-3</v>
      </c>
    </row>
    <row r="6873" spans="1:15" x14ac:dyDescent="0.3">
      <c r="A6873" s="73">
        <v>46311</v>
      </c>
      <c r="B6873" s="67" t="s">
        <v>2090</v>
      </c>
      <c r="C6873" s="68" t="s">
        <v>8258</v>
      </c>
      <c r="D6873" s="68" t="s">
        <v>13387</v>
      </c>
      <c r="E6873" s="67" t="s">
        <v>13388</v>
      </c>
      <c r="F6873" s="69">
        <v>4.1689999999999996</v>
      </c>
      <c r="G6873" s="70">
        <v>1.6176999999999999</v>
      </c>
      <c r="H6873" s="70">
        <v>3.0539999999999998</v>
      </c>
      <c r="I6873" s="73">
        <v>45828</v>
      </c>
      <c r="J6873" s="73">
        <v>46924</v>
      </c>
      <c r="K6873" s="69">
        <v>2.74</v>
      </c>
      <c r="L6873" s="68" t="s">
        <v>2609</v>
      </c>
      <c r="M6873" s="71">
        <v>5.8999999999999999E-3</v>
      </c>
      <c r="N6873" t="str">
        <f>_xll.IMDP("BND",D6873,$N$1,A6873)</f>
        <v>회사채(일반)</v>
      </c>
      <c r="O6873">
        <f t="shared" si="107"/>
        <v>9.5444299999999996E-3</v>
      </c>
    </row>
    <row r="6874" spans="1:15" x14ac:dyDescent="0.3">
      <c r="A6874" s="73">
        <v>46311</v>
      </c>
      <c r="B6874" s="67" t="s">
        <v>2090</v>
      </c>
      <c r="C6874" s="68" t="s">
        <v>8258</v>
      </c>
      <c r="D6874" s="68" t="s">
        <v>13389</v>
      </c>
      <c r="E6874" s="67" t="s">
        <v>13390</v>
      </c>
      <c r="F6874" s="69">
        <v>4.1920000000000002</v>
      </c>
      <c r="G6874" s="70">
        <v>1.6989000000000001</v>
      </c>
      <c r="H6874" s="70">
        <v>3.3622000000000001</v>
      </c>
      <c r="I6874" s="73">
        <v>45862</v>
      </c>
      <c r="J6874" s="73">
        <v>46958</v>
      </c>
      <c r="K6874" s="69">
        <v>2.68</v>
      </c>
      <c r="L6874" s="68" t="s">
        <v>2609</v>
      </c>
      <c r="M6874" s="71">
        <v>5.4999999999999997E-3</v>
      </c>
      <c r="N6874" t="str">
        <f>_xll.IMDP("BND",D6874,$N$1,A6874)</f>
        <v>회사채(일반)</v>
      </c>
      <c r="O6874">
        <f t="shared" si="107"/>
        <v>9.3439500000000002E-3</v>
      </c>
    </row>
    <row r="6875" spans="1:15" x14ac:dyDescent="0.3">
      <c r="A6875" s="73">
        <v>46311</v>
      </c>
      <c r="B6875" s="67" t="s">
        <v>2090</v>
      </c>
      <c r="C6875" s="68" t="s">
        <v>8258</v>
      </c>
      <c r="D6875" s="68" t="s">
        <v>13391</v>
      </c>
      <c r="E6875" s="67" t="s">
        <v>13392</v>
      </c>
      <c r="F6875" s="69">
        <v>4.2030000000000003</v>
      </c>
      <c r="G6875" s="70">
        <v>1.7498</v>
      </c>
      <c r="H6875" s="70">
        <v>3.5495999999999999</v>
      </c>
      <c r="I6875" s="73">
        <v>45882</v>
      </c>
      <c r="J6875" s="73">
        <v>46976</v>
      </c>
      <c r="K6875" s="69">
        <v>2.66</v>
      </c>
      <c r="L6875" s="68" t="s">
        <v>2609</v>
      </c>
      <c r="M6875" s="71">
        <v>8.2000000000000007E-3</v>
      </c>
      <c r="N6875" t="str">
        <f>_xll.IMDP("BND",D6875,$N$1,A6875)</f>
        <v>회사채(일반)</v>
      </c>
      <c r="O6875">
        <f t="shared" si="107"/>
        <v>1.4348360000000001E-2</v>
      </c>
    </row>
    <row r="6876" spans="1:15" x14ac:dyDescent="0.3">
      <c r="A6876" s="73">
        <v>46311</v>
      </c>
      <c r="B6876" s="67" t="s">
        <v>2090</v>
      </c>
      <c r="C6876" s="68" t="s">
        <v>8258</v>
      </c>
      <c r="D6876" s="68" t="s">
        <v>13393</v>
      </c>
      <c r="E6876" s="67" t="s">
        <v>13394</v>
      </c>
      <c r="F6876" s="69">
        <v>4.2359999999999998</v>
      </c>
      <c r="G6876" s="70">
        <v>1.8789</v>
      </c>
      <c r="H6876" s="70">
        <v>4.0522999999999998</v>
      </c>
      <c r="I6876" s="73">
        <v>45930</v>
      </c>
      <c r="J6876" s="73">
        <v>47025</v>
      </c>
      <c r="K6876" s="69">
        <v>2.77</v>
      </c>
      <c r="L6876" s="68" t="s">
        <v>2609</v>
      </c>
      <c r="M6876" s="71">
        <v>8.9999999999999993E-3</v>
      </c>
      <c r="N6876" t="str">
        <f>_xll.IMDP("BND",D6876,$N$1,A6876)</f>
        <v>회사채(일반)</v>
      </c>
      <c r="O6876">
        <f t="shared" si="107"/>
        <v>1.6910099999999997E-2</v>
      </c>
    </row>
    <row r="6877" spans="1:15" x14ac:dyDescent="0.3">
      <c r="A6877" s="73">
        <v>46311</v>
      </c>
      <c r="B6877" s="67" t="s">
        <v>2090</v>
      </c>
      <c r="C6877" s="68" t="s">
        <v>8258</v>
      </c>
      <c r="D6877" s="68" t="s">
        <v>13395</v>
      </c>
      <c r="E6877" s="67" t="s">
        <v>13396</v>
      </c>
      <c r="F6877" s="69">
        <v>4.258</v>
      </c>
      <c r="G6877" s="70">
        <v>2.1358000000000001</v>
      </c>
      <c r="H6877" s="70">
        <v>5.2686999999999999</v>
      </c>
      <c r="I6877" s="73">
        <v>46041</v>
      </c>
      <c r="J6877" s="73">
        <v>47137</v>
      </c>
      <c r="K6877" s="69">
        <v>3.31</v>
      </c>
      <c r="L6877" s="68" t="s">
        <v>2609</v>
      </c>
      <c r="M6877" s="71">
        <v>5.4999999999999997E-3</v>
      </c>
      <c r="N6877" t="str">
        <f>_xll.IMDP("BND",D6877,$N$1,A6877)</f>
        <v>회사채(일반)</v>
      </c>
      <c r="O6877">
        <f t="shared" si="107"/>
        <v>1.1746899999999999E-2</v>
      </c>
    </row>
    <row r="6878" spans="1:15" x14ac:dyDescent="0.3">
      <c r="A6878" s="73">
        <v>46311</v>
      </c>
      <c r="B6878" s="67" t="s">
        <v>2090</v>
      </c>
      <c r="C6878" s="68" t="s">
        <v>8258</v>
      </c>
      <c r="D6878" s="68" t="s">
        <v>13397</v>
      </c>
      <c r="E6878" s="67" t="s">
        <v>13398</v>
      </c>
      <c r="F6878" s="69">
        <v>4.1340000000000003</v>
      </c>
      <c r="G6878" s="70">
        <v>1.5008999999999999</v>
      </c>
      <c r="H6878" s="70">
        <v>2.6737000000000002</v>
      </c>
      <c r="I6878" s="73">
        <v>46154</v>
      </c>
      <c r="J6878" s="73">
        <v>46885</v>
      </c>
      <c r="K6878" s="69">
        <v>3.8</v>
      </c>
      <c r="L6878" s="68" t="s">
        <v>2609</v>
      </c>
      <c r="M6878" s="71">
        <v>6.0000000000000001E-3</v>
      </c>
      <c r="N6878" t="str">
        <f>_xll.IMDP("BND",D6878,$N$1,A6878)</f>
        <v>회사채(일반)</v>
      </c>
      <c r="O6878">
        <f t="shared" si="107"/>
        <v>9.0054000000000002E-3</v>
      </c>
    </row>
    <row r="6879" spans="1:15" x14ac:dyDescent="0.3">
      <c r="A6879" s="73">
        <v>46311</v>
      </c>
      <c r="B6879" s="67" t="s">
        <v>2090</v>
      </c>
      <c r="C6879" s="68" t="s">
        <v>8258</v>
      </c>
      <c r="D6879" s="68" t="s">
        <v>15703</v>
      </c>
      <c r="E6879" s="67" t="s">
        <v>15704</v>
      </c>
      <c r="F6879" s="69">
        <v>4.2729999999999997</v>
      </c>
      <c r="G6879" s="70">
        <v>2.7042000000000002</v>
      </c>
      <c r="H6879" s="70">
        <v>8.2794000000000008</v>
      </c>
      <c r="I6879" s="73">
        <v>46281</v>
      </c>
      <c r="J6879" s="73">
        <v>47375</v>
      </c>
      <c r="K6879" s="69">
        <v>4.41</v>
      </c>
      <c r="L6879" s="68" t="s">
        <v>2609</v>
      </c>
      <c r="M6879" s="71">
        <v>9.2999999999999992E-3</v>
      </c>
      <c r="N6879" t="str">
        <f>_xll.IMDP("BND",D6879,$N$1,A6879)</f>
        <v>회사채(일반)</v>
      </c>
      <c r="O6879">
        <f t="shared" si="107"/>
        <v>2.5149060000000001E-2</v>
      </c>
    </row>
    <row r="6880" spans="1:15" x14ac:dyDescent="0.3">
      <c r="A6880" s="73">
        <v>46311</v>
      </c>
      <c r="B6880" s="67" t="s">
        <v>2090</v>
      </c>
      <c r="C6880" s="68" t="s">
        <v>8258</v>
      </c>
      <c r="D6880" s="68" t="s">
        <v>13399</v>
      </c>
      <c r="E6880" s="67" t="s">
        <v>13400</v>
      </c>
      <c r="F6880" s="69">
        <v>4.0970000000000004</v>
      </c>
      <c r="G6880" s="70">
        <v>1.23</v>
      </c>
      <c r="H6880" s="70">
        <v>1.8310999999999999</v>
      </c>
      <c r="I6880" s="73">
        <v>44218</v>
      </c>
      <c r="J6880" s="73">
        <v>46774</v>
      </c>
      <c r="K6880" s="69">
        <v>1.64</v>
      </c>
      <c r="L6880" s="68" t="s">
        <v>2609</v>
      </c>
      <c r="M6880" s="71">
        <v>6.7999999999999996E-3</v>
      </c>
      <c r="N6880" t="str">
        <f>_xll.IMDP("BND",D6880,$N$1,A6880)</f>
        <v>회사채(일반)</v>
      </c>
      <c r="O6880">
        <f t="shared" si="107"/>
        <v>8.3639999999999999E-3</v>
      </c>
    </row>
    <row r="6881" spans="1:15" x14ac:dyDescent="0.3">
      <c r="A6881" s="73">
        <v>46311</v>
      </c>
      <c r="B6881" s="67" t="s">
        <v>2090</v>
      </c>
      <c r="C6881" s="68" t="s">
        <v>8258</v>
      </c>
      <c r="D6881" s="68" t="s">
        <v>1675</v>
      </c>
      <c r="E6881" s="67" t="s">
        <v>1677</v>
      </c>
      <c r="F6881" s="69">
        <v>4.1740000000000004</v>
      </c>
      <c r="G6881" s="70">
        <v>1.6175999999999999</v>
      </c>
      <c r="H6881" s="70">
        <v>3.0726</v>
      </c>
      <c r="I6881" s="73">
        <v>45104</v>
      </c>
      <c r="J6881" s="73">
        <v>46931</v>
      </c>
      <c r="K6881" s="69">
        <v>4.33</v>
      </c>
      <c r="L6881" s="68" t="s">
        <v>2609</v>
      </c>
      <c r="M6881" s="71">
        <v>7.4999999999999997E-3</v>
      </c>
      <c r="N6881" t="str">
        <f>_xll.IMDP("BND",D6881,$N$1,A6881)</f>
        <v>회사채(일반)</v>
      </c>
      <c r="O6881">
        <f t="shared" si="107"/>
        <v>1.2131999999999999E-2</v>
      </c>
    </row>
    <row r="6882" spans="1:15" x14ac:dyDescent="0.3">
      <c r="A6882" s="73">
        <v>46311</v>
      </c>
      <c r="B6882" s="67" t="s">
        <v>2090</v>
      </c>
      <c r="C6882" s="68" t="s">
        <v>8258</v>
      </c>
      <c r="D6882" s="68" t="s">
        <v>13401</v>
      </c>
      <c r="E6882" s="67" t="s">
        <v>13402</v>
      </c>
      <c r="F6882" s="69">
        <v>4.2590000000000003</v>
      </c>
      <c r="G6882" s="70">
        <v>2.2109999999999999</v>
      </c>
      <c r="H6882" s="70">
        <v>5.5888999999999998</v>
      </c>
      <c r="I6882" s="73">
        <v>45343</v>
      </c>
      <c r="J6882" s="73">
        <v>47170</v>
      </c>
      <c r="K6882" s="69">
        <v>3.85</v>
      </c>
      <c r="L6882" s="68" t="s">
        <v>2609</v>
      </c>
      <c r="M6882" s="71">
        <v>2.3E-3</v>
      </c>
      <c r="N6882" t="str">
        <f>_xll.IMDP("BND",D6882,$N$1,A6882)</f>
        <v>회사채(일반)</v>
      </c>
      <c r="O6882">
        <f t="shared" si="107"/>
        <v>5.0852999999999992E-3</v>
      </c>
    </row>
    <row r="6883" spans="1:15" x14ac:dyDescent="0.3">
      <c r="A6883" s="73">
        <v>46311</v>
      </c>
      <c r="B6883" s="67" t="s">
        <v>2090</v>
      </c>
      <c r="C6883" s="68" t="s">
        <v>8258</v>
      </c>
      <c r="D6883" s="68" t="s">
        <v>13403</v>
      </c>
      <c r="E6883" s="67" t="s">
        <v>13404</v>
      </c>
      <c r="F6883" s="69">
        <v>4.2619999999999996</v>
      </c>
      <c r="G6883" s="70">
        <v>2.3435000000000001</v>
      </c>
      <c r="H6883" s="70">
        <v>6.3339999999999996</v>
      </c>
      <c r="I6883" s="73">
        <v>45399</v>
      </c>
      <c r="J6883" s="73">
        <v>47225</v>
      </c>
      <c r="K6883" s="69">
        <v>3.78</v>
      </c>
      <c r="L6883" s="68" t="s">
        <v>2609</v>
      </c>
      <c r="M6883" s="71">
        <v>2.3E-3</v>
      </c>
      <c r="N6883" t="str">
        <f>_xll.IMDP("BND",D6883,$N$1,A6883)</f>
        <v>회사채(일반)</v>
      </c>
      <c r="O6883">
        <f t="shared" si="107"/>
        <v>5.3900500000000004E-3</v>
      </c>
    </row>
    <row r="6884" spans="1:15" x14ac:dyDescent="0.3">
      <c r="A6884" s="73">
        <v>46311</v>
      </c>
      <c r="B6884" s="67" t="s">
        <v>2090</v>
      </c>
      <c r="C6884" s="68" t="s">
        <v>8258</v>
      </c>
      <c r="D6884" s="68" t="s">
        <v>13405</v>
      </c>
      <c r="E6884" s="67" t="s">
        <v>13406</v>
      </c>
      <c r="F6884" s="69">
        <v>4.2709999999999999</v>
      </c>
      <c r="G6884" s="70">
        <v>2.6894</v>
      </c>
      <c r="H6884" s="70">
        <v>8.1303000000000001</v>
      </c>
      <c r="I6884" s="73">
        <v>45530</v>
      </c>
      <c r="J6884" s="73">
        <v>47354</v>
      </c>
      <c r="K6884" s="69">
        <v>3.26</v>
      </c>
      <c r="L6884" s="68" t="s">
        <v>2609</v>
      </c>
      <c r="M6884" s="71">
        <v>2.7000000000000001E-3</v>
      </c>
      <c r="N6884" t="str">
        <f>_xll.IMDP("BND",D6884,$N$1,A6884)</f>
        <v>회사채(일반)</v>
      </c>
      <c r="O6884">
        <f t="shared" si="107"/>
        <v>7.2613800000000004E-3</v>
      </c>
    </row>
    <row r="6885" spans="1:15" x14ac:dyDescent="0.3">
      <c r="A6885" s="73">
        <v>46311</v>
      </c>
      <c r="B6885" s="67" t="s">
        <v>2090</v>
      </c>
      <c r="C6885" s="68" t="s">
        <v>8258</v>
      </c>
      <c r="D6885" s="68" t="s">
        <v>13407</v>
      </c>
      <c r="E6885" s="67" t="s">
        <v>13408</v>
      </c>
      <c r="F6885" s="69">
        <v>4.274</v>
      </c>
      <c r="G6885" s="70">
        <v>2.8228</v>
      </c>
      <c r="H6885" s="70">
        <v>8.9723000000000006</v>
      </c>
      <c r="I6885" s="73">
        <v>45589</v>
      </c>
      <c r="J6885" s="73">
        <v>47415</v>
      </c>
      <c r="K6885" s="69">
        <v>3.37</v>
      </c>
      <c r="L6885" s="68" t="s">
        <v>2609</v>
      </c>
      <c r="M6885" s="71">
        <v>2.3E-3</v>
      </c>
      <c r="N6885" t="str">
        <f>_xll.IMDP("BND",D6885,$N$1,A6885)</f>
        <v>회사채(일반)</v>
      </c>
      <c r="O6885">
        <f t="shared" si="107"/>
        <v>6.4924399999999995E-3</v>
      </c>
    </row>
    <row r="6886" spans="1:15" x14ac:dyDescent="0.3">
      <c r="A6886" s="73">
        <v>46311</v>
      </c>
      <c r="B6886" s="67" t="s">
        <v>2090</v>
      </c>
      <c r="C6886" s="68" t="s">
        <v>8258</v>
      </c>
      <c r="D6886" s="68" t="s">
        <v>13409</v>
      </c>
      <c r="E6886" s="67" t="s">
        <v>13410</v>
      </c>
      <c r="F6886" s="69">
        <v>4.282</v>
      </c>
      <c r="G6886" s="70">
        <v>3.444</v>
      </c>
      <c r="H6886" s="70">
        <v>13.131500000000001</v>
      </c>
      <c r="I6886" s="73">
        <v>45828</v>
      </c>
      <c r="J6886" s="73">
        <v>47654</v>
      </c>
      <c r="K6886" s="69">
        <v>2.91</v>
      </c>
      <c r="L6886" s="68" t="s">
        <v>2609</v>
      </c>
      <c r="M6886" s="71">
        <v>6.6E-3</v>
      </c>
      <c r="N6886" t="str">
        <f>_xll.IMDP("BND",D6886,$N$1,A6886)</f>
        <v>회사채(일반)</v>
      </c>
      <c r="O6886">
        <f t="shared" si="107"/>
        <v>2.2730399999999998E-2</v>
      </c>
    </row>
    <row r="6887" spans="1:15" x14ac:dyDescent="0.3">
      <c r="A6887" s="73">
        <v>46311</v>
      </c>
      <c r="B6887" s="67" t="s">
        <v>2090</v>
      </c>
      <c r="C6887" s="68" t="s">
        <v>8258</v>
      </c>
      <c r="D6887" s="68" t="s">
        <v>13411</v>
      </c>
      <c r="E6887" s="67" t="s">
        <v>13412</v>
      </c>
      <c r="F6887" s="69">
        <v>4.282</v>
      </c>
      <c r="G6887" s="70">
        <v>3.5133000000000001</v>
      </c>
      <c r="H6887" s="70">
        <v>13.713200000000001</v>
      </c>
      <c r="I6887" s="73">
        <v>45862</v>
      </c>
      <c r="J6887" s="73">
        <v>47688</v>
      </c>
      <c r="K6887" s="69">
        <v>2.85</v>
      </c>
      <c r="L6887" s="68" t="s">
        <v>2609</v>
      </c>
      <c r="M6887" s="71">
        <v>8.8999999999999999E-3</v>
      </c>
      <c r="N6887" t="str">
        <f>_xll.IMDP("BND",D6887,$N$1,A6887)</f>
        <v>회사채(일반)</v>
      </c>
      <c r="O6887">
        <f t="shared" si="107"/>
        <v>3.1268370000000004E-2</v>
      </c>
    </row>
    <row r="6888" spans="1:15" x14ac:dyDescent="0.3">
      <c r="A6888" s="73">
        <v>46311</v>
      </c>
      <c r="B6888" s="67" t="s">
        <v>2090</v>
      </c>
      <c r="C6888" s="68" t="s">
        <v>8258</v>
      </c>
      <c r="D6888" s="68" t="s">
        <v>13413</v>
      </c>
      <c r="E6888" s="67" t="s">
        <v>13414</v>
      </c>
      <c r="F6888" s="69">
        <v>4.2869999999999999</v>
      </c>
      <c r="G6888" s="70">
        <v>3.8803000000000001</v>
      </c>
      <c r="H6888" s="70">
        <v>17.006699999999999</v>
      </c>
      <c r="I6888" s="73">
        <v>46041</v>
      </c>
      <c r="J6888" s="73">
        <v>47865</v>
      </c>
      <c r="K6888" s="69">
        <v>3.52</v>
      </c>
      <c r="L6888" s="68" t="s">
        <v>2609</v>
      </c>
      <c r="M6888" s="71">
        <v>2.3E-3</v>
      </c>
      <c r="N6888" t="str">
        <f>_xll.IMDP("BND",D6888,$N$1,A6888)</f>
        <v>회사채(일반)</v>
      </c>
      <c r="O6888">
        <f t="shared" si="107"/>
        <v>8.9246900000000007E-3</v>
      </c>
    </row>
    <row r="6889" spans="1:15" x14ac:dyDescent="0.3">
      <c r="A6889" s="73">
        <v>46311</v>
      </c>
      <c r="B6889" s="67" t="s">
        <v>2090</v>
      </c>
      <c r="C6889" s="68" t="s">
        <v>8258</v>
      </c>
      <c r="D6889" s="68" t="s">
        <v>13415</v>
      </c>
      <c r="E6889" s="67" t="s">
        <v>13416</v>
      </c>
      <c r="F6889" s="69">
        <v>4.2619999999999996</v>
      </c>
      <c r="G6889" s="70">
        <v>2.4007000000000001</v>
      </c>
      <c r="H6889" s="70">
        <v>6.5648</v>
      </c>
      <c r="I6889" s="73">
        <v>46154</v>
      </c>
      <c r="J6889" s="73">
        <v>47249</v>
      </c>
      <c r="K6889" s="69">
        <v>3.94</v>
      </c>
      <c r="L6889" s="68" t="s">
        <v>2609</v>
      </c>
      <c r="M6889" s="71">
        <v>2.8E-3</v>
      </c>
      <c r="N6889" t="str">
        <f>_xll.IMDP("BND",D6889,$N$1,A6889)</f>
        <v>회사채(일반)</v>
      </c>
      <c r="O6889">
        <f t="shared" si="107"/>
        <v>6.7219599999999999E-3</v>
      </c>
    </row>
    <row r="6890" spans="1:15" x14ac:dyDescent="0.3">
      <c r="A6890" s="73">
        <v>46311</v>
      </c>
      <c r="B6890" s="67" t="s">
        <v>2090</v>
      </c>
      <c r="C6890" s="68" t="s">
        <v>8258</v>
      </c>
      <c r="D6890" s="68" t="s">
        <v>13417</v>
      </c>
      <c r="E6890" s="67" t="s">
        <v>13418</v>
      </c>
      <c r="F6890" s="69">
        <v>4.4859999999999998</v>
      </c>
      <c r="G6890" s="70">
        <v>4.7302999999999997</v>
      </c>
      <c r="H6890" s="70">
        <v>24.7453</v>
      </c>
      <c r="I6890" s="73">
        <v>44505</v>
      </c>
      <c r="J6890" s="73">
        <v>48202</v>
      </c>
      <c r="K6890" s="69">
        <v>2.8</v>
      </c>
      <c r="L6890" s="68" t="s">
        <v>2609</v>
      </c>
      <c r="M6890" s="71">
        <v>3.0999999999999999E-3</v>
      </c>
      <c r="N6890" t="str">
        <f>_xll.IMDP("BND",D6890,$N$1,A6890)</f>
        <v>회사채(일반)</v>
      </c>
      <c r="O6890">
        <f t="shared" si="107"/>
        <v>1.4663929999999999E-2</v>
      </c>
    </row>
    <row r="6891" spans="1:15" x14ac:dyDescent="0.3">
      <c r="A6891" s="73">
        <v>46311</v>
      </c>
      <c r="B6891" s="67" t="s">
        <v>2090</v>
      </c>
      <c r="C6891" s="68" t="s">
        <v>2608</v>
      </c>
      <c r="D6891" s="68" t="s">
        <v>387</v>
      </c>
      <c r="E6891" s="67" t="s">
        <v>388</v>
      </c>
      <c r="F6891" s="69">
        <v>4.2969999999999997</v>
      </c>
      <c r="G6891" s="70">
        <v>1.0181</v>
      </c>
      <c r="H6891" s="70">
        <v>1.302</v>
      </c>
      <c r="I6891" s="73">
        <v>45968</v>
      </c>
      <c r="J6891" s="73">
        <v>46696</v>
      </c>
      <c r="K6891" s="69">
        <v>3.11</v>
      </c>
      <c r="L6891" s="68" t="s">
        <v>5494</v>
      </c>
      <c r="M6891" s="71">
        <v>2.3E-3</v>
      </c>
      <c r="N6891" t="str">
        <f>_xll.IMDP("BND",D6891,$N$1,A6891)</f>
        <v>기타금융채</v>
      </c>
      <c r="O6891">
        <f t="shared" si="107"/>
        <v>2.3416299999999999E-3</v>
      </c>
    </row>
    <row r="6892" spans="1:15" x14ac:dyDescent="0.3">
      <c r="A6892" s="73">
        <v>46311</v>
      </c>
      <c r="B6892" s="67" t="s">
        <v>2090</v>
      </c>
      <c r="C6892" s="68" t="s">
        <v>2608</v>
      </c>
      <c r="D6892" s="68" t="s">
        <v>13419</v>
      </c>
      <c r="E6892" s="67" t="s">
        <v>13420</v>
      </c>
      <c r="F6892" s="69">
        <v>4.0380000000000003</v>
      </c>
      <c r="G6892" s="70">
        <v>0.46250000000000002</v>
      </c>
      <c r="H6892" s="70">
        <v>0.32890000000000003</v>
      </c>
      <c r="I6892" s="73">
        <v>45575</v>
      </c>
      <c r="J6892" s="73">
        <v>46486</v>
      </c>
      <c r="K6892" s="69">
        <v>3.72</v>
      </c>
      <c r="L6892" s="68" t="s">
        <v>5494</v>
      </c>
      <c r="M6892" s="71">
        <v>2.8E-3</v>
      </c>
      <c r="N6892" t="str">
        <f>_xll.IMDP("BND",D6892,$N$1,A6892)</f>
        <v>기타금융채</v>
      </c>
      <c r="O6892">
        <f t="shared" si="107"/>
        <v>1.2950000000000001E-3</v>
      </c>
    </row>
    <row r="6893" spans="1:15" x14ac:dyDescent="0.3">
      <c r="A6893" s="73">
        <v>46311</v>
      </c>
      <c r="B6893" s="67" t="s">
        <v>2090</v>
      </c>
      <c r="C6893" s="68" t="s">
        <v>2608</v>
      </c>
      <c r="D6893" s="68" t="s">
        <v>13421</v>
      </c>
      <c r="E6893" s="67" t="s">
        <v>13422</v>
      </c>
      <c r="F6893" s="69">
        <v>3.8889999999999998</v>
      </c>
      <c r="G6893" s="70">
        <v>0.38090000000000002</v>
      </c>
      <c r="H6893" s="70">
        <v>0.24010000000000001</v>
      </c>
      <c r="I6893" s="73">
        <v>45359</v>
      </c>
      <c r="J6893" s="73">
        <v>46454</v>
      </c>
      <c r="K6893" s="69">
        <v>4.4000000000000004</v>
      </c>
      <c r="L6893" s="68" t="s">
        <v>5494</v>
      </c>
      <c r="M6893" s="71">
        <v>3.7000000000000002E-3</v>
      </c>
      <c r="N6893" t="str">
        <f>_xll.IMDP("BND",D6893,$N$1,A6893)</f>
        <v>기타금융채</v>
      </c>
      <c r="O6893">
        <f t="shared" si="107"/>
        <v>1.4093300000000001E-3</v>
      </c>
    </row>
    <row r="6894" spans="1:15" x14ac:dyDescent="0.3">
      <c r="A6894" s="73">
        <v>46311</v>
      </c>
      <c r="B6894" s="67" t="s">
        <v>2090</v>
      </c>
      <c r="C6894" s="68" t="s">
        <v>2608</v>
      </c>
      <c r="D6894" s="68" t="s">
        <v>13423</v>
      </c>
      <c r="E6894" s="67" t="s">
        <v>13424</v>
      </c>
      <c r="F6894" s="69">
        <v>4.3010000000000002</v>
      </c>
      <c r="G6894" s="70">
        <v>0.87970000000000004</v>
      </c>
      <c r="H6894" s="70">
        <v>0.99809999999999999</v>
      </c>
      <c r="I6894" s="73">
        <v>45729</v>
      </c>
      <c r="J6894" s="73">
        <v>46643</v>
      </c>
      <c r="K6894" s="69">
        <v>3.21</v>
      </c>
      <c r="L6894" s="68" t="s">
        <v>5494</v>
      </c>
      <c r="M6894" s="71">
        <v>5.1000000000000004E-3</v>
      </c>
      <c r="N6894" t="str">
        <f>_xll.IMDP("BND",D6894,$N$1,A6894)</f>
        <v>기타금융채</v>
      </c>
      <c r="O6894">
        <f t="shared" si="107"/>
        <v>4.4864700000000002E-3</v>
      </c>
    </row>
    <row r="6895" spans="1:15" x14ac:dyDescent="0.3">
      <c r="A6895" s="73">
        <v>46311</v>
      </c>
      <c r="B6895" s="67" t="s">
        <v>2090</v>
      </c>
      <c r="C6895" s="68" t="s">
        <v>2608</v>
      </c>
      <c r="D6895" s="68" t="s">
        <v>13425</v>
      </c>
      <c r="E6895" s="67" t="s">
        <v>13426</v>
      </c>
      <c r="F6895" s="69">
        <v>4.0259999999999998</v>
      </c>
      <c r="G6895" s="70">
        <v>0.57279999999999998</v>
      </c>
      <c r="H6895" s="70">
        <v>0.4718</v>
      </c>
      <c r="I6895" s="73">
        <v>45799</v>
      </c>
      <c r="J6895" s="73">
        <v>46528</v>
      </c>
      <c r="K6895" s="69">
        <v>2.7</v>
      </c>
      <c r="L6895" s="68" t="s">
        <v>5494</v>
      </c>
      <c r="M6895" s="71">
        <v>2.8E-3</v>
      </c>
      <c r="N6895" t="str">
        <f>_xll.IMDP("BND",D6895,$N$1,A6895)</f>
        <v>카드</v>
      </c>
      <c r="O6895">
        <f t="shared" si="107"/>
        <v>1.6038399999999998E-3</v>
      </c>
    </row>
    <row r="6896" spans="1:15" x14ac:dyDescent="0.3">
      <c r="A6896" s="73">
        <v>46311</v>
      </c>
      <c r="B6896" s="67" t="s">
        <v>2090</v>
      </c>
      <c r="C6896" s="68" t="s">
        <v>2608</v>
      </c>
      <c r="D6896" s="68" t="s">
        <v>1501</v>
      </c>
      <c r="E6896" s="67" t="s">
        <v>1503</v>
      </c>
      <c r="F6896" s="69">
        <v>4.3609999999999998</v>
      </c>
      <c r="G6896" s="70">
        <v>1.7342</v>
      </c>
      <c r="H6896" s="70">
        <v>3.4939</v>
      </c>
      <c r="I6896" s="73">
        <v>45876</v>
      </c>
      <c r="J6896" s="73">
        <v>46972</v>
      </c>
      <c r="K6896" s="69">
        <v>2.78</v>
      </c>
      <c r="L6896" s="68" t="s">
        <v>5494</v>
      </c>
      <c r="M6896" s="71">
        <v>4.4999999999999997E-3</v>
      </c>
      <c r="N6896" t="str">
        <f>_xll.IMDP("BND",D6896,$N$1,A6896)</f>
        <v>카드</v>
      </c>
      <c r="O6896">
        <f t="shared" si="107"/>
        <v>7.803899999999999E-3</v>
      </c>
    </row>
    <row r="6897" spans="1:15" x14ac:dyDescent="0.3">
      <c r="A6897" s="73">
        <v>46311</v>
      </c>
      <c r="B6897" s="67" t="s">
        <v>2090</v>
      </c>
      <c r="C6897" s="68" t="s">
        <v>2608</v>
      </c>
      <c r="D6897" s="68" t="s">
        <v>13427</v>
      </c>
      <c r="E6897" s="67" t="s">
        <v>13428</v>
      </c>
      <c r="F6897" s="69">
        <v>4.3949999999999996</v>
      </c>
      <c r="G6897" s="70">
        <v>1.8748</v>
      </c>
      <c r="H6897" s="70">
        <v>4.0366999999999997</v>
      </c>
      <c r="I6897" s="73">
        <v>45931</v>
      </c>
      <c r="J6897" s="73">
        <v>47024</v>
      </c>
      <c r="K6897" s="69">
        <v>2.86</v>
      </c>
      <c r="L6897" s="68" t="s">
        <v>5494</v>
      </c>
      <c r="M6897" s="71">
        <v>2.7000000000000001E-3</v>
      </c>
      <c r="N6897" t="str">
        <f>_xll.IMDP("BND",D6897,$N$1,A6897)</f>
        <v>카드</v>
      </c>
      <c r="O6897">
        <f t="shared" si="107"/>
        <v>5.0619599999999999E-3</v>
      </c>
    </row>
    <row r="6898" spans="1:15" x14ac:dyDescent="0.3">
      <c r="A6898" s="73">
        <v>46311</v>
      </c>
      <c r="B6898" s="67" t="s">
        <v>2090</v>
      </c>
      <c r="C6898" s="68" t="s">
        <v>2608</v>
      </c>
      <c r="D6898" s="68" t="s">
        <v>13429</v>
      </c>
      <c r="E6898" s="67" t="s">
        <v>13430</v>
      </c>
      <c r="F6898" s="69">
        <v>4.0940000000000003</v>
      </c>
      <c r="G6898" s="70">
        <v>0.65239999999999998</v>
      </c>
      <c r="H6898" s="70">
        <v>0.58940000000000003</v>
      </c>
      <c r="I6898" s="73">
        <v>46009</v>
      </c>
      <c r="J6898" s="73">
        <v>46556</v>
      </c>
      <c r="K6898" s="69">
        <v>3.08</v>
      </c>
      <c r="L6898" s="68" t="s">
        <v>5494</v>
      </c>
      <c r="M6898" s="71">
        <v>3.2000000000000002E-3</v>
      </c>
      <c r="N6898" t="str">
        <f>_xll.IMDP("BND",D6898,$N$1,A6898)</f>
        <v>카드</v>
      </c>
      <c r="O6898">
        <f t="shared" si="107"/>
        <v>2.0876800000000002E-3</v>
      </c>
    </row>
    <row r="6899" spans="1:15" x14ac:dyDescent="0.3">
      <c r="A6899" s="73">
        <v>46311</v>
      </c>
      <c r="B6899" s="67" t="s">
        <v>2090</v>
      </c>
      <c r="C6899" s="68" t="s">
        <v>2608</v>
      </c>
      <c r="D6899" s="68" t="s">
        <v>13431</v>
      </c>
      <c r="E6899" s="67" t="s">
        <v>13432</v>
      </c>
      <c r="F6899" s="69">
        <v>4.2510000000000003</v>
      </c>
      <c r="G6899" s="70">
        <v>1.3943000000000001</v>
      </c>
      <c r="H6899" s="70">
        <v>2.3260999999999998</v>
      </c>
      <c r="I6899" s="73">
        <v>46178</v>
      </c>
      <c r="J6899" s="73">
        <v>46843</v>
      </c>
      <c r="K6899" s="69">
        <v>4.04</v>
      </c>
      <c r="L6899" s="68" t="s">
        <v>5494</v>
      </c>
      <c r="M6899" s="71">
        <v>2.3E-3</v>
      </c>
      <c r="N6899" t="str">
        <f>_xll.IMDP("BND",D6899,$N$1,A6899)</f>
        <v>카드</v>
      </c>
      <c r="O6899">
        <f t="shared" si="107"/>
        <v>3.20689E-3</v>
      </c>
    </row>
    <row r="6900" spans="1:15" x14ac:dyDescent="0.3">
      <c r="A6900" s="73">
        <v>46311</v>
      </c>
      <c r="B6900" s="67" t="s">
        <v>2090</v>
      </c>
      <c r="C6900" s="68" t="s">
        <v>2608</v>
      </c>
      <c r="D6900" s="68" t="s">
        <v>14135</v>
      </c>
      <c r="E6900" s="67" t="s">
        <v>14136</v>
      </c>
      <c r="F6900" s="69">
        <v>4.3380000000000001</v>
      </c>
      <c r="G6900" s="70">
        <v>1.6438999999999999</v>
      </c>
      <c r="H6900" s="70">
        <v>3.1652</v>
      </c>
      <c r="I6900" s="73">
        <v>46210</v>
      </c>
      <c r="J6900" s="73">
        <v>46941</v>
      </c>
      <c r="K6900" s="69">
        <v>4.37</v>
      </c>
      <c r="L6900" s="68" t="s">
        <v>5494</v>
      </c>
      <c r="M6900" s="71">
        <v>2.8E-3</v>
      </c>
      <c r="N6900" t="str">
        <f>_xll.IMDP("BND",D6900,$N$1,A6900)</f>
        <v>카드</v>
      </c>
      <c r="O6900">
        <f t="shared" si="107"/>
        <v>4.6029199999999999E-3</v>
      </c>
    </row>
    <row r="6901" spans="1:15" x14ac:dyDescent="0.3">
      <c r="A6901" s="73">
        <v>46311</v>
      </c>
      <c r="B6901" s="67" t="s">
        <v>2090</v>
      </c>
      <c r="C6901" s="68" t="s">
        <v>2608</v>
      </c>
      <c r="D6901" s="68" t="s">
        <v>13433</v>
      </c>
      <c r="E6901" s="67" t="s">
        <v>13434</v>
      </c>
      <c r="F6901" s="69">
        <v>4.0860000000000003</v>
      </c>
      <c r="G6901" s="70">
        <v>0.63929999999999998</v>
      </c>
      <c r="H6901" s="70">
        <v>0.57010000000000005</v>
      </c>
      <c r="I6901" s="73">
        <v>45091</v>
      </c>
      <c r="J6901" s="73">
        <v>46552</v>
      </c>
      <c r="K6901" s="69">
        <v>4.33</v>
      </c>
      <c r="L6901" s="68" t="s">
        <v>5494</v>
      </c>
      <c r="M6901" s="71">
        <v>4.1999999999999997E-3</v>
      </c>
      <c r="N6901" t="str">
        <f>_xll.IMDP("BND",D6901,$N$1,A6901)</f>
        <v>카드</v>
      </c>
      <c r="O6901">
        <f t="shared" si="107"/>
        <v>2.68506E-3</v>
      </c>
    </row>
    <row r="6902" spans="1:15" x14ac:dyDescent="0.3">
      <c r="A6902" s="73">
        <v>46311</v>
      </c>
      <c r="B6902" s="67" t="s">
        <v>2090</v>
      </c>
      <c r="C6902" s="68" t="s">
        <v>2608</v>
      </c>
      <c r="D6902" s="68" t="s">
        <v>13435</v>
      </c>
      <c r="E6902" s="67" t="s">
        <v>13436</v>
      </c>
      <c r="F6902" s="69">
        <v>4.1479999999999997</v>
      </c>
      <c r="G6902" s="70">
        <v>0.73380000000000001</v>
      </c>
      <c r="H6902" s="70">
        <v>0.72629999999999995</v>
      </c>
      <c r="I6902" s="73">
        <v>45677</v>
      </c>
      <c r="J6902" s="73">
        <v>46588</v>
      </c>
      <c r="K6902" s="69">
        <v>3.05</v>
      </c>
      <c r="L6902" s="68" t="s">
        <v>5494</v>
      </c>
      <c r="M6902" s="71">
        <v>4.5999999999999999E-3</v>
      </c>
      <c r="N6902" t="str">
        <f>_xll.IMDP("BND",D6902,$N$1,A6902)</f>
        <v>카드</v>
      </c>
      <c r="O6902">
        <f t="shared" si="107"/>
        <v>3.3754800000000001E-3</v>
      </c>
    </row>
    <row r="6903" spans="1:15" x14ac:dyDescent="0.3">
      <c r="A6903" s="73">
        <v>46311</v>
      </c>
      <c r="B6903" s="67" t="s">
        <v>2090</v>
      </c>
      <c r="C6903" s="68" t="s">
        <v>2608</v>
      </c>
      <c r="D6903" s="68" t="s">
        <v>13437</v>
      </c>
      <c r="E6903" s="67" t="s">
        <v>13438</v>
      </c>
      <c r="F6903" s="69">
        <v>4.1859999999999999</v>
      </c>
      <c r="G6903" s="70">
        <v>0.93240000000000001</v>
      </c>
      <c r="H6903" s="70">
        <v>1.1063000000000001</v>
      </c>
      <c r="I6903" s="73">
        <v>45749</v>
      </c>
      <c r="J6903" s="73">
        <v>46661</v>
      </c>
      <c r="K6903" s="69">
        <v>2.93</v>
      </c>
      <c r="L6903" s="68" t="s">
        <v>5494</v>
      </c>
      <c r="M6903" s="71">
        <v>3.2000000000000002E-3</v>
      </c>
      <c r="N6903" t="str">
        <f>_xll.IMDP("BND",D6903,$N$1,A6903)</f>
        <v>카드</v>
      </c>
      <c r="O6903">
        <f t="shared" si="107"/>
        <v>2.9836800000000003E-3</v>
      </c>
    </row>
    <row r="6904" spans="1:15" x14ac:dyDescent="0.3">
      <c r="A6904" s="73">
        <v>46311</v>
      </c>
      <c r="B6904" s="67" t="s">
        <v>2090</v>
      </c>
      <c r="C6904" s="68" t="s">
        <v>2608</v>
      </c>
      <c r="D6904" s="68" t="s">
        <v>1465</v>
      </c>
      <c r="E6904" s="67" t="s">
        <v>1466</v>
      </c>
      <c r="F6904" s="69">
        <v>4.3330000000000002</v>
      </c>
      <c r="G6904" s="70">
        <v>1.6539999999999999</v>
      </c>
      <c r="H6904" s="70">
        <v>3.1831</v>
      </c>
      <c r="I6904" s="73">
        <v>45842</v>
      </c>
      <c r="J6904" s="73">
        <v>46938</v>
      </c>
      <c r="K6904" s="69">
        <v>2.86</v>
      </c>
      <c r="L6904" s="68" t="s">
        <v>5494</v>
      </c>
      <c r="M6904" s="71">
        <v>6.7999999999999996E-3</v>
      </c>
      <c r="N6904" t="str">
        <f>_xll.IMDP("BND",D6904,$N$1,A6904)</f>
        <v>카드</v>
      </c>
      <c r="O6904">
        <f t="shared" si="107"/>
        <v>1.1247199999999999E-2</v>
      </c>
    </row>
    <row r="6905" spans="1:15" x14ac:dyDescent="0.3">
      <c r="A6905" s="73">
        <v>46311</v>
      </c>
      <c r="B6905" s="67" t="s">
        <v>2090</v>
      </c>
      <c r="C6905" s="68" t="s">
        <v>2608</v>
      </c>
      <c r="D6905" s="68" t="s">
        <v>13439</v>
      </c>
      <c r="E6905" s="67" t="s">
        <v>13440</v>
      </c>
      <c r="F6905" s="69">
        <v>4.3959999999999999</v>
      </c>
      <c r="G6905" s="70">
        <v>1.8773</v>
      </c>
      <c r="H6905" s="70">
        <v>4.0472000000000001</v>
      </c>
      <c r="I6905" s="73">
        <v>45931</v>
      </c>
      <c r="J6905" s="73">
        <v>47025</v>
      </c>
      <c r="K6905" s="69">
        <v>2.86</v>
      </c>
      <c r="L6905" s="68" t="s">
        <v>5494</v>
      </c>
      <c r="M6905" s="71">
        <v>5.8999999999999999E-3</v>
      </c>
      <c r="N6905" t="str">
        <f>_xll.IMDP("BND",D6905,$N$1,A6905)</f>
        <v>카드</v>
      </c>
      <c r="O6905">
        <f t="shared" si="107"/>
        <v>1.107607E-2</v>
      </c>
    </row>
    <row r="6906" spans="1:15" x14ac:dyDescent="0.3">
      <c r="A6906" s="73">
        <v>46311</v>
      </c>
      <c r="B6906" s="67" t="s">
        <v>2090</v>
      </c>
      <c r="C6906" s="68" t="s">
        <v>2608</v>
      </c>
      <c r="D6906" s="68" t="s">
        <v>1826</v>
      </c>
      <c r="E6906" s="67" t="s">
        <v>1827</v>
      </c>
      <c r="F6906" s="69">
        <v>4.173</v>
      </c>
      <c r="G6906" s="70">
        <v>0.8931</v>
      </c>
      <c r="H6906" s="70">
        <v>1.0251999999999999</v>
      </c>
      <c r="I6906" s="73">
        <v>46009</v>
      </c>
      <c r="J6906" s="73">
        <v>46647</v>
      </c>
      <c r="K6906" s="69">
        <v>3.16</v>
      </c>
      <c r="L6906" s="68" t="s">
        <v>5494</v>
      </c>
      <c r="M6906" s="71">
        <v>2.3E-3</v>
      </c>
      <c r="N6906" t="str">
        <f>_xll.IMDP("BND",D6906,$N$1,A6906)</f>
        <v>카드</v>
      </c>
      <c r="O6906">
        <f t="shared" si="107"/>
        <v>2.0541299999999999E-3</v>
      </c>
    </row>
    <row r="6907" spans="1:15" x14ac:dyDescent="0.3">
      <c r="A6907" s="73">
        <v>46311</v>
      </c>
      <c r="B6907" s="67" t="s">
        <v>2090</v>
      </c>
      <c r="C6907" s="68" t="s">
        <v>2608</v>
      </c>
      <c r="D6907" s="68" t="s">
        <v>1339</v>
      </c>
      <c r="E6907" s="67" t="s">
        <v>1341</v>
      </c>
      <c r="F6907" s="69">
        <v>4.28</v>
      </c>
      <c r="G6907" s="70">
        <v>1.4986999999999999</v>
      </c>
      <c r="H6907" s="70">
        <v>2.6682000000000001</v>
      </c>
      <c r="I6907" s="73">
        <v>46154</v>
      </c>
      <c r="J6907" s="73">
        <v>46885</v>
      </c>
      <c r="K6907" s="69">
        <v>3.93</v>
      </c>
      <c r="L6907" s="68" t="s">
        <v>5494</v>
      </c>
      <c r="M6907" s="71">
        <v>8.8000000000000005E-3</v>
      </c>
      <c r="N6907" t="str">
        <f>_xll.IMDP("BND",D6907,$N$1,A6907)</f>
        <v>카드</v>
      </c>
      <c r="O6907">
        <f t="shared" si="107"/>
        <v>1.318856E-2</v>
      </c>
    </row>
    <row r="6908" spans="1:15" x14ac:dyDescent="0.3">
      <c r="A6908" s="73">
        <v>46311</v>
      </c>
      <c r="B6908" s="67" t="s">
        <v>2090</v>
      </c>
      <c r="C6908" s="68" t="s">
        <v>2608</v>
      </c>
      <c r="D6908" s="68" t="s">
        <v>13441</v>
      </c>
      <c r="E6908" s="67" t="s">
        <v>13442</v>
      </c>
      <c r="F6908" s="69">
        <v>4.3109999999999999</v>
      </c>
      <c r="G6908" s="70">
        <v>1.569</v>
      </c>
      <c r="H6908" s="70">
        <v>2.9051</v>
      </c>
      <c r="I6908" s="73">
        <v>46178</v>
      </c>
      <c r="J6908" s="73">
        <v>46913</v>
      </c>
      <c r="K6908" s="69">
        <v>4.18</v>
      </c>
      <c r="L6908" s="68" t="s">
        <v>5494</v>
      </c>
      <c r="M6908" s="71">
        <v>9.2999999999999992E-3</v>
      </c>
      <c r="N6908" t="str">
        <f>_xll.IMDP("BND",D6908,$N$1,A6908)</f>
        <v>카드</v>
      </c>
      <c r="O6908">
        <f t="shared" si="107"/>
        <v>1.4591699999999999E-2</v>
      </c>
    </row>
    <row r="6909" spans="1:15" x14ac:dyDescent="0.3">
      <c r="A6909" s="73">
        <v>46311</v>
      </c>
      <c r="B6909" s="67" t="s">
        <v>2090</v>
      </c>
      <c r="C6909" s="68" t="s">
        <v>2608</v>
      </c>
      <c r="D6909" s="68" t="s">
        <v>13443</v>
      </c>
      <c r="E6909" s="67" t="s">
        <v>13444</v>
      </c>
      <c r="F6909" s="69">
        <v>3.9089999999999998</v>
      </c>
      <c r="G6909" s="70">
        <v>0.47649999999999998</v>
      </c>
      <c r="H6909" s="70">
        <v>0.34560000000000002</v>
      </c>
      <c r="I6909" s="73">
        <v>45029</v>
      </c>
      <c r="J6909" s="73">
        <v>46490</v>
      </c>
      <c r="K6909" s="69">
        <v>4.1100000000000003</v>
      </c>
      <c r="L6909" s="68" t="s">
        <v>5494</v>
      </c>
      <c r="M6909" s="71">
        <v>7.0000000000000001E-3</v>
      </c>
      <c r="N6909" t="str">
        <f>_xll.IMDP("BND",D6909,$N$1,A6909)</f>
        <v>카드</v>
      </c>
      <c r="O6909">
        <f t="shared" si="107"/>
        <v>3.3354999999999999E-3</v>
      </c>
    </row>
    <row r="6910" spans="1:15" x14ac:dyDescent="0.3">
      <c r="A6910" s="73">
        <v>46311</v>
      </c>
      <c r="B6910" s="67" t="s">
        <v>2090</v>
      </c>
      <c r="C6910" s="68" t="s">
        <v>2608</v>
      </c>
      <c r="D6910" s="68" t="s">
        <v>13445</v>
      </c>
      <c r="E6910" s="67" t="s">
        <v>13446</v>
      </c>
      <c r="F6910" s="69">
        <v>4.2519999999999998</v>
      </c>
      <c r="G6910" s="70">
        <v>1.4052</v>
      </c>
      <c r="H6910" s="70">
        <v>2.3460999999999999</v>
      </c>
      <c r="I6910" s="73">
        <v>45749</v>
      </c>
      <c r="J6910" s="73">
        <v>46843</v>
      </c>
      <c r="K6910" s="69">
        <v>2.98</v>
      </c>
      <c r="L6910" s="68" t="s">
        <v>5494</v>
      </c>
      <c r="M6910" s="71">
        <v>3.5999999999999999E-3</v>
      </c>
      <c r="N6910" t="str">
        <f>_xll.IMDP("BND",D6910,$N$1,A6910)</f>
        <v>카드</v>
      </c>
      <c r="O6910">
        <f t="shared" si="107"/>
        <v>5.0587200000000001E-3</v>
      </c>
    </row>
    <row r="6911" spans="1:15" x14ac:dyDescent="0.3">
      <c r="A6911" s="73">
        <v>46311</v>
      </c>
      <c r="B6911" s="67" t="s">
        <v>2090</v>
      </c>
      <c r="C6911" s="68" t="s">
        <v>2608</v>
      </c>
      <c r="D6911" s="68" t="s">
        <v>13447</v>
      </c>
      <c r="E6911" s="67" t="s">
        <v>13448</v>
      </c>
      <c r="F6911" s="69">
        <v>4.2859999999999996</v>
      </c>
      <c r="G6911" s="70">
        <v>1.5283</v>
      </c>
      <c r="H6911" s="70">
        <v>2.7505999999999999</v>
      </c>
      <c r="I6911" s="73">
        <v>45799</v>
      </c>
      <c r="J6911" s="73">
        <v>46892</v>
      </c>
      <c r="K6911" s="69">
        <v>2.79</v>
      </c>
      <c r="L6911" s="68" t="s">
        <v>5494</v>
      </c>
      <c r="M6911" s="71">
        <v>2.7000000000000001E-3</v>
      </c>
      <c r="N6911" t="str">
        <f>_xll.IMDP("BND",D6911,$N$1,A6911)</f>
        <v>카드</v>
      </c>
      <c r="O6911">
        <f t="shared" si="107"/>
        <v>4.1264100000000005E-3</v>
      </c>
    </row>
    <row r="6912" spans="1:15" x14ac:dyDescent="0.3">
      <c r="A6912" s="73">
        <v>46311</v>
      </c>
      <c r="B6912" s="67" t="s">
        <v>2090</v>
      </c>
      <c r="C6912" s="68" t="s">
        <v>2608</v>
      </c>
      <c r="D6912" s="68" t="s">
        <v>13449</v>
      </c>
      <c r="E6912" s="67" t="s">
        <v>13450</v>
      </c>
      <c r="F6912" s="69">
        <v>4.1959999999999997</v>
      </c>
      <c r="G6912" s="70">
        <v>1.0537000000000001</v>
      </c>
      <c r="H6912" s="70">
        <v>1.3823000000000001</v>
      </c>
      <c r="I6912" s="73">
        <v>46009</v>
      </c>
      <c r="J6912" s="73">
        <v>46709</v>
      </c>
      <c r="K6912" s="69">
        <v>3.2</v>
      </c>
      <c r="L6912" s="68" t="s">
        <v>5494</v>
      </c>
      <c r="M6912" s="71">
        <v>5.1000000000000004E-3</v>
      </c>
      <c r="N6912" t="str">
        <f>_xll.IMDP("BND",D6912,$N$1,A6912)</f>
        <v>카드</v>
      </c>
      <c r="O6912">
        <f t="shared" si="107"/>
        <v>5.3738700000000011E-3</v>
      </c>
    </row>
    <row r="6913" spans="1:15" x14ac:dyDescent="0.3">
      <c r="A6913" s="73">
        <v>46311</v>
      </c>
      <c r="B6913" s="67" t="s">
        <v>2090</v>
      </c>
      <c r="C6913" s="68" t="s">
        <v>2608</v>
      </c>
      <c r="D6913" s="68" t="s">
        <v>16074</v>
      </c>
      <c r="E6913" s="67" t="s">
        <v>16075</v>
      </c>
      <c r="F6913" s="69">
        <v>4.4169999999999998</v>
      </c>
      <c r="G6913" s="70">
        <v>2.3347000000000002</v>
      </c>
      <c r="H6913" s="70">
        <v>6.2005999999999997</v>
      </c>
      <c r="I6913" s="73">
        <v>46309</v>
      </c>
      <c r="J6913" s="73">
        <v>47221</v>
      </c>
      <c r="K6913" s="69">
        <v>4.46</v>
      </c>
      <c r="L6913" s="68" t="s">
        <v>5494</v>
      </c>
      <c r="M6913" s="71">
        <v>2.3E-3</v>
      </c>
      <c r="N6913" t="str">
        <f>_xll.IMDP("BND",D6913,$N$1,A6913)</f>
        <v>카드</v>
      </c>
      <c r="O6913">
        <f t="shared" si="107"/>
        <v>5.36981E-3</v>
      </c>
    </row>
    <row r="6914" spans="1:15" x14ac:dyDescent="0.3">
      <c r="A6914" s="73">
        <v>46311</v>
      </c>
      <c r="B6914" s="67" t="s">
        <v>2090</v>
      </c>
      <c r="C6914" s="68" t="s">
        <v>2608</v>
      </c>
      <c r="D6914" s="68" t="s">
        <v>13451</v>
      </c>
      <c r="E6914" s="67" t="s">
        <v>13452</v>
      </c>
      <c r="F6914" s="69">
        <v>3.6560000000000001</v>
      </c>
      <c r="G6914" s="70">
        <v>0.28560000000000002</v>
      </c>
      <c r="H6914" s="70">
        <v>0.15290000000000001</v>
      </c>
      <c r="I6914" s="73">
        <v>45049</v>
      </c>
      <c r="J6914" s="73">
        <v>46421</v>
      </c>
      <c r="K6914" s="69">
        <v>4.16</v>
      </c>
      <c r="L6914" s="68" t="s">
        <v>5494</v>
      </c>
      <c r="M6914" s="71">
        <v>3.3E-3</v>
      </c>
      <c r="N6914" t="str">
        <f>_xll.IMDP("BND",D6914,$N$1,A6914)</f>
        <v>카드</v>
      </c>
      <c r="O6914">
        <f t="shared" ref="O6914:O6977" si="108">M6914*G6914</f>
        <v>9.424800000000001E-4</v>
      </c>
    </row>
    <row r="6915" spans="1:15" x14ac:dyDescent="0.3">
      <c r="A6915" s="73">
        <v>46311</v>
      </c>
      <c r="B6915" s="67" t="s">
        <v>2090</v>
      </c>
      <c r="C6915" s="68" t="s">
        <v>2608</v>
      </c>
      <c r="D6915" s="68" t="s">
        <v>13453</v>
      </c>
      <c r="E6915" s="67" t="s">
        <v>13454</v>
      </c>
      <c r="F6915" s="69">
        <v>4.1319999999999997</v>
      </c>
      <c r="G6915" s="70">
        <v>0.71509999999999996</v>
      </c>
      <c r="H6915" s="70">
        <v>0.69169999999999998</v>
      </c>
      <c r="I6915" s="73">
        <v>45119</v>
      </c>
      <c r="J6915" s="73">
        <v>46580</v>
      </c>
      <c r="K6915" s="69">
        <v>4.62</v>
      </c>
      <c r="L6915" s="68" t="s">
        <v>5494</v>
      </c>
      <c r="M6915" s="71">
        <v>2.8E-3</v>
      </c>
      <c r="N6915" t="str">
        <f>_xll.IMDP("BND",D6915,$N$1,A6915)</f>
        <v>카드</v>
      </c>
      <c r="O6915">
        <f t="shared" si="108"/>
        <v>2.0022799999999999E-3</v>
      </c>
    </row>
    <row r="6916" spans="1:15" x14ac:dyDescent="0.3">
      <c r="A6916" s="73">
        <v>46311</v>
      </c>
      <c r="B6916" s="67" t="s">
        <v>2090</v>
      </c>
      <c r="C6916" s="68" t="s">
        <v>2608</v>
      </c>
      <c r="D6916" s="68" t="s">
        <v>13455</v>
      </c>
      <c r="E6916" s="67" t="s">
        <v>13456</v>
      </c>
      <c r="F6916" s="69">
        <v>3.7850000000000001</v>
      </c>
      <c r="G6916" s="70">
        <v>0.36990000000000001</v>
      </c>
      <c r="H6916" s="70">
        <v>0.22900000000000001</v>
      </c>
      <c r="I6916" s="73">
        <v>45358</v>
      </c>
      <c r="J6916" s="73">
        <v>46451</v>
      </c>
      <c r="K6916" s="69">
        <v>3.84</v>
      </c>
      <c r="L6916" s="68" t="s">
        <v>5494</v>
      </c>
      <c r="M6916" s="71">
        <v>5.1000000000000004E-3</v>
      </c>
      <c r="N6916" t="str">
        <f>_xll.IMDP("BND",D6916,$N$1,A6916)</f>
        <v>카드</v>
      </c>
      <c r="O6916">
        <f t="shared" si="108"/>
        <v>1.8864900000000002E-3</v>
      </c>
    </row>
    <row r="6917" spans="1:15" x14ac:dyDescent="0.3">
      <c r="A6917" s="73">
        <v>46311</v>
      </c>
      <c r="B6917" s="67" t="s">
        <v>2090</v>
      </c>
      <c r="C6917" s="68" t="s">
        <v>2608</v>
      </c>
      <c r="D6917" s="68" t="s">
        <v>13457</v>
      </c>
      <c r="E6917" s="67" t="s">
        <v>13458</v>
      </c>
      <c r="F6917" s="69">
        <v>4.2210000000000001</v>
      </c>
      <c r="G6917" s="70">
        <v>1.2112000000000001</v>
      </c>
      <c r="H6917" s="70">
        <v>1.7917000000000001</v>
      </c>
      <c r="I6917" s="73">
        <v>45677</v>
      </c>
      <c r="J6917" s="73">
        <v>46772</v>
      </c>
      <c r="K6917" s="69">
        <v>3.09</v>
      </c>
      <c r="L6917" s="68" t="s">
        <v>5494</v>
      </c>
      <c r="M6917" s="71">
        <v>5.1000000000000004E-3</v>
      </c>
      <c r="N6917" t="str">
        <f>_xll.IMDP("BND",D6917,$N$1,A6917)</f>
        <v>카드</v>
      </c>
      <c r="O6917">
        <f t="shared" si="108"/>
        <v>6.1771200000000004E-3</v>
      </c>
    </row>
    <row r="6918" spans="1:15" x14ac:dyDescent="0.3">
      <c r="A6918" s="73">
        <v>46311</v>
      </c>
      <c r="B6918" s="67" t="s">
        <v>2090</v>
      </c>
      <c r="C6918" s="68" t="s">
        <v>2608</v>
      </c>
      <c r="D6918" s="68" t="s">
        <v>1490</v>
      </c>
      <c r="E6918" s="67" t="s">
        <v>1492</v>
      </c>
      <c r="F6918" s="69">
        <v>4.29</v>
      </c>
      <c r="G6918" s="70">
        <v>1.5392999999999999</v>
      </c>
      <c r="H6918" s="70">
        <v>2.7879999999999998</v>
      </c>
      <c r="I6918" s="73">
        <v>45799</v>
      </c>
      <c r="J6918" s="73">
        <v>46895</v>
      </c>
      <c r="K6918" s="69">
        <v>2.79</v>
      </c>
      <c r="L6918" s="68" t="s">
        <v>5494</v>
      </c>
      <c r="M6918" s="71">
        <v>5.8999999999999999E-3</v>
      </c>
      <c r="N6918" t="str">
        <f>_xll.IMDP("BND",D6918,$N$1,A6918)</f>
        <v>카드</v>
      </c>
      <c r="O6918">
        <f t="shared" si="108"/>
        <v>9.0818699999999988E-3</v>
      </c>
    </row>
    <row r="6919" spans="1:15" x14ac:dyDescent="0.3">
      <c r="A6919" s="73">
        <v>46311</v>
      </c>
      <c r="B6919" s="67" t="s">
        <v>2090</v>
      </c>
      <c r="C6919" s="68" t="s">
        <v>2608</v>
      </c>
      <c r="D6919" s="68" t="s">
        <v>13459</v>
      </c>
      <c r="E6919" s="67" t="s">
        <v>13460</v>
      </c>
      <c r="F6919" s="69">
        <v>4.4039999999999999</v>
      </c>
      <c r="G6919" s="70">
        <v>1.9147000000000001</v>
      </c>
      <c r="H6919" s="70">
        <v>4.1986999999999997</v>
      </c>
      <c r="I6919" s="73">
        <v>45944</v>
      </c>
      <c r="J6919" s="73">
        <v>47039</v>
      </c>
      <c r="K6919" s="69">
        <v>2.86</v>
      </c>
      <c r="L6919" s="68" t="s">
        <v>5494</v>
      </c>
      <c r="M6919" s="71">
        <v>8.0999999999999996E-3</v>
      </c>
      <c r="N6919" t="str">
        <f>_xll.IMDP("BND",D6919,$N$1,A6919)</f>
        <v>카드</v>
      </c>
      <c r="O6919">
        <f t="shared" si="108"/>
        <v>1.550907E-2</v>
      </c>
    </row>
    <row r="6920" spans="1:15" x14ac:dyDescent="0.3">
      <c r="A6920" s="73">
        <v>46311</v>
      </c>
      <c r="B6920" s="67" t="s">
        <v>2090</v>
      </c>
      <c r="C6920" s="68" t="s">
        <v>2608</v>
      </c>
      <c r="D6920" s="68" t="s">
        <v>16076</v>
      </c>
      <c r="E6920" s="67" t="s">
        <v>16077</v>
      </c>
      <c r="F6920" s="69">
        <v>4.4409999999999998</v>
      </c>
      <c r="G6920" s="70">
        <v>2.7755000000000001</v>
      </c>
      <c r="H6920" s="70">
        <v>8.6934000000000005</v>
      </c>
      <c r="I6920" s="73">
        <v>46309</v>
      </c>
      <c r="J6920" s="73">
        <v>47403</v>
      </c>
      <c r="K6920" s="69">
        <v>4.51</v>
      </c>
      <c r="L6920" s="68" t="s">
        <v>5494</v>
      </c>
      <c r="M6920" s="71">
        <v>4.5999999999999999E-3</v>
      </c>
      <c r="N6920" t="str">
        <f>_xll.IMDP("BND",D6920,$N$1,A6920)</f>
        <v>카드</v>
      </c>
      <c r="O6920">
        <f t="shared" si="108"/>
        <v>1.2767300000000001E-2</v>
      </c>
    </row>
    <row r="6921" spans="1:15" x14ac:dyDescent="0.3">
      <c r="A6921" s="73">
        <v>46311</v>
      </c>
      <c r="B6921" s="67" t="s">
        <v>2090</v>
      </c>
      <c r="C6921" s="68" t="s">
        <v>2608</v>
      </c>
      <c r="D6921" s="68" t="s">
        <v>13461</v>
      </c>
      <c r="E6921" s="67" t="s">
        <v>13462</v>
      </c>
      <c r="F6921" s="69">
        <v>3.7559999999999998</v>
      </c>
      <c r="G6921" s="70">
        <v>0.34960000000000002</v>
      </c>
      <c r="H6921" s="70">
        <v>0.2094</v>
      </c>
      <c r="I6921" s="73">
        <v>45349</v>
      </c>
      <c r="J6921" s="73">
        <v>46444</v>
      </c>
      <c r="K6921" s="69">
        <v>3.87</v>
      </c>
      <c r="L6921" s="68" t="s">
        <v>5494</v>
      </c>
      <c r="M6921" s="71">
        <v>7.4999999999999997E-3</v>
      </c>
      <c r="N6921" t="str">
        <f>_xll.IMDP("BND",D6921,$N$1,A6921)</f>
        <v>카드</v>
      </c>
      <c r="O6921">
        <f t="shared" si="108"/>
        <v>2.6220000000000002E-3</v>
      </c>
    </row>
    <row r="6922" spans="1:15" x14ac:dyDescent="0.3">
      <c r="A6922" s="73">
        <v>46311</v>
      </c>
      <c r="B6922" s="67" t="s">
        <v>2090</v>
      </c>
      <c r="C6922" s="68" t="s">
        <v>2608</v>
      </c>
      <c r="D6922" s="68" t="s">
        <v>13463</v>
      </c>
      <c r="E6922" s="67" t="s">
        <v>13464</v>
      </c>
      <c r="F6922" s="69">
        <v>3.9209999999999998</v>
      </c>
      <c r="G6922" s="70">
        <v>0.49630000000000002</v>
      </c>
      <c r="H6922" s="70">
        <v>0.372</v>
      </c>
      <c r="I6922" s="73">
        <v>45404</v>
      </c>
      <c r="J6922" s="73">
        <v>46499</v>
      </c>
      <c r="K6922" s="69">
        <v>3.78</v>
      </c>
      <c r="L6922" s="68" t="s">
        <v>5494</v>
      </c>
      <c r="M6922" s="71">
        <v>4.7000000000000002E-3</v>
      </c>
      <c r="N6922" t="str">
        <f>_xll.IMDP("BND",D6922,$N$1,A6922)</f>
        <v>카드</v>
      </c>
      <c r="O6922">
        <f t="shared" si="108"/>
        <v>2.3326100000000002E-3</v>
      </c>
    </row>
    <row r="6923" spans="1:15" x14ac:dyDescent="0.3">
      <c r="A6923" s="73">
        <v>46311</v>
      </c>
      <c r="B6923" s="67" t="s">
        <v>2090</v>
      </c>
      <c r="C6923" s="68" t="s">
        <v>2608</v>
      </c>
      <c r="D6923" s="68" t="s">
        <v>13465</v>
      </c>
      <c r="E6923" s="67" t="s">
        <v>13466</v>
      </c>
      <c r="F6923" s="69">
        <v>4.1280000000000001</v>
      </c>
      <c r="G6923" s="70">
        <v>0.70899999999999996</v>
      </c>
      <c r="H6923" s="70">
        <v>0.68079999999999996</v>
      </c>
      <c r="I6923" s="73">
        <v>45482</v>
      </c>
      <c r="J6923" s="73">
        <v>46577</v>
      </c>
      <c r="K6923" s="69">
        <v>3.49</v>
      </c>
      <c r="L6923" s="68" t="s">
        <v>5494</v>
      </c>
      <c r="M6923" s="71">
        <v>5.1000000000000004E-3</v>
      </c>
      <c r="N6923" t="str">
        <f>_xll.IMDP("BND",D6923,$N$1,A6923)</f>
        <v>카드</v>
      </c>
      <c r="O6923">
        <f t="shared" si="108"/>
        <v>3.6159E-3</v>
      </c>
    </row>
    <row r="6924" spans="1:15" x14ac:dyDescent="0.3">
      <c r="A6924" s="73">
        <v>46311</v>
      </c>
      <c r="B6924" s="67" t="s">
        <v>2090</v>
      </c>
      <c r="C6924" s="68" t="s">
        <v>2608</v>
      </c>
      <c r="D6924" s="68" t="s">
        <v>13467</v>
      </c>
      <c r="E6924" s="67" t="s">
        <v>13468</v>
      </c>
      <c r="F6924" s="69">
        <v>4.4130000000000003</v>
      </c>
      <c r="G6924" s="70">
        <v>2.1211000000000002</v>
      </c>
      <c r="H6924" s="70">
        <v>5.1098999999999997</v>
      </c>
      <c r="I6924" s="73">
        <v>45842</v>
      </c>
      <c r="J6924" s="73">
        <v>47122</v>
      </c>
      <c r="K6924" s="69">
        <v>2.89</v>
      </c>
      <c r="L6924" s="68" t="s">
        <v>5494</v>
      </c>
      <c r="M6924" s="71">
        <v>3.0999999999999999E-3</v>
      </c>
      <c r="N6924" t="str">
        <f>_xll.IMDP("BND",D6924,$N$1,A6924)</f>
        <v>카드</v>
      </c>
      <c r="O6924">
        <f t="shared" si="108"/>
        <v>6.5754100000000003E-3</v>
      </c>
    </row>
    <row r="6925" spans="1:15" x14ac:dyDescent="0.3">
      <c r="A6925" s="73">
        <v>46311</v>
      </c>
      <c r="B6925" s="67" t="s">
        <v>2090</v>
      </c>
      <c r="C6925" s="68" t="s">
        <v>2608</v>
      </c>
      <c r="D6925" s="68" t="s">
        <v>13469</v>
      </c>
      <c r="E6925" s="67" t="s">
        <v>13470</v>
      </c>
      <c r="F6925" s="69">
        <v>4.1859999999999999</v>
      </c>
      <c r="G6925" s="70">
        <v>0.91010000000000002</v>
      </c>
      <c r="H6925" s="70">
        <v>1.06</v>
      </c>
      <c r="I6925" s="73">
        <v>46015</v>
      </c>
      <c r="J6925" s="73">
        <v>46654</v>
      </c>
      <c r="K6925" s="69">
        <v>3.15</v>
      </c>
      <c r="L6925" s="68" t="s">
        <v>5494</v>
      </c>
      <c r="M6925" s="71">
        <v>5.1000000000000004E-3</v>
      </c>
      <c r="N6925" t="str">
        <f>_xll.IMDP("BND",D6925,$N$1,A6925)</f>
        <v>카드</v>
      </c>
      <c r="O6925">
        <f t="shared" si="108"/>
        <v>4.6415100000000006E-3</v>
      </c>
    </row>
    <row r="6926" spans="1:15" x14ac:dyDescent="0.3">
      <c r="A6926" s="73">
        <v>46311</v>
      </c>
      <c r="B6926" s="67" t="s">
        <v>2090</v>
      </c>
      <c r="C6926" s="68" t="s">
        <v>2608</v>
      </c>
      <c r="D6926" s="68" t="s">
        <v>13471</v>
      </c>
      <c r="E6926" s="67" t="s">
        <v>13472</v>
      </c>
      <c r="F6926" s="69">
        <v>4.1120000000000001</v>
      </c>
      <c r="G6926" s="70">
        <v>0.67730000000000001</v>
      </c>
      <c r="H6926" s="70">
        <v>0.62960000000000005</v>
      </c>
      <c r="I6926" s="73">
        <v>45105</v>
      </c>
      <c r="J6926" s="73">
        <v>46566</v>
      </c>
      <c r="K6926" s="69">
        <v>4.3600000000000003</v>
      </c>
      <c r="L6926" s="68" t="s">
        <v>5494</v>
      </c>
      <c r="M6926" s="71">
        <v>2.3E-3</v>
      </c>
      <c r="N6926" t="str">
        <f>_xll.IMDP("BND",D6926,$N$1,A6926)</f>
        <v>카드</v>
      </c>
      <c r="O6926">
        <f t="shared" si="108"/>
        <v>1.5577900000000001E-3</v>
      </c>
    </row>
    <row r="6927" spans="1:15" x14ac:dyDescent="0.3">
      <c r="A6927" s="73">
        <v>46311</v>
      </c>
      <c r="B6927" s="67" t="s">
        <v>2090</v>
      </c>
      <c r="C6927" s="68" t="s">
        <v>2608</v>
      </c>
      <c r="D6927" s="68" t="s">
        <v>13473</v>
      </c>
      <c r="E6927" s="67" t="s">
        <v>13474</v>
      </c>
      <c r="F6927" s="69">
        <v>4.1580000000000004</v>
      </c>
      <c r="G6927" s="70">
        <v>0.77839999999999998</v>
      </c>
      <c r="H6927" s="70">
        <v>0.80549999999999999</v>
      </c>
      <c r="I6927" s="73">
        <v>45510</v>
      </c>
      <c r="J6927" s="73">
        <v>46605</v>
      </c>
      <c r="K6927" s="69">
        <v>3.33</v>
      </c>
      <c r="L6927" s="68" t="s">
        <v>5494</v>
      </c>
      <c r="M6927" s="71">
        <v>2.3E-3</v>
      </c>
      <c r="N6927" t="str">
        <f>_xll.IMDP("BND",D6927,$N$1,A6927)</f>
        <v>카드</v>
      </c>
      <c r="O6927">
        <f t="shared" si="108"/>
        <v>1.79032E-3</v>
      </c>
    </row>
    <row r="6928" spans="1:15" x14ac:dyDescent="0.3">
      <c r="A6928" s="73">
        <v>46311</v>
      </c>
      <c r="B6928" s="67" t="s">
        <v>2090</v>
      </c>
      <c r="C6928" s="68" t="s">
        <v>2608</v>
      </c>
      <c r="D6928" s="68" t="s">
        <v>13475</v>
      </c>
      <c r="E6928" s="67" t="s">
        <v>13476</v>
      </c>
      <c r="F6928" s="69">
        <v>4.1740000000000004</v>
      </c>
      <c r="G6928" s="70">
        <v>0.86009999999999998</v>
      </c>
      <c r="H6928" s="70">
        <v>0.9597</v>
      </c>
      <c r="I6928" s="73">
        <v>45541</v>
      </c>
      <c r="J6928" s="73">
        <v>46636</v>
      </c>
      <c r="K6928" s="69">
        <v>3.46</v>
      </c>
      <c r="L6928" s="68" t="s">
        <v>5494</v>
      </c>
      <c r="M6928" s="71">
        <v>4.5999999999999999E-3</v>
      </c>
      <c r="N6928" t="str">
        <f>_xll.IMDP("BND",D6928,$N$1,A6928)</f>
        <v>카드</v>
      </c>
      <c r="O6928">
        <f t="shared" si="108"/>
        <v>3.9564600000000002E-3</v>
      </c>
    </row>
    <row r="6929" spans="1:15" x14ac:dyDescent="0.3">
      <c r="A6929" s="73">
        <v>46311</v>
      </c>
      <c r="B6929" s="67" t="s">
        <v>2090</v>
      </c>
      <c r="C6929" s="68" t="s">
        <v>2608</v>
      </c>
      <c r="D6929" s="68" t="s">
        <v>13477</v>
      </c>
      <c r="E6929" s="67" t="s">
        <v>13478</v>
      </c>
      <c r="F6929" s="69">
        <v>4.1529999999999996</v>
      </c>
      <c r="G6929" s="70">
        <v>0.74209999999999998</v>
      </c>
      <c r="H6929" s="70">
        <v>0.74060000000000004</v>
      </c>
      <c r="I6929" s="73">
        <v>45680</v>
      </c>
      <c r="J6929" s="73">
        <v>46591</v>
      </c>
      <c r="K6929" s="69">
        <v>2.97</v>
      </c>
      <c r="L6929" s="68" t="s">
        <v>5494</v>
      </c>
      <c r="M6929" s="71">
        <v>4.1999999999999997E-3</v>
      </c>
      <c r="N6929" t="str">
        <f>_xll.IMDP("BND",D6929,$N$1,A6929)</f>
        <v>카드</v>
      </c>
      <c r="O6929">
        <f t="shared" si="108"/>
        <v>3.1168199999999997E-3</v>
      </c>
    </row>
    <row r="6930" spans="1:15" x14ac:dyDescent="0.3">
      <c r="A6930" s="73">
        <v>46311</v>
      </c>
      <c r="B6930" s="67" t="s">
        <v>2090</v>
      </c>
      <c r="C6930" s="68" t="s">
        <v>2608</v>
      </c>
      <c r="D6930" s="68" t="s">
        <v>13479</v>
      </c>
      <c r="E6930" s="67" t="s">
        <v>13480</v>
      </c>
      <c r="F6930" s="69">
        <v>4.1859999999999999</v>
      </c>
      <c r="G6930" s="70">
        <v>0.95189999999999997</v>
      </c>
      <c r="H6930" s="70">
        <v>1.1473</v>
      </c>
      <c r="I6930" s="73">
        <v>45757</v>
      </c>
      <c r="J6930" s="73">
        <v>46668</v>
      </c>
      <c r="K6930" s="69">
        <v>2.77</v>
      </c>
      <c r="L6930" s="68" t="s">
        <v>5494</v>
      </c>
      <c r="M6930" s="71">
        <v>2.7000000000000001E-3</v>
      </c>
      <c r="N6930" t="str">
        <f>_xll.IMDP("BND",D6930,$N$1,A6930)</f>
        <v>카드</v>
      </c>
      <c r="O6930">
        <f t="shared" si="108"/>
        <v>2.5701299999999999E-3</v>
      </c>
    </row>
    <row r="6931" spans="1:15" x14ac:dyDescent="0.3">
      <c r="A6931" s="73">
        <v>46311</v>
      </c>
      <c r="B6931" s="67" t="s">
        <v>2090</v>
      </c>
      <c r="C6931" s="68" t="s">
        <v>2608</v>
      </c>
      <c r="D6931" s="68" t="s">
        <v>417</v>
      </c>
      <c r="E6931" s="67" t="s">
        <v>419</v>
      </c>
      <c r="F6931" s="69">
        <v>4.4160000000000004</v>
      </c>
      <c r="G6931" s="70">
        <v>2.3727</v>
      </c>
      <c r="H6931" s="70">
        <v>6.3365999999999998</v>
      </c>
      <c r="I6931" s="73">
        <v>45944</v>
      </c>
      <c r="J6931" s="73">
        <v>47221</v>
      </c>
      <c r="K6931" s="69">
        <v>2.92</v>
      </c>
      <c r="L6931" s="68" t="s">
        <v>5494</v>
      </c>
      <c r="M6931" s="71">
        <v>2.2000000000000001E-3</v>
      </c>
      <c r="N6931" t="str">
        <f>_xll.IMDP("BND",D6931,$N$1,A6931)</f>
        <v>카드</v>
      </c>
      <c r="O6931">
        <f t="shared" si="108"/>
        <v>5.2199400000000002E-3</v>
      </c>
    </row>
    <row r="6932" spans="1:15" x14ac:dyDescent="0.3">
      <c r="A6932" s="73">
        <v>46311</v>
      </c>
      <c r="B6932" s="67" t="s">
        <v>2090</v>
      </c>
      <c r="C6932" s="68" t="s">
        <v>2608</v>
      </c>
      <c r="D6932" s="68" t="s">
        <v>13481</v>
      </c>
      <c r="E6932" s="67" t="s">
        <v>13482</v>
      </c>
      <c r="F6932" s="69">
        <v>4.1970000000000001</v>
      </c>
      <c r="G6932" s="70">
        <v>1.0701000000000001</v>
      </c>
      <c r="H6932" s="70">
        <v>1.4212</v>
      </c>
      <c r="I6932" s="73">
        <v>46015</v>
      </c>
      <c r="J6932" s="73">
        <v>46715</v>
      </c>
      <c r="K6932" s="69">
        <v>3.17</v>
      </c>
      <c r="L6932" s="68" t="s">
        <v>5494</v>
      </c>
      <c r="M6932" s="71">
        <v>4.5999999999999999E-3</v>
      </c>
      <c r="N6932" t="str">
        <f>_xll.IMDP("BND",D6932,$N$1,A6932)</f>
        <v>카드</v>
      </c>
      <c r="O6932">
        <f t="shared" si="108"/>
        <v>4.92246E-3</v>
      </c>
    </row>
    <row r="6933" spans="1:15" x14ac:dyDescent="0.3">
      <c r="A6933" s="73">
        <v>46311</v>
      </c>
      <c r="B6933" s="67" t="s">
        <v>2090</v>
      </c>
      <c r="C6933" s="68" t="s">
        <v>2608</v>
      </c>
      <c r="D6933" s="68" t="s">
        <v>13483</v>
      </c>
      <c r="E6933" s="67" t="s">
        <v>13484</v>
      </c>
      <c r="F6933" s="69">
        <v>3.5960000000000001</v>
      </c>
      <c r="G6933" s="70">
        <v>0.2641</v>
      </c>
      <c r="H6933" s="70">
        <v>0.1358</v>
      </c>
      <c r="I6933" s="73">
        <v>45042</v>
      </c>
      <c r="J6933" s="73">
        <v>46413</v>
      </c>
      <c r="K6933" s="69">
        <v>4.1100000000000003</v>
      </c>
      <c r="L6933" s="68" t="s">
        <v>5494</v>
      </c>
      <c r="M6933" s="71">
        <v>5.1999999999999998E-3</v>
      </c>
      <c r="N6933" t="str">
        <f>_xll.IMDP("BND",D6933,$N$1,A6933)</f>
        <v>카드</v>
      </c>
      <c r="O6933">
        <f t="shared" si="108"/>
        <v>1.3733199999999999E-3</v>
      </c>
    </row>
    <row r="6934" spans="1:15" x14ac:dyDescent="0.3">
      <c r="A6934" s="73">
        <v>46311</v>
      </c>
      <c r="B6934" s="67" t="s">
        <v>2090</v>
      </c>
      <c r="C6934" s="68" t="s">
        <v>2608</v>
      </c>
      <c r="D6934" s="68" t="s">
        <v>13485</v>
      </c>
      <c r="E6934" s="67" t="s">
        <v>13486</v>
      </c>
      <c r="F6934" s="69">
        <v>3.9540000000000002</v>
      </c>
      <c r="G6934" s="70">
        <v>0.52780000000000005</v>
      </c>
      <c r="H6934" s="70">
        <v>0.4123</v>
      </c>
      <c r="I6934" s="73">
        <v>45049</v>
      </c>
      <c r="J6934" s="73">
        <v>46510</v>
      </c>
      <c r="K6934" s="69">
        <v>4.1900000000000004</v>
      </c>
      <c r="L6934" s="68" t="s">
        <v>5494</v>
      </c>
      <c r="M6934" s="71">
        <v>6.6E-3</v>
      </c>
      <c r="N6934" t="str">
        <f>_xll.IMDP("BND",D6934,$N$1,A6934)</f>
        <v>카드</v>
      </c>
      <c r="O6934">
        <f t="shared" si="108"/>
        <v>3.4834800000000002E-3</v>
      </c>
    </row>
    <row r="6935" spans="1:15" x14ac:dyDescent="0.3">
      <c r="A6935" s="73">
        <v>46311</v>
      </c>
      <c r="B6935" s="67" t="s">
        <v>2090</v>
      </c>
      <c r="C6935" s="68" t="s">
        <v>2608</v>
      </c>
      <c r="D6935" s="68" t="s">
        <v>13487</v>
      </c>
      <c r="E6935" s="67" t="s">
        <v>13488</v>
      </c>
      <c r="F6935" s="69">
        <v>3.827</v>
      </c>
      <c r="G6935" s="70">
        <v>0.43030000000000002</v>
      </c>
      <c r="H6935" s="70">
        <v>0.2923</v>
      </c>
      <c r="I6935" s="73">
        <v>45377</v>
      </c>
      <c r="J6935" s="73">
        <v>46472</v>
      </c>
      <c r="K6935" s="69">
        <v>3.79</v>
      </c>
      <c r="L6935" s="68" t="s">
        <v>5494</v>
      </c>
      <c r="M6935" s="71">
        <v>2.8E-3</v>
      </c>
      <c r="N6935" t="str">
        <f>_xll.IMDP("BND",D6935,$N$1,A6935)</f>
        <v>카드</v>
      </c>
      <c r="O6935">
        <f t="shared" si="108"/>
        <v>1.20484E-3</v>
      </c>
    </row>
    <row r="6936" spans="1:15" x14ac:dyDescent="0.3">
      <c r="A6936" s="73">
        <v>46311</v>
      </c>
      <c r="B6936" s="67" t="s">
        <v>2090</v>
      </c>
      <c r="C6936" s="68" t="s">
        <v>2608</v>
      </c>
      <c r="D6936" s="68" t="s">
        <v>13489</v>
      </c>
      <c r="E6936" s="67" t="s">
        <v>13490</v>
      </c>
      <c r="F6936" s="69">
        <v>4.2229999999999999</v>
      </c>
      <c r="G6936" s="70">
        <v>1.2243999999999999</v>
      </c>
      <c r="H6936" s="70">
        <v>1.8269</v>
      </c>
      <c r="I6936" s="73">
        <v>45680</v>
      </c>
      <c r="J6936" s="73">
        <v>46776</v>
      </c>
      <c r="K6936" s="69">
        <v>3.02</v>
      </c>
      <c r="L6936" s="68" t="s">
        <v>5494</v>
      </c>
      <c r="M6936" s="71">
        <v>6.8999999999999999E-3</v>
      </c>
      <c r="N6936" t="str">
        <f>_xll.IMDP("BND",D6936,$N$1,A6936)</f>
        <v>카드</v>
      </c>
      <c r="O6936">
        <f t="shared" si="108"/>
        <v>8.4483600000000002E-3</v>
      </c>
    </row>
    <row r="6937" spans="1:15" x14ac:dyDescent="0.3">
      <c r="A6937" s="73">
        <v>46311</v>
      </c>
      <c r="B6937" s="67" t="s">
        <v>2090</v>
      </c>
      <c r="C6937" s="68" t="s">
        <v>2608</v>
      </c>
      <c r="D6937" s="68" t="s">
        <v>1450</v>
      </c>
      <c r="E6937" s="67" t="s">
        <v>1452</v>
      </c>
      <c r="F6937" s="69">
        <v>4.2590000000000003</v>
      </c>
      <c r="G6937" s="70">
        <v>1.4338</v>
      </c>
      <c r="H6937" s="70">
        <v>2.4337</v>
      </c>
      <c r="I6937" s="73">
        <v>45757</v>
      </c>
      <c r="J6937" s="73">
        <v>46853</v>
      </c>
      <c r="K6937" s="69">
        <v>2.83</v>
      </c>
      <c r="L6937" s="68" t="s">
        <v>5494</v>
      </c>
      <c r="M6937" s="71">
        <v>6.4000000000000003E-3</v>
      </c>
      <c r="N6937" t="str">
        <f>_xll.IMDP("BND",D6937,$N$1,A6937)</f>
        <v>카드</v>
      </c>
      <c r="O6937">
        <f t="shared" si="108"/>
        <v>9.17632E-3</v>
      </c>
    </row>
    <row r="6938" spans="1:15" x14ac:dyDescent="0.3">
      <c r="A6938" s="73">
        <v>46311</v>
      </c>
      <c r="B6938" s="67" t="s">
        <v>2090</v>
      </c>
      <c r="C6938" s="68" t="s">
        <v>2608</v>
      </c>
      <c r="D6938" s="68" t="s">
        <v>13491</v>
      </c>
      <c r="E6938" s="67" t="s">
        <v>13492</v>
      </c>
      <c r="F6938" s="69">
        <v>4.3490000000000002</v>
      </c>
      <c r="G6938" s="70">
        <v>1.6963999999999999</v>
      </c>
      <c r="H6938" s="70">
        <v>3.3549000000000002</v>
      </c>
      <c r="I6938" s="73">
        <v>45862</v>
      </c>
      <c r="J6938" s="73">
        <v>46958</v>
      </c>
      <c r="K6938" s="69">
        <v>2.79</v>
      </c>
      <c r="L6938" s="68" t="s">
        <v>5494</v>
      </c>
      <c r="M6938" s="71">
        <v>4.4999999999999997E-3</v>
      </c>
      <c r="N6938" t="str">
        <f>_xll.IMDP("BND",D6938,$N$1,A6938)</f>
        <v>카드</v>
      </c>
      <c r="O6938">
        <f t="shared" si="108"/>
        <v>7.6337999999999987E-3</v>
      </c>
    </row>
    <row r="6939" spans="1:15" x14ac:dyDescent="0.3">
      <c r="A6939" s="73">
        <v>46311</v>
      </c>
      <c r="B6939" s="67" t="s">
        <v>2090</v>
      </c>
      <c r="C6939" s="68" t="s">
        <v>2608</v>
      </c>
      <c r="D6939" s="68" t="s">
        <v>14304</v>
      </c>
      <c r="E6939" s="67" t="s">
        <v>14305</v>
      </c>
      <c r="F6939" s="69">
        <v>4.4240000000000004</v>
      </c>
      <c r="G6939" s="70">
        <v>2.5573999999999999</v>
      </c>
      <c r="H6939" s="70">
        <v>7.4015000000000004</v>
      </c>
      <c r="I6939" s="73">
        <v>46217</v>
      </c>
      <c r="J6939" s="73">
        <v>47311</v>
      </c>
      <c r="K6939" s="69">
        <v>4.41</v>
      </c>
      <c r="L6939" s="68" t="s">
        <v>5494</v>
      </c>
      <c r="M6939" s="71">
        <v>9.2999999999999992E-3</v>
      </c>
      <c r="N6939" t="str">
        <f>_xll.IMDP("BND",D6939,$N$1,A6939)</f>
        <v>카드</v>
      </c>
      <c r="O6939">
        <f t="shared" si="108"/>
        <v>2.3783819999999997E-2</v>
      </c>
    </row>
    <row r="6940" spans="1:15" x14ac:dyDescent="0.3">
      <c r="A6940" s="73">
        <v>46311</v>
      </c>
      <c r="B6940" s="67" t="s">
        <v>2090</v>
      </c>
      <c r="C6940" s="68" t="s">
        <v>2608</v>
      </c>
      <c r="D6940" s="68" t="s">
        <v>13493</v>
      </c>
      <c r="E6940" s="67" t="s">
        <v>13494</v>
      </c>
      <c r="F6940" s="69">
        <v>3.9329999999999998</v>
      </c>
      <c r="G6940" s="70">
        <v>0.50639999999999996</v>
      </c>
      <c r="H6940" s="70">
        <v>0.38490000000000002</v>
      </c>
      <c r="I6940" s="73">
        <v>45042</v>
      </c>
      <c r="J6940" s="73">
        <v>46503</v>
      </c>
      <c r="K6940" s="69">
        <v>4.1500000000000004</v>
      </c>
      <c r="L6940" s="68" t="s">
        <v>5494</v>
      </c>
      <c r="M6940" s="71">
        <v>2.3E-3</v>
      </c>
      <c r="N6940" t="str">
        <f>_xll.IMDP("BND",D6940,$N$1,A6940)</f>
        <v>카드</v>
      </c>
      <c r="O6940">
        <f t="shared" si="108"/>
        <v>1.1647199999999999E-3</v>
      </c>
    </row>
    <row r="6941" spans="1:15" x14ac:dyDescent="0.3">
      <c r="A6941" s="73">
        <v>46311</v>
      </c>
      <c r="B6941" s="67" t="s">
        <v>2090</v>
      </c>
      <c r="C6941" s="68" t="s">
        <v>2608</v>
      </c>
      <c r="D6941" s="68" t="s">
        <v>14448</v>
      </c>
      <c r="E6941" s="67" t="s">
        <v>14449</v>
      </c>
      <c r="F6941" s="69">
        <v>4.3479999999999999</v>
      </c>
      <c r="G6941" s="70">
        <v>1.6635</v>
      </c>
      <c r="H6941" s="70">
        <v>3.2629999999999999</v>
      </c>
      <c r="I6941" s="73">
        <v>46226</v>
      </c>
      <c r="J6941" s="73">
        <v>46955</v>
      </c>
      <c r="K6941" s="69">
        <v>4.34</v>
      </c>
      <c r="L6941" s="68" t="s">
        <v>5494</v>
      </c>
      <c r="M6941" s="71">
        <v>2.3E-3</v>
      </c>
      <c r="N6941" t="str">
        <f>_xll.IMDP("BND",D6941,$N$1,A6941)</f>
        <v>카드</v>
      </c>
      <c r="O6941">
        <f t="shared" si="108"/>
        <v>3.8260499999999997E-3</v>
      </c>
    </row>
    <row r="6942" spans="1:15" x14ac:dyDescent="0.3">
      <c r="A6942" s="73">
        <v>46311</v>
      </c>
      <c r="B6942" s="67" t="s">
        <v>2090</v>
      </c>
      <c r="C6942" s="68" t="s">
        <v>2608</v>
      </c>
      <c r="D6942" s="68" t="s">
        <v>13495</v>
      </c>
      <c r="E6942" s="67" t="s">
        <v>13496</v>
      </c>
      <c r="F6942" s="69">
        <v>4.1900000000000004</v>
      </c>
      <c r="G6942" s="70">
        <v>1.0026999999999999</v>
      </c>
      <c r="H6942" s="70">
        <v>1.2730999999999999</v>
      </c>
      <c r="I6942" s="73">
        <v>45141</v>
      </c>
      <c r="J6942" s="73">
        <v>46694</v>
      </c>
      <c r="K6942" s="69">
        <v>4.5199999999999996</v>
      </c>
      <c r="L6942" s="68" t="s">
        <v>5494</v>
      </c>
      <c r="M6942" s="71">
        <v>2.3999999999999998E-3</v>
      </c>
      <c r="N6942" t="str">
        <f>_xll.IMDP("BND",D6942,$N$1,A6942)</f>
        <v>카드</v>
      </c>
      <c r="O6942">
        <f t="shared" si="108"/>
        <v>2.4064799999999995E-3</v>
      </c>
    </row>
    <row r="6943" spans="1:15" x14ac:dyDescent="0.3">
      <c r="A6943" s="73">
        <v>46311</v>
      </c>
      <c r="B6943" s="67" t="s">
        <v>2090</v>
      </c>
      <c r="C6943" s="68" t="s">
        <v>2608</v>
      </c>
      <c r="D6943" s="68" t="s">
        <v>13497</v>
      </c>
      <c r="E6943" s="67" t="s">
        <v>13498</v>
      </c>
      <c r="F6943" s="69">
        <v>4.1180000000000003</v>
      </c>
      <c r="G6943" s="70">
        <v>0.67530000000000001</v>
      </c>
      <c r="H6943" s="70">
        <v>0.62909999999999999</v>
      </c>
      <c r="I6943" s="73">
        <v>45411</v>
      </c>
      <c r="J6943" s="73">
        <v>46567</v>
      </c>
      <c r="K6943" s="69">
        <v>3.92</v>
      </c>
      <c r="L6943" s="68" t="s">
        <v>5494</v>
      </c>
      <c r="M6943" s="71">
        <v>2.3E-3</v>
      </c>
      <c r="N6943" t="str">
        <f>_xll.IMDP("BND",D6943,$N$1,A6943)</f>
        <v>카드</v>
      </c>
      <c r="O6943">
        <f t="shared" si="108"/>
        <v>1.5531900000000001E-3</v>
      </c>
    </row>
    <row r="6944" spans="1:15" x14ac:dyDescent="0.3">
      <c r="A6944" s="73">
        <v>46311</v>
      </c>
      <c r="B6944" s="67" t="s">
        <v>2090</v>
      </c>
      <c r="C6944" s="68" t="s">
        <v>2608</v>
      </c>
      <c r="D6944" s="68" t="s">
        <v>13499</v>
      </c>
      <c r="E6944" s="67" t="s">
        <v>13500</v>
      </c>
      <c r="F6944" s="69">
        <v>4.1440000000000001</v>
      </c>
      <c r="G6944" s="70">
        <v>0.72109999999999996</v>
      </c>
      <c r="H6944" s="70">
        <v>0.71140000000000003</v>
      </c>
      <c r="I6944" s="73">
        <v>45490</v>
      </c>
      <c r="J6944" s="73">
        <v>46584</v>
      </c>
      <c r="K6944" s="69">
        <v>3.43</v>
      </c>
      <c r="L6944" s="68" t="s">
        <v>5494</v>
      </c>
      <c r="M6944" s="71">
        <v>3.7000000000000002E-3</v>
      </c>
      <c r="N6944" t="str">
        <f>_xll.IMDP("BND",D6944,$N$1,A6944)</f>
        <v>카드</v>
      </c>
      <c r="O6944">
        <f t="shared" si="108"/>
        <v>2.6680699999999998E-3</v>
      </c>
    </row>
    <row r="6945" spans="1:15" x14ac:dyDescent="0.3">
      <c r="A6945" s="73">
        <v>46311</v>
      </c>
      <c r="B6945" s="67" t="s">
        <v>2090</v>
      </c>
      <c r="C6945" s="68" t="s">
        <v>2608</v>
      </c>
      <c r="D6945" s="68" t="s">
        <v>13501</v>
      </c>
      <c r="E6945" s="67" t="s">
        <v>13502</v>
      </c>
      <c r="F6945" s="69">
        <v>4.3559999999999999</v>
      </c>
      <c r="G6945" s="70">
        <v>1.7068000000000001</v>
      </c>
      <c r="H6945" s="70">
        <v>3.3921999999999999</v>
      </c>
      <c r="I6945" s="73">
        <v>45868</v>
      </c>
      <c r="J6945" s="73">
        <v>46962</v>
      </c>
      <c r="K6945" s="69">
        <v>2.79</v>
      </c>
      <c r="L6945" s="68" t="s">
        <v>5494</v>
      </c>
      <c r="M6945" s="71">
        <v>3.2000000000000002E-3</v>
      </c>
      <c r="N6945" t="str">
        <f>_xll.IMDP("BND",D6945,$N$1,A6945)</f>
        <v>카드</v>
      </c>
      <c r="O6945">
        <f t="shared" si="108"/>
        <v>5.4617600000000004E-3</v>
      </c>
    </row>
    <row r="6946" spans="1:15" x14ac:dyDescent="0.3">
      <c r="A6946" s="73">
        <v>46311</v>
      </c>
      <c r="B6946" s="67" t="s">
        <v>2090</v>
      </c>
      <c r="C6946" s="68" t="s">
        <v>2608</v>
      </c>
      <c r="D6946" s="68" t="s">
        <v>13503</v>
      </c>
      <c r="E6946" s="67" t="s">
        <v>13504</v>
      </c>
      <c r="F6946" s="69">
        <v>4.4080000000000004</v>
      </c>
      <c r="G6946" s="70">
        <v>1.9206000000000001</v>
      </c>
      <c r="H6946" s="70">
        <v>4.2477</v>
      </c>
      <c r="I6946" s="73">
        <v>45951</v>
      </c>
      <c r="J6946" s="73">
        <v>47046</v>
      </c>
      <c r="K6946" s="69">
        <v>2.8</v>
      </c>
      <c r="L6946" s="68" t="s">
        <v>5494</v>
      </c>
      <c r="M6946" s="71">
        <v>6.3E-3</v>
      </c>
      <c r="N6946" t="str">
        <f>_xll.IMDP("BND",D6946,$N$1,A6946)</f>
        <v>카드</v>
      </c>
      <c r="O6946">
        <f t="shared" si="108"/>
        <v>1.2099780000000001E-2</v>
      </c>
    </row>
    <row r="6947" spans="1:15" x14ac:dyDescent="0.3">
      <c r="A6947" s="73">
        <v>46311</v>
      </c>
      <c r="B6947" s="67" t="s">
        <v>2090</v>
      </c>
      <c r="C6947" s="68" t="s">
        <v>2608</v>
      </c>
      <c r="D6947" s="68" t="s">
        <v>274</v>
      </c>
      <c r="E6947" s="67" t="s">
        <v>275</v>
      </c>
      <c r="F6947" s="69">
        <v>4.2969999999999997</v>
      </c>
      <c r="G6947" s="70">
        <v>1.5324</v>
      </c>
      <c r="H6947" s="70">
        <v>2.7786</v>
      </c>
      <c r="I6947" s="73">
        <v>46170</v>
      </c>
      <c r="J6947" s="73">
        <v>46899</v>
      </c>
      <c r="K6947" s="69">
        <v>4.0199999999999996</v>
      </c>
      <c r="L6947" s="68" t="s">
        <v>5494</v>
      </c>
      <c r="M6947" s="71">
        <v>3.7000000000000002E-3</v>
      </c>
      <c r="N6947" t="str">
        <f>_xll.IMDP("BND",D6947,$N$1,A6947)</f>
        <v>카드</v>
      </c>
      <c r="O6947">
        <f t="shared" si="108"/>
        <v>5.6698800000000004E-3</v>
      </c>
    </row>
    <row r="6948" spans="1:15" x14ac:dyDescent="0.3">
      <c r="A6948" s="73">
        <v>46311</v>
      </c>
      <c r="B6948" s="67" t="s">
        <v>2090</v>
      </c>
      <c r="C6948" s="68" t="s">
        <v>2608</v>
      </c>
      <c r="D6948" s="68" t="s">
        <v>13505</v>
      </c>
      <c r="E6948" s="67" t="s">
        <v>13506</v>
      </c>
      <c r="F6948" s="69">
        <v>4.1070000000000002</v>
      </c>
      <c r="G6948" s="70">
        <v>0.67059999999999997</v>
      </c>
      <c r="H6948" s="70">
        <v>0.61829999999999996</v>
      </c>
      <c r="I6948" s="73">
        <v>45468</v>
      </c>
      <c r="J6948" s="73">
        <v>46563</v>
      </c>
      <c r="K6948" s="69">
        <v>3.53</v>
      </c>
      <c r="L6948" s="68" t="s">
        <v>5494</v>
      </c>
      <c r="M6948" s="71">
        <v>4.1999999999999997E-3</v>
      </c>
      <c r="N6948" t="str">
        <f>_xll.IMDP("BND",D6948,$N$1,A6948)</f>
        <v>카드</v>
      </c>
      <c r="O6948">
        <f t="shared" si="108"/>
        <v>2.8165199999999999E-3</v>
      </c>
    </row>
    <row r="6949" spans="1:15" x14ac:dyDescent="0.3">
      <c r="A6949" s="73">
        <v>46311</v>
      </c>
      <c r="B6949" s="67" t="s">
        <v>2090</v>
      </c>
      <c r="C6949" s="68" t="s">
        <v>2608</v>
      </c>
      <c r="D6949" s="68" t="s">
        <v>13507</v>
      </c>
      <c r="E6949" s="67" t="s">
        <v>13508</v>
      </c>
      <c r="F6949" s="69">
        <v>4.2110000000000003</v>
      </c>
      <c r="G6949" s="70">
        <v>1.1488</v>
      </c>
      <c r="H6949" s="70">
        <v>1.6180000000000001</v>
      </c>
      <c r="I6949" s="73">
        <v>45652</v>
      </c>
      <c r="J6949" s="73">
        <v>46745</v>
      </c>
      <c r="K6949" s="69">
        <v>3.23</v>
      </c>
      <c r="L6949" s="68" t="s">
        <v>5494</v>
      </c>
      <c r="M6949" s="71">
        <v>2.8E-3</v>
      </c>
      <c r="N6949" t="str">
        <f>_xll.IMDP("BND",D6949,$N$1,A6949)</f>
        <v>카드</v>
      </c>
      <c r="O6949">
        <f t="shared" si="108"/>
        <v>3.2166400000000002E-3</v>
      </c>
    </row>
    <row r="6950" spans="1:15" x14ac:dyDescent="0.3">
      <c r="A6950" s="73">
        <v>46311</v>
      </c>
      <c r="B6950" s="67" t="s">
        <v>2090</v>
      </c>
      <c r="C6950" s="68" t="s">
        <v>2608</v>
      </c>
      <c r="D6950" s="68" t="s">
        <v>13984</v>
      </c>
      <c r="E6950" s="67" t="s">
        <v>13985</v>
      </c>
      <c r="F6950" s="69">
        <v>4.4249999999999998</v>
      </c>
      <c r="G6950" s="70">
        <v>2.5129999999999999</v>
      </c>
      <c r="H6950" s="70">
        <v>7.1639999999999997</v>
      </c>
      <c r="I6950" s="73">
        <v>46198</v>
      </c>
      <c r="J6950" s="73">
        <v>47294</v>
      </c>
      <c r="K6950" s="69">
        <v>4.3499999999999996</v>
      </c>
      <c r="L6950" s="68" t="s">
        <v>5494</v>
      </c>
      <c r="M6950" s="71">
        <v>4.5999999999999999E-3</v>
      </c>
      <c r="N6950" t="str">
        <f>_xll.IMDP("BND",D6950,$N$1,A6950)</f>
        <v>카드</v>
      </c>
      <c r="O6950">
        <f t="shared" si="108"/>
        <v>1.1559799999999999E-2</v>
      </c>
    </row>
    <row r="6951" spans="1:15" x14ac:dyDescent="0.3">
      <c r="A6951" s="73">
        <v>46311</v>
      </c>
      <c r="B6951" s="67" t="s">
        <v>2090</v>
      </c>
      <c r="C6951" s="68" t="s">
        <v>2608</v>
      </c>
      <c r="D6951" s="68" t="s">
        <v>14450</v>
      </c>
      <c r="E6951" s="67" t="s">
        <v>14451</v>
      </c>
      <c r="F6951" s="69">
        <v>4.4260000000000002</v>
      </c>
      <c r="G6951" s="70">
        <v>2.5560999999999998</v>
      </c>
      <c r="H6951" s="70">
        <v>7.4695</v>
      </c>
      <c r="I6951" s="73">
        <v>46226</v>
      </c>
      <c r="J6951" s="73">
        <v>47322</v>
      </c>
      <c r="K6951" s="69">
        <v>4.49</v>
      </c>
      <c r="L6951" s="68" t="s">
        <v>5494</v>
      </c>
      <c r="M6951" s="71">
        <v>2.3E-3</v>
      </c>
      <c r="N6951" t="str">
        <f>_xll.IMDP("BND",D6951,$N$1,A6951)</f>
        <v>카드</v>
      </c>
      <c r="O6951">
        <f t="shared" si="108"/>
        <v>5.8790299999999995E-3</v>
      </c>
    </row>
    <row r="6952" spans="1:15" x14ac:dyDescent="0.3">
      <c r="A6952" s="73">
        <v>46311</v>
      </c>
      <c r="B6952" s="67" t="s">
        <v>2090</v>
      </c>
      <c r="C6952" s="68" t="s">
        <v>2608</v>
      </c>
      <c r="D6952" s="68" t="s">
        <v>13509</v>
      </c>
      <c r="E6952" s="67" t="s">
        <v>13510</v>
      </c>
      <c r="F6952" s="69">
        <v>4.2640000000000002</v>
      </c>
      <c r="G6952" s="70">
        <v>1.444</v>
      </c>
      <c r="H6952" s="70">
        <v>2.4653</v>
      </c>
      <c r="I6952" s="73">
        <v>45762</v>
      </c>
      <c r="J6952" s="73">
        <v>46857</v>
      </c>
      <c r="K6952" s="69">
        <v>2.83</v>
      </c>
      <c r="L6952" s="68" t="s">
        <v>5494</v>
      </c>
      <c r="M6952" s="71">
        <v>5.0000000000000001E-3</v>
      </c>
      <c r="N6952" t="str">
        <f>_xll.IMDP("BND",D6952,$N$1,A6952)</f>
        <v>카드</v>
      </c>
      <c r="O6952">
        <f t="shared" si="108"/>
        <v>7.2199999999999999E-3</v>
      </c>
    </row>
    <row r="6953" spans="1:15" x14ac:dyDescent="0.3">
      <c r="A6953" s="73">
        <v>46311</v>
      </c>
      <c r="B6953" s="67" t="s">
        <v>2090</v>
      </c>
      <c r="C6953" s="68" t="s">
        <v>2608</v>
      </c>
      <c r="D6953" s="68" t="s">
        <v>1539</v>
      </c>
      <c r="E6953" s="67" t="s">
        <v>1541</v>
      </c>
      <c r="F6953" s="69">
        <v>4.4160000000000004</v>
      </c>
      <c r="G6953" s="70">
        <v>2.3757000000000001</v>
      </c>
      <c r="H6953" s="70">
        <v>6.3897000000000004</v>
      </c>
      <c r="I6953" s="73">
        <v>45951</v>
      </c>
      <c r="J6953" s="73">
        <v>47228</v>
      </c>
      <c r="K6953" s="69">
        <v>2.85</v>
      </c>
      <c r="L6953" s="68" t="s">
        <v>5494</v>
      </c>
      <c r="M6953" s="71">
        <v>2.3E-3</v>
      </c>
      <c r="N6953" t="str">
        <f>_xll.IMDP("BND",D6953,$N$1,A6953)</f>
        <v>카드</v>
      </c>
      <c r="O6953">
        <f t="shared" si="108"/>
        <v>5.4641100000000003E-3</v>
      </c>
    </row>
    <row r="6954" spans="1:15" x14ac:dyDescent="0.3">
      <c r="A6954" s="73">
        <v>46311</v>
      </c>
      <c r="B6954" s="67" t="s">
        <v>2090</v>
      </c>
      <c r="C6954" s="68" t="s">
        <v>2608</v>
      </c>
      <c r="D6954" s="68" t="s">
        <v>13511</v>
      </c>
      <c r="E6954" s="67" t="s">
        <v>13512</v>
      </c>
      <c r="F6954" s="69">
        <v>4.1550000000000002</v>
      </c>
      <c r="G6954" s="70">
        <v>0.7399</v>
      </c>
      <c r="H6954" s="70">
        <v>0.73750000000000004</v>
      </c>
      <c r="I6954" s="73">
        <v>45498</v>
      </c>
      <c r="J6954" s="73">
        <v>46591</v>
      </c>
      <c r="K6954" s="69">
        <v>3.43</v>
      </c>
      <c r="L6954" s="68" t="s">
        <v>5494</v>
      </c>
      <c r="M6954" s="71">
        <v>5.1000000000000004E-3</v>
      </c>
      <c r="N6954" t="str">
        <f>_xll.IMDP("BND",D6954,$N$1,A6954)</f>
        <v>카드</v>
      </c>
      <c r="O6954">
        <f t="shared" si="108"/>
        <v>3.7734900000000004E-3</v>
      </c>
    </row>
    <row r="6955" spans="1:15" x14ac:dyDescent="0.3">
      <c r="A6955" s="73">
        <v>46311</v>
      </c>
      <c r="B6955" s="67" t="s">
        <v>2090</v>
      </c>
      <c r="C6955" s="68" t="s">
        <v>2608</v>
      </c>
      <c r="D6955" s="68" t="s">
        <v>13513</v>
      </c>
      <c r="E6955" s="67" t="s">
        <v>13514</v>
      </c>
      <c r="F6955" s="69">
        <v>4.4109999999999996</v>
      </c>
      <c r="G6955" s="70">
        <v>1.9381999999999999</v>
      </c>
      <c r="H6955" s="70">
        <v>4.3212999999999999</v>
      </c>
      <c r="I6955" s="73">
        <v>45959</v>
      </c>
      <c r="J6955" s="73">
        <v>47053</v>
      </c>
      <c r="K6955" s="69">
        <v>2.87</v>
      </c>
      <c r="L6955" s="68" t="s">
        <v>5494</v>
      </c>
      <c r="M6955" s="71">
        <v>6.3E-3</v>
      </c>
      <c r="N6955" t="str">
        <f>_xll.IMDP("BND",D6955,$N$1,A6955)</f>
        <v>카드</v>
      </c>
      <c r="O6955">
        <f t="shared" si="108"/>
        <v>1.221066E-2</v>
      </c>
    </row>
    <row r="6956" spans="1:15" x14ac:dyDescent="0.3">
      <c r="A6956" s="73">
        <v>46311</v>
      </c>
      <c r="B6956" s="67" t="s">
        <v>2090</v>
      </c>
      <c r="C6956" s="68" t="s">
        <v>2608</v>
      </c>
      <c r="D6956" s="68" t="s">
        <v>13515</v>
      </c>
      <c r="E6956" s="67" t="s">
        <v>13516</v>
      </c>
      <c r="F6956" s="69">
        <v>4.4160000000000004</v>
      </c>
      <c r="G6956" s="70">
        <v>2.3927</v>
      </c>
      <c r="H6956" s="70">
        <v>6.4776999999999996</v>
      </c>
      <c r="I6956" s="73">
        <v>45959</v>
      </c>
      <c r="J6956" s="73">
        <v>47235</v>
      </c>
      <c r="K6956" s="69">
        <v>2.92</v>
      </c>
      <c r="L6956" s="68" t="s">
        <v>5494</v>
      </c>
      <c r="M6956" s="71">
        <v>2.7000000000000001E-3</v>
      </c>
      <c r="N6956" t="str">
        <f>_xll.IMDP("BND",D6956,$N$1,A6956)</f>
        <v>카드</v>
      </c>
      <c r="O6956">
        <f t="shared" si="108"/>
        <v>6.4602900000000005E-3</v>
      </c>
    </row>
    <row r="6957" spans="1:15" x14ac:dyDescent="0.3">
      <c r="A6957" s="73">
        <v>46311</v>
      </c>
      <c r="B6957" s="67" t="s">
        <v>2090</v>
      </c>
      <c r="C6957" s="68" t="s">
        <v>8258</v>
      </c>
      <c r="D6957" s="68" t="s">
        <v>13517</v>
      </c>
      <c r="E6957" s="67" t="s">
        <v>13518</v>
      </c>
      <c r="F6957" s="69">
        <v>3.9460000000000002</v>
      </c>
      <c r="G6957" s="70">
        <v>0.42</v>
      </c>
      <c r="H6957" s="70">
        <v>0.28079999999999999</v>
      </c>
      <c r="I6957" s="73">
        <v>45922</v>
      </c>
      <c r="J6957" s="73">
        <v>46468</v>
      </c>
      <c r="K6957" s="69">
        <v>2.65</v>
      </c>
      <c r="L6957" s="68" t="s">
        <v>5494</v>
      </c>
      <c r="M6957" s="71">
        <v>2.3E-3</v>
      </c>
      <c r="N6957" t="str">
        <f>_xll.IMDP("BND",D6957,$N$1,A6957)</f>
        <v>회사채(일반)</v>
      </c>
      <c r="O6957">
        <f t="shared" si="108"/>
        <v>9.6599999999999995E-4</v>
      </c>
    </row>
    <row r="6958" spans="1:15" x14ac:dyDescent="0.3">
      <c r="A6958" s="73">
        <v>46311</v>
      </c>
      <c r="B6958" s="67" t="s">
        <v>2090</v>
      </c>
      <c r="C6958" s="68" t="s">
        <v>8258</v>
      </c>
      <c r="D6958" s="68" t="s">
        <v>13519</v>
      </c>
      <c r="E6958" s="67" t="s">
        <v>13520</v>
      </c>
      <c r="F6958" s="69">
        <v>4.2290000000000001</v>
      </c>
      <c r="G6958" s="70">
        <v>1.3451</v>
      </c>
      <c r="H6958" s="70">
        <v>2.1703999999999999</v>
      </c>
      <c r="I6958" s="73">
        <v>46093</v>
      </c>
      <c r="J6958" s="73">
        <v>46822</v>
      </c>
      <c r="K6958" s="69">
        <v>3.59</v>
      </c>
      <c r="L6958" s="68" t="s">
        <v>5494</v>
      </c>
      <c r="M6958" s="71">
        <v>3.2000000000000002E-3</v>
      </c>
      <c r="N6958" t="str">
        <f>_xll.IMDP("BND",D6958,$N$1,A6958)</f>
        <v>회사채(일반)</v>
      </c>
      <c r="O6958">
        <f t="shared" si="108"/>
        <v>4.3043200000000004E-3</v>
      </c>
    </row>
    <row r="6959" spans="1:15" x14ac:dyDescent="0.3">
      <c r="A6959" s="73">
        <v>46311</v>
      </c>
      <c r="B6959" s="67" t="s">
        <v>2090</v>
      </c>
      <c r="C6959" s="68" t="s">
        <v>8258</v>
      </c>
      <c r="D6959" s="68" t="s">
        <v>13521</v>
      </c>
      <c r="E6959" s="67" t="s">
        <v>13522</v>
      </c>
      <c r="F6959" s="69">
        <v>4.25</v>
      </c>
      <c r="G6959" s="70">
        <v>1.4873000000000001</v>
      </c>
      <c r="H6959" s="70">
        <v>2.6320000000000001</v>
      </c>
      <c r="I6959" s="73">
        <v>46150</v>
      </c>
      <c r="J6959" s="73">
        <v>46881</v>
      </c>
      <c r="K6959" s="69">
        <v>4</v>
      </c>
      <c r="L6959" s="68" t="s">
        <v>5494</v>
      </c>
      <c r="M6959" s="71">
        <v>2.3E-3</v>
      </c>
      <c r="N6959" t="str">
        <f>_xll.IMDP("BND",D6959,$N$1,A6959)</f>
        <v>회사채(일반)</v>
      </c>
      <c r="O6959">
        <f t="shared" si="108"/>
        <v>3.4207899999999999E-3</v>
      </c>
    </row>
    <row r="6960" spans="1:15" x14ac:dyDescent="0.3">
      <c r="A6960" s="73">
        <v>46311</v>
      </c>
      <c r="B6960" s="67" t="s">
        <v>2090</v>
      </c>
      <c r="C6960" s="68" t="s">
        <v>8258</v>
      </c>
      <c r="D6960" s="68" t="s">
        <v>13523</v>
      </c>
      <c r="E6960" s="67" t="s">
        <v>13524</v>
      </c>
      <c r="F6960" s="69">
        <v>4.1139999999999999</v>
      </c>
      <c r="G6960" s="70">
        <v>0.61539999999999995</v>
      </c>
      <c r="H6960" s="70">
        <v>0.53369999999999995</v>
      </c>
      <c r="I6960" s="73">
        <v>46178</v>
      </c>
      <c r="J6960" s="73">
        <v>46542</v>
      </c>
      <c r="K6960" s="69">
        <v>3.62</v>
      </c>
      <c r="L6960" s="68" t="s">
        <v>5494</v>
      </c>
      <c r="M6960" s="71">
        <v>2.3E-3</v>
      </c>
      <c r="N6960" t="str">
        <f>_xll.IMDP("BND",D6960,$N$1,A6960)</f>
        <v>회사채(일반)</v>
      </c>
      <c r="O6960">
        <f t="shared" si="108"/>
        <v>1.4154199999999999E-3</v>
      </c>
    </row>
    <row r="6961" spans="1:15" x14ac:dyDescent="0.3">
      <c r="A6961" s="73">
        <v>46311</v>
      </c>
      <c r="B6961" s="67" t="s">
        <v>2090</v>
      </c>
      <c r="C6961" s="68" t="s">
        <v>8258</v>
      </c>
      <c r="D6961" s="68" t="s">
        <v>14213</v>
      </c>
      <c r="E6961" s="67" t="s">
        <v>14214</v>
      </c>
      <c r="F6961" s="69">
        <v>4.1660000000000004</v>
      </c>
      <c r="G6961" s="70">
        <v>0.70820000000000005</v>
      </c>
      <c r="H6961" s="70">
        <v>0.67969999999999997</v>
      </c>
      <c r="I6961" s="73">
        <v>46212</v>
      </c>
      <c r="J6961" s="73">
        <v>46577</v>
      </c>
      <c r="K6961" s="69">
        <v>3.91</v>
      </c>
      <c r="L6961" s="68" t="s">
        <v>5494</v>
      </c>
      <c r="M6961" s="71">
        <v>2.3E-3</v>
      </c>
      <c r="N6961" t="str">
        <f>_xll.IMDP("BND",D6961,$N$1,A6961)</f>
        <v>회사채(일반)</v>
      </c>
      <c r="O6961">
        <f t="shared" si="108"/>
        <v>1.62886E-3</v>
      </c>
    </row>
    <row r="6962" spans="1:15" x14ac:dyDescent="0.3">
      <c r="A6962" s="73">
        <v>46311</v>
      </c>
      <c r="B6962" s="67" t="s">
        <v>2090</v>
      </c>
      <c r="C6962" s="68" t="s">
        <v>8258</v>
      </c>
      <c r="D6962" s="68" t="s">
        <v>14887</v>
      </c>
      <c r="E6962" s="67" t="s">
        <v>14888</v>
      </c>
      <c r="F6962" s="69">
        <v>4.2210000000000001</v>
      </c>
      <c r="G6962" s="70">
        <v>1.2639</v>
      </c>
      <c r="H6962" s="70">
        <v>1.9422999999999999</v>
      </c>
      <c r="I6962" s="73">
        <v>46247</v>
      </c>
      <c r="J6962" s="73">
        <v>46794</v>
      </c>
      <c r="K6962" s="69">
        <v>4.08</v>
      </c>
      <c r="L6962" s="68" t="s">
        <v>5494</v>
      </c>
      <c r="M6962" s="71">
        <v>2.3E-3</v>
      </c>
      <c r="N6962" t="str">
        <f>_xll.IMDP("BND",D6962,$N$1,A6962)</f>
        <v>회사채(일반)</v>
      </c>
      <c r="O6962">
        <f t="shared" si="108"/>
        <v>2.90697E-3</v>
      </c>
    </row>
    <row r="6963" spans="1:15" x14ac:dyDescent="0.3">
      <c r="A6963" s="73">
        <v>46311</v>
      </c>
      <c r="B6963" s="67" t="s">
        <v>2090</v>
      </c>
      <c r="C6963" s="68" t="s">
        <v>8258</v>
      </c>
      <c r="D6963" s="68" t="s">
        <v>13525</v>
      </c>
      <c r="E6963" s="67" t="s">
        <v>13526</v>
      </c>
      <c r="F6963" s="69">
        <v>3.8380000000000001</v>
      </c>
      <c r="G6963" s="70">
        <v>0.3503</v>
      </c>
      <c r="H6963" s="70">
        <v>0.20979999999999999</v>
      </c>
      <c r="I6963" s="73">
        <v>45896</v>
      </c>
      <c r="J6963" s="73">
        <v>46444</v>
      </c>
      <c r="K6963" s="69">
        <v>2.65</v>
      </c>
      <c r="L6963" s="68" t="s">
        <v>5494</v>
      </c>
      <c r="M6963" s="71">
        <v>2.3E-3</v>
      </c>
      <c r="N6963" t="str">
        <f>_xll.IMDP("BND",D6963,$N$1,A6963)</f>
        <v>회사채(일반)</v>
      </c>
      <c r="O6963">
        <f t="shared" si="108"/>
        <v>8.0568999999999997E-4</v>
      </c>
    </row>
    <row r="6964" spans="1:15" x14ac:dyDescent="0.3">
      <c r="A6964" s="73">
        <v>46311</v>
      </c>
      <c r="B6964" s="67" t="s">
        <v>2090</v>
      </c>
      <c r="C6964" s="68" t="s">
        <v>8258</v>
      </c>
      <c r="D6964" s="68" t="s">
        <v>13527</v>
      </c>
      <c r="E6964" s="67" t="s">
        <v>13528</v>
      </c>
      <c r="F6964" s="69">
        <v>4.2009999999999996</v>
      </c>
      <c r="G6964" s="70">
        <v>0.92749999999999999</v>
      </c>
      <c r="H6964" s="70">
        <v>1.0955999999999999</v>
      </c>
      <c r="I6964" s="73">
        <v>45930</v>
      </c>
      <c r="J6964" s="73">
        <v>46660</v>
      </c>
      <c r="K6964" s="69">
        <v>2.83</v>
      </c>
      <c r="L6964" s="68" t="s">
        <v>5494</v>
      </c>
      <c r="M6964" s="71">
        <v>3.7000000000000002E-3</v>
      </c>
      <c r="N6964" t="str">
        <f>_xll.IMDP("BND",D6964,$N$1,A6964)</f>
        <v>회사채(일반)</v>
      </c>
      <c r="O6964">
        <f t="shared" si="108"/>
        <v>3.4317499999999999E-3</v>
      </c>
    </row>
    <row r="6965" spans="1:15" x14ac:dyDescent="0.3">
      <c r="A6965" s="73">
        <v>46311</v>
      </c>
      <c r="B6965" s="67" t="s">
        <v>2090</v>
      </c>
      <c r="C6965" s="68" t="s">
        <v>8258</v>
      </c>
      <c r="D6965" s="68" t="s">
        <v>1223</v>
      </c>
      <c r="E6965" s="67" t="s">
        <v>1224</v>
      </c>
      <c r="F6965" s="69">
        <v>4.2069999999999999</v>
      </c>
      <c r="G6965" s="70">
        <v>0.99380000000000002</v>
      </c>
      <c r="H6965" s="70">
        <v>1.2461</v>
      </c>
      <c r="I6965" s="73">
        <v>45957</v>
      </c>
      <c r="J6965" s="73">
        <v>46687</v>
      </c>
      <c r="K6965" s="69">
        <v>2.81</v>
      </c>
      <c r="L6965" s="68" t="s">
        <v>5494</v>
      </c>
      <c r="M6965" s="71">
        <v>2.3E-3</v>
      </c>
      <c r="N6965" t="str">
        <f>_xll.IMDP("BND",D6965,$N$1,A6965)</f>
        <v>회사채(일반)</v>
      </c>
      <c r="O6965">
        <f t="shared" si="108"/>
        <v>2.2857400000000001E-3</v>
      </c>
    </row>
    <row r="6966" spans="1:15" x14ac:dyDescent="0.3">
      <c r="A6966" s="73">
        <v>46311</v>
      </c>
      <c r="B6966" s="67" t="s">
        <v>2090</v>
      </c>
      <c r="C6966" s="68" t="s">
        <v>8258</v>
      </c>
      <c r="D6966" s="68" t="s">
        <v>140</v>
      </c>
      <c r="E6966" s="67" t="s">
        <v>142</v>
      </c>
      <c r="F6966" s="69">
        <v>4.1980000000000004</v>
      </c>
      <c r="G6966" s="70">
        <v>0.90800000000000003</v>
      </c>
      <c r="H6966" s="70">
        <v>1.0564</v>
      </c>
      <c r="I6966" s="73">
        <v>46107</v>
      </c>
      <c r="J6966" s="73">
        <v>46653</v>
      </c>
      <c r="K6966" s="69">
        <v>3.59</v>
      </c>
      <c r="L6966" s="68" t="s">
        <v>5494</v>
      </c>
      <c r="M6966" s="71">
        <v>4.5999999999999999E-3</v>
      </c>
      <c r="N6966" t="str">
        <f>_xll.IMDP("BND",D6966,$N$1,A6966)</f>
        <v>회사채(일반)</v>
      </c>
      <c r="O6966">
        <f t="shared" si="108"/>
        <v>4.1768000000000005E-3</v>
      </c>
    </row>
    <row r="6967" spans="1:15" x14ac:dyDescent="0.3">
      <c r="A6967" s="73">
        <v>46311</v>
      </c>
      <c r="B6967" s="67" t="s">
        <v>2090</v>
      </c>
      <c r="C6967" s="68" t="s">
        <v>8258</v>
      </c>
      <c r="D6967" s="68" t="s">
        <v>13529</v>
      </c>
      <c r="E6967" s="67" t="s">
        <v>13530</v>
      </c>
      <c r="F6967" s="69">
        <v>4.0599999999999996</v>
      </c>
      <c r="G6967" s="70">
        <v>0.53390000000000004</v>
      </c>
      <c r="H6967" s="70">
        <v>0.41959999999999997</v>
      </c>
      <c r="I6967" s="73">
        <v>46150</v>
      </c>
      <c r="J6967" s="73">
        <v>46514</v>
      </c>
      <c r="K6967" s="69">
        <v>3.37</v>
      </c>
      <c r="L6967" s="68" t="s">
        <v>5494</v>
      </c>
      <c r="M6967" s="71">
        <v>2.3E-3</v>
      </c>
      <c r="N6967" t="str">
        <f>_xll.IMDP("BND",D6967,$N$1,A6967)</f>
        <v>회사채(일반)</v>
      </c>
      <c r="O6967">
        <f t="shared" si="108"/>
        <v>1.2279700000000001E-3</v>
      </c>
    </row>
    <row r="6968" spans="1:15" x14ac:dyDescent="0.3">
      <c r="A6968" s="73">
        <v>46311</v>
      </c>
      <c r="B6968" s="67" t="s">
        <v>2090</v>
      </c>
      <c r="C6968" s="68" t="s">
        <v>8258</v>
      </c>
      <c r="D6968" s="68" t="s">
        <v>13531</v>
      </c>
      <c r="E6968" s="67" t="s">
        <v>13532</v>
      </c>
      <c r="F6968" s="69">
        <v>4.2119999999999997</v>
      </c>
      <c r="G6968" s="70">
        <v>1.0879000000000001</v>
      </c>
      <c r="H6968" s="70">
        <v>1.4693000000000001</v>
      </c>
      <c r="I6968" s="73">
        <v>46178</v>
      </c>
      <c r="J6968" s="73">
        <v>46724</v>
      </c>
      <c r="K6968" s="69">
        <v>3.89</v>
      </c>
      <c r="L6968" s="68" t="s">
        <v>5494</v>
      </c>
      <c r="M6968" s="71">
        <v>3.7000000000000002E-3</v>
      </c>
      <c r="N6968" t="str">
        <f>_xll.IMDP("BND",D6968,$N$1,A6968)</f>
        <v>회사채(일반)</v>
      </c>
      <c r="O6968">
        <f t="shared" si="108"/>
        <v>4.0252300000000003E-3</v>
      </c>
    </row>
    <row r="6969" spans="1:15" x14ac:dyDescent="0.3">
      <c r="A6969" s="73">
        <v>46311</v>
      </c>
      <c r="B6969" s="67" t="s">
        <v>2090</v>
      </c>
      <c r="C6969" s="68" t="s">
        <v>8258</v>
      </c>
      <c r="D6969" s="68" t="s">
        <v>14215</v>
      </c>
      <c r="E6969" s="67" t="s">
        <v>14216</v>
      </c>
      <c r="F6969" s="69">
        <v>4.3949999999999996</v>
      </c>
      <c r="G6969" s="70">
        <v>1.8804000000000001</v>
      </c>
      <c r="H6969" s="70">
        <v>4.0873999999999997</v>
      </c>
      <c r="I6969" s="73">
        <v>46212</v>
      </c>
      <c r="J6969" s="73">
        <v>47036</v>
      </c>
      <c r="K6969" s="69">
        <v>4.38</v>
      </c>
      <c r="L6969" s="68" t="s">
        <v>5494</v>
      </c>
      <c r="M6969" s="71">
        <v>4.5999999999999999E-3</v>
      </c>
      <c r="N6969" t="str">
        <f>_xll.IMDP("BND",D6969,$N$1,A6969)</f>
        <v>회사채(일반)</v>
      </c>
      <c r="O6969">
        <f t="shared" si="108"/>
        <v>8.6498400000000007E-3</v>
      </c>
    </row>
    <row r="6970" spans="1:15" x14ac:dyDescent="0.3">
      <c r="A6970" s="73">
        <v>46311</v>
      </c>
      <c r="B6970" s="67" t="s">
        <v>2090</v>
      </c>
      <c r="C6970" s="68" t="s">
        <v>8258</v>
      </c>
      <c r="D6970" s="68" t="s">
        <v>15502</v>
      </c>
      <c r="E6970" s="67" t="s">
        <v>15504</v>
      </c>
      <c r="F6970" s="69">
        <v>4.3570000000000002</v>
      </c>
      <c r="G6970" s="70">
        <v>1.8132999999999999</v>
      </c>
      <c r="H6970" s="70">
        <v>3.8239000000000001</v>
      </c>
      <c r="I6970" s="73">
        <v>46281</v>
      </c>
      <c r="J6970" s="73">
        <v>47011</v>
      </c>
      <c r="K6970" s="69">
        <v>4.4800000000000004</v>
      </c>
      <c r="L6970" s="68" t="s">
        <v>5494</v>
      </c>
      <c r="M6970" s="71">
        <v>2.3E-3</v>
      </c>
      <c r="N6970" t="str">
        <f>_xll.IMDP("BND",D6970,$N$1,A6970)</f>
        <v>회사채(일반)</v>
      </c>
      <c r="O6970">
        <f t="shared" si="108"/>
        <v>4.1705900000000001E-3</v>
      </c>
    </row>
    <row r="6971" spans="1:15" x14ac:dyDescent="0.3">
      <c r="A6971" s="73">
        <v>46311</v>
      </c>
      <c r="B6971" s="67" t="s">
        <v>2090</v>
      </c>
      <c r="C6971" s="68" t="s">
        <v>8258</v>
      </c>
      <c r="D6971" s="68" t="s">
        <v>13533</v>
      </c>
      <c r="E6971" s="67" t="s">
        <v>13534</v>
      </c>
      <c r="F6971" s="69">
        <v>3.6829999999999998</v>
      </c>
      <c r="G6971" s="70">
        <v>0.27500000000000002</v>
      </c>
      <c r="H6971" s="70">
        <v>0.14419999999999999</v>
      </c>
      <c r="I6971" s="73">
        <v>45868</v>
      </c>
      <c r="J6971" s="73">
        <v>46416</v>
      </c>
      <c r="K6971" s="69">
        <v>2.62</v>
      </c>
      <c r="L6971" s="68" t="s">
        <v>5494</v>
      </c>
      <c r="M6971" s="71">
        <v>2.3E-3</v>
      </c>
      <c r="N6971" t="str">
        <f>_xll.IMDP("BND",D6971,$N$1,A6971)</f>
        <v>회사채(일반)</v>
      </c>
      <c r="O6971">
        <f t="shared" si="108"/>
        <v>6.3250000000000003E-4</v>
      </c>
    </row>
    <row r="6972" spans="1:15" x14ac:dyDescent="0.3">
      <c r="A6972" s="73">
        <v>46311</v>
      </c>
      <c r="B6972" s="67" t="s">
        <v>2090</v>
      </c>
      <c r="C6972" s="68" t="s">
        <v>2608</v>
      </c>
      <c r="D6972" s="68" t="s">
        <v>13535</v>
      </c>
      <c r="E6972" s="67" t="s">
        <v>13536</v>
      </c>
      <c r="F6972" s="69">
        <v>4.2320000000000002</v>
      </c>
      <c r="G6972" s="70">
        <v>0.70740000000000003</v>
      </c>
      <c r="H6972" s="70">
        <v>0.67830000000000001</v>
      </c>
      <c r="I6972" s="73">
        <v>45484</v>
      </c>
      <c r="J6972" s="73">
        <v>46577</v>
      </c>
      <c r="K6972" s="69">
        <v>3.94</v>
      </c>
      <c r="L6972" s="68" t="s">
        <v>5494</v>
      </c>
      <c r="M6972" s="71">
        <v>2.3E-3</v>
      </c>
      <c r="N6972" t="str">
        <f>_xll.IMDP("BND",D6972,$N$1,A6972)</f>
        <v>기타금융채</v>
      </c>
      <c r="O6972">
        <f t="shared" si="108"/>
        <v>1.6270200000000001E-3</v>
      </c>
    </row>
    <row r="6973" spans="1:15" x14ac:dyDescent="0.3">
      <c r="A6973" s="73">
        <v>46311</v>
      </c>
      <c r="B6973" s="67" t="s">
        <v>2090</v>
      </c>
      <c r="C6973" s="68" t="s">
        <v>2608</v>
      </c>
      <c r="D6973" s="68" t="s">
        <v>13537</v>
      </c>
      <c r="E6973" s="67" t="s">
        <v>13538</v>
      </c>
      <c r="F6973" s="69">
        <v>4.2960000000000003</v>
      </c>
      <c r="G6973" s="70">
        <v>0.86970000000000003</v>
      </c>
      <c r="H6973" s="70">
        <v>0.97909999999999997</v>
      </c>
      <c r="I6973" s="73">
        <v>45545</v>
      </c>
      <c r="J6973" s="73">
        <v>46640</v>
      </c>
      <c r="K6973" s="69">
        <v>3.74</v>
      </c>
      <c r="L6973" s="68" t="s">
        <v>5494</v>
      </c>
      <c r="M6973" s="71">
        <v>4.5999999999999999E-3</v>
      </c>
      <c r="N6973" t="str">
        <f>_xll.IMDP("BND",D6973,$N$1,A6973)</f>
        <v>기타금융채</v>
      </c>
      <c r="O6973">
        <f t="shared" si="108"/>
        <v>4.0006199999999999E-3</v>
      </c>
    </row>
    <row r="6974" spans="1:15" x14ac:dyDescent="0.3">
      <c r="A6974" s="73">
        <v>46311</v>
      </c>
      <c r="B6974" s="67" t="s">
        <v>2090</v>
      </c>
      <c r="C6974" s="68" t="s">
        <v>2608</v>
      </c>
      <c r="D6974" s="68" t="s">
        <v>13539</v>
      </c>
      <c r="E6974" s="67" t="s">
        <v>13540</v>
      </c>
      <c r="F6974" s="69">
        <v>4.3070000000000004</v>
      </c>
      <c r="G6974" s="70">
        <v>0.97270000000000001</v>
      </c>
      <c r="H6974" s="70">
        <v>1.2027000000000001</v>
      </c>
      <c r="I6974" s="73">
        <v>45586</v>
      </c>
      <c r="J6974" s="73">
        <v>46681</v>
      </c>
      <c r="K6974" s="69">
        <v>3.6</v>
      </c>
      <c r="L6974" s="68" t="s">
        <v>5494</v>
      </c>
      <c r="M6974" s="71">
        <v>2.8E-3</v>
      </c>
      <c r="N6974" t="str">
        <f>_xll.IMDP("BND",D6974,$N$1,A6974)</f>
        <v>기타금융채</v>
      </c>
      <c r="O6974">
        <f t="shared" si="108"/>
        <v>2.7235599999999999E-3</v>
      </c>
    </row>
    <row r="6975" spans="1:15" x14ac:dyDescent="0.3">
      <c r="A6975" s="73">
        <v>46311</v>
      </c>
      <c r="B6975" s="67" t="s">
        <v>2090</v>
      </c>
      <c r="C6975" s="68" t="s">
        <v>2608</v>
      </c>
      <c r="D6975" s="68" t="s">
        <v>885</v>
      </c>
      <c r="E6975" s="67" t="s">
        <v>887</v>
      </c>
      <c r="F6975" s="69">
        <v>4.3239999999999998</v>
      </c>
      <c r="G6975" s="70">
        <v>1.0516000000000001</v>
      </c>
      <c r="H6975" s="70">
        <v>1.3826000000000001</v>
      </c>
      <c r="I6975" s="73">
        <v>45617</v>
      </c>
      <c r="J6975" s="73">
        <v>46710</v>
      </c>
      <c r="K6975" s="69">
        <v>3.8</v>
      </c>
      <c r="L6975" s="68" t="s">
        <v>5494</v>
      </c>
      <c r="M6975" s="71">
        <v>3.7000000000000002E-3</v>
      </c>
      <c r="N6975" t="str">
        <f>_xll.IMDP("BND",D6975,$N$1,A6975)</f>
        <v>기타금융채</v>
      </c>
      <c r="O6975">
        <f t="shared" si="108"/>
        <v>3.8909200000000004E-3</v>
      </c>
    </row>
    <row r="6976" spans="1:15" x14ac:dyDescent="0.3">
      <c r="A6976" s="73">
        <v>46311</v>
      </c>
      <c r="B6976" s="67" t="s">
        <v>2090</v>
      </c>
      <c r="C6976" s="68" t="s">
        <v>2608</v>
      </c>
      <c r="D6976" s="68" t="s">
        <v>13541</v>
      </c>
      <c r="E6976" s="67" t="s">
        <v>13542</v>
      </c>
      <c r="F6976" s="69">
        <v>3.9209999999999998</v>
      </c>
      <c r="G6976" s="70">
        <v>0.3891</v>
      </c>
      <c r="H6976" s="70">
        <v>0.2482</v>
      </c>
      <c r="I6976" s="73">
        <v>45729</v>
      </c>
      <c r="J6976" s="73">
        <v>46458</v>
      </c>
      <c r="K6976" s="69">
        <v>3.29</v>
      </c>
      <c r="L6976" s="68" t="s">
        <v>5494</v>
      </c>
      <c r="M6976" s="71">
        <v>3.3E-3</v>
      </c>
      <c r="N6976" t="str">
        <f>_xll.IMDP("BND",D6976,$N$1,A6976)</f>
        <v>기타금융채</v>
      </c>
      <c r="O6976">
        <f t="shared" si="108"/>
        <v>1.28403E-3</v>
      </c>
    </row>
    <row r="6977" spans="1:15" x14ac:dyDescent="0.3">
      <c r="A6977" s="73">
        <v>46311</v>
      </c>
      <c r="B6977" s="67" t="s">
        <v>2090</v>
      </c>
      <c r="C6977" s="68" t="s">
        <v>2608</v>
      </c>
      <c r="D6977" s="68" t="s">
        <v>13543</v>
      </c>
      <c r="E6977" s="67" t="s">
        <v>13544</v>
      </c>
      <c r="F6977" s="69">
        <v>4.3920000000000003</v>
      </c>
      <c r="G6977" s="70">
        <v>1.4146000000000001</v>
      </c>
      <c r="H6977" s="70">
        <v>2.3795999999999999</v>
      </c>
      <c r="I6977" s="73">
        <v>45904</v>
      </c>
      <c r="J6977" s="73">
        <v>46847</v>
      </c>
      <c r="K6977" s="69">
        <v>2.94</v>
      </c>
      <c r="L6977" s="68" t="s">
        <v>5494</v>
      </c>
      <c r="M6977" s="71">
        <v>2.3E-3</v>
      </c>
      <c r="N6977" t="str">
        <f>_xll.IMDP("BND",D6977,$N$1,A6977)</f>
        <v>기타금융채</v>
      </c>
      <c r="O6977">
        <f t="shared" si="108"/>
        <v>3.2535800000000003E-3</v>
      </c>
    </row>
    <row r="6978" spans="1:15" x14ac:dyDescent="0.3">
      <c r="A6978" s="73">
        <v>46311</v>
      </c>
      <c r="B6978" s="67" t="s">
        <v>2090</v>
      </c>
      <c r="C6978" s="68" t="s">
        <v>2608</v>
      </c>
      <c r="D6978" s="68" t="s">
        <v>13545</v>
      </c>
      <c r="E6978" s="67" t="s">
        <v>13546</v>
      </c>
      <c r="F6978" s="69">
        <v>4.1580000000000004</v>
      </c>
      <c r="G6978" s="70">
        <v>0.60860000000000003</v>
      </c>
      <c r="H6978" s="70">
        <v>0.52339999999999998</v>
      </c>
      <c r="I6978" s="73">
        <v>45993</v>
      </c>
      <c r="J6978" s="73">
        <v>46540</v>
      </c>
      <c r="K6978" s="69">
        <v>3.21</v>
      </c>
      <c r="L6978" s="68" t="s">
        <v>5494</v>
      </c>
      <c r="M6978" s="71">
        <v>2.3E-3</v>
      </c>
      <c r="N6978" t="str">
        <f>_xll.IMDP("BND",D6978,$N$1,A6978)</f>
        <v>기타금융채</v>
      </c>
      <c r="O6978">
        <f t="shared" ref="O6978:O7030" si="109">M6978*G6978</f>
        <v>1.39978E-3</v>
      </c>
    </row>
    <row r="6979" spans="1:15" x14ac:dyDescent="0.3">
      <c r="A6979" s="73">
        <v>46311</v>
      </c>
      <c r="B6979" s="67" t="s">
        <v>2090</v>
      </c>
      <c r="C6979" s="68" t="s">
        <v>2608</v>
      </c>
      <c r="D6979" s="68" t="s">
        <v>13547</v>
      </c>
      <c r="E6979" s="67" t="s">
        <v>13548</v>
      </c>
      <c r="F6979" s="69">
        <v>3.6579999999999999</v>
      </c>
      <c r="G6979" s="70">
        <v>0.25390000000000001</v>
      </c>
      <c r="H6979" s="70">
        <v>0.12790000000000001</v>
      </c>
      <c r="I6979" s="73">
        <v>46044</v>
      </c>
      <c r="J6979" s="73">
        <v>46409</v>
      </c>
      <c r="K6979" s="69">
        <v>3.06</v>
      </c>
      <c r="L6979" s="68" t="s">
        <v>5494</v>
      </c>
      <c r="M6979" s="71">
        <v>3.3E-3</v>
      </c>
      <c r="N6979" t="str">
        <f>_xll.IMDP("BND",D6979,$N$1,A6979)</f>
        <v>기타금융채</v>
      </c>
      <c r="O6979">
        <f t="shared" si="109"/>
        <v>8.3787E-4</v>
      </c>
    </row>
    <row r="6980" spans="1:15" x14ac:dyDescent="0.3">
      <c r="A6980" s="73">
        <v>46311</v>
      </c>
      <c r="B6980" s="67" t="s">
        <v>2090</v>
      </c>
      <c r="C6980" s="68" t="s">
        <v>2608</v>
      </c>
      <c r="D6980" s="68" t="s">
        <v>13549</v>
      </c>
      <c r="E6980" s="67" t="s">
        <v>13550</v>
      </c>
      <c r="F6980" s="69">
        <v>3.97</v>
      </c>
      <c r="G6980" s="70">
        <v>0.42259999999999998</v>
      </c>
      <c r="H6980" s="70">
        <v>0.28399999999999997</v>
      </c>
      <c r="I6980" s="73">
        <v>46080</v>
      </c>
      <c r="J6980" s="73">
        <v>46472</v>
      </c>
      <c r="K6980" s="69">
        <v>3.25</v>
      </c>
      <c r="L6980" s="68" t="s">
        <v>5494</v>
      </c>
      <c r="M6980" s="71">
        <v>3.3E-3</v>
      </c>
      <c r="N6980" t="str">
        <f>_xll.IMDP("BND",D6980,$N$1,A6980)</f>
        <v>기타금융채</v>
      </c>
      <c r="O6980">
        <f t="shared" si="109"/>
        <v>1.3945799999999999E-3</v>
      </c>
    </row>
    <row r="6981" spans="1:15" x14ac:dyDescent="0.3">
      <c r="A6981" s="73">
        <v>46311</v>
      </c>
      <c r="B6981" s="67" t="s">
        <v>2090</v>
      </c>
      <c r="C6981" s="68" t="s">
        <v>2608</v>
      </c>
      <c r="D6981" s="68" t="s">
        <v>13551</v>
      </c>
      <c r="E6981" s="67" t="s">
        <v>13552</v>
      </c>
      <c r="F6981" s="69">
        <v>4.3920000000000003</v>
      </c>
      <c r="G6981" s="70">
        <v>1.4224000000000001</v>
      </c>
      <c r="H6981" s="70">
        <v>2.4073000000000002</v>
      </c>
      <c r="I6981" s="73">
        <v>46122</v>
      </c>
      <c r="J6981" s="73">
        <v>46853</v>
      </c>
      <c r="K6981" s="69">
        <v>4.09</v>
      </c>
      <c r="L6981" s="68" t="s">
        <v>5494</v>
      </c>
      <c r="M6981" s="71">
        <v>3.2000000000000002E-3</v>
      </c>
      <c r="N6981" t="str">
        <f>_xll.IMDP("BND",D6981,$N$1,A6981)</f>
        <v>기타금융채</v>
      </c>
      <c r="O6981">
        <f t="shared" si="109"/>
        <v>4.5516800000000007E-3</v>
      </c>
    </row>
    <row r="6982" spans="1:15" x14ac:dyDescent="0.3">
      <c r="A6982" s="73">
        <v>46311</v>
      </c>
      <c r="B6982" s="67" t="s">
        <v>2090</v>
      </c>
      <c r="C6982" s="68" t="s">
        <v>2608</v>
      </c>
      <c r="D6982" s="68" t="s">
        <v>13553</v>
      </c>
      <c r="E6982" s="67" t="s">
        <v>13554</v>
      </c>
      <c r="F6982" s="69">
        <v>3.87</v>
      </c>
      <c r="G6982" s="70">
        <v>0.34660000000000002</v>
      </c>
      <c r="H6982" s="70">
        <v>0.20710000000000001</v>
      </c>
      <c r="I6982" s="73">
        <v>45499</v>
      </c>
      <c r="J6982" s="73">
        <v>46444</v>
      </c>
      <c r="K6982" s="69">
        <v>3.86</v>
      </c>
      <c r="L6982" s="68" t="s">
        <v>5494</v>
      </c>
      <c r="M6982" s="71">
        <v>2.3E-3</v>
      </c>
      <c r="N6982" t="str">
        <f>_xll.IMDP("BND",D6982,$N$1,A6982)</f>
        <v>기타금융채</v>
      </c>
      <c r="O6982">
        <f t="shared" si="109"/>
        <v>7.9717999999999998E-4</v>
      </c>
    </row>
    <row r="6983" spans="1:15" x14ac:dyDescent="0.3">
      <c r="A6983" s="73">
        <v>46311</v>
      </c>
      <c r="B6983" s="67" t="s">
        <v>2090</v>
      </c>
      <c r="C6983" s="68" t="s">
        <v>2608</v>
      </c>
      <c r="D6983" s="68" t="s">
        <v>13555</v>
      </c>
      <c r="E6983" s="67" t="s">
        <v>13556</v>
      </c>
      <c r="F6983" s="69">
        <v>4.2699999999999996</v>
      </c>
      <c r="G6983" s="70">
        <v>0.79549999999999998</v>
      </c>
      <c r="H6983" s="70">
        <v>0.83730000000000004</v>
      </c>
      <c r="I6983" s="73">
        <v>45517</v>
      </c>
      <c r="J6983" s="73">
        <v>46612</v>
      </c>
      <c r="K6983" s="69">
        <v>3.78</v>
      </c>
      <c r="L6983" s="68" t="s">
        <v>5494</v>
      </c>
      <c r="M6983" s="71">
        <v>4.1999999999999997E-3</v>
      </c>
      <c r="N6983" t="str">
        <f>_xll.IMDP("BND",D6983,$N$1,A6983)</f>
        <v>기타금융채</v>
      </c>
      <c r="O6983">
        <f t="shared" si="109"/>
        <v>3.3410999999999996E-3</v>
      </c>
    </row>
    <row r="6984" spans="1:15" x14ac:dyDescent="0.3">
      <c r="A6984" s="73">
        <v>46311</v>
      </c>
      <c r="B6984" s="67" t="s">
        <v>2090</v>
      </c>
      <c r="C6984" s="68" t="s">
        <v>2608</v>
      </c>
      <c r="D6984" s="68" t="s">
        <v>13557</v>
      </c>
      <c r="E6984" s="67" t="s">
        <v>13558</v>
      </c>
      <c r="F6984" s="69">
        <v>4.343</v>
      </c>
      <c r="G6984" s="70">
        <v>1.1089</v>
      </c>
      <c r="H6984" s="70">
        <v>1.5188999999999999</v>
      </c>
      <c r="I6984" s="73">
        <v>45638</v>
      </c>
      <c r="J6984" s="73">
        <v>46731</v>
      </c>
      <c r="K6984" s="69">
        <v>3.48</v>
      </c>
      <c r="L6984" s="68" t="s">
        <v>5494</v>
      </c>
      <c r="M6984" s="71">
        <v>2.3E-3</v>
      </c>
      <c r="N6984" t="str">
        <f>_xll.IMDP("BND",D6984,$N$1,A6984)</f>
        <v>기타금융채</v>
      </c>
      <c r="O6984">
        <f t="shared" si="109"/>
        <v>2.55047E-3</v>
      </c>
    </row>
    <row r="6985" spans="1:15" x14ac:dyDescent="0.3">
      <c r="A6985" s="73">
        <v>46311</v>
      </c>
      <c r="B6985" s="67" t="s">
        <v>2090</v>
      </c>
      <c r="C6985" s="68" t="s">
        <v>2608</v>
      </c>
      <c r="D6985" s="68" t="s">
        <v>13559</v>
      </c>
      <c r="E6985" s="67" t="s">
        <v>13560</v>
      </c>
      <c r="F6985" s="69">
        <v>4.3719999999999999</v>
      </c>
      <c r="G6985" s="70">
        <v>1.2687999999999999</v>
      </c>
      <c r="H6985" s="70">
        <v>1.9513</v>
      </c>
      <c r="I6985" s="73">
        <v>45701</v>
      </c>
      <c r="J6985" s="73">
        <v>46794</v>
      </c>
      <c r="K6985" s="69">
        <v>3.45</v>
      </c>
      <c r="L6985" s="68" t="s">
        <v>5494</v>
      </c>
      <c r="M6985" s="71">
        <v>2.3E-3</v>
      </c>
      <c r="N6985" t="str">
        <f>_xll.IMDP("BND",D6985,$N$1,A6985)</f>
        <v>기타금융채</v>
      </c>
      <c r="O6985">
        <f t="shared" si="109"/>
        <v>2.9182399999999999E-3</v>
      </c>
    </row>
    <row r="6986" spans="1:15" x14ac:dyDescent="0.3">
      <c r="A6986" s="73">
        <v>46311</v>
      </c>
      <c r="B6986" s="67" t="s">
        <v>2090</v>
      </c>
      <c r="C6986" s="68" t="s">
        <v>2608</v>
      </c>
      <c r="D6986" s="68" t="s">
        <v>13561</v>
      </c>
      <c r="E6986" s="67" t="s">
        <v>13562</v>
      </c>
      <c r="F6986" s="69">
        <v>4.4569999999999999</v>
      </c>
      <c r="G6986" s="70">
        <v>1.5902000000000001</v>
      </c>
      <c r="H6986" s="70">
        <v>2.9634999999999998</v>
      </c>
      <c r="I6986" s="73">
        <v>45820</v>
      </c>
      <c r="J6986" s="73">
        <v>46916</v>
      </c>
      <c r="K6986" s="69">
        <v>3.1</v>
      </c>
      <c r="L6986" s="68" t="s">
        <v>5494</v>
      </c>
      <c r="M6986" s="71">
        <v>2.3E-3</v>
      </c>
      <c r="N6986" t="str">
        <f>_xll.IMDP("BND",D6986,$N$1,A6986)</f>
        <v>기타금융채</v>
      </c>
      <c r="O6986">
        <f t="shared" si="109"/>
        <v>3.65746E-3</v>
      </c>
    </row>
    <row r="6987" spans="1:15" x14ac:dyDescent="0.3">
      <c r="A6987" s="73">
        <v>46311</v>
      </c>
      <c r="B6987" s="67" t="s">
        <v>2090</v>
      </c>
      <c r="C6987" s="68" t="s">
        <v>2608</v>
      </c>
      <c r="D6987" s="68" t="s">
        <v>13563</v>
      </c>
      <c r="E6987" s="67" t="s">
        <v>13564</v>
      </c>
      <c r="F6987" s="69">
        <v>4.3819999999999997</v>
      </c>
      <c r="G6987" s="70">
        <v>1.3435999999999999</v>
      </c>
      <c r="H6987" s="70">
        <v>2.1657000000000002</v>
      </c>
      <c r="I6987" s="73">
        <v>45882</v>
      </c>
      <c r="J6987" s="73">
        <v>46822</v>
      </c>
      <c r="K6987" s="69">
        <v>2.97</v>
      </c>
      <c r="L6987" s="68" t="s">
        <v>5494</v>
      </c>
      <c r="M6987" s="71">
        <v>2.3E-3</v>
      </c>
      <c r="N6987" t="str">
        <f>_xll.IMDP("BND",D6987,$N$1,A6987)</f>
        <v>기타금융채</v>
      </c>
      <c r="O6987">
        <f t="shared" si="109"/>
        <v>3.0902799999999999E-3</v>
      </c>
    </row>
    <row r="6988" spans="1:15" x14ac:dyDescent="0.3">
      <c r="A6988" s="73">
        <v>46311</v>
      </c>
      <c r="B6988" s="67" t="s">
        <v>2090</v>
      </c>
      <c r="C6988" s="68" t="s">
        <v>2608</v>
      </c>
      <c r="D6988" s="68" t="s">
        <v>537</v>
      </c>
      <c r="E6988" s="67" t="s">
        <v>538</v>
      </c>
      <c r="F6988" s="69">
        <v>4.4119999999999999</v>
      </c>
      <c r="G6988" s="70">
        <v>1.4919</v>
      </c>
      <c r="H6988" s="70">
        <v>2.6286999999999998</v>
      </c>
      <c r="I6988" s="73">
        <v>45904</v>
      </c>
      <c r="J6988" s="73">
        <v>46877</v>
      </c>
      <c r="K6988" s="69">
        <v>2.98</v>
      </c>
      <c r="L6988" s="68" t="s">
        <v>5494</v>
      </c>
      <c r="M6988" s="71">
        <v>3.5999999999999999E-3</v>
      </c>
      <c r="N6988" t="str">
        <f>_xll.IMDP("BND",D6988,$N$1,A6988)</f>
        <v>기타금융채</v>
      </c>
      <c r="O6988">
        <f t="shared" si="109"/>
        <v>5.37084E-3</v>
      </c>
    </row>
    <row r="6989" spans="1:15" x14ac:dyDescent="0.3">
      <c r="A6989" s="73">
        <v>46311</v>
      </c>
      <c r="B6989" s="67" t="s">
        <v>2090</v>
      </c>
      <c r="C6989" s="68" t="s">
        <v>2608</v>
      </c>
      <c r="D6989" s="68" t="s">
        <v>13565</v>
      </c>
      <c r="E6989" s="67" t="s">
        <v>13566</v>
      </c>
      <c r="F6989" s="69">
        <v>4.4880000000000004</v>
      </c>
      <c r="G6989" s="70">
        <v>1.6548</v>
      </c>
      <c r="H6989" s="70">
        <v>3.2187999999999999</v>
      </c>
      <c r="I6989" s="73">
        <v>46156</v>
      </c>
      <c r="J6989" s="73">
        <v>46948</v>
      </c>
      <c r="K6989" s="69">
        <v>4.12</v>
      </c>
      <c r="L6989" s="68" t="s">
        <v>5494</v>
      </c>
      <c r="M6989" s="71">
        <v>3.3E-3</v>
      </c>
      <c r="N6989" t="str">
        <f>_xll.IMDP("BND",D6989,$N$1,A6989)</f>
        <v>기타금융채</v>
      </c>
      <c r="O6989">
        <f t="shared" si="109"/>
        <v>5.4608399999999998E-3</v>
      </c>
    </row>
    <row r="6990" spans="1:15" x14ac:dyDescent="0.3">
      <c r="A6990" s="73">
        <v>46311</v>
      </c>
      <c r="B6990" s="67" t="s">
        <v>2090</v>
      </c>
      <c r="C6990" s="68" t="s">
        <v>2608</v>
      </c>
      <c r="D6990" s="68" t="s">
        <v>15877</v>
      </c>
      <c r="E6990" s="67" t="s">
        <v>15878</v>
      </c>
      <c r="F6990" s="69">
        <v>4.6970000000000001</v>
      </c>
      <c r="G6990" s="70">
        <v>2.9817</v>
      </c>
      <c r="H6990" s="70">
        <v>10.0326</v>
      </c>
      <c r="I6990" s="73">
        <v>46309</v>
      </c>
      <c r="J6990" s="73">
        <v>47497</v>
      </c>
      <c r="K6990" s="69">
        <v>4.7699999999999996</v>
      </c>
      <c r="L6990" s="68" t="s">
        <v>5494</v>
      </c>
      <c r="M6990" s="71">
        <v>3.7000000000000002E-3</v>
      </c>
      <c r="N6990" t="str">
        <f>_xll.IMDP("BND",D6990,$N$1,A6990)</f>
        <v>기타금융채</v>
      </c>
      <c r="O6990">
        <f t="shared" si="109"/>
        <v>1.103229E-2</v>
      </c>
    </row>
    <row r="6991" spans="1:15" x14ac:dyDescent="0.3">
      <c r="A6991" s="73">
        <v>46311</v>
      </c>
      <c r="B6991" s="67" t="s">
        <v>2090</v>
      </c>
      <c r="C6991" s="68" t="s">
        <v>2608</v>
      </c>
      <c r="D6991" s="68" t="s">
        <v>208</v>
      </c>
      <c r="E6991" s="67" t="s">
        <v>209</v>
      </c>
      <c r="F6991" s="69">
        <v>4.0279999999999996</v>
      </c>
      <c r="G6991" s="70">
        <v>0.4753</v>
      </c>
      <c r="H6991" s="70">
        <v>0.3508</v>
      </c>
      <c r="I6991" s="73">
        <v>45400</v>
      </c>
      <c r="J6991" s="73">
        <v>46493</v>
      </c>
      <c r="K6991" s="69">
        <v>4.62</v>
      </c>
      <c r="L6991" s="68" t="s">
        <v>5494</v>
      </c>
      <c r="M6991" s="71">
        <v>4.1999999999999997E-3</v>
      </c>
      <c r="N6991" t="str">
        <f>_xll.IMDP("BND",D6991,$N$1,A6991)</f>
        <v>기타금융채</v>
      </c>
      <c r="O6991">
        <f t="shared" si="109"/>
        <v>1.9962599999999997E-3</v>
      </c>
    </row>
    <row r="6992" spans="1:15" x14ac:dyDescent="0.3">
      <c r="A6992" s="73">
        <v>46311</v>
      </c>
      <c r="B6992" s="67" t="s">
        <v>2090</v>
      </c>
      <c r="C6992" s="68" t="s">
        <v>2608</v>
      </c>
      <c r="D6992" s="68" t="s">
        <v>13567</v>
      </c>
      <c r="E6992" s="67" t="s">
        <v>13568</v>
      </c>
      <c r="F6992" s="69">
        <v>4.1029999999999998</v>
      </c>
      <c r="G6992" s="70">
        <v>0.5454</v>
      </c>
      <c r="H6992" s="70">
        <v>0.43559999999999999</v>
      </c>
      <c r="I6992" s="73">
        <v>45425</v>
      </c>
      <c r="J6992" s="73">
        <v>46519</v>
      </c>
      <c r="K6992" s="69">
        <v>4.47</v>
      </c>
      <c r="L6992" s="68" t="s">
        <v>5494</v>
      </c>
      <c r="M6992" s="71">
        <v>2.8E-3</v>
      </c>
      <c r="N6992" t="str">
        <f>_xll.IMDP("BND",D6992,$N$1,A6992)</f>
        <v>기타금융채</v>
      </c>
      <c r="O6992">
        <f t="shared" si="109"/>
        <v>1.5271199999999999E-3</v>
      </c>
    </row>
    <row r="6993" spans="1:15" x14ac:dyDescent="0.3">
      <c r="A6993" s="73">
        <v>46311</v>
      </c>
      <c r="B6993" s="67" t="s">
        <v>2090</v>
      </c>
      <c r="C6993" s="68" t="s">
        <v>2608</v>
      </c>
      <c r="D6993" s="68" t="s">
        <v>13569</v>
      </c>
      <c r="E6993" s="67" t="s">
        <v>13570</v>
      </c>
      <c r="F6993" s="69">
        <v>4.2629999999999999</v>
      </c>
      <c r="G6993" s="70">
        <v>0.74670000000000003</v>
      </c>
      <c r="H6993" s="70">
        <v>0.75029999999999997</v>
      </c>
      <c r="I6993" s="73">
        <v>45499</v>
      </c>
      <c r="J6993" s="73">
        <v>46594</v>
      </c>
      <c r="K6993" s="69">
        <v>3.88</v>
      </c>
      <c r="L6993" s="68" t="s">
        <v>5494</v>
      </c>
      <c r="M6993" s="71">
        <v>3.7000000000000002E-3</v>
      </c>
      <c r="N6993" t="str">
        <f>_xll.IMDP("BND",D6993,$N$1,A6993)</f>
        <v>기타금융채</v>
      </c>
      <c r="O6993">
        <f t="shared" si="109"/>
        <v>2.7627900000000002E-3</v>
      </c>
    </row>
    <row r="6994" spans="1:15" x14ac:dyDescent="0.3">
      <c r="A6994" s="73">
        <v>46311</v>
      </c>
      <c r="B6994" s="67" t="s">
        <v>2090</v>
      </c>
      <c r="C6994" s="68" t="s">
        <v>2608</v>
      </c>
      <c r="D6994" s="68" t="s">
        <v>13571</v>
      </c>
      <c r="E6994" s="67" t="s">
        <v>13572</v>
      </c>
      <c r="F6994" s="69">
        <v>4.3849999999999998</v>
      </c>
      <c r="G6994" s="70">
        <v>1.3543000000000001</v>
      </c>
      <c r="H6994" s="70">
        <v>2.1968999999999999</v>
      </c>
      <c r="I6994" s="73">
        <v>45729</v>
      </c>
      <c r="J6994" s="73">
        <v>46825</v>
      </c>
      <c r="K6994" s="69">
        <v>3.45</v>
      </c>
      <c r="L6994" s="68" t="s">
        <v>5494</v>
      </c>
      <c r="M6994" s="71">
        <v>3.2000000000000002E-3</v>
      </c>
      <c r="N6994" t="str">
        <f>_xll.IMDP("BND",D6994,$N$1,A6994)</f>
        <v>기타금융채</v>
      </c>
      <c r="O6994">
        <f t="shared" si="109"/>
        <v>4.3337600000000007E-3</v>
      </c>
    </row>
    <row r="6995" spans="1:15" x14ac:dyDescent="0.3">
      <c r="A6995" s="73">
        <v>46311</v>
      </c>
      <c r="B6995" s="67" t="s">
        <v>2090</v>
      </c>
      <c r="C6995" s="68" t="s">
        <v>2608</v>
      </c>
      <c r="D6995" s="68" t="s">
        <v>13573</v>
      </c>
      <c r="E6995" s="67" t="s">
        <v>13574</v>
      </c>
      <c r="F6995" s="69">
        <v>4.2990000000000004</v>
      </c>
      <c r="G6995" s="70">
        <v>0.95030000000000003</v>
      </c>
      <c r="H6995" s="70">
        <v>1.1446000000000001</v>
      </c>
      <c r="I6995" s="73">
        <v>45758</v>
      </c>
      <c r="J6995" s="73">
        <v>46668</v>
      </c>
      <c r="K6995" s="69">
        <v>3.15</v>
      </c>
      <c r="L6995" s="68" t="s">
        <v>5494</v>
      </c>
      <c r="M6995" s="71">
        <v>2.3E-3</v>
      </c>
      <c r="N6995" t="str">
        <f>_xll.IMDP("BND",D6995,$N$1,A6995)</f>
        <v>기타금융채</v>
      </c>
      <c r="O6995">
        <f t="shared" si="109"/>
        <v>2.1856900000000001E-3</v>
      </c>
    </row>
    <row r="6996" spans="1:15" x14ac:dyDescent="0.3">
      <c r="A6996" s="73">
        <v>46311</v>
      </c>
      <c r="B6996" s="67" t="s">
        <v>2090</v>
      </c>
      <c r="C6996" s="68" t="s">
        <v>2608</v>
      </c>
      <c r="D6996" s="68" t="s">
        <v>174</v>
      </c>
      <c r="E6996" s="67" t="s">
        <v>176</v>
      </c>
      <c r="F6996" s="69">
        <v>4.4340000000000002</v>
      </c>
      <c r="G6996" s="70">
        <v>1.522</v>
      </c>
      <c r="H6996" s="70">
        <v>2.7530999999999999</v>
      </c>
      <c r="I6996" s="73">
        <v>46136</v>
      </c>
      <c r="J6996" s="73">
        <v>46897</v>
      </c>
      <c r="K6996" s="69">
        <v>4</v>
      </c>
      <c r="L6996" s="68" t="s">
        <v>5494</v>
      </c>
      <c r="M6996" s="71">
        <v>4.5999999999999999E-3</v>
      </c>
      <c r="N6996" t="str">
        <f>_xll.IMDP("BND",D6996,$N$1,A6996)</f>
        <v>기타금융채</v>
      </c>
      <c r="O6996">
        <f t="shared" si="109"/>
        <v>7.0012E-3</v>
      </c>
    </row>
    <row r="6997" spans="1:15" x14ac:dyDescent="0.3">
      <c r="A6997" s="73">
        <v>46311</v>
      </c>
      <c r="B6997" s="67" t="s">
        <v>2090</v>
      </c>
      <c r="C6997" s="68" t="s">
        <v>2608</v>
      </c>
      <c r="D6997" s="68" t="s">
        <v>14217</v>
      </c>
      <c r="E6997" s="67" t="s">
        <v>14218</v>
      </c>
      <c r="F6997" s="69">
        <v>4.6440000000000001</v>
      </c>
      <c r="G6997" s="70">
        <v>2.5407999999999999</v>
      </c>
      <c r="H6997" s="70">
        <v>7.3240999999999996</v>
      </c>
      <c r="I6997" s="73">
        <v>46212</v>
      </c>
      <c r="J6997" s="73">
        <v>47308</v>
      </c>
      <c r="K6997" s="69">
        <v>4.6500000000000004</v>
      </c>
      <c r="L6997" s="68" t="s">
        <v>5494</v>
      </c>
      <c r="M6997" s="71">
        <v>2.3E-3</v>
      </c>
      <c r="N6997" t="str">
        <f>_xll.IMDP("BND",D6997,$N$1,A6997)</f>
        <v>기타금융채</v>
      </c>
      <c r="O6997">
        <f t="shared" si="109"/>
        <v>5.8438399999999995E-3</v>
      </c>
    </row>
    <row r="6998" spans="1:15" x14ac:dyDescent="0.3">
      <c r="A6998" s="73">
        <v>46311</v>
      </c>
      <c r="B6998" s="67" t="s">
        <v>2090</v>
      </c>
      <c r="C6998" s="68" t="s">
        <v>2608</v>
      </c>
      <c r="D6998" s="68" t="s">
        <v>13575</v>
      </c>
      <c r="E6998" s="67" t="s">
        <v>13576</v>
      </c>
      <c r="F6998" s="69">
        <v>4.17</v>
      </c>
      <c r="G6998" s="70">
        <v>0.62009999999999998</v>
      </c>
      <c r="H6998" s="70">
        <v>0.54120000000000001</v>
      </c>
      <c r="I6998" s="73">
        <v>45450</v>
      </c>
      <c r="J6998" s="73">
        <v>46545</v>
      </c>
      <c r="K6998" s="69">
        <v>4.3499999999999996</v>
      </c>
      <c r="L6998" s="68" t="s">
        <v>5494</v>
      </c>
      <c r="M6998" s="71">
        <v>4.1999999999999997E-3</v>
      </c>
      <c r="N6998" t="str">
        <f>_xll.IMDP("BND",D6998,$N$1,A6998)</f>
        <v>기타금융채</v>
      </c>
      <c r="O6998">
        <f t="shared" si="109"/>
        <v>2.6044199999999997E-3</v>
      </c>
    </row>
    <row r="6999" spans="1:15" x14ac:dyDescent="0.3">
      <c r="A6999" s="73">
        <v>46311</v>
      </c>
      <c r="B6999" s="67" t="s">
        <v>2090</v>
      </c>
      <c r="C6999" s="68" t="s">
        <v>2608</v>
      </c>
      <c r="D6999" s="68" t="s">
        <v>165</v>
      </c>
      <c r="E6999" s="67" t="s">
        <v>167</v>
      </c>
      <c r="F6999" s="69">
        <v>3.8290000000000002</v>
      </c>
      <c r="G6999" s="70">
        <v>0.32879999999999998</v>
      </c>
      <c r="H6999" s="70">
        <v>0.1903</v>
      </c>
      <c r="I6999" s="73">
        <v>45859</v>
      </c>
      <c r="J6999" s="73">
        <v>46437</v>
      </c>
      <c r="K6999" s="69">
        <v>2.88</v>
      </c>
      <c r="L6999" s="68" t="s">
        <v>5494</v>
      </c>
      <c r="M6999" s="71">
        <v>2.8E-3</v>
      </c>
      <c r="N6999" t="str">
        <f>_xll.IMDP("BND",D6999,$N$1,A6999)</f>
        <v>기타금융채</v>
      </c>
      <c r="O6999">
        <f t="shared" si="109"/>
        <v>9.2063999999999991E-4</v>
      </c>
    </row>
    <row r="7000" spans="1:15" x14ac:dyDescent="0.3">
      <c r="A7000" s="73">
        <v>46311</v>
      </c>
      <c r="B7000" s="67" t="s">
        <v>2090</v>
      </c>
      <c r="C7000" s="68" t="s">
        <v>2608</v>
      </c>
      <c r="D7000" s="68" t="s">
        <v>13577</v>
      </c>
      <c r="E7000" s="67" t="s">
        <v>13578</v>
      </c>
      <c r="F7000" s="69">
        <v>4.4690000000000003</v>
      </c>
      <c r="G7000" s="70">
        <v>1.5974999999999999</v>
      </c>
      <c r="H7000" s="70">
        <v>3.0163000000000002</v>
      </c>
      <c r="I7000" s="73">
        <v>46136</v>
      </c>
      <c r="J7000" s="73">
        <v>46927</v>
      </c>
      <c r="K7000" s="69">
        <v>4.01</v>
      </c>
      <c r="L7000" s="68" t="s">
        <v>5494</v>
      </c>
      <c r="M7000" s="71">
        <v>3.7000000000000002E-3</v>
      </c>
      <c r="N7000" t="str">
        <f>_xll.IMDP("BND",D7000,$N$1,A7000)</f>
        <v>기타금융채</v>
      </c>
      <c r="O7000">
        <f t="shared" si="109"/>
        <v>5.9107500000000002E-3</v>
      </c>
    </row>
    <row r="7001" spans="1:15" x14ac:dyDescent="0.3">
      <c r="A7001" s="73">
        <v>46311</v>
      </c>
      <c r="B7001" s="67" t="s">
        <v>2090</v>
      </c>
      <c r="C7001" s="68" t="s">
        <v>2608</v>
      </c>
      <c r="D7001" s="68" t="s">
        <v>13579</v>
      </c>
      <c r="E7001" s="67" t="s">
        <v>13580</v>
      </c>
      <c r="F7001" s="69">
        <v>4.4729999999999999</v>
      </c>
      <c r="G7001" s="70">
        <v>1.6273</v>
      </c>
      <c r="H7001" s="70">
        <v>3.0926999999999998</v>
      </c>
      <c r="I7001" s="73">
        <v>45834</v>
      </c>
      <c r="J7001" s="73">
        <v>46930</v>
      </c>
      <c r="K7001" s="69">
        <v>3.17</v>
      </c>
      <c r="L7001" s="68" t="s">
        <v>5494</v>
      </c>
      <c r="M7001" s="71">
        <v>2.3E-3</v>
      </c>
      <c r="N7001" t="str">
        <f>_xll.IMDP("BND",D7001,$N$1,A7001)</f>
        <v>기타금융채</v>
      </c>
      <c r="O7001">
        <f t="shared" si="109"/>
        <v>3.7427899999999997E-3</v>
      </c>
    </row>
    <row r="7002" spans="1:15" x14ac:dyDescent="0.3">
      <c r="A7002" s="73">
        <v>46311</v>
      </c>
      <c r="B7002" s="67" t="s">
        <v>2090</v>
      </c>
      <c r="C7002" s="68" t="s">
        <v>2608</v>
      </c>
      <c r="D7002" s="68" t="s">
        <v>13581</v>
      </c>
      <c r="E7002" s="67" t="s">
        <v>13582</v>
      </c>
      <c r="F7002" s="69">
        <v>4.5039999999999996</v>
      </c>
      <c r="G7002" s="70">
        <v>1.7113</v>
      </c>
      <c r="H7002" s="70">
        <v>3.3986000000000001</v>
      </c>
      <c r="I7002" s="73">
        <v>45929</v>
      </c>
      <c r="J7002" s="73">
        <v>46962</v>
      </c>
      <c r="K7002" s="69">
        <v>3.04</v>
      </c>
      <c r="L7002" s="68" t="s">
        <v>5494</v>
      </c>
      <c r="M7002" s="71">
        <v>5.0000000000000001E-3</v>
      </c>
      <c r="N7002" t="str">
        <f>_xll.IMDP("BND",D7002,$N$1,A7002)</f>
        <v>기타금융채</v>
      </c>
      <c r="O7002">
        <f t="shared" si="109"/>
        <v>8.5564999999999999E-3</v>
      </c>
    </row>
    <row r="7003" spans="1:15" x14ac:dyDescent="0.3">
      <c r="A7003" s="73">
        <v>46311</v>
      </c>
      <c r="B7003" s="67" t="s">
        <v>2090</v>
      </c>
      <c r="C7003" s="68" t="s">
        <v>2608</v>
      </c>
      <c r="D7003" s="68" t="s">
        <v>13583</v>
      </c>
      <c r="E7003" s="67" t="s">
        <v>13584</v>
      </c>
      <c r="F7003" s="69">
        <v>4.3810000000000002</v>
      </c>
      <c r="G7003" s="70">
        <v>1.3099000000000001</v>
      </c>
      <c r="H7003" s="70">
        <v>2.0718999999999999</v>
      </c>
      <c r="I7003" s="73">
        <v>46171</v>
      </c>
      <c r="J7003" s="73">
        <v>46812</v>
      </c>
      <c r="K7003" s="69">
        <v>4.05</v>
      </c>
      <c r="L7003" s="68" t="s">
        <v>5494</v>
      </c>
      <c r="M7003" s="71">
        <v>3.3E-3</v>
      </c>
      <c r="N7003" t="str">
        <f>_xll.IMDP("BND",D7003,$N$1,A7003)</f>
        <v>기타금융채</v>
      </c>
      <c r="O7003">
        <f t="shared" si="109"/>
        <v>4.3226699999999998E-3</v>
      </c>
    </row>
    <row r="7004" spans="1:15" x14ac:dyDescent="0.3">
      <c r="A7004" s="73">
        <v>46311</v>
      </c>
      <c r="B7004" s="67" t="s">
        <v>2090</v>
      </c>
      <c r="C7004" s="68" t="s">
        <v>2608</v>
      </c>
      <c r="D7004" s="68" t="s">
        <v>13585</v>
      </c>
      <c r="E7004" s="67" t="s">
        <v>13586</v>
      </c>
      <c r="F7004" s="69">
        <v>4.5339999999999998</v>
      </c>
      <c r="G7004" s="70">
        <v>1.7929999999999999</v>
      </c>
      <c r="H7004" s="70">
        <v>3.7128999999999999</v>
      </c>
      <c r="I7004" s="73">
        <v>45929</v>
      </c>
      <c r="J7004" s="73">
        <v>46994</v>
      </c>
      <c r="K7004" s="69">
        <v>3.06</v>
      </c>
      <c r="L7004" s="68" t="s">
        <v>5494</v>
      </c>
      <c r="M7004" s="71">
        <v>3.2000000000000002E-3</v>
      </c>
      <c r="N7004" t="str">
        <f>_xll.IMDP("BND",D7004,$N$1,A7004)</f>
        <v>기타금융채</v>
      </c>
      <c r="O7004">
        <f t="shared" si="109"/>
        <v>5.7375999999999998E-3</v>
      </c>
    </row>
    <row r="7005" spans="1:15" x14ac:dyDescent="0.3">
      <c r="A7005" s="73">
        <v>46311</v>
      </c>
      <c r="B7005" s="67" t="s">
        <v>2090</v>
      </c>
      <c r="C7005" s="68" t="s">
        <v>2608</v>
      </c>
      <c r="D7005" s="68" t="s">
        <v>13587</v>
      </c>
      <c r="E7005" s="67" t="s">
        <v>13588</v>
      </c>
      <c r="F7005" s="69">
        <v>4.3579999999999997</v>
      </c>
      <c r="G7005" s="70">
        <v>1.2153</v>
      </c>
      <c r="H7005" s="70">
        <v>1.8005</v>
      </c>
      <c r="I7005" s="73">
        <v>45982</v>
      </c>
      <c r="J7005" s="73">
        <v>46773</v>
      </c>
      <c r="K7005" s="69">
        <v>3.43</v>
      </c>
      <c r="L7005" s="68" t="s">
        <v>5494</v>
      </c>
      <c r="M7005" s="71">
        <v>2.8E-3</v>
      </c>
      <c r="N7005" t="str">
        <f>_xll.IMDP("BND",D7005,$N$1,A7005)</f>
        <v>기타금융채</v>
      </c>
      <c r="O7005">
        <f t="shared" si="109"/>
        <v>3.4028400000000003E-3</v>
      </c>
    </row>
    <row r="7006" spans="1:15" x14ac:dyDescent="0.3">
      <c r="A7006" s="73">
        <v>46311</v>
      </c>
      <c r="B7006" s="67" t="s">
        <v>2090</v>
      </c>
      <c r="C7006" s="68" t="s">
        <v>2608</v>
      </c>
      <c r="D7006" s="68" t="s">
        <v>13589</v>
      </c>
      <c r="E7006" s="67" t="s">
        <v>13590</v>
      </c>
      <c r="F7006" s="69">
        <v>3.7010000000000001</v>
      </c>
      <c r="G7006" s="70">
        <v>0.2737</v>
      </c>
      <c r="H7006" s="70">
        <v>0.1434</v>
      </c>
      <c r="I7006" s="73">
        <v>45321</v>
      </c>
      <c r="J7006" s="73">
        <v>46416</v>
      </c>
      <c r="K7006" s="69">
        <v>4.88</v>
      </c>
      <c r="L7006" s="68" t="s">
        <v>5494</v>
      </c>
      <c r="M7006" s="71">
        <v>2.8E-3</v>
      </c>
      <c r="N7006" t="str">
        <f>_xll.IMDP("BND",D7006,$N$1,A7006)</f>
        <v>기타금융채</v>
      </c>
      <c r="O7006">
        <f t="shared" si="109"/>
        <v>7.6636E-4</v>
      </c>
    </row>
    <row r="7007" spans="1:15" x14ac:dyDescent="0.3">
      <c r="A7007" s="73">
        <v>46311</v>
      </c>
      <c r="B7007" s="67" t="s">
        <v>2090</v>
      </c>
      <c r="C7007" s="68" t="s">
        <v>8258</v>
      </c>
      <c r="D7007" s="68" t="s">
        <v>13591</v>
      </c>
      <c r="E7007" s="67" t="s">
        <v>13592</v>
      </c>
      <c r="F7007" s="69">
        <v>4.484</v>
      </c>
      <c r="G7007" s="70">
        <v>1.9732000000000001</v>
      </c>
      <c r="H7007" s="70">
        <v>4.4775</v>
      </c>
      <c r="I7007" s="73">
        <v>45974</v>
      </c>
      <c r="J7007" s="73">
        <v>47070</v>
      </c>
      <c r="K7007" s="69">
        <v>3.26</v>
      </c>
      <c r="L7007" s="68" t="s">
        <v>5494</v>
      </c>
      <c r="M7007" s="71">
        <v>3.2000000000000002E-3</v>
      </c>
      <c r="N7007" t="str">
        <f>_xll.IMDP("BND",D7007,$N$1,A7007)</f>
        <v>회사채(일반)</v>
      </c>
      <c r="O7007">
        <f t="shared" si="109"/>
        <v>6.3142400000000005E-3</v>
      </c>
    </row>
    <row r="7008" spans="1:15" x14ac:dyDescent="0.3">
      <c r="A7008" s="73">
        <v>46311</v>
      </c>
      <c r="B7008" s="67" t="s">
        <v>2090</v>
      </c>
      <c r="C7008" s="68" t="s">
        <v>8258</v>
      </c>
      <c r="D7008" s="68" t="s">
        <v>13593</v>
      </c>
      <c r="E7008" s="67" t="s">
        <v>13594</v>
      </c>
      <c r="F7008" s="69">
        <v>4.3769999999999998</v>
      </c>
      <c r="G7008" s="70">
        <v>1.6026</v>
      </c>
      <c r="H7008" s="70">
        <v>3.0236000000000001</v>
      </c>
      <c r="I7008" s="73">
        <v>45100</v>
      </c>
      <c r="J7008" s="73">
        <v>46927</v>
      </c>
      <c r="K7008" s="69">
        <v>4.5999999999999996</v>
      </c>
      <c r="L7008" s="68" t="s">
        <v>5494</v>
      </c>
      <c r="M7008" s="71">
        <v>2.3E-3</v>
      </c>
      <c r="N7008" t="str">
        <f>_xll.IMDP("BND",D7008,$N$1,A7008)</f>
        <v>회사채(일반)</v>
      </c>
      <c r="O7008">
        <f t="shared" si="109"/>
        <v>3.6859800000000002E-3</v>
      </c>
    </row>
    <row r="7009" spans="1:15" x14ac:dyDescent="0.3">
      <c r="A7009" s="73">
        <v>46311</v>
      </c>
      <c r="B7009" s="67" t="s">
        <v>2090</v>
      </c>
      <c r="C7009" s="68" t="s">
        <v>8258</v>
      </c>
      <c r="D7009" s="68" t="s">
        <v>13595</v>
      </c>
      <c r="E7009" s="67" t="s">
        <v>13596</v>
      </c>
      <c r="F7009" s="69">
        <v>4.3150000000000004</v>
      </c>
      <c r="G7009" s="70">
        <v>1.4165000000000001</v>
      </c>
      <c r="H7009" s="70">
        <v>2.3868</v>
      </c>
      <c r="I7009" s="73">
        <v>46121</v>
      </c>
      <c r="J7009" s="73">
        <v>46850</v>
      </c>
      <c r="K7009" s="69">
        <v>3.82</v>
      </c>
      <c r="L7009" s="68" t="s">
        <v>5494</v>
      </c>
      <c r="M7009" s="71">
        <v>6.4999999999999997E-3</v>
      </c>
      <c r="N7009" t="str">
        <f>_xll.IMDP("BND",D7009,$N$1,A7009)</f>
        <v>회사채(일반)</v>
      </c>
      <c r="O7009">
        <f t="shared" si="109"/>
        <v>9.2072500000000002E-3</v>
      </c>
    </row>
    <row r="7010" spans="1:15" x14ac:dyDescent="0.3">
      <c r="A7010" s="73">
        <v>46311</v>
      </c>
      <c r="B7010" s="67" t="s">
        <v>2090</v>
      </c>
      <c r="C7010" s="68" t="s">
        <v>8258</v>
      </c>
      <c r="D7010" s="68" t="s">
        <v>13597</v>
      </c>
      <c r="E7010" s="67" t="s">
        <v>13598</v>
      </c>
      <c r="F7010" s="69">
        <v>4.4909999999999997</v>
      </c>
      <c r="G7010" s="70">
        <v>2.3389000000000002</v>
      </c>
      <c r="H7010" s="70">
        <v>6.2054</v>
      </c>
      <c r="I7010" s="73">
        <v>46121</v>
      </c>
      <c r="J7010" s="73">
        <v>47217</v>
      </c>
      <c r="K7010" s="69">
        <v>3.94</v>
      </c>
      <c r="L7010" s="68" t="s">
        <v>5494</v>
      </c>
      <c r="M7010" s="71">
        <v>5.0000000000000001E-3</v>
      </c>
      <c r="N7010" t="str">
        <f>_xll.IMDP("BND",D7010,$N$1,A7010)</f>
        <v>회사채(일반)</v>
      </c>
      <c r="O7010">
        <f t="shared" si="109"/>
        <v>1.1694500000000002E-2</v>
      </c>
    </row>
    <row r="7011" spans="1:15" x14ac:dyDescent="0.3">
      <c r="A7011" s="73">
        <v>46311</v>
      </c>
      <c r="B7011" s="67" t="s">
        <v>2090</v>
      </c>
      <c r="C7011" s="68" t="s">
        <v>2608</v>
      </c>
      <c r="D7011" s="68" t="s">
        <v>13599</v>
      </c>
      <c r="E7011" s="67" t="s">
        <v>13600</v>
      </c>
      <c r="F7011" s="69">
        <v>4.1559999999999997</v>
      </c>
      <c r="G7011" s="70">
        <v>1.5747</v>
      </c>
      <c r="H7011" s="70">
        <v>2.9056999999999999</v>
      </c>
      <c r="I7011" s="73">
        <v>45812</v>
      </c>
      <c r="J7011" s="73">
        <v>46908</v>
      </c>
      <c r="K7011" s="69">
        <v>2.7</v>
      </c>
      <c r="L7011" s="68" t="s">
        <v>5494</v>
      </c>
      <c r="M7011" s="71">
        <v>9.1000000000000004E-3</v>
      </c>
      <c r="N7011" t="str">
        <f>_xll.IMDP("BND",D7011,$N$1,A7011)</f>
        <v>은행채</v>
      </c>
      <c r="O7011">
        <f t="shared" si="109"/>
        <v>1.432977E-2</v>
      </c>
    </row>
    <row r="7012" spans="1:15" x14ac:dyDescent="0.3">
      <c r="A7012" s="73">
        <v>46311</v>
      </c>
      <c r="B7012" s="67" t="s">
        <v>2090</v>
      </c>
      <c r="C7012" s="68" t="s">
        <v>2608</v>
      </c>
      <c r="D7012" s="68" t="s">
        <v>13601</v>
      </c>
      <c r="E7012" s="67" t="s">
        <v>13602</v>
      </c>
      <c r="F7012" s="69">
        <v>4.0960000000000001</v>
      </c>
      <c r="G7012" s="70">
        <v>1.2451000000000001</v>
      </c>
      <c r="H7012" s="70">
        <v>1.8801000000000001</v>
      </c>
      <c r="I7012" s="73">
        <v>45869</v>
      </c>
      <c r="J7012" s="73">
        <v>46783</v>
      </c>
      <c r="K7012" s="69">
        <v>2.65</v>
      </c>
      <c r="L7012" s="68" t="s">
        <v>5494</v>
      </c>
      <c r="M7012" s="71">
        <v>2.8E-3</v>
      </c>
      <c r="N7012" t="str">
        <f>_xll.IMDP("BND",D7012,$N$1,A7012)</f>
        <v>은행채</v>
      </c>
      <c r="O7012">
        <f t="shared" si="109"/>
        <v>3.48628E-3</v>
      </c>
    </row>
    <row r="7013" spans="1:15" x14ac:dyDescent="0.3">
      <c r="A7013" s="73">
        <v>46311</v>
      </c>
      <c r="B7013" s="67" t="s">
        <v>2090</v>
      </c>
      <c r="C7013" s="68" t="s">
        <v>2608</v>
      </c>
      <c r="D7013" s="68" t="s">
        <v>13603</v>
      </c>
      <c r="E7013" s="67" t="s">
        <v>13604</v>
      </c>
      <c r="F7013" s="69">
        <v>4.1139999999999999</v>
      </c>
      <c r="G7013" s="70">
        <v>1.3402000000000001</v>
      </c>
      <c r="H7013" s="70">
        <v>2.1497999999999999</v>
      </c>
      <c r="I7013" s="73">
        <v>45905</v>
      </c>
      <c r="J7013" s="73">
        <v>46817</v>
      </c>
      <c r="K7013" s="69">
        <v>2.69</v>
      </c>
      <c r="L7013" s="68" t="s">
        <v>5494</v>
      </c>
      <c r="M7013" s="71">
        <v>7.3000000000000001E-3</v>
      </c>
      <c r="N7013" t="str">
        <f>_xll.IMDP("BND",D7013,$N$1,A7013)</f>
        <v>은행채</v>
      </c>
      <c r="O7013">
        <f t="shared" si="109"/>
        <v>9.7834600000000008E-3</v>
      </c>
    </row>
    <row r="7014" spans="1:15" x14ac:dyDescent="0.3">
      <c r="A7014" s="73">
        <v>46311</v>
      </c>
      <c r="B7014" s="67" t="s">
        <v>2090</v>
      </c>
      <c r="C7014" s="68" t="s">
        <v>2608</v>
      </c>
      <c r="D7014" s="68" t="s">
        <v>13605</v>
      </c>
      <c r="E7014" s="67" t="s">
        <v>13606</v>
      </c>
      <c r="F7014" s="69">
        <v>4.1349999999999998</v>
      </c>
      <c r="G7014" s="70">
        <v>1.4595</v>
      </c>
      <c r="H7014" s="70">
        <v>2.5286</v>
      </c>
      <c r="I7014" s="73">
        <v>45953</v>
      </c>
      <c r="J7014" s="73">
        <v>46866</v>
      </c>
      <c r="K7014" s="69">
        <v>2.78</v>
      </c>
      <c r="L7014" s="68" t="s">
        <v>5494</v>
      </c>
      <c r="M7014" s="71">
        <v>8.2000000000000007E-3</v>
      </c>
      <c r="N7014" t="str">
        <f>_xll.IMDP("BND",D7014,$N$1,A7014)</f>
        <v>은행채</v>
      </c>
      <c r="O7014">
        <f t="shared" si="109"/>
        <v>1.1967900000000002E-2</v>
      </c>
    </row>
    <row r="7015" spans="1:15" x14ac:dyDescent="0.3">
      <c r="A7015" s="73">
        <v>46311</v>
      </c>
      <c r="B7015" s="67" t="s">
        <v>2090</v>
      </c>
      <c r="C7015" s="68" t="s">
        <v>2608</v>
      </c>
      <c r="D7015" s="68" t="s">
        <v>13607</v>
      </c>
      <c r="E7015" s="67" t="s">
        <v>13608</v>
      </c>
      <c r="F7015" s="69">
        <v>3.601</v>
      </c>
      <c r="G7015" s="70">
        <v>0.37040000000000001</v>
      </c>
      <c r="H7015" s="70">
        <v>0.16850000000000001</v>
      </c>
      <c r="I7015" s="73">
        <v>46115</v>
      </c>
      <c r="J7015" s="73">
        <v>46449</v>
      </c>
      <c r="K7015" s="69">
        <v>3.15</v>
      </c>
      <c r="L7015" s="68" t="s">
        <v>5494</v>
      </c>
      <c r="M7015" s="71">
        <v>4.5999999999999999E-3</v>
      </c>
      <c r="N7015" t="str">
        <f>_xll.IMDP("BND",D7015,$N$1,A7015)</f>
        <v>은행채</v>
      </c>
      <c r="O7015">
        <f t="shared" si="109"/>
        <v>1.7038400000000001E-3</v>
      </c>
    </row>
    <row r="7016" spans="1:15" x14ac:dyDescent="0.3">
      <c r="A7016" s="73">
        <v>46311</v>
      </c>
      <c r="B7016" s="67" t="s">
        <v>2090</v>
      </c>
      <c r="C7016" s="68" t="s">
        <v>2608</v>
      </c>
      <c r="D7016" s="68" t="s">
        <v>14271</v>
      </c>
      <c r="E7016" s="67" t="s">
        <v>14272</v>
      </c>
      <c r="F7016" s="69">
        <v>4.2590000000000003</v>
      </c>
      <c r="G7016" s="70">
        <v>2.5674000000000001</v>
      </c>
      <c r="H7016" s="70">
        <v>7.4480000000000004</v>
      </c>
      <c r="I7016" s="73">
        <v>46216</v>
      </c>
      <c r="J7016" s="73">
        <v>47312</v>
      </c>
      <c r="K7016" s="69">
        <v>4.21</v>
      </c>
      <c r="L7016" s="68" t="s">
        <v>5494</v>
      </c>
      <c r="M7016" s="71">
        <v>4.5999999999999999E-3</v>
      </c>
      <c r="N7016" t="str">
        <f>_xll.IMDP("BND",D7016,$N$1,A7016)</f>
        <v>은행채</v>
      </c>
      <c r="O7016">
        <f t="shared" si="109"/>
        <v>1.1810040000000001E-2</v>
      </c>
    </row>
    <row r="7017" spans="1:15" x14ac:dyDescent="0.3">
      <c r="A7017" s="73">
        <v>46311</v>
      </c>
      <c r="B7017" s="67" t="s">
        <v>2090</v>
      </c>
      <c r="C7017" s="68" t="s">
        <v>2608</v>
      </c>
      <c r="D7017" s="68" t="s">
        <v>13609</v>
      </c>
      <c r="E7017" s="67" t="s">
        <v>13610</v>
      </c>
      <c r="F7017" s="69">
        <v>3.9319999999999999</v>
      </c>
      <c r="G7017" s="70">
        <v>0.65880000000000005</v>
      </c>
      <c r="H7017" s="70">
        <v>0.59919999999999995</v>
      </c>
      <c r="I7017" s="73">
        <v>45828</v>
      </c>
      <c r="J7017" s="73">
        <v>46558</v>
      </c>
      <c r="K7017" s="69">
        <v>2.68</v>
      </c>
      <c r="L7017" s="68" t="s">
        <v>5494</v>
      </c>
      <c r="M7017" s="71">
        <v>6.8999999999999999E-3</v>
      </c>
      <c r="N7017" t="str">
        <f>_xll.IMDP("BND",D7017,$N$1,A7017)</f>
        <v>은행채</v>
      </c>
      <c r="O7017">
        <f t="shared" si="109"/>
        <v>4.5457200000000005E-3</v>
      </c>
    </row>
    <row r="7018" spans="1:15" x14ac:dyDescent="0.3">
      <c r="A7018" s="73">
        <v>46311</v>
      </c>
      <c r="B7018" s="67" t="s">
        <v>2090</v>
      </c>
      <c r="C7018" s="68" t="s">
        <v>2608</v>
      </c>
      <c r="D7018" s="68" t="s">
        <v>13611</v>
      </c>
      <c r="E7018" s="67" t="s">
        <v>13612</v>
      </c>
      <c r="F7018" s="69">
        <v>4.2160000000000002</v>
      </c>
      <c r="G7018" s="70">
        <v>3.7387999999999999</v>
      </c>
      <c r="H7018" s="70">
        <v>15.534800000000001</v>
      </c>
      <c r="I7018" s="73">
        <v>45961</v>
      </c>
      <c r="J7018" s="73">
        <v>47787</v>
      </c>
      <c r="K7018" s="69">
        <v>3.04</v>
      </c>
      <c r="L7018" s="68" t="s">
        <v>2609</v>
      </c>
      <c r="M7018" s="71">
        <v>6.7000000000000002E-3</v>
      </c>
      <c r="N7018" t="str">
        <f>_xll.IMDP("BND",D7018,$N$1,A7018)</f>
        <v>은행채</v>
      </c>
      <c r="O7018">
        <f t="shared" si="109"/>
        <v>2.504996E-2</v>
      </c>
    </row>
    <row r="7019" spans="1:15" x14ac:dyDescent="0.3">
      <c r="A7019" s="73">
        <v>46311</v>
      </c>
      <c r="B7019" s="67" t="s">
        <v>2090</v>
      </c>
      <c r="C7019" s="68" t="s">
        <v>2608</v>
      </c>
      <c r="D7019" s="68" t="s">
        <v>14452</v>
      </c>
      <c r="E7019" s="67" t="s">
        <v>14453</v>
      </c>
      <c r="F7019" s="69">
        <v>4.2569999999999997</v>
      </c>
      <c r="G7019" s="70">
        <v>2.5646</v>
      </c>
      <c r="H7019" s="70">
        <v>7.5039999999999996</v>
      </c>
      <c r="I7019" s="73">
        <v>46226</v>
      </c>
      <c r="J7019" s="73">
        <v>47322</v>
      </c>
      <c r="K7019" s="69">
        <v>4.29</v>
      </c>
      <c r="L7019" s="68" t="s">
        <v>5494</v>
      </c>
      <c r="M7019" s="71">
        <v>2.8E-3</v>
      </c>
      <c r="N7019" t="str">
        <f>_xll.IMDP("BND",D7019,$N$1,A7019)</f>
        <v>은행채</v>
      </c>
      <c r="O7019">
        <f t="shared" si="109"/>
        <v>7.1808799999999997E-3</v>
      </c>
    </row>
    <row r="7020" spans="1:15" x14ac:dyDescent="0.3">
      <c r="A7020" s="73">
        <v>46311</v>
      </c>
      <c r="B7020" s="67" t="s">
        <v>2090</v>
      </c>
      <c r="C7020" s="68" t="s">
        <v>2608</v>
      </c>
      <c r="D7020" s="68" t="s">
        <v>13613</v>
      </c>
      <c r="E7020" s="67" t="s">
        <v>13614</v>
      </c>
      <c r="F7020" s="69">
        <v>3.9369999999999998</v>
      </c>
      <c r="G7020" s="70">
        <v>0.6724</v>
      </c>
      <c r="H7020" s="70">
        <v>0.62060000000000004</v>
      </c>
      <c r="I7020" s="73">
        <v>45833</v>
      </c>
      <c r="J7020" s="73">
        <v>46563</v>
      </c>
      <c r="K7020" s="69">
        <v>2.7</v>
      </c>
      <c r="L7020" s="68" t="s">
        <v>5494</v>
      </c>
      <c r="M7020" s="71">
        <v>2.8E-3</v>
      </c>
      <c r="N7020" t="str">
        <f>_xll.IMDP("BND",D7020,$N$1,A7020)</f>
        <v>은행채</v>
      </c>
      <c r="O7020">
        <f t="shared" si="109"/>
        <v>1.8827200000000001E-3</v>
      </c>
    </row>
    <row r="7021" spans="1:15" x14ac:dyDescent="0.3">
      <c r="A7021" s="73">
        <v>46311</v>
      </c>
      <c r="B7021" s="67" t="s">
        <v>2090</v>
      </c>
      <c r="C7021" s="68" t="s">
        <v>2608</v>
      </c>
      <c r="D7021" s="68" t="s">
        <v>13615</v>
      </c>
      <c r="E7021" s="67" t="s">
        <v>13616</v>
      </c>
      <c r="F7021" s="69">
        <v>3.5920000000000001</v>
      </c>
      <c r="G7021" s="70">
        <v>0.35389999999999999</v>
      </c>
      <c r="H7021" s="70">
        <v>0.21329999999999999</v>
      </c>
      <c r="I7021" s="73">
        <v>45897</v>
      </c>
      <c r="J7021" s="73">
        <v>46446</v>
      </c>
      <c r="K7021" s="69">
        <v>2.59</v>
      </c>
      <c r="L7021" s="68" t="s">
        <v>5494</v>
      </c>
      <c r="M7021" s="71">
        <v>4.5999999999999999E-3</v>
      </c>
      <c r="N7021" t="str">
        <f>_xll.IMDP("BND",D7021,$N$1,A7021)</f>
        <v>은행채</v>
      </c>
      <c r="O7021">
        <f t="shared" si="109"/>
        <v>1.62794E-3</v>
      </c>
    </row>
    <row r="7022" spans="1:15" x14ac:dyDescent="0.3">
      <c r="A7022" s="73">
        <v>46311</v>
      </c>
      <c r="B7022" s="67" t="s">
        <v>2090</v>
      </c>
      <c r="C7022" s="68" t="s">
        <v>2608</v>
      </c>
      <c r="D7022" s="68" t="s">
        <v>14020</v>
      </c>
      <c r="E7022" s="67" t="s">
        <v>14021</v>
      </c>
      <c r="F7022" s="69">
        <v>4.1740000000000004</v>
      </c>
      <c r="G7022" s="70">
        <v>1.6177999999999999</v>
      </c>
      <c r="H7022" s="70">
        <v>3.0703999999999998</v>
      </c>
      <c r="I7022" s="73">
        <v>46199</v>
      </c>
      <c r="J7022" s="73">
        <v>46930</v>
      </c>
      <c r="K7022" s="69">
        <v>4.08</v>
      </c>
      <c r="L7022" s="68" t="s">
        <v>5494</v>
      </c>
      <c r="M7022" s="71">
        <v>9.2999999999999992E-3</v>
      </c>
      <c r="N7022" t="str">
        <f>_xll.IMDP("BND",D7022,$N$1,A7022)</f>
        <v>은행채</v>
      </c>
      <c r="O7022">
        <f t="shared" si="109"/>
        <v>1.5045539999999998E-2</v>
      </c>
    </row>
    <row r="7023" spans="1:15" x14ac:dyDescent="0.3">
      <c r="A7023" s="73">
        <v>46311</v>
      </c>
      <c r="B7023" s="67" t="s">
        <v>2090</v>
      </c>
      <c r="C7023" s="68" t="s">
        <v>2608</v>
      </c>
      <c r="D7023" s="68" t="s">
        <v>14106</v>
      </c>
      <c r="E7023" s="67" t="s">
        <v>14107</v>
      </c>
      <c r="F7023" s="69">
        <v>4.2080000000000002</v>
      </c>
      <c r="G7023" s="70">
        <v>1.8854</v>
      </c>
      <c r="H7023" s="70">
        <v>4.1041999999999996</v>
      </c>
      <c r="I7023" s="73">
        <v>46205</v>
      </c>
      <c r="J7023" s="73">
        <v>47036</v>
      </c>
      <c r="K7023" s="69">
        <v>4.04</v>
      </c>
      <c r="L7023" s="68" t="s">
        <v>5494</v>
      </c>
      <c r="M7023" s="71">
        <v>9.2999999999999992E-3</v>
      </c>
      <c r="N7023" t="str">
        <f>_xll.IMDP("BND",D7023,$N$1,A7023)</f>
        <v>은행채</v>
      </c>
      <c r="O7023">
        <f t="shared" si="109"/>
        <v>1.753422E-2</v>
      </c>
    </row>
    <row r="7024" spans="1:15" x14ac:dyDescent="0.3">
      <c r="A7024" s="73">
        <v>46311</v>
      </c>
      <c r="B7024" s="67" t="s">
        <v>2090</v>
      </c>
      <c r="C7024" s="68" t="s">
        <v>2608</v>
      </c>
      <c r="D7024" s="68" t="s">
        <v>13617</v>
      </c>
      <c r="E7024" s="67" t="s">
        <v>13618</v>
      </c>
      <c r="F7024" s="69">
        <v>3.9940000000000002</v>
      </c>
      <c r="G7024" s="70">
        <v>0.7581</v>
      </c>
      <c r="H7024" s="70">
        <v>0.76890000000000003</v>
      </c>
      <c r="I7024" s="73">
        <v>46051</v>
      </c>
      <c r="J7024" s="73">
        <v>46597</v>
      </c>
      <c r="K7024" s="69">
        <v>3.08</v>
      </c>
      <c r="L7024" s="68" t="s">
        <v>5494</v>
      </c>
      <c r="M7024" s="71">
        <v>3.7000000000000002E-3</v>
      </c>
      <c r="N7024" t="str">
        <f>_xll.IMDP("BND",D7024,$N$1,A7024)</f>
        <v>은행채</v>
      </c>
      <c r="O7024">
        <f t="shared" si="109"/>
        <v>2.8049699999999999E-3</v>
      </c>
    </row>
    <row r="7025" spans="1:15" x14ac:dyDescent="0.3">
      <c r="A7025" s="73">
        <v>46311</v>
      </c>
      <c r="B7025" s="67" t="s">
        <v>2090</v>
      </c>
      <c r="C7025" s="68" t="s">
        <v>2608</v>
      </c>
      <c r="D7025" s="68" t="s">
        <v>14513</v>
      </c>
      <c r="E7025" s="67" t="s">
        <v>14514</v>
      </c>
      <c r="F7025" s="69">
        <v>4.1379999999999999</v>
      </c>
      <c r="G7025" s="70">
        <v>1.385</v>
      </c>
      <c r="H7025" s="70">
        <v>2.3075000000000001</v>
      </c>
      <c r="I7025" s="73">
        <v>46227</v>
      </c>
      <c r="J7025" s="73">
        <v>46843</v>
      </c>
      <c r="K7025" s="69">
        <v>4.04</v>
      </c>
      <c r="L7025" s="68" t="s">
        <v>5494</v>
      </c>
      <c r="M7025" s="71">
        <v>9.2999999999999992E-3</v>
      </c>
      <c r="N7025" t="str">
        <f>_xll.IMDP("BND",D7025,$N$1,A7025)</f>
        <v>은행채</v>
      </c>
      <c r="O7025">
        <f t="shared" si="109"/>
        <v>1.28805E-2</v>
      </c>
    </row>
    <row r="7026" spans="1:15" x14ac:dyDescent="0.3">
      <c r="A7026" s="73">
        <v>46311</v>
      </c>
      <c r="B7026" s="67" t="s">
        <v>2090</v>
      </c>
      <c r="C7026" s="68" t="s">
        <v>8258</v>
      </c>
      <c r="D7026" s="68" t="s">
        <v>13619</v>
      </c>
      <c r="E7026" s="67" t="s">
        <v>13620</v>
      </c>
      <c r="F7026" s="69">
        <v>4.234</v>
      </c>
      <c r="G7026" s="70">
        <v>1.3051999999999999</v>
      </c>
      <c r="H7026" s="70">
        <v>2.0516000000000001</v>
      </c>
      <c r="I7026" s="73">
        <v>45712</v>
      </c>
      <c r="J7026" s="73">
        <v>46807</v>
      </c>
      <c r="K7026" s="69">
        <v>3.1</v>
      </c>
      <c r="L7026" s="68" t="s">
        <v>5494</v>
      </c>
      <c r="M7026" s="71">
        <v>9.1999999999999998E-3</v>
      </c>
      <c r="N7026" t="str">
        <f>_xll.IMDP("BND",D7026,$N$1,A7026)</f>
        <v>회사채(일반)</v>
      </c>
      <c r="O7026">
        <f t="shared" si="109"/>
        <v>1.2007839999999999E-2</v>
      </c>
    </row>
    <row r="7027" spans="1:15" x14ac:dyDescent="0.3">
      <c r="A7027" s="73">
        <v>46311</v>
      </c>
      <c r="B7027" s="67" t="s">
        <v>2090</v>
      </c>
      <c r="C7027" s="68" t="s">
        <v>8258</v>
      </c>
      <c r="D7027" s="68" t="s">
        <v>361</v>
      </c>
      <c r="E7027" s="67" t="s">
        <v>363</v>
      </c>
      <c r="F7027" s="69">
        <v>4.3899999999999997</v>
      </c>
      <c r="G7027" s="70">
        <v>2.3597000000000001</v>
      </c>
      <c r="H7027" s="70">
        <v>6.3627000000000002</v>
      </c>
      <c r="I7027" s="73">
        <v>46141</v>
      </c>
      <c r="J7027" s="73">
        <v>47235</v>
      </c>
      <c r="K7027" s="69">
        <v>4.0199999999999996</v>
      </c>
      <c r="L7027" s="68" t="s">
        <v>5494</v>
      </c>
      <c r="M7027" s="71">
        <v>6.0000000000000001E-3</v>
      </c>
      <c r="N7027" t="str">
        <f>_xll.IMDP("BND",D7027,$N$1,A7027)</f>
        <v>회사채(일반)</v>
      </c>
      <c r="O7027">
        <f t="shared" si="109"/>
        <v>1.4158200000000001E-2</v>
      </c>
    </row>
    <row r="7028" spans="1:15" x14ac:dyDescent="0.3">
      <c r="A7028" s="73">
        <v>46311</v>
      </c>
      <c r="B7028" s="67" t="s">
        <v>2090</v>
      </c>
      <c r="C7028" s="68" t="s">
        <v>8258</v>
      </c>
      <c r="D7028" s="68" t="s">
        <v>13621</v>
      </c>
      <c r="E7028" s="67" t="s">
        <v>13622</v>
      </c>
      <c r="F7028" s="69">
        <v>4.2380000000000004</v>
      </c>
      <c r="G7028" s="70">
        <v>1.4534</v>
      </c>
      <c r="H7028" s="70">
        <v>2.5257000000000001</v>
      </c>
      <c r="I7028" s="73">
        <v>45043</v>
      </c>
      <c r="J7028" s="73">
        <v>46870</v>
      </c>
      <c r="K7028" s="69">
        <v>4.1399999999999997</v>
      </c>
      <c r="L7028" s="68" t="s">
        <v>5494</v>
      </c>
      <c r="M7028" s="71">
        <v>2.8E-3</v>
      </c>
      <c r="N7028" t="str">
        <f>_xll.IMDP("BND",D7028,$N$1,A7028)</f>
        <v>회사채(일반)</v>
      </c>
      <c r="O7028">
        <f t="shared" si="109"/>
        <v>4.0695200000000001E-3</v>
      </c>
    </row>
    <row r="7029" spans="1:15" x14ac:dyDescent="0.3">
      <c r="A7029" s="73">
        <v>46311</v>
      </c>
      <c r="B7029" s="67" t="s">
        <v>2090</v>
      </c>
      <c r="C7029" s="68" t="s">
        <v>8258</v>
      </c>
      <c r="D7029" s="68" t="s">
        <v>13623</v>
      </c>
      <c r="E7029" s="67" t="s">
        <v>13624</v>
      </c>
      <c r="F7029" s="69">
        <v>4.43</v>
      </c>
      <c r="G7029" s="70">
        <v>3.1303000000000001</v>
      </c>
      <c r="H7029" s="70">
        <v>10.9404</v>
      </c>
      <c r="I7029" s="73">
        <v>45712</v>
      </c>
      <c r="J7029" s="73">
        <v>47536</v>
      </c>
      <c r="K7029" s="69">
        <v>3.21</v>
      </c>
      <c r="L7029" s="68" t="s">
        <v>5494</v>
      </c>
      <c r="M7029" s="71">
        <v>2.2000000000000001E-3</v>
      </c>
      <c r="N7029" t="str">
        <f>_xll.IMDP("BND",D7029,$N$1,A7029)</f>
        <v>회사채(일반)</v>
      </c>
      <c r="O7029">
        <f t="shared" si="109"/>
        <v>6.8866600000000002E-3</v>
      </c>
    </row>
    <row r="7030" spans="1:15" x14ac:dyDescent="0.3">
      <c r="A7030" s="73">
        <v>46311</v>
      </c>
      <c r="B7030" s="67" t="s">
        <v>2090</v>
      </c>
      <c r="C7030" s="68" t="s">
        <v>8258</v>
      </c>
      <c r="D7030" s="68" t="s">
        <v>13625</v>
      </c>
      <c r="E7030" s="67" t="s">
        <v>13626</v>
      </c>
      <c r="F7030" s="69">
        <v>4.2389999999999999</v>
      </c>
      <c r="G7030" s="70">
        <v>1.4588000000000001</v>
      </c>
      <c r="H7030" s="70">
        <v>2.5392999999999999</v>
      </c>
      <c r="I7030" s="73">
        <v>46141</v>
      </c>
      <c r="J7030" s="73">
        <v>46871</v>
      </c>
      <c r="K7030" s="69">
        <v>3.87</v>
      </c>
      <c r="L7030" s="68" t="s">
        <v>5494</v>
      </c>
      <c r="M7030" s="71">
        <v>3.3E-3</v>
      </c>
      <c r="N7030" t="str">
        <f>_xll.IMDP("BND",D7030,$N$1,A7030)</f>
        <v>회사채(일반)</v>
      </c>
      <c r="O7030">
        <f t="shared" si="109"/>
        <v>4.8140400000000003E-3</v>
      </c>
    </row>
    <row r="7031" spans="1:15" x14ac:dyDescent="0.3">
      <c r="A7031" s="73">
        <v>46311</v>
      </c>
      <c r="B7031" s="67" t="s">
        <v>2090</v>
      </c>
      <c r="C7031" s="68" t="s">
        <v>2608</v>
      </c>
      <c r="D7031" s="68" t="s">
        <v>13627</v>
      </c>
      <c r="E7031" s="67" t="s">
        <v>13628</v>
      </c>
      <c r="F7031" s="69">
        <v>4.234</v>
      </c>
      <c r="G7031" s="70">
        <v>1.2578</v>
      </c>
      <c r="H7031" s="70">
        <v>1.9242999999999999</v>
      </c>
      <c r="I7031" s="73">
        <v>44966</v>
      </c>
      <c r="J7031" s="73">
        <v>46792</v>
      </c>
      <c r="K7031" s="69">
        <v>3.92</v>
      </c>
      <c r="L7031" s="68" t="s">
        <v>5494</v>
      </c>
      <c r="M7031" s="71">
        <v>2.3E-3</v>
      </c>
      <c r="N7031" t="str">
        <f>_xll.IMDP("BND",D7031,$N$1,A7031)</f>
        <v>카드</v>
      </c>
      <c r="O7031">
        <f t="shared" ref="O7031:O7048" si="110">M7031*G7031</f>
        <v>2.8929400000000001E-3</v>
      </c>
    </row>
    <row r="7032" spans="1:15" x14ac:dyDescent="0.3">
      <c r="A7032" s="73">
        <v>46311</v>
      </c>
      <c r="B7032" s="67" t="s">
        <v>2090</v>
      </c>
      <c r="C7032" s="68" t="s">
        <v>2608</v>
      </c>
      <c r="D7032" s="68" t="s">
        <v>13629</v>
      </c>
      <c r="E7032" s="67" t="s">
        <v>13630</v>
      </c>
      <c r="F7032" s="69">
        <v>4.1219999999999999</v>
      </c>
      <c r="G7032" s="70">
        <v>0.70640000000000003</v>
      </c>
      <c r="H7032" s="70">
        <v>0.67610000000000003</v>
      </c>
      <c r="I7032" s="73">
        <v>45666</v>
      </c>
      <c r="J7032" s="73">
        <v>46576</v>
      </c>
      <c r="K7032" s="69">
        <v>3.09</v>
      </c>
      <c r="L7032" s="68" t="s">
        <v>5494</v>
      </c>
      <c r="M7032" s="71">
        <v>4.5999999999999999E-3</v>
      </c>
      <c r="N7032" t="str">
        <f>_xll.IMDP("BND",D7032,$N$1,A7032)</f>
        <v>카드</v>
      </c>
      <c r="O7032">
        <f t="shared" si="110"/>
        <v>3.2494400000000001E-3</v>
      </c>
    </row>
    <row r="7033" spans="1:15" x14ac:dyDescent="0.3">
      <c r="A7033" s="73">
        <v>46311</v>
      </c>
      <c r="B7033" s="67" t="s">
        <v>2090</v>
      </c>
      <c r="C7033" s="68" t="s">
        <v>2608</v>
      </c>
      <c r="D7033" s="68" t="s">
        <v>13631</v>
      </c>
      <c r="E7033" s="67" t="s">
        <v>13632</v>
      </c>
      <c r="F7033" s="69">
        <v>4.2439999999999998</v>
      </c>
      <c r="G7033" s="70">
        <v>1.3449</v>
      </c>
      <c r="H7033" s="70">
        <v>2.1654</v>
      </c>
      <c r="I7033" s="73">
        <v>45727</v>
      </c>
      <c r="J7033" s="73">
        <v>46820</v>
      </c>
      <c r="K7033" s="69">
        <v>2.99</v>
      </c>
      <c r="L7033" s="68" t="s">
        <v>5494</v>
      </c>
      <c r="M7033" s="71">
        <v>7.3000000000000001E-3</v>
      </c>
      <c r="N7033" t="str">
        <f>_xll.IMDP("BND",D7033,$N$1,A7033)</f>
        <v>카드</v>
      </c>
      <c r="O7033">
        <f t="shared" si="110"/>
        <v>9.81777E-3</v>
      </c>
    </row>
    <row r="7034" spans="1:15" x14ac:dyDescent="0.3">
      <c r="A7034" s="73">
        <v>46311</v>
      </c>
      <c r="B7034" s="67" t="s">
        <v>2090</v>
      </c>
      <c r="C7034" s="68" t="s">
        <v>2608</v>
      </c>
      <c r="D7034" s="68" t="s">
        <v>13633</v>
      </c>
      <c r="E7034" s="67" t="s">
        <v>13634</v>
      </c>
      <c r="F7034" s="69">
        <v>3.9750000000000001</v>
      </c>
      <c r="G7034" s="70">
        <v>0.53520000000000001</v>
      </c>
      <c r="H7034" s="70">
        <v>0.4209</v>
      </c>
      <c r="I7034" s="73">
        <v>45786</v>
      </c>
      <c r="J7034" s="73">
        <v>46514</v>
      </c>
      <c r="K7034" s="69">
        <v>2.7</v>
      </c>
      <c r="L7034" s="68" t="s">
        <v>5494</v>
      </c>
      <c r="M7034" s="71">
        <v>2.8E-3</v>
      </c>
      <c r="N7034" t="str">
        <f>_xll.IMDP("BND",D7034,$N$1,A7034)</f>
        <v>카드</v>
      </c>
      <c r="O7034">
        <f t="shared" si="110"/>
        <v>1.4985599999999999E-3</v>
      </c>
    </row>
    <row r="7035" spans="1:15" x14ac:dyDescent="0.3">
      <c r="A7035" s="73">
        <v>46311</v>
      </c>
      <c r="B7035" s="67" t="s">
        <v>2090</v>
      </c>
      <c r="C7035" s="68" t="s">
        <v>2608</v>
      </c>
      <c r="D7035" s="68" t="s">
        <v>148</v>
      </c>
      <c r="E7035" s="67" t="s">
        <v>150</v>
      </c>
      <c r="F7035" s="69">
        <v>4.2229999999999999</v>
      </c>
      <c r="G7035" s="70">
        <v>1.1953</v>
      </c>
      <c r="H7035" s="70">
        <v>1.7397</v>
      </c>
      <c r="I7035" s="73">
        <v>45818</v>
      </c>
      <c r="J7035" s="73">
        <v>46762</v>
      </c>
      <c r="K7035" s="69">
        <v>2.73</v>
      </c>
      <c r="L7035" s="68" t="s">
        <v>5494</v>
      </c>
      <c r="M7035" s="71">
        <v>3.2000000000000002E-3</v>
      </c>
      <c r="N7035" t="str">
        <f>_xll.IMDP("BND",D7035,$N$1,A7035)</f>
        <v>카드</v>
      </c>
      <c r="O7035">
        <f t="shared" si="110"/>
        <v>3.8249600000000001E-3</v>
      </c>
    </row>
    <row r="7036" spans="1:15" x14ac:dyDescent="0.3">
      <c r="A7036" s="73">
        <v>46311</v>
      </c>
      <c r="B7036" s="67" t="s">
        <v>2090</v>
      </c>
      <c r="C7036" s="68" t="s">
        <v>2608</v>
      </c>
      <c r="D7036" s="68" t="s">
        <v>13635</v>
      </c>
      <c r="E7036" s="67" t="s">
        <v>13636</v>
      </c>
      <c r="F7036" s="69">
        <v>4.3419999999999996</v>
      </c>
      <c r="G7036" s="70">
        <v>1.6781999999999999</v>
      </c>
      <c r="H7036" s="70">
        <v>3.2688999999999999</v>
      </c>
      <c r="I7036" s="73">
        <v>45854</v>
      </c>
      <c r="J7036" s="73">
        <v>46947</v>
      </c>
      <c r="K7036" s="69">
        <v>2.82</v>
      </c>
      <c r="L7036" s="68" t="s">
        <v>5494</v>
      </c>
      <c r="M7036" s="71">
        <v>4.1000000000000003E-3</v>
      </c>
      <c r="N7036" t="str">
        <f>_xll.IMDP("BND",D7036,$N$1,A7036)</f>
        <v>카드</v>
      </c>
      <c r="O7036">
        <f t="shared" si="110"/>
        <v>6.8806200000000005E-3</v>
      </c>
    </row>
    <row r="7037" spans="1:15" x14ac:dyDescent="0.3">
      <c r="A7037" s="73">
        <v>46311</v>
      </c>
      <c r="B7037" s="67" t="s">
        <v>2090</v>
      </c>
      <c r="C7037" s="68" t="s">
        <v>2608</v>
      </c>
      <c r="D7037" s="68" t="s">
        <v>1530</v>
      </c>
      <c r="E7037" s="67" t="s">
        <v>1531</v>
      </c>
      <c r="F7037" s="69">
        <v>4.383</v>
      </c>
      <c r="G7037" s="70">
        <v>1.8179000000000001</v>
      </c>
      <c r="H7037" s="70">
        <v>3.8121</v>
      </c>
      <c r="I7037" s="73">
        <v>45909</v>
      </c>
      <c r="J7037" s="73">
        <v>47003</v>
      </c>
      <c r="K7037" s="69">
        <v>2.81</v>
      </c>
      <c r="L7037" s="68" t="s">
        <v>5494</v>
      </c>
      <c r="M7037" s="71">
        <v>5.8999999999999999E-3</v>
      </c>
      <c r="N7037" t="str">
        <f>_xll.IMDP("BND",D7037,$N$1,A7037)</f>
        <v>카드</v>
      </c>
      <c r="O7037">
        <f t="shared" si="110"/>
        <v>1.072561E-2</v>
      </c>
    </row>
    <row r="7038" spans="1:15" x14ac:dyDescent="0.3">
      <c r="A7038" s="73">
        <v>46311</v>
      </c>
      <c r="B7038" s="67" t="s">
        <v>2090</v>
      </c>
      <c r="C7038" s="68" t="s">
        <v>2608</v>
      </c>
      <c r="D7038" s="68" t="s">
        <v>13637</v>
      </c>
      <c r="E7038" s="67" t="s">
        <v>13638</v>
      </c>
      <c r="F7038" s="69">
        <v>4.4089999999999998</v>
      </c>
      <c r="G7038" s="70">
        <v>1.9026000000000001</v>
      </c>
      <c r="H7038" s="70">
        <v>4.2027000000000001</v>
      </c>
      <c r="I7038" s="73">
        <v>45947</v>
      </c>
      <c r="J7038" s="73">
        <v>47039</v>
      </c>
      <c r="K7038" s="69">
        <v>2.79</v>
      </c>
      <c r="L7038" s="68" t="s">
        <v>5494</v>
      </c>
      <c r="M7038" s="71">
        <v>2.7000000000000001E-3</v>
      </c>
      <c r="N7038" t="str">
        <f>_xll.IMDP("BND",D7038,$N$1,A7038)</f>
        <v>카드</v>
      </c>
      <c r="O7038">
        <f t="shared" si="110"/>
        <v>5.1370200000000008E-3</v>
      </c>
    </row>
    <row r="7039" spans="1:15" x14ac:dyDescent="0.3">
      <c r="A7039" s="73">
        <v>46311</v>
      </c>
      <c r="B7039" s="67" t="s">
        <v>2090</v>
      </c>
      <c r="C7039" s="68" t="s">
        <v>2608</v>
      </c>
      <c r="D7039" s="68" t="s">
        <v>13639</v>
      </c>
      <c r="E7039" s="67" t="s">
        <v>13640</v>
      </c>
      <c r="F7039" s="69">
        <v>4.2469999999999999</v>
      </c>
      <c r="G7039" s="70">
        <v>1.3424</v>
      </c>
      <c r="H7039" s="70">
        <v>2.1623999999999999</v>
      </c>
      <c r="I7039" s="73">
        <v>46093</v>
      </c>
      <c r="J7039" s="73">
        <v>46821</v>
      </c>
      <c r="K7039" s="69">
        <v>3.59</v>
      </c>
      <c r="L7039" s="68" t="s">
        <v>5494</v>
      </c>
      <c r="M7039" s="71">
        <v>3.7000000000000002E-3</v>
      </c>
      <c r="N7039" t="str">
        <f>_xll.IMDP("BND",D7039,$N$1,A7039)</f>
        <v>카드</v>
      </c>
      <c r="O7039">
        <f t="shared" si="110"/>
        <v>4.9668800000000008E-3</v>
      </c>
    </row>
    <row r="7040" spans="1:15" x14ac:dyDescent="0.3">
      <c r="A7040" s="73">
        <v>46311</v>
      </c>
      <c r="B7040" s="67" t="s">
        <v>2090</v>
      </c>
      <c r="C7040" s="68" t="s">
        <v>2608</v>
      </c>
      <c r="D7040" s="68" t="s">
        <v>13641</v>
      </c>
      <c r="E7040" s="67" t="s">
        <v>13642</v>
      </c>
      <c r="F7040" s="69">
        <v>4.2610000000000001</v>
      </c>
      <c r="G7040" s="70">
        <v>1.413</v>
      </c>
      <c r="H7040" s="70">
        <v>2.3771</v>
      </c>
      <c r="I7040" s="73">
        <v>46119</v>
      </c>
      <c r="J7040" s="73">
        <v>46849</v>
      </c>
      <c r="K7040" s="69">
        <v>3.93</v>
      </c>
      <c r="L7040" s="68" t="s">
        <v>5494</v>
      </c>
      <c r="M7040" s="71">
        <v>3.7000000000000002E-3</v>
      </c>
      <c r="N7040" t="str">
        <f>_xll.IMDP("BND",D7040,$N$1,A7040)</f>
        <v>카드</v>
      </c>
      <c r="O7040">
        <f t="shared" si="110"/>
        <v>5.2281000000000003E-3</v>
      </c>
    </row>
    <row r="7041" spans="1:15" x14ac:dyDescent="0.3">
      <c r="A7041" s="73">
        <v>46311</v>
      </c>
      <c r="B7041" s="67" t="s">
        <v>2090</v>
      </c>
      <c r="C7041" s="68" t="s">
        <v>2608</v>
      </c>
      <c r="D7041" s="68" t="s">
        <v>13643</v>
      </c>
      <c r="E7041" s="67" t="s">
        <v>13644</v>
      </c>
      <c r="F7041" s="69">
        <v>4.2850000000000001</v>
      </c>
      <c r="G7041" s="70">
        <v>1.4928999999999999</v>
      </c>
      <c r="H7041" s="70">
        <v>2.6488999999999998</v>
      </c>
      <c r="I7041" s="73">
        <v>46154</v>
      </c>
      <c r="J7041" s="73">
        <v>46884</v>
      </c>
      <c r="K7041" s="69">
        <v>3.93</v>
      </c>
      <c r="L7041" s="68" t="s">
        <v>5494</v>
      </c>
      <c r="M7041" s="71">
        <v>3.7000000000000002E-3</v>
      </c>
      <c r="N7041" t="str">
        <f>_xll.IMDP("BND",D7041,$N$1,A7041)</f>
        <v>카드</v>
      </c>
      <c r="O7041">
        <f t="shared" si="110"/>
        <v>5.5237300000000001E-3</v>
      </c>
    </row>
    <row r="7042" spans="1:15" x14ac:dyDescent="0.3">
      <c r="A7042" s="73">
        <v>46311</v>
      </c>
      <c r="B7042" s="67" t="s">
        <v>2090</v>
      </c>
      <c r="C7042" s="68" t="s">
        <v>2608</v>
      </c>
      <c r="D7042" s="68" t="s">
        <v>14108</v>
      </c>
      <c r="E7042" s="67" t="s">
        <v>14109</v>
      </c>
      <c r="F7042" s="69">
        <v>4.423</v>
      </c>
      <c r="G7042" s="70">
        <v>2.5335999999999999</v>
      </c>
      <c r="H7042" s="70">
        <v>7.2716000000000003</v>
      </c>
      <c r="I7042" s="73">
        <v>46205</v>
      </c>
      <c r="J7042" s="73">
        <v>47301</v>
      </c>
      <c r="K7042" s="69">
        <v>4.3099999999999996</v>
      </c>
      <c r="L7042" s="68" t="s">
        <v>5494</v>
      </c>
      <c r="M7042" s="71">
        <v>4.5999999999999999E-3</v>
      </c>
      <c r="N7042" t="str">
        <f>_xll.IMDP("BND",D7042,$N$1,A7042)</f>
        <v>카드</v>
      </c>
      <c r="O7042">
        <f t="shared" si="110"/>
        <v>1.165456E-2</v>
      </c>
    </row>
    <row r="7043" spans="1:15" x14ac:dyDescent="0.3">
      <c r="A7043" s="73">
        <v>46311</v>
      </c>
      <c r="B7043" s="67" t="s">
        <v>2090</v>
      </c>
      <c r="C7043" s="68" t="s">
        <v>2608</v>
      </c>
      <c r="D7043" s="68" t="s">
        <v>14768</v>
      </c>
      <c r="E7043" s="67" t="s">
        <v>14769</v>
      </c>
      <c r="F7043" s="69">
        <v>4.4249999999999998</v>
      </c>
      <c r="G7043" s="70">
        <v>2.6044999999999998</v>
      </c>
      <c r="H7043" s="70">
        <v>7.7184999999999997</v>
      </c>
      <c r="I7043" s="73">
        <v>46241</v>
      </c>
      <c r="J7043" s="73">
        <v>47337</v>
      </c>
      <c r="K7043" s="69">
        <v>4.26</v>
      </c>
      <c r="L7043" s="68" t="s">
        <v>5494</v>
      </c>
      <c r="M7043" s="71">
        <v>9.2999999999999992E-3</v>
      </c>
      <c r="N7043" t="str">
        <f>_xll.IMDP("BND",D7043,$N$1,A7043)</f>
        <v>카드</v>
      </c>
      <c r="O7043">
        <f t="shared" si="110"/>
        <v>2.4221849999999996E-2</v>
      </c>
    </row>
    <row r="7044" spans="1:15" x14ac:dyDescent="0.3">
      <c r="A7044" s="73">
        <v>46311</v>
      </c>
      <c r="B7044" s="67" t="s">
        <v>2090</v>
      </c>
      <c r="C7044" s="68" t="s">
        <v>2608</v>
      </c>
      <c r="D7044" s="68" t="s">
        <v>15425</v>
      </c>
      <c r="E7044" s="67" t="s">
        <v>15426</v>
      </c>
      <c r="F7044" s="69">
        <v>4.431</v>
      </c>
      <c r="G7044" s="70">
        <v>2.6825000000000001</v>
      </c>
      <c r="H7044" s="70">
        <v>8.1587999999999994</v>
      </c>
      <c r="I7044" s="73">
        <v>46275</v>
      </c>
      <c r="J7044" s="73">
        <v>47368</v>
      </c>
      <c r="K7044" s="69">
        <v>4.46</v>
      </c>
      <c r="L7044" s="68" t="s">
        <v>5494</v>
      </c>
      <c r="M7044" s="71">
        <v>7.4999999999999997E-3</v>
      </c>
      <c r="N7044" t="str">
        <f>_xll.IMDP("BND",D7044,$N$1,A7044)</f>
        <v>카드</v>
      </c>
      <c r="O7044">
        <f t="shared" si="110"/>
        <v>2.0118750000000001E-2</v>
      </c>
    </row>
    <row r="7045" spans="1:15" x14ac:dyDescent="0.3">
      <c r="A7045" s="73">
        <v>46311</v>
      </c>
      <c r="B7045" s="67" t="s">
        <v>2090</v>
      </c>
      <c r="C7045" s="68" t="s">
        <v>2608</v>
      </c>
      <c r="D7045" s="68" t="s">
        <v>15852</v>
      </c>
      <c r="E7045" s="67" t="s">
        <v>15853</v>
      </c>
      <c r="F7045" s="69">
        <v>4.4400000000000004</v>
      </c>
      <c r="G7045" s="70">
        <v>2.7563</v>
      </c>
      <c r="H7045" s="70">
        <v>8.5824999999999996</v>
      </c>
      <c r="I7045" s="73">
        <v>46303</v>
      </c>
      <c r="J7045" s="73">
        <v>47396</v>
      </c>
      <c r="K7045" s="69">
        <v>4.53</v>
      </c>
      <c r="L7045" s="68" t="s">
        <v>5494</v>
      </c>
      <c r="M7045" s="71">
        <v>6.4999999999999997E-3</v>
      </c>
      <c r="N7045" t="str">
        <f>_xll.IMDP("BND",D7045,$N$1,A7045)</f>
        <v>카드</v>
      </c>
      <c r="O7045">
        <f t="shared" si="110"/>
        <v>1.791595E-2</v>
      </c>
    </row>
    <row r="7046" spans="1:15" x14ac:dyDescent="0.3">
      <c r="A7046" s="73">
        <v>46311</v>
      </c>
      <c r="B7046" s="67" t="s">
        <v>2090</v>
      </c>
      <c r="C7046" s="68" t="s">
        <v>2608</v>
      </c>
      <c r="D7046" s="68" t="s">
        <v>13645</v>
      </c>
      <c r="E7046" s="67" t="s">
        <v>13646</v>
      </c>
      <c r="F7046" s="69">
        <v>3.911</v>
      </c>
      <c r="G7046" s="70">
        <v>0.46260000000000001</v>
      </c>
      <c r="H7046" s="70">
        <v>0.32900000000000001</v>
      </c>
      <c r="I7046" s="73">
        <v>45393</v>
      </c>
      <c r="J7046" s="73">
        <v>46486</v>
      </c>
      <c r="K7046" s="69">
        <v>3.77</v>
      </c>
      <c r="L7046" s="68" t="s">
        <v>5494</v>
      </c>
      <c r="M7046" s="71">
        <v>7.0000000000000001E-3</v>
      </c>
      <c r="N7046" t="str">
        <f>_xll.IMDP("BND",D7046,$N$1,A7046)</f>
        <v>카드</v>
      </c>
      <c r="O7046">
        <f t="shared" si="110"/>
        <v>3.2382000000000001E-3</v>
      </c>
    </row>
    <row r="7047" spans="1:15" x14ac:dyDescent="0.3">
      <c r="A7047" s="73">
        <v>46311</v>
      </c>
      <c r="B7047" s="67" t="s">
        <v>2090</v>
      </c>
      <c r="C7047" s="68" t="s">
        <v>2608</v>
      </c>
      <c r="D7047" s="68" t="s">
        <v>13647</v>
      </c>
      <c r="E7047" s="67" t="s">
        <v>13648</v>
      </c>
      <c r="F7047" s="69">
        <v>4.1230000000000002</v>
      </c>
      <c r="G7047" s="70">
        <v>0.70979999999999999</v>
      </c>
      <c r="H7047" s="70">
        <v>0.68169999999999997</v>
      </c>
      <c r="I7047" s="73">
        <v>45666</v>
      </c>
      <c r="J7047" s="73">
        <v>46577</v>
      </c>
      <c r="K7047" s="69">
        <v>3.09</v>
      </c>
      <c r="L7047" s="68" t="s">
        <v>5494</v>
      </c>
      <c r="M7047" s="71">
        <v>4.5999999999999999E-3</v>
      </c>
      <c r="N7047" t="str">
        <f>_xll.IMDP("BND",D7047,$N$1,A7047)</f>
        <v>카드</v>
      </c>
      <c r="O7047">
        <f t="shared" si="110"/>
        <v>3.2650800000000001E-3</v>
      </c>
    </row>
    <row r="7048" spans="1:15" x14ac:dyDescent="0.3">
      <c r="A7048" s="73">
        <v>46311</v>
      </c>
      <c r="B7048" s="67" t="s">
        <v>2090</v>
      </c>
      <c r="C7048" s="68" t="s">
        <v>2608</v>
      </c>
      <c r="D7048" s="68" t="s">
        <v>13649</v>
      </c>
      <c r="E7048" s="67" t="s">
        <v>13650</v>
      </c>
      <c r="F7048" s="69">
        <v>4.2329999999999997</v>
      </c>
      <c r="G7048" s="70">
        <v>1.252</v>
      </c>
      <c r="H7048" s="70">
        <v>1.9019999999999999</v>
      </c>
      <c r="I7048" s="73">
        <v>45692</v>
      </c>
      <c r="J7048" s="73">
        <v>46787</v>
      </c>
      <c r="K7048" s="69">
        <v>3.03</v>
      </c>
      <c r="L7048" s="68" t="s">
        <v>5494</v>
      </c>
      <c r="M7048" s="71">
        <v>5.1000000000000004E-3</v>
      </c>
      <c r="N7048" t="str">
        <f>_xll.IMDP("BND",D7048,$N$1,A7048)</f>
        <v>카드</v>
      </c>
      <c r="O7048">
        <f t="shared" si="110"/>
        <v>6.3852000000000006E-3</v>
      </c>
    </row>
    <row r="7049" spans="1:15" x14ac:dyDescent="0.3">
      <c r="A7049" s="73">
        <v>46311</v>
      </c>
      <c r="B7049" s="67" t="s">
        <v>2090</v>
      </c>
      <c r="C7049" s="68" t="s">
        <v>2608</v>
      </c>
      <c r="D7049" s="68" t="s">
        <v>1484</v>
      </c>
      <c r="E7049" s="67" t="s">
        <v>1486</v>
      </c>
      <c r="F7049" s="69">
        <v>4.343</v>
      </c>
      <c r="G7049" s="70">
        <v>1.6808000000000001</v>
      </c>
      <c r="H7049" s="70">
        <v>3.2784</v>
      </c>
      <c r="I7049" s="73">
        <v>45854</v>
      </c>
      <c r="J7049" s="73">
        <v>46948</v>
      </c>
      <c r="K7049" s="69">
        <v>2.82</v>
      </c>
      <c r="L7049" s="68" t="s">
        <v>5494</v>
      </c>
      <c r="M7049" s="71">
        <v>7.3000000000000001E-3</v>
      </c>
      <c r="N7049" t="str">
        <f>_xll.IMDP("BND",D7049,$N$1,A7049)</f>
        <v>카드</v>
      </c>
      <c r="O7049">
        <f t="shared" ref="O7049:O7053" si="111">M7049*G7049</f>
        <v>1.2269840000000001E-2</v>
      </c>
    </row>
    <row r="7050" spans="1:15" x14ac:dyDescent="0.3">
      <c r="A7050" s="73">
        <v>46311</v>
      </c>
      <c r="B7050" s="67" t="s">
        <v>2090</v>
      </c>
      <c r="C7050" s="68" t="s">
        <v>2608</v>
      </c>
      <c r="D7050" s="68" t="s">
        <v>13651</v>
      </c>
      <c r="E7050" s="67" t="s">
        <v>13652</v>
      </c>
      <c r="F7050" s="69">
        <v>4.3860000000000001</v>
      </c>
      <c r="G7050" s="70">
        <v>1.8205</v>
      </c>
      <c r="H7050" s="70">
        <v>3.8222999999999998</v>
      </c>
      <c r="I7050" s="73">
        <v>45909</v>
      </c>
      <c r="J7050" s="73">
        <v>47004</v>
      </c>
      <c r="K7050" s="69">
        <v>2.81</v>
      </c>
      <c r="L7050" s="68" t="s">
        <v>5494</v>
      </c>
      <c r="M7050" s="71">
        <v>5.4000000000000003E-3</v>
      </c>
      <c r="N7050" t="str">
        <f>_xll.IMDP("BND",D7050,$N$1,A7050)</f>
        <v>카드</v>
      </c>
      <c r="O7050">
        <f t="shared" si="111"/>
        <v>9.8307000000000012E-3</v>
      </c>
    </row>
    <row r="7051" spans="1:15" x14ac:dyDescent="0.3">
      <c r="A7051" s="73">
        <v>46311</v>
      </c>
      <c r="B7051" s="67" t="s">
        <v>2090</v>
      </c>
      <c r="C7051" s="68" t="s">
        <v>2608</v>
      </c>
      <c r="D7051" s="68" t="s">
        <v>13653</v>
      </c>
      <c r="E7051" s="67" t="s">
        <v>13654</v>
      </c>
      <c r="F7051" s="69">
        <v>4.2060000000000004</v>
      </c>
      <c r="G7051" s="70">
        <v>1.1052</v>
      </c>
      <c r="H7051" s="70">
        <v>1.5091000000000001</v>
      </c>
      <c r="I7051" s="73">
        <v>46000</v>
      </c>
      <c r="J7051" s="73">
        <v>46729</v>
      </c>
      <c r="K7051" s="69">
        <v>3.22</v>
      </c>
      <c r="L7051" s="68" t="s">
        <v>5494</v>
      </c>
      <c r="M7051" s="71">
        <v>4.1000000000000003E-3</v>
      </c>
      <c r="N7051" t="str">
        <f>_xll.IMDP("BND",D7051,$N$1,A7051)</f>
        <v>카드</v>
      </c>
      <c r="O7051">
        <f t="shared" si="111"/>
        <v>4.5313200000000001E-3</v>
      </c>
    </row>
    <row r="7052" spans="1:15" x14ac:dyDescent="0.3">
      <c r="A7052" s="73">
        <v>46311</v>
      </c>
      <c r="B7052" s="67" t="s">
        <v>2090</v>
      </c>
      <c r="C7052" s="68" t="s">
        <v>2608</v>
      </c>
      <c r="D7052" s="68" t="s">
        <v>13655</v>
      </c>
      <c r="E7052" s="67" t="s">
        <v>13656</v>
      </c>
      <c r="F7052" s="69">
        <v>4.3810000000000002</v>
      </c>
      <c r="G7052" s="70">
        <v>1.7796000000000001</v>
      </c>
      <c r="H7052" s="70">
        <v>3.6886999999999999</v>
      </c>
      <c r="I7052" s="73">
        <v>46182</v>
      </c>
      <c r="J7052" s="73">
        <v>46997</v>
      </c>
      <c r="K7052" s="69">
        <v>4.2699999999999996</v>
      </c>
      <c r="L7052" s="68" t="s">
        <v>5494</v>
      </c>
      <c r="M7052" s="71">
        <v>4.5999999999999999E-3</v>
      </c>
      <c r="N7052" t="str">
        <f>_xll.IMDP("BND",D7052,$N$1,A7052)</f>
        <v>카드</v>
      </c>
      <c r="O7052">
        <f t="shared" si="111"/>
        <v>8.1861599999999996E-3</v>
      </c>
    </row>
    <row r="7053" spans="1:15" x14ac:dyDescent="0.3">
      <c r="A7053" s="73">
        <v>46311</v>
      </c>
      <c r="B7053" s="67" t="s">
        <v>2090</v>
      </c>
      <c r="C7053" s="68" t="s">
        <v>2608</v>
      </c>
      <c r="D7053" s="68" t="s">
        <v>14219</v>
      </c>
      <c r="E7053" s="67" t="s">
        <v>14220</v>
      </c>
      <c r="F7053" s="69">
        <v>4.4269999999999996</v>
      </c>
      <c r="G7053" s="70">
        <v>2.5497000000000001</v>
      </c>
      <c r="H7053" s="70">
        <v>7.3613</v>
      </c>
      <c r="I7053" s="73">
        <v>46212</v>
      </c>
      <c r="J7053" s="73">
        <v>47308</v>
      </c>
      <c r="K7053" s="69">
        <v>4.4000000000000004</v>
      </c>
      <c r="L7053" s="68" t="s">
        <v>5494</v>
      </c>
      <c r="M7053" s="71">
        <v>9.2999999999999992E-3</v>
      </c>
      <c r="N7053" t="str">
        <f>_xll.IMDP("BND",D7053,$N$1,A7053)</f>
        <v>카드</v>
      </c>
      <c r="O7053">
        <f t="shared" si="111"/>
        <v>2.3712209999999997E-2</v>
      </c>
    </row>
    <row r="7054" spans="1:15" x14ac:dyDescent="0.3">
      <c r="A7054" s="73">
        <v>46311</v>
      </c>
      <c r="B7054" s="67" t="s">
        <v>2090</v>
      </c>
      <c r="C7054" s="68" t="s">
        <v>2608</v>
      </c>
      <c r="D7054" s="68" t="s">
        <v>14889</v>
      </c>
      <c r="E7054" s="67" t="s">
        <v>14890</v>
      </c>
      <c r="F7054" s="69">
        <v>4.4279999999999999</v>
      </c>
      <c r="G7054" s="70">
        <v>2.6172</v>
      </c>
      <c r="H7054" s="70">
        <v>7.7934999999999999</v>
      </c>
      <c r="I7054" s="73">
        <v>46247</v>
      </c>
      <c r="J7054" s="73">
        <v>47343</v>
      </c>
      <c r="K7054" s="69">
        <v>4.3600000000000003</v>
      </c>
      <c r="L7054" s="68" t="s">
        <v>5494</v>
      </c>
      <c r="M7054" s="71">
        <v>7.0000000000000001E-3</v>
      </c>
      <c r="N7054" t="str">
        <f>_xll.IMDP("BND",D7054,$N$1,A7054)</f>
        <v>카드</v>
      </c>
      <c r="O7054">
        <f t="shared" ref="O7054:O7063" si="112">M7054*G7054</f>
        <v>1.8320400000000001E-2</v>
      </c>
    </row>
    <row r="7055" spans="1:15" x14ac:dyDescent="0.3">
      <c r="A7055" s="73">
        <v>46311</v>
      </c>
      <c r="B7055" s="67" t="s">
        <v>2090</v>
      </c>
      <c r="C7055" s="68" t="s">
        <v>2608</v>
      </c>
      <c r="D7055" s="68" t="s">
        <v>15999</v>
      </c>
      <c r="E7055" s="67" t="s">
        <v>16000</v>
      </c>
      <c r="F7055" s="69">
        <v>4.4390000000000001</v>
      </c>
      <c r="G7055" s="70">
        <v>2.7616999999999998</v>
      </c>
      <c r="H7055" s="70">
        <v>8.6155000000000008</v>
      </c>
      <c r="I7055" s="73">
        <v>46303</v>
      </c>
      <c r="J7055" s="73">
        <v>47399</v>
      </c>
      <c r="K7055" s="69">
        <v>4.53</v>
      </c>
      <c r="L7055" s="68" t="s">
        <v>5494</v>
      </c>
      <c r="M7055" s="71">
        <v>2.8E-3</v>
      </c>
      <c r="N7055" t="str">
        <f>_xll.IMDP("BND",D7055,$N$1,A7055)</f>
        <v>카드</v>
      </c>
      <c r="O7055">
        <f t="shared" si="112"/>
        <v>7.7327599999999991E-3</v>
      </c>
    </row>
    <row r="7056" spans="1:15" x14ac:dyDescent="0.3">
      <c r="A7056" s="73">
        <v>46311</v>
      </c>
      <c r="B7056" s="67" t="s">
        <v>2090</v>
      </c>
      <c r="C7056" s="68" t="s">
        <v>2608</v>
      </c>
      <c r="D7056" s="68" t="s">
        <v>13657</v>
      </c>
      <c r="E7056" s="67" t="s">
        <v>13658</v>
      </c>
      <c r="F7056" s="69">
        <v>4.0780000000000003</v>
      </c>
      <c r="G7056" s="70">
        <v>0.63319999999999999</v>
      </c>
      <c r="H7056" s="70">
        <v>0.56079999999999997</v>
      </c>
      <c r="I7056" s="73">
        <v>45089</v>
      </c>
      <c r="J7056" s="73">
        <v>46549</v>
      </c>
      <c r="K7056" s="69">
        <v>4.3499999999999996</v>
      </c>
      <c r="L7056" s="68" t="s">
        <v>5494</v>
      </c>
      <c r="M7056" s="71">
        <v>2.8E-3</v>
      </c>
      <c r="N7056" t="str">
        <f>_xll.IMDP("BND",D7056,$N$1,A7056)</f>
        <v>카드</v>
      </c>
      <c r="O7056">
        <f t="shared" si="112"/>
        <v>1.7729599999999999E-3</v>
      </c>
    </row>
    <row r="7057" spans="1:15" x14ac:dyDescent="0.3">
      <c r="A7057" s="73">
        <v>46311</v>
      </c>
      <c r="B7057" s="67" t="s">
        <v>2090</v>
      </c>
      <c r="C7057" s="68" t="s">
        <v>2608</v>
      </c>
      <c r="D7057" s="68" t="s">
        <v>13659</v>
      </c>
      <c r="E7057" s="67" t="s">
        <v>13660</v>
      </c>
      <c r="F7057" s="69">
        <v>3.8330000000000002</v>
      </c>
      <c r="G7057" s="70">
        <v>0.40799999999999997</v>
      </c>
      <c r="H7057" s="70">
        <v>0.26800000000000002</v>
      </c>
      <c r="I7057" s="73">
        <v>45373</v>
      </c>
      <c r="J7057" s="73">
        <v>46465</v>
      </c>
      <c r="K7057" s="69">
        <v>3.89</v>
      </c>
      <c r="L7057" s="68" t="s">
        <v>5494</v>
      </c>
      <c r="M7057" s="71">
        <v>3.3E-3</v>
      </c>
      <c r="N7057" t="str">
        <f>_xll.IMDP("BND",D7057,$N$1,A7057)</f>
        <v>카드</v>
      </c>
      <c r="O7057">
        <f t="shared" si="112"/>
        <v>1.3464E-3</v>
      </c>
    </row>
    <row r="7058" spans="1:15" x14ac:dyDescent="0.3">
      <c r="A7058" s="73">
        <v>46311</v>
      </c>
      <c r="B7058" s="67" t="s">
        <v>2090</v>
      </c>
      <c r="C7058" s="68" t="s">
        <v>2608</v>
      </c>
      <c r="D7058" s="68" t="s">
        <v>13661</v>
      </c>
      <c r="E7058" s="67" t="s">
        <v>13662</v>
      </c>
      <c r="F7058" s="69">
        <v>4.0199999999999996</v>
      </c>
      <c r="G7058" s="70">
        <v>0.57089999999999996</v>
      </c>
      <c r="H7058" s="70">
        <v>0.46989999999999998</v>
      </c>
      <c r="I7058" s="73">
        <v>45435</v>
      </c>
      <c r="J7058" s="73">
        <v>46528</v>
      </c>
      <c r="K7058" s="69">
        <v>3.81</v>
      </c>
      <c r="L7058" s="68" t="s">
        <v>5494</v>
      </c>
      <c r="M7058" s="71">
        <v>3.7000000000000002E-3</v>
      </c>
      <c r="N7058" t="str">
        <f>_xll.IMDP("BND",D7058,$N$1,A7058)</f>
        <v>카드</v>
      </c>
      <c r="O7058">
        <f t="shared" si="112"/>
        <v>2.1123299999999999E-3</v>
      </c>
    </row>
    <row r="7059" spans="1:15" x14ac:dyDescent="0.3">
      <c r="A7059" s="73">
        <v>46311</v>
      </c>
      <c r="B7059" s="67" t="s">
        <v>2090</v>
      </c>
      <c r="C7059" s="68" t="s">
        <v>2608</v>
      </c>
      <c r="D7059" s="68" t="s">
        <v>13663</v>
      </c>
      <c r="E7059" s="67" t="s">
        <v>13664</v>
      </c>
      <c r="F7059" s="69">
        <v>4.0540000000000003</v>
      </c>
      <c r="G7059" s="70">
        <v>0.61650000000000005</v>
      </c>
      <c r="H7059" s="70">
        <v>0.53490000000000004</v>
      </c>
      <c r="I7059" s="73">
        <v>45631</v>
      </c>
      <c r="J7059" s="73">
        <v>46542</v>
      </c>
      <c r="K7059" s="69">
        <v>3.05</v>
      </c>
      <c r="L7059" s="68" t="s">
        <v>5494</v>
      </c>
      <c r="M7059" s="71">
        <v>5.1000000000000004E-3</v>
      </c>
      <c r="N7059" t="str">
        <f>_xll.IMDP("BND",D7059,$N$1,A7059)</f>
        <v>카드</v>
      </c>
      <c r="O7059">
        <f t="shared" si="112"/>
        <v>3.1441500000000005E-3</v>
      </c>
    </row>
    <row r="7060" spans="1:15" x14ac:dyDescent="0.3">
      <c r="A7060" s="73">
        <v>46311</v>
      </c>
      <c r="B7060" s="67" t="s">
        <v>2090</v>
      </c>
      <c r="C7060" s="68" t="s">
        <v>2608</v>
      </c>
      <c r="D7060" s="68" t="s">
        <v>13665</v>
      </c>
      <c r="E7060" s="67" t="s">
        <v>13666</v>
      </c>
      <c r="F7060" s="69">
        <v>4.2300000000000004</v>
      </c>
      <c r="G7060" s="70">
        <v>1.2514000000000001</v>
      </c>
      <c r="H7060" s="70">
        <v>1.9001999999999999</v>
      </c>
      <c r="I7060" s="73">
        <v>45692</v>
      </c>
      <c r="J7060" s="73">
        <v>46786</v>
      </c>
      <c r="K7060" s="69">
        <v>3.03</v>
      </c>
      <c r="L7060" s="68" t="s">
        <v>5494</v>
      </c>
      <c r="M7060" s="71">
        <v>2.8E-3</v>
      </c>
      <c r="N7060" t="str">
        <f>_xll.IMDP("BND",D7060,$N$1,A7060)</f>
        <v>카드</v>
      </c>
      <c r="O7060">
        <f t="shared" si="112"/>
        <v>3.5039200000000002E-3</v>
      </c>
    </row>
    <row r="7061" spans="1:15" x14ac:dyDescent="0.3">
      <c r="A7061" s="73">
        <v>46311</v>
      </c>
      <c r="B7061" s="67" t="s">
        <v>2090</v>
      </c>
      <c r="C7061" s="68" t="s">
        <v>2608</v>
      </c>
      <c r="D7061" s="68" t="s">
        <v>13667</v>
      </c>
      <c r="E7061" s="67" t="s">
        <v>13668</v>
      </c>
      <c r="F7061" s="69">
        <v>4.2610000000000001</v>
      </c>
      <c r="G7061" s="70">
        <v>1.4227000000000001</v>
      </c>
      <c r="H7061" s="70">
        <v>2.3986999999999998</v>
      </c>
      <c r="I7061" s="73">
        <v>45756</v>
      </c>
      <c r="J7061" s="73">
        <v>46849</v>
      </c>
      <c r="K7061" s="69">
        <v>2.82</v>
      </c>
      <c r="L7061" s="68" t="s">
        <v>5494</v>
      </c>
      <c r="M7061" s="71">
        <v>2.7000000000000001E-3</v>
      </c>
      <c r="N7061" t="str">
        <f>_xll.IMDP("BND",D7061,$N$1,A7061)</f>
        <v>카드</v>
      </c>
      <c r="O7061">
        <f t="shared" si="112"/>
        <v>3.8412900000000002E-3</v>
      </c>
    </row>
    <row r="7062" spans="1:15" x14ac:dyDescent="0.3">
      <c r="A7062" s="73">
        <v>46311</v>
      </c>
      <c r="B7062" s="67" t="s">
        <v>2090</v>
      </c>
      <c r="C7062" s="68" t="s">
        <v>2608</v>
      </c>
      <c r="D7062" s="68" t="s">
        <v>1482</v>
      </c>
      <c r="E7062" s="67" t="s">
        <v>1483</v>
      </c>
      <c r="F7062" s="69">
        <v>4.2750000000000004</v>
      </c>
      <c r="G7062" s="70">
        <v>1.4991000000000001</v>
      </c>
      <c r="H7062" s="70">
        <v>2.6547999999999998</v>
      </c>
      <c r="I7062" s="73">
        <v>45786</v>
      </c>
      <c r="J7062" s="73">
        <v>46881</v>
      </c>
      <c r="K7062" s="69">
        <v>2.76</v>
      </c>
      <c r="L7062" s="68" t="s">
        <v>5494</v>
      </c>
      <c r="M7062" s="71">
        <v>2.3E-3</v>
      </c>
      <c r="N7062" t="str">
        <f>_xll.IMDP("BND",D7062,$N$1,A7062)</f>
        <v>카드</v>
      </c>
      <c r="O7062">
        <f t="shared" si="112"/>
        <v>3.4479300000000001E-3</v>
      </c>
    </row>
    <row r="7063" spans="1:15" x14ac:dyDescent="0.3">
      <c r="A7063" s="73">
        <v>46311</v>
      </c>
      <c r="B7063" s="67" t="s">
        <v>2090</v>
      </c>
      <c r="C7063" s="68" t="s">
        <v>2608</v>
      </c>
      <c r="D7063" s="68" t="s">
        <v>13669</v>
      </c>
      <c r="E7063" s="67" t="s">
        <v>13670</v>
      </c>
      <c r="F7063" s="69">
        <v>4.3570000000000002</v>
      </c>
      <c r="G7063" s="70">
        <v>1.7062999999999999</v>
      </c>
      <c r="H7063" s="70">
        <v>3.3910999999999998</v>
      </c>
      <c r="I7063" s="73">
        <v>45867</v>
      </c>
      <c r="J7063" s="73">
        <v>46962</v>
      </c>
      <c r="K7063" s="69">
        <v>2.81</v>
      </c>
      <c r="L7063" s="68" t="s">
        <v>5494</v>
      </c>
      <c r="M7063" s="71">
        <v>4.4999999999999997E-3</v>
      </c>
      <c r="N7063" t="str">
        <f>_xll.IMDP("BND",D7063,$N$1,A7063)</f>
        <v>카드</v>
      </c>
      <c r="O7063">
        <f t="shared" si="112"/>
        <v>7.6783499999999987E-3</v>
      </c>
    </row>
    <row r="7064" spans="1:15" x14ac:dyDescent="0.3">
      <c r="A7064" s="60">
        <v>46311</v>
      </c>
      <c r="B7064" t="s">
        <v>2090</v>
      </c>
      <c r="C7064" t="s">
        <v>2608</v>
      </c>
      <c r="D7064" t="s">
        <v>13671</v>
      </c>
      <c r="E7064" t="s">
        <v>13672</v>
      </c>
      <c r="F7064">
        <v>4.3609999999999998</v>
      </c>
      <c r="G7064">
        <v>1.7445999999999999</v>
      </c>
      <c r="H7064">
        <v>3.532</v>
      </c>
      <c r="I7064" s="60">
        <v>45881</v>
      </c>
      <c r="J7064" s="60">
        <v>46975</v>
      </c>
      <c r="K7064">
        <v>2.77</v>
      </c>
      <c r="L7064" t="s">
        <v>5494</v>
      </c>
      <c r="M7064">
        <v>2.7000000000000001E-3</v>
      </c>
      <c r="N7064" t="str">
        <f>_xll.IMDP("BND",D7064,$N$1,A7064)</f>
        <v>카드</v>
      </c>
      <c r="O7064">
        <f t="shared" ref="O7064" si="113">M7064*G7064</f>
        <v>4.7104199999999999E-3</v>
      </c>
    </row>
    <row r="7065" spans="1:15" x14ac:dyDescent="0.3">
      <c r="A7065" s="60">
        <v>46311</v>
      </c>
      <c r="B7065" t="s">
        <v>2090</v>
      </c>
      <c r="C7065" t="s">
        <v>2608</v>
      </c>
      <c r="D7065" t="s">
        <v>13673</v>
      </c>
      <c r="E7065" t="s">
        <v>13674</v>
      </c>
      <c r="F7065">
        <v>4.4210000000000003</v>
      </c>
      <c r="G7065">
        <v>2.3233000000000001</v>
      </c>
      <c r="H7065">
        <v>6.1307</v>
      </c>
      <c r="I7065" s="60">
        <v>46119</v>
      </c>
      <c r="J7065" s="60">
        <v>47213</v>
      </c>
      <c r="K7065">
        <v>4.05</v>
      </c>
      <c r="L7065" t="s">
        <v>5494</v>
      </c>
      <c r="M7065">
        <v>3.7000000000000002E-3</v>
      </c>
      <c r="N7065" t="str">
        <f>_xll.IMDP("BND",D7065,$N$1,A7065)</f>
        <v>카드</v>
      </c>
      <c r="O7065">
        <f t="shared" ref="O7065:O7093" si="114">M7065*G7065</f>
        <v>8.5962100000000017E-3</v>
      </c>
    </row>
    <row r="7066" spans="1:15" x14ac:dyDescent="0.3">
      <c r="A7066" s="60">
        <v>46311</v>
      </c>
      <c r="B7066" t="s">
        <v>2090</v>
      </c>
      <c r="C7066" t="s">
        <v>2608</v>
      </c>
      <c r="D7066" t="s">
        <v>1351</v>
      </c>
      <c r="E7066" t="s">
        <v>1353</v>
      </c>
      <c r="F7066">
        <v>4.4189999999999996</v>
      </c>
      <c r="G7066">
        <v>2.3925999999999998</v>
      </c>
      <c r="H7066">
        <v>6.5297000000000001</v>
      </c>
      <c r="I7066" s="60">
        <v>46154</v>
      </c>
      <c r="J7066" s="60">
        <v>47248</v>
      </c>
      <c r="K7066">
        <v>4.09</v>
      </c>
      <c r="L7066" t="s">
        <v>5494</v>
      </c>
      <c r="M7066">
        <v>2.3E-3</v>
      </c>
      <c r="N7066" t="str">
        <f>_xll.IMDP("BND",D7066,$N$1,A7066)</f>
        <v>카드</v>
      </c>
      <c r="O7066">
        <f t="shared" si="114"/>
        <v>5.5029799999999993E-3</v>
      </c>
    </row>
    <row r="7067" spans="1:15" x14ac:dyDescent="0.3">
      <c r="A7067" s="60">
        <v>46311</v>
      </c>
      <c r="B7067" t="s">
        <v>2090</v>
      </c>
      <c r="C7067" t="s">
        <v>2608</v>
      </c>
      <c r="D7067" t="s">
        <v>15705</v>
      </c>
      <c r="E7067" t="s">
        <v>15706</v>
      </c>
      <c r="F7067">
        <v>4.43</v>
      </c>
      <c r="G7067">
        <v>2.7044999999999999</v>
      </c>
      <c r="H7067">
        <v>8.2917000000000005</v>
      </c>
      <c r="I7067" s="60">
        <v>46283</v>
      </c>
      <c r="J7067" s="60">
        <v>47378</v>
      </c>
      <c r="K7067">
        <v>4.59</v>
      </c>
      <c r="L7067" t="s">
        <v>5494</v>
      </c>
      <c r="M7067">
        <v>2.8E-3</v>
      </c>
      <c r="N7067" t="str">
        <f>_xll.IMDP("BND",D7067,$N$1,A7067)</f>
        <v>카드</v>
      </c>
      <c r="O7067">
        <f t="shared" si="114"/>
        <v>7.5725999999999996E-3</v>
      </c>
    </row>
    <row r="7068" spans="1:15" x14ac:dyDescent="0.3">
      <c r="A7068" s="60">
        <v>46311</v>
      </c>
      <c r="B7068" t="s">
        <v>2090</v>
      </c>
      <c r="C7068" t="s">
        <v>2608</v>
      </c>
      <c r="D7068" t="s">
        <v>13675</v>
      </c>
      <c r="E7068" t="s">
        <v>13676</v>
      </c>
      <c r="F7068">
        <v>3.754</v>
      </c>
      <c r="G7068">
        <v>0.34970000000000001</v>
      </c>
      <c r="H7068">
        <v>0.2094</v>
      </c>
      <c r="I7068" s="60">
        <v>45350</v>
      </c>
      <c r="J7068" s="60">
        <v>46444</v>
      </c>
      <c r="K7068">
        <v>3.82</v>
      </c>
      <c r="L7068" t="s">
        <v>5494</v>
      </c>
      <c r="M7068">
        <v>2.3E-3</v>
      </c>
      <c r="N7068" t="str">
        <f>_xll.IMDP("BND",D7068,$N$1,A7068)</f>
        <v>카드</v>
      </c>
      <c r="O7068">
        <f t="shared" si="114"/>
        <v>8.0431000000000003E-4</v>
      </c>
    </row>
    <row r="7069" spans="1:15" x14ac:dyDescent="0.3">
      <c r="A7069" s="60">
        <v>46311</v>
      </c>
      <c r="B7069" t="s">
        <v>2090</v>
      </c>
      <c r="C7069" t="s">
        <v>2608</v>
      </c>
      <c r="D7069" t="s">
        <v>13677</v>
      </c>
      <c r="E7069" t="s">
        <v>13678</v>
      </c>
      <c r="F7069">
        <v>3.835</v>
      </c>
      <c r="G7069">
        <v>0.4194</v>
      </c>
      <c r="H7069">
        <v>0.28029999999999999</v>
      </c>
      <c r="I7069" s="60">
        <v>45373</v>
      </c>
      <c r="J7069" s="60">
        <v>46468</v>
      </c>
      <c r="K7069">
        <v>3.89</v>
      </c>
      <c r="L7069" t="s">
        <v>5494</v>
      </c>
      <c r="M7069">
        <v>3.3E-3</v>
      </c>
      <c r="N7069" t="str">
        <f>_xll.IMDP("BND",D7069,$N$1,A7069)</f>
        <v>카드</v>
      </c>
      <c r="O7069">
        <f t="shared" si="114"/>
        <v>1.3840199999999999E-3</v>
      </c>
    </row>
    <row r="7070" spans="1:15" x14ac:dyDescent="0.3">
      <c r="A7070" s="60">
        <v>46311</v>
      </c>
      <c r="B7070" t="s">
        <v>2090</v>
      </c>
      <c r="C7070" t="s">
        <v>2608</v>
      </c>
      <c r="D7070" t="s">
        <v>13679</v>
      </c>
      <c r="E7070" t="s">
        <v>13680</v>
      </c>
      <c r="F7070">
        <v>4.0789999999999997</v>
      </c>
      <c r="G7070">
        <v>0.63429999999999997</v>
      </c>
      <c r="H7070">
        <v>0.56210000000000004</v>
      </c>
      <c r="I7070" s="60">
        <v>45455</v>
      </c>
      <c r="J7070" s="60">
        <v>46549</v>
      </c>
      <c r="K7070">
        <v>3.74</v>
      </c>
      <c r="L7070" t="s">
        <v>5494</v>
      </c>
      <c r="M7070">
        <v>2.3E-3</v>
      </c>
      <c r="N7070" t="str">
        <f>_xll.IMDP("BND",D7070,$N$1,A7070)</f>
        <v>카드</v>
      </c>
      <c r="O7070">
        <f t="shared" si="114"/>
        <v>1.45889E-3</v>
      </c>
    </row>
    <row r="7071" spans="1:15" x14ac:dyDescent="0.3">
      <c r="A7071" s="60">
        <v>46311</v>
      </c>
      <c r="B7071" t="s">
        <v>2090</v>
      </c>
      <c r="C7071" t="s">
        <v>2608</v>
      </c>
      <c r="D7071" t="s">
        <v>13681</v>
      </c>
      <c r="E7071" t="s">
        <v>13682</v>
      </c>
      <c r="F7071">
        <v>4.2039999999999997</v>
      </c>
      <c r="G7071">
        <v>1.0926</v>
      </c>
      <c r="H7071">
        <v>1.4776</v>
      </c>
      <c r="I7071" s="60">
        <v>45631</v>
      </c>
      <c r="J7071" s="60">
        <v>46724</v>
      </c>
      <c r="K7071">
        <v>3.06</v>
      </c>
      <c r="L7071" t="s">
        <v>5494</v>
      </c>
      <c r="M7071">
        <v>4.1000000000000003E-3</v>
      </c>
      <c r="N7071" t="str">
        <f>_xll.IMDP("BND",D7071,$N$1,A7071)</f>
        <v>카드</v>
      </c>
      <c r="O7071">
        <f t="shared" si="114"/>
        <v>4.4796600000000008E-3</v>
      </c>
    </row>
    <row r="7072" spans="1:15" x14ac:dyDescent="0.3">
      <c r="A7072" s="60">
        <v>46311</v>
      </c>
      <c r="B7072" t="s">
        <v>2090</v>
      </c>
      <c r="C7072" t="s">
        <v>2608</v>
      </c>
      <c r="D7072" t="s">
        <v>13683</v>
      </c>
      <c r="E7072" t="s">
        <v>13684</v>
      </c>
      <c r="F7072">
        <v>4.2619999999999996</v>
      </c>
      <c r="G7072">
        <v>1.4253</v>
      </c>
      <c r="H7072">
        <v>2.407</v>
      </c>
      <c r="I7072" s="60">
        <v>45756</v>
      </c>
      <c r="J7072" s="60">
        <v>46850</v>
      </c>
      <c r="K7072">
        <v>2.82</v>
      </c>
      <c r="L7072" t="s">
        <v>5494</v>
      </c>
      <c r="M7072">
        <v>4.1000000000000003E-3</v>
      </c>
      <c r="N7072" t="str">
        <f>_xll.IMDP("BND",D7072,$N$1,A7072)</f>
        <v>카드</v>
      </c>
      <c r="O7072">
        <f t="shared" si="114"/>
        <v>5.843730000000001E-3</v>
      </c>
    </row>
    <row r="7073" spans="1:15" x14ac:dyDescent="0.3">
      <c r="A7073" s="60">
        <v>46311</v>
      </c>
      <c r="B7073" t="s">
        <v>2090</v>
      </c>
      <c r="C7073" t="s">
        <v>2608</v>
      </c>
      <c r="D7073" t="s">
        <v>13685</v>
      </c>
      <c r="E7073" t="s">
        <v>13686</v>
      </c>
      <c r="F7073">
        <v>4.2750000000000004</v>
      </c>
      <c r="G7073">
        <v>1.5048999999999999</v>
      </c>
      <c r="H7073">
        <v>2.6741999999999999</v>
      </c>
      <c r="I7073" s="60">
        <v>45786</v>
      </c>
      <c r="J7073" s="60">
        <v>46882</v>
      </c>
      <c r="K7073">
        <v>2.76</v>
      </c>
      <c r="L7073" t="s">
        <v>5494</v>
      </c>
      <c r="M7073">
        <v>3.2000000000000002E-3</v>
      </c>
      <c r="N7073" t="str">
        <f>_xll.IMDP("BND",D7073,$N$1,A7073)</f>
        <v>카드</v>
      </c>
      <c r="O7073">
        <f t="shared" si="114"/>
        <v>4.8156800000000001E-3</v>
      </c>
    </row>
    <row r="7074" spans="1:15" x14ac:dyDescent="0.3">
      <c r="A7074" s="60">
        <v>46311</v>
      </c>
      <c r="B7074" t="s">
        <v>2090</v>
      </c>
      <c r="C7074" t="s">
        <v>2608</v>
      </c>
      <c r="D7074" t="s">
        <v>1499</v>
      </c>
      <c r="E7074" t="s">
        <v>1500</v>
      </c>
      <c r="F7074">
        <v>4.3079999999999998</v>
      </c>
      <c r="G7074">
        <v>1.5883</v>
      </c>
      <c r="H7074">
        <v>2.9535</v>
      </c>
      <c r="I7074" s="60">
        <v>45818</v>
      </c>
      <c r="J7074" s="60">
        <v>46913</v>
      </c>
      <c r="K7074">
        <v>2.81</v>
      </c>
      <c r="L7074" t="s">
        <v>5494</v>
      </c>
      <c r="M7074">
        <v>5.4000000000000003E-3</v>
      </c>
      <c r="N7074" t="str">
        <f>_xll.IMDP("BND",D7074,$N$1,A7074)</f>
        <v>카드</v>
      </c>
      <c r="O7074">
        <f t="shared" si="114"/>
        <v>8.5768200000000006E-3</v>
      </c>
    </row>
    <row r="7075" spans="1:15" x14ac:dyDescent="0.3">
      <c r="A7075" s="60">
        <v>46311</v>
      </c>
      <c r="B7075" t="s">
        <v>2090</v>
      </c>
      <c r="C7075" t="s">
        <v>2608</v>
      </c>
      <c r="D7075" t="s">
        <v>13687</v>
      </c>
      <c r="E7075" t="s">
        <v>13688</v>
      </c>
      <c r="F7075">
        <v>4.3620000000000001</v>
      </c>
      <c r="G7075">
        <v>1.7472000000000001</v>
      </c>
      <c r="H7075">
        <v>3.5417999999999998</v>
      </c>
      <c r="I7075" s="60">
        <v>45881</v>
      </c>
      <c r="J7075" s="60">
        <v>46976</v>
      </c>
      <c r="K7075">
        <v>2.77</v>
      </c>
      <c r="L7075" t="s">
        <v>5494</v>
      </c>
      <c r="M7075">
        <v>2.3E-3</v>
      </c>
      <c r="N7075" t="str">
        <f>_xll.IMDP("BND",D7075,$N$1,A7075)</f>
        <v>카드</v>
      </c>
      <c r="O7075">
        <f t="shared" si="114"/>
        <v>4.01856E-3</v>
      </c>
    </row>
    <row r="7076" spans="1:15" x14ac:dyDescent="0.3">
      <c r="A7076" s="60">
        <v>46311</v>
      </c>
      <c r="B7076" t="s">
        <v>2090</v>
      </c>
      <c r="C7076" t="s">
        <v>2608</v>
      </c>
      <c r="D7076" t="s">
        <v>13689</v>
      </c>
      <c r="E7076" t="s">
        <v>13690</v>
      </c>
      <c r="F7076">
        <v>4.4139999999999997</v>
      </c>
      <c r="G7076">
        <v>1.9691000000000001</v>
      </c>
      <c r="H7076">
        <v>4.4581</v>
      </c>
      <c r="I7076" s="60">
        <v>45973</v>
      </c>
      <c r="J7076" s="60">
        <v>47067</v>
      </c>
      <c r="K7076">
        <v>3.2</v>
      </c>
      <c r="L7076" t="s">
        <v>5494</v>
      </c>
      <c r="M7076">
        <v>2.7000000000000001E-3</v>
      </c>
      <c r="N7076" t="str">
        <f>_xll.IMDP("BND",D7076,$N$1,A7076)</f>
        <v>카드</v>
      </c>
      <c r="O7076">
        <f t="shared" si="114"/>
        <v>5.3165700000000005E-3</v>
      </c>
    </row>
    <row r="7077" spans="1:15" x14ac:dyDescent="0.3">
      <c r="A7077" s="60">
        <v>46311</v>
      </c>
      <c r="B7077" t="s">
        <v>2090</v>
      </c>
      <c r="C7077" t="s">
        <v>2608</v>
      </c>
      <c r="D7077" t="s">
        <v>13691</v>
      </c>
      <c r="E7077" t="s">
        <v>13692</v>
      </c>
      <c r="F7077">
        <v>4.4169999999999998</v>
      </c>
      <c r="G7077">
        <v>2.0371999999999999</v>
      </c>
      <c r="H7077">
        <v>4.7519</v>
      </c>
      <c r="I7077" s="60">
        <v>46000</v>
      </c>
      <c r="J7077" s="60">
        <v>47094</v>
      </c>
      <c r="K7077">
        <v>3.36</v>
      </c>
      <c r="L7077" t="s">
        <v>5494</v>
      </c>
      <c r="M7077">
        <v>2.3E-3</v>
      </c>
      <c r="N7077" t="str">
        <f>_xll.IMDP("BND",D7077,$N$1,A7077)</f>
        <v>카드</v>
      </c>
      <c r="O7077">
        <f t="shared" si="114"/>
        <v>4.6855600000000001E-3</v>
      </c>
    </row>
    <row r="7078" spans="1:15" x14ac:dyDescent="0.3">
      <c r="A7078" s="60">
        <v>46311</v>
      </c>
      <c r="B7078" t="s">
        <v>2090</v>
      </c>
      <c r="C7078" t="s">
        <v>2608</v>
      </c>
      <c r="D7078" t="s">
        <v>13693</v>
      </c>
      <c r="E7078" t="s">
        <v>13694</v>
      </c>
      <c r="F7078">
        <v>4.4189999999999996</v>
      </c>
      <c r="G7078">
        <v>2.395</v>
      </c>
      <c r="H7078">
        <v>6.5426000000000002</v>
      </c>
      <c r="I7078" s="60">
        <v>46154</v>
      </c>
      <c r="J7078" s="60">
        <v>47249</v>
      </c>
      <c r="K7078">
        <v>4.09</v>
      </c>
      <c r="L7078" t="s">
        <v>5494</v>
      </c>
      <c r="M7078">
        <v>2.3E-3</v>
      </c>
      <c r="N7078" t="str">
        <f>_xll.IMDP("BND",D7078,$N$1,A7078)</f>
        <v>카드</v>
      </c>
      <c r="O7078">
        <f t="shared" si="114"/>
        <v>5.5085000000000004E-3</v>
      </c>
    </row>
    <row r="7079" spans="1:15" x14ac:dyDescent="0.3">
      <c r="A7079" s="60">
        <v>46311</v>
      </c>
      <c r="B7079" t="s">
        <v>2090</v>
      </c>
      <c r="C7079" t="s">
        <v>2608</v>
      </c>
      <c r="D7079" t="s">
        <v>13695</v>
      </c>
      <c r="E7079" t="s">
        <v>13696</v>
      </c>
      <c r="F7079">
        <v>3.9380000000000002</v>
      </c>
      <c r="G7079">
        <v>0.49559999999999998</v>
      </c>
      <c r="H7079">
        <v>0.37109999999999999</v>
      </c>
      <c r="I7079" s="60">
        <v>45407</v>
      </c>
      <c r="J7079" s="60">
        <v>46500</v>
      </c>
      <c r="K7079">
        <v>3.82</v>
      </c>
      <c r="L7079" t="s">
        <v>5494</v>
      </c>
      <c r="M7079">
        <v>4.1999999999999997E-3</v>
      </c>
      <c r="N7079" t="str">
        <f>_xll.IMDP("BND",D7079,$N$1,A7079)</f>
        <v>카드</v>
      </c>
      <c r="O7079">
        <f t="shared" si="114"/>
        <v>2.0815199999999999E-3</v>
      </c>
    </row>
    <row r="7080" spans="1:15" x14ac:dyDescent="0.3">
      <c r="A7080" s="60">
        <v>46311</v>
      </c>
      <c r="B7080" t="s">
        <v>2090</v>
      </c>
      <c r="C7080" t="s">
        <v>2608</v>
      </c>
      <c r="D7080" t="s">
        <v>13697</v>
      </c>
      <c r="E7080" t="s">
        <v>13698</v>
      </c>
      <c r="F7080">
        <v>4.1989999999999998</v>
      </c>
      <c r="G7080">
        <v>1.069</v>
      </c>
      <c r="H7080">
        <v>1.4218</v>
      </c>
      <c r="I7080" s="60">
        <v>45621</v>
      </c>
      <c r="J7080" s="60">
        <v>46716</v>
      </c>
      <c r="K7080">
        <v>3.28</v>
      </c>
      <c r="L7080" t="s">
        <v>5494</v>
      </c>
      <c r="M7080">
        <v>4.5999999999999999E-3</v>
      </c>
      <c r="N7080" t="str">
        <f>_xll.IMDP("BND",D7080,$N$1,A7080)</f>
        <v>카드</v>
      </c>
      <c r="O7080">
        <f t="shared" si="114"/>
        <v>4.9173999999999997E-3</v>
      </c>
    </row>
    <row r="7081" spans="1:15" x14ac:dyDescent="0.3">
      <c r="A7081" s="60">
        <v>46311</v>
      </c>
      <c r="B7081" t="s">
        <v>2090</v>
      </c>
      <c r="C7081" t="s">
        <v>2608</v>
      </c>
      <c r="D7081" t="s">
        <v>13699</v>
      </c>
      <c r="E7081" t="s">
        <v>13700</v>
      </c>
      <c r="F7081">
        <v>4.2290000000000001</v>
      </c>
      <c r="G7081">
        <v>1.2136</v>
      </c>
      <c r="H7081">
        <v>1.7977000000000001</v>
      </c>
      <c r="I7081" s="60">
        <v>45678</v>
      </c>
      <c r="J7081" s="60">
        <v>46772</v>
      </c>
      <c r="K7081">
        <v>3.05</v>
      </c>
      <c r="L7081" t="s">
        <v>5494</v>
      </c>
      <c r="M7081">
        <v>2.8E-3</v>
      </c>
      <c r="N7081" t="str">
        <f>_xll.IMDP("BND",D7081,$N$1,A7081)</f>
        <v>카드</v>
      </c>
      <c r="O7081">
        <f t="shared" si="114"/>
        <v>3.3980799999999999E-3</v>
      </c>
    </row>
    <row r="7082" spans="1:15" x14ac:dyDescent="0.3">
      <c r="A7082" s="60">
        <v>46311</v>
      </c>
      <c r="B7082" t="s">
        <v>2090</v>
      </c>
      <c r="C7082" t="s">
        <v>2608</v>
      </c>
      <c r="D7082" t="s">
        <v>13701</v>
      </c>
      <c r="E7082" t="s">
        <v>13702</v>
      </c>
      <c r="F7082">
        <v>4.18</v>
      </c>
      <c r="G7082">
        <v>0.88400000000000001</v>
      </c>
      <c r="H7082">
        <v>1.0057</v>
      </c>
      <c r="I7082" s="60">
        <v>45827</v>
      </c>
      <c r="J7082" s="60">
        <v>46643</v>
      </c>
      <c r="K7082">
        <v>2.73</v>
      </c>
      <c r="L7082" t="s">
        <v>5494</v>
      </c>
      <c r="M7082">
        <v>2.3E-3</v>
      </c>
      <c r="N7082" t="str">
        <f>_xll.IMDP("BND",D7082,$N$1,A7082)</f>
        <v>카드</v>
      </c>
      <c r="O7082">
        <f t="shared" si="114"/>
        <v>2.0332000000000002E-3</v>
      </c>
    </row>
    <row r="7083" spans="1:15" x14ac:dyDescent="0.3">
      <c r="A7083" s="60">
        <v>46311</v>
      </c>
      <c r="B7083" t="s">
        <v>2090</v>
      </c>
      <c r="C7083" t="s">
        <v>2608</v>
      </c>
      <c r="D7083" t="s">
        <v>1904</v>
      </c>
      <c r="E7083" t="s">
        <v>1905</v>
      </c>
      <c r="F7083">
        <v>4.4119999999999999</v>
      </c>
      <c r="G7083">
        <v>1.9287000000000001</v>
      </c>
      <c r="H7083">
        <v>4.2807000000000004</v>
      </c>
      <c r="I7083" s="60">
        <v>45954</v>
      </c>
      <c r="J7083" s="60">
        <v>47049</v>
      </c>
      <c r="K7083">
        <v>2.8</v>
      </c>
      <c r="L7083" t="s">
        <v>5494</v>
      </c>
      <c r="M7083">
        <v>2.7000000000000001E-3</v>
      </c>
      <c r="N7083" t="str">
        <f>_xll.IMDP("BND",D7083,$N$1,A7083)</f>
        <v>카드</v>
      </c>
      <c r="O7083">
        <f t="shared" si="114"/>
        <v>5.2074900000000004E-3</v>
      </c>
    </row>
    <row r="7084" spans="1:15" x14ac:dyDescent="0.3">
      <c r="A7084" s="60">
        <v>46311</v>
      </c>
      <c r="B7084" t="s">
        <v>2090</v>
      </c>
      <c r="C7084" t="s">
        <v>2608</v>
      </c>
      <c r="D7084" t="s">
        <v>13703</v>
      </c>
      <c r="E7084" t="s">
        <v>13704</v>
      </c>
      <c r="F7084">
        <v>4.2519999999999998</v>
      </c>
      <c r="G7084">
        <v>1.3884000000000001</v>
      </c>
      <c r="H7084">
        <v>2.3026</v>
      </c>
      <c r="I7084" s="60">
        <v>46108</v>
      </c>
      <c r="J7084" s="60">
        <v>46839</v>
      </c>
      <c r="K7084">
        <v>3.97</v>
      </c>
      <c r="L7084" t="s">
        <v>5494</v>
      </c>
      <c r="M7084">
        <v>3.7000000000000002E-3</v>
      </c>
      <c r="N7084" t="str">
        <f>_xll.IMDP("BND",D7084,$N$1,A7084)</f>
        <v>카드</v>
      </c>
      <c r="O7084">
        <f t="shared" si="114"/>
        <v>5.1370800000000005E-3</v>
      </c>
    </row>
    <row r="7085" spans="1:15" x14ac:dyDescent="0.3">
      <c r="A7085" s="60">
        <v>46311</v>
      </c>
      <c r="B7085" t="s">
        <v>2090</v>
      </c>
      <c r="C7085" t="s">
        <v>2608</v>
      </c>
      <c r="D7085" t="s">
        <v>1332</v>
      </c>
      <c r="E7085" t="s">
        <v>1334</v>
      </c>
      <c r="F7085">
        <v>4.2619999999999996</v>
      </c>
      <c r="G7085">
        <v>1.4379999999999999</v>
      </c>
      <c r="H7085">
        <v>2.4727999999999999</v>
      </c>
      <c r="I7085" s="60">
        <v>46134</v>
      </c>
      <c r="J7085" s="60">
        <v>46863</v>
      </c>
      <c r="K7085">
        <v>3.82</v>
      </c>
      <c r="L7085" t="s">
        <v>5494</v>
      </c>
      <c r="M7085">
        <v>3.3E-3</v>
      </c>
      <c r="N7085" t="str">
        <f>_xll.IMDP("BND",D7085,$N$1,A7085)</f>
        <v>카드</v>
      </c>
      <c r="O7085">
        <f t="shared" si="114"/>
        <v>4.7453999999999994E-3</v>
      </c>
    </row>
    <row r="7086" spans="1:15" x14ac:dyDescent="0.3">
      <c r="A7086" s="60">
        <v>46311</v>
      </c>
      <c r="B7086" t="s">
        <v>2090</v>
      </c>
      <c r="C7086" t="s">
        <v>2608</v>
      </c>
      <c r="D7086" t="s">
        <v>13705</v>
      </c>
      <c r="E7086" t="s">
        <v>13706</v>
      </c>
      <c r="F7086">
        <v>4.1639999999999997</v>
      </c>
      <c r="G7086">
        <v>0.83109999999999995</v>
      </c>
      <c r="H7086">
        <v>0.90390000000000004</v>
      </c>
      <c r="I7086" s="60">
        <v>46168</v>
      </c>
      <c r="J7086" s="60">
        <v>46625</v>
      </c>
      <c r="K7086">
        <v>3.65</v>
      </c>
      <c r="L7086" t="s">
        <v>5494</v>
      </c>
      <c r="M7086">
        <v>2.3E-3</v>
      </c>
      <c r="N7086" t="str">
        <f>_xll.IMDP("BND",D7086,$N$1,A7086)</f>
        <v>카드</v>
      </c>
      <c r="O7086">
        <f t="shared" si="114"/>
        <v>1.9115299999999998E-3</v>
      </c>
    </row>
    <row r="7087" spans="1:15" x14ac:dyDescent="0.3">
      <c r="A7087" s="60">
        <v>46311</v>
      </c>
      <c r="B7087" t="s">
        <v>2090</v>
      </c>
      <c r="C7087" t="s">
        <v>2608</v>
      </c>
      <c r="D7087" t="s">
        <v>13707</v>
      </c>
      <c r="E7087" t="s">
        <v>13708</v>
      </c>
      <c r="F7087">
        <v>4.2619999999999996</v>
      </c>
      <c r="G7087">
        <v>1.4127000000000001</v>
      </c>
      <c r="H7087">
        <v>2.3795000000000002</v>
      </c>
      <c r="I7087" s="60">
        <v>45023</v>
      </c>
      <c r="J7087" s="60">
        <v>46850</v>
      </c>
      <c r="K7087">
        <v>4.33</v>
      </c>
      <c r="L7087" t="s">
        <v>5494</v>
      </c>
      <c r="M7087">
        <v>7.0000000000000001E-3</v>
      </c>
      <c r="N7087" t="str">
        <f>_xll.IMDP("BND",D7087,$N$1,A7087)</f>
        <v>카드</v>
      </c>
      <c r="O7087">
        <f t="shared" si="114"/>
        <v>9.8889000000000008E-3</v>
      </c>
    </row>
    <row r="7088" spans="1:15" x14ac:dyDescent="0.3">
      <c r="A7088" s="60">
        <v>46311</v>
      </c>
      <c r="B7088" t="s">
        <v>2090</v>
      </c>
      <c r="C7088" t="s">
        <v>2608</v>
      </c>
      <c r="D7088" t="s">
        <v>13709</v>
      </c>
      <c r="E7088" t="s">
        <v>13710</v>
      </c>
      <c r="F7088">
        <v>4.1239999999999997</v>
      </c>
      <c r="G7088">
        <v>0.70899999999999996</v>
      </c>
      <c r="H7088">
        <v>0.68079999999999996</v>
      </c>
      <c r="I7088" s="60">
        <v>45482</v>
      </c>
      <c r="J7088" s="60">
        <v>46577</v>
      </c>
      <c r="K7088">
        <v>3.49</v>
      </c>
      <c r="L7088" t="s">
        <v>5494</v>
      </c>
      <c r="M7088">
        <v>2.3E-3</v>
      </c>
      <c r="N7088" t="str">
        <f>_xll.IMDP("BND",D7088,$N$1,A7088)</f>
        <v>카드</v>
      </c>
      <c r="O7088">
        <f t="shared" si="114"/>
        <v>1.6306999999999999E-3</v>
      </c>
    </row>
    <row r="7089" spans="1:15" x14ac:dyDescent="0.3">
      <c r="A7089" s="60">
        <v>46311</v>
      </c>
      <c r="B7089" t="s">
        <v>2090</v>
      </c>
      <c r="C7089" t="s">
        <v>2608</v>
      </c>
      <c r="D7089" t="s">
        <v>13711</v>
      </c>
      <c r="E7089" t="s">
        <v>13712</v>
      </c>
      <c r="F7089">
        <v>4.21</v>
      </c>
      <c r="G7089">
        <v>1.1114999999999999</v>
      </c>
      <c r="H7089">
        <v>1.5239</v>
      </c>
      <c r="I7089" s="60">
        <v>45638</v>
      </c>
      <c r="J7089" s="60">
        <v>46731</v>
      </c>
      <c r="K7089">
        <v>3.1</v>
      </c>
      <c r="L7089" t="s">
        <v>5494</v>
      </c>
      <c r="M7089">
        <v>6.0000000000000001E-3</v>
      </c>
      <c r="N7089" t="str">
        <f>_xll.IMDP("BND",D7089,$N$1,A7089)</f>
        <v>카드</v>
      </c>
      <c r="O7089">
        <f t="shared" si="114"/>
        <v>6.6689999999999996E-3</v>
      </c>
    </row>
    <row r="7090" spans="1:15" x14ac:dyDescent="0.3">
      <c r="A7090" s="60">
        <v>46311</v>
      </c>
      <c r="B7090" t="s">
        <v>2090</v>
      </c>
      <c r="C7090" t="s">
        <v>2608</v>
      </c>
      <c r="D7090" t="s">
        <v>13713</v>
      </c>
      <c r="E7090" t="s">
        <v>13714</v>
      </c>
      <c r="F7090">
        <v>4.2290000000000001</v>
      </c>
      <c r="G7090">
        <v>1.2141999999999999</v>
      </c>
      <c r="H7090">
        <v>1.7995000000000001</v>
      </c>
      <c r="I7090" s="60">
        <v>45678</v>
      </c>
      <c r="J7090" s="60">
        <v>46773</v>
      </c>
      <c r="K7090">
        <v>3.05</v>
      </c>
      <c r="L7090" t="s">
        <v>5494</v>
      </c>
      <c r="M7090">
        <v>4.5999999999999999E-3</v>
      </c>
      <c r="N7090" t="str">
        <f>_xll.IMDP("BND",D7090,$N$1,A7090)</f>
        <v>카드</v>
      </c>
      <c r="O7090">
        <f t="shared" si="114"/>
        <v>5.5853199999999995E-3</v>
      </c>
    </row>
    <row r="7091" spans="1:15" x14ac:dyDescent="0.3">
      <c r="A7091" s="60">
        <v>46311</v>
      </c>
      <c r="B7091" t="s">
        <v>2090</v>
      </c>
      <c r="C7091" t="s">
        <v>2608</v>
      </c>
      <c r="D7091" t="s">
        <v>13715</v>
      </c>
      <c r="E7091" t="s">
        <v>13716</v>
      </c>
      <c r="F7091">
        <v>4.4210000000000003</v>
      </c>
      <c r="G7091">
        <v>2.4278</v>
      </c>
      <c r="H7091">
        <v>6.7160000000000002</v>
      </c>
      <c r="I7091" s="60">
        <v>46168</v>
      </c>
      <c r="J7091" s="60">
        <v>47263</v>
      </c>
      <c r="K7091">
        <v>4.26</v>
      </c>
      <c r="L7091" t="s">
        <v>5494</v>
      </c>
      <c r="M7091">
        <v>4.5999999999999999E-3</v>
      </c>
      <c r="N7091" t="str">
        <f>_xll.IMDP("BND",D7091,$N$1,A7091)</f>
        <v>카드</v>
      </c>
      <c r="O7091">
        <f t="shared" si="114"/>
        <v>1.116788E-2</v>
      </c>
    </row>
    <row r="7092" spans="1:15" x14ac:dyDescent="0.3">
      <c r="A7092" s="60">
        <v>46311</v>
      </c>
      <c r="B7092" t="s">
        <v>2090</v>
      </c>
      <c r="C7092" t="s">
        <v>2608</v>
      </c>
      <c r="D7092" t="s">
        <v>15810</v>
      </c>
      <c r="E7092" t="s">
        <v>15811</v>
      </c>
      <c r="F7092">
        <v>4.4390000000000001</v>
      </c>
      <c r="G7092">
        <v>2.7284999999999999</v>
      </c>
      <c r="H7092">
        <v>8.4321999999999999</v>
      </c>
      <c r="I7092" s="60">
        <v>46295</v>
      </c>
      <c r="J7092" s="60">
        <v>47388</v>
      </c>
      <c r="K7092">
        <v>4.7</v>
      </c>
      <c r="L7092" t="s">
        <v>5494</v>
      </c>
      <c r="M7092">
        <v>6.1000000000000004E-3</v>
      </c>
      <c r="N7092" t="str">
        <f>_xll.IMDP("BND",D7092,$N$1,A7092)</f>
        <v>카드</v>
      </c>
      <c r="O7092">
        <f t="shared" si="114"/>
        <v>1.6643850000000002E-2</v>
      </c>
    </row>
    <row r="7093" spans="1:15" x14ac:dyDescent="0.3">
      <c r="A7093" s="60">
        <v>46311</v>
      </c>
      <c r="B7093" t="s">
        <v>2090</v>
      </c>
      <c r="C7093" t="s">
        <v>2608</v>
      </c>
      <c r="D7093" t="s">
        <v>13717</v>
      </c>
      <c r="E7093" t="s">
        <v>13718</v>
      </c>
      <c r="F7093">
        <v>4.3140000000000001</v>
      </c>
      <c r="G7093">
        <v>1.6073</v>
      </c>
      <c r="H7093">
        <v>3.0186000000000002</v>
      </c>
      <c r="I7093" s="60">
        <v>45827</v>
      </c>
      <c r="J7093" s="60">
        <v>46920</v>
      </c>
      <c r="K7093">
        <v>2.83</v>
      </c>
      <c r="L7093" t="s">
        <v>5494</v>
      </c>
      <c r="M7093">
        <v>3.5999999999999999E-3</v>
      </c>
      <c r="N7093" t="str">
        <f>_xll.IMDP("BND",D7093,$N$1,A7093)</f>
        <v>카드</v>
      </c>
      <c r="O7093">
        <f t="shared" si="114"/>
        <v>5.7862799999999995E-3</v>
      </c>
    </row>
    <row r="7094" spans="1:15" x14ac:dyDescent="0.3">
      <c r="A7094" s="60">
        <v>46311</v>
      </c>
      <c r="B7094" t="s">
        <v>2090</v>
      </c>
      <c r="C7094" t="s">
        <v>2608</v>
      </c>
      <c r="D7094" t="s">
        <v>13719</v>
      </c>
      <c r="E7094" t="s">
        <v>13720</v>
      </c>
      <c r="F7094">
        <v>4.3680000000000003</v>
      </c>
      <c r="G7094">
        <v>1.7735000000000001</v>
      </c>
      <c r="H7094">
        <v>3.6415999999999999</v>
      </c>
      <c r="I7094" s="60">
        <v>45891</v>
      </c>
      <c r="J7094" s="60">
        <v>46986</v>
      </c>
      <c r="K7094">
        <v>2.8</v>
      </c>
      <c r="L7094" t="s">
        <v>5494</v>
      </c>
      <c r="M7094">
        <v>4.1000000000000003E-3</v>
      </c>
      <c r="N7094" t="str">
        <f>_xll.IMDP("BND",D7094,$N$1,A7094)</f>
        <v>카드</v>
      </c>
      <c r="O7094">
        <f t="shared" ref="O7094" si="115">M7094*G7094</f>
        <v>7.2713500000000011E-3</v>
      </c>
    </row>
    <row r="7095" spans="1:15" x14ac:dyDescent="0.3">
      <c r="A7095" s="60">
        <v>46311</v>
      </c>
      <c r="B7095" t="s">
        <v>2090</v>
      </c>
      <c r="C7095" t="s">
        <v>2608</v>
      </c>
      <c r="D7095" t="s">
        <v>13721</v>
      </c>
      <c r="E7095" t="s">
        <v>13722</v>
      </c>
      <c r="F7095">
        <v>4.09</v>
      </c>
      <c r="G7095">
        <v>0.65239999999999998</v>
      </c>
      <c r="H7095">
        <v>0.58940000000000003</v>
      </c>
      <c r="I7095" s="60">
        <v>46009</v>
      </c>
      <c r="J7095" s="60">
        <v>46556</v>
      </c>
      <c r="K7095">
        <v>3.08</v>
      </c>
      <c r="L7095" t="s">
        <v>5494</v>
      </c>
      <c r="M7095">
        <v>3.7000000000000002E-3</v>
      </c>
      <c r="N7095" t="str">
        <f>_xll.IMDP("BND",D7095,$N$1,A7095)</f>
        <v>카드</v>
      </c>
      <c r="O7095">
        <f t="shared" ref="O7095:O7102" si="116">M7095*G7095</f>
        <v>2.4138800000000002E-3</v>
      </c>
    </row>
    <row r="7096" spans="1:15" x14ac:dyDescent="0.3">
      <c r="A7096" s="60">
        <v>46311</v>
      </c>
      <c r="B7096" t="s">
        <v>2090</v>
      </c>
      <c r="C7096" t="s">
        <v>2608</v>
      </c>
      <c r="D7096" t="s">
        <v>13723</v>
      </c>
      <c r="E7096" t="s">
        <v>13724</v>
      </c>
      <c r="F7096">
        <v>4.2350000000000003</v>
      </c>
      <c r="G7096">
        <v>1.266</v>
      </c>
      <c r="H7096">
        <v>1.9439</v>
      </c>
      <c r="I7096" s="60">
        <v>46066</v>
      </c>
      <c r="J7096" s="60">
        <v>46793</v>
      </c>
      <c r="K7096">
        <v>3.53</v>
      </c>
      <c r="L7096" t="s">
        <v>5494</v>
      </c>
      <c r="M7096">
        <v>2.3E-3</v>
      </c>
      <c r="N7096" t="str">
        <f>_xll.IMDP("BND",D7096,$N$1,A7096)</f>
        <v>카드</v>
      </c>
      <c r="O7096">
        <f t="shared" si="116"/>
        <v>2.9118E-3</v>
      </c>
    </row>
    <row r="7097" spans="1:15" x14ac:dyDescent="0.3">
      <c r="A7097" s="60">
        <v>46311</v>
      </c>
      <c r="B7097" t="s">
        <v>2090</v>
      </c>
      <c r="C7097" t="s">
        <v>2608</v>
      </c>
      <c r="D7097" t="s">
        <v>13725</v>
      </c>
      <c r="E7097" t="s">
        <v>13726</v>
      </c>
      <c r="F7097">
        <v>4.4210000000000003</v>
      </c>
      <c r="G7097">
        <v>2.3422999999999998</v>
      </c>
      <c r="H7097">
        <v>6.2742000000000004</v>
      </c>
      <c r="I7097" s="60">
        <v>46134</v>
      </c>
      <c r="J7097" s="60">
        <v>47228</v>
      </c>
      <c r="K7097">
        <v>3.96</v>
      </c>
      <c r="L7097" t="s">
        <v>5494</v>
      </c>
      <c r="M7097">
        <v>2.8E-3</v>
      </c>
      <c r="N7097" t="str">
        <f>_xll.IMDP("BND",D7097,$N$1,A7097)</f>
        <v>카드</v>
      </c>
      <c r="O7097">
        <f t="shared" si="116"/>
        <v>6.5584399999999996E-3</v>
      </c>
    </row>
    <row r="7098" spans="1:15" x14ac:dyDescent="0.3">
      <c r="A7098" s="60">
        <v>46311</v>
      </c>
      <c r="B7098" t="s">
        <v>2090</v>
      </c>
      <c r="C7098" t="s">
        <v>2608</v>
      </c>
      <c r="D7098" t="s">
        <v>15812</v>
      </c>
      <c r="E7098" t="s">
        <v>15813</v>
      </c>
      <c r="F7098">
        <v>4.4400000000000004</v>
      </c>
      <c r="G7098">
        <v>2.7309000000000001</v>
      </c>
      <c r="H7098">
        <v>8.4466000000000001</v>
      </c>
      <c r="I7098" s="60">
        <v>46295</v>
      </c>
      <c r="J7098" s="60">
        <v>47389</v>
      </c>
      <c r="K7098">
        <v>4.7</v>
      </c>
      <c r="L7098" t="s">
        <v>5494</v>
      </c>
      <c r="M7098">
        <v>3.3E-3</v>
      </c>
      <c r="N7098" t="str">
        <f>_xll.IMDP("BND",D7098,$N$1,A7098)</f>
        <v>카드</v>
      </c>
      <c r="O7098">
        <f t="shared" si="116"/>
        <v>9.0119700000000011E-3</v>
      </c>
    </row>
    <row r="7099" spans="1:15" x14ac:dyDescent="0.3">
      <c r="A7099" s="60">
        <v>46311</v>
      </c>
      <c r="B7099" t="s">
        <v>2090</v>
      </c>
      <c r="C7099" t="s">
        <v>2608</v>
      </c>
      <c r="D7099" t="s">
        <v>13727</v>
      </c>
      <c r="E7099" t="s">
        <v>13728</v>
      </c>
      <c r="F7099">
        <v>4.319</v>
      </c>
      <c r="G7099">
        <v>1.6131</v>
      </c>
      <c r="H7099">
        <v>3.0392000000000001</v>
      </c>
      <c r="I7099" s="60">
        <v>45827</v>
      </c>
      <c r="J7099" s="60">
        <v>46923</v>
      </c>
      <c r="K7099">
        <v>2.83</v>
      </c>
      <c r="L7099" t="s">
        <v>5494</v>
      </c>
      <c r="M7099">
        <v>2.7000000000000001E-3</v>
      </c>
      <c r="N7099" t="str">
        <f>_xll.IMDP("BND",D7099,$N$1,A7099)</f>
        <v>카드</v>
      </c>
      <c r="O7099">
        <f t="shared" si="116"/>
        <v>4.3553699999999999E-3</v>
      </c>
    </row>
    <row r="7100" spans="1:15" x14ac:dyDescent="0.3">
      <c r="A7100" s="60">
        <v>46311</v>
      </c>
      <c r="B7100" t="s">
        <v>2090</v>
      </c>
      <c r="C7100" t="s">
        <v>2608</v>
      </c>
      <c r="D7100" t="s">
        <v>13729</v>
      </c>
      <c r="E7100" t="s">
        <v>13730</v>
      </c>
      <c r="F7100">
        <v>4.3719999999999999</v>
      </c>
      <c r="G7100">
        <v>1.7741</v>
      </c>
      <c r="H7100">
        <v>3.6440999999999999</v>
      </c>
      <c r="I7100" s="60">
        <v>45891</v>
      </c>
      <c r="J7100" s="60">
        <v>46987</v>
      </c>
      <c r="K7100">
        <v>2.8</v>
      </c>
      <c r="L7100" t="s">
        <v>5494</v>
      </c>
      <c r="M7100">
        <v>2.3E-3</v>
      </c>
      <c r="N7100" t="str">
        <f>_xll.IMDP("BND",D7100,$N$1,A7100)</f>
        <v>카드</v>
      </c>
      <c r="O7100">
        <f t="shared" si="116"/>
        <v>4.0804300000000003E-3</v>
      </c>
    </row>
    <row r="7101" spans="1:15" x14ac:dyDescent="0.3">
      <c r="A7101" s="60">
        <v>46311</v>
      </c>
      <c r="B7101" t="s">
        <v>2090</v>
      </c>
      <c r="C7101" t="s">
        <v>2608</v>
      </c>
      <c r="D7101" t="s">
        <v>13731</v>
      </c>
      <c r="E7101" t="s">
        <v>13732</v>
      </c>
      <c r="F7101">
        <v>4.1440000000000001</v>
      </c>
      <c r="G7101">
        <v>0.7379</v>
      </c>
      <c r="H7101">
        <v>0.73409999999999997</v>
      </c>
      <c r="I7101" s="60">
        <v>45495</v>
      </c>
      <c r="J7101" s="60">
        <v>46590</v>
      </c>
      <c r="K7101">
        <v>3.4</v>
      </c>
      <c r="L7101" t="s">
        <v>5494</v>
      </c>
      <c r="M7101">
        <v>2.8E-3</v>
      </c>
      <c r="N7101" t="str">
        <f>_xll.IMDP("BND",D7101,$N$1,A7101)</f>
        <v>카드</v>
      </c>
      <c r="O7101">
        <f t="shared" si="116"/>
        <v>2.0661199999999998E-3</v>
      </c>
    </row>
    <row r="7102" spans="1:15" x14ac:dyDescent="0.3">
      <c r="A7102" s="60">
        <v>46311</v>
      </c>
      <c r="B7102" t="s">
        <v>2090</v>
      </c>
      <c r="C7102" t="s">
        <v>2608</v>
      </c>
      <c r="D7102" t="s">
        <v>734</v>
      </c>
      <c r="E7102" t="s">
        <v>735</v>
      </c>
      <c r="F7102">
        <v>4.3739999999999997</v>
      </c>
      <c r="G7102">
        <v>1.7507999999999999</v>
      </c>
      <c r="H7102">
        <v>3.5903999999999998</v>
      </c>
      <c r="I7102" s="60">
        <v>45163</v>
      </c>
      <c r="J7102" s="60">
        <v>46989</v>
      </c>
      <c r="K7102">
        <v>4.75</v>
      </c>
      <c r="L7102" t="s">
        <v>5494</v>
      </c>
      <c r="M7102">
        <v>4.1999999999999997E-3</v>
      </c>
      <c r="N7102" t="str">
        <f>_xll.IMDP("BND",D7102,$N$1,A7102)</f>
        <v>카드</v>
      </c>
      <c r="O7102">
        <f t="shared" si="116"/>
        <v>7.3533599999999989E-3</v>
      </c>
    </row>
    <row r="7103" spans="1:15" x14ac:dyDescent="0.3">
      <c r="A7103" s="60">
        <v>46311</v>
      </c>
      <c r="B7103" t="s">
        <v>2090</v>
      </c>
      <c r="C7103" t="s">
        <v>2608</v>
      </c>
      <c r="D7103" t="s">
        <v>625</v>
      </c>
      <c r="E7103" t="s">
        <v>627</v>
      </c>
      <c r="F7103">
        <v>4.0979999999999999</v>
      </c>
      <c r="G7103">
        <v>0.66869999999999996</v>
      </c>
      <c r="H7103">
        <v>0.61499999999999999</v>
      </c>
      <c r="I7103" s="60">
        <v>46015</v>
      </c>
      <c r="J7103" s="60">
        <v>46562</v>
      </c>
      <c r="K7103">
        <v>3.08</v>
      </c>
      <c r="L7103" t="s">
        <v>5494</v>
      </c>
      <c r="M7103">
        <v>2.3E-3</v>
      </c>
      <c r="N7103" t="str">
        <f>_xll.IMDP("BND",D7103,$N$1,A7103)</f>
        <v>카드</v>
      </c>
      <c r="O7103">
        <f t="shared" ref="O7103:O7108" si="117">M7103*G7103</f>
        <v>1.5380099999999998E-3</v>
      </c>
    </row>
    <row r="7104" spans="1:15" x14ac:dyDescent="0.3">
      <c r="A7104" s="60">
        <v>46311</v>
      </c>
      <c r="B7104" t="s">
        <v>2090</v>
      </c>
      <c r="C7104" t="s">
        <v>2608</v>
      </c>
      <c r="D7104" t="s">
        <v>13733</v>
      </c>
      <c r="E7104" t="s">
        <v>13734</v>
      </c>
      <c r="F7104">
        <v>4.1959999999999997</v>
      </c>
      <c r="G7104">
        <v>1.0702</v>
      </c>
      <c r="H7104">
        <v>1.4212</v>
      </c>
      <c r="I7104" s="60">
        <v>46015</v>
      </c>
      <c r="J7104" s="60">
        <v>46715</v>
      </c>
      <c r="K7104">
        <v>3.17</v>
      </c>
      <c r="L7104" t="s">
        <v>5494</v>
      </c>
      <c r="M7104">
        <v>4.5999999999999999E-3</v>
      </c>
      <c r="N7104" t="str">
        <f>_xll.IMDP("BND",D7104,$N$1,A7104)</f>
        <v>카드</v>
      </c>
      <c r="O7104">
        <f t="shared" si="117"/>
        <v>4.9229199999999999E-3</v>
      </c>
    </row>
    <row r="7105" spans="1:15" x14ac:dyDescent="0.3">
      <c r="A7105" s="60">
        <v>46311</v>
      </c>
      <c r="B7105" t="s">
        <v>2090</v>
      </c>
      <c r="C7105" t="s">
        <v>2608</v>
      </c>
      <c r="D7105" t="s">
        <v>13735</v>
      </c>
      <c r="E7105" t="s">
        <v>13736</v>
      </c>
      <c r="F7105">
        <v>4.3789999999999996</v>
      </c>
      <c r="G7105">
        <v>1.7652000000000001</v>
      </c>
      <c r="H7105">
        <v>3.6442999999999999</v>
      </c>
      <c r="I7105" s="60">
        <v>45168</v>
      </c>
      <c r="J7105" s="60">
        <v>46995</v>
      </c>
      <c r="K7105">
        <v>4.7300000000000004</v>
      </c>
      <c r="L7105" t="s">
        <v>5494</v>
      </c>
      <c r="M7105">
        <v>2.8E-3</v>
      </c>
      <c r="N7105" t="str">
        <f>_xll.IMDP("BND",D7105,$N$1,A7105)</f>
        <v>카드</v>
      </c>
      <c r="O7105">
        <f t="shared" si="117"/>
        <v>4.9425600000000004E-3</v>
      </c>
    </row>
    <row r="7106" spans="1:15" x14ac:dyDescent="0.3">
      <c r="A7106" s="60">
        <v>46311</v>
      </c>
      <c r="B7106" t="s">
        <v>2090</v>
      </c>
      <c r="C7106" t="s">
        <v>8258</v>
      </c>
      <c r="D7106" t="s">
        <v>13737</v>
      </c>
      <c r="E7106" t="s">
        <v>13738</v>
      </c>
      <c r="F7106">
        <v>4.1609999999999996</v>
      </c>
      <c r="G7106">
        <v>0.94979999999999998</v>
      </c>
      <c r="H7106">
        <v>1.1440999999999999</v>
      </c>
      <c r="I7106" s="60">
        <v>45576</v>
      </c>
      <c r="J7106" s="60">
        <v>46668</v>
      </c>
      <c r="K7106">
        <v>3.38</v>
      </c>
      <c r="L7106" t="s">
        <v>5494</v>
      </c>
      <c r="M7106">
        <v>2.76E-2</v>
      </c>
      <c r="N7106" t="str">
        <f>_xll.IMDP("BND",D7106,$N$1,A7106)</f>
        <v>회사채(일반)</v>
      </c>
      <c r="O7106">
        <f t="shared" si="117"/>
        <v>2.6214479999999998E-2</v>
      </c>
    </row>
    <row r="7107" spans="1:15" x14ac:dyDescent="0.3">
      <c r="A7107" s="60">
        <v>46311</v>
      </c>
      <c r="B7107" t="s">
        <v>2090</v>
      </c>
      <c r="C7107" t="s">
        <v>8258</v>
      </c>
      <c r="D7107" t="s">
        <v>13739</v>
      </c>
      <c r="E7107" t="s">
        <v>13740</v>
      </c>
      <c r="F7107">
        <v>4.258</v>
      </c>
      <c r="G7107">
        <v>1.2217</v>
      </c>
      <c r="H7107">
        <v>1.82</v>
      </c>
      <c r="I7107" s="60">
        <v>45681</v>
      </c>
      <c r="J7107" s="60">
        <v>46776</v>
      </c>
      <c r="K7107">
        <v>3.1</v>
      </c>
      <c r="L7107" t="s">
        <v>5494</v>
      </c>
      <c r="M7107">
        <v>7.7999999999999996E-3</v>
      </c>
      <c r="N7107" t="str">
        <f>_xll.IMDP("BND",D7107,$N$1,A7107)</f>
        <v>회사채(일반)</v>
      </c>
      <c r="O7107">
        <f t="shared" si="117"/>
        <v>9.5292599999999995E-3</v>
      </c>
    </row>
    <row r="7108" spans="1:15" x14ac:dyDescent="0.3">
      <c r="A7108" s="60">
        <v>46311</v>
      </c>
      <c r="B7108" t="s">
        <v>2090</v>
      </c>
      <c r="C7108" t="s">
        <v>8258</v>
      </c>
      <c r="D7108" t="s">
        <v>13741</v>
      </c>
      <c r="E7108" t="s">
        <v>13742</v>
      </c>
      <c r="F7108">
        <v>4.4790000000000001</v>
      </c>
      <c r="G7108">
        <v>3.0461999999999998</v>
      </c>
      <c r="H7108">
        <v>10.4077</v>
      </c>
      <c r="I7108" s="60">
        <v>45681</v>
      </c>
      <c r="J7108" s="60">
        <v>47507</v>
      </c>
      <c r="K7108">
        <v>3.27</v>
      </c>
      <c r="L7108" t="s">
        <v>5494</v>
      </c>
      <c r="M7108">
        <v>3.5999999999999999E-3</v>
      </c>
      <c r="N7108" t="str">
        <f>_xll.IMDP("BND",D7108,$N$1,A7108)</f>
        <v>회사채(일반)</v>
      </c>
      <c r="O7108">
        <f t="shared" si="117"/>
        <v>1.0966319999999998E-2</v>
      </c>
    </row>
    <row r="7109" spans="1:15" x14ac:dyDescent="0.3">
      <c r="A7109" s="60">
        <v>46311</v>
      </c>
      <c r="B7109" t="s">
        <v>2090</v>
      </c>
      <c r="C7109" t="s">
        <v>2608</v>
      </c>
      <c r="D7109" t="s">
        <v>13743</v>
      </c>
      <c r="E7109" t="s">
        <v>13744</v>
      </c>
      <c r="F7109">
        <v>4.2770000000000001</v>
      </c>
      <c r="G7109">
        <v>0.62990000000000002</v>
      </c>
      <c r="H7109">
        <v>0.55510000000000004</v>
      </c>
      <c r="I7109" s="60">
        <v>45636</v>
      </c>
      <c r="J7109" s="60">
        <v>46548</v>
      </c>
      <c r="K7109">
        <v>3.33</v>
      </c>
      <c r="L7109" t="s">
        <v>5494</v>
      </c>
      <c r="M7109">
        <v>3.2000000000000002E-3</v>
      </c>
      <c r="N7109" t="str">
        <f>_xll.IMDP("BND",D7109,$N$1,A7109)</f>
        <v>기타금융채</v>
      </c>
      <c r="O7109">
        <f t="shared" ref="O7109:O7110" si="118">M7109*G7109</f>
        <v>2.0156800000000002E-3</v>
      </c>
    </row>
    <row r="7110" spans="1:15" x14ac:dyDescent="0.3">
      <c r="A7110" s="60">
        <v>46311</v>
      </c>
      <c r="B7110" t="s">
        <v>2090</v>
      </c>
      <c r="C7110" t="s">
        <v>2608</v>
      </c>
      <c r="D7110" t="s">
        <v>13745</v>
      </c>
      <c r="E7110" t="s">
        <v>13746</v>
      </c>
      <c r="F7110">
        <v>4.6390000000000002</v>
      </c>
      <c r="G7110">
        <v>1.9134</v>
      </c>
      <c r="H7110">
        <v>4.2221000000000002</v>
      </c>
      <c r="I7110" s="60">
        <v>45952</v>
      </c>
      <c r="J7110" s="60">
        <v>47045</v>
      </c>
      <c r="K7110">
        <v>2.97</v>
      </c>
      <c r="L7110" t="s">
        <v>5494</v>
      </c>
      <c r="M7110">
        <v>2.3E-3</v>
      </c>
      <c r="N7110" t="str">
        <f>_xll.IMDP("BND",D7110,$N$1,A7110)</f>
        <v>기타금융채</v>
      </c>
      <c r="O7110">
        <f t="shared" si="118"/>
        <v>4.4008199999999997E-3</v>
      </c>
    </row>
    <row r="7111" spans="1:15" x14ac:dyDescent="0.3">
      <c r="A7111" s="60">
        <v>46311</v>
      </c>
      <c r="B7111" t="s">
        <v>2090</v>
      </c>
      <c r="C7111" t="s">
        <v>2608</v>
      </c>
      <c r="D7111" t="s">
        <v>15707</v>
      </c>
      <c r="E7111" t="s">
        <v>15708</v>
      </c>
      <c r="F7111">
        <v>4.5999999999999996</v>
      </c>
      <c r="G7111">
        <v>2.7056</v>
      </c>
      <c r="H7111">
        <v>8.3064999999999998</v>
      </c>
      <c r="I7111" s="60">
        <v>46286</v>
      </c>
      <c r="J7111" s="60">
        <v>47381</v>
      </c>
      <c r="K7111">
        <v>4.75</v>
      </c>
      <c r="L7111" t="s">
        <v>5494</v>
      </c>
      <c r="M7111">
        <v>3.3E-3</v>
      </c>
      <c r="N7111" t="str">
        <f>_xll.IMDP("BND",D7111,$N$1,A7111)</f>
        <v>기타금융채</v>
      </c>
      <c r="O7111">
        <f t="shared" ref="O7111:O7124" si="119">M7111*G7111</f>
        <v>8.9284800000000008E-3</v>
      </c>
    </row>
    <row r="7112" spans="1:15" x14ac:dyDescent="0.3">
      <c r="A7112" s="60">
        <v>46311</v>
      </c>
      <c r="B7112" t="s">
        <v>2090</v>
      </c>
      <c r="C7112" t="s">
        <v>2608</v>
      </c>
      <c r="D7112" t="s">
        <v>13747</v>
      </c>
      <c r="E7112" t="s">
        <v>13748</v>
      </c>
      <c r="F7112">
        <v>4.6429999999999998</v>
      </c>
      <c r="G7112">
        <v>1.9071</v>
      </c>
      <c r="H7112">
        <v>4.2613000000000003</v>
      </c>
      <c r="I7112" s="60">
        <v>45236</v>
      </c>
      <c r="J7112" s="60">
        <v>47063</v>
      </c>
      <c r="K7112">
        <v>5.64</v>
      </c>
      <c r="L7112" t="s">
        <v>5494</v>
      </c>
      <c r="M7112">
        <v>2.3999999999999998E-3</v>
      </c>
      <c r="N7112" t="str">
        <f>_xll.IMDP("BND",D7112,$N$1,A7112)</f>
        <v>기타금융채</v>
      </c>
      <c r="O7112">
        <f t="shared" si="119"/>
        <v>4.5770399999999992E-3</v>
      </c>
    </row>
    <row r="7113" spans="1:15" x14ac:dyDescent="0.3">
      <c r="A7113" s="60">
        <v>46311</v>
      </c>
      <c r="B7113" t="s">
        <v>2090</v>
      </c>
      <c r="C7113" t="s">
        <v>2608</v>
      </c>
      <c r="D7113" t="s">
        <v>938</v>
      </c>
      <c r="E7113" t="s">
        <v>939</v>
      </c>
      <c r="F7113">
        <v>4.6390000000000002</v>
      </c>
      <c r="G7113">
        <v>1.9159999999999999</v>
      </c>
      <c r="H7113">
        <v>4.2328000000000001</v>
      </c>
      <c r="I7113" s="60">
        <v>45952</v>
      </c>
      <c r="J7113" s="60">
        <v>47046</v>
      </c>
      <c r="K7113">
        <v>2.97</v>
      </c>
      <c r="L7113" t="s">
        <v>5494</v>
      </c>
      <c r="M7113">
        <v>4.4999999999999997E-3</v>
      </c>
      <c r="N7113" t="str">
        <f>_xll.IMDP("BND",D7113,$N$1,A7113)</f>
        <v>기타금융채</v>
      </c>
      <c r="O7113">
        <f t="shared" si="119"/>
        <v>8.6219999999999995E-3</v>
      </c>
    </row>
    <row r="7114" spans="1:15" x14ac:dyDescent="0.3">
      <c r="A7114" s="60">
        <v>46311</v>
      </c>
      <c r="B7114" t="s">
        <v>2090</v>
      </c>
      <c r="C7114" t="s">
        <v>2608</v>
      </c>
      <c r="D7114" t="s">
        <v>1871</v>
      </c>
      <c r="E7114" t="s">
        <v>1872</v>
      </c>
      <c r="F7114">
        <v>4.6500000000000004</v>
      </c>
      <c r="G7114">
        <v>2.0354000000000001</v>
      </c>
      <c r="H7114">
        <v>4.7480000000000002</v>
      </c>
      <c r="I7114" s="60">
        <v>46000</v>
      </c>
      <c r="J7114" s="60">
        <v>47095</v>
      </c>
      <c r="K7114">
        <v>3.51</v>
      </c>
      <c r="L7114" t="s">
        <v>5494</v>
      </c>
      <c r="M7114">
        <v>8.2000000000000007E-3</v>
      </c>
      <c r="N7114" t="str">
        <f>_xll.IMDP("BND",D7114,$N$1,A7114)</f>
        <v>기타금융채</v>
      </c>
      <c r="O7114">
        <f t="shared" si="119"/>
        <v>1.6690280000000002E-2</v>
      </c>
    </row>
    <row r="7115" spans="1:15" x14ac:dyDescent="0.3">
      <c r="A7115" s="60">
        <v>46311</v>
      </c>
      <c r="B7115" t="s">
        <v>2090</v>
      </c>
      <c r="C7115" t="s">
        <v>2608</v>
      </c>
      <c r="D7115" t="s">
        <v>13749</v>
      </c>
      <c r="E7115" t="s">
        <v>13750</v>
      </c>
      <c r="F7115">
        <v>4.6130000000000004</v>
      </c>
      <c r="G7115">
        <v>1.7701</v>
      </c>
      <c r="H7115">
        <v>3.669</v>
      </c>
      <c r="I7115" s="60">
        <v>45173</v>
      </c>
      <c r="J7115" s="60">
        <v>47000</v>
      </c>
      <c r="K7115">
        <v>5.13</v>
      </c>
      <c r="L7115" t="s">
        <v>5494</v>
      </c>
      <c r="M7115">
        <v>2.3999999999999998E-3</v>
      </c>
      <c r="N7115" t="str">
        <f>_xll.IMDP("BND",D7115,$N$1,A7115)</f>
        <v>기타금융채</v>
      </c>
      <c r="O7115">
        <f t="shared" si="119"/>
        <v>4.2482399999999995E-3</v>
      </c>
    </row>
    <row r="7116" spans="1:15" x14ac:dyDescent="0.3">
      <c r="A7116" s="60">
        <v>46311</v>
      </c>
      <c r="B7116" t="s">
        <v>2090</v>
      </c>
      <c r="C7116" t="s">
        <v>2608</v>
      </c>
      <c r="D7116" t="s">
        <v>13751</v>
      </c>
      <c r="E7116" t="s">
        <v>13752</v>
      </c>
      <c r="F7116">
        <v>4.3959999999999999</v>
      </c>
      <c r="G7116">
        <v>0.97450000000000003</v>
      </c>
      <c r="H7116">
        <v>1.2064999999999999</v>
      </c>
      <c r="I7116" s="60">
        <v>45588</v>
      </c>
      <c r="J7116" s="60">
        <v>46681</v>
      </c>
      <c r="K7116">
        <v>3.61</v>
      </c>
      <c r="L7116" t="s">
        <v>5494</v>
      </c>
      <c r="M7116">
        <v>3.7000000000000002E-3</v>
      </c>
      <c r="N7116" t="str">
        <f>_xll.IMDP("BND",D7116,$N$1,A7116)</f>
        <v>기타금융채</v>
      </c>
      <c r="O7116">
        <f t="shared" si="119"/>
        <v>3.6056500000000002E-3</v>
      </c>
    </row>
    <row r="7117" spans="1:15" x14ac:dyDescent="0.3">
      <c r="A7117" s="60">
        <v>46311</v>
      </c>
      <c r="B7117" t="s">
        <v>2090</v>
      </c>
      <c r="C7117" t="s">
        <v>2608</v>
      </c>
      <c r="D7117" t="s">
        <v>13753</v>
      </c>
      <c r="E7117" t="s">
        <v>13754</v>
      </c>
      <c r="F7117">
        <v>4.4390000000000001</v>
      </c>
      <c r="G7117">
        <v>1.1367</v>
      </c>
      <c r="H7117">
        <v>1.5881000000000001</v>
      </c>
      <c r="I7117" s="60">
        <v>45646</v>
      </c>
      <c r="J7117" s="60">
        <v>46741</v>
      </c>
      <c r="K7117">
        <v>3.4</v>
      </c>
      <c r="L7117" t="s">
        <v>5494</v>
      </c>
      <c r="M7117">
        <v>2.3E-3</v>
      </c>
      <c r="N7117" t="str">
        <f>_xll.IMDP("BND",D7117,$N$1,A7117)</f>
        <v>기타금융채</v>
      </c>
      <c r="O7117">
        <f t="shared" si="119"/>
        <v>2.6144100000000002E-3</v>
      </c>
    </row>
    <row r="7118" spans="1:15" x14ac:dyDescent="0.3">
      <c r="A7118" s="60">
        <v>46311</v>
      </c>
      <c r="B7118" t="s">
        <v>2090</v>
      </c>
      <c r="C7118" t="s">
        <v>2608</v>
      </c>
      <c r="D7118" t="s">
        <v>13755</v>
      </c>
      <c r="E7118" t="s">
        <v>13756</v>
      </c>
      <c r="F7118">
        <v>4.4550000000000001</v>
      </c>
      <c r="G7118">
        <v>1.2270000000000001</v>
      </c>
      <c r="H7118">
        <v>1.8307</v>
      </c>
      <c r="I7118" s="60">
        <v>45716</v>
      </c>
      <c r="J7118" s="60">
        <v>46777</v>
      </c>
      <c r="K7118">
        <v>3.3</v>
      </c>
      <c r="L7118" t="s">
        <v>5494</v>
      </c>
      <c r="M7118">
        <v>4.5999999999999999E-3</v>
      </c>
      <c r="N7118" t="str">
        <f>_xll.IMDP("BND",D7118,$N$1,A7118)</f>
        <v>기타금융채</v>
      </c>
      <c r="O7118">
        <f t="shared" si="119"/>
        <v>5.6442000000000003E-3</v>
      </c>
    </row>
    <row r="7119" spans="1:15" x14ac:dyDescent="0.3">
      <c r="A7119" s="60">
        <v>46311</v>
      </c>
      <c r="B7119" t="s">
        <v>2090</v>
      </c>
      <c r="C7119" t="s">
        <v>2608</v>
      </c>
      <c r="D7119" t="s">
        <v>13757</v>
      </c>
      <c r="E7119" t="s">
        <v>13758</v>
      </c>
      <c r="F7119">
        <v>4.3970000000000002</v>
      </c>
      <c r="G7119">
        <v>0.97719999999999996</v>
      </c>
      <c r="H7119">
        <v>1.2123999999999999</v>
      </c>
      <c r="I7119" s="60">
        <v>45588</v>
      </c>
      <c r="J7119" s="60">
        <v>46682</v>
      </c>
      <c r="K7119">
        <v>3.61</v>
      </c>
      <c r="L7119" t="s">
        <v>5494</v>
      </c>
      <c r="M7119">
        <v>5.5999999999999999E-3</v>
      </c>
      <c r="N7119" t="str">
        <f>_xll.IMDP("BND",D7119,$N$1,A7119)</f>
        <v>기타금융채</v>
      </c>
      <c r="O7119">
        <f t="shared" si="119"/>
        <v>5.4723200000000001E-3</v>
      </c>
    </row>
    <row r="7120" spans="1:15" x14ac:dyDescent="0.3">
      <c r="A7120" s="60">
        <v>46311</v>
      </c>
      <c r="B7120" t="s">
        <v>2090</v>
      </c>
      <c r="C7120" t="s">
        <v>2608</v>
      </c>
      <c r="D7120" t="s">
        <v>13759</v>
      </c>
      <c r="E7120" t="s">
        <v>13760</v>
      </c>
      <c r="F7120">
        <v>4.4829999999999997</v>
      </c>
      <c r="G7120">
        <v>1.3131999999999999</v>
      </c>
      <c r="H7120">
        <v>2.0760000000000001</v>
      </c>
      <c r="I7120" s="60">
        <v>45716</v>
      </c>
      <c r="J7120" s="60">
        <v>46811</v>
      </c>
      <c r="K7120">
        <v>3.31</v>
      </c>
      <c r="L7120" t="s">
        <v>5494</v>
      </c>
      <c r="M7120">
        <v>4.5999999999999999E-3</v>
      </c>
      <c r="N7120" t="str">
        <f>_xll.IMDP("BND",D7120,$N$1,A7120)</f>
        <v>기타금융채</v>
      </c>
      <c r="O7120">
        <f t="shared" si="119"/>
        <v>6.0407199999999994E-3</v>
      </c>
    </row>
    <row r="7121" spans="1:15" x14ac:dyDescent="0.3">
      <c r="A7121" s="60">
        <v>46311</v>
      </c>
      <c r="B7121" t="s">
        <v>2090</v>
      </c>
      <c r="C7121" t="s">
        <v>8258</v>
      </c>
      <c r="D7121" t="s">
        <v>13761</v>
      </c>
      <c r="E7121" t="s">
        <v>13762</v>
      </c>
      <c r="F7121">
        <v>4.4000000000000004</v>
      </c>
      <c r="G7121">
        <v>1.3596999999999999</v>
      </c>
      <c r="H7121">
        <v>2.2105999999999999</v>
      </c>
      <c r="I7121" s="60">
        <v>45730</v>
      </c>
      <c r="J7121" s="60">
        <v>46826</v>
      </c>
      <c r="K7121">
        <v>3.13</v>
      </c>
      <c r="L7121" t="s">
        <v>5494</v>
      </c>
      <c r="M7121">
        <v>6.8999999999999999E-3</v>
      </c>
      <c r="N7121" t="str">
        <f>_xll.IMDP("BND",D7121,$N$1,A7121)</f>
        <v>회사채(일반)</v>
      </c>
      <c r="O7121">
        <f t="shared" si="119"/>
        <v>9.3819299999999984E-3</v>
      </c>
    </row>
    <row r="7122" spans="1:15" x14ac:dyDescent="0.3">
      <c r="A7122" s="60">
        <v>46311</v>
      </c>
      <c r="B7122" t="s">
        <v>2090</v>
      </c>
      <c r="C7122" t="s">
        <v>8258</v>
      </c>
      <c r="D7122" t="s">
        <v>957</v>
      </c>
      <c r="E7122" t="s">
        <v>959</v>
      </c>
      <c r="F7122">
        <v>4.68</v>
      </c>
      <c r="G7122">
        <v>3.1819999999999999</v>
      </c>
      <c r="H7122">
        <v>11.289400000000001</v>
      </c>
      <c r="I7122" s="60">
        <v>45730</v>
      </c>
      <c r="J7122" s="60">
        <v>47556</v>
      </c>
      <c r="K7122">
        <v>3.28</v>
      </c>
      <c r="L7122" t="s">
        <v>5494</v>
      </c>
      <c r="M7122">
        <v>4.8999999999999998E-3</v>
      </c>
      <c r="N7122" t="str">
        <f>_xll.IMDP("BND",D7122,$N$1,A7122)</f>
        <v>회사채(일반)</v>
      </c>
      <c r="O7122">
        <f t="shared" si="119"/>
        <v>1.5591799999999999E-2</v>
      </c>
    </row>
    <row r="7123" spans="1:15" x14ac:dyDescent="0.3">
      <c r="A7123" s="60">
        <v>46311</v>
      </c>
      <c r="B7123" t="s">
        <v>2090</v>
      </c>
      <c r="C7123" t="s">
        <v>8258</v>
      </c>
      <c r="D7123" t="s">
        <v>13763</v>
      </c>
      <c r="E7123" t="s">
        <v>13764</v>
      </c>
      <c r="F7123">
        <v>3.9889999999999999</v>
      </c>
      <c r="G7123">
        <v>0.40889999999999999</v>
      </c>
      <c r="H7123">
        <v>0.26889999999999997</v>
      </c>
      <c r="I7123" s="60">
        <v>42081</v>
      </c>
      <c r="J7123" s="60">
        <v>46464</v>
      </c>
      <c r="K7123">
        <v>3.01</v>
      </c>
      <c r="L7123" t="s">
        <v>5494</v>
      </c>
      <c r="M7123">
        <v>2.8E-3</v>
      </c>
      <c r="N7123" t="str">
        <f>_xll.IMDP("BND",D7123,$N$1,A7123)</f>
        <v>회사채(일반)</v>
      </c>
      <c r="O7123">
        <f t="shared" si="119"/>
        <v>1.14492E-3</v>
      </c>
    </row>
    <row r="7124" spans="1:15" x14ac:dyDescent="0.3">
      <c r="A7124" s="60">
        <v>46311</v>
      </c>
      <c r="B7124" t="s">
        <v>2090</v>
      </c>
      <c r="C7124" t="s">
        <v>8258</v>
      </c>
      <c r="D7124" t="s">
        <v>13765</v>
      </c>
      <c r="E7124" t="s">
        <v>13766</v>
      </c>
      <c r="F7124">
        <v>4.2510000000000003</v>
      </c>
      <c r="G7124">
        <v>0.85619999999999996</v>
      </c>
      <c r="H7124">
        <v>0.95109999999999995</v>
      </c>
      <c r="I7124" s="60">
        <v>42251</v>
      </c>
      <c r="J7124" s="60">
        <v>46634</v>
      </c>
      <c r="K7124">
        <v>2.97</v>
      </c>
      <c r="L7124" t="s">
        <v>5494</v>
      </c>
      <c r="M7124">
        <v>2.3E-3</v>
      </c>
      <c r="N7124" t="str">
        <f>_xll.IMDP("BND",D7124,$N$1,A7124)</f>
        <v>회사채(일반)</v>
      </c>
      <c r="O7124">
        <f t="shared" si="119"/>
        <v>1.96926E-3</v>
      </c>
    </row>
    <row r="7125" spans="1:15" x14ac:dyDescent="0.3">
      <c r="A7125" s="60">
        <v>46311</v>
      </c>
      <c r="B7125" t="s">
        <v>2090</v>
      </c>
      <c r="C7125" t="s">
        <v>8258</v>
      </c>
      <c r="D7125" t="s">
        <v>1991</v>
      </c>
      <c r="E7125" t="s">
        <v>13767</v>
      </c>
      <c r="F7125">
        <v>4.234</v>
      </c>
      <c r="G7125">
        <v>1.7074</v>
      </c>
      <c r="H7125">
        <v>3.3767999999999998</v>
      </c>
      <c r="I7125" s="60">
        <v>42573</v>
      </c>
      <c r="J7125" s="60">
        <v>46956</v>
      </c>
      <c r="K7125">
        <v>1.84</v>
      </c>
      <c r="L7125" t="s">
        <v>2609</v>
      </c>
      <c r="M7125">
        <v>4.4999999999999997E-3</v>
      </c>
      <c r="N7125" t="str">
        <f>_xll.IMDP("BND",D7125,$N$1,A7125)</f>
        <v>회사채(일반)</v>
      </c>
      <c r="O7125">
        <f t="shared" ref="O7125:O7126" si="120">M7125*G7125</f>
        <v>7.6832999999999997E-3</v>
      </c>
    </row>
    <row r="7126" spans="1:15" x14ac:dyDescent="0.3">
      <c r="A7126" s="60">
        <v>46311</v>
      </c>
      <c r="B7126" t="s">
        <v>2090</v>
      </c>
      <c r="C7126" t="s">
        <v>8258</v>
      </c>
      <c r="D7126" t="s">
        <v>13768</v>
      </c>
      <c r="E7126" t="s">
        <v>13769</v>
      </c>
      <c r="F7126">
        <v>4.3079999999999998</v>
      </c>
      <c r="G7126">
        <v>2.2302</v>
      </c>
      <c r="H7126">
        <v>5.6326999999999998</v>
      </c>
      <c r="I7126" s="60">
        <v>42782</v>
      </c>
      <c r="J7126" s="60">
        <v>47165</v>
      </c>
      <c r="K7126">
        <v>2.5499999999999998</v>
      </c>
      <c r="L7126" t="s">
        <v>2609</v>
      </c>
      <c r="M7126">
        <v>1.43E-2</v>
      </c>
      <c r="N7126" t="str">
        <f>_xll.IMDP("BND",D7126,$N$1,A7126)</f>
        <v>회사채(일반)</v>
      </c>
      <c r="O7126">
        <f t="shared" si="120"/>
        <v>3.1891860000000001E-2</v>
      </c>
    </row>
    <row r="7127" spans="1:15" x14ac:dyDescent="0.3">
      <c r="A7127" s="60">
        <v>46311</v>
      </c>
      <c r="B7127" t="s">
        <v>2090</v>
      </c>
      <c r="C7127" t="s">
        <v>8258</v>
      </c>
      <c r="D7127" t="s">
        <v>13770</v>
      </c>
      <c r="E7127" t="s">
        <v>13771</v>
      </c>
      <c r="F7127">
        <v>4.3369999999999997</v>
      </c>
      <c r="G7127">
        <v>3.1158000000000001</v>
      </c>
      <c r="H7127">
        <v>10.8264</v>
      </c>
      <c r="I7127" s="60">
        <v>43144</v>
      </c>
      <c r="J7127" s="60">
        <v>47527</v>
      </c>
      <c r="K7127">
        <v>2.99</v>
      </c>
      <c r="L7127" t="s">
        <v>2609</v>
      </c>
      <c r="M7127">
        <v>3.0999999999999999E-3</v>
      </c>
      <c r="N7127" t="str">
        <f>_xll.IMDP("BND",D7127,$N$1,A7127)</f>
        <v>회사채(일반)</v>
      </c>
      <c r="O7127">
        <f t="shared" ref="O7127:O7137" si="121">M7127*G7127</f>
        <v>9.6589799999999993E-3</v>
      </c>
    </row>
    <row r="7128" spans="1:15" x14ac:dyDescent="0.3">
      <c r="A7128" s="60">
        <v>46311</v>
      </c>
      <c r="B7128" t="s">
        <v>2090</v>
      </c>
      <c r="C7128" t="s">
        <v>8258</v>
      </c>
      <c r="D7128" t="s">
        <v>13772</v>
      </c>
      <c r="E7128" t="s">
        <v>13773</v>
      </c>
      <c r="F7128">
        <v>4.2519999999999998</v>
      </c>
      <c r="G7128">
        <v>1.3090999999999999</v>
      </c>
      <c r="H7128">
        <v>2.0632000000000001</v>
      </c>
      <c r="I7128" s="60">
        <v>45715</v>
      </c>
      <c r="J7128" s="60">
        <v>46808</v>
      </c>
      <c r="K7128">
        <v>3.2</v>
      </c>
      <c r="L7128" t="s">
        <v>5494</v>
      </c>
      <c r="M7128">
        <v>8.3999999999999995E-3</v>
      </c>
      <c r="N7128" t="str">
        <f>_xll.IMDP("BND",D7128,$N$1,A7128)</f>
        <v>회사채(일반)</v>
      </c>
      <c r="O7128">
        <f t="shared" si="121"/>
        <v>1.0996439999999998E-2</v>
      </c>
    </row>
    <row r="7129" spans="1:15" x14ac:dyDescent="0.3">
      <c r="A7129" s="60">
        <v>46311</v>
      </c>
      <c r="B7129" t="s">
        <v>2090</v>
      </c>
      <c r="C7129" t="s">
        <v>8258</v>
      </c>
      <c r="D7129" t="s">
        <v>13774</v>
      </c>
      <c r="E7129" t="s">
        <v>13775</v>
      </c>
      <c r="F7129">
        <v>4.3369999999999997</v>
      </c>
      <c r="G7129">
        <v>1.6792</v>
      </c>
      <c r="H7129">
        <v>3.2743000000000002</v>
      </c>
      <c r="I7129" s="60">
        <v>45854</v>
      </c>
      <c r="J7129" s="60">
        <v>46948</v>
      </c>
      <c r="K7129">
        <v>2.95</v>
      </c>
      <c r="L7129" t="s">
        <v>5494</v>
      </c>
      <c r="M7129">
        <v>6.0000000000000001E-3</v>
      </c>
      <c r="N7129" t="str">
        <f>_xll.IMDP("BND",D7129,$N$1,A7129)</f>
        <v>회사채(일반)</v>
      </c>
      <c r="O7129">
        <f t="shared" si="121"/>
        <v>1.0075200000000001E-2</v>
      </c>
    </row>
    <row r="7130" spans="1:15" x14ac:dyDescent="0.3">
      <c r="A7130" s="60">
        <v>46311</v>
      </c>
      <c r="B7130" t="s">
        <v>2090</v>
      </c>
      <c r="C7130" t="s">
        <v>8258</v>
      </c>
      <c r="D7130" t="s">
        <v>13776</v>
      </c>
      <c r="E7130" t="s">
        <v>13777</v>
      </c>
      <c r="F7130">
        <v>3.8319999999999999</v>
      </c>
      <c r="G7130">
        <v>0.3493</v>
      </c>
      <c r="H7130">
        <v>0.2092</v>
      </c>
      <c r="I7130" s="60">
        <v>45350</v>
      </c>
      <c r="J7130" s="60">
        <v>46444</v>
      </c>
      <c r="K7130">
        <v>4.26</v>
      </c>
      <c r="L7130" t="s">
        <v>5494</v>
      </c>
      <c r="M7130">
        <v>2.8999999999999998E-3</v>
      </c>
      <c r="N7130" t="str">
        <f>_xll.IMDP("BND",D7130,$N$1,A7130)</f>
        <v>회사채(일반)</v>
      </c>
      <c r="O7130">
        <f t="shared" si="121"/>
        <v>1.01297E-3</v>
      </c>
    </row>
    <row r="7131" spans="1:15" x14ac:dyDescent="0.3">
      <c r="A7131" s="60">
        <v>46311</v>
      </c>
      <c r="B7131" t="s">
        <v>2090</v>
      </c>
      <c r="C7131" t="s">
        <v>8258</v>
      </c>
      <c r="D7131" t="s">
        <v>13778</v>
      </c>
      <c r="E7131" t="s">
        <v>13779</v>
      </c>
      <c r="F7131">
        <v>4.2370000000000001</v>
      </c>
      <c r="G7131">
        <v>0.98399999999999999</v>
      </c>
      <c r="H7131">
        <v>1.2273000000000001</v>
      </c>
      <c r="I7131" s="60">
        <v>45590</v>
      </c>
      <c r="J7131" s="60">
        <v>46685</v>
      </c>
      <c r="K7131">
        <v>3.55</v>
      </c>
      <c r="L7131" t="s">
        <v>5494</v>
      </c>
      <c r="M7131">
        <v>6.4999999999999997E-3</v>
      </c>
      <c r="N7131" t="str">
        <f>_xll.IMDP("BND",D7131,$N$1,A7131)</f>
        <v>회사채(일반)</v>
      </c>
      <c r="O7131">
        <f t="shared" si="121"/>
        <v>6.3959999999999998E-3</v>
      </c>
    </row>
    <row r="7132" spans="1:15" x14ac:dyDescent="0.3">
      <c r="A7132" s="60">
        <v>46311</v>
      </c>
      <c r="B7132" t="s">
        <v>2090</v>
      </c>
      <c r="C7132" t="s">
        <v>8258</v>
      </c>
      <c r="D7132" t="s">
        <v>13780</v>
      </c>
      <c r="E7132" t="s">
        <v>13781</v>
      </c>
      <c r="F7132">
        <v>4.492</v>
      </c>
      <c r="G7132">
        <v>3.1198000000000001</v>
      </c>
      <c r="H7132">
        <v>10.9129</v>
      </c>
      <c r="I7132" s="60">
        <v>45715</v>
      </c>
      <c r="J7132" s="60">
        <v>47541</v>
      </c>
      <c r="K7132">
        <v>3.63</v>
      </c>
      <c r="L7132" t="s">
        <v>5494</v>
      </c>
      <c r="M7132">
        <v>5.3E-3</v>
      </c>
      <c r="N7132" t="str">
        <f>_xll.IMDP("BND",D7132,$N$1,A7132)</f>
        <v>회사채(일반)</v>
      </c>
      <c r="O7132">
        <f t="shared" si="121"/>
        <v>1.6534940000000001E-2</v>
      </c>
    </row>
    <row r="7133" spans="1:15" x14ac:dyDescent="0.3">
      <c r="A7133" s="60">
        <v>46311</v>
      </c>
      <c r="B7133" t="s">
        <v>2090</v>
      </c>
      <c r="C7133" t="s">
        <v>8258</v>
      </c>
      <c r="D7133" t="s">
        <v>13782</v>
      </c>
      <c r="E7133" t="s">
        <v>13783</v>
      </c>
      <c r="F7133">
        <v>4.5049999999999999</v>
      </c>
      <c r="G7133">
        <v>3.488</v>
      </c>
      <c r="H7133">
        <v>13.497199999999999</v>
      </c>
      <c r="I7133" s="60">
        <v>45854</v>
      </c>
      <c r="J7133" s="60">
        <v>47680</v>
      </c>
      <c r="K7133">
        <v>3.33</v>
      </c>
      <c r="L7133" t="s">
        <v>5494</v>
      </c>
      <c r="M7133">
        <v>5.7999999999999996E-3</v>
      </c>
      <c r="N7133" t="str">
        <f>_xll.IMDP("BND",D7133,$N$1,A7133)</f>
        <v>회사채(일반)</v>
      </c>
      <c r="O7133">
        <f t="shared" si="121"/>
        <v>2.0230399999999999E-2</v>
      </c>
    </row>
    <row r="7134" spans="1:15" x14ac:dyDescent="0.3">
      <c r="A7134" s="60">
        <v>46311</v>
      </c>
      <c r="B7134" t="s">
        <v>2090</v>
      </c>
      <c r="C7134" t="s">
        <v>8258</v>
      </c>
      <c r="D7134" t="s">
        <v>13784</v>
      </c>
      <c r="E7134" t="s">
        <v>13785</v>
      </c>
      <c r="F7134">
        <v>4.3010000000000002</v>
      </c>
      <c r="G7134">
        <v>1.5361</v>
      </c>
      <c r="H7134">
        <v>2.8052000000000001</v>
      </c>
      <c r="I7134" s="60">
        <v>45078</v>
      </c>
      <c r="J7134" s="60">
        <v>46905</v>
      </c>
      <c r="K7134">
        <v>5.21</v>
      </c>
      <c r="L7134" t="s">
        <v>5494</v>
      </c>
      <c r="M7134">
        <v>2.8E-3</v>
      </c>
      <c r="N7134" t="str">
        <f>_xll.IMDP("BND",D7134,$N$1,A7134)</f>
        <v>회사채(일반)</v>
      </c>
      <c r="O7134">
        <f t="shared" si="121"/>
        <v>4.3010799999999997E-3</v>
      </c>
    </row>
    <row r="7135" spans="1:15" x14ac:dyDescent="0.3">
      <c r="A7135" s="60">
        <v>46311</v>
      </c>
      <c r="B7135" t="s">
        <v>2090</v>
      </c>
      <c r="C7135" t="s">
        <v>8258</v>
      </c>
      <c r="D7135" t="s">
        <v>13786</v>
      </c>
      <c r="E7135" t="s">
        <v>13787</v>
      </c>
      <c r="F7135">
        <v>4.4269999999999996</v>
      </c>
      <c r="G7135">
        <v>2.2075999999999998</v>
      </c>
      <c r="H7135">
        <v>5.6017000000000001</v>
      </c>
      <c r="I7135" s="60">
        <v>45350</v>
      </c>
      <c r="J7135" s="60">
        <v>47177</v>
      </c>
      <c r="K7135">
        <v>4.72</v>
      </c>
      <c r="L7135" t="s">
        <v>5494</v>
      </c>
      <c r="M7135">
        <v>3.0999999999999999E-3</v>
      </c>
      <c r="N7135" t="str">
        <f>_xll.IMDP("BND",D7135,$N$1,A7135)</f>
        <v>회사채(일반)</v>
      </c>
      <c r="O7135">
        <f t="shared" si="121"/>
        <v>6.8435599999999994E-3</v>
      </c>
    </row>
    <row r="7136" spans="1:15" x14ac:dyDescent="0.3">
      <c r="A7136" s="60">
        <v>46311</v>
      </c>
      <c r="B7136" t="s">
        <v>2090</v>
      </c>
      <c r="C7136" t="s">
        <v>8258</v>
      </c>
      <c r="D7136" t="s">
        <v>13788</v>
      </c>
      <c r="E7136" t="s">
        <v>13789</v>
      </c>
      <c r="F7136">
        <v>4.4859999999999998</v>
      </c>
      <c r="G7136">
        <v>2.8012999999999999</v>
      </c>
      <c r="H7136">
        <v>8.8850999999999996</v>
      </c>
      <c r="I7136" s="60">
        <v>45590</v>
      </c>
      <c r="J7136" s="60">
        <v>47416</v>
      </c>
      <c r="K7136">
        <v>3.9</v>
      </c>
      <c r="L7136" t="s">
        <v>5494</v>
      </c>
      <c r="M7136">
        <v>4.8999999999999998E-3</v>
      </c>
      <c r="N7136" t="str">
        <f>_xll.IMDP("BND",D7136,$N$1,A7136)</f>
        <v>회사채(일반)</v>
      </c>
      <c r="O7136">
        <f t="shared" si="121"/>
        <v>1.372637E-2</v>
      </c>
    </row>
    <row r="7137" spans="1:15" x14ac:dyDescent="0.3">
      <c r="A7137" s="60">
        <v>46311</v>
      </c>
      <c r="B7137" t="s">
        <v>2090</v>
      </c>
      <c r="C7137" t="s">
        <v>8258</v>
      </c>
      <c r="D7137" t="s">
        <v>13790</v>
      </c>
      <c r="E7137" t="s">
        <v>13791</v>
      </c>
      <c r="F7137">
        <v>4.327</v>
      </c>
      <c r="G7137">
        <v>1.476</v>
      </c>
      <c r="H7137">
        <v>2.5764</v>
      </c>
      <c r="I7137" s="60">
        <v>44315</v>
      </c>
      <c r="J7137" s="60">
        <v>46871</v>
      </c>
      <c r="K7137">
        <v>2.42</v>
      </c>
      <c r="L7137" t="s">
        <v>5494</v>
      </c>
      <c r="M7137">
        <v>4.4999999999999997E-3</v>
      </c>
      <c r="N7137" t="str">
        <f>_xll.IMDP("BND",D7137,$N$1,A7137)</f>
        <v>회사채(일반)</v>
      </c>
      <c r="O7137">
        <f t="shared" si="121"/>
        <v>6.6419999999999995E-3</v>
      </c>
    </row>
    <row r="7138" spans="1:15" x14ac:dyDescent="0.3">
      <c r="A7138" s="60">
        <v>46311</v>
      </c>
      <c r="B7138" t="s">
        <v>2090</v>
      </c>
      <c r="C7138" t="s">
        <v>8258</v>
      </c>
      <c r="D7138" t="s">
        <v>13792</v>
      </c>
      <c r="E7138" t="s">
        <v>13793</v>
      </c>
      <c r="F7138">
        <v>4.0289999999999999</v>
      </c>
      <c r="G7138">
        <v>0.51680000000000004</v>
      </c>
      <c r="H7138">
        <v>0.39710000000000001</v>
      </c>
      <c r="I7138" s="60">
        <v>45776</v>
      </c>
      <c r="J7138" s="60">
        <v>46506</v>
      </c>
      <c r="K7138">
        <v>2.78</v>
      </c>
      <c r="L7138" t="s">
        <v>5494</v>
      </c>
      <c r="M7138">
        <v>2.8E-3</v>
      </c>
      <c r="N7138" t="str">
        <f>_xll.IMDP("BND",D7138,$N$1,A7138)</f>
        <v>회사채(일반)</v>
      </c>
      <c r="O7138">
        <f t="shared" ref="O7138" si="122">M7138*G7138</f>
        <v>1.4470400000000001E-3</v>
      </c>
    </row>
    <row r="7139" spans="1:15" x14ac:dyDescent="0.3">
      <c r="A7139" s="60">
        <v>46311</v>
      </c>
      <c r="B7139" t="s">
        <v>2090</v>
      </c>
      <c r="C7139" t="s">
        <v>8258</v>
      </c>
      <c r="D7139" t="s">
        <v>328</v>
      </c>
      <c r="E7139" t="s">
        <v>330</v>
      </c>
      <c r="F7139">
        <v>4.1890000000000001</v>
      </c>
      <c r="G7139">
        <v>0.99970000000000003</v>
      </c>
      <c r="H7139">
        <v>1.2589999999999999</v>
      </c>
      <c r="I7139" s="60">
        <v>45959</v>
      </c>
      <c r="J7139" s="60">
        <v>46689</v>
      </c>
      <c r="K7139">
        <v>2.73</v>
      </c>
      <c r="L7139" t="s">
        <v>5494</v>
      </c>
      <c r="M7139">
        <v>4.1000000000000003E-3</v>
      </c>
      <c r="N7139" t="str">
        <f>_xll.IMDP("BND",D7139,$N$1,A7139)</f>
        <v>회사채(일반)</v>
      </c>
      <c r="O7139">
        <f t="shared" ref="O7139:O7142" si="123">M7139*G7139</f>
        <v>4.0987700000000007E-3</v>
      </c>
    </row>
    <row r="7140" spans="1:15" x14ac:dyDescent="0.3">
      <c r="A7140" s="60">
        <v>46311</v>
      </c>
      <c r="B7140" t="s">
        <v>2090</v>
      </c>
      <c r="C7140" t="s">
        <v>8258</v>
      </c>
      <c r="D7140" t="s">
        <v>13794</v>
      </c>
      <c r="E7140" t="s">
        <v>13795</v>
      </c>
      <c r="F7140">
        <v>4.2009999999999996</v>
      </c>
      <c r="G7140">
        <v>1.2672000000000001</v>
      </c>
      <c r="H7140">
        <v>1.9471000000000001</v>
      </c>
      <c r="I7140" s="60">
        <v>46064</v>
      </c>
      <c r="J7140" s="60">
        <v>46794</v>
      </c>
      <c r="K7140">
        <v>3.46</v>
      </c>
      <c r="L7140" t="s">
        <v>5494</v>
      </c>
      <c r="M7140">
        <v>6.0000000000000001E-3</v>
      </c>
      <c r="N7140" t="str">
        <f>_xll.IMDP("BND",D7140,$N$1,A7140)</f>
        <v>회사채(일반)</v>
      </c>
      <c r="O7140">
        <f t="shared" si="123"/>
        <v>7.6032000000000009E-3</v>
      </c>
    </row>
    <row r="7141" spans="1:15" x14ac:dyDescent="0.3">
      <c r="A7141" s="60">
        <v>46311</v>
      </c>
      <c r="B7141" t="s">
        <v>2090</v>
      </c>
      <c r="C7141" t="s">
        <v>8258</v>
      </c>
      <c r="D7141" t="s">
        <v>13796</v>
      </c>
      <c r="E7141" t="s">
        <v>13797</v>
      </c>
      <c r="F7141">
        <v>4.1040000000000001</v>
      </c>
      <c r="G7141">
        <v>0.61309999999999998</v>
      </c>
      <c r="H7141">
        <v>0.53039999999999998</v>
      </c>
      <c r="I7141" s="60">
        <v>45447</v>
      </c>
      <c r="J7141" s="60">
        <v>46542</v>
      </c>
      <c r="K7141">
        <v>3.79</v>
      </c>
      <c r="L7141" t="s">
        <v>5494</v>
      </c>
      <c r="M7141">
        <v>7.0000000000000001E-3</v>
      </c>
      <c r="N7141" t="str">
        <f>_xll.IMDP("BND",D7141,$N$1,A7141)</f>
        <v>회사채(일반)</v>
      </c>
      <c r="O7141">
        <f t="shared" si="123"/>
        <v>4.2916999999999999E-3</v>
      </c>
    </row>
    <row r="7142" spans="1:15" x14ac:dyDescent="0.3">
      <c r="A7142" s="60">
        <v>46311</v>
      </c>
      <c r="B7142" t="s">
        <v>2090</v>
      </c>
      <c r="C7142" t="s">
        <v>8258</v>
      </c>
      <c r="D7142" t="s">
        <v>13798</v>
      </c>
      <c r="E7142" t="s">
        <v>13799</v>
      </c>
      <c r="F7142">
        <v>4.2110000000000003</v>
      </c>
      <c r="G7142">
        <v>1.4718</v>
      </c>
      <c r="H7142">
        <v>2.5676999999999999</v>
      </c>
      <c r="I7142" s="60">
        <v>45776</v>
      </c>
      <c r="J7142" s="60">
        <v>46871</v>
      </c>
      <c r="K7142">
        <v>2.8</v>
      </c>
      <c r="L7142" t="s">
        <v>5494</v>
      </c>
      <c r="M7142">
        <v>7.7999999999999996E-3</v>
      </c>
      <c r="N7142" t="str">
        <f>_xll.IMDP("BND",D7142,$N$1,A7142)</f>
        <v>회사채(일반)</v>
      </c>
      <c r="O7142">
        <f t="shared" si="123"/>
        <v>1.1480039999999999E-2</v>
      </c>
    </row>
    <row r="7143" spans="1:15" x14ac:dyDescent="0.3">
      <c r="A7143" s="60">
        <v>46311</v>
      </c>
      <c r="B7143" t="s">
        <v>2090</v>
      </c>
      <c r="C7143" t="s">
        <v>8258</v>
      </c>
      <c r="D7143" t="s">
        <v>13800</v>
      </c>
      <c r="E7143" t="s">
        <v>13801</v>
      </c>
      <c r="F7143">
        <v>4.343</v>
      </c>
      <c r="G7143">
        <v>1.9380999999999999</v>
      </c>
      <c r="H7143">
        <v>4.3216000000000001</v>
      </c>
      <c r="I7143" s="60">
        <v>45959</v>
      </c>
      <c r="J7143" s="60">
        <v>47053</v>
      </c>
      <c r="K7143">
        <v>2.89</v>
      </c>
      <c r="L7143" t="s">
        <v>5494</v>
      </c>
      <c r="M7143">
        <v>8.6E-3</v>
      </c>
      <c r="N7143" t="str">
        <f>_xll.IMDP("BND",D7143,$N$1,A7143)</f>
        <v>회사채(일반)</v>
      </c>
      <c r="O7143">
        <f t="shared" ref="O7143:O7148" si="124">M7143*G7143</f>
        <v>1.6667660000000001E-2</v>
      </c>
    </row>
    <row r="7144" spans="1:15" x14ac:dyDescent="0.3">
      <c r="A7144" s="60">
        <v>46311</v>
      </c>
      <c r="B7144" t="s">
        <v>2090</v>
      </c>
      <c r="C7144" t="s">
        <v>8258</v>
      </c>
      <c r="D7144" t="s">
        <v>13802</v>
      </c>
      <c r="E7144" t="s">
        <v>13803</v>
      </c>
      <c r="F7144">
        <v>4.3559999999999999</v>
      </c>
      <c r="G7144">
        <v>2.1850999999999998</v>
      </c>
      <c r="H7144">
        <v>5.4615999999999998</v>
      </c>
      <c r="I7144" s="60">
        <v>46064</v>
      </c>
      <c r="J7144" s="60">
        <v>47158</v>
      </c>
      <c r="K7144">
        <v>3.65</v>
      </c>
      <c r="L7144" t="s">
        <v>5494</v>
      </c>
      <c r="M7144">
        <v>1.01E-2</v>
      </c>
      <c r="N7144" t="str">
        <f>_xll.IMDP("BND",D7144,$N$1,A7144)</f>
        <v>회사채(일반)</v>
      </c>
      <c r="O7144">
        <f t="shared" si="124"/>
        <v>2.2069509999999997E-2</v>
      </c>
    </row>
    <row r="7145" spans="1:15" x14ac:dyDescent="0.3">
      <c r="A7145" s="60">
        <v>46311</v>
      </c>
      <c r="B7145" t="s">
        <v>2090</v>
      </c>
      <c r="C7145" t="s">
        <v>8258</v>
      </c>
      <c r="D7145" t="s">
        <v>13804</v>
      </c>
      <c r="E7145" t="s">
        <v>13805</v>
      </c>
      <c r="F7145">
        <v>4.4020000000000001</v>
      </c>
      <c r="G7145">
        <v>3.2989999999999999</v>
      </c>
      <c r="H7145">
        <v>12.1226</v>
      </c>
      <c r="I7145" s="60">
        <v>45776</v>
      </c>
      <c r="J7145" s="60">
        <v>47602</v>
      </c>
      <c r="K7145">
        <v>2.94</v>
      </c>
      <c r="L7145" t="s">
        <v>5494</v>
      </c>
      <c r="M7145">
        <v>3.0999999999999999E-3</v>
      </c>
      <c r="N7145" t="str">
        <f>_xll.IMDP("BND",D7145,$N$1,A7145)</f>
        <v>회사채(일반)</v>
      </c>
      <c r="O7145">
        <f t="shared" si="124"/>
        <v>1.0226899999999999E-2</v>
      </c>
    </row>
    <row r="7146" spans="1:15" x14ac:dyDescent="0.3">
      <c r="A7146" s="60">
        <v>46311</v>
      </c>
      <c r="B7146" t="s">
        <v>2090</v>
      </c>
      <c r="C7146" t="s">
        <v>8258</v>
      </c>
      <c r="D7146" t="s">
        <v>13806</v>
      </c>
      <c r="E7146" t="s">
        <v>13807</v>
      </c>
      <c r="F7146">
        <v>4.4119999999999999</v>
      </c>
      <c r="G7146">
        <v>3.7261000000000002</v>
      </c>
      <c r="H7146">
        <v>15.449</v>
      </c>
      <c r="I7146" s="60">
        <v>45959</v>
      </c>
      <c r="J7146" s="60">
        <v>47785</v>
      </c>
      <c r="K7146">
        <v>3.1</v>
      </c>
      <c r="L7146" t="s">
        <v>5494</v>
      </c>
      <c r="M7146">
        <v>5.3E-3</v>
      </c>
      <c r="N7146" t="str">
        <f>_xll.IMDP("BND",D7146,$N$1,A7146)</f>
        <v>회사채(일반)</v>
      </c>
      <c r="O7146">
        <f t="shared" si="124"/>
        <v>1.9748330000000001E-2</v>
      </c>
    </row>
    <row r="7147" spans="1:15" x14ac:dyDescent="0.3">
      <c r="A7147" s="60">
        <v>46311</v>
      </c>
      <c r="B7147" t="s">
        <v>2090</v>
      </c>
      <c r="C7147" t="s">
        <v>8258</v>
      </c>
      <c r="D7147" t="s">
        <v>13808</v>
      </c>
      <c r="E7147" t="s">
        <v>13809</v>
      </c>
      <c r="F7147">
        <v>4.4269999999999996</v>
      </c>
      <c r="G7147">
        <v>3.9142999999999999</v>
      </c>
      <c r="H7147">
        <v>17.194900000000001</v>
      </c>
      <c r="I7147" s="60">
        <v>46064</v>
      </c>
      <c r="J7147" s="60">
        <v>47890</v>
      </c>
      <c r="K7147">
        <v>3.89</v>
      </c>
      <c r="L7147" t="s">
        <v>5494</v>
      </c>
      <c r="M7147">
        <v>2.3E-3</v>
      </c>
      <c r="N7147" t="str">
        <f>_xll.IMDP("BND",D7147,$N$1,A7147)</f>
        <v>회사채(일반)</v>
      </c>
      <c r="O7147">
        <f t="shared" si="124"/>
        <v>9.0028899999999995E-3</v>
      </c>
    </row>
    <row r="7148" spans="1:15" x14ac:dyDescent="0.3">
      <c r="A7148" s="60">
        <v>46311</v>
      </c>
      <c r="B7148" t="s">
        <v>2090</v>
      </c>
      <c r="C7148" t="s">
        <v>8258</v>
      </c>
      <c r="D7148" t="s">
        <v>13810</v>
      </c>
      <c r="E7148" t="s">
        <v>13811</v>
      </c>
      <c r="F7148">
        <v>3.8319999999999999</v>
      </c>
      <c r="G7148">
        <v>0.34960000000000002</v>
      </c>
      <c r="H7148">
        <v>0.20930000000000001</v>
      </c>
      <c r="I7148" s="60">
        <v>45350</v>
      </c>
      <c r="J7148" s="60">
        <v>46444</v>
      </c>
      <c r="K7148">
        <v>3.84</v>
      </c>
      <c r="L7148" t="s">
        <v>5494</v>
      </c>
      <c r="M7148">
        <v>9.2999999999999992E-3</v>
      </c>
      <c r="N7148" t="str">
        <f>_xll.IMDP("BND",D7148,$N$1,A7148)</f>
        <v>회사채(일반)</v>
      </c>
      <c r="O7148">
        <f t="shared" si="124"/>
        <v>3.2512800000000001E-3</v>
      </c>
    </row>
    <row r="7149" spans="1:15" x14ac:dyDescent="0.3">
      <c r="A7149" s="60">
        <v>46311</v>
      </c>
      <c r="B7149" t="s">
        <v>2090</v>
      </c>
      <c r="C7149" t="s">
        <v>8258</v>
      </c>
      <c r="D7149" t="s">
        <v>13812</v>
      </c>
      <c r="E7149" t="s">
        <v>13813</v>
      </c>
      <c r="F7149">
        <v>4.2050000000000001</v>
      </c>
      <c r="G7149">
        <v>1.2543</v>
      </c>
      <c r="H7149">
        <v>1.9080999999999999</v>
      </c>
      <c r="I7149" s="60">
        <v>45693</v>
      </c>
      <c r="J7149" s="60">
        <v>46787</v>
      </c>
      <c r="K7149">
        <v>3.01</v>
      </c>
      <c r="L7149" t="s">
        <v>5494</v>
      </c>
      <c r="M7149">
        <v>9.1999999999999998E-3</v>
      </c>
      <c r="N7149" t="str">
        <f>_xll.IMDP("BND",D7149,$N$1,A7149)</f>
        <v>회사채(일반)</v>
      </c>
      <c r="O7149">
        <f t="shared" ref="O7149:O7161" si="125">M7149*G7149</f>
        <v>1.1539559999999999E-2</v>
      </c>
    </row>
    <row r="7150" spans="1:15" x14ac:dyDescent="0.3">
      <c r="A7150" s="60">
        <v>46311</v>
      </c>
      <c r="B7150" t="s">
        <v>2090</v>
      </c>
      <c r="C7150" t="s">
        <v>8258</v>
      </c>
      <c r="D7150" t="s">
        <v>535</v>
      </c>
      <c r="E7150" t="s">
        <v>536</v>
      </c>
      <c r="F7150">
        <v>4.2590000000000003</v>
      </c>
      <c r="G7150">
        <v>1.6437999999999999</v>
      </c>
      <c r="H7150">
        <v>3.1461000000000001</v>
      </c>
      <c r="I7150" s="60">
        <v>45840</v>
      </c>
      <c r="J7150" s="60">
        <v>46934</v>
      </c>
      <c r="K7150">
        <v>2.8</v>
      </c>
      <c r="L7150" t="s">
        <v>5494</v>
      </c>
      <c r="M7150">
        <v>4.4999999999999997E-3</v>
      </c>
      <c r="N7150" t="str">
        <f>_xll.IMDP("BND",D7150,$N$1,A7150)</f>
        <v>회사채(일반)</v>
      </c>
      <c r="O7150">
        <f t="shared" si="125"/>
        <v>7.3970999999999993E-3</v>
      </c>
    </row>
    <row r="7151" spans="1:15" x14ac:dyDescent="0.3">
      <c r="A7151" s="60">
        <v>46311</v>
      </c>
      <c r="B7151" t="s">
        <v>2090</v>
      </c>
      <c r="C7151" t="s">
        <v>8258</v>
      </c>
      <c r="D7151" t="s">
        <v>395</v>
      </c>
      <c r="E7151" t="s">
        <v>397</v>
      </c>
      <c r="F7151">
        <v>4.3470000000000004</v>
      </c>
      <c r="G7151">
        <v>2.1421000000000001</v>
      </c>
      <c r="H7151">
        <v>5.2161</v>
      </c>
      <c r="I7151" s="60">
        <v>46037</v>
      </c>
      <c r="J7151" s="60">
        <v>47133</v>
      </c>
      <c r="K7151">
        <v>3.32</v>
      </c>
      <c r="L7151" t="s">
        <v>5494</v>
      </c>
      <c r="M7151">
        <v>9.4999999999999998E-3</v>
      </c>
      <c r="N7151" t="str">
        <f>_xll.IMDP("BND",D7151,$N$1,A7151)</f>
        <v>회사채(일반)</v>
      </c>
      <c r="O7151">
        <f t="shared" si="125"/>
        <v>2.0349950000000002E-2</v>
      </c>
    </row>
    <row r="7152" spans="1:15" x14ac:dyDescent="0.3">
      <c r="A7152" s="60">
        <v>46311</v>
      </c>
      <c r="B7152" t="s">
        <v>2090</v>
      </c>
      <c r="C7152" t="s">
        <v>8258</v>
      </c>
      <c r="D7152" t="s">
        <v>13814</v>
      </c>
      <c r="E7152" t="s">
        <v>13815</v>
      </c>
      <c r="F7152">
        <v>3.7909999999999999</v>
      </c>
      <c r="G7152">
        <v>0.32379999999999998</v>
      </c>
      <c r="H7152">
        <v>0.1855</v>
      </c>
      <c r="I7152" s="60">
        <v>44609</v>
      </c>
      <c r="J7152" s="60">
        <v>46435</v>
      </c>
      <c r="K7152">
        <v>3.04</v>
      </c>
      <c r="L7152" t="s">
        <v>5494</v>
      </c>
      <c r="M7152">
        <v>4.7000000000000002E-3</v>
      </c>
      <c r="N7152" t="str">
        <f>_xll.IMDP("BND",D7152,$N$1,A7152)</f>
        <v>회사채(일반)</v>
      </c>
      <c r="O7152">
        <f t="shared" si="125"/>
        <v>1.5218599999999999E-3</v>
      </c>
    </row>
    <row r="7153" spans="1:15" x14ac:dyDescent="0.3">
      <c r="A7153" s="60">
        <v>46311</v>
      </c>
      <c r="B7153" t="s">
        <v>2090</v>
      </c>
      <c r="C7153" t="s">
        <v>8258</v>
      </c>
      <c r="D7153" t="s">
        <v>13816</v>
      </c>
      <c r="E7153" t="s">
        <v>13817</v>
      </c>
      <c r="F7153">
        <v>4.3869999999999996</v>
      </c>
      <c r="G7153">
        <v>3.08</v>
      </c>
      <c r="H7153">
        <v>10.604100000000001</v>
      </c>
      <c r="I7153" s="60">
        <v>45693</v>
      </c>
      <c r="J7153" s="60">
        <v>47515</v>
      </c>
      <c r="K7153">
        <v>3.1</v>
      </c>
      <c r="L7153" t="s">
        <v>5494</v>
      </c>
      <c r="M7153">
        <v>2.2000000000000001E-3</v>
      </c>
      <c r="N7153" t="str">
        <f>_xll.IMDP("BND",D7153,$N$1,A7153)</f>
        <v>회사채(일반)</v>
      </c>
      <c r="O7153">
        <f t="shared" si="125"/>
        <v>6.7760000000000008E-3</v>
      </c>
    </row>
    <row r="7154" spans="1:15" x14ac:dyDescent="0.3">
      <c r="A7154" s="60">
        <v>46311</v>
      </c>
      <c r="B7154" t="s">
        <v>2090</v>
      </c>
      <c r="C7154" t="s">
        <v>8258</v>
      </c>
      <c r="D7154" t="s">
        <v>13818</v>
      </c>
      <c r="E7154" t="s">
        <v>13819</v>
      </c>
      <c r="F7154">
        <v>4.3890000000000002</v>
      </c>
      <c r="G7154">
        <v>3.4759000000000002</v>
      </c>
      <c r="H7154">
        <v>13.3606</v>
      </c>
      <c r="I7154" s="60">
        <v>45840</v>
      </c>
      <c r="J7154" s="60">
        <v>47666</v>
      </c>
      <c r="K7154">
        <v>2.91</v>
      </c>
      <c r="L7154" t="s">
        <v>5494</v>
      </c>
      <c r="M7154">
        <v>2.2000000000000001E-3</v>
      </c>
      <c r="N7154" t="str">
        <f>_xll.IMDP("BND",D7154,$N$1,A7154)</f>
        <v>회사채(일반)</v>
      </c>
      <c r="O7154">
        <f t="shared" si="125"/>
        <v>7.6469800000000011E-3</v>
      </c>
    </row>
    <row r="7155" spans="1:15" x14ac:dyDescent="0.3">
      <c r="A7155" s="60">
        <v>46311</v>
      </c>
      <c r="B7155" t="s">
        <v>2090</v>
      </c>
      <c r="C7155" t="s">
        <v>8258</v>
      </c>
      <c r="D7155" t="s">
        <v>1077</v>
      </c>
      <c r="E7155" t="s">
        <v>1079</v>
      </c>
      <c r="F7155">
        <v>3.9569999999999999</v>
      </c>
      <c r="G7155">
        <v>0.4002</v>
      </c>
      <c r="H7155">
        <v>0.25979999999999998</v>
      </c>
      <c r="I7155" s="60">
        <v>45366</v>
      </c>
      <c r="J7155" s="60">
        <v>46461</v>
      </c>
      <c r="K7155">
        <v>3.92</v>
      </c>
      <c r="L7155" t="s">
        <v>5494</v>
      </c>
      <c r="M7155">
        <v>3.7000000000000002E-3</v>
      </c>
      <c r="N7155" t="str">
        <f>_xll.IMDP("BND",D7155,$N$1,A7155)</f>
        <v>회사채(일반)</v>
      </c>
      <c r="O7155">
        <f t="shared" si="125"/>
        <v>1.4807400000000001E-3</v>
      </c>
    </row>
    <row r="7156" spans="1:15" x14ac:dyDescent="0.3">
      <c r="A7156" s="60">
        <v>46311</v>
      </c>
      <c r="B7156" t="s">
        <v>2090</v>
      </c>
      <c r="C7156" t="s">
        <v>8258</v>
      </c>
      <c r="D7156" t="s">
        <v>13820</v>
      </c>
      <c r="E7156" t="s">
        <v>13821</v>
      </c>
      <c r="F7156">
        <v>4.1070000000000002</v>
      </c>
      <c r="G7156">
        <v>1.3519000000000001</v>
      </c>
      <c r="H7156">
        <v>2.1852</v>
      </c>
      <c r="I7156" s="60">
        <v>45727</v>
      </c>
      <c r="J7156" s="60">
        <v>46822</v>
      </c>
      <c r="K7156">
        <v>2.85</v>
      </c>
      <c r="L7156" t="s">
        <v>2609</v>
      </c>
      <c r="M7156">
        <v>4.5999999999999999E-3</v>
      </c>
      <c r="N7156" t="str">
        <f>_xll.IMDP("BND",D7156,$N$1,A7156)</f>
        <v>회사채(일반)</v>
      </c>
      <c r="O7156">
        <f t="shared" si="125"/>
        <v>6.2187400000000004E-3</v>
      </c>
    </row>
    <row r="7157" spans="1:15" x14ac:dyDescent="0.3">
      <c r="A7157" s="60">
        <v>46311</v>
      </c>
      <c r="B7157" t="s">
        <v>2090</v>
      </c>
      <c r="C7157" t="s">
        <v>8258</v>
      </c>
      <c r="D7157" t="s">
        <v>13822</v>
      </c>
      <c r="E7157" t="s">
        <v>13823</v>
      </c>
      <c r="F7157">
        <v>4.1539999999999999</v>
      </c>
      <c r="G7157">
        <v>1.5724</v>
      </c>
      <c r="H7157">
        <v>2.8967000000000001</v>
      </c>
      <c r="I7157" s="60">
        <v>45812</v>
      </c>
      <c r="J7157" s="60">
        <v>46906</v>
      </c>
      <c r="K7157">
        <v>2.62</v>
      </c>
      <c r="L7157" t="s">
        <v>2609</v>
      </c>
      <c r="M7157">
        <v>5.0000000000000001E-3</v>
      </c>
      <c r="N7157" t="str">
        <f>_xll.IMDP("BND",D7157,$N$1,A7157)</f>
        <v>회사채(일반)</v>
      </c>
      <c r="O7157">
        <f t="shared" si="125"/>
        <v>7.8620000000000009E-3</v>
      </c>
    </row>
    <row r="7158" spans="1:15" x14ac:dyDescent="0.3">
      <c r="A7158" s="60">
        <v>46311</v>
      </c>
      <c r="B7158" t="s">
        <v>2090</v>
      </c>
      <c r="C7158" t="s">
        <v>8258</v>
      </c>
      <c r="D7158" t="s">
        <v>13824</v>
      </c>
      <c r="E7158" t="s">
        <v>13825</v>
      </c>
      <c r="F7158">
        <v>4.0220000000000002</v>
      </c>
      <c r="G7158">
        <v>0.69130000000000003</v>
      </c>
      <c r="H7158">
        <v>0.65100000000000002</v>
      </c>
      <c r="I7158" s="60">
        <v>45841</v>
      </c>
      <c r="J7158" s="60">
        <v>46570</v>
      </c>
      <c r="K7158">
        <v>2.6</v>
      </c>
      <c r="L7158" t="s">
        <v>2609</v>
      </c>
      <c r="M7158">
        <v>5.4999999999999997E-3</v>
      </c>
      <c r="N7158" t="str">
        <f>_xll.IMDP("BND",D7158,$N$1,A7158)</f>
        <v>회사채(일반)</v>
      </c>
      <c r="O7158">
        <f t="shared" si="125"/>
        <v>3.8021499999999998E-3</v>
      </c>
    </row>
    <row r="7159" spans="1:15" x14ac:dyDescent="0.3">
      <c r="A7159" s="60">
        <v>46311</v>
      </c>
      <c r="B7159" t="s">
        <v>2090</v>
      </c>
      <c r="C7159" t="s">
        <v>8258</v>
      </c>
      <c r="D7159" t="s">
        <v>13826</v>
      </c>
      <c r="E7159" t="s">
        <v>13827</v>
      </c>
      <c r="F7159">
        <v>4.1959999999999997</v>
      </c>
      <c r="G7159">
        <v>1.7501</v>
      </c>
      <c r="H7159">
        <v>3.5506000000000002</v>
      </c>
      <c r="I7159" s="60">
        <v>45881</v>
      </c>
      <c r="J7159" s="60">
        <v>46976</v>
      </c>
      <c r="K7159">
        <v>2.64</v>
      </c>
      <c r="L7159" t="s">
        <v>2609</v>
      </c>
      <c r="M7159">
        <v>5.8999999999999999E-3</v>
      </c>
      <c r="N7159" t="str">
        <f>_xll.IMDP("BND",D7159,$N$1,A7159)</f>
        <v>회사채(일반)</v>
      </c>
      <c r="O7159">
        <f t="shared" si="125"/>
        <v>1.0325589999999999E-2</v>
      </c>
    </row>
    <row r="7160" spans="1:15" x14ac:dyDescent="0.3">
      <c r="A7160" s="60">
        <v>46311</v>
      </c>
      <c r="B7160" t="s">
        <v>2090</v>
      </c>
      <c r="C7160" t="s">
        <v>8258</v>
      </c>
      <c r="D7160" t="s">
        <v>13828</v>
      </c>
      <c r="E7160" t="s">
        <v>13829</v>
      </c>
      <c r="F7160">
        <v>4.2160000000000002</v>
      </c>
      <c r="G7160">
        <v>1.8048</v>
      </c>
      <c r="H7160">
        <v>3.7587000000000002</v>
      </c>
      <c r="I7160" s="60">
        <v>45903</v>
      </c>
      <c r="J7160" s="60">
        <v>46997</v>
      </c>
      <c r="K7160">
        <v>2.66</v>
      </c>
      <c r="L7160" t="s">
        <v>2609</v>
      </c>
      <c r="M7160">
        <v>4.1000000000000003E-3</v>
      </c>
      <c r="N7160" t="str">
        <f>_xll.IMDP("BND",D7160,$N$1,A7160)</f>
        <v>회사채(일반)</v>
      </c>
      <c r="O7160">
        <f t="shared" si="125"/>
        <v>7.3996800000000005E-3</v>
      </c>
    </row>
    <row r="7161" spans="1:15" x14ac:dyDescent="0.3">
      <c r="A7161" s="60">
        <v>46311</v>
      </c>
      <c r="B7161" t="s">
        <v>2090</v>
      </c>
      <c r="C7161" t="s">
        <v>8258</v>
      </c>
      <c r="D7161" t="s">
        <v>13830</v>
      </c>
      <c r="E7161" t="s">
        <v>13831</v>
      </c>
      <c r="F7161">
        <v>3.7570000000000001</v>
      </c>
      <c r="G7161">
        <v>0.37030000000000002</v>
      </c>
      <c r="H7161">
        <v>0.2293</v>
      </c>
      <c r="I7161" s="60">
        <v>46087</v>
      </c>
      <c r="J7161" s="60">
        <v>46451</v>
      </c>
      <c r="K7161">
        <v>3.1</v>
      </c>
      <c r="L7161" t="s">
        <v>2609</v>
      </c>
      <c r="M7161">
        <v>6.0000000000000001E-3</v>
      </c>
      <c r="N7161" t="str">
        <f>_xll.IMDP("BND",D7161,$N$1,A7161)</f>
        <v>회사채(일반)</v>
      </c>
      <c r="O7161">
        <f t="shared" si="125"/>
        <v>2.2218000000000003E-3</v>
      </c>
    </row>
    <row r="7162" spans="1:15" x14ac:dyDescent="0.3">
      <c r="A7162" s="60">
        <v>46311</v>
      </c>
      <c r="B7162" t="s">
        <v>2090</v>
      </c>
      <c r="C7162" t="s">
        <v>8258</v>
      </c>
      <c r="D7162" t="s">
        <v>13832</v>
      </c>
      <c r="E7162" t="s">
        <v>13833</v>
      </c>
      <c r="F7162">
        <v>3.855</v>
      </c>
      <c r="G7162">
        <v>0.44740000000000002</v>
      </c>
      <c r="H7162">
        <v>0.3115</v>
      </c>
      <c r="I7162" s="60">
        <v>46114</v>
      </c>
      <c r="J7162" s="60">
        <v>46479</v>
      </c>
      <c r="K7162">
        <v>3.35</v>
      </c>
      <c r="L7162" t="s">
        <v>2609</v>
      </c>
      <c r="M7162">
        <v>4.5999999999999999E-3</v>
      </c>
      <c r="N7162" t="str">
        <f>_xll.IMDP("BND",D7162,$N$1,A7162)</f>
        <v>회사채(일반)</v>
      </c>
      <c r="O7162">
        <f t="shared" ref="O7162:O7163" si="126">M7162*G7162</f>
        <v>2.0580400000000001E-3</v>
      </c>
    </row>
    <row r="7163" spans="1:15" x14ac:dyDescent="0.3">
      <c r="A7163" s="60">
        <v>46311</v>
      </c>
      <c r="B7163" t="s">
        <v>2090</v>
      </c>
      <c r="C7163" t="s">
        <v>8258</v>
      </c>
      <c r="D7163" t="s">
        <v>645</v>
      </c>
      <c r="E7163" t="s">
        <v>647</v>
      </c>
      <c r="F7163">
        <v>3.9369999999999998</v>
      </c>
      <c r="G7163">
        <v>0.55369999999999997</v>
      </c>
      <c r="H7163">
        <v>0.4461</v>
      </c>
      <c r="I7163" s="60">
        <v>46154</v>
      </c>
      <c r="J7163" s="60">
        <v>46519</v>
      </c>
      <c r="K7163">
        <v>3.25</v>
      </c>
      <c r="L7163" t="s">
        <v>2609</v>
      </c>
      <c r="M7163">
        <v>4.5999999999999999E-3</v>
      </c>
      <c r="N7163" t="str">
        <f>_xll.IMDP("BND",D7163,$N$1,A7163)</f>
        <v>회사채(일반)</v>
      </c>
      <c r="O7163">
        <f t="shared" si="126"/>
        <v>2.5470199999999997E-3</v>
      </c>
    </row>
    <row r="7164" spans="1:15" x14ac:dyDescent="0.3">
      <c r="A7164" s="60">
        <v>46311</v>
      </c>
      <c r="B7164" t="s">
        <v>2090</v>
      </c>
      <c r="C7164" t="s">
        <v>8258</v>
      </c>
      <c r="D7164" t="s">
        <v>13986</v>
      </c>
      <c r="E7164" t="s">
        <v>13987</v>
      </c>
      <c r="F7164">
        <v>4.12</v>
      </c>
      <c r="G7164">
        <v>1.4847999999999999</v>
      </c>
      <c r="H7164">
        <v>2.6124000000000001</v>
      </c>
      <c r="I7164" s="60">
        <v>46198</v>
      </c>
      <c r="J7164" s="60">
        <v>46877</v>
      </c>
      <c r="K7164">
        <v>4.05</v>
      </c>
      <c r="L7164" t="s">
        <v>2609</v>
      </c>
      <c r="M7164">
        <v>9.2999999999999992E-3</v>
      </c>
      <c r="N7164" t="str">
        <f>_xll.IMDP("BND",D7164,$N$1,A7164)</f>
        <v>회사채(일반)</v>
      </c>
      <c r="O7164">
        <f t="shared" ref="O7164:O7171" si="127">M7164*G7164</f>
        <v>1.3808639999999999E-2</v>
      </c>
    </row>
    <row r="7165" spans="1:15" x14ac:dyDescent="0.3">
      <c r="A7165" s="60">
        <v>46311</v>
      </c>
      <c r="B7165" t="s">
        <v>2090</v>
      </c>
      <c r="C7165" t="s">
        <v>8258</v>
      </c>
      <c r="D7165" t="s">
        <v>14221</v>
      </c>
      <c r="E7165" t="s">
        <v>14222</v>
      </c>
      <c r="F7165">
        <v>4.2359999999999998</v>
      </c>
      <c r="G7165">
        <v>1.8862000000000001</v>
      </c>
      <c r="H7165">
        <v>4.1077000000000004</v>
      </c>
      <c r="I7165" s="60">
        <v>46212</v>
      </c>
      <c r="J7165" s="60">
        <v>47036</v>
      </c>
      <c r="K7165">
        <v>4.1900000000000004</v>
      </c>
      <c r="L7165" t="s">
        <v>2609</v>
      </c>
      <c r="M7165">
        <v>9.2999999999999992E-3</v>
      </c>
      <c r="N7165" t="str">
        <f>_xll.IMDP("BND",D7165,$N$1,A7165)</f>
        <v>회사채(일반)</v>
      </c>
      <c r="O7165">
        <f t="shared" si="127"/>
        <v>1.7541660000000001E-2</v>
      </c>
    </row>
    <row r="7166" spans="1:15" x14ac:dyDescent="0.3">
      <c r="A7166" s="60">
        <v>46311</v>
      </c>
      <c r="B7166" t="s">
        <v>2090</v>
      </c>
      <c r="C7166" t="s">
        <v>8258</v>
      </c>
      <c r="D7166" t="s">
        <v>13834</v>
      </c>
      <c r="E7166" t="s">
        <v>13835</v>
      </c>
      <c r="F7166">
        <v>4.3019999999999996</v>
      </c>
      <c r="G7166">
        <v>4.4484000000000004</v>
      </c>
      <c r="H7166">
        <v>21.568899999999999</v>
      </c>
      <c r="I7166" s="60">
        <v>44391</v>
      </c>
      <c r="J7166" s="60">
        <v>48043</v>
      </c>
      <c r="K7166">
        <v>2.19</v>
      </c>
      <c r="L7166" t="s">
        <v>2609</v>
      </c>
      <c r="M7166">
        <v>2.5000000000000001E-3</v>
      </c>
      <c r="N7166" t="str">
        <f>_xll.IMDP("BND",D7166,$N$1,A7166)</f>
        <v>회사채(일반)</v>
      </c>
      <c r="O7166">
        <f t="shared" si="127"/>
        <v>1.1121000000000001E-2</v>
      </c>
    </row>
    <row r="7167" spans="1:15" x14ac:dyDescent="0.3">
      <c r="A7167" s="60">
        <v>46311</v>
      </c>
      <c r="B7167" t="s">
        <v>2090</v>
      </c>
      <c r="C7167" t="s">
        <v>8258</v>
      </c>
      <c r="D7167" t="s">
        <v>13836</v>
      </c>
      <c r="E7167" t="s">
        <v>13837</v>
      </c>
      <c r="F7167">
        <v>3.9940000000000002</v>
      </c>
      <c r="G7167">
        <v>0.62390000000000001</v>
      </c>
      <c r="H7167">
        <v>0.54659999999999997</v>
      </c>
      <c r="I7167" s="60">
        <v>44720</v>
      </c>
      <c r="J7167" s="60">
        <v>46546</v>
      </c>
      <c r="K7167">
        <v>3.9</v>
      </c>
      <c r="L7167" t="s">
        <v>2609</v>
      </c>
      <c r="M7167">
        <v>2.3E-3</v>
      </c>
      <c r="N7167" t="str">
        <f>_xll.IMDP("BND",D7167,$N$1,A7167)</f>
        <v>회사채(일반)</v>
      </c>
      <c r="O7167">
        <f t="shared" si="127"/>
        <v>1.43497E-3</v>
      </c>
    </row>
    <row r="7168" spans="1:15" x14ac:dyDescent="0.3">
      <c r="A7168" s="60">
        <v>46311</v>
      </c>
      <c r="B7168" t="s">
        <v>2090</v>
      </c>
      <c r="C7168" t="s">
        <v>8258</v>
      </c>
      <c r="D7168" t="s">
        <v>13838</v>
      </c>
      <c r="E7168" t="s">
        <v>13839</v>
      </c>
      <c r="F7168">
        <v>3.8610000000000002</v>
      </c>
      <c r="G7168">
        <v>0.46629999999999999</v>
      </c>
      <c r="H7168">
        <v>0.33339999999999997</v>
      </c>
      <c r="I7168" s="60">
        <v>46121</v>
      </c>
      <c r="J7168" s="60">
        <v>46486</v>
      </c>
      <c r="K7168">
        <v>3.29</v>
      </c>
      <c r="L7168" t="s">
        <v>2609</v>
      </c>
      <c r="M7168">
        <v>6.0000000000000001E-3</v>
      </c>
      <c r="N7168" t="str">
        <f>_xll.IMDP("BND",D7168,$N$1,A7168)</f>
        <v>회사채(일반)</v>
      </c>
      <c r="O7168">
        <f t="shared" si="127"/>
        <v>2.7978E-3</v>
      </c>
    </row>
    <row r="7169" spans="1:15" x14ac:dyDescent="0.3">
      <c r="A7169" s="60">
        <v>46311</v>
      </c>
      <c r="B7169" t="s">
        <v>2090</v>
      </c>
      <c r="C7169" t="s">
        <v>8258</v>
      </c>
      <c r="D7169" t="s">
        <v>13840</v>
      </c>
      <c r="E7169" t="s">
        <v>13841</v>
      </c>
      <c r="F7169">
        <v>4.0730000000000004</v>
      </c>
      <c r="G7169">
        <v>1.0589999999999999</v>
      </c>
      <c r="H7169">
        <v>1.3996999999999999</v>
      </c>
      <c r="I7169" s="60">
        <v>46164</v>
      </c>
      <c r="J7169" s="60">
        <v>46713</v>
      </c>
      <c r="K7169">
        <v>3.67</v>
      </c>
      <c r="L7169" t="s">
        <v>2609</v>
      </c>
      <c r="M7169">
        <v>3.3E-3</v>
      </c>
      <c r="N7169" t="str">
        <f>_xll.IMDP("BND",D7169,$N$1,A7169)</f>
        <v>회사채(일반)</v>
      </c>
      <c r="O7169">
        <f t="shared" si="127"/>
        <v>3.4946999999999999E-3</v>
      </c>
    </row>
    <row r="7170" spans="1:15" x14ac:dyDescent="0.3">
      <c r="A7170" s="60">
        <v>46311</v>
      </c>
      <c r="B7170" t="s">
        <v>2090</v>
      </c>
      <c r="C7170" t="s">
        <v>8258</v>
      </c>
      <c r="D7170" t="s">
        <v>14454</v>
      </c>
      <c r="E7170" t="s">
        <v>14455</v>
      </c>
      <c r="F7170">
        <v>4.2670000000000003</v>
      </c>
      <c r="G7170">
        <v>2.5636999999999999</v>
      </c>
      <c r="H7170">
        <v>7.5004</v>
      </c>
      <c r="I7170" s="60">
        <v>46226</v>
      </c>
      <c r="J7170" s="60">
        <v>47322</v>
      </c>
      <c r="K7170">
        <v>4.3099999999999996</v>
      </c>
      <c r="L7170" t="s">
        <v>2609</v>
      </c>
      <c r="M7170">
        <v>9.4000000000000004E-3</v>
      </c>
      <c r="N7170" t="str">
        <f>_xll.IMDP("BND",D7170,$N$1,A7170)</f>
        <v>회사채(일반)</v>
      </c>
      <c r="O7170">
        <f t="shared" si="127"/>
        <v>2.409878E-2</v>
      </c>
    </row>
    <row r="7171" spans="1:15" x14ac:dyDescent="0.3">
      <c r="A7171" s="60">
        <v>46311</v>
      </c>
      <c r="B7171" t="s">
        <v>2090</v>
      </c>
      <c r="C7171" t="s">
        <v>8258</v>
      </c>
      <c r="D7171" t="s">
        <v>13842</v>
      </c>
      <c r="E7171" t="s">
        <v>13843</v>
      </c>
      <c r="F7171">
        <v>4.1070000000000002</v>
      </c>
      <c r="G7171">
        <v>1.3070999999999999</v>
      </c>
      <c r="H7171">
        <v>2.0558000000000001</v>
      </c>
      <c r="I7171" s="60">
        <v>45712</v>
      </c>
      <c r="J7171" s="60">
        <v>46807</v>
      </c>
      <c r="K7171">
        <v>2.94</v>
      </c>
      <c r="L7171" t="s">
        <v>2609</v>
      </c>
      <c r="M7171">
        <v>3.7000000000000002E-3</v>
      </c>
      <c r="N7171" t="str">
        <f>_xll.IMDP("BND",D7171,$N$1,A7171)</f>
        <v>회사채(일반)</v>
      </c>
      <c r="O7171">
        <f t="shared" si="127"/>
        <v>4.8362700000000002E-3</v>
      </c>
    </row>
    <row r="7172" spans="1:15" x14ac:dyDescent="0.3">
      <c r="A7172" s="60">
        <v>46311</v>
      </c>
      <c r="B7172" t="s">
        <v>2090</v>
      </c>
      <c r="C7172" t="s">
        <v>8258</v>
      </c>
      <c r="D7172" t="s">
        <v>13844</v>
      </c>
      <c r="E7172" t="s">
        <v>13845</v>
      </c>
      <c r="F7172">
        <v>3.883</v>
      </c>
      <c r="G7172">
        <v>0.48509999999999998</v>
      </c>
      <c r="H7172">
        <v>0.35599999999999998</v>
      </c>
      <c r="I7172" s="60">
        <v>46128</v>
      </c>
      <c r="J7172" s="60">
        <v>46493</v>
      </c>
      <c r="K7172">
        <v>3.23</v>
      </c>
      <c r="L7172" t="s">
        <v>2609</v>
      </c>
      <c r="M7172">
        <v>4.7000000000000002E-3</v>
      </c>
      <c r="N7172" t="str">
        <f>_xll.IMDP("BND",D7172,$N$1,A7172)</f>
        <v>회사채(일반)</v>
      </c>
      <c r="O7172">
        <f t="shared" ref="O7172:O7180" si="128">M7172*G7172</f>
        <v>2.2799700000000001E-3</v>
      </c>
    </row>
    <row r="7173" spans="1:15" x14ac:dyDescent="0.3">
      <c r="A7173" s="60">
        <v>46311</v>
      </c>
      <c r="B7173" t="s">
        <v>2090</v>
      </c>
      <c r="C7173" t="s">
        <v>8258</v>
      </c>
      <c r="D7173" t="s">
        <v>13846</v>
      </c>
      <c r="E7173" t="s">
        <v>13847</v>
      </c>
      <c r="F7173">
        <v>4.1340000000000003</v>
      </c>
      <c r="G7173">
        <v>1.526</v>
      </c>
      <c r="H7173">
        <v>2.7578999999999998</v>
      </c>
      <c r="I7173" s="60">
        <v>46164</v>
      </c>
      <c r="J7173" s="60">
        <v>46895</v>
      </c>
      <c r="K7173">
        <v>3.95</v>
      </c>
      <c r="L7173" t="s">
        <v>2609</v>
      </c>
      <c r="M7173">
        <v>3.7000000000000002E-3</v>
      </c>
      <c r="N7173" t="str">
        <f>_xll.IMDP("BND",D7173,$N$1,A7173)</f>
        <v>회사채(일반)</v>
      </c>
      <c r="O7173">
        <f t="shared" si="128"/>
        <v>5.6462000000000005E-3</v>
      </c>
    </row>
    <row r="7174" spans="1:15" x14ac:dyDescent="0.3">
      <c r="A7174" s="60">
        <v>46311</v>
      </c>
      <c r="B7174" t="s">
        <v>2090</v>
      </c>
      <c r="C7174" t="s">
        <v>8258</v>
      </c>
      <c r="D7174" t="s">
        <v>13848</v>
      </c>
      <c r="E7174" t="s">
        <v>13849</v>
      </c>
      <c r="F7174">
        <v>4.0780000000000003</v>
      </c>
      <c r="G7174">
        <v>1.1212</v>
      </c>
      <c r="H7174">
        <v>1.5478000000000001</v>
      </c>
      <c r="I7174" s="60">
        <v>45639</v>
      </c>
      <c r="J7174" s="60">
        <v>46734</v>
      </c>
      <c r="K7174">
        <v>2.98</v>
      </c>
      <c r="L7174" t="s">
        <v>2609</v>
      </c>
      <c r="M7174">
        <v>2.3E-3</v>
      </c>
      <c r="N7174" t="str">
        <f>_xll.IMDP("BND",D7174,$N$1,A7174)</f>
        <v>회사채(일반)</v>
      </c>
      <c r="O7174">
        <f t="shared" si="128"/>
        <v>2.5787599999999998E-3</v>
      </c>
    </row>
    <row r="7175" spans="1:15" x14ac:dyDescent="0.3">
      <c r="A7175" s="60">
        <v>46311</v>
      </c>
      <c r="B7175" t="s">
        <v>2090</v>
      </c>
      <c r="C7175" t="s">
        <v>8258</v>
      </c>
      <c r="D7175" t="s">
        <v>13850</v>
      </c>
      <c r="E7175" t="s">
        <v>13851</v>
      </c>
      <c r="F7175">
        <v>4.1440000000000001</v>
      </c>
      <c r="G7175">
        <v>1.5448999999999999</v>
      </c>
      <c r="H7175">
        <v>2.8203</v>
      </c>
      <c r="I7175" s="60">
        <v>46171</v>
      </c>
      <c r="J7175" s="60">
        <v>46902</v>
      </c>
      <c r="K7175">
        <v>3.94</v>
      </c>
      <c r="L7175" t="s">
        <v>2609</v>
      </c>
      <c r="M7175">
        <v>9.2999999999999992E-3</v>
      </c>
      <c r="N7175" t="str">
        <f>_xll.IMDP("BND",D7175,$N$1,A7175)</f>
        <v>회사채(일반)</v>
      </c>
      <c r="O7175">
        <f t="shared" si="128"/>
        <v>1.4367569999999998E-2</v>
      </c>
    </row>
    <row r="7176" spans="1:15" x14ac:dyDescent="0.3">
      <c r="A7176" s="60">
        <v>46311</v>
      </c>
      <c r="B7176" t="s">
        <v>2090</v>
      </c>
      <c r="C7176" t="s">
        <v>8258</v>
      </c>
      <c r="D7176" t="s">
        <v>13852</v>
      </c>
      <c r="E7176" t="s">
        <v>13853</v>
      </c>
      <c r="F7176">
        <v>3.7559999999999998</v>
      </c>
      <c r="G7176">
        <v>0.27179999999999999</v>
      </c>
      <c r="H7176">
        <v>0.1419</v>
      </c>
      <c r="I7176" s="60">
        <v>45320</v>
      </c>
      <c r="J7176" s="60">
        <v>46416</v>
      </c>
      <c r="K7176">
        <v>4.5999999999999996</v>
      </c>
      <c r="L7176" t="s">
        <v>5494</v>
      </c>
      <c r="M7176">
        <v>2.7000000000000001E-3</v>
      </c>
      <c r="N7176" t="str">
        <f>_xll.IMDP("BND",D7176,$N$1,A7176)</f>
        <v>회사채(일반)</v>
      </c>
      <c r="O7176">
        <f t="shared" si="128"/>
        <v>7.3386000000000002E-4</v>
      </c>
    </row>
    <row r="7177" spans="1:15" x14ac:dyDescent="0.3">
      <c r="A7177" s="60">
        <v>46311</v>
      </c>
      <c r="B7177" t="s">
        <v>2090</v>
      </c>
      <c r="C7177" t="s">
        <v>8258</v>
      </c>
      <c r="D7177" t="s">
        <v>13854</v>
      </c>
      <c r="E7177" t="s">
        <v>13855</v>
      </c>
      <c r="F7177">
        <v>4.4660000000000002</v>
      </c>
      <c r="G7177">
        <v>0.47720000000000001</v>
      </c>
      <c r="H7177">
        <v>0.3508</v>
      </c>
      <c r="I7177" s="60">
        <v>45764</v>
      </c>
      <c r="J7177" s="60">
        <v>46493</v>
      </c>
      <c r="K7177">
        <v>3.26</v>
      </c>
      <c r="L7177" t="s">
        <v>5494</v>
      </c>
      <c r="M7177">
        <v>7.4000000000000003E-3</v>
      </c>
      <c r="N7177" t="str">
        <f>_xll.IMDP("BND",D7177,$N$1,A7177)</f>
        <v>회사채(일반)</v>
      </c>
      <c r="O7177">
        <f t="shared" si="128"/>
        <v>3.5312800000000004E-3</v>
      </c>
    </row>
    <row r="7178" spans="1:15" x14ac:dyDescent="0.3">
      <c r="A7178" s="60">
        <v>46311</v>
      </c>
      <c r="B7178" t="s">
        <v>2090</v>
      </c>
      <c r="C7178" t="s">
        <v>8258</v>
      </c>
      <c r="D7178" t="s">
        <v>14908</v>
      </c>
      <c r="E7178" t="s">
        <v>14909</v>
      </c>
      <c r="F7178">
        <v>4.6150000000000002</v>
      </c>
      <c r="G7178">
        <v>0.79469999999999996</v>
      </c>
      <c r="H7178">
        <v>0.83689999999999998</v>
      </c>
      <c r="I7178" s="60">
        <v>46248</v>
      </c>
      <c r="J7178" s="60">
        <v>46612</v>
      </c>
      <c r="K7178">
        <v>4.3600000000000003</v>
      </c>
      <c r="L7178" t="s">
        <v>5494</v>
      </c>
      <c r="M7178">
        <v>5.5999999999999999E-3</v>
      </c>
      <c r="N7178" t="str">
        <f>_xll.IMDP("BND",D7178,$N$1,A7178)</f>
        <v>회사채(일반)</v>
      </c>
      <c r="O7178">
        <f t="shared" si="128"/>
        <v>4.4503199999999998E-3</v>
      </c>
    </row>
    <row r="7179" spans="1:15" x14ac:dyDescent="0.3">
      <c r="A7179" s="60">
        <v>46311</v>
      </c>
      <c r="B7179" t="s">
        <v>2090</v>
      </c>
      <c r="C7179" t="s">
        <v>8258</v>
      </c>
      <c r="D7179" t="s">
        <v>14910</v>
      </c>
      <c r="E7179" t="s">
        <v>14911</v>
      </c>
      <c r="F7179">
        <v>4.79</v>
      </c>
      <c r="G7179">
        <v>1.7198</v>
      </c>
      <c r="H7179">
        <v>3.4748999999999999</v>
      </c>
      <c r="I7179" s="60">
        <v>46248</v>
      </c>
      <c r="J7179" s="60">
        <v>46979</v>
      </c>
      <c r="K7179">
        <v>4.75</v>
      </c>
      <c r="L7179" t="s">
        <v>5494</v>
      </c>
      <c r="M7179">
        <v>5.5999999999999999E-3</v>
      </c>
      <c r="N7179" t="str">
        <f>_xll.IMDP("BND",D7179,$N$1,A7179)</f>
        <v>회사채(일반)</v>
      </c>
      <c r="O7179">
        <f t="shared" si="128"/>
        <v>9.6308799999999996E-3</v>
      </c>
    </row>
    <row r="7180" spans="1:15" x14ac:dyDescent="0.3">
      <c r="A7180" s="60">
        <v>46311</v>
      </c>
      <c r="B7180" t="s">
        <v>2090</v>
      </c>
      <c r="C7180" t="s">
        <v>8258</v>
      </c>
      <c r="D7180" t="s">
        <v>13856</v>
      </c>
      <c r="E7180" t="s">
        <v>13857</v>
      </c>
      <c r="F7180">
        <v>4.3559999999999999</v>
      </c>
      <c r="G7180">
        <v>3.7088999999999999</v>
      </c>
      <c r="H7180">
        <v>15.0144</v>
      </c>
      <c r="I7180" s="60">
        <v>43717</v>
      </c>
      <c r="J7180" s="60">
        <v>47735</v>
      </c>
      <c r="K7180">
        <v>1.81</v>
      </c>
      <c r="L7180" t="s">
        <v>2609</v>
      </c>
      <c r="M7180">
        <v>3.8E-3</v>
      </c>
      <c r="N7180" t="str">
        <f>_xll.IMDP("BND",D7180,$N$1,A7180)</f>
        <v>회사채(일반)</v>
      </c>
      <c r="O7180">
        <f t="shared" si="128"/>
        <v>1.409382E-2</v>
      </c>
    </row>
    <row r="7181" spans="1:15" x14ac:dyDescent="0.3">
      <c r="A7181" s="60">
        <v>46311</v>
      </c>
      <c r="B7181" t="s">
        <v>2090</v>
      </c>
      <c r="C7181" t="s">
        <v>8258</v>
      </c>
      <c r="D7181" t="s">
        <v>13858</v>
      </c>
      <c r="E7181" t="s">
        <v>13859</v>
      </c>
      <c r="F7181">
        <v>4.3879999999999999</v>
      </c>
      <c r="G7181">
        <v>5.4621000000000004</v>
      </c>
      <c r="H7181">
        <v>32.376800000000003</v>
      </c>
      <c r="I7181" s="60">
        <v>43717</v>
      </c>
      <c r="J7181" s="60">
        <v>48453</v>
      </c>
      <c r="K7181">
        <v>1.86</v>
      </c>
      <c r="L7181" t="s">
        <v>2609</v>
      </c>
      <c r="M7181">
        <v>2.3E-3</v>
      </c>
      <c r="N7181" t="str">
        <f>_xll.IMDP("BND",D7181,$N$1,A7181)</f>
        <v>회사채(일반)</v>
      </c>
      <c r="O7181">
        <f t="shared" ref="O7181:O7205" si="129">M7181*G7181</f>
        <v>1.2562830000000001E-2</v>
      </c>
    </row>
    <row r="7182" spans="1:15" x14ac:dyDescent="0.3">
      <c r="A7182" s="60">
        <v>46311</v>
      </c>
      <c r="B7182" t="s">
        <v>2090</v>
      </c>
      <c r="C7182" t="s">
        <v>8258</v>
      </c>
      <c r="D7182" t="s">
        <v>13860</v>
      </c>
      <c r="E7182" t="s">
        <v>13861</v>
      </c>
      <c r="F7182">
        <v>4.3440000000000003</v>
      </c>
      <c r="G7182">
        <v>1.2156</v>
      </c>
      <c r="H7182">
        <v>1.8033999999999999</v>
      </c>
      <c r="I7182" s="60">
        <v>45679</v>
      </c>
      <c r="J7182" s="60">
        <v>46773</v>
      </c>
      <c r="K7182">
        <v>3.08</v>
      </c>
      <c r="L7182" t="s">
        <v>5494</v>
      </c>
      <c r="M7182">
        <v>8.6999999999999994E-3</v>
      </c>
      <c r="N7182" t="str">
        <f>_xll.IMDP("BND",D7182,$N$1,A7182)</f>
        <v>회사채(일반)</v>
      </c>
      <c r="O7182">
        <f t="shared" si="129"/>
        <v>1.057572E-2</v>
      </c>
    </row>
    <row r="7183" spans="1:15" x14ac:dyDescent="0.3">
      <c r="A7183" s="60">
        <v>46311</v>
      </c>
      <c r="B7183" t="s">
        <v>2090</v>
      </c>
      <c r="C7183" t="s">
        <v>8258</v>
      </c>
      <c r="D7183" t="s">
        <v>13862</v>
      </c>
      <c r="E7183" t="s">
        <v>13863</v>
      </c>
      <c r="F7183">
        <v>4.5259999999999998</v>
      </c>
      <c r="G7183">
        <v>2.1743000000000001</v>
      </c>
      <c r="H7183">
        <v>5.4252000000000002</v>
      </c>
      <c r="I7183" s="60">
        <v>46063</v>
      </c>
      <c r="J7183" s="60">
        <v>47158</v>
      </c>
      <c r="K7183">
        <v>4.04</v>
      </c>
      <c r="L7183" t="s">
        <v>5494</v>
      </c>
      <c r="M7183">
        <v>4.5999999999999999E-3</v>
      </c>
      <c r="N7183" t="str">
        <f>_xll.IMDP("BND",D7183,$N$1,A7183)</f>
        <v>회사채(일반)</v>
      </c>
      <c r="O7183">
        <f t="shared" si="129"/>
        <v>1.000178E-2</v>
      </c>
    </row>
    <row r="7184" spans="1:15" x14ac:dyDescent="0.3">
      <c r="A7184" s="60">
        <v>46311</v>
      </c>
      <c r="B7184" t="s">
        <v>2090</v>
      </c>
      <c r="C7184" t="s">
        <v>8258</v>
      </c>
      <c r="D7184" t="s">
        <v>13864</v>
      </c>
      <c r="E7184" t="s">
        <v>13865</v>
      </c>
      <c r="F7184">
        <v>3.7650000000000001</v>
      </c>
      <c r="G7184">
        <v>0.26469999999999999</v>
      </c>
      <c r="H7184">
        <v>0.1361</v>
      </c>
      <c r="I7184" s="60">
        <v>44587</v>
      </c>
      <c r="J7184" s="60">
        <v>46413</v>
      </c>
      <c r="K7184">
        <v>2.93</v>
      </c>
      <c r="L7184" t="s">
        <v>5494</v>
      </c>
      <c r="M7184">
        <v>4.1999999999999997E-3</v>
      </c>
      <c r="N7184" t="str">
        <f>_xll.IMDP("BND",D7184,$N$1,A7184)</f>
        <v>회사채(일반)</v>
      </c>
      <c r="O7184">
        <f t="shared" si="129"/>
        <v>1.11174E-3</v>
      </c>
    </row>
    <row r="7185" spans="1:15" x14ac:dyDescent="0.3">
      <c r="A7185" s="60">
        <v>46311</v>
      </c>
      <c r="B7185" t="s">
        <v>2090</v>
      </c>
      <c r="C7185" t="s">
        <v>8258</v>
      </c>
      <c r="D7185" t="s">
        <v>13866</v>
      </c>
      <c r="E7185" t="s">
        <v>13867</v>
      </c>
      <c r="F7185">
        <v>4.2869999999999999</v>
      </c>
      <c r="G7185">
        <v>0.67230000000000001</v>
      </c>
      <c r="H7185">
        <v>0.62090000000000001</v>
      </c>
      <c r="I7185" s="60">
        <v>45469</v>
      </c>
      <c r="J7185" s="60">
        <v>46563</v>
      </c>
      <c r="K7185">
        <v>3.59</v>
      </c>
      <c r="L7185" t="s">
        <v>5494</v>
      </c>
      <c r="M7185">
        <v>4.5999999999999999E-3</v>
      </c>
      <c r="N7185" t="str">
        <f>_xll.IMDP("BND",D7185,$N$1,A7185)</f>
        <v>회사채(일반)</v>
      </c>
      <c r="O7185">
        <f t="shared" si="129"/>
        <v>3.0925800000000002E-3</v>
      </c>
    </row>
    <row r="7186" spans="1:15" x14ac:dyDescent="0.3">
      <c r="A7186" s="60">
        <v>46311</v>
      </c>
      <c r="B7186" t="s">
        <v>2090</v>
      </c>
      <c r="C7186" t="s">
        <v>8258</v>
      </c>
      <c r="D7186" t="s">
        <v>13868</v>
      </c>
      <c r="E7186" t="s">
        <v>13869</v>
      </c>
      <c r="F7186">
        <v>4.5789999999999997</v>
      </c>
      <c r="G7186">
        <v>3.0421</v>
      </c>
      <c r="H7186">
        <v>10.378</v>
      </c>
      <c r="I7186" s="60">
        <v>45679</v>
      </c>
      <c r="J7186" s="60">
        <v>47505</v>
      </c>
      <c r="K7186">
        <v>3.22</v>
      </c>
      <c r="L7186" t="s">
        <v>5494</v>
      </c>
      <c r="M7186">
        <v>2.7000000000000001E-3</v>
      </c>
      <c r="N7186" t="str">
        <f>_xll.IMDP("BND",D7186,$N$1,A7186)</f>
        <v>회사채(일반)</v>
      </c>
      <c r="O7186">
        <f t="shared" si="129"/>
        <v>8.213670000000001E-3</v>
      </c>
    </row>
    <row r="7187" spans="1:15" x14ac:dyDescent="0.3">
      <c r="A7187" s="60">
        <v>46311</v>
      </c>
      <c r="B7187" t="s">
        <v>2090</v>
      </c>
      <c r="C7187" t="s">
        <v>8258</v>
      </c>
      <c r="D7187" t="s">
        <v>13870</v>
      </c>
      <c r="E7187" t="s">
        <v>13871</v>
      </c>
      <c r="F7187">
        <v>3.746</v>
      </c>
      <c r="G7187">
        <v>0.31109999999999999</v>
      </c>
      <c r="H7187">
        <v>0.1741</v>
      </c>
      <c r="I7187" s="60">
        <v>43873</v>
      </c>
      <c r="J7187" s="60">
        <v>46430</v>
      </c>
      <c r="K7187">
        <v>1.99</v>
      </c>
      <c r="L7187" t="s">
        <v>5494</v>
      </c>
      <c r="M7187">
        <v>2.3E-3</v>
      </c>
      <c r="N7187" t="str">
        <f>_xll.IMDP("BND",D7187,$N$1,A7187)</f>
        <v>회사채(일반)</v>
      </c>
      <c r="O7187">
        <f t="shared" si="129"/>
        <v>7.1552999999999992E-4</v>
      </c>
    </row>
    <row r="7188" spans="1:15" x14ac:dyDescent="0.3">
      <c r="A7188" s="60">
        <v>46311</v>
      </c>
      <c r="B7188" t="s">
        <v>2090</v>
      </c>
      <c r="C7188" t="s">
        <v>8258</v>
      </c>
      <c r="D7188" t="s">
        <v>13872</v>
      </c>
      <c r="E7188" t="s">
        <v>13873</v>
      </c>
      <c r="F7188">
        <v>4.4119999999999999</v>
      </c>
      <c r="G7188">
        <v>3.1574</v>
      </c>
      <c r="H7188">
        <v>11.009</v>
      </c>
      <c r="I7188" s="60">
        <v>43873</v>
      </c>
      <c r="J7188" s="60">
        <v>47526</v>
      </c>
      <c r="K7188">
        <v>2.11</v>
      </c>
      <c r="L7188" t="s">
        <v>5494</v>
      </c>
      <c r="M7188">
        <v>5.5999999999999999E-3</v>
      </c>
      <c r="N7188" t="str">
        <f>_xll.IMDP("BND",D7188,$N$1,A7188)</f>
        <v>회사채(일반)</v>
      </c>
      <c r="O7188">
        <f t="shared" si="129"/>
        <v>1.768144E-2</v>
      </c>
    </row>
    <row r="7189" spans="1:15" x14ac:dyDescent="0.3">
      <c r="A7189" s="60">
        <v>46311</v>
      </c>
      <c r="B7189" t="s">
        <v>2090</v>
      </c>
      <c r="C7189" t="s">
        <v>8258</v>
      </c>
      <c r="D7189" t="s">
        <v>13874</v>
      </c>
      <c r="E7189" t="s">
        <v>13875</v>
      </c>
      <c r="F7189">
        <v>4.484</v>
      </c>
      <c r="G7189">
        <v>3.6673</v>
      </c>
      <c r="H7189">
        <v>14.712400000000001</v>
      </c>
      <c r="I7189" s="60">
        <v>44070</v>
      </c>
      <c r="J7189" s="60">
        <v>47722</v>
      </c>
      <c r="K7189">
        <v>1.9</v>
      </c>
      <c r="L7189" t="s">
        <v>5494</v>
      </c>
      <c r="M7189">
        <v>3.0000000000000001E-3</v>
      </c>
      <c r="N7189" t="str">
        <f>_xll.IMDP("BND",D7189,$N$1,A7189)</f>
        <v>회사채(일반)</v>
      </c>
      <c r="O7189">
        <f t="shared" si="129"/>
        <v>1.10019E-2</v>
      </c>
    </row>
    <row r="7190" spans="1:15" x14ac:dyDescent="0.3">
      <c r="A7190" s="60">
        <v>46311</v>
      </c>
      <c r="B7190" t="s">
        <v>2090</v>
      </c>
      <c r="C7190" t="s">
        <v>8258</v>
      </c>
      <c r="D7190" t="s">
        <v>616</v>
      </c>
      <c r="E7190" t="s">
        <v>618</v>
      </c>
      <c r="F7190">
        <v>3.8220000000000001</v>
      </c>
      <c r="G7190">
        <v>0.31569999999999998</v>
      </c>
      <c r="H7190">
        <v>0.17829999999999999</v>
      </c>
      <c r="I7190" s="60">
        <v>45702</v>
      </c>
      <c r="J7190" s="60">
        <v>46432</v>
      </c>
      <c r="K7190">
        <v>3.14</v>
      </c>
      <c r="L7190" t="s">
        <v>5494</v>
      </c>
      <c r="M7190">
        <v>2.98E-2</v>
      </c>
      <c r="N7190" t="str">
        <f>_xll.IMDP("BND",D7190,$N$1,A7190)</f>
        <v>회사채(일반)</v>
      </c>
      <c r="O7190">
        <f t="shared" si="129"/>
        <v>9.4078599999999988E-3</v>
      </c>
    </row>
    <row r="7191" spans="1:15" x14ac:dyDescent="0.3">
      <c r="A7191" s="60">
        <v>46311</v>
      </c>
      <c r="B7191" t="s">
        <v>2090</v>
      </c>
      <c r="C7191" t="s">
        <v>8258</v>
      </c>
      <c r="D7191" t="s">
        <v>13876</v>
      </c>
      <c r="E7191" t="s">
        <v>13877</v>
      </c>
      <c r="F7191">
        <v>4.2789999999999999</v>
      </c>
      <c r="G7191">
        <v>1.3312999999999999</v>
      </c>
      <c r="H7191">
        <v>2.1307999999999998</v>
      </c>
      <c r="I7191" s="60">
        <v>46086</v>
      </c>
      <c r="J7191" s="60">
        <v>46817</v>
      </c>
      <c r="K7191">
        <v>3.64</v>
      </c>
      <c r="L7191" t="s">
        <v>5494</v>
      </c>
      <c r="M7191">
        <v>1.3599999999999999E-2</v>
      </c>
      <c r="N7191" t="str">
        <f>_xll.IMDP("BND",D7191,$N$1,A7191)</f>
        <v>회사채(일반)</v>
      </c>
      <c r="O7191">
        <f t="shared" si="129"/>
        <v>1.8105679999999999E-2</v>
      </c>
    </row>
    <row r="7192" spans="1:15" x14ac:dyDescent="0.3">
      <c r="A7192" s="60">
        <v>46311</v>
      </c>
      <c r="B7192" t="s">
        <v>2090</v>
      </c>
      <c r="C7192" t="s">
        <v>8258</v>
      </c>
      <c r="D7192" t="s">
        <v>13878</v>
      </c>
      <c r="E7192" t="s">
        <v>13879</v>
      </c>
      <c r="F7192">
        <v>3.843</v>
      </c>
      <c r="G7192">
        <v>0.3206</v>
      </c>
      <c r="H7192">
        <v>0.18279999999999999</v>
      </c>
      <c r="I7192" s="60">
        <v>45338</v>
      </c>
      <c r="J7192" s="60">
        <v>46434</v>
      </c>
      <c r="K7192">
        <v>3.89</v>
      </c>
      <c r="L7192" t="s">
        <v>5494</v>
      </c>
      <c r="M7192">
        <v>3.0800000000000001E-2</v>
      </c>
      <c r="N7192" t="str">
        <f>_xll.IMDP("BND",D7192,$N$1,A7192)</f>
        <v>회사채(일반)</v>
      </c>
      <c r="O7192">
        <f t="shared" si="129"/>
        <v>9.8744799999999997E-3</v>
      </c>
    </row>
    <row r="7193" spans="1:15" x14ac:dyDescent="0.3">
      <c r="A7193" s="60">
        <v>46311</v>
      </c>
      <c r="B7193" t="s">
        <v>2090</v>
      </c>
      <c r="C7193" t="s">
        <v>8258</v>
      </c>
      <c r="D7193" t="s">
        <v>13880</v>
      </c>
      <c r="E7193" t="s">
        <v>13881</v>
      </c>
      <c r="F7193">
        <v>4.2779999999999996</v>
      </c>
      <c r="G7193">
        <v>1.2769999999999999</v>
      </c>
      <c r="H7193">
        <v>1.9728000000000001</v>
      </c>
      <c r="I7193" s="60">
        <v>45702</v>
      </c>
      <c r="J7193" s="60">
        <v>46797</v>
      </c>
      <c r="K7193">
        <v>3.23</v>
      </c>
      <c r="L7193" t="s">
        <v>5494</v>
      </c>
      <c r="M7193">
        <v>2.7099999999999999E-2</v>
      </c>
      <c r="N7193" t="str">
        <f>_xll.IMDP("BND",D7193,$N$1,A7193)</f>
        <v>회사채(일반)</v>
      </c>
      <c r="O7193">
        <f t="shared" si="129"/>
        <v>3.4606699999999997E-2</v>
      </c>
    </row>
    <row r="7194" spans="1:15" x14ac:dyDescent="0.3">
      <c r="A7194" s="60">
        <v>46311</v>
      </c>
      <c r="B7194" t="s">
        <v>2090</v>
      </c>
      <c r="C7194" t="s">
        <v>8258</v>
      </c>
      <c r="D7194" t="s">
        <v>13882</v>
      </c>
      <c r="E7194" t="s">
        <v>13883</v>
      </c>
      <c r="F7194">
        <v>4.4320000000000004</v>
      </c>
      <c r="G7194">
        <v>2.2486000000000002</v>
      </c>
      <c r="H7194">
        <v>5.7662000000000004</v>
      </c>
      <c r="I7194" s="60">
        <v>46086</v>
      </c>
      <c r="J7194" s="60">
        <v>47182</v>
      </c>
      <c r="K7194">
        <v>3.86</v>
      </c>
      <c r="L7194" t="s">
        <v>5494</v>
      </c>
      <c r="M7194">
        <v>1.9800000000000002E-2</v>
      </c>
      <c r="N7194" t="str">
        <f>_xll.IMDP("BND",D7194,$N$1,A7194)</f>
        <v>회사채(일반)</v>
      </c>
      <c r="O7194">
        <f t="shared" si="129"/>
        <v>4.4522280000000004E-2</v>
      </c>
    </row>
    <row r="7195" spans="1:15" x14ac:dyDescent="0.3">
      <c r="A7195" s="60">
        <v>46311</v>
      </c>
      <c r="B7195" t="s">
        <v>2090</v>
      </c>
      <c r="C7195" t="s">
        <v>8258</v>
      </c>
      <c r="D7195" t="s">
        <v>13884</v>
      </c>
      <c r="E7195" t="s">
        <v>13885</v>
      </c>
      <c r="F7195">
        <v>4.3310000000000004</v>
      </c>
      <c r="G7195">
        <v>1.6226</v>
      </c>
      <c r="H7195">
        <v>3.0897999999999999</v>
      </c>
      <c r="I7195" s="60">
        <v>45106</v>
      </c>
      <c r="J7195" s="60">
        <v>46933</v>
      </c>
      <c r="K7195">
        <v>4.3</v>
      </c>
      <c r="L7195" t="s">
        <v>5494</v>
      </c>
      <c r="M7195">
        <v>2.3400000000000001E-2</v>
      </c>
      <c r="N7195" t="str">
        <f>_xll.IMDP("BND",D7195,$N$1,A7195)</f>
        <v>회사채(일반)</v>
      </c>
      <c r="O7195">
        <f t="shared" si="129"/>
        <v>3.7968840000000004E-2</v>
      </c>
    </row>
    <row r="7196" spans="1:15" x14ac:dyDescent="0.3">
      <c r="A7196" s="60">
        <v>46311</v>
      </c>
      <c r="B7196" t="s">
        <v>2090</v>
      </c>
      <c r="C7196" t="s">
        <v>8258</v>
      </c>
      <c r="D7196" t="s">
        <v>367</v>
      </c>
      <c r="E7196" t="s">
        <v>369</v>
      </c>
      <c r="F7196">
        <v>4.4249999999999998</v>
      </c>
      <c r="G7196">
        <v>2.1913</v>
      </c>
      <c r="H7196">
        <v>5.5045000000000002</v>
      </c>
      <c r="I7196" s="60">
        <v>45338</v>
      </c>
      <c r="J7196" s="60">
        <v>47165</v>
      </c>
      <c r="K7196">
        <v>4.05</v>
      </c>
      <c r="L7196" t="s">
        <v>5494</v>
      </c>
      <c r="M7196">
        <v>2.64E-2</v>
      </c>
      <c r="N7196" t="str">
        <f>_xll.IMDP("BND",D7196,$N$1,A7196)</f>
        <v>회사채(일반)</v>
      </c>
      <c r="O7196">
        <f t="shared" si="129"/>
        <v>5.7850320000000004E-2</v>
      </c>
    </row>
    <row r="7197" spans="1:15" x14ac:dyDescent="0.3">
      <c r="A7197" s="60">
        <v>46311</v>
      </c>
      <c r="B7197" t="s">
        <v>2090</v>
      </c>
      <c r="C7197" t="s">
        <v>8258</v>
      </c>
      <c r="D7197" t="s">
        <v>13886</v>
      </c>
      <c r="E7197" t="s">
        <v>13887</v>
      </c>
      <c r="F7197">
        <v>4.4669999999999996</v>
      </c>
      <c r="G7197">
        <v>3.1040000000000001</v>
      </c>
      <c r="H7197">
        <v>10.7753</v>
      </c>
      <c r="I7197" s="60">
        <v>45702</v>
      </c>
      <c r="J7197" s="60">
        <v>47528</v>
      </c>
      <c r="K7197">
        <v>3.25</v>
      </c>
      <c r="L7197" t="s">
        <v>5494</v>
      </c>
      <c r="M7197">
        <v>1.3899999999999999E-2</v>
      </c>
      <c r="N7197" t="str">
        <f>_xll.IMDP("BND",D7197,$N$1,A7197)</f>
        <v>회사채(일반)</v>
      </c>
      <c r="O7197">
        <f t="shared" si="129"/>
        <v>4.3145599999999999E-2</v>
      </c>
    </row>
    <row r="7198" spans="1:15" x14ac:dyDescent="0.3">
      <c r="A7198" s="60">
        <v>46311</v>
      </c>
      <c r="B7198" t="s">
        <v>2090</v>
      </c>
      <c r="C7198" t="s">
        <v>8258</v>
      </c>
      <c r="D7198" t="s">
        <v>631</v>
      </c>
      <c r="E7198" t="s">
        <v>633</v>
      </c>
      <c r="F7198">
        <v>4.4770000000000003</v>
      </c>
      <c r="G7198">
        <v>3.9033000000000002</v>
      </c>
      <c r="H7198">
        <v>17.158899999999999</v>
      </c>
      <c r="I7198" s="60">
        <v>45338</v>
      </c>
      <c r="J7198" s="60">
        <v>47895</v>
      </c>
      <c r="K7198">
        <v>4.2</v>
      </c>
      <c r="L7198" t="s">
        <v>5494</v>
      </c>
      <c r="M7198">
        <v>8.8000000000000005E-3</v>
      </c>
      <c r="N7198" t="str">
        <f>_xll.IMDP("BND",D7198,$N$1,A7198)</f>
        <v>회사채(일반)</v>
      </c>
      <c r="O7198">
        <f t="shared" si="129"/>
        <v>3.4349040000000004E-2</v>
      </c>
    </row>
    <row r="7199" spans="1:15" x14ac:dyDescent="0.3">
      <c r="A7199" s="60">
        <v>46311</v>
      </c>
      <c r="B7199" t="s">
        <v>2090</v>
      </c>
      <c r="C7199" t="s">
        <v>8258</v>
      </c>
      <c r="D7199" t="s">
        <v>13888</v>
      </c>
      <c r="E7199" t="s">
        <v>13889</v>
      </c>
      <c r="F7199">
        <v>4.4889999999999999</v>
      </c>
      <c r="G7199">
        <v>4.7896999999999998</v>
      </c>
      <c r="H7199">
        <v>25.607700000000001</v>
      </c>
      <c r="I7199" s="60">
        <v>45702</v>
      </c>
      <c r="J7199" s="60">
        <v>48258</v>
      </c>
      <c r="K7199">
        <v>3.41</v>
      </c>
      <c r="L7199" t="s">
        <v>5494</v>
      </c>
      <c r="M7199">
        <v>2.7000000000000001E-3</v>
      </c>
      <c r="N7199" t="str">
        <f>_xll.IMDP("BND",D7199,$N$1,A7199)</f>
        <v>회사채(일반)</v>
      </c>
      <c r="O7199">
        <f t="shared" si="129"/>
        <v>1.293219E-2</v>
      </c>
    </row>
    <row r="7200" spans="1:15" x14ac:dyDescent="0.3">
      <c r="A7200" s="60">
        <v>46311</v>
      </c>
      <c r="B7200" t="s">
        <v>2090</v>
      </c>
      <c r="C7200" t="s">
        <v>8258</v>
      </c>
      <c r="D7200" t="s">
        <v>493</v>
      </c>
      <c r="E7200" t="s">
        <v>495</v>
      </c>
      <c r="F7200">
        <v>4.2510000000000003</v>
      </c>
      <c r="G7200">
        <v>0.70850000000000002</v>
      </c>
      <c r="H7200">
        <v>0.68</v>
      </c>
      <c r="I7200" s="60">
        <v>45482</v>
      </c>
      <c r="J7200" s="60">
        <v>46577</v>
      </c>
      <c r="K7200">
        <v>3.65</v>
      </c>
      <c r="L7200" t="s">
        <v>5494</v>
      </c>
      <c r="M7200">
        <v>3.7000000000000002E-3</v>
      </c>
      <c r="N7200" t="str">
        <f>_xll.IMDP("BND",D7200,$N$1,A7200)</f>
        <v>회사채(일반)</v>
      </c>
      <c r="O7200">
        <f t="shared" si="129"/>
        <v>2.62145E-3</v>
      </c>
    </row>
    <row r="7201" spans="1:15" x14ac:dyDescent="0.3">
      <c r="A7201" s="60">
        <v>46311</v>
      </c>
      <c r="B7201" t="s">
        <v>2090</v>
      </c>
      <c r="C7201" t="s">
        <v>8258</v>
      </c>
      <c r="D7201" t="s">
        <v>13890</v>
      </c>
      <c r="E7201" t="s">
        <v>13891</v>
      </c>
      <c r="F7201">
        <v>3.7120000000000002</v>
      </c>
      <c r="G7201">
        <v>0.31030000000000002</v>
      </c>
      <c r="H7201">
        <v>0.1736</v>
      </c>
      <c r="I7201" s="60">
        <v>46065</v>
      </c>
      <c r="J7201" s="60">
        <v>46430</v>
      </c>
      <c r="K7201">
        <v>3.27</v>
      </c>
      <c r="L7201" t="s">
        <v>2609</v>
      </c>
      <c r="M7201">
        <v>3.7000000000000002E-3</v>
      </c>
      <c r="N7201" t="str">
        <f>_xll.IMDP("BND",D7201,$N$1,A7201)</f>
        <v>회사채(일반)</v>
      </c>
      <c r="O7201">
        <f t="shared" si="129"/>
        <v>1.1481100000000001E-3</v>
      </c>
    </row>
    <row r="7202" spans="1:15" x14ac:dyDescent="0.3">
      <c r="A7202" s="60">
        <v>46311</v>
      </c>
      <c r="B7202" t="s">
        <v>2090</v>
      </c>
      <c r="C7202" t="s">
        <v>8258</v>
      </c>
      <c r="D7202" t="s">
        <v>13892</v>
      </c>
      <c r="E7202" t="s">
        <v>13893</v>
      </c>
      <c r="F7202">
        <v>4.1769999999999996</v>
      </c>
      <c r="G7202">
        <v>1.0186999999999999</v>
      </c>
      <c r="H7202">
        <v>1.3033999999999999</v>
      </c>
      <c r="I7202" s="60">
        <v>45968</v>
      </c>
      <c r="J7202" s="60">
        <v>46696</v>
      </c>
      <c r="K7202">
        <v>3.05</v>
      </c>
      <c r="L7202" t="s">
        <v>5494</v>
      </c>
      <c r="M7202">
        <v>3.2000000000000002E-3</v>
      </c>
      <c r="N7202" t="str">
        <f>_xll.IMDP("BND",D7202,$N$1,A7202)</f>
        <v>회사채(일반)</v>
      </c>
      <c r="O7202">
        <f t="shared" si="129"/>
        <v>3.25984E-3</v>
      </c>
    </row>
    <row r="7203" spans="1:15" x14ac:dyDescent="0.3">
      <c r="A7203" s="60">
        <v>46311</v>
      </c>
      <c r="B7203" t="s">
        <v>2090</v>
      </c>
      <c r="C7203" t="s">
        <v>8258</v>
      </c>
      <c r="D7203" t="s">
        <v>13894</v>
      </c>
      <c r="E7203" t="s">
        <v>13895</v>
      </c>
      <c r="F7203">
        <v>4.3650000000000002</v>
      </c>
      <c r="G7203">
        <v>1.9614</v>
      </c>
      <c r="H7203">
        <v>4.4234999999999998</v>
      </c>
      <c r="I7203" s="60">
        <v>45968</v>
      </c>
      <c r="J7203" s="60">
        <v>47064</v>
      </c>
      <c r="K7203">
        <v>3.09</v>
      </c>
      <c r="L7203" t="s">
        <v>5494</v>
      </c>
      <c r="M7203">
        <v>4.1000000000000003E-3</v>
      </c>
      <c r="N7203" t="str">
        <f>_xll.IMDP("BND",D7203,$N$1,A7203)</f>
        <v>회사채(일반)</v>
      </c>
      <c r="O7203">
        <f t="shared" si="129"/>
        <v>8.0417400000000003E-3</v>
      </c>
    </row>
    <row r="7204" spans="1:15" x14ac:dyDescent="0.3">
      <c r="A7204" s="60">
        <v>46311</v>
      </c>
      <c r="B7204" t="s">
        <v>2090</v>
      </c>
      <c r="C7204" t="s">
        <v>8258</v>
      </c>
      <c r="D7204" t="s">
        <v>13896</v>
      </c>
      <c r="E7204" t="s">
        <v>13897</v>
      </c>
      <c r="F7204">
        <v>3.9940000000000002</v>
      </c>
      <c r="G7204">
        <v>0.33090000000000003</v>
      </c>
      <c r="H7204">
        <v>0.19189999999999999</v>
      </c>
      <c r="I7204" s="60">
        <v>45708</v>
      </c>
      <c r="J7204" s="60">
        <v>46437</v>
      </c>
      <c r="K7204">
        <v>3.32</v>
      </c>
      <c r="L7204" t="s">
        <v>5494</v>
      </c>
      <c r="M7204">
        <v>6.0000000000000001E-3</v>
      </c>
      <c r="N7204" t="str">
        <f>_xll.IMDP("BND",D7204,$N$1,A7204)</f>
        <v>회사채(일반)</v>
      </c>
      <c r="O7204">
        <f t="shared" si="129"/>
        <v>1.9854E-3</v>
      </c>
    </row>
    <row r="7205" spans="1:15" x14ac:dyDescent="0.3">
      <c r="A7205" s="60">
        <v>46311</v>
      </c>
      <c r="B7205" t="s">
        <v>2090</v>
      </c>
      <c r="C7205" t="s">
        <v>8258</v>
      </c>
      <c r="D7205" t="s">
        <v>13898</v>
      </c>
      <c r="E7205" t="s">
        <v>13899</v>
      </c>
      <c r="F7205">
        <v>4.3090000000000002</v>
      </c>
      <c r="G7205">
        <v>0.57520000000000004</v>
      </c>
      <c r="H7205">
        <v>0.4753</v>
      </c>
      <c r="I7205" s="60">
        <v>45797</v>
      </c>
      <c r="J7205" s="60">
        <v>46527</v>
      </c>
      <c r="K7205">
        <v>2.99</v>
      </c>
      <c r="L7205" t="s">
        <v>5494</v>
      </c>
      <c r="M7205">
        <v>5.4999999999999997E-3</v>
      </c>
      <c r="N7205" t="str">
        <f>_xll.IMDP("BND",D7205,$N$1,A7205)</f>
        <v>회사채(일반)</v>
      </c>
      <c r="O7205">
        <f t="shared" si="129"/>
        <v>3.1635999999999999E-3</v>
      </c>
    </row>
    <row r="7206" spans="1:15" x14ac:dyDescent="0.3">
      <c r="A7206" s="60">
        <v>46311</v>
      </c>
      <c r="B7206" t="s">
        <v>2090</v>
      </c>
      <c r="C7206" t="s">
        <v>8258</v>
      </c>
      <c r="D7206" t="s">
        <v>13900</v>
      </c>
      <c r="E7206" t="s">
        <v>13901</v>
      </c>
      <c r="F7206">
        <v>4.4390000000000001</v>
      </c>
      <c r="G7206">
        <v>0.92989999999999995</v>
      </c>
      <c r="H7206">
        <v>1.1016999999999999</v>
      </c>
      <c r="I7206" s="60">
        <v>45569</v>
      </c>
      <c r="J7206" s="60">
        <v>46661</v>
      </c>
      <c r="K7206">
        <v>3.51</v>
      </c>
      <c r="L7206" t="s">
        <v>5494</v>
      </c>
      <c r="M7206">
        <v>2.8E-3</v>
      </c>
      <c r="N7206" t="str">
        <f>_xll.IMDP("BND",D7206,$N$1,A7206)</f>
        <v>회사채(일반)</v>
      </c>
      <c r="O7206">
        <f t="shared" ref="O7206:O7215" si="130">M7206*G7206</f>
        <v>2.6037199999999999E-3</v>
      </c>
    </row>
    <row r="7207" spans="1:15" x14ac:dyDescent="0.3">
      <c r="A7207" s="60">
        <v>46311</v>
      </c>
      <c r="B7207" t="s">
        <v>2090</v>
      </c>
      <c r="C7207" t="s">
        <v>8258</v>
      </c>
      <c r="D7207" t="s">
        <v>13902</v>
      </c>
      <c r="E7207" t="s">
        <v>13903</v>
      </c>
      <c r="F7207">
        <v>4.4610000000000003</v>
      </c>
      <c r="G7207">
        <v>1.288</v>
      </c>
      <c r="H7207">
        <v>2.0045000000000002</v>
      </c>
      <c r="I7207" s="60">
        <v>45708</v>
      </c>
      <c r="J7207" s="60">
        <v>46801</v>
      </c>
      <c r="K7207">
        <v>3.37</v>
      </c>
      <c r="L7207" t="s">
        <v>5494</v>
      </c>
      <c r="M7207">
        <v>6.4000000000000003E-3</v>
      </c>
      <c r="N7207" t="str">
        <f>_xll.IMDP("BND",D7207,$N$1,A7207)</f>
        <v>회사채(일반)</v>
      </c>
      <c r="O7207">
        <f t="shared" si="130"/>
        <v>8.2432000000000009E-3</v>
      </c>
    </row>
    <row r="7208" spans="1:15" x14ac:dyDescent="0.3">
      <c r="A7208" s="60">
        <v>46311</v>
      </c>
      <c r="B7208" t="s">
        <v>2090</v>
      </c>
      <c r="C7208" t="s">
        <v>8258</v>
      </c>
      <c r="D7208" t="s">
        <v>13904</v>
      </c>
      <c r="E7208" t="s">
        <v>13905</v>
      </c>
      <c r="F7208">
        <v>4.4960000000000004</v>
      </c>
      <c r="G7208">
        <v>1.524</v>
      </c>
      <c r="H7208">
        <v>2.7397999999999998</v>
      </c>
      <c r="I7208" s="60">
        <v>45797</v>
      </c>
      <c r="J7208" s="60">
        <v>46892</v>
      </c>
      <c r="K7208">
        <v>3.06</v>
      </c>
      <c r="L7208" t="s">
        <v>5494</v>
      </c>
      <c r="M7208">
        <v>4.1000000000000003E-3</v>
      </c>
      <c r="N7208" t="str">
        <f>_xll.IMDP("BND",D7208,$N$1,A7208)</f>
        <v>회사채(일반)</v>
      </c>
      <c r="O7208">
        <f t="shared" si="130"/>
        <v>6.2484000000000003E-3</v>
      </c>
    </row>
    <row r="7209" spans="1:15" x14ac:dyDescent="0.3">
      <c r="A7209" s="60">
        <v>46311</v>
      </c>
      <c r="B7209" t="s">
        <v>2090</v>
      </c>
      <c r="C7209" t="s">
        <v>8258</v>
      </c>
      <c r="D7209" t="s">
        <v>15709</v>
      </c>
      <c r="E7209" t="s">
        <v>15710</v>
      </c>
      <c r="F7209">
        <v>4.6109999999999998</v>
      </c>
      <c r="G7209">
        <v>1.8236000000000001</v>
      </c>
      <c r="H7209">
        <v>3.8698000000000001</v>
      </c>
      <c r="I7209" s="60">
        <v>46287</v>
      </c>
      <c r="J7209" s="60">
        <v>47018</v>
      </c>
      <c r="K7209">
        <v>4.82</v>
      </c>
      <c r="L7209" t="s">
        <v>5494</v>
      </c>
      <c r="M7209">
        <v>2.8E-3</v>
      </c>
      <c r="N7209" t="str">
        <f>_xll.IMDP("BND",D7209,$N$1,A7209)</f>
        <v>회사채(일반)</v>
      </c>
      <c r="O7209">
        <f t="shared" si="130"/>
        <v>5.1060800000000007E-3</v>
      </c>
    </row>
    <row r="7210" spans="1:15" x14ac:dyDescent="0.3">
      <c r="A7210" s="60">
        <v>46311</v>
      </c>
      <c r="B7210" t="s">
        <v>2090</v>
      </c>
      <c r="C7210" t="s">
        <v>8258</v>
      </c>
      <c r="D7210" t="s">
        <v>13906</v>
      </c>
      <c r="E7210" t="s">
        <v>13907</v>
      </c>
      <c r="F7210">
        <v>4.0140000000000002</v>
      </c>
      <c r="G7210">
        <v>0.34499999999999997</v>
      </c>
      <c r="H7210">
        <v>0.2049</v>
      </c>
      <c r="I7210" s="60">
        <v>44617</v>
      </c>
      <c r="J7210" s="60">
        <v>46443</v>
      </c>
      <c r="K7210">
        <v>3.32</v>
      </c>
      <c r="L7210" t="s">
        <v>5494</v>
      </c>
      <c r="M7210">
        <v>2.3E-3</v>
      </c>
      <c r="N7210" t="str">
        <f>_xll.IMDP("BND",D7210,$N$1,A7210)</f>
        <v>회사채(일반)</v>
      </c>
      <c r="O7210">
        <f t="shared" si="130"/>
        <v>7.9349999999999993E-4</v>
      </c>
    </row>
    <row r="7211" spans="1:15" x14ac:dyDescent="0.3">
      <c r="A7211" s="60">
        <v>46311</v>
      </c>
      <c r="B7211" t="s">
        <v>2090</v>
      </c>
      <c r="C7211" t="s">
        <v>8258</v>
      </c>
      <c r="D7211" t="s">
        <v>13908</v>
      </c>
      <c r="E7211" t="s">
        <v>13909</v>
      </c>
      <c r="F7211">
        <v>4.3730000000000002</v>
      </c>
      <c r="G7211">
        <v>1.3031999999999999</v>
      </c>
      <c r="H7211">
        <v>2.0472000000000001</v>
      </c>
      <c r="I7211" s="60">
        <v>45712</v>
      </c>
      <c r="J7211" s="60">
        <v>46807</v>
      </c>
      <c r="K7211">
        <v>3.27</v>
      </c>
      <c r="L7211" t="s">
        <v>5494</v>
      </c>
      <c r="M7211">
        <v>3.2000000000000002E-3</v>
      </c>
      <c r="N7211" t="str">
        <f>_xll.IMDP("BND",D7211,$N$1,A7211)</f>
        <v>회사채(일반)</v>
      </c>
      <c r="O7211">
        <f t="shared" si="130"/>
        <v>4.1702399999999995E-3</v>
      </c>
    </row>
    <row r="7212" spans="1:15" x14ac:dyDescent="0.3">
      <c r="A7212" s="60">
        <v>46311</v>
      </c>
      <c r="B7212" t="s">
        <v>2090</v>
      </c>
      <c r="C7212" t="s">
        <v>8258</v>
      </c>
      <c r="D7212" t="s">
        <v>13910</v>
      </c>
      <c r="E7212" t="s">
        <v>13911</v>
      </c>
      <c r="F7212">
        <v>4.42</v>
      </c>
      <c r="G7212">
        <v>1.6595</v>
      </c>
      <c r="H7212">
        <v>3.2040999999999999</v>
      </c>
      <c r="I7212" s="60">
        <v>45847</v>
      </c>
      <c r="J7212" s="60">
        <v>46941</v>
      </c>
      <c r="K7212">
        <v>2.99</v>
      </c>
      <c r="L7212" t="s">
        <v>5494</v>
      </c>
      <c r="M7212">
        <v>3.5999999999999999E-3</v>
      </c>
      <c r="N7212" t="str">
        <f>_xll.IMDP("BND",D7212,$N$1,A7212)</f>
        <v>회사채(일반)</v>
      </c>
      <c r="O7212">
        <f t="shared" si="130"/>
        <v>5.9741999999999998E-3</v>
      </c>
    </row>
    <row r="7213" spans="1:15" x14ac:dyDescent="0.3">
      <c r="A7213" s="60">
        <v>46311</v>
      </c>
      <c r="B7213" t="s">
        <v>2090</v>
      </c>
      <c r="C7213" t="s">
        <v>8258</v>
      </c>
      <c r="D7213" t="s">
        <v>13912</v>
      </c>
      <c r="E7213" t="s">
        <v>13913</v>
      </c>
      <c r="F7213">
        <v>3.774</v>
      </c>
      <c r="G7213">
        <v>0.2742</v>
      </c>
      <c r="H7213">
        <v>0.14360000000000001</v>
      </c>
      <c r="I7213" s="60">
        <v>45322</v>
      </c>
      <c r="J7213" s="60">
        <v>46416</v>
      </c>
      <c r="K7213">
        <v>4.01</v>
      </c>
      <c r="L7213" t="s">
        <v>5494</v>
      </c>
      <c r="M7213">
        <v>4.1999999999999997E-3</v>
      </c>
      <c r="N7213" t="str">
        <f>_xll.IMDP("BND",D7213,$N$1,A7213)</f>
        <v>회사채(일반)</v>
      </c>
      <c r="O7213">
        <f t="shared" si="130"/>
        <v>1.15164E-3</v>
      </c>
    </row>
    <row r="7214" spans="1:15" x14ac:dyDescent="0.3">
      <c r="A7214" s="60">
        <v>46311</v>
      </c>
      <c r="B7214" t="s">
        <v>2090</v>
      </c>
      <c r="C7214" t="s">
        <v>8258</v>
      </c>
      <c r="D7214" t="s">
        <v>13914</v>
      </c>
      <c r="E7214" t="s">
        <v>13915</v>
      </c>
      <c r="F7214">
        <v>4.3419999999999996</v>
      </c>
      <c r="G7214">
        <v>1.2901</v>
      </c>
      <c r="H7214">
        <v>2.0091999999999999</v>
      </c>
      <c r="I7214" s="60">
        <v>45707</v>
      </c>
      <c r="J7214" s="60">
        <v>46801</v>
      </c>
      <c r="K7214">
        <v>3.17</v>
      </c>
      <c r="L7214" t="s">
        <v>5494</v>
      </c>
      <c r="M7214">
        <v>7.7999999999999996E-3</v>
      </c>
      <c r="N7214" t="str">
        <f>_xll.IMDP("BND",D7214,$N$1,A7214)</f>
        <v>회사채(일반)</v>
      </c>
      <c r="O7214">
        <f t="shared" si="130"/>
        <v>1.006278E-2</v>
      </c>
    </row>
    <row r="7215" spans="1:15" x14ac:dyDescent="0.3">
      <c r="A7215" s="60">
        <v>46311</v>
      </c>
      <c r="B7215" t="s">
        <v>2090</v>
      </c>
      <c r="C7215" t="s">
        <v>8258</v>
      </c>
      <c r="D7215" t="s">
        <v>13916</v>
      </c>
      <c r="E7215" t="s">
        <v>13917</v>
      </c>
      <c r="F7215">
        <v>4.5140000000000002</v>
      </c>
      <c r="G7215">
        <v>2.1541999999999999</v>
      </c>
      <c r="H7215">
        <v>5.3178000000000001</v>
      </c>
      <c r="I7215" s="60">
        <v>46051</v>
      </c>
      <c r="J7215" s="60">
        <v>47147</v>
      </c>
      <c r="K7215">
        <v>3.57</v>
      </c>
      <c r="L7215" t="s">
        <v>5494</v>
      </c>
      <c r="M7215">
        <v>7.6E-3</v>
      </c>
      <c r="N7215" t="str">
        <f>_xll.IMDP("BND",D7215,$N$1,A7215)</f>
        <v>회사채(일반)</v>
      </c>
      <c r="O7215">
        <f t="shared" si="130"/>
        <v>1.6371919999999998E-2</v>
      </c>
    </row>
    <row r="7216" spans="1:15" x14ac:dyDescent="0.3">
      <c r="A7216" s="60">
        <v>46311</v>
      </c>
      <c r="B7216" t="s">
        <v>2090</v>
      </c>
      <c r="C7216" t="s">
        <v>8258</v>
      </c>
      <c r="D7216" t="s">
        <v>13918</v>
      </c>
      <c r="E7216" t="s">
        <v>13919</v>
      </c>
      <c r="F7216">
        <v>4.0780000000000003</v>
      </c>
      <c r="G7216">
        <v>0.70279999999999998</v>
      </c>
      <c r="H7216">
        <v>0.67079999999999995</v>
      </c>
      <c r="I7216" s="60">
        <v>44749</v>
      </c>
      <c r="J7216" s="60">
        <v>46575</v>
      </c>
      <c r="K7216">
        <v>4.0199999999999996</v>
      </c>
      <c r="L7216" t="s">
        <v>5494</v>
      </c>
      <c r="M7216">
        <v>7.0000000000000001E-3</v>
      </c>
      <c r="N7216" t="str">
        <f>_xll.IMDP("BND",D7216,$N$1,A7216)</f>
        <v>회사채(일반)</v>
      </c>
      <c r="O7216">
        <f t="shared" ref="O7216:O7225" si="131">M7216*G7216</f>
        <v>4.9195999999999997E-3</v>
      </c>
    </row>
    <row r="7217" spans="1:15" x14ac:dyDescent="0.3">
      <c r="A7217" s="60">
        <v>46311</v>
      </c>
      <c r="B7217" t="s">
        <v>2090</v>
      </c>
      <c r="C7217" t="s">
        <v>8258</v>
      </c>
      <c r="D7217" t="s">
        <v>1399</v>
      </c>
      <c r="E7217" t="s">
        <v>1401</v>
      </c>
      <c r="F7217">
        <v>4.125</v>
      </c>
      <c r="G7217">
        <v>1.2049000000000001</v>
      </c>
      <c r="H7217">
        <v>1.7636000000000001</v>
      </c>
      <c r="I7217" s="60">
        <v>45671</v>
      </c>
      <c r="J7217" s="60">
        <v>46766</v>
      </c>
      <c r="K7217">
        <v>3.08</v>
      </c>
      <c r="L7217" t="s">
        <v>5494</v>
      </c>
      <c r="M7217">
        <v>2.7E-2</v>
      </c>
      <c r="N7217" t="str">
        <f>_xll.IMDP("BND",D7217,$N$1,A7217)</f>
        <v>회사채(일반)</v>
      </c>
      <c r="O7217">
        <f t="shared" si="131"/>
        <v>3.25323E-2</v>
      </c>
    </row>
    <row r="7218" spans="1:15" x14ac:dyDescent="0.3">
      <c r="A7218" s="60">
        <v>46311</v>
      </c>
      <c r="B7218" t="s">
        <v>2090</v>
      </c>
      <c r="C7218" t="s">
        <v>8258</v>
      </c>
      <c r="D7218" t="s">
        <v>699</v>
      </c>
      <c r="E7218" t="s">
        <v>701</v>
      </c>
      <c r="F7218">
        <v>4.1239999999999997</v>
      </c>
      <c r="G7218">
        <v>1.1935</v>
      </c>
      <c r="H7218">
        <v>1.7377</v>
      </c>
      <c r="I7218" s="60">
        <v>44938</v>
      </c>
      <c r="J7218" s="60">
        <v>46764</v>
      </c>
      <c r="K7218">
        <v>4.1100000000000003</v>
      </c>
      <c r="L7218" t="s">
        <v>5494</v>
      </c>
      <c r="M7218">
        <v>9.2999999999999992E-3</v>
      </c>
      <c r="N7218" t="str">
        <f>_xll.IMDP("BND",D7218,$N$1,A7218)</f>
        <v>회사채(일반)</v>
      </c>
      <c r="O7218">
        <f t="shared" si="131"/>
        <v>1.109955E-2</v>
      </c>
    </row>
    <row r="7219" spans="1:15" x14ac:dyDescent="0.3">
      <c r="A7219" s="60">
        <v>46311</v>
      </c>
      <c r="B7219" t="s">
        <v>2090</v>
      </c>
      <c r="C7219" t="s">
        <v>8258</v>
      </c>
      <c r="D7219" t="s">
        <v>13920</v>
      </c>
      <c r="E7219" t="s">
        <v>13921</v>
      </c>
      <c r="F7219">
        <v>4.3170000000000002</v>
      </c>
      <c r="G7219">
        <v>3.0531000000000001</v>
      </c>
      <c r="H7219">
        <v>10.3645</v>
      </c>
      <c r="I7219" s="60">
        <v>45671</v>
      </c>
      <c r="J7219" s="60">
        <v>47497</v>
      </c>
      <c r="K7219">
        <v>3.12</v>
      </c>
      <c r="L7219" t="s">
        <v>5494</v>
      </c>
      <c r="M7219">
        <v>8.8999999999999999E-3</v>
      </c>
      <c r="N7219" t="str">
        <f>_xll.IMDP("BND",D7219,$N$1,A7219)</f>
        <v>회사채(일반)</v>
      </c>
      <c r="O7219">
        <f t="shared" si="131"/>
        <v>2.717259E-2</v>
      </c>
    </row>
    <row r="7220" spans="1:15" x14ac:dyDescent="0.3">
      <c r="A7220" s="60">
        <v>46311</v>
      </c>
      <c r="B7220" t="s">
        <v>2090</v>
      </c>
      <c r="C7220" t="s">
        <v>8258</v>
      </c>
      <c r="D7220" t="s">
        <v>13922</v>
      </c>
      <c r="E7220" t="s">
        <v>13923</v>
      </c>
      <c r="F7220">
        <v>4.3319999999999999</v>
      </c>
      <c r="G7220">
        <v>4.7760999999999996</v>
      </c>
      <c r="H7220">
        <v>25.219799999999999</v>
      </c>
      <c r="I7220" s="60">
        <v>45671</v>
      </c>
      <c r="J7220" s="60">
        <v>48227</v>
      </c>
      <c r="K7220">
        <v>3.18</v>
      </c>
      <c r="L7220" t="s">
        <v>5494</v>
      </c>
      <c r="M7220">
        <v>4.4000000000000003E-3</v>
      </c>
      <c r="N7220" t="str">
        <f>_xll.IMDP("BND",D7220,$N$1,A7220)</f>
        <v>회사채(일반)</v>
      </c>
      <c r="O7220">
        <f t="shared" si="131"/>
        <v>2.101484E-2</v>
      </c>
    </row>
    <row r="7221" spans="1:15" x14ac:dyDescent="0.3">
      <c r="A7221" s="60">
        <v>46311</v>
      </c>
      <c r="B7221" t="s">
        <v>2090</v>
      </c>
      <c r="C7221" t="s">
        <v>8258</v>
      </c>
      <c r="D7221" t="s">
        <v>13924</v>
      </c>
      <c r="E7221" t="s">
        <v>13925</v>
      </c>
      <c r="F7221">
        <v>4.0919999999999996</v>
      </c>
      <c r="G7221">
        <v>0.496</v>
      </c>
      <c r="H7221">
        <v>0.37159999999999999</v>
      </c>
      <c r="I7221" s="60">
        <v>44673</v>
      </c>
      <c r="J7221" s="60">
        <v>46499</v>
      </c>
      <c r="K7221">
        <v>3.84</v>
      </c>
      <c r="L7221" t="s">
        <v>5494</v>
      </c>
      <c r="M7221">
        <v>2.3E-3</v>
      </c>
      <c r="N7221" t="str">
        <f>_xll.IMDP("BND",D7221,$N$1,A7221)</f>
        <v>회사채(일반)</v>
      </c>
      <c r="O7221">
        <f t="shared" si="131"/>
        <v>1.1408E-3</v>
      </c>
    </row>
    <row r="7222" spans="1:15" x14ac:dyDescent="0.3">
      <c r="A7222" s="60">
        <v>46311</v>
      </c>
      <c r="B7222" t="s">
        <v>2090</v>
      </c>
      <c r="C7222" t="s">
        <v>8258</v>
      </c>
      <c r="D7222" t="s">
        <v>13926</v>
      </c>
      <c r="E7222" t="s">
        <v>13927</v>
      </c>
      <c r="F7222">
        <v>4.2640000000000002</v>
      </c>
      <c r="G7222">
        <v>0.70979999999999999</v>
      </c>
      <c r="H7222">
        <v>0.68149999999999999</v>
      </c>
      <c r="I7222" s="60">
        <v>45847</v>
      </c>
      <c r="J7222" s="60">
        <v>46577</v>
      </c>
      <c r="K7222">
        <v>2.95</v>
      </c>
      <c r="L7222" t="s">
        <v>5494</v>
      </c>
      <c r="M7222">
        <v>2.8E-3</v>
      </c>
      <c r="N7222" t="str">
        <f>_xll.IMDP("BND",D7222,$N$1,A7222)</f>
        <v>회사채(일반)</v>
      </c>
      <c r="O7222">
        <f t="shared" si="131"/>
        <v>1.98744E-3</v>
      </c>
    </row>
    <row r="7223" spans="1:15" x14ac:dyDescent="0.3">
      <c r="A7223" s="60">
        <v>46311</v>
      </c>
      <c r="B7223" t="s">
        <v>2090</v>
      </c>
      <c r="C7223" t="s">
        <v>8258</v>
      </c>
      <c r="D7223" t="s">
        <v>13928</v>
      </c>
      <c r="E7223" t="s">
        <v>13929</v>
      </c>
      <c r="F7223">
        <v>4.4050000000000002</v>
      </c>
      <c r="G7223">
        <v>1.6595</v>
      </c>
      <c r="H7223">
        <v>3.2040000000000002</v>
      </c>
      <c r="I7223" s="60">
        <v>45847</v>
      </c>
      <c r="J7223" s="60">
        <v>46941</v>
      </c>
      <c r="K7223">
        <v>3</v>
      </c>
      <c r="L7223" t="s">
        <v>5494</v>
      </c>
      <c r="M7223">
        <v>2.3E-3</v>
      </c>
      <c r="N7223" t="str">
        <f>_xll.IMDP("BND",D7223,$N$1,A7223)</f>
        <v>회사채(일반)</v>
      </c>
      <c r="O7223">
        <f t="shared" si="131"/>
        <v>3.8168499999999997E-3</v>
      </c>
    </row>
    <row r="7224" spans="1:15" x14ac:dyDescent="0.3">
      <c r="A7224" s="60">
        <v>46311</v>
      </c>
      <c r="B7224" t="s">
        <v>2090</v>
      </c>
      <c r="C7224" t="s">
        <v>8258</v>
      </c>
      <c r="D7224" t="s">
        <v>13930</v>
      </c>
      <c r="E7224" t="s">
        <v>13931</v>
      </c>
      <c r="F7224">
        <v>4.16</v>
      </c>
      <c r="G7224">
        <v>1.1173999999999999</v>
      </c>
      <c r="H7224">
        <v>1.5388999999999999</v>
      </c>
      <c r="I7224" s="60">
        <v>45638</v>
      </c>
      <c r="J7224" s="60">
        <v>46733</v>
      </c>
      <c r="K7224">
        <v>3.13</v>
      </c>
      <c r="L7224" t="s">
        <v>2609</v>
      </c>
      <c r="M7224">
        <v>1.24E-2</v>
      </c>
      <c r="N7224" t="str">
        <f>_xll.IMDP("BND",D7224,$N$1,A7224)</f>
        <v>회사채(일반)</v>
      </c>
      <c r="O7224">
        <f t="shared" si="131"/>
        <v>1.3855759999999998E-2</v>
      </c>
    </row>
    <row r="7225" spans="1:15" x14ac:dyDescent="0.3">
      <c r="A7225" s="60">
        <v>46311</v>
      </c>
      <c r="B7225" t="s">
        <v>2090</v>
      </c>
      <c r="C7225" t="s">
        <v>8258</v>
      </c>
      <c r="D7225" t="s">
        <v>13932</v>
      </c>
      <c r="E7225" t="s">
        <v>13933</v>
      </c>
      <c r="F7225">
        <v>4.16</v>
      </c>
      <c r="G7225">
        <v>1.1174999999999999</v>
      </c>
      <c r="H7225">
        <v>1.5390999999999999</v>
      </c>
      <c r="I7225" s="60">
        <v>45638</v>
      </c>
      <c r="J7225" s="60">
        <v>46733</v>
      </c>
      <c r="K7225">
        <v>3.11</v>
      </c>
      <c r="L7225" t="s">
        <v>2609</v>
      </c>
      <c r="M7225">
        <v>2.8E-3</v>
      </c>
      <c r="N7225" t="str">
        <f>_xll.IMDP("BND",D7225,$N$1,A7225)</f>
        <v>회사채(일반)</v>
      </c>
      <c r="O7225">
        <f t="shared" si="131"/>
        <v>3.1289999999999998E-3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A506-0E15-4813-96EB-F605B9252B03}">
  <dimension ref="A1:I12"/>
  <sheetViews>
    <sheetView tabSelected="1" zoomScale="85" zoomScaleNormal="85" workbookViewId="0">
      <selection activeCell="E8" sqref="E8"/>
    </sheetView>
  </sheetViews>
  <sheetFormatPr defaultRowHeight="16.5" x14ac:dyDescent="0.3"/>
  <cols>
    <col min="1" max="1" width="35.875" bestFit="1" customWidth="1"/>
    <col min="2" max="2" width="11.625" style="75" bestFit="1" customWidth="1"/>
    <col min="3" max="3" width="16" style="75" bestFit="1" customWidth="1"/>
    <col min="4" max="4" width="17.625" style="75" bestFit="1" customWidth="1"/>
    <col min="7" max="7" width="11.125" bestFit="1" customWidth="1"/>
  </cols>
  <sheetData>
    <row r="1" spans="1:9" x14ac:dyDescent="0.3">
      <c r="A1" s="75" t="s">
        <v>14605</v>
      </c>
      <c r="B1" s="76" t="s">
        <v>14617</v>
      </c>
      <c r="C1" s="76">
        <v>46295</v>
      </c>
      <c r="D1" s="76">
        <v>46265</v>
      </c>
      <c r="F1" t="s">
        <v>14618</v>
      </c>
      <c r="G1" s="60">
        <v>46234</v>
      </c>
    </row>
    <row r="2" spans="1:9" x14ac:dyDescent="0.3">
      <c r="A2" s="75" t="s">
        <v>14606</v>
      </c>
      <c r="B2" s="78" t="e">
        <f ca="1">(C2-D2)/D2</f>
        <v>#N/A</v>
      </c>
      <c r="C2" s="77" cm="1">
        <f t="array" aca="1" ref="C2" ca="1">INDEX(ETF정보!$A$2:$BU$60,MATCH(보고서!C$1,ETF정보!$A$2:$A$60,0),MATCH(보고서!$A2,ETF정보!$A$2:$BU$2,0)+1)</f>
        <v>51490</v>
      </c>
      <c r="D2" s="77" t="e" cm="1">
        <f t="array" aca="1" ref="D2" ca="1">INDEX(ETF정보!$A$2:$BU$60,MATCH(보고서!D$1,ETF정보!$A$2:$A$60,0),MATCH(보고서!$A2,ETF정보!$A$2:$BU$2,0)+1)</f>
        <v>#N/A</v>
      </c>
      <c r="F2" t="s">
        <v>14619</v>
      </c>
      <c r="G2" s="60">
        <v>46203</v>
      </c>
      <c r="H2" s="74"/>
      <c r="I2" s="74"/>
    </row>
    <row r="3" spans="1:9" x14ac:dyDescent="0.3">
      <c r="A3" s="75" t="s">
        <v>14607</v>
      </c>
      <c r="B3" s="78" t="e">
        <f t="shared" ref="B3:B12" ca="1" si="0">(C3-D3)/D3</f>
        <v>#N/A</v>
      </c>
      <c r="C3" s="77" cm="1">
        <f t="array" aca="1" ref="C3" ca="1">INDEX(ETF정보!$A$2:$BU$60,MATCH(보고서!C$1,ETF정보!$A$2:$A$60,0),MATCH(보고서!$A3,ETF정보!$A$2:$BU$2,0)+1)</f>
        <v>50195</v>
      </c>
      <c r="D3" s="77" t="e" cm="1">
        <f t="array" aca="1" ref="D3" ca="1">INDEX(ETF정보!$A$2:$BU$60,MATCH(보고서!D$1,ETF정보!$A$2:$A$60,0),MATCH(보고서!$A3,ETF정보!$A$2:$BU$2,0)+1)</f>
        <v>#N/A</v>
      </c>
      <c r="H3" s="74"/>
    </row>
    <row r="4" spans="1:9" x14ac:dyDescent="0.3">
      <c r="A4" s="75" t="s">
        <v>14608</v>
      </c>
      <c r="B4" s="78" t="e">
        <f t="shared" ca="1" si="0"/>
        <v>#N/A</v>
      </c>
      <c r="C4" s="77" cm="1">
        <f t="array" aca="1" ref="C4" ca="1">INDEX(ETF정보!$A$2:$BU$60,MATCH(보고서!C$1,ETF정보!$A$2:$A$60,0),MATCH(보고서!$A4,ETF정보!$A$2:$BU$2,0)+1)</f>
        <v>109665</v>
      </c>
      <c r="D4" s="77" t="e" cm="1">
        <f t="array" aca="1" ref="D4" ca="1">INDEX(ETF정보!$A$2:$BU$60,MATCH(보고서!D$1,ETF정보!$A$2:$A$60,0),MATCH(보고서!$A4,ETF정보!$A$2:$BU$2,0)+1)</f>
        <v>#N/A</v>
      </c>
      <c r="H4" s="74"/>
      <c r="I4" s="74"/>
    </row>
    <row r="5" spans="1:9" x14ac:dyDescent="0.3">
      <c r="A5" s="75" t="s">
        <v>14609</v>
      </c>
      <c r="B5" s="78" t="e">
        <f t="shared" ca="1" si="0"/>
        <v>#N/A</v>
      </c>
      <c r="C5" s="77" cm="1">
        <f t="array" aca="1" ref="C5" ca="1">INDEX(ETF정보!$A$2:$BU$60,MATCH(보고서!C$1,ETF정보!$A$2:$A$60,0),MATCH(보고서!$A5,ETF정보!$A$2:$BU$2,0)+1)</f>
        <v>86045</v>
      </c>
      <c r="D5" s="77" t="e" cm="1">
        <f t="array" aca="1" ref="D5" ca="1">INDEX(ETF정보!$A$2:$BU$60,MATCH(보고서!D$1,ETF정보!$A$2:$A$60,0),MATCH(보고서!$A5,ETF정보!$A$2:$BU$2,0)+1)</f>
        <v>#N/A</v>
      </c>
      <c r="H5" s="74"/>
      <c r="I5" s="74"/>
    </row>
    <row r="6" spans="1:9" x14ac:dyDescent="0.3">
      <c r="A6" s="75" t="s">
        <v>14610</v>
      </c>
      <c r="B6" s="78" t="e">
        <f t="shared" ca="1" si="0"/>
        <v>#N/A</v>
      </c>
      <c r="C6" s="77" cm="1">
        <f t="array" aca="1" ref="C6" ca="1">INDEX(ETF정보!$A$2:$BU$60,MATCH(보고서!C$1,ETF정보!$A$2:$A$60,0),MATCH(보고서!$A6,ETF정보!$A$2:$BU$2,0)+1)</f>
        <v>102760</v>
      </c>
      <c r="D6" s="77" t="e" cm="1">
        <f t="array" aca="1" ref="D6" ca="1">INDEX(ETF정보!$A$2:$BU$60,MATCH(보고서!D$1,ETF정보!$A$2:$A$60,0),MATCH(보고서!$A6,ETF정보!$A$2:$BU$2,0)+1)</f>
        <v>#N/A</v>
      </c>
      <c r="H6" s="74"/>
      <c r="I6" s="74"/>
    </row>
    <row r="7" spans="1:9" x14ac:dyDescent="0.3">
      <c r="A7" s="75" t="s">
        <v>14611</v>
      </c>
      <c r="B7" s="78" t="e">
        <f t="shared" ca="1" si="0"/>
        <v>#N/A</v>
      </c>
      <c r="C7" s="77" cm="1">
        <f t="array" aca="1" ref="C7" ca="1">INDEX(ETF정보!$A$2:$BU$60,MATCH(보고서!C$1,ETF정보!$A$2:$A$60,0),MATCH(보고서!$A7,ETF정보!$A$2:$BU$2,0)+1)</f>
        <v>106015</v>
      </c>
      <c r="D7" s="77" t="e" cm="1">
        <f t="array" aca="1" ref="D7" ca="1">INDEX(ETF정보!$A$2:$BU$60,MATCH(보고서!D$1,ETF정보!$A$2:$A$60,0),MATCH(보고서!$A7,ETF정보!$A$2:$BU$2,0)+1)</f>
        <v>#N/A</v>
      </c>
      <c r="H7" s="74"/>
      <c r="I7" s="74"/>
    </row>
    <row r="8" spans="1:9" x14ac:dyDescent="0.3">
      <c r="A8" s="75" t="s">
        <v>14612</v>
      </c>
      <c r="B8" s="78" t="e">
        <f t="shared" ca="1" si="0"/>
        <v>#N/A</v>
      </c>
      <c r="C8" s="77" cm="1">
        <f t="array" aca="1" ref="C8" ca="1">INDEX(ETF정보!$A$2:$BU$60,MATCH(보고서!C$1,ETF정보!$A$2:$A$60,0),MATCH(보고서!$A8,ETF정보!$A$2:$BU$2,0)+1)</f>
        <v>115335</v>
      </c>
      <c r="D8" s="77" t="e" cm="1">
        <f t="array" aca="1" ref="D8" ca="1">INDEX(ETF정보!$A$2:$BU$60,MATCH(보고서!D$1,ETF정보!$A$2:$A$60,0),MATCH(보고서!$A8,ETF정보!$A$2:$BU$2,0)+1)</f>
        <v>#N/A</v>
      </c>
      <c r="H8" s="74"/>
      <c r="I8" s="74"/>
    </row>
    <row r="9" spans="1:9" x14ac:dyDescent="0.3">
      <c r="A9" s="75" t="s">
        <v>14613</v>
      </c>
      <c r="B9" s="78" t="e">
        <f t="shared" ca="1" si="0"/>
        <v>#N/A</v>
      </c>
      <c r="C9" s="77" cm="1">
        <f t="array" aca="1" ref="C9" ca="1">INDEX(ETF정보!$A$2:$BU$60,MATCH(보고서!C$1,ETF정보!$A$2:$A$60,0),MATCH(보고서!$A9,ETF정보!$A$2:$BU$2,0)+1)</f>
        <v>100190</v>
      </c>
      <c r="D9" s="77" t="e" cm="1">
        <f t="array" aca="1" ref="D9" ca="1">INDEX(ETF정보!$A$2:$BU$60,MATCH(보고서!D$1,ETF정보!$A$2:$A$60,0),MATCH(보고서!$A9,ETF정보!$A$2:$BU$2,0)+1)</f>
        <v>#N/A</v>
      </c>
      <c r="H9" s="74"/>
    </row>
    <row r="10" spans="1:9" x14ac:dyDescent="0.3">
      <c r="A10" s="75" t="s">
        <v>14614</v>
      </c>
      <c r="B10" s="78" t="e">
        <f ca="1">(C10-D10)/D10</f>
        <v>#N/A</v>
      </c>
      <c r="C10" s="77" cm="1">
        <f t="array" aca="1" ref="C10" ca="1">INDEX(ETF정보!$A$2:$BU$60,MATCH(보고서!C$1,ETF정보!$A$2:$A$60,0),MATCH(보고서!$A10,ETF정보!$A$2:$BU$2,0)+1)</f>
        <v>97560</v>
      </c>
      <c r="D10" s="77" t="e" cm="1">
        <f t="array" aca="1" ref="D10" ca="1">INDEX(ETF정보!$A$2:$BU$60,MATCH(보고서!D$1,ETF정보!$A$2:$A$60,0),MATCH(보고서!$A10,ETF정보!$A$2:$BU$2,0)+1)</f>
        <v>#N/A</v>
      </c>
      <c r="H10" s="74"/>
      <c r="I10" s="74"/>
    </row>
    <row r="11" spans="1:9" x14ac:dyDescent="0.3">
      <c r="A11" s="75" t="s">
        <v>14615</v>
      </c>
      <c r="B11" s="78" t="e">
        <f t="shared" ca="1" si="0"/>
        <v>#N/A</v>
      </c>
      <c r="C11" s="77" cm="1">
        <f t="array" aca="1" ref="C11" ca="1">INDEX(ETF정보!$A$2:$BU$60,MATCH(보고서!C$1,ETF정보!$A$2:$A$60,0),MATCH(보고서!$A11,ETF정보!$A$2:$BU$2,0)+1)</f>
        <v>87150</v>
      </c>
      <c r="D11" s="77" t="e" cm="1">
        <f t="array" aca="1" ref="D11" ca="1">INDEX(ETF정보!$A$2:$BU$60,MATCH(보고서!D$1,ETF정보!$A$2:$A$60,0),MATCH(보고서!$A11,ETF정보!$A$2:$BU$2,0)+1)</f>
        <v>#N/A</v>
      </c>
      <c r="H11" s="74"/>
      <c r="I11" s="74"/>
    </row>
    <row r="12" spans="1:9" x14ac:dyDescent="0.3">
      <c r="A12" s="75" t="s">
        <v>14616</v>
      </c>
      <c r="B12" s="78" t="e">
        <f t="shared" ca="1" si="0"/>
        <v>#N/A</v>
      </c>
      <c r="C12" s="77" cm="1">
        <f t="array" aca="1" ref="C12" ca="1">INDEX(ETF정보!$A$2:$BU$60,MATCH(보고서!C$1,ETF정보!$A$2:$A$60,0),MATCH(보고서!$A12,ETF정보!$A$2:$BU$2,0)+1)</f>
        <v>54515</v>
      </c>
      <c r="D12" s="77" t="e" cm="1">
        <f t="array" aca="1" ref="D12" ca="1">INDEX(ETF정보!$A$2:$BU$60,MATCH(보고서!D$1,ETF정보!$A$2:$A$60,0),MATCH(보고서!$A12,ETF정보!$A$2:$BU$2,0)+1)</f>
        <v>#N/A</v>
      </c>
      <c r="H12" s="74"/>
      <c r="I12" s="7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PDF정보</vt:lpstr>
      <vt:lpstr>ETF정보</vt:lpstr>
      <vt:lpstr>괴리율</vt:lpstr>
      <vt:lpstr>BM정보</vt:lpstr>
      <vt:lpstr>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2026-06-24T00:27:59Z</dcterms:created>
  <dcterms:modified xsi:type="dcterms:W3CDTF">2026-10-20T23:08:50Z</dcterms:modified>
</cp:coreProperties>
</file>